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comments15.xml" ContentType="application/vnd.openxmlformats-officedocument.spreadsheetml.comments+xml"/>
  <Override PartName="/xl/drawings/drawing19.xml" ContentType="application/vnd.openxmlformats-officedocument.drawing+xml"/>
  <Override PartName="/xl/comments16.xml" ContentType="application/vnd.openxmlformats-officedocument.spreadsheetml.comments+xml"/>
  <Override PartName="/xl/drawings/drawing20.xml" ContentType="application/vnd.openxmlformats-officedocument.drawing+xml"/>
  <Override PartName="/xl/comments17.xml" ContentType="application/vnd.openxmlformats-officedocument.spreadsheetml.comments+xml"/>
  <Override PartName="/xl/drawings/drawing21.xml" ContentType="application/vnd.openxmlformats-officedocument.drawing+xml"/>
  <Override PartName="/xl/comments18.xml" ContentType="application/vnd.openxmlformats-officedocument.spreadsheetml.comments+xml"/>
  <Override PartName="/xl/drawings/drawing22.xml" ContentType="application/vnd.openxmlformats-officedocument.drawing+xml"/>
  <Override PartName="/xl/comments19.xml" ContentType="application/vnd.openxmlformats-officedocument.spreadsheetml.comments+xml"/>
  <Override PartName="/xl/drawings/drawing23.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D:\1. BE 2026\02_Prosesan\Database_Borang Excel\16.4_Format Semakan Database\"/>
    </mc:Choice>
  </mc:AlternateContent>
  <xr:revisionPtr revIDLastSave="0" documentId="13_ncr:1_{D182037D-D079-4EE6-A5AB-530EB86944AB}" xr6:coauthVersionLast="36" xr6:coauthVersionMax="36" xr10:uidLastSave="{00000000-0000-0000-0000-000000000000}"/>
  <bookViews>
    <workbookView xWindow="0" yWindow="0" windowWidth="23040" windowHeight="9228" tabRatio="822" xr2:uid="{00000000-000D-0000-FFFF-FFFF00000000}"/>
  </bookViews>
  <sheets>
    <sheet name="database" sheetId="194" r:id="rId1"/>
    <sheet name="Muka Hadapan (ms1)" sheetId="153" r:id="rId2"/>
    <sheet name="Muka Hadapan" sheetId="25" state="hidden" r:id="rId3"/>
    <sheet name="Arahan (ms2)" sheetId="149" r:id="rId4"/>
    <sheet name="Soalan 1(ms3)" sheetId="19" r:id="rId5"/>
    <sheet name="Soalan 1(ms4)" sheetId="28" r:id="rId6"/>
    <sheet name="Soalan 1(ms5)" sheetId="107" r:id="rId7"/>
    <sheet name="Soalan 2(ms6)" sheetId="30" r:id="rId8"/>
    <sheet name="Soalan 3(ms7) " sheetId="29" r:id="rId9"/>
    <sheet name="Soalan 4(ms8&amp;9)" sheetId="109" r:id="rId10"/>
    <sheet name="Soalan 5A(ms10&amp;11)" sheetId="163" r:id="rId11"/>
    <sheet name="Soalan 5B(ms12&amp;13)" sheetId="164" r:id="rId12"/>
    <sheet name="Soalan 6(ms14)" sheetId="114" r:id="rId13"/>
    <sheet name="Soalan 7(ms15)" sheetId="34" r:id="rId14"/>
    <sheet name="Soalan 8(ms16-18)" sheetId="8" r:id="rId15"/>
    <sheet name="Soalan 9(ms19-23)" sheetId="9" r:id="rId16"/>
    <sheet name="Soalan 10&amp;11(ms24)" sheetId="36" r:id="rId17"/>
    <sheet name="Soalan 12 (ms25-27) " sheetId="116" r:id="rId18"/>
    <sheet name="Soalan 13A(m28-29)" sheetId="196" r:id="rId19"/>
    <sheet name="Soalan 13B(ms30-31)" sheetId="197" r:id="rId20"/>
    <sheet name="Soalan 13B (ms32-33)" sheetId="198" r:id="rId21"/>
    <sheet name="Soalan 13C(ms34-35)" sheetId="199" r:id="rId22"/>
    <sheet name="Soalan 14 (ms36-37)" sheetId="200" r:id="rId23"/>
    <sheet name="Soalan 15&amp;16 (ms38)" sheetId="88" r:id="rId24"/>
    <sheet name="Catatan (ms39)" sheetId="195" r:id="rId25"/>
    <sheet name="Daya saing" sheetId="184" r:id="rId26"/>
    <sheet name="Seksyen A" sheetId="185" r:id="rId27"/>
    <sheet name="Seksyen B_OGSE" sheetId="186" r:id="rId28"/>
    <sheet name="Seksyen C" sheetId="187" r:id="rId29"/>
    <sheet name="Seksyen D" sheetId="188" r:id="rId30"/>
    <sheet name="Seksyen E" sheetId="189" r:id="rId31"/>
    <sheet name="Seksyen F" sheetId="190" r:id="rId32"/>
    <sheet name="Seksyen G" sheetId="191" r:id="rId33"/>
    <sheet name="Seksyen H" sheetId="192" r:id="rId34"/>
    <sheet name="KEGUNAAN PEJABAT" sheetId="193" r:id="rId35"/>
    <sheet name="9.8(ms53)" sheetId="106"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s>
  <definedNames>
    <definedName name="___10B_3" localSheetId="24">#REF!</definedName>
    <definedName name="___10B_3" localSheetId="25">#REF!</definedName>
    <definedName name="___10B_3" localSheetId="34">#REF!</definedName>
    <definedName name="___10B_3" localSheetId="27">#REF!</definedName>
    <definedName name="___10B_3" localSheetId="28">#REF!</definedName>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5">#REF!</definedName>
    <definedName name="___10B_3" localSheetId="6">#REF!</definedName>
    <definedName name="___10B_3" localSheetId="17">#REF!</definedName>
    <definedName name="___10B_3" localSheetId="18">#REF!</definedName>
    <definedName name="___10B_3" localSheetId="20">#REF!</definedName>
    <definedName name="___10B_3" localSheetId="19">#REF!</definedName>
    <definedName name="___10B_3" localSheetId="21">#REF!</definedName>
    <definedName name="___10B_3" localSheetId="23">#REF!</definedName>
    <definedName name="___10B_3" localSheetId="7">#REF!</definedName>
    <definedName name="___10B_3" localSheetId="8">#REF!</definedName>
    <definedName name="___10B_3" localSheetId="9">#REF!</definedName>
    <definedName name="___10B_3" localSheetId="10">#REF!</definedName>
    <definedName name="___10B_3" localSheetId="11">#REF!</definedName>
    <definedName name="___10B_3" localSheetId="12">#REF!</definedName>
    <definedName name="___10B_3" localSheetId="13">#REF!</definedName>
    <definedName name="___10B_3">#REF!</definedName>
    <definedName name="___11B_4" localSheetId="24">#REF!</definedName>
    <definedName name="___11B_4" localSheetId="25">#REF!</definedName>
    <definedName name="___11B_4" localSheetId="34">#REF!</definedName>
    <definedName name="___11B_4" localSheetId="27">#REF!</definedName>
    <definedName name="___11B_4" localSheetId="28">#REF!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5">#REF!</definedName>
    <definedName name="___11B_4" localSheetId="6">#REF!</definedName>
    <definedName name="___11B_4" localSheetId="17">#REF!</definedName>
    <definedName name="___11B_4" localSheetId="18">#REF!</definedName>
    <definedName name="___11B_4" localSheetId="20">#REF!</definedName>
    <definedName name="___11B_4" localSheetId="19">#REF!</definedName>
    <definedName name="___11B_4" localSheetId="21">#REF!</definedName>
    <definedName name="___11B_4" localSheetId="23">#REF!</definedName>
    <definedName name="___11B_4" localSheetId="7">#REF!</definedName>
    <definedName name="___11B_4" localSheetId="8">#REF!</definedName>
    <definedName name="___11B_4" localSheetId="9">#REF!</definedName>
    <definedName name="___11B_4" localSheetId="10">#REF!</definedName>
    <definedName name="___11B_4" localSheetId="11">#REF!</definedName>
    <definedName name="___11B_4" localSheetId="12">#REF!</definedName>
    <definedName name="___11B_4" localSheetId="13">#REF!</definedName>
    <definedName name="___11B_4">#REF!</definedName>
    <definedName name="___12B_5" localSheetId="24">#REF!</definedName>
    <definedName name="___12B_5" localSheetId="25">#REF!</definedName>
    <definedName name="___12B_5" localSheetId="34">#REF!</definedName>
    <definedName name="___12B_5" localSheetId="27">#REF!</definedName>
    <definedName name="___12B_5" localSheetId="28">#REF!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5">#REF!</definedName>
    <definedName name="___12B_5" localSheetId="6">#REF!</definedName>
    <definedName name="___12B_5" localSheetId="17">#REF!</definedName>
    <definedName name="___12B_5" localSheetId="18">#REF!</definedName>
    <definedName name="___12B_5" localSheetId="20">#REF!</definedName>
    <definedName name="___12B_5" localSheetId="19">#REF!</definedName>
    <definedName name="___12B_5" localSheetId="21">#REF!</definedName>
    <definedName name="___12B_5" localSheetId="23">#REF!</definedName>
    <definedName name="___12B_5" localSheetId="7">#REF!</definedName>
    <definedName name="___12B_5" localSheetId="8">#REF!</definedName>
    <definedName name="___12B_5" localSheetId="9">#REF!</definedName>
    <definedName name="___12B_5" localSheetId="10">#REF!</definedName>
    <definedName name="___12B_5" localSheetId="11">#REF!</definedName>
    <definedName name="___12B_5" localSheetId="12">#REF!</definedName>
    <definedName name="___12B_5" localSheetId="13">#REF!</definedName>
    <definedName name="___12B_5">#REF!</definedName>
    <definedName name="___13bb_1" localSheetId="24">#REF!</definedName>
    <definedName name="___13bb_1" localSheetId="25">#REF!</definedName>
    <definedName name="___13bb_1" localSheetId="34">#REF!</definedName>
    <definedName name="___13bb_1" localSheetId="27">#REF!</definedName>
    <definedName name="___13bb_1" localSheetId="28">#REF!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5">#REF!</definedName>
    <definedName name="___13bb_1" localSheetId="6">#REF!</definedName>
    <definedName name="___13bb_1" localSheetId="17">#REF!</definedName>
    <definedName name="___13bb_1" localSheetId="18">#REF!</definedName>
    <definedName name="___13bb_1" localSheetId="20">#REF!</definedName>
    <definedName name="___13bb_1" localSheetId="19">#REF!</definedName>
    <definedName name="___13bb_1" localSheetId="21">#REF!</definedName>
    <definedName name="___13bb_1" localSheetId="23">#REF!</definedName>
    <definedName name="___13bb_1" localSheetId="7">#REF!</definedName>
    <definedName name="___13bb_1" localSheetId="8">#REF!</definedName>
    <definedName name="___13bb_1" localSheetId="9">#REF!</definedName>
    <definedName name="___13bb_1" localSheetId="10">#REF!</definedName>
    <definedName name="___13bb_1" localSheetId="11">#REF!</definedName>
    <definedName name="___13bb_1" localSheetId="12">#REF!</definedName>
    <definedName name="___13bb_1" localSheetId="13">#REF!</definedName>
    <definedName name="___13bb_1">#REF!</definedName>
    <definedName name="___14bb_2" localSheetId="24">#REF!</definedName>
    <definedName name="___14bb_2" localSheetId="25">#REF!</definedName>
    <definedName name="___14bb_2" localSheetId="34">#REF!</definedName>
    <definedName name="___14bb_2" localSheetId="27">#REF!</definedName>
    <definedName name="___14bb_2" localSheetId="28">#REF!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5">#REF!</definedName>
    <definedName name="___14bb_2" localSheetId="6">#REF!</definedName>
    <definedName name="___14bb_2" localSheetId="17">#REF!</definedName>
    <definedName name="___14bb_2" localSheetId="18">#REF!</definedName>
    <definedName name="___14bb_2" localSheetId="20">#REF!</definedName>
    <definedName name="___14bb_2" localSheetId="19">#REF!</definedName>
    <definedName name="___14bb_2" localSheetId="21">#REF!</definedName>
    <definedName name="___14bb_2" localSheetId="23">#REF!</definedName>
    <definedName name="___14bb_2" localSheetId="7">#REF!</definedName>
    <definedName name="___14bb_2" localSheetId="8">#REF!</definedName>
    <definedName name="___14bb_2" localSheetId="9">#REF!</definedName>
    <definedName name="___14bb_2" localSheetId="10">#REF!</definedName>
    <definedName name="___14bb_2" localSheetId="11">#REF!</definedName>
    <definedName name="___14bb_2" localSheetId="12">#REF!</definedName>
    <definedName name="___14bb_2" localSheetId="13">#REF!</definedName>
    <definedName name="___14bb_2">#REF!</definedName>
    <definedName name="___15cc_1" localSheetId="24">#REF!</definedName>
    <definedName name="___15cc_1" localSheetId="25">#REF!</definedName>
    <definedName name="___15cc_1" localSheetId="34">#REF!</definedName>
    <definedName name="___15cc_1" localSheetId="27">#REF!</definedName>
    <definedName name="___15cc_1" localSheetId="28">#REF!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5">#REF!</definedName>
    <definedName name="___15cc_1" localSheetId="6">#REF!</definedName>
    <definedName name="___15cc_1" localSheetId="17">#REF!</definedName>
    <definedName name="___15cc_1" localSheetId="18">#REF!</definedName>
    <definedName name="___15cc_1" localSheetId="20">#REF!</definedName>
    <definedName name="___15cc_1" localSheetId="19">#REF!</definedName>
    <definedName name="___15cc_1" localSheetId="21">#REF!</definedName>
    <definedName name="___15cc_1" localSheetId="23">#REF!</definedName>
    <definedName name="___15cc_1" localSheetId="7">#REF!</definedName>
    <definedName name="___15cc_1" localSheetId="8">#REF!</definedName>
    <definedName name="___15cc_1" localSheetId="9">#REF!</definedName>
    <definedName name="___15cc_1" localSheetId="10">#REF!</definedName>
    <definedName name="___15cc_1" localSheetId="11">#REF!</definedName>
    <definedName name="___15cc_1" localSheetId="12">#REF!</definedName>
    <definedName name="___15cc_1" localSheetId="13">#REF!</definedName>
    <definedName name="___15cc_1">#REF!</definedName>
    <definedName name="___16cc_2" localSheetId="24">#REF!</definedName>
    <definedName name="___16cc_2" localSheetId="25">#REF!</definedName>
    <definedName name="___16cc_2" localSheetId="34">#REF!</definedName>
    <definedName name="___16cc_2" localSheetId="27">#REF!</definedName>
    <definedName name="___16cc_2" localSheetId="28">#REF!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5">#REF!</definedName>
    <definedName name="___16cc_2" localSheetId="6">#REF!</definedName>
    <definedName name="___16cc_2" localSheetId="17">#REF!</definedName>
    <definedName name="___16cc_2" localSheetId="18">#REF!</definedName>
    <definedName name="___16cc_2" localSheetId="20">#REF!</definedName>
    <definedName name="___16cc_2" localSheetId="19">#REF!</definedName>
    <definedName name="___16cc_2" localSheetId="21">#REF!</definedName>
    <definedName name="___16cc_2" localSheetId="23">#REF!</definedName>
    <definedName name="___16cc_2" localSheetId="7">#REF!</definedName>
    <definedName name="___16cc_2" localSheetId="8">#REF!</definedName>
    <definedName name="___16cc_2" localSheetId="9">#REF!</definedName>
    <definedName name="___16cc_2" localSheetId="10">#REF!</definedName>
    <definedName name="___16cc_2" localSheetId="11">#REF!</definedName>
    <definedName name="___16cc_2" localSheetId="12">#REF!</definedName>
    <definedName name="___16cc_2" localSheetId="13">#REF!</definedName>
    <definedName name="___16cc_2">#REF!</definedName>
    <definedName name="___17MukaDepan_1" localSheetId="24">#REF!</definedName>
    <definedName name="___17MukaDepan_1" localSheetId="25">#REF!</definedName>
    <definedName name="___17MukaDepan_1" localSheetId="34">#REF!</definedName>
    <definedName name="___17MukaDepan_1" localSheetId="27">#REF!</definedName>
    <definedName name="___17MukaDepan_1" localSheetId="28">#REF!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5">#REF!</definedName>
    <definedName name="___17MukaDepan_1" localSheetId="6">#REF!</definedName>
    <definedName name="___17MukaDepan_1" localSheetId="17">#REF!</definedName>
    <definedName name="___17MukaDepan_1" localSheetId="18">#REF!</definedName>
    <definedName name="___17MukaDepan_1" localSheetId="20">#REF!</definedName>
    <definedName name="___17MukaDepan_1" localSheetId="19">#REF!</definedName>
    <definedName name="___17MukaDepan_1" localSheetId="21">#REF!</definedName>
    <definedName name="___17MukaDepan_1" localSheetId="23">#REF!</definedName>
    <definedName name="___17MukaDepan_1" localSheetId="7">#REF!</definedName>
    <definedName name="___17MukaDepan_1" localSheetId="8">#REF!</definedName>
    <definedName name="___17MukaDepan_1" localSheetId="9">#REF!</definedName>
    <definedName name="___17MukaDepan_1" localSheetId="10">#REF!</definedName>
    <definedName name="___17MukaDepan_1" localSheetId="11">#REF!</definedName>
    <definedName name="___17MukaDepan_1" localSheetId="12">#REF!</definedName>
    <definedName name="___17MukaDepan_1" localSheetId="13">#REF!</definedName>
    <definedName name="___17MukaDepan_1">#REF!</definedName>
    <definedName name="___18new_1" localSheetId="24">#REF!</definedName>
    <definedName name="___18new_1" localSheetId="25">#REF!</definedName>
    <definedName name="___18new_1" localSheetId="34">#REF!</definedName>
    <definedName name="___18new_1" localSheetId="27">#REF!</definedName>
    <definedName name="___18new_1" localSheetId="28">#REF!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5">#REF!</definedName>
    <definedName name="___18new_1" localSheetId="6">#REF!</definedName>
    <definedName name="___18new_1" localSheetId="17">#REF!</definedName>
    <definedName name="___18new_1" localSheetId="18">#REF!</definedName>
    <definedName name="___18new_1" localSheetId="20">#REF!</definedName>
    <definedName name="___18new_1" localSheetId="19">#REF!</definedName>
    <definedName name="___18new_1" localSheetId="21">#REF!</definedName>
    <definedName name="___18new_1" localSheetId="23">#REF!</definedName>
    <definedName name="___18new_1" localSheetId="7">#REF!</definedName>
    <definedName name="___18new_1" localSheetId="8">#REF!</definedName>
    <definedName name="___18new_1" localSheetId="9">#REF!</definedName>
    <definedName name="___18new_1" localSheetId="10">#REF!</definedName>
    <definedName name="___18new_1" localSheetId="11">#REF!</definedName>
    <definedName name="___18new_1" localSheetId="12">#REF!</definedName>
    <definedName name="___18new_1" localSheetId="13">#REF!</definedName>
    <definedName name="___18new_1">#REF!</definedName>
    <definedName name="___19new_2" localSheetId="24">#REF!</definedName>
    <definedName name="___19new_2" localSheetId="25">#REF!</definedName>
    <definedName name="___19new_2" localSheetId="34">#REF!</definedName>
    <definedName name="___19new_2" localSheetId="27">#REF!</definedName>
    <definedName name="___19new_2" localSheetId="28">#REF!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5">#REF!</definedName>
    <definedName name="___19new_2" localSheetId="6">#REF!</definedName>
    <definedName name="___19new_2" localSheetId="17">#REF!</definedName>
    <definedName name="___19new_2" localSheetId="18">#REF!</definedName>
    <definedName name="___19new_2" localSheetId="20">#REF!</definedName>
    <definedName name="___19new_2" localSheetId="19">#REF!</definedName>
    <definedName name="___19new_2" localSheetId="21">#REF!</definedName>
    <definedName name="___19new_2" localSheetId="23">#REF!</definedName>
    <definedName name="___19new_2" localSheetId="7">#REF!</definedName>
    <definedName name="___19new_2" localSheetId="8">#REF!</definedName>
    <definedName name="___19new_2" localSheetId="9">#REF!</definedName>
    <definedName name="___19new_2" localSheetId="10">#REF!</definedName>
    <definedName name="___19new_2" localSheetId="11">#REF!</definedName>
    <definedName name="___19new_2" localSheetId="12">#REF!</definedName>
    <definedName name="___19new_2" localSheetId="13">#REF!</definedName>
    <definedName name="___19new_2">#REF!</definedName>
    <definedName name="___1a_1" localSheetId="24">#REF!</definedName>
    <definedName name="___1a_1" localSheetId="25">#REF!</definedName>
    <definedName name="___1a_1" localSheetId="34">#REF!</definedName>
    <definedName name="___1a_1" localSheetId="27">#REF!</definedName>
    <definedName name="___1a_1" localSheetId="28">#REF!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5">#REF!</definedName>
    <definedName name="___1a_1" localSheetId="6">#REF!</definedName>
    <definedName name="___1a_1" localSheetId="17">#REF!</definedName>
    <definedName name="___1a_1" localSheetId="18">#REF!</definedName>
    <definedName name="___1a_1" localSheetId="20">#REF!</definedName>
    <definedName name="___1a_1" localSheetId="19">#REF!</definedName>
    <definedName name="___1a_1" localSheetId="21">#REF!</definedName>
    <definedName name="___1a_1" localSheetId="23">#REF!</definedName>
    <definedName name="___1a_1" localSheetId="7">#REF!</definedName>
    <definedName name="___1a_1" localSheetId="8">#REF!</definedName>
    <definedName name="___1a_1" localSheetId="9">#REF!</definedName>
    <definedName name="___1a_1" localSheetId="10">#REF!</definedName>
    <definedName name="___1a_1" localSheetId="11">#REF!</definedName>
    <definedName name="___1a_1" localSheetId="12">#REF!</definedName>
    <definedName name="___1a_1" localSheetId="13">#REF!</definedName>
    <definedName name="___1a_1">#REF!</definedName>
    <definedName name="___20Pg_1" localSheetId="24">#REF!</definedName>
    <definedName name="___20Pg_1" localSheetId="25">#REF!</definedName>
    <definedName name="___20Pg_1" localSheetId="34">#REF!</definedName>
    <definedName name="___20Pg_1" localSheetId="27">#REF!</definedName>
    <definedName name="___20Pg_1" localSheetId="28">#REF!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5">#REF!</definedName>
    <definedName name="___20Pg_1" localSheetId="6">#REF!</definedName>
    <definedName name="___20Pg_1" localSheetId="17">#REF!</definedName>
    <definedName name="___20Pg_1" localSheetId="18">#REF!</definedName>
    <definedName name="___20Pg_1" localSheetId="20">#REF!</definedName>
    <definedName name="___20Pg_1" localSheetId="19">#REF!</definedName>
    <definedName name="___20Pg_1" localSheetId="21">#REF!</definedName>
    <definedName name="___20Pg_1" localSheetId="23">#REF!</definedName>
    <definedName name="___20Pg_1" localSheetId="7">#REF!</definedName>
    <definedName name="___20Pg_1" localSheetId="8">#REF!</definedName>
    <definedName name="___20Pg_1" localSheetId="9">#REF!</definedName>
    <definedName name="___20Pg_1" localSheetId="10">#REF!</definedName>
    <definedName name="___20Pg_1" localSheetId="11">#REF!</definedName>
    <definedName name="___20Pg_1" localSheetId="12">#REF!</definedName>
    <definedName name="___20Pg_1" localSheetId="13">#REF!</definedName>
    <definedName name="___20Pg_1">#REF!</definedName>
    <definedName name="___2a_2" localSheetId="24">#REF!</definedName>
    <definedName name="___2a_2" localSheetId="25">#REF!</definedName>
    <definedName name="___2a_2" localSheetId="34">#REF!</definedName>
    <definedName name="___2a_2" localSheetId="27">#REF!</definedName>
    <definedName name="___2a_2" localSheetId="28">#REF!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5">#REF!</definedName>
    <definedName name="___2a_2" localSheetId="6">#REF!</definedName>
    <definedName name="___2a_2" localSheetId="17">#REF!</definedName>
    <definedName name="___2a_2" localSheetId="18">#REF!</definedName>
    <definedName name="___2a_2" localSheetId="20">#REF!</definedName>
    <definedName name="___2a_2" localSheetId="19">#REF!</definedName>
    <definedName name="___2a_2" localSheetId="21">#REF!</definedName>
    <definedName name="___2a_2" localSheetId="23">#REF!</definedName>
    <definedName name="___2a_2" localSheetId="7">#REF!</definedName>
    <definedName name="___2a_2" localSheetId="8">#REF!</definedName>
    <definedName name="___2a_2" localSheetId="9">#REF!</definedName>
    <definedName name="___2a_2" localSheetId="10">#REF!</definedName>
    <definedName name="___2a_2" localSheetId="11">#REF!</definedName>
    <definedName name="___2a_2" localSheetId="12">#REF!</definedName>
    <definedName name="___2a_2" localSheetId="13">#REF!</definedName>
    <definedName name="___2a_2">#REF!</definedName>
    <definedName name="___3AA_1" localSheetId="24">#REF!</definedName>
    <definedName name="___3AA_1" localSheetId="25">#REF!</definedName>
    <definedName name="___3AA_1" localSheetId="34">#REF!</definedName>
    <definedName name="___3AA_1" localSheetId="27">#REF!</definedName>
    <definedName name="___3AA_1" localSheetId="28">#REF!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5">#REF!</definedName>
    <definedName name="___3AA_1" localSheetId="6">#REF!</definedName>
    <definedName name="___3AA_1" localSheetId="17">#REF!</definedName>
    <definedName name="___3AA_1" localSheetId="18">#REF!</definedName>
    <definedName name="___3AA_1" localSheetId="20">#REF!</definedName>
    <definedName name="___3AA_1" localSheetId="19">#REF!</definedName>
    <definedName name="___3AA_1" localSheetId="21">#REF!</definedName>
    <definedName name="___3AA_1" localSheetId="23">#REF!</definedName>
    <definedName name="___3AA_1" localSheetId="7">#REF!</definedName>
    <definedName name="___3AA_1" localSheetId="8">#REF!</definedName>
    <definedName name="___3AA_1" localSheetId="9">#REF!</definedName>
    <definedName name="___3AA_1" localSheetId="10">#REF!</definedName>
    <definedName name="___3AA_1" localSheetId="11">#REF!</definedName>
    <definedName name="___3AA_1" localSheetId="12">#REF!</definedName>
    <definedName name="___3AA_1" localSheetId="13">#REF!</definedName>
    <definedName name="___3AA_1">#REF!</definedName>
    <definedName name="___4AA_2" localSheetId="24">#REF!</definedName>
    <definedName name="___4AA_2" localSheetId="25">#REF!</definedName>
    <definedName name="___4AA_2" localSheetId="34">#REF!</definedName>
    <definedName name="___4AA_2" localSheetId="27">#REF!</definedName>
    <definedName name="___4AA_2" localSheetId="28">#REF!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5">#REF!</definedName>
    <definedName name="___4AA_2" localSheetId="6">#REF!</definedName>
    <definedName name="___4AA_2" localSheetId="17">#REF!</definedName>
    <definedName name="___4AA_2" localSheetId="18">#REF!</definedName>
    <definedName name="___4AA_2" localSheetId="20">#REF!</definedName>
    <definedName name="___4AA_2" localSheetId="19">#REF!</definedName>
    <definedName name="___4AA_2" localSheetId="21">#REF!</definedName>
    <definedName name="___4AA_2" localSheetId="23">#REF!</definedName>
    <definedName name="___4AA_2" localSheetId="7">#REF!</definedName>
    <definedName name="___4AA_2" localSheetId="8">#REF!</definedName>
    <definedName name="___4AA_2" localSheetId="9">#REF!</definedName>
    <definedName name="___4AA_2" localSheetId="10">#REF!</definedName>
    <definedName name="___4AA_2" localSheetId="11">#REF!</definedName>
    <definedName name="___4AA_2" localSheetId="12">#REF!</definedName>
    <definedName name="___4AA_2" localSheetId="13">#REF!</definedName>
    <definedName name="___4AA_2">#REF!</definedName>
    <definedName name="___5AA_3" localSheetId="24">#REF!</definedName>
    <definedName name="___5AA_3" localSheetId="25">#REF!</definedName>
    <definedName name="___5AA_3" localSheetId="34">#REF!</definedName>
    <definedName name="___5AA_3" localSheetId="27">#REF!</definedName>
    <definedName name="___5AA_3" localSheetId="28">#REF!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5">#REF!</definedName>
    <definedName name="___5AA_3" localSheetId="6">#REF!</definedName>
    <definedName name="___5AA_3" localSheetId="17">#REF!</definedName>
    <definedName name="___5AA_3" localSheetId="18">#REF!</definedName>
    <definedName name="___5AA_3" localSheetId="20">#REF!</definedName>
    <definedName name="___5AA_3" localSheetId="19">#REF!</definedName>
    <definedName name="___5AA_3" localSheetId="21">#REF!</definedName>
    <definedName name="___5AA_3" localSheetId="23">#REF!</definedName>
    <definedName name="___5AA_3" localSheetId="7">#REF!</definedName>
    <definedName name="___5AA_3" localSheetId="8">#REF!</definedName>
    <definedName name="___5AA_3" localSheetId="9">#REF!</definedName>
    <definedName name="___5AA_3" localSheetId="10">#REF!</definedName>
    <definedName name="___5AA_3" localSheetId="11">#REF!</definedName>
    <definedName name="___5AA_3" localSheetId="12">#REF!</definedName>
    <definedName name="___5AA_3" localSheetId="13">#REF!</definedName>
    <definedName name="___5AA_3">#REF!</definedName>
    <definedName name="___6AA_4" localSheetId="24">#REF!</definedName>
    <definedName name="___6AA_4" localSheetId="25">#REF!</definedName>
    <definedName name="___6AA_4" localSheetId="34">#REF!</definedName>
    <definedName name="___6AA_4" localSheetId="27">#REF!</definedName>
    <definedName name="___6AA_4" localSheetId="28">#REF!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5">#REF!</definedName>
    <definedName name="___6AA_4" localSheetId="6">#REF!</definedName>
    <definedName name="___6AA_4" localSheetId="17">#REF!</definedName>
    <definedName name="___6AA_4" localSheetId="18">#REF!</definedName>
    <definedName name="___6AA_4" localSheetId="20">#REF!</definedName>
    <definedName name="___6AA_4" localSheetId="19">#REF!</definedName>
    <definedName name="___6AA_4" localSheetId="21">#REF!</definedName>
    <definedName name="___6AA_4" localSheetId="23">#REF!</definedName>
    <definedName name="___6AA_4" localSheetId="7">#REF!</definedName>
    <definedName name="___6AA_4" localSheetId="8">#REF!</definedName>
    <definedName name="___6AA_4" localSheetId="9">#REF!</definedName>
    <definedName name="___6AA_4" localSheetId="10">#REF!</definedName>
    <definedName name="___6AA_4" localSheetId="11">#REF!</definedName>
    <definedName name="___6AA_4" localSheetId="12">#REF!</definedName>
    <definedName name="___6AA_4" localSheetId="13">#REF!</definedName>
    <definedName name="___6AA_4">#REF!</definedName>
    <definedName name="___7AA_5" localSheetId="24">#REF!</definedName>
    <definedName name="___7AA_5" localSheetId="25">#REF!</definedName>
    <definedName name="___7AA_5" localSheetId="34">#REF!</definedName>
    <definedName name="___7AA_5" localSheetId="27">#REF!</definedName>
    <definedName name="___7AA_5" localSheetId="28">#REF!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5">#REF!</definedName>
    <definedName name="___7AA_5" localSheetId="6">#REF!</definedName>
    <definedName name="___7AA_5" localSheetId="17">#REF!</definedName>
    <definedName name="___7AA_5" localSheetId="18">#REF!</definedName>
    <definedName name="___7AA_5" localSheetId="20">#REF!</definedName>
    <definedName name="___7AA_5" localSheetId="19">#REF!</definedName>
    <definedName name="___7AA_5" localSheetId="21">#REF!</definedName>
    <definedName name="___7AA_5" localSheetId="23">#REF!</definedName>
    <definedName name="___7AA_5" localSheetId="7">#REF!</definedName>
    <definedName name="___7AA_5" localSheetId="8">#REF!</definedName>
    <definedName name="___7AA_5" localSheetId="9">#REF!</definedName>
    <definedName name="___7AA_5" localSheetId="10">#REF!</definedName>
    <definedName name="___7AA_5" localSheetId="11">#REF!</definedName>
    <definedName name="___7AA_5" localSheetId="12">#REF!</definedName>
    <definedName name="___7AA_5" localSheetId="13">#REF!</definedName>
    <definedName name="___7AA_5">#REF!</definedName>
    <definedName name="___8B_1" localSheetId="24">#REF!</definedName>
    <definedName name="___8B_1" localSheetId="25">#REF!</definedName>
    <definedName name="___8B_1" localSheetId="34">#REF!</definedName>
    <definedName name="___8B_1" localSheetId="27">#REF!</definedName>
    <definedName name="___8B_1" localSheetId="28">#REF!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5">#REF!</definedName>
    <definedName name="___8B_1" localSheetId="6">#REF!</definedName>
    <definedName name="___8B_1" localSheetId="17">#REF!</definedName>
    <definedName name="___8B_1" localSheetId="18">#REF!</definedName>
    <definedName name="___8B_1" localSheetId="20">#REF!</definedName>
    <definedName name="___8B_1" localSheetId="19">#REF!</definedName>
    <definedName name="___8B_1" localSheetId="21">#REF!</definedName>
    <definedName name="___8B_1" localSheetId="23">#REF!</definedName>
    <definedName name="___8B_1" localSheetId="7">#REF!</definedName>
    <definedName name="___8B_1" localSheetId="8">#REF!</definedName>
    <definedName name="___8B_1" localSheetId="9">#REF!</definedName>
    <definedName name="___8B_1" localSheetId="10">#REF!</definedName>
    <definedName name="___8B_1" localSheetId="11">#REF!</definedName>
    <definedName name="___8B_1" localSheetId="12">#REF!</definedName>
    <definedName name="___8B_1" localSheetId="13">#REF!</definedName>
    <definedName name="___8B_1">#REF!</definedName>
    <definedName name="___9B_2" localSheetId="24">#REF!</definedName>
    <definedName name="___9B_2" localSheetId="25">#REF!</definedName>
    <definedName name="___9B_2" localSheetId="34">#REF!</definedName>
    <definedName name="___9B_2" localSheetId="27">#REF!</definedName>
    <definedName name="___9B_2" localSheetId="28">#REF!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5">#REF!</definedName>
    <definedName name="___9B_2" localSheetId="6">#REF!</definedName>
    <definedName name="___9B_2" localSheetId="17">#REF!</definedName>
    <definedName name="___9B_2" localSheetId="18">#REF!</definedName>
    <definedName name="___9B_2" localSheetId="20">#REF!</definedName>
    <definedName name="___9B_2" localSheetId="19">#REF!</definedName>
    <definedName name="___9B_2" localSheetId="21">#REF!</definedName>
    <definedName name="___9B_2" localSheetId="23">#REF!</definedName>
    <definedName name="___9B_2" localSheetId="7">#REF!</definedName>
    <definedName name="___9B_2" localSheetId="8">#REF!</definedName>
    <definedName name="___9B_2" localSheetId="9">#REF!</definedName>
    <definedName name="___9B_2" localSheetId="10">#REF!</definedName>
    <definedName name="___9B_2" localSheetId="11">#REF!</definedName>
    <definedName name="___9B_2" localSheetId="12">#REF!</definedName>
    <definedName name="___9B_2" localSheetId="13">#REF!</definedName>
    <definedName name="___9B_2">#REF!</definedName>
    <definedName name="__10B_3" localSheetId="24">#REF!</definedName>
    <definedName name="__10B_3" localSheetId="25">#REF!</definedName>
    <definedName name="__10B_3" localSheetId="34">#REF!</definedName>
    <definedName name="__10B_3" localSheetId="27">#REF!</definedName>
    <definedName name="__10B_3" localSheetId="28">#REF!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5">#REF!</definedName>
    <definedName name="__10B_3" localSheetId="6">#REF!</definedName>
    <definedName name="__10B_3" localSheetId="17">#REF!</definedName>
    <definedName name="__10B_3" localSheetId="18">#REF!</definedName>
    <definedName name="__10B_3" localSheetId="20">#REF!</definedName>
    <definedName name="__10B_3" localSheetId="19">#REF!</definedName>
    <definedName name="__10B_3" localSheetId="21">#REF!</definedName>
    <definedName name="__10B_3" localSheetId="23">#REF!</definedName>
    <definedName name="__10B_3" localSheetId="7">#REF!</definedName>
    <definedName name="__10B_3" localSheetId="8">#REF!</definedName>
    <definedName name="__10B_3" localSheetId="9">#REF!</definedName>
    <definedName name="__10B_3" localSheetId="10">#REF!</definedName>
    <definedName name="__10B_3" localSheetId="11">#REF!</definedName>
    <definedName name="__10B_3" localSheetId="12">#REF!</definedName>
    <definedName name="__10B_3" localSheetId="13">#REF!</definedName>
    <definedName name="__10B_3">#REF!</definedName>
    <definedName name="__11B_4" localSheetId="24">#REF!</definedName>
    <definedName name="__11B_4" localSheetId="25">#REF!</definedName>
    <definedName name="__11B_4" localSheetId="34">#REF!</definedName>
    <definedName name="__11B_4" localSheetId="27">#REF!</definedName>
    <definedName name="__11B_4" localSheetId="28">#REF!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5">#REF!</definedName>
    <definedName name="__11B_4" localSheetId="6">#REF!</definedName>
    <definedName name="__11B_4" localSheetId="17">#REF!</definedName>
    <definedName name="__11B_4" localSheetId="18">#REF!</definedName>
    <definedName name="__11B_4" localSheetId="20">#REF!</definedName>
    <definedName name="__11B_4" localSheetId="19">#REF!</definedName>
    <definedName name="__11B_4" localSheetId="21">#REF!</definedName>
    <definedName name="__11B_4" localSheetId="23">#REF!</definedName>
    <definedName name="__11B_4" localSheetId="7">#REF!</definedName>
    <definedName name="__11B_4" localSheetId="8">#REF!</definedName>
    <definedName name="__11B_4" localSheetId="9">#REF!</definedName>
    <definedName name="__11B_4" localSheetId="10">#REF!</definedName>
    <definedName name="__11B_4" localSheetId="11">#REF!</definedName>
    <definedName name="__11B_4" localSheetId="12">#REF!</definedName>
    <definedName name="__11B_4" localSheetId="13">#REF!</definedName>
    <definedName name="__11B_4">#REF!</definedName>
    <definedName name="__12B_5" localSheetId="24">#REF!</definedName>
    <definedName name="__12B_5" localSheetId="25">#REF!</definedName>
    <definedName name="__12B_5" localSheetId="34">#REF!</definedName>
    <definedName name="__12B_5" localSheetId="27">#REF!</definedName>
    <definedName name="__12B_5" localSheetId="28">#REF!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5">#REF!</definedName>
    <definedName name="__12B_5" localSheetId="6">#REF!</definedName>
    <definedName name="__12B_5" localSheetId="17">#REF!</definedName>
    <definedName name="__12B_5" localSheetId="18">#REF!</definedName>
    <definedName name="__12B_5" localSheetId="20">#REF!</definedName>
    <definedName name="__12B_5" localSheetId="19">#REF!</definedName>
    <definedName name="__12B_5" localSheetId="21">#REF!</definedName>
    <definedName name="__12B_5" localSheetId="23">#REF!</definedName>
    <definedName name="__12B_5" localSheetId="7">#REF!</definedName>
    <definedName name="__12B_5" localSheetId="8">#REF!</definedName>
    <definedName name="__12B_5" localSheetId="9">#REF!</definedName>
    <definedName name="__12B_5" localSheetId="10">#REF!</definedName>
    <definedName name="__12B_5" localSheetId="11">#REF!</definedName>
    <definedName name="__12B_5" localSheetId="12">#REF!</definedName>
    <definedName name="__12B_5" localSheetId="13">#REF!</definedName>
    <definedName name="__12B_5">#REF!</definedName>
    <definedName name="__13bb_1" localSheetId="24">#REF!</definedName>
    <definedName name="__13bb_1" localSheetId="25">#REF!</definedName>
    <definedName name="__13bb_1" localSheetId="34">#REF!</definedName>
    <definedName name="__13bb_1" localSheetId="27">#REF!</definedName>
    <definedName name="__13bb_1" localSheetId="28">#REF!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5">#REF!</definedName>
    <definedName name="__13bb_1" localSheetId="6">#REF!</definedName>
    <definedName name="__13bb_1" localSheetId="17">#REF!</definedName>
    <definedName name="__13bb_1" localSheetId="18">#REF!</definedName>
    <definedName name="__13bb_1" localSheetId="20">#REF!</definedName>
    <definedName name="__13bb_1" localSheetId="19">#REF!</definedName>
    <definedName name="__13bb_1" localSheetId="21">#REF!</definedName>
    <definedName name="__13bb_1" localSheetId="23">#REF!</definedName>
    <definedName name="__13bb_1" localSheetId="7">#REF!</definedName>
    <definedName name="__13bb_1" localSheetId="8">#REF!</definedName>
    <definedName name="__13bb_1" localSheetId="9">#REF!</definedName>
    <definedName name="__13bb_1" localSheetId="10">#REF!</definedName>
    <definedName name="__13bb_1" localSheetId="11">#REF!</definedName>
    <definedName name="__13bb_1" localSheetId="12">#REF!</definedName>
    <definedName name="__13bb_1" localSheetId="13">#REF!</definedName>
    <definedName name="__13bb_1">#REF!</definedName>
    <definedName name="__14bb_2" localSheetId="24">#REF!</definedName>
    <definedName name="__14bb_2" localSheetId="25">#REF!</definedName>
    <definedName name="__14bb_2" localSheetId="34">#REF!</definedName>
    <definedName name="__14bb_2" localSheetId="27">#REF!</definedName>
    <definedName name="__14bb_2" localSheetId="28">#REF!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5">#REF!</definedName>
    <definedName name="__14bb_2" localSheetId="6">#REF!</definedName>
    <definedName name="__14bb_2" localSheetId="17">#REF!</definedName>
    <definedName name="__14bb_2" localSheetId="18">#REF!</definedName>
    <definedName name="__14bb_2" localSheetId="20">#REF!</definedName>
    <definedName name="__14bb_2" localSheetId="19">#REF!</definedName>
    <definedName name="__14bb_2" localSheetId="21">#REF!</definedName>
    <definedName name="__14bb_2" localSheetId="23">#REF!</definedName>
    <definedName name="__14bb_2" localSheetId="7">#REF!</definedName>
    <definedName name="__14bb_2" localSheetId="8">#REF!</definedName>
    <definedName name="__14bb_2" localSheetId="9">#REF!</definedName>
    <definedName name="__14bb_2" localSheetId="10">#REF!</definedName>
    <definedName name="__14bb_2" localSheetId="11">#REF!</definedName>
    <definedName name="__14bb_2" localSheetId="12">#REF!</definedName>
    <definedName name="__14bb_2" localSheetId="13">#REF!</definedName>
    <definedName name="__14bb_2">#REF!</definedName>
    <definedName name="__15cc_1" localSheetId="24">#REF!</definedName>
    <definedName name="__15cc_1" localSheetId="25">#REF!</definedName>
    <definedName name="__15cc_1" localSheetId="34">#REF!</definedName>
    <definedName name="__15cc_1" localSheetId="27">#REF!</definedName>
    <definedName name="__15cc_1" localSheetId="28">#REF!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5">#REF!</definedName>
    <definedName name="__15cc_1" localSheetId="6">#REF!</definedName>
    <definedName name="__15cc_1" localSheetId="17">#REF!</definedName>
    <definedName name="__15cc_1" localSheetId="18">#REF!</definedName>
    <definedName name="__15cc_1" localSheetId="20">#REF!</definedName>
    <definedName name="__15cc_1" localSheetId="19">#REF!</definedName>
    <definedName name="__15cc_1" localSheetId="21">#REF!</definedName>
    <definedName name="__15cc_1" localSheetId="23">#REF!</definedName>
    <definedName name="__15cc_1" localSheetId="7">#REF!</definedName>
    <definedName name="__15cc_1" localSheetId="8">#REF!</definedName>
    <definedName name="__15cc_1" localSheetId="9">#REF!</definedName>
    <definedName name="__15cc_1" localSheetId="10">#REF!</definedName>
    <definedName name="__15cc_1" localSheetId="11">#REF!</definedName>
    <definedName name="__15cc_1" localSheetId="12">#REF!</definedName>
    <definedName name="__15cc_1" localSheetId="13">#REF!</definedName>
    <definedName name="__15cc_1">#REF!</definedName>
    <definedName name="__16cc_2" localSheetId="24">#REF!</definedName>
    <definedName name="__16cc_2" localSheetId="25">#REF!</definedName>
    <definedName name="__16cc_2" localSheetId="34">#REF!</definedName>
    <definedName name="__16cc_2" localSheetId="27">#REF!</definedName>
    <definedName name="__16cc_2" localSheetId="28">#REF!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5">#REF!</definedName>
    <definedName name="__16cc_2" localSheetId="6">#REF!</definedName>
    <definedName name="__16cc_2" localSheetId="17">#REF!</definedName>
    <definedName name="__16cc_2" localSheetId="18">#REF!</definedName>
    <definedName name="__16cc_2" localSheetId="20">#REF!</definedName>
    <definedName name="__16cc_2" localSheetId="19">#REF!</definedName>
    <definedName name="__16cc_2" localSheetId="21">#REF!</definedName>
    <definedName name="__16cc_2" localSheetId="23">#REF!</definedName>
    <definedName name="__16cc_2" localSheetId="7">#REF!</definedName>
    <definedName name="__16cc_2" localSheetId="8">#REF!</definedName>
    <definedName name="__16cc_2" localSheetId="9">#REF!</definedName>
    <definedName name="__16cc_2" localSheetId="10">#REF!</definedName>
    <definedName name="__16cc_2" localSheetId="11">#REF!</definedName>
    <definedName name="__16cc_2" localSheetId="12">#REF!</definedName>
    <definedName name="__16cc_2" localSheetId="13">#REF!</definedName>
    <definedName name="__16cc_2">#REF!</definedName>
    <definedName name="__17MukaDepan_1" localSheetId="24">#REF!</definedName>
    <definedName name="__17MukaDepan_1" localSheetId="25">#REF!</definedName>
    <definedName name="__17MukaDepan_1" localSheetId="34">#REF!</definedName>
    <definedName name="__17MukaDepan_1" localSheetId="27">#REF!</definedName>
    <definedName name="__17MukaDepan_1" localSheetId="28">#REF!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5">#REF!</definedName>
    <definedName name="__17MukaDepan_1" localSheetId="6">#REF!</definedName>
    <definedName name="__17MukaDepan_1" localSheetId="17">#REF!</definedName>
    <definedName name="__17MukaDepan_1" localSheetId="18">#REF!</definedName>
    <definedName name="__17MukaDepan_1" localSheetId="20">#REF!</definedName>
    <definedName name="__17MukaDepan_1" localSheetId="19">#REF!</definedName>
    <definedName name="__17MukaDepan_1" localSheetId="21">#REF!</definedName>
    <definedName name="__17MukaDepan_1" localSheetId="23">#REF!</definedName>
    <definedName name="__17MukaDepan_1" localSheetId="7">#REF!</definedName>
    <definedName name="__17MukaDepan_1" localSheetId="8">#REF!</definedName>
    <definedName name="__17MukaDepan_1" localSheetId="9">#REF!</definedName>
    <definedName name="__17MukaDepan_1" localSheetId="10">#REF!</definedName>
    <definedName name="__17MukaDepan_1" localSheetId="11">#REF!</definedName>
    <definedName name="__17MukaDepan_1" localSheetId="12">#REF!</definedName>
    <definedName name="__17MukaDepan_1" localSheetId="13">#REF!</definedName>
    <definedName name="__17MukaDepan_1">#REF!</definedName>
    <definedName name="__18new_1" localSheetId="24">#REF!</definedName>
    <definedName name="__18new_1" localSheetId="25">#REF!</definedName>
    <definedName name="__18new_1" localSheetId="34">#REF!</definedName>
    <definedName name="__18new_1" localSheetId="27">#REF!</definedName>
    <definedName name="__18new_1" localSheetId="28">#REF!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5">#REF!</definedName>
    <definedName name="__18new_1" localSheetId="6">#REF!</definedName>
    <definedName name="__18new_1" localSheetId="17">#REF!</definedName>
    <definedName name="__18new_1" localSheetId="18">#REF!</definedName>
    <definedName name="__18new_1" localSheetId="20">#REF!</definedName>
    <definedName name="__18new_1" localSheetId="19">#REF!</definedName>
    <definedName name="__18new_1" localSheetId="21">#REF!</definedName>
    <definedName name="__18new_1" localSheetId="23">#REF!</definedName>
    <definedName name="__18new_1" localSheetId="7">#REF!</definedName>
    <definedName name="__18new_1" localSheetId="8">#REF!</definedName>
    <definedName name="__18new_1" localSheetId="9">#REF!</definedName>
    <definedName name="__18new_1" localSheetId="10">#REF!</definedName>
    <definedName name="__18new_1" localSheetId="11">#REF!</definedName>
    <definedName name="__18new_1" localSheetId="12">#REF!</definedName>
    <definedName name="__18new_1" localSheetId="13">#REF!</definedName>
    <definedName name="__18new_1">#REF!</definedName>
    <definedName name="__19new_2" localSheetId="24">#REF!</definedName>
    <definedName name="__19new_2" localSheetId="25">#REF!</definedName>
    <definedName name="__19new_2" localSheetId="34">#REF!</definedName>
    <definedName name="__19new_2" localSheetId="27">#REF!</definedName>
    <definedName name="__19new_2" localSheetId="28">#REF!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5">#REF!</definedName>
    <definedName name="__19new_2" localSheetId="6">#REF!</definedName>
    <definedName name="__19new_2" localSheetId="17">#REF!</definedName>
    <definedName name="__19new_2" localSheetId="18">#REF!</definedName>
    <definedName name="__19new_2" localSheetId="20">#REF!</definedName>
    <definedName name="__19new_2" localSheetId="19">#REF!</definedName>
    <definedName name="__19new_2" localSheetId="21">#REF!</definedName>
    <definedName name="__19new_2" localSheetId="23">#REF!</definedName>
    <definedName name="__19new_2" localSheetId="7">#REF!</definedName>
    <definedName name="__19new_2" localSheetId="8">#REF!</definedName>
    <definedName name="__19new_2" localSheetId="9">#REF!</definedName>
    <definedName name="__19new_2" localSheetId="10">#REF!</definedName>
    <definedName name="__19new_2" localSheetId="11">#REF!</definedName>
    <definedName name="__19new_2" localSheetId="12">#REF!</definedName>
    <definedName name="__19new_2" localSheetId="13">#REF!</definedName>
    <definedName name="__19new_2">#REF!</definedName>
    <definedName name="__1a_1" localSheetId="24">#REF!</definedName>
    <definedName name="__1a_1" localSheetId="25">#REF!</definedName>
    <definedName name="__1a_1" localSheetId="34">#REF!</definedName>
    <definedName name="__1a_1" localSheetId="27">#REF!</definedName>
    <definedName name="__1a_1" localSheetId="28">#REF!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5">#REF!</definedName>
    <definedName name="__1a_1" localSheetId="6">#REF!</definedName>
    <definedName name="__1a_1" localSheetId="17">#REF!</definedName>
    <definedName name="__1a_1" localSheetId="18">#REF!</definedName>
    <definedName name="__1a_1" localSheetId="20">#REF!</definedName>
    <definedName name="__1a_1" localSheetId="19">#REF!</definedName>
    <definedName name="__1a_1" localSheetId="21">#REF!</definedName>
    <definedName name="__1a_1" localSheetId="23">#REF!</definedName>
    <definedName name="__1a_1" localSheetId="7">#REF!</definedName>
    <definedName name="__1a_1" localSheetId="8">#REF!</definedName>
    <definedName name="__1a_1" localSheetId="9">#REF!</definedName>
    <definedName name="__1a_1" localSheetId="10">#REF!</definedName>
    <definedName name="__1a_1" localSheetId="11">#REF!</definedName>
    <definedName name="__1a_1" localSheetId="12">#REF!</definedName>
    <definedName name="__1a_1" localSheetId="13">#REF!</definedName>
    <definedName name="__1a_1">#REF!</definedName>
    <definedName name="__20Pg_1" localSheetId="24">#REF!</definedName>
    <definedName name="__20Pg_1" localSheetId="25">#REF!</definedName>
    <definedName name="__20Pg_1" localSheetId="34">#REF!</definedName>
    <definedName name="__20Pg_1" localSheetId="27">#REF!</definedName>
    <definedName name="__20Pg_1" localSheetId="28">#REF!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5">#REF!</definedName>
    <definedName name="__20Pg_1" localSheetId="6">#REF!</definedName>
    <definedName name="__20Pg_1" localSheetId="17">#REF!</definedName>
    <definedName name="__20Pg_1" localSheetId="18">#REF!</definedName>
    <definedName name="__20Pg_1" localSheetId="20">#REF!</definedName>
    <definedName name="__20Pg_1" localSheetId="19">#REF!</definedName>
    <definedName name="__20Pg_1" localSheetId="21">#REF!</definedName>
    <definedName name="__20Pg_1" localSheetId="23">#REF!</definedName>
    <definedName name="__20Pg_1" localSheetId="7">#REF!</definedName>
    <definedName name="__20Pg_1" localSheetId="8">#REF!</definedName>
    <definedName name="__20Pg_1" localSheetId="9">#REF!</definedName>
    <definedName name="__20Pg_1" localSheetId="10">#REF!</definedName>
    <definedName name="__20Pg_1" localSheetId="11">#REF!</definedName>
    <definedName name="__20Pg_1" localSheetId="12">#REF!</definedName>
    <definedName name="__20Pg_1" localSheetId="13">#REF!</definedName>
    <definedName name="__20Pg_1">#REF!</definedName>
    <definedName name="__21Z_8106A741_5A1C_11D7_A90D_00D0B7DB5195_.wvu.Cols_1" localSheetId="24">#REF!</definedName>
    <definedName name="__21Z_8106A741_5A1C_11D7_A90D_00D0B7DB5195_.wvu.Cols_1" localSheetId="25">#REF!</definedName>
    <definedName name="__21Z_8106A741_5A1C_11D7_A90D_00D0B7DB5195_.wvu.Cols_1" localSheetId="34">#REF!</definedName>
    <definedName name="__21Z_8106A741_5A1C_11D7_A90D_00D0B7DB5195_.wvu.Cols_1" localSheetId="27">#REF!</definedName>
    <definedName name="__21Z_8106A741_5A1C_11D7_A90D_00D0B7DB5195_.wvu.Cols_1" localSheetId="28">#REF!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5">#REF!</definedName>
    <definedName name="__21Z_8106A741_5A1C_11D7_A90D_00D0B7DB5195_.wvu.Cols_1" localSheetId="6">#REF!</definedName>
    <definedName name="__21Z_8106A741_5A1C_11D7_A90D_00D0B7DB5195_.wvu.Cols_1" localSheetId="17">#REF!</definedName>
    <definedName name="__21Z_8106A741_5A1C_11D7_A90D_00D0B7DB5195_.wvu.Cols_1" localSheetId="18">#REF!</definedName>
    <definedName name="__21Z_8106A741_5A1C_11D7_A90D_00D0B7DB5195_.wvu.Cols_1" localSheetId="20">#REF!</definedName>
    <definedName name="__21Z_8106A741_5A1C_11D7_A90D_00D0B7DB5195_.wvu.Cols_1" localSheetId="19">#REF!</definedName>
    <definedName name="__21Z_8106A741_5A1C_11D7_A90D_00D0B7DB5195_.wvu.Cols_1" localSheetId="21">#REF!</definedName>
    <definedName name="__21Z_8106A741_5A1C_11D7_A90D_00D0B7DB5195_.wvu.Cols_1" localSheetId="23">#REF!</definedName>
    <definedName name="__21Z_8106A741_5A1C_11D7_A90D_00D0B7DB5195_.wvu.Cols_1" localSheetId="7">#REF!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10">#REF!</definedName>
    <definedName name="__21Z_8106A741_5A1C_11D7_A90D_00D0B7DB5195_.wvu.Cols_1" localSheetId="11">#REF!</definedName>
    <definedName name="__21Z_8106A741_5A1C_11D7_A90D_00D0B7DB5195_.wvu.Cols_1" localSheetId="12">#REF!</definedName>
    <definedName name="__21Z_8106A741_5A1C_11D7_A90D_00D0B7DB5195_.wvu.Cols_1" localSheetId="13">#REF!</definedName>
    <definedName name="__21Z_8106A741_5A1C_11D7_A90D_00D0B7DB5195_.wvu.Cols_1">#REF!</definedName>
    <definedName name="__22Z_8106A741_5A1C_11D7_A90D_00D0B7DB5195_.wvu.PrintArea_1" localSheetId="24">#REF!</definedName>
    <definedName name="__22Z_8106A741_5A1C_11D7_A90D_00D0B7DB5195_.wvu.PrintArea_1" localSheetId="25">#REF!</definedName>
    <definedName name="__22Z_8106A741_5A1C_11D7_A90D_00D0B7DB5195_.wvu.PrintArea_1" localSheetId="34">#REF!</definedName>
    <definedName name="__22Z_8106A741_5A1C_11D7_A90D_00D0B7DB5195_.wvu.PrintArea_1" localSheetId="27">#REF!</definedName>
    <definedName name="__22Z_8106A741_5A1C_11D7_A90D_00D0B7DB5195_.wvu.PrintArea_1" localSheetId="28">#REF!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5">#REF!</definedName>
    <definedName name="__22Z_8106A741_5A1C_11D7_A90D_00D0B7DB5195_.wvu.PrintArea_1" localSheetId="6">#REF!</definedName>
    <definedName name="__22Z_8106A741_5A1C_11D7_A90D_00D0B7DB5195_.wvu.PrintArea_1" localSheetId="17">#REF!</definedName>
    <definedName name="__22Z_8106A741_5A1C_11D7_A90D_00D0B7DB5195_.wvu.PrintArea_1" localSheetId="18">#REF!</definedName>
    <definedName name="__22Z_8106A741_5A1C_11D7_A90D_00D0B7DB5195_.wvu.PrintArea_1" localSheetId="20">#REF!</definedName>
    <definedName name="__22Z_8106A741_5A1C_11D7_A90D_00D0B7DB5195_.wvu.PrintArea_1" localSheetId="19">#REF!</definedName>
    <definedName name="__22Z_8106A741_5A1C_11D7_A90D_00D0B7DB5195_.wvu.PrintArea_1" localSheetId="21">#REF!</definedName>
    <definedName name="__22Z_8106A741_5A1C_11D7_A90D_00D0B7DB5195_.wvu.PrintArea_1" localSheetId="23">#REF!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10">#REF!</definedName>
    <definedName name="__22Z_8106A741_5A1C_11D7_A90D_00D0B7DB5195_.wvu.PrintArea_1" localSheetId="11">#REF!</definedName>
    <definedName name="__22Z_8106A741_5A1C_11D7_A90D_00D0B7DB5195_.wvu.PrintArea_1" localSheetId="12">#REF!</definedName>
    <definedName name="__22Z_8106A741_5A1C_11D7_A90D_00D0B7DB5195_.wvu.PrintArea_1" localSheetId="13">#REF!</definedName>
    <definedName name="__22Z_8106A741_5A1C_11D7_A90D_00D0B7DB5195_.wvu.PrintArea_1">#REF!</definedName>
    <definedName name="__23Z_8106A741_5A1C_11D7_A90D_00D0B7DB5195_.wvu.PrintArea_2" localSheetId="24">#REF!</definedName>
    <definedName name="__23Z_8106A741_5A1C_11D7_A90D_00D0B7DB5195_.wvu.PrintArea_2" localSheetId="25">#REF!</definedName>
    <definedName name="__23Z_8106A741_5A1C_11D7_A90D_00D0B7DB5195_.wvu.PrintArea_2" localSheetId="34">#REF!</definedName>
    <definedName name="__23Z_8106A741_5A1C_11D7_A90D_00D0B7DB5195_.wvu.PrintArea_2" localSheetId="27">#REF!</definedName>
    <definedName name="__23Z_8106A741_5A1C_11D7_A90D_00D0B7DB5195_.wvu.PrintArea_2" localSheetId="28">#REF!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5">#REF!</definedName>
    <definedName name="__23Z_8106A741_5A1C_11D7_A90D_00D0B7DB5195_.wvu.PrintArea_2" localSheetId="6">#REF!</definedName>
    <definedName name="__23Z_8106A741_5A1C_11D7_A90D_00D0B7DB5195_.wvu.PrintArea_2" localSheetId="17">#REF!</definedName>
    <definedName name="__23Z_8106A741_5A1C_11D7_A90D_00D0B7DB5195_.wvu.PrintArea_2" localSheetId="18">#REF!</definedName>
    <definedName name="__23Z_8106A741_5A1C_11D7_A90D_00D0B7DB5195_.wvu.PrintArea_2" localSheetId="20">#REF!</definedName>
    <definedName name="__23Z_8106A741_5A1C_11D7_A90D_00D0B7DB5195_.wvu.PrintArea_2" localSheetId="19">#REF!</definedName>
    <definedName name="__23Z_8106A741_5A1C_11D7_A90D_00D0B7DB5195_.wvu.PrintArea_2" localSheetId="21">#REF!</definedName>
    <definedName name="__23Z_8106A741_5A1C_11D7_A90D_00D0B7DB5195_.wvu.PrintArea_2" localSheetId="23">#REF!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10">#REF!</definedName>
    <definedName name="__23Z_8106A741_5A1C_11D7_A90D_00D0B7DB5195_.wvu.PrintArea_2" localSheetId="11">#REF!</definedName>
    <definedName name="__23Z_8106A741_5A1C_11D7_A90D_00D0B7DB5195_.wvu.PrintArea_2" localSheetId="12">#REF!</definedName>
    <definedName name="__23Z_8106A741_5A1C_11D7_A90D_00D0B7DB5195_.wvu.PrintArea_2" localSheetId="13">#REF!</definedName>
    <definedName name="__23Z_8106A741_5A1C_11D7_A90D_00D0B7DB5195_.wvu.PrintArea_2">#REF!</definedName>
    <definedName name="__24Z_8106A741_5A1C_11D7_A90D_00D0B7DB5195_.wvu.PrintArea_3" localSheetId="24">#REF!</definedName>
    <definedName name="__24Z_8106A741_5A1C_11D7_A90D_00D0B7DB5195_.wvu.PrintArea_3" localSheetId="25">#REF!</definedName>
    <definedName name="__24Z_8106A741_5A1C_11D7_A90D_00D0B7DB5195_.wvu.PrintArea_3" localSheetId="34">#REF!</definedName>
    <definedName name="__24Z_8106A741_5A1C_11D7_A90D_00D0B7DB5195_.wvu.PrintArea_3" localSheetId="27">#REF!</definedName>
    <definedName name="__24Z_8106A741_5A1C_11D7_A90D_00D0B7DB5195_.wvu.PrintArea_3" localSheetId="28">#REF!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5">#REF!</definedName>
    <definedName name="__24Z_8106A741_5A1C_11D7_A90D_00D0B7DB5195_.wvu.PrintArea_3" localSheetId="6">#REF!</definedName>
    <definedName name="__24Z_8106A741_5A1C_11D7_A90D_00D0B7DB5195_.wvu.PrintArea_3" localSheetId="17">#REF!</definedName>
    <definedName name="__24Z_8106A741_5A1C_11D7_A90D_00D0B7DB5195_.wvu.PrintArea_3" localSheetId="18">#REF!</definedName>
    <definedName name="__24Z_8106A741_5A1C_11D7_A90D_00D0B7DB5195_.wvu.PrintArea_3" localSheetId="20">#REF!</definedName>
    <definedName name="__24Z_8106A741_5A1C_11D7_A90D_00D0B7DB5195_.wvu.PrintArea_3" localSheetId="19">#REF!</definedName>
    <definedName name="__24Z_8106A741_5A1C_11D7_A90D_00D0B7DB5195_.wvu.PrintArea_3" localSheetId="21">#REF!</definedName>
    <definedName name="__24Z_8106A741_5A1C_11D7_A90D_00D0B7DB5195_.wvu.PrintArea_3" localSheetId="23">#REF!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10">#REF!</definedName>
    <definedName name="__24Z_8106A741_5A1C_11D7_A90D_00D0B7DB5195_.wvu.PrintArea_3" localSheetId="11">#REF!</definedName>
    <definedName name="__24Z_8106A741_5A1C_11D7_A90D_00D0B7DB5195_.wvu.PrintArea_3" localSheetId="12">#REF!</definedName>
    <definedName name="__24Z_8106A741_5A1C_11D7_A90D_00D0B7DB5195_.wvu.PrintArea_3" localSheetId="13">#REF!</definedName>
    <definedName name="__24Z_8106A741_5A1C_11D7_A90D_00D0B7DB5195_.wvu.PrintArea_3">#REF!</definedName>
    <definedName name="__25Z_8106A741_5A1C_11D7_A90D_00D0B7DB5195_.wvu.PrintArea_4" localSheetId="24">#REF!</definedName>
    <definedName name="__25Z_8106A741_5A1C_11D7_A90D_00D0B7DB5195_.wvu.PrintArea_4" localSheetId="25">#REF!</definedName>
    <definedName name="__25Z_8106A741_5A1C_11D7_A90D_00D0B7DB5195_.wvu.PrintArea_4" localSheetId="34">#REF!</definedName>
    <definedName name="__25Z_8106A741_5A1C_11D7_A90D_00D0B7DB5195_.wvu.PrintArea_4" localSheetId="27">#REF!</definedName>
    <definedName name="__25Z_8106A741_5A1C_11D7_A90D_00D0B7DB5195_.wvu.PrintArea_4" localSheetId="28">#REF!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5">#REF!</definedName>
    <definedName name="__25Z_8106A741_5A1C_11D7_A90D_00D0B7DB5195_.wvu.PrintArea_4" localSheetId="6">#REF!</definedName>
    <definedName name="__25Z_8106A741_5A1C_11D7_A90D_00D0B7DB5195_.wvu.PrintArea_4" localSheetId="17">#REF!</definedName>
    <definedName name="__25Z_8106A741_5A1C_11D7_A90D_00D0B7DB5195_.wvu.PrintArea_4" localSheetId="18">#REF!</definedName>
    <definedName name="__25Z_8106A741_5A1C_11D7_A90D_00D0B7DB5195_.wvu.PrintArea_4" localSheetId="20">#REF!</definedName>
    <definedName name="__25Z_8106A741_5A1C_11D7_A90D_00D0B7DB5195_.wvu.PrintArea_4" localSheetId="19">#REF!</definedName>
    <definedName name="__25Z_8106A741_5A1C_11D7_A90D_00D0B7DB5195_.wvu.PrintArea_4" localSheetId="21">#REF!</definedName>
    <definedName name="__25Z_8106A741_5A1C_11D7_A90D_00D0B7DB5195_.wvu.PrintArea_4" localSheetId="23">#REF!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10">#REF!</definedName>
    <definedName name="__25Z_8106A741_5A1C_11D7_A90D_00D0B7DB5195_.wvu.PrintArea_4" localSheetId="11">#REF!</definedName>
    <definedName name="__25Z_8106A741_5A1C_11D7_A90D_00D0B7DB5195_.wvu.PrintArea_4" localSheetId="12">#REF!</definedName>
    <definedName name="__25Z_8106A741_5A1C_11D7_A90D_00D0B7DB5195_.wvu.PrintArea_4" localSheetId="13">#REF!</definedName>
    <definedName name="__25Z_8106A741_5A1C_11D7_A90D_00D0B7DB5195_.wvu.PrintArea_4">#REF!</definedName>
    <definedName name="__26Z_8106A741_5A1C_11D7_A90D_00D0B7DB5195_.wvu.PrintArea_5" localSheetId="25">#REF!</definedName>
    <definedName name="__26Z_8106A741_5A1C_11D7_A90D_00D0B7DB5195_.wvu.PrintArea_5" localSheetId="34">#REF!</definedName>
    <definedName name="__26Z_8106A741_5A1C_11D7_A90D_00D0B7DB5195_.wvu.PrintArea_5" localSheetId="27">#REF!</definedName>
    <definedName name="__26Z_8106A741_5A1C_11D7_A90D_00D0B7DB5195_.wvu.PrintArea_5" localSheetId="28">#REF!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5">#REF!</definedName>
    <definedName name="__26Z_8106A741_5A1C_11D7_A90D_00D0B7DB5195_.wvu.PrintArea_5" localSheetId="6">#REF!</definedName>
    <definedName name="__26Z_8106A741_5A1C_11D7_A90D_00D0B7DB5195_.wvu.PrintArea_5" localSheetId="17">#REF!</definedName>
    <definedName name="__26Z_8106A741_5A1C_11D7_A90D_00D0B7DB5195_.wvu.PrintArea_5" localSheetId="23">#REF!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10">#REF!</definedName>
    <definedName name="__26Z_8106A741_5A1C_11D7_A90D_00D0B7DB5195_.wvu.PrintArea_5" localSheetId="11">#REF!</definedName>
    <definedName name="__26Z_8106A741_5A1C_11D7_A90D_00D0B7DB5195_.wvu.PrintArea_5" localSheetId="12">#REF!</definedName>
    <definedName name="__26Z_8106A741_5A1C_11D7_A90D_00D0B7DB5195_.wvu.PrintArea_5" localSheetId="13">#REF!</definedName>
    <definedName name="__26Z_8106A741_5A1C_11D7_A90D_00D0B7DB5195_.wvu.PrintArea_5">#REF!</definedName>
    <definedName name="__2a_2" localSheetId="25">#REF!</definedName>
    <definedName name="__2a_2" localSheetId="34">#REF!</definedName>
    <definedName name="__2a_2" localSheetId="27">#REF!</definedName>
    <definedName name="__2a_2" localSheetId="28">#REF!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5">#REF!</definedName>
    <definedName name="__2a_2" localSheetId="6">#REF!</definedName>
    <definedName name="__2a_2" localSheetId="17">#REF!</definedName>
    <definedName name="__2a_2" localSheetId="23">#REF!</definedName>
    <definedName name="__2a_2" localSheetId="7">#REF!</definedName>
    <definedName name="__2a_2" localSheetId="8">#REF!</definedName>
    <definedName name="__2a_2" localSheetId="9">#REF!</definedName>
    <definedName name="__2a_2" localSheetId="10">#REF!</definedName>
    <definedName name="__2a_2" localSheetId="11">#REF!</definedName>
    <definedName name="__2a_2" localSheetId="12">#REF!</definedName>
    <definedName name="__2a_2" localSheetId="13">#REF!</definedName>
    <definedName name="__2a_2">#REF!</definedName>
    <definedName name="__3AA_1" localSheetId="25">#REF!</definedName>
    <definedName name="__3AA_1" localSheetId="34">#REF!</definedName>
    <definedName name="__3AA_1" localSheetId="27">#REF!</definedName>
    <definedName name="__3AA_1" localSheetId="28">#REF!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5">#REF!</definedName>
    <definedName name="__3AA_1" localSheetId="6">#REF!</definedName>
    <definedName name="__3AA_1" localSheetId="17">#REF!</definedName>
    <definedName name="__3AA_1" localSheetId="23">#REF!</definedName>
    <definedName name="__3AA_1" localSheetId="7">#REF!</definedName>
    <definedName name="__3AA_1" localSheetId="8">#REF!</definedName>
    <definedName name="__3AA_1" localSheetId="9">#REF!</definedName>
    <definedName name="__3AA_1" localSheetId="10">#REF!</definedName>
    <definedName name="__3AA_1" localSheetId="11">#REF!</definedName>
    <definedName name="__3AA_1" localSheetId="12">#REF!</definedName>
    <definedName name="__3AA_1" localSheetId="13">#REF!</definedName>
    <definedName name="__3AA_1">#REF!</definedName>
    <definedName name="__4AA_2" localSheetId="25">#REF!</definedName>
    <definedName name="__4AA_2" localSheetId="34">#REF!</definedName>
    <definedName name="__4AA_2" localSheetId="27">#REF!</definedName>
    <definedName name="__4AA_2" localSheetId="28">#REF!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5">#REF!</definedName>
    <definedName name="__4AA_2" localSheetId="6">#REF!</definedName>
    <definedName name="__4AA_2" localSheetId="17">#REF!</definedName>
    <definedName name="__4AA_2" localSheetId="23">#REF!</definedName>
    <definedName name="__4AA_2" localSheetId="7">#REF!</definedName>
    <definedName name="__4AA_2" localSheetId="8">#REF!</definedName>
    <definedName name="__4AA_2" localSheetId="9">#REF!</definedName>
    <definedName name="__4AA_2" localSheetId="10">#REF!</definedName>
    <definedName name="__4AA_2" localSheetId="11">#REF!</definedName>
    <definedName name="__4AA_2" localSheetId="12">#REF!</definedName>
    <definedName name="__4AA_2" localSheetId="13">#REF!</definedName>
    <definedName name="__4AA_2">#REF!</definedName>
    <definedName name="__5AA_3" localSheetId="25">#REF!</definedName>
    <definedName name="__5AA_3" localSheetId="34">#REF!</definedName>
    <definedName name="__5AA_3" localSheetId="27">#REF!</definedName>
    <definedName name="__5AA_3" localSheetId="28">#REF!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5">#REF!</definedName>
    <definedName name="__5AA_3" localSheetId="6">#REF!</definedName>
    <definedName name="__5AA_3" localSheetId="17">#REF!</definedName>
    <definedName name="__5AA_3" localSheetId="23">#REF!</definedName>
    <definedName name="__5AA_3" localSheetId="7">#REF!</definedName>
    <definedName name="__5AA_3" localSheetId="8">#REF!</definedName>
    <definedName name="__5AA_3" localSheetId="9">#REF!</definedName>
    <definedName name="__5AA_3" localSheetId="10">#REF!</definedName>
    <definedName name="__5AA_3" localSheetId="11">#REF!</definedName>
    <definedName name="__5AA_3" localSheetId="12">#REF!</definedName>
    <definedName name="__5AA_3" localSheetId="13">#REF!</definedName>
    <definedName name="__5AA_3">#REF!</definedName>
    <definedName name="__6AA_4" localSheetId="25">#REF!</definedName>
    <definedName name="__6AA_4" localSheetId="34">#REF!</definedName>
    <definedName name="__6AA_4" localSheetId="27">#REF!</definedName>
    <definedName name="__6AA_4" localSheetId="28">#REF!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5">#REF!</definedName>
    <definedName name="__6AA_4" localSheetId="6">#REF!</definedName>
    <definedName name="__6AA_4" localSheetId="17">#REF!</definedName>
    <definedName name="__6AA_4" localSheetId="23">#REF!</definedName>
    <definedName name="__6AA_4" localSheetId="7">#REF!</definedName>
    <definedName name="__6AA_4" localSheetId="8">#REF!</definedName>
    <definedName name="__6AA_4" localSheetId="9">#REF!</definedName>
    <definedName name="__6AA_4" localSheetId="10">#REF!</definedName>
    <definedName name="__6AA_4" localSheetId="11">#REF!</definedName>
    <definedName name="__6AA_4" localSheetId="12">#REF!</definedName>
    <definedName name="__6AA_4" localSheetId="13">#REF!</definedName>
    <definedName name="__6AA_4">#REF!</definedName>
    <definedName name="__7AA_5" localSheetId="25">#REF!</definedName>
    <definedName name="__7AA_5" localSheetId="34">#REF!</definedName>
    <definedName name="__7AA_5" localSheetId="27">#REF!</definedName>
    <definedName name="__7AA_5" localSheetId="28">#REF!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5">#REF!</definedName>
    <definedName name="__7AA_5" localSheetId="6">#REF!</definedName>
    <definedName name="__7AA_5" localSheetId="17">#REF!</definedName>
    <definedName name="__7AA_5" localSheetId="23">#REF!</definedName>
    <definedName name="__7AA_5" localSheetId="7">#REF!</definedName>
    <definedName name="__7AA_5" localSheetId="8">#REF!</definedName>
    <definedName name="__7AA_5" localSheetId="9">#REF!</definedName>
    <definedName name="__7AA_5" localSheetId="10">#REF!</definedName>
    <definedName name="__7AA_5" localSheetId="11">#REF!</definedName>
    <definedName name="__7AA_5" localSheetId="12">#REF!</definedName>
    <definedName name="__7AA_5" localSheetId="13">#REF!</definedName>
    <definedName name="__7AA_5">#REF!</definedName>
    <definedName name="__8B_1" localSheetId="25">#REF!</definedName>
    <definedName name="__8B_1" localSheetId="34">#REF!</definedName>
    <definedName name="__8B_1" localSheetId="27">#REF!</definedName>
    <definedName name="__8B_1" localSheetId="28">#REF!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5">#REF!</definedName>
    <definedName name="__8B_1" localSheetId="6">#REF!</definedName>
    <definedName name="__8B_1" localSheetId="17">#REF!</definedName>
    <definedName name="__8B_1" localSheetId="23">#REF!</definedName>
    <definedName name="__8B_1" localSheetId="7">#REF!</definedName>
    <definedName name="__8B_1" localSheetId="8">#REF!</definedName>
    <definedName name="__8B_1" localSheetId="9">#REF!</definedName>
    <definedName name="__8B_1" localSheetId="10">#REF!</definedName>
    <definedName name="__8B_1" localSheetId="11">#REF!</definedName>
    <definedName name="__8B_1" localSheetId="12">#REF!</definedName>
    <definedName name="__8B_1" localSheetId="13">#REF!</definedName>
    <definedName name="__8B_1">#REF!</definedName>
    <definedName name="__9B_2" localSheetId="25">#REF!</definedName>
    <definedName name="__9B_2" localSheetId="34">#REF!</definedName>
    <definedName name="__9B_2" localSheetId="27">#REF!</definedName>
    <definedName name="__9B_2" localSheetId="28">#REF!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5">#REF!</definedName>
    <definedName name="__9B_2" localSheetId="6">#REF!</definedName>
    <definedName name="__9B_2" localSheetId="17">#REF!</definedName>
    <definedName name="__9B_2" localSheetId="23">#REF!</definedName>
    <definedName name="__9B_2" localSheetId="7">#REF!</definedName>
    <definedName name="__9B_2" localSheetId="8">#REF!</definedName>
    <definedName name="__9B_2" localSheetId="9">#REF!</definedName>
    <definedName name="__9B_2" localSheetId="10">#REF!</definedName>
    <definedName name="__9B_2" localSheetId="11">#REF!</definedName>
    <definedName name="__9B_2" localSheetId="12">#REF!</definedName>
    <definedName name="__9B_2" localSheetId="13">#REF!</definedName>
    <definedName name="__9B_2">#REF!</definedName>
    <definedName name="_10B_3" localSheetId="25">#REF!</definedName>
    <definedName name="_10B_3" localSheetId="34">#REF!</definedName>
    <definedName name="_10B_3" localSheetId="2">#REF!</definedName>
    <definedName name="_10B_3" localSheetId="1">#REF!</definedName>
    <definedName name="_10B_3" localSheetId="27">#REF!</definedName>
    <definedName name="_10B_3" localSheetId="28">#REF!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4">#REF!</definedName>
    <definedName name="_10B_3" localSheetId="5">#REF!</definedName>
    <definedName name="_10B_3" localSheetId="6">#REF!</definedName>
    <definedName name="_10B_3" localSheetId="16">#REF!</definedName>
    <definedName name="_10B_3" localSheetId="17">#REF!</definedName>
    <definedName name="_10B_3" localSheetId="23">#REF!</definedName>
    <definedName name="_10B_3" localSheetId="7">#REF!</definedName>
    <definedName name="_10B_3" localSheetId="8">#REF!</definedName>
    <definedName name="_10B_3" localSheetId="9">#REF!</definedName>
    <definedName name="_10B_3" localSheetId="10">#REF!</definedName>
    <definedName name="_10B_3" localSheetId="11">#REF!</definedName>
    <definedName name="_10B_3" localSheetId="12">#REF!</definedName>
    <definedName name="_10B_3" localSheetId="13">#REF!</definedName>
    <definedName name="_10B_3">#REF!</definedName>
    <definedName name="_10B_4" localSheetId="27">#REF!</definedName>
    <definedName name="_10B_4">#REF!</definedName>
    <definedName name="_11B_4" localSheetId="25">#REF!</definedName>
    <definedName name="_11B_4" localSheetId="34">#REF!</definedName>
    <definedName name="_11B_4" localSheetId="2">#REF!</definedName>
    <definedName name="_11B_4" localSheetId="1">#REF!</definedName>
    <definedName name="_11B_4" localSheetId="27">#REF!</definedName>
    <definedName name="_11B_4" localSheetId="28">#REF!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4">#REF!</definedName>
    <definedName name="_11B_4" localSheetId="5">#REF!</definedName>
    <definedName name="_11B_4" localSheetId="6">#REF!</definedName>
    <definedName name="_11B_4" localSheetId="16">#REF!</definedName>
    <definedName name="_11B_4" localSheetId="17">#REF!</definedName>
    <definedName name="_11B_4" localSheetId="23">#REF!</definedName>
    <definedName name="_11B_4" localSheetId="7">#REF!</definedName>
    <definedName name="_11B_4" localSheetId="8">#REF!</definedName>
    <definedName name="_11B_4" localSheetId="9">#REF!</definedName>
    <definedName name="_11B_4" localSheetId="10">#REF!</definedName>
    <definedName name="_11B_4" localSheetId="11">#REF!</definedName>
    <definedName name="_11B_4" localSheetId="12">#REF!</definedName>
    <definedName name="_11B_4" localSheetId="13">#REF!</definedName>
    <definedName name="_11B_4">#REF!</definedName>
    <definedName name="_12B_5" localSheetId="25">#REF!</definedName>
    <definedName name="_12B_5" localSheetId="34">#REF!</definedName>
    <definedName name="_12B_5" localSheetId="2">#REF!</definedName>
    <definedName name="_12B_5" localSheetId="1">#REF!</definedName>
    <definedName name="_12B_5" localSheetId="27">#REF!</definedName>
    <definedName name="_12B_5" localSheetId="28">#REF!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4">#REF!</definedName>
    <definedName name="_12B_5" localSheetId="5">#REF!</definedName>
    <definedName name="_12B_5" localSheetId="6">#REF!</definedName>
    <definedName name="_12B_5" localSheetId="16">#REF!</definedName>
    <definedName name="_12B_5" localSheetId="17">#REF!</definedName>
    <definedName name="_12B_5" localSheetId="23">#REF!</definedName>
    <definedName name="_12B_5" localSheetId="7">#REF!</definedName>
    <definedName name="_12B_5" localSheetId="8">#REF!</definedName>
    <definedName name="_12B_5" localSheetId="9">#REF!</definedName>
    <definedName name="_12B_5" localSheetId="10">#REF!</definedName>
    <definedName name="_12B_5" localSheetId="11">#REF!</definedName>
    <definedName name="_12B_5" localSheetId="12">#REF!</definedName>
    <definedName name="_12B_5" localSheetId="13">#REF!</definedName>
    <definedName name="_12B_5">#REF!</definedName>
    <definedName name="_13bb_1" localSheetId="25">#REF!</definedName>
    <definedName name="_13bb_1" localSheetId="34">#REF!</definedName>
    <definedName name="_13bb_1" localSheetId="2">#REF!</definedName>
    <definedName name="_13bb_1" localSheetId="1">#REF!</definedName>
    <definedName name="_13bb_1" localSheetId="27">#REF!</definedName>
    <definedName name="_13bb_1" localSheetId="28">#REF!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4">#REF!</definedName>
    <definedName name="_13bb_1" localSheetId="5">#REF!</definedName>
    <definedName name="_13bb_1" localSheetId="6">#REF!</definedName>
    <definedName name="_13bb_1" localSheetId="16">#REF!</definedName>
    <definedName name="_13bb_1" localSheetId="17">#REF!</definedName>
    <definedName name="_13bb_1" localSheetId="23">#REF!</definedName>
    <definedName name="_13bb_1" localSheetId="7">#REF!</definedName>
    <definedName name="_13bb_1" localSheetId="8">#REF!</definedName>
    <definedName name="_13bb_1" localSheetId="9">#REF!</definedName>
    <definedName name="_13bb_1" localSheetId="10">#REF!</definedName>
    <definedName name="_13bb_1" localSheetId="11">#REF!</definedName>
    <definedName name="_13bb_1" localSheetId="12">#REF!</definedName>
    <definedName name="_13bb_1" localSheetId="13">#REF!</definedName>
    <definedName name="_13bb_1">#REF!</definedName>
    <definedName name="_14bb_2" localSheetId="25">#REF!</definedName>
    <definedName name="_14bb_2" localSheetId="34">#REF!</definedName>
    <definedName name="_14bb_2" localSheetId="2">#REF!</definedName>
    <definedName name="_14bb_2" localSheetId="1">#REF!</definedName>
    <definedName name="_14bb_2" localSheetId="27">#REF!</definedName>
    <definedName name="_14bb_2" localSheetId="28">#REF!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4">#REF!</definedName>
    <definedName name="_14bb_2" localSheetId="5">#REF!</definedName>
    <definedName name="_14bb_2" localSheetId="6">#REF!</definedName>
    <definedName name="_14bb_2" localSheetId="16">#REF!</definedName>
    <definedName name="_14bb_2" localSheetId="17">#REF!</definedName>
    <definedName name="_14bb_2" localSheetId="23">#REF!</definedName>
    <definedName name="_14bb_2" localSheetId="7">#REF!</definedName>
    <definedName name="_14bb_2" localSheetId="8">#REF!</definedName>
    <definedName name="_14bb_2" localSheetId="9">#REF!</definedName>
    <definedName name="_14bb_2" localSheetId="10">#REF!</definedName>
    <definedName name="_14bb_2" localSheetId="11">#REF!</definedName>
    <definedName name="_14bb_2" localSheetId="12">#REF!</definedName>
    <definedName name="_14bb_2" localSheetId="13">#REF!</definedName>
    <definedName name="_14bb_2">#REF!</definedName>
    <definedName name="_15cc_1" localSheetId="25">#REF!</definedName>
    <definedName name="_15cc_1" localSheetId="34">#REF!</definedName>
    <definedName name="_15cc_1" localSheetId="2">#REF!</definedName>
    <definedName name="_15cc_1" localSheetId="1">#REF!</definedName>
    <definedName name="_15cc_1" localSheetId="27">#REF!</definedName>
    <definedName name="_15cc_1" localSheetId="28">#REF!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4">#REF!</definedName>
    <definedName name="_15cc_1" localSheetId="5">#REF!</definedName>
    <definedName name="_15cc_1" localSheetId="6">#REF!</definedName>
    <definedName name="_15cc_1" localSheetId="16">#REF!</definedName>
    <definedName name="_15cc_1" localSheetId="17">#REF!</definedName>
    <definedName name="_15cc_1" localSheetId="23">#REF!</definedName>
    <definedName name="_15cc_1" localSheetId="7">#REF!</definedName>
    <definedName name="_15cc_1" localSheetId="8">#REF!</definedName>
    <definedName name="_15cc_1" localSheetId="9">#REF!</definedName>
    <definedName name="_15cc_1" localSheetId="10">#REF!</definedName>
    <definedName name="_15cc_1" localSheetId="11">#REF!</definedName>
    <definedName name="_15cc_1" localSheetId="12">#REF!</definedName>
    <definedName name="_15cc_1" localSheetId="13">#REF!</definedName>
    <definedName name="_15cc_1">#REF!</definedName>
    <definedName name="_16cc_2" localSheetId="25">#REF!</definedName>
    <definedName name="_16cc_2" localSheetId="34">#REF!</definedName>
    <definedName name="_16cc_2" localSheetId="2">#REF!</definedName>
    <definedName name="_16cc_2" localSheetId="1">#REF!</definedName>
    <definedName name="_16cc_2" localSheetId="27">#REF!</definedName>
    <definedName name="_16cc_2" localSheetId="28">#REF!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4">#REF!</definedName>
    <definedName name="_16cc_2" localSheetId="5">#REF!</definedName>
    <definedName name="_16cc_2" localSheetId="6">#REF!</definedName>
    <definedName name="_16cc_2" localSheetId="16">#REF!</definedName>
    <definedName name="_16cc_2" localSheetId="17">#REF!</definedName>
    <definedName name="_16cc_2" localSheetId="23">#REF!</definedName>
    <definedName name="_16cc_2" localSheetId="7">#REF!</definedName>
    <definedName name="_16cc_2" localSheetId="8">#REF!</definedName>
    <definedName name="_16cc_2" localSheetId="9">#REF!</definedName>
    <definedName name="_16cc_2" localSheetId="10">#REF!</definedName>
    <definedName name="_16cc_2" localSheetId="11">#REF!</definedName>
    <definedName name="_16cc_2" localSheetId="12">#REF!</definedName>
    <definedName name="_16cc_2" localSheetId="13">#REF!</definedName>
    <definedName name="_16cc_2">#REF!</definedName>
    <definedName name="_17MukaDepan_1" localSheetId="25">#REF!</definedName>
    <definedName name="_17MukaDepan_1" localSheetId="34">#REF!</definedName>
    <definedName name="_17MukaDepan_1" localSheetId="2">#REF!</definedName>
    <definedName name="_17MukaDepan_1" localSheetId="1">#REF!</definedName>
    <definedName name="_17MukaDepan_1" localSheetId="27">#REF!</definedName>
    <definedName name="_17MukaDepan_1" localSheetId="28">#REF!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4">#REF!</definedName>
    <definedName name="_17MukaDepan_1" localSheetId="5">#REF!</definedName>
    <definedName name="_17MukaDepan_1" localSheetId="6">#REF!</definedName>
    <definedName name="_17MukaDepan_1" localSheetId="16">#REF!</definedName>
    <definedName name="_17MukaDepan_1" localSheetId="17">#REF!</definedName>
    <definedName name="_17MukaDepan_1" localSheetId="23">#REF!</definedName>
    <definedName name="_17MukaDepan_1" localSheetId="7">#REF!</definedName>
    <definedName name="_17MukaDepan_1" localSheetId="8">#REF!</definedName>
    <definedName name="_17MukaDepan_1" localSheetId="9">#REF!</definedName>
    <definedName name="_17MukaDepan_1" localSheetId="10">#REF!</definedName>
    <definedName name="_17MukaDepan_1" localSheetId="11">#REF!</definedName>
    <definedName name="_17MukaDepan_1" localSheetId="12">#REF!</definedName>
    <definedName name="_17MukaDepan_1" localSheetId="13">#REF!</definedName>
    <definedName name="_17MukaDepan_1">#REF!</definedName>
    <definedName name="_18new_1" localSheetId="25">#REF!</definedName>
    <definedName name="_18new_1" localSheetId="34">#REF!</definedName>
    <definedName name="_18new_1" localSheetId="2">#REF!</definedName>
    <definedName name="_18new_1" localSheetId="1">#REF!</definedName>
    <definedName name="_18new_1" localSheetId="27">#REF!</definedName>
    <definedName name="_18new_1" localSheetId="28">#REF!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4">#REF!</definedName>
    <definedName name="_18new_1" localSheetId="5">#REF!</definedName>
    <definedName name="_18new_1" localSheetId="6">#REF!</definedName>
    <definedName name="_18new_1" localSheetId="16">#REF!</definedName>
    <definedName name="_18new_1" localSheetId="17">#REF!</definedName>
    <definedName name="_18new_1" localSheetId="23">#REF!</definedName>
    <definedName name="_18new_1" localSheetId="7">#REF!</definedName>
    <definedName name="_18new_1" localSheetId="8">#REF!</definedName>
    <definedName name="_18new_1" localSheetId="9">#REF!</definedName>
    <definedName name="_18new_1" localSheetId="10">#REF!</definedName>
    <definedName name="_18new_1" localSheetId="11">#REF!</definedName>
    <definedName name="_18new_1" localSheetId="12">#REF!</definedName>
    <definedName name="_18new_1" localSheetId="13">#REF!</definedName>
    <definedName name="_18new_1">#REF!</definedName>
    <definedName name="_19new_2" localSheetId="25">#REF!</definedName>
    <definedName name="_19new_2" localSheetId="34">#REF!</definedName>
    <definedName name="_19new_2" localSheetId="2">#REF!</definedName>
    <definedName name="_19new_2" localSheetId="1">#REF!</definedName>
    <definedName name="_19new_2" localSheetId="27">#REF!</definedName>
    <definedName name="_19new_2" localSheetId="28">#REF!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4">#REF!</definedName>
    <definedName name="_19new_2" localSheetId="5">#REF!</definedName>
    <definedName name="_19new_2" localSheetId="6">#REF!</definedName>
    <definedName name="_19new_2" localSheetId="16">#REF!</definedName>
    <definedName name="_19new_2" localSheetId="17">#REF!</definedName>
    <definedName name="_19new_2" localSheetId="23">#REF!</definedName>
    <definedName name="_19new_2" localSheetId="7">#REF!</definedName>
    <definedName name="_19new_2" localSheetId="8">#REF!</definedName>
    <definedName name="_19new_2" localSheetId="9">#REF!</definedName>
    <definedName name="_19new_2" localSheetId="10">#REF!</definedName>
    <definedName name="_19new_2" localSheetId="11">#REF!</definedName>
    <definedName name="_19new_2" localSheetId="12">#REF!</definedName>
    <definedName name="_19new_2" localSheetId="13">#REF!</definedName>
    <definedName name="_19new_2">#REF!</definedName>
    <definedName name="_1a_1" localSheetId="25">#REF!</definedName>
    <definedName name="_1a_1" localSheetId="34">#REF!</definedName>
    <definedName name="_1a_1" localSheetId="2">#REF!</definedName>
    <definedName name="_1a_1" localSheetId="1">#REF!</definedName>
    <definedName name="_1a_1" localSheetId="27">#REF!</definedName>
    <definedName name="_1a_1" localSheetId="28">#REF!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4">#REF!</definedName>
    <definedName name="_1a_1" localSheetId="5">#REF!</definedName>
    <definedName name="_1a_1" localSheetId="6">#REF!</definedName>
    <definedName name="_1a_1" localSheetId="16">#REF!</definedName>
    <definedName name="_1a_1" localSheetId="17">#REF!</definedName>
    <definedName name="_1a_1" localSheetId="23">#REF!</definedName>
    <definedName name="_1a_1" localSheetId="7">#REF!</definedName>
    <definedName name="_1a_1" localSheetId="8">#REF!</definedName>
    <definedName name="_1a_1" localSheetId="9">#REF!</definedName>
    <definedName name="_1a_1" localSheetId="10">#REF!</definedName>
    <definedName name="_1a_1" localSheetId="11">#REF!</definedName>
    <definedName name="_1a_1" localSheetId="12">#REF!</definedName>
    <definedName name="_1a_1" localSheetId="13">#REF!</definedName>
    <definedName name="_1a_1">#REF!</definedName>
    <definedName name="_20Pg_1" localSheetId="25">#REF!</definedName>
    <definedName name="_20Pg_1" localSheetId="34">#REF!</definedName>
    <definedName name="_20Pg_1" localSheetId="2">#REF!</definedName>
    <definedName name="_20Pg_1" localSheetId="1">#REF!</definedName>
    <definedName name="_20Pg_1" localSheetId="27">#REF!</definedName>
    <definedName name="_20Pg_1" localSheetId="28">#REF!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4">#REF!</definedName>
    <definedName name="_20Pg_1" localSheetId="5">#REF!</definedName>
    <definedName name="_20Pg_1" localSheetId="6">#REF!</definedName>
    <definedName name="_20Pg_1" localSheetId="16">#REF!</definedName>
    <definedName name="_20Pg_1" localSheetId="17">#REF!</definedName>
    <definedName name="_20Pg_1" localSheetId="23">#REF!</definedName>
    <definedName name="_20Pg_1" localSheetId="7">#REF!</definedName>
    <definedName name="_20Pg_1" localSheetId="8">#REF!</definedName>
    <definedName name="_20Pg_1" localSheetId="9">#REF!</definedName>
    <definedName name="_20Pg_1" localSheetId="10">#REF!</definedName>
    <definedName name="_20Pg_1" localSheetId="11">#REF!</definedName>
    <definedName name="_20Pg_1" localSheetId="12">#REF!</definedName>
    <definedName name="_20Pg_1" localSheetId="13">#REF!</definedName>
    <definedName name="_20Pg_1">#REF!</definedName>
    <definedName name="_21Z_8106A741_5A1C_11D7_A90D_00D0B7DB5195_.wvu.Cols_1" localSheetId="35">#REF!</definedName>
    <definedName name="_21Z_8106A741_5A1C_11D7_A90D_00D0B7DB5195_.wvu.Cols_1" localSheetId="24">#REF!</definedName>
    <definedName name="_21Z_8106A741_5A1C_11D7_A90D_00D0B7DB5195_.wvu.Cols_1" localSheetId="34">#REF!</definedName>
    <definedName name="_21Z_8106A741_5A1C_11D7_A90D_00D0B7DB5195_.wvu.Cols_1" localSheetId="2">#REF!</definedName>
    <definedName name="_21Z_8106A741_5A1C_11D7_A90D_00D0B7DB5195_.wvu.Cols_1" localSheetId="1">#REF!</definedName>
    <definedName name="_21Z_8106A741_5A1C_11D7_A90D_00D0B7DB5195_.wvu.Cols_1" localSheetId="27">#REF!</definedName>
    <definedName name="_21Z_8106A741_5A1C_11D7_A90D_00D0B7DB5195_.wvu.Cols_1" localSheetId="28">#REF!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17">#REF!</definedName>
    <definedName name="_21Z_8106A741_5A1C_11D7_A90D_00D0B7DB5195_.wvu.Cols_1" localSheetId="22">#REF!</definedName>
    <definedName name="_21Z_8106A741_5A1C_11D7_A90D_00D0B7DB5195_.wvu.Cols_1" localSheetId="9">'Soalan 4(ms8&amp;9)'!$BA:$BA</definedName>
    <definedName name="_21Z_8106A741_5A1C_11D7_A90D_00D0B7DB5195_.wvu.Cols_1" localSheetId="11">#REF!</definedName>
    <definedName name="_21Z_8106A741_5A1C_11D7_A90D_00D0B7DB5195_.wvu.Cols_1" localSheetId="12">#REF!</definedName>
    <definedName name="_21Z_8106A741_5A1C_11D7_A90D_00D0B7DB5195_.wvu.Cols_1">#REF!</definedName>
    <definedName name="_21Z_8106A741_5A1C_11D7_A90D_00D0B7DB5195_.wvu.PrintArea_2" localSheetId="25">#REF!</definedName>
    <definedName name="_21Z_8106A741_5A1C_11D7_A90D_00D0B7DB5195_.wvu.PrintArea_2" localSheetId="34">#REF!</definedName>
    <definedName name="_21Z_8106A741_5A1C_11D7_A90D_00D0B7DB5195_.wvu.PrintArea_2" localSheetId="2">#REF!</definedName>
    <definedName name="_21Z_8106A741_5A1C_11D7_A90D_00D0B7DB5195_.wvu.PrintArea_2" localSheetId="1">#REF!</definedName>
    <definedName name="_21Z_8106A741_5A1C_11D7_A90D_00D0B7DB5195_.wvu.PrintArea_2" localSheetId="27">#REF!</definedName>
    <definedName name="_21Z_8106A741_5A1C_11D7_A90D_00D0B7DB5195_.wvu.PrintArea_2" localSheetId="28">#REF!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5">#REF!</definedName>
    <definedName name="_21Z_8106A741_5A1C_11D7_A90D_00D0B7DB5195_.wvu.PrintArea_2" localSheetId="6">#REF!</definedName>
    <definedName name="_21Z_8106A741_5A1C_11D7_A90D_00D0B7DB5195_.wvu.PrintArea_2" localSheetId="16">#REF!</definedName>
    <definedName name="_21Z_8106A741_5A1C_11D7_A90D_00D0B7DB5195_.wvu.PrintArea_2" localSheetId="17">#REF!</definedName>
    <definedName name="_21Z_8106A741_5A1C_11D7_A90D_00D0B7DB5195_.wvu.PrintArea_2" localSheetId="23">#REF!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10">#REF!</definedName>
    <definedName name="_21Z_8106A741_5A1C_11D7_A90D_00D0B7DB5195_.wvu.PrintArea_2" localSheetId="11">#REF!</definedName>
    <definedName name="_21Z_8106A741_5A1C_11D7_A90D_00D0B7DB5195_.wvu.PrintArea_2" localSheetId="12">#REF!</definedName>
    <definedName name="_21Z_8106A741_5A1C_11D7_A90D_00D0B7DB5195_.wvu.PrintArea_2" localSheetId="13">#REF!</definedName>
    <definedName name="_21Z_8106A741_5A1C_11D7_A90D_00D0B7DB5195_.wvu.PrintArea_2">#REF!</definedName>
    <definedName name="_22Z_8106A741_5A1C_11D7_A90D_00D0B7DB5195_.wvu.PrintArea_1" localSheetId="25">#REF!</definedName>
    <definedName name="_22Z_8106A741_5A1C_11D7_A90D_00D0B7DB5195_.wvu.PrintArea_1" localSheetId="34">#REF!</definedName>
    <definedName name="_22Z_8106A741_5A1C_11D7_A90D_00D0B7DB5195_.wvu.PrintArea_1" localSheetId="27">#REF!</definedName>
    <definedName name="_22Z_8106A741_5A1C_11D7_A90D_00D0B7DB5195_.wvu.PrintArea_1" localSheetId="28">#REF!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5">#REF!</definedName>
    <definedName name="_22Z_8106A741_5A1C_11D7_A90D_00D0B7DB5195_.wvu.PrintArea_1" localSheetId="6">#REF!</definedName>
    <definedName name="_22Z_8106A741_5A1C_11D7_A90D_00D0B7DB5195_.wvu.PrintArea_1" localSheetId="17">#REF!</definedName>
    <definedName name="_22Z_8106A741_5A1C_11D7_A90D_00D0B7DB5195_.wvu.PrintArea_1" localSheetId="23">#REF!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10">#REF!</definedName>
    <definedName name="_22Z_8106A741_5A1C_11D7_A90D_00D0B7DB5195_.wvu.PrintArea_1" localSheetId="11">#REF!</definedName>
    <definedName name="_22Z_8106A741_5A1C_11D7_A90D_00D0B7DB5195_.wvu.PrintArea_1" localSheetId="12">#REF!</definedName>
    <definedName name="_22Z_8106A741_5A1C_11D7_A90D_00D0B7DB5195_.wvu.PrintArea_1" localSheetId="13">#REF!</definedName>
    <definedName name="_22Z_8106A741_5A1C_11D7_A90D_00D0B7DB5195_.wvu.PrintArea_1">#REF!</definedName>
    <definedName name="_22Z_8106A741_5A1C_11D7_A90D_00D0B7DB5195_.wvu.PrintArea_2" localSheetId="25">#REF!</definedName>
    <definedName name="_22Z_8106A741_5A1C_11D7_A90D_00D0B7DB5195_.wvu.PrintArea_2" localSheetId="34">#REF!</definedName>
    <definedName name="_22Z_8106A741_5A1C_11D7_A90D_00D0B7DB5195_.wvu.PrintArea_2" localSheetId="2">#REF!</definedName>
    <definedName name="_22Z_8106A741_5A1C_11D7_A90D_00D0B7DB5195_.wvu.PrintArea_2" localSheetId="1">#REF!</definedName>
    <definedName name="_22Z_8106A741_5A1C_11D7_A90D_00D0B7DB5195_.wvu.PrintArea_2" localSheetId="27">#REF!</definedName>
    <definedName name="_22Z_8106A741_5A1C_11D7_A90D_00D0B7DB5195_.wvu.PrintArea_2" localSheetId="28">#REF!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5">#REF!</definedName>
    <definedName name="_22Z_8106A741_5A1C_11D7_A90D_00D0B7DB5195_.wvu.PrintArea_2" localSheetId="6">#REF!</definedName>
    <definedName name="_22Z_8106A741_5A1C_11D7_A90D_00D0B7DB5195_.wvu.PrintArea_2" localSheetId="17">#REF!</definedName>
    <definedName name="_22Z_8106A741_5A1C_11D7_A90D_00D0B7DB5195_.wvu.PrintArea_2" localSheetId="23">#REF!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10">#REF!</definedName>
    <definedName name="_22Z_8106A741_5A1C_11D7_A90D_00D0B7DB5195_.wvu.PrintArea_2" localSheetId="11">#REF!</definedName>
    <definedName name="_22Z_8106A741_5A1C_11D7_A90D_00D0B7DB5195_.wvu.PrintArea_2" localSheetId="12">#REF!</definedName>
    <definedName name="_22Z_8106A741_5A1C_11D7_A90D_00D0B7DB5195_.wvu.PrintArea_2" localSheetId="13">#REF!</definedName>
    <definedName name="_22Z_8106A741_5A1C_11D7_A90D_00D0B7DB5195_.wvu.PrintArea_2">#REF!</definedName>
    <definedName name="_22Z_8106A741_5A1C_11D7_A90D_00D0B7DB5195_.wvu.PrintArea_5" localSheetId="35">#REF!</definedName>
    <definedName name="_22Z_8106A741_5A1C_11D7_A90D_00D0B7DB5195_.wvu.PrintArea_5" localSheetId="24">#REF!</definedName>
    <definedName name="_22Z_8106A741_5A1C_11D7_A90D_00D0B7DB5195_.wvu.PrintArea_5" localSheetId="6">#REF!</definedName>
    <definedName name="_22Z_8106A741_5A1C_11D7_A90D_00D0B7DB5195_.wvu.PrintArea_5" localSheetId="17">#REF!</definedName>
    <definedName name="_22Z_8106A741_5A1C_11D7_A90D_00D0B7DB5195_.wvu.PrintArea_5" localSheetId="22">#REF!</definedName>
    <definedName name="_22Z_8106A741_5A1C_11D7_A90D_00D0B7DB5195_.wvu.PrintArea_5" localSheetId="23">#REF!</definedName>
    <definedName name="_22Z_8106A741_5A1C_11D7_A90D_00D0B7DB5195_.wvu.PrintArea_5" localSheetId="9">#REF!</definedName>
    <definedName name="_22Z_8106A741_5A1C_11D7_A90D_00D0B7DB5195_.wvu.PrintArea_5" localSheetId="12">#REF!</definedName>
    <definedName name="_22Z_8106A741_5A1C_11D7_A90D_00D0B7DB5195_.wvu.PrintArea_5" localSheetId="13">'Soalan 7(ms15)'!$1:$1048576</definedName>
    <definedName name="_22Z_8106A741_5A1C_11D7_A90D_00D0B7DB5195_.wvu.PrintArea_5">#REF!</definedName>
    <definedName name="_23Z_8106A741_5A1C_11D7_A90D_00D0B7DB5195_.wvu.PrintArea_2" localSheetId="25">#REF!</definedName>
    <definedName name="_23Z_8106A741_5A1C_11D7_A90D_00D0B7DB5195_.wvu.PrintArea_2" localSheetId="34">#REF!</definedName>
    <definedName name="_23Z_8106A741_5A1C_11D7_A90D_00D0B7DB5195_.wvu.PrintArea_2" localSheetId="27">#REF!</definedName>
    <definedName name="_23Z_8106A741_5A1C_11D7_A90D_00D0B7DB5195_.wvu.PrintArea_2" localSheetId="28">#REF!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5">#REF!</definedName>
    <definedName name="_23Z_8106A741_5A1C_11D7_A90D_00D0B7DB5195_.wvu.PrintArea_2" localSheetId="6">#REF!</definedName>
    <definedName name="_23Z_8106A741_5A1C_11D7_A90D_00D0B7DB5195_.wvu.PrintArea_2" localSheetId="17">#REF!</definedName>
    <definedName name="_23Z_8106A741_5A1C_11D7_A90D_00D0B7DB5195_.wvu.PrintArea_2" localSheetId="23">#REF!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10">#REF!</definedName>
    <definedName name="_23Z_8106A741_5A1C_11D7_A90D_00D0B7DB5195_.wvu.PrintArea_2" localSheetId="11">#REF!</definedName>
    <definedName name="_23Z_8106A741_5A1C_11D7_A90D_00D0B7DB5195_.wvu.PrintArea_2" localSheetId="12">#REF!</definedName>
    <definedName name="_23Z_8106A741_5A1C_11D7_A90D_00D0B7DB5195_.wvu.PrintArea_2" localSheetId="13">#REF!</definedName>
    <definedName name="_23Z_8106A741_5A1C_11D7_A90D_00D0B7DB5195_.wvu.PrintArea_2">#REF!</definedName>
    <definedName name="_23Z_8106A741_5A1C_11D7_A90D_00D0B7DB5195_.wvu.PrintArea_3" localSheetId="24">#REF!</definedName>
    <definedName name="_23Z_8106A741_5A1C_11D7_A90D_00D0B7DB5195_.wvu.PrintArea_3" localSheetId="34">'KEGUNAAN PEJABAT'!$A$1:$X$77</definedName>
    <definedName name="_23Z_8106A741_5A1C_11D7_A90D_00D0B7DB5195_.wvu.PrintArea_3" localSheetId="5">'Soalan 1(ms4)'!$A$1:$Z$84</definedName>
    <definedName name="_23Z_8106A741_5A1C_11D7_A90D_00D0B7DB5195_.wvu.PrintArea_3" localSheetId="6">'Soalan 1(ms5)'!$A$1:$W$87</definedName>
    <definedName name="_23Z_8106A741_5A1C_11D7_A90D_00D0B7DB5195_.wvu.PrintArea_3" localSheetId="22">#REF!</definedName>
    <definedName name="_23Z_8106A741_5A1C_11D7_A90D_00D0B7DB5195_.wvu.PrintArea_3" localSheetId="7">'Soalan 2(ms6)'!$A$1:$Z$63</definedName>
    <definedName name="_23Z_8106A741_5A1C_11D7_A90D_00D0B7DB5195_.wvu.PrintArea_3">'Soalan 1(ms3)'!$A$1:$Y$76</definedName>
    <definedName name="_24Z_8106A741_5A1C_11D7_A90D_00D0B7DB5195_.wvu.PrintArea_3" localSheetId="25">#REF!</definedName>
    <definedName name="_24Z_8106A741_5A1C_11D7_A90D_00D0B7DB5195_.wvu.PrintArea_3" localSheetId="34">#REF!</definedName>
    <definedName name="_24Z_8106A741_5A1C_11D7_A90D_00D0B7DB5195_.wvu.PrintArea_3" localSheetId="27">#REF!</definedName>
    <definedName name="_24Z_8106A741_5A1C_11D7_A90D_00D0B7DB5195_.wvu.PrintArea_3" localSheetId="28">#REF!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5">#REF!</definedName>
    <definedName name="_24Z_8106A741_5A1C_11D7_A90D_00D0B7DB5195_.wvu.PrintArea_3" localSheetId="6">#REF!</definedName>
    <definedName name="_24Z_8106A741_5A1C_11D7_A90D_00D0B7DB5195_.wvu.PrintArea_3" localSheetId="17">#REF!</definedName>
    <definedName name="_24Z_8106A741_5A1C_11D7_A90D_00D0B7DB5195_.wvu.PrintArea_3" localSheetId="23">#REF!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10">#REF!</definedName>
    <definedName name="_24Z_8106A741_5A1C_11D7_A90D_00D0B7DB5195_.wvu.PrintArea_3" localSheetId="11">#REF!</definedName>
    <definedName name="_24Z_8106A741_5A1C_11D7_A90D_00D0B7DB5195_.wvu.PrintArea_3" localSheetId="12">#REF!</definedName>
    <definedName name="_24Z_8106A741_5A1C_11D7_A90D_00D0B7DB5195_.wvu.PrintArea_3" localSheetId="13">#REF!</definedName>
    <definedName name="_24Z_8106A741_5A1C_11D7_A90D_00D0B7DB5195_.wvu.PrintArea_3">#REF!</definedName>
    <definedName name="_24Z_8106A741_5A1C_11D7_A90D_00D0B7DB5195_.wvu.PrintArea_4" localSheetId="35">#REF!</definedName>
    <definedName name="_24Z_8106A741_5A1C_11D7_A90D_00D0B7DB5195_.wvu.PrintArea_4" localSheetId="24">#REF!</definedName>
    <definedName name="_24Z_8106A741_5A1C_11D7_A90D_00D0B7DB5195_.wvu.PrintArea_4" localSheetId="34">#REF!</definedName>
    <definedName name="_24Z_8106A741_5A1C_11D7_A90D_00D0B7DB5195_.wvu.PrintArea_4" localSheetId="1">#REF!</definedName>
    <definedName name="_24Z_8106A741_5A1C_11D7_A90D_00D0B7DB5195_.wvu.PrintArea_4" localSheetId="27">#REF!</definedName>
    <definedName name="_24Z_8106A741_5A1C_11D7_A90D_00D0B7DB5195_.wvu.PrintArea_4" localSheetId="28">#REF!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17">#REF!</definedName>
    <definedName name="_24Z_8106A741_5A1C_11D7_A90D_00D0B7DB5195_.wvu.PrintArea_4" localSheetId="22">#REF!</definedName>
    <definedName name="_24Z_8106A741_5A1C_11D7_A90D_00D0B7DB5195_.wvu.PrintArea_4" localSheetId="9">'Soalan 4(ms8&amp;9)'!$1:$1048576</definedName>
    <definedName name="_24Z_8106A741_5A1C_11D7_A90D_00D0B7DB5195_.wvu.PrintArea_4" localSheetId="11">#REF!</definedName>
    <definedName name="_24Z_8106A741_5A1C_11D7_A90D_00D0B7DB5195_.wvu.PrintArea_4" localSheetId="12">#REF!</definedName>
    <definedName name="_24Z_8106A741_5A1C_11D7_A90D_00D0B7DB5195_.wvu.PrintArea_4">#REF!</definedName>
    <definedName name="_25Z_8106A741_5A1C_11D7_A90D_00D0B7DB5195_.wvu.PrintArea_4" localSheetId="25">#REF!</definedName>
    <definedName name="_25Z_8106A741_5A1C_11D7_A90D_00D0B7DB5195_.wvu.PrintArea_4" localSheetId="34">#REF!</definedName>
    <definedName name="_25Z_8106A741_5A1C_11D7_A90D_00D0B7DB5195_.wvu.PrintArea_4" localSheetId="27">#REF!</definedName>
    <definedName name="_25Z_8106A741_5A1C_11D7_A90D_00D0B7DB5195_.wvu.PrintArea_4" localSheetId="28">#REF!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5">#REF!</definedName>
    <definedName name="_25Z_8106A741_5A1C_11D7_A90D_00D0B7DB5195_.wvu.PrintArea_4" localSheetId="6">#REF!</definedName>
    <definedName name="_25Z_8106A741_5A1C_11D7_A90D_00D0B7DB5195_.wvu.PrintArea_4" localSheetId="17">#REF!</definedName>
    <definedName name="_25Z_8106A741_5A1C_11D7_A90D_00D0B7DB5195_.wvu.PrintArea_4" localSheetId="23">#REF!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10">#REF!</definedName>
    <definedName name="_25Z_8106A741_5A1C_11D7_A90D_00D0B7DB5195_.wvu.PrintArea_4" localSheetId="11">#REF!</definedName>
    <definedName name="_25Z_8106A741_5A1C_11D7_A90D_00D0B7DB5195_.wvu.PrintArea_4" localSheetId="12">#REF!</definedName>
    <definedName name="_25Z_8106A741_5A1C_11D7_A90D_00D0B7DB5195_.wvu.PrintArea_4" localSheetId="13">#REF!</definedName>
    <definedName name="_25Z_8106A741_5A1C_11D7_A90D_00D0B7DB5195_.wvu.PrintArea_4">#REF!</definedName>
    <definedName name="_26Z_8106A741_5A1C_11D7_A90D_00D0B7DB5195_.wvu.PrintArea_5" localSheetId="25">#REF!</definedName>
    <definedName name="_26Z_8106A741_5A1C_11D7_A90D_00D0B7DB5195_.wvu.PrintArea_5" localSheetId="34">#REF!</definedName>
    <definedName name="_26Z_8106A741_5A1C_11D7_A90D_00D0B7DB5195_.wvu.PrintArea_5" localSheetId="27">#REF!</definedName>
    <definedName name="_26Z_8106A741_5A1C_11D7_A90D_00D0B7DB5195_.wvu.PrintArea_5" localSheetId="28">#REF!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5">#REF!</definedName>
    <definedName name="_26Z_8106A741_5A1C_11D7_A90D_00D0B7DB5195_.wvu.PrintArea_5" localSheetId="6">#REF!</definedName>
    <definedName name="_26Z_8106A741_5A1C_11D7_A90D_00D0B7DB5195_.wvu.PrintArea_5" localSheetId="17">#REF!</definedName>
    <definedName name="_26Z_8106A741_5A1C_11D7_A90D_00D0B7DB5195_.wvu.PrintArea_5" localSheetId="23">#REF!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10">#REF!</definedName>
    <definedName name="_26Z_8106A741_5A1C_11D7_A90D_00D0B7DB5195_.wvu.PrintArea_5" localSheetId="11">#REF!</definedName>
    <definedName name="_26Z_8106A741_5A1C_11D7_A90D_00D0B7DB5195_.wvu.PrintArea_5" localSheetId="12">#REF!</definedName>
    <definedName name="_26Z_8106A741_5A1C_11D7_A90D_00D0B7DB5195_.wvu.PrintArea_5" localSheetId="13">#REF!</definedName>
    <definedName name="_26Z_8106A741_5A1C_11D7_A90D_00D0B7DB5195_.wvu.PrintArea_5">#REF!</definedName>
    <definedName name="_27Z_8106A741_5A1C_11D7_A90D_00D0B7DB5195_.wvu.PrintArea_6">'Soalan 8(ms16-18)'!$1:$1048576</definedName>
    <definedName name="_2a_2" localSheetId="25">#REF!</definedName>
    <definedName name="_2a_2" localSheetId="34">#REF!</definedName>
    <definedName name="_2a_2" localSheetId="2">#REF!</definedName>
    <definedName name="_2a_2" localSheetId="1">#REF!</definedName>
    <definedName name="_2a_2" localSheetId="27">#REF!</definedName>
    <definedName name="_2a_2" localSheetId="28">#REF!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4">#REF!</definedName>
    <definedName name="_2a_2" localSheetId="5">#REF!</definedName>
    <definedName name="_2a_2" localSheetId="6">#REF!</definedName>
    <definedName name="_2a_2" localSheetId="16">#REF!</definedName>
    <definedName name="_2a_2" localSheetId="17">#REF!</definedName>
    <definedName name="_2a_2" localSheetId="23">#REF!</definedName>
    <definedName name="_2a_2" localSheetId="7">#REF!</definedName>
    <definedName name="_2a_2" localSheetId="8">#REF!</definedName>
    <definedName name="_2a_2" localSheetId="9">#REF!</definedName>
    <definedName name="_2a_2" localSheetId="10">#REF!</definedName>
    <definedName name="_2a_2" localSheetId="11">#REF!</definedName>
    <definedName name="_2a_2" localSheetId="12">#REF!</definedName>
    <definedName name="_2a_2" localSheetId="13">#REF!</definedName>
    <definedName name="_2a_2">#REF!</definedName>
    <definedName name="_3AA_1" localSheetId="25">#REF!</definedName>
    <definedName name="_3AA_1" localSheetId="34">#REF!</definedName>
    <definedName name="_3AA_1" localSheetId="2">#REF!</definedName>
    <definedName name="_3AA_1" localSheetId="1">#REF!</definedName>
    <definedName name="_3AA_1" localSheetId="27">#REF!</definedName>
    <definedName name="_3AA_1" localSheetId="28">#REF!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4">#REF!</definedName>
    <definedName name="_3AA_1" localSheetId="5">#REF!</definedName>
    <definedName name="_3AA_1" localSheetId="6">#REF!</definedName>
    <definedName name="_3AA_1" localSheetId="16">#REF!</definedName>
    <definedName name="_3AA_1" localSheetId="17">#REF!</definedName>
    <definedName name="_3AA_1" localSheetId="23">#REF!</definedName>
    <definedName name="_3AA_1" localSheetId="7">#REF!</definedName>
    <definedName name="_3AA_1" localSheetId="8">#REF!</definedName>
    <definedName name="_3AA_1" localSheetId="9">#REF!</definedName>
    <definedName name="_3AA_1" localSheetId="10">#REF!</definedName>
    <definedName name="_3AA_1" localSheetId="11">#REF!</definedName>
    <definedName name="_3AA_1" localSheetId="12">#REF!</definedName>
    <definedName name="_3AA_1" localSheetId="13">#REF!</definedName>
    <definedName name="_3AA_1">#REF!</definedName>
    <definedName name="_4AA_2" localSheetId="25">#REF!</definedName>
    <definedName name="_4AA_2" localSheetId="34">#REF!</definedName>
    <definedName name="_4AA_2" localSheetId="2">#REF!</definedName>
    <definedName name="_4AA_2" localSheetId="1">#REF!</definedName>
    <definedName name="_4AA_2" localSheetId="27">#REF!</definedName>
    <definedName name="_4AA_2" localSheetId="28">#REF!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4">#REF!</definedName>
    <definedName name="_4AA_2" localSheetId="5">#REF!</definedName>
    <definedName name="_4AA_2" localSheetId="6">#REF!</definedName>
    <definedName name="_4AA_2" localSheetId="16">#REF!</definedName>
    <definedName name="_4AA_2" localSheetId="17">#REF!</definedName>
    <definedName name="_4AA_2" localSheetId="23">#REF!</definedName>
    <definedName name="_4AA_2" localSheetId="7">#REF!</definedName>
    <definedName name="_4AA_2" localSheetId="8">#REF!</definedName>
    <definedName name="_4AA_2" localSheetId="9">#REF!</definedName>
    <definedName name="_4AA_2" localSheetId="10">#REF!</definedName>
    <definedName name="_4AA_2" localSheetId="11">#REF!</definedName>
    <definedName name="_4AA_2" localSheetId="12">#REF!</definedName>
    <definedName name="_4AA_2" localSheetId="13">#REF!</definedName>
    <definedName name="_4AA_2">#REF!</definedName>
    <definedName name="_5AA_3" localSheetId="25">#REF!</definedName>
    <definedName name="_5AA_3" localSheetId="34">#REF!</definedName>
    <definedName name="_5AA_3" localSheetId="2">#REF!</definedName>
    <definedName name="_5AA_3" localSheetId="1">#REF!</definedName>
    <definedName name="_5AA_3" localSheetId="27">#REF!</definedName>
    <definedName name="_5AA_3" localSheetId="28">#REF!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4">#REF!</definedName>
    <definedName name="_5AA_3" localSheetId="5">#REF!</definedName>
    <definedName name="_5AA_3" localSheetId="6">#REF!</definedName>
    <definedName name="_5AA_3" localSheetId="16">#REF!</definedName>
    <definedName name="_5AA_3" localSheetId="17">#REF!</definedName>
    <definedName name="_5AA_3" localSheetId="23">#REF!</definedName>
    <definedName name="_5AA_3" localSheetId="7">#REF!</definedName>
    <definedName name="_5AA_3" localSheetId="8">#REF!</definedName>
    <definedName name="_5AA_3" localSheetId="9">#REF!</definedName>
    <definedName name="_5AA_3" localSheetId="10">#REF!</definedName>
    <definedName name="_5AA_3" localSheetId="11">#REF!</definedName>
    <definedName name="_5AA_3" localSheetId="12">#REF!</definedName>
    <definedName name="_5AA_3" localSheetId="13">#REF!</definedName>
    <definedName name="_5AA_3">#REF!</definedName>
    <definedName name="_6AA_4" localSheetId="25">#REF!</definedName>
    <definedName name="_6AA_4" localSheetId="34">#REF!</definedName>
    <definedName name="_6AA_4" localSheetId="2">#REF!</definedName>
    <definedName name="_6AA_4" localSheetId="1">#REF!</definedName>
    <definedName name="_6AA_4" localSheetId="27">#REF!</definedName>
    <definedName name="_6AA_4" localSheetId="28">#REF!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4">#REF!</definedName>
    <definedName name="_6AA_4" localSheetId="5">#REF!</definedName>
    <definedName name="_6AA_4" localSheetId="6">#REF!</definedName>
    <definedName name="_6AA_4" localSheetId="16">#REF!</definedName>
    <definedName name="_6AA_4" localSheetId="17">#REF!</definedName>
    <definedName name="_6AA_4" localSheetId="23">#REF!</definedName>
    <definedName name="_6AA_4" localSheetId="7">#REF!</definedName>
    <definedName name="_6AA_4" localSheetId="8">#REF!</definedName>
    <definedName name="_6AA_4" localSheetId="9">#REF!</definedName>
    <definedName name="_6AA_4" localSheetId="10">#REF!</definedName>
    <definedName name="_6AA_4" localSheetId="11">#REF!</definedName>
    <definedName name="_6AA_4" localSheetId="12">#REF!</definedName>
    <definedName name="_6AA_4" localSheetId="13">#REF!</definedName>
    <definedName name="_6AA_4">#REF!</definedName>
    <definedName name="_7AA_5" localSheetId="25">#REF!</definedName>
    <definedName name="_7AA_5" localSheetId="34">#REF!</definedName>
    <definedName name="_7AA_5" localSheetId="2">#REF!</definedName>
    <definedName name="_7AA_5" localSheetId="1">#REF!</definedName>
    <definedName name="_7AA_5" localSheetId="27">#REF!</definedName>
    <definedName name="_7AA_5" localSheetId="28">#REF!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4">#REF!</definedName>
    <definedName name="_7AA_5" localSheetId="5">#REF!</definedName>
    <definedName name="_7AA_5" localSheetId="6">#REF!</definedName>
    <definedName name="_7AA_5" localSheetId="16">#REF!</definedName>
    <definedName name="_7AA_5" localSheetId="17">#REF!</definedName>
    <definedName name="_7AA_5" localSheetId="23">#REF!</definedName>
    <definedName name="_7AA_5" localSheetId="7">#REF!</definedName>
    <definedName name="_7AA_5" localSheetId="8">#REF!</definedName>
    <definedName name="_7AA_5" localSheetId="9">#REF!</definedName>
    <definedName name="_7AA_5" localSheetId="10">#REF!</definedName>
    <definedName name="_7AA_5" localSheetId="11">#REF!</definedName>
    <definedName name="_7AA_5" localSheetId="12">#REF!</definedName>
    <definedName name="_7AA_5" localSheetId="13">#REF!</definedName>
    <definedName name="_7AA_5">#REF!</definedName>
    <definedName name="_8B_1" localSheetId="25">#REF!</definedName>
    <definedName name="_8B_1" localSheetId="34">#REF!</definedName>
    <definedName name="_8B_1" localSheetId="2">#REF!</definedName>
    <definedName name="_8B_1" localSheetId="1">#REF!</definedName>
    <definedName name="_8B_1" localSheetId="27">#REF!</definedName>
    <definedName name="_8B_1" localSheetId="28">#REF!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4">#REF!</definedName>
    <definedName name="_8B_1" localSheetId="5">#REF!</definedName>
    <definedName name="_8B_1" localSheetId="6">#REF!</definedName>
    <definedName name="_8B_1" localSheetId="16">#REF!</definedName>
    <definedName name="_8B_1" localSheetId="17">#REF!</definedName>
    <definedName name="_8B_1" localSheetId="23">#REF!</definedName>
    <definedName name="_8B_1" localSheetId="7">#REF!</definedName>
    <definedName name="_8B_1" localSheetId="8">#REF!</definedName>
    <definedName name="_8B_1" localSheetId="9">#REF!</definedName>
    <definedName name="_8B_1" localSheetId="10">#REF!</definedName>
    <definedName name="_8B_1" localSheetId="11">#REF!</definedName>
    <definedName name="_8B_1" localSheetId="12">#REF!</definedName>
    <definedName name="_8B_1" localSheetId="13">#REF!</definedName>
    <definedName name="_8B_1">#REF!</definedName>
    <definedName name="_9B_2" localSheetId="25">#REF!</definedName>
    <definedName name="_9B_2" localSheetId="34">#REF!</definedName>
    <definedName name="_9B_2" localSheetId="2">#REF!</definedName>
    <definedName name="_9B_2" localSheetId="1">#REF!</definedName>
    <definedName name="_9B_2" localSheetId="27">#REF!</definedName>
    <definedName name="_9B_2" localSheetId="28">#REF!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4">#REF!</definedName>
    <definedName name="_9B_2" localSheetId="5">#REF!</definedName>
    <definedName name="_9B_2" localSheetId="6">#REF!</definedName>
    <definedName name="_9B_2" localSheetId="16">#REF!</definedName>
    <definedName name="_9B_2" localSheetId="17">#REF!</definedName>
    <definedName name="_9B_2" localSheetId="23">#REF!</definedName>
    <definedName name="_9B_2" localSheetId="7">#REF!</definedName>
    <definedName name="_9B_2" localSheetId="8">#REF!</definedName>
    <definedName name="_9B_2" localSheetId="9">#REF!</definedName>
    <definedName name="_9B_2" localSheetId="10">#REF!</definedName>
    <definedName name="_9B_2" localSheetId="11">#REF!</definedName>
    <definedName name="_9B_2" localSheetId="12">#REF!</definedName>
    <definedName name="_9B_2" localSheetId="13">#REF!</definedName>
    <definedName name="_9B_2">#REF!</definedName>
    <definedName name="_new1" localSheetId="6">#REF!</definedName>
    <definedName name="_new1" localSheetId="23">#REF!</definedName>
    <definedName name="_new1" localSheetId="9">#REF!</definedName>
    <definedName name="_new1" localSheetId="12">#REF!</definedName>
    <definedName name="_new1">#REF!</definedName>
    <definedName name="a" localSheetId="25">#REF!</definedName>
    <definedName name="a" localSheetId="34">#REF!</definedName>
    <definedName name="a" localSheetId="2">#REF!</definedName>
    <definedName name="a" localSheetId="1">#REF!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4">#REF!</definedName>
    <definedName name="a" localSheetId="5">#REF!</definedName>
    <definedName name="a" localSheetId="6">#REF!</definedName>
    <definedName name="a" localSheetId="17">#REF!</definedName>
    <definedName name="a" localSheetId="23">#REF!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#REF!</definedName>
    <definedName name="AA" localSheetId="25">#REF!</definedName>
    <definedName name="AA" localSheetId="34">#REF!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5">#REF!</definedName>
    <definedName name="AA" localSheetId="6">#REF!</definedName>
    <definedName name="AA" localSheetId="17">#REF!</definedName>
    <definedName name="AA" localSheetId="23">#REF!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#REF!</definedName>
    <definedName name="adss23" localSheetId="27">#REF!</definedName>
    <definedName name="adss23">#REF!</definedName>
    <definedName name="B" localSheetId="25">#REF!</definedName>
    <definedName name="B" localSheetId="34">#REF!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5">#REF!</definedName>
    <definedName name="B" localSheetId="6">#REF!</definedName>
    <definedName name="B" localSheetId="17">#REF!</definedName>
    <definedName name="B" localSheetId="23">#REF!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#REF!</definedName>
    <definedName name="Baru">#REF!</definedName>
    <definedName name="bb" localSheetId="25">#REF!</definedName>
    <definedName name="bb" localSheetId="34">#REF!</definedName>
    <definedName name="bb" localSheetId="27">#REF!</definedName>
    <definedName name="bb" localSheetId="28">#REF!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5">#REF!</definedName>
    <definedName name="bb" localSheetId="6">#REF!</definedName>
    <definedName name="bb" localSheetId="17">#REF!</definedName>
    <definedName name="bb" localSheetId="23">#REF!</definedName>
    <definedName name="bb" localSheetId="7">#REF!</definedName>
    <definedName name="bb" localSheetId="8">#REF!</definedName>
    <definedName name="bb" localSheetId="9">#REF!</definedName>
    <definedName name="bb" localSheetId="10">#REF!</definedName>
    <definedName name="bb" localSheetId="11">#REF!</definedName>
    <definedName name="bb" localSheetId="12">#REF!</definedName>
    <definedName name="bb" localSheetId="13">#REF!</definedName>
    <definedName name="bb">#REF!</definedName>
    <definedName name="bbb" localSheetId="27">#REF!</definedName>
    <definedName name="bbb" localSheetId="32">#REF!</definedName>
    <definedName name="bbb" localSheetId="11">#REF!</definedName>
    <definedName name="bbb">#REF!</definedName>
    <definedName name="cc" localSheetId="25">#REF!</definedName>
    <definedName name="cc" localSheetId="34">#REF!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5">#REF!</definedName>
    <definedName name="cc" localSheetId="6">#REF!</definedName>
    <definedName name="cc" localSheetId="17">#REF!</definedName>
    <definedName name="cc" localSheetId="23">#REF!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7">#REF!</definedName>
    <definedName name="cons_12p" localSheetId="32">#REF!</definedName>
    <definedName name="cons_12p" localSheetId="33">#REF!</definedName>
    <definedName name="cons_12p" localSheetId="10">#REF!</definedName>
    <definedName name="cons_12p" localSheetId="11">#REF!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7">#REF!</definedName>
    <definedName name="cons_2013p" localSheetId="32">#REF!</definedName>
    <definedName name="cons_2013p" localSheetId="33">#REF!</definedName>
    <definedName name="cons_2013p" localSheetId="10">#REF!</definedName>
    <definedName name="cons_2013p" localSheetId="11">#REF!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7">#REF!</definedName>
    <definedName name="cur_12p" localSheetId="32">#REF!</definedName>
    <definedName name="cur_12p" localSheetId="33">#REF!</definedName>
    <definedName name="cur_12p" localSheetId="10">#REF!</definedName>
    <definedName name="cur_12p" localSheetId="11">#REF!</definedName>
    <definedName name="cur_12p">#REF!</definedName>
    <definedName name="cur_2013p" localSheetId="27">#REF!</definedName>
    <definedName name="cur_2013p" localSheetId="32">#REF!</definedName>
    <definedName name="cur_2013p" localSheetId="33">#REF!</definedName>
    <definedName name="cur_2013p" localSheetId="10">#REF!</definedName>
    <definedName name="cur_2013p" localSheetId="11">#REF!</definedName>
    <definedName name="cur_2013p">#REF!</definedName>
    <definedName name="dd" localSheetId="6">#REF!</definedName>
    <definedName name="dd" localSheetId="23">#REF!</definedName>
    <definedName name="dd" localSheetId="9">#REF!</definedName>
    <definedName name="dd" localSheetId="12">#REF!</definedName>
    <definedName name="dd">#REF!</definedName>
    <definedName name="ddg" localSheetId="27">#REF!</definedName>
    <definedName name="ddg">#REF!</definedName>
    <definedName name="e" localSheetId="27">#REF!</definedName>
    <definedName name="e">#REF!</definedName>
    <definedName name="front" localSheetId="6">#REF!</definedName>
    <definedName name="front" localSheetId="23">#REF!</definedName>
    <definedName name="front" localSheetId="9">#REF!</definedName>
    <definedName name="front" localSheetId="12">#REF!</definedName>
    <definedName name="front">#REF!</definedName>
    <definedName name="ggfg" localSheetId="27">#REF!</definedName>
    <definedName name="ggfg">#REF!</definedName>
    <definedName name="head">'[1]VA-curr'!$B$4:$B$21</definedName>
    <definedName name="hhhh" localSheetId="24">#REF!</definedName>
    <definedName name="hhhh" localSheetId="34">#REF!</definedName>
    <definedName name="hhhh" localSheetId="27">#REF!</definedName>
    <definedName name="hhhh" localSheetId="22">#REF!</definedName>
    <definedName name="hhhh">#REF!</definedName>
    <definedName name="k" localSheetId="6">#REF!</definedName>
    <definedName name="k" localSheetId="23">#REF!</definedName>
    <definedName name="k" localSheetId="9">#REF!</definedName>
    <definedName name="k" localSheetId="12">#REF!</definedName>
    <definedName name="k">#REF!</definedName>
    <definedName name="kkkk" localSheetId="6">#REF!</definedName>
    <definedName name="kkkk" localSheetId="23">#REF!</definedName>
    <definedName name="kkkk" localSheetId="9">#REF!</definedName>
    <definedName name="kkkk" localSheetId="12">#REF!</definedName>
    <definedName name="kkkk">#REF!</definedName>
    <definedName name="kosong" localSheetId="6">#REF!</definedName>
    <definedName name="kosong" localSheetId="23">#REF!</definedName>
    <definedName name="kosong" localSheetId="12">#REF!</definedName>
    <definedName name="kosong">#REF!</definedName>
    <definedName name="l" localSheetId="6">#REF!</definedName>
    <definedName name="l" localSheetId="23">#REF!</definedName>
    <definedName name="l" localSheetId="9">#REF!</definedName>
    <definedName name="l" localSheetId="12">#REF!</definedName>
    <definedName name="l">#REF!</definedName>
    <definedName name="m" localSheetId="27">#REF!</definedName>
    <definedName name="m">#REF!</definedName>
    <definedName name="MMMM" localSheetId="27">#REF!</definedName>
    <definedName name="MMMM">#REF!</definedName>
    <definedName name="MukaDepan" localSheetId="25">#REF!</definedName>
    <definedName name="MukaDepan" localSheetId="34">#REF!</definedName>
    <definedName name="MukaDepan" localSheetId="27">#REF!</definedName>
    <definedName name="MukaDepan" localSheetId="28">#REF!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5">#REF!</definedName>
    <definedName name="MukaDepan" localSheetId="6">#REF!</definedName>
    <definedName name="MukaDepan" localSheetId="17">#REF!</definedName>
    <definedName name="MukaDepan" localSheetId="23">#REF!</definedName>
    <definedName name="MukaDepan" localSheetId="7">#REF!</definedName>
    <definedName name="MukaDepan" localSheetId="8">#REF!</definedName>
    <definedName name="MukaDepan" localSheetId="9">#REF!</definedName>
    <definedName name="MukaDepan" localSheetId="10">#REF!</definedName>
    <definedName name="MukaDepan" localSheetId="11">#REF!</definedName>
    <definedName name="MukaDepan" localSheetId="12">#REF!</definedName>
    <definedName name="MukaDepan" localSheetId="13">#REF!</definedName>
    <definedName name="MukaDepan">#REF!</definedName>
    <definedName name="new" localSheetId="25">#REF!</definedName>
    <definedName name="new" localSheetId="34">#REF!</definedName>
    <definedName name="new" localSheetId="27">#REF!</definedName>
    <definedName name="new" localSheetId="28">#REF!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5">#REF!</definedName>
    <definedName name="new" localSheetId="6">#REF!</definedName>
    <definedName name="new" localSheetId="17">#REF!</definedName>
    <definedName name="new" localSheetId="23">#REF!</definedName>
    <definedName name="new" localSheetId="7">#REF!</definedName>
    <definedName name="new" localSheetId="8">#REF!</definedName>
    <definedName name="new" localSheetId="9">#REF!</definedName>
    <definedName name="new" localSheetId="10">#REF!</definedName>
    <definedName name="new" localSheetId="11">#REF!</definedName>
    <definedName name="new" localSheetId="12">#REF!</definedName>
    <definedName name="new" localSheetId="13">#REF!</definedName>
    <definedName name="new">#REF!</definedName>
    <definedName name="no" localSheetId="6">#REF!</definedName>
    <definedName name="no" localSheetId="23">#REF!</definedName>
    <definedName name="no" localSheetId="9">#REF!</definedName>
    <definedName name="no" localSheetId="12">#REF!</definedName>
    <definedName name="no">#REF!</definedName>
    <definedName name="o" localSheetId="6">#REF!</definedName>
    <definedName name="o" localSheetId="23">#REF!</definedName>
    <definedName name="o" localSheetId="9">#REF!</definedName>
    <definedName name="o" localSheetId="12">#REF!</definedName>
    <definedName name="o">#REF!</definedName>
    <definedName name="ooo">#REF!</definedName>
    <definedName name="p" localSheetId="6">#REF!</definedName>
    <definedName name="p" localSheetId="23">#REF!</definedName>
    <definedName name="p" localSheetId="9">#REF!</definedName>
    <definedName name="p" localSheetId="12">#REF!</definedName>
    <definedName name="p">#REF!</definedName>
    <definedName name="Pg" localSheetId="25">#REF!</definedName>
    <definedName name="Pg" localSheetId="34">#REF!</definedName>
    <definedName name="Pg" localSheetId="27">#REF!</definedName>
    <definedName name="Pg" localSheetId="28">#REF!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5">#REF!</definedName>
    <definedName name="Pg" localSheetId="6">#REF!</definedName>
    <definedName name="Pg" localSheetId="17">#REF!</definedName>
    <definedName name="Pg" localSheetId="23">#REF!</definedName>
    <definedName name="Pg" localSheetId="7">#REF!</definedName>
    <definedName name="Pg" localSheetId="8">#REF!</definedName>
    <definedName name="Pg" localSheetId="9">#REF!</definedName>
    <definedName name="Pg" localSheetId="10">#REF!</definedName>
    <definedName name="Pg" localSheetId="11">#REF!</definedName>
    <definedName name="Pg" localSheetId="12">#REF!</definedName>
    <definedName name="Pg" localSheetId="13">#REF!</definedName>
    <definedName name="Pg">#REF!</definedName>
    <definedName name="pp" localSheetId="6">#REF!</definedName>
    <definedName name="pp" localSheetId="23">#REF!</definedName>
    <definedName name="pp" localSheetId="9">#REF!</definedName>
    <definedName name="pp" localSheetId="12">#REF!</definedName>
    <definedName name="pp">#REF!</definedName>
    <definedName name="_xlnm.Print_Area" localSheetId="35">'9.8(ms53)'!$A$2:$AJ$71</definedName>
    <definedName name="_xlnm.Print_Area" localSheetId="3">'Arahan (ms2)'!$A$1:$AG$73</definedName>
    <definedName name="_xlnm.Print_Area" localSheetId="24">'Catatan (ms39)'!$A$1:$AG$72</definedName>
    <definedName name="_xlnm.Print_Area" localSheetId="25">'Daya saing'!$A$1:$T$83</definedName>
    <definedName name="_xlnm.Print_Area" localSheetId="34">'KEGUNAAN PEJABAT'!$A$1:$AD$77</definedName>
    <definedName name="_xlnm.Print_Area" localSheetId="2">'Muka Hadapan'!$A$1:$AJ$105</definedName>
    <definedName name="_xlnm.Print_Area" localSheetId="1">'Muka Hadapan (ms1)'!$A$1:$AO$105</definedName>
    <definedName name="_xlnm.Print_Area" localSheetId="26">'Seksyen A'!$A$1:$AH$483</definedName>
    <definedName name="_xlnm.Print_Area" localSheetId="27">'Seksyen B_OGSE'!$A$1:$AH$88</definedName>
    <definedName name="_xlnm.Print_Area" localSheetId="28">'Seksyen C'!$A$1:$AJ$212</definedName>
    <definedName name="_xlnm.Print_Area" localSheetId="29">'Seksyen D'!$A$1:$AA$89</definedName>
    <definedName name="_xlnm.Print_Area" localSheetId="30">'Seksyen E'!$A$1:$AH$89</definedName>
    <definedName name="_xlnm.Print_Area" localSheetId="31">'Seksyen F'!$A$1:$AJ$323</definedName>
    <definedName name="_xlnm.Print_Area" localSheetId="32">'Seksyen G'!$A$1:$AI$105</definedName>
    <definedName name="_xlnm.Print_Area" localSheetId="33">'Seksyen H'!$A$1:$AH$203</definedName>
    <definedName name="_xlnm.Print_Area" localSheetId="4">'Soalan 1(ms3)'!$A$1:$AG$92</definedName>
    <definedName name="_xlnm.Print_Area" localSheetId="5">'Soalan 1(ms4)'!$A$1:$AF$87</definedName>
    <definedName name="_xlnm.Print_Area" localSheetId="6">'Soalan 1(ms5)'!$A$1:$AF$91</definedName>
    <definedName name="_xlnm.Print_Area" localSheetId="16">'Soalan 10&amp;11(ms24)'!$A$1:$Z$85</definedName>
    <definedName name="_xlnm.Print_Area" localSheetId="17">'Soalan 12 (ms25-27) '!$A$1:$Y$284</definedName>
    <definedName name="_xlnm.Print_Area" localSheetId="18">'Soalan 13A(m28-29)'!$A$1:$BZ$100</definedName>
    <definedName name="_xlnm.Print_Area" localSheetId="20">'Soalan 13B (ms32-33)'!$A$1:$BW$106</definedName>
    <definedName name="_xlnm.Print_Area" localSheetId="21">'Soalan 13C(ms34-35)'!$A$1:$CB$103</definedName>
    <definedName name="_xlnm.Print_Area" localSheetId="23">'Soalan 15&amp;16 (ms38)'!$A$1:$AA$103</definedName>
    <definedName name="_xlnm.Print_Area" localSheetId="7">'Soalan 2(ms6)'!$A$1:$AM$92</definedName>
    <definedName name="_xlnm.Print_Area" localSheetId="8">'Soalan 3(ms7) '!$A$1:$AJ$93</definedName>
    <definedName name="_xlnm.Print_Area" localSheetId="9">'Soalan 4(ms8&amp;9)'!$A$1:$CQ$112</definedName>
    <definedName name="_xlnm.Print_Area" localSheetId="11">'Soalan 5B(ms12&amp;13)'!$A$1:$AS$85</definedName>
    <definedName name="_xlnm.Print_Area" localSheetId="12">'Soalan 6(ms14)'!$A$1:$X$98</definedName>
    <definedName name="_xlnm.Print_Area" localSheetId="13">'Soalan 7(ms15)'!$A$1:$AM$89</definedName>
    <definedName name="_xlnm.Print_Area" localSheetId="14">'Soalan 8(ms16-18)'!$A$1:$AF$265</definedName>
    <definedName name="_xlnm.Print_Area" localSheetId="15">'Soalan 9(ms19-23)'!$A$1:$AC$467</definedName>
    <definedName name="_xlnm.Print_Titles" localSheetId="9">'Soalan 4(ms8&amp;9)'!$1:$8</definedName>
    <definedName name="rename12" localSheetId="24">#REF!</definedName>
    <definedName name="rename12" localSheetId="34">#REF!</definedName>
    <definedName name="rename12" localSheetId="27">#REF!</definedName>
    <definedName name="rename12" localSheetId="22">#REF!</definedName>
    <definedName name="rename12">#REF!</definedName>
    <definedName name="row_no">[2]ref!$B$3:$K$20</definedName>
    <definedName name="row_no_head">[2]ref!$B$3:$K$3</definedName>
    <definedName name="rrrr" localSheetId="24">#REF!</definedName>
    <definedName name="rrrr" localSheetId="6">#REF!</definedName>
    <definedName name="rrrr" localSheetId="22">#REF!</definedName>
    <definedName name="rrrr" localSheetId="23">#REF!</definedName>
    <definedName name="rrrr" localSheetId="9">#REF!</definedName>
    <definedName name="rrrr" localSheetId="12">#REF!</definedName>
    <definedName name="rrrr">#REF!</definedName>
    <definedName name="SeksyenB">#REF!</definedName>
    <definedName name="SFFDF" localSheetId="34">#REF!</definedName>
    <definedName name="SFFDF" localSheetId="27">#REF!</definedName>
    <definedName name="SFFDF">#REF!</definedName>
    <definedName name="sffsfs" localSheetId="27">#REF!</definedName>
    <definedName name="sffsfs">#REF!</definedName>
    <definedName name="shhe" localSheetId="27">#REF!</definedName>
    <definedName name="shhe">#REF!</definedName>
    <definedName name="soalan" localSheetId="27">#REF!</definedName>
    <definedName name="soalan">#REF!</definedName>
    <definedName name="soalan12" localSheetId="6">#REF!</definedName>
    <definedName name="soalan12" localSheetId="23">#REF!</definedName>
    <definedName name="soalan12" localSheetId="9">#REF!</definedName>
    <definedName name="soalan12" localSheetId="12">#REF!</definedName>
    <definedName name="soalan12">#REF!</definedName>
    <definedName name="state">[2]ref!$B$23:$C$38</definedName>
    <definedName name="table_no">[2]ref!$B$23:$E$38</definedName>
    <definedName name="wani" localSheetId="24">#REF!</definedName>
    <definedName name="wani" localSheetId="34">#REF!</definedName>
    <definedName name="wani" localSheetId="27">#REF!</definedName>
    <definedName name="wani" localSheetId="22">#REF!</definedName>
    <definedName name="wani">#REF!</definedName>
    <definedName name="x" localSheetId="6">#REF!</definedName>
    <definedName name="x" localSheetId="23">#REF!</definedName>
    <definedName name="x" localSheetId="9">#REF!</definedName>
    <definedName name="x" localSheetId="12">#REF!</definedName>
    <definedName name="x">#REF!</definedName>
    <definedName name="xi" localSheetId="27">#REF!</definedName>
    <definedName name="xi">#REF!</definedName>
    <definedName name="xx" localSheetId="27">#REF!</definedName>
    <definedName name="xx" localSheetId="32">#REF!</definedName>
    <definedName name="xx" localSheetId="33">#REF!</definedName>
    <definedName name="xx" localSheetId="6">#REF!</definedName>
    <definedName name="xx" localSheetId="23">#REF!</definedName>
    <definedName name="xx" localSheetId="9">#REF!</definedName>
    <definedName name="xx" localSheetId="11">#REF!</definedName>
    <definedName name="xx" localSheetId="12">#REF!</definedName>
    <definedName name="xx">#REF!</definedName>
    <definedName name="y" localSheetId="6">#REF!</definedName>
    <definedName name="y" localSheetId="23">#REF!</definedName>
    <definedName name="y" localSheetId="9">#REF!</definedName>
    <definedName name="y" localSheetId="12">#REF!</definedName>
    <definedName name="y">#REF!</definedName>
    <definedName name="yes" localSheetId="6">#REF!</definedName>
    <definedName name="yes" localSheetId="23">#REF!</definedName>
    <definedName name="yes" localSheetId="9">#REF!</definedName>
    <definedName name="yes" localSheetId="12">#REF!</definedName>
    <definedName name="yes">#REF!</definedName>
    <definedName name="z" localSheetId="6">#REF!</definedName>
    <definedName name="z" localSheetId="23">#REF!</definedName>
    <definedName name="z" localSheetId="9">#REF!</definedName>
    <definedName name="z" localSheetId="12">#REF!</definedName>
    <definedName name="z">#REF!</definedName>
    <definedName name="z_24fdgfh" localSheetId="6">#REF!</definedName>
    <definedName name="z_24fdgfh" localSheetId="12">#REF!</definedName>
    <definedName name="z_24fdgfh">#REF!</definedName>
    <definedName name="Z_8106A741_5A1C_11D7_A90D_00D0B7DB5195_.wvu.Cols" localSheetId="35">#REF!</definedName>
    <definedName name="Z_8106A741_5A1C_11D7_A90D_00D0B7DB5195_.wvu.Cols" localSheetId="24">#REF!</definedName>
    <definedName name="Z_8106A741_5A1C_11D7_A90D_00D0B7DB5195_.wvu.Cols" localSheetId="0">#REF!</definedName>
    <definedName name="Z_8106A741_5A1C_11D7_A90D_00D0B7DB5195_.wvu.Cols" localSheetId="25">'[3]Soalan 16, 17 (ms.26)'!#REF!</definedName>
    <definedName name="Z_8106A741_5A1C_11D7_A90D_00D0B7DB5195_.wvu.Cols" localSheetId="34">'[4]Soalan 16, 17 (ms.26)'!#REF!</definedName>
    <definedName name="Z_8106A741_5A1C_11D7_A90D_00D0B7DB5195_.wvu.Cols" localSheetId="2">'[5]Soalan 16, 17 (ms.26)'!#REF!</definedName>
    <definedName name="Z_8106A741_5A1C_11D7_A90D_00D0B7DB5195_.wvu.Cols" localSheetId="1">'[4]Soalan 16, 17 (ms.26)'!#REF!</definedName>
    <definedName name="Z_8106A741_5A1C_11D7_A90D_00D0B7DB5195_.wvu.Cols" localSheetId="27">'[6]Soalan 16, 17 (ms.26)'!#REF!</definedName>
    <definedName name="Z_8106A741_5A1C_11D7_A90D_00D0B7DB5195_.wvu.Cols" localSheetId="28">#REF!</definedName>
    <definedName name="Z_8106A741_5A1C_11D7_A90D_00D0B7DB5195_.wvu.Cols" localSheetId="29">#REF!</definedName>
    <definedName name="Z_8106A741_5A1C_11D7_A90D_00D0B7DB5195_.wvu.Cols" localSheetId="30">'[6]Soalan 16, 17 (ms.26)'!#REF!</definedName>
    <definedName name="Z_8106A741_5A1C_11D7_A90D_00D0B7DB5195_.wvu.Cols" localSheetId="31">'[6]Soalan 16, 17 (ms.26)'!#REF!</definedName>
    <definedName name="Z_8106A741_5A1C_11D7_A90D_00D0B7DB5195_.wvu.Cols" localSheetId="32">'[6]Soalan 16, 17 (ms.26)'!#REF!</definedName>
    <definedName name="Z_8106A741_5A1C_11D7_A90D_00D0B7DB5195_.wvu.Cols" localSheetId="33">#REF!</definedName>
    <definedName name="Z_8106A741_5A1C_11D7_A90D_00D0B7DB5195_.wvu.Cols" localSheetId="4">'[5]Soalan 16, 17 (ms.26)'!#REF!</definedName>
    <definedName name="Z_8106A741_5A1C_11D7_A90D_00D0B7DB5195_.wvu.Cols" localSheetId="5">'[5]Soalan 16, 17 (ms.26)'!#REF!</definedName>
    <definedName name="Z_8106A741_5A1C_11D7_A90D_00D0B7DB5195_.wvu.Cols" localSheetId="6">'[5]Soalan 16, 17 (ms.26)'!#REF!</definedName>
    <definedName name="Z_8106A741_5A1C_11D7_A90D_00D0B7DB5195_.wvu.Cols" localSheetId="16">'[7]Soalan 16, 17 (ms.26)'!#REF!</definedName>
    <definedName name="Z_8106A741_5A1C_11D7_A90D_00D0B7DB5195_.wvu.Cols" localSheetId="17">'[3]Soalan 16, 17 (ms.26)'!#REF!</definedName>
    <definedName name="Z_8106A741_5A1C_11D7_A90D_00D0B7DB5195_.wvu.Cols" localSheetId="22">#REF!</definedName>
    <definedName name="Z_8106A741_5A1C_11D7_A90D_00D0B7DB5195_.wvu.Cols" localSheetId="23">#REF!</definedName>
    <definedName name="Z_8106A741_5A1C_11D7_A90D_00D0B7DB5195_.wvu.Cols" localSheetId="7">'[5]Soalan 16, 17 (ms.26)'!#REF!</definedName>
    <definedName name="Z_8106A741_5A1C_11D7_A90D_00D0B7DB5195_.wvu.Cols" localSheetId="8">'[5]Soalan 16, 17 (ms.26)'!#REF!</definedName>
    <definedName name="Z_8106A741_5A1C_11D7_A90D_00D0B7DB5195_.wvu.Cols" localSheetId="9">'[4]Soalan 16, 17 (ms.26)'!#REF!</definedName>
    <definedName name="Z_8106A741_5A1C_11D7_A90D_00D0B7DB5195_.wvu.Cols" localSheetId="10">'[3]Soalan 16, 17 (ms.26)'!#REF!</definedName>
    <definedName name="Z_8106A741_5A1C_11D7_A90D_00D0B7DB5195_.wvu.Cols" localSheetId="11">'[3]Soalan 16, 17 (ms.26)'!#REF!</definedName>
    <definedName name="Z_8106A741_5A1C_11D7_A90D_00D0B7DB5195_.wvu.Cols" localSheetId="12">'[7]Soalan 16, 17 (ms.26)'!#REF!</definedName>
    <definedName name="Z_8106A741_5A1C_11D7_A90D_00D0B7DB5195_.wvu.Cols" localSheetId="13">'[7]Soalan 16, 17 (ms.26)'!#REF!</definedName>
    <definedName name="Z_8106A741_5A1C_11D7_A90D_00D0B7DB5195_.wvu.Cols">#REF!</definedName>
    <definedName name="Z_8106A741_5A1C_11D7_A90D_00D0B7DB5195_.wvu.PrintArea" localSheetId="25">#REF!</definedName>
    <definedName name="Z_8106A741_5A1C_11D7_A90D_00D0B7DB5195_.wvu.PrintArea" localSheetId="34">#REF!</definedName>
    <definedName name="Z_8106A741_5A1C_11D7_A90D_00D0B7DB5195_.wvu.PrintArea" localSheetId="2">#REF!</definedName>
    <definedName name="Z_8106A741_5A1C_11D7_A90D_00D0B7DB5195_.wvu.PrintArea" localSheetId="1">#REF!</definedName>
    <definedName name="Z_8106A741_5A1C_11D7_A90D_00D0B7DB5195_.wvu.PrintArea" localSheetId="27">#REF!</definedName>
    <definedName name="Z_8106A741_5A1C_11D7_A90D_00D0B7DB5195_.wvu.PrintArea" localSheetId="28">#REF!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23">#REF!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10">#REF!</definedName>
    <definedName name="Z_8106A741_5A1C_11D7_A90D_00D0B7DB5195_.wvu.PrintArea" localSheetId="11">#REF!</definedName>
    <definedName name="Z_8106A741_5A1C_11D7_A90D_00D0B7DB5195_.wvu.PrintArea" localSheetId="12">#REF!</definedName>
    <definedName name="Z_8106A741_5A1C_11D7_A90D_00D0B7DB5195_.wvu.PrintArea" localSheetId="13">#REF!</definedName>
    <definedName name="Z_8106A741_5A1C_11D7_A90D_00D0B7DB5195_.wvu.PrintArea">#REF!</definedName>
    <definedName name="Z_8106A741_5A1C_11D7_A90D_00D0B7DB5195_.wvu.Rows" localSheetId="24">#REF!</definedName>
    <definedName name="Z_8106A741_5A1C_11D7_A90D_00D0B7DB5195_.wvu.Rows" localSheetId="0">#REF!</definedName>
    <definedName name="Z_8106A741_5A1C_11D7_A90D_00D0B7DB5195_.wvu.Rows" localSheetId="25">'Daya saing'!$56:$56</definedName>
    <definedName name="Z_8106A741_5A1C_11D7_A90D_00D0B7DB5195_.wvu.Rows" localSheetId="34">#REF!</definedName>
    <definedName name="Z_8106A741_5A1C_11D7_A90D_00D0B7DB5195_.wvu.Rows" localSheetId="2">#REF!</definedName>
    <definedName name="Z_8106A741_5A1C_11D7_A90D_00D0B7DB5195_.wvu.Rows" localSheetId="1">#REF!</definedName>
    <definedName name="Z_8106A741_5A1C_11D7_A90D_00D0B7DB5195_.wvu.Rows" localSheetId="27">#REF!</definedName>
    <definedName name="Z_8106A741_5A1C_11D7_A90D_00D0B7DB5195_.wvu.Rows" localSheetId="28">#REF!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5">#REF!</definedName>
    <definedName name="Z_8106A741_5A1C_11D7_A90D_00D0B7DB5195_.wvu.Rows" localSheetId="6">#REF!</definedName>
    <definedName name="Z_8106A741_5A1C_11D7_A90D_00D0B7DB5195_.wvu.Rows" localSheetId="17">'Soalan 12 (ms25-27) '!$279:$279</definedName>
    <definedName name="Z_8106A741_5A1C_11D7_A90D_00D0B7DB5195_.wvu.Rows" localSheetId="22">#REF!</definedName>
    <definedName name="Z_8106A741_5A1C_11D7_A90D_00D0B7DB5195_.wvu.Rows" localSheetId="23">#REF!</definedName>
    <definedName name="Z_8106A741_5A1C_11D7_A90D_00D0B7DB5195_.wvu.Rows" localSheetId="7">#REF!</definedName>
    <definedName name="Z_8106A741_5A1C_11D7_A90D_00D0B7DB5195_.wvu.Rows" localSheetId="8">#REF!</definedName>
    <definedName name="Z_8106A741_5A1C_11D7_A90D_00D0B7DB5195_.wvu.Rows" localSheetId="9">#REF!</definedName>
    <definedName name="Z_8106A741_5A1C_11D7_A90D_00D0B7DB5195_.wvu.Rows" localSheetId="10">#REF!</definedName>
    <definedName name="Z_8106A741_5A1C_11D7_A90D_00D0B7DB5195_.wvu.Rows" localSheetId="11">#REF!</definedName>
    <definedName name="Z_8106A741_5A1C_11D7_A90D_00D0B7DB5195_.wvu.Rows" localSheetId="12">'Soalan 6(ms14)'!#REF!</definedName>
    <definedName name="Z_8106A741_5A1C_11D7_A90D_00D0B7DB5195_.wvu.Rows" localSheetId="13">#REF!</definedName>
    <definedName name="Z_8106A741_5A1C_11D7_A90D_00D0B7DB5195_.wvu.Rows">#REF!</definedName>
    <definedName name="zaz" localSheetId="6">#REF!</definedName>
    <definedName name="zaz" localSheetId="12">#REF!</definedName>
    <definedName name="zaz">#REF!</definedName>
    <definedName name="zz" localSheetId="27">#REF!</definedName>
    <definedName name="zz" localSheetId="32">#REF!</definedName>
    <definedName name="zz" localSheetId="11">#REF!</definedName>
    <definedName name="zz">#REF!</definedName>
  </definedNames>
  <calcPr calcId="191029"/>
</workbook>
</file>

<file path=xl/calcChain.xml><?xml version="1.0" encoding="utf-8"?>
<calcChain xmlns="http://schemas.openxmlformats.org/spreadsheetml/2006/main">
  <c r="A2" i="194" l="1"/>
  <c r="BAR2" i="194" l="1"/>
  <c r="BAO2" i="194" l="1"/>
  <c r="F2" i="194"/>
  <c r="E2" i="194"/>
  <c r="S275" i="116" l="1"/>
  <c r="S207" i="116"/>
  <c r="L207" i="116"/>
  <c r="L22" i="116"/>
  <c r="S22" i="116"/>
  <c r="S12" i="116"/>
  <c r="L12" i="116"/>
  <c r="U45" i="195" l="1"/>
  <c r="AU47" i="200"/>
  <c r="BB89" i="199"/>
  <c r="AQ89" i="199"/>
  <c r="AA89" i="199"/>
  <c r="P89" i="199"/>
  <c r="BB83" i="199"/>
  <c r="AQ83" i="199"/>
  <c r="AA83" i="199"/>
  <c r="P83" i="199"/>
  <c r="BB67" i="199"/>
  <c r="AQ67" i="199"/>
  <c r="AA67" i="199"/>
  <c r="P67" i="199"/>
  <c r="BB48" i="199"/>
  <c r="AQ48" i="199"/>
  <c r="AA48" i="199"/>
  <c r="P48" i="199"/>
  <c r="AW63" i="198"/>
  <c r="AL63" i="198"/>
  <c r="Z63" i="198"/>
  <c r="O63" i="198"/>
  <c r="AW58" i="198"/>
  <c r="AL58" i="198"/>
  <c r="Z58" i="198"/>
  <c r="O58" i="198"/>
  <c r="AW88" i="197"/>
  <c r="AL88" i="197"/>
  <c r="Z88" i="197"/>
  <c r="O88" i="197"/>
  <c r="AW54" i="197"/>
  <c r="AL54" i="197"/>
  <c r="Z54" i="197"/>
  <c r="O54" i="197"/>
  <c r="AY93" i="196"/>
  <c r="AN93" i="196"/>
  <c r="O93" i="196"/>
  <c r="Z93" i="196"/>
  <c r="S29" i="116"/>
  <c r="L29" i="116"/>
  <c r="S24" i="36"/>
  <c r="L24" i="36"/>
  <c r="Q424" i="9"/>
  <c r="Q456" i="9" s="1"/>
  <c r="U227" i="8"/>
  <c r="V239" i="8" s="1"/>
  <c r="W40" i="8"/>
  <c r="AE29" i="34"/>
  <c r="AG21" i="34"/>
  <c r="T65" i="114"/>
  <c r="L65" i="114"/>
  <c r="AP60" i="164"/>
  <c r="AP66" i="164"/>
  <c r="AL66" i="164"/>
  <c r="AH66" i="164"/>
  <c r="AL60" i="164"/>
  <c r="AH60" i="164"/>
  <c r="T60" i="164"/>
  <c r="X60" i="164"/>
  <c r="X66" i="164"/>
  <c r="T66" i="164"/>
  <c r="O66" i="164"/>
  <c r="K66" i="164"/>
  <c r="O60" i="164"/>
  <c r="K60" i="164"/>
  <c r="AJ67" i="163"/>
  <c r="AJ61" i="163"/>
  <c r="AF61" i="163"/>
  <c r="AF67" i="163" s="1"/>
  <c r="AN58" i="163"/>
  <c r="AN54" i="163"/>
  <c r="AN50" i="163"/>
  <c r="AN46" i="163"/>
  <c r="AN42" i="163"/>
  <c r="AN38" i="163"/>
  <c r="AN34" i="163"/>
  <c r="AN30" i="163"/>
  <c r="AN25" i="163"/>
  <c r="AN61" i="163" s="1"/>
  <c r="AN67" i="163" s="1"/>
  <c r="W67" i="163"/>
  <c r="O67" i="163"/>
  <c r="W61" i="163"/>
  <c r="O61" i="163"/>
  <c r="K61" i="163"/>
  <c r="K67" i="163" s="1"/>
  <c r="S30" i="163"/>
  <c r="S25" i="163"/>
  <c r="S61" i="163" s="1"/>
  <c r="CG79" i="109" l="1"/>
  <c r="CG83" i="109" s="1"/>
  <c r="BW83" i="109"/>
  <c r="BN83" i="109"/>
  <c r="BE83" i="109"/>
  <c r="AT83" i="109"/>
  <c r="AK83" i="109"/>
  <c r="AB83" i="109"/>
  <c r="M83" i="109"/>
  <c r="CG75" i="109"/>
  <c r="CG71" i="109"/>
  <c r="CG67" i="109"/>
  <c r="CG63" i="109"/>
  <c r="CG59" i="109"/>
  <c r="CG55" i="109"/>
  <c r="CG51" i="109"/>
  <c r="CG47" i="109"/>
  <c r="CG43" i="109"/>
  <c r="CG39" i="109"/>
  <c r="CG35" i="109"/>
  <c r="CG31" i="109"/>
  <c r="CG27" i="109"/>
  <c r="CG23" i="109"/>
  <c r="CG19" i="109"/>
  <c r="CG15" i="109"/>
  <c r="CG11" i="109"/>
  <c r="AP57" i="164" l="1"/>
  <c r="ARI2" i="194" l="1"/>
  <c r="AP53" i="164"/>
  <c r="AZV2" i="194" l="1"/>
  <c r="AXQ2" i="194"/>
  <c r="AXH2" i="194"/>
  <c r="AWP2" i="194"/>
  <c r="AUE2" i="194"/>
  <c r="QC2" i="194"/>
  <c r="AD57" i="189" l="1"/>
  <c r="K2" i="194" l="1"/>
  <c r="J2" i="194"/>
  <c r="APQ2" i="194"/>
  <c r="APP2" i="194"/>
  <c r="APO2" i="194"/>
  <c r="APM2" i="194"/>
  <c r="APL2" i="194"/>
  <c r="APN2" i="194"/>
  <c r="APK2" i="194"/>
  <c r="APJ2" i="194"/>
  <c r="API2" i="194"/>
  <c r="APH2" i="194"/>
  <c r="APG2" i="194"/>
  <c r="APF2" i="194"/>
  <c r="APE2" i="194"/>
  <c r="APD2" i="194"/>
  <c r="APC2" i="194"/>
  <c r="APB2" i="194"/>
  <c r="APA2" i="194"/>
  <c r="AOZ2" i="194"/>
  <c r="AOY2" i="194"/>
  <c r="AOX2" i="194"/>
  <c r="AOW2" i="194"/>
  <c r="AOV2" i="194"/>
  <c r="AOU2" i="194"/>
  <c r="AOT2" i="194"/>
  <c r="AOS2" i="194"/>
  <c r="AOR2" i="194"/>
  <c r="AOQ2" i="194"/>
  <c r="AOP2" i="194"/>
  <c r="AOO2" i="194"/>
  <c r="AON2" i="194"/>
  <c r="AOM2" i="194"/>
  <c r="AOL2" i="194"/>
  <c r="AOK2" i="194"/>
  <c r="AOJ2" i="194"/>
  <c r="AOI2" i="194"/>
  <c r="AOH2" i="194"/>
  <c r="AOG2" i="194"/>
  <c r="AOF2" i="194"/>
  <c r="AOE2" i="194"/>
  <c r="AOD2" i="194"/>
  <c r="AOC2" i="194"/>
  <c r="AOB2" i="194"/>
  <c r="AOA2" i="194"/>
  <c r="ANZ2" i="194"/>
  <c r="ANY2" i="194"/>
  <c r="ANX2" i="194"/>
  <c r="ANW2" i="194"/>
  <c r="ANV2" i="194"/>
  <c r="ANU2" i="194"/>
  <c r="ANT2" i="194"/>
  <c r="ANS2" i="194"/>
  <c r="ANR2" i="194"/>
  <c r="ANQ2" i="194"/>
  <c r="ANP2" i="194"/>
  <c r="ANO2" i="194"/>
  <c r="ANN2" i="194"/>
  <c r="ANM2" i="194"/>
  <c r="ANL2" i="194"/>
  <c r="ANK2" i="194"/>
  <c r="ANJ2" i="194"/>
  <c r="ANI2" i="194"/>
  <c r="ANH2" i="194"/>
  <c r="ANG2" i="194"/>
  <c r="ANF2" i="194"/>
  <c r="ANE2" i="194"/>
  <c r="AND2" i="194"/>
  <c r="ANC2" i="194"/>
  <c r="ANB2" i="194"/>
  <c r="ANA2" i="194"/>
  <c r="AMZ2" i="194"/>
  <c r="AMY2" i="194"/>
  <c r="AMX2" i="194"/>
  <c r="AMW2" i="194"/>
  <c r="AMV2" i="194"/>
  <c r="AMU2" i="194"/>
  <c r="AMT2" i="194"/>
  <c r="AMS2" i="194"/>
  <c r="AMR2" i="194"/>
  <c r="AMQ2" i="194"/>
  <c r="AMP2" i="194"/>
  <c r="AMO2" i="194"/>
  <c r="AMN2" i="194"/>
  <c r="AMM2" i="194"/>
  <c r="AML2" i="194"/>
  <c r="AMK2" i="194"/>
  <c r="AMJ2" i="194"/>
  <c r="AMI2" i="194"/>
  <c r="AMH2" i="194"/>
  <c r="AMG2" i="194"/>
  <c r="AMF2" i="194"/>
  <c r="AME2" i="194"/>
  <c r="AMD2" i="194"/>
  <c r="AMC2" i="194"/>
  <c r="AMB2" i="194"/>
  <c r="A52" i="200"/>
  <c r="AH52" i="200" s="1"/>
  <c r="AMA2" i="194"/>
  <c r="ALZ2" i="194"/>
  <c r="ALY2" i="194"/>
  <c r="ALX2" i="194"/>
  <c r="ALW2" i="194"/>
  <c r="ALV2" i="194"/>
  <c r="ALU2" i="194"/>
  <c r="ALS2" i="194"/>
  <c r="ALR2" i="194"/>
  <c r="ALQ2" i="194"/>
  <c r="ALN2" i="194"/>
  <c r="ALM2" i="194"/>
  <c r="ALL2" i="194"/>
  <c r="ALI2" i="194"/>
  <c r="ALH2" i="194"/>
  <c r="ALG2" i="194"/>
  <c r="ALE2" i="194"/>
  <c r="ALD2" i="194"/>
  <c r="ALC2" i="194"/>
  <c r="ALB2" i="194"/>
  <c r="ALA2" i="194"/>
  <c r="AKZ2" i="194"/>
  <c r="AKY2" i="194"/>
  <c r="AKX2" i="194"/>
  <c r="AKW2" i="194"/>
  <c r="AKV2" i="194"/>
  <c r="AKR2" i="194"/>
  <c r="AKU2" i="194"/>
  <c r="AKT2" i="194"/>
  <c r="AKS2" i="194"/>
  <c r="AKP2" i="194"/>
  <c r="AKO2" i="194"/>
  <c r="AKN2" i="194"/>
  <c r="AKM2" i="194"/>
  <c r="AKL2" i="194"/>
  <c r="AKK2" i="194"/>
  <c r="AKJ2" i="194"/>
  <c r="AKI2" i="194"/>
  <c r="AKH2" i="194"/>
  <c r="AKF2" i="194"/>
  <c r="AKE2" i="194"/>
  <c r="AKD2" i="194"/>
  <c r="AKC2" i="194"/>
  <c r="AKA2" i="194"/>
  <c r="AJZ2" i="194"/>
  <c r="AJY2" i="194"/>
  <c r="AJX2" i="194"/>
  <c r="AJW2" i="194"/>
  <c r="AJV2" i="194"/>
  <c r="AJU2" i="194"/>
  <c r="AJT2" i="194"/>
  <c r="AJS2" i="194"/>
  <c r="AJR2" i="194"/>
  <c r="AJQ2" i="194"/>
  <c r="AJP2" i="194"/>
  <c r="AJO2" i="194"/>
  <c r="AJN2" i="194"/>
  <c r="AJM2" i="194"/>
  <c r="AJL2" i="194"/>
  <c r="AJK2" i="194"/>
  <c r="AJJ2" i="194"/>
  <c r="AJI2" i="194"/>
  <c r="AJG2" i="194"/>
  <c r="AJF2" i="194"/>
  <c r="AJE2" i="194"/>
  <c r="AJD2" i="194"/>
  <c r="AJB2" i="194"/>
  <c r="AJA2" i="194"/>
  <c r="AIZ2" i="194"/>
  <c r="AIY2" i="194"/>
  <c r="AIX2" i="194"/>
  <c r="AIW2" i="194"/>
  <c r="AIV2" i="194"/>
  <c r="AIU2" i="194"/>
  <c r="AIT2" i="194"/>
  <c r="AIS2" i="194"/>
  <c r="AIR2" i="194"/>
  <c r="AIQ2" i="194"/>
  <c r="AIP2" i="194"/>
  <c r="AIO2" i="194"/>
  <c r="AIN2" i="194"/>
  <c r="AIM2" i="194"/>
  <c r="AIL2" i="194"/>
  <c r="AIK2" i="194"/>
  <c r="AIJ2" i="194"/>
  <c r="AII2" i="194"/>
  <c r="AIH2" i="194"/>
  <c r="AIG2" i="194"/>
  <c r="AIF2" i="194"/>
  <c r="AIC2" i="194"/>
  <c r="AIB2" i="194"/>
  <c r="AIA2" i="194"/>
  <c r="AHZ2" i="194"/>
  <c r="AHY2" i="194"/>
  <c r="AHX2" i="194"/>
  <c r="AHU2" i="194"/>
  <c r="AHT2" i="194"/>
  <c r="AHS2" i="194"/>
  <c r="AHR2" i="194"/>
  <c r="AHQ2" i="194"/>
  <c r="AHP2" i="194"/>
  <c r="AHN2" i="194"/>
  <c r="AHM2" i="194"/>
  <c r="AHL2" i="194"/>
  <c r="AHK2" i="194"/>
  <c r="AHJ2" i="194"/>
  <c r="AHI2" i="194"/>
  <c r="AHH2" i="194"/>
  <c r="AHE2" i="194"/>
  <c r="AHC2" i="194"/>
  <c r="AHD2" i="194"/>
  <c r="AHB2" i="194"/>
  <c r="AHA2" i="194"/>
  <c r="AGZ2" i="194"/>
  <c r="AGY2" i="194"/>
  <c r="AGX2" i="194"/>
  <c r="AGW2" i="194"/>
  <c r="AGV2" i="194"/>
  <c r="AGU2" i="194"/>
  <c r="AGT2" i="194"/>
  <c r="AGS2" i="194"/>
  <c r="AGR2" i="194"/>
  <c r="AGQ2" i="194"/>
  <c r="AGP2" i="194"/>
  <c r="AGO2" i="194"/>
  <c r="AGN2" i="194"/>
  <c r="AGM2" i="194"/>
  <c r="AGL2" i="194"/>
  <c r="AGK2" i="194"/>
  <c r="AGJ2" i="194"/>
  <c r="AGH2" i="194"/>
  <c r="AGG2" i="194"/>
  <c r="AGF2" i="194"/>
  <c r="AGE2" i="194"/>
  <c r="AGD2" i="194"/>
  <c r="AGC2" i="194"/>
  <c r="AGB2" i="194"/>
  <c r="AFZ2" i="194"/>
  <c r="AFY2" i="194"/>
  <c r="AFX2" i="194"/>
  <c r="AFW2" i="194"/>
  <c r="AFV2" i="194"/>
  <c r="AFU2" i="194"/>
  <c r="AFT2" i="194"/>
  <c r="AFR2" i="194"/>
  <c r="AFQ2" i="194"/>
  <c r="AFP2" i="194"/>
  <c r="AFO2" i="194"/>
  <c r="AFN2" i="194"/>
  <c r="AFM2" i="194"/>
  <c r="AFL2" i="194"/>
  <c r="AFK2" i="194"/>
  <c r="AFJ2" i="194"/>
  <c r="AFH2" i="194"/>
  <c r="AFI2" i="194"/>
  <c r="AFG2" i="194"/>
  <c r="AFF2" i="194"/>
  <c r="AFE2" i="194"/>
  <c r="AFD2" i="194"/>
  <c r="AFC2" i="194"/>
  <c r="AFB2" i="194"/>
  <c r="AFA2" i="194"/>
  <c r="AEZ2" i="194"/>
  <c r="AEY2" i="194"/>
  <c r="AEX2" i="194"/>
  <c r="AEW2" i="194"/>
  <c r="AEV2" i="194"/>
  <c r="AEU2" i="194"/>
  <c r="AET2" i="194"/>
  <c r="AES2" i="194"/>
  <c r="AER2" i="194"/>
  <c r="AEQ2" i="194"/>
  <c r="AEP2" i="194"/>
  <c r="AEO2" i="194"/>
  <c r="AEN2" i="194"/>
  <c r="AEM2" i="194"/>
  <c r="AEL2" i="194"/>
  <c r="AEK2" i="194"/>
  <c r="AEJ2" i="194"/>
  <c r="AEI2" i="194"/>
  <c r="AEH2" i="194"/>
  <c r="AEG2" i="194"/>
  <c r="AEF2" i="194"/>
  <c r="AEE2" i="194"/>
  <c r="AED2" i="194"/>
  <c r="AEC2" i="194"/>
  <c r="AEB2" i="194"/>
  <c r="ADZ2" i="194"/>
  <c r="ADY2" i="194"/>
  <c r="ADX2" i="194"/>
  <c r="ADW2" i="194"/>
  <c r="ADV2" i="194"/>
  <c r="ADU2" i="194"/>
  <c r="ADS2" i="194"/>
  <c r="ADR2" i="194"/>
  <c r="ADQ2" i="194"/>
  <c r="ADP2" i="194"/>
  <c r="ADO2" i="194"/>
  <c r="ADN2" i="194"/>
  <c r="ADM2" i="194"/>
  <c r="ADL2" i="194"/>
  <c r="ADK2" i="194"/>
  <c r="ADJ2" i="194"/>
  <c r="ADI2" i="194"/>
  <c r="ADH2" i="194"/>
  <c r="ADG2" i="194"/>
  <c r="ADF2" i="194"/>
  <c r="ADE2" i="194"/>
  <c r="ADD2" i="194"/>
  <c r="ADC2" i="194"/>
  <c r="ADB2" i="194"/>
  <c r="ADA2" i="194"/>
  <c r="ACZ2" i="194"/>
  <c r="ACY2" i="194"/>
  <c r="ACX2" i="194"/>
  <c r="ACW2" i="194"/>
  <c r="ACV2" i="194"/>
  <c r="ACU2" i="194"/>
  <c r="ACT2" i="194"/>
  <c r="ACS2" i="194"/>
  <c r="ACR2" i="194"/>
  <c r="ACQ2" i="194"/>
  <c r="ACP2" i="194"/>
  <c r="ACO2" i="194"/>
  <c r="ACN2" i="194"/>
  <c r="ACM2" i="194"/>
  <c r="ACL2" i="194"/>
  <c r="ACK2" i="194"/>
  <c r="ACJ2" i="194"/>
  <c r="ACI2" i="194"/>
  <c r="ACH2" i="194"/>
  <c r="ACG2" i="194"/>
  <c r="ACF2" i="194"/>
  <c r="ACE2" i="194"/>
  <c r="ACD2" i="194"/>
  <c r="ACC2" i="194"/>
  <c r="ACB2" i="194"/>
  <c r="ACA2" i="194"/>
  <c r="ABZ2" i="194"/>
  <c r="ABX2" i="194"/>
  <c r="ABW2" i="194"/>
  <c r="ABV2" i="194"/>
  <c r="ABU2" i="194"/>
  <c r="ABT2" i="194"/>
  <c r="ABS2" i="194"/>
  <c r="ABR2" i="194"/>
  <c r="ABQ2" i="194"/>
  <c r="ABP2" i="194"/>
  <c r="ABO2" i="194"/>
  <c r="ABN2" i="194"/>
  <c r="ABM2" i="194"/>
  <c r="ABL2" i="194"/>
  <c r="ABK2" i="194"/>
  <c r="ABJ2" i="194"/>
  <c r="ABI2" i="194"/>
  <c r="ABH2" i="194"/>
  <c r="ABG2" i="194"/>
  <c r="ABF2" i="194"/>
  <c r="ABD2" i="194"/>
  <c r="ABC2" i="194"/>
  <c r="ABB2" i="194"/>
  <c r="ABA2" i="194"/>
  <c r="AAZ2" i="194"/>
  <c r="AAY2" i="194"/>
  <c r="AAX2" i="194"/>
  <c r="AAW2" i="194"/>
  <c r="AAV2" i="194"/>
  <c r="AAU2" i="194"/>
  <c r="AAT2" i="194"/>
  <c r="AAS2" i="194"/>
  <c r="AAR2" i="194"/>
  <c r="AAQ2" i="194"/>
  <c r="AAP2" i="194"/>
  <c r="AAO2" i="194"/>
  <c r="AAN2" i="194"/>
  <c r="AAM2" i="194"/>
  <c r="AAL2" i="194"/>
  <c r="AAK2" i="194"/>
  <c r="AAJ2" i="194"/>
  <c r="AAI2" i="194"/>
  <c r="AAH2" i="194"/>
  <c r="AAG2" i="194"/>
  <c r="AAF2" i="194"/>
  <c r="AAE2" i="194"/>
  <c r="AAD2" i="194"/>
  <c r="AAC2" i="194"/>
  <c r="AAB2" i="194"/>
  <c r="AAA2" i="194"/>
  <c r="ZZ2" i="194"/>
  <c r="ZY2" i="194"/>
  <c r="ZX2" i="194"/>
  <c r="ZW2" i="194"/>
  <c r="ZV2" i="194"/>
  <c r="ZU2" i="194"/>
  <c r="ZT2" i="194"/>
  <c r="ZS2" i="194"/>
  <c r="ZR2" i="194"/>
  <c r="ZQ2" i="194"/>
  <c r="ZP2" i="194"/>
  <c r="ZO2" i="194"/>
  <c r="ZN2" i="194"/>
  <c r="ZM2" i="194"/>
  <c r="ZL2" i="194"/>
  <c r="ZK2" i="194"/>
  <c r="ZJ2" i="194"/>
  <c r="ZI2" i="194"/>
  <c r="ZH2" i="194"/>
  <c r="ZG2" i="194"/>
  <c r="ZF2" i="194"/>
  <c r="ZE2" i="194"/>
  <c r="ZD2" i="194"/>
  <c r="ZC2" i="194"/>
  <c r="ZB2" i="194"/>
  <c r="ZA2" i="194"/>
  <c r="YZ2" i="194"/>
  <c r="YY2" i="194"/>
  <c r="YX2" i="194"/>
  <c r="YW2" i="194"/>
  <c r="YV2" i="194"/>
  <c r="ALT2" i="194"/>
  <c r="ALO2" i="194"/>
  <c r="ALJ2" i="194"/>
  <c r="AKQ2" i="194"/>
  <c r="AKG2" i="194"/>
  <c r="AKB2" i="194"/>
  <c r="ALP2" i="194"/>
  <c r="ALK2" i="194"/>
  <c r="AID2" i="194"/>
  <c r="AHV2" i="194"/>
  <c r="AHF2" i="194"/>
  <c r="AGI2" i="194"/>
  <c r="AGA2" i="194"/>
  <c r="AFS2" i="194"/>
  <c r="ADT2" i="194"/>
  <c r="A99" i="196"/>
  <c r="AL99" i="196" s="1"/>
  <c r="A99" i="197" s="1"/>
  <c r="AJ99" i="197" s="1"/>
  <c r="A106" i="198" s="1"/>
  <c r="AJ106" i="198" s="1"/>
  <c r="B103" i="199" s="1"/>
  <c r="AO103" i="199" s="1"/>
  <c r="ABY2" i="194"/>
  <c r="ABE2" i="194"/>
  <c r="UL2" i="194"/>
  <c r="UM2" i="194"/>
  <c r="UK2" i="194"/>
  <c r="UJ2" i="194"/>
  <c r="UI2" i="194"/>
  <c r="UH2" i="194"/>
  <c r="UG2" i="194"/>
  <c r="UF2" i="194"/>
  <c r="UE2" i="194"/>
  <c r="UD2" i="194"/>
  <c r="UC2" i="194"/>
  <c r="UB2" i="194"/>
  <c r="UA2" i="194"/>
  <c r="TZ2" i="194"/>
  <c r="TY2" i="194"/>
  <c r="TX2" i="194"/>
  <c r="TW2" i="194"/>
  <c r="TV2" i="194"/>
  <c r="TU2" i="194"/>
  <c r="TT2" i="194"/>
  <c r="TS2" i="194"/>
  <c r="TR2" i="194"/>
  <c r="TQ2" i="194"/>
  <c r="TP2" i="194"/>
  <c r="TO2" i="194"/>
  <c r="A71" i="195"/>
  <c r="TM2" i="194"/>
  <c r="QX2" i="194"/>
  <c r="PN2" i="194"/>
  <c r="PL2" i="194"/>
  <c r="PF2" i="194"/>
  <c r="PE2" i="194"/>
  <c r="PD2" i="194"/>
  <c r="PC2" i="194"/>
  <c r="PB2" i="194"/>
  <c r="PA2" i="194"/>
  <c r="OZ2" i="194"/>
  <c r="OY2" i="194"/>
  <c r="BAV2" i="194" l="1"/>
  <c r="BAT2" i="194"/>
  <c r="AHO2" i="194"/>
  <c r="AHW2" i="194"/>
  <c r="AIE2" i="194"/>
  <c r="BAU2" i="194" s="1"/>
  <c r="AHG2" i="194"/>
  <c r="AJC2" i="194"/>
  <c r="ALF2" i="194"/>
  <c r="AEA2" i="194"/>
  <c r="AJH2" i="194"/>
  <c r="PG2" i="194"/>
  <c r="AG11" i="8"/>
  <c r="EX2" i="194"/>
  <c r="DO2" i="194"/>
  <c r="BM2" i="194" l="1"/>
  <c r="BN2" i="194"/>
  <c r="C2" i="194"/>
  <c r="AYL2" i="194" l="1"/>
  <c r="AYK2" i="194"/>
  <c r="AYJ2" i="194"/>
  <c r="AYI2" i="194"/>
  <c r="AYH2" i="194"/>
  <c r="AYG2" i="194"/>
  <c r="AYF2" i="194"/>
  <c r="AYE2" i="194"/>
  <c r="AYD2" i="194"/>
  <c r="AYC2" i="194"/>
  <c r="AYB2" i="194"/>
  <c r="AYA2" i="194"/>
  <c r="AXZ2" i="194"/>
  <c r="AXY2" i="194"/>
  <c r="AXW2" i="194"/>
  <c r="AXX2" i="194"/>
  <c r="AXU2" i="194"/>
  <c r="AXV2" i="194"/>
  <c r="AXS2" i="194"/>
  <c r="AXT2" i="194"/>
  <c r="AXR2" i="194"/>
  <c r="AXP2" i="194"/>
  <c r="AXO2" i="194"/>
  <c r="AXN2" i="194"/>
  <c r="AXM2" i="194"/>
  <c r="AXL2" i="194"/>
  <c r="AXK2" i="194"/>
  <c r="AXJ2" i="194"/>
  <c r="AXI2" i="194"/>
  <c r="AXG2" i="194"/>
  <c r="AXF2" i="194"/>
  <c r="AXE2" i="194"/>
  <c r="AXD2" i="194"/>
  <c r="AXC2" i="194"/>
  <c r="AXB2" i="194"/>
  <c r="AXA2" i="194"/>
  <c r="AWZ2" i="194"/>
  <c r="AWY2" i="194"/>
  <c r="AWX2" i="194"/>
  <c r="AWW2" i="194"/>
  <c r="AWV2" i="194"/>
  <c r="AWU2" i="194"/>
  <c r="AWT2" i="194"/>
  <c r="AWS2" i="194"/>
  <c r="AWR2" i="194"/>
  <c r="AWQ2" i="194"/>
  <c r="AWO2" i="194"/>
  <c r="AWN2" i="194"/>
  <c r="AWM2" i="194"/>
  <c r="AWL2" i="194"/>
  <c r="AWK2" i="194"/>
  <c r="AWJ2" i="194"/>
  <c r="AWI2" i="194"/>
  <c r="AWH2" i="194"/>
  <c r="AWG2" i="194"/>
  <c r="AWF2" i="194"/>
  <c r="AWE2" i="194"/>
  <c r="AWD2" i="194"/>
  <c r="AWC2" i="194"/>
  <c r="AWB2" i="194"/>
  <c r="AWA2" i="194"/>
  <c r="AVZ2" i="194"/>
  <c r="AVY2" i="194"/>
  <c r="AVX2" i="194"/>
  <c r="AVW2" i="194"/>
  <c r="AVV2" i="194"/>
  <c r="AVU2" i="194"/>
  <c r="AVT2" i="194"/>
  <c r="AVS2" i="194"/>
  <c r="AVR2" i="194"/>
  <c r="AVP2" i="194"/>
  <c r="AVQ2" i="194"/>
  <c r="AVO2" i="194"/>
  <c r="AZX2" i="194"/>
  <c r="AZW2" i="194"/>
  <c r="AZU2" i="194"/>
  <c r="AZT2" i="194"/>
  <c r="AZS2" i="194"/>
  <c r="AZR2" i="194"/>
  <c r="AZQ2" i="194"/>
  <c r="AZP2" i="194"/>
  <c r="AZO2" i="194"/>
  <c r="AZN2" i="194"/>
  <c r="AZM2" i="194"/>
  <c r="AZL2" i="194"/>
  <c r="AZK2" i="194"/>
  <c r="AZJ2" i="194"/>
  <c r="AZI2" i="194"/>
  <c r="AZH2" i="194"/>
  <c r="AZG2" i="194"/>
  <c r="AZF2" i="194"/>
  <c r="AZE2" i="194"/>
  <c r="AZD2" i="194"/>
  <c r="AZC2" i="194"/>
  <c r="AZB2" i="194"/>
  <c r="AZA2" i="194"/>
  <c r="AYZ2" i="194"/>
  <c r="AYY2" i="194"/>
  <c r="AYX2" i="194"/>
  <c r="AYW2" i="194"/>
  <c r="AYV2" i="194"/>
  <c r="AYU2" i="194"/>
  <c r="AYT2" i="194"/>
  <c r="AYS2" i="194"/>
  <c r="AYR2" i="194"/>
  <c r="AYQ2" i="194"/>
  <c r="AYP2" i="194"/>
  <c r="AYO2" i="194"/>
  <c r="AYN2" i="194"/>
  <c r="AYM2" i="194"/>
  <c r="AVN2" i="194"/>
  <c r="AVM2" i="194"/>
  <c r="AVL2" i="194"/>
  <c r="AVK2" i="194"/>
  <c r="AVJ2" i="194"/>
  <c r="AVI2" i="194"/>
  <c r="AVH2" i="194"/>
  <c r="AVG2" i="194"/>
  <c r="AVE2" i="194"/>
  <c r="AVF2" i="194"/>
  <c r="AVD2" i="194"/>
  <c r="AVC2" i="194"/>
  <c r="AVB2" i="194"/>
  <c r="AVA2" i="194"/>
  <c r="AUZ2" i="194"/>
  <c r="AUY2" i="194"/>
  <c r="AUX2" i="194"/>
  <c r="AUW2" i="194"/>
  <c r="AUV2" i="194"/>
  <c r="AUU2" i="194"/>
  <c r="AUT2" i="194"/>
  <c r="AUS2" i="194"/>
  <c r="AUR2" i="194"/>
  <c r="AUQ2" i="194"/>
  <c r="AUO2" i="194"/>
  <c r="AUP2" i="194"/>
  <c r="AUN2" i="194"/>
  <c r="AUM2" i="194"/>
  <c r="AUL2" i="194"/>
  <c r="AUK2" i="194"/>
  <c r="AUJ2" i="194"/>
  <c r="AUI2" i="194"/>
  <c r="AUH2" i="194"/>
  <c r="AUG2" i="194"/>
  <c r="AUF2" i="194"/>
  <c r="AUD2" i="194"/>
  <c r="AUC2" i="194"/>
  <c r="AUB2" i="194"/>
  <c r="AUA2" i="194"/>
  <c r="ATZ2" i="194"/>
  <c r="ATY2" i="194"/>
  <c r="ATX2" i="194"/>
  <c r="ATW2" i="194"/>
  <c r="ATV2" i="194"/>
  <c r="ATU2" i="194"/>
  <c r="ATT2" i="194"/>
  <c r="ATR2" i="194"/>
  <c r="ATS2" i="194"/>
  <c r="ATQ2" i="194"/>
  <c r="ATP2" i="194"/>
  <c r="ATO2" i="194"/>
  <c r="ATN2" i="194"/>
  <c r="ATM2" i="194"/>
  <c r="ATL2" i="194"/>
  <c r="ATK2" i="194"/>
  <c r="ATJ2" i="194"/>
  <c r="ATI2" i="194"/>
  <c r="ATH2" i="194"/>
  <c r="ATG2" i="194"/>
  <c r="ATF2" i="194"/>
  <c r="ATE2" i="194"/>
  <c r="ATD2" i="194"/>
  <c r="ATC2" i="194"/>
  <c r="ATB2" i="194"/>
  <c r="ATA2" i="194"/>
  <c r="ASZ2" i="194"/>
  <c r="ASY2" i="194"/>
  <c r="ASX2" i="194"/>
  <c r="ASW2" i="194"/>
  <c r="ASV2" i="194"/>
  <c r="ASU2" i="194"/>
  <c r="AST2" i="194"/>
  <c r="ASS2" i="194"/>
  <c r="ASR2" i="194"/>
  <c r="ASQ2" i="194"/>
  <c r="ASO2" i="194"/>
  <c r="ASP2" i="194"/>
  <c r="ASN2" i="194"/>
  <c r="ASM2" i="194"/>
  <c r="ASL2" i="194"/>
  <c r="ASK2" i="194"/>
  <c r="ASJ2" i="194"/>
  <c r="ASH2" i="194"/>
  <c r="ASI2" i="194"/>
  <c r="ASG2" i="194"/>
  <c r="ASF2" i="194"/>
  <c r="ASE2" i="194"/>
  <c r="ASD2" i="194"/>
  <c r="ASC2" i="194"/>
  <c r="ASB2" i="194"/>
  <c r="ASA2" i="194"/>
  <c r="ARZ2" i="194"/>
  <c r="ARY2" i="194"/>
  <c r="ARX2" i="194"/>
  <c r="ARW2" i="194"/>
  <c r="ARV2" i="194"/>
  <c r="ARU2" i="194"/>
  <c r="ART2" i="194"/>
  <c r="ARS2" i="194"/>
  <c r="ARR2" i="194"/>
  <c r="ARQ2" i="194"/>
  <c r="ARP2" i="194"/>
  <c r="ARO2" i="194"/>
  <c r="ARN2" i="194"/>
  <c r="ARM2" i="194"/>
  <c r="ARL2" i="194"/>
  <c r="ARK2" i="194"/>
  <c r="ARJ2" i="194"/>
  <c r="ARH2" i="194"/>
  <c r="ARG2" i="194"/>
  <c r="ARF2" i="194"/>
  <c r="ARE2" i="194"/>
  <c r="ARD2" i="194"/>
  <c r="ARC2" i="194"/>
  <c r="ARB2" i="194"/>
  <c r="ARA2" i="194"/>
  <c r="AQZ2" i="194"/>
  <c r="AQY2" i="194"/>
  <c r="AQX2" i="194"/>
  <c r="AQW2" i="194"/>
  <c r="AQV2" i="194"/>
  <c r="AQU2" i="194"/>
  <c r="AQT2" i="194"/>
  <c r="AQS2" i="194"/>
  <c r="AQR2" i="194"/>
  <c r="AQQ2" i="194"/>
  <c r="AQP2" i="194"/>
  <c r="AQO2" i="194"/>
  <c r="AQN2" i="194"/>
  <c r="AQM2" i="194"/>
  <c r="AQL2" i="194"/>
  <c r="AQK2" i="194"/>
  <c r="AQJ2" i="194"/>
  <c r="AR2" i="194" l="1"/>
  <c r="AT2" i="194"/>
  <c r="AS2" i="194"/>
  <c r="AK2" i="194"/>
  <c r="AJ2" i="194"/>
  <c r="L2" i="194"/>
  <c r="AQI2" i="194" l="1"/>
  <c r="AQH2" i="194"/>
  <c r="AQG2" i="194"/>
  <c r="AQF2" i="194"/>
  <c r="AQE2" i="194"/>
  <c r="AQD2" i="194"/>
  <c r="AQC2" i="194"/>
  <c r="AQB2" i="194"/>
  <c r="AQA2" i="194"/>
  <c r="APZ2" i="194"/>
  <c r="APY2" i="194"/>
  <c r="APX2" i="194"/>
  <c r="APW2" i="194"/>
  <c r="APV2" i="194"/>
  <c r="APU2" i="194"/>
  <c r="APT2" i="194"/>
  <c r="APS2" i="194"/>
  <c r="APR2" i="194"/>
  <c r="YT2" i="194" l="1"/>
  <c r="YS2" i="194"/>
  <c r="YR2" i="194"/>
  <c r="YQ2" i="194"/>
  <c r="YP2" i="194"/>
  <c r="YO2" i="194"/>
  <c r="YN2" i="194"/>
  <c r="YM2" i="194"/>
  <c r="YL2" i="194"/>
  <c r="YK2" i="194"/>
  <c r="YJ2" i="194"/>
  <c r="YI2" i="194"/>
  <c r="YH2" i="194"/>
  <c r="YG2" i="194"/>
  <c r="YF2" i="194"/>
  <c r="YE2" i="194"/>
  <c r="YD2" i="194"/>
  <c r="YC2" i="194"/>
  <c r="YB2" i="194"/>
  <c r="YA2" i="194"/>
  <c r="XZ2" i="194"/>
  <c r="XY2" i="194"/>
  <c r="XX2" i="194"/>
  <c r="XW2" i="194"/>
  <c r="XV2" i="194"/>
  <c r="XU2" i="194"/>
  <c r="XT2" i="194"/>
  <c r="XS2" i="194"/>
  <c r="XR2" i="194"/>
  <c r="XQ2" i="194"/>
  <c r="XM2" i="194"/>
  <c r="XL2" i="194"/>
  <c r="XP2" i="194"/>
  <c r="XO2" i="194"/>
  <c r="XN2" i="194"/>
  <c r="XK2" i="194"/>
  <c r="XJ2" i="194"/>
  <c r="XI2" i="194"/>
  <c r="XH2" i="194"/>
  <c r="XG2" i="194"/>
  <c r="XF2" i="194"/>
  <c r="XE2" i="194"/>
  <c r="XD2" i="194"/>
  <c r="XC2" i="194"/>
  <c r="XB2" i="194"/>
  <c r="XA2" i="194"/>
  <c r="WZ2" i="194"/>
  <c r="WY2" i="194"/>
  <c r="WX2" i="194"/>
  <c r="WW2" i="194"/>
  <c r="WV2" i="194"/>
  <c r="WU2" i="194"/>
  <c r="WT2" i="194"/>
  <c r="WS2" i="194"/>
  <c r="WR2" i="194"/>
  <c r="WQ2" i="194"/>
  <c r="WP2" i="194"/>
  <c r="WO2" i="194"/>
  <c r="WN2" i="194"/>
  <c r="WM2" i="194"/>
  <c r="WL2" i="194"/>
  <c r="WK2" i="194"/>
  <c r="WJ2" i="194"/>
  <c r="WI2" i="194"/>
  <c r="WH2" i="194"/>
  <c r="WG2" i="194"/>
  <c r="WF2" i="194"/>
  <c r="WE2" i="194"/>
  <c r="WD2" i="194"/>
  <c r="WC2" i="194"/>
  <c r="WB2" i="194"/>
  <c r="WA2" i="194"/>
  <c r="VW2" i="194"/>
  <c r="VV2" i="194"/>
  <c r="VZ2" i="194"/>
  <c r="VY2" i="194"/>
  <c r="VX2" i="194"/>
  <c r="VU2" i="194"/>
  <c r="VT2" i="194"/>
  <c r="VS2" i="194"/>
  <c r="VR2" i="194"/>
  <c r="VQ2" i="194"/>
  <c r="VP2" i="194"/>
  <c r="VO2" i="194"/>
  <c r="VN2" i="194"/>
  <c r="VM2" i="194"/>
  <c r="VL2" i="194"/>
  <c r="VK2" i="194"/>
  <c r="VJ2" i="194"/>
  <c r="VI2" i="194"/>
  <c r="VH2" i="194"/>
  <c r="VG2" i="194"/>
  <c r="VF2" i="194"/>
  <c r="VE2" i="194"/>
  <c r="VD2" i="194"/>
  <c r="VC2" i="194"/>
  <c r="VB2" i="194"/>
  <c r="VA2" i="194"/>
  <c r="UZ2" i="194"/>
  <c r="UY2" i="194"/>
  <c r="UX2" i="194"/>
  <c r="UV2" i="194"/>
  <c r="UU2" i="194"/>
  <c r="UT2" i="194"/>
  <c r="US2" i="194"/>
  <c r="UQ2" i="194"/>
  <c r="UP2" i="194"/>
  <c r="UO2" i="194"/>
  <c r="UN2" i="194"/>
  <c r="TL2" i="194"/>
  <c r="TK2" i="194"/>
  <c r="TJ2" i="194"/>
  <c r="TI2" i="194"/>
  <c r="TG2" i="194"/>
  <c r="TF2" i="194"/>
  <c r="TE2" i="194"/>
  <c r="TD2" i="194"/>
  <c r="TC2" i="194"/>
  <c r="TB2" i="194"/>
  <c r="TA2" i="194"/>
  <c r="SZ2" i="194"/>
  <c r="SY2" i="194"/>
  <c r="SX2" i="194"/>
  <c r="SW2" i="194"/>
  <c r="SV2" i="194"/>
  <c r="SU2" i="194"/>
  <c r="ST2" i="194"/>
  <c r="SS2" i="194"/>
  <c r="SR2" i="194"/>
  <c r="SQ2" i="194"/>
  <c r="SP2" i="194"/>
  <c r="SO2" i="194"/>
  <c r="SN2" i="194"/>
  <c r="SM2" i="194"/>
  <c r="SL2" i="194"/>
  <c r="SK2" i="194"/>
  <c r="SJ2" i="194"/>
  <c r="SI2" i="194"/>
  <c r="SH2" i="194"/>
  <c r="SG2" i="194"/>
  <c r="SF2" i="194"/>
  <c r="SE2" i="194"/>
  <c r="SC2" i="194"/>
  <c r="SB2" i="194"/>
  <c r="SA2" i="194"/>
  <c r="RZ2" i="194"/>
  <c r="RY2" i="194"/>
  <c r="RX2" i="194"/>
  <c r="RW2" i="194"/>
  <c r="RV2" i="194"/>
  <c r="RU2" i="194"/>
  <c r="SD2" i="194"/>
  <c r="RT2" i="194"/>
  <c r="RS2" i="194"/>
  <c r="RR2" i="194"/>
  <c r="RQ2" i="194"/>
  <c r="RP2" i="194"/>
  <c r="RO2" i="194"/>
  <c r="RN2" i="194"/>
  <c r="RM2" i="194"/>
  <c r="RL2" i="194"/>
  <c r="RK2" i="194"/>
  <c r="RJ2" i="194"/>
  <c r="RI2" i="194"/>
  <c r="RH2" i="194"/>
  <c r="RG2" i="194"/>
  <c r="RF2" i="194"/>
  <c r="RE2" i="194"/>
  <c r="RD2" i="194"/>
  <c r="RC2" i="194"/>
  <c r="RB2" i="194"/>
  <c r="QZ2" i="194"/>
  <c r="RA2" i="194"/>
  <c r="QY2" i="194"/>
  <c r="QW2" i="194"/>
  <c r="QV2" i="194"/>
  <c r="QU2" i="194"/>
  <c r="QT2" i="194"/>
  <c r="QS2" i="194"/>
  <c r="QR2" i="194"/>
  <c r="QQ2" i="194"/>
  <c r="QP2" i="194"/>
  <c r="QO2" i="194"/>
  <c r="QM2" i="194"/>
  <c r="QK2" i="194"/>
  <c r="QJ2" i="194"/>
  <c r="QI2" i="194"/>
  <c r="QH2" i="194"/>
  <c r="QG2" i="194"/>
  <c r="QF2" i="194"/>
  <c r="QE2" i="194"/>
  <c r="QD2" i="194"/>
  <c r="QB2" i="194"/>
  <c r="QA2" i="194"/>
  <c r="PZ2" i="194"/>
  <c r="PY2" i="194"/>
  <c r="PX2" i="194"/>
  <c r="PW2" i="194"/>
  <c r="PV2" i="194"/>
  <c r="PU2" i="194"/>
  <c r="PT2" i="194"/>
  <c r="PS2" i="194"/>
  <c r="PR2" i="194"/>
  <c r="PQ2" i="194"/>
  <c r="PP2" i="194"/>
  <c r="PO2" i="194"/>
  <c r="PM2" i="194"/>
  <c r="PK2" i="194"/>
  <c r="PJ2" i="194"/>
  <c r="PI2" i="194"/>
  <c r="PH2" i="194"/>
  <c r="OX2" i="194"/>
  <c r="OV2" i="194"/>
  <c r="OT2" i="194"/>
  <c r="OS2" i="194"/>
  <c r="OR2" i="194"/>
  <c r="OP2" i="194"/>
  <c r="OO2" i="194"/>
  <c r="ON2" i="194"/>
  <c r="OM2" i="194"/>
  <c r="OL2" i="194"/>
  <c r="OK2" i="194"/>
  <c r="OJ2" i="194"/>
  <c r="OI2" i="194"/>
  <c r="OH2" i="194"/>
  <c r="OG2" i="194"/>
  <c r="OF2" i="194"/>
  <c r="OD2" i="194"/>
  <c r="OC2" i="194"/>
  <c r="OB2" i="194"/>
  <c r="OA2" i="194"/>
  <c r="NZ2" i="194"/>
  <c r="NY2" i="194"/>
  <c r="NX2" i="194"/>
  <c r="NW2" i="194"/>
  <c r="NV2" i="194"/>
  <c r="NU2" i="194"/>
  <c r="NT2" i="194"/>
  <c r="NR2" i="194"/>
  <c r="NF2" i="194"/>
  <c r="ND2" i="194"/>
  <c r="NC2" i="194"/>
  <c r="NB2" i="194"/>
  <c r="NA2" i="194"/>
  <c r="MZ2" i="194"/>
  <c r="MY2" i="194"/>
  <c r="MX2" i="194"/>
  <c r="MW2" i="194"/>
  <c r="MV2" i="194"/>
  <c r="MT2" i="194"/>
  <c r="MS2" i="194"/>
  <c r="MR2" i="194"/>
  <c r="MQ2" i="194"/>
  <c r="MP2" i="194"/>
  <c r="MO2" i="194"/>
  <c r="MN2" i="194"/>
  <c r="MM2" i="194"/>
  <c r="ML2" i="194"/>
  <c r="MK2" i="194"/>
  <c r="MJ2" i="194"/>
  <c r="MG2" i="194"/>
  <c r="MF2" i="194"/>
  <c r="ME2" i="194"/>
  <c r="MD2" i="194"/>
  <c r="MC2" i="194"/>
  <c r="MB2" i="194"/>
  <c r="MA2" i="194"/>
  <c r="LZ2" i="194"/>
  <c r="LY2" i="194"/>
  <c r="LW2" i="194"/>
  <c r="LI2" i="194"/>
  <c r="LG2" i="194"/>
  <c r="LF2" i="194"/>
  <c r="LE2" i="194"/>
  <c r="LD2" i="194"/>
  <c r="LC2" i="194"/>
  <c r="LB2" i="194"/>
  <c r="LA2" i="194"/>
  <c r="KZ2" i="194"/>
  <c r="KY2" i="194"/>
  <c r="KX2" i="194"/>
  <c r="KW2" i="194"/>
  <c r="KU2" i="194"/>
  <c r="KS2" i="194"/>
  <c r="KR2" i="194"/>
  <c r="KQ2" i="194"/>
  <c r="KP2" i="194"/>
  <c r="KO2" i="194"/>
  <c r="KN2" i="194"/>
  <c r="KM2" i="194"/>
  <c r="KL2" i="194"/>
  <c r="KK2" i="194"/>
  <c r="KJ2" i="194"/>
  <c r="KI2" i="194"/>
  <c r="KG2" i="194"/>
  <c r="JU2" i="194"/>
  <c r="JS2" i="194"/>
  <c r="JR2" i="194"/>
  <c r="JQ2" i="194"/>
  <c r="JP2" i="194"/>
  <c r="JO2" i="194"/>
  <c r="JN2" i="194"/>
  <c r="JM2" i="194"/>
  <c r="JL2" i="194"/>
  <c r="JK2" i="194"/>
  <c r="JI2" i="194"/>
  <c r="JG2" i="194"/>
  <c r="JF2" i="194"/>
  <c r="JE2" i="194"/>
  <c r="JD2" i="194"/>
  <c r="JC2" i="194"/>
  <c r="JB2" i="194"/>
  <c r="JA2" i="194"/>
  <c r="IZ2" i="194"/>
  <c r="IY2" i="194"/>
  <c r="IV2" i="194"/>
  <c r="IU2" i="194"/>
  <c r="IT2" i="194"/>
  <c r="IS2" i="194"/>
  <c r="IR2" i="194"/>
  <c r="IQ2" i="194"/>
  <c r="IP2" i="194"/>
  <c r="IO2" i="194"/>
  <c r="IN2" i="194"/>
  <c r="IL2" i="194"/>
  <c r="HX2" i="194"/>
  <c r="HV2" i="194"/>
  <c r="HU2" i="194"/>
  <c r="HT2" i="194"/>
  <c r="HS2" i="194"/>
  <c r="HR2" i="194"/>
  <c r="HQ2" i="194"/>
  <c r="HP2" i="194"/>
  <c r="HO2" i="194"/>
  <c r="HN2" i="194"/>
  <c r="HM2" i="194"/>
  <c r="HL2" i="194"/>
  <c r="HJ2" i="194"/>
  <c r="HH2" i="194"/>
  <c r="HG2" i="194"/>
  <c r="HF2" i="194"/>
  <c r="HE2" i="194"/>
  <c r="HD2" i="194"/>
  <c r="HC2" i="194"/>
  <c r="HB2" i="194"/>
  <c r="HA2" i="194"/>
  <c r="GZ2" i="194"/>
  <c r="GY2" i="194"/>
  <c r="GX2" i="194"/>
  <c r="GW2" i="194"/>
  <c r="GV2" i="194"/>
  <c r="GU2" i="194"/>
  <c r="GT2" i="194"/>
  <c r="GS2" i="194"/>
  <c r="GR2" i="194"/>
  <c r="FW2" i="194"/>
  <c r="FV2" i="194"/>
  <c r="FU2" i="194"/>
  <c r="FT2" i="194"/>
  <c r="FS2" i="194"/>
  <c r="FR2" i="194"/>
  <c r="FQ2" i="194"/>
  <c r="FP2" i="194"/>
  <c r="FO2" i="194"/>
  <c r="FN2" i="194"/>
  <c r="FM2" i="194"/>
  <c r="FL2" i="194"/>
  <c r="FK2" i="194"/>
  <c r="FJ2" i="194"/>
  <c r="FI2" i="194"/>
  <c r="FH2" i="194"/>
  <c r="FG2" i="194"/>
  <c r="FE2" i="194"/>
  <c r="FD2" i="194"/>
  <c r="FC2" i="194"/>
  <c r="FB2" i="194"/>
  <c r="FA2" i="194"/>
  <c r="EZ2" i="194"/>
  <c r="EY2" i="194"/>
  <c r="EW2" i="194"/>
  <c r="EV2" i="194"/>
  <c r="EU2" i="194"/>
  <c r="ET2" i="194"/>
  <c r="ES2" i="194"/>
  <c r="ER2" i="194"/>
  <c r="EQ2" i="194"/>
  <c r="EP2" i="194"/>
  <c r="EO2" i="194"/>
  <c r="EN2" i="194"/>
  <c r="EL2" i="194"/>
  <c r="EK2" i="194"/>
  <c r="EJ2" i="194"/>
  <c r="EI2" i="194"/>
  <c r="EH2" i="194"/>
  <c r="EG2" i="194"/>
  <c r="EF2" i="194"/>
  <c r="EE2" i="194"/>
  <c r="ED2" i="194"/>
  <c r="EC2" i="194"/>
  <c r="EB2" i="194"/>
  <c r="EA2" i="194"/>
  <c r="DZ2" i="194"/>
  <c r="DY2" i="194"/>
  <c r="DX2" i="194"/>
  <c r="DW2" i="194"/>
  <c r="DV2" i="194"/>
  <c r="DU2" i="194"/>
  <c r="DS2" i="194"/>
  <c r="DR2" i="194"/>
  <c r="DQ2" i="194"/>
  <c r="DP2" i="194"/>
  <c r="DN2" i="194"/>
  <c r="DM2" i="194"/>
  <c r="DL2" i="194"/>
  <c r="DK2" i="194"/>
  <c r="DJ2" i="194"/>
  <c r="DI2" i="194"/>
  <c r="DH2" i="194"/>
  <c r="DG2" i="194"/>
  <c r="DF2" i="194"/>
  <c r="DD2" i="194"/>
  <c r="DC2" i="194"/>
  <c r="DB2" i="194"/>
  <c r="DA2" i="194"/>
  <c r="CZ2" i="194"/>
  <c r="CY2" i="194"/>
  <c r="CX2" i="194"/>
  <c r="CW2" i="194"/>
  <c r="CV2" i="194"/>
  <c r="CU2" i="194"/>
  <c r="CT2" i="194"/>
  <c r="CR2" i="194"/>
  <c r="CQ2" i="194"/>
  <c r="CP2" i="194"/>
  <c r="CO2" i="194"/>
  <c r="CN2" i="194"/>
  <c r="CM2" i="194"/>
  <c r="CL2" i="194"/>
  <c r="CK2" i="194"/>
  <c r="CJ2" i="194"/>
  <c r="CI2" i="194"/>
  <c r="CH2" i="194"/>
  <c r="CG2" i="194"/>
  <c r="CF2" i="194"/>
  <c r="CE2" i="194"/>
  <c r="CD2" i="194"/>
  <c r="CC2" i="194"/>
  <c r="CB2" i="194"/>
  <c r="CA2" i="194"/>
  <c r="BY2" i="194"/>
  <c r="BX2" i="194"/>
  <c r="BW2" i="194"/>
  <c r="BV2" i="194"/>
  <c r="BU2" i="194"/>
  <c r="BT2" i="194"/>
  <c r="BS2" i="194"/>
  <c r="BR2" i="194"/>
  <c r="BQ2" i="194"/>
  <c r="BP2" i="194"/>
  <c r="BO2" i="194"/>
  <c r="BL2" i="194"/>
  <c r="BK2" i="194"/>
  <c r="BJ2" i="194"/>
  <c r="BI2" i="194"/>
  <c r="BH2" i="194"/>
  <c r="BG2" i="194"/>
  <c r="BF2" i="194"/>
  <c r="BE2" i="194"/>
  <c r="BD2" i="194"/>
  <c r="BC2" i="194"/>
  <c r="BB2" i="194"/>
  <c r="BA2" i="194"/>
  <c r="AZ2" i="194"/>
  <c r="AY2" i="194"/>
  <c r="AX2" i="194"/>
  <c r="AW2" i="194"/>
  <c r="AV2" i="194"/>
  <c r="AU2" i="194"/>
  <c r="AQ2" i="194"/>
  <c r="AP2" i="194"/>
  <c r="AO2" i="194"/>
  <c r="AN2" i="194"/>
  <c r="AM2" i="194"/>
  <c r="AL2" i="194"/>
  <c r="AI2" i="194"/>
  <c r="AH2" i="194"/>
  <c r="AG2" i="194"/>
  <c r="AF2" i="194"/>
  <c r="AE2" i="194"/>
  <c r="AD2" i="194"/>
  <c r="AB2" i="194"/>
  <c r="AC2" i="194"/>
  <c r="AA2" i="194"/>
  <c r="Z2" i="194"/>
  <c r="Y2" i="194"/>
  <c r="X2" i="194"/>
  <c r="W2" i="194"/>
  <c r="V2" i="194"/>
  <c r="U2" i="194"/>
  <c r="T2" i="194"/>
  <c r="S2" i="194"/>
  <c r="R2" i="194"/>
  <c r="Q2" i="194"/>
  <c r="P2" i="194"/>
  <c r="O2" i="194"/>
  <c r="N2" i="194"/>
  <c r="M2" i="194"/>
  <c r="I2" i="194"/>
  <c r="H2" i="194"/>
  <c r="G2" i="194"/>
  <c r="D2" i="194"/>
  <c r="B2" i="194"/>
  <c r="BAX2" i="194" l="1"/>
  <c r="BAC2" i="194"/>
  <c r="BAB2" i="194"/>
  <c r="BAD2" i="194" s="1"/>
  <c r="BAG2" i="194"/>
  <c r="BAI2" i="194"/>
  <c r="BAE2" i="194"/>
  <c r="BAN2" i="194" s="1"/>
  <c r="BAF2" i="194"/>
  <c r="BAH2" i="194"/>
  <c r="BAW2" i="194"/>
  <c r="AZY2" i="194"/>
  <c r="BAQ2" i="194"/>
  <c r="BAP2" i="194"/>
  <c r="BAL2" i="194"/>
  <c r="AG130" i="187"/>
  <c r="AG109" i="187"/>
  <c r="AC479" i="185"/>
  <c r="AC465" i="185"/>
  <c r="AB420" i="185"/>
  <c r="AB407" i="185"/>
  <c r="BAJ2" i="194" l="1"/>
  <c r="BAK2" i="194"/>
  <c r="BAM2" i="194"/>
  <c r="YU2" i="194"/>
  <c r="TH2" i="194" l="1"/>
  <c r="BAA2" i="194" s="1"/>
  <c r="FZ2" i="194" l="1"/>
  <c r="FY2" i="194" l="1"/>
  <c r="GP2" i="194"/>
  <c r="CS79" i="109"/>
  <c r="FX2" i="194"/>
  <c r="FF2" i="194"/>
  <c r="CS2" i="194"/>
  <c r="BZ2" i="194"/>
  <c r="EM2" i="194" l="1"/>
  <c r="DT2" i="194"/>
  <c r="DE2" i="194"/>
  <c r="OE2" i="194"/>
  <c r="NP2" i="194"/>
  <c r="NO2" i="194"/>
  <c r="AP49" i="164"/>
  <c r="NN2" i="194" s="1"/>
  <c r="AP45" i="164"/>
  <c r="NM2" i="194" s="1"/>
  <c r="AP41" i="164"/>
  <c r="NL2" i="194" s="1"/>
  <c r="AP37" i="164"/>
  <c r="AP33" i="164"/>
  <c r="NJ2" i="194" s="1"/>
  <c r="AP29" i="164"/>
  <c r="NI2" i="194" s="1"/>
  <c r="AP25" i="164"/>
  <c r="KE2" i="194"/>
  <c r="KD2" i="194"/>
  <c r="KC2" i="194"/>
  <c r="KB2" i="194"/>
  <c r="KA2" i="194"/>
  <c r="JZ2" i="194"/>
  <c r="JY2" i="194"/>
  <c r="JX2" i="194"/>
  <c r="JW2" i="194"/>
  <c r="GH2" i="194"/>
  <c r="GC2" i="194"/>
  <c r="NH2" i="194" l="1"/>
  <c r="NK2" i="194"/>
  <c r="GA2" i="194"/>
  <c r="T17" i="164"/>
  <c r="LK2" i="194" s="1"/>
  <c r="LH2" i="194"/>
  <c r="KT2" i="194"/>
  <c r="GO2" i="194"/>
  <c r="GN2" i="194"/>
  <c r="GM2" i="194"/>
  <c r="GL2" i="194"/>
  <c r="GK2" i="194"/>
  <c r="GJ2" i="194"/>
  <c r="GI2" i="194"/>
  <c r="GG2" i="194"/>
  <c r="GF2" i="194"/>
  <c r="GE2" i="194"/>
  <c r="GB2" i="194"/>
  <c r="GD2" i="194" l="1"/>
  <c r="GQ2" i="194"/>
  <c r="AZ96" i="109"/>
  <c r="OW2" i="194" l="1"/>
  <c r="OU2" i="194"/>
  <c r="UW2" i="194"/>
  <c r="UR2" i="194"/>
  <c r="OQ2" i="194"/>
  <c r="TN2" i="194" l="1"/>
  <c r="AF70" i="29" l="1"/>
  <c r="AB58" i="28"/>
  <c r="AA69" i="116" l="1"/>
  <c r="AA71" i="116" s="1"/>
  <c r="LJ2" i="194" l="1"/>
  <c r="KV2" i="194"/>
  <c r="T57" i="164"/>
  <c r="LU2" i="194" s="1"/>
  <c r="T53" i="164"/>
  <c r="LT2" i="194" s="1"/>
  <c r="T49" i="164"/>
  <c r="LS2" i="194" s="1"/>
  <c r="T45" i="164"/>
  <c r="LR2" i="194" s="1"/>
  <c r="T41" i="164"/>
  <c r="LQ2" i="194" s="1"/>
  <c r="T37" i="164"/>
  <c r="LP2" i="194" s="1"/>
  <c r="T33" i="164"/>
  <c r="LO2" i="194" s="1"/>
  <c r="T29" i="164"/>
  <c r="LN2" i="194" s="1"/>
  <c r="T25" i="164"/>
  <c r="LM2" i="194" s="1"/>
  <c r="T21" i="164"/>
  <c r="LL2" i="194" s="1"/>
  <c r="JT2" i="194"/>
  <c r="JH2" i="194"/>
  <c r="HW2" i="194"/>
  <c r="S58" i="163"/>
  <c r="IJ2" i="194" s="1"/>
  <c r="S54" i="163"/>
  <c r="II2" i="194" s="1"/>
  <c r="S50" i="163"/>
  <c r="IH2" i="194" s="1"/>
  <c r="S46" i="163"/>
  <c r="IG2" i="194" s="1"/>
  <c r="S42" i="163"/>
  <c r="IF2" i="194" s="1"/>
  <c r="S38" i="163"/>
  <c r="IE2" i="194" s="1"/>
  <c r="S34" i="163"/>
  <c r="ID2" i="194" s="1"/>
  <c r="IC2" i="194"/>
  <c r="IB2" i="194"/>
  <c r="S21" i="163"/>
  <c r="IA2" i="194" s="1"/>
  <c r="S17" i="163"/>
  <c r="HZ2" i="194" l="1"/>
  <c r="S67" i="163"/>
  <c r="MI2" i="194"/>
  <c r="MH2" i="194"/>
  <c r="NG2" i="194"/>
  <c r="NE2" i="194"/>
  <c r="HK2" i="194"/>
  <c r="HI2" i="194"/>
  <c r="IX2" i="194"/>
  <c r="IW2" i="194"/>
  <c r="QN2" i="194"/>
  <c r="QL2" i="194"/>
  <c r="BAS2" i="194" s="1"/>
  <c r="JJ2" i="194"/>
  <c r="KF2" i="194"/>
  <c r="JV2" i="194"/>
  <c r="HY2" i="194"/>
  <c r="NQ2" i="194"/>
  <c r="AZZ2" i="194" l="1"/>
  <c r="MU2" i="194"/>
  <c r="IM2" i="194"/>
  <c r="IK2" i="194"/>
  <c r="LX2" i="194"/>
  <c r="LV2" i="194"/>
  <c r="KH2" i="194"/>
  <c r="NS2" i="194" l="1"/>
  <c r="B424" i="9"/>
  <c r="B430" i="9" s="1"/>
  <c r="B435" i="9" s="1"/>
  <c r="B440" i="9" s="1"/>
  <c r="B445" i="9" s="1"/>
  <c r="B456" i="9" l="1"/>
  <c r="B450" i="9"/>
  <c r="A91" i="19"/>
  <c r="A86" i="28" s="1"/>
  <c r="A90" i="107" s="1"/>
  <c r="A91" i="30" l="1"/>
  <c r="A92" i="29" s="1"/>
  <c r="A88" i="34" s="1"/>
  <c r="A82" i="8" s="1"/>
  <c r="A174" i="8" s="1"/>
  <c r="A264" i="8" s="1"/>
  <c r="AC89" i="88"/>
  <c r="AC91" i="88" s="1"/>
  <c r="AC10" i="88"/>
  <c r="AH30" i="107"/>
  <c r="AH32" i="107" s="1"/>
  <c r="A87" i="9" l="1"/>
  <c r="A179" i="9" s="1"/>
  <c r="A273" i="9" s="1"/>
  <c r="A374" i="9" s="1"/>
  <c r="A466" i="9" s="1"/>
  <c r="A84" i="36" s="1"/>
  <c r="A95" i="1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Norlena Shahperi</author>
  </authors>
  <commentList>
    <comment ref="BAQ2" authorId="0" shapeId="0" xr:uid="{6318D50A-3625-41DF-9EF0-9AC958C184D0}">
      <text>
        <r>
          <rPr>
            <b/>
            <sz val="9"/>
            <color indexed="81"/>
            <rFont val="Tahoma"/>
            <family val="2"/>
          </rPr>
          <t>Norlena Shahperi:</t>
        </r>
        <r>
          <rPr>
            <sz val="9"/>
            <color indexed="81"/>
            <rFont val="Tahoma"/>
            <family val="2"/>
          </rPr>
          <t xml:space="preserve">
tambah tenaga elektrik ev yg dibeli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Noorhashida Mad Saad</author>
  </authors>
  <commentList>
    <comment ref="AI9" authorId="0" shapeId="0" xr:uid="{D9EA902D-4477-4236-8E4E-16557BC756FD}">
      <text>
        <r>
          <rPr>
            <b/>
            <sz val="8"/>
            <color indexed="8"/>
            <rFont val="Tahoma"/>
            <family val="2"/>
          </rPr>
          <t xml:space="preserve">Sila isi di sini
</t>
        </r>
        <r>
          <rPr>
            <b/>
            <i/>
            <sz val="8"/>
            <color indexed="8"/>
            <rFont val="Tahoma"/>
            <family val="2"/>
          </rPr>
          <t xml:space="preserve">Please fill in here
</t>
        </r>
      </text>
    </comment>
    <comment ref="AJ13" authorId="1" shapeId="0" xr:uid="{2A958B09-1CA9-4FD4-9889-357183F14DEE}">
      <text>
        <r>
          <rPr>
            <b/>
            <sz val="8"/>
            <color indexed="81"/>
            <rFont val="Tahoma"/>
            <family val="2"/>
          </rPr>
          <t xml:space="preserve">Sila isi di sini
</t>
        </r>
        <r>
          <rPr>
            <b/>
            <i/>
            <sz val="8"/>
            <color indexed="81"/>
            <rFont val="Tahoma"/>
            <family val="2"/>
          </rPr>
          <t>Please fill in here</t>
        </r>
        <r>
          <rPr>
            <sz val="9"/>
            <color indexed="81"/>
            <rFont val="Tahoma"/>
            <family val="2"/>
          </rPr>
          <t xml:space="preserve">
</t>
        </r>
      </text>
    </comment>
    <comment ref="AK17" authorId="1" shapeId="0" xr:uid="{DA18F337-2476-440A-931F-770DB2C66974}">
      <text>
        <r>
          <rPr>
            <b/>
            <sz val="8"/>
            <color indexed="81"/>
            <rFont val="Tahoma"/>
            <family val="2"/>
          </rPr>
          <t xml:space="preserve">Sila isi di sini
</t>
        </r>
        <r>
          <rPr>
            <b/>
            <i/>
            <sz val="8"/>
            <color indexed="81"/>
            <rFont val="Tahoma"/>
            <family val="2"/>
          </rPr>
          <t>Please fill in here</t>
        </r>
      </text>
    </comment>
    <comment ref="AG21" authorId="1" shapeId="0" xr:uid="{4038EE5D-FD61-4505-8CA7-B6C0251F6AE2}">
      <text>
        <r>
          <rPr>
            <b/>
            <sz val="8"/>
            <color indexed="81"/>
            <rFont val="Tahoma"/>
            <family val="2"/>
          </rPr>
          <t>Pengiraan automatik
Automatic calculation</t>
        </r>
        <r>
          <rPr>
            <sz val="9"/>
            <color indexed="81"/>
            <rFont val="Tahoma"/>
            <family val="2"/>
          </rPr>
          <t xml:space="preserve">
</t>
        </r>
      </text>
    </comment>
    <comment ref="AE25" authorId="1" shapeId="0" xr:uid="{23F0F529-235B-4536-A35B-8A78BDCE5F56}">
      <text>
        <r>
          <rPr>
            <b/>
            <sz val="8"/>
            <color indexed="81"/>
            <rFont val="Tahoma"/>
            <family val="2"/>
          </rPr>
          <t xml:space="preserve">Sila isi di sini
</t>
        </r>
        <r>
          <rPr>
            <b/>
            <i/>
            <sz val="8"/>
            <color indexed="81"/>
            <rFont val="Tahoma"/>
            <family val="2"/>
          </rPr>
          <t>Please fill in here</t>
        </r>
      </text>
    </comment>
    <comment ref="AE29" authorId="1" shapeId="0" xr:uid="{FA77C63C-DD53-4482-80CE-8F0E5AA1CD07}">
      <text>
        <r>
          <rPr>
            <b/>
            <sz val="8"/>
            <color indexed="81"/>
            <rFont val="Tahoma"/>
            <family val="2"/>
          </rPr>
          <t>Pengiraan automatik
Automatic calculation</t>
        </r>
        <r>
          <rPr>
            <sz val="9"/>
            <color indexed="81"/>
            <rFont val="Tahoma"/>
            <family val="2"/>
          </rPr>
          <t xml:space="preserve">
</t>
        </r>
      </text>
    </comment>
    <comment ref="AA36" authorId="0" shapeId="0" xr:uid="{F7261641-97AA-46CC-9616-83E45017ACB8}">
      <text>
        <r>
          <rPr>
            <b/>
            <sz val="8"/>
            <color indexed="8"/>
            <rFont val="Tahoma"/>
            <family val="2"/>
          </rPr>
          <t xml:space="preserve">Sila isi di sini
</t>
        </r>
        <r>
          <rPr>
            <b/>
            <i/>
            <sz val="8"/>
            <color indexed="8"/>
            <rFont val="Tahoma"/>
            <family val="2"/>
          </rPr>
          <t xml:space="preserve">Please fill in here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noorhashida</author>
    <author>Nur Saiyidah Hasinah Malek</author>
  </authors>
  <commentList>
    <comment ref="W8" authorId="0" shapeId="0" xr:uid="{91D79FF7-5D28-4E05-BB72-4D195AF832D0}">
      <text>
        <r>
          <rPr>
            <sz val="10"/>
            <color rgb="FF000000"/>
            <rFont val="Calibri"/>
            <family val="2"/>
            <scheme val="minor"/>
          </rPr>
          <t>Sila isi di sini
Please fill in here</t>
        </r>
      </text>
    </comment>
    <comment ref="AD11" authorId="0" shapeId="0" xr:uid="{DCF90412-B371-40C6-89C8-894C82D9B003}">
      <text>
        <r>
          <rPr>
            <sz val="10"/>
            <color rgb="FF000000"/>
            <rFont val="Calibri"/>
            <family val="2"/>
            <scheme val="minor"/>
          </rPr>
          <t>Sila isi di sini
Please fill in here</t>
        </r>
      </text>
    </comment>
    <comment ref="W19" authorId="0" shapeId="0" xr:uid="{868A2D75-2A00-4F75-9257-9674AAA5972D}">
      <text>
        <r>
          <rPr>
            <sz val="10"/>
            <color rgb="FF000000"/>
            <rFont val="Calibri"/>
            <family val="2"/>
            <scheme val="minor"/>
          </rPr>
          <t>Sila isi di sini
Please fill in here</t>
        </r>
      </text>
    </comment>
    <comment ref="W23" authorId="0" shapeId="0" xr:uid="{BDAC93D8-673A-426E-B2D7-5BC94B6CB59E}">
      <text>
        <r>
          <rPr>
            <sz val="10"/>
            <color rgb="FF000000"/>
            <rFont val="Calibri"/>
            <family val="2"/>
            <scheme val="minor"/>
          </rPr>
          <t>Sila isi di sini
Please fill in here</t>
        </r>
      </text>
    </comment>
    <comment ref="W27" authorId="0" shapeId="0" xr:uid="{551044E8-6CAA-40F7-B9AB-DB0030A3E8EE}">
      <text>
        <r>
          <rPr>
            <sz val="10"/>
            <color rgb="FF000000"/>
            <rFont val="Calibri"/>
            <family val="2"/>
            <scheme val="minor"/>
          </rPr>
          <t>Sila isi di sini
Please fill in here</t>
        </r>
      </text>
    </comment>
    <comment ref="W30" authorId="0" shapeId="0" xr:uid="{5FAD41BB-AF01-4AF0-AB09-0574936C492D}">
      <text>
        <r>
          <rPr>
            <sz val="10"/>
            <color rgb="FF000000"/>
            <rFont val="Calibri"/>
            <family val="2"/>
            <scheme val="minor"/>
          </rPr>
          <t>Sila isi di sini
Please fill in here</t>
        </r>
      </text>
    </comment>
    <comment ref="W33" authorId="0" shapeId="0" xr:uid="{A6FBDEE4-5194-454F-AEDD-5C582DF62FFA}">
      <text>
        <r>
          <rPr>
            <sz val="10"/>
            <color rgb="FF000000"/>
            <rFont val="Calibri"/>
            <family val="2"/>
            <scheme val="minor"/>
          </rPr>
          <t>Sila isi di sini
Please fill in here</t>
        </r>
      </text>
    </comment>
    <comment ref="W36" authorId="0" shapeId="0" xr:uid="{523ACBF0-13A9-4BDA-8F02-80DB94B18DC0}">
      <text>
        <r>
          <rPr>
            <sz val="10"/>
            <color rgb="FF000000"/>
            <rFont val="Calibri"/>
            <family val="2"/>
            <scheme val="minor"/>
          </rPr>
          <t>Sila isi di sini
Please fill in here</t>
        </r>
      </text>
    </comment>
    <comment ref="W40" authorId="0" shapeId="0" xr:uid="{1F4FE5E7-ED23-4E5B-B2F1-C5CEEDDF7F90}">
      <text>
        <r>
          <rPr>
            <sz val="10"/>
            <color rgb="FF000000"/>
            <rFont val="Calibri"/>
            <family val="2"/>
            <scheme val="minor"/>
          </rPr>
          <t>Sila isi di sini
Please fill in here</t>
        </r>
      </text>
    </comment>
    <comment ref="W51" authorId="1" shapeId="0" xr:uid="{00000000-0006-0000-0D00-00000F000000}">
      <text>
        <r>
          <rPr>
            <b/>
            <sz val="8"/>
            <color indexed="81"/>
            <rFont val="Tahoma"/>
            <family val="2"/>
          </rPr>
          <t xml:space="preserve">Sila isi di sini
</t>
        </r>
        <r>
          <rPr>
            <b/>
            <i/>
            <sz val="8"/>
            <color indexed="81"/>
            <rFont val="Tahoma"/>
            <family val="2"/>
          </rPr>
          <t>Please fill in here</t>
        </r>
      </text>
    </comment>
    <comment ref="AD56" authorId="1" shapeId="0" xr:uid="{00000000-0006-0000-0D00-000010000000}">
      <text>
        <r>
          <rPr>
            <b/>
            <sz val="8"/>
            <color indexed="81"/>
            <rFont val="Tahoma"/>
            <family val="2"/>
          </rPr>
          <t xml:space="preserve">Sila isi di sini
</t>
        </r>
        <r>
          <rPr>
            <b/>
            <i/>
            <sz val="8"/>
            <color indexed="81"/>
            <rFont val="Tahoma"/>
            <family val="2"/>
          </rPr>
          <t>Please fill in here</t>
        </r>
      </text>
    </comment>
    <comment ref="W61" authorId="1" shapeId="0" xr:uid="{ABE813A9-CE34-4716-8BB7-778C00C5D644}">
      <text>
        <r>
          <rPr>
            <b/>
            <sz val="8"/>
            <color indexed="81"/>
            <rFont val="Tahoma"/>
            <family val="2"/>
          </rPr>
          <t xml:space="preserve">Sila isi di sini
</t>
        </r>
        <r>
          <rPr>
            <b/>
            <i/>
            <sz val="8"/>
            <color indexed="81"/>
            <rFont val="Tahoma"/>
            <family val="2"/>
          </rPr>
          <t>Please fill in here</t>
        </r>
      </text>
    </comment>
    <comment ref="AD66" authorId="1" shapeId="0" xr:uid="{01CEBC41-EE71-4E37-8E66-ED87F806ED7F}">
      <text>
        <r>
          <rPr>
            <b/>
            <sz val="8"/>
            <color indexed="81"/>
            <rFont val="Tahoma"/>
            <family val="2"/>
          </rPr>
          <t xml:space="preserve">Sila isi di sini
</t>
        </r>
        <r>
          <rPr>
            <b/>
            <i/>
            <sz val="8"/>
            <color indexed="81"/>
            <rFont val="Tahoma"/>
            <family val="2"/>
          </rPr>
          <t>Please fill in here</t>
        </r>
      </text>
    </comment>
    <comment ref="W75" authorId="0" shapeId="0" xr:uid="{7E4479CA-567D-45CC-909A-DAC604329E78}">
      <text>
        <r>
          <rPr>
            <sz val="10"/>
            <color rgb="FF000000"/>
            <rFont val="Calibri"/>
            <family val="2"/>
            <scheme val="minor"/>
          </rPr>
          <t>Sila isi di sini
Please fill in here</t>
        </r>
      </text>
    </comment>
    <comment ref="W90" authorId="1" shapeId="0" xr:uid="{00000000-0006-0000-0D00-000013000000}">
      <text>
        <r>
          <rPr>
            <b/>
            <sz val="8"/>
            <color indexed="81"/>
            <rFont val="Tahoma"/>
            <family val="2"/>
          </rPr>
          <t xml:space="preserve">Sila isi di sini
</t>
        </r>
        <r>
          <rPr>
            <b/>
            <i/>
            <sz val="8"/>
            <color indexed="81"/>
            <rFont val="Tahoma"/>
            <family val="2"/>
          </rPr>
          <t>Please fill in here</t>
        </r>
      </text>
    </comment>
    <comment ref="W97" authorId="0" shapeId="0" xr:uid="{9F42ED81-23F4-4776-8C98-B988C451B8CF}">
      <text>
        <r>
          <rPr>
            <sz val="10"/>
            <color rgb="FF000000"/>
            <rFont val="Calibri"/>
            <family val="2"/>
            <scheme val="minor"/>
          </rPr>
          <t>Sila isi di sini
Please fill in here</t>
        </r>
      </text>
    </comment>
    <comment ref="W103" authorId="1" shapeId="0" xr:uid="{00000000-0006-0000-0D00-000014000000}">
      <text>
        <r>
          <rPr>
            <b/>
            <sz val="8"/>
            <color indexed="81"/>
            <rFont val="Tahoma"/>
            <family val="2"/>
          </rPr>
          <t xml:space="preserve">Sila isi di sini
</t>
        </r>
        <r>
          <rPr>
            <b/>
            <i/>
            <sz val="8"/>
            <color indexed="81"/>
            <rFont val="Tahoma"/>
            <family val="2"/>
          </rPr>
          <t>Please fill in here</t>
        </r>
      </text>
    </comment>
    <comment ref="W111" authorId="1" shapeId="0" xr:uid="{00000000-0006-0000-0D00-000017000000}">
      <text>
        <r>
          <rPr>
            <b/>
            <sz val="8"/>
            <color indexed="81"/>
            <rFont val="Tahoma"/>
            <family val="2"/>
          </rPr>
          <t xml:space="preserve">Sila isi di sini
</t>
        </r>
        <r>
          <rPr>
            <b/>
            <i/>
            <sz val="8"/>
            <color indexed="81"/>
            <rFont val="Tahoma"/>
            <family val="2"/>
          </rPr>
          <t>Please fill in here</t>
        </r>
      </text>
    </comment>
    <comment ref="W117" authorId="1" shapeId="0" xr:uid="{00000000-0006-0000-0D00-000018000000}">
      <text>
        <r>
          <rPr>
            <b/>
            <sz val="8"/>
            <color indexed="81"/>
            <rFont val="Tahoma"/>
            <family val="2"/>
          </rPr>
          <t xml:space="preserve">Sila isi di sini
</t>
        </r>
        <r>
          <rPr>
            <b/>
            <i/>
            <sz val="8"/>
            <color indexed="81"/>
            <rFont val="Tahoma"/>
            <family val="2"/>
          </rPr>
          <t>Please fill in here</t>
        </r>
      </text>
    </comment>
    <comment ref="W125" authorId="1" shapeId="0" xr:uid="{00000000-0006-0000-0D00-000019000000}">
      <text>
        <r>
          <rPr>
            <b/>
            <sz val="8"/>
            <color indexed="81"/>
            <rFont val="Tahoma"/>
            <family val="2"/>
          </rPr>
          <t xml:space="preserve">Sila isi di sini
</t>
        </r>
        <r>
          <rPr>
            <b/>
            <i/>
            <sz val="8"/>
            <color indexed="81"/>
            <rFont val="Tahoma"/>
            <family val="2"/>
          </rPr>
          <t>Please fill in here</t>
        </r>
      </text>
    </comment>
    <comment ref="W132" authorId="1" shapeId="0" xr:uid="{00000000-0006-0000-0D00-00001A000000}">
      <text>
        <r>
          <rPr>
            <b/>
            <sz val="8"/>
            <color indexed="81"/>
            <rFont val="Tahoma"/>
            <family val="2"/>
          </rPr>
          <t xml:space="preserve">Sila isi di sini
</t>
        </r>
        <r>
          <rPr>
            <b/>
            <i/>
            <sz val="8"/>
            <color indexed="81"/>
            <rFont val="Tahoma"/>
            <family val="2"/>
          </rPr>
          <t>Please fill in here</t>
        </r>
      </text>
    </comment>
    <comment ref="W140" authorId="1" shapeId="0" xr:uid="{00000000-0006-0000-0D00-00001B000000}">
      <text>
        <r>
          <rPr>
            <b/>
            <sz val="8"/>
            <color indexed="81"/>
            <rFont val="Tahoma"/>
            <family val="2"/>
          </rPr>
          <t xml:space="preserve">Sila isi di sini
</t>
        </r>
        <r>
          <rPr>
            <b/>
            <i/>
            <sz val="8"/>
            <color indexed="81"/>
            <rFont val="Tahoma"/>
            <family val="2"/>
          </rPr>
          <t>Please fill in here</t>
        </r>
      </text>
    </comment>
    <comment ref="W144" authorId="1" shapeId="0" xr:uid="{00000000-0006-0000-0D00-00001C000000}">
      <text>
        <r>
          <rPr>
            <b/>
            <sz val="8"/>
            <color indexed="81"/>
            <rFont val="Tahoma"/>
            <family val="2"/>
          </rPr>
          <t xml:space="preserve">Sila isi di sini
</t>
        </r>
        <r>
          <rPr>
            <b/>
            <i/>
            <sz val="8"/>
            <color indexed="81"/>
            <rFont val="Tahoma"/>
            <family val="2"/>
          </rPr>
          <t>Please fill in here</t>
        </r>
      </text>
    </comment>
    <comment ref="W148" authorId="1" shapeId="0" xr:uid="{00000000-0006-0000-0D00-00001D000000}">
      <text>
        <r>
          <rPr>
            <b/>
            <sz val="8"/>
            <color indexed="81"/>
            <rFont val="Tahoma"/>
            <family val="2"/>
          </rPr>
          <t xml:space="preserve">Sila isi di sini
</t>
        </r>
        <r>
          <rPr>
            <b/>
            <i/>
            <sz val="8"/>
            <color indexed="81"/>
            <rFont val="Tahoma"/>
            <family val="2"/>
          </rPr>
          <t>Please fill in here</t>
        </r>
      </text>
    </comment>
    <comment ref="W152" authorId="1" shapeId="0" xr:uid="{00000000-0006-0000-0D00-00001E000000}">
      <text>
        <r>
          <rPr>
            <b/>
            <sz val="8"/>
            <color indexed="81"/>
            <rFont val="Tahoma"/>
            <family val="2"/>
          </rPr>
          <t xml:space="preserve">Sila isi di sini
</t>
        </r>
        <r>
          <rPr>
            <b/>
            <i/>
            <sz val="8"/>
            <color indexed="81"/>
            <rFont val="Tahoma"/>
            <family val="2"/>
          </rPr>
          <t>Please fill in here</t>
        </r>
      </text>
    </comment>
    <comment ref="W156" authorId="1" shapeId="0" xr:uid="{00000000-0006-0000-0D00-00001F000000}">
      <text>
        <r>
          <rPr>
            <b/>
            <sz val="8"/>
            <color indexed="81"/>
            <rFont val="Tahoma"/>
            <family val="2"/>
          </rPr>
          <t xml:space="preserve">Sila isi di sini
</t>
        </r>
        <r>
          <rPr>
            <b/>
            <i/>
            <sz val="8"/>
            <color indexed="81"/>
            <rFont val="Tahoma"/>
            <family val="2"/>
          </rPr>
          <t>Please fill in here</t>
        </r>
      </text>
    </comment>
    <comment ref="W160" authorId="1" shapeId="0" xr:uid="{00000000-0006-0000-0D00-000020000000}">
      <text>
        <r>
          <rPr>
            <b/>
            <sz val="8"/>
            <color indexed="81"/>
            <rFont val="Tahoma"/>
            <family val="2"/>
          </rPr>
          <t xml:space="preserve">Sila isi di sini
</t>
        </r>
        <r>
          <rPr>
            <b/>
            <i/>
            <sz val="8"/>
            <color indexed="81"/>
            <rFont val="Tahoma"/>
            <family val="2"/>
          </rPr>
          <t>Please fill in here</t>
        </r>
      </text>
    </comment>
    <comment ref="W164" authorId="1" shapeId="0" xr:uid="{00000000-0006-0000-0D00-000021000000}">
      <text>
        <r>
          <rPr>
            <b/>
            <sz val="8"/>
            <color indexed="81"/>
            <rFont val="Tahoma"/>
            <family val="2"/>
          </rPr>
          <t xml:space="preserve">Sila isi di sini
</t>
        </r>
        <r>
          <rPr>
            <b/>
            <i/>
            <sz val="8"/>
            <color indexed="81"/>
            <rFont val="Tahoma"/>
            <family val="2"/>
          </rPr>
          <t>Please fill in here</t>
        </r>
      </text>
    </comment>
    <comment ref="W169" authorId="1" shapeId="0" xr:uid="{F4E5B09A-56A6-404F-BF5D-242B9B25C203}">
      <text>
        <r>
          <rPr>
            <b/>
            <sz val="8"/>
            <color indexed="81"/>
            <rFont val="Tahoma"/>
            <family val="2"/>
          </rPr>
          <t xml:space="preserve">Sila isi di sini
</t>
        </r>
        <r>
          <rPr>
            <b/>
            <i/>
            <sz val="8"/>
            <color indexed="81"/>
            <rFont val="Tahoma"/>
            <family val="2"/>
          </rPr>
          <t>Please fill in here</t>
        </r>
      </text>
    </comment>
    <comment ref="W182" authorId="1" shapeId="0" xr:uid="{00000000-0006-0000-0D00-00002D000000}">
      <text>
        <r>
          <rPr>
            <b/>
            <sz val="8"/>
            <color indexed="81"/>
            <rFont val="Tahoma"/>
            <family val="2"/>
          </rPr>
          <t xml:space="preserve">Sila isi di sini
</t>
        </r>
        <r>
          <rPr>
            <b/>
            <i/>
            <sz val="8"/>
            <color indexed="81"/>
            <rFont val="Tahoma"/>
            <family val="2"/>
          </rPr>
          <t>Please fill in here</t>
        </r>
      </text>
    </comment>
    <comment ref="W197" authorId="1" shapeId="0" xr:uid="{F1B2A923-B69B-41F1-8921-61CE8E92EF9D}">
      <text>
        <r>
          <rPr>
            <b/>
            <sz val="8"/>
            <color indexed="81"/>
            <rFont val="Tahoma"/>
            <family val="2"/>
          </rPr>
          <t xml:space="preserve">Sila isi di sini
</t>
        </r>
        <r>
          <rPr>
            <b/>
            <i/>
            <sz val="8"/>
            <color indexed="81"/>
            <rFont val="Tahoma"/>
            <family val="2"/>
          </rPr>
          <t>Please fill in here</t>
        </r>
      </text>
    </comment>
    <comment ref="W201" authorId="1" shapeId="0" xr:uid="{28CC6F7E-0CF4-46B8-AB5F-977A78F26935}">
      <text>
        <r>
          <rPr>
            <b/>
            <sz val="8"/>
            <color indexed="81"/>
            <rFont val="Tahoma"/>
            <family val="2"/>
          </rPr>
          <t xml:space="preserve">Sila isi di sini
</t>
        </r>
        <r>
          <rPr>
            <b/>
            <i/>
            <sz val="8"/>
            <color indexed="81"/>
            <rFont val="Tahoma"/>
            <family val="2"/>
          </rPr>
          <t>Please fill in here</t>
        </r>
      </text>
    </comment>
    <comment ref="W205" authorId="1" shapeId="0" xr:uid="{00000000-0006-0000-0D00-000027000000}">
      <text>
        <r>
          <rPr>
            <b/>
            <sz val="8"/>
            <color indexed="81"/>
            <rFont val="Tahoma"/>
            <family val="2"/>
          </rPr>
          <t xml:space="preserve">Sila isi di sini
</t>
        </r>
        <r>
          <rPr>
            <b/>
            <i/>
            <sz val="8"/>
            <color indexed="81"/>
            <rFont val="Tahoma"/>
            <family val="2"/>
          </rPr>
          <t>Please fill in here</t>
        </r>
      </text>
    </comment>
    <comment ref="W209" authorId="1" shapeId="0" xr:uid="{00000000-0006-0000-0D00-000028000000}">
      <text>
        <r>
          <rPr>
            <b/>
            <sz val="8"/>
            <color indexed="81"/>
            <rFont val="Tahoma"/>
            <family val="2"/>
          </rPr>
          <t xml:space="preserve">Sila isi di sini
</t>
        </r>
        <r>
          <rPr>
            <b/>
            <i/>
            <sz val="8"/>
            <color indexed="81"/>
            <rFont val="Tahoma"/>
            <family val="2"/>
          </rPr>
          <t>Please fill in here</t>
        </r>
      </text>
    </comment>
    <comment ref="W213" authorId="1" shapeId="0" xr:uid="{00000000-0006-0000-0D00-00002C000000}">
      <text>
        <r>
          <rPr>
            <b/>
            <sz val="8"/>
            <color indexed="81"/>
            <rFont val="Tahoma"/>
            <family val="2"/>
          </rPr>
          <t xml:space="preserve">Sila isi di sini
</t>
        </r>
        <r>
          <rPr>
            <b/>
            <i/>
            <sz val="8"/>
            <color indexed="81"/>
            <rFont val="Tahoma"/>
            <family val="2"/>
          </rPr>
          <t>Please fill in here</t>
        </r>
      </text>
    </comment>
    <comment ref="U227" authorId="2" shapeId="0" xr:uid="{00000000-0006-0000-0D00-00002F000000}">
      <text>
        <r>
          <rPr>
            <b/>
            <sz val="8.5"/>
            <color indexed="81"/>
            <rFont val="Tahoma"/>
            <family val="2"/>
          </rPr>
          <t xml:space="preserve">Pengiraan automatik
</t>
        </r>
        <r>
          <rPr>
            <b/>
            <i/>
            <sz val="8.5"/>
            <color indexed="81"/>
            <rFont val="Tahoma"/>
            <family val="2"/>
          </rPr>
          <t>Automatic calculation</t>
        </r>
      </text>
    </comment>
    <comment ref="W233" authorId="1" shapeId="0" xr:uid="{00000000-0006-0000-0D00-000030000000}">
      <text>
        <r>
          <rPr>
            <b/>
            <sz val="8"/>
            <color indexed="81"/>
            <rFont val="Tahoma"/>
            <family val="2"/>
          </rPr>
          <t xml:space="preserve">Sila isi di sini
</t>
        </r>
        <r>
          <rPr>
            <b/>
            <i/>
            <sz val="8"/>
            <color indexed="81"/>
            <rFont val="Tahoma"/>
            <family val="2"/>
          </rPr>
          <t>Please fill in here</t>
        </r>
      </text>
    </comment>
    <comment ref="V239" authorId="2" shapeId="0" xr:uid="{00000000-0006-0000-0D00-000031000000}">
      <text>
        <r>
          <rPr>
            <b/>
            <sz val="8.5"/>
            <color indexed="81"/>
            <rFont val="Tahoma"/>
            <family val="2"/>
          </rPr>
          <t xml:space="preserve">Pengiraan automatik
</t>
        </r>
        <r>
          <rPr>
            <b/>
            <i/>
            <sz val="8.5"/>
            <color indexed="81"/>
            <rFont val="Tahoma"/>
            <family val="2"/>
          </rPr>
          <t>Automatic calculation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S8" authorId="0" shapeId="0" xr:uid="{00000000-0006-0000-0E00-000001000000}">
      <text>
        <r>
          <rPr>
            <b/>
            <sz val="8"/>
            <color indexed="8"/>
            <rFont val="Tahoma"/>
            <family val="2"/>
          </rPr>
          <t xml:space="preserve">Sila isi di sini
</t>
        </r>
        <r>
          <rPr>
            <b/>
            <i/>
            <sz val="8"/>
            <color indexed="8"/>
            <rFont val="Tahoma"/>
            <family val="2"/>
          </rPr>
          <t>Please fill in here</t>
        </r>
      </text>
    </comment>
    <comment ref="S26" authorId="0" shapeId="0" xr:uid="{00000000-0006-0000-0E00-000002000000}">
      <text>
        <r>
          <rPr>
            <b/>
            <sz val="8"/>
            <color indexed="8"/>
            <rFont val="Tahoma"/>
            <family val="2"/>
          </rPr>
          <t xml:space="preserve">Sila isi di sini
</t>
        </r>
        <r>
          <rPr>
            <b/>
            <i/>
            <sz val="8"/>
            <color indexed="8"/>
            <rFont val="Tahoma"/>
            <family val="2"/>
          </rPr>
          <t>Please fill in here</t>
        </r>
      </text>
    </comment>
    <comment ref="S30" authorId="0" shapeId="0" xr:uid="{00000000-0006-0000-0E00-000003000000}">
      <text>
        <r>
          <rPr>
            <b/>
            <sz val="8"/>
            <color indexed="8"/>
            <rFont val="Tahoma"/>
            <family val="2"/>
          </rPr>
          <t xml:space="preserve">Sila isi di sini
</t>
        </r>
        <r>
          <rPr>
            <b/>
            <i/>
            <sz val="8"/>
            <color indexed="8"/>
            <rFont val="Tahoma"/>
            <family val="2"/>
          </rPr>
          <t>Please fill in here</t>
        </r>
      </text>
    </comment>
    <comment ref="S34" authorId="0" shapeId="0" xr:uid="{00000000-0006-0000-0E00-000004000000}">
      <text>
        <r>
          <rPr>
            <b/>
            <sz val="8"/>
            <color indexed="8"/>
            <rFont val="Tahoma"/>
            <family val="2"/>
          </rPr>
          <t xml:space="preserve">Sila isi di sini
</t>
        </r>
        <r>
          <rPr>
            <b/>
            <i/>
            <sz val="8"/>
            <color indexed="8"/>
            <rFont val="Tahoma"/>
            <family val="2"/>
          </rPr>
          <t>Please fill in here</t>
        </r>
      </text>
    </comment>
    <comment ref="S38" authorId="0" shapeId="0" xr:uid="{00000000-0006-0000-0E00-000005000000}">
      <text>
        <r>
          <rPr>
            <b/>
            <sz val="8"/>
            <color indexed="8"/>
            <rFont val="Tahoma"/>
            <family val="2"/>
          </rPr>
          <t xml:space="preserve">Sila isi di sini
</t>
        </r>
        <r>
          <rPr>
            <b/>
            <i/>
            <sz val="8"/>
            <color indexed="8"/>
            <rFont val="Tahoma"/>
            <family val="2"/>
          </rPr>
          <t>Please fill in here</t>
        </r>
      </text>
    </comment>
    <comment ref="S42" authorId="0" shapeId="0" xr:uid="{00000000-0006-0000-0E00-000006000000}">
      <text>
        <r>
          <rPr>
            <b/>
            <sz val="8"/>
            <color indexed="8"/>
            <rFont val="Tahoma"/>
            <family val="2"/>
          </rPr>
          <t xml:space="preserve">Sila isi di sini
</t>
        </r>
        <r>
          <rPr>
            <b/>
            <i/>
            <sz val="8"/>
            <color indexed="8"/>
            <rFont val="Tahoma"/>
            <family val="2"/>
          </rPr>
          <t>Please fill in here</t>
        </r>
      </text>
    </comment>
    <comment ref="S46" authorId="0" shapeId="0" xr:uid="{00000000-0006-0000-0E00-000007000000}">
      <text>
        <r>
          <rPr>
            <b/>
            <sz val="8"/>
            <color indexed="8"/>
            <rFont val="Tahoma"/>
            <family val="2"/>
          </rPr>
          <t xml:space="preserve">Sila isi di sini
</t>
        </r>
        <r>
          <rPr>
            <b/>
            <i/>
            <sz val="8"/>
            <color indexed="8"/>
            <rFont val="Tahoma"/>
            <family val="2"/>
          </rPr>
          <t>Please fill in here</t>
        </r>
      </text>
    </comment>
    <comment ref="S50" authorId="0" shapeId="0" xr:uid="{00000000-0006-0000-0E00-000008000000}">
      <text>
        <r>
          <rPr>
            <b/>
            <sz val="8"/>
            <color indexed="8"/>
            <rFont val="Tahoma"/>
            <family val="2"/>
          </rPr>
          <t xml:space="preserve">Sila isi di sini
</t>
        </r>
        <r>
          <rPr>
            <b/>
            <i/>
            <sz val="8"/>
            <color indexed="8"/>
            <rFont val="Tahoma"/>
            <family val="2"/>
          </rPr>
          <t>Please fill in here</t>
        </r>
      </text>
    </comment>
    <comment ref="S54" authorId="0" shapeId="0" xr:uid="{00000000-0006-0000-0E00-000009000000}">
      <text>
        <r>
          <rPr>
            <b/>
            <sz val="8"/>
            <color indexed="8"/>
            <rFont val="Tahoma"/>
            <family val="2"/>
          </rPr>
          <t xml:space="preserve">Sila isi di sini
</t>
        </r>
        <r>
          <rPr>
            <b/>
            <i/>
            <sz val="8"/>
            <color indexed="8"/>
            <rFont val="Tahoma"/>
            <family val="2"/>
          </rPr>
          <t>Please fill in here</t>
        </r>
      </text>
    </comment>
    <comment ref="S61" authorId="0" shapeId="0" xr:uid="{DEB904F0-13F6-4F7E-8752-4C8F45CC8463}">
      <text>
        <r>
          <rPr>
            <sz val="10"/>
            <color rgb="FF000000"/>
            <rFont val="Calibri"/>
            <family val="2"/>
            <scheme val="minor"/>
          </rPr>
          <t>Sila isi di sini
Please fill in here</t>
        </r>
      </text>
    </comment>
    <comment ref="S67" authorId="0" shapeId="0" xr:uid="{00000000-0006-0000-0E00-00000A000000}">
      <text>
        <r>
          <rPr>
            <b/>
            <sz val="8"/>
            <color indexed="8"/>
            <rFont val="Tahoma"/>
            <family val="2"/>
          </rPr>
          <t xml:space="preserve">Sila isi di sini
</t>
        </r>
        <r>
          <rPr>
            <b/>
            <i/>
            <sz val="8"/>
            <color indexed="8"/>
            <rFont val="Tahoma"/>
            <family val="2"/>
          </rPr>
          <t>Please fill in here</t>
        </r>
      </text>
    </comment>
    <comment ref="S75" authorId="0" shapeId="0" xr:uid="{00000000-0006-0000-0E00-00000B000000}">
      <text>
        <r>
          <rPr>
            <b/>
            <sz val="8"/>
            <color indexed="8"/>
            <rFont val="Tahoma"/>
            <family val="2"/>
          </rPr>
          <t xml:space="preserve">Sila isi di sini
</t>
        </r>
        <r>
          <rPr>
            <b/>
            <i/>
            <sz val="8"/>
            <color indexed="8"/>
            <rFont val="Tahoma"/>
            <family val="2"/>
          </rPr>
          <t>Please fill in here</t>
        </r>
      </text>
    </comment>
    <comment ref="S96" authorId="0" shapeId="0" xr:uid="{00000000-0006-0000-0E00-00000C000000}">
      <text>
        <r>
          <rPr>
            <b/>
            <sz val="8"/>
            <color indexed="8"/>
            <rFont val="Tahoma"/>
            <family val="2"/>
          </rPr>
          <t xml:space="preserve">Sila isi di sini
</t>
        </r>
        <r>
          <rPr>
            <b/>
            <i/>
            <sz val="8"/>
            <color indexed="8"/>
            <rFont val="Tahoma"/>
            <family val="2"/>
          </rPr>
          <t>Please fill in here</t>
        </r>
      </text>
    </comment>
    <comment ref="S99" authorId="1" shapeId="0" xr:uid="{00000000-0006-0000-0E00-00000D000000}">
      <text>
        <r>
          <rPr>
            <b/>
            <sz val="8"/>
            <color indexed="81"/>
            <rFont val="Tahoma"/>
            <family val="2"/>
          </rPr>
          <t xml:space="preserve">Sila isi di sini
</t>
        </r>
        <r>
          <rPr>
            <b/>
            <i/>
            <sz val="8"/>
            <color indexed="81"/>
            <rFont val="Tahoma"/>
            <family val="2"/>
          </rPr>
          <t>Please fill in here</t>
        </r>
      </text>
    </comment>
    <comment ref="S102" authorId="1" shapeId="0" xr:uid="{00000000-0006-0000-0E00-00000E000000}">
      <text>
        <r>
          <rPr>
            <b/>
            <sz val="8"/>
            <color indexed="81"/>
            <rFont val="Tahoma"/>
            <family val="2"/>
          </rPr>
          <t xml:space="preserve">Sila isi di sini
</t>
        </r>
        <r>
          <rPr>
            <b/>
            <i/>
            <sz val="8"/>
            <color indexed="81"/>
            <rFont val="Tahoma"/>
            <family val="2"/>
          </rPr>
          <t>Please fill in here</t>
        </r>
      </text>
    </comment>
    <comment ref="S107" authorId="0" shapeId="0" xr:uid="{00000000-0006-0000-0E00-000010000000}">
      <text>
        <r>
          <rPr>
            <b/>
            <sz val="8"/>
            <color indexed="8"/>
            <rFont val="Tahoma"/>
            <family val="2"/>
          </rPr>
          <t xml:space="preserve">Sila isi di sini
</t>
        </r>
        <r>
          <rPr>
            <b/>
            <i/>
            <sz val="8"/>
            <color indexed="8"/>
            <rFont val="Tahoma"/>
            <family val="2"/>
          </rPr>
          <t>Please fill in here</t>
        </r>
      </text>
    </comment>
    <comment ref="S112" authorId="0" shapeId="0" xr:uid="{00000000-0006-0000-0E00-000011000000}">
      <text>
        <r>
          <rPr>
            <b/>
            <sz val="8"/>
            <color indexed="8"/>
            <rFont val="Tahoma"/>
            <family val="2"/>
          </rPr>
          <t xml:space="preserve">Sila isi di sini
</t>
        </r>
        <r>
          <rPr>
            <b/>
            <i/>
            <sz val="8"/>
            <color indexed="8"/>
            <rFont val="Tahoma"/>
            <family val="2"/>
          </rPr>
          <t>Please fill in here</t>
        </r>
      </text>
    </comment>
    <comment ref="S119" authorId="0" shapeId="0" xr:uid="{00000000-0006-0000-0E00-000012000000}">
      <text>
        <r>
          <rPr>
            <b/>
            <sz val="8"/>
            <color indexed="8"/>
            <rFont val="Tahoma"/>
            <family val="2"/>
          </rPr>
          <t xml:space="preserve">Sila isi di sini
</t>
        </r>
        <r>
          <rPr>
            <b/>
            <i/>
            <sz val="8"/>
            <color indexed="8"/>
            <rFont val="Tahoma"/>
            <family val="2"/>
          </rPr>
          <t>Please fill in here</t>
        </r>
      </text>
    </comment>
    <comment ref="S124" authorId="0" shapeId="0" xr:uid="{00000000-0006-0000-0E00-000013000000}">
      <text>
        <r>
          <rPr>
            <b/>
            <sz val="8"/>
            <color indexed="8"/>
            <rFont val="Tahoma"/>
            <family val="2"/>
          </rPr>
          <t xml:space="preserve">Sila isi di sini
</t>
        </r>
        <r>
          <rPr>
            <b/>
            <i/>
            <sz val="8"/>
            <color indexed="8"/>
            <rFont val="Tahoma"/>
            <family val="2"/>
          </rPr>
          <t>Please fill in here</t>
        </r>
      </text>
    </comment>
    <comment ref="S129" authorId="0" shapeId="0" xr:uid="{00000000-0006-0000-0E00-000014000000}">
      <text>
        <r>
          <rPr>
            <b/>
            <sz val="8"/>
            <color indexed="8"/>
            <rFont val="Tahoma"/>
            <family val="2"/>
          </rPr>
          <t xml:space="preserve">Sila isi di sini
</t>
        </r>
        <r>
          <rPr>
            <b/>
            <i/>
            <sz val="8"/>
            <color indexed="8"/>
            <rFont val="Tahoma"/>
            <family val="2"/>
          </rPr>
          <t>Please fill in here</t>
        </r>
      </text>
    </comment>
    <comment ref="S134" authorId="0" shapeId="0" xr:uid="{00000000-0006-0000-0E00-000015000000}">
      <text>
        <r>
          <rPr>
            <b/>
            <sz val="8"/>
            <color indexed="8"/>
            <rFont val="Tahoma"/>
            <family val="2"/>
          </rPr>
          <t xml:space="preserve">Sila isi di sini
</t>
        </r>
        <r>
          <rPr>
            <b/>
            <i/>
            <sz val="8"/>
            <color indexed="8"/>
            <rFont val="Tahoma"/>
            <family val="2"/>
          </rPr>
          <t>Please fill in here</t>
        </r>
      </text>
    </comment>
    <comment ref="S139" authorId="0" shapeId="0" xr:uid="{00000000-0006-0000-0E00-000016000000}">
      <text>
        <r>
          <rPr>
            <b/>
            <sz val="8"/>
            <color indexed="8"/>
            <rFont val="Tahoma"/>
            <family val="2"/>
          </rPr>
          <t xml:space="preserve">Sila isi di sini
</t>
        </r>
        <r>
          <rPr>
            <b/>
            <i/>
            <sz val="8"/>
            <color indexed="8"/>
            <rFont val="Tahoma"/>
            <family val="2"/>
          </rPr>
          <t>Please fill in here</t>
        </r>
      </text>
    </comment>
    <comment ref="S144" authorId="0" shapeId="0" xr:uid="{00000000-0006-0000-0E00-000017000000}">
      <text>
        <r>
          <rPr>
            <b/>
            <sz val="8"/>
            <color indexed="8"/>
            <rFont val="Tahoma"/>
            <family val="2"/>
          </rPr>
          <t xml:space="preserve">Sila isi di sini
</t>
        </r>
        <r>
          <rPr>
            <b/>
            <i/>
            <sz val="8"/>
            <color indexed="8"/>
            <rFont val="Tahoma"/>
            <family val="2"/>
          </rPr>
          <t>Please fill in here</t>
        </r>
      </text>
    </comment>
    <comment ref="S149" authorId="0" shapeId="0" xr:uid="{00000000-0006-0000-0E00-000018000000}">
      <text>
        <r>
          <rPr>
            <b/>
            <sz val="8"/>
            <color indexed="8"/>
            <rFont val="Tahoma"/>
            <family val="2"/>
          </rPr>
          <t xml:space="preserve">Sila isi di sini
</t>
        </r>
        <r>
          <rPr>
            <b/>
            <i/>
            <sz val="8"/>
            <color indexed="8"/>
            <rFont val="Tahoma"/>
            <family val="2"/>
          </rPr>
          <t>Please fill in here</t>
        </r>
      </text>
    </comment>
    <comment ref="S155" authorId="0" shapeId="0" xr:uid="{00000000-0006-0000-0E00-000019000000}">
      <text>
        <r>
          <rPr>
            <b/>
            <sz val="8"/>
            <color indexed="8"/>
            <rFont val="Tahoma"/>
            <family val="2"/>
          </rPr>
          <t xml:space="preserve">Sila isi di sini
</t>
        </r>
        <r>
          <rPr>
            <b/>
            <i/>
            <sz val="8"/>
            <color indexed="8"/>
            <rFont val="Tahoma"/>
            <family val="2"/>
          </rPr>
          <t>Please fill in here</t>
        </r>
      </text>
    </comment>
    <comment ref="S160" authorId="0" shapeId="0" xr:uid="{00000000-0006-0000-0E00-00001A000000}">
      <text>
        <r>
          <rPr>
            <b/>
            <sz val="8"/>
            <color indexed="8"/>
            <rFont val="Tahoma"/>
            <family val="2"/>
          </rPr>
          <t xml:space="preserve">Sila isi di sini
</t>
        </r>
        <r>
          <rPr>
            <b/>
            <i/>
            <sz val="8"/>
            <color indexed="8"/>
            <rFont val="Tahoma"/>
            <family val="2"/>
          </rPr>
          <t>Please fill in here</t>
        </r>
      </text>
    </comment>
    <comment ref="S165" authorId="0" shapeId="0" xr:uid="{00000000-0006-0000-0E00-00001B000000}">
      <text>
        <r>
          <rPr>
            <b/>
            <sz val="8"/>
            <color indexed="8"/>
            <rFont val="Tahoma"/>
            <family val="2"/>
          </rPr>
          <t xml:space="preserve">Sila isi di sini
</t>
        </r>
        <r>
          <rPr>
            <b/>
            <i/>
            <sz val="8"/>
            <color indexed="8"/>
            <rFont val="Tahoma"/>
            <family val="2"/>
          </rPr>
          <t>Please fill in here</t>
        </r>
      </text>
    </comment>
    <comment ref="S172" authorId="0" shapeId="0" xr:uid="{00000000-0006-0000-0E00-00001C000000}">
      <text>
        <r>
          <rPr>
            <b/>
            <sz val="8"/>
            <color indexed="8"/>
            <rFont val="Tahoma"/>
            <family val="2"/>
          </rPr>
          <t xml:space="preserve">Sila isi di sini
</t>
        </r>
        <r>
          <rPr>
            <b/>
            <i/>
            <sz val="8"/>
            <color indexed="8"/>
            <rFont val="Tahoma"/>
            <family val="2"/>
          </rPr>
          <t>Please fill in here</t>
        </r>
      </text>
    </comment>
    <comment ref="S188" authorId="0" shapeId="0" xr:uid="{00000000-0006-0000-0E00-00001D000000}">
      <text>
        <r>
          <rPr>
            <b/>
            <sz val="8"/>
            <color indexed="8"/>
            <rFont val="Tahoma"/>
            <family val="2"/>
          </rPr>
          <t xml:space="preserve">Sila isi di sini
</t>
        </r>
        <r>
          <rPr>
            <b/>
            <i/>
            <sz val="8"/>
            <color indexed="8"/>
            <rFont val="Tahoma"/>
            <family val="2"/>
          </rPr>
          <t>Please fill in here</t>
        </r>
      </text>
    </comment>
    <comment ref="S193" authorId="0" shapeId="0" xr:uid="{00000000-0006-0000-0E00-00001E000000}">
      <text>
        <r>
          <rPr>
            <b/>
            <sz val="8"/>
            <color indexed="8"/>
            <rFont val="Tahoma"/>
            <family val="2"/>
          </rPr>
          <t xml:space="preserve">Sila isi di sini
</t>
        </r>
        <r>
          <rPr>
            <b/>
            <i/>
            <sz val="8"/>
            <color indexed="8"/>
            <rFont val="Tahoma"/>
            <family val="2"/>
          </rPr>
          <t>Please fill in here</t>
        </r>
      </text>
    </comment>
    <comment ref="S203" authorId="0" shapeId="0" xr:uid="{D55811BE-EDF9-4A61-97D1-F3266297AACE}">
      <text>
        <r>
          <rPr>
            <b/>
            <sz val="8"/>
            <color indexed="8"/>
            <rFont val="Tahoma"/>
            <family val="2"/>
          </rPr>
          <t xml:space="preserve">Sila isi di sini
</t>
        </r>
        <r>
          <rPr>
            <b/>
            <i/>
            <sz val="8"/>
            <color indexed="8"/>
            <rFont val="Tahoma"/>
            <family val="2"/>
          </rPr>
          <t>Please fill in here</t>
        </r>
      </text>
    </comment>
    <comment ref="S206" authorId="0" shapeId="0" xr:uid="{FD7FBDDF-BB26-4EB1-9827-F7020284F60C}">
      <text>
        <r>
          <rPr>
            <b/>
            <sz val="8"/>
            <color indexed="8"/>
            <rFont val="Tahoma"/>
            <family val="2"/>
          </rPr>
          <t xml:space="preserve">Sila isi di sini
</t>
        </r>
        <r>
          <rPr>
            <b/>
            <i/>
            <sz val="8"/>
            <color indexed="8"/>
            <rFont val="Tahoma"/>
            <family val="2"/>
          </rPr>
          <t>Please fill in here</t>
        </r>
      </text>
    </comment>
    <comment ref="S209" authorId="0" shapeId="0" xr:uid="{9A9CCBE0-532F-45AB-A224-68C3A25E6349}">
      <text>
        <r>
          <rPr>
            <b/>
            <sz val="8"/>
            <color indexed="8"/>
            <rFont val="Tahoma"/>
            <family val="2"/>
          </rPr>
          <t xml:space="preserve">Sila isi di sini
</t>
        </r>
        <r>
          <rPr>
            <b/>
            <i/>
            <sz val="8"/>
            <color indexed="8"/>
            <rFont val="Tahoma"/>
            <family val="2"/>
          </rPr>
          <t>Please fill in here</t>
        </r>
      </text>
    </comment>
    <comment ref="S212" authorId="0" shapeId="0" xr:uid="{9D150120-47E8-4634-A461-EEC6C1C91473}">
      <text>
        <r>
          <rPr>
            <b/>
            <sz val="8"/>
            <color indexed="8"/>
            <rFont val="Tahoma"/>
            <family val="2"/>
          </rPr>
          <t xml:space="preserve">Sila isi di sini
</t>
        </r>
        <r>
          <rPr>
            <b/>
            <i/>
            <sz val="8"/>
            <color indexed="8"/>
            <rFont val="Tahoma"/>
            <family val="2"/>
          </rPr>
          <t>Please fill in here</t>
        </r>
      </text>
    </comment>
    <comment ref="S215" authorId="0" shapeId="0" xr:uid="{FA47C64A-2BB5-4370-9FD7-DC82E88E4580}">
      <text>
        <r>
          <rPr>
            <b/>
            <sz val="8"/>
            <color indexed="8"/>
            <rFont val="Tahoma"/>
            <family val="2"/>
          </rPr>
          <t xml:space="preserve">Sila isi di sini
</t>
        </r>
        <r>
          <rPr>
            <b/>
            <i/>
            <sz val="8"/>
            <color indexed="8"/>
            <rFont val="Tahoma"/>
            <family val="2"/>
          </rPr>
          <t>Please fill in here</t>
        </r>
      </text>
    </comment>
    <comment ref="S218" authorId="0" shapeId="0" xr:uid="{F49F9A64-DC78-4D72-A163-A8028F0AEBDD}">
      <text>
        <r>
          <rPr>
            <b/>
            <sz val="8"/>
            <color indexed="8"/>
            <rFont val="Tahoma"/>
            <family val="2"/>
          </rPr>
          <t xml:space="preserve">Sila isi di sini
</t>
        </r>
        <r>
          <rPr>
            <b/>
            <i/>
            <sz val="8"/>
            <color indexed="8"/>
            <rFont val="Tahoma"/>
            <family val="2"/>
          </rPr>
          <t>Please fill in here</t>
        </r>
      </text>
    </comment>
    <comment ref="S221" authorId="0" shapeId="0" xr:uid="{36BE5DBA-FDFA-47D7-94D3-9CBB6477F9D6}">
      <text>
        <r>
          <rPr>
            <b/>
            <sz val="8"/>
            <color indexed="8"/>
            <rFont val="Tahoma"/>
            <family val="2"/>
          </rPr>
          <t xml:space="preserve">Sila isi di sini
</t>
        </r>
        <r>
          <rPr>
            <b/>
            <i/>
            <sz val="8"/>
            <color indexed="8"/>
            <rFont val="Tahoma"/>
            <family val="2"/>
          </rPr>
          <t>Please fill in here</t>
        </r>
      </text>
    </comment>
    <comment ref="S224" authorId="0" shapeId="0" xr:uid="{B2628F21-FB08-49E6-B681-15D045BEEB9B}">
      <text>
        <r>
          <rPr>
            <b/>
            <sz val="8"/>
            <color indexed="8"/>
            <rFont val="Tahoma"/>
            <family val="2"/>
          </rPr>
          <t xml:space="preserve">Sila isi di sini
</t>
        </r>
        <r>
          <rPr>
            <b/>
            <i/>
            <sz val="8"/>
            <color indexed="8"/>
            <rFont val="Tahoma"/>
            <family val="2"/>
          </rPr>
          <t>Please fill in here</t>
        </r>
      </text>
    </comment>
    <comment ref="S227" authorId="0" shapeId="0" xr:uid="{24FC5FA3-AFEE-4137-89FB-6D727A8A5F2E}">
      <text>
        <r>
          <rPr>
            <b/>
            <sz val="8"/>
            <color indexed="8"/>
            <rFont val="Tahoma"/>
            <family val="2"/>
          </rPr>
          <t xml:space="preserve">Sila isi di sini
</t>
        </r>
        <r>
          <rPr>
            <b/>
            <i/>
            <sz val="8"/>
            <color indexed="8"/>
            <rFont val="Tahoma"/>
            <family val="2"/>
          </rPr>
          <t>Please fill in here</t>
        </r>
      </text>
    </comment>
    <comment ref="S232" authorId="0" shapeId="0" xr:uid="{DECFA3E0-1C56-48CB-AF42-AB9900781220}">
      <text>
        <r>
          <rPr>
            <b/>
            <sz val="8"/>
            <color indexed="8"/>
            <rFont val="Tahoma"/>
            <family val="2"/>
          </rPr>
          <t xml:space="preserve">Sila isi di sini
</t>
        </r>
        <r>
          <rPr>
            <b/>
            <i/>
            <sz val="8"/>
            <color indexed="8"/>
            <rFont val="Tahoma"/>
            <family val="2"/>
          </rPr>
          <t>Please fill in here</t>
        </r>
      </text>
    </comment>
    <comment ref="S243" authorId="0" shapeId="0" xr:uid="{00000000-0006-0000-0E00-000023000000}">
      <text>
        <r>
          <rPr>
            <b/>
            <sz val="8"/>
            <color indexed="8"/>
            <rFont val="Tahoma"/>
            <family val="2"/>
          </rPr>
          <t xml:space="preserve">Sila isi di sini
</t>
        </r>
        <r>
          <rPr>
            <b/>
            <i/>
            <sz val="8"/>
            <color indexed="8"/>
            <rFont val="Tahoma"/>
            <family val="2"/>
          </rPr>
          <t>Please fill in here</t>
        </r>
      </text>
    </comment>
    <comment ref="S247" authorId="0" shapeId="0" xr:uid="{00000000-0006-0000-0E00-000024000000}">
      <text>
        <r>
          <rPr>
            <b/>
            <sz val="8"/>
            <color indexed="8"/>
            <rFont val="Tahoma"/>
            <family val="2"/>
          </rPr>
          <t xml:space="preserve">Sila isi di sini
</t>
        </r>
        <r>
          <rPr>
            <b/>
            <i/>
            <sz val="8"/>
            <color indexed="8"/>
            <rFont val="Tahoma"/>
            <family val="2"/>
          </rPr>
          <t>Please fill in here</t>
        </r>
      </text>
    </comment>
    <comment ref="S253" authorId="1" shapeId="0" xr:uid="{1258836D-E3E8-44A6-B49E-BE51FD43225D}">
      <text>
        <r>
          <rPr>
            <b/>
            <sz val="8"/>
            <color indexed="81"/>
            <rFont val="Tahoma"/>
            <family val="2"/>
          </rPr>
          <t xml:space="preserve">Sila isi di sini
</t>
        </r>
        <r>
          <rPr>
            <b/>
            <i/>
            <sz val="8"/>
            <color indexed="81"/>
            <rFont val="Tahoma"/>
            <family val="2"/>
          </rPr>
          <t>Please fill in here</t>
        </r>
      </text>
    </comment>
    <comment ref="S256" authorId="1" shapeId="0" xr:uid="{F4045BBD-FC32-4481-B143-D34F501A74C3}">
      <text>
        <r>
          <rPr>
            <b/>
            <sz val="8"/>
            <color indexed="81"/>
            <rFont val="Tahoma"/>
            <family val="2"/>
          </rPr>
          <t xml:space="preserve">Sila isi di sini
</t>
        </r>
        <r>
          <rPr>
            <b/>
            <i/>
            <sz val="8"/>
            <color indexed="81"/>
            <rFont val="Tahoma"/>
            <family val="2"/>
          </rPr>
          <t>Please fill in here</t>
        </r>
      </text>
    </comment>
    <comment ref="S263" authorId="0" shapeId="0" xr:uid="{8A95FACA-7178-498C-8959-98E86AF6808A}">
      <text>
        <r>
          <rPr>
            <b/>
            <sz val="8"/>
            <color indexed="8"/>
            <rFont val="Tahoma"/>
            <family val="2"/>
          </rPr>
          <t xml:space="preserve">Sila isi di sini
</t>
        </r>
        <r>
          <rPr>
            <b/>
            <i/>
            <sz val="8"/>
            <color indexed="8"/>
            <rFont val="Tahoma"/>
            <family val="2"/>
          </rPr>
          <t>Please fill in here</t>
        </r>
      </text>
    </comment>
    <comment ref="S266" authorId="0" shapeId="0" xr:uid="{DAEEA9D5-1B7D-4188-8317-9E82454BFC4A}">
      <text>
        <r>
          <rPr>
            <b/>
            <sz val="8"/>
            <color indexed="8"/>
            <rFont val="Tahoma"/>
            <family val="2"/>
          </rPr>
          <t xml:space="preserve">Sila isi di sini
</t>
        </r>
        <r>
          <rPr>
            <b/>
            <i/>
            <sz val="8"/>
            <color indexed="8"/>
            <rFont val="Tahoma"/>
            <family val="2"/>
          </rPr>
          <t>Please fill in here</t>
        </r>
      </text>
    </comment>
    <comment ref="S269" authorId="0" shapeId="0" xr:uid="{00000000-0006-0000-0E00-00002A000000}">
      <text>
        <r>
          <rPr>
            <b/>
            <sz val="8"/>
            <color indexed="8"/>
            <rFont val="Tahoma"/>
            <family val="2"/>
          </rPr>
          <t xml:space="preserve">Sila isi di sini
</t>
        </r>
        <r>
          <rPr>
            <b/>
            <i/>
            <sz val="8"/>
            <color indexed="8"/>
            <rFont val="Tahoma"/>
            <family val="2"/>
          </rPr>
          <t>Please fill in here</t>
        </r>
      </text>
    </comment>
    <comment ref="S283" authorId="0" shapeId="0" xr:uid="{A9CC6733-3B00-404C-8E90-4CC8D843967E}">
      <text>
        <r>
          <rPr>
            <b/>
            <sz val="8"/>
            <color indexed="8"/>
            <rFont val="Tahoma"/>
            <family val="2"/>
          </rPr>
          <t xml:space="preserve">Sila isi di sini
</t>
        </r>
        <r>
          <rPr>
            <b/>
            <i/>
            <sz val="8"/>
            <color indexed="8"/>
            <rFont val="Tahoma"/>
            <family val="2"/>
          </rPr>
          <t>Please fill in here</t>
        </r>
      </text>
    </comment>
    <comment ref="S296" authorId="0" shapeId="0" xr:uid="{6968750E-DCAB-4734-9325-5431B23508A5}">
      <text>
        <r>
          <rPr>
            <b/>
            <sz val="8"/>
            <color indexed="8"/>
            <rFont val="Tahoma"/>
            <family val="2"/>
          </rPr>
          <t xml:space="preserve">Sila isi di sini
</t>
        </r>
        <r>
          <rPr>
            <b/>
            <i/>
            <sz val="8"/>
            <color indexed="8"/>
            <rFont val="Tahoma"/>
            <family val="2"/>
          </rPr>
          <t>Please fill in here</t>
        </r>
      </text>
    </comment>
    <comment ref="S300" authorId="0" shapeId="0" xr:uid="{0F45E176-6400-41CE-B14A-EFA0AF54D71B}">
      <text>
        <r>
          <rPr>
            <b/>
            <sz val="8"/>
            <color indexed="8"/>
            <rFont val="Tahoma"/>
            <family val="2"/>
          </rPr>
          <t xml:space="preserve">Sila isi di sini
</t>
        </r>
        <r>
          <rPr>
            <b/>
            <i/>
            <sz val="8"/>
            <color indexed="8"/>
            <rFont val="Tahoma"/>
            <family val="2"/>
          </rPr>
          <t>Please fill in here</t>
        </r>
      </text>
    </comment>
    <comment ref="S317" authorId="0" shapeId="0" xr:uid="{00000000-0006-0000-0E00-000031000000}">
      <text>
        <r>
          <rPr>
            <b/>
            <sz val="8"/>
            <color indexed="8"/>
            <rFont val="Tahoma"/>
            <family val="2"/>
          </rPr>
          <t xml:space="preserve">Sila isi di sini
</t>
        </r>
        <r>
          <rPr>
            <b/>
            <i/>
            <sz val="8"/>
            <color indexed="8"/>
            <rFont val="Tahoma"/>
            <family val="2"/>
          </rPr>
          <t>Please fill in here</t>
        </r>
      </text>
    </comment>
    <comment ref="S341" authorId="0" shapeId="0" xr:uid="{00000000-0006-0000-0E00-000032000000}">
      <text>
        <r>
          <rPr>
            <b/>
            <sz val="8"/>
            <color indexed="8"/>
            <rFont val="Tahoma"/>
            <family val="2"/>
          </rPr>
          <t xml:space="preserve">Sila isi di sini
</t>
        </r>
        <r>
          <rPr>
            <b/>
            <i/>
            <sz val="8"/>
            <color indexed="8"/>
            <rFont val="Tahoma"/>
            <family val="2"/>
          </rPr>
          <t>Please fill in here</t>
        </r>
      </text>
    </comment>
    <comment ref="S347" authorId="0" shapeId="0" xr:uid="{00000000-0006-0000-0E00-000033000000}">
      <text>
        <r>
          <rPr>
            <b/>
            <sz val="8"/>
            <color indexed="8"/>
            <rFont val="Tahoma"/>
            <family val="2"/>
          </rPr>
          <t xml:space="preserve">Sila isi di sini
</t>
        </r>
        <r>
          <rPr>
            <b/>
            <i/>
            <sz val="8"/>
            <color indexed="8"/>
            <rFont val="Tahoma"/>
            <family val="2"/>
          </rPr>
          <t>Please fill in here</t>
        </r>
      </text>
    </comment>
    <comment ref="S350" authorId="0" shapeId="0" xr:uid="{00000000-0006-0000-0E00-000034000000}">
      <text>
        <r>
          <rPr>
            <b/>
            <sz val="8"/>
            <color indexed="8"/>
            <rFont val="Tahoma"/>
            <family val="2"/>
          </rPr>
          <t xml:space="preserve">Sila isi di sini
</t>
        </r>
        <r>
          <rPr>
            <b/>
            <i/>
            <sz val="8"/>
            <color indexed="8"/>
            <rFont val="Tahoma"/>
            <family val="2"/>
          </rPr>
          <t>Please fill in here</t>
        </r>
      </text>
    </comment>
    <comment ref="S356" authorId="0" shapeId="0" xr:uid="{00000000-0006-0000-0E00-000035000000}">
      <text>
        <r>
          <rPr>
            <b/>
            <sz val="8"/>
            <color indexed="8"/>
            <rFont val="Tahoma"/>
            <family val="2"/>
          </rPr>
          <t xml:space="preserve">Sila isi di sini
</t>
        </r>
        <r>
          <rPr>
            <b/>
            <i/>
            <sz val="8"/>
            <color indexed="8"/>
            <rFont val="Tahoma"/>
            <family val="2"/>
          </rPr>
          <t>Please fill in here</t>
        </r>
      </text>
    </comment>
    <comment ref="S367" authorId="0" shapeId="0" xr:uid="{00000000-0006-0000-0E00-000039000000}">
      <text>
        <r>
          <rPr>
            <b/>
            <sz val="8"/>
            <color indexed="8"/>
            <rFont val="Tahoma"/>
            <family val="2"/>
          </rPr>
          <t xml:space="preserve">Sila isi di sini
</t>
        </r>
        <r>
          <rPr>
            <b/>
            <i/>
            <sz val="8"/>
            <color indexed="8"/>
            <rFont val="Tahoma"/>
            <family val="2"/>
          </rPr>
          <t>Please fill in here</t>
        </r>
      </text>
    </comment>
    <comment ref="S383" authorId="0" shapeId="0" xr:uid="{00000000-0006-0000-0E00-00003A000000}">
      <text>
        <r>
          <rPr>
            <b/>
            <sz val="8"/>
            <color indexed="8"/>
            <rFont val="Tahoma"/>
            <family val="2"/>
          </rPr>
          <t xml:space="preserve">Sila isi di sini
</t>
        </r>
        <r>
          <rPr>
            <b/>
            <i/>
            <sz val="8"/>
            <color indexed="8"/>
            <rFont val="Tahoma"/>
            <family val="2"/>
          </rPr>
          <t>Please fill in here</t>
        </r>
      </text>
    </comment>
    <comment ref="S387" authorId="0" shapeId="0" xr:uid="{00000000-0006-0000-0E00-00003B000000}">
      <text>
        <r>
          <rPr>
            <b/>
            <sz val="8"/>
            <color indexed="8"/>
            <rFont val="Tahoma"/>
            <family val="2"/>
          </rPr>
          <t xml:space="preserve">Sila isi di sini
</t>
        </r>
        <r>
          <rPr>
            <b/>
            <i/>
            <sz val="8"/>
            <color indexed="8"/>
            <rFont val="Tahoma"/>
            <family val="2"/>
          </rPr>
          <t>Please fill in here</t>
        </r>
      </text>
    </comment>
    <comment ref="S390" authorId="0" shapeId="0" xr:uid="{00000000-0006-0000-0E00-00003C000000}">
      <text>
        <r>
          <rPr>
            <b/>
            <sz val="8"/>
            <color indexed="8"/>
            <rFont val="Tahoma"/>
            <family val="2"/>
          </rPr>
          <t xml:space="preserve">Sila isi di sini
</t>
        </r>
        <r>
          <rPr>
            <b/>
            <i/>
            <sz val="8"/>
            <color indexed="8"/>
            <rFont val="Tahoma"/>
            <family val="2"/>
          </rPr>
          <t>Please fill in here</t>
        </r>
      </text>
    </comment>
    <comment ref="S393" authorId="0" shapeId="0" xr:uid="{00000000-0006-0000-0E00-00003D000000}">
      <text>
        <r>
          <rPr>
            <b/>
            <sz val="8"/>
            <color indexed="8"/>
            <rFont val="Tahoma"/>
            <family val="2"/>
          </rPr>
          <t xml:space="preserve">Sila isi di sini
</t>
        </r>
        <r>
          <rPr>
            <b/>
            <i/>
            <sz val="8"/>
            <color indexed="8"/>
            <rFont val="Tahoma"/>
            <family val="2"/>
          </rPr>
          <t>Please fill in here</t>
        </r>
      </text>
    </comment>
    <comment ref="S396" authorId="0" shapeId="0" xr:uid="{00000000-0006-0000-0E00-00003E000000}">
      <text>
        <r>
          <rPr>
            <b/>
            <sz val="8"/>
            <color indexed="8"/>
            <rFont val="Tahoma"/>
            <family val="2"/>
          </rPr>
          <t xml:space="preserve">Sila isi di sini
</t>
        </r>
        <r>
          <rPr>
            <b/>
            <i/>
            <sz val="8"/>
            <color indexed="8"/>
            <rFont val="Tahoma"/>
            <family val="2"/>
          </rPr>
          <t>Please fill in here</t>
        </r>
      </text>
    </comment>
    <comment ref="S400" authorId="0" shapeId="0" xr:uid="{F1F09E39-2B82-4B98-BA7C-BCB45BEBBB69}">
      <text>
        <r>
          <rPr>
            <b/>
            <sz val="8"/>
            <color indexed="8"/>
            <rFont val="Tahoma"/>
            <family val="2"/>
          </rPr>
          <t xml:space="preserve">Sila isi di sini
</t>
        </r>
        <r>
          <rPr>
            <b/>
            <i/>
            <sz val="8"/>
            <color indexed="8"/>
            <rFont val="Tahoma"/>
            <family val="2"/>
          </rPr>
          <t>Please fill in here</t>
        </r>
      </text>
    </comment>
    <comment ref="S409" authorId="0" shapeId="0" xr:uid="{5C2ECF0A-E9D9-4C86-BA94-256CD431D517}">
      <text>
        <r>
          <rPr>
            <b/>
            <sz val="8"/>
            <color indexed="8"/>
            <rFont val="Tahoma"/>
            <family val="2"/>
          </rPr>
          <t xml:space="preserve">Sila isi di sini
</t>
        </r>
        <r>
          <rPr>
            <b/>
            <i/>
            <sz val="8"/>
            <color indexed="8"/>
            <rFont val="Tahoma"/>
            <family val="2"/>
          </rPr>
          <t>Please fill in here</t>
        </r>
      </text>
    </comment>
    <comment ref="S414" authorId="0" shapeId="0" xr:uid="{97D2E8B0-9AE5-4554-A9B6-C9F57A1C003B}">
      <text>
        <r>
          <rPr>
            <b/>
            <sz val="8"/>
            <color indexed="8"/>
            <rFont val="Tahoma"/>
            <family val="2"/>
          </rPr>
          <t xml:space="preserve">Sila isi di sini
</t>
        </r>
        <r>
          <rPr>
            <b/>
            <i/>
            <sz val="8"/>
            <color indexed="8"/>
            <rFont val="Tahoma"/>
            <family val="2"/>
          </rPr>
          <t>Please fill in here</t>
        </r>
      </text>
    </comment>
    <comment ref="S419" authorId="0" shapeId="0" xr:uid="{00000000-0006-0000-0E00-000049000000}">
      <text>
        <r>
          <rPr>
            <b/>
            <sz val="8"/>
            <color indexed="8"/>
            <rFont val="Tahoma"/>
            <family val="2"/>
          </rPr>
          <t xml:space="preserve">Sila isi di sini
</t>
        </r>
        <r>
          <rPr>
            <b/>
            <i/>
            <sz val="8"/>
            <color indexed="8"/>
            <rFont val="Tahoma"/>
            <family val="2"/>
          </rPr>
          <t>Please fill in here</t>
        </r>
      </text>
    </comment>
    <comment ref="Q424" authorId="1" shapeId="0" xr:uid="{00000000-0006-0000-0E00-00004B000000}">
      <text>
        <r>
          <rPr>
            <b/>
            <sz val="8"/>
            <color indexed="81"/>
            <rFont val="Tahoma"/>
            <family val="2"/>
          </rPr>
          <t xml:space="preserve">Pengiraan automatik
</t>
        </r>
        <r>
          <rPr>
            <b/>
            <i/>
            <sz val="8"/>
            <color indexed="81"/>
            <rFont val="Tahoma"/>
            <family val="2"/>
          </rPr>
          <t>Automatic calculation</t>
        </r>
      </text>
    </comment>
    <comment ref="S430" authorId="1" shapeId="0" xr:uid="{00000000-0006-0000-0E00-00004C000000}">
      <text>
        <r>
          <rPr>
            <b/>
            <sz val="8"/>
            <color indexed="81"/>
            <rFont val="Tahoma"/>
            <family val="2"/>
          </rPr>
          <t xml:space="preserve">Sila isi di sini
</t>
        </r>
        <r>
          <rPr>
            <b/>
            <i/>
            <sz val="8"/>
            <color indexed="81"/>
            <rFont val="Tahoma"/>
            <family val="2"/>
          </rPr>
          <t>Please fill in here</t>
        </r>
      </text>
    </comment>
    <comment ref="S435" authorId="1" shapeId="0" xr:uid="{00000000-0006-0000-0E00-00004D000000}">
      <text>
        <r>
          <rPr>
            <b/>
            <sz val="8"/>
            <color indexed="81"/>
            <rFont val="Tahoma"/>
            <family val="2"/>
          </rPr>
          <t xml:space="preserve">Sila isi di sini
</t>
        </r>
        <r>
          <rPr>
            <b/>
            <i/>
            <sz val="8"/>
            <color indexed="81"/>
            <rFont val="Tahoma"/>
            <family val="2"/>
          </rPr>
          <t>Please fill in here</t>
        </r>
      </text>
    </comment>
    <comment ref="S440" authorId="1" shapeId="0" xr:uid="{00000000-0006-0000-0E00-00004E000000}">
      <text>
        <r>
          <rPr>
            <b/>
            <sz val="8"/>
            <color indexed="81"/>
            <rFont val="Tahoma"/>
            <family val="2"/>
          </rPr>
          <t xml:space="preserve">Sila isi di sini
</t>
        </r>
        <r>
          <rPr>
            <b/>
            <i/>
            <sz val="8"/>
            <color indexed="81"/>
            <rFont val="Tahoma"/>
            <family val="2"/>
          </rPr>
          <t>Please fill in here</t>
        </r>
      </text>
    </comment>
    <comment ref="S445" authorId="1" shapeId="0" xr:uid="{00000000-0006-0000-0E00-00004F000000}">
      <text>
        <r>
          <rPr>
            <b/>
            <sz val="8"/>
            <color indexed="81"/>
            <rFont val="Tahoma"/>
            <family val="2"/>
          </rPr>
          <t xml:space="preserve">Sila isi di sini
</t>
        </r>
        <r>
          <rPr>
            <b/>
            <i/>
            <sz val="8"/>
            <color indexed="81"/>
            <rFont val="Tahoma"/>
            <family val="2"/>
          </rPr>
          <t>Please fill in here</t>
        </r>
      </text>
    </comment>
    <comment ref="S450" authorId="0" shapeId="0" xr:uid="{490F2058-8D07-49E3-8361-A0D7380AD387}">
      <text>
        <r>
          <rPr>
            <sz val="10"/>
            <color rgb="FF000000"/>
            <rFont val="Calibri"/>
            <family val="2"/>
            <scheme val="minor"/>
          </rPr>
          <t>Sila isi di sini
Please fill in here</t>
        </r>
      </text>
    </comment>
    <comment ref="Q456" authorId="1" shapeId="0" xr:uid="{00000000-0006-0000-0E00-000052000000}">
      <text>
        <r>
          <rPr>
            <b/>
            <sz val="8"/>
            <color indexed="81"/>
            <rFont val="Tahoma"/>
            <family val="2"/>
          </rPr>
          <t xml:space="preserve">Pengiraan automatik
</t>
        </r>
        <r>
          <rPr>
            <b/>
            <i/>
            <sz val="8"/>
            <color indexed="81"/>
            <rFont val="Tahoma"/>
            <family val="2"/>
          </rPr>
          <t>Automatic calculation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noorhashida</author>
    <author>Nur Saiyidah Hasinah Malek</author>
  </authors>
  <commentList>
    <comment ref="L8" authorId="0" shapeId="0" xr:uid="{00000000-0006-0000-0F00-000001000000}">
      <text>
        <r>
          <rPr>
            <b/>
            <sz val="8"/>
            <color indexed="8"/>
            <rFont val="Tahoma"/>
            <family val="2"/>
          </rPr>
          <t xml:space="preserve">Sila isi di sini
</t>
        </r>
        <r>
          <rPr>
            <b/>
            <i/>
            <sz val="8"/>
            <color indexed="8"/>
            <rFont val="Tahoma"/>
            <family val="2"/>
          </rPr>
          <t>Please fill in here</t>
        </r>
      </text>
    </comment>
    <comment ref="S8" authorId="1" shapeId="0" xr:uid="{00000000-0006-0000-0F00-000002000000}">
      <text>
        <r>
          <rPr>
            <b/>
            <sz val="8"/>
            <color indexed="81"/>
            <rFont val="Tahoma"/>
            <family val="2"/>
          </rPr>
          <t xml:space="preserve">Sila isi di sini
</t>
        </r>
        <r>
          <rPr>
            <b/>
            <i/>
            <sz val="8"/>
            <color indexed="81"/>
            <rFont val="Tahoma"/>
            <family val="2"/>
          </rPr>
          <t>Please fill in here</t>
        </r>
      </text>
    </comment>
    <comment ref="L12" authorId="0" shapeId="0" xr:uid="{00000000-0006-0000-0F00-000003000000}">
      <text>
        <r>
          <rPr>
            <b/>
            <sz val="8"/>
            <color indexed="8"/>
            <rFont val="Tahoma"/>
            <family val="2"/>
          </rPr>
          <t xml:space="preserve">Sila isi di sini
</t>
        </r>
        <r>
          <rPr>
            <b/>
            <i/>
            <sz val="8"/>
            <color indexed="8"/>
            <rFont val="Tahoma"/>
            <family val="2"/>
          </rPr>
          <t>Please fill in here</t>
        </r>
      </text>
    </comment>
    <comment ref="S12" authorId="1" shapeId="0" xr:uid="{00000000-0006-0000-0F00-000004000000}">
      <text>
        <r>
          <rPr>
            <b/>
            <sz val="8"/>
            <color indexed="81"/>
            <rFont val="Tahoma"/>
            <family val="2"/>
          </rPr>
          <t xml:space="preserve">Sila isi di sini
</t>
        </r>
        <r>
          <rPr>
            <b/>
            <i/>
            <sz val="8"/>
            <color indexed="81"/>
            <rFont val="Tahoma"/>
            <family val="2"/>
          </rPr>
          <t>Please fill in here</t>
        </r>
      </text>
    </comment>
    <comment ref="L15" authorId="0" shapeId="0" xr:uid="{00000000-0006-0000-0F00-000005000000}">
      <text>
        <r>
          <rPr>
            <b/>
            <sz val="8"/>
            <color indexed="8"/>
            <rFont val="Tahoma"/>
            <family val="2"/>
          </rPr>
          <t xml:space="preserve">Sila isi di sini
</t>
        </r>
        <r>
          <rPr>
            <b/>
            <i/>
            <sz val="8"/>
            <color indexed="8"/>
            <rFont val="Tahoma"/>
            <family val="2"/>
          </rPr>
          <t>Please fill in here</t>
        </r>
      </text>
    </comment>
    <comment ref="S15" authorId="1" shapeId="0" xr:uid="{00000000-0006-0000-0F00-000006000000}">
      <text>
        <r>
          <rPr>
            <b/>
            <sz val="8"/>
            <color indexed="81"/>
            <rFont val="Tahoma"/>
            <family val="2"/>
          </rPr>
          <t xml:space="preserve">Sila isi di sini
</t>
        </r>
        <r>
          <rPr>
            <b/>
            <i/>
            <sz val="8"/>
            <color indexed="81"/>
            <rFont val="Tahoma"/>
            <family val="2"/>
          </rPr>
          <t>Please fill in here</t>
        </r>
      </text>
    </comment>
    <comment ref="L19" authorId="0" shapeId="0" xr:uid="{00000000-0006-0000-0F00-000007000000}">
      <text>
        <r>
          <rPr>
            <b/>
            <sz val="8"/>
            <color indexed="8"/>
            <rFont val="Tahoma"/>
            <family val="2"/>
          </rPr>
          <t xml:space="preserve">Sila isi di sini
</t>
        </r>
        <r>
          <rPr>
            <b/>
            <i/>
            <sz val="8"/>
            <color indexed="8"/>
            <rFont val="Tahoma"/>
            <family val="2"/>
          </rPr>
          <t>Please fill in here</t>
        </r>
      </text>
    </comment>
    <comment ref="S19" authorId="1" shapeId="0" xr:uid="{00000000-0006-0000-0F00-000008000000}">
      <text>
        <r>
          <rPr>
            <b/>
            <sz val="8"/>
            <color indexed="81"/>
            <rFont val="Tahoma"/>
            <family val="2"/>
          </rPr>
          <t xml:space="preserve">Sila isi di sini
</t>
        </r>
        <r>
          <rPr>
            <b/>
            <i/>
            <sz val="8"/>
            <color indexed="81"/>
            <rFont val="Tahoma"/>
            <family val="2"/>
          </rPr>
          <t>Please fill in here</t>
        </r>
      </text>
    </comment>
    <comment ref="L24" authorId="0" shapeId="0" xr:uid="{00000000-0006-0000-0F00-000009000000}">
      <text>
        <r>
          <rPr>
            <b/>
            <sz val="8"/>
            <color indexed="8"/>
            <rFont val="Tahoma"/>
            <family val="2"/>
          </rPr>
          <t xml:space="preserve">Pengiraan automatik
</t>
        </r>
        <r>
          <rPr>
            <b/>
            <i/>
            <sz val="8"/>
            <color indexed="8"/>
            <rFont val="Tahoma"/>
            <family val="2"/>
          </rPr>
          <t>Automatic calculation</t>
        </r>
      </text>
    </comment>
    <comment ref="S24" authorId="1" shapeId="0" xr:uid="{00000000-0006-0000-0F00-00000A000000}">
      <text>
        <r>
          <rPr>
            <b/>
            <sz val="8"/>
            <color indexed="81"/>
            <rFont val="Tahoma"/>
            <family val="2"/>
          </rPr>
          <t xml:space="preserve">Pengiraan automatik
</t>
        </r>
        <r>
          <rPr>
            <b/>
            <i/>
            <sz val="8"/>
            <color indexed="81"/>
            <rFont val="Tahoma"/>
            <family val="2"/>
          </rPr>
          <t>Automatic calculation</t>
        </r>
      </text>
    </comment>
    <comment ref="H37" authorId="1" shapeId="0" xr:uid="{00000000-0006-0000-0F00-00000B000000}">
      <text>
        <r>
          <rPr>
            <b/>
            <sz val="8"/>
            <color indexed="81"/>
            <rFont val="Tahoma"/>
            <family val="2"/>
          </rPr>
          <t xml:space="preserve">Sila isi di sini
</t>
        </r>
        <r>
          <rPr>
            <b/>
            <i/>
            <sz val="8"/>
            <color indexed="81"/>
            <rFont val="Tahoma"/>
            <family val="2"/>
          </rPr>
          <t>Please fill in here</t>
        </r>
      </text>
    </comment>
    <comment ref="R37" authorId="1" shapeId="0" xr:uid="{00000000-0006-0000-0F00-00000C000000}">
      <text>
        <r>
          <rPr>
            <b/>
            <sz val="8"/>
            <color indexed="81"/>
            <rFont val="Tahoma"/>
            <family val="2"/>
          </rPr>
          <t xml:space="preserve">Sila isi di sini
</t>
        </r>
        <r>
          <rPr>
            <b/>
            <i/>
            <sz val="8"/>
            <color indexed="81"/>
            <rFont val="Tahoma"/>
            <family val="2"/>
          </rPr>
          <t>Please fill in here</t>
        </r>
      </text>
    </comment>
    <comment ref="D80" authorId="2" shapeId="0" xr:uid="{00000000-0006-0000-0F00-00000D000000}">
      <text>
        <r>
          <rPr>
            <b/>
            <sz val="8.5"/>
            <color indexed="81"/>
            <rFont val="Tahoma"/>
            <family val="2"/>
          </rPr>
          <t xml:space="preserve">Sila isi di sini
</t>
        </r>
        <r>
          <rPr>
            <b/>
            <i/>
            <sz val="8.5"/>
            <color indexed="81"/>
            <rFont val="Tahoma"/>
            <family val="2"/>
          </rPr>
          <t>Please fill in here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noorhashida</author>
    <author>Noorhashida Mad Saad</author>
    <author/>
  </authors>
  <commentList>
    <comment ref="L12" authorId="0" shapeId="0" xr:uid="{7FA922D6-8BEC-4193-97D8-F54C99E29EDF}">
      <text>
        <r>
          <rPr>
            <b/>
            <sz val="8.5"/>
            <color indexed="81"/>
            <rFont val="Tahoma"/>
            <family val="2"/>
          </rPr>
          <t xml:space="preserve">Pengiraan Automatik
</t>
        </r>
        <r>
          <rPr>
            <i/>
            <sz val="8.5"/>
            <color indexed="81"/>
            <rFont val="Tahoma"/>
            <family val="2"/>
          </rPr>
          <t>Automatic Calculation</t>
        </r>
      </text>
    </comment>
    <comment ref="S12" authorId="0" shapeId="0" xr:uid="{17F5825D-2262-4711-89DE-58FC56F8549F}">
      <text>
        <r>
          <rPr>
            <b/>
            <sz val="8.5"/>
            <color indexed="81"/>
            <rFont val="Tahoma"/>
            <family val="2"/>
          </rPr>
          <t xml:space="preserve">Pengiraan Automatik
</t>
        </r>
        <r>
          <rPr>
            <b/>
            <i/>
            <sz val="8.5"/>
            <color indexed="81"/>
            <rFont val="Tahoma"/>
            <family val="2"/>
          </rPr>
          <t>Automatic Calculation</t>
        </r>
      </text>
    </comment>
    <comment ref="L15" authorId="0" shapeId="0" xr:uid="{DDAA1DDB-CE4F-45DD-AB64-0F00F73AF9D2}">
      <text>
        <r>
          <rPr>
            <b/>
            <sz val="8.5"/>
            <color indexed="81"/>
            <rFont val="Tahoma"/>
            <family val="2"/>
          </rPr>
          <t xml:space="preserve">Sila isi di sini
</t>
        </r>
        <r>
          <rPr>
            <b/>
            <i/>
            <sz val="8.5"/>
            <color indexed="81"/>
            <rFont val="Tahoma"/>
            <family val="2"/>
          </rPr>
          <t>Please fill in here</t>
        </r>
      </text>
    </comment>
    <comment ref="S15" authorId="0" shapeId="0" xr:uid="{830FB7FD-5E25-4953-AE57-8F89ED4B020E}">
      <text>
        <r>
          <rPr>
            <b/>
            <sz val="8.5"/>
            <color indexed="81"/>
            <rFont val="Tahoma"/>
            <family val="2"/>
          </rPr>
          <t xml:space="preserve">Sila isi di sini
</t>
        </r>
        <r>
          <rPr>
            <b/>
            <i/>
            <sz val="8.5"/>
            <color indexed="81"/>
            <rFont val="Tahoma"/>
            <family val="2"/>
          </rPr>
          <t>Please fill in here</t>
        </r>
      </text>
    </comment>
    <comment ref="L18" authorId="0" shapeId="0" xr:uid="{5ECE1A08-06FF-47EC-B64D-F7BA23CDE9BD}">
      <text>
        <r>
          <rPr>
            <b/>
            <sz val="8.5"/>
            <color indexed="81"/>
            <rFont val="Tahoma"/>
            <family val="2"/>
          </rPr>
          <t xml:space="preserve">Sila isi di sini
</t>
        </r>
        <r>
          <rPr>
            <b/>
            <i/>
            <sz val="8.5"/>
            <color indexed="81"/>
            <rFont val="Tahoma"/>
            <family val="2"/>
          </rPr>
          <t>Please fill in here</t>
        </r>
      </text>
    </comment>
    <comment ref="S18" authorId="0" shapeId="0" xr:uid="{EF4D7CAF-E1E2-4D93-B3F4-FEA85D2BDA9E}">
      <text>
        <r>
          <rPr>
            <b/>
            <sz val="8.5"/>
            <color indexed="81"/>
            <rFont val="Tahoma"/>
            <family val="2"/>
          </rPr>
          <t xml:space="preserve">Sila isi di sini
</t>
        </r>
        <r>
          <rPr>
            <b/>
            <i/>
            <sz val="8.5"/>
            <color indexed="81"/>
            <rFont val="Tahoma"/>
            <family val="2"/>
          </rPr>
          <t>Please fill in here</t>
        </r>
      </text>
    </comment>
    <comment ref="L22" authorId="0" shapeId="0" xr:uid="{D691DE5C-362D-4944-BFD0-BB0CF451B529}">
      <text>
        <r>
          <rPr>
            <b/>
            <sz val="8.5"/>
            <color indexed="81"/>
            <rFont val="Tahoma"/>
            <family val="2"/>
          </rPr>
          <t xml:space="preserve">Pengiraan Automatik
</t>
        </r>
        <r>
          <rPr>
            <i/>
            <sz val="8.5"/>
            <color indexed="81"/>
            <rFont val="Tahoma"/>
            <family val="2"/>
          </rPr>
          <t>Automatic Calculation</t>
        </r>
      </text>
    </comment>
    <comment ref="S22" authorId="0" shapeId="0" xr:uid="{749A0A5E-7943-47DB-8A3E-BB54742A3486}">
      <text>
        <r>
          <rPr>
            <b/>
            <sz val="8.5"/>
            <color indexed="81"/>
            <rFont val="Tahoma"/>
            <family val="2"/>
          </rPr>
          <t xml:space="preserve">Pengiraan Automatik
</t>
        </r>
        <r>
          <rPr>
            <b/>
            <i/>
            <sz val="8.5"/>
            <color indexed="81"/>
            <rFont val="Tahoma"/>
            <family val="2"/>
          </rPr>
          <t>Automatic Calculation</t>
        </r>
      </text>
    </comment>
    <comment ref="L25" authorId="0" shapeId="0" xr:uid="{00000000-0006-0000-1000-00000B000000}">
      <text>
        <r>
          <rPr>
            <b/>
            <sz val="8.5"/>
            <color indexed="81"/>
            <rFont val="Tahoma"/>
            <family val="2"/>
          </rPr>
          <t xml:space="preserve">Sila isi di sini
</t>
        </r>
        <r>
          <rPr>
            <b/>
            <i/>
            <sz val="8.5"/>
            <color indexed="81"/>
            <rFont val="Tahoma"/>
            <family val="2"/>
          </rPr>
          <t>Please fill in here</t>
        </r>
      </text>
    </comment>
    <comment ref="S25" authorId="0" shapeId="0" xr:uid="{00000000-0006-0000-1000-00000D000000}">
      <text>
        <r>
          <rPr>
            <b/>
            <sz val="8.5"/>
            <color indexed="81"/>
            <rFont val="Tahoma"/>
            <family val="2"/>
          </rPr>
          <t xml:space="preserve">Sila isi di sini
</t>
        </r>
        <r>
          <rPr>
            <b/>
            <i/>
            <sz val="8.5"/>
            <color indexed="81"/>
            <rFont val="Tahoma"/>
            <family val="2"/>
          </rPr>
          <t>Please fill in here</t>
        </r>
      </text>
    </comment>
    <comment ref="L29" authorId="0" shapeId="0" xr:uid="{0336750B-0193-414E-ADE9-394D506BC9F7}">
      <text>
        <r>
          <rPr>
            <b/>
            <sz val="8.5"/>
            <color indexed="81"/>
            <rFont val="Tahoma"/>
            <family val="2"/>
          </rPr>
          <t xml:space="preserve">Pengiraan Automatik
</t>
        </r>
        <r>
          <rPr>
            <b/>
            <i/>
            <sz val="8.5"/>
            <color indexed="81"/>
            <rFont val="Tahoma"/>
            <family val="2"/>
          </rPr>
          <t>Automatic Calculation</t>
        </r>
      </text>
    </comment>
    <comment ref="S29" authorId="0" shapeId="0" xr:uid="{95931C2A-1DA0-4395-8D55-F138F2DBABE3}">
      <text>
        <r>
          <rPr>
            <b/>
            <sz val="8.5"/>
            <color indexed="81"/>
            <rFont val="Tahoma"/>
            <family val="2"/>
          </rPr>
          <t xml:space="preserve">Pengiraan Automatik
</t>
        </r>
        <r>
          <rPr>
            <b/>
            <i/>
            <sz val="8.5"/>
            <color indexed="81"/>
            <rFont val="Tahoma"/>
            <family val="2"/>
          </rPr>
          <t>Automatic Calculation</t>
        </r>
      </text>
    </comment>
    <comment ref="L38" authorId="0" shapeId="0" xr:uid="{7A68356D-050B-4D94-A38D-9623E4741D2D}">
      <text>
        <r>
          <rPr>
            <b/>
            <sz val="8.5"/>
            <color indexed="81"/>
            <rFont val="Tahoma"/>
            <family val="2"/>
          </rPr>
          <t xml:space="preserve">Sila isi di sini
</t>
        </r>
        <r>
          <rPr>
            <b/>
            <i/>
            <sz val="8.5"/>
            <color indexed="81"/>
            <rFont val="Tahoma"/>
            <family val="2"/>
          </rPr>
          <t>Please fill in here</t>
        </r>
      </text>
    </comment>
    <comment ref="S38" authorId="0" shapeId="0" xr:uid="{BA411F51-C0B9-476D-B8EC-ABC45E7A7FC8}">
      <text>
        <r>
          <rPr>
            <b/>
            <sz val="8.5"/>
            <color indexed="81"/>
            <rFont val="Tahoma"/>
            <family val="2"/>
          </rPr>
          <t xml:space="preserve">Sila isi di sini
</t>
        </r>
        <r>
          <rPr>
            <b/>
            <i/>
            <sz val="8.5"/>
            <color indexed="81"/>
            <rFont val="Tahoma"/>
            <family val="2"/>
          </rPr>
          <t>Please fill in here</t>
        </r>
      </text>
    </comment>
    <comment ref="L42" authorId="0" shapeId="0" xr:uid="{61BDB560-FCFD-4237-AC5C-021D3BDD33BC}">
      <text>
        <r>
          <rPr>
            <b/>
            <sz val="8.5"/>
            <color indexed="81"/>
            <rFont val="Tahoma"/>
            <family val="2"/>
          </rPr>
          <t xml:space="preserve">Sila isi di sini
</t>
        </r>
        <r>
          <rPr>
            <b/>
            <i/>
            <sz val="8.5"/>
            <color indexed="81"/>
            <rFont val="Tahoma"/>
            <family val="2"/>
          </rPr>
          <t>Please fill in here</t>
        </r>
      </text>
    </comment>
    <comment ref="S42" authorId="0" shapeId="0" xr:uid="{1857C28F-1156-47D2-85B9-689B205D0501}">
      <text>
        <r>
          <rPr>
            <b/>
            <sz val="8.5"/>
            <color indexed="81"/>
            <rFont val="Tahoma"/>
            <family val="2"/>
          </rPr>
          <t xml:space="preserve">Sila isi di sini
</t>
        </r>
        <r>
          <rPr>
            <b/>
            <i/>
            <sz val="8.5"/>
            <color indexed="81"/>
            <rFont val="Tahoma"/>
            <family val="2"/>
          </rPr>
          <t>Please fill in here</t>
        </r>
      </text>
    </comment>
    <comment ref="L45" authorId="0" shapeId="0" xr:uid="{6F619B87-D92F-4468-9E4D-95C9840C25E0}">
      <text>
        <r>
          <rPr>
            <b/>
            <sz val="8.5"/>
            <color indexed="81"/>
            <rFont val="Tahoma"/>
            <family val="2"/>
          </rPr>
          <t xml:space="preserve">Sila isi di sini
</t>
        </r>
        <r>
          <rPr>
            <b/>
            <i/>
            <sz val="8.5"/>
            <color indexed="81"/>
            <rFont val="Tahoma"/>
            <family val="2"/>
          </rPr>
          <t>Please fill in here</t>
        </r>
      </text>
    </comment>
    <comment ref="S45" authorId="0" shapeId="0" xr:uid="{AC19A781-5550-48D0-ACEB-69B28536438D}">
      <text>
        <r>
          <rPr>
            <b/>
            <sz val="8.5"/>
            <color indexed="81"/>
            <rFont val="Tahoma"/>
            <family val="2"/>
          </rPr>
          <t xml:space="preserve">Sila isi di sini
</t>
        </r>
        <r>
          <rPr>
            <b/>
            <i/>
            <sz val="8.5"/>
            <color indexed="81"/>
            <rFont val="Tahoma"/>
            <family val="2"/>
          </rPr>
          <t>Please fill in here</t>
        </r>
      </text>
    </comment>
    <comment ref="L49" authorId="0" shapeId="0" xr:uid="{541AB1DA-B950-454C-906C-2CF72E7A3CE0}">
      <text>
        <r>
          <rPr>
            <b/>
            <sz val="8.5"/>
            <color indexed="81"/>
            <rFont val="Tahoma"/>
            <family val="2"/>
          </rPr>
          <t xml:space="preserve">Sila isi di sini
</t>
        </r>
        <r>
          <rPr>
            <b/>
            <i/>
            <sz val="8.5"/>
            <color indexed="81"/>
            <rFont val="Tahoma"/>
            <family val="2"/>
          </rPr>
          <t>Please fill in here</t>
        </r>
      </text>
    </comment>
    <comment ref="S49" authorId="0" shapeId="0" xr:uid="{C4F8F1EF-D1D1-4EE5-AD3C-B2AFB8502E7F}">
      <text>
        <r>
          <rPr>
            <b/>
            <sz val="8.5"/>
            <color indexed="81"/>
            <rFont val="Tahoma"/>
            <family val="2"/>
          </rPr>
          <t xml:space="preserve">Sila isi di sini
</t>
        </r>
        <r>
          <rPr>
            <b/>
            <i/>
            <sz val="8.5"/>
            <color indexed="81"/>
            <rFont val="Tahoma"/>
            <family val="2"/>
          </rPr>
          <t>Please fill in here</t>
        </r>
      </text>
    </comment>
    <comment ref="L55" authorId="0" shapeId="0" xr:uid="{00000000-0006-0000-1000-00001D000000}">
      <text>
        <r>
          <rPr>
            <b/>
            <sz val="8.5"/>
            <color indexed="81"/>
            <rFont val="Tahoma"/>
            <family val="2"/>
          </rPr>
          <t xml:space="preserve">Sila isi di sini
</t>
        </r>
        <r>
          <rPr>
            <b/>
            <i/>
            <sz val="8.5"/>
            <color indexed="81"/>
            <rFont val="Tahoma"/>
            <family val="2"/>
          </rPr>
          <t>Please fill in here</t>
        </r>
      </text>
    </comment>
    <comment ref="S55" authorId="0" shapeId="0" xr:uid="{00000000-0006-0000-1000-00001F000000}">
      <text>
        <r>
          <rPr>
            <b/>
            <sz val="8.5"/>
            <color indexed="81"/>
            <rFont val="Tahoma"/>
            <family val="2"/>
          </rPr>
          <t xml:space="preserve">Sila isi di sini
</t>
        </r>
        <r>
          <rPr>
            <b/>
            <i/>
            <sz val="8.5"/>
            <color indexed="81"/>
            <rFont val="Tahoma"/>
            <family val="2"/>
          </rPr>
          <t>Please fill in here</t>
        </r>
      </text>
    </comment>
    <comment ref="O60" authorId="0" shapeId="0" xr:uid="{00000000-0006-0000-1000-000020000000}">
      <text>
        <r>
          <rPr>
            <b/>
            <sz val="9"/>
            <color indexed="81"/>
            <rFont val="Tahoma"/>
            <family val="2"/>
          </rPr>
          <t xml:space="preserve">Sila isi di sini
</t>
        </r>
        <r>
          <rPr>
            <b/>
            <i/>
            <sz val="9"/>
            <color indexed="81"/>
            <rFont val="Tahoma"/>
            <family val="2"/>
          </rPr>
          <t>Please fill in here</t>
        </r>
      </text>
    </comment>
    <comment ref="O63" authorId="0" shapeId="0" xr:uid="{00000000-0006-0000-1000-000021000000}">
      <text>
        <r>
          <rPr>
            <b/>
            <sz val="9"/>
            <color indexed="81"/>
            <rFont val="Tahoma"/>
            <family val="2"/>
          </rPr>
          <t xml:space="preserve">Sila isi di sini
</t>
        </r>
        <r>
          <rPr>
            <b/>
            <i/>
            <sz val="9"/>
            <color indexed="81"/>
            <rFont val="Tahoma"/>
            <family val="2"/>
          </rPr>
          <t>Please fill in here</t>
        </r>
      </text>
    </comment>
    <comment ref="O66" authorId="0" shapeId="0" xr:uid="{00000000-0006-0000-1000-000022000000}">
      <text>
        <r>
          <rPr>
            <b/>
            <sz val="9"/>
            <color indexed="81"/>
            <rFont val="Tahoma"/>
            <family val="2"/>
          </rPr>
          <t xml:space="preserve">Sila isi di sini
</t>
        </r>
        <r>
          <rPr>
            <b/>
            <i/>
            <sz val="9"/>
            <color indexed="81"/>
            <rFont val="Tahoma"/>
            <family val="2"/>
          </rPr>
          <t>Please fill in here</t>
        </r>
      </text>
    </comment>
    <comment ref="AA69" authorId="1" shapeId="0" xr:uid="{00000000-0006-0000-1000-000023000000}">
      <text>
        <r>
          <rPr>
            <b/>
            <sz val="8"/>
            <color indexed="81"/>
            <rFont val="Tahoma"/>
            <family val="2"/>
          </rPr>
          <t xml:space="preserve">Pengiraan Automatik
</t>
        </r>
        <r>
          <rPr>
            <b/>
            <i/>
            <sz val="8"/>
            <color indexed="81"/>
            <rFont val="Tahoma"/>
            <family val="2"/>
          </rPr>
          <t>Automatic Calculation</t>
        </r>
      </text>
    </comment>
    <comment ref="L107" authorId="0" shapeId="0" xr:uid="{00000000-0006-0000-1000-000024000000}">
      <text>
        <r>
          <rPr>
            <b/>
            <sz val="8.5"/>
            <color indexed="81"/>
            <rFont val="Tahoma"/>
            <family val="2"/>
          </rPr>
          <t xml:space="preserve">Sila isi di sini
</t>
        </r>
        <r>
          <rPr>
            <b/>
            <i/>
            <sz val="8.5"/>
            <color indexed="81"/>
            <rFont val="Tahoma"/>
            <family val="2"/>
          </rPr>
          <t>Please fill in here</t>
        </r>
      </text>
    </comment>
    <comment ref="S107" authorId="0" shapeId="0" xr:uid="{00000000-0006-0000-1000-000026000000}">
      <text>
        <r>
          <rPr>
            <b/>
            <sz val="8.5"/>
            <color indexed="81"/>
            <rFont val="Tahoma"/>
            <family val="2"/>
          </rPr>
          <t xml:space="preserve">Sila isi di sini
</t>
        </r>
        <r>
          <rPr>
            <b/>
            <i/>
            <sz val="8.5"/>
            <color indexed="81"/>
            <rFont val="Tahoma"/>
            <family val="2"/>
          </rPr>
          <t>Please fill in here</t>
        </r>
      </text>
    </comment>
    <comment ref="L114" authorId="0" shapeId="0" xr:uid="{00000000-0006-0000-1000-000027000000}">
      <text>
        <r>
          <rPr>
            <b/>
            <sz val="8.5"/>
            <color indexed="81"/>
            <rFont val="Tahoma"/>
            <family val="2"/>
          </rPr>
          <t xml:space="preserve">Sila isi di sini
</t>
        </r>
        <r>
          <rPr>
            <b/>
            <i/>
            <sz val="8.5"/>
            <color indexed="81"/>
            <rFont val="Tahoma"/>
            <family val="2"/>
          </rPr>
          <t>Please fill in here</t>
        </r>
      </text>
    </comment>
    <comment ref="S114" authorId="0" shapeId="0" xr:uid="{00000000-0006-0000-1000-000029000000}">
      <text>
        <r>
          <rPr>
            <b/>
            <sz val="8.5"/>
            <color indexed="81"/>
            <rFont val="Tahoma"/>
            <family val="2"/>
          </rPr>
          <t xml:space="preserve">Sila isi di sini
</t>
        </r>
        <r>
          <rPr>
            <b/>
            <i/>
            <sz val="8.5"/>
            <color indexed="81"/>
            <rFont val="Tahoma"/>
            <family val="2"/>
          </rPr>
          <t>Please fill in here</t>
        </r>
      </text>
    </comment>
    <comment ref="L118" authorId="0" shapeId="0" xr:uid="{00000000-0006-0000-1000-00002A000000}">
      <text>
        <r>
          <rPr>
            <b/>
            <sz val="8.5"/>
            <color indexed="81"/>
            <rFont val="Tahoma"/>
            <family val="2"/>
          </rPr>
          <t xml:space="preserve">Sila isi di sini
</t>
        </r>
        <r>
          <rPr>
            <b/>
            <i/>
            <sz val="8.5"/>
            <color indexed="81"/>
            <rFont val="Tahoma"/>
            <family val="2"/>
          </rPr>
          <t>Please fill in here</t>
        </r>
      </text>
    </comment>
    <comment ref="S118" authorId="0" shapeId="0" xr:uid="{00000000-0006-0000-1000-00002C000000}">
      <text>
        <r>
          <rPr>
            <b/>
            <sz val="8.5"/>
            <color indexed="81"/>
            <rFont val="Tahoma"/>
            <family val="2"/>
          </rPr>
          <t xml:space="preserve">Sila isi di sini
</t>
        </r>
        <r>
          <rPr>
            <b/>
            <i/>
            <sz val="8.5"/>
            <color indexed="81"/>
            <rFont val="Tahoma"/>
            <family val="2"/>
          </rPr>
          <t>Please fill in here</t>
        </r>
      </text>
    </comment>
    <comment ref="L122" authorId="0" shapeId="0" xr:uid="{00000000-0006-0000-1000-00002D000000}">
      <text>
        <r>
          <rPr>
            <b/>
            <sz val="8.5"/>
            <color indexed="81"/>
            <rFont val="Tahoma"/>
            <family val="2"/>
          </rPr>
          <t xml:space="preserve">Sila isi di sini
</t>
        </r>
        <r>
          <rPr>
            <b/>
            <i/>
            <sz val="8.5"/>
            <color indexed="81"/>
            <rFont val="Tahoma"/>
            <family val="2"/>
          </rPr>
          <t>Please fill in here</t>
        </r>
      </text>
    </comment>
    <comment ref="S122" authorId="0" shapeId="0" xr:uid="{00000000-0006-0000-1000-00002F000000}">
      <text>
        <r>
          <rPr>
            <b/>
            <sz val="8.5"/>
            <color indexed="81"/>
            <rFont val="Tahoma"/>
            <family val="2"/>
          </rPr>
          <t xml:space="preserve">Sila isi di sini
</t>
        </r>
        <r>
          <rPr>
            <b/>
            <i/>
            <sz val="8.5"/>
            <color indexed="81"/>
            <rFont val="Tahoma"/>
            <family val="2"/>
          </rPr>
          <t>Please fill in here</t>
        </r>
      </text>
    </comment>
    <comment ref="L126" authorId="0" shapeId="0" xr:uid="{00000000-0006-0000-1000-000030000000}">
      <text>
        <r>
          <rPr>
            <b/>
            <sz val="8.5"/>
            <color indexed="81"/>
            <rFont val="Tahoma"/>
            <family val="2"/>
          </rPr>
          <t xml:space="preserve">Sila isi di sini
</t>
        </r>
        <r>
          <rPr>
            <b/>
            <i/>
            <sz val="8.5"/>
            <color indexed="81"/>
            <rFont val="Tahoma"/>
            <family val="2"/>
          </rPr>
          <t>Please fill in here</t>
        </r>
      </text>
    </comment>
    <comment ref="S126" authorId="0" shapeId="0" xr:uid="{00000000-0006-0000-1000-000032000000}">
      <text>
        <r>
          <rPr>
            <b/>
            <sz val="8.5"/>
            <color indexed="81"/>
            <rFont val="Tahoma"/>
            <family val="2"/>
          </rPr>
          <t xml:space="preserve">Sila isi di sini
</t>
        </r>
        <r>
          <rPr>
            <b/>
            <i/>
            <sz val="8.5"/>
            <color indexed="81"/>
            <rFont val="Tahoma"/>
            <family val="2"/>
          </rPr>
          <t>Please fill in here</t>
        </r>
      </text>
    </comment>
    <comment ref="L130" authorId="0" shapeId="0" xr:uid="{00000000-0006-0000-1000-000033000000}">
      <text>
        <r>
          <rPr>
            <b/>
            <sz val="8.5"/>
            <color indexed="81"/>
            <rFont val="Tahoma"/>
            <family val="2"/>
          </rPr>
          <t xml:space="preserve">Sila isi di sini
</t>
        </r>
        <r>
          <rPr>
            <b/>
            <i/>
            <sz val="8.5"/>
            <color indexed="81"/>
            <rFont val="Tahoma"/>
            <family val="2"/>
          </rPr>
          <t>Please fill in here</t>
        </r>
      </text>
    </comment>
    <comment ref="S130" authorId="0" shapeId="0" xr:uid="{00000000-0006-0000-1000-000035000000}">
      <text>
        <r>
          <rPr>
            <b/>
            <sz val="8.5"/>
            <color indexed="81"/>
            <rFont val="Tahoma"/>
            <family val="2"/>
          </rPr>
          <t xml:space="preserve">Sila isi di sini
</t>
        </r>
        <r>
          <rPr>
            <b/>
            <i/>
            <sz val="8.5"/>
            <color indexed="81"/>
            <rFont val="Tahoma"/>
            <family val="2"/>
          </rPr>
          <t>Please fill in here</t>
        </r>
      </text>
    </comment>
    <comment ref="L134" authorId="0" shapeId="0" xr:uid="{9009CEFF-BF1D-4E26-ACF7-6F39E73E4431}">
      <text>
        <r>
          <rPr>
            <b/>
            <sz val="8.5"/>
            <color indexed="81"/>
            <rFont val="Tahoma"/>
            <family val="2"/>
          </rPr>
          <t xml:space="preserve">Sila isi di sini
</t>
        </r>
        <r>
          <rPr>
            <b/>
            <i/>
            <sz val="8.5"/>
            <color indexed="81"/>
            <rFont val="Tahoma"/>
            <family val="2"/>
          </rPr>
          <t>Please fill in here</t>
        </r>
      </text>
    </comment>
    <comment ref="S134" authorId="0" shapeId="0" xr:uid="{F67CBE32-0A31-42A8-8B5F-64A58F28078D}">
      <text>
        <r>
          <rPr>
            <b/>
            <sz val="8.5"/>
            <color indexed="81"/>
            <rFont val="Tahoma"/>
            <family val="2"/>
          </rPr>
          <t xml:space="preserve">Sila isi di sini
</t>
        </r>
        <r>
          <rPr>
            <b/>
            <i/>
            <sz val="8.5"/>
            <color indexed="81"/>
            <rFont val="Tahoma"/>
            <family val="2"/>
          </rPr>
          <t>Please fill in here</t>
        </r>
      </text>
    </comment>
    <comment ref="L138" authorId="0" shapeId="0" xr:uid="{00000000-0006-0000-1000-00003C000000}">
      <text>
        <r>
          <rPr>
            <b/>
            <sz val="8.5"/>
            <color indexed="81"/>
            <rFont val="Tahoma"/>
            <family val="2"/>
          </rPr>
          <t xml:space="preserve">Sila isi di sini
</t>
        </r>
        <r>
          <rPr>
            <b/>
            <i/>
            <sz val="8.5"/>
            <color indexed="81"/>
            <rFont val="Tahoma"/>
            <family val="2"/>
          </rPr>
          <t>Please fill in here</t>
        </r>
      </text>
    </comment>
    <comment ref="S138" authorId="0" shapeId="0" xr:uid="{00000000-0006-0000-1000-00003E000000}">
      <text>
        <r>
          <rPr>
            <b/>
            <sz val="8.5"/>
            <color indexed="81"/>
            <rFont val="Tahoma"/>
            <family val="2"/>
          </rPr>
          <t xml:space="preserve">Sila isi di sini
</t>
        </r>
        <r>
          <rPr>
            <b/>
            <i/>
            <sz val="8.5"/>
            <color indexed="81"/>
            <rFont val="Tahoma"/>
            <family val="2"/>
          </rPr>
          <t>Please fill in here</t>
        </r>
      </text>
    </comment>
    <comment ref="L142" authorId="0" shapeId="0" xr:uid="{00000000-0006-0000-1000-00003F000000}">
      <text>
        <r>
          <rPr>
            <b/>
            <sz val="8.5"/>
            <color indexed="81"/>
            <rFont val="Tahoma"/>
            <family val="2"/>
          </rPr>
          <t xml:space="preserve">Sila isi di sini
</t>
        </r>
        <r>
          <rPr>
            <b/>
            <i/>
            <sz val="8.5"/>
            <color indexed="81"/>
            <rFont val="Tahoma"/>
            <family val="2"/>
          </rPr>
          <t>Please fill in here</t>
        </r>
      </text>
    </comment>
    <comment ref="S142" authorId="0" shapeId="0" xr:uid="{00000000-0006-0000-1000-000041000000}">
      <text>
        <r>
          <rPr>
            <b/>
            <sz val="8.5"/>
            <color indexed="81"/>
            <rFont val="Tahoma"/>
            <family val="2"/>
          </rPr>
          <t xml:space="preserve">Sila isi di sini
</t>
        </r>
        <r>
          <rPr>
            <b/>
            <i/>
            <sz val="8.5"/>
            <color indexed="81"/>
            <rFont val="Tahoma"/>
            <family val="2"/>
          </rPr>
          <t>Please fill in here</t>
        </r>
      </text>
    </comment>
    <comment ref="L146" authorId="0" shapeId="0" xr:uid="{BEEF383E-7EAB-4653-9332-4E88F69E236D}">
      <text>
        <r>
          <rPr>
            <b/>
            <sz val="8.5"/>
            <color indexed="81"/>
            <rFont val="Tahoma"/>
            <family val="2"/>
          </rPr>
          <t xml:space="preserve">Sila isi di sini
</t>
        </r>
        <r>
          <rPr>
            <b/>
            <i/>
            <sz val="8.5"/>
            <color indexed="81"/>
            <rFont val="Tahoma"/>
            <family val="2"/>
          </rPr>
          <t>Please fill in here</t>
        </r>
      </text>
    </comment>
    <comment ref="S146" authorId="0" shapeId="0" xr:uid="{A0369FC6-A9E4-47E9-BE6A-1B46B31C1D0B}">
      <text>
        <r>
          <rPr>
            <b/>
            <sz val="8.5"/>
            <color indexed="81"/>
            <rFont val="Tahoma"/>
            <family val="2"/>
          </rPr>
          <t xml:space="preserve">Sila isi di sini
</t>
        </r>
        <r>
          <rPr>
            <b/>
            <i/>
            <sz val="8.5"/>
            <color indexed="81"/>
            <rFont val="Tahoma"/>
            <family val="2"/>
          </rPr>
          <t>Please fill in here</t>
        </r>
      </text>
    </comment>
    <comment ref="L151" authorId="0" shapeId="0" xr:uid="{00000000-0006-0000-1000-000042000000}">
      <text>
        <r>
          <rPr>
            <b/>
            <sz val="8.5"/>
            <color indexed="81"/>
            <rFont val="Tahoma"/>
            <family val="2"/>
          </rPr>
          <t xml:space="preserve">Sila isi di sini
</t>
        </r>
        <r>
          <rPr>
            <b/>
            <i/>
            <sz val="8.5"/>
            <color indexed="81"/>
            <rFont val="Tahoma"/>
            <family val="2"/>
          </rPr>
          <t>Please fill in here</t>
        </r>
      </text>
    </comment>
    <comment ref="S151" authorId="0" shapeId="0" xr:uid="{00000000-0006-0000-1000-000044000000}">
      <text>
        <r>
          <rPr>
            <b/>
            <sz val="8.5"/>
            <color indexed="81"/>
            <rFont val="Tahoma"/>
            <family val="2"/>
          </rPr>
          <t xml:space="preserve">Sila isi di sini
</t>
        </r>
        <r>
          <rPr>
            <b/>
            <i/>
            <sz val="8.5"/>
            <color indexed="81"/>
            <rFont val="Tahoma"/>
            <family val="2"/>
          </rPr>
          <t>Please fill in here</t>
        </r>
      </text>
    </comment>
    <comment ref="L155" authorId="0" shapeId="0" xr:uid="{013E8FBA-A1AB-4040-A554-BD617577375C}">
      <text>
        <r>
          <rPr>
            <b/>
            <sz val="8.5"/>
            <color indexed="81"/>
            <rFont val="Tahoma"/>
            <family val="2"/>
          </rPr>
          <t xml:space="preserve">Sila isi di sini
</t>
        </r>
        <r>
          <rPr>
            <b/>
            <i/>
            <sz val="8.5"/>
            <color indexed="81"/>
            <rFont val="Tahoma"/>
            <family val="2"/>
          </rPr>
          <t>Please fill in here</t>
        </r>
      </text>
    </comment>
    <comment ref="S155" authorId="0" shapeId="0" xr:uid="{BAC91639-0FFF-4F30-8E88-4A8B1C2DB1E7}">
      <text>
        <r>
          <rPr>
            <b/>
            <sz val="8.5"/>
            <color indexed="81"/>
            <rFont val="Tahoma"/>
            <family val="2"/>
          </rPr>
          <t xml:space="preserve">Sila isi di sini
</t>
        </r>
        <r>
          <rPr>
            <b/>
            <i/>
            <sz val="8.5"/>
            <color indexed="81"/>
            <rFont val="Tahoma"/>
            <family val="2"/>
          </rPr>
          <t>Please fill in here</t>
        </r>
      </text>
    </comment>
    <comment ref="L166" authorId="0" shapeId="0" xr:uid="{00000000-0006-0000-1000-000045000000}">
      <text>
        <r>
          <rPr>
            <b/>
            <sz val="8.5"/>
            <color indexed="81"/>
            <rFont val="Tahoma"/>
            <family val="2"/>
          </rPr>
          <t xml:space="preserve">Sila isi di sini
</t>
        </r>
        <r>
          <rPr>
            <b/>
            <i/>
            <sz val="8.5"/>
            <color indexed="81"/>
            <rFont val="Tahoma"/>
            <family val="2"/>
          </rPr>
          <t>Please fill in here</t>
        </r>
      </text>
    </comment>
    <comment ref="S166" authorId="0" shapeId="0" xr:uid="{00000000-0006-0000-1000-000047000000}">
      <text>
        <r>
          <rPr>
            <b/>
            <sz val="8.5"/>
            <color indexed="81"/>
            <rFont val="Tahoma"/>
            <family val="2"/>
          </rPr>
          <t xml:space="preserve">Sila isi di sini
</t>
        </r>
        <r>
          <rPr>
            <b/>
            <i/>
            <sz val="8.5"/>
            <color indexed="81"/>
            <rFont val="Tahoma"/>
            <family val="2"/>
          </rPr>
          <t>Please fill in here</t>
        </r>
      </text>
    </comment>
    <comment ref="L172" authorId="0" shapeId="0" xr:uid="{48CFBEF4-FD57-48F4-ADEB-920E3E4FB6EA}">
      <text>
        <r>
          <rPr>
            <b/>
            <sz val="8.5"/>
            <color indexed="81"/>
            <rFont val="Tahoma"/>
            <family val="2"/>
          </rPr>
          <t xml:space="preserve">Sila isi di sini
</t>
        </r>
        <r>
          <rPr>
            <b/>
            <i/>
            <sz val="8.5"/>
            <color indexed="81"/>
            <rFont val="Tahoma"/>
            <family val="2"/>
          </rPr>
          <t>Please fill in here</t>
        </r>
      </text>
    </comment>
    <comment ref="S172" authorId="0" shapeId="0" xr:uid="{EEA29DE5-2868-47FF-B5B9-1EAE928ACAED}">
      <text>
        <r>
          <rPr>
            <b/>
            <sz val="8.5"/>
            <color indexed="81"/>
            <rFont val="Tahoma"/>
            <family val="2"/>
          </rPr>
          <t xml:space="preserve">Sila isi di sini
</t>
        </r>
        <r>
          <rPr>
            <b/>
            <i/>
            <sz val="8.5"/>
            <color indexed="81"/>
            <rFont val="Tahoma"/>
            <family val="2"/>
          </rPr>
          <t>Please fill in here</t>
        </r>
      </text>
    </comment>
    <comment ref="L203" authorId="0" shapeId="0" xr:uid="{00000000-0006-0000-1000-000051000000}">
      <text>
        <r>
          <rPr>
            <b/>
            <sz val="8.5"/>
            <color indexed="81"/>
            <rFont val="Tahoma"/>
            <family val="2"/>
          </rPr>
          <t xml:space="preserve">Sila isi di sini
</t>
        </r>
        <r>
          <rPr>
            <b/>
            <i/>
            <sz val="8.5"/>
            <color indexed="81"/>
            <rFont val="Tahoma"/>
            <family val="2"/>
          </rPr>
          <t>Please fill in here</t>
        </r>
      </text>
    </comment>
    <comment ref="S203" authorId="0" shapeId="0" xr:uid="{00000000-0006-0000-1000-000053000000}">
      <text>
        <r>
          <rPr>
            <b/>
            <sz val="8.5"/>
            <color indexed="81"/>
            <rFont val="Tahoma"/>
            <family val="2"/>
          </rPr>
          <t xml:space="preserve">Sila isi di sini
</t>
        </r>
        <r>
          <rPr>
            <b/>
            <i/>
            <sz val="8.5"/>
            <color indexed="81"/>
            <rFont val="Tahoma"/>
            <family val="2"/>
          </rPr>
          <t>Please fill in here</t>
        </r>
      </text>
    </comment>
    <comment ref="L207" authorId="0" shapeId="0" xr:uid="{CAF07754-9D6A-449A-B0D2-567D9DFADE96}">
      <text>
        <r>
          <rPr>
            <b/>
            <sz val="8.5"/>
            <color indexed="81"/>
            <rFont val="Tahoma"/>
            <family val="2"/>
          </rPr>
          <t>Pengiraan Automatik
Automatic Calculation</t>
        </r>
      </text>
    </comment>
    <comment ref="S207" authorId="0" shapeId="0" xr:uid="{A31A62D8-50E3-4418-92B7-A8F17F8C8736}">
      <text>
        <r>
          <rPr>
            <b/>
            <sz val="8.5"/>
            <color indexed="81"/>
            <rFont val="Tahoma"/>
            <family val="2"/>
          </rPr>
          <t>Pengiraan Automatik
Automatic Calculation</t>
        </r>
      </text>
    </comment>
    <comment ref="L214" authorId="0" shapeId="0" xr:uid="{89575FEE-7B13-4A26-96D5-61EBAA4C8E18}">
      <text>
        <r>
          <rPr>
            <b/>
            <sz val="8.5"/>
            <color indexed="81"/>
            <rFont val="Tahoma"/>
            <family val="2"/>
          </rPr>
          <t xml:space="preserve">Sila isi di sini
</t>
        </r>
        <r>
          <rPr>
            <b/>
            <i/>
            <sz val="8.5"/>
            <color indexed="81"/>
            <rFont val="Tahoma"/>
            <family val="2"/>
          </rPr>
          <t>Please fill in here</t>
        </r>
      </text>
    </comment>
    <comment ref="S214" authorId="0" shapeId="0" xr:uid="{C2929C74-03F0-416E-9D22-5FD94448188D}">
      <text>
        <r>
          <rPr>
            <b/>
            <sz val="8.5"/>
            <color indexed="81"/>
            <rFont val="Tahoma"/>
            <family val="2"/>
          </rPr>
          <t xml:space="preserve">Sila isi di sini
</t>
        </r>
        <r>
          <rPr>
            <b/>
            <i/>
            <sz val="8.5"/>
            <color indexed="81"/>
            <rFont val="Tahoma"/>
            <family val="2"/>
          </rPr>
          <t>Please fill in here</t>
        </r>
      </text>
    </comment>
    <comment ref="L218" authorId="0" shapeId="0" xr:uid="{7677D70B-D667-4C37-BB61-101BE6606460}">
      <text>
        <r>
          <rPr>
            <b/>
            <sz val="8.5"/>
            <color indexed="81"/>
            <rFont val="Tahoma"/>
            <family val="2"/>
          </rPr>
          <t xml:space="preserve">Sila isi di sini
</t>
        </r>
        <r>
          <rPr>
            <b/>
            <i/>
            <sz val="8.5"/>
            <color indexed="81"/>
            <rFont val="Tahoma"/>
            <family val="2"/>
          </rPr>
          <t>Please fill in here</t>
        </r>
      </text>
    </comment>
    <comment ref="S218" authorId="0" shapeId="0" xr:uid="{B2102D00-78A8-4C38-9AAD-3B2A3FC60270}">
      <text>
        <r>
          <rPr>
            <b/>
            <sz val="8.5"/>
            <color indexed="81"/>
            <rFont val="Tahoma"/>
            <family val="2"/>
          </rPr>
          <t xml:space="preserve">Sila isi di sini
</t>
        </r>
        <r>
          <rPr>
            <b/>
            <i/>
            <sz val="8.5"/>
            <color indexed="81"/>
            <rFont val="Tahoma"/>
            <family val="2"/>
          </rPr>
          <t>Please fill in here</t>
        </r>
      </text>
    </comment>
    <comment ref="L222" authorId="0" shapeId="0" xr:uid="{FD035B47-5A6C-46A1-AA95-0AECDA4D2E1D}">
      <text>
        <r>
          <rPr>
            <b/>
            <sz val="8.5"/>
            <color indexed="81"/>
            <rFont val="Tahoma"/>
            <family val="2"/>
          </rPr>
          <t xml:space="preserve">Sila isi di sini
</t>
        </r>
        <r>
          <rPr>
            <b/>
            <i/>
            <sz val="8.5"/>
            <color indexed="81"/>
            <rFont val="Tahoma"/>
            <family val="2"/>
          </rPr>
          <t>Please fill in here</t>
        </r>
      </text>
    </comment>
    <comment ref="S222" authorId="0" shapeId="0" xr:uid="{C3C8B9A9-3989-4228-ACB3-EE6F630471B4}">
      <text>
        <r>
          <rPr>
            <b/>
            <sz val="8.5"/>
            <color indexed="81"/>
            <rFont val="Tahoma"/>
            <family val="2"/>
          </rPr>
          <t xml:space="preserve">Sila isi di sini
</t>
        </r>
        <r>
          <rPr>
            <b/>
            <i/>
            <sz val="8.5"/>
            <color indexed="81"/>
            <rFont val="Tahoma"/>
            <family val="2"/>
          </rPr>
          <t>Please fill in here</t>
        </r>
      </text>
    </comment>
    <comment ref="L226" authorId="0" shapeId="0" xr:uid="{0BD2E456-F388-48D2-AB7D-CA9BEBF2E7BC}">
      <text>
        <r>
          <rPr>
            <b/>
            <sz val="8.5"/>
            <color indexed="81"/>
            <rFont val="Tahoma"/>
            <family val="2"/>
          </rPr>
          <t xml:space="preserve">Sila isi di sini
</t>
        </r>
        <r>
          <rPr>
            <b/>
            <i/>
            <sz val="8.5"/>
            <color indexed="81"/>
            <rFont val="Tahoma"/>
            <family val="2"/>
          </rPr>
          <t>Please fill in here</t>
        </r>
      </text>
    </comment>
    <comment ref="S226" authorId="0" shapeId="0" xr:uid="{DBBEA296-126E-4CAE-9BD4-1B9D3BF62DAA}">
      <text>
        <r>
          <rPr>
            <b/>
            <sz val="8.5"/>
            <color indexed="81"/>
            <rFont val="Tahoma"/>
            <family val="2"/>
          </rPr>
          <t xml:space="preserve">Sila isi di sini
</t>
        </r>
        <r>
          <rPr>
            <b/>
            <i/>
            <sz val="8.5"/>
            <color indexed="81"/>
            <rFont val="Tahoma"/>
            <family val="2"/>
          </rPr>
          <t>Please fill in here</t>
        </r>
      </text>
    </comment>
    <comment ref="L230" authorId="0" shapeId="0" xr:uid="{4140191C-4238-465E-B4BA-4D29B6558646}">
      <text>
        <r>
          <rPr>
            <b/>
            <sz val="8.5"/>
            <color indexed="81"/>
            <rFont val="Tahoma"/>
            <family val="2"/>
          </rPr>
          <t xml:space="preserve">Sila isi di sini
</t>
        </r>
        <r>
          <rPr>
            <b/>
            <i/>
            <sz val="8.5"/>
            <color indexed="81"/>
            <rFont val="Tahoma"/>
            <family val="2"/>
          </rPr>
          <t>Please fill in here</t>
        </r>
      </text>
    </comment>
    <comment ref="S230" authorId="0" shapeId="0" xr:uid="{D0E94C10-155C-43FC-B69A-A73A389F5C57}">
      <text>
        <r>
          <rPr>
            <b/>
            <sz val="8.5"/>
            <color indexed="81"/>
            <rFont val="Tahoma"/>
            <family val="2"/>
          </rPr>
          <t xml:space="preserve">Sila isi di sini
</t>
        </r>
        <r>
          <rPr>
            <b/>
            <i/>
            <sz val="8.5"/>
            <color indexed="81"/>
            <rFont val="Tahoma"/>
            <family val="2"/>
          </rPr>
          <t>Please fill in here</t>
        </r>
      </text>
    </comment>
    <comment ref="L234" authorId="0" shapeId="0" xr:uid="{936E5FBF-5FC4-4C88-BD8B-F9F9059CCC01}">
      <text>
        <r>
          <rPr>
            <b/>
            <sz val="8.5"/>
            <color indexed="81"/>
            <rFont val="Tahoma"/>
            <family val="2"/>
          </rPr>
          <t xml:space="preserve">Sila isi di sini
</t>
        </r>
        <r>
          <rPr>
            <b/>
            <i/>
            <sz val="8.5"/>
            <color indexed="81"/>
            <rFont val="Tahoma"/>
            <family val="2"/>
          </rPr>
          <t>Please fill in here</t>
        </r>
      </text>
    </comment>
    <comment ref="S234" authorId="0" shapeId="0" xr:uid="{6EF00E6B-496D-4E40-A398-22F385E2A5CC}">
      <text>
        <r>
          <rPr>
            <b/>
            <sz val="8.5"/>
            <color indexed="81"/>
            <rFont val="Tahoma"/>
            <family val="2"/>
          </rPr>
          <t xml:space="preserve">Sila isi di sini
</t>
        </r>
        <r>
          <rPr>
            <b/>
            <i/>
            <sz val="8.5"/>
            <color indexed="81"/>
            <rFont val="Tahoma"/>
            <family val="2"/>
          </rPr>
          <t>Please fill in here</t>
        </r>
      </text>
    </comment>
    <comment ref="L238" authorId="0" shapeId="0" xr:uid="{33AB6157-3309-453A-A0CA-0DD4834BC0E4}">
      <text>
        <r>
          <rPr>
            <b/>
            <sz val="8.5"/>
            <color indexed="81"/>
            <rFont val="Tahoma"/>
            <family val="2"/>
          </rPr>
          <t xml:space="preserve">Sila isi di sini
</t>
        </r>
        <r>
          <rPr>
            <b/>
            <i/>
            <sz val="8.5"/>
            <color indexed="81"/>
            <rFont val="Tahoma"/>
            <family val="2"/>
          </rPr>
          <t>Please fill in here</t>
        </r>
      </text>
    </comment>
    <comment ref="S238" authorId="0" shapeId="0" xr:uid="{1C3F96F7-4C64-4C3F-8820-D2013F46B063}">
      <text>
        <r>
          <rPr>
            <b/>
            <sz val="8.5"/>
            <color indexed="81"/>
            <rFont val="Tahoma"/>
            <family val="2"/>
          </rPr>
          <t xml:space="preserve">Sila isi di sini
</t>
        </r>
        <r>
          <rPr>
            <b/>
            <i/>
            <sz val="8.5"/>
            <color indexed="81"/>
            <rFont val="Tahoma"/>
            <family val="2"/>
          </rPr>
          <t>Please fill in here</t>
        </r>
      </text>
    </comment>
    <comment ref="L242" authorId="0" shapeId="0" xr:uid="{00C29E2B-D1A5-4106-A8EF-905EB7B09960}">
      <text>
        <r>
          <rPr>
            <b/>
            <sz val="8.5"/>
            <color indexed="81"/>
            <rFont val="Tahoma"/>
            <family val="2"/>
          </rPr>
          <t xml:space="preserve">Sila isi di sini
</t>
        </r>
        <r>
          <rPr>
            <b/>
            <i/>
            <sz val="8.5"/>
            <color indexed="81"/>
            <rFont val="Tahoma"/>
            <family val="2"/>
          </rPr>
          <t>Please fill in here</t>
        </r>
      </text>
    </comment>
    <comment ref="S242" authorId="0" shapeId="0" xr:uid="{C3418756-4016-4511-90B8-3E58FC8C821C}">
      <text>
        <r>
          <rPr>
            <b/>
            <sz val="8.5"/>
            <color indexed="81"/>
            <rFont val="Tahoma"/>
            <family val="2"/>
          </rPr>
          <t xml:space="preserve">Sila isi di sini
</t>
        </r>
        <r>
          <rPr>
            <b/>
            <i/>
            <sz val="8.5"/>
            <color indexed="81"/>
            <rFont val="Tahoma"/>
            <family val="2"/>
          </rPr>
          <t>Please fill in here</t>
        </r>
      </text>
    </comment>
    <comment ref="L246" authorId="0" shapeId="0" xr:uid="{04CDAF3C-3529-4F0F-8093-CEB82306F786}">
      <text>
        <r>
          <rPr>
            <b/>
            <sz val="8.5"/>
            <color indexed="81"/>
            <rFont val="Tahoma"/>
            <family val="2"/>
          </rPr>
          <t xml:space="preserve">Sila isi di sini
</t>
        </r>
        <r>
          <rPr>
            <b/>
            <i/>
            <sz val="8.5"/>
            <color indexed="81"/>
            <rFont val="Tahoma"/>
            <family val="2"/>
          </rPr>
          <t>Please fill in here</t>
        </r>
      </text>
    </comment>
    <comment ref="S246" authorId="0" shapeId="0" xr:uid="{E7C06214-75CC-4D11-AC61-4F5C4FD9B7C5}">
      <text>
        <r>
          <rPr>
            <b/>
            <sz val="8.5"/>
            <color indexed="81"/>
            <rFont val="Tahoma"/>
            <family val="2"/>
          </rPr>
          <t xml:space="preserve">Sila isi di sini
</t>
        </r>
        <r>
          <rPr>
            <b/>
            <i/>
            <sz val="8.5"/>
            <color indexed="81"/>
            <rFont val="Tahoma"/>
            <family val="2"/>
          </rPr>
          <t>Please fill in here</t>
        </r>
      </text>
    </comment>
    <comment ref="I254" authorId="2" shapeId="0" xr:uid="{79E46588-768E-4AEE-BCF8-60E6A5A16404}">
      <text>
        <r>
          <rPr>
            <b/>
            <sz val="8"/>
            <color indexed="81"/>
            <rFont val="Tahoma"/>
            <family val="2"/>
          </rPr>
          <t xml:space="preserve">Sila isi di sini
</t>
        </r>
        <r>
          <rPr>
            <b/>
            <i/>
            <sz val="8"/>
            <color indexed="81"/>
            <rFont val="Tahoma"/>
            <family val="2"/>
          </rPr>
          <t>Please fill in here</t>
        </r>
      </text>
    </comment>
    <comment ref="L258" authorId="0" shapeId="0" xr:uid="{16BB425E-66A4-4A5C-926E-8BC2991D6EDD}">
      <text>
        <r>
          <rPr>
            <b/>
            <sz val="8.5"/>
            <color indexed="81"/>
            <rFont val="Tahoma"/>
            <family val="2"/>
          </rPr>
          <t xml:space="preserve">Sila isi di sini
</t>
        </r>
        <r>
          <rPr>
            <b/>
            <i/>
            <sz val="8.5"/>
            <color indexed="81"/>
            <rFont val="Tahoma"/>
            <family val="2"/>
          </rPr>
          <t>Please fill in here</t>
        </r>
      </text>
    </comment>
    <comment ref="S258" authorId="0" shapeId="0" xr:uid="{A47E4DED-6CFE-4F04-8562-1F1C4CEA439D}">
      <text>
        <r>
          <rPr>
            <b/>
            <sz val="8.5"/>
            <color indexed="81"/>
            <rFont val="Tahoma"/>
            <family val="2"/>
          </rPr>
          <t xml:space="preserve">Sila isi di sini
</t>
        </r>
        <r>
          <rPr>
            <b/>
            <i/>
            <sz val="8.5"/>
            <color indexed="81"/>
            <rFont val="Tahoma"/>
            <family val="2"/>
          </rPr>
          <t>Please fill in here</t>
        </r>
      </text>
    </comment>
    <comment ref="W267" authorId="3" shapeId="0" xr:uid="{F270CDAD-5EAB-4F9B-8F20-E5A19B6DD4A7}">
      <text>
        <r>
          <rPr>
            <sz val="10"/>
            <color rgb="FF000000"/>
            <rFont val="Calibri"/>
            <family val="2"/>
            <scheme val="minor"/>
          </rPr>
          <t xml:space="preserve">Sila isi di sini
Please fill in here
</t>
        </r>
      </text>
    </comment>
    <comment ref="W270" authorId="3" shapeId="0" xr:uid="{A9B5DAD3-DAD5-42B4-BD6B-EDC04DB9709C}">
      <text>
        <r>
          <rPr>
            <sz val="10"/>
            <color rgb="FF000000"/>
            <rFont val="Calibri"/>
            <family val="2"/>
            <scheme val="minor"/>
          </rPr>
          <t xml:space="preserve">Sila isi di sini
Please fill in here
</t>
        </r>
      </text>
    </comment>
    <comment ref="S275" authorId="0" shapeId="0" xr:uid="{D4690649-657E-407F-98AF-45D16FD92D97}">
      <text>
        <r>
          <rPr>
            <b/>
            <sz val="8.5"/>
            <color indexed="81"/>
            <rFont val="Tahoma"/>
            <family val="2"/>
          </rPr>
          <t xml:space="preserve">Pengiraan Automatik
</t>
        </r>
        <r>
          <rPr>
            <b/>
            <i/>
            <sz val="8.5"/>
            <color indexed="81"/>
            <rFont val="Tahoma"/>
            <family val="2"/>
          </rPr>
          <t>Automatic Calculation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O34" authorId="0" shapeId="0" xr:uid="{53D9F6B6-DEAB-4B1F-8308-EE15B62418C8}">
      <text>
        <r>
          <rPr>
            <sz val="10"/>
            <color rgb="FF000000"/>
            <rFont val="Calibri"/>
            <family val="2"/>
            <scheme val="minor"/>
          </rPr>
          <t>Sila isi di sini
Please fill in here</t>
        </r>
      </text>
    </comment>
    <comment ref="Z34" authorId="0" shapeId="0" xr:uid="{0AAEC6F1-9C55-47C2-88D3-BC23823A85FC}">
      <text>
        <r>
          <rPr>
            <sz val="10"/>
            <color rgb="FF000000"/>
            <rFont val="Calibri"/>
            <family val="2"/>
            <scheme val="minor"/>
          </rPr>
          <t>Sila isi di sini
Please fill in here</t>
        </r>
      </text>
    </comment>
    <comment ref="AN34" authorId="0" shapeId="0" xr:uid="{6CE76AF8-E08A-4851-B7F8-0B9997A3666E}">
      <text>
        <r>
          <rPr>
            <sz val="10"/>
            <color rgb="FF000000"/>
            <rFont val="Calibri"/>
            <family val="2"/>
            <scheme val="minor"/>
          </rPr>
          <t>Sila isi di sini
Please fill in here</t>
        </r>
      </text>
    </comment>
    <comment ref="AY34" authorId="0" shapeId="0" xr:uid="{685A202E-7475-497A-9C81-124F871B223D}">
      <text>
        <r>
          <rPr>
            <sz val="10"/>
            <color rgb="FF000000"/>
            <rFont val="Calibri"/>
            <family val="2"/>
            <scheme val="minor"/>
          </rPr>
          <t>Sila isi di sini
Please fill in here</t>
        </r>
      </text>
    </comment>
    <comment ref="O37" authorId="0" shapeId="0" xr:uid="{9C2934FE-036B-4158-81CA-5E81044610BF}">
      <text>
        <r>
          <rPr>
            <sz val="10"/>
            <color rgb="FF000000"/>
            <rFont val="Calibri"/>
            <family val="2"/>
            <scheme val="minor"/>
          </rPr>
          <t>Sila isi di sini
Please fill in here</t>
        </r>
      </text>
    </comment>
    <comment ref="Z37" authorId="0" shapeId="0" xr:uid="{755ABF52-FA3B-47DE-968A-AD4D4668707A}">
      <text>
        <r>
          <rPr>
            <sz val="10"/>
            <color rgb="FF000000"/>
            <rFont val="Calibri"/>
            <family val="2"/>
            <scheme val="minor"/>
          </rPr>
          <t>Sila isi di sini
Please fill in here</t>
        </r>
      </text>
    </comment>
    <comment ref="AN37" authorId="0" shapeId="0" xr:uid="{668E6087-DBCA-43E4-955B-923B5F744B77}">
      <text>
        <r>
          <rPr>
            <sz val="10"/>
            <color rgb="FF000000"/>
            <rFont val="Calibri"/>
            <family val="2"/>
            <scheme val="minor"/>
          </rPr>
          <t>Sila isi di sini
Please fill in here</t>
        </r>
      </text>
    </comment>
    <comment ref="AY37" authorId="0" shapeId="0" xr:uid="{E06DD2C3-1913-4686-B3B6-EF4E5509015B}">
      <text>
        <r>
          <rPr>
            <sz val="10"/>
            <color rgb="FF000000"/>
            <rFont val="Calibri"/>
            <family val="2"/>
            <scheme val="minor"/>
          </rPr>
          <t>Sila isi di sini
Please fill in here</t>
        </r>
      </text>
    </comment>
    <comment ref="O40" authorId="0" shapeId="0" xr:uid="{2E4D560E-0CFC-44CD-949E-E161E8495F86}">
      <text>
        <r>
          <rPr>
            <sz val="10"/>
            <color rgb="FF000000"/>
            <rFont val="Calibri"/>
            <family val="2"/>
            <scheme val="minor"/>
          </rPr>
          <t>Sila isi di sini
Please fill in here</t>
        </r>
      </text>
    </comment>
    <comment ref="Z40" authorId="0" shapeId="0" xr:uid="{6C83BCAD-FF29-49C1-BC85-058DA08546FE}">
      <text>
        <r>
          <rPr>
            <sz val="10"/>
            <color rgb="FF000000"/>
            <rFont val="Calibri"/>
            <family val="2"/>
            <scheme val="minor"/>
          </rPr>
          <t>Sila isi di sini
Please fill in here</t>
        </r>
      </text>
    </comment>
    <comment ref="AN40" authorId="0" shapeId="0" xr:uid="{F02686B7-14ED-41A3-B435-CFD6915A8101}">
      <text>
        <r>
          <rPr>
            <sz val="10"/>
            <color rgb="FF000000"/>
            <rFont val="Calibri"/>
            <family val="2"/>
            <scheme val="minor"/>
          </rPr>
          <t>Sila isi di sini
Please fill in here</t>
        </r>
      </text>
    </comment>
    <comment ref="AY40" authorId="0" shapeId="0" xr:uid="{373DCCBB-371A-48BF-A9FA-88FE5BCCF856}">
      <text>
        <r>
          <rPr>
            <sz val="10"/>
            <color rgb="FF000000"/>
            <rFont val="Calibri"/>
            <family val="2"/>
            <scheme val="minor"/>
          </rPr>
          <t>Sila isi di sini
Please fill in here</t>
        </r>
      </text>
    </comment>
    <comment ref="O43" authorId="0" shapeId="0" xr:uid="{506E8CF7-7C18-44E6-A1C1-41B66124E6D6}">
      <text>
        <r>
          <rPr>
            <sz val="10"/>
            <color rgb="FF000000"/>
            <rFont val="Calibri"/>
            <family val="2"/>
            <scheme val="minor"/>
          </rPr>
          <t>Sila isi di sini
Please fill in here</t>
        </r>
      </text>
    </comment>
    <comment ref="Z43" authorId="0" shapeId="0" xr:uid="{96AA650C-BFCC-4655-B699-F903E011302B}">
      <text>
        <r>
          <rPr>
            <sz val="10"/>
            <color rgb="FF000000"/>
            <rFont val="Calibri"/>
            <family val="2"/>
            <scheme val="minor"/>
          </rPr>
          <t>Sila isi di sini
Please fill in here</t>
        </r>
      </text>
    </comment>
    <comment ref="AN43" authorId="0" shapeId="0" xr:uid="{0D3BCF37-B386-4CAE-89CE-EE9FF35AAA5A}">
      <text>
        <r>
          <rPr>
            <sz val="10"/>
            <color rgb="FF000000"/>
            <rFont val="Calibri"/>
            <family val="2"/>
            <scheme val="minor"/>
          </rPr>
          <t>Sila isi di sini
Please fill in here</t>
        </r>
      </text>
    </comment>
    <comment ref="AY43" authorId="0" shapeId="0" xr:uid="{D0114934-1334-4B42-9AFE-4D17937A3925}">
      <text>
        <r>
          <rPr>
            <sz val="10"/>
            <color rgb="FF000000"/>
            <rFont val="Calibri"/>
            <family val="2"/>
            <scheme val="minor"/>
          </rPr>
          <t>Sila isi di sini
Please fill in here</t>
        </r>
      </text>
    </comment>
    <comment ref="O46" authorId="0" shapeId="0" xr:uid="{0C070E9B-4FBA-4F0D-B7EE-22A978168F83}">
      <text>
        <r>
          <rPr>
            <sz val="10"/>
            <color rgb="FF000000"/>
            <rFont val="Calibri"/>
            <family val="2"/>
            <scheme val="minor"/>
          </rPr>
          <t>Sila isi di sini
Please fill in here</t>
        </r>
      </text>
    </comment>
    <comment ref="Z46" authorId="0" shapeId="0" xr:uid="{5EBAB30E-3732-49F5-8728-238E848F159B}">
      <text>
        <r>
          <rPr>
            <sz val="10"/>
            <color rgb="FF000000"/>
            <rFont val="Calibri"/>
            <family val="2"/>
            <scheme val="minor"/>
          </rPr>
          <t>Sila isi di sini
Please fill in here</t>
        </r>
      </text>
    </comment>
    <comment ref="AN46" authorId="0" shapeId="0" xr:uid="{85900025-27BB-41F7-8663-2F450E309CCB}">
      <text>
        <r>
          <rPr>
            <sz val="10"/>
            <color rgb="FF000000"/>
            <rFont val="Calibri"/>
            <family val="2"/>
            <scheme val="minor"/>
          </rPr>
          <t>Sila isi di sini
Please fill in here</t>
        </r>
      </text>
    </comment>
    <comment ref="AY46" authorId="0" shapeId="0" xr:uid="{07904461-5D56-4EB1-A9CC-838345B41DF0}">
      <text>
        <r>
          <rPr>
            <sz val="10"/>
            <color rgb="FF000000"/>
            <rFont val="Calibri"/>
            <family val="2"/>
            <scheme val="minor"/>
          </rPr>
          <t>Sila isi di sini
Please fill in here</t>
        </r>
      </text>
    </comment>
    <comment ref="O49" authorId="0" shapeId="0" xr:uid="{466BB2B7-B199-4769-867F-408E7032AC40}">
      <text>
        <r>
          <rPr>
            <sz val="10"/>
            <color rgb="FF000000"/>
            <rFont val="Calibri"/>
            <family val="2"/>
            <scheme val="minor"/>
          </rPr>
          <t>Sila isi di sini
Please fill in here</t>
        </r>
      </text>
    </comment>
    <comment ref="Z49" authorId="0" shapeId="0" xr:uid="{A2E35A60-FCDB-4E29-AD6C-176CCDAACFB5}">
      <text>
        <r>
          <rPr>
            <sz val="10"/>
            <color rgb="FF000000"/>
            <rFont val="Calibri"/>
            <family val="2"/>
            <scheme val="minor"/>
          </rPr>
          <t>Sila isi di sini
Please fill in here</t>
        </r>
      </text>
    </comment>
    <comment ref="AN49" authorId="0" shapeId="0" xr:uid="{BDEC4599-D242-4265-A973-491487979998}">
      <text>
        <r>
          <rPr>
            <sz val="10"/>
            <color rgb="FF000000"/>
            <rFont val="Calibri"/>
            <family val="2"/>
            <scheme val="minor"/>
          </rPr>
          <t>Sila isi di sini
Please fill in here</t>
        </r>
      </text>
    </comment>
    <comment ref="AY49" authorId="0" shapeId="0" xr:uid="{45AD5D27-88FC-4D84-9DFC-6C6A93BD3F24}">
      <text>
        <r>
          <rPr>
            <sz val="10"/>
            <color rgb="FF000000"/>
            <rFont val="Calibri"/>
            <family val="2"/>
            <scheme val="minor"/>
          </rPr>
          <t>Sila isi di sini
Please fill in here</t>
        </r>
      </text>
    </comment>
    <comment ref="O52" authorId="0" shapeId="0" xr:uid="{662F9CE0-0EC6-4B6C-8308-331D92B9CC57}">
      <text>
        <r>
          <rPr>
            <sz val="10"/>
            <color rgb="FF000000"/>
            <rFont val="Calibri"/>
            <family val="2"/>
            <scheme val="minor"/>
          </rPr>
          <t>Sila isi di sini
Please fill in here</t>
        </r>
      </text>
    </comment>
    <comment ref="Z52" authorId="0" shapeId="0" xr:uid="{6E574E59-6B22-4B80-BEC6-4612733DB852}">
      <text>
        <r>
          <rPr>
            <sz val="10"/>
            <color rgb="FF000000"/>
            <rFont val="Calibri"/>
            <family val="2"/>
            <scheme val="minor"/>
          </rPr>
          <t>Sila isi di sini
Please fill in here</t>
        </r>
      </text>
    </comment>
    <comment ref="AN52" authorId="0" shapeId="0" xr:uid="{005D0171-6622-46CD-9BD8-92B960A79F1C}">
      <text>
        <r>
          <rPr>
            <sz val="10"/>
            <color rgb="FF000000"/>
            <rFont val="Calibri"/>
            <family val="2"/>
            <scheme val="minor"/>
          </rPr>
          <t>Sila isi di sini
Please fill in here</t>
        </r>
      </text>
    </comment>
    <comment ref="AY52" authorId="0" shapeId="0" xr:uid="{1F36F3A8-C2B7-488E-AE8C-34F052D3E7B1}">
      <text>
        <r>
          <rPr>
            <sz val="10"/>
            <color rgb="FF000000"/>
            <rFont val="Calibri"/>
            <family val="2"/>
            <scheme val="minor"/>
          </rPr>
          <t>Sila isi di sini
Please fill in here</t>
        </r>
      </text>
    </comment>
    <comment ref="O55" authorId="0" shapeId="0" xr:uid="{4F1F8A5A-5B51-4C28-8E7A-5229EB602574}">
      <text>
        <r>
          <rPr>
            <sz val="10"/>
            <color rgb="FF000000"/>
            <rFont val="Calibri"/>
            <family val="2"/>
            <scheme val="minor"/>
          </rPr>
          <t>Sila isi di sini
Please fill in here</t>
        </r>
      </text>
    </comment>
    <comment ref="Z55" authorId="0" shapeId="0" xr:uid="{454E3C3F-2910-49B1-BFC0-5B1B86766300}">
      <text>
        <r>
          <rPr>
            <sz val="10"/>
            <color rgb="FF000000"/>
            <rFont val="Calibri"/>
            <family val="2"/>
            <scheme val="minor"/>
          </rPr>
          <t>Sila isi di sini
Please fill in here</t>
        </r>
      </text>
    </comment>
    <comment ref="AN55" authorId="0" shapeId="0" xr:uid="{C3B32AF2-0368-42C2-8B0B-3BDA20BEC475}">
      <text>
        <r>
          <rPr>
            <sz val="10"/>
            <color rgb="FF000000"/>
            <rFont val="Calibri"/>
            <family val="2"/>
            <scheme val="minor"/>
          </rPr>
          <t>Sila isi di sini
Please fill in here</t>
        </r>
      </text>
    </comment>
    <comment ref="AY55" authorId="0" shapeId="0" xr:uid="{ACFCBBA3-CFA7-427B-B6A9-2FB5B7276716}">
      <text>
        <r>
          <rPr>
            <sz val="10"/>
            <color rgb="FF000000"/>
            <rFont val="Calibri"/>
            <family val="2"/>
            <scheme val="minor"/>
          </rPr>
          <t>Sila isi di sini
Please fill in here</t>
        </r>
      </text>
    </comment>
    <comment ref="O58" authorId="0" shapeId="0" xr:uid="{1DFD8448-39F9-431E-A8B8-A85F18989123}">
      <text>
        <r>
          <rPr>
            <sz val="10"/>
            <color rgb="FF000000"/>
            <rFont val="Calibri"/>
            <family val="2"/>
            <scheme val="minor"/>
          </rPr>
          <t>Sila isi di sini
Please fill in here</t>
        </r>
      </text>
    </comment>
    <comment ref="Z58" authorId="0" shapeId="0" xr:uid="{AC794ADD-55EC-4574-B009-0DEF6376975C}">
      <text>
        <r>
          <rPr>
            <sz val="10"/>
            <color rgb="FF000000"/>
            <rFont val="Calibri"/>
            <family val="2"/>
            <scheme val="minor"/>
          </rPr>
          <t>Sila isi di sini
Please fill in here</t>
        </r>
      </text>
    </comment>
    <comment ref="AN58" authorId="0" shapeId="0" xr:uid="{1E909573-467C-48F7-92A7-C071ADA1EF8A}">
      <text>
        <r>
          <rPr>
            <sz val="10"/>
            <color rgb="FF000000"/>
            <rFont val="Calibri"/>
            <family val="2"/>
            <scheme val="minor"/>
          </rPr>
          <t>Sila isi di sini
Please fill in here</t>
        </r>
      </text>
    </comment>
    <comment ref="AY58" authorId="0" shapeId="0" xr:uid="{E5E94E7B-858A-46C0-9965-751A9AE55228}">
      <text>
        <r>
          <rPr>
            <sz val="10"/>
            <color rgb="FF000000"/>
            <rFont val="Calibri"/>
            <family val="2"/>
            <scheme val="minor"/>
          </rPr>
          <t>Sila isi di sini
Please fill in here</t>
        </r>
      </text>
    </comment>
    <comment ref="O61" authorId="0" shapeId="0" xr:uid="{C4AE4864-A1F5-4BDC-B6BA-0EEAE0689879}">
      <text>
        <r>
          <rPr>
            <sz val="10"/>
            <color rgb="FF000000"/>
            <rFont val="Calibri"/>
            <family val="2"/>
            <scheme val="minor"/>
          </rPr>
          <t>Sila isi di sini
Please fill in here</t>
        </r>
      </text>
    </comment>
    <comment ref="Z61" authorId="0" shapeId="0" xr:uid="{167909C7-D6BF-4DF4-906D-088706AED035}">
      <text>
        <r>
          <rPr>
            <sz val="10"/>
            <color rgb="FF000000"/>
            <rFont val="Calibri"/>
            <family val="2"/>
            <scheme val="minor"/>
          </rPr>
          <t>Sila isi di sini
Please fill in here</t>
        </r>
      </text>
    </comment>
    <comment ref="AN61" authorId="0" shapeId="0" xr:uid="{6ED7D758-B948-40BE-90CF-364BFB100725}">
      <text>
        <r>
          <rPr>
            <sz val="10"/>
            <color rgb="FF000000"/>
            <rFont val="Calibri"/>
            <family val="2"/>
            <scheme val="minor"/>
          </rPr>
          <t>Sila isi di sini
Please fill in here</t>
        </r>
      </text>
    </comment>
    <comment ref="AY61" authorId="0" shapeId="0" xr:uid="{3CB8A103-2905-46EF-80FE-AFFE0BB8214D}">
      <text>
        <r>
          <rPr>
            <sz val="10"/>
            <color rgb="FF000000"/>
            <rFont val="Calibri"/>
            <family val="2"/>
            <scheme val="minor"/>
          </rPr>
          <t>Sila isi di sini
Please fill in here</t>
        </r>
      </text>
    </comment>
    <comment ref="O64" authorId="0" shapeId="0" xr:uid="{0A80839F-7CB7-46E5-803D-2C5F51F75A03}">
      <text>
        <r>
          <rPr>
            <sz val="10"/>
            <color rgb="FF000000"/>
            <rFont val="Calibri"/>
            <family val="2"/>
            <scheme val="minor"/>
          </rPr>
          <t>Sila isi di sini
Please fill in here</t>
        </r>
      </text>
    </comment>
    <comment ref="Z64" authorId="0" shapeId="0" xr:uid="{1F9E0DAC-B25D-458F-8572-57DCF92138D3}">
      <text>
        <r>
          <rPr>
            <sz val="10"/>
            <color rgb="FF000000"/>
            <rFont val="Calibri"/>
            <family val="2"/>
            <scheme val="minor"/>
          </rPr>
          <t>Sila isi di sini
Please fill in here</t>
        </r>
      </text>
    </comment>
    <comment ref="AN64" authorId="0" shapeId="0" xr:uid="{EAF3D2F7-8CF7-4811-9AE9-B31114F02BBF}">
      <text>
        <r>
          <rPr>
            <sz val="10"/>
            <color rgb="FF000000"/>
            <rFont val="Calibri"/>
            <family val="2"/>
            <scheme val="minor"/>
          </rPr>
          <t>Sila isi di sini
Please fill in here</t>
        </r>
      </text>
    </comment>
    <comment ref="AY64" authorId="0" shapeId="0" xr:uid="{94E84BA4-5F65-4241-9193-A2994C4E4098}">
      <text>
        <r>
          <rPr>
            <sz val="10"/>
            <color rgb="FF000000"/>
            <rFont val="Calibri"/>
            <family val="2"/>
            <scheme val="minor"/>
          </rPr>
          <t>Sila isi di sini
Please fill in here</t>
        </r>
      </text>
    </comment>
    <comment ref="O67" authorId="0" shapeId="0" xr:uid="{BED47EA6-9AC3-4EAB-86AF-61FD6B9DEEDB}">
      <text>
        <r>
          <rPr>
            <sz val="10"/>
            <color rgb="FF000000"/>
            <rFont val="Calibri"/>
            <family val="2"/>
            <scheme val="minor"/>
          </rPr>
          <t>Sila isi di sini
Please fill in here</t>
        </r>
      </text>
    </comment>
    <comment ref="Z67" authorId="0" shapeId="0" xr:uid="{EADC2DB1-DEF8-4822-B781-4215FD726DCB}">
      <text>
        <r>
          <rPr>
            <sz val="10"/>
            <color rgb="FF000000"/>
            <rFont val="Calibri"/>
            <family val="2"/>
            <scheme val="minor"/>
          </rPr>
          <t>Sila isi di sini
Please fill in here</t>
        </r>
      </text>
    </comment>
    <comment ref="AN67" authorId="0" shapeId="0" xr:uid="{E02D695D-9FD4-404C-BC37-70A11BFD4E6D}">
      <text>
        <r>
          <rPr>
            <sz val="10"/>
            <color rgb="FF000000"/>
            <rFont val="Calibri"/>
            <family val="2"/>
            <scheme val="minor"/>
          </rPr>
          <t>Sila isi di sini
Please fill in here</t>
        </r>
      </text>
    </comment>
    <comment ref="AY67" authorId="0" shapeId="0" xr:uid="{71A745B8-3CE4-40EF-8637-F7140BE132EF}">
      <text>
        <r>
          <rPr>
            <sz val="10"/>
            <color rgb="FF000000"/>
            <rFont val="Calibri"/>
            <family val="2"/>
            <scheme val="minor"/>
          </rPr>
          <t>Sila isi di sini
Please fill in here</t>
        </r>
      </text>
    </comment>
    <comment ref="O70" authorId="0" shapeId="0" xr:uid="{5CFEC6DF-DD77-4BBF-88C0-6F80166CD3A3}">
      <text>
        <r>
          <rPr>
            <sz val="10"/>
            <color rgb="FF000000"/>
            <rFont val="Calibri"/>
            <family val="2"/>
            <scheme val="minor"/>
          </rPr>
          <t>Sila isi di sini
Please fill in here</t>
        </r>
      </text>
    </comment>
    <comment ref="Z70" authorId="0" shapeId="0" xr:uid="{7FD267B3-64CD-4CA8-8AA7-3C7E859B8ACD}">
      <text>
        <r>
          <rPr>
            <sz val="10"/>
            <color rgb="FF000000"/>
            <rFont val="Calibri"/>
            <family val="2"/>
            <scheme val="minor"/>
          </rPr>
          <t>Sila isi di sini
Please fill in here</t>
        </r>
      </text>
    </comment>
    <comment ref="AN70" authorId="0" shapeId="0" xr:uid="{655D3C69-D365-46A2-88E5-F136211341F5}">
      <text>
        <r>
          <rPr>
            <sz val="10"/>
            <color rgb="FF000000"/>
            <rFont val="Calibri"/>
            <family val="2"/>
            <scheme val="minor"/>
          </rPr>
          <t>Sila isi di sini
Please fill in here</t>
        </r>
      </text>
    </comment>
    <comment ref="AY70" authorId="0" shapeId="0" xr:uid="{4D233F7C-9991-4A4E-9BFC-616A89089A2C}">
      <text>
        <r>
          <rPr>
            <sz val="10"/>
            <color rgb="FF000000"/>
            <rFont val="Calibri"/>
            <family val="2"/>
            <scheme val="minor"/>
          </rPr>
          <t>Sila isi di sini
Please fill in here</t>
        </r>
      </text>
    </comment>
    <comment ref="O73" authorId="0" shapeId="0" xr:uid="{4A412FA7-3F3C-45BD-94FD-FE778CDBA472}">
      <text>
        <r>
          <rPr>
            <sz val="10"/>
            <color rgb="FF000000"/>
            <rFont val="Calibri"/>
            <family val="2"/>
            <scheme val="minor"/>
          </rPr>
          <t>Sila isi di sini
Please fill in here</t>
        </r>
      </text>
    </comment>
    <comment ref="Z73" authorId="0" shapeId="0" xr:uid="{63158F46-D63D-45B2-B94D-C727B689B229}">
      <text>
        <r>
          <rPr>
            <sz val="10"/>
            <color rgb="FF000000"/>
            <rFont val="Calibri"/>
            <family val="2"/>
            <scheme val="minor"/>
          </rPr>
          <t>Sila isi di sini
Please fill in here</t>
        </r>
      </text>
    </comment>
    <comment ref="AN73" authorId="0" shapeId="0" xr:uid="{B3019563-A3E4-4A7C-A9E9-7EDBF8AFA61E}">
      <text>
        <r>
          <rPr>
            <sz val="10"/>
            <color rgb="FF000000"/>
            <rFont val="Calibri"/>
            <family val="2"/>
            <scheme val="minor"/>
          </rPr>
          <t>Sila isi di sini
Please fill in here</t>
        </r>
      </text>
    </comment>
    <comment ref="AY73" authorId="0" shapeId="0" xr:uid="{47DCFBA2-A46A-457D-930E-C323C27328AC}">
      <text>
        <r>
          <rPr>
            <sz val="10"/>
            <color rgb="FF000000"/>
            <rFont val="Calibri"/>
            <family val="2"/>
            <scheme val="minor"/>
          </rPr>
          <t>Sila isi di sini
Please fill in here</t>
        </r>
      </text>
    </comment>
    <comment ref="O76" authorId="0" shapeId="0" xr:uid="{E6749138-F361-476E-B193-9A9E95C754A4}">
      <text>
        <r>
          <rPr>
            <sz val="10"/>
            <color rgb="FF000000"/>
            <rFont val="Calibri"/>
            <family val="2"/>
            <scheme val="minor"/>
          </rPr>
          <t>Sila isi di sini
Please fill in here</t>
        </r>
      </text>
    </comment>
    <comment ref="Z76" authorId="0" shapeId="0" xr:uid="{2724480D-B121-49DC-BEC4-1D8EF79CFB1D}">
      <text>
        <r>
          <rPr>
            <sz val="10"/>
            <color rgb="FF000000"/>
            <rFont val="Calibri"/>
            <family val="2"/>
            <scheme val="minor"/>
          </rPr>
          <t>Sila isi di sini
Please fill in here</t>
        </r>
      </text>
    </comment>
    <comment ref="AN76" authorId="0" shapeId="0" xr:uid="{A4BB71AB-252A-4E16-9EE9-E92483BA018B}">
      <text>
        <r>
          <rPr>
            <sz val="10"/>
            <color rgb="FF000000"/>
            <rFont val="Calibri"/>
            <family val="2"/>
            <scheme val="minor"/>
          </rPr>
          <t>Sila isi di sini
Please fill in here</t>
        </r>
      </text>
    </comment>
    <comment ref="AY76" authorId="0" shapeId="0" xr:uid="{A23BF3E9-CA61-46A3-A895-81AF79D3B8B4}">
      <text>
        <r>
          <rPr>
            <sz val="10"/>
            <color rgb="FF000000"/>
            <rFont val="Calibri"/>
            <family val="2"/>
            <scheme val="minor"/>
          </rPr>
          <t>Sila isi di sini
Please fill in here</t>
        </r>
      </text>
    </comment>
    <comment ref="O79" authorId="0" shapeId="0" xr:uid="{9F31F6CF-71D6-48FB-85C0-16E7FE6F8CEA}">
      <text>
        <r>
          <rPr>
            <sz val="10"/>
            <color rgb="FF000000"/>
            <rFont val="Calibri"/>
            <family val="2"/>
            <scheme val="minor"/>
          </rPr>
          <t>Sila isi di sini
Please fill in here</t>
        </r>
      </text>
    </comment>
    <comment ref="Z79" authorId="0" shapeId="0" xr:uid="{EBD0FD17-C83E-41D4-9AF3-565FDD742E5A}">
      <text>
        <r>
          <rPr>
            <sz val="10"/>
            <color rgb="FF000000"/>
            <rFont val="Calibri"/>
            <family val="2"/>
            <scheme val="minor"/>
          </rPr>
          <t>Sila isi di sini
Please fill in here</t>
        </r>
      </text>
    </comment>
    <comment ref="AN79" authorId="0" shapeId="0" xr:uid="{60BC6948-D345-4C71-A5E9-1E24DC0261CA}">
      <text>
        <r>
          <rPr>
            <sz val="10"/>
            <color rgb="FF000000"/>
            <rFont val="Calibri"/>
            <family val="2"/>
            <scheme val="minor"/>
          </rPr>
          <t>Sila isi di sini
Please fill in here</t>
        </r>
      </text>
    </comment>
    <comment ref="AY79" authorId="0" shapeId="0" xr:uid="{060A4ACA-7217-48FC-B6B6-BE748D6C3DC6}">
      <text>
        <r>
          <rPr>
            <sz val="10"/>
            <color rgb="FF000000"/>
            <rFont val="Calibri"/>
            <family val="2"/>
            <scheme val="minor"/>
          </rPr>
          <t>Sila isi di sini
Please fill in here</t>
        </r>
      </text>
    </comment>
    <comment ref="O82" authorId="0" shapeId="0" xr:uid="{E4498C16-33B7-4EDE-A026-887565ABE105}">
      <text>
        <r>
          <rPr>
            <sz val="10"/>
            <color rgb="FF000000"/>
            <rFont val="Calibri"/>
            <family val="2"/>
            <scheme val="minor"/>
          </rPr>
          <t>Sila isi di sini
Please fill in here</t>
        </r>
      </text>
    </comment>
    <comment ref="Z82" authorId="0" shapeId="0" xr:uid="{55E8BDA3-84FC-4EC1-8094-4EE501C86F96}">
      <text>
        <r>
          <rPr>
            <sz val="10"/>
            <color rgb="FF000000"/>
            <rFont val="Calibri"/>
            <family val="2"/>
            <scheme val="minor"/>
          </rPr>
          <t>Sila isi di sini
Please fill in here</t>
        </r>
      </text>
    </comment>
    <comment ref="AN82" authorId="0" shapeId="0" xr:uid="{4FE6A19E-F2AB-4D90-A8F3-A1C5B4BB0C55}">
      <text>
        <r>
          <rPr>
            <sz val="10"/>
            <color rgb="FF000000"/>
            <rFont val="Calibri"/>
            <family val="2"/>
            <scheme val="minor"/>
          </rPr>
          <t>Sila isi di sini
Please fill in here</t>
        </r>
      </text>
    </comment>
    <comment ref="AY82" authorId="0" shapeId="0" xr:uid="{F48EF47F-3ED6-4971-95B7-4DBBC2721757}">
      <text>
        <r>
          <rPr>
            <sz val="10"/>
            <color rgb="FF000000"/>
            <rFont val="Calibri"/>
            <family val="2"/>
            <scheme val="minor"/>
          </rPr>
          <t>Sila isi di sini
Please fill in here</t>
        </r>
      </text>
    </comment>
    <comment ref="O85" authorId="0" shapeId="0" xr:uid="{661B77C8-F2CD-4DF0-A50E-60C88AA07E36}">
      <text>
        <r>
          <rPr>
            <sz val="10"/>
            <color rgb="FF000000"/>
            <rFont val="Calibri"/>
            <family val="2"/>
            <scheme val="minor"/>
          </rPr>
          <t>Sila isi di sini
Please fill in here</t>
        </r>
      </text>
    </comment>
    <comment ref="Z85" authorId="0" shapeId="0" xr:uid="{8A8A677F-5478-473C-AF40-40BC2028DBEB}">
      <text>
        <r>
          <rPr>
            <sz val="10"/>
            <color rgb="FF000000"/>
            <rFont val="Calibri"/>
            <family val="2"/>
            <scheme val="minor"/>
          </rPr>
          <t>Sila isi di sini
Please fill in here</t>
        </r>
      </text>
    </comment>
    <comment ref="AN85" authorId="0" shapeId="0" xr:uid="{2165FA69-8070-45AC-B499-3A7DEAA9D537}">
      <text>
        <r>
          <rPr>
            <sz val="10"/>
            <color rgb="FF000000"/>
            <rFont val="Calibri"/>
            <family val="2"/>
            <scheme val="minor"/>
          </rPr>
          <t>Sila isi di sini
Please fill in here</t>
        </r>
      </text>
    </comment>
    <comment ref="AY85" authorId="0" shapeId="0" xr:uid="{4C3F0ED8-4988-46A5-9FE1-40A16B909FDE}">
      <text>
        <r>
          <rPr>
            <sz val="10"/>
            <color rgb="FF000000"/>
            <rFont val="Calibri"/>
            <family val="2"/>
            <scheme val="minor"/>
          </rPr>
          <t>Sila isi di sini
Please fill in here</t>
        </r>
      </text>
    </comment>
    <comment ref="O88" authorId="0" shapeId="0" xr:uid="{EDD40E95-15F3-4B8C-BC35-61546831CF3F}">
      <text>
        <r>
          <rPr>
            <sz val="10"/>
            <color rgb="FF000000"/>
            <rFont val="Calibri"/>
            <family val="2"/>
            <scheme val="minor"/>
          </rPr>
          <t>Sila isi di sini
Please fill in here</t>
        </r>
      </text>
    </comment>
    <comment ref="Z88" authorId="0" shapeId="0" xr:uid="{CC0F316F-9A55-4AB8-B289-79A2EE018063}">
      <text>
        <r>
          <rPr>
            <sz val="10"/>
            <color rgb="FF000000"/>
            <rFont val="Calibri"/>
            <family val="2"/>
            <scheme val="minor"/>
          </rPr>
          <t>Sila isi di sini
Please fill in here</t>
        </r>
      </text>
    </comment>
    <comment ref="AN88" authorId="0" shapeId="0" xr:uid="{01B927FB-C2A5-4991-873E-BC2EF459248B}">
      <text>
        <r>
          <rPr>
            <sz val="10"/>
            <color rgb="FF000000"/>
            <rFont val="Calibri"/>
            <family val="2"/>
            <scheme val="minor"/>
          </rPr>
          <t>Sila isi di sini
Please fill in here</t>
        </r>
      </text>
    </comment>
    <comment ref="AY88" authorId="0" shapeId="0" xr:uid="{423AA06C-5BAC-403A-9B9F-30214628C4A8}">
      <text>
        <r>
          <rPr>
            <sz val="10"/>
            <color rgb="FF000000"/>
            <rFont val="Calibri"/>
            <family val="2"/>
            <scheme val="minor"/>
          </rPr>
          <t>Sila isi di sini
Please fill in here</t>
        </r>
      </text>
    </comment>
    <comment ref="O93" authorId="0" shapeId="0" xr:uid="{66BA9DEA-FFF2-45F3-8253-6C6FE7115034}">
      <text>
        <r>
          <rPr>
            <sz val="10"/>
            <color rgb="FF000000"/>
            <rFont val="Calibri"/>
            <family val="2"/>
            <scheme val="minor"/>
          </rPr>
          <t>Pengiraan automatik
Automatic calculation</t>
        </r>
      </text>
    </comment>
    <comment ref="Z93" authorId="0" shapeId="0" xr:uid="{F6A8EA4B-739E-45A0-8CCF-83FC402E729A}">
      <text>
        <r>
          <rPr>
            <sz val="10"/>
            <color rgb="FF000000"/>
            <rFont val="Calibri"/>
            <family val="2"/>
            <scheme val="minor"/>
          </rPr>
          <t>Pengiraan automatik
Automatic calculation</t>
        </r>
      </text>
    </comment>
    <comment ref="AN93" authorId="0" shapeId="0" xr:uid="{6EA83A30-5552-445C-8133-5333FF65C920}">
      <text>
        <r>
          <rPr>
            <sz val="10"/>
            <color rgb="FF000000"/>
            <rFont val="Calibri"/>
            <family val="2"/>
            <scheme val="minor"/>
          </rPr>
          <t>Pengiraan automatik
Automatic calculation</t>
        </r>
      </text>
    </comment>
    <comment ref="AY93" authorId="0" shapeId="0" xr:uid="{4ADB2368-5EB5-4358-9E1D-8552EA8F8E4C}">
      <text>
        <r>
          <rPr>
            <sz val="10"/>
            <color rgb="FF000000"/>
            <rFont val="Calibri"/>
            <family val="2"/>
            <scheme val="minor"/>
          </rPr>
          <t>Pengiraan automatik
Automatic calculation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O35" authorId="0" shapeId="0" xr:uid="{C1EA92EE-B0C9-46F1-BA55-C8869387D54A}">
      <text>
        <r>
          <rPr>
            <sz val="10"/>
            <color rgb="FF000000"/>
            <rFont val="Calibri"/>
            <family val="2"/>
            <scheme val="minor"/>
          </rPr>
          <t>Sila isi di sini
Please fill in here</t>
        </r>
      </text>
    </comment>
    <comment ref="Z35" authorId="0" shapeId="0" xr:uid="{6E444BD0-8F1F-451B-8621-976D934F46D4}">
      <text>
        <r>
          <rPr>
            <sz val="10"/>
            <color rgb="FF000000"/>
            <rFont val="Calibri"/>
            <family val="2"/>
            <scheme val="minor"/>
          </rPr>
          <t>Sila isi di sini
Please fill in here</t>
        </r>
      </text>
    </comment>
    <comment ref="AL35" authorId="0" shapeId="0" xr:uid="{E668E0ED-E4C6-428F-89D0-CBEBECF68CE0}">
      <text>
        <r>
          <rPr>
            <sz val="10"/>
            <color rgb="FF000000"/>
            <rFont val="Calibri"/>
            <family val="2"/>
            <scheme val="minor"/>
          </rPr>
          <t>Sila isi di sini
Please fill in here</t>
        </r>
      </text>
    </comment>
    <comment ref="AW35" authorId="0" shapeId="0" xr:uid="{B1EB2101-C18A-42F4-BF06-0E3B930ED5D9}">
      <text>
        <r>
          <rPr>
            <sz val="10"/>
            <color rgb="FF000000"/>
            <rFont val="Calibri"/>
            <family val="2"/>
            <scheme val="minor"/>
          </rPr>
          <t>Sila isi di sini
Please fill in here</t>
        </r>
      </text>
    </comment>
    <comment ref="O38" authorId="0" shapeId="0" xr:uid="{7A55EBA4-3CE5-4B20-92F5-90505FFF8C73}">
      <text>
        <r>
          <rPr>
            <sz val="10"/>
            <color rgb="FF000000"/>
            <rFont val="Calibri"/>
            <family val="2"/>
            <scheme val="minor"/>
          </rPr>
          <t>Sila isi di sini
Please fill in here</t>
        </r>
      </text>
    </comment>
    <comment ref="Z38" authorId="0" shapeId="0" xr:uid="{F8F2112D-7873-4364-B5D6-4A2E6BD5ACB4}">
      <text>
        <r>
          <rPr>
            <sz val="10"/>
            <color rgb="FF000000"/>
            <rFont val="Calibri"/>
            <family val="2"/>
            <scheme val="minor"/>
          </rPr>
          <t>Sila isi di sini
Please fill in here</t>
        </r>
      </text>
    </comment>
    <comment ref="AL38" authorId="0" shapeId="0" xr:uid="{197843BD-3095-4E23-BD8A-9EFA8EFC3CED}">
      <text>
        <r>
          <rPr>
            <sz val="10"/>
            <color rgb="FF000000"/>
            <rFont val="Calibri"/>
            <family val="2"/>
            <scheme val="minor"/>
          </rPr>
          <t>Sila isi di sini
Please fill in here</t>
        </r>
      </text>
    </comment>
    <comment ref="AW38" authorId="0" shapeId="0" xr:uid="{CB8123AB-B52F-4173-8474-1EBD03ACCE08}">
      <text>
        <r>
          <rPr>
            <sz val="10"/>
            <color rgb="FF000000"/>
            <rFont val="Calibri"/>
            <family val="2"/>
            <scheme val="minor"/>
          </rPr>
          <t>Sila isi di sini
Please fill in here</t>
        </r>
      </text>
    </comment>
    <comment ref="O41" authorId="0" shapeId="0" xr:uid="{5B032061-431E-4EF5-9C81-5E8EAA39E03D}">
      <text>
        <r>
          <rPr>
            <sz val="10"/>
            <color rgb="FF000000"/>
            <rFont val="Calibri"/>
            <family val="2"/>
            <scheme val="minor"/>
          </rPr>
          <t>Sila isi di sini
Please fill in here</t>
        </r>
      </text>
    </comment>
    <comment ref="Z41" authorId="0" shapeId="0" xr:uid="{898CF137-16BB-44DB-BF63-5579F3C5438D}">
      <text>
        <r>
          <rPr>
            <sz val="10"/>
            <color rgb="FF000000"/>
            <rFont val="Calibri"/>
            <family val="2"/>
            <scheme val="minor"/>
          </rPr>
          <t>Sila isi di sini
Please fill in here</t>
        </r>
      </text>
    </comment>
    <comment ref="AL41" authorId="0" shapeId="0" xr:uid="{122C51C0-1CA1-4D0A-9662-534EC863B8C4}">
      <text>
        <r>
          <rPr>
            <sz val="10"/>
            <color rgb="FF000000"/>
            <rFont val="Calibri"/>
            <family val="2"/>
            <scheme val="minor"/>
          </rPr>
          <t>Sila isi di sini
Please fill in here</t>
        </r>
      </text>
    </comment>
    <comment ref="AW41" authorId="0" shapeId="0" xr:uid="{B9833BCC-E2DF-43A1-9BD9-78C7002DE72B}">
      <text>
        <r>
          <rPr>
            <sz val="10"/>
            <color rgb="FF000000"/>
            <rFont val="Calibri"/>
            <family val="2"/>
            <scheme val="minor"/>
          </rPr>
          <t>Sila isi di sini
Please fill in here</t>
        </r>
      </text>
    </comment>
    <comment ref="O44" authorId="0" shapeId="0" xr:uid="{2CF32137-5958-4AA4-B872-13022AF3D370}">
      <text>
        <r>
          <rPr>
            <sz val="10"/>
            <color rgb="FF000000"/>
            <rFont val="Calibri"/>
            <family val="2"/>
            <scheme val="minor"/>
          </rPr>
          <t>Sila isi di sini
Please fill in here</t>
        </r>
      </text>
    </comment>
    <comment ref="Z44" authorId="0" shapeId="0" xr:uid="{44F88A83-EB75-4F18-A74E-857ACAF93134}">
      <text>
        <r>
          <rPr>
            <sz val="10"/>
            <color rgb="FF000000"/>
            <rFont val="Calibri"/>
            <family val="2"/>
            <scheme val="minor"/>
          </rPr>
          <t>Sila isi di sini
Please fill in here</t>
        </r>
      </text>
    </comment>
    <comment ref="AL44" authorId="0" shapeId="0" xr:uid="{CF1B6A95-3680-4219-82F2-5F5F2987DE86}">
      <text>
        <r>
          <rPr>
            <sz val="10"/>
            <color rgb="FF000000"/>
            <rFont val="Calibri"/>
            <family val="2"/>
            <scheme val="minor"/>
          </rPr>
          <t>Sila isi di sini
Please fill in here</t>
        </r>
      </text>
    </comment>
    <comment ref="AW44" authorId="0" shapeId="0" xr:uid="{FEB21D47-F541-46ED-8745-E9EAC46E32F0}">
      <text>
        <r>
          <rPr>
            <sz val="10"/>
            <color rgb="FF000000"/>
            <rFont val="Calibri"/>
            <family val="2"/>
            <scheme val="minor"/>
          </rPr>
          <t>Sila isi di sini
Please fill in here</t>
        </r>
      </text>
    </comment>
    <comment ref="O47" authorId="0" shapeId="0" xr:uid="{604B27D2-7548-4412-95BA-A670C1B53F75}">
      <text>
        <r>
          <rPr>
            <sz val="10"/>
            <color rgb="FF000000"/>
            <rFont val="Calibri"/>
            <family val="2"/>
            <scheme val="minor"/>
          </rPr>
          <t>Sila isi di sini
Please fill in here</t>
        </r>
      </text>
    </comment>
    <comment ref="Z47" authorId="0" shapeId="0" xr:uid="{8A536D0B-18A6-45F8-BDF2-CB236D7024AE}">
      <text>
        <r>
          <rPr>
            <sz val="10"/>
            <color rgb="FF000000"/>
            <rFont val="Calibri"/>
            <family val="2"/>
            <scheme val="minor"/>
          </rPr>
          <t>Sila isi di sini
Please fill in here</t>
        </r>
      </text>
    </comment>
    <comment ref="AL47" authorId="0" shapeId="0" xr:uid="{3B12516B-195B-45F9-B693-3939FB739314}">
      <text>
        <r>
          <rPr>
            <sz val="10"/>
            <color rgb="FF000000"/>
            <rFont val="Calibri"/>
            <family val="2"/>
            <scheme val="minor"/>
          </rPr>
          <t>Sila isi di sini
Please fill in here</t>
        </r>
      </text>
    </comment>
    <comment ref="AW47" authorId="0" shapeId="0" xr:uid="{762E4F45-432E-4622-B658-C63EA46A0795}">
      <text>
        <r>
          <rPr>
            <sz val="10"/>
            <color rgb="FF000000"/>
            <rFont val="Calibri"/>
            <family val="2"/>
            <scheme val="minor"/>
          </rPr>
          <t>Sila isi di sini
Please fill in here</t>
        </r>
      </text>
    </comment>
    <comment ref="O50" authorId="0" shapeId="0" xr:uid="{A7A6D263-CF5C-4F06-AD22-1316571A28DE}">
      <text>
        <r>
          <rPr>
            <sz val="10"/>
            <color rgb="FF000000"/>
            <rFont val="Calibri"/>
            <family val="2"/>
            <scheme val="minor"/>
          </rPr>
          <t>Sila isi di sini
Please fill in here</t>
        </r>
      </text>
    </comment>
    <comment ref="Z50" authorId="0" shapeId="0" xr:uid="{E4B313F0-DB22-416B-84C0-111B9E4B1307}">
      <text>
        <r>
          <rPr>
            <sz val="10"/>
            <color rgb="FF000000"/>
            <rFont val="Calibri"/>
            <family val="2"/>
            <scheme val="minor"/>
          </rPr>
          <t>Sila isi di sini
Please fill in here</t>
        </r>
      </text>
    </comment>
    <comment ref="AL50" authorId="0" shapeId="0" xr:uid="{AA06B496-A806-4371-94EB-638AB1171860}">
      <text>
        <r>
          <rPr>
            <sz val="10"/>
            <color rgb="FF000000"/>
            <rFont val="Calibri"/>
            <family val="2"/>
            <scheme val="minor"/>
          </rPr>
          <t>Sila isi di sini
Please fill in here</t>
        </r>
      </text>
    </comment>
    <comment ref="AW50" authorId="0" shapeId="0" xr:uid="{5F60C8B2-9E93-4B47-9A8C-7455BF8844A9}">
      <text>
        <r>
          <rPr>
            <sz val="10"/>
            <color rgb="FF000000"/>
            <rFont val="Calibri"/>
            <family val="2"/>
            <scheme val="minor"/>
          </rPr>
          <t>Sila isi di sini
Please fill in here</t>
        </r>
      </text>
    </comment>
    <comment ref="O54" authorId="0" shapeId="0" xr:uid="{E5EB4EAC-FFA3-44DF-AB88-E55E68D31137}">
      <text>
        <r>
          <rPr>
            <sz val="10"/>
            <color rgb="FF000000"/>
            <rFont val="Calibri"/>
            <family val="2"/>
            <scheme val="minor"/>
          </rPr>
          <t>Pengiraan automatik
Automatic calculation</t>
        </r>
      </text>
    </comment>
    <comment ref="Z54" authorId="0" shapeId="0" xr:uid="{12C8C833-ACAF-44F3-9CE4-E01EE47F0038}">
      <text>
        <r>
          <rPr>
            <sz val="10"/>
            <color rgb="FF000000"/>
            <rFont val="Calibri"/>
            <family val="2"/>
            <scheme val="minor"/>
          </rPr>
          <t>Pengiraan automatik
Automatic calculation</t>
        </r>
      </text>
    </comment>
    <comment ref="AL54" authorId="0" shapeId="0" xr:uid="{0312D836-F066-4177-B0FC-11E37B8BC5FD}">
      <text>
        <r>
          <rPr>
            <sz val="10"/>
            <color rgb="FF000000"/>
            <rFont val="Calibri"/>
            <family val="2"/>
            <scheme val="minor"/>
          </rPr>
          <t>Pengiraan automatik
Automatic calculation</t>
        </r>
      </text>
    </comment>
    <comment ref="AW54" authorId="0" shapeId="0" xr:uid="{1A022B35-B6CA-4033-90E3-514CFD171E93}">
      <text>
        <r>
          <rPr>
            <sz val="10"/>
            <color rgb="FF000000"/>
            <rFont val="Calibri"/>
            <family val="2"/>
            <scheme val="minor"/>
          </rPr>
          <t>Pengiraan automatik
Automatic calculation</t>
        </r>
      </text>
    </comment>
    <comment ref="O64" authorId="0" shapeId="0" xr:uid="{45DCBDDC-A22E-4A0C-9EEF-137DCEE06522}">
      <text>
        <r>
          <rPr>
            <sz val="10"/>
            <color rgb="FF000000"/>
            <rFont val="Calibri"/>
            <family val="2"/>
            <scheme val="minor"/>
          </rPr>
          <t>Sila isi di sini
Please fill in here</t>
        </r>
      </text>
    </comment>
    <comment ref="Z64" authorId="0" shapeId="0" xr:uid="{310C85B6-0DD0-42A4-BF9F-CCC942259558}">
      <text>
        <r>
          <rPr>
            <sz val="10"/>
            <color rgb="FF000000"/>
            <rFont val="Calibri"/>
            <family val="2"/>
            <scheme val="minor"/>
          </rPr>
          <t>Sila isi di sini
Please fill in here</t>
        </r>
      </text>
    </comment>
    <comment ref="AL64" authorId="0" shapeId="0" xr:uid="{32AFD46F-BC65-40B0-A6A8-DCF89C8BFDDC}">
      <text>
        <r>
          <rPr>
            <sz val="10"/>
            <color rgb="FF000000"/>
            <rFont val="Calibri"/>
            <family val="2"/>
            <scheme val="minor"/>
          </rPr>
          <t>Sila isi di sini
Please fill in here</t>
        </r>
      </text>
    </comment>
    <comment ref="AW64" authorId="0" shapeId="0" xr:uid="{59E416BA-B7D5-496D-84F2-4C50CA43DA10}">
      <text>
        <r>
          <rPr>
            <sz val="10"/>
            <color rgb="FF000000"/>
            <rFont val="Calibri"/>
            <family val="2"/>
            <scheme val="minor"/>
          </rPr>
          <t>Sila isi di sini
Please fill in here</t>
        </r>
      </text>
    </comment>
    <comment ref="O67" authorId="0" shapeId="0" xr:uid="{EACC0847-6AA4-4876-B2F2-881CBF0858CD}">
      <text>
        <r>
          <rPr>
            <sz val="10"/>
            <color rgb="FF000000"/>
            <rFont val="Calibri"/>
            <family val="2"/>
            <scheme val="minor"/>
          </rPr>
          <t>Sila isi di sini
Please fill in here</t>
        </r>
      </text>
    </comment>
    <comment ref="Z67" authorId="0" shapeId="0" xr:uid="{C107638D-A38D-4F1C-BE33-19972B353943}">
      <text>
        <r>
          <rPr>
            <sz val="10"/>
            <color rgb="FF000000"/>
            <rFont val="Calibri"/>
            <family val="2"/>
            <scheme val="minor"/>
          </rPr>
          <t>Sila isi di sini
Please fill in here</t>
        </r>
      </text>
    </comment>
    <comment ref="AL67" authorId="0" shapeId="0" xr:uid="{C9DEAE2E-FC94-4FD9-9418-EBDCC3C49EBA}">
      <text>
        <r>
          <rPr>
            <sz val="10"/>
            <color rgb="FF000000"/>
            <rFont val="Calibri"/>
            <family val="2"/>
            <scheme val="minor"/>
          </rPr>
          <t>Sila isi di sini
Please fill in here</t>
        </r>
      </text>
    </comment>
    <comment ref="AW67" authorId="0" shapeId="0" xr:uid="{79920AD1-5599-47E6-8CB7-483EFD406168}">
      <text>
        <r>
          <rPr>
            <sz val="10"/>
            <color rgb="FF000000"/>
            <rFont val="Calibri"/>
            <family val="2"/>
            <scheme val="minor"/>
          </rPr>
          <t>Sila isi di sini
Please fill in here</t>
        </r>
      </text>
    </comment>
    <comment ref="O70" authorId="0" shapeId="0" xr:uid="{C2CB3A46-46A7-409C-92B4-6B461D01F714}">
      <text>
        <r>
          <rPr>
            <sz val="10"/>
            <color rgb="FF000000"/>
            <rFont val="Calibri"/>
            <family val="2"/>
            <scheme val="minor"/>
          </rPr>
          <t>Sila isi di sini
Please fill in here</t>
        </r>
      </text>
    </comment>
    <comment ref="Z70" authorId="0" shapeId="0" xr:uid="{3A0847AC-F61A-4BB1-BED6-18AC16660A5F}">
      <text>
        <r>
          <rPr>
            <sz val="10"/>
            <color rgb="FF000000"/>
            <rFont val="Calibri"/>
            <family val="2"/>
            <scheme val="minor"/>
          </rPr>
          <t>Sila isi di sini
Please fill in here</t>
        </r>
      </text>
    </comment>
    <comment ref="AL70" authorId="0" shapeId="0" xr:uid="{3224F2FB-3D6C-47E2-9584-A868A4053AFA}">
      <text>
        <r>
          <rPr>
            <sz val="10"/>
            <color rgb="FF000000"/>
            <rFont val="Calibri"/>
            <family val="2"/>
            <scheme val="minor"/>
          </rPr>
          <t>Sila isi di sini
Please fill in here</t>
        </r>
      </text>
    </comment>
    <comment ref="AW70" authorId="0" shapeId="0" xr:uid="{9B6B375F-5EF5-47B9-80EA-A48AF9CEA0C7}">
      <text>
        <r>
          <rPr>
            <sz val="10"/>
            <color rgb="FF000000"/>
            <rFont val="Calibri"/>
            <family val="2"/>
            <scheme val="minor"/>
          </rPr>
          <t>Sila isi di sini
Please fill in here</t>
        </r>
      </text>
    </comment>
    <comment ref="O73" authorId="0" shapeId="0" xr:uid="{CD6C9A3A-FDA2-4C0B-95A8-34AFB665B614}">
      <text>
        <r>
          <rPr>
            <sz val="10"/>
            <color rgb="FF000000"/>
            <rFont val="Calibri"/>
            <family val="2"/>
            <scheme val="minor"/>
          </rPr>
          <t>Sila isi di sini
Please fill in here</t>
        </r>
      </text>
    </comment>
    <comment ref="Z73" authorId="0" shapeId="0" xr:uid="{DB41EF49-7DCA-4D5D-A068-A5BF5727E9F4}">
      <text>
        <r>
          <rPr>
            <sz val="10"/>
            <color rgb="FF000000"/>
            <rFont val="Calibri"/>
            <family val="2"/>
            <scheme val="minor"/>
          </rPr>
          <t>Sila isi di sini
Please fill in here</t>
        </r>
      </text>
    </comment>
    <comment ref="AL73" authorId="0" shapeId="0" xr:uid="{A91970BD-9B99-4E1D-A5FA-3AD861B11C2C}">
      <text>
        <r>
          <rPr>
            <sz val="10"/>
            <color rgb="FF000000"/>
            <rFont val="Calibri"/>
            <family val="2"/>
            <scheme val="minor"/>
          </rPr>
          <t>Sila isi di sini
Please fill in here</t>
        </r>
      </text>
    </comment>
    <comment ref="AW73" authorId="0" shapeId="0" xr:uid="{9C8C0440-8BA8-4971-9967-E978EAF1EB6F}">
      <text>
        <r>
          <rPr>
            <sz val="10"/>
            <color rgb="FF000000"/>
            <rFont val="Calibri"/>
            <family val="2"/>
            <scheme val="minor"/>
          </rPr>
          <t>Sila isi di sini
Please fill in here</t>
        </r>
      </text>
    </comment>
    <comment ref="O76" authorId="0" shapeId="0" xr:uid="{177DFE7F-42AE-47F9-97E9-C4A36529F108}">
      <text>
        <r>
          <rPr>
            <sz val="10"/>
            <color rgb="FF000000"/>
            <rFont val="Calibri"/>
            <family val="2"/>
            <scheme val="minor"/>
          </rPr>
          <t>Sila isi di sini
Please fill in here</t>
        </r>
      </text>
    </comment>
    <comment ref="Z76" authorId="0" shapeId="0" xr:uid="{929569DB-DDB0-4D08-B624-0E3A10BD426D}">
      <text>
        <r>
          <rPr>
            <sz val="10"/>
            <color rgb="FF000000"/>
            <rFont val="Calibri"/>
            <family val="2"/>
            <scheme val="minor"/>
          </rPr>
          <t>Sila isi di sini
Please fill in here</t>
        </r>
      </text>
    </comment>
    <comment ref="AL76" authorId="0" shapeId="0" xr:uid="{CE503C22-DD35-40BD-A30E-369E88B2D77C}">
      <text>
        <r>
          <rPr>
            <sz val="10"/>
            <color rgb="FF000000"/>
            <rFont val="Calibri"/>
            <family val="2"/>
            <scheme val="minor"/>
          </rPr>
          <t>Sila isi di sini
Please fill in here</t>
        </r>
      </text>
    </comment>
    <comment ref="AW76" authorId="0" shapeId="0" xr:uid="{79AE0D9E-51FA-4616-9610-925D2A0DA6EF}">
      <text>
        <r>
          <rPr>
            <sz val="10"/>
            <color rgb="FF000000"/>
            <rFont val="Calibri"/>
            <family val="2"/>
            <scheme val="minor"/>
          </rPr>
          <t>Sila isi di sini
Please fill in here</t>
        </r>
      </text>
    </comment>
    <comment ref="O79" authorId="0" shapeId="0" xr:uid="{8840C123-6B83-4A04-9FBF-F2BA24E30DBC}">
      <text>
        <r>
          <rPr>
            <sz val="10"/>
            <color rgb="FF000000"/>
            <rFont val="Calibri"/>
            <family val="2"/>
            <scheme val="minor"/>
          </rPr>
          <t>Sila isi di sini
Please fill in here</t>
        </r>
      </text>
    </comment>
    <comment ref="Z79" authorId="0" shapeId="0" xr:uid="{3DB53668-A086-41D7-8D6B-C08DA75AACE6}">
      <text>
        <r>
          <rPr>
            <sz val="10"/>
            <color rgb="FF000000"/>
            <rFont val="Calibri"/>
            <family val="2"/>
            <scheme val="minor"/>
          </rPr>
          <t>Sila isi di sini
Please fill in here</t>
        </r>
      </text>
    </comment>
    <comment ref="AL79" authorId="0" shapeId="0" xr:uid="{E3971C9E-70A4-43A7-8212-157AE9710B05}">
      <text>
        <r>
          <rPr>
            <sz val="10"/>
            <color rgb="FF000000"/>
            <rFont val="Calibri"/>
            <family val="2"/>
            <scheme val="minor"/>
          </rPr>
          <t>Sila isi di sini
Please fill in here</t>
        </r>
      </text>
    </comment>
    <comment ref="AW79" authorId="0" shapeId="0" xr:uid="{D60FA613-3A5C-4F2A-822E-1613869470EC}">
      <text>
        <r>
          <rPr>
            <sz val="10"/>
            <color rgb="FF000000"/>
            <rFont val="Calibri"/>
            <family val="2"/>
            <scheme val="minor"/>
          </rPr>
          <t>Sila isi di sini
Please fill in here</t>
        </r>
      </text>
    </comment>
    <comment ref="O84" authorId="0" shapeId="0" xr:uid="{1CE5F3F7-92A6-4047-A134-F542FC6D5E6D}">
      <text>
        <r>
          <rPr>
            <sz val="10"/>
            <color rgb="FF000000"/>
            <rFont val="Calibri"/>
            <family val="2"/>
            <scheme val="minor"/>
          </rPr>
          <t>Sila isi di sini
Please fill in here</t>
        </r>
      </text>
    </comment>
    <comment ref="Z84" authorId="0" shapeId="0" xr:uid="{99EF8DB0-FBF5-43E3-972E-363407BDA5F7}">
      <text>
        <r>
          <rPr>
            <sz val="10"/>
            <color rgb="FF000000"/>
            <rFont val="Calibri"/>
            <family val="2"/>
            <scheme val="minor"/>
          </rPr>
          <t>Sila isi di sini
Please fill in here</t>
        </r>
      </text>
    </comment>
    <comment ref="AL84" authorId="0" shapeId="0" xr:uid="{61133405-0DCB-4C60-BFF4-D8E448CC1592}">
      <text>
        <r>
          <rPr>
            <sz val="10"/>
            <color rgb="FF000000"/>
            <rFont val="Calibri"/>
            <family val="2"/>
            <scheme val="minor"/>
          </rPr>
          <t>Sila isi di sini
Please fill in here</t>
        </r>
      </text>
    </comment>
    <comment ref="AW84" authorId="0" shapeId="0" xr:uid="{D073099E-D5E1-46B5-8F04-1A200758AF6B}">
      <text>
        <r>
          <rPr>
            <sz val="10"/>
            <color rgb="FF000000"/>
            <rFont val="Calibri"/>
            <family val="2"/>
            <scheme val="minor"/>
          </rPr>
          <t>Sila isi di sini
Please fill in here</t>
        </r>
      </text>
    </comment>
    <comment ref="O88" authorId="0" shapeId="0" xr:uid="{DC396CB4-F3B2-43AD-85AF-1D2DF1321825}">
      <text>
        <r>
          <rPr>
            <sz val="10"/>
            <color rgb="FF000000"/>
            <rFont val="Calibri"/>
            <family val="2"/>
            <scheme val="minor"/>
          </rPr>
          <t>Pengiraan automatik
Automatic calculation</t>
        </r>
      </text>
    </comment>
    <comment ref="Z88" authorId="0" shapeId="0" xr:uid="{65DF341F-B646-496F-8EA4-B74C49393D6E}">
      <text>
        <r>
          <rPr>
            <sz val="10"/>
            <color rgb="FF000000"/>
            <rFont val="Calibri"/>
            <family val="2"/>
            <scheme val="minor"/>
          </rPr>
          <t>Pengiraan automatik
Automatic calculation</t>
        </r>
      </text>
    </comment>
    <comment ref="AL88" authorId="0" shapeId="0" xr:uid="{778424D7-FD66-4F9B-9DF5-C549875566E6}">
      <text>
        <r>
          <rPr>
            <sz val="10"/>
            <color rgb="FF000000"/>
            <rFont val="Calibri"/>
            <family val="2"/>
            <scheme val="minor"/>
          </rPr>
          <t>Pengiraan automatik
Automatic calculation</t>
        </r>
      </text>
    </comment>
    <comment ref="AW88" authorId="0" shapeId="0" xr:uid="{03AF6D3D-13F4-4C24-99BA-CEF9271273E4}">
      <text>
        <r>
          <rPr>
            <sz val="10"/>
            <color rgb="FF000000"/>
            <rFont val="Calibri"/>
            <family val="2"/>
            <scheme val="minor"/>
          </rPr>
          <t>Pengiraan automatik
Automatic calculation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O37" authorId="0" shapeId="0" xr:uid="{767C11B4-612C-4811-8DC1-164EA2121930}">
      <text>
        <r>
          <rPr>
            <sz val="10"/>
            <color rgb="FF000000"/>
            <rFont val="Calibri"/>
            <family val="2"/>
            <scheme val="minor"/>
          </rPr>
          <t>Sila isi di sini
Please fill in here</t>
        </r>
      </text>
    </comment>
    <comment ref="Z37" authorId="0" shapeId="0" xr:uid="{0A745A28-24A9-41CC-B629-68AFD7EA25CA}">
      <text>
        <r>
          <rPr>
            <sz val="10"/>
            <color rgb="FF000000"/>
            <rFont val="Calibri"/>
            <family val="2"/>
            <scheme val="minor"/>
          </rPr>
          <t>Sila isi di sini
Please fill in here</t>
        </r>
      </text>
    </comment>
    <comment ref="AL37" authorId="0" shapeId="0" xr:uid="{94FC5A77-EA68-4FD3-A86E-7D045B2A0202}">
      <text>
        <r>
          <rPr>
            <sz val="10"/>
            <color rgb="FF000000"/>
            <rFont val="Calibri"/>
            <family val="2"/>
            <scheme val="minor"/>
          </rPr>
          <t>Sila isi di sini
Please fill in here</t>
        </r>
      </text>
    </comment>
    <comment ref="AW37" authorId="0" shapeId="0" xr:uid="{5CEDA74C-9AC3-476E-8D9D-A282C210E348}">
      <text>
        <r>
          <rPr>
            <sz val="10"/>
            <color rgb="FF000000"/>
            <rFont val="Calibri"/>
            <family val="2"/>
            <scheme val="minor"/>
          </rPr>
          <t>Sila isi di sini
Please fill in here</t>
        </r>
      </text>
    </comment>
    <comment ref="O40" authorId="0" shapeId="0" xr:uid="{805F76EF-A462-4411-883F-2FBA18F6B333}">
      <text>
        <r>
          <rPr>
            <sz val="10"/>
            <color rgb="FF000000"/>
            <rFont val="Calibri"/>
            <family val="2"/>
            <scheme val="minor"/>
          </rPr>
          <t>Sila isi di sini
Please fill in here</t>
        </r>
      </text>
    </comment>
    <comment ref="Z40" authorId="0" shapeId="0" xr:uid="{A0028580-E73E-4E78-8773-6F316D0D3BC3}">
      <text>
        <r>
          <rPr>
            <sz val="10"/>
            <color rgb="FF000000"/>
            <rFont val="Calibri"/>
            <family val="2"/>
            <scheme val="minor"/>
          </rPr>
          <t>Sila isi di sini
Please fill in here</t>
        </r>
      </text>
    </comment>
    <comment ref="AL40" authorId="0" shapeId="0" xr:uid="{05E8156A-D2BF-4F94-9FF3-E26C6325DCD7}">
      <text>
        <r>
          <rPr>
            <sz val="10"/>
            <color rgb="FF000000"/>
            <rFont val="Calibri"/>
            <family val="2"/>
            <scheme val="minor"/>
          </rPr>
          <t>Sila isi di sini
Please fill in here</t>
        </r>
      </text>
    </comment>
    <comment ref="AW40" authorId="0" shapeId="0" xr:uid="{3FBE9197-F972-4DF6-A412-674DC463CC59}">
      <text>
        <r>
          <rPr>
            <sz val="10"/>
            <color rgb="FF000000"/>
            <rFont val="Calibri"/>
            <family val="2"/>
            <scheme val="minor"/>
          </rPr>
          <t>Sila isi di sini
Please fill in here</t>
        </r>
      </text>
    </comment>
    <comment ref="O43" authorId="0" shapeId="0" xr:uid="{B87BF07A-8890-48D1-A5BB-16C770521204}">
      <text>
        <r>
          <rPr>
            <sz val="10"/>
            <color rgb="FF000000"/>
            <rFont val="Calibri"/>
            <family val="2"/>
            <scheme val="minor"/>
          </rPr>
          <t>Sila isi di sini
Please fill in here</t>
        </r>
      </text>
    </comment>
    <comment ref="Z43" authorId="0" shapeId="0" xr:uid="{AD1A5A99-A791-4028-BC56-5815004E4FAD}">
      <text>
        <r>
          <rPr>
            <sz val="10"/>
            <color rgb="FF000000"/>
            <rFont val="Calibri"/>
            <family val="2"/>
            <scheme val="minor"/>
          </rPr>
          <t>Sila isi di sini
Please fill in here</t>
        </r>
      </text>
    </comment>
    <comment ref="AL43" authorId="0" shapeId="0" xr:uid="{D19A1FDF-BDC3-481F-9FA7-58B9C88E87A6}">
      <text>
        <r>
          <rPr>
            <sz val="10"/>
            <color rgb="FF000000"/>
            <rFont val="Calibri"/>
            <family val="2"/>
            <scheme val="minor"/>
          </rPr>
          <t>Sila isi di sini
Please fill in here</t>
        </r>
      </text>
    </comment>
    <comment ref="AW43" authorId="0" shapeId="0" xr:uid="{E4AA1AB0-D094-4A5B-AAAD-AEA7FACC3F52}">
      <text>
        <r>
          <rPr>
            <sz val="10"/>
            <color rgb="FF000000"/>
            <rFont val="Calibri"/>
            <family val="2"/>
            <scheme val="minor"/>
          </rPr>
          <t>Sila isi di sini
Please fill in here</t>
        </r>
      </text>
    </comment>
    <comment ref="O46" authorId="0" shapeId="0" xr:uid="{A4900F08-160C-4CCB-B7E7-893FC3E7A685}">
      <text>
        <r>
          <rPr>
            <sz val="10"/>
            <color rgb="FF000000"/>
            <rFont val="Calibri"/>
            <family val="2"/>
            <scheme val="minor"/>
          </rPr>
          <t>Sila isi di sini
Please fill in here</t>
        </r>
      </text>
    </comment>
    <comment ref="Z46" authorId="0" shapeId="0" xr:uid="{82168865-0A8A-4EA6-A6AD-E79B2247A152}">
      <text>
        <r>
          <rPr>
            <sz val="10"/>
            <color rgb="FF000000"/>
            <rFont val="Calibri"/>
            <family val="2"/>
            <scheme val="minor"/>
          </rPr>
          <t>Sila isi di sini
Please fill in here</t>
        </r>
      </text>
    </comment>
    <comment ref="AL46" authorId="0" shapeId="0" xr:uid="{38523893-AE7D-4EB1-9CF3-3693C939AA4B}">
      <text>
        <r>
          <rPr>
            <sz val="10"/>
            <color rgb="FF000000"/>
            <rFont val="Calibri"/>
            <family val="2"/>
            <scheme val="minor"/>
          </rPr>
          <t>Sila isi di sini
Please fill in here</t>
        </r>
      </text>
    </comment>
    <comment ref="AW46" authorId="0" shapeId="0" xr:uid="{B074DE46-2A65-428A-B325-C3C259D66D31}">
      <text>
        <r>
          <rPr>
            <sz val="10"/>
            <color rgb="FF000000"/>
            <rFont val="Calibri"/>
            <family val="2"/>
            <scheme val="minor"/>
          </rPr>
          <t>Sila isi di sini
Please fill in here</t>
        </r>
      </text>
    </comment>
    <comment ref="O49" authorId="0" shapeId="0" xr:uid="{4E7F1AF3-C709-4B5A-A190-3B95146CBD5B}">
      <text>
        <r>
          <rPr>
            <sz val="10"/>
            <color rgb="FF000000"/>
            <rFont val="Calibri"/>
            <family val="2"/>
            <scheme val="minor"/>
          </rPr>
          <t>Sila isi di sini
Please fill in here</t>
        </r>
      </text>
    </comment>
    <comment ref="Z49" authorId="0" shapeId="0" xr:uid="{33E0B2CE-CBC6-4371-8108-A9E3FBCBE3EB}">
      <text>
        <r>
          <rPr>
            <sz val="10"/>
            <color rgb="FF000000"/>
            <rFont val="Calibri"/>
            <family val="2"/>
            <scheme val="minor"/>
          </rPr>
          <t>Sila isi di sini
Please fill in here</t>
        </r>
      </text>
    </comment>
    <comment ref="AL49" authorId="0" shapeId="0" xr:uid="{6381CFC1-7BFD-4449-8581-756A9A05E4E3}">
      <text>
        <r>
          <rPr>
            <sz val="10"/>
            <color rgb="FF000000"/>
            <rFont val="Calibri"/>
            <family val="2"/>
            <scheme val="minor"/>
          </rPr>
          <t>Sila isi di sini
Please fill in here</t>
        </r>
      </text>
    </comment>
    <comment ref="AW49" authorId="0" shapeId="0" xr:uid="{C3A8A470-7568-476A-BDD3-31BC38EFCFBF}">
      <text>
        <r>
          <rPr>
            <sz val="10"/>
            <color rgb="FF000000"/>
            <rFont val="Calibri"/>
            <family val="2"/>
            <scheme val="minor"/>
          </rPr>
          <t>Sila isi di sini
Please fill in here</t>
        </r>
      </text>
    </comment>
    <comment ref="O52" authorId="0" shapeId="0" xr:uid="{E1DA4402-C2A4-43FF-A5AC-20FEE07A7722}">
      <text>
        <r>
          <rPr>
            <sz val="10"/>
            <color rgb="FF000000"/>
            <rFont val="Calibri"/>
            <family val="2"/>
            <scheme val="minor"/>
          </rPr>
          <t>Sila isi di sini
Please fill in here</t>
        </r>
      </text>
    </comment>
    <comment ref="Z52" authorId="0" shapeId="0" xr:uid="{5B6694D5-5BE5-4E07-AA88-5D340E2A8589}">
      <text>
        <r>
          <rPr>
            <sz val="10"/>
            <color rgb="FF000000"/>
            <rFont val="Calibri"/>
            <family val="2"/>
            <scheme val="minor"/>
          </rPr>
          <t>Sila isi di sini
Please fill in here</t>
        </r>
      </text>
    </comment>
    <comment ref="AL52" authorId="0" shapeId="0" xr:uid="{CFC9DBB9-4545-4C2F-9ABF-DFC0EDC91482}">
      <text>
        <r>
          <rPr>
            <sz val="10"/>
            <color rgb="FF000000"/>
            <rFont val="Calibri"/>
            <family val="2"/>
            <scheme val="minor"/>
          </rPr>
          <t>Sila isi di sini
Please fill in here</t>
        </r>
      </text>
    </comment>
    <comment ref="AW52" authorId="0" shapeId="0" xr:uid="{3663A933-BAA8-4D75-9B37-AD3F76F44765}">
      <text>
        <r>
          <rPr>
            <sz val="10"/>
            <color rgb="FF000000"/>
            <rFont val="Calibri"/>
            <family val="2"/>
            <scheme val="minor"/>
          </rPr>
          <t>Sila isi di sini
Please fill in here</t>
        </r>
      </text>
    </comment>
    <comment ref="O58" authorId="0" shapeId="0" xr:uid="{F27A771C-6908-4927-BAD2-9DAF1EEB2DF0}">
      <text>
        <r>
          <rPr>
            <sz val="10"/>
            <color rgb="FF000000"/>
            <rFont val="Calibri"/>
            <family val="2"/>
            <scheme val="minor"/>
          </rPr>
          <t>Pengiraan automatik
Automatic calculation</t>
        </r>
      </text>
    </comment>
    <comment ref="Z58" authorId="0" shapeId="0" xr:uid="{99E73F4A-4D65-40F2-A0BA-E70159D05E68}">
      <text>
        <r>
          <rPr>
            <sz val="10"/>
            <color rgb="FF000000"/>
            <rFont val="Calibri"/>
            <family val="2"/>
            <scheme val="minor"/>
          </rPr>
          <t>Pengiraan automatik
Automatic calculation</t>
        </r>
      </text>
    </comment>
    <comment ref="AL58" authorId="0" shapeId="0" xr:uid="{04B5DB54-5754-42A5-8988-E8432114D599}">
      <text>
        <r>
          <rPr>
            <sz val="10"/>
            <color rgb="FF000000"/>
            <rFont val="Calibri"/>
            <family val="2"/>
            <scheme val="minor"/>
          </rPr>
          <t>Pengiraan automatik
Automatic calculation</t>
        </r>
      </text>
    </comment>
    <comment ref="AW58" authorId="0" shapeId="0" xr:uid="{352D0638-1650-41C4-9373-D662C48EE7C5}">
      <text>
        <r>
          <rPr>
            <sz val="10"/>
            <color rgb="FF000000"/>
            <rFont val="Calibri"/>
            <family val="2"/>
            <scheme val="minor"/>
          </rPr>
          <t>Pengiraan automatik
Automatic calculation</t>
        </r>
      </text>
    </comment>
    <comment ref="O63" authorId="0" shapeId="0" xr:uid="{54A1F654-5445-4D0F-BB01-D88DE87EB25F}">
      <text>
        <r>
          <rPr>
            <sz val="10"/>
            <color rgb="FF000000"/>
            <rFont val="Calibri"/>
            <family val="2"/>
            <scheme val="minor"/>
          </rPr>
          <t>Pengiraan automatik
Automatic calculation</t>
        </r>
      </text>
    </comment>
    <comment ref="Z63" authorId="0" shapeId="0" xr:uid="{A18957C8-B622-41CC-83DD-78CEE25D454D}">
      <text>
        <r>
          <rPr>
            <sz val="10"/>
            <color rgb="FF000000"/>
            <rFont val="Calibri"/>
            <family val="2"/>
            <scheme val="minor"/>
          </rPr>
          <t>Pengiraan automatik
Automatic calculation</t>
        </r>
      </text>
    </comment>
    <comment ref="AL63" authorId="0" shapeId="0" xr:uid="{AEC7E391-BF60-483D-8AF2-57405D0EB73C}">
      <text>
        <r>
          <rPr>
            <sz val="10"/>
            <color rgb="FF000000"/>
            <rFont val="Calibri"/>
            <family val="2"/>
            <scheme val="minor"/>
          </rPr>
          <t>Pengiraan automatik
Automatic calculation</t>
        </r>
      </text>
    </comment>
    <comment ref="AW63" authorId="0" shapeId="0" xr:uid="{6A99F354-B202-40B0-A2F0-CE776CFD4054}">
      <text>
        <r>
          <rPr>
            <sz val="10"/>
            <color rgb="FF000000"/>
            <rFont val="Calibri"/>
            <family val="2"/>
            <scheme val="minor"/>
          </rPr>
          <t>Pengiraan automatik
Automatic calculation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P35" authorId="0" shapeId="0" xr:uid="{84A85EBC-CFE9-42A6-9492-196AE3329567}">
      <text>
        <r>
          <rPr>
            <sz val="10"/>
            <color rgb="FF000000"/>
            <rFont val="Calibri"/>
            <family val="2"/>
            <scheme val="minor"/>
          </rPr>
          <t>Sila isi di sini
Please fill in here</t>
        </r>
      </text>
    </comment>
    <comment ref="AA35" authorId="0" shapeId="0" xr:uid="{44FD9E7B-0992-48AA-885D-E1752B2E9702}">
      <text>
        <r>
          <rPr>
            <sz val="10"/>
            <color rgb="FF000000"/>
            <rFont val="Calibri"/>
            <family val="2"/>
            <scheme val="minor"/>
          </rPr>
          <t>Sila isi di sini
Please fill in here</t>
        </r>
      </text>
    </comment>
    <comment ref="AQ35" authorId="0" shapeId="0" xr:uid="{88253AC2-8C9C-40C5-8C17-5FDDAF321B42}">
      <text>
        <r>
          <rPr>
            <sz val="10"/>
            <color rgb="FF000000"/>
            <rFont val="Calibri"/>
            <family val="2"/>
            <scheme val="minor"/>
          </rPr>
          <t>Sila isi di sini
Please fill in here</t>
        </r>
      </text>
    </comment>
    <comment ref="BB35" authorId="0" shapeId="0" xr:uid="{1F2A8816-5A92-469E-80DF-D0E20D526C25}">
      <text>
        <r>
          <rPr>
            <sz val="10"/>
            <color rgb="FF000000"/>
            <rFont val="Calibri"/>
            <family val="2"/>
            <scheme val="minor"/>
          </rPr>
          <t>Sila isi di sini
Please fill in here</t>
        </r>
      </text>
    </comment>
    <comment ref="P38" authorId="0" shapeId="0" xr:uid="{FC7CE599-6FD1-4388-8BF4-6831DC7F8EDC}">
      <text>
        <r>
          <rPr>
            <sz val="10"/>
            <color rgb="FF000000"/>
            <rFont val="Calibri"/>
            <family val="2"/>
            <scheme val="minor"/>
          </rPr>
          <t>Sila isi di sini
Please fill in here</t>
        </r>
      </text>
    </comment>
    <comment ref="AA38" authorId="0" shapeId="0" xr:uid="{95AD4BE7-52EB-4E43-81F3-78B0DF1F1BFD}">
      <text>
        <r>
          <rPr>
            <sz val="10"/>
            <color rgb="FF000000"/>
            <rFont val="Calibri"/>
            <family val="2"/>
            <scheme val="minor"/>
          </rPr>
          <t>Sila isi di sini
Please fill in here</t>
        </r>
      </text>
    </comment>
    <comment ref="AQ38" authorId="0" shapeId="0" xr:uid="{D37CAA39-05B4-426A-99A6-AE8DFE64538B}">
      <text>
        <r>
          <rPr>
            <sz val="10"/>
            <color rgb="FF000000"/>
            <rFont val="Calibri"/>
            <family val="2"/>
            <scheme val="minor"/>
          </rPr>
          <t>Sila isi di sini
Please fill in here</t>
        </r>
      </text>
    </comment>
    <comment ref="BB38" authorId="0" shapeId="0" xr:uid="{8F50CE05-DB20-4668-A223-D4645675D689}">
      <text>
        <r>
          <rPr>
            <sz val="10"/>
            <color rgb="FF000000"/>
            <rFont val="Calibri"/>
            <family val="2"/>
            <scheme val="minor"/>
          </rPr>
          <t>Sila isi di sini
Please fill in here</t>
        </r>
      </text>
    </comment>
    <comment ref="P41" authorId="0" shapeId="0" xr:uid="{F59585D6-C32C-4275-99FC-606C60FC58FE}">
      <text>
        <r>
          <rPr>
            <sz val="10"/>
            <color rgb="FF000000"/>
            <rFont val="Calibri"/>
            <family val="2"/>
            <scheme val="minor"/>
          </rPr>
          <t>Sila isi di sini
Please fill in here</t>
        </r>
      </text>
    </comment>
    <comment ref="AA41" authorId="0" shapeId="0" xr:uid="{DB37E3D7-6757-45AE-8FB9-5AE87BC12BF7}">
      <text>
        <r>
          <rPr>
            <sz val="10"/>
            <color rgb="FF000000"/>
            <rFont val="Calibri"/>
            <family val="2"/>
            <scheme val="minor"/>
          </rPr>
          <t>Sila isi di sini
Please fill in here</t>
        </r>
      </text>
    </comment>
    <comment ref="AQ41" authorId="0" shapeId="0" xr:uid="{6ED93E71-A397-4B79-B891-B7E6B7CEC5DE}">
      <text>
        <r>
          <rPr>
            <sz val="10"/>
            <color rgb="FF000000"/>
            <rFont val="Calibri"/>
            <family val="2"/>
            <scheme val="minor"/>
          </rPr>
          <t>Sila isi di sini
Please fill in here</t>
        </r>
      </text>
    </comment>
    <comment ref="BB41" authorId="0" shapeId="0" xr:uid="{2773C4DF-0E3E-41C7-9356-F93A61BE29CD}">
      <text>
        <r>
          <rPr>
            <sz val="10"/>
            <color rgb="FF000000"/>
            <rFont val="Calibri"/>
            <family val="2"/>
            <scheme val="minor"/>
          </rPr>
          <t>Sila isi di sini
Please fill in here</t>
        </r>
      </text>
    </comment>
    <comment ref="P44" authorId="0" shapeId="0" xr:uid="{36AA983A-B604-4343-9B2E-0AE624B5674F}">
      <text>
        <r>
          <rPr>
            <sz val="10"/>
            <color rgb="FF000000"/>
            <rFont val="Calibri"/>
            <family val="2"/>
            <scheme val="minor"/>
          </rPr>
          <t>Sila isi di sini
Please fill in here</t>
        </r>
      </text>
    </comment>
    <comment ref="AA44" authorId="0" shapeId="0" xr:uid="{F1BAFFF1-EACC-4F8D-808D-A2EFC7258913}">
      <text>
        <r>
          <rPr>
            <sz val="10"/>
            <color rgb="FF000000"/>
            <rFont val="Calibri"/>
            <family val="2"/>
            <scheme val="minor"/>
          </rPr>
          <t>Sila isi di sini
Please fill in here</t>
        </r>
      </text>
    </comment>
    <comment ref="AQ44" authorId="0" shapeId="0" xr:uid="{D6008A65-B935-4EAB-A1DD-1DC43E700586}">
      <text>
        <r>
          <rPr>
            <sz val="10"/>
            <color rgb="FF000000"/>
            <rFont val="Calibri"/>
            <family val="2"/>
            <scheme val="minor"/>
          </rPr>
          <t>Sila isi di sini
Please fill in here</t>
        </r>
      </text>
    </comment>
    <comment ref="BB44" authorId="0" shapeId="0" xr:uid="{C4E4DB4A-B4C4-4F58-A946-90FB962229A5}">
      <text>
        <r>
          <rPr>
            <sz val="10"/>
            <color rgb="FF000000"/>
            <rFont val="Calibri"/>
            <family val="2"/>
            <scheme val="minor"/>
          </rPr>
          <t>Sila isi di sini
Please fill in here</t>
        </r>
      </text>
    </comment>
    <comment ref="P48" authorId="0" shapeId="0" xr:uid="{3811210C-7CAF-4333-B4B0-B9AB9EC860B5}">
      <text>
        <r>
          <rPr>
            <sz val="10"/>
            <color rgb="FF000000"/>
            <rFont val="Calibri"/>
            <family val="2"/>
            <scheme val="minor"/>
          </rPr>
          <t>Pengiraan automatik
Automatic calculation</t>
        </r>
      </text>
    </comment>
    <comment ref="AA48" authorId="0" shapeId="0" xr:uid="{E0020D7E-1394-4BD3-B7D0-769A5D4B36C2}">
      <text>
        <r>
          <rPr>
            <sz val="10"/>
            <color rgb="FF000000"/>
            <rFont val="Calibri"/>
            <family val="2"/>
            <scheme val="minor"/>
          </rPr>
          <t>Pengiraan automatik
Automatic calculation</t>
        </r>
      </text>
    </comment>
    <comment ref="AQ48" authorId="0" shapeId="0" xr:uid="{A4B3D901-6479-48C9-BF74-309FB96AD779}">
      <text>
        <r>
          <rPr>
            <sz val="10"/>
            <color rgb="FF000000"/>
            <rFont val="Calibri"/>
            <family val="2"/>
            <scheme val="minor"/>
          </rPr>
          <t>Pengiraan automatik
Automatic calculation</t>
        </r>
      </text>
    </comment>
    <comment ref="BB48" authorId="0" shapeId="0" xr:uid="{C0B43563-BC48-4E92-85D3-9E772CA5317E}">
      <text>
        <r>
          <rPr>
            <sz val="10"/>
            <color rgb="FF000000"/>
            <rFont val="Calibri"/>
            <family val="2"/>
            <scheme val="minor"/>
          </rPr>
          <t>Pengiraan automatik
Automatic calculation</t>
        </r>
      </text>
    </comment>
    <comment ref="P55" authorId="0" shapeId="0" xr:uid="{F695B6F6-300B-4E57-8596-594663019878}">
      <text>
        <r>
          <rPr>
            <sz val="10"/>
            <color rgb="FF000000"/>
            <rFont val="Calibri"/>
            <family val="2"/>
            <scheme val="minor"/>
          </rPr>
          <t>Sila isi di sini
Please fill in here</t>
        </r>
      </text>
    </comment>
    <comment ref="AA55" authorId="0" shapeId="0" xr:uid="{D99FC6C4-908D-40A0-BDFF-F6B0729E782A}">
      <text>
        <r>
          <rPr>
            <sz val="10"/>
            <color rgb="FF000000"/>
            <rFont val="Calibri"/>
            <family val="2"/>
            <scheme val="minor"/>
          </rPr>
          <t>Sila isi di sini
Please fill in here</t>
        </r>
      </text>
    </comment>
    <comment ref="AQ55" authorId="0" shapeId="0" xr:uid="{DC2CED13-D624-418F-A238-B59D68D8F82D}">
      <text>
        <r>
          <rPr>
            <sz val="10"/>
            <color rgb="FF000000"/>
            <rFont val="Calibri"/>
            <family val="2"/>
            <scheme val="minor"/>
          </rPr>
          <t>Sila isi di sini
Please fill in here</t>
        </r>
      </text>
    </comment>
    <comment ref="BB55" authorId="0" shapeId="0" xr:uid="{28A5878E-6C8A-49A1-8B1E-B654363F2F20}">
      <text>
        <r>
          <rPr>
            <sz val="10"/>
            <color rgb="FF000000"/>
            <rFont val="Calibri"/>
            <family val="2"/>
            <scheme val="minor"/>
          </rPr>
          <t>Sila isi di sini
Please fill in here</t>
        </r>
      </text>
    </comment>
    <comment ref="P58" authorId="0" shapeId="0" xr:uid="{AAAD53CD-9550-40A9-BEAD-1F3D1C775994}">
      <text>
        <r>
          <rPr>
            <sz val="10"/>
            <color rgb="FF000000"/>
            <rFont val="Calibri"/>
            <family val="2"/>
            <scheme val="minor"/>
          </rPr>
          <t>Sila isi di sini
Please fill in here</t>
        </r>
      </text>
    </comment>
    <comment ref="AA58" authorId="0" shapeId="0" xr:uid="{B1562D6D-60F9-4A21-B93D-77B1CC8DDDF9}">
      <text>
        <r>
          <rPr>
            <sz val="10"/>
            <color rgb="FF000000"/>
            <rFont val="Calibri"/>
            <family val="2"/>
            <scheme val="minor"/>
          </rPr>
          <t>Sila isi di sini
Please fill in here</t>
        </r>
      </text>
    </comment>
    <comment ref="AQ58" authorId="0" shapeId="0" xr:uid="{3DBF4F2E-5702-48AB-BB31-DFEF82223F21}">
      <text>
        <r>
          <rPr>
            <sz val="10"/>
            <color rgb="FF000000"/>
            <rFont val="Calibri"/>
            <family val="2"/>
            <scheme val="minor"/>
          </rPr>
          <t>Sila isi di sini
Please fill in here</t>
        </r>
      </text>
    </comment>
    <comment ref="BB58" authorId="0" shapeId="0" xr:uid="{253AD9A0-D2AF-4D3F-A101-40F4CDDA681D}">
      <text>
        <r>
          <rPr>
            <sz val="10"/>
            <color rgb="FF000000"/>
            <rFont val="Calibri"/>
            <family val="2"/>
            <scheme val="minor"/>
          </rPr>
          <t>Sila isi di sini
Please fill in here</t>
        </r>
      </text>
    </comment>
    <comment ref="P61" authorId="0" shapeId="0" xr:uid="{FE3C7DE7-78E6-44B0-8147-1D5CE442D884}">
      <text>
        <r>
          <rPr>
            <sz val="10"/>
            <color rgb="FF000000"/>
            <rFont val="Calibri"/>
            <family val="2"/>
            <scheme val="minor"/>
          </rPr>
          <t>Sila isi di sini
Please fill in here</t>
        </r>
      </text>
    </comment>
    <comment ref="AA61" authorId="0" shapeId="0" xr:uid="{EA7E2904-E42E-4658-B777-73107CC656FB}">
      <text>
        <r>
          <rPr>
            <sz val="10"/>
            <color rgb="FF000000"/>
            <rFont val="Calibri"/>
            <family val="2"/>
            <scheme val="minor"/>
          </rPr>
          <t>Sila isi di sini
Please fill in here</t>
        </r>
      </text>
    </comment>
    <comment ref="AQ61" authorId="0" shapeId="0" xr:uid="{A8E780C5-28EA-4E2D-961B-8685D084DCEF}">
      <text>
        <r>
          <rPr>
            <sz val="10"/>
            <color rgb="FF000000"/>
            <rFont val="Calibri"/>
            <family val="2"/>
            <scheme val="minor"/>
          </rPr>
          <t>Sila isi di sini
Please fill in here</t>
        </r>
      </text>
    </comment>
    <comment ref="BB61" authorId="0" shapeId="0" xr:uid="{2C505EEA-76E6-478E-BDA4-59AF58C921DD}">
      <text>
        <r>
          <rPr>
            <sz val="10"/>
            <color rgb="FF000000"/>
            <rFont val="Calibri"/>
            <family val="2"/>
            <scheme val="minor"/>
          </rPr>
          <t>Sila isi di sini
Please fill in here</t>
        </r>
      </text>
    </comment>
    <comment ref="P64" authorId="0" shapeId="0" xr:uid="{67D5482D-15EE-49EF-99EB-CB927C6E47AB}">
      <text>
        <r>
          <rPr>
            <sz val="10"/>
            <color rgb="FF000000"/>
            <rFont val="Calibri"/>
            <family val="2"/>
            <scheme val="minor"/>
          </rPr>
          <t>Sila isi di sini
Please fill in here</t>
        </r>
      </text>
    </comment>
    <comment ref="AA64" authorId="0" shapeId="0" xr:uid="{823C3C5D-1381-4CD5-913B-CE733176CA11}">
      <text>
        <r>
          <rPr>
            <sz val="10"/>
            <color rgb="FF000000"/>
            <rFont val="Calibri"/>
            <family val="2"/>
            <scheme val="minor"/>
          </rPr>
          <t>Sila isi di sini
Please fill in here</t>
        </r>
      </text>
    </comment>
    <comment ref="AQ64" authorId="0" shapeId="0" xr:uid="{0FEF85BC-1514-4EC9-BFEB-C5A37AABAADE}">
      <text>
        <r>
          <rPr>
            <sz val="10"/>
            <color rgb="FF000000"/>
            <rFont val="Calibri"/>
            <family val="2"/>
            <scheme val="minor"/>
          </rPr>
          <t>Sila isi di sini
Please fill in here</t>
        </r>
      </text>
    </comment>
    <comment ref="BB64" authorId="0" shapeId="0" xr:uid="{F8B4C0D2-F056-4E23-86FE-C53FD05F009C}">
      <text>
        <r>
          <rPr>
            <sz val="10"/>
            <color rgb="FF000000"/>
            <rFont val="Calibri"/>
            <family val="2"/>
            <scheme val="minor"/>
          </rPr>
          <t>Sila isi di sini
Please fill in here</t>
        </r>
      </text>
    </comment>
    <comment ref="P67" authorId="0" shapeId="0" xr:uid="{E32BA2C1-3D95-4ACA-BDE3-E14BBC94FE94}">
      <text>
        <r>
          <rPr>
            <sz val="10"/>
            <color rgb="FF000000"/>
            <rFont val="Calibri"/>
            <family val="2"/>
            <scheme val="minor"/>
          </rPr>
          <t>Pengiraan automatik
Automatic calculation</t>
        </r>
      </text>
    </comment>
    <comment ref="AA67" authorId="0" shapeId="0" xr:uid="{6EDAC983-DBD3-46FE-B1E8-DA725CE00B09}">
      <text>
        <r>
          <rPr>
            <sz val="10"/>
            <color rgb="FF000000"/>
            <rFont val="Calibri"/>
            <family val="2"/>
            <scheme val="minor"/>
          </rPr>
          <t>Pengiraan automatik
Automatic calculation</t>
        </r>
      </text>
    </comment>
    <comment ref="AQ67" authorId="0" shapeId="0" xr:uid="{CCDD6EBC-B188-45AA-B77E-6707CB3BDF0E}">
      <text>
        <r>
          <rPr>
            <sz val="10"/>
            <color rgb="FF000000"/>
            <rFont val="Calibri"/>
            <family val="2"/>
            <scheme val="minor"/>
          </rPr>
          <t>Pengiraan automatik
Automatic calculation</t>
        </r>
      </text>
    </comment>
    <comment ref="BB67" authorId="0" shapeId="0" xr:uid="{666EBEE7-FA39-46C1-8EDC-EB66ADC22A10}">
      <text>
        <r>
          <rPr>
            <sz val="10"/>
            <color rgb="FF000000"/>
            <rFont val="Calibri"/>
            <family val="2"/>
            <scheme val="minor"/>
          </rPr>
          <t>Pengiraan automatik
Automatic calculation</t>
        </r>
      </text>
    </comment>
    <comment ref="P74" authorId="0" shapeId="0" xr:uid="{F6008370-8CD0-4F23-9E69-67D3715918A2}">
      <text>
        <r>
          <rPr>
            <sz val="10"/>
            <color rgb="FF000000"/>
            <rFont val="Calibri"/>
            <family val="2"/>
            <scheme val="minor"/>
          </rPr>
          <t>Sila isi di sini
Please fill in here</t>
        </r>
      </text>
    </comment>
    <comment ref="AA74" authorId="0" shapeId="0" xr:uid="{8471DD50-9F72-4F09-A2C9-4421FEDA5893}">
      <text>
        <r>
          <rPr>
            <sz val="10"/>
            <color rgb="FF000000"/>
            <rFont val="Calibri"/>
            <family val="2"/>
            <scheme val="minor"/>
          </rPr>
          <t>Sila isi di sini
Please fill in here</t>
        </r>
      </text>
    </comment>
    <comment ref="AQ74" authorId="0" shapeId="0" xr:uid="{89A1D072-8ECD-4A17-ADFD-B4F33EF64526}">
      <text>
        <r>
          <rPr>
            <sz val="10"/>
            <color rgb="FF000000"/>
            <rFont val="Calibri"/>
            <family val="2"/>
            <scheme val="minor"/>
          </rPr>
          <t>Sila isi di sini
Please fill in here</t>
        </r>
      </text>
    </comment>
    <comment ref="BB74" authorId="0" shapeId="0" xr:uid="{AB5F60A1-92EE-4BDC-A6A1-163A3EF540E7}">
      <text>
        <r>
          <rPr>
            <sz val="10"/>
            <color rgb="FF000000"/>
            <rFont val="Calibri"/>
            <family val="2"/>
            <scheme val="minor"/>
          </rPr>
          <t>Sila isi di sini
Please fill in here</t>
        </r>
      </text>
    </comment>
    <comment ref="P77" authorId="0" shapeId="0" xr:uid="{14406E84-2F6D-4443-A674-548EADF49C82}">
      <text>
        <r>
          <rPr>
            <sz val="10"/>
            <color rgb="FF000000"/>
            <rFont val="Calibri"/>
            <family val="2"/>
            <scheme val="minor"/>
          </rPr>
          <t>Sila isi di sini
Please fill in here</t>
        </r>
      </text>
    </comment>
    <comment ref="AA77" authorId="0" shapeId="0" xr:uid="{349EC477-708A-4ADA-B154-8369D8CE4B53}">
      <text>
        <r>
          <rPr>
            <sz val="10"/>
            <color rgb="FF000000"/>
            <rFont val="Calibri"/>
            <family val="2"/>
            <scheme val="minor"/>
          </rPr>
          <t>Sila isi di sini
Please fill in here</t>
        </r>
      </text>
    </comment>
    <comment ref="AQ77" authorId="0" shapeId="0" xr:uid="{C1BC2B52-C6FF-4DE7-9609-CE5D195324C8}">
      <text>
        <r>
          <rPr>
            <sz val="10"/>
            <color rgb="FF000000"/>
            <rFont val="Calibri"/>
            <family val="2"/>
            <scheme val="minor"/>
          </rPr>
          <t>Sila isi di sini
Please fill in here</t>
        </r>
      </text>
    </comment>
    <comment ref="BB77" authorId="0" shapeId="0" xr:uid="{51F1499F-C9AB-493D-96DE-314902A4FB20}">
      <text>
        <r>
          <rPr>
            <sz val="10"/>
            <color rgb="FF000000"/>
            <rFont val="Calibri"/>
            <family val="2"/>
            <scheme val="minor"/>
          </rPr>
          <t>Sila isi di sini
Please fill in here</t>
        </r>
      </text>
    </comment>
    <comment ref="P80" authorId="0" shapeId="0" xr:uid="{87CA3DCA-AC3F-41BC-99C3-FBF0FF574097}">
      <text>
        <r>
          <rPr>
            <sz val="10"/>
            <color rgb="FF000000"/>
            <rFont val="Calibri"/>
            <family val="2"/>
            <scheme val="minor"/>
          </rPr>
          <t>Sila isi di sini
Please fill in here</t>
        </r>
      </text>
    </comment>
    <comment ref="AA80" authorId="0" shapeId="0" xr:uid="{5672E9DB-38F6-459C-AA0C-C781BBFB283A}">
      <text>
        <r>
          <rPr>
            <sz val="10"/>
            <color rgb="FF000000"/>
            <rFont val="Calibri"/>
            <family val="2"/>
            <scheme val="minor"/>
          </rPr>
          <t>Sila isi di sini
Please fill in here</t>
        </r>
      </text>
    </comment>
    <comment ref="AQ80" authorId="0" shapeId="0" xr:uid="{453396D7-06CC-49F6-99CF-3A6E89847FDF}">
      <text>
        <r>
          <rPr>
            <sz val="10"/>
            <color rgb="FF000000"/>
            <rFont val="Calibri"/>
            <family val="2"/>
            <scheme val="minor"/>
          </rPr>
          <t>Sila isi di sini
Please fill in here</t>
        </r>
      </text>
    </comment>
    <comment ref="BB80" authorId="0" shapeId="0" xr:uid="{6F64B66F-4B2B-4660-95C5-C24355D80216}">
      <text>
        <r>
          <rPr>
            <sz val="10"/>
            <color rgb="FF000000"/>
            <rFont val="Calibri"/>
            <family val="2"/>
            <scheme val="minor"/>
          </rPr>
          <t>Sila isi di sini
Please fill in here</t>
        </r>
      </text>
    </comment>
    <comment ref="P83" authorId="0" shapeId="0" xr:uid="{21ABEF10-1CA7-48CE-ABFF-3089B5442D05}">
      <text>
        <r>
          <rPr>
            <sz val="10"/>
            <color rgb="FF000000"/>
            <rFont val="Calibri"/>
            <family val="2"/>
            <scheme val="minor"/>
          </rPr>
          <t>Pengiraan automatik
Automatic calculation</t>
        </r>
      </text>
    </comment>
    <comment ref="AA83" authorId="0" shapeId="0" xr:uid="{F6044863-16B3-44DD-BD15-BAA438842B56}">
      <text>
        <r>
          <rPr>
            <sz val="10"/>
            <color rgb="FF000000"/>
            <rFont val="Calibri"/>
            <family val="2"/>
            <scheme val="minor"/>
          </rPr>
          <t>Pengiraan automatik
Automatic calculation</t>
        </r>
      </text>
    </comment>
    <comment ref="AQ83" authorId="0" shapeId="0" xr:uid="{7D1FBF23-619D-4324-A499-3CCEC9A0B86F}">
      <text>
        <r>
          <rPr>
            <sz val="10"/>
            <color rgb="FF000000"/>
            <rFont val="Calibri"/>
            <family val="2"/>
            <scheme val="minor"/>
          </rPr>
          <t>Pengiraan automatik
Automatic calculation</t>
        </r>
      </text>
    </comment>
    <comment ref="BB83" authorId="0" shapeId="0" xr:uid="{38B5AA94-587C-4CB5-BD17-954C7A21F2C3}">
      <text>
        <r>
          <rPr>
            <sz val="10"/>
            <color rgb="FF000000"/>
            <rFont val="Calibri"/>
            <family val="2"/>
            <scheme val="minor"/>
          </rPr>
          <t>Pengiraan automatik
Automatic calculation</t>
        </r>
      </text>
    </comment>
    <comment ref="P89" authorId="0" shapeId="0" xr:uid="{4D07A60F-B5B5-45B9-8428-7E92B45820F3}">
      <text>
        <r>
          <rPr>
            <sz val="10"/>
            <color rgb="FF000000"/>
            <rFont val="Calibri"/>
            <family val="2"/>
            <scheme val="minor"/>
          </rPr>
          <t>Pengiraan automatik
Automatic calculation</t>
        </r>
      </text>
    </comment>
    <comment ref="AA89" authorId="0" shapeId="0" xr:uid="{8FD96445-2A43-43F8-9124-9E62CFF9D139}">
      <text>
        <r>
          <rPr>
            <sz val="10"/>
            <color rgb="FF000000"/>
            <rFont val="Calibri"/>
            <family val="2"/>
            <scheme val="minor"/>
          </rPr>
          <t>Pengiraan automatik
Automatic calculation</t>
        </r>
      </text>
    </comment>
    <comment ref="AQ89" authorId="0" shapeId="0" xr:uid="{8056E524-939C-4B2A-B53B-888755600113}">
      <text>
        <r>
          <rPr>
            <sz val="10"/>
            <color rgb="FF000000"/>
            <rFont val="Calibri"/>
            <family val="2"/>
            <scheme val="minor"/>
          </rPr>
          <t>Pengiraan automatik
Automatic calculation</t>
        </r>
      </text>
    </comment>
    <comment ref="BB89" authorId="0" shapeId="0" xr:uid="{2F3C71DA-D7F9-487A-ABC9-B41CDF38A04B}">
      <text>
        <r>
          <rPr>
            <sz val="10"/>
            <color rgb="FF000000"/>
            <rFont val="Calibri"/>
            <family val="2"/>
            <scheme val="minor"/>
          </rPr>
          <t>Pengiraan automatik
Automatic calculation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N17" authorId="0" shapeId="0" xr:uid="{8A2FD737-9D96-4CE2-AB50-DE4EB0A9FF63}">
      <text>
        <r>
          <rPr>
            <sz val="10"/>
            <color rgb="FF000000"/>
            <rFont val="Calibri"/>
            <family val="2"/>
            <scheme val="minor"/>
          </rPr>
          <t xml:space="preserve">Sila isi di sini
Please fill in here
</t>
        </r>
      </text>
    </comment>
    <comment ref="AU17" authorId="0" shapeId="0" xr:uid="{551E513F-41C8-4055-BF31-968171983B93}">
      <text>
        <r>
          <rPr>
            <sz val="10"/>
            <color rgb="FF000000"/>
            <rFont val="Calibri"/>
            <family val="2"/>
            <scheme val="minor"/>
          </rPr>
          <t xml:space="preserve">Sila isi di sini
Please fill in here
</t>
        </r>
      </text>
    </comment>
    <comment ref="N19" authorId="0" shapeId="0" xr:uid="{88F466DA-DA81-4883-9FFF-7DCBCCE60C9A}">
      <text>
        <r>
          <rPr>
            <sz val="10"/>
            <color rgb="FF000000"/>
            <rFont val="Calibri"/>
            <family val="2"/>
            <scheme val="minor"/>
          </rPr>
          <t xml:space="preserve">Sila isi di sini
Please fill in here
</t>
        </r>
      </text>
    </comment>
    <comment ref="AU19" authorId="0" shapeId="0" xr:uid="{12F5C5DC-C267-4430-BA6F-DD332707451F}">
      <text>
        <r>
          <rPr>
            <sz val="10"/>
            <color rgb="FF000000"/>
            <rFont val="Calibri"/>
            <family val="2"/>
            <scheme val="minor"/>
          </rPr>
          <t xml:space="preserve">Sila isi di sini
Please fill in here
</t>
        </r>
      </text>
    </comment>
    <comment ref="N21" authorId="0" shapeId="0" xr:uid="{41EA2F59-A483-4279-BB91-142E7C67D9FF}">
      <text>
        <r>
          <rPr>
            <sz val="10"/>
            <color rgb="FF000000"/>
            <rFont val="Calibri"/>
            <family val="2"/>
            <scheme val="minor"/>
          </rPr>
          <t xml:space="preserve">Sila isi di sini
Please fill in here
</t>
        </r>
      </text>
    </comment>
    <comment ref="AU21" authorId="0" shapeId="0" xr:uid="{B4E4D48D-D873-48F3-B955-685B1D8C66FC}">
      <text>
        <r>
          <rPr>
            <sz val="10"/>
            <color rgb="FF000000"/>
            <rFont val="Calibri"/>
            <family val="2"/>
            <scheme val="minor"/>
          </rPr>
          <t xml:space="preserve">Sila isi di sini
Please fill in here
</t>
        </r>
      </text>
    </comment>
    <comment ref="N23" authorId="0" shapeId="0" xr:uid="{E950A2CA-3265-428F-97CC-F368879AD274}">
      <text>
        <r>
          <rPr>
            <sz val="10"/>
            <color rgb="FF000000"/>
            <rFont val="Calibri"/>
            <family val="2"/>
            <scheme val="minor"/>
          </rPr>
          <t xml:space="preserve">Sila isi di sini
Please fill in here
</t>
        </r>
      </text>
    </comment>
    <comment ref="AU23" authorId="0" shapeId="0" xr:uid="{9D255BD2-FD9D-424F-86BA-8BB1D24100F8}">
      <text>
        <r>
          <rPr>
            <sz val="10"/>
            <color rgb="FF000000"/>
            <rFont val="Calibri"/>
            <family val="2"/>
            <scheme val="minor"/>
          </rPr>
          <t xml:space="preserve">Sila isi di sini
Please fill in here
</t>
        </r>
      </text>
    </comment>
    <comment ref="N25" authorId="0" shapeId="0" xr:uid="{1979DF48-C001-40AB-993E-0845A4315F29}">
      <text>
        <r>
          <rPr>
            <sz val="10"/>
            <color rgb="FF000000"/>
            <rFont val="Calibri"/>
            <family val="2"/>
            <scheme val="minor"/>
          </rPr>
          <t xml:space="preserve">Sila isi di sini
Please fill in here
</t>
        </r>
      </text>
    </comment>
    <comment ref="AU25" authorId="0" shapeId="0" xr:uid="{1EAFE4FE-45F8-49A8-97D1-FE7B2CD2B53D}">
      <text>
        <r>
          <rPr>
            <sz val="10"/>
            <color rgb="FF000000"/>
            <rFont val="Calibri"/>
            <family val="2"/>
            <scheme val="minor"/>
          </rPr>
          <t xml:space="preserve">Sila isi di sini
Please fill in here
</t>
        </r>
      </text>
    </comment>
    <comment ref="N27" authorId="0" shapeId="0" xr:uid="{05B93A83-5E76-4EEF-88E6-C9DB1AE942BB}">
      <text>
        <r>
          <rPr>
            <sz val="10"/>
            <color rgb="FF000000"/>
            <rFont val="Calibri"/>
            <family val="2"/>
            <scheme val="minor"/>
          </rPr>
          <t xml:space="preserve">Sila isi di sini
Please fill in here
</t>
        </r>
      </text>
    </comment>
    <comment ref="AU27" authorId="0" shapeId="0" xr:uid="{A0BA9930-6EBF-483D-AAA0-C466794F3E71}">
      <text>
        <r>
          <rPr>
            <sz val="10"/>
            <color rgb="FF000000"/>
            <rFont val="Calibri"/>
            <family val="2"/>
            <scheme val="minor"/>
          </rPr>
          <t xml:space="preserve">Sila isi di sini
Please fill in here
</t>
        </r>
      </text>
    </comment>
    <comment ref="N29" authorId="0" shapeId="0" xr:uid="{0985063F-84F3-475C-8A47-70A7E72B9BC1}">
      <text>
        <r>
          <rPr>
            <sz val="10"/>
            <color rgb="FF000000"/>
            <rFont val="Calibri"/>
            <family val="2"/>
            <scheme val="minor"/>
          </rPr>
          <t xml:space="preserve">Sila isi di sini
Please fill in here
</t>
        </r>
      </text>
    </comment>
    <comment ref="AU29" authorId="0" shapeId="0" xr:uid="{EDC4D01C-17F1-4CC0-A48A-3B9554C94774}">
      <text>
        <r>
          <rPr>
            <sz val="10"/>
            <color rgb="FF000000"/>
            <rFont val="Calibri"/>
            <family val="2"/>
            <scheme val="minor"/>
          </rPr>
          <t xml:space="preserve">Sila isi di sini
Please fill in here
</t>
        </r>
      </text>
    </comment>
    <comment ref="N31" authorId="0" shapeId="0" xr:uid="{C55C0907-D8A3-40C9-9C54-CBE16049C615}">
      <text>
        <r>
          <rPr>
            <sz val="10"/>
            <color rgb="FF000000"/>
            <rFont val="Calibri"/>
            <family val="2"/>
            <scheme val="minor"/>
          </rPr>
          <t xml:space="preserve">Sila isi di sini
Please fill in here
</t>
        </r>
      </text>
    </comment>
    <comment ref="AU31" authorId="0" shapeId="0" xr:uid="{46A7EACB-9609-42FE-88FD-1748D779895C}">
      <text>
        <r>
          <rPr>
            <sz val="10"/>
            <color rgb="FF000000"/>
            <rFont val="Calibri"/>
            <family val="2"/>
            <scheme val="minor"/>
          </rPr>
          <t xml:space="preserve">Sila isi di sini
Please fill in here
</t>
        </r>
      </text>
    </comment>
    <comment ref="N33" authorId="0" shapeId="0" xr:uid="{2F42242E-51B8-4E82-B38C-9A7CF7E0FCAE}">
      <text>
        <r>
          <rPr>
            <sz val="10"/>
            <color rgb="FF000000"/>
            <rFont val="Calibri"/>
            <family val="2"/>
            <scheme val="minor"/>
          </rPr>
          <t xml:space="preserve">Sila isi di sini
Please fill in here
</t>
        </r>
      </text>
    </comment>
    <comment ref="AU33" authorId="0" shapeId="0" xr:uid="{5914E22D-3C4F-4EA4-84A0-DA7682B826F4}">
      <text>
        <r>
          <rPr>
            <sz val="10"/>
            <color rgb="FF000000"/>
            <rFont val="Calibri"/>
            <family val="2"/>
            <scheme val="minor"/>
          </rPr>
          <t xml:space="preserve">Sila isi di sini
Please fill in here
</t>
        </r>
      </text>
    </comment>
    <comment ref="N35" authorId="0" shapeId="0" xr:uid="{735D551B-1EA0-4D04-B8EA-CE8C4EACEDFF}">
      <text>
        <r>
          <rPr>
            <sz val="10"/>
            <color rgb="FF000000"/>
            <rFont val="Calibri"/>
            <family val="2"/>
            <scheme val="minor"/>
          </rPr>
          <t xml:space="preserve">Sila isi di sini
Please fill in here
</t>
        </r>
      </text>
    </comment>
    <comment ref="AU35" authorId="0" shapeId="0" xr:uid="{D44F256B-87AB-45A2-9617-769D133AF1A3}">
      <text>
        <r>
          <rPr>
            <sz val="10"/>
            <color rgb="FF000000"/>
            <rFont val="Calibri"/>
            <family val="2"/>
            <scheme val="minor"/>
          </rPr>
          <t xml:space="preserve">Sila isi di sini
Please fill in here
</t>
        </r>
      </text>
    </comment>
    <comment ref="N37" authorId="0" shapeId="0" xr:uid="{526C865C-3CF6-43DE-B47B-DD50F1A65566}">
      <text>
        <r>
          <rPr>
            <sz val="10"/>
            <color rgb="FF000000"/>
            <rFont val="Calibri"/>
            <family val="2"/>
            <scheme val="minor"/>
          </rPr>
          <t xml:space="preserve">Sila isi di sini
Please fill in here
</t>
        </r>
      </text>
    </comment>
    <comment ref="AU37" authorId="0" shapeId="0" xr:uid="{2F02CD6C-56B7-45B9-A6F3-34AD68AB7416}">
      <text>
        <r>
          <rPr>
            <sz val="10"/>
            <color rgb="FF000000"/>
            <rFont val="Calibri"/>
            <family val="2"/>
            <scheme val="minor"/>
          </rPr>
          <t xml:space="preserve">Sila isi di sini
Please fill in here
</t>
        </r>
      </text>
    </comment>
    <comment ref="N39" authorId="0" shapeId="0" xr:uid="{172E4235-7FC2-4FD0-B541-DE6449F4E4B2}">
      <text>
        <r>
          <rPr>
            <sz val="10"/>
            <color rgb="FF000000"/>
            <rFont val="Calibri"/>
            <family val="2"/>
            <scheme val="minor"/>
          </rPr>
          <t xml:space="preserve">Sila isi di sini
Please fill in here
</t>
        </r>
      </text>
    </comment>
    <comment ref="AU39" authorId="0" shapeId="0" xr:uid="{544D159E-93DB-430E-8B98-463FC04E24F2}">
      <text>
        <r>
          <rPr>
            <sz val="10"/>
            <color rgb="FF000000"/>
            <rFont val="Calibri"/>
            <family val="2"/>
            <scheme val="minor"/>
          </rPr>
          <t xml:space="preserve">Sila isi di sini
Please fill in here
</t>
        </r>
      </text>
    </comment>
    <comment ref="N41" authorId="0" shapeId="0" xr:uid="{8BEF08F7-CD2C-472E-960D-792869CC900F}">
      <text>
        <r>
          <rPr>
            <sz val="10"/>
            <color rgb="FF000000"/>
            <rFont val="Calibri"/>
            <family val="2"/>
            <scheme val="minor"/>
          </rPr>
          <t xml:space="preserve">Sila isi di sini
Please fill in here
</t>
        </r>
      </text>
    </comment>
    <comment ref="AU41" authorId="0" shapeId="0" xr:uid="{68948A8C-9B0F-4AA8-B868-E3E03F2F3376}">
      <text>
        <r>
          <rPr>
            <sz val="10"/>
            <color rgb="FF000000"/>
            <rFont val="Calibri"/>
            <family val="2"/>
            <scheme val="minor"/>
          </rPr>
          <t xml:space="preserve">Sila isi di sini
Please fill in here
</t>
        </r>
      </text>
    </comment>
    <comment ref="N43" authorId="0" shapeId="0" xr:uid="{E8DF6A23-6FC7-42B8-93A1-860836D047EA}">
      <text>
        <r>
          <rPr>
            <sz val="10"/>
            <color rgb="FF000000"/>
            <rFont val="Calibri"/>
            <family val="2"/>
            <scheme val="minor"/>
          </rPr>
          <t xml:space="preserve">Sila isi di sini
Please fill in here
</t>
        </r>
      </text>
    </comment>
    <comment ref="AU43" authorId="0" shapeId="0" xr:uid="{D8DD60E2-0E27-49F6-8598-9C7FDB5461E9}">
      <text>
        <r>
          <rPr>
            <sz val="10"/>
            <color rgb="FF000000"/>
            <rFont val="Calibri"/>
            <family val="2"/>
            <scheme val="minor"/>
          </rPr>
          <t xml:space="preserve">Sila isi di sini
Please fill in here
</t>
        </r>
      </text>
    </comment>
    <comment ref="N45" authorId="0" shapeId="0" xr:uid="{8DCF88DB-22FC-49EA-9FB3-0E3A82F88E72}">
      <text>
        <r>
          <rPr>
            <sz val="10"/>
            <color rgb="FF000000"/>
            <rFont val="Calibri"/>
            <family val="2"/>
            <scheme val="minor"/>
          </rPr>
          <t xml:space="preserve">Sila isi di sini
Please fill in here
</t>
        </r>
      </text>
    </comment>
    <comment ref="AU45" authorId="0" shapeId="0" xr:uid="{604B0127-EEFE-430D-B444-6054C398ED11}">
      <text>
        <r>
          <rPr>
            <sz val="10"/>
            <color rgb="FF000000"/>
            <rFont val="Calibri"/>
            <family val="2"/>
            <scheme val="minor"/>
          </rPr>
          <t xml:space="preserve">Sila isi di sini
Please fill in here
</t>
        </r>
      </text>
    </comment>
    <comment ref="N47" authorId="0" shapeId="0" xr:uid="{7AD6EA55-5102-4EEB-BC5C-5795B605E0E6}">
      <text>
        <r>
          <rPr>
            <sz val="10"/>
            <color rgb="FF000000"/>
            <rFont val="Calibri"/>
            <family val="2"/>
            <scheme val="minor"/>
          </rPr>
          <t xml:space="preserve">Sila isi di sini
Please fill in here
</t>
        </r>
      </text>
    </comment>
    <comment ref="AU47" authorId="0" shapeId="0" xr:uid="{25A1E6BC-E3DD-4665-BAB7-6E629FD83667}">
      <text>
        <r>
          <rPr>
            <b/>
            <sz val="10"/>
            <color rgb="FF000000"/>
            <rFont val="Calibri"/>
            <family val="2"/>
            <scheme val="minor"/>
          </rPr>
          <t>Pengiraan automatik</t>
        </r>
        <r>
          <rPr>
            <sz val="10"/>
            <color rgb="FF000000"/>
            <rFont val="Calibri"/>
            <family val="2"/>
            <scheme val="minor"/>
          </rPr>
          <t xml:space="preserve">
</t>
        </r>
        <r>
          <rPr>
            <i/>
            <sz val="10"/>
            <color rgb="FF000000"/>
            <rFont val="Calibri"/>
            <family val="2"/>
            <scheme val="minor"/>
          </rPr>
          <t>Automatic calculation</t>
        </r>
        <r>
          <rPr>
            <sz val="10"/>
            <color rgb="FF000000"/>
            <rFont val="Calibri"/>
            <family val="2"/>
            <scheme val="minor"/>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Noorhashida Mad Saad</author>
    <author>Nur Saiyidah Hasinah Malek</author>
  </authors>
  <commentList>
    <comment ref="V15" authorId="0" shapeId="0" xr:uid="{CCA40029-3296-4FE5-8F02-BF90428DA32A}">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V17" authorId="0" shapeId="0" xr:uid="{E3BF04D2-0F1F-4BD1-B656-CEAFA38124D5}">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AB21" authorId="0" shapeId="0" xr:uid="{8CEC7202-66CF-4C6F-A4DF-D412A52C3658}">
      <text>
        <r>
          <rPr>
            <b/>
            <sz val="9"/>
            <color indexed="81"/>
            <rFont val="Tahoma"/>
            <family val="2"/>
          </rPr>
          <t xml:space="preserve">Sila isi di sini
</t>
        </r>
        <r>
          <rPr>
            <i/>
            <sz val="9"/>
            <color indexed="81"/>
            <rFont val="Tahoma"/>
            <family val="2"/>
          </rPr>
          <t>Please fill in</t>
        </r>
        <r>
          <rPr>
            <b/>
            <sz val="9"/>
            <color indexed="81"/>
            <rFont val="Tahoma"/>
            <family val="2"/>
          </rPr>
          <t xml:space="preserve"> </t>
        </r>
      </text>
    </comment>
    <comment ref="D28" authorId="0" shapeId="0" xr:uid="{EA204F06-A06C-4468-92CF-D5FB04726ECB}">
      <text>
        <r>
          <rPr>
            <b/>
            <sz val="9"/>
            <color indexed="81"/>
            <rFont val="Tahoma"/>
            <family val="2"/>
          </rPr>
          <t xml:space="preserve">Sila isi di sini
</t>
        </r>
        <r>
          <rPr>
            <i/>
            <sz val="9"/>
            <color indexed="81"/>
            <rFont val="Tahoma"/>
            <family val="2"/>
          </rPr>
          <t xml:space="preserve">Please fill in </t>
        </r>
      </text>
    </comment>
    <comment ref="G28" authorId="0" shapeId="0" xr:uid="{95A8DECC-5334-4619-B55D-C05BB2B89AC6}">
      <text>
        <r>
          <rPr>
            <b/>
            <sz val="9"/>
            <color indexed="81"/>
            <rFont val="Tahoma"/>
            <family val="2"/>
          </rPr>
          <t xml:space="preserve">Sila isi di sini
</t>
        </r>
        <r>
          <rPr>
            <i/>
            <sz val="9"/>
            <color indexed="81"/>
            <rFont val="Tahoma"/>
            <family val="2"/>
          </rPr>
          <t xml:space="preserve">Please fill in </t>
        </r>
      </text>
    </comment>
    <comment ref="J28" authorId="0" shapeId="0" xr:uid="{6C414232-A83B-4FE1-9705-5FDADAB54D44}">
      <text>
        <r>
          <rPr>
            <b/>
            <sz val="9"/>
            <color indexed="81"/>
            <rFont val="Tahoma"/>
            <family val="2"/>
          </rPr>
          <t xml:space="preserve">Sila isi di sini
</t>
        </r>
        <r>
          <rPr>
            <i/>
            <sz val="9"/>
            <color indexed="81"/>
            <rFont val="Tahoma"/>
            <family val="2"/>
          </rPr>
          <t>Please fill in</t>
        </r>
        <r>
          <rPr>
            <b/>
            <sz val="9"/>
            <color indexed="81"/>
            <rFont val="Tahoma"/>
            <family val="2"/>
          </rPr>
          <t xml:space="preserve"> </t>
        </r>
      </text>
    </comment>
    <comment ref="V28" authorId="0" shapeId="0" xr:uid="{E667B4C6-49B1-4BB2-8DFD-76425C54AE3B}">
      <text>
        <r>
          <rPr>
            <b/>
            <sz val="9"/>
            <color indexed="81"/>
            <rFont val="Tahoma"/>
            <family val="2"/>
          </rPr>
          <t xml:space="preserve">Sila isi di sini
</t>
        </r>
        <r>
          <rPr>
            <i/>
            <sz val="9"/>
            <color indexed="81"/>
            <rFont val="Tahoma"/>
            <family val="2"/>
          </rPr>
          <t xml:space="preserve">Please fill in </t>
        </r>
      </text>
    </comment>
    <comment ref="Y28" authorId="0" shapeId="0" xr:uid="{B08D45CB-72B6-421A-9593-7F7556D0F699}">
      <text>
        <r>
          <rPr>
            <b/>
            <sz val="9"/>
            <color indexed="81"/>
            <rFont val="Tahoma"/>
            <family val="2"/>
          </rPr>
          <t xml:space="preserve">Sila isi di sini
</t>
        </r>
        <r>
          <rPr>
            <i/>
            <sz val="9"/>
            <color indexed="81"/>
            <rFont val="Tahoma"/>
            <family val="2"/>
          </rPr>
          <t xml:space="preserve">Please fill in </t>
        </r>
      </text>
    </comment>
    <comment ref="AB28" authorId="0" shapeId="0" xr:uid="{D9E7764C-F1B9-45BC-B952-678473486CEA}">
      <text>
        <r>
          <rPr>
            <b/>
            <sz val="9"/>
            <color indexed="81"/>
            <rFont val="Tahoma"/>
            <family val="2"/>
          </rPr>
          <t xml:space="preserve">Sila isi di sini
</t>
        </r>
        <r>
          <rPr>
            <i/>
            <sz val="9"/>
            <color indexed="81"/>
            <rFont val="Tahoma"/>
            <family val="2"/>
          </rPr>
          <t>Please fill in</t>
        </r>
        <r>
          <rPr>
            <b/>
            <sz val="9"/>
            <color indexed="81"/>
            <rFont val="Tahoma"/>
            <family val="2"/>
          </rPr>
          <t xml:space="preserve"> </t>
        </r>
      </text>
    </comment>
    <comment ref="B35" authorId="1" shapeId="0" xr:uid="{B81AB055-42E2-489C-BDBF-BEC14D62E126}">
      <text>
        <r>
          <rPr>
            <b/>
            <sz val="9"/>
            <color indexed="81"/>
            <rFont val="Tahoma"/>
            <family val="2"/>
          </rPr>
          <t xml:space="preserve">Sila isi di sini
</t>
        </r>
        <r>
          <rPr>
            <i/>
            <sz val="9"/>
            <color indexed="81"/>
            <rFont val="Tahoma"/>
            <family val="2"/>
          </rPr>
          <t>Please fill in here</t>
        </r>
      </text>
    </comment>
    <comment ref="B42" authorId="1" shapeId="0" xr:uid="{AB598039-DDF5-4813-B3E1-4AE4B32A0F74}">
      <text>
        <r>
          <rPr>
            <b/>
            <sz val="9"/>
            <color indexed="81"/>
            <rFont val="Tahoma"/>
            <family val="2"/>
          </rPr>
          <t xml:space="preserve">Sila isi di sini
</t>
        </r>
        <r>
          <rPr>
            <i/>
            <sz val="9"/>
            <color indexed="81"/>
            <rFont val="Tahoma"/>
            <family val="2"/>
          </rPr>
          <t>Please fill in here</t>
        </r>
      </text>
    </comment>
    <comment ref="AA48" authorId="0" shapeId="0" xr:uid="{BBCDC7E7-5B13-4AAB-8EA2-E7880402DB8D}">
      <text>
        <r>
          <rPr>
            <b/>
            <sz val="9"/>
            <color indexed="81"/>
            <rFont val="Tahoma"/>
            <family val="2"/>
          </rPr>
          <t xml:space="preserve">Sila isi di sini
</t>
        </r>
        <r>
          <rPr>
            <i/>
            <sz val="9"/>
            <color indexed="81"/>
            <rFont val="Tahoma"/>
            <family val="2"/>
          </rPr>
          <t>Please fill in here</t>
        </r>
      </text>
    </comment>
    <comment ref="D74" authorId="0" shapeId="0" xr:uid="{112742DC-7723-4C4D-A552-206FFAF36FB9}">
      <text>
        <r>
          <rPr>
            <b/>
            <sz val="9"/>
            <color indexed="81"/>
            <rFont val="Tahoma"/>
            <family val="2"/>
          </rPr>
          <t xml:space="preserve">Sila isi di sini
</t>
        </r>
        <r>
          <rPr>
            <i/>
            <sz val="9"/>
            <color indexed="81"/>
            <rFont val="Tahoma"/>
            <family val="2"/>
          </rPr>
          <t xml:space="preserve">Please fill in </t>
        </r>
      </text>
    </comment>
    <comment ref="J74" authorId="0" shapeId="0" xr:uid="{CE46F798-DC03-4428-B823-370EEDB5EF79}">
      <text>
        <r>
          <rPr>
            <b/>
            <sz val="9"/>
            <color indexed="81"/>
            <rFont val="Tahoma"/>
            <family val="2"/>
          </rPr>
          <t xml:space="preserve">Sila isi di sini
</t>
        </r>
        <r>
          <rPr>
            <i/>
            <sz val="9"/>
            <color indexed="81"/>
            <rFont val="Tahoma"/>
            <family val="2"/>
          </rPr>
          <t xml:space="preserve">Please fill in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S31" authorId="0" shapeId="0" xr:uid="{E4A23E09-BA45-4FE5-AFC9-F865FD93CE5C}">
      <text>
        <r>
          <rPr>
            <b/>
            <sz val="9"/>
            <color rgb="FF000000"/>
            <rFont val="Tahoma"/>
            <family val="2"/>
          </rPr>
          <t xml:space="preserve">Sila isi di sini
</t>
        </r>
        <r>
          <rPr>
            <b/>
            <i/>
            <sz val="9"/>
            <color rgb="FF000000"/>
            <rFont val="Tahoma"/>
            <family val="2"/>
          </rPr>
          <t>Please fill in here</t>
        </r>
      </text>
    </comment>
    <comment ref="S35" authorId="0" shapeId="0" xr:uid="{22126981-6535-4E1F-9155-6BB24539CD45}">
      <text>
        <r>
          <rPr>
            <b/>
            <sz val="9"/>
            <color rgb="FF000000"/>
            <rFont val="Tahoma"/>
            <family val="2"/>
          </rPr>
          <t xml:space="preserve">Sila isi di sini
</t>
        </r>
        <r>
          <rPr>
            <b/>
            <i/>
            <sz val="9"/>
            <color rgb="FF000000"/>
            <rFont val="Tahoma"/>
            <family val="2"/>
          </rPr>
          <t>Please fill in here</t>
        </r>
      </text>
    </comment>
    <comment ref="S39" authorId="0" shapeId="0" xr:uid="{986BE9D7-43E7-42F3-A752-3870E22C228A}">
      <text>
        <r>
          <rPr>
            <b/>
            <sz val="9"/>
            <color rgb="FF000000"/>
            <rFont val="Tahoma"/>
            <family val="2"/>
          </rPr>
          <t xml:space="preserve">Sila isi di sini
</t>
        </r>
        <r>
          <rPr>
            <b/>
            <i/>
            <sz val="9"/>
            <color rgb="FF000000"/>
            <rFont val="Tahoma"/>
            <family val="2"/>
          </rPr>
          <t>Please fill in here</t>
        </r>
      </text>
    </comment>
    <comment ref="S43" authorId="0" shapeId="0" xr:uid="{1650A7E1-C001-4B8F-910E-94AA56B3B7E8}">
      <text>
        <r>
          <rPr>
            <b/>
            <sz val="9"/>
            <color rgb="FF000000"/>
            <rFont val="Tahoma"/>
            <family val="2"/>
          </rPr>
          <t xml:space="preserve">Sila isi di sini
</t>
        </r>
        <r>
          <rPr>
            <b/>
            <i/>
            <sz val="9"/>
            <color rgb="FF000000"/>
            <rFont val="Tahoma"/>
            <family val="2"/>
          </rPr>
          <t>Please fill in here</t>
        </r>
      </text>
    </comment>
    <comment ref="S47" authorId="0" shapeId="0" xr:uid="{97A25F10-8BC2-4A2C-B7F6-CDF64DCFE084}">
      <text>
        <r>
          <rPr>
            <b/>
            <sz val="9"/>
            <color rgb="FF000000"/>
            <rFont val="Tahoma"/>
            <family val="2"/>
          </rPr>
          <t xml:space="preserve">Sila isi di sini
</t>
        </r>
        <r>
          <rPr>
            <b/>
            <i/>
            <sz val="9"/>
            <color rgb="FF000000"/>
            <rFont val="Tahoma"/>
            <family val="2"/>
          </rPr>
          <t>Please fill in here</t>
        </r>
      </text>
    </comment>
    <comment ref="S51" authorId="0" shapeId="0" xr:uid="{6298A149-48E6-49FF-B606-089EA10F53EC}">
      <text>
        <r>
          <rPr>
            <b/>
            <sz val="9"/>
            <color rgb="FF000000"/>
            <rFont val="Tahoma"/>
            <family val="2"/>
          </rPr>
          <t xml:space="preserve">Sila isi di sini
</t>
        </r>
        <r>
          <rPr>
            <b/>
            <i/>
            <sz val="9"/>
            <color rgb="FF000000"/>
            <rFont val="Tahoma"/>
            <family val="2"/>
          </rPr>
          <t>Please fill in here</t>
        </r>
      </text>
    </comment>
    <comment ref="S55" authorId="0" shapeId="0" xr:uid="{043D074C-38E3-4E71-A9D8-B24FD905C663}">
      <text>
        <r>
          <rPr>
            <b/>
            <sz val="9"/>
            <color rgb="FF000000"/>
            <rFont val="Tahoma"/>
            <family val="2"/>
          </rPr>
          <t xml:space="preserve">Sila isi di sini
</t>
        </r>
        <r>
          <rPr>
            <b/>
            <i/>
            <sz val="9"/>
            <color rgb="FF000000"/>
            <rFont val="Tahoma"/>
            <family val="2"/>
          </rPr>
          <t>Please fill in here</t>
        </r>
      </text>
    </comment>
    <comment ref="S59" authorId="0" shapeId="0" xr:uid="{09826FD8-4BF0-45C6-BEC6-731A03E70BC1}">
      <text>
        <r>
          <rPr>
            <b/>
            <sz val="9"/>
            <color rgb="FF000000"/>
            <rFont val="Tahoma"/>
            <family val="2"/>
          </rPr>
          <t xml:space="preserve">Sila isi di sini
</t>
        </r>
        <r>
          <rPr>
            <b/>
            <i/>
            <sz val="9"/>
            <color rgb="FF000000"/>
            <rFont val="Tahoma"/>
            <family val="2"/>
          </rPr>
          <t>Please fill in here</t>
        </r>
      </text>
    </comment>
    <comment ref="S63" authorId="0" shapeId="0" xr:uid="{9BF4517A-D633-45DE-8F35-CF2133E8EDBF}">
      <text>
        <r>
          <rPr>
            <b/>
            <sz val="9"/>
            <color rgb="FF000000"/>
            <rFont val="Tahoma"/>
            <family val="2"/>
          </rPr>
          <t xml:space="preserve">Sila isi di sini
</t>
        </r>
        <r>
          <rPr>
            <b/>
            <i/>
            <sz val="9"/>
            <color rgb="FF000000"/>
            <rFont val="Tahoma"/>
            <family val="2"/>
          </rPr>
          <t>Please fill in here</t>
        </r>
      </text>
    </comment>
    <comment ref="S67" authorId="0" shapeId="0" xr:uid="{43E71BD7-E4D9-4F2C-8681-88E96031CA42}">
      <text>
        <r>
          <rPr>
            <b/>
            <sz val="9"/>
            <color rgb="FF000000"/>
            <rFont val="Tahoma"/>
            <family val="2"/>
          </rPr>
          <t xml:space="preserve">Sila isi di sini
</t>
        </r>
        <r>
          <rPr>
            <b/>
            <i/>
            <sz val="9"/>
            <color rgb="FF000000"/>
            <rFont val="Tahoma"/>
            <family val="2"/>
          </rPr>
          <t>Please fill in here</t>
        </r>
      </text>
    </comment>
    <comment ref="S71" authorId="0" shapeId="0" xr:uid="{59D5911C-7C63-49C2-85EB-7AFD42F7FEDB}">
      <text>
        <r>
          <rPr>
            <b/>
            <sz val="9"/>
            <color rgb="FF000000"/>
            <rFont val="Tahoma"/>
            <family val="2"/>
          </rPr>
          <t xml:space="preserve">Sila isi di sini
</t>
        </r>
        <r>
          <rPr>
            <b/>
            <i/>
            <sz val="9"/>
            <color rgb="FF000000"/>
            <rFont val="Tahoma"/>
            <family val="2"/>
          </rPr>
          <t>Please fill in here</t>
        </r>
      </text>
    </comment>
    <comment ref="S75" authorId="0" shapeId="0" xr:uid="{28346EE9-A46A-480E-9118-70C5FCF933DC}">
      <text>
        <r>
          <rPr>
            <b/>
            <sz val="9"/>
            <color rgb="FF000000"/>
            <rFont val="Tahoma"/>
            <family val="2"/>
          </rPr>
          <t xml:space="preserve">Sila isi di sini
</t>
        </r>
        <r>
          <rPr>
            <b/>
            <i/>
            <sz val="9"/>
            <color rgb="FF000000"/>
            <rFont val="Tahoma"/>
            <family val="2"/>
          </rPr>
          <t>Please fill in here</t>
        </r>
      </text>
    </comment>
    <comment ref="S79" authorId="0" shapeId="0" xr:uid="{D9577367-DD29-4F94-AF78-A30C365199E5}">
      <text>
        <r>
          <rPr>
            <b/>
            <sz val="9"/>
            <color rgb="FF000000"/>
            <rFont val="Tahoma"/>
            <family val="2"/>
          </rPr>
          <t xml:space="preserve">Sila isi di sini
</t>
        </r>
        <r>
          <rPr>
            <b/>
            <i/>
            <sz val="9"/>
            <color rgb="FF000000"/>
            <rFont val="Tahoma"/>
            <family val="2"/>
          </rPr>
          <t>Please fill in here</t>
        </r>
      </text>
    </comment>
    <comment ref="S83" authorId="0" shapeId="0" xr:uid="{0440CA87-04AF-4D1A-A92E-44BB6FA425AB}">
      <text>
        <r>
          <rPr>
            <b/>
            <sz val="9"/>
            <color rgb="FF000000"/>
            <rFont val="Tahoma"/>
            <family val="2"/>
          </rPr>
          <t xml:space="preserve">Sila isi di sini
</t>
        </r>
        <r>
          <rPr>
            <b/>
            <i/>
            <sz val="9"/>
            <color rgb="FF000000"/>
            <rFont val="Tahoma"/>
            <family val="2"/>
          </rPr>
          <t>Please fill in here</t>
        </r>
      </text>
    </comment>
    <comment ref="S87" authorId="0" shapeId="0" xr:uid="{2CAA305B-058A-45AA-8533-C96965C93A12}">
      <text>
        <r>
          <rPr>
            <b/>
            <sz val="9"/>
            <color rgb="FF000000"/>
            <rFont val="Tahoma"/>
            <family val="2"/>
          </rPr>
          <t xml:space="preserve">Sila isi di sini
</t>
        </r>
        <r>
          <rPr>
            <b/>
            <i/>
            <sz val="9"/>
            <color rgb="FF000000"/>
            <rFont val="Tahoma"/>
            <family val="2"/>
          </rPr>
          <t>Please fill in here</t>
        </r>
      </text>
    </comment>
    <comment ref="AC89" authorId="1" shapeId="0" xr:uid="{00000000-0006-0000-1800-000001000000}">
      <text>
        <r>
          <rPr>
            <b/>
            <sz val="8"/>
            <color indexed="81"/>
            <rFont val="Tahoma"/>
            <family val="2"/>
          </rPr>
          <t xml:space="preserve">Pengiraan Automatik
</t>
        </r>
        <r>
          <rPr>
            <b/>
            <i/>
            <sz val="8"/>
            <color indexed="81"/>
            <rFont val="Tahoma"/>
            <family val="2"/>
          </rPr>
          <t>Automatic Calculation</t>
        </r>
      </text>
    </comment>
    <comment ref="S91" authorId="0" shapeId="0" xr:uid="{5AA49157-CC2C-4FBC-B19D-D3A40FF60903}">
      <text>
        <r>
          <rPr>
            <b/>
            <sz val="9"/>
            <color rgb="FF000000"/>
            <rFont val="Tahoma"/>
            <family val="2"/>
          </rPr>
          <t xml:space="preserve">Sila isi di sini
</t>
        </r>
        <r>
          <rPr>
            <b/>
            <i/>
            <sz val="9"/>
            <color rgb="FF000000"/>
            <rFont val="Tahoma"/>
            <family val="2"/>
          </rPr>
          <t>Please fill in here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U21" authorId="0" shapeId="0" xr:uid="{A155278A-EA8B-448B-8976-2188DBDAE4A0}">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24" authorId="0" shapeId="0" xr:uid="{2387471C-6DAE-4FB1-B362-EA3B1447BED2}">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27" authorId="0" shapeId="0" xr:uid="{97A0E402-94FB-42E2-87D5-E5389FBE4024}">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30" authorId="0" shapeId="0" xr:uid="{10CAF060-040F-4E31-816C-7A7098E4D15A}">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33" authorId="0" shapeId="0" xr:uid="{3A9BD4F8-4E70-4418-B42F-70884D4F45FD}">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36" authorId="0" shapeId="0" xr:uid="{19A2D3CF-6757-4461-A185-4922595D8A27}">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39" authorId="0" shapeId="0" xr:uid="{93478ED8-76EF-4FC6-9F97-A437F9BA110D}">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42" authorId="0" shapeId="0" xr:uid="{33C7A1C6-50A3-47B7-87EC-9B7BED9815D4}">
      <text>
        <r>
          <rPr>
            <b/>
            <sz val="9"/>
            <color indexed="81"/>
            <rFont val="Tahoma"/>
            <family val="2"/>
          </rPr>
          <t xml:space="preserve">Sila isi di sini
</t>
        </r>
        <r>
          <rPr>
            <i/>
            <sz val="9"/>
            <color indexed="81"/>
            <rFont val="Tahoma"/>
            <family val="2"/>
          </rPr>
          <t>Please fill in</t>
        </r>
        <r>
          <rPr>
            <sz val="9"/>
            <color indexed="81"/>
            <rFont val="Tahoma"/>
            <family val="2"/>
          </rPr>
          <t xml:space="preserve">
</t>
        </r>
      </text>
    </comment>
    <comment ref="U45" authorId="0" shapeId="0" xr:uid="{41593A6F-AAF4-48FB-BEB7-458B286B4D5D}">
      <text>
        <r>
          <rPr>
            <b/>
            <sz val="9"/>
            <color indexed="81"/>
            <rFont val="Tahoma"/>
            <family val="2"/>
          </rPr>
          <t xml:space="preserve">Pengiraan automatik
</t>
        </r>
        <r>
          <rPr>
            <i/>
            <sz val="9"/>
            <color indexed="81"/>
            <rFont val="Tahoma"/>
            <family val="2"/>
          </rPr>
          <t>Automatic calculation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F18" authorId="0" shapeId="0" xr:uid="{799B864C-3BB3-4BF9-A13B-4531F632BF79}">
      <text>
        <r>
          <rPr>
            <b/>
            <sz val="9"/>
            <rFont val="Tahoma"/>
            <family val="2"/>
          </rPr>
          <t xml:space="preserve">Sila isi di sini 
</t>
        </r>
        <r>
          <rPr>
            <i/>
            <sz val="9"/>
            <rFont val="Tahoma"/>
            <family val="2"/>
          </rPr>
          <t>Please fill in here</t>
        </r>
      </text>
    </comment>
    <comment ref="F23" authorId="0" shapeId="0" xr:uid="{2B992792-317B-404B-8CB3-CB0D6C5BF62E}">
      <text>
        <r>
          <rPr>
            <b/>
            <sz val="9"/>
            <rFont val="Tahoma"/>
            <family val="2"/>
          </rPr>
          <t xml:space="preserve">Sila isi di sini 
</t>
        </r>
        <r>
          <rPr>
            <i/>
            <sz val="9"/>
            <rFont val="Tahoma"/>
            <family val="2"/>
          </rPr>
          <t>Please fill in here</t>
        </r>
      </text>
    </comment>
    <comment ref="AD29" authorId="1" shapeId="0" xr:uid="{AFB0C301-CDC5-41FE-AE06-4ED86FABBCDB}">
      <text>
        <r>
          <rPr>
            <b/>
            <sz val="9"/>
            <rFont val="Times New Roman"/>
            <family val="1"/>
          </rPr>
          <t xml:space="preserve">Sila isi di sini
</t>
        </r>
        <r>
          <rPr>
            <i/>
            <sz val="9"/>
            <rFont val="Times New Roman"/>
            <family val="1"/>
          </rPr>
          <t>Please fill in here</t>
        </r>
      </text>
    </comment>
    <comment ref="F39" authorId="0" shapeId="0" xr:uid="{64A0D86D-FE24-4821-9A38-F490B17CEE79}">
      <text>
        <r>
          <rPr>
            <b/>
            <sz val="9"/>
            <rFont val="Tahoma"/>
            <family val="2"/>
          </rPr>
          <t xml:space="preserve">Sila isi di sini 
</t>
        </r>
        <r>
          <rPr>
            <i/>
            <sz val="9"/>
            <rFont val="Tahoma"/>
            <family val="2"/>
          </rPr>
          <t>Please fill in here</t>
        </r>
      </text>
    </comment>
    <comment ref="AF47" authorId="0" shapeId="0" xr:uid="{C6C5AEB8-0765-40F5-AE02-C755886448D8}">
      <text>
        <r>
          <rPr>
            <b/>
            <sz val="9"/>
            <rFont val="Tahoma"/>
            <family val="2"/>
          </rPr>
          <t xml:space="preserve">Sila isi di sini 
</t>
        </r>
        <r>
          <rPr>
            <i/>
            <sz val="9"/>
            <rFont val="Tahoma"/>
            <family val="2"/>
          </rPr>
          <t>Please fill in here</t>
        </r>
      </text>
    </comment>
    <comment ref="AF50" authorId="0" shapeId="0" xr:uid="{93B1050C-22B8-4E0A-BC6A-C2B496CB8341}">
      <text>
        <r>
          <rPr>
            <b/>
            <sz val="9"/>
            <rFont val="Tahoma"/>
            <family val="2"/>
          </rPr>
          <t xml:space="preserve">Sila isi di sini 
</t>
        </r>
        <r>
          <rPr>
            <i/>
            <sz val="9"/>
            <rFont val="Tahoma"/>
            <family val="2"/>
          </rPr>
          <t>Please fill in here</t>
        </r>
      </text>
    </comment>
    <comment ref="F53" authorId="0" shapeId="0" xr:uid="{7E0B6B17-1864-4FF6-A58F-6233C8A52D3F}">
      <text>
        <r>
          <rPr>
            <b/>
            <sz val="9"/>
            <rFont val="Tahoma"/>
            <family val="2"/>
          </rPr>
          <t xml:space="preserve">Sila isi di sini 
</t>
        </r>
        <r>
          <rPr>
            <i/>
            <sz val="9"/>
            <rFont val="Tahoma"/>
            <family val="2"/>
          </rPr>
          <t>Please fill in here</t>
        </r>
      </text>
    </comment>
    <comment ref="AE61" authorId="2" shapeId="0" xr:uid="{D7F7E2A0-77EE-4C7F-B456-CCA8D19391C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4" authorId="2" shapeId="0" xr:uid="{635CC68A-28C7-4F51-B94A-1C03B310E9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7" authorId="2" shapeId="0" xr:uid="{8CEBDC8A-7E17-40CF-9DC9-354E0DF7B4B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0" authorId="2" shapeId="0" xr:uid="{112BC797-3EB8-4C33-AB06-08E5C993D5E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3" authorId="2" shapeId="0" xr:uid="{0B2BF644-5731-4BA5-AA12-A801C1B039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6" authorId="2" shapeId="0" xr:uid="{F3F89DEF-63D0-4597-99AB-E1318B5449D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05" authorId="2" shapeId="0" xr:uid="{A848209F-51FD-41E2-BEEF-C89EF341A8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08" authorId="2" shapeId="0" xr:uid="{A28C0A21-1D17-4496-BAC1-E895CF203F3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1" authorId="2" shapeId="0" xr:uid="{8979C7C2-482E-476C-847F-AB5F769EA80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4" authorId="2" shapeId="0" xr:uid="{45CCF1EC-4CDD-4E02-9FFF-C3284BA21A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7" authorId="2" shapeId="0" xr:uid="{69DE5464-D050-4218-AED8-112BC2C0A3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0" authorId="2" shapeId="0" xr:uid="{77732D09-CB4C-4753-86DE-A9E363523D1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3" authorId="2" shapeId="0" xr:uid="{7ADFC556-BEFC-4AA9-8646-7B6271A7E9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6" authorId="2" shapeId="0" xr:uid="{9A109D85-2CBB-4BC4-B7BD-A95C7F470C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9" authorId="2" shapeId="0" xr:uid="{376F83DB-252A-4F0B-8AB4-1CAE4AE25DD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32" authorId="2" shapeId="0" xr:uid="{542E88AD-2126-41A0-9E98-0C65B93123C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38" authorId="2" shapeId="0" xr:uid="{446B4680-9267-4A8B-8199-25030A2E329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1" authorId="2" shapeId="0" xr:uid="{E1FA8CA4-A3F9-4E66-904F-0FA7FE95EF8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4" authorId="2" shapeId="0" xr:uid="{BD2F8AD9-7C11-4614-B945-7BFBD2085C6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7" authorId="2" shapeId="0" xr:uid="{2E7F8E5B-F732-400C-9715-F7929257D9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59" authorId="0" shapeId="0" xr:uid="{66426A17-F646-4866-892A-DD1D842DA6FE}">
      <text>
        <r>
          <rPr>
            <b/>
            <sz val="9"/>
            <rFont val="Tahoma"/>
            <family val="2"/>
          </rPr>
          <t xml:space="preserve">Sila isi di sini 
</t>
        </r>
        <r>
          <rPr>
            <i/>
            <sz val="9"/>
            <rFont val="Tahoma"/>
            <family val="2"/>
          </rPr>
          <t>Please fill in here</t>
        </r>
      </text>
    </comment>
    <comment ref="O159" authorId="0" shapeId="0" xr:uid="{23654092-BA79-4792-B757-F0FA1B66FBA1}">
      <text>
        <r>
          <rPr>
            <b/>
            <sz val="9"/>
            <rFont val="Tahoma"/>
            <family val="2"/>
          </rPr>
          <t xml:space="preserve">Sila isi di sini 
</t>
        </r>
        <r>
          <rPr>
            <i/>
            <sz val="9"/>
            <rFont val="Tahoma"/>
            <family val="2"/>
          </rPr>
          <t>Please fill in here</t>
        </r>
      </text>
    </comment>
    <comment ref="AE165" authorId="2" shapeId="0" xr:uid="{A342DAE4-299F-4224-9E10-93E9CB034E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8" authorId="2" shapeId="0" xr:uid="{9F03F2FB-E10C-4971-B619-2C3B9F0428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1" authorId="2" shapeId="0" xr:uid="{64117C74-9570-43C7-90F4-D220DC7C9B4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4" authorId="2" shapeId="0" xr:uid="{0872B885-A7F1-45DA-9F48-948AFF6430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08" authorId="2" shapeId="0" xr:uid="{F07CC203-2339-4D60-8A34-51FFBD8D80B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1" authorId="2" shapeId="0" xr:uid="{A493322C-5E42-4526-B18B-B6B1B618B00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4" authorId="2" shapeId="0" xr:uid="{D2BA6B39-702F-4B7D-9457-C73165AFD19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7" authorId="2" shapeId="0" xr:uid="{ED08BD9F-7B21-4352-8D25-CFCA3C5A40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0" authorId="2" shapeId="0" xr:uid="{4FB4D1B2-96C9-4D50-90B3-B8836FC81B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3" authorId="2" shapeId="0" xr:uid="{67DF02BA-4DAD-491B-822A-DC2739CF52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6" authorId="2" shapeId="0" xr:uid="{F49F8339-3AF9-46FC-8B11-399A9CD5931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9" authorId="2" shapeId="0" xr:uid="{E864C226-5551-408A-8F43-52E12C6A229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32" authorId="2" shapeId="0" xr:uid="{DC65BD4D-62A1-4712-99CC-22E7D191BC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235" authorId="1" shapeId="0" xr:uid="{35DC2B42-6984-480F-8615-5CFDFF870082}">
      <text>
        <r>
          <rPr>
            <b/>
            <sz val="8"/>
            <color indexed="81"/>
            <rFont val="Tahoma"/>
            <family val="2"/>
          </rPr>
          <t xml:space="preserve">Sila isi di sini
</t>
        </r>
        <r>
          <rPr>
            <i/>
            <sz val="8"/>
            <color indexed="81"/>
            <rFont val="Tahoma"/>
            <family val="2"/>
          </rPr>
          <t>Please fill in here</t>
        </r>
        <r>
          <rPr>
            <b/>
            <i/>
            <sz val="8"/>
            <color indexed="81"/>
            <rFont val="Tahoma"/>
            <family val="2"/>
          </rPr>
          <t xml:space="preserve">
</t>
        </r>
      </text>
    </comment>
    <comment ref="AE239" authorId="2" shapeId="0" xr:uid="{8607ED7F-066D-47C3-81D6-BDA91507B92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247" authorId="0" shapeId="0" xr:uid="{B60D3B90-026D-419D-83BA-FF490C0A5D03}">
      <text>
        <r>
          <rPr>
            <b/>
            <sz val="9"/>
            <rFont val="Tahoma"/>
            <family val="2"/>
          </rPr>
          <t xml:space="preserve">Sila isi di sini 
</t>
        </r>
        <r>
          <rPr>
            <i/>
            <sz val="9"/>
            <rFont val="Tahoma"/>
            <family val="2"/>
          </rPr>
          <t>Please fill in here</t>
        </r>
      </text>
    </comment>
    <comment ref="P247" authorId="0" shapeId="0" xr:uid="{E1A969B6-3B6B-47AA-BCF7-5A2C41F1BD8F}">
      <text>
        <r>
          <rPr>
            <b/>
            <sz val="9"/>
            <rFont val="Tahoma"/>
            <family val="2"/>
          </rPr>
          <t xml:space="preserve">Sila isi di sini 
</t>
        </r>
        <r>
          <rPr>
            <i/>
            <sz val="9"/>
            <rFont val="Tahoma"/>
            <family val="2"/>
          </rPr>
          <t>Please fill in here</t>
        </r>
      </text>
    </comment>
    <comment ref="E295" authorId="0" shapeId="0" xr:uid="{56F4A03A-0D9D-4955-942C-9746E7FC048E}">
      <text>
        <r>
          <rPr>
            <b/>
            <sz val="9"/>
            <rFont val="Tahoma"/>
            <family val="2"/>
          </rPr>
          <t xml:space="preserve">Sila isi di sini 
</t>
        </r>
        <r>
          <rPr>
            <i/>
            <sz val="9"/>
            <rFont val="Tahoma"/>
            <family val="2"/>
          </rPr>
          <t>Please fill in here</t>
        </r>
      </text>
    </comment>
    <comment ref="O295" authorId="0" shapeId="0" xr:uid="{87A2396B-B6AB-4E86-BF47-DACE86644D91}">
      <text>
        <r>
          <rPr>
            <b/>
            <sz val="9"/>
            <rFont val="Tahoma"/>
            <family val="2"/>
          </rPr>
          <t xml:space="preserve">Sila isi di sini 
</t>
        </r>
        <r>
          <rPr>
            <i/>
            <sz val="9"/>
            <rFont val="Tahoma"/>
            <family val="2"/>
          </rPr>
          <t>Please fill in here</t>
        </r>
      </text>
    </comment>
    <comment ref="AE304" authorId="2" shapeId="0" xr:uid="{A981FEFA-3ADA-4582-9DED-EC7D0BF8A16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07" authorId="2" shapeId="0" xr:uid="{D6A90DA4-2922-482A-A655-1FAA7696D3A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10" authorId="2" shapeId="0" xr:uid="{093DE36A-60BC-4251-9059-7426FE9D666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13" authorId="2" shapeId="0" xr:uid="{DEE0C66F-2CAD-48CF-B8DA-EAF2468F877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16" authorId="2" shapeId="0" xr:uid="{45048804-3A2A-4F49-9C0E-552BEE99A54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24" authorId="2" shapeId="0" xr:uid="{B5DFAE86-8083-4E5A-89E6-0D6568359D9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28" authorId="2" shapeId="0" xr:uid="{21456BF7-DF32-46C3-8570-5461D91DF3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336" authorId="0" shapeId="0" xr:uid="{7048804B-E9C6-4AC5-8B3F-DBADCF3918AF}">
      <text>
        <r>
          <rPr>
            <b/>
            <sz val="9"/>
            <rFont val="Tahoma"/>
            <family val="2"/>
          </rPr>
          <t xml:space="preserve">Sila isi di sini 
</t>
        </r>
        <r>
          <rPr>
            <i/>
            <sz val="9"/>
            <rFont val="Tahoma"/>
            <family val="2"/>
          </rPr>
          <t>Please fill in here</t>
        </r>
      </text>
    </comment>
    <comment ref="O336" authorId="0" shapeId="0" xr:uid="{53A2D89B-C8EF-4A38-BD73-2BFBBE4E3F50}">
      <text>
        <r>
          <rPr>
            <b/>
            <sz val="9"/>
            <rFont val="Tahoma"/>
            <family val="2"/>
          </rPr>
          <t xml:space="preserve">Sila isi di sini 
</t>
        </r>
        <r>
          <rPr>
            <i/>
            <sz val="9"/>
            <rFont val="Tahoma"/>
            <family val="2"/>
          </rPr>
          <t>Please fill in here</t>
        </r>
      </text>
    </comment>
    <comment ref="AB356" authorId="1" shapeId="0" xr:uid="{3E188217-58F7-4CB1-926B-C2DB77198B04}">
      <text>
        <r>
          <rPr>
            <b/>
            <sz val="9"/>
            <rFont val="Times New Roman"/>
            <family val="1"/>
          </rPr>
          <t xml:space="preserve">Sila isi di sini
</t>
        </r>
        <r>
          <rPr>
            <i/>
            <sz val="9"/>
            <rFont val="Times New Roman"/>
            <family val="1"/>
          </rPr>
          <t>Please fill in here</t>
        </r>
      </text>
    </comment>
    <comment ref="AB395" authorId="1" shapeId="0" xr:uid="{77B68DA2-F483-4D40-82C0-0BDD64BEE0DC}">
      <text>
        <r>
          <rPr>
            <b/>
            <sz val="9"/>
            <rFont val="Times New Roman"/>
            <family val="1"/>
          </rPr>
          <t xml:space="preserve">Sila isi di sini
</t>
        </r>
        <r>
          <rPr>
            <i/>
            <sz val="9"/>
            <rFont val="Times New Roman"/>
            <family val="1"/>
          </rPr>
          <t>Please fill in here</t>
        </r>
      </text>
    </comment>
    <comment ref="AB399" authorId="1" shapeId="0" xr:uid="{B71B384F-2D33-48AF-81D7-AB8AF74A78FE}">
      <text>
        <r>
          <rPr>
            <b/>
            <sz val="9"/>
            <rFont val="Times New Roman"/>
            <family val="1"/>
          </rPr>
          <t xml:space="preserve">Sila isi di sini
</t>
        </r>
        <r>
          <rPr>
            <i/>
            <sz val="9"/>
            <rFont val="Times New Roman"/>
            <family val="1"/>
          </rPr>
          <t>Please fill in here</t>
        </r>
      </text>
    </comment>
    <comment ref="AB403" authorId="1" shapeId="0" xr:uid="{93F151F3-0AA5-4863-98A4-ED28AAF285D5}">
      <text>
        <r>
          <rPr>
            <b/>
            <sz val="9"/>
            <rFont val="Times New Roman"/>
            <family val="1"/>
          </rPr>
          <t xml:space="preserve">Sila isi di sini
</t>
        </r>
        <r>
          <rPr>
            <i/>
            <sz val="9"/>
            <rFont val="Times New Roman"/>
            <family val="1"/>
          </rPr>
          <t>Please fill in here</t>
        </r>
      </text>
    </comment>
    <comment ref="AB414" authorId="1" shapeId="0" xr:uid="{950B3D1D-61E4-4DAD-A5C8-B10CF95FB1AF}">
      <text>
        <r>
          <rPr>
            <b/>
            <sz val="9"/>
            <rFont val="Times New Roman"/>
            <family val="1"/>
          </rPr>
          <t xml:space="preserve">Sila isi di sini
</t>
        </r>
        <r>
          <rPr>
            <i/>
            <sz val="9"/>
            <rFont val="Times New Roman"/>
            <family val="1"/>
          </rPr>
          <t>Please fill in here</t>
        </r>
      </text>
    </comment>
    <comment ref="AB417" authorId="1" shapeId="0" xr:uid="{726E46B0-B0C4-4034-B674-6763F19DFB95}">
      <text>
        <r>
          <rPr>
            <b/>
            <sz val="9"/>
            <rFont val="Times New Roman"/>
            <family val="1"/>
          </rPr>
          <t xml:space="preserve">Sila isi di sini
</t>
        </r>
        <r>
          <rPr>
            <i/>
            <sz val="9"/>
            <rFont val="Times New Roman"/>
            <family val="1"/>
          </rPr>
          <t>Please fill in here</t>
        </r>
      </text>
    </comment>
    <comment ref="E429" authorId="0" shapeId="0" xr:uid="{911D9B28-16A2-4C2A-8483-8A4C7FF23920}">
      <text>
        <r>
          <rPr>
            <b/>
            <sz val="9"/>
            <rFont val="Tahoma"/>
            <family val="2"/>
          </rPr>
          <t xml:space="preserve">Sila isi di sini 
</t>
        </r>
        <r>
          <rPr>
            <i/>
            <sz val="9"/>
            <rFont val="Tahoma"/>
            <family val="2"/>
          </rPr>
          <t>Please fill in here</t>
        </r>
      </text>
    </comment>
    <comment ref="O429" authorId="0" shapeId="0" xr:uid="{8F54D3A0-A76A-4DF0-A903-FD26FAAEA383}">
      <text>
        <r>
          <rPr>
            <b/>
            <sz val="9"/>
            <rFont val="Tahoma"/>
            <family val="2"/>
          </rPr>
          <t xml:space="preserve">Sila isi di sini 
</t>
        </r>
        <r>
          <rPr>
            <i/>
            <sz val="9"/>
            <rFont val="Tahoma"/>
            <family val="2"/>
          </rPr>
          <t>Please fill in here</t>
        </r>
      </text>
    </comment>
    <comment ref="AC444" authorId="1" shapeId="0" xr:uid="{C8F3E7E5-33D1-4418-B92E-76068C5F4CBF}">
      <text>
        <r>
          <rPr>
            <b/>
            <sz val="9"/>
            <rFont val="Times New Roman"/>
            <family val="1"/>
          </rPr>
          <t xml:space="preserve">Sila isi di sini
</t>
        </r>
        <r>
          <rPr>
            <i/>
            <sz val="9"/>
            <rFont val="Times New Roman"/>
            <family val="1"/>
          </rPr>
          <t>Please fill in here</t>
        </r>
      </text>
    </comment>
    <comment ref="AC454" authorId="1" shapeId="0" xr:uid="{ABD469E8-658B-414A-81CB-48B9D05C33C0}">
      <text>
        <r>
          <rPr>
            <b/>
            <sz val="9"/>
            <rFont val="Times New Roman"/>
            <family val="1"/>
          </rPr>
          <t xml:space="preserve">Sila isi di sini
</t>
        </r>
        <r>
          <rPr>
            <i/>
            <sz val="9"/>
            <rFont val="Times New Roman"/>
            <family val="1"/>
          </rPr>
          <t>Please fill in here</t>
        </r>
      </text>
    </comment>
    <comment ref="AC458" authorId="1" shapeId="0" xr:uid="{8091657B-E2E2-490D-B468-D85D49C43F74}">
      <text>
        <r>
          <rPr>
            <b/>
            <sz val="9"/>
            <rFont val="Times New Roman"/>
            <family val="1"/>
          </rPr>
          <t xml:space="preserve">Sila isi di sini
</t>
        </r>
        <r>
          <rPr>
            <i/>
            <sz val="9"/>
            <rFont val="Times New Roman"/>
            <family val="1"/>
          </rPr>
          <t>Please fill in here</t>
        </r>
      </text>
    </comment>
    <comment ref="AC462" authorId="1" shapeId="0" xr:uid="{443BCFD1-855E-4B07-97AB-F147FB8DFBA2}">
      <text>
        <r>
          <rPr>
            <b/>
            <sz val="9"/>
            <rFont val="Times New Roman"/>
            <family val="1"/>
          </rPr>
          <t xml:space="preserve">Sila isi di sini
</t>
        </r>
        <r>
          <rPr>
            <i/>
            <sz val="9"/>
            <rFont val="Times New Roman"/>
            <family val="1"/>
          </rPr>
          <t>Please fill in here</t>
        </r>
      </text>
    </comment>
    <comment ref="AC472" authorId="1" shapeId="0" xr:uid="{0852CBD5-A7CB-4788-9A08-4902CAACDB16}">
      <text>
        <r>
          <rPr>
            <b/>
            <sz val="9"/>
            <rFont val="Times New Roman"/>
            <family val="1"/>
          </rPr>
          <t xml:space="preserve">Sila isi di sini
</t>
        </r>
        <r>
          <rPr>
            <i/>
            <sz val="9"/>
            <rFont val="Times New Roman"/>
            <family val="1"/>
          </rPr>
          <t>Please fill in here</t>
        </r>
      </text>
    </comment>
    <comment ref="AC475" authorId="1" shapeId="0" xr:uid="{2AA8995F-4567-4F1D-B354-F2EA0AB2E1B1}">
      <text>
        <r>
          <rPr>
            <b/>
            <sz val="9"/>
            <rFont val="Times New Roman"/>
            <family val="1"/>
          </rPr>
          <t xml:space="preserve">Sila isi di sini
</t>
        </r>
        <r>
          <rPr>
            <i/>
            <sz val="9"/>
            <rFont val="Times New Roman"/>
            <family val="1"/>
          </rPr>
          <t>Please fill in here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s>
  <commentList>
    <comment ref="D12" authorId="0" shapeId="0" xr:uid="{D941F893-6C40-4192-B0A1-90BF27187C6A}">
      <text>
        <r>
          <rPr>
            <b/>
            <sz val="9"/>
            <rFont val="Tahoma"/>
            <family val="2"/>
          </rPr>
          <t xml:space="preserve">Sila isi di sini 
</t>
        </r>
        <r>
          <rPr>
            <i/>
            <sz val="9"/>
            <rFont val="Tahoma"/>
            <family val="2"/>
          </rPr>
          <t>Please fill in here</t>
        </r>
      </text>
    </comment>
    <comment ref="J12" authorId="0" shapeId="0" xr:uid="{BD386F5F-5170-4960-9B38-9ECC030CA4A7}">
      <text>
        <r>
          <rPr>
            <b/>
            <sz val="9"/>
            <rFont val="Tahoma"/>
            <family val="2"/>
          </rPr>
          <t xml:space="preserve">Sila isi di sini 
</t>
        </r>
        <r>
          <rPr>
            <i/>
            <sz val="9"/>
            <rFont val="Tahoma"/>
            <family val="2"/>
          </rPr>
          <t>Please fill in here</t>
        </r>
      </text>
    </comment>
    <comment ref="AD22" authorId="1" shapeId="0" xr:uid="{F0EB37E3-2A13-46EE-86E5-A018AC109F90}">
      <text>
        <r>
          <rPr>
            <b/>
            <sz val="9"/>
            <rFont val="Times New Roman"/>
            <family val="1"/>
          </rPr>
          <t xml:space="preserve">Sila isi di sini
</t>
        </r>
        <r>
          <rPr>
            <i/>
            <sz val="9"/>
            <rFont val="Times New Roman"/>
            <family val="1"/>
          </rPr>
          <t>Please fill in here</t>
        </r>
      </text>
    </comment>
    <comment ref="AD25" authorId="1" shapeId="0" xr:uid="{E9BB939E-D30A-4BC5-A5FB-EA0820C7B1D4}">
      <text>
        <r>
          <rPr>
            <b/>
            <sz val="9"/>
            <rFont val="Times New Roman"/>
            <family val="1"/>
          </rPr>
          <t xml:space="preserve">Sila isi di sini
</t>
        </r>
        <r>
          <rPr>
            <i/>
            <sz val="9"/>
            <rFont val="Times New Roman"/>
            <family val="1"/>
          </rPr>
          <t>Please fill in here</t>
        </r>
      </text>
    </comment>
    <comment ref="AD28" authorId="1" shapeId="0" xr:uid="{BA1CE8B9-B293-4C7D-B1F5-62D9226BAD60}">
      <text>
        <r>
          <rPr>
            <b/>
            <sz val="9"/>
            <rFont val="Times New Roman"/>
            <family val="1"/>
          </rPr>
          <t xml:space="preserve">Sila isi di sini
</t>
        </r>
        <r>
          <rPr>
            <i/>
            <sz val="9"/>
            <rFont val="Times New Roman"/>
            <family val="1"/>
          </rPr>
          <t>Please fill in here</t>
        </r>
      </text>
    </comment>
    <comment ref="AD31" authorId="1" shapeId="0" xr:uid="{DE42875F-1BE7-4D11-89E6-B412A4985B18}">
      <text>
        <r>
          <rPr>
            <b/>
            <sz val="9"/>
            <rFont val="Times New Roman"/>
            <family val="1"/>
          </rPr>
          <t xml:space="preserve">Sila isi di sini
</t>
        </r>
        <r>
          <rPr>
            <i/>
            <sz val="9"/>
            <rFont val="Times New Roman"/>
            <family val="1"/>
          </rPr>
          <t>Please fill in here</t>
        </r>
      </text>
    </comment>
    <comment ref="AD34" authorId="1" shapeId="0" xr:uid="{152B9C08-9E6D-4CB1-950B-A0621AB19309}">
      <text>
        <r>
          <rPr>
            <b/>
            <sz val="9"/>
            <rFont val="Times New Roman"/>
            <family val="1"/>
          </rPr>
          <t xml:space="preserve">Sila isi di sini
</t>
        </r>
        <r>
          <rPr>
            <i/>
            <sz val="9"/>
            <rFont val="Times New Roman"/>
            <family val="1"/>
          </rPr>
          <t>Please fill in here</t>
        </r>
      </text>
    </comment>
    <comment ref="Y42" authorId="0" shapeId="0" xr:uid="{2B4AD071-84B4-4F5C-A18A-54F9F1482932}">
      <text>
        <r>
          <rPr>
            <b/>
            <sz val="8"/>
            <rFont val="Tahoma"/>
            <family val="2"/>
          </rPr>
          <t xml:space="preserve">Sila isi di sini
</t>
        </r>
        <r>
          <rPr>
            <i/>
            <sz val="8"/>
            <rFont val="Tahoma"/>
            <family val="2"/>
          </rPr>
          <t>Please fill in here</t>
        </r>
      </text>
    </comment>
    <comment ref="AD46" authorId="1" shapeId="0" xr:uid="{B2187669-E148-484C-985A-89C64A530F67}">
      <text>
        <r>
          <rPr>
            <b/>
            <sz val="9"/>
            <rFont val="Times New Roman"/>
            <family val="1"/>
          </rPr>
          <t xml:space="preserve">Sila isi di sini
</t>
        </r>
        <r>
          <rPr>
            <i/>
            <sz val="9"/>
            <rFont val="Times New Roman"/>
            <family val="1"/>
          </rPr>
          <t>Please fill in here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Wan Aida Nuriezma Che Zahari</author>
    <author>wanaida</author>
  </authors>
  <commentList>
    <comment ref="AI11" authorId="0" shapeId="0" xr:uid="{C395D510-2557-4020-A37B-2B2FA2828CB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 authorId="0" shapeId="0" xr:uid="{4FB2893F-FC10-453F-889A-582CCFC12A5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9" authorId="0" shapeId="0" xr:uid="{01F4C5C0-650B-4FA4-9407-DE2CF929612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2" authorId="0" shapeId="0" xr:uid="{182DB2D9-71E2-44B6-BD88-71E2BB97792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9" authorId="0" shapeId="0" xr:uid="{5F3BFAAE-5FDF-4D34-8086-E76D00643B6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2" authorId="0" shapeId="0" xr:uid="{BA9C74A9-2B28-473B-A6DD-7F589F9E8F6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5" authorId="0" shapeId="0" xr:uid="{310E97AA-CADA-49CD-B53A-85A65927AD8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38" authorId="0" shapeId="0" xr:uid="{78B804A0-718E-4772-B5DC-5B7A335E9C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41" authorId="0" shapeId="0" xr:uid="{2D8B9D13-3C84-4E88-AA56-B1386EE1775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54" authorId="1" shapeId="0" xr:uid="{084FCAAF-0116-4E8F-9E20-D5F09B749E2F}">
      <text>
        <r>
          <rPr>
            <b/>
            <sz val="9"/>
            <rFont val="Tahoma"/>
            <family val="2"/>
          </rPr>
          <t xml:space="preserve">Sila isi di sini 
</t>
        </r>
        <r>
          <rPr>
            <i/>
            <sz val="9"/>
            <rFont val="Tahoma"/>
            <family val="2"/>
          </rPr>
          <t>Please fill in here</t>
        </r>
      </text>
    </comment>
    <comment ref="E57" authorId="1" shapeId="0" xr:uid="{8EF2A0BB-191C-4832-9AD0-42590B38148A}">
      <text>
        <r>
          <rPr>
            <b/>
            <sz val="9"/>
            <rFont val="Tahoma"/>
            <family val="2"/>
          </rPr>
          <t xml:space="preserve">Sila isi di sini 
</t>
        </r>
        <r>
          <rPr>
            <i/>
            <sz val="9"/>
            <rFont val="Tahoma"/>
            <family val="2"/>
          </rPr>
          <t>Please fill in here</t>
        </r>
      </text>
    </comment>
    <comment ref="AG64" authorId="2" shapeId="0" xr:uid="{C908360F-0BCD-4334-AD17-DCBBD4B502E1}">
      <text>
        <r>
          <rPr>
            <b/>
            <sz val="9"/>
            <rFont val="Times New Roman"/>
            <family val="1"/>
          </rPr>
          <t xml:space="preserve">Sila isi di sini
</t>
        </r>
        <r>
          <rPr>
            <i/>
            <sz val="9"/>
            <rFont val="Times New Roman"/>
            <family val="1"/>
          </rPr>
          <t>Please fill in here</t>
        </r>
      </text>
    </comment>
    <comment ref="AG67" authorId="2" shapeId="0" xr:uid="{FBC8E2BD-8DDB-4981-8F96-F39A47031758}">
      <text>
        <r>
          <rPr>
            <b/>
            <sz val="9"/>
            <rFont val="Times New Roman"/>
            <family val="1"/>
          </rPr>
          <t xml:space="preserve">Sila isi di sini
</t>
        </r>
        <r>
          <rPr>
            <i/>
            <sz val="9"/>
            <rFont val="Times New Roman"/>
            <family val="1"/>
          </rPr>
          <t>Please fill in here</t>
        </r>
      </text>
    </comment>
    <comment ref="AG70" authorId="2" shapeId="0" xr:uid="{1B57A37D-E592-4288-BC6D-8B7E46872784}">
      <text>
        <r>
          <rPr>
            <b/>
            <sz val="9"/>
            <rFont val="Times New Roman"/>
            <family val="1"/>
          </rPr>
          <t xml:space="preserve">Sila isi di sini
</t>
        </r>
        <r>
          <rPr>
            <i/>
            <sz val="9"/>
            <rFont val="Times New Roman"/>
            <family val="1"/>
          </rPr>
          <t>Please fill in here</t>
        </r>
      </text>
    </comment>
    <comment ref="AG77" authorId="2" shapeId="0" xr:uid="{9310B53A-B4AB-4330-A0F0-B7C9CD139CA6}">
      <text>
        <r>
          <rPr>
            <b/>
            <sz val="9"/>
            <rFont val="Times New Roman"/>
            <family val="1"/>
          </rPr>
          <t xml:space="preserve">Sila isi di sini
</t>
        </r>
        <r>
          <rPr>
            <i/>
            <sz val="9"/>
            <rFont val="Times New Roman"/>
            <family val="1"/>
          </rPr>
          <t>Please fill in here</t>
        </r>
      </text>
    </comment>
    <comment ref="AG80" authorId="2" shapeId="0" xr:uid="{54A1A708-F33F-42D4-AD55-70480B14EB99}">
      <text>
        <r>
          <rPr>
            <b/>
            <sz val="9"/>
            <rFont val="Times New Roman"/>
            <family val="1"/>
          </rPr>
          <t xml:space="preserve">Sila isi di sini
</t>
        </r>
        <r>
          <rPr>
            <i/>
            <sz val="9"/>
            <rFont val="Times New Roman"/>
            <family val="1"/>
          </rPr>
          <t>Please fill in here</t>
        </r>
      </text>
    </comment>
    <comment ref="AG83" authorId="2" shapeId="0" xr:uid="{A041A946-A65E-402A-9FBA-499721704DB0}">
      <text>
        <r>
          <rPr>
            <b/>
            <sz val="9"/>
            <rFont val="Times New Roman"/>
            <family val="1"/>
          </rPr>
          <t xml:space="preserve">Sila isi di sini
</t>
        </r>
        <r>
          <rPr>
            <i/>
            <sz val="9"/>
            <rFont val="Times New Roman"/>
            <family val="1"/>
          </rPr>
          <t>Please fill in here</t>
        </r>
      </text>
    </comment>
    <comment ref="AG90" authorId="2" shapeId="0" xr:uid="{90BEA381-584C-42B4-82BA-72F6A1C89D3F}">
      <text>
        <r>
          <rPr>
            <b/>
            <sz val="9"/>
            <rFont val="Times New Roman"/>
            <family val="1"/>
          </rPr>
          <t xml:space="preserve">Sila isi di sini
</t>
        </r>
        <r>
          <rPr>
            <i/>
            <sz val="9"/>
            <rFont val="Times New Roman"/>
            <family val="1"/>
          </rPr>
          <t>Please fill in here</t>
        </r>
      </text>
    </comment>
    <comment ref="AG93" authorId="2" shapeId="0" xr:uid="{5F318260-F3E4-418F-856E-72DDDA66B0EE}">
      <text>
        <r>
          <rPr>
            <b/>
            <sz val="9"/>
            <rFont val="Times New Roman"/>
            <family val="1"/>
          </rPr>
          <t xml:space="preserve">Sila isi di sini
</t>
        </r>
        <r>
          <rPr>
            <i/>
            <sz val="9"/>
            <rFont val="Times New Roman"/>
            <family val="1"/>
          </rPr>
          <t>Please fill in here</t>
        </r>
      </text>
    </comment>
    <comment ref="AG96" authorId="2" shapeId="0" xr:uid="{9A3962AF-8629-4F6F-BFFD-05D1A0FD3264}">
      <text>
        <r>
          <rPr>
            <b/>
            <sz val="9"/>
            <rFont val="Times New Roman"/>
            <family val="1"/>
          </rPr>
          <t xml:space="preserve">Sila isi di sini
</t>
        </r>
        <r>
          <rPr>
            <i/>
            <sz val="9"/>
            <rFont val="Times New Roman"/>
            <family val="1"/>
          </rPr>
          <t>Please fill in here</t>
        </r>
      </text>
    </comment>
    <comment ref="AG99" authorId="2" shapeId="0" xr:uid="{362750AF-4050-4804-8AED-FAE3BEA1DE24}">
      <text>
        <r>
          <rPr>
            <b/>
            <sz val="9"/>
            <rFont val="Times New Roman"/>
            <family val="1"/>
          </rPr>
          <t xml:space="preserve">Sila isi di sini
</t>
        </r>
        <r>
          <rPr>
            <i/>
            <sz val="9"/>
            <rFont val="Times New Roman"/>
            <family val="1"/>
          </rPr>
          <t>Please fill in here</t>
        </r>
      </text>
    </comment>
    <comment ref="AG102" authorId="2" shapeId="0" xr:uid="{B0673AD6-2DB3-4373-9088-F0E32895F97D}">
      <text>
        <r>
          <rPr>
            <b/>
            <sz val="9"/>
            <rFont val="Times New Roman"/>
            <family val="1"/>
          </rPr>
          <t xml:space="preserve">Sila isi di sini
</t>
        </r>
        <r>
          <rPr>
            <i/>
            <sz val="9"/>
            <rFont val="Times New Roman"/>
            <family val="1"/>
          </rPr>
          <t>Please fill in here</t>
        </r>
      </text>
    </comment>
    <comment ref="AG105" authorId="2" shapeId="0" xr:uid="{FC0AC85F-C59B-463B-8F4F-D57993430E83}">
      <text>
        <r>
          <rPr>
            <b/>
            <sz val="9"/>
            <rFont val="Times New Roman"/>
            <family val="1"/>
          </rPr>
          <t xml:space="preserve">Sila isi di sini
</t>
        </r>
        <r>
          <rPr>
            <i/>
            <sz val="9"/>
            <rFont val="Times New Roman"/>
            <family val="1"/>
          </rPr>
          <t>Please fill in here</t>
        </r>
      </text>
    </comment>
    <comment ref="AG121" authorId="2" shapeId="0" xr:uid="{B8D294D6-6FC4-4C36-9DEF-5A127D25FCA8}">
      <text>
        <r>
          <rPr>
            <b/>
            <sz val="9"/>
            <rFont val="Times New Roman"/>
            <family val="1"/>
          </rPr>
          <t xml:space="preserve">Sila isi di sini
</t>
        </r>
        <r>
          <rPr>
            <i/>
            <sz val="9"/>
            <rFont val="Times New Roman"/>
            <family val="1"/>
          </rPr>
          <t>Please fill in here</t>
        </r>
      </text>
    </comment>
    <comment ref="AG124" authorId="2" shapeId="0" xr:uid="{13D1EF1E-4CCA-4BA1-8789-FEF6D389EC83}">
      <text>
        <r>
          <rPr>
            <b/>
            <sz val="9"/>
            <rFont val="Times New Roman"/>
            <family val="1"/>
          </rPr>
          <t xml:space="preserve">Sila isi di sini
</t>
        </r>
        <r>
          <rPr>
            <i/>
            <sz val="9"/>
            <rFont val="Times New Roman"/>
            <family val="1"/>
          </rPr>
          <t>Please fill in here</t>
        </r>
      </text>
    </comment>
    <comment ref="AG127" authorId="2" shapeId="0" xr:uid="{BD0A5039-135A-438F-BAFF-B362AB3A94E1}">
      <text>
        <r>
          <rPr>
            <b/>
            <sz val="9"/>
            <rFont val="Times New Roman"/>
            <family val="1"/>
          </rPr>
          <t xml:space="preserve">Sila isi di sini
</t>
        </r>
        <r>
          <rPr>
            <i/>
            <sz val="9"/>
            <rFont val="Times New Roman"/>
            <family val="1"/>
          </rPr>
          <t>Please fill in here</t>
        </r>
      </text>
    </comment>
    <comment ref="P143" authorId="2" shapeId="0" xr:uid="{246B71FB-F46E-4EEA-893B-EDCCC79EB06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3" authorId="2" shapeId="0" xr:uid="{580F3773-D9B5-46B0-98DC-A3B8F13BB8AF}">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6" authorId="2" shapeId="0" xr:uid="{F46BD4A0-B215-4920-B86D-E0A0A825E172}">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6" authorId="2" shapeId="0" xr:uid="{0368A6EB-51FF-4357-A122-B7B6D6657047}">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9" authorId="2" shapeId="0" xr:uid="{C0B87809-D016-46BD-B476-FC85B6E470ED}">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9" authorId="2" shapeId="0" xr:uid="{EAE824CB-24B4-45E8-A1D0-9DDC74C10987}">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E157" authorId="1" shapeId="0" xr:uid="{00ED838C-2BDF-4B8C-92DB-CFB5172974B2}">
      <text>
        <r>
          <rPr>
            <b/>
            <sz val="9"/>
            <rFont val="Tahoma"/>
            <family val="2"/>
          </rPr>
          <t xml:space="preserve">Sila isi di sini 
</t>
        </r>
        <r>
          <rPr>
            <i/>
            <sz val="9"/>
            <rFont val="Tahoma"/>
            <family val="2"/>
          </rPr>
          <t>Please fill in here</t>
        </r>
      </text>
    </comment>
    <comment ref="J157" authorId="1" shapeId="0" xr:uid="{B5A49D38-5E60-4631-AAA4-B4DB687E27DA}">
      <text>
        <r>
          <rPr>
            <b/>
            <sz val="9"/>
            <rFont val="Tahoma"/>
            <family val="2"/>
          </rPr>
          <t xml:space="preserve">Sila isi di sini 
</t>
        </r>
        <r>
          <rPr>
            <i/>
            <sz val="9"/>
            <rFont val="Tahoma"/>
            <family val="2"/>
          </rPr>
          <t>Please fill in here</t>
        </r>
      </text>
    </comment>
    <comment ref="X165" authorId="2" shapeId="0" xr:uid="{74E9B7C7-FFFE-4192-9871-835C80309D6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R19" authorId="0" shapeId="0" xr:uid="{7D830E9D-DB65-483C-B287-62AD52F2D35B}">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X19" authorId="0" shapeId="0" xr:uid="{D9C1B8D1-72BD-4209-9EA2-291AFA69651E}">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R25" authorId="0" shapeId="0" xr:uid="{720B7183-C838-412D-A53B-8D2510A633A4}">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X25" authorId="0" shapeId="0" xr:uid="{CF7259F2-5332-4DC3-83BF-13CC907D991C}">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R28" authorId="0" shapeId="0" xr:uid="{615B4286-AC8B-4101-82F3-EED48CFCCD48}">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X28" authorId="0" shapeId="0" xr:uid="{DC53C333-1F5A-4DC2-851C-FD596A7903C9}">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R31" authorId="0" shapeId="0" xr:uid="{693C8C13-E375-4B97-94AD-7530CBCFB9C3}">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X31" authorId="0" shapeId="0" xr:uid="{32560A6C-05EB-4E91-8F39-0E4FFDEA6A24}">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R34" authorId="0" shapeId="0" xr:uid="{8FC54F25-56AB-499D-BE7B-8801CF1EDF24}">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 ref="X34" authorId="0" shapeId="0" xr:uid="{0A6089A4-30BF-4675-BD88-E70C3E1762DA}">
      <text>
        <r>
          <rPr>
            <b/>
            <sz val="9"/>
            <color indexed="81"/>
            <rFont val="Tahoma"/>
            <family val="2"/>
          </rPr>
          <t xml:space="preserve">Sila isi 1 jika berkaitan dan
0 jika tidak berkaitan
</t>
        </r>
        <r>
          <rPr>
            <i/>
            <sz val="9"/>
            <color indexed="81"/>
            <rFont val="Tahoma"/>
            <family val="2"/>
          </rPr>
          <t>Please fill  in 1 if related and
0 if not related</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Noorhashida Mad Saad</author>
    <author/>
  </authors>
  <commentList>
    <comment ref="F13" authorId="0" shapeId="0" xr:uid="{53DD309D-AB77-49DB-84E8-E30DEFAE8F1B}">
      <text>
        <r>
          <rPr>
            <b/>
            <sz val="9"/>
            <rFont val="Tahoma"/>
            <family val="2"/>
          </rPr>
          <t xml:space="preserve">Sila isi di sini 
</t>
        </r>
        <r>
          <rPr>
            <i/>
            <sz val="9"/>
            <rFont val="Tahoma"/>
            <family val="2"/>
          </rPr>
          <t>Please fill in here</t>
        </r>
      </text>
    </comment>
    <comment ref="K13" authorId="0" shapeId="0" xr:uid="{76EC983E-C6C3-44CE-8C08-78F206C9BF67}">
      <text>
        <r>
          <rPr>
            <b/>
            <sz val="9"/>
            <rFont val="Tahoma"/>
            <family val="2"/>
          </rPr>
          <t xml:space="preserve">Sila isi di sini 
</t>
        </r>
        <r>
          <rPr>
            <i/>
            <sz val="9"/>
            <rFont val="Tahoma"/>
            <family val="2"/>
          </rPr>
          <t>Please fill in here</t>
        </r>
      </text>
    </comment>
    <comment ref="F21" authorId="0" shapeId="0" xr:uid="{A7F5C673-9D32-45B9-BDA1-8D076F186A00}">
      <text>
        <r>
          <rPr>
            <b/>
            <sz val="9"/>
            <rFont val="Tahoma"/>
            <family val="2"/>
          </rPr>
          <t xml:space="preserve">Sila isi di sini 
</t>
        </r>
        <r>
          <rPr>
            <i/>
            <sz val="9"/>
            <rFont val="Tahoma"/>
            <family val="2"/>
          </rPr>
          <t>Please fill in here</t>
        </r>
      </text>
    </comment>
    <comment ref="K21" authorId="0" shapeId="0" xr:uid="{95381CD7-13A2-4662-9231-1B9F921A8123}">
      <text>
        <r>
          <rPr>
            <b/>
            <sz val="9"/>
            <rFont val="Tahoma"/>
            <family val="2"/>
          </rPr>
          <t xml:space="preserve">Sila isi di sini 
</t>
        </r>
        <r>
          <rPr>
            <i/>
            <sz val="9"/>
            <rFont val="Tahoma"/>
            <family val="2"/>
          </rPr>
          <t>Please fill in here</t>
        </r>
      </text>
    </comment>
    <comment ref="F29" authorId="0" shapeId="0" xr:uid="{1C959175-198C-46C9-8081-285440EA8E50}">
      <text>
        <r>
          <rPr>
            <b/>
            <sz val="9"/>
            <rFont val="Tahoma"/>
            <family val="2"/>
          </rPr>
          <t xml:space="preserve">Sila isi di sini 
</t>
        </r>
        <r>
          <rPr>
            <i/>
            <sz val="9"/>
            <rFont val="Tahoma"/>
            <family val="2"/>
          </rPr>
          <t>Please fill in here</t>
        </r>
      </text>
    </comment>
    <comment ref="K29" authorId="0" shapeId="0" xr:uid="{CCA19DAB-C689-482D-9918-5969F7A2BAED}">
      <text>
        <r>
          <rPr>
            <b/>
            <sz val="9"/>
            <rFont val="Tahoma"/>
            <family val="2"/>
          </rPr>
          <t xml:space="preserve">Sila isi di sini 
</t>
        </r>
        <r>
          <rPr>
            <i/>
            <sz val="9"/>
            <rFont val="Tahoma"/>
            <family val="2"/>
          </rPr>
          <t>Please fill in here</t>
        </r>
      </text>
    </comment>
    <comment ref="H40" authorId="1" shapeId="0" xr:uid="{95AE039E-7F9C-48D6-BBDE-C0D7ABA7BA07}">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S40" authorId="1" shapeId="0" xr:uid="{1F5ADF25-EE1C-459D-8EF7-44A111E16361}">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O48" authorId="2" shapeId="0" xr:uid="{99E31664-815D-4386-8E9D-44883AF1357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48" authorId="2" shapeId="0" xr:uid="{DA7C5606-1ADC-4B22-BEF2-C9783F55049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1" authorId="2" shapeId="0" xr:uid="{3B1A0B8D-B049-4DC7-A4A2-DDE9E2DBE7D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51" authorId="2" shapeId="0" xr:uid="{E90EE79D-73DE-4131-A179-804B6F44483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4" authorId="2" shapeId="0" xr:uid="{A4B49C11-6F9F-45B7-AEFD-9C9B27B53C1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54" authorId="2" shapeId="0" xr:uid="{3D83EFC9-A315-4B2F-AA63-78FB6772EC7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7" authorId="2" shapeId="0" xr:uid="{6DE12807-E3BA-482A-B03D-0D470DA43D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65" authorId="0" shapeId="0" xr:uid="{FA4AFD58-9C31-4AE3-9A3E-D79EC24DC0FF}">
      <text>
        <r>
          <rPr>
            <b/>
            <sz val="9"/>
            <rFont val="Tahoma"/>
            <family val="2"/>
          </rPr>
          <t xml:space="preserve">Sila isi di sini 
</t>
        </r>
        <r>
          <rPr>
            <i/>
            <sz val="9"/>
            <rFont val="Tahoma"/>
            <family val="2"/>
          </rPr>
          <t>Please fill in here</t>
        </r>
      </text>
    </comment>
    <comment ref="K65" authorId="0" shapeId="0" xr:uid="{CFAC824D-326B-4A34-923D-C2F6170038EE}">
      <text>
        <r>
          <rPr>
            <b/>
            <sz val="9"/>
            <rFont val="Tahoma"/>
            <family val="2"/>
          </rPr>
          <t xml:space="preserve">Sila isi di sini 
</t>
        </r>
        <r>
          <rPr>
            <i/>
            <sz val="9"/>
            <rFont val="Tahoma"/>
            <family val="2"/>
          </rPr>
          <t>Please fill in here</t>
        </r>
      </text>
    </comment>
    <comment ref="F73" authorId="0" shapeId="0" xr:uid="{C260853B-2B19-4A2D-8D0E-A3832C8625DA}">
      <text>
        <r>
          <rPr>
            <b/>
            <sz val="9"/>
            <rFont val="Tahoma"/>
            <family val="2"/>
          </rPr>
          <t xml:space="preserve">Sila isi di sini 
</t>
        </r>
        <r>
          <rPr>
            <i/>
            <sz val="9"/>
            <rFont val="Tahoma"/>
            <family val="2"/>
          </rPr>
          <t>Please fill in here</t>
        </r>
      </text>
    </comment>
    <comment ref="K73" authorId="0" shapeId="0" xr:uid="{E149336A-16D0-4807-A007-A5A289652109}">
      <text>
        <r>
          <rPr>
            <b/>
            <sz val="9"/>
            <rFont val="Tahoma"/>
            <family val="2"/>
          </rPr>
          <t xml:space="preserve">Sila isi di sini 
</t>
        </r>
        <r>
          <rPr>
            <i/>
            <sz val="9"/>
            <rFont val="Tahoma"/>
            <family val="2"/>
          </rPr>
          <t>Please fill in here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AI12" authorId="0" shapeId="0" xr:uid="{8BB480DE-9092-49BC-900E-A7C12325A313}">
      <text>
        <r>
          <rPr>
            <b/>
            <sz val="9"/>
            <rFont val="Tahoma"/>
            <family val="2"/>
          </rPr>
          <t xml:space="preserve">Sila isi di sini 
</t>
        </r>
        <r>
          <rPr>
            <i/>
            <sz val="9"/>
            <rFont val="Tahoma"/>
            <family val="2"/>
          </rPr>
          <t>Please fill in here</t>
        </r>
      </text>
    </comment>
    <comment ref="AI15" authorId="0" shapeId="0" xr:uid="{33CFFDBC-D149-4BF4-9960-C41AC0AB1A38}">
      <text>
        <r>
          <rPr>
            <b/>
            <sz val="9"/>
            <rFont val="Tahoma"/>
            <family val="2"/>
          </rPr>
          <t xml:space="preserve">Sila isi di sini 
</t>
        </r>
        <r>
          <rPr>
            <i/>
            <sz val="9"/>
            <rFont val="Tahoma"/>
            <family val="2"/>
          </rPr>
          <t>Please fill in here</t>
        </r>
      </text>
    </comment>
    <comment ref="AI18" authorId="0" shapeId="0" xr:uid="{303B2C90-C2D5-479D-8E95-72D20DDFF79F}">
      <text>
        <r>
          <rPr>
            <b/>
            <sz val="9"/>
            <rFont val="Tahoma"/>
            <family val="2"/>
          </rPr>
          <t xml:space="preserve">Sila isi di sini 
</t>
        </r>
        <r>
          <rPr>
            <i/>
            <sz val="9"/>
            <rFont val="Tahoma"/>
            <family val="2"/>
          </rPr>
          <t>Please fill in here</t>
        </r>
      </text>
    </comment>
    <comment ref="AI21" authorId="0" shapeId="0" xr:uid="{FDD3A71C-CAC2-4B25-8C79-CECDFA1BCA83}">
      <text>
        <r>
          <rPr>
            <b/>
            <sz val="9"/>
            <rFont val="Tahoma"/>
            <family val="2"/>
          </rPr>
          <t xml:space="preserve">Sila isi di sini 
</t>
        </r>
        <r>
          <rPr>
            <i/>
            <sz val="9"/>
            <rFont val="Tahoma"/>
            <family val="2"/>
          </rPr>
          <t>Please fill in here</t>
        </r>
      </text>
    </comment>
    <comment ref="AI24" authorId="0" shapeId="0" xr:uid="{DD6EFC5B-9E83-45BF-A0C5-C208EB0E8D09}">
      <text>
        <r>
          <rPr>
            <b/>
            <sz val="9"/>
            <rFont val="Tahoma"/>
            <family val="2"/>
          </rPr>
          <t xml:space="preserve">Sila isi di sini 
</t>
        </r>
        <r>
          <rPr>
            <i/>
            <sz val="9"/>
            <rFont val="Tahoma"/>
            <family val="2"/>
          </rPr>
          <t>Please fill in here</t>
        </r>
      </text>
    </comment>
    <comment ref="D33" authorId="0" shapeId="0" xr:uid="{6E5E7A1A-6A75-440C-AFE7-23750567BB03}">
      <text>
        <r>
          <rPr>
            <b/>
            <sz val="9"/>
            <rFont val="Tahoma"/>
            <family val="2"/>
          </rPr>
          <t xml:space="preserve">Sila isi di sini 
</t>
        </r>
        <r>
          <rPr>
            <i/>
            <sz val="9"/>
            <rFont val="Tahoma"/>
            <family val="2"/>
          </rPr>
          <t>Please fill in here</t>
        </r>
      </text>
    </comment>
    <comment ref="AG37" authorId="1" shapeId="0" xr:uid="{26E142BA-C69F-4656-8538-7D4113C7D3DE}">
      <text>
        <r>
          <rPr>
            <b/>
            <sz val="9"/>
            <rFont val="Times New Roman"/>
            <family val="1"/>
          </rPr>
          <t xml:space="preserve">Sila isi di sini
</t>
        </r>
        <r>
          <rPr>
            <i/>
            <sz val="9"/>
            <rFont val="Times New Roman"/>
            <family val="1"/>
          </rPr>
          <t>Please fill in here</t>
        </r>
      </text>
    </comment>
    <comment ref="AG40" authorId="1" shapeId="0" xr:uid="{D12DEA97-9969-4DFD-8D17-B78E8A8A2A5E}">
      <text>
        <r>
          <rPr>
            <b/>
            <sz val="9"/>
            <rFont val="Times New Roman"/>
            <family val="1"/>
          </rPr>
          <t xml:space="preserve">Sila isi di sini
</t>
        </r>
        <r>
          <rPr>
            <i/>
            <sz val="9"/>
            <rFont val="Times New Roman"/>
            <family val="1"/>
          </rPr>
          <t>Please fill in here</t>
        </r>
      </text>
    </comment>
    <comment ref="AG43" authorId="1" shapeId="0" xr:uid="{6AAB60B8-4DEA-4EC4-9EAC-AD559B44CB02}">
      <text>
        <r>
          <rPr>
            <b/>
            <sz val="9"/>
            <rFont val="Times New Roman"/>
            <family val="1"/>
          </rPr>
          <t xml:space="preserve">Sila isi di sini
</t>
        </r>
        <r>
          <rPr>
            <i/>
            <sz val="9"/>
            <rFont val="Times New Roman"/>
            <family val="1"/>
          </rPr>
          <t>Please fill in here</t>
        </r>
      </text>
    </comment>
    <comment ref="AG46" authorId="1" shapeId="0" xr:uid="{98C424BB-2C41-4A44-BA4E-D873903F9C92}">
      <text>
        <r>
          <rPr>
            <b/>
            <sz val="9"/>
            <rFont val="Times New Roman"/>
            <family val="1"/>
          </rPr>
          <t xml:space="preserve">Sila isi di sini
</t>
        </r>
        <r>
          <rPr>
            <i/>
            <sz val="9"/>
            <rFont val="Times New Roman"/>
            <family val="1"/>
          </rPr>
          <t>Please fill in here</t>
        </r>
      </text>
    </comment>
    <comment ref="D49" authorId="0" shapeId="0" xr:uid="{D23EAD7B-1E82-4196-8048-03128091BA8C}">
      <text>
        <r>
          <rPr>
            <b/>
            <sz val="9"/>
            <rFont val="Tahoma"/>
            <family val="2"/>
          </rPr>
          <t xml:space="preserve">Sila isi di sini 
</t>
        </r>
        <r>
          <rPr>
            <i/>
            <sz val="9"/>
            <rFont val="Tahoma"/>
            <family val="2"/>
          </rPr>
          <t>Please fill in here</t>
        </r>
      </text>
    </comment>
    <comment ref="R56" authorId="2" shapeId="0" xr:uid="{1BDA7784-F9B7-4B59-9D25-C4B9BCA2C79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6" authorId="2" shapeId="0" xr:uid="{4B7C7A6B-C5DE-4352-9C5E-564818BED3E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59" authorId="2" shapeId="0" xr:uid="{17749948-0C29-4F14-8281-AA7F71CF6F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9" authorId="2" shapeId="0" xr:uid="{F3C06E8B-8BEC-4023-A660-704272F4578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2" authorId="2" shapeId="0" xr:uid="{DA38F2A7-D94C-4180-A6A5-78E9589563D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4" authorId="2" shapeId="0" xr:uid="{EEF6A15E-E82E-464D-8850-122E3F8D307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5" authorId="2" shapeId="0" xr:uid="{ABBC6C71-110E-4A82-A39C-DB7F994C7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8" authorId="2" shapeId="0" xr:uid="{FFE798E7-49D7-4975-9A92-3D51A3440C7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9" authorId="2" shapeId="0" xr:uid="{8D1CD5F9-18DA-4F96-AC3A-4D133A848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1" authorId="2" shapeId="0" xr:uid="{63A5950B-3DAC-402A-B09C-950CE6569AA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2" authorId="2" shapeId="0" xr:uid="{13280114-5F0C-4E07-9A9C-1701B8901FE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4" authorId="2" shapeId="0" xr:uid="{79B4E888-6FD0-447D-9F61-5D5128C3EAA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5" authorId="2" shapeId="0" xr:uid="{B14D11FC-92C3-4D63-B4CB-9D53CB5A7E7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7" authorId="2" shapeId="0" xr:uid="{5A431459-67BA-4FBE-A5BA-270433BF721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8" authorId="2" shapeId="0" xr:uid="{FE31FD7C-A072-4E6B-931C-66C4E47986E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0" authorId="2" shapeId="0" xr:uid="{07F61A29-DB58-4D3B-B95A-B217CE5DA08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1" authorId="2" shapeId="0" xr:uid="{54CC9133-1573-4653-8955-E44059052CA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3" authorId="2" shapeId="0" xr:uid="{B2643688-BEAB-49A2-8CC1-D2B765C6F0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4" authorId="2" shapeId="0" xr:uid="{A06A8324-ACE9-4F9D-B62A-AAB23DBBA6A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6" authorId="2" shapeId="0" xr:uid="{EC3CE5A5-CFF7-4FD1-BFC0-8566BF4D873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7" authorId="2" shapeId="0" xr:uid="{EFC4FEF7-D2D8-46F2-AC31-F1262A1017F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3" authorId="2" shapeId="0" xr:uid="{3BBC2602-7E10-4DEA-83B3-04171B4617C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3" authorId="2" shapeId="0" xr:uid="{86BFC13D-DA27-4D93-9DDD-1D93573A195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6" authorId="2" shapeId="0" xr:uid="{C584A519-8C4F-433F-AD69-AD52A583180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6" authorId="2" shapeId="0" xr:uid="{B756151E-DEE3-44DC-AA3A-8C6481BF9B3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9" authorId="2" shapeId="0" xr:uid="{67BB0413-3DC4-42BD-AD64-A2F0E3E5F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9" authorId="2" shapeId="0" xr:uid="{13BE4BD4-AAA2-4484-881B-F0083E7155D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2" authorId="2" shapeId="0" xr:uid="{5EBB5F7B-F4CD-43F6-B7B4-BD722CC84C4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2" authorId="2" shapeId="0" xr:uid="{A8A6E53B-2A29-4E49-A9ED-B58EE07966D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5" authorId="2" shapeId="0" xr:uid="{BB8FBCB9-E437-4638-A024-885FA2E0677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5" authorId="2" shapeId="0" xr:uid="{17E0CDB9-117F-4E99-849E-FA00409BF38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8" authorId="2" shapeId="0" xr:uid="{7DABCAEF-0158-4A88-9C0E-EF2F97CFFC6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8" authorId="2" shapeId="0" xr:uid="{E969E80D-19BE-45AF-8730-D1D5A654CF8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1" authorId="2" shapeId="0" xr:uid="{79205691-6888-4B57-B738-ADBFC7C13E9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31" authorId="2" shapeId="0" xr:uid="{74607F7F-9154-490E-859B-AF71A9E62D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4" authorId="2" shapeId="0" xr:uid="{3124E884-6EB4-4738-807A-657E041FAB9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34" authorId="2" shapeId="0" xr:uid="{8168AEA6-5F12-4546-A798-41C160E2BAB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7" authorId="2" shapeId="0" xr:uid="{5584D771-CC4B-4391-B422-2B8240456BB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146" authorId="0" shapeId="0" xr:uid="{7C907733-4A3A-4193-B373-ABFEFE5D63D9}">
      <text>
        <r>
          <rPr>
            <b/>
            <sz val="9"/>
            <rFont val="Tahoma"/>
            <family val="2"/>
          </rPr>
          <t xml:space="preserve">Sila isi di sini 
</t>
        </r>
        <r>
          <rPr>
            <i/>
            <sz val="9"/>
            <rFont val="Tahoma"/>
            <family val="2"/>
          </rPr>
          <t>Please fill in here</t>
        </r>
      </text>
    </comment>
    <comment ref="D149" authorId="0" shapeId="0" xr:uid="{1E44DFD4-6B66-4E77-80AB-3839A3C29C76}">
      <text>
        <r>
          <rPr>
            <b/>
            <sz val="9"/>
            <rFont val="Tahoma"/>
            <family val="2"/>
          </rPr>
          <t xml:space="preserve">Sila isi di sini 
</t>
        </r>
        <r>
          <rPr>
            <i/>
            <sz val="9"/>
            <rFont val="Tahoma"/>
            <family val="2"/>
          </rPr>
          <t>Please fill in here</t>
        </r>
      </text>
    </comment>
    <comment ref="D152" authorId="0" shapeId="0" xr:uid="{ACD5D64F-AC6A-4D85-B4D1-29F7C9F3C590}">
      <text>
        <r>
          <rPr>
            <b/>
            <sz val="9"/>
            <rFont val="Tahoma"/>
            <family val="2"/>
          </rPr>
          <t xml:space="preserve">Sila isi di sini 
</t>
        </r>
        <r>
          <rPr>
            <i/>
            <sz val="9"/>
            <rFont val="Tahoma"/>
            <family val="2"/>
          </rPr>
          <t>Please fill in here</t>
        </r>
      </text>
    </comment>
    <comment ref="R158" authorId="2" shapeId="0" xr:uid="{7A242569-693F-4219-972C-AEBC50217FD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58" authorId="2" shapeId="0" xr:uid="{1365DEE4-BDCD-49BE-9BEF-EA1A857571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1" authorId="2" shapeId="0" xr:uid="{1B132831-14A8-463C-833B-A75D3497214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1" authorId="2" shapeId="0" xr:uid="{6FF14613-E309-4A36-9A56-0406D649ED4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4" authorId="2" shapeId="0" xr:uid="{81EC3909-2953-4C1D-9EB4-C3E70AAAF99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64" authorId="2" shapeId="0" xr:uid="{CAF2A1B9-246C-4367-A445-FDEED310EEE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7" authorId="2" shapeId="0" xr:uid="{6FB4EFA9-5076-4DE5-BA76-501C186788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9" authorId="0" shapeId="0" xr:uid="{9EAE2E2A-37BB-4AD6-992D-F6548DEDA7E0}">
      <text>
        <r>
          <rPr>
            <b/>
            <sz val="9"/>
            <rFont val="Tahoma"/>
            <family val="2"/>
          </rPr>
          <t xml:space="preserve">Sila isi 1 jika berkaitan
</t>
        </r>
        <r>
          <rPr>
            <i/>
            <sz val="9"/>
            <rFont val="Tahoma"/>
            <family val="2"/>
          </rPr>
          <t>Please fill in 1 if related</t>
        </r>
      </text>
    </comment>
    <comment ref="V179" authorId="0" shapeId="0" xr:uid="{ACB12151-584B-4D5A-914B-6F53B8BBE077}">
      <text>
        <r>
          <rPr>
            <b/>
            <sz val="9"/>
            <rFont val="Tahoma"/>
            <family val="2"/>
          </rPr>
          <t xml:space="preserve">Sila isi 2 jika berkaitan
</t>
        </r>
        <r>
          <rPr>
            <i/>
            <sz val="9"/>
            <rFont val="Tahoma"/>
            <family val="2"/>
          </rPr>
          <t>Please fill in 2 if related</t>
        </r>
      </text>
    </comment>
    <comment ref="AA179" authorId="0" shapeId="0" xr:uid="{560D357E-AFA0-4474-8C88-712149807378}">
      <text>
        <r>
          <rPr>
            <b/>
            <sz val="9"/>
            <rFont val="Tahoma"/>
            <family val="2"/>
          </rPr>
          <t xml:space="preserve">Sila isi 3 jika berkaitan
</t>
        </r>
        <r>
          <rPr>
            <i/>
            <sz val="9"/>
            <rFont val="Tahoma"/>
            <family val="2"/>
          </rPr>
          <t>Please fill in 3 if related</t>
        </r>
      </text>
    </comment>
    <comment ref="R182" authorId="0" shapeId="0" xr:uid="{BFC39390-E8AE-47A3-AA34-C0F5B218B719}">
      <text>
        <r>
          <rPr>
            <b/>
            <sz val="9"/>
            <rFont val="Tahoma"/>
            <family val="2"/>
          </rPr>
          <t xml:space="preserve">Sila isi 1 jika berkaitan
</t>
        </r>
        <r>
          <rPr>
            <i/>
            <sz val="9"/>
            <rFont val="Tahoma"/>
            <family val="2"/>
          </rPr>
          <t>Please fill in 1 if related</t>
        </r>
      </text>
    </comment>
    <comment ref="V182" authorId="0" shapeId="0" xr:uid="{AFE60B7D-5122-463C-871D-CC49499E4F68}">
      <text>
        <r>
          <rPr>
            <b/>
            <sz val="9"/>
            <rFont val="Tahoma"/>
            <family val="2"/>
          </rPr>
          <t xml:space="preserve">Sila isi 2 jika berkaitan
</t>
        </r>
        <r>
          <rPr>
            <i/>
            <sz val="9"/>
            <rFont val="Tahoma"/>
            <family val="2"/>
          </rPr>
          <t>Please fill in 2 if related</t>
        </r>
      </text>
    </comment>
    <comment ref="AA182" authorId="0" shapeId="0" xr:uid="{8D717641-29CA-497E-976A-42039455A211}">
      <text>
        <r>
          <rPr>
            <b/>
            <sz val="9"/>
            <rFont val="Tahoma"/>
            <family val="2"/>
          </rPr>
          <t xml:space="preserve">Sila isi 3 jika berkaitan
</t>
        </r>
        <r>
          <rPr>
            <i/>
            <sz val="9"/>
            <rFont val="Tahoma"/>
            <family val="2"/>
          </rPr>
          <t>Please fill in 3 if related</t>
        </r>
      </text>
    </comment>
    <comment ref="R185" authorId="0" shapeId="0" xr:uid="{21B43506-42B5-42E6-828B-C3BB9EC2DB23}">
      <text>
        <r>
          <rPr>
            <b/>
            <sz val="9"/>
            <rFont val="Tahoma"/>
            <family val="2"/>
          </rPr>
          <t xml:space="preserve">Sila isi 1 jika berkaitan
</t>
        </r>
        <r>
          <rPr>
            <i/>
            <sz val="9"/>
            <rFont val="Tahoma"/>
            <family val="2"/>
          </rPr>
          <t>Please fill in 1 if related</t>
        </r>
      </text>
    </comment>
    <comment ref="V185" authorId="0" shapeId="0" xr:uid="{73FF230D-BD18-4B0F-8A83-49D5A5195C33}">
      <text>
        <r>
          <rPr>
            <b/>
            <sz val="9"/>
            <rFont val="Tahoma"/>
            <family val="2"/>
          </rPr>
          <t xml:space="preserve">Sila isi 2 jika berkaitan
</t>
        </r>
        <r>
          <rPr>
            <i/>
            <sz val="9"/>
            <rFont val="Tahoma"/>
            <family val="2"/>
          </rPr>
          <t>Please fill in 2 if related</t>
        </r>
      </text>
    </comment>
    <comment ref="AA185" authorId="0" shapeId="0" xr:uid="{6CE201AC-1B66-4EE0-8C39-A4A4748BFAAB}">
      <text>
        <r>
          <rPr>
            <b/>
            <sz val="9"/>
            <rFont val="Tahoma"/>
            <family val="2"/>
          </rPr>
          <t xml:space="preserve">Sila isi 3 jika berkaitan
</t>
        </r>
        <r>
          <rPr>
            <i/>
            <sz val="9"/>
            <rFont val="Tahoma"/>
            <family val="2"/>
          </rPr>
          <t>Please fill in 3 if related</t>
        </r>
      </text>
    </comment>
    <comment ref="R191" authorId="0" shapeId="0" xr:uid="{51A57BA9-15D6-4E99-9B53-AAC655FD0317}">
      <text>
        <r>
          <rPr>
            <b/>
            <sz val="9"/>
            <rFont val="Tahoma"/>
            <family val="2"/>
          </rPr>
          <t xml:space="preserve">Sila isi 1 jika berkaitan
</t>
        </r>
        <r>
          <rPr>
            <i/>
            <sz val="9"/>
            <rFont val="Tahoma"/>
            <family val="2"/>
          </rPr>
          <t>Please fill in 1 if related</t>
        </r>
      </text>
    </comment>
    <comment ref="V191" authorId="0" shapeId="0" xr:uid="{573CA2D5-833F-433E-882E-C9865759F7B1}">
      <text>
        <r>
          <rPr>
            <b/>
            <sz val="9"/>
            <rFont val="Tahoma"/>
            <family val="2"/>
          </rPr>
          <t xml:space="preserve">Sila isi 2 jika berkaitan
</t>
        </r>
        <r>
          <rPr>
            <i/>
            <sz val="9"/>
            <rFont val="Tahoma"/>
            <family val="2"/>
          </rPr>
          <t>Please fill in 2 if related</t>
        </r>
      </text>
    </comment>
    <comment ref="AA191" authorId="0" shapeId="0" xr:uid="{3A3ACA26-0837-4DEB-8026-D1F34A5DBDED}">
      <text>
        <r>
          <rPr>
            <b/>
            <sz val="9"/>
            <rFont val="Tahoma"/>
            <family val="2"/>
          </rPr>
          <t xml:space="preserve">Sila isi 3 jika berkaitan
</t>
        </r>
        <r>
          <rPr>
            <i/>
            <sz val="9"/>
            <rFont val="Tahoma"/>
            <family val="2"/>
          </rPr>
          <t>Please fill in 3 if related</t>
        </r>
      </text>
    </comment>
    <comment ref="R194" authorId="0" shapeId="0" xr:uid="{3694B965-4B65-470B-A963-0683019EF8A5}">
      <text>
        <r>
          <rPr>
            <b/>
            <sz val="9"/>
            <rFont val="Tahoma"/>
            <family val="2"/>
          </rPr>
          <t xml:space="preserve">Sila isi 1 jika berkaitan
</t>
        </r>
        <r>
          <rPr>
            <i/>
            <sz val="9"/>
            <rFont val="Tahoma"/>
            <family val="2"/>
          </rPr>
          <t>Please fill in 1 if related</t>
        </r>
      </text>
    </comment>
    <comment ref="V194" authorId="0" shapeId="0" xr:uid="{1A5FB2E0-93F2-4777-B8F1-63C1E3BD91BA}">
      <text>
        <r>
          <rPr>
            <b/>
            <sz val="9"/>
            <rFont val="Tahoma"/>
            <family val="2"/>
          </rPr>
          <t xml:space="preserve">Sila isi 2 jika berkaitan
</t>
        </r>
        <r>
          <rPr>
            <i/>
            <sz val="9"/>
            <rFont val="Tahoma"/>
            <family val="2"/>
          </rPr>
          <t>Please fill in 2 if related</t>
        </r>
      </text>
    </comment>
    <comment ref="AA194" authorId="0" shapeId="0" xr:uid="{54141190-76C1-45E2-862B-6820AA7D31DB}">
      <text>
        <r>
          <rPr>
            <b/>
            <sz val="9"/>
            <rFont val="Tahoma"/>
            <family val="2"/>
          </rPr>
          <t xml:space="preserve">Sila isi 3 jika berkaitan
</t>
        </r>
        <r>
          <rPr>
            <i/>
            <sz val="9"/>
            <rFont val="Tahoma"/>
            <family val="2"/>
          </rPr>
          <t>Please fill in 3 if related</t>
        </r>
      </text>
    </comment>
    <comment ref="R197" authorId="0" shapeId="0" xr:uid="{6D28E992-488F-4771-90A0-95BB92D484A9}">
      <text>
        <r>
          <rPr>
            <b/>
            <sz val="9"/>
            <rFont val="Tahoma"/>
            <family val="2"/>
          </rPr>
          <t xml:space="preserve">Sila isi 1 jika berkaitan
</t>
        </r>
        <r>
          <rPr>
            <i/>
            <sz val="9"/>
            <rFont val="Tahoma"/>
            <family val="2"/>
          </rPr>
          <t>Please fill in 1 if related</t>
        </r>
      </text>
    </comment>
    <comment ref="V197" authorId="0" shapeId="0" xr:uid="{172A9ECC-09FC-4D4C-947E-3BE31B4C23FD}">
      <text>
        <r>
          <rPr>
            <b/>
            <sz val="9"/>
            <rFont val="Tahoma"/>
            <family val="2"/>
          </rPr>
          <t xml:space="preserve">Sila isi 2 jika berkaitan
</t>
        </r>
        <r>
          <rPr>
            <i/>
            <sz val="9"/>
            <rFont val="Tahoma"/>
            <family val="2"/>
          </rPr>
          <t>Please fill in 2 if related</t>
        </r>
      </text>
    </comment>
    <comment ref="AA197" authorId="0" shapeId="0" xr:uid="{D1560A57-FD94-490F-BB77-DEDEA43089F3}">
      <text>
        <r>
          <rPr>
            <b/>
            <sz val="9"/>
            <rFont val="Tahoma"/>
            <family val="2"/>
          </rPr>
          <t xml:space="preserve">Sila isi 3 jika berkaitan
</t>
        </r>
        <r>
          <rPr>
            <i/>
            <sz val="9"/>
            <rFont val="Tahoma"/>
            <family val="2"/>
          </rPr>
          <t>Please fill in 3 if related</t>
        </r>
      </text>
    </comment>
    <comment ref="R200" authorId="0" shapeId="0" xr:uid="{5464D16A-C222-41D4-B6AF-B1F62137871E}">
      <text>
        <r>
          <rPr>
            <b/>
            <sz val="9"/>
            <rFont val="Tahoma"/>
            <family val="2"/>
          </rPr>
          <t xml:space="preserve">Sila isi 1 jika berkaitan
</t>
        </r>
        <r>
          <rPr>
            <i/>
            <sz val="9"/>
            <rFont val="Tahoma"/>
            <family val="2"/>
          </rPr>
          <t>Please fill in 1 if related</t>
        </r>
      </text>
    </comment>
    <comment ref="V200" authorId="0" shapeId="0" xr:uid="{F2A92D85-0F21-4CFD-B7FC-793521FC0B55}">
      <text>
        <r>
          <rPr>
            <b/>
            <sz val="9"/>
            <rFont val="Tahoma"/>
            <family val="2"/>
          </rPr>
          <t xml:space="preserve">Sila isi 2 jika berkaitan
</t>
        </r>
        <r>
          <rPr>
            <i/>
            <sz val="9"/>
            <rFont val="Tahoma"/>
            <family val="2"/>
          </rPr>
          <t>Please fill in 2 if related</t>
        </r>
      </text>
    </comment>
    <comment ref="AA200" authorId="0" shapeId="0" xr:uid="{C831B7BD-8960-400E-A5CD-8E36C87F48F8}">
      <text>
        <r>
          <rPr>
            <b/>
            <sz val="9"/>
            <rFont val="Tahoma"/>
            <family val="2"/>
          </rPr>
          <t xml:space="preserve">Sila isi 3 jika berkaitan
</t>
        </r>
        <r>
          <rPr>
            <i/>
            <sz val="9"/>
            <rFont val="Tahoma"/>
            <family val="2"/>
          </rPr>
          <t>Please fill in 3 if related</t>
        </r>
      </text>
    </comment>
    <comment ref="AG229" authorId="1" shapeId="0" xr:uid="{EC67A438-F98D-4604-8445-A27074CA69DF}">
      <text>
        <r>
          <rPr>
            <b/>
            <sz val="9"/>
            <rFont val="Times New Roman"/>
            <family val="1"/>
          </rPr>
          <t xml:space="preserve">Sila isi di sini
</t>
        </r>
        <r>
          <rPr>
            <i/>
            <sz val="9"/>
            <rFont val="Times New Roman"/>
            <family val="1"/>
          </rPr>
          <t>Please fill in here</t>
        </r>
      </text>
    </comment>
    <comment ref="AG232" authorId="1" shapeId="0" xr:uid="{0D6048BE-DF80-4B39-BB6D-6E3FD8705B5B}">
      <text>
        <r>
          <rPr>
            <b/>
            <sz val="9"/>
            <rFont val="Times New Roman"/>
            <family val="1"/>
          </rPr>
          <t xml:space="preserve">Sila isi di sini
</t>
        </r>
        <r>
          <rPr>
            <i/>
            <sz val="9"/>
            <rFont val="Times New Roman"/>
            <family val="1"/>
          </rPr>
          <t>Please fill in here</t>
        </r>
      </text>
    </comment>
    <comment ref="D240" authorId="0" shapeId="0" xr:uid="{A07883BC-93C0-455D-8C7F-50CF689C18DD}">
      <text>
        <r>
          <rPr>
            <b/>
            <sz val="9"/>
            <rFont val="Tahoma"/>
            <family val="2"/>
          </rPr>
          <t xml:space="preserve">Sila isi di sini 
</t>
        </r>
        <r>
          <rPr>
            <i/>
            <sz val="9"/>
            <rFont val="Tahoma"/>
            <family val="2"/>
          </rPr>
          <t>Please fill in here</t>
        </r>
      </text>
    </comment>
    <comment ref="J240" authorId="0" shapeId="0" xr:uid="{8A359FC5-9786-46F1-B421-B18A028FE166}">
      <text>
        <r>
          <rPr>
            <b/>
            <sz val="9"/>
            <rFont val="Tahoma"/>
            <family val="2"/>
          </rPr>
          <t xml:space="preserve">Sila isi di sini 
</t>
        </r>
        <r>
          <rPr>
            <i/>
            <sz val="9"/>
            <rFont val="Tahoma"/>
            <family val="2"/>
          </rPr>
          <t>Please fill in here</t>
        </r>
      </text>
    </comment>
    <comment ref="AG248" authorId="1" shapeId="0" xr:uid="{6B9B7C29-6397-4EAE-9E52-8F22D101DBCB}">
      <text>
        <r>
          <rPr>
            <b/>
            <sz val="9"/>
            <rFont val="Times New Roman"/>
            <family val="1"/>
          </rPr>
          <t xml:space="preserve">Sila isi di sini
</t>
        </r>
        <r>
          <rPr>
            <i/>
            <sz val="9"/>
            <rFont val="Times New Roman"/>
            <family val="1"/>
          </rPr>
          <t>Please fill in here</t>
        </r>
      </text>
    </comment>
    <comment ref="AG251" authorId="1" shapeId="0" xr:uid="{A2CA47F8-5482-4D6F-9426-77C1E3016722}">
      <text>
        <r>
          <rPr>
            <b/>
            <sz val="9"/>
            <rFont val="Times New Roman"/>
            <family val="1"/>
          </rPr>
          <t xml:space="preserve">Sila isi di sini
</t>
        </r>
        <r>
          <rPr>
            <i/>
            <sz val="9"/>
            <rFont val="Times New Roman"/>
            <family val="1"/>
          </rPr>
          <t>Please fill in here</t>
        </r>
      </text>
    </comment>
    <comment ref="D260" authorId="0" shapeId="0" xr:uid="{1F898C91-36B5-4862-A1DC-9BDEE0ECB562}">
      <text>
        <r>
          <rPr>
            <b/>
            <sz val="9"/>
            <rFont val="Tahoma"/>
            <family val="2"/>
          </rPr>
          <t xml:space="preserve">Sila isi di sini 
</t>
        </r>
        <r>
          <rPr>
            <i/>
            <sz val="9"/>
            <rFont val="Tahoma"/>
            <family val="2"/>
          </rPr>
          <t>Please fill in here</t>
        </r>
      </text>
    </comment>
    <comment ref="J260" authorId="0" shapeId="0" xr:uid="{CA7DCE59-6949-4C23-8686-9371804E56EF}">
      <text>
        <r>
          <rPr>
            <b/>
            <sz val="9"/>
            <rFont val="Tahoma"/>
            <family val="2"/>
          </rPr>
          <t xml:space="preserve">Sila isi di sini 
</t>
        </r>
        <r>
          <rPr>
            <i/>
            <sz val="9"/>
            <rFont val="Tahoma"/>
            <family val="2"/>
          </rPr>
          <t>Please fill in here</t>
        </r>
      </text>
    </comment>
    <comment ref="R267" authorId="2" shapeId="0" xr:uid="{467CA424-4087-4B37-9B77-00B219EBA68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67" authorId="2" shapeId="0" xr:uid="{B4927FE0-AECE-4212-84CD-5B53435C1CC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70" authorId="2" shapeId="0" xr:uid="{33C8627C-8B17-4176-A550-A7D5AB3B782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70" authorId="2" shapeId="0" xr:uid="{41B4BDD3-A556-4287-8AC0-12CECE4332A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73" authorId="2" shapeId="0" xr:uid="{3FAC2AC3-D95E-4858-A5E5-D423C8C654B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73" authorId="2" shapeId="0" xr:uid="{F7255C88-74A1-46A4-A3F5-6F8DA1DF0B2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76" authorId="2" shapeId="0" xr:uid="{3F2E7D77-699B-481D-B375-398C32E3083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76" authorId="2" shapeId="0" xr:uid="{AFA9278A-B61C-4D84-B745-F60A57C7CCC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s>
  <commentList>
    <comment ref="D13" authorId="0" shapeId="0" xr:uid="{8C5FD792-E2CA-4497-8DE9-C416D15BFD63}">
      <text>
        <r>
          <rPr>
            <b/>
            <sz val="9"/>
            <rFont val="Tahoma"/>
            <family val="2"/>
          </rPr>
          <t xml:space="preserve">Sila isi di sini 
</t>
        </r>
        <r>
          <rPr>
            <i/>
            <sz val="9"/>
            <rFont val="Tahoma"/>
            <family val="2"/>
          </rPr>
          <t>Please fill in here</t>
        </r>
      </text>
    </comment>
    <comment ref="J13" authorId="0" shapeId="0" xr:uid="{7781C37A-2ECB-45F9-9055-8C3E5072CEAE}">
      <text>
        <r>
          <rPr>
            <b/>
            <sz val="9"/>
            <rFont val="Tahoma"/>
            <family val="2"/>
          </rPr>
          <t xml:space="preserve">Sila isi di sini 
</t>
        </r>
        <r>
          <rPr>
            <i/>
            <sz val="9"/>
            <rFont val="Tahoma"/>
            <family val="2"/>
          </rPr>
          <t>Please fill in here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E16" authorId="0" shapeId="0" xr:uid="{85E64A0D-BEFB-4D1F-9B70-1B68B412EAB3}">
      <text>
        <r>
          <rPr>
            <b/>
            <sz val="9"/>
            <rFont val="Tahoma"/>
            <family val="2"/>
          </rPr>
          <t xml:space="preserve">Sila isi di sini 
</t>
        </r>
        <r>
          <rPr>
            <i/>
            <sz val="9"/>
            <rFont val="Tahoma"/>
            <family val="2"/>
          </rPr>
          <t>Please fill in here</t>
        </r>
      </text>
    </comment>
    <comment ref="E19" authorId="0" shapeId="0" xr:uid="{A94E34B4-9627-4756-BD77-36DE805169CF}">
      <text>
        <r>
          <rPr>
            <b/>
            <sz val="9"/>
            <rFont val="Tahoma"/>
            <family val="2"/>
          </rPr>
          <t xml:space="preserve">Sila isi di sini 
</t>
        </r>
        <r>
          <rPr>
            <i/>
            <sz val="9"/>
            <rFont val="Tahoma"/>
            <family val="2"/>
          </rPr>
          <t>Please fill in here</t>
        </r>
      </text>
    </comment>
    <comment ref="AG26" authorId="1" shapeId="0" xr:uid="{126BDAF2-B06F-4F45-99A0-DCD37DED8E9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29" authorId="1" shapeId="0" xr:uid="{8CE5C6DC-BA1E-4A6B-A1C8-32F12F4C06B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32" authorId="1" shapeId="0" xr:uid="{ACA74B59-9173-417C-9832-B89D15329EB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35" authorId="1" shapeId="0" xr:uid="{FDC8F4A0-3E70-468B-8F14-149F895FABC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38" authorId="1" shapeId="0" xr:uid="{9CA15411-E766-41B4-9C30-A953F311C1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41" authorId="1" shapeId="0" xr:uid="{73208803-2202-42DB-B810-6E6F43ABA59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44" authorId="1" shapeId="0" xr:uid="{AAFA9CC4-45EB-4928-9E4A-FC11157B053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47" authorId="1" shapeId="0" xr:uid="{A2EC19F9-4783-44BF-ACA1-C5741C0B515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56" authorId="1" shapeId="0" xr:uid="{4E7E3AEA-C627-460A-9710-CA2C9B652F9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59" authorId="1" shapeId="0" xr:uid="{55CCEF07-F2ED-48E8-BF89-16001F48DD1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62" authorId="1" shapeId="0" xr:uid="{8EECF1B6-3E88-47CA-9739-C15A10DD3BC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65" authorId="1" shapeId="0" xr:uid="{17EF8DC6-D229-46B5-9B6C-4216DE509E4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70" authorId="1" shapeId="0" xr:uid="{F2753AF1-3FB4-4720-8303-FE1C06088FF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73" authorId="1" shapeId="0" xr:uid="{A4FDBF20-2078-4E8A-BB61-4829BAC4392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78" authorId="1" shapeId="0" xr:uid="{9388C25D-F0DD-425C-A340-434B5C5C2F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82" authorId="1" shapeId="0" xr:uid="{AF822474-1344-4CD0-9B18-A5293CCCEE0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85" authorId="1" shapeId="0" xr:uid="{6B1614B4-ECCE-408E-BD28-2C4187AB07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88" authorId="1" shapeId="0" xr:uid="{DC31B31F-866A-4F71-9E60-663F2D5511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15" authorId="1" shapeId="0" xr:uid="{5A3168A4-FD3A-4FC2-957E-84933A8B28F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18" authorId="1" shapeId="0" xr:uid="{17013248-E301-42F3-BF29-4DD67C35F5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21" authorId="1" shapeId="0" xr:uid="{93372049-FB2F-4DA0-9DFA-33676FE67D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24" authorId="1" shapeId="0" xr:uid="{E5A95F4F-897E-40A3-92F4-444EC168522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27" authorId="1" shapeId="0" xr:uid="{2645131C-F1D1-48C2-BBBB-897B22DAB8B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30" authorId="1" shapeId="0" xr:uid="{99843E2C-E301-4846-A27B-FEC26396D03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G133" authorId="1" shapeId="0" xr:uid="{87AB25C4-18C4-4000-AFEA-341C0B9513C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41" authorId="0" shapeId="0" xr:uid="{C1ECBB4B-03B9-4D41-948E-83A90C1362BF}">
      <text>
        <r>
          <rPr>
            <b/>
            <sz val="9"/>
            <rFont val="Tahoma"/>
            <family val="2"/>
          </rPr>
          <t xml:space="preserve">Sila isi di sini 
</t>
        </r>
        <r>
          <rPr>
            <i/>
            <sz val="9"/>
            <rFont val="Tahoma"/>
            <family val="2"/>
          </rPr>
          <t>Please fill in here</t>
        </r>
      </text>
    </comment>
    <comment ref="K141" authorId="0" shapeId="0" xr:uid="{BA29F9CC-7102-410E-8619-020569F370A2}">
      <text>
        <r>
          <rPr>
            <b/>
            <sz val="9"/>
            <rFont val="Tahoma"/>
            <family val="2"/>
          </rPr>
          <t xml:space="preserve">Sila isi di sini 
</t>
        </r>
        <r>
          <rPr>
            <i/>
            <sz val="9"/>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Noorhashida Mad Saad</author>
    <author/>
  </authors>
  <commentList>
    <comment ref="B9" authorId="0" shapeId="0" xr:uid="{F6205314-571B-4F1D-9ED9-6B78A4ECFEAF}">
      <text>
        <r>
          <rPr>
            <b/>
            <sz val="9"/>
            <color indexed="81"/>
            <rFont val="Tahoma"/>
            <family val="2"/>
          </rPr>
          <t xml:space="preserve">Sila isi di sini
</t>
        </r>
        <r>
          <rPr>
            <i/>
            <sz val="9"/>
            <color indexed="81"/>
            <rFont val="Tahoma"/>
            <family val="2"/>
          </rPr>
          <t xml:space="preserve">Please fill in </t>
        </r>
        <r>
          <rPr>
            <sz val="9"/>
            <color indexed="81"/>
            <rFont val="Tahoma"/>
            <family val="2"/>
          </rPr>
          <t xml:space="preserve">
</t>
        </r>
      </text>
    </comment>
    <comment ref="AB33" authorId="0" shapeId="0" xr:uid="{3D529B95-4A55-4F84-9C03-2EF4B3840FBC}">
      <text>
        <r>
          <rPr>
            <b/>
            <sz val="9"/>
            <color indexed="81"/>
            <rFont val="Tahoma"/>
            <family val="2"/>
          </rPr>
          <t xml:space="preserve">Sila isi di sini
</t>
        </r>
        <r>
          <rPr>
            <i/>
            <sz val="9"/>
            <color indexed="81"/>
            <rFont val="Tahoma"/>
            <family val="2"/>
          </rPr>
          <t xml:space="preserve">Please fill in </t>
        </r>
      </text>
    </comment>
    <comment ref="C39" authorId="0" shapeId="0" xr:uid="{773AFE83-285F-455A-BB6B-D1907BC87B28}">
      <text>
        <r>
          <rPr>
            <b/>
            <sz val="9"/>
            <color indexed="81"/>
            <rFont val="Tahoma"/>
            <family val="2"/>
          </rPr>
          <t xml:space="preserve">Sila isi di sini
</t>
        </r>
        <r>
          <rPr>
            <i/>
            <sz val="9"/>
            <color indexed="81"/>
            <rFont val="Tahoma"/>
            <family val="2"/>
          </rPr>
          <t xml:space="preserve">Please fill in </t>
        </r>
      </text>
    </comment>
    <comment ref="AB39" authorId="0" shapeId="0" xr:uid="{AA44DA18-A320-4AEB-A1AA-C0783F97E9AC}">
      <text>
        <r>
          <rPr>
            <b/>
            <sz val="9"/>
            <color indexed="81"/>
            <rFont val="Tahoma"/>
            <family val="2"/>
          </rPr>
          <t xml:space="preserve">Sila isi di sini
</t>
        </r>
        <r>
          <rPr>
            <i/>
            <sz val="9"/>
            <color indexed="81"/>
            <rFont val="Tahoma"/>
            <family val="2"/>
          </rPr>
          <t xml:space="preserve">Please fill in </t>
        </r>
      </text>
    </comment>
    <comment ref="C52" authorId="0" shapeId="0" xr:uid="{2F7C6864-F178-45AE-9E84-7D88AE77D60A}">
      <text>
        <r>
          <rPr>
            <b/>
            <sz val="9"/>
            <color indexed="81"/>
            <rFont val="Tahoma"/>
            <family val="2"/>
          </rPr>
          <t xml:space="preserve">Sila isi di sini
</t>
        </r>
        <r>
          <rPr>
            <i/>
            <sz val="9"/>
            <color indexed="81"/>
            <rFont val="Tahoma"/>
            <family val="2"/>
          </rPr>
          <t xml:space="preserve">Please fill in </t>
        </r>
      </text>
    </comment>
    <comment ref="AB52" authorId="0" shapeId="0" xr:uid="{78289B8F-EE49-46EC-B3B9-EF7E800D68C8}">
      <text>
        <r>
          <rPr>
            <b/>
            <sz val="9"/>
            <color indexed="81"/>
            <rFont val="Tahoma"/>
            <family val="2"/>
          </rPr>
          <t xml:space="preserve">Sila isi di sini
</t>
        </r>
        <r>
          <rPr>
            <i/>
            <sz val="9"/>
            <color indexed="81"/>
            <rFont val="Tahoma"/>
            <family val="2"/>
          </rPr>
          <t xml:space="preserve">Please fill in </t>
        </r>
      </text>
    </comment>
    <comment ref="AB58" authorId="1" shapeId="0" xr:uid="{21234FA9-9802-4A49-8DAE-EAD6A35DE2DE}">
      <text>
        <r>
          <rPr>
            <b/>
            <sz val="8"/>
            <color indexed="8"/>
            <rFont val="Tahoma"/>
            <family val="2"/>
          </rPr>
          <t xml:space="preserve">Pengiraan automatik
</t>
        </r>
        <r>
          <rPr>
            <b/>
            <i/>
            <sz val="8"/>
            <color indexed="8"/>
            <rFont val="Tahoma"/>
            <family val="2"/>
          </rPr>
          <t>Automatic calculation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s>
  <commentList>
    <comment ref="C29" authorId="0" shapeId="0" xr:uid="{B32C1DB3-E86B-4FCA-B221-65E5FF2EBADA}">
      <text>
        <r>
          <rPr>
            <b/>
            <sz val="9"/>
            <color indexed="81"/>
            <rFont val="Tahoma"/>
            <family val="2"/>
          </rPr>
          <t xml:space="preserve">Sila isi di sini
</t>
        </r>
        <r>
          <rPr>
            <b/>
            <i/>
            <sz val="9"/>
            <color indexed="81"/>
            <rFont val="Tahoma"/>
            <family val="2"/>
          </rPr>
          <t>Please fill in here</t>
        </r>
      </text>
    </comment>
    <comment ref="C43" authorId="0" shapeId="0" xr:uid="{D9A145F6-C9FA-421D-8369-3B8839BD8623}">
      <text>
        <r>
          <rPr>
            <b/>
            <sz val="9"/>
            <color indexed="81"/>
            <rFont val="Tahoma"/>
            <family val="2"/>
          </rPr>
          <t xml:space="preserve">Sila isi di sini
</t>
        </r>
        <r>
          <rPr>
            <b/>
            <i/>
            <sz val="9"/>
            <color indexed="81"/>
            <rFont val="Tahoma"/>
            <family val="2"/>
          </rPr>
          <t>Please fill in here</t>
        </r>
      </text>
    </comment>
    <comment ref="C54" authorId="0" shapeId="0" xr:uid="{ED3E9FB0-909E-4D50-8E8A-7E01BB20FEAB}">
      <text>
        <r>
          <rPr>
            <b/>
            <sz val="9"/>
            <color indexed="81"/>
            <rFont val="Tahoma"/>
            <family val="2"/>
          </rPr>
          <t xml:space="preserve">Sila isi di sini
</t>
        </r>
        <r>
          <rPr>
            <b/>
            <i/>
            <sz val="9"/>
            <color indexed="81"/>
            <rFont val="Tahoma"/>
            <family val="2"/>
          </rPr>
          <t>Please fill in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
  </authors>
  <commentList>
    <comment ref="W8" authorId="0" shapeId="0" xr:uid="{00000000-0006-0000-0700-000001000000}">
      <text>
        <r>
          <rPr>
            <b/>
            <sz val="9"/>
            <color indexed="81"/>
            <rFont val="Tahoma"/>
            <family val="2"/>
          </rPr>
          <t xml:space="preserve">Sila isi di sini
</t>
        </r>
        <r>
          <rPr>
            <b/>
            <i/>
            <sz val="9"/>
            <color indexed="81"/>
            <rFont val="Tahoma"/>
            <family val="2"/>
          </rPr>
          <t>Please fill in here</t>
        </r>
      </text>
    </comment>
    <comment ref="W10" authorId="0" shapeId="0" xr:uid="{00000000-0006-0000-0700-000002000000}">
      <text>
        <r>
          <rPr>
            <b/>
            <sz val="9"/>
            <color indexed="81"/>
            <rFont val="Tahoma"/>
            <family val="2"/>
          </rPr>
          <t xml:space="preserve">Sila isi di sini
</t>
        </r>
        <r>
          <rPr>
            <b/>
            <i/>
            <sz val="9"/>
            <color indexed="81"/>
            <rFont val="Tahoma"/>
            <family val="2"/>
          </rPr>
          <t>Please fill in here</t>
        </r>
      </text>
    </comment>
    <comment ref="AF44" authorId="0" shapeId="0" xr:uid="{00000000-0006-0000-0700-000003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47" authorId="0" shapeId="0" xr:uid="{00000000-0006-0000-0700-000004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50" authorId="0" shapeId="0" xr:uid="{00000000-0006-0000-0700-000005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57" authorId="0" shapeId="0" xr:uid="{F2EAA7C8-3C40-41D6-A8B8-E3B9AB8B4075}">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0" authorId="0" shapeId="0" xr:uid="{29669BC7-5DF3-420F-93DE-78A2803FCDED}">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4" authorId="0" shapeId="0" xr:uid="{1425382C-0735-4928-8F40-32E175E17945}">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7" authorId="0" shapeId="0" xr:uid="{E88FF5D2-9832-43D3-8957-B4D02409CDFC}">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70" authorId="1" shapeId="0" xr:uid="{4F3DA74F-9C83-422E-A44A-E00F1D584122}">
      <text>
        <r>
          <rPr>
            <b/>
            <sz val="8"/>
            <color indexed="8"/>
            <rFont val="Tahoma"/>
            <family val="2"/>
          </rPr>
          <t xml:space="preserve">Pengiraan automatik
</t>
        </r>
        <r>
          <rPr>
            <b/>
            <i/>
            <sz val="8"/>
            <color indexed="8"/>
            <rFont val="Tahoma"/>
            <family val="2"/>
          </rPr>
          <t>Automatic calculation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M11" authorId="0" shapeId="0" xr:uid="{00000000-0006-0000-0800-00000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1" authorId="1" shapeId="0" xr:uid="{00000000-0006-0000-0800-000002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BE11" authorId="0" shapeId="0" xr:uid="{00000000-0006-0000-0800-000003000000}">
      <text>
        <r>
          <rPr>
            <b/>
            <sz val="8"/>
            <color indexed="8"/>
            <rFont val="Tahoma"/>
            <family val="2"/>
          </rPr>
          <t xml:space="preserve">Sila isi di sini
</t>
        </r>
        <r>
          <rPr>
            <b/>
            <i/>
            <sz val="8"/>
            <color indexed="8"/>
            <rFont val="Tahoma"/>
            <family val="2"/>
          </rPr>
          <t xml:space="preserve">Please fill in here
</t>
        </r>
      </text>
    </comment>
    <comment ref="BN11" authorId="0" shapeId="0" xr:uid="{00000000-0006-0000-0800-000004000000}">
      <text>
        <r>
          <rPr>
            <b/>
            <sz val="8"/>
            <color indexed="8"/>
            <rFont val="Tahoma"/>
            <family val="2"/>
          </rPr>
          <t xml:space="preserve">Sila isi di sini
</t>
        </r>
        <r>
          <rPr>
            <b/>
            <i/>
            <sz val="8"/>
            <color indexed="8"/>
            <rFont val="Tahoma"/>
            <family val="2"/>
          </rPr>
          <t xml:space="preserve">Please fill in here
</t>
        </r>
      </text>
    </comment>
    <comment ref="BW11" authorId="0" shapeId="0" xr:uid="{00000000-0006-0000-0800-000005000000}">
      <text>
        <r>
          <rPr>
            <b/>
            <sz val="8"/>
            <color indexed="8"/>
            <rFont val="Tahoma"/>
            <family val="2"/>
          </rPr>
          <t xml:space="preserve">Sila isi di sini
</t>
        </r>
        <r>
          <rPr>
            <b/>
            <i/>
            <sz val="8"/>
            <color indexed="8"/>
            <rFont val="Tahoma"/>
            <family val="2"/>
          </rPr>
          <t xml:space="preserve">Please fill in here
</t>
        </r>
      </text>
    </comment>
    <comment ref="CG11" authorId="0" shapeId="0" xr:uid="{00000000-0006-0000-0800-000006000000}">
      <text>
        <r>
          <rPr>
            <b/>
            <sz val="8"/>
            <color indexed="8"/>
            <rFont val="Tahoma"/>
            <family val="2"/>
          </rPr>
          <t>Pengiraan automatik
Automatic calculation</t>
        </r>
      </text>
    </comment>
    <comment ref="M15" authorId="0" shapeId="0" xr:uid="{00000000-0006-0000-0800-000008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5" authorId="1" shapeId="0" xr:uid="{00000000-0006-0000-0800-000009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15" authorId="1" shapeId="0" xr:uid="{00000000-0006-0000-0800-00000A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15" authorId="0" shapeId="0" xr:uid="{00000000-0006-0000-0800-00000B000000}">
      <text>
        <r>
          <rPr>
            <b/>
            <sz val="8"/>
            <color indexed="8"/>
            <rFont val="Tahoma"/>
            <family val="2"/>
          </rPr>
          <t xml:space="preserve">Sila isi di sini
</t>
        </r>
        <r>
          <rPr>
            <b/>
            <i/>
            <sz val="8"/>
            <color indexed="8"/>
            <rFont val="Tahoma"/>
            <family val="2"/>
          </rPr>
          <t xml:space="preserve">Please fill in here
</t>
        </r>
      </text>
    </comment>
    <comment ref="BE15" authorId="0" shapeId="0" xr:uid="{00000000-0006-0000-0800-00000C000000}">
      <text>
        <r>
          <rPr>
            <b/>
            <sz val="8"/>
            <color indexed="8"/>
            <rFont val="Tahoma"/>
            <family val="2"/>
          </rPr>
          <t xml:space="preserve">Sila isi di sini
</t>
        </r>
        <r>
          <rPr>
            <b/>
            <i/>
            <sz val="8"/>
            <color indexed="8"/>
            <rFont val="Tahoma"/>
            <family val="2"/>
          </rPr>
          <t xml:space="preserve">Please fill in here
</t>
        </r>
      </text>
    </comment>
    <comment ref="BN15" authorId="0" shapeId="0" xr:uid="{00000000-0006-0000-0800-00000D000000}">
      <text>
        <r>
          <rPr>
            <b/>
            <sz val="8"/>
            <color indexed="8"/>
            <rFont val="Tahoma"/>
            <family val="2"/>
          </rPr>
          <t xml:space="preserve">Sila isi di sini
</t>
        </r>
        <r>
          <rPr>
            <b/>
            <i/>
            <sz val="8"/>
            <color indexed="8"/>
            <rFont val="Tahoma"/>
            <family val="2"/>
          </rPr>
          <t xml:space="preserve">Please fill in here
</t>
        </r>
      </text>
    </comment>
    <comment ref="BW15" authorId="0" shapeId="0" xr:uid="{00000000-0006-0000-0800-00000E000000}">
      <text>
        <r>
          <rPr>
            <b/>
            <sz val="8"/>
            <color indexed="8"/>
            <rFont val="Tahoma"/>
            <family val="2"/>
          </rPr>
          <t xml:space="preserve">Sila isi di sini
</t>
        </r>
        <r>
          <rPr>
            <b/>
            <i/>
            <sz val="8"/>
            <color indexed="8"/>
            <rFont val="Tahoma"/>
            <family val="2"/>
          </rPr>
          <t xml:space="preserve">Please fill in here
</t>
        </r>
      </text>
    </comment>
    <comment ref="CG15" authorId="0" shapeId="0" xr:uid="{00000000-0006-0000-0800-00000F000000}">
      <text>
        <r>
          <rPr>
            <b/>
            <sz val="8"/>
            <color indexed="8"/>
            <rFont val="Tahoma"/>
            <family val="2"/>
          </rPr>
          <t>Pengiraan automatik
Automatic calculation</t>
        </r>
      </text>
    </comment>
    <comment ref="CS15" authorId="0" shapeId="0" xr:uid="{3C3BCF8B-4E42-4859-AFF7-D17637D4E177}">
      <text>
        <r>
          <rPr>
            <b/>
            <sz val="8"/>
            <color indexed="8"/>
            <rFont val="Tahoma"/>
            <family val="2"/>
          </rPr>
          <t>Pengiraan automatik
Automatic calculation</t>
        </r>
      </text>
    </comment>
    <comment ref="M19" authorId="0" shapeId="0" xr:uid="{00000000-0006-0000-0800-00001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9" authorId="1" shapeId="0" xr:uid="{00000000-0006-0000-0800-000012000000}">
      <text>
        <r>
          <rPr>
            <b/>
            <sz val="8"/>
            <color indexed="81"/>
            <rFont val="Tahoma"/>
            <family val="2"/>
          </rPr>
          <t xml:space="preserve">Sila isi di sini
</t>
        </r>
        <r>
          <rPr>
            <i/>
            <sz val="8"/>
            <color indexed="81"/>
            <rFont val="Tahoma"/>
            <family val="2"/>
          </rPr>
          <t>Please fill in here</t>
        </r>
      </text>
    </comment>
    <comment ref="AK19" authorId="0" shapeId="0" xr:uid="{00000000-0006-0000-0800-000013000000}">
      <text>
        <r>
          <rPr>
            <b/>
            <sz val="8"/>
            <color indexed="8"/>
            <rFont val="Tahoma"/>
            <family val="2"/>
          </rPr>
          <t xml:space="preserve">Sila isi di sini
</t>
        </r>
        <r>
          <rPr>
            <b/>
            <i/>
            <sz val="8"/>
            <color indexed="8"/>
            <rFont val="Tahoma"/>
            <family val="2"/>
          </rPr>
          <t xml:space="preserve">Please fill in here
</t>
        </r>
      </text>
    </comment>
    <comment ref="AT19" authorId="0" shapeId="0" xr:uid="{00000000-0006-0000-0800-000014000000}">
      <text>
        <r>
          <rPr>
            <b/>
            <sz val="8"/>
            <color indexed="8"/>
            <rFont val="Tahoma"/>
            <family val="2"/>
          </rPr>
          <t xml:space="preserve">Sila isi di sini
</t>
        </r>
        <r>
          <rPr>
            <b/>
            <i/>
            <sz val="8"/>
            <color indexed="8"/>
            <rFont val="Tahoma"/>
            <family val="2"/>
          </rPr>
          <t xml:space="preserve">Please fill in here
</t>
        </r>
      </text>
    </comment>
    <comment ref="BE19" authorId="0" shapeId="0" xr:uid="{00000000-0006-0000-0800-000015000000}">
      <text>
        <r>
          <rPr>
            <b/>
            <sz val="8"/>
            <color indexed="8"/>
            <rFont val="Tahoma"/>
            <family val="2"/>
          </rPr>
          <t xml:space="preserve">Sila isi di sini
</t>
        </r>
        <r>
          <rPr>
            <b/>
            <i/>
            <sz val="8"/>
            <color indexed="8"/>
            <rFont val="Tahoma"/>
            <family val="2"/>
          </rPr>
          <t xml:space="preserve">Please fill in here
</t>
        </r>
      </text>
    </comment>
    <comment ref="BN19" authorId="0" shapeId="0" xr:uid="{00000000-0006-0000-0800-000016000000}">
      <text>
        <r>
          <rPr>
            <b/>
            <sz val="8"/>
            <color indexed="8"/>
            <rFont val="Tahoma"/>
            <family val="2"/>
          </rPr>
          <t xml:space="preserve">Sila isi di sini
</t>
        </r>
        <r>
          <rPr>
            <b/>
            <i/>
            <sz val="8"/>
            <color indexed="8"/>
            <rFont val="Tahoma"/>
            <family val="2"/>
          </rPr>
          <t xml:space="preserve">Please fill in here
</t>
        </r>
      </text>
    </comment>
    <comment ref="BW19" authorId="0" shapeId="0" xr:uid="{00000000-0006-0000-0800-000017000000}">
      <text>
        <r>
          <rPr>
            <b/>
            <sz val="8"/>
            <color indexed="8"/>
            <rFont val="Tahoma"/>
            <family val="2"/>
          </rPr>
          <t xml:space="preserve">Sila isi di sini
</t>
        </r>
        <r>
          <rPr>
            <b/>
            <i/>
            <sz val="8"/>
            <color indexed="8"/>
            <rFont val="Tahoma"/>
            <family val="2"/>
          </rPr>
          <t xml:space="preserve">Please fill in here
</t>
        </r>
      </text>
    </comment>
    <comment ref="CG19" authorId="0" shapeId="0" xr:uid="{00000000-0006-0000-0800-000018000000}">
      <text>
        <r>
          <rPr>
            <b/>
            <sz val="8"/>
            <color indexed="8"/>
            <rFont val="Tahoma"/>
            <family val="2"/>
          </rPr>
          <t>Pengiraan automatik
Automatic calculation</t>
        </r>
      </text>
    </comment>
    <comment ref="M23" authorId="0" shapeId="0" xr:uid="{00000000-0006-0000-0800-00001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23" authorId="1" shapeId="0" xr:uid="{00000000-0006-0000-0800-00001B000000}">
      <text>
        <r>
          <rPr>
            <b/>
            <sz val="8"/>
            <color indexed="81"/>
            <rFont val="Tahoma"/>
            <family val="2"/>
          </rPr>
          <t xml:space="preserve">Sila isi di sini
</t>
        </r>
        <r>
          <rPr>
            <i/>
            <sz val="8"/>
            <color indexed="81"/>
            <rFont val="Tahoma"/>
            <family val="2"/>
          </rPr>
          <t>Please fill in here</t>
        </r>
      </text>
    </comment>
    <comment ref="AK23" authorId="0" shapeId="0" xr:uid="{00000000-0006-0000-0800-00001C000000}">
      <text>
        <r>
          <rPr>
            <b/>
            <sz val="8"/>
            <color indexed="8"/>
            <rFont val="Tahoma"/>
            <family val="2"/>
          </rPr>
          <t xml:space="preserve">Sila isi di sini
</t>
        </r>
        <r>
          <rPr>
            <b/>
            <i/>
            <sz val="8"/>
            <color indexed="8"/>
            <rFont val="Tahoma"/>
            <family val="2"/>
          </rPr>
          <t xml:space="preserve">Please fill in here
</t>
        </r>
      </text>
    </comment>
    <comment ref="AT23" authorId="0" shapeId="0" xr:uid="{00000000-0006-0000-0800-00001D000000}">
      <text>
        <r>
          <rPr>
            <b/>
            <sz val="8"/>
            <color indexed="8"/>
            <rFont val="Tahoma"/>
            <family val="2"/>
          </rPr>
          <t xml:space="preserve">Sila isi di sini
</t>
        </r>
        <r>
          <rPr>
            <b/>
            <i/>
            <sz val="8"/>
            <color indexed="8"/>
            <rFont val="Tahoma"/>
            <family val="2"/>
          </rPr>
          <t xml:space="preserve">Please fill in here
</t>
        </r>
      </text>
    </comment>
    <comment ref="BE23" authorId="0" shapeId="0" xr:uid="{00000000-0006-0000-0800-00001E000000}">
      <text>
        <r>
          <rPr>
            <b/>
            <sz val="8"/>
            <color indexed="8"/>
            <rFont val="Tahoma"/>
            <family val="2"/>
          </rPr>
          <t xml:space="preserve">Sila isi di sini
</t>
        </r>
        <r>
          <rPr>
            <b/>
            <i/>
            <sz val="8"/>
            <color indexed="8"/>
            <rFont val="Tahoma"/>
            <family val="2"/>
          </rPr>
          <t xml:space="preserve">Please fill in here
</t>
        </r>
      </text>
    </comment>
    <comment ref="BN23" authorId="0" shapeId="0" xr:uid="{00000000-0006-0000-0800-00001F000000}">
      <text>
        <r>
          <rPr>
            <b/>
            <sz val="8"/>
            <color indexed="8"/>
            <rFont val="Tahoma"/>
            <family val="2"/>
          </rPr>
          <t xml:space="preserve">Sila isi di sini
</t>
        </r>
        <r>
          <rPr>
            <b/>
            <i/>
            <sz val="8"/>
            <color indexed="8"/>
            <rFont val="Tahoma"/>
            <family val="2"/>
          </rPr>
          <t xml:space="preserve">Please fill in here
</t>
        </r>
      </text>
    </comment>
    <comment ref="BW23" authorId="0" shapeId="0" xr:uid="{00000000-0006-0000-0800-000020000000}">
      <text>
        <r>
          <rPr>
            <b/>
            <sz val="8"/>
            <color indexed="8"/>
            <rFont val="Tahoma"/>
            <family val="2"/>
          </rPr>
          <t xml:space="preserve">Sila isi di sini
</t>
        </r>
        <r>
          <rPr>
            <b/>
            <i/>
            <sz val="8"/>
            <color indexed="8"/>
            <rFont val="Tahoma"/>
            <family val="2"/>
          </rPr>
          <t xml:space="preserve">Please fill in here
</t>
        </r>
      </text>
    </comment>
    <comment ref="CG23" authorId="0" shapeId="0" xr:uid="{00000000-0006-0000-0800-000021000000}">
      <text>
        <r>
          <rPr>
            <b/>
            <sz val="8"/>
            <color indexed="8"/>
            <rFont val="Tahoma"/>
            <family val="2"/>
          </rPr>
          <t>Pengiraan automatik
Automatic calculation</t>
        </r>
      </text>
    </comment>
    <comment ref="M27" authorId="0" shapeId="0" xr:uid="{00000000-0006-0000-0800-000023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27" authorId="1" shapeId="0" xr:uid="{00000000-0006-0000-0800-000024000000}">
      <text>
        <r>
          <rPr>
            <b/>
            <sz val="8"/>
            <color indexed="81"/>
            <rFont val="Tahoma"/>
            <family val="2"/>
          </rPr>
          <t xml:space="preserve">Sila isi di sini
</t>
        </r>
        <r>
          <rPr>
            <i/>
            <sz val="8"/>
            <color indexed="81"/>
            <rFont val="Tahoma"/>
            <family val="2"/>
          </rPr>
          <t>Please fill in here</t>
        </r>
      </text>
    </comment>
    <comment ref="AT27" authorId="0" shapeId="0" xr:uid="{00000000-0006-0000-0800-000025000000}">
      <text>
        <r>
          <rPr>
            <b/>
            <sz val="8"/>
            <color indexed="8"/>
            <rFont val="Tahoma"/>
            <family val="2"/>
          </rPr>
          <t xml:space="preserve">Sila isi di sini
</t>
        </r>
        <r>
          <rPr>
            <b/>
            <i/>
            <sz val="8"/>
            <color indexed="8"/>
            <rFont val="Tahoma"/>
            <family val="2"/>
          </rPr>
          <t xml:space="preserve">Please fill in here
</t>
        </r>
      </text>
    </comment>
    <comment ref="BE27" authorId="0" shapeId="0" xr:uid="{00000000-0006-0000-0800-000026000000}">
      <text>
        <r>
          <rPr>
            <b/>
            <sz val="8"/>
            <color indexed="8"/>
            <rFont val="Tahoma"/>
            <family val="2"/>
          </rPr>
          <t xml:space="preserve">Sila isi di sini
</t>
        </r>
        <r>
          <rPr>
            <b/>
            <i/>
            <sz val="8"/>
            <color indexed="8"/>
            <rFont val="Tahoma"/>
            <family val="2"/>
          </rPr>
          <t xml:space="preserve">Please fill in here
</t>
        </r>
      </text>
    </comment>
    <comment ref="BN27" authorId="0" shapeId="0" xr:uid="{00000000-0006-0000-0800-000027000000}">
      <text>
        <r>
          <rPr>
            <b/>
            <sz val="8"/>
            <color indexed="8"/>
            <rFont val="Tahoma"/>
            <family val="2"/>
          </rPr>
          <t xml:space="preserve">Sila isi di sini
</t>
        </r>
        <r>
          <rPr>
            <b/>
            <i/>
            <sz val="8"/>
            <color indexed="8"/>
            <rFont val="Tahoma"/>
            <family val="2"/>
          </rPr>
          <t xml:space="preserve">Please fill in here
</t>
        </r>
      </text>
    </comment>
    <comment ref="BW27" authorId="0" shapeId="0" xr:uid="{00000000-0006-0000-0800-000028000000}">
      <text>
        <r>
          <rPr>
            <b/>
            <sz val="8"/>
            <color indexed="8"/>
            <rFont val="Tahoma"/>
            <family val="2"/>
          </rPr>
          <t xml:space="preserve">Sila isi di sini
</t>
        </r>
        <r>
          <rPr>
            <b/>
            <i/>
            <sz val="8"/>
            <color indexed="8"/>
            <rFont val="Tahoma"/>
            <family val="2"/>
          </rPr>
          <t xml:space="preserve">Please fill in here
</t>
        </r>
      </text>
    </comment>
    <comment ref="CG27" authorId="0" shapeId="0" xr:uid="{00000000-0006-0000-0800-000029000000}">
      <text>
        <r>
          <rPr>
            <b/>
            <sz val="8"/>
            <color indexed="8"/>
            <rFont val="Tahoma"/>
            <family val="2"/>
          </rPr>
          <t>Pengiraan automatik
Automatic calculation</t>
        </r>
      </text>
    </comment>
    <comment ref="M31" authorId="0" shapeId="0" xr:uid="{00000000-0006-0000-0800-00002A000000}">
      <text>
        <r>
          <rPr>
            <b/>
            <sz val="8"/>
            <color indexed="8"/>
            <rFont val="Tahoma"/>
            <family val="2"/>
          </rPr>
          <t xml:space="preserve">Sila isi di sini
</t>
        </r>
        <r>
          <rPr>
            <i/>
            <sz val="8"/>
            <color indexed="8"/>
            <rFont val="Tahoma"/>
            <family val="2"/>
          </rPr>
          <t>Please fill in here</t>
        </r>
      </text>
    </comment>
    <comment ref="AB31" authorId="1" shapeId="0" xr:uid="{00000000-0006-0000-0800-00002B000000}">
      <text>
        <r>
          <rPr>
            <b/>
            <sz val="8"/>
            <color indexed="81"/>
            <rFont val="Tahoma"/>
            <family val="2"/>
          </rPr>
          <t xml:space="preserve">Sila isi di sini
</t>
        </r>
        <r>
          <rPr>
            <i/>
            <sz val="8"/>
            <color indexed="81"/>
            <rFont val="Tahoma"/>
            <family val="2"/>
          </rPr>
          <t>Please fill in here</t>
        </r>
      </text>
    </comment>
    <comment ref="AK31" authorId="0" shapeId="0" xr:uid="{00000000-0006-0000-0800-00002C000000}">
      <text>
        <r>
          <rPr>
            <b/>
            <sz val="8"/>
            <color indexed="8"/>
            <rFont val="Tahoma"/>
            <family val="2"/>
          </rPr>
          <t xml:space="preserve">Sila isi di sini
</t>
        </r>
        <r>
          <rPr>
            <b/>
            <i/>
            <sz val="8"/>
            <color indexed="8"/>
            <rFont val="Tahoma"/>
            <family val="2"/>
          </rPr>
          <t xml:space="preserve">Please fill in here
</t>
        </r>
      </text>
    </comment>
    <comment ref="BE31" authorId="0" shapeId="0" xr:uid="{00000000-0006-0000-0800-00002D000000}">
      <text>
        <r>
          <rPr>
            <b/>
            <sz val="8"/>
            <color indexed="8"/>
            <rFont val="Tahoma"/>
            <family val="2"/>
          </rPr>
          <t xml:space="preserve">Sila isi di sini
</t>
        </r>
        <r>
          <rPr>
            <b/>
            <i/>
            <sz val="8"/>
            <color indexed="8"/>
            <rFont val="Tahoma"/>
            <family val="2"/>
          </rPr>
          <t xml:space="preserve">Please fill in here
</t>
        </r>
      </text>
    </comment>
    <comment ref="BN31" authorId="0" shapeId="0" xr:uid="{00000000-0006-0000-0800-00002E000000}">
      <text>
        <r>
          <rPr>
            <b/>
            <sz val="8"/>
            <color indexed="8"/>
            <rFont val="Tahoma"/>
            <family val="2"/>
          </rPr>
          <t xml:space="preserve">Sila isi di sini
</t>
        </r>
        <r>
          <rPr>
            <b/>
            <i/>
            <sz val="8"/>
            <color indexed="8"/>
            <rFont val="Tahoma"/>
            <family val="2"/>
          </rPr>
          <t xml:space="preserve">Please fill in here
</t>
        </r>
      </text>
    </comment>
    <comment ref="BW31" authorId="0" shapeId="0" xr:uid="{00000000-0006-0000-0800-00002F000000}">
      <text>
        <r>
          <rPr>
            <b/>
            <sz val="8"/>
            <color indexed="8"/>
            <rFont val="Tahoma"/>
            <family val="2"/>
          </rPr>
          <t xml:space="preserve">Sila isi di sini
</t>
        </r>
        <r>
          <rPr>
            <b/>
            <i/>
            <sz val="8"/>
            <color indexed="8"/>
            <rFont val="Tahoma"/>
            <family val="2"/>
          </rPr>
          <t xml:space="preserve">Please fill in here
</t>
        </r>
      </text>
    </comment>
    <comment ref="CG31" authorId="0" shapeId="0" xr:uid="{00000000-0006-0000-0800-000030000000}">
      <text>
        <r>
          <rPr>
            <b/>
            <sz val="8"/>
            <color indexed="8"/>
            <rFont val="Tahoma"/>
            <family val="2"/>
          </rPr>
          <t>Pengiraan automatik
Automatic calculation</t>
        </r>
      </text>
    </comment>
    <comment ref="M35" authorId="0" shapeId="0" xr:uid="{00000000-0006-0000-0800-000032000000}">
      <text>
        <r>
          <rPr>
            <b/>
            <sz val="8"/>
            <color indexed="8"/>
            <rFont val="Tahoma"/>
            <family val="2"/>
          </rPr>
          <t xml:space="preserve">Sila isi di sini
</t>
        </r>
        <r>
          <rPr>
            <i/>
            <sz val="8"/>
            <color indexed="8"/>
            <rFont val="Tahoma"/>
            <family val="2"/>
          </rPr>
          <t>Please fill in here</t>
        </r>
      </text>
    </comment>
    <comment ref="AB35" authorId="1" shapeId="0" xr:uid="{00000000-0006-0000-0800-000033000000}">
      <text>
        <r>
          <rPr>
            <b/>
            <sz val="8"/>
            <color indexed="81"/>
            <rFont val="Tahoma"/>
            <family val="2"/>
          </rPr>
          <t xml:space="preserve">Sila isi di sini
</t>
        </r>
        <r>
          <rPr>
            <i/>
            <sz val="8"/>
            <color indexed="81"/>
            <rFont val="Tahoma"/>
            <family val="2"/>
          </rPr>
          <t>Please fill in here</t>
        </r>
      </text>
    </comment>
    <comment ref="AK35" authorId="0" shapeId="0" xr:uid="{00000000-0006-0000-0800-000034000000}">
      <text>
        <r>
          <rPr>
            <b/>
            <sz val="8"/>
            <color indexed="8"/>
            <rFont val="Tahoma"/>
            <family val="2"/>
          </rPr>
          <t xml:space="preserve">Sila isi di sini
</t>
        </r>
        <r>
          <rPr>
            <b/>
            <i/>
            <sz val="8"/>
            <color indexed="8"/>
            <rFont val="Tahoma"/>
            <family val="2"/>
          </rPr>
          <t xml:space="preserve">Please fill in here
</t>
        </r>
      </text>
    </comment>
    <comment ref="BE35" authorId="0" shapeId="0" xr:uid="{00000000-0006-0000-0800-000035000000}">
      <text>
        <r>
          <rPr>
            <b/>
            <sz val="8"/>
            <color indexed="8"/>
            <rFont val="Tahoma"/>
            <family val="2"/>
          </rPr>
          <t xml:space="preserve">Sila isi di sini
</t>
        </r>
        <r>
          <rPr>
            <b/>
            <i/>
            <sz val="8"/>
            <color indexed="8"/>
            <rFont val="Tahoma"/>
            <family val="2"/>
          </rPr>
          <t xml:space="preserve">Please fill in here
</t>
        </r>
      </text>
    </comment>
    <comment ref="BN35" authorId="0" shapeId="0" xr:uid="{00000000-0006-0000-0800-000036000000}">
      <text>
        <r>
          <rPr>
            <b/>
            <sz val="8"/>
            <color indexed="8"/>
            <rFont val="Tahoma"/>
            <family val="2"/>
          </rPr>
          <t xml:space="preserve">Sila isi di sini
</t>
        </r>
        <r>
          <rPr>
            <b/>
            <i/>
            <sz val="8"/>
            <color indexed="8"/>
            <rFont val="Tahoma"/>
            <family val="2"/>
          </rPr>
          <t xml:space="preserve">Please fill in here
</t>
        </r>
      </text>
    </comment>
    <comment ref="BW35" authorId="0" shapeId="0" xr:uid="{00000000-0006-0000-0800-000037000000}">
      <text>
        <r>
          <rPr>
            <b/>
            <sz val="8"/>
            <color indexed="8"/>
            <rFont val="Tahoma"/>
            <family val="2"/>
          </rPr>
          <t xml:space="preserve">Sila isi di sini
</t>
        </r>
        <r>
          <rPr>
            <b/>
            <i/>
            <sz val="8"/>
            <color indexed="8"/>
            <rFont val="Tahoma"/>
            <family val="2"/>
          </rPr>
          <t xml:space="preserve">Please fill in here
</t>
        </r>
      </text>
    </comment>
    <comment ref="CG35" authorId="0" shapeId="0" xr:uid="{00000000-0006-0000-0800-000038000000}">
      <text>
        <r>
          <rPr>
            <b/>
            <sz val="8"/>
            <color indexed="8"/>
            <rFont val="Tahoma"/>
            <family val="2"/>
          </rPr>
          <t>Pengiraan automatik
Automatic calculation</t>
        </r>
        <r>
          <rPr>
            <b/>
            <i/>
            <sz val="8"/>
            <color indexed="8"/>
            <rFont val="Tahoma"/>
            <family val="2"/>
          </rPr>
          <t xml:space="preserve">
</t>
        </r>
      </text>
    </comment>
    <comment ref="M39" authorId="0" shapeId="0" xr:uid="{00000000-0006-0000-0800-00004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39" authorId="1" shapeId="0" xr:uid="{00000000-0006-0000-0800-00004B000000}">
      <text>
        <r>
          <rPr>
            <b/>
            <sz val="8"/>
            <color indexed="81"/>
            <rFont val="Tahoma"/>
            <family val="2"/>
          </rPr>
          <t xml:space="preserve">Sila isi di sini
</t>
        </r>
        <r>
          <rPr>
            <i/>
            <sz val="8"/>
            <color indexed="81"/>
            <rFont val="Tahoma"/>
            <family val="2"/>
          </rPr>
          <t>Please fill in here</t>
        </r>
      </text>
    </comment>
    <comment ref="AK39" authorId="0" shapeId="0" xr:uid="{00000000-0006-0000-0800-00004C000000}">
      <text>
        <r>
          <rPr>
            <b/>
            <sz val="8"/>
            <color indexed="8"/>
            <rFont val="Tahoma"/>
            <family val="2"/>
          </rPr>
          <t xml:space="preserve">Sila isi di sini
</t>
        </r>
        <r>
          <rPr>
            <b/>
            <i/>
            <sz val="8"/>
            <color indexed="8"/>
            <rFont val="Tahoma"/>
            <family val="2"/>
          </rPr>
          <t xml:space="preserve">Please fill in here
</t>
        </r>
      </text>
    </comment>
    <comment ref="BE39" authorId="0" shapeId="0" xr:uid="{00000000-0006-0000-0800-00004D000000}">
      <text>
        <r>
          <rPr>
            <b/>
            <sz val="8"/>
            <color indexed="8"/>
            <rFont val="Tahoma"/>
            <family val="2"/>
          </rPr>
          <t xml:space="preserve">Sila isi di sini
</t>
        </r>
        <r>
          <rPr>
            <b/>
            <i/>
            <sz val="8"/>
            <color indexed="8"/>
            <rFont val="Tahoma"/>
            <family val="2"/>
          </rPr>
          <t xml:space="preserve">Please fill in here
</t>
        </r>
      </text>
    </comment>
    <comment ref="BN39" authorId="0" shapeId="0" xr:uid="{00000000-0006-0000-0800-00004E000000}">
      <text>
        <r>
          <rPr>
            <b/>
            <sz val="8"/>
            <color indexed="8"/>
            <rFont val="Tahoma"/>
            <family val="2"/>
          </rPr>
          <t xml:space="preserve">Sila isi di sini
</t>
        </r>
        <r>
          <rPr>
            <b/>
            <i/>
            <sz val="8"/>
            <color indexed="8"/>
            <rFont val="Tahoma"/>
            <family val="2"/>
          </rPr>
          <t xml:space="preserve">Please fill in here
</t>
        </r>
      </text>
    </comment>
    <comment ref="BW39" authorId="0" shapeId="0" xr:uid="{00000000-0006-0000-0800-00004F000000}">
      <text>
        <r>
          <rPr>
            <b/>
            <sz val="8"/>
            <color indexed="8"/>
            <rFont val="Tahoma"/>
            <family val="2"/>
          </rPr>
          <t xml:space="preserve">Sila isi di sini
</t>
        </r>
        <r>
          <rPr>
            <b/>
            <i/>
            <sz val="8"/>
            <color indexed="8"/>
            <rFont val="Tahoma"/>
            <family val="2"/>
          </rPr>
          <t xml:space="preserve">Please fill in here
</t>
        </r>
      </text>
    </comment>
    <comment ref="CG39" authorId="0" shapeId="0" xr:uid="{00000000-0006-0000-0800-000050000000}">
      <text>
        <r>
          <rPr>
            <b/>
            <sz val="8"/>
            <color indexed="8"/>
            <rFont val="Tahoma"/>
            <family val="2"/>
          </rPr>
          <t>Pengiraan automatik
Automatic calculation</t>
        </r>
      </text>
    </comment>
    <comment ref="M43" authorId="0" shapeId="0" xr:uid="{00000000-0006-0000-0800-00005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43" authorId="1" shapeId="0" xr:uid="{00000000-0006-0000-0800-000053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43" authorId="1" shapeId="0" xr:uid="{00000000-0006-0000-0800-000054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43" authorId="0" shapeId="0" xr:uid="{00000000-0006-0000-0800-000055000000}">
      <text>
        <r>
          <rPr>
            <b/>
            <sz val="8"/>
            <color indexed="8"/>
            <rFont val="Tahoma"/>
            <family val="2"/>
          </rPr>
          <t xml:space="preserve">Sila isi di sini
</t>
        </r>
        <r>
          <rPr>
            <b/>
            <i/>
            <sz val="8"/>
            <color indexed="8"/>
            <rFont val="Tahoma"/>
            <family val="2"/>
          </rPr>
          <t xml:space="preserve">Please fill in here
</t>
        </r>
      </text>
    </comment>
    <comment ref="BE43" authorId="0" shapeId="0" xr:uid="{00000000-0006-0000-0800-000056000000}">
      <text>
        <r>
          <rPr>
            <b/>
            <sz val="8"/>
            <color indexed="8"/>
            <rFont val="Tahoma"/>
            <family val="2"/>
          </rPr>
          <t xml:space="preserve">Sila isi di sini
</t>
        </r>
        <r>
          <rPr>
            <b/>
            <i/>
            <sz val="8"/>
            <color indexed="8"/>
            <rFont val="Tahoma"/>
            <family val="2"/>
          </rPr>
          <t xml:space="preserve">Please fill in here
</t>
        </r>
      </text>
    </comment>
    <comment ref="BN43" authorId="0" shapeId="0" xr:uid="{00000000-0006-0000-0800-000057000000}">
      <text>
        <r>
          <rPr>
            <b/>
            <sz val="8"/>
            <color indexed="8"/>
            <rFont val="Tahoma"/>
            <family val="2"/>
          </rPr>
          <t xml:space="preserve">Sila isi di sini
</t>
        </r>
        <r>
          <rPr>
            <b/>
            <i/>
            <sz val="8"/>
            <color indexed="8"/>
            <rFont val="Tahoma"/>
            <family val="2"/>
          </rPr>
          <t xml:space="preserve">Please fill in here
</t>
        </r>
      </text>
    </comment>
    <comment ref="BW43" authorId="0" shapeId="0" xr:uid="{00000000-0006-0000-0800-000058000000}">
      <text>
        <r>
          <rPr>
            <b/>
            <sz val="8"/>
            <color indexed="8"/>
            <rFont val="Tahoma"/>
            <family val="2"/>
          </rPr>
          <t xml:space="preserve">Sila isi di sini
</t>
        </r>
        <r>
          <rPr>
            <b/>
            <i/>
            <sz val="8"/>
            <color indexed="8"/>
            <rFont val="Tahoma"/>
            <family val="2"/>
          </rPr>
          <t xml:space="preserve">Please fill in here
</t>
        </r>
      </text>
    </comment>
    <comment ref="CG43" authorId="0" shapeId="0" xr:uid="{00000000-0006-0000-0800-000059000000}">
      <text>
        <r>
          <rPr>
            <b/>
            <sz val="8"/>
            <color indexed="8"/>
            <rFont val="Tahoma"/>
            <family val="2"/>
          </rPr>
          <t>Pengiraan automatik
Automatic calculation</t>
        </r>
      </text>
    </comment>
    <comment ref="M47" authorId="0" shapeId="0" xr:uid="{00000000-0006-0000-0800-00005B000000}">
      <text>
        <r>
          <rPr>
            <b/>
            <sz val="8"/>
            <color indexed="8"/>
            <rFont val="Tahoma"/>
            <family val="2"/>
          </rPr>
          <t xml:space="preserve">Sila isi di sini
</t>
        </r>
        <r>
          <rPr>
            <i/>
            <sz val="8"/>
            <color indexed="8"/>
            <rFont val="Tahoma"/>
            <family val="2"/>
          </rPr>
          <t>Please fill in here</t>
        </r>
      </text>
    </comment>
    <comment ref="AB47" authorId="0" shapeId="0" xr:uid="{00000000-0006-0000-0800-00005C000000}">
      <text>
        <r>
          <rPr>
            <b/>
            <sz val="8"/>
            <color indexed="8"/>
            <rFont val="Tahoma"/>
            <family val="2"/>
          </rPr>
          <t xml:space="preserve">Sila isi di sini
</t>
        </r>
        <r>
          <rPr>
            <b/>
            <i/>
            <sz val="8"/>
            <color indexed="8"/>
            <rFont val="Tahoma"/>
            <family val="2"/>
          </rPr>
          <t xml:space="preserve">Please fill in here
</t>
        </r>
      </text>
    </comment>
    <comment ref="AT47" authorId="0" shapeId="0" xr:uid="{00000000-0006-0000-0800-00005D000000}">
      <text>
        <r>
          <rPr>
            <b/>
            <sz val="8"/>
            <color indexed="8"/>
            <rFont val="Tahoma"/>
            <family val="2"/>
          </rPr>
          <t xml:space="preserve">Sila isi di sini
</t>
        </r>
        <r>
          <rPr>
            <b/>
            <i/>
            <sz val="8"/>
            <color indexed="8"/>
            <rFont val="Tahoma"/>
            <family val="2"/>
          </rPr>
          <t xml:space="preserve">Please fill in here
</t>
        </r>
      </text>
    </comment>
    <comment ref="BE47" authorId="0" shapeId="0" xr:uid="{00000000-0006-0000-0800-00005E000000}">
      <text>
        <r>
          <rPr>
            <b/>
            <sz val="8"/>
            <color indexed="8"/>
            <rFont val="Tahoma"/>
            <family val="2"/>
          </rPr>
          <t xml:space="preserve">Sila isi di sini
</t>
        </r>
        <r>
          <rPr>
            <b/>
            <i/>
            <sz val="8"/>
            <color indexed="8"/>
            <rFont val="Tahoma"/>
            <family val="2"/>
          </rPr>
          <t xml:space="preserve">Please fill in here
</t>
        </r>
      </text>
    </comment>
    <comment ref="BN47" authorId="0" shapeId="0" xr:uid="{00000000-0006-0000-0800-00005F000000}">
      <text>
        <r>
          <rPr>
            <b/>
            <sz val="8"/>
            <color indexed="8"/>
            <rFont val="Tahoma"/>
            <family val="2"/>
          </rPr>
          <t xml:space="preserve">Sila isi di sini
</t>
        </r>
        <r>
          <rPr>
            <b/>
            <i/>
            <sz val="8"/>
            <color indexed="8"/>
            <rFont val="Tahoma"/>
            <family val="2"/>
          </rPr>
          <t xml:space="preserve">Please fill in here
</t>
        </r>
      </text>
    </comment>
    <comment ref="BW47" authorId="0" shapeId="0" xr:uid="{00000000-0006-0000-0800-000060000000}">
      <text>
        <r>
          <rPr>
            <b/>
            <sz val="8"/>
            <color indexed="8"/>
            <rFont val="Tahoma"/>
            <family val="2"/>
          </rPr>
          <t xml:space="preserve">Sila isi di sini
</t>
        </r>
        <r>
          <rPr>
            <b/>
            <i/>
            <sz val="8"/>
            <color indexed="8"/>
            <rFont val="Tahoma"/>
            <family val="2"/>
          </rPr>
          <t xml:space="preserve">Please fill in here
</t>
        </r>
      </text>
    </comment>
    <comment ref="CG47" authorId="0" shapeId="0" xr:uid="{00000000-0006-0000-0800-000061000000}">
      <text>
        <r>
          <rPr>
            <b/>
            <sz val="8"/>
            <color indexed="8"/>
            <rFont val="Tahoma"/>
            <family val="2"/>
          </rPr>
          <t>Pengiraan automatik
Automatic calculation</t>
        </r>
      </text>
    </comment>
    <comment ref="M51" authorId="0" shapeId="0" xr:uid="{00000000-0006-0000-0800-000063000000}">
      <text>
        <r>
          <rPr>
            <b/>
            <sz val="8"/>
            <color indexed="8"/>
            <rFont val="Tahoma"/>
            <family val="2"/>
          </rPr>
          <t xml:space="preserve">Sila isi di sini
</t>
        </r>
        <r>
          <rPr>
            <i/>
            <sz val="8"/>
            <color indexed="8"/>
            <rFont val="Tahoma"/>
            <family val="2"/>
          </rPr>
          <t>Please fill in here</t>
        </r>
      </text>
    </comment>
    <comment ref="AB51" authorId="0" shapeId="0" xr:uid="{00000000-0006-0000-0800-000064000000}">
      <text>
        <r>
          <rPr>
            <b/>
            <sz val="8"/>
            <color indexed="8"/>
            <rFont val="Tahoma"/>
            <family val="2"/>
          </rPr>
          <t xml:space="preserve">Sila isi di sini
</t>
        </r>
        <r>
          <rPr>
            <b/>
            <i/>
            <sz val="8"/>
            <color indexed="8"/>
            <rFont val="Tahoma"/>
            <family val="2"/>
          </rPr>
          <t xml:space="preserve">Please fill in here
</t>
        </r>
      </text>
    </comment>
    <comment ref="AK51" authorId="0" shapeId="0" xr:uid="{00000000-0006-0000-0800-000065000000}">
      <text>
        <r>
          <rPr>
            <b/>
            <sz val="8"/>
            <color indexed="8"/>
            <rFont val="Tahoma"/>
            <family val="2"/>
          </rPr>
          <t xml:space="preserve">Sila isi di sini
</t>
        </r>
        <r>
          <rPr>
            <b/>
            <i/>
            <sz val="8"/>
            <color indexed="8"/>
            <rFont val="Tahoma"/>
            <family val="2"/>
          </rPr>
          <t xml:space="preserve">Please fill in here
</t>
        </r>
      </text>
    </comment>
    <comment ref="AT51" authorId="0" shapeId="0" xr:uid="{00000000-0006-0000-0800-000066000000}">
      <text>
        <r>
          <rPr>
            <b/>
            <sz val="8"/>
            <color indexed="8"/>
            <rFont val="Tahoma"/>
            <family val="2"/>
          </rPr>
          <t xml:space="preserve">Sila isi di sini
</t>
        </r>
        <r>
          <rPr>
            <b/>
            <i/>
            <sz val="8"/>
            <color indexed="8"/>
            <rFont val="Tahoma"/>
            <family val="2"/>
          </rPr>
          <t xml:space="preserve">Please fill in here
</t>
        </r>
      </text>
    </comment>
    <comment ref="BE51" authorId="0" shapeId="0" xr:uid="{00000000-0006-0000-0800-000067000000}">
      <text>
        <r>
          <rPr>
            <b/>
            <sz val="8"/>
            <color indexed="8"/>
            <rFont val="Tahoma"/>
            <family val="2"/>
          </rPr>
          <t xml:space="preserve">Sila isi di sini
</t>
        </r>
        <r>
          <rPr>
            <b/>
            <i/>
            <sz val="8"/>
            <color indexed="8"/>
            <rFont val="Tahoma"/>
            <family val="2"/>
          </rPr>
          <t xml:space="preserve">Please fill in here
</t>
        </r>
      </text>
    </comment>
    <comment ref="BN51" authorId="0" shapeId="0" xr:uid="{00000000-0006-0000-0800-000068000000}">
      <text>
        <r>
          <rPr>
            <b/>
            <sz val="8"/>
            <color indexed="8"/>
            <rFont val="Tahoma"/>
            <family val="2"/>
          </rPr>
          <t xml:space="preserve">Sila isi di sini
</t>
        </r>
        <r>
          <rPr>
            <b/>
            <i/>
            <sz val="8"/>
            <color indexed="8"/>
            <rFont val="Tahoma"/>
            <family val="2"/>
          </rPr>
          <t xml:space="preserve">Please fill in here
</t>
        </r>
      </text>
    </comment>
    <comment ref="BW51" authorId="0" shapeId="0" xr:uid="{00000000-0006-0000-0800-000069000000}">
      <text>
        <r>
          <rPr>
            <b/>
            <sz val="8"/>
            <color indexed="8"/>
            <rFont val="Tahoma"/>
            <family val="2"/>
          </rPr>
          <t xml:space="preserve">Sila isi di sini
</t>
        </r>
        <r>
          <rPr>
            <b/>
            <i/>
            <sz val="8"/>
            <color indexed="8"/>
            <rFont val="Tahoma"/>
            <family val="2"/>
          </rPr>
          <t xml:space="preserve">Please fill in here
</t>
        </r>
      </text>
    </comment>
    <comment ref="CG51" authorId="0" shapeId="0" xr:uid="{00000000-0006-0000-0800-00006A000000}">
      <text>
        <r>
          <rPr>
            <b/>
            <sz val="8"/>
            <color indexed="8"/>
            <rFont val="Tahoma"/>
            <family val="2"/>
          </rPr>
          <t>Pengiraan automatik
Automatic calculation</t>
        </r>
      </text>
    </comment>
    <comment ref="M55" authorId="0" shapeId="0" xr:uid="{00000000-0006-0000-0800-00007E000000}">
      <text>
        <r>
          <rPr>
            <b/>
            <sz val="8"/>
            <color indexed="8"/>
            <rFont val="Tahoma"/>
            <family val="2"/>
          </rPr>
          <t xml:space="preserve">Sila isi di sini
</t>
        </r>
        <r>
          <rPr>
            <b/>
            <i/>
            <sz val="8"/>
            <color indexed="8"/>
            <rFont val="Tahoma"/>
            <family val="2"/>
          </rPr>
          <t xml:space="preserve">Please fill in here
</t>
        </r>
      </text>
    </comment>
    <comment ref="AB55" authorId="0" shapeId="0" xr:uid="{00000000-0006-0000-0800-00007F000000}">
      <text>
        <r>
          <rPr>
            <b/>
            <sz val="8"/>
            <color indexed="8"/>
            <rFont val="Tahoma"/>
            <family val="2"/>
          </rPr>
          <t xml:space="preserve">Sila isi di sini
</t>
        </r>
        <r>
          <rPr>
            <b/>
            <i/>
            <sz val="8"/>
            <color indexed="8"/>
            <rFont val="Tahoma"/>
            <family val="2"/>
          </rPr>
          <t xml:space="preserve">Please fill in here
</t>
        </r>
      </text>
    </comment>
    <comment ref="AK55" authorId="1" shapeId="0" xr:uid="{00000000-0006-0000-0800-000080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55" authorId="0" shapeId="0" xr:uid="{00000000-0006-0000-0800-000081000000}">
      <text>
        <r>
          <rPr>
            <b/>
            <sz val="8"/>
            <color indexed="8"/>
            <rFont val="Tahoma"/>
            <family val="2"/>
          </rPr>
          <t xml:space="preserve">Sila isi di sini
</t>
        </r>
        <r>
          <rPr>
            <b/>
            <i/>
            <sz val="8"/>
            <color indexed="8"/>
            <rFont val="Tahoma"/>
            <family val="2"/>
          </rPr>
          <t xml:space="preserve">Please fill in here
</t>
        </r>
      </text>
    </comment>
    <comment ref="BE55" authorId="0" shapeId="0" xr:uid="{00000000-0006-0000-0800-000082000000}">
      <text>
        <r>
          <rPr>
            <b/>
            <sz val="8"/>
            <color indexed="8"/>
            <rFont val="Tahoma"/>
            <family val="2"/>
          </rPr>
          <t xml:space="preserve">Sila isi di sini
</t>
        </r>
        <r>
          <rPr>
            <b/>
            <i/>
            <sz val="8"/>
            <color indexed="8"/>
            <rFont val="Tahoma"/>
            <family val="2"/>
          </rPr>
          <t xml:space="preserve">Please fill in here
</t>
        </r>
      </text>
    </comment>
    <comment ref="BN55" authorId="0" shapeId="0" xr:uid="{00000000-0006-0000-0800-000083000000}">
      <text>
        <r>
          <rPr>
            <b/>
            <sz val="8"/>
            <color indexed="8"/>
            <rFont val="Tahoma"/>
            <family val="2"/>
          </rPr>
          <t xml:space="preserve">Sila isi di sini
</t>
        </r>
        <r>
          <rPr>
            <b/>
            <i/>
            <sz val="8"/>
            <color indexed="8"/>
            <rFont val="Tahoma"/>
            <family val="2"/>
          </rPr>
          <t xml:space="preserve">Please fill in here
</t>
        </r>
      </text>
    </comment>
    <comment ref="BW55" authorId="0" shapeId="0" xr:uid="{00000000-0006-0000-0800-000084000000}">
      <text>
        <r>
          <rPr>
            <b/>
            <sz val="8"/>
            <color indexed="8"/>
            <rFont val="Tahoma"/>
            <family val="2"/>
          </rPr>
          <t xml:space="preserve">Sila isi di sini
</t>
        </r>
        <r>
          <rPr>
            <b/>
            <i/>
            <sz val="8"/>
            <color indexed="8"/>
            <rFont val="Tahoma"/>
            <family val="2"/>
          </rPr>
          <t xml:space="preserve">Please fill in here
</t>
        </r>
      </text>
    </comment>
    <comment ref="CG55" authorId="0" shapeId="0" xr:uid="{00000000-0006-0000-0800-000085000000}">
      <text>
        <r>
          <rPr>
            <b/>
            <sz val="8"/>
            <color indexed="8"/>
            <rFont val="Tahoma"/>
            <family val="2"/>
          </rPr>
          <t>Pengiraan automatik
Automatic calculation</t>
        </r>
      </text>
    </comment>
    <comment ref="M59" authorId="0" shapeId="0" xr:uid="{00000000-0006-0000-0800-000087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59" authorId="1" shapeId="0" xr:uid="{00000000-0006-0000-0800-000088000000}">
      <text>
        <r>
          <rPr>
            <b/>
            <sz val="8"/>
            <color indexed="81"/>
            <rFont val="Tahoma"/>
            <family val="2"/>
          </rPr>
          <t xml:space="preserve">Sila isi di sini
</t>
        </r>
        <r>
          <rPr>
            <i/>
            <sz val="8"/>
            <color indexed="81"/>
            <rFont val="Tahoma"/>
            <family val="2"/>
          </rPr>
          <t>Please fill in here</t>
        </r>
      </text>
    </comment>
    <comment ref="AK59" authorId="1" shapeId="0" xr:uid="{00000000-0006-0000-0800-000089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59" authorId="0" shapeId="0" xr:uid="{00000000-0006-0000-0800-00008A000000}">
      <text>
        <r>
          <rPr>
            <b/>
            <sz val="8"/>
            <color indexed="8"/>
            <rFont val="Tahoma"/>
            <family val="2"/>
          </rPr>
          <t xml:space="preserve">Sila isi di sini
</t>
        </r>
        <r>
          <rPr>
            <b/>
            <i/>
            <sz val="8"/>
            <color indexed="8"/>
            <rFont val="Tahoma"/>
            <family val="2"/>
          </rPr>
          <t xml:space="preserve">Please fill in here
</t>
        </r>
      </text>
    </comment>
    <comment ref="BE59" authorId="0" shapeId="0" xr:uid="{00000000-0006-0000-0800-00008B000000}">
      <text>
        <r>
          <rPr>
            <b/>
            <sz val="8"/>
            <color indexed="8"/>
            <rFont val="Tahoma"/>
            <family val="2"/>
          </rPr>
          <t xml:space="preserve">Sila isi di sini
</t>
        </r>
        <r>
          <rPr>
            <b/>
            <i/>
            <sz val="8"/>
            <color indexed="8"/>
            <rFont val="Tahoma"/>
            <family val="2"/>
          </rPr>
          <t xml:space="preserve">Please fill in here
</t>
        </r>
      </text>
    </comment>
    <comment ref="BN59" authorId="0" shapeId="0" xr:uid="{00000000-0006-0000-0800-00008C000000}">
      <text>
        <r>
          <rPr>
            <b/>
            <sz val="8"/>
            <color indexed="8"/>
            <rFont val="Tahoma"/>
            <family val="2"/>
          </rPr>
          <t xml:space="preserve">Sila isi di sini
</t>
        </r>
        <r>
          <rPr>
            <b/>
            <i/>
            <sz val="8"/>
            <color indexed="8"/>
            <rFont val="Tahoma"/>
            <family val="2"/>
          </rPr>
          <t xml:space="preserve">Please fill in here
</t>
        </r>
      </text>
    </comment>
    <comment ref="BW59" authorId="0" shapeId="0" xr:uid="{00000000-0006-0000-0800-00008D000000}">
      <text>
        <r>
          <rPr>
            <b/>
            <sz val="8"/>
            <color indexed="8"/>
            <rFont val="Tahoma"/>
            <family val="2"/>
          </rPr>
          <t xml:space="preserve">Sila isi di sini
</t>
        </r>
        <r>
          <rPr>
            <b/>
            <i/>
            <sz val="8"/>
            <color indexed="8"/>
            <rFont val="Tahoma"/>
            <family val="2"/>
          </rPr>
          <t xml:space="preserve">Please fill in here
</t>
        </r>
      </text>
    </comment>
    <comment ref="CG59" authorId="0" shapeId="0" xr:uid="{00000000-0006-0000-0800-00008E000000}">
      <text>
        <r>
          <rPr>
            <b/>
            <sz val="8"/>
            <color indexed="8"/>
            <rFont val="Tahoma"/>
            <family val="2"/>
          </rPr>
          <t>Pengiraan automatik
Automatic calculation</t>
        </r>
      </text>
    </comment>
    <comment ref="M63" authorId="0" shapeId="0" xr:uid="{00000000-0006-0000-0800-000090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63" authorId="1" shapeId="0" xr:uid="{00000000-0006-0000-0800-000091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63" authorId="1" shapeId="0" xr:uid="{00000000-0006-0000-0800-000092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63" authorId="0" shapeId="0" xr:uid="{4885ECB3-C2C4-47FA-A701-05CC2B5E71FE}">
      <text>
        <r>
          <rPr>
            <b/>
            <sz val="8"/>
            <color indexed="8"/>
            <rFont val="Tahoma"/>
            <family val="2"/>
          </rPr>
          <t xml:space="preserve">Sila isi di sini
</t>
        </r>
        <r>
          <rPr>
            <b/>
            <i/>
            <sz val="8"/>
            <color indexed="8"/>
            <rFont val="Tahoma"/>
            <family val="2"/>
          </rPr>
          <t xml:space="preserve">Please fill in here
</t>
        </r>
      </text>
    </comment>
    <comment ref="BE63" authorId="0" shapeId="0" xr:uid="{00000000-0006-0000-0800-000094000000}">
      <text>
        <r>
          <rPr>
            <b/>
            <sz val="8"/>
            <color indexed="8"/>
            <rFont val="Tahoma"/>
            <family val="2"/>
          </rPr>
          <t xml:space="preserve">Sila isi di sini
</t>
        </r>
        <r>
          <rPr>
            <b/>
            <i/>
            <sz val="8"/>
            <color indexed="8"/>
            <rFont val="Tahoma"/>
            <family val="2"/>
          </rPr>
          <t xml:space="preserve">Please fill in here
</t>
        </r>
      </text>
    </comment>
    <comment ref="BN63" authorId="0" shapeId="0" xr:uid="{00000000-0006-0000-0800-000095000000}">
      <text>
        <r>
          <rPr>
            <b/>
            <sz val="8"/>
            <color indexed="8"/>
            <rFont val="Tahoma"/>
            <family val="2"/>
          </rPr>
          <t xml:space="preserve">Sila isi di sini
</t>
        </r>
        <r>
          <rPr>
            <b/>
            <i/>
            <sz val="8"/>
            <color indexed="8"/>
            <rFont val="Tahoma"/>
            <family val="2"/>
          </rPr>
          <t xml:space="preserve">Please fill in here
</t>
        </r>
      </text>
    </comment>
    <comment ref="BW63" authorId="0" shapeId="0" xr:uid="{00000000-0006-0000-0800-000096000000}">
      <text>
        <r>
          <rPr>
            <b/>
            <sz val="8"/>
            <color indexed="8"/>
            <rFont val="Tahoma"/>
            <family val="2"/>
          </rPr>
          <t xml:space="preserve">Sila isi di sini
</t>
        </r>
        <r>
          <rPr>
            <b/>
            <i/>
            <sz val="8"/>
            <color indexed="8"/>
            <rFont val="Tahoma"/>
            <family val="2"/>
          </rPr>
          <t xml:space="preserve">Please fill in here
</t>
        </r>
      </text>
    </comment>
    <comment ref="CG63" authorId="0" shapeId="0" xr:uid="{00000000-0006-0000-0800-000097000000}">
      <text>
        <r>
          <rPr>
            <b/>
            <sz val="8"/>
            <color indexed="8"/>
            <rFont val="Tahoma"/>
            <family val="2"/>
          </rPr>
          <t>Pengiraan automatik
Automatic calculation</t>
        </r>
      </text>
    </comment>
    <comment ref="M67" authorId="0" shapeId="0" xr:uid="{00000000-0006-0000-0800-0000BD000000}">
      <text>
        <r>
          <rPr>
            <b/>
            <sz val="8"/>
            <color indexed="8"/>
            <rFont val="Tahoma"/>
            <family val="2"/>
          </rPr>
          <t xml:space="preserve">Sila isi di sini
</t>
        </r>
        <r>
          <rPr>
            <b/>
            <i/>
            <sz val="8"/>
            <color indexed="8"/>
            <rFont val="Tahoma"/>
            <family val="2"/>
          </rPr>
          <t xml:space="preserve">Please fill in here
</t>
        </r>
      </text>
    </comment>
    <comment ref="AB67" authorId="0" shapeId="0" xr:uid="{00000000-0006-0000-0800-0000BE000000}">
      <text>
        <r>
          <rPr>
            <b/>
            <sz val="8"/>
            <color indexed="8"/>
            <rFont val="Tahoma"/>
            <family val="2"/>
          </rPr>
          <t xml:space="preserve">Sila isi di sini
</t>
        </r>
        <r>
          <rPr>
            <b/>
            <i/>
            <sz val="8"/>
            <color indexed="8"/>
            <rFont val="Tahoma"/>
            <family val="2"/>
          </rPr>
          <t xml:space="preserve">Please fill in here
</t>
        </r>
      </text>
    </comment>
    <comment ref="AT67" authorId="0" shapeId="0" xr:uid="{00000000-0006-0000-0800-0000BF000000}">
      <text>
        <r>
          <rPr>
            <b/>
            <sz val="8"/>
            <color indexed="8"/>
            <rFont val="Tahoma"/>
            <family val="2"/>
          </rPr>
          <t xml:space="preserve">Sila isi di sini
</t>
        </r>
        <r>
          <rPr>
            <b/>
            <i/>
            <sz val="8"/>
            <color indexed="8"/>
            <rFont val="Tahoma"/>
            <family val="2"/>
          </rPr>
          <t xml:space="preserve">Please fill in here
</t>
        </r>
      </text>
    </comment>
    <comment ref="BE67" authorId="0" shapeId="0" xr:uid="{00000000-0006-0000-0800-0000C0000000}">
      <text>
        <r>
          <rPr>
            <b/>
            <sz val="8"/>
            <color indexed="8"/>
            <rFont val="Tahoma"/>
            <family val="2"/>
          </rPr>
          <t xml:space="preserve">Sila isi di sini
</t>
        </r>
        <r>
          <rPr>
            <b/>
            <i/>
            <sz val="8"/>
            <color indexed="8"/>
            <rFont val="Tahoma"/>
            <family val="2"/>
          </rPr>
          <t xml:space="preserve">Please fill in here
</t>
        </r>
      </text>
    </comment>
    <comment ref="BN67" authorId="0" shapeId="0" xr:uid="{00000000-0006-0000-0800-0000C1000000}">
      <text>
        <r>
          <rPr>
            <b/>
            <sz val="8"/>
            <color indexed="8"/>
            <rFont val="Tahoma"/>
            <family val="2"/>
          </rPr>
          <t xml:space="preserve">Sila isi di sini
</t>
        </r>
        <r>
          <rPr>
            <b/>
            <i/>
            <sz val="8"/>
            <color indexed="8"/>
            <rFont val="Tahoma"/>
            <family val="2"/>
          </rPr>
          <t xml:space="preserve">Please fill in here
</t>
        </r>
      </text>
    </comment>
    <comment ref="BW67" authorId="0" shapeId="0" xr:uid="{00000000-0006-0000-0800-0000C2000000}">
      <text>
        <r>
          <rPr>
            <b/>
            <sz val="8"/>
            <color indexed="8"/>
            <rFont val="Tahoma"/>
            <family val="2"/>
          </rPr>
          <t xml:space="preserve">Sila isi di sini
</t>
        </r>
        <r>
          <rPr>
            <b/>
            <i/>
            <sz val="8"/>
            <color indexed="8"/>
            <rFont val="Tahoma"/>
            <family val="2"/>
          </rPr>
          <t xml:space="preserve">Please fill in here
</t>
        </r>
      </text>
    </comment>
    <comment ref="CG67" authorId="0" shapeId="0" xr:uid="{00000000-0006-0000-0800-0000C3000000}">
      <text>
        <r>
          <rPr>
            <b/>
            <sz val="8"/>
            <color indexed="8"/>
            <rFont val="Tahoma"/>
            <family val="2"/>
          </rPr>
          <t>Pengiraan automatik
Automatic calculation</t>
        </r>
        <r>
          <rPr>
            <b/>
            <i/>
            <sz val="8"/>
            <color indexed="8"/>
            <rFont val="Tahoma"/>
            <family val="2"/>
          </rPr>
          <t xml:space="preserve">
</t>
        </r>
      </text>
    </comment>
    <comment ref="M71" authorId="0" shapeId="0" xr:uid="{00000000-0006-0000-0800-0000C5000000}">
      <text>
        <r>
          <rPr>
            <b/>
            <sz val="8"/>
            <color indexed="8"/>
            <rFont val="Tahoma"/>
            <family val="2"/>
          </rPr>
          <t xml:space="preserve">Sila isi di sini
</t>
        </r>
        <r>
          <rPr>
            <b/>
            <i/>
            <sz val="8"/>
            <color indexed="8"/>
            <rFont val="Tahoma"/>
            <family val="2"/>
          </rPr>
          <t xml:space="preserve">Please fill in here
</t>
        </r>
      </text>
    </comment>
    <comment ref="AB71" authorId="0" shapeId="0" xr:uid="{00000000-0006-0000-0800-0000C6000000}">
      <text>
        <r>
          <rPr>
            <b/>
            <sz val="8"/>
            <color indexed="8"/>
            <rFont val="Tahoma"/>
            <family val="2"/>
          </rPr>
          <t xml:space="preserve">Sila isi di sini
</t>
        </r>
        <r>
          <rPr>
            <b/>
            <i/>
            <sz val="8"/>
            <color indexed="8"/>
            <rFont val="Tahoma"/>
            <family val="2"/>
          </rPr>
          <t xml:space="preserve">Please fill in here
</t>
        </r>
      </text>
    </comment>
    <comment ref="AT71" authorId="0" shapeId="0" xr:uid="{00000000-0006-0000-0800-0000C7000000}">
      <text>
        <r>
          <rPr>
            <b/>
            <sz val="8"/>
            <color indexed="8"/>
            <rFont val="Tahoma"/>
            <family val="2"/>
          </rPr>
          <t xml:space="preserve">Sila isi di sini
</t>
        </r>
        <r>
          <rPr>
            <b/>
            <i/>
            <sz val="8"/>
            <color indexed="8"/>
            <rFont val="Tahoma"/>
            <family val="2"/>
          </rPr>
          <t xml:space="preserve">Please fill in here
</t>
        </r>
      </text>
    </comment>
    <comment ref="BE71" authorId="0" shapeId="0" xr:uid="{00000000-0006-0000-0800-0000C8000000}">
      <text>
        <r>
          <rPr>
            <b/>
            <sz val="8"/>
            <color indexed="8"/>
            <rFont val="Tahoma"/>
            <family val="2"/>
          </rPr>
          <t xml:space="preserve">Sila isi di sini
</t>
        </r>
        <r>
          <rPr>
            <b/>
            <i/>
            <sz val="8"/>
            <color indexed="8"/>
            <rFont val="Tahoma"/>
            <family val="2"/>
          </rPr>
          <t xml:space="preserve">Please fill in here
</t>
        </r>
      </text>
    </comment>
    <comment ref="BN71" authorId="0" shapeId="0" xr:uid="{00000000-0006-0000-0800-0000C9000000}">
      <text>
        <r>
          <rPr>
            <b/>
            <sz val="8"/>
            <color indexed="8"/>
            <rFont val="Tahoma"/>
            <family val="2"/>
          </rPr>
          <t xml:space="preserve">Sila isi di sini
</t>
        </r>
        <r>
          <rPr>
            <b/>
            <i/>
            <sz val="8"/>
            <color indexed="8"/>
            <rFont val="Tahoma"/>
            <family val="2"/>
          </rPr>
          <t xml:space="preserve">Please fill in here
</t>
        </r>
      </text>
    </comment>
    <comment ref="BW71" authorId="0" shapeId="0" xr:uid="{00000000-0006-0000-0800-0000CA000000}">
      <text>
        <r>
          <rPr>
            <b/>
            <sz val="8"/>
            <color indexed="8"/>
            <rFont val="Tahoma"/>
            <family val="2"/>
          </rPr>
          <t xml:space="preserve">Sila isi di sini
</t>
        </r>
        <r>
          <rPr>
            <b/>
            <i/>
            <sz val="8"/>
            <color indexed="8"/>
            <rFont val="Tahoma"/>
            <family val="2"/>
          </rPr>
          <t xml:space="preserve">Please fill in here
</t>
        </r>
      </text>
    </comment>
    <comment ref="CG71" authorId="0" shapeId="0" xr:uid="{00000000-0006-0000-0800-0000CB000000}">
      <text>
        <r>
          <rPr>
            <b/>
            <sz val="8"/>
            <color indexed="8"/>
            <rFont val="Tahoma"/>
            <family val="2"/>
          </rPr>
          <t>Pengiraan automatik
Automatic calculation</t>
        </r>
        <r>
          <rPr>
            <b/>
            <i/>
            <sz val="8"/>
            <color indexed="8"/>
            <rFont val="Tahoma"/>
            <family val="2"/>
          </rPr>
          <t xml:space="preserve">
</t>
        </r>
      </text>
    </comment>
    <comment ref="M75" authorId="0" shapeId="0" xr:uid="{00000000-0006-0000-0800-0000CD000000}">
      <text>
        <r>
          <rPr>
            <b/>
            <sz val="8"/>
            <color indexed="8"/>
            <rFont val="Tahoma"/>
            <family val="2"/>
          </rPr>
          <t xml:space="preserve">Sila isi di sini
</t>
        </r>
        <r>
          <rPr>
            <b/>
            <i/>
            <sz val="8"/>
            <color indexed="8"/>
            <rFont val="Tahoma"/>
            <family val="2"/>
          </rPr>
          <t xml:space="preserve">Please fill in here
</t>
        </r>
      </text>
    </comment>
    <comment ref="AB75" authorId="0" shapeId="0" xr:uid="{00000000-0006-0000-0800-0000CE000000}">
      <text>
        <r>
          <rPr>
            <b/>
            <sz val="8"/>
            <color indexed="8"/>
            <rFont val="Tahoma"/>
            <family val="2"/>
          </rPr>
          <t xml:space="preserve">Sila isi di sini
</t>
        </r>
        <r>
          <rPr>
            <b/>
            <i/>
            <sz val="8"/>
            <color indexed="8"/>
            <rFont val="Tahoma"/>
            <family val="2"/>
          </rPr>
          <t xml:space="preserve">Please fill in here
</t>
        </r>
      </text>
    </comment>
    <comment ref="AT75" authorId="0" shapeId="0" xr:uid="{00000000-0006-0000-0800-0000CF000000}">
      <text>
        <r>
          <rPr>
            <b/>
            <sz val="8"/>
            <color indexed="8"/>
            <rFont val="Tahoma"/>
            <family val="2"/>
          </rPr>
          <t xml:space="preserve">Sila isi di sini
</t>
        </r>
        <r>
          <rPr>
            <b/>
            <i/>
            <sz val="8"/>
            <color indexed="8"/>
            <rFont val="Tahoma"/>
            <family val="2"/>
          </rPr>
          <t xml:space="preserve">Please fill in here
</t>
        </r>
      </text>
    </comment>
    <comment ref="BE75" authorId="0" shapeId="0" xr:uid="{00000000-0006-0000-0800-0000D0000000}">
      <text>
        <r>
          <rPr>
            <b/>
            <sz val="8"/>
            <color indexed="8"/>
            <rFont val="Tahoma"/>
            <family val="2"/>
          </rPr>
          <t xml:space="preserve">Sila isi di sini
</t>
        </r>
        <r>
          <rPr>
            <b/>
            <i/>
            <sz val="8"/>
            <color indexed="8"/>
            <rFont val="Tahoma"/>
            <family val="2"/>
          </rPr>
          <t xml:space="preserve">Please fill in here
</t>
        </r>
      </text>
    </comment>
    <comment ref="BN75" authorId="0" shapeId="0" xr:uid="{00000000-0006-0000-0800-0000D1000000}">
      <text>
        <r>
          <rPr>
            <b/>
            <sz val="8"/>
            <color indexed="8"/>
            <rFont val="Tahoma"/>
            <family val="2"/>
          </rPr>
          <t xml:space="preserve">Sila isi di sini
</t>
        </r>
        <r>
          <rPr>
            <b/>
            <i/>
            <sz val="8"/>
            <color indexed="8"/>
            <rFont val="Tahoma"/>
            <family val="2"/>
          </rPr>
          <t xml:space="preserve">Please fill in here
</t>
        </r>
      </text>
    </comment>
    <comment ref="BW75" authorId="0" shapeId="0" xr:uid="{B3FCCA45-7941-4CFD-9BA5-DC8153543008}">
      <text>
        <r>
          <rPr>
            <b/>
            <sz val="8"/>
            <color indexed="8"/>
            <rFont val="Tahoma"/>
            <family val="2"/>
          </rPr>
          <t xml:space="preserve">Sila isi di sini
</t>
        </r>
        <r>
          <rPr>
            <b/>
            <i/>
            <sz val="8"/>
            <color indexed="8"/>
            <rFont val="Tahoma"/>
            <family val="2"/>
          </rPr>
          <t xml:space="preserve">Please fill in here
</t>
        </r>
      </text>
    </comment>
    <comment ref="CG75" authorId="0" shapeId="0" xr:uid="{00000000-0006-0000-0800-0000D2000000}">
      <text>
        <r>
          <rPr>
            <b/>
            <sz val="8"/>
            <color indexed="8"/>
            <rFont val="Tahoma"/>
            <family val="2"/>
          </rPr>
          <t>Pengiraan automatik
Automatic calculation</t>
        </r>
        <r>
          <rPr>
            <b/>
            <i/>
            <sz val="8"/>
            <color indexed="8"/>
            <rFont val="Tahoma"/>
            <family val="2"/>
          </rPr>
          <t xml:space="preserve">
</t>
        </r>
      </text>
    </comment>
    <comment ref="M79" authorId="0" shapeId="0" xr:uid="{00000000-0006-0000-0800-0000D3000000}">
      <text>
        <r>
          <rPr>
            <b/>
            <sz val="8"/>
            <color indexed="8"/>
            <rFont val="Tahoma"/>
            <family val="2"/>
          </rPr>
          <t xml:space="preserve">Sila isi di sini
</t>
        </r>
        <r>
          <rPr>
            <b/>
            <i/>
            <sz val="8"/>
            <color indexed="8"/>
            <rFont val="Tahoma"/>
            <family val="2"/>
          </rPr>
          <t xml:space="preserve">Please fill in here
</t>
        </r>
      </text>
    </comment>
    <comment ref="AB79" authorId="0" shapeId="0" xr:uid="{00000000-0006-0000-0800-0000D4000000}">
      <text>
        <r>
          <rPr>
            <b/>
            <sz val="8"/>
            <color indexed="8"/>
            <rFont val="Tahoma"/>
            <family val="2"/>
          </rPr>
          <t xml:space="preserve">Sila isi di sini
</t>
        </r>
        <r>
          <rPr>
            <b/>
            <i/>
            <sz val="8"/>
            <color indexed="8"/>
            <rFont val="Tahoma"/>
            <family val="2"/>
          </rPr>
          <t xml:space="preserve">Please fill in here
</t>
        </r>
      </text>
    </comment>
    <comment ref="AK79" authorId="0" shapeId="0" xr:uid="{00000000-0006-0000-0800-0000D5000000}">
      <text>
        <r>
          <rPr>
            <b/>
            <sz val="8"/>
            <color indexed="8"/>
            <rFont val="Tahoma"/>
            <family val="2"/>
          </rPr>
          <t xml:space="preserve">Sila isi di sini
</t>
        </r>
        <r>
          <rPr>
            <b/>
            <i/>
            <sz val="8"/>
            <color indexed="8"/>
            <rFont val="Tahoma"/>
            <family val="2"/>
          </rPr>
          <t xml:space="preserve">Please fill in here
</t>
        </r>
      </text>
    </comment>
    <comment ref="AT79" authorId="0" shapeId="0" xr:uid="{00000000-0006-0000-0800-0000D6000000}">
      <text>
        <r>
          <rPr>
            <b/>
            <sz val="8"/>
            <color indexed="8"/>
            <rFont val="Tahoma"/>
            <family val="2"/>
          </rPr>
          <t xml:space="preserve">Sila isi di sini
</t>
        </r>
        <r>
          <rPr>
            <b/>
            <i/>
            <sz val="8"/>
            <color indexed="8"/>
            <rFont val="Tahoma"/>
            <family val="2"/>
          </rPr>
          <t xml:space="preserve">Please fill in here
</t>
        </r>
      </text>
    </comment>
    <comment ref="BE79" authorId="0" shapeId="0" xr:uid="{00000000-0006-0000-0800-0000D7000000}">
      <text>
        <r>
          <rPr>
            <b/>
            <sz val="8"/>
            <color indexed="8"/>
            <rFont val="Tahoma"/>
            <family val="2"/>
          </rPr>
          <t xml:space="preserve">Sila isi di sini
</t>
        </r>
        <r>
          <rPr>
            <b/>
            <i/>
            <sz val="8"/>
            <color indexed="8"/>
            <rFont val="Tahoma"/>
            <family val="2"/>
          </rPr>
          <t xml:space="preserve">Please fill in here
</t>
        </r>
      </text>
    </comment>
    <comment ref="BN79" authorId="0" shapeId="0" xr:uid="{00000000-0006-0000-0800-0000D8000000}">
      <text>
        <r>
          <rPr>
            <b/>
            <sz val="8"/>
            <color indexed="8"/>
            <rFont val="Tahoma"/>
            <family val="2"/>
          </rPr>
          <t xml:space="preserve">Sila isi di sini
</t>
        </r>
        <r>
          <rPr>
            <b/>
            <i/>
            <sz val="8"/>
            <color indexed="8"/>
            <rFont val="Tahoma"/>
            <family val="2"/>
          </rPr>
          <t xml:space="preserve">Please fill in here
</t>
        </r>
      </text>
    </comment>
    <comment ref="BW79" authorId="0" shapeId="0" xr:uid="{00000000-0006-0000-0800-0000D9000000}">
      <text>
        <r>
          <rPr>
            <b/>
            <sz val="8"/>
            <color indexed="8"/>
            <rFont val="Tahoma"/>
            <family val="2"/>
          </rPr>
          <t xml:space="preserve">Sila isi di sini
</t>
        </r>
        <r>
          <rPr>
            <b/>
            <i/>
            <sz val="8"/>
            <color indexed="8"/>
            <rFont val="Tahoma"/>
            <family val="2"/>
          </rPr>
          <t xml:space="preserve">Please fill in here
</t>
        </r>
      </text>
    </comment>
    <comment ref="CG79" authorId="0" shapeId="0" xr:uid="{00000000-0006-0000-0800-0000DA000000}">
      <text>
        <r>
          <rPr>
            <b/>
            <sz val="8"/>
            <color indexed="8"/>
            <rFont val="Tahoma"/>
            <family val="2"/>
          </rPr>
          <t>Pengiraan automatik
Automatic calculation</t>
        </r>
      </text>
    </comment>
    <comment ref="M83" authorId="0" shapeId="0" xr:uid="{683E990D-CE86-4E86-8168-ACD94D811D9C}">
      <text>
        <r>
          <rPr>
            <b/>
            <sz val="8"/>
            <color indexed="8"/>
            <rFont val="Tahoma"/>
            <family val="2"/>
          </rPr>
          <t xml:space="preserve">Pengiraan automatik
</t>
        </r>
        <r>
          <rPr>
            <b/>
            <i/>
            <sz val="8"/>
            <color indexed="8"/>
            <rFont val="Tahoma"/>
            <family val="2"/>
          </rPr>
          <t>Automatic calculation</t>
        </r>
      </text>
    </comment>
    <comment ref="AB83" authorId="0" shapeId="0" xr:uid="{00000000-0006-0000-0800-0000DD000000}">
      <text>
        <r>
          <rPr>
            <b/>
            <sz val="8"/>
            <color indexed="8"/>
            <rFont val="Tahoma"/>
            <family val="2"/>
          </rPr>
          <t xml:space="preserve">Pengiraan automatik
</t>
        </r>
        <r>
          <rPr>
            <b/>
            <i/>
            <sz val="8"/>
            <color indexed="8"/>
            <rFont val="Tahoma"/>
            <family val="2"/>
          </rPr>
          <t>Automatic calculation</t>
        </r>
      </text>
    </comment>
    <comment ref="AK83" authorId="0" shapeId="0" xr:uid="{00000000-0006-0000-0800-0000DE000000}">
      <text>
        <r>
          <rPr>
            <b/>
            <sz val="8"/>
            <color indexed="8"/>
            <rFont val="Tahoma"/>
            <family val="2"/>
          </rPr>
          <t xml:space="preserve">Pengiraan automatik
</t>
        </r>
        <r>
          <rPr>
            <b/>
            <i/>
            <sz val="8"/>
            <color indexed="8"/>
            <rFont val="Tahoma"/>
            <family val="2"/>
          </rPr>
          <t>Automatic calculation</t>
        </r>
      </text>
    </comment>
    <comment ref="AT83" authorId="0" shapeId="0" xr:uid="{00000000-0006-0000-0800-0000DF000000}">
      <text>
        <r>
          <rPr>
            <b/>
            <sz val="8"/>
            <color indexed="8"/>
            <rFont val="Tahoma"/>
            <family val="2"/>
          </rPr>
          <t xml:space="preserve">Pengiraan automatik
</t>
        </r>
        <r>
          <rPr>
            <b/>
            <i/>
            <sz val="8"/>
            <color indexed="8"/>
            <rFont val="Tahoma"/>
            <family val="2"/>
          </rPr>
          <t>Automatic calculation</t>
        </r>
      </text>
    </comment>
    <comment ref="BE83" authorId="0" shapeId="0" xr:uid="{00000000-0006-0000-0800-0000E0000000}">
      <text>
        <r>
          <rPr>
            <b/>
            <sz val="8"/>
            <color indexed="8"/>
            <rFont val="Tahoma"/>
            <family val="2"/>
          </rPr>
          <t xml:space="preserve">Pengiraan automatik
</t>
        </r>
        <r>
          <rPr>
            <b/>
            <i/>
            <sz val="8"/>
            <color indexed="8"/>
            <rFont val="Tahoma"/>
            <family val="2"/>
          </rPr>
          <t>Automatic calculation</t>
        </r>
      </text>
    </comment>
    <comment ref="BN83" authorId="0" shapeId="0" xr:uid="{00000000-0006-0000-0800-0000E1000000}">
      <text>
        <r>
          <rPr>
            <b/>
            <sz val="8"/>
            <color indexed="8"/>
            <rFont val="Tahoma"/>
            <family val="2"/>
          </rPr>
          <t xml:space="preserve">Pengiraan automatik
</t>
        </r>
        <r>
          <rPr>
            <b/>
            <i/>
            <sz val="8"/>
            <color indexed="8"/>
            <rFont val="Tahoma"/>
            <family val="2"/>
          </rPr>
          <t>Automatic calculation</t>
        </r>
      </text>
    </comment>
    <comment ref="BW83" authorId="1" shapeId="0" xr:uid="{00000000-0006-0000-0800-0000E2000000}">
      <text>
        <r>
          <rPr>
            <b/>
            <sz val="8"/>
            <color indexed="81"/>
            <rFont val="Tahoma"/>
            <family val="2"/>
          </rPr>
          <t xml:space="preserve">Pengiraan automatik
</t>
        </r>
        <r>
          <rPr>
            <b/>
            <i/>
            <sz val="8"/>
            <color indexed="81"/>
            <rFont val="Tahoma"/>
            <family val="2"/>
          </rPr>
          <t>Automatic calculation</t>
        </r>
      </text>
    </comment>
    <comment ref="CG83" authorId="1" shapeId="0" xr:uid="{00000000-0006-0000-0800-0000E3000000}">
      <text>
        <r>
          <rPr>
            <b/>
            <sz val="8"/>
            <color indexed="81"/>
            <rFont val="Tahoma"/>
            <family val="2"/>
          </rPr>
          <t xml:space="preserve">Pengiraan automatik
</t>
        </r>
        <r>
          <rPr>
            <b/>
            <i/>
            <sz val="8"/>
            <color indexed="81"/>
            <rFont val="Tahoma"/>
            <family val="2"/>
          </rPr>
          <t>Automatic calculation</t>
        </r>
      </text>
    </comment>
    <comment ref="AB89" authorId="0" shapeId="0" xr:uid="{00000000-0006-0000-0800-0000E6000000}">
      <text>
        <r>
          <rPr>
            <b/>
            <sz val="8"/>
            <color indexed="8"/>
            <rFont val="Tahoma"/>
            <family val="2"/>
          </rPr>
          <t xml:space="preserve">Sila isi di sini
</t>
        </r>
        <r>
          <rPr>
            <b/>
            <i/>
            <sz val="8"/>
            <color indexed="8"/>
            <rFont val="Tahoma"/>
            <family val="2"/>
          </rPr>
          <t xml:space="preserve">Please fill in here
</t>
        </r>
      </text>
    </comment>
    <comment ref="AK89" authorId="0" shapeId="0" xr:uid="{00000000-0006-0000-0800-0000E7000000}">
      <text>
        <r>
          <rPr>
            <b/>
            <sz val="8"/>
            <color indexed="8"/>
            <rFont val="Tahoma"/>
            <family val="2"/>
          </rPr>
          <t xml:space="preserve">Sila isi di sini
</t>
        </r>
        <r>
          <rPr>
            <b/>
            <i/>
            <sz val="8"/>
            <color indexed="8"/>
            <rFont val="Tahoma"/>
            <family val="2"/>
          </rPr>
          <t xml:space="preserve">Please fill in here
</t>
        </r>
      </text>
    </comment>
    <comment ref="AT89" authorId="0" shapeId="0" xr:uid="{00000000-0006-0000-0800-0000E8000000}">
      <text>
        <r>
          <rPr>
            <b/>
            <sz val="8"/>
            <color indexed="8"/>
            <rFont val="Tahoma"/>
            <family val="2"/>
          </rPr>
          <t xml:space="preserve">Sila isi di sini
</t>
        </r>
        <r>
          <rPr>
            <b/>
            <i/>
            <sz val="8"/>
            <color indexed="8"/>
            <rFont val="Tahoma"/>
            <family val="2"/>
          </rPr>
          <t xml:space="preserve">Please fill in here
</t>
        </r>
      </text>
    </comment>
    <comment ref="BN89" authorId="0" shapeId="0" xr:uid="{CD4310A6-187F-4E79-913F-1F3E2332AF0D}">
      <text>
        <r>
          <rPr>
            <b/>
            <sz val="8"/>
            <color indexed="8"/>
            <rFont val="Tahoma"/>
            <family val="2"/>
          </rPr>
          <t xml:space="preserve">Sila isi di sini
</t>
        </r>
        <r>
          <rPr>
            <b/>
            <i/>
            <sz val="8"/>
            <color indexed="8"/>
            <rFont val="Tahoma"/>
            <family val="2"/>
          </rPr>
          <t xml:space="preserve">Please fill in here
</t>
        </r>
      </text>
    </comment>
    <comment ref="BW89" authorId="0" shapeId="0" xr:uid="{472BEBDA-86FC-422D-B38B-9ACFC44D5639}">
      <text>
        <r>
          <rPr>
            <b/>
            <sz val="8"/>
            <color indexed="8"/>
            <rFont val="Tahoma"/>
            <family val="2"/>
          </rPr>
          <t xml:space="preserve">Sila isi di sini
</t>
        </r>
        <r>
          <rPr>
            <b/>
            <i/>
            <sz val="8"/>
            <color indexed="8"/>
            <rFont val="Tahoma"/>
            <family val="2"/>
          </rPr>
          <t xml:space="preserve">Please fill in here
</t>
        </r>
      </text>
    </comment>
    <comment ref="CG89" authorId="0" shapeId="0" xr:uid="{86DF49D1-247E-428D-B888-CCC371026A04}">
      <text>
        <r>
          <rPr>
            <b/>
            <sz val="8"/>
            <color indexed="8"/>
            <rFont val="Tahoma"/>
            <family val="2"/>
          </rPr>
          <t xml:space="preserve">Sila isi di sini
</t>
        </r>
        <r>
          <rPr>
            <b/>
            <i/>
            <sz val="8"/>
            <color indexed="8"/>
            <rFont val="Tahoma"/>
            <family val="2"/>
          </rPr>
          <t xml:space="preserve">Please fill in here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00000000-0006-0000-0900-000001000000}">
      <text>
        <r>
          <rPr>
            <b/>
            <sz val="8"/>
            <color indexed="8"/>
            <rFont val="Tahoma"/>
            <family val="2"/>
          </rPr>
          <t xml:space="preserve">Sila isi di sini
</t>
        </r>
        <r>
          <rPr>
            <b/>
            <i/>
            <sz val="8"/>
            <color indexed="8"/>
            <rFont val="Tahoma"/>
            <family val="2"/>
          </rPr>
          <t>Please fill in here</t>
        </r>
      </text>
    </comment>
    <comment ref="O17" authorId="0" shapeId="0" xr:uid="{00000000-0006-0000-0900-000002000000}">
      <text>
        <r>
          <rPr>
            <b/>
            <sz val="8"/>
            <color indexed="8"/>
            <rFont val="Tahoma"/>
            <family val="2"/>
          </rPr>
          <t xml:space="preserve">Sila isi di sini
</t>
        </r>
        <r>
          <rPr>
            <b/>
            <i/>
            <sz val="8"/>
            <color indexed="8"/>
            <rFont val="Tahoma"/>
            <family val="2"/>
          </rPr>
          <t>Please fill in here</t>
        </r>
      </text>
    </comment>
    <comment ref="S17" authorId="0" shapeId="0" xr:uid="{00000000-0006-0000-0900-000003000000}">
      <text>
        <r>
          <rPr>
            <b/>
            <sz val="8"/>
            <color indexed="8"/>
            <rFont val="Tahoma"/>
            <family val="2"/>
          </rPr>
          <t xml:space="preserve">Pengiraan automatik
</t>
        </r>
        <r>
          <rPr>
            <b/>
            <i/>
            <sz val="8"/>
            <color indexed="8"/>
            <rFont val="Tahoma"/>
            <family val="2"/>
          </rPr>
          <t>Automatic calculation</t>
        </r>
      </text>
    </comment>
    <comment ref="K21" authorId="0" shapeId="0" xr:uid="{00000000-0006-0000-0900-000004000000}">
      <text>
        <r>
          <rPr>
            <b/>
            <sz val="8"/>
            <color indexed="8"/>
            <rFont val="Tahoma"/>
            <family val="2"/>
          </rPr>
          <t xml:space="preserve">Sila isi di sini
</t>
        </r>
        <r>
          <rPr>
            <b/>
            <i/>
            <sz val="8"/>
            <color indexed="8"/>
            <rFont val="Tahoma"/>
            <family val="2"/>
          </rPr>
          <t>Please fill in here</t>
        </r>
      </text>
    </comment>
    <comment ref="O21" authorId="0" shapeId="0" xr:uid="{00000000-0006-0000-0900-000005000000}">
      <text>
        <r>
          <rPr>
            <b/>
            <sz val="8"/>
            <color indexed="8"/>
            <rFont val="Tahoma"/>
            <family val="2"/>
          </rPr>
          <t xml:space="preserve">Sila isi di sini
</t>
        </r>
        <r>
          <rPr>
            <b/>
            <i/>
            <sz val="8"/>
            <color indexed="8"/>
            <rFont val="Tahoma"/>
            <family val="2"/>
          </rPr>
          <t>Please fill in here</t>
        </r>
      </text>
    </comment>
    <comment ref="S21" authorId="0" shapeId="0" xr:uid="{00000000-0006-0000-0900-000006000000}">
      <text>
        <r>
          <rPr>
            <b/>
            <sz val="8"/>
            <color indexed="8"/>
            <rFont val="Tahoma"/>
            <family val="2"/>
          </rPr>
          <t xml:space="preserve">Pengiraan automatik
</t>
        </r>
        <r>
          <rPr>
            <b/>
            <i/>
            <sz val="8"/>
            <color indexed="8"/>
            <rFont val="Tahoma"/>
            <family val="2"/>
          </rPr>
          <t>Automatic calculation</t>
        </r>
      </text>
    </comment>
    <comment ref="K25" authorId="1" shapeId="0" xr:uid="{00000000-0006-0000-0900-000007000000}">
      <text>
        <r>
          <rPr>
            <b/>
            <sz val="9"/>
            <rFont val="Tahoma"/>
            <family val="2"/>
          </rPr>
          <t>Sila isi di sini
Please fill in here</t>
        </r>
      </text>
    </comment>
    <comment ref="O25" authorId="1" shapeId="0" xr:uid="{00000000-0006-0000-0900-000008000000}">
      <text>
        <r>
          <rPr>
            <b/>
            <sz val="9"/>
            <rFont val="Tahoma"/>
            <family val="2"/>
          </rPr>
          <t>Sila isi di sini
Please fill in here</t>
        </r>
      </text>
    </comment>
    <comment ref="S25" authorId="0" shapeId="0" xr:uid="{00000000-0006-0000-0900-000009000000}">
      <text>
        <r>
          <rPr>
            <b/>
            <sz val="8"/>
            <color indexed="8"/>
            <rFont val="Tahoma"/>
            <family val="2"/>
          </rPr>
          <t xml:space="preserve">Pengiraan automatik
</t>
        </r>
        <r>
          <rPr>
            <b/>
            <i/>
            <sz val="8"/>
            <color indexed="8"/>
            <rFont val="Tahoma"/>
            <family val="2"/>
          </rPr>
          <t>Automatic calculation</t>
        </r>
      </text>
    </comment>
    <comment ref="W25" authorId="1" shapeId="0" xr:uid="{00000000-0006-0000-0900-00000A000000}">
      <text>
        <r>
          <rPr>
            <b/>
            <sz val="9"/>
            <rFont val="Tahoma"/>
            <family val="2"/>
          </rPr>
          <t>Sila isi di sini
Please fill in here</t>
        </r>
      </text>
    </comment>
    <comment ref="AF25" authorId="1" shapeId="0" xr:uid="{00000000-0006-0000-0900-00000B000000}">
      <text>
        <r>
          <rPr>
            <b/>
            <sz val="9"/>
            <rFont val="Tahoma"/>
            <family val="2"/>
          </rPr>
          <t>Sila isi di sini
Please fill in here</t>
        </r>
      </text>
    </comment>
    <comment ref="AJ25" authorId="1" shapeId="0" xr:uid="{00000000-0006-0000-0900-00000C000000}">
      <text>
        <r>
          <rPr>
            <b/>
            <sz val="9"/>
            <rFont val="Tahoma"/>
            <family val="2"/>
          </rPr>
          <t>Sila isi di sini
Please fill in here</t>
        </r>
      </text>
    </comment>
    <comment ref="AN25" authorId="0" shapeId="0" xr:uid="{3F1FB643-7CA3-40EA-B0FC-700C2B6DE7FD}">
      <text>
        <r>
          <rPr>
            <b/>
            <sz val="8"/>
            <color indexed="8"/>
            <rFont val="Tahoma"/>
            <family val="2"/>
          </rPr>
          <t xml:space="preserve">Pengiraan automatik
</t>
        </r>
        <r>
          <rPr>
            <b/>
            <i/>
            <sz val="8"/>
            <color indexed="8"/>
            <rFont val="Tahoma"/>
            <family val="2"/>
          </rPr>
          <t>Automatic calculation</t>
        </r>
      </text>
    </comment>
    <comment ref="K30" authorId="1" shapeId="0" xr:uid="{00000000-0006-0000-0900-00000E000000}">
      <text>
        <r>
          <rPr>
            <b/>
            <sz val="9"/>
            <rFont val="Tahoma"/>
            <family val="2"/>
          </rPr>
          <t>Sila isi di sini
Please fill in here</t>
        </r>
      </text>
    </comment>
    <comment ref="O30" authorId="1" shapeId="0" xr:uid="{00000000-0006-0000-0900-00000F000000}">
      <text>
        <r>
          <rPr>
            <b/>
            <sz val="9"/>
            <rFont val="Tahoma"/>
            <family val="2"/>
          </rPr>
          <t>Sila isi di sini
Please fill in here</t>
        </r>
      </text>
    </comment>
    <comment ref="S30" authorId="0" shapeId="0" xr:uid="{00000000-0006-0000-0900-000010000000}">
      <text>
        <r>
          <rPr>
            <b/>
            <sz val="8"/>
            <color indexed="8"/>
            <rFont val="Tahoma"/>
            <family val="2"/>
          </rPr>
          <t xml:space="preserve">Pengiraan automatik
</t>
        </r>
        <r>
          <rPr>
            <b/>
            <i/>
            <sz val="8"/>
            <color indexed="8"/>
            <rFont val="Tahoma"/>
            <family val="2"/>
          </rPr>
          <t>Automatic calculation</t>
        </r>
      </text>
    </comment>
    <comment ref="W30" authorId="1" shapeId="0" xr:uid="{00000000-0006-0000-0900-000011000000}">
      <text>
        <r>
          <rPr>
            <b/>
            <sz val="9"/>
            <rFont val="Tahoma"/>
            <family val="2"/>
          </rPr>
          <t>Sila isi di sini
Please fill in here</t>
        </r>
      </text>
    </comment>
    <comment ref="AF30" authorId="1" shapeId="0" xr:uid="{00000000-0006-0000-0900-000012000000}">
      <text>
        <r>
          <rPr>
            <b/>
            <sz val="9"/>
            <rFont val="Tahoma"/>
            <family val="2"/>
          </rPr>
          <t>Sila isi di sini
Please fill in here</t>
        </r>
      </text>
    </comment>
    <comment ref="AJ30" authorId="1" shapeId="0" xr:uid="{00000000-0006-0000-0900-000013000000}">
      <text>
        <r>
          <rPr>
            <b/>
            <sz val="9"/>
            <rFont val="Tahoma"/>
            <family val="2"/>
          </rPr>
          <t>Sila isi di sini
Please fill in here</t>
        </r>
      </text>
    </comment>
    <comment ref="AN30" authorId="0" shapeId="0" xr:uid="{118D1204-44AE-483F-8D70-D2112B603AF2}">
      <text>
        <r>
          <rPr>
            <b/>
            <sz val="8"/>
            <color indexed="8"/>
            <rFont val="Tahoma"/>
            <family val="2"/>
          </rPr>
          <t xml:space="preserve">Pengiraan automatik
</t>
        </r>
        <r>
          <rPr>
            <b/>
            <i/>
            <sz val="8"/>
            <color indexed="8"/>
            <rFont val="Tahoma"/>
            <family val="2"/>
          </rPr>
          <t>Automatic calculation</t>
        </r>
      </text>
    </comment>
    <comment ref="K34" authorId="1" shapeId="0" xr:uid="{00000000-0006-0000-0900-000015000000}">
      <text>
        <r>
          <rPr>
            <b/>
            <sz val="9"/>
            <rFont val="Tahoma"/>
            <family val="2"/>
          </rPr>
          <t>Sila isi di sini
Please fill in here</t>
        </r>
      </text>
    </comment>
    <comment ref="O34" authorId="1" shapeId="0" xr:uid="{00000000-0006-0000-0900-000016000000}">
      <text>
        <r>
          <rPr>
            <b/>
            <sz val="9"/>
            <rFont val="Tahoma"/>
            <family val="2"/>
          </rPr>
          <t>Sila isi di sini
Please fill in here</t>
        </r>
      </text>
    </comment>
    <comment ref="S34" authorId="0" shapeId="0" xr:uid="{00000000-0006-0000-0900-000017000000}">
      <text>
        <r>
          <rPr>
            <b/>
            <sz val="8"/>
            <color indexed="8"/>
            <rFont val="Tahoma"/>
            <family val="2"/>
          </rPr>
          <t xml:space="preserve">Pengiraan automatik
</t>
        </r>
        <r>
          <rPr>
            <b/>
            <i/>
            <sz val="8"/>
            <color indexed="8"/>
            <rFont val="Tahoma"/>
            <family val="2"/>
          </rPr>
          <t>Automatic calculation</t>
        </r>
      </text>
    </comment>
    <comment ref="W34" authorId="1" shapeId="0" xr:uid="{00000000-0006-0000-0900-000018000000}">
      <text>
        <r>
          <rPr>
            <b/>
            <sz val="9"/>
            <rFont val="Tahoma"/>
            <family val="2"/>
          </rPr>
          <t>Sila isi di sini
Please fill in here</t>
        </r>
      </text>
    </comment>
    <comment ref="AF34" authorId="1" shapeId="0" xr:uid="{00000000-0006-0000-0900-000019000000}">
      <text>
        <r>
          <rPr>
            <b/>
            <sz val="9"/>
            <rFont val="Tahoma"/>
            <family val="2"/>
          </rPr>
          <t>Sila isi di sini
Please fill in here</t>
        </r>
      </text>
    </comment>
    <comment ref="AJ34" authorId="1" shapeId="0" xr:uid="{00000000-0006-0000-0900-00001A000000}">
      <text>
        <r>
          <rPr>
            <b/>
            <sz val="9"/>
            <rFont val="Tahoma"/>
            <family val="2"/>
          </rPr>
          <t>Sila isi di sini
Please fill in here</t>
        </r>
      </text>
    </comment>
    <comment ref="AN34" authorId="0" shapeId="0" xr:uid="{0B1870E3-02DD-4C5F-89EB-E2F7E68A3995}">
      <text>
        <r>
          <rPr>
            <b/>
            <sz val="8"/>
            <color indexed="8"/>
            <rFont val="Tahoma"/>
            <family val="2"/>
          </rPr>
          <t xml:space="preserve">Pengiraan automatik
</t>
        </r>
        <r>
          <rPr>
            <b/>
            <i/>
            <sz val="8"/>
            <color indexed="8"/>
            <rFont val="Tahoma"/>
            <family val="2"/>
          </rPr>
          <t>Automatic calculation</t>
        </r>
      </text>
    </comment>
    <comment ref="K38" authorId="0" shapeId="0" xr:uid="{00000000-0006-0000-0900-00001C000000}">
      <text>
        <r>
          <rPr>
            <b/>
            <sz val="8"/>
            <color indexed="8"/>
            <rFont val="Tahoma"/>
            <family val="2"/>
          </rPr>
          <t xml:space="preserve">Sila isi di sini
</t>
        </r>
        <r>
          <rPr>
            <b/>
            <i/>
            <sz val="8"/>
            <color indexed="8"/>
            <rFont val="Tahoma"/>
            <family val="2"/>
          </rPr>
          <t>Please fill in here</t>
        </r>
      </text>
    </comment>
    <comment ref="O38" authorId="0" shapeId="0" xr:uid="{00000000-0006-0000-0900-00001D000000}">
      <text>
        <r>
          <rPr>
            <b/>
            <sz val="8"/>
            <color indexed="8"/>
            <rFont val="Tahoma"/>
            <family val="2"/>
          </rPr>
          <t xml:space="preserve">Sila isi di sini
</t>
        </r>
        <r>
          <rPr>
            <b/>
            <i/>
            <sz val="8"/>
            <color indexed="8"/>
            <rFont val="Tahoma"/>
            <family val="2"/>
          </rPr>
          <t>Please fill in here</t>
        </r>
      </text>
    </comment>
    <comment ref="S38" authorId="0" shapeId="0" xr:uid="{00000000-0006-0000-0900-00001E000000}">
      <text>
        <r>
          <rPr>
            <b/>
            <sz val="8"/>
            <color indexed="8"/>
            <rFont val="Tahoma"/>
            <family val="2"/>
          </rPr>
          <t xml:space="preserve">Pengiraan automatik
</t>
        </r>
        <r>
          <rPr>
            <b/>
            <i/>
            <sz val="8"/>
            <color indexed="8"/>
            <rFont val="Tahoma"/>
            <family val="2"/>
          </rPr>
          <t>Automatic calculation</t>
        </r>
      </text>
    </comment>
    <comment ref="W38" authorId="1" shapeId="0" xr:uid="{00000000-0006-0000-0900-00001F000000}">
      <text>
        <r>
          <rPr>
            <b/>
            <sz val="9"/>
            <rFont val="Tahoma"/>
            <family val="2"/>
          </rPr>
          <t>Sila isi di sini
Please fill in here</t>
        </r>
      </text>
    </comment>
    <comment ref="AF38" authorId="0" shapeId="0" xr:uid="{00000000-0006-0000-0900-000020000000}">
      <text>
        <r>
          <rPr>
            <b/>
            <sz val="8"/>
            <color indexed="8"/>
            <rFont val="Tahoma"/>
            <family val="2"/>
          </rPr>
          <t xml:space="preserve">Sila isi di sini
</t>
        </r>
        <r>
          <rPr>
            <b/>
            <i/>
            <sz val="8"/>
            <color indexed="8"/>
            <rFont val="Tahoma"/>
            <family val="2"/>
          </rPr>
          <t>Please fill in here</t>
        </r>
      </text>
    </comment>
    <comment ref="AJ38" authorId="0" shapeId="0" xr:uid="{00000000-0006-0000-0900-000021000000}">
      <text>
        <r>
          <rPr>
            <b/>
            <sz val="8"/>
            <color indexed="8"/>
            <rFont val="Tahoma"/>
            <family val="2"/>
          </rPr>
          <t xml:space="preserve">Sila isi di sini
</t>
        </r>
        <r>
          <rPr>
            <b/>
            <i/>
            <sz val="8"/>
            <color indexed="8"/>
            <rFont val="Tahoma"/>
            <family val="2"/>
          </rPr>
          <t>Please fill in here</t>
        </r>
      </text>
    </comment>
    <comment ref="AN38" authorId="0" shapeId="0" xr:uid="{5ECBE1E9-06B5-40F3-83A3-6DF08BE3F744}">
      <text>
        <r>
          <rPr>
            <b/>
            <sz val="8"/>
            <color indexed="8"/>
            <rFont val="Tahoma"/>
            <family val="2"/>
          </rPr>
          <t xml:space="preserve">Pengiraan automatik
</t>
        </r>
        <r>
          <rPr>
            <b/>
            <i/>
            <sz val="8"/>
            <color indexed="8"/>
            <rFont val="Tahoma"/>
            <family val="2"/>
          </rPr>
          <t>Automatic calculation</t>
        </r>
      </text>
    </comment>
    <comment ref="K42" authorId="0" shapeId="0" xr:uid="{00000000-0006-0000-0900-000023000000}">
      <text>
        <r>
          <rPr>
            <b/>
            <sz val="8"/>
            <color indexed="8"/>
            <rFont val="Tahoma"/>
            <family val="2"/>
          </rPr>
          <t xml:space="preserve">Sila isi di sini
</t>
        </r>
        <r>
          <rPr>
            <b/>
            <i/>
            <sz val="8"/>
            <color indexed="8"/>
            <rFont val="Tahoma"/>
            <family val="2"/>
          </rPr>
          <t>Please fill in here</t>
        </r>
      </text>
    </comment>
    <comment ref="O42" authorId="0" shapeId="0" xr:uid="{00000000-0006-0000-0900-000024000000}">
      <text>
        <r>
          <rPr>
            <b/>
            <sz val="8"/>
            <color indexed="8"/>
            <rFont val="Tahoma"/>
            <family val="2"/>
          </rPr>
          <t xml:space="preserve">Sila isi di sini
</t>
        </r>
        <r>
          <rPr>
            <b/>
            <i/>
            <sz val="8"/>
            <color indexed="8"/>
            <rFont val="Tahoma"/>
            <family val="2"/>
          </rPr>
          <t>Please fill in here</t>
        </r>
      </text>
    </comment>
    <comment ref="S42" authorId="0" shapeId="0" xr:uid="{00000000-0006-0000-0900-000025000000}">
      <text>
        <r>
          <rPr>
            <b/>
            <sz val="8"/>
            <color indexed="8"/>
            <rFont val="Tahoma"/>
            <family val="2"/>
          </rPr>
          <t xml:space="preserve">Pengiraan automatik
</t>
        </r>
        <r>
          <rPr>
            <b/>
            <i/>
            <sz val="8"/>
            <color indexed="8"/>
            <rFont val="Tahoma"/>
            <family val="2"/>
          </rPr>
          <t>Automatic calculation</t>
        </r>
      </text>
    </comment>
    <comment ref="W42" authorId="1" shapeId="0" xr:uid="{00000000-0006-0000-0900-000026000000}">
      <text>
        <r>
          <rPr>
            <b/>
            <sz val="9"/>
            <rFont val="Tahoma"/>
            <family val="2"/>
          </rPr>
          <t>Sila isi di sini
Please fill in here</t>
        </r>
      </text>
    </comment>
    <comment ref="AF42" authorId="0" shapeId="0" xr:uid="{00000000-0006-0000-0900-000027000000}">
      <text>
        <r>
          <rPr>
            <b/>
            <sz val="8"/>
            <color indexed="8"/>
            <rFont val="Tahoma"/>
            <family val="2"/>
          </rPr>
          <t xml:space="preserve">Sila isi di sini
</t>
        </r>
        <r>
          <rPr>
            <b/>
            <i/>
            <sz val="8"/>
            <color indexed="8"/>
            <rFont val="Tahoma"/>
            <family val="2"/>
          </rPr>
          <t>Please fill in here</t>
        </r>
      </text>
    </comment>
    <comment ref="AJ42" authorId="0" shapeId="0" xr:uid="{00000000-0006-0000-0900-000028000000}">
      <text>
        <r>
          <rPr>
            <b/>
            <sz val="8"/>
            <color indexed="8"/>
            <rFont val="Tahoma"/>
            <family val="2"/>
          </rPr>
          <t xml:space="preserve">Sila isi di sini
</t>
        </r>
        <r>
          <rPr>
            <b/>
            <i/>
            <sz val="8"/>
            <color indexed="8"/>
            <rFont val="Tahoma"/>
            <family val="2"/>
          </rPr>
          <t>Please fill in here</t>
        </r>
      </text>
    </comment>
    <comment ref="AN42" authorId="0" shapeId="0" xr:uid="{57D6D0F4-82B6-4B19-A09C-0C34057A2C58}">
      <text>
        <r>
          <rPr>
            <b/>
            <sz val="8"/>
            <color indexed="8"/>
            <rFont val="Tahoma"/>
            <family val="2"/>
          </rPr>
          <t xml:space="preserve">Pengiraan automatik
</t>
        </r>
        <r>
          <rPr>
            <b/>
            <i/>
            <sz val="8"/>
            <color indexed="8"/>
            <rFont val="Tahoma"/>
            <family val="2"/>
          </rPr>
          <t>Automatic calculation</t>
        </r>
      </text>
    </comment>
    <comment ref="K46" authorId="0" shapeId="0" xr:uid="{00000000-0006-0000-0900-00002A000000}">
      <text>
        <r>
          <rPr>
            <b/>
            <sz val="8"/>
            <color indexed="8"/>
            <rFont val="Tahoma"/>
            <family val="2"/>
          </rPr>
          <t xml:space="preserve">Sila isi di sini
</t>
        </r>
        <r>
          <rPr>
            <b/>
            <i/>
            <sz val="8"/>
            <color indexed="8"/>
            <rFont val="Tahoma"/>
            <family val="2"/>
          </rPr>
          <t>Please fill in here</t>
        </r>
      </text>
    </comment>
    <comment ref="O46" authorId="0" shapeId="0" xr:uid="{00000000-0006-0000-0900-00002B000000}">
      <text>
        <r>
          <rPr>
            <b/>
            <sz val="8"/>
            <color indexed="8"/>
            <rFont val="Tahoma"/>
            <family val="2"/>
          </rPr>
          <t xml:space="preserve">Sila isi di sini
</t>
        </r>
        <r>
          <rPr>
            <b/>
            <i/>
            <sz val="8"/>
            <color indexed="8"/>
            <rFont val="Tahoma"/>
            <family val="2"/>
          </rPr>
          <t>Please fill in here</t>
        </r>
      </text>
    </comment>
    <comment ref="S46" authorId="0" shapeId="0" xr:uid="{00000000-0006-0000-0900-00002C000000}">
      <text>
        <r>
          <rPr>
            <b/>
            <sz val="8"/>
            <color indexed="8"/>
            <rFont val="Tahoma"/>
            <family val="2"/>
          </rPr>
          <t xml:space="preserve">Pengiraan automatik
</t>
        </r>
        <r>
          <rPr>
            <b/>
            <i/>
            <sz val="8"/>
            <color indexed="8"/>
            <rFont val="Tahoma"/>
            <family val="2"/>
          </rPr>
          <t>Automatic calculation</t>
        </r>
      </text>
    </comment>
    <comment ref="W46" authorId="1" shapeId="0" xr:uid="{00000000-0006-0000-0900-00002D000000}">
      <text>
        <r>
          <rPr>
            <b/>
            <sz val="9"/>
            <rFont val="Tahoma"/>
            <family val="2"/>
          </rPr>
          <t>Sila isi di sini
Please fill in here</t>
        </r>
      </text>
    </comment>
    <comment ref="AF46" authorId="0" shapeId="0" xr:uid="{00000000-0006-0000-0900-00002E000000}">
      <text>
        <r>
          <rPr>
            <b/>
            <sz val="8"/>
            <color indexed="8"/>
            <rFont val="Tahoma"/>
            <family val="2"/>
          </rPr>
          <t xml:space="preserve">Sila isi di sini
</t>
        </r>
        <r>
          <rPr>
            <b/>
            <i/>
            <sz val="8"/>
            <color indexed="8"/>
            <rFont val="Tahoma"/>
            <family val="2"/>
          </rPr>
          <t>Please fill in here</t>
        </r>
      </text>
    </comment>
    <comment ref="AJ46" authorId="0" shapeId="0" xr:uid="{00000000-0006-0000-0900-00002F000000}">
      <text>
        <r>
          <rPr>
            <b/>
            <sz val="8"/>
            <color indexed="8"/>
            <rFont val="Tahoma"/>
            <family val="2"/>
          </rPr>
          <t xml:space="preserve">Sila isi di sini
</t>
        </r>
        <r>
          <rPr>
            <b/>
            <i/>
            <sz val="8"/>
            <color indexed="8"/>
            <rFont val="Tahoma"/>
            <family val="2"/>
          </rPr>
          <t>Please fill in here</t>
        </r>
      </text>
    </comment>
    <comment ref="AN46" authorId="0" shapeId="0" xr:uid="{75F207AD-D7F3-4508-95F3-29E415A5D429}">
      <text>
        <r>
          <rPr>
            <b/>
            <sz val="8"/>
            <color indexed="8"/>
            <rFont val="Tahoma"/>
            <family val="2"/>
          </rPr>
          <t xml:space="preserve">Pengiraan automatik
</t>
        </r>
        <r>
          <rPr>
            <b/>
            <i/>
            <sz val="8"/>
            <color indexed="8"/>
            <rFont val="Tahoma"/>
            <family val="2"/>
          </rPr>
          <t>Automatic calculation</t>
        </r>
      </text>
    </comment>
    <comment ref="K50" authorId="0" shapeId="0" xr:uid="{00000000-0006-0000-0900-000031000000}">
      <text>
        <r>
          <rPr>
            <b/>
            <sz val="8"/>
            <color indexed="8"/>
            <rFont val="Tahoma"/>
            <family val="2"/>
          </rPr>
          <t xml:space="preserve">Sila isi di sini
</t>
        </r>
        <r>
          <rPr>
            <b/>
            <i/>
            <sz val="8"/>
            <color indexed="8"/>
            <rFont val="Tahoma"/>
            <family val="2"/>
          </rPr>
          <t>Please fill in here</t>
        </r>
      </text>
    </comment>
    <comment ref="O50" authorId="0" shapeId="0" xr:uid="{00000000-0006-0000-0900-000032000000}">
      <text>
        <r>
          <rPr>
            <b/>
            <sz val="8"/>
            <color indexed="8"/>
            <rFont val="Tahoma"/>
            <family val="2"/>
          </rPr>
          <t xml:space="preserve">Sila isi di sini
</t>
        </r>
        <r>
          <rPr>
            <b/>
            <i/>
            <sz val="8"/>
            <color indexed="8"/>
            <rFont val="Tahoma"/>
            <family val="2"/>
          </rPr>
          <t>Please fill in here</t>
        </r>
      </text>
    </comment>
    <comment ref="S50" authorId="0" shapeId="0" xr:uid="{00000000-0006-0000-0900-000033000000}">
      <text>
        <r>
          <rPr>
            <b/>
            <sz val="8"/>
            <color indexed="8"/>
            <rFont val="Tahoma"/>
            <family val="2"/>
          </rPr>
          <t xml:space="preserve">Pengiraan automatik
</t>
        </r>
        <r>
          <rPr>
            <b/>
            <i/>
            <sz val="8"/>
            <color indexed="8"/>
            <rFont val="Tahoma"/>
            <family val="2"/>
          </rPr>
          <t>Automatic calculation</t>
        </r>
      </text>
    </comment>
    <comment ref="W50" authorId="1" shapeId="0" xr:uid="{00000000-0006-0000-0900-000034000000}">
      <text>
        <r>
          <rPr>
            <b/>
            <sz val="9"/>
            <rFont val="Tahoma"/>
            <family val="2"/>
          </rPr>
          <t>Sila isi di sini
Please fill in here</t>
        </r>
      </text>
    </comment>
    <comment ref="AF50" authorId="0" shapeId="0" xr:uid="{00000000-0006-0000-0900-000035000000}">
      <text>
        <r>
          <rPr>
            <b/>
            <sz val="8"/>
            <color indexed="8"/>
            <rFont val="Tahoma"/>
            <family val="2"/>
          </rPr>
          <t xml:space="preserve">Sila isi di sini
</t>
        </r>
        <r>
          <rPr>
            <b/>
            <i/>
            <sz val="8"/>
            <color indexed="8"/>
            <rFont val="Tahoma"/>
            <family val="2"/>
          </rPr>
          <t>Please fill in here</t>
        </r>
      </text>
    </comment>
    <comment ref="AJ50" authorId="0" shapeId="0" xr:uid="{00000000-0006-0000-0900-000036000000}">
      <text>
        <r>
          <rPr>
            <b/>
            <sz val="8"/>
            <color indexed="8"/>
            <rFont val="Tahoma"/>
            <family val="2"/>
          </rPr>
          <t xml:space="preserve">Sila isi di sini
</t>
        </r>
        <r>
          <rPr>
            <b/>
            <i/>
            <sz val="8"/>
            <color indexed="8"/>
            <rFont val="Tahoma"/>
            <family val="2"/>
          </rPr>
          <t>Please fill in here</t>
        </r>
      </text>
    </comment>
    <comment ref="AN50" authorId="0" shapeId="0" xr:uid="{D055D924-A4ED-4359-8537-A4F947933F65}">
      <text>
        <r>
          <rPr>
            <b/>
            <sz val="8"/>
            <color indexed="8"/>
            <rFont val="Tahoma"/>
            <family val="2"/>
          </rPr>
          <t xml:space="preserve">Pengiraan automatik
</t>
        </r>
        <r>
          <rPr>
            <b/>
            <i/>
            <sz val="8"/>
            <color indexed="8"/>
            <rFont val="Tahoma"/>
            <family val="2"/>
          </rPr>
          <t>Automatic calculation</t>
        </r>
      </text>
    </comment>
    <comment ref="K54" authorId="1" shapeId="0" xr:uid="{00000000-0006-0000-0900-000038000000}">
      <text>
        <r>
          <rPr>
            <b/>
            <sz val="9"/>
            <rFont val="Tahoma"/>
            <family val="2"/>
          </rPr>
          <t>Sila isi di sini
Please fill in here</t>
        </r>
      </text>
    </comment>
    <comment ref="O54" authorId="1" shapeId="0" xr:uid="{00000000-0006-0000-0900-000039000000}">
      <text>
        <r>
          <rPr>
            <b/>
            <sz val="9"/>
            <rFont val="Tahoma"/>
            <family val="2"/>
          </rPr>
          <t>Sila isi di sini
Please fill in here</t>
        </r>
      </text>
    </comment>
    <comment ref="S54" authorId="0" shapeId="0" xr:uid="{00000000-0006-0000-0900-00003A000000}">
      <text>
        <r>
          <rPr>
            <b/>
            <sz val="8"/>
            <color indexed="8"/>
            <rFont val="Tahoma"/>
            <family val="2"/>
          </rPr>
          <t xml:space="preserve">Pengiraan automatik
</t>
        </r>
        <r>
          <rPr>
            <b/>
            <i/>
            <sz val="8"/>
            <color indexed="8"/>
            <rFont val="Tahoma"/>
            <family val="2"/>
          </rPr>
          <t>Automatic calculation</t>
        </r>
      </text>
    </comment>
    <comment ref="W54" authorId="1" shapeId="0" xr:uid="{00000000-0006-0000-0900-00003B000000}">
      <text>
        <r>
          <rPr>
            <b/>
            <sz val="9"/>
            <rFont val="Tahoma"/>
            <family val="2"/>
          </rPr>
          <t>Sila isi di sini
Please fill in here</t>
        </r>
      </text>
    </comment>
    <comment ref="AF54" authorId="1" shapeId="0" xr:uid="{00000000-0006-0000-0900-00003C000000}">
      <text>
        <r>
          <rPr>
            <b/>
            <sz val="9"/>
            <rFont val="Tahoma"/>
            <family val="2"/>
          </rPr>
          <t>Sila isi di sini
Please fill in here</t>
        </r>
      </text>
    </comment>
    <comment ref="AJ54" authorId="1" shapeId="0" xr:uid="{00000000-0006-0000-0900-00003D000000}">
      <text>
        <r>
          <rPr>
            <b/>
            <sz val="9"/>
            <rFont val="Tahoma"/>
            <family val="2"/>
          </rPr>
          <t>Sila isi di sini
Please fill in here</t>
        </r>
      </text>
    </comment>
    <comment ref="AN54" authorId="0" shapeId="0" xr:uid="{4A7734D8-46A5-4526-959A-6FD0C653B2FA}">
      <text>
        <r>
          <rPr>
            <b/>
            <sz val="8"/>
            <color indexed="8"/>
            <rFont val="Tahoma"/>
            <family val="2"/>
          </rPr>
          <t xml:space="preserve">Pengiraan automatik
</t>
        </r>
        <r>
          <rPr>
            <b/>
            <i/>
            <sz val="8"/>
            <color indexed="8"/>
            <rFont val="Tahoma"/>
            <family val="2"/>
          </rPr>
          <t>Automatic calculation</t>
        </r>
      </text>
    </comment>
    <comment ref="K58" authorId="1" shapeId="0" xr:uid="{00000000-0006-0000-0900-00003F000000}">
      <text>
        <r>
          <rPr>
            <b/>
            <sz val="9"/>
            <rFont val="Tahoma"/>
            <family val="2"/>
          </rPr>
          <t>Sila isi di sini
Please fill in here</t>
        </r>
      </text>
    </comment>
    <comment ref="O58" authorId="1" shapeId="0" xr:uid="{00000000-0006-0000-0900-000040000000}">
      <text>
        <r>
          <rPr>
            <b/>
            <sz val="9"/>
            <rFont val="Tahoma"/>
            <family val="2"/>
          </rPr>
          <t>Sila isi di sini
Please fill in here</t>
        </r>
      </text>
    </comment>
    <comment ref="S58" authorId="0" shapeId="0" xr:uid="{00000000-0006-0000-0900-000041000000}">
      <text>
        <r>
          <rPr>
            <b/>
            <sz val="8"/>
            <color indexed="8"/>
            <rFont val="Tahoma"/>
            <family val="2"/>
          </rPr>
          <t xml:space="preserve">Pengiraan automatik
</t>
        </r>
        <r>
          <rPr>
            <b/>
            <i/>
            <sz val="8"/>
            <color indexed="8"/>
            <rFont val="Tahoma"/>
            <family val="2"/>
          </rPr>
          <t>Automatic calculation</t>
        </r>
      </text>
    </comment>
    <comment ref="W58" authorId="1" shapeId="0" xr:uid="{00000000-0006-0000-0900-000042000000}">
      <text>
        <r>
          <rPr>
            <b/>
            <sz val="9"/>
            <rFont val="Tahoma"/>
            <family val="2"/>
          </rPr>
          <t>Sila isi di sini
Please fill in here</t>
        </r>
      </text>
    </comment>
    <comment ref="AF58" authorId="1" shapeId="0" xr:uid="{00000000-0006-0000-0900-000043000000}">
      <text>
        <r>
          <rPr>
            <b/>
            <sz val="9"/>
            <rFont val="Tahoma"/>
            <family val="2"/>
          </rPr>
          <t>Sila isi di sini
Please fill in here</t>
        </r>
      </text>
    </comment>
    <comment ref="AJ58" authorId="1" shapeId="0" xr:uid="{00000000-0006-0000-0900-000044000000}">
      <text>
        <r>
          <rPr>
            <b/>
            <sz val="9"/>
            <rFont val="Tahoma"/>
            <family val="2"/>
          </rPr>
          <t>Sila isi di sini
Please fill in here</t>
        </r>
      </text>
    </comment>
    <comment ref="AN58" authorId="0" shapeId="0" xr:uid="{CF45D418-630C-4EF1-931A-F6BC8237B7AA}">
      <text>
        <r>
          <rPr>
            <b/>
            <sz val="8"/>
            <color indexed="8"/>
            <rFont val="Tahoma"/>
            <family val="2"/>
          </rPr>
          <t xml:space="preserve">Pengiraan automatik
</t>
        </r>
        <r>
          <rPr>
            <b/>
            <i/>
            <sz val="8"/>
            <color indexed="8"/>
            <rFont val="Tahoma"/>
            <family val="2"/>
          </rPr>
          <t>Automatic calculation</t>
        </r>
      </text>
    </comment>
    <comment ref="K61" authorId="1" shapeId="0" xr:uid="{00000000-0006-0000-0900-000046000000}">
      <text>
        <r>
          <rPr>
            <b/>
            <sz val="9"/>
            <rFont val="Tahoma"/>
            <family val="2"/>
          </rPr>
          <t>Pengiraan automatik
Automatic calculation</t>
        </r>
      </text>
    </comment>
    <comment ref="O61" authorId="1" shapeId="0" xr:uid="{00000000-0006-0000-0900-000047000000}">
      <text>
        <r>
          <rPr>
            <b/>
            <sz val="9"/>
            <rFont val="Tahoma"/>
            <family val="2"/>
          </rPr>
          <t>Pengiraan automatik
Automatic calculation</t>
        </r>
      </text>
    </comment>
    <comment ref="S61" authorId="1" shapeId="0" xr:uid="{00000000-0006-0000-0900-000048000000}">
      <text>
        <r>
          <rPr>
            <b/>
            <sz val="9"/>
            <rFont val="Tahoma"/>
            <family val="2"/>
          </rPr>
          <t>Pengiraan automatik
Automatic calculation</t>
        </r>
      </text>
    </comment>
    <comment ref="W61" authorId="1" shapeId="0" xr:uid="{00000000-0006-0000-0900-000049000000}">
      <text>
        <r>
          <rPr>
            <b/>
            <sz val="9"/>
            <rFont val="Tahoma"/>
            <family val="2"/>
          </rPr>
          <t>Pengiraan automatik
Automatic calculation</t>
        </r>
      </text>
    </comment>
    <comment ref="AF61" authorId="1" shapeId="0" xr:uid="{00000000-0006-0000-0900-00004A000000}">
      <text>
        <r>
          <rPr>
            <b/>
            <sz val="9"/>
            <rFont val="Tahoma"/>
            <family val="2"/>
          </rPr>
          <t>Pengiraan automatik
Automatic calculation</t>
        </r>
      </text>
    </comment>
    <comment ref="AJ61" authorId="1" shapeId="0" xr:uid="{00000000-0006-0000-0900-00004B000000}">
      <text>
        <r>
          <rPr>
            <b/>
            <sz val="9"/>
            <rFont val="Tahoma"/>
            <family val="2"/>
          </rPr>
          <t>Pengiraan automatik
Automatic calculation</t>
        </r>
      </text>
    </comment>
    <comment ref="AN61" authorId="0" shapeId="0" xr:uid="{435057DF-F5A8-4532-BA5D-A718594DA1DE}">
      <text>
        <r>
          <rPr>
            <b/>
            <sz val="8"/>
            <color indexed="8"/>
            <rFont val="Tahoma"/>
            <family val="2"/>
          </rPr>
          <t xml:space="preserve">Pengiraan automatik
</t>
        </r>
        <r>
          <rPr>
            <b/>
            <i/>
            <sz val="8"/>
            <color indexed="8"/>
            <rFont val="Tahoma"/>
            <family val="2"/>
          </rPr>
          <t>Automatic calculation</t>
        </r>
      </text>
    </comment>
    <comment ref="K64" authorId="1" shapeId="0" xr:uid="{00000000-0006-0000-0900-00004D000000}">
      <text>
        <r>
          <rPr>
            <b/>
            <sz val="9"/>
            <rFont val="Tahoma"/>
            <family val="2"/>
          </rPr>
          <t>Sila isi di sini
Please fill in here</t>
        </r>
      </text>
    </comment>
    <comment ref="O64" authorId="1" shapeId="0" xr:uid="{00000000-0006-0000-0900-00004E000000}">
      <text>
        <r>
          <rPr>
            <b/>
            <sz val="9"/>
            <rFont val="Tahoma"/>
            <family val="2"/>
          </rPr>
          <t>Sila isi di sini
Please fill in here</t>
        </r>
      </text>
    </comment>
    <comment ref="S64" authorId="1" shapeId="0" xr:uid="{00000000-0006-0000-0900-00004F000000}">
      <text>
        <r>
          <rPr>
            <b/>
            <sz val="9"/>
            <rFont val="Tahoma"/>
            <family val="2"/>
          </rPr>
          <t>Sila isi di sini
Please fill in here</t>
        </r>
      </text>
    </comment>
    <comment ref="AF64" authorId="1" shapeId="0" xr:uid="{00000000-0006-0000-0900-000050000000}">
      <text>
        <r>
          <rPr>
            <b/>
            <sz val="9"/>
            <rFont val="Tahoma"/>
            <family val="2"/>
          </rPr>
          <t>Sila isi di sini
Please fill in here</t>
        </r>
      </text>
    </comment>
    <comment ref="AJ64" authorId="1" shapeId="0" xr:uid="{00000000-0006-0000-0900-000051000000}">
      <text>
        <r>
          <rPr>
            <b/>
            <sz val="9"/>
            <rFont val="Tahoma"/>
            <family val="2"/>
          </rPr>
          <t>Sila isi di sini
Please fill in here</t>
        </r>
      </text>
    </comment>
    <comment ref="AN64" authorId="1" shapeId="0" xr:uid="{00000000-0006-0000-0900-000052000000}">
      <text>
        <r>
          <rPr>
            <b/>
            <sz val="9"/>
            <rFont val="Tahoma"/>
            <family val="2"/>
          </rPr>
          <t>Sila isi di sini
Please fill in here</t>
        </r>
      </text>
    </comment>
    <comment ref="K67" authorId="0" shapeId="0" xr:uid="{00000000-0006-0000-0900-000053000000}">
      <text>
        <r>
          <rPr>
            <b/>
            <sz val="8"/>
            <color indexed="8"/>
            <rFont val="Tahoma"/>
            <family val="2"/>
          </rPr>
          <t xml:space="preserve">Pengiraan automatik
</t>
        </r>
        <r>
          <rPr>
            <i/>
            <sz val="8"/>
            <color indexed="8"/>
            <rFont val="Tahoma"/>
            <family val="2"/>
          </rPr>
          <t>Automatic calculation</t>
        </r>
      </text>
    </comment>
    <comment ref="O67" authorId="0" shapeId="0" xr:uid="{00000000-0006-0000-0900-000054000000}">
      <text>
        <r>
          <rPr>
            <b/>
            <sz val="8"/>
            <color indexed="8"/>
            <rFont val="Tahoma"/>
            <family val="2"/>
          </rPr>
          <t xml:space="preserve">Pengiraan automatik
</t>
        </r>
        <r>
          <rPr>
            <b/>
            <i/>
            <sz val="8"/>
            <color indexed="8"/>
            <rFont val="Tahoma"/>
            <family val="2"/>
          </rPr>
          <t>Automatic calculation</t>
        </r>
      </text>
    </comment>
    <comment ref="S67" authorId="0" shapeId="0" xr:uid="{00000000-0006-0000-0900-000055000000}">
      <text>
        <r>
          <rPr>
            <b/>
            <sz val="8"/>
            <color indexed="8"/>
            <rFont val="Tahoma"/>
            <family val="2"/>
          </rPr>
          <t xml:space="preserve">Pengiraan automatik
</t>
        </r>
        <r>
          <rPr>
            <b/>
            <i/>
            <sz val="8"/>
            <color indexed="8"/>
            <rFont val="Tahoma"/>
            <family val="2"/>
          </rPr>
          <t>Automatic calculation</t>
        </r>
      </text>
    </comment>
    <comment ref="W67" authorId="1" shapeId="0" xr:uid="{00000000-0006-0000-0900-000056000000}">
      <text>
        <r>
          <rPr>
            <b/>
            <sz val="9"/>
            <rFont val="Tahoma"/>
            <family val="2"/>
          </rPr>
          <t>Pengiraan automatik
Automatic calculation</t>
        </r>
      </text>
    </comment>
    <comment ref="AF67" authorId="0" shapeId="0" xr:uid="{00000000-0006-0000-0900-000057000000}">
      <text>
        <r>
          <rPr>
            <b/>
            <sz val="8"/>
            <color indexed="8"/>
            <rFont val="Tahoma"/>
            <family val="2"/>
          </rPr>
          <t xml:space="preserve">Pengiraan automatik
</t>
        </r>
        <r>
          <rPr>
            <b/>
            <i/>
            <sz val="8"/>
            <color indexed="8"/>
            <rFont val="Tahoma"/>
            <family val="2"/>
          </rPr>
          <t>Automatic calculation</t>
        </r>
      </text>
    </comment>
    <comment ref="AJ67" authorId="0" shapeId="0" xr:uid="{00000000-0006-0000-0900-000058000000}">
      <text>
        <r>
          <rPr>
            <b/>
            <sz val="8"/>
            <color indexed="8"/>
            <rFont val="Tahoma"/>
            <family val="2"/>
          </rPr>
          <t xml:space="preserve">Pengiraan automatik
</t>
        </r>
        <r>
          <rPr>
            <b/>
            <i/>
            <sz val="8"/>
            <color indexed="8"/>
            <rFont val="Tahoma"/>
            <family val="2"/>
          </rPr>
          <t>Automatic calculation</t>
        </r>
      </text>
    </comment>
    <comment ref="AN67" authorId="0" shapeId="0" xr:uid="{00000000-0006-0000-0900-000059000000}">
      <text>
        <r>
          <rPr>
            <b/>
            <sz val="8"/>
            <color indexed="8"/>
            <rFont val="Tahoma"/>
            <family val="2"/>
          </rPr>
          <t xml:space="preserve">Pengiraan automatik
</t>
        </r>
        <r>
          <rPr>
            <b/>
            <i/>
            <sz val="8"/>
            <color indexed="8"/>
            <rFont val="Tahoma"/>
            <family val="2"/>
          </rPr>
          <t>Automatic calculation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00000000-0006-0000-0A00-000001000000}">
      <text>
        <r>
          <rPr>
            <b/>
            <sz val="8"/>
            <color indexed="8"/>
            <rFont val="Tahoma"/>
            <family val="2"/>
          </rPr>
          <t xml:space="preserve">Sila isi di sini
</t>
        </r>
        <r>
          <rPr>
            <b/>
            <i/>
            <sz val="8"/>
            <color indexed="8"/>
            <rFont val="Tahoma"/>
            <family val="2"/>
          </rPr>
          <t>Please fill in here</t>
        </r>
      </text>
    </comment>
    <comment ref="O17" authorId="0" shapeId="0" xr:uid="{00000000-0006-0000-0A00-000002000000}">
      <text>
        <r>
          <rPr>
            <b/>
            <sz val="8"/>
            <color indexed="8"/>
            <rFont val="Tahoma"/>
            <family val="2"/>
          </rPr>
          <t xml:space="preserve">Sila isi di sini
</t>
        </r>
        <r>
          <rPr>
            <b/>
            <i/>
            <sz val="8"/>
            <color indexed="8"/>
            <rFont val="Tahoma"/>
            <family val="2"/>
          </rPr>
          <t>Please fill in here</t>
        </r>
      </text>
    </comment>
    <comment ref="T17" authorId="0" shapeId="0" xr:uid="{530B6445-F6E3-4A7A-9521-63766CCF4906}">
      <text>
        <r>
          <rPr>
            <b/>
            <sz val="8"/>
            <color indexed="8"/>
            <rFont val="Tahoma"/>
            <family val="2"/>
          </rPr>
          <t xml:space="preserve">Pengiraan automatik
</t>
        </r>
        <r>
          <rPr>
            <b/>
            <i/>
            <sz val="8"/>
            <color indexed="8"/>
            <rFont val="Tahoma"/>
            <family val="2"/>
          </rPr>
          <t>Automatic calculation</t>
        </r>
      </text>
    </comment>
    <comment ref="K21" authorId="0" shapeId="0" xr:uid="{00000000-0006-0000-0A00-000003000000}">
      <text>
        <r>
          <rPr>
            <b/>
            <sz val="8"/>
            <color indexed="8"/>
            <rFont val="Tahoma"/>
            <family val="2"/>
          </rPr>
          <t xml:space="preserve">Sila isi di sini
</t>
        </r>
        <r>
          <rPr>
            <b/>
            <i/>
            <sz val="8"/>
            <color indexed="8"/>
            <rFont val="Tahoma"/>
            <family val="2"/>
          </rPr>
          <t>Please fill in here</t>
        </r>
      </text>
    </comment>
    <comment ref="O21" authorId="0" shapeId="0" xr:uid="{00000000-0006-0000-0A00-000004000000}">
      <text>
        <r>
          <rPr>
            <b/>
            <sz val="8"/>
            <color indexed="8"/>
            <rFont val="Tahoma"/>
            <family val="2"/>
          </rPr>
          <t xml:space="preserve">Sila isi di sini
</t>
        </r>
        <r>
          <rPr>
            <b/>
            <i/>
            <sz val="8"/>
            <color indexed="8"/>
            <rFont val="Tahoma"/>
            <family val="2"/>
          </rPr>
          <t>Please fill in here</t>
        </r>
      </text>
    </comment>
    <comment ref="T21" authorId="0" shapeId="0" xr:uid="{00000000-0006-0000-0A00-000005000000}">
      <text>
        <r>
          <rPr>
            <b/>
            <sz val="8"/>
            <color indexed="8"/>
            <rFont val="Tahoma"/>
            <family val="2"/>
          </rPr>
          <t xml:space="preserve">Pengiraan automatik
</t>
        </r>
        <r>
          <rPr>
            <b/>
            <i/>
            <sz val="8"/>
            <color indexed="8"/>
            <rFont val="Tahoma"/>
            <family val="2"/>
          </rPr>
          <t>Automatic calculation</t>
        </r>
      </text>
    </comment>
    <comment ref="K25" authorId="1" shapeId="0" xr:uid="{00000000-0006-0000-0A00-000006000000}">
      <text>
        <r>
          <rPr>
            <b/>
            <sz val="9"/>
            <rFont val="Tahoma"/>
            <family val="2"/>
          </rPr>
          <t>Sila isi di sini
Please fill in here</t>
        </r>
      </text>
    </comment>
    <comment ref="O25" authorId="1" shapeId="0" xr:uid="{00000000-0006-0000-0A00-000007000000}">
      <text>
        <r>
          <rPr>
            <b/>
            <sz val="9"/>
            <rFont val="Tahoma"/>
            <family val="2"/>
          </rPr>
          <t>Sila isi di sini
Please fill in here</t>
        </r>
      </text>
    </comment>
    <comment ref="T25" authorId="0" shapeId="0" xr:uid="{00000000-0006-0000-0A00-000008000000}">
      <text>
        <r>
          <rPr>
            <b/>
            <sz val="8"/>
            <color indexed="8"/>
            <rFont val="Tahoma"/>
            <family val="2"/>
          </rPr>
          <t xml:space="preserve">Pengiraan automatik
</t>
        </r>
        <r>
          <rPr>
            <b/>
            <i/>
            <sz val="8"/>
            <color indexed="8"/>
            <rFont val="Tahoma"/>
            <family val="2"/>
          </rPr>
          <t>Automatic calculation</t>
        </r>
      </text>
    </comment>
    <comment ref="X25" authorId="1" shapeId="0" xr:uid="{00000000-0006-0000-0A00-000009000000}">
      <text>
        <r>
          <rPr>
            <b/>
            <sz val="9"/>
            <rFont val="Tahoma"/>
            <family val="2"/>
          </rPr>
          <t>Sila isi di sini
Please fill in here</t>
        </r>
      </text>
    </comment>
    <comment ref="AH25" authorId="1" shapeId="0" xr:uid="{00000000-0006-0000-0A00-00000A000000}">
      <text>
        <r>
          <rPr>
            <b/>
            <sz val="9"/>
            <rFont val="Tahoma"/>
            <family val="2"/>
          </rPr>
          <t>Sila isi di sini
Please fill in here</t>
        </r>
      </text>
    </comment>
    <comment ref="AL25" authorId="1" shapeId="0" xr:uid="{00000000-0006-0000-0A00-00000B000000}">
      <text>
        <r>
          <rPr>
            <b/>
            <sz val="9"/>
            <rFont val="Tahoma"/>
            <family val="2"/>
          </rPr>
          <t>Sila isi di sini
Please fill in here</t>
        </r>
      </text>
    </comment>
    <comment ref="AP25" authorId="1" shapeId="0" xr:uid="{00000000-0006-0000-0A00-00000C000000}">
      <text>
        <r>
          <rPr>
            <b/>
            <sz val="9"/>
            <rFont val="Tahoma"/>
            <family val="2"/>
          </rPr>
          <t>Sila isi di sini
Please fill in here</t>
        </r>
      </text>
    </comment>
    <comment ref="K29" authorId="1" shapeId="0" xr:uid="{00000000-0006-0000-0A00-00000D000000}">
      <text>
        <r>
          <rPr>
            <b/>
            <sz val="9"/>
            <rFont val="Tahoma"/>
            <family val="2"/>
          </rPr>
          <t>Sila isi di sini
Please fill in here</t>
        </r>
      </text>
    </comment>
    <comment ref="O29" authorId="1" shapeId="0" xr:uid="{00000000-0006-0000-0A00-00000E000000}">
      <text>
        <r>
          <rPr>
            <b/>
            <sz val="9"/>
            <rFont val="Tahoma"/>
            <family val="2"/>
          </rPr>
          <t>Sila isi di sini
Please fill in here</t>
        </r>
      </text>
    </comment>
    <comment ref="T29" authorId="0" shapeId="0" xr:uid="{00000000-0006-0000-0A00-00000F000000}">
      <text>
        <r>
          <rPr>
            <b/>
            <sz val="8"/>
            <color indexed="8"/>
            <rFont val="Tahoma"/>
            <family val="2"/>
          </rPr>
          <t xml:space="preserve">Pengiraan automatik
</t>
        </r>
        <r>
          <rPr>
            <b/>
            <i/>
            <sz val="8"/>
            <color indexed="8"/>
            <rFont val="Tahoma"/>
            <family val="2"/>
          </rPr>
          <t>Automatic calculation</t>
        </r>
      </text>
    </comment>
    <comment ref="X29" authorId="1" shapeId="0" xr:uid="{00000000-0006-0000-0A00-000010000000}">
      <text>
        <r>
          <rPr>
            <b/>
            <sz val="9"/>
            <rFont val="Tahoma"/>
            <family val="2"/>
          </rPr>
          <t>Sila isi di sini
Please fill in here</t>
        </r>
      </text>
    </comment>
    <comment ref="AH29" authorId="1" shapeId="0" xr:uid="{00000000-0006-0000-0A00-000011000000}">
      <text>
        <r>
          <rPr>
            <b/>
            <sz val="9"/>
            <rFont val="Tahoma"/>
            <family val="2"/>
          </rPr>
          <t>Sila isi di sini
Please fill in here</t>
        </r>
      </text>
    </comment>
    <comment ref="AL29" authorId="1" shapeId="0" xr:uid="{00000000-0006-0000-0A00-000012000000}">
      <text>
        <r>
          <rPr>
            <b/>
            <sz val="9"/>
            <rFont val="Tahoma"/>
            <family val="2"/>
          </rPr>
          <t>Sila isi di sini
Please fill in here</t>
        </r>
      </text>
    </comment>
    <comment ref="AP29" authorId="1" shapeId="0" xr:uid="{00000000-0006-0000-0A00-000013000000}">
      <text>
        <r>
          <rPr>
            <b/>
            <sz val="9"/>
            <rFont val="Tahoma"/>
            <family val="2"/>
          </rPr>
          <t>Sila isi di sini
Please fill in here</t>
        </r>
      </text>
    </comment>
    <comment ref="K33" authorId="1" shapeId="0" xr:uid="{00000000-0006-0000-0A00-000014000000}">
      <text>
        <r>
          <rPr>
            <b/>
            <sz val="9"/>
            <rFont val="Tahoma"/>
            <family val="2"/>
          </rPr>
          <t>Sila isi di sini
Please fill in here</t>
        </r>
      </text>
    </comment>
    <comment ref="O33" authorId="1" shapeId="0" xr:uid="{00000000-0006-0000-0A00-000015000000}">
      <text>
        <r>
          <rPr>
            <b/>
            <sz val="9"/>
            <rFont val="Tahoma"/>
            <family val="2"/>
          </rPr>
          <t>Sila isi di sini
Please fill in here</t>
        </r>
      </text>
    </comment>
    <comment ref="T33" authorId="0" shapeId="0" xr:uid="{00000000-0006-0000-0A00-000016000000}">
      <text>
        <r>
          <rPr>
            <b/>
            <sz val="8"/>
            <color indexed="8"/>
            <rFont val="Tahoma"/>
            <family val="2"/>
          </rPr>
          <t xml:space="preserve">Pengiraan automatik
</t>
        </r>
        <r>
          <rPr>
            <b/>
            <i/>
            <sz val="8"/>
            <color indexed="8"/>
            <rFont val="Tahoma"/>
            <family val="2"/>
          </rPr>
          <t>Automatic calculation</t>
        </r>
      </text>
    </comment>
    <comment ref="X33" authorId="1" shapeId="0" xr:uid="{00000000-0006-0000-0A00-000017000000}">
      <text>
        <r>
          <rPr>
            <b/>
            <sz val="9"/>
            <rFont val="Tahoma"/>
            <family val="2"/>
          </rPr>
          <t>Sila isi di sini
Please fill in here</t>
        </r>
      </text>
    </comment>
    <comment ref="AH33" authorId="1" shapeId="0" xr:uid="{00000000-0006-0000-0A00-000018000000}">
      <text>
        <r>
          <rPr>
            <b/>
            <sz val="9"/>
            <rFont val="Tahoma"/>
            <family val="2"/>
          </rPr>
          <t>Sila isi di sini
Please fill in here</t>
        </r>
      </text>
    </comment>
    <comment ref="AL33" authorId="1" shapeId="0" xr:uid="{00000000-0006-0000-0A00-000019000000}">
      <text>
        <r>
          <rPr>
            <b/>
            <sz val="9"/>
            <rFont val="Tahoma"/>
            <family val="2"/>
          </rPr>
          <t>Sila isi di sini
Please fill in here</t>
        </r>
      </text>
    </comment>
    <comment ref="AP33" authorId="1" shapeId="0" xr:uid="{00000000-0006-0000-0A00-00001A000000}">
      <text>
        <r>
          <rPr>
            <b/>
            <sz val="9"/>
            <rFont val="Tahoma"/>
            <family val="2"/>
          </rPr>
          <t>Sila isi di sini
Please fill in here</t>
        </r>
      </text>
    </comment>
    <comment ref="K37" authorId="0" shapeId="0" xr:uid="{00000000-0006-0000-0A00-00001B000000}">
      <text>
        <r>
          <rPr>
            <b/>
            <sz val="8"/>
            <color indexed="8"/>
            <rFont val="Tahoma"/>
            <family val="2"/>
          </rPr>
          <t xml:space="preserve">Sila isi di sini
</t>
        </r>
        <r>
          <rPr>
            <b/>
            <i/>
            <sz val="8"/>
            <color indexed="8"/>
            <rFont val="Tahoma"/>
            <family val="2"/>
          </rPr>
          <t>Please fill in here</t>
        </r>
      </text>
    </comment>
    <comment ref="O37" authorId="0" shapeId="0" xr:uid="{00000000-0006-0000-0A00-00001C000000}">
      <text>
        <r>
          <rPr>
            <b/>
            <sz val="8"/>
            <color indexed="8"/>
            <rFont val="Tahoma"/>
            <family val="2"/>
          </rPr>
          <t xml:space="preserve">Sila isi di sini
</t>
        </r>
        <r>
          <rPr>
            <b/>
            <i/>
            <sz val="8"/>
            <color indexed="8"/>
            <rFont val="Tahoma"/>
            <family val="2"/>
          </rPr>
          <t>Please fill in here</t>
        </r>
      </text>
    </comment>
    <comment ref="T37" authorId="0" shapeId="0" xr:uid="{00000000-0006-0000-0A00-00001D000000}">
      <text>
        <r>
          <rPr>
            <b/>
            <sz val="8"/>
            <color indexed="8"/>
            <rFont val="Tahoma"/>
            <family val="2"/>
          </rPr>
          <t xml:space="preserve">Pengiraan automatik
</t>
        </r>
        <r>
          <rPr>
            <b/>
            <i/>
            <sz val="8"/>
            <color indexed="8"/>
            <rFont val="Tahoma"/>
            <family val="2"/>
          </rPr>
          <t>Automatic calculation</t>
        </r>
      </text>
    </comment>
    <comment ref="X37" authorId="1" shapeId="0" xr:uid="{00000000-0006-0000-0A00-00001E000000}">
      <text>
        <r>
          <rPr>
            <b/>
            <sz val="9"/>
            <rFont val="Tahoma"/>
            <family val="2"/>
          </rPr>
          <t>Sila isi di sini
Please fill in here</t>
        </r>
      </text>
    </comment>
    <comment ref="AH37" authorId="0" shapeId="0" xr:uid="{00000000-0006-0000-0A00-00001F000000}">
      <text>
        <r>
          <rPr>
            <b/>
            <sz val="8"/>
            <color indexed="8"/>
            <rFont val="Tahoma"/>
            <family val="2"/>
          </rPr>
          <t xml:space="preserve">Sila isi di sini
</t>
        </r>
        <r>
          <rPr>
            <b/>
            <i/>
            <sz val="8"/>
            <color indexed="8"/>
            <rFont val="Tahoma"/>
            <family val="2"/>
          </rPr>
          <t>Please fill in here</t>
        </r>
      </text>
    </comment>
    <comment ref="AL37" authorId="0" shapeId="0" xr:uid="{00000000-0006-0000-0A00-000020000000}">
      <text>
        <r>
          <rPr>
            <b/>
            <sz val="8"/>
            <color indexed="8"/>
            <rFont val="Tahoma"/>
            <family val="2"/>
          </rPr>
          <t xml:space="preserve">Sila isi di sini
</t>
        </r>
        <r>
          <rPr>
            <b/>
            <i/>
            <sz val="8"/>
            <color indexed="8"/>
            <rFont val="Tahoma"/>
            <family val="2"/>
          </rPr>
          <t>Please fill in here</t>
        </r>
      </text>
    </comment>
    <comment ref="AP37" authorId="1" shapeId="0" xr:uid="{00000000-0006-0000-0A00-000021000000}">
      <text>
        <r>
          <rPr>
            <b/>
            <sz val="9"/>
            <rFont val="Tahoma"/>
            <family val="2"/>
          </rPr>
          <t>Sila isi di sini
Please fill in here</t>
        </r>
      </text>
    </comment>
    <comment ref="K41" authorId="0" shapeId="0" xr:uid="{00000000-0006-0000-0A00-000022000000}">
      <text>
        <r>
          <rPr>
            <b/>
            <sz val="8"/>
            <color indexed="8"/>
            <rFont val="Tahoma"/>
            <family val="2"/>
          </rPr>
          <t xml:space="preserve">Sila isi di sini
</t>
        </r>
        <r>
          <rPr>
            <b/>
            <i/>
            <sz val="8"/>
            <color indexed="8"/>
            <rFont val="Tahoma"/>
            <family val="2"/>
          </rPr>
          <t>Please fill in here</t>
        </r>
      </text>
    </comment>
    <comment ref="O41" authorId="0" shapeId="0" xr:uid="{00000000-0006-0000-0A00-000023000000}">
      <text>
        <r>
          <rPr>
            <b/>
            <sz val="8"/>
            <color indexed="8"/>
            <rFont val="Tahoma"/>
            <family val="2"/>
          </rPr>
          <t xml:space="preserve">Sila isi di sini
</t>
        </r>
        <r>
          <rPr>
            <b/>
            <i/>
            <sz val="8"/>
            <color indexed="8"/>
            <rFont val="Tahoma"/>
            <family val="2"/>
          </rPr>
          <t>Please fill in here</t>
        </r>
      </text>
    </comment>
    <comment ref="T41" authorId="0" shapeId="0" xr:uid="{00000000-0006-0000-0A00-000024000000}">
      <text>
        <r>
          <rPr>
            <b/>
            <sz val="8"/>
            <color indexed="8"/>
            <rFont val="Tahoma"/>
            <family val="2"/>
          </rPr>
          <t xml:space="preserve">Pengiraan automatik
</t>
        </r>
        <r>
          <rPr>
            <b/>
            <i/>
            <sz val="8"/>
            <color indexed="8"/>
            <rFont val="Tahoma"/>
            <family val="2"/>
          </rPr>
          <t>Automatic calculation</t>
        </r>
      </text>
    </comment>
    <comment ref="X41" authorId="1" shapeId="0" xr:uid="{00000000-0006-0000-0A00-000025000000}">
      <text>
        <r>
          <rPr>
            <b/>
            <sz val="9"/>
            <rFont val="Tahoma"/>
            <family val="2"/>
          </rPr>
          <t>Sila isi di sini
Please fill in here</t>
        </r>
      </text>
    </comment>
    <comment ref="AH41" authorId="0" shapeId="0" xr:uid="{00000000-0006-0000-0A00-000026000000}">
      <text>
        <r>
          <rPr>
            <b/>
            <sz val="8"/>
            <color indexed="8"/>
            <rFont val="Tahoma"/>
            <family val="2"/>
          </rPr>
          <t xml:space="preserve">Sila isi di sini
</t>
        </r>
        <r>
          <rPr>
            <b/>
            <i/>
            <sz val="8"/>
            <color indexed="8"/>
            <rFont val="Tahoma"/>
            <family val="2"/>
          </rPr>
          <t>Please fill in here</t>
        </r>
      </text>
    </comment>
    <comment ref="AL41" authorId="0" shapeId="0" xr:uid="{00000000-0006-0000-0A00-000027000000}">
      <text>
        <r>
          <rPr>
            <b/>
            <sz val="8"/>
            <color indexed="8"/>
            <rFont val="Tahoma"/>
            <family val="2"/>
          </rPr>
          <t xml:space="preserve">Sila isi di sini
</t>
        </r>
        <r>
          <rPr>
            <b/>
            <i/>
            <sz val="8"/>
            <color indexed="8"/>
            <rFont val="Tahoma"/>
            <family val="2"/>
          </rPr>
          <t>Please fill in here</t>
        </r>
      </text>
    </comment>
    <comment ref="AP41" authorId="1" shapeId="0" xr:uid="{00000000-0006-0000-0A00-000028000000}">
      <text>
        <r>
          <rPr>
            <b/>
            <sz val="9"/>
            <rFont val="Tahoma"/>
            <family val="2"/>
          </rPr>
          <t>Sila isi di sini
Please fill in here</t>
        </r>
      </text>
    </comment>
    <comment ref="K45" authorId="0" shapeId="0" xr:uid="{00000000-0006-0000-0A00-000029000000}">
      <text>
        <r>
          <rPr>
            <b/>
            <sz val="8"/>
            <color indexed="8"/>
            <rFont val="Tahoma"/>
            <family val="2"/>
          </rPr>
          <t xml:space="preserve">Sila isi di sini
</t>
        </r>
        <r>
          <rPr>
            <b/>
            <i/>
            <sz val="8"/>
            <color indexed="8"/>
            <rFont val="Tahoma"/>
            <family val="2"/>
          </rPr>
          <t>Please fill in here</t>
        </r>
      </text>
    </comment>
    <comment ref="O45" authorId="0" shapeId="0" xr:uid="{00000000-0006-0000-0A00-00002A000000}">
      <text>
        <r>
          <rPr>
            <b/>
            <sz val="8"/>
            <color indexed="8"/>
            <rFont val="Tahoma"/>
            <family val="2"/>
          </rPr>
          <t xml:space="preserve">Sila isi di sini
</t>
        </r>
        <r>
          <rPr>
            <b/>
            <i/>
            <sz val="8"/>
            <color indexed="8"/>
            <rFont val="Tahoma"/>
            <family val="2"/>
          </rPr>
          <t>Please fill in here</t>
        </r>
      </text>
    </comment>
    <comment ref="T45" authorId="0" shapeId="0" xr:uid="{00000000-0006-0000-0A00-00002B000000}">
      <text>
        <r>
          <rPr>
            <b/>
            <sz val="8"/>
            <color indexed="8"/>
            <rFont val="Tahoma"/>
            <family val="2"/>
          </rPr>
          <t xml:space="preserve">Pengiraan automatik
</t>
        </r>
        <r>
          <rPr>
            <b/>
            <i/>
            <sz val="8"/>
            <color indexed="8"/>
            <rFont val="Tahoma"/>
            <family val="2"/>
          </rPr>
          <t>Automatic calculation</t>
        </r>
      </text>
    </comment>
    <comment ref="X45" authorId="1" shapeId="0" xr:uid="{00000000-0006-0000-0A00-00002C000000}">
      <text>
        <r>
          <rPr>
            <b/>
            <sz val="9"/>
            <rFont val="Tahoma"/>
            <family val="2"/>
          </rPr>
          <t>Sila isi di sini
Please fill in here</t>
        </r>
      </text>
    </comment>
    <comment ref="AH45" authorId="0" shapeId="0" xr:uid="{00000000-0006-0000-0A00-00002D000000}">
      <text>
        <r>
          <rPr>
            <b/>
            <sz val="8"/>
            <color indexed="8"/>
            <rFont val="Tahoma"/>
            <family val="2"/>
          </rPr>
          <t xml:space="preserve">Sila isi di sini
</t>
        </r>
        <r>
          <rPr>
            <b/>
            <i/>
            <sz val="8"/>
            <color indexed="8"/>
            <rFont val="Tahoma"/>
            <family val="2"/>
          </rPr>
          <t>Please fill in here</t>
        </r>
      </text>
    </comment>
    <comment ref="AL45" authorId="0" shapeId="0" xr:uid="{00000000-0006-0000-0A00-00002E000000}">
      <text>
        <r>
          <rPr>
            <b/>
            <sz val="8"/>
            <color indexed="8"/>
            <rFont val="Tahoma"/>
            <family val="2"/>
          </rPr>
          <t xml:space="preserve">Sila isi di sini
</t>
        </r>
        <r>
          <rPr>
            <b/>
            <i/>
            <sz val="8"/>
            <color indexed="8"/>
            <rFont val="Tahoma"/>
            <family val="2"/>
          </rPr>
          <t>Please fill in here</t>
        </r>
      </text>
    </comment>
    <comment ref="AP45" authorId="1" shapeId="0" xr:uid="{00000000-0006-0000-0A00-00002F000000}">
      <text>
        <r>
          <rPr>
            <b/>
            <sz val="9"/>
            <rFont val="Tahoma"/>
            <family val="2"/>
          </rPr>
          <t>Sila isi di sini
Please fill in here</t>
        </r>
      </text>
    </comment>
    <comment ref="K49" authorId="0" shapeId="0" xr:uid="{00000000-0006-0000-0A00-000030000000}">
      <text>
        <r>
          <rPr>
            <b/>
            <sz val="8"/>
            <color indexed="8"/>
            <rFont val="Tahoma"/>
            <family val="2"/>
          </rPr>
          <t xml:space="preserve">Sila isi di sini
</t>
        </r>
        <r>
          <rPr>
            <b/>
            <i/>
            <sz val="8"/>
            <color indexed="8"/>
            <rFont val="Tahoma"/>
            <family val="2"/>
          </rPr>
          <t>Please fill in here</t>
        </r>
      </text>
    </comment>
    <comment ref="O49" authorId="0" shapeId="0" xr:uid="{00000000-0006-0000-0A00-000031000000}">
      <text>
        <r>
          <rPr>
            <b/>
            <sz val="8"/>
            <color indexed="8"/>
            <rFont val="Tahoma"/>
            <family val="2"/>
          </rPr>
          <t xml:space="preserve">Sila isi di sini
</t>
        </r>
        <r>
          <rPr>
            <b/>
            <i/>
            <sz val="8"/>
            <color indexed="8"/>
            <rFont val="Tahoma"/>
            <family val="2"/>
          </rPr>
          <t>Please fill in here</t>
        </r>
      </text>
    </comment>
    <comment ref="T49" authorId="0" shapeId="0" xr:uid="{00000000-0006-0000-0A00-000032000000}">
      <text>
        <r>
          <rPr>
            <b/>
            <sz val="8"/>
            <color indexed="8"/>
            <rFont val="Tahoma"/>
            <family val="2"/>
          </rPr>
          <t xml:space="preserve">Pengiraan automatik
</t>
        </r>
        <r>
          <rPr>
            <b/>
            <i/>
            <sz val="8"/>
            <color indexed="8"/>
            <rFont val="Tahoma"/>
            <family val="2"/>
          </rPr>
          <t>Automatic calculation</t>
        </r>
      </text>
    </comment>
    <comment ref="X49" authorId="1" shapeId="0" xr:uid="{00000000-0006-0000-0A00-000033000000}">
      <text>
        <r>
          <rPr>
            <b/>
            <sz val="9"/>
            <rFont val="Tahoma"/>
            <family val="2"/>
          </rPr>
          <t>Sila isi di sini
Please fill in here</t>
        </r>
      </text>
    </comment>
    <comment ref="AH49" authorId="0" shapeId="0" xr:uid="{00000000-0006-0000-0A00-000034000000}">
      <text>
        <r>
          <rPr>
            <b/>
            <sz val="8"/>
            <color indexed="8"/>
            <rFont val="Tahoma"/>
            <family val="2"/>
          </rPr>
          <t xml:space="preserve">Sila isi di sini
</t>
        </r>
        <r>
          <rPr>
            <b/>
            <i/>
            <sz val="8"/>
            <color indexed="8"/>
            <rFont val="Tahoma"/>
            <family val="2"/>
          </rPr>
          <t>Please fill in here</t>
        </r>
      </text>
    </comment>
    <comment ref="AL49" authorId="0" shapeId="0" xr:uid="{00000000-0006-0000-0A00-000035000000}">
      <text>
        <r>
          <rPr>
            <b/>
            <sz val="8"/>
            <color indexed="8"/>
            <rFont val="Tahoma"/>
            <family val="2"/>
          </rPr>
          <t xml:space="preserve">Sila isi di sini
</t>
        </r>
        <r>
          <rPr>
            <b/>
            <i/>
            <sz val="8"/>
            <color indexed="8"/>
            <rFont val="Tahoma"/>
            <family val="2"/>
          </rPr>
          <t>Please fill in here</t>
        </r>
      </text>
    </comment>
    <comment ref="AP49" authorId="1" shapeId="0" xr:uid="{00000000-0006-0000-0A00-000036000000}">
      <text>
        <r>
          <rPr>
            <b/>
            <sz val="9"/>
            <rFont val="Tahoma"/>
            <family val="2"/>
          </rPr>
          <t>Sila isi di sini
Please fill in here</t>
        </r>
      </text>
    </comment>
    <comment ref="K53" authorId="1" shapeId="0" xr:uid="{00000000-0006-0000-0A00-000037000000}">
      <text>
        <r>
          <rPr>
            <b/>
            <sz val="9"/>
            <rFont val="Tahoma"/>
            <family val="2"/>
          </rPr>
          <t>Sila isi di sini
Please fill in here</t>
        </r>
      </text>
    </comment>
    <comment ref="O53" authorId="1" shapeId="0" xr:uid="{00000000-0006-0000-0A00-000038000000}">
      <text>
        <r>
          <rPr>
            <b/>
            <sz val="9"/>
            <rFont val="Tahoma"/>
            <family val="2"/>
          </rPr>
          <t>Sila isi di sini
Please fill in here</t>
        </r>
      </text>
    </comment>
    <comment ref="T53" authorId="0" shapeId="0" xr:uid="{00000000-0006-0000-0A00-000039000000}">
      <text>
        <r>
          <rPr>
            <b/>
            <sz val="8"/>
            <color indexed="8"/>
            <rFont val="Tahoma"/>
            <family val="2"/>
          </rPr>
          <t xml:space="preserve">Pengiraan automatik
</t>
        </r>
        <r>
          <rPr>
            <b/>
            <i/>
            <sz val="8"/>
            <color indexed="8"/>
            <rFont val="Tahoma"/>
            <family val="2"/>
          </rPr>
          <t>Automatic calculation</t>
        </r>
      </text>
    </comment>
    <comment ref="X53" authorId="1" shapeId="0" xr:uid="{00000000-0006-0000-0A00-00003A000000}">
      <text>
        <r>
          <rPr>
            <b/>
            <sz val="9"/>
            <rFont val="Tahoma"/>
            <family val="2"/>
          </rPr>
          <t>Sila isi di sini
Please fill in here</t>
        </r>
      </text>
    </comment>
    <comment ref="AH53" authorId="1" shapeId="0" xr:uid="{00000000-0006-0000-0A00-00003B000000}">
      <text>
        <r>
          <rPr>
            <b/>
            <sz val="9"/>
            <rFont val="Tahoma"/>
            <family val="2"/>
          </rPr>
          <t>Sila isi di sini
Please fill in here</t>
        </r>
      </text>
    </comment>
    <comment ref="AL53" authorId="1" shapeId="0" xr:uid="{00000000-0006-0000-0A00-00003C000000}">
      <text>
        <r>
          <rPr>
            <b/>
            <sz val="9"/>
            <rFont val="Tahoma"/>
            <family val="2"/>
          </rPr>
          <t>Sila isi di sini
Please fill in here</t>
        </r>
      </text>
    </comment>
    <comment ref="AP53" authorId="1" shapeId="0" xr:uid="{00000000-0006-0000-0A00-00003D000000}">
      <text>
        <r>
          <rPr>
            <b/>
            <sz val="9"/>
            <rFont val="Tahoma"/>
            <family val="2"/>
          </rPr>
          <t>Sila isi di sini
Please fill in here</t>
        </r>
      </text>
    </comment>
    <comment ref="K57" authorId="1" shapeId="0" xr:uid="{00000000-0006-0000-0A00-00003E000000}">
      <text>
        <r>
          <rPr>
            <b/>
            <sz val="9"/>
            <rFont val="Tahoma"/>
            <family val="2"/>
          </rPr>
          <t>Sila isi di sini
Please fill in here</t>
        </r>
      </text>
    </comment>
    <comment ref="O57" authorId="1" shapeId="0" xr:uid="{00000000-0006-0000-0A00-00003F000000}">
      <text>
        <r>
          <rPr>
            <b/>
            <sz val="9"/>
            <rFont val="Tahoma"/>
            <family val="2"/>
          </rPr>
          <t>Sila isi di sini
Please fill in here</t>
        </r>
      </text>
    </comment>
    <comment ref="T57" authorId="0" shapeId="0" xr:uid="{00000000-0006-0000-0A00-000040000000}">
      <text>
        <r>
          <rPr>
            <b/>
            <sz val="8"/>
            <color indexed="8"/>
            <rFont val="Tahoma"/>
            <family val="2"/>
          </rPr>
          <t xml:space="preserve">Pengiraan automatik
</t>
        </r>
        <r>
          <rPr>
            <b/>
            <i/>
            <sz val="8"/>
            <color indexed="8"/>
            <rFont val="Tahoma"/>
            <family val="2"/>
          </rPr>
          <t>Automatic calculation</t>
        </r>
      </text>
    </comment>
    <comment ref="X57" authorId="1" shapeId="0" xr:uid="{00000000-0006-0000-0A00-000041000000}">
      <text>
        <r>
          <rPr>
            <b/>
            <sz val="9"/>
            <rFont val="Tahoma"/>
            <family val="2"/>
          </rPr>
          <t>Sila isi di sini
Please fill in here</t>
        </r>
      </text>
    </comment>
    <comment ref="AH57" authorId="1" shapeId="0" xr:uid="{C2BDCA00-49D5-479E-BC27-5C8D46B3C2D8}">
      <text>
        <r>
          <rPr>
            <b/>
            <sz val="9"/>
            <rFont val="Tahoma"/>
            <family val="2"/>
          </rPr>
          <t>Sila isi di sini
Please fill in here</t>
        </r>
      </text>
    </comment>
    <comment ref="AL57" authorId="1" shapeId="0" xr:uid="{A269C31C-021A-4B3B-98A5-752866C1A533}">
      <text>
        <r>
          <rPr>
            <b/>
            <sz val="9"/>
            <rFont val="Tahoma"/>
            <family val="2"/>
          </rPr>
          <t>Sila isi di sini
Please fill in here</t>
        </r>
      </text>
    </comment>
    <comment ref="AP57" authorId="1" shapeId="0" xr:uid="{DEDBE3D0-4A0E-480D-8CD0-43750B936B84}">
      <text>
        <r>
          <rPr>
            <b/>
            <sz val="9"/>
            <rFont val="Tahoma"/>
            <family val="2"/>
          </rPr>
          <t>Sila isi di sini
Please fill in here</t>
        </r>
      </text>
    </comment>
    <comment ref="K60" authorId="1" shapeId="0" xr:uid="{00000000-0006-0000-0A00-000045000000}">
      <text>
        <r>
          <rPr>
            <b/>
            <sz val="9"/>
            <rFont val="Tahoma"/>
            <family val="2"/>
          </rPr>
          <t>Pengiraan automatik
Automatic calculation</t>
        </r>
      </text>
    </comment>
    <comment ref="O60" authorId="1" shapeId="0" xr:uid="{00000000-0006-0000-0A00-000046000000}">
      <text>
        <r>
          <rPr>
            <b/>
            <sz val="9"/>
            <rFont val="Tahoma"/>
            <family val="2"/>
          </rPr>
          <t>Pengiraan automatik
Automatic calculation</t>
        </r>
      </text>
    </comment>
    <comment ref="T60" authorId="1" shapeId="0" xr:uid="{00000000-0006-0000-0A00-000047000000}">
      <text>
        <r>
          <rPr>
            <b/>
            <sz val="9"/>
            <rFont val="Tahoma"/>
            <family val="2"/>
          </rPr>
          <t>Pengiraan automatik
Automatic calculation</t>
        </r>
      </text>
    </comment>
    <comment ref="X60" authorId="1" shapeId="0" xr:uid="{00000000-0006-0000-0A00-000048000000}">
      <text>
        <r>
          <rPr>
            <b/>
            <sz val="9"/>
            <rFont val="Tahoma"/>
            <family val="2"/>
          </rPr>
          <t>Pengiraan automatik
Automatic calculation</t>
        </r>
      </text>
    </comment>
    <comment ref="AH60" authorId="1" shapeId="0" xr:uid="{55851D77-6A27-4E1B-975C-CBC41EAF9250}">
      <text>
        <r>
          <rPr>
            <b/>
            <sz val="9"/>
            <rFont val="Tahoma"/>
            <family val="2"/>
          </rPr>
          <t>Pengiraan automatik
Automatic calculation</t>
        </r>
      </text>
    </comment>
    <comment ref="AL60" authorId="1" shapeId="0" xr:uid="{00000000-0006-0000-0A00-00004A000000}">
      <text>
        <r>
          <rPr>
            <b/>
            <sz val="9"/>
            <rFont val="Tahoma"/>
            <family val="2"/>
          </rPr>
          <t>Pengiraan automatik
Automatic calculation</t>
        </r>
      </text>
    </comment>
    <comment ref="AP60" authorId="1" shapeId="0" xr:uid="{00000000-0006-0000-0A00-00004B000000}">
      <text>
        <r>
          <rPr>
            <b/>
            <sz val="9"/>
            <rFont val="Tahoma"/>
            <family val="2"/>
          </rPr>
          <t>Pengiraan automatik
Automatic calculation</t>
        </r>
      </text>
    </comment>
    <comment ref="K63" authorId="1" shapeId="0" xr:uid="{00000000-0006-0000-0A00-00004C000000}">
      <text>
        <r>
          <rPr>
            <b/>
            <sz val="9"/>
            <rFont val="Tahoma"/>
            <family val="2"/>
          </rPr>
          <t>Sila isi di sini
Please fill in here</t>
        </r>
      </text>
    </comment>
    <comment ref="O63" authorId="1" shapeId="0" xr:uid="{00000000-0006-0000-0A00-00004D000000}">
      <text>
        <r>
          <rPr>
            <b/>
            <sz val="9"/>
            <rFont val="Tahoma"/>
            <family val="2"/>
          </rPr>
          <t>Sila isi di sini
Please fill in here</t>
        </r>
      </text>
    </comment>
    <comment ref="T63" authorId="1" shapeId="0" xr:uid="{00000000-0006-0000-0A00-00004E000000}">
      <text>
        <r>
          <rPr>
            <b/>
            <sz val="9"/>
            <rFont val="Tahoma"/>
            <family val="2"/>
          </rPr>
          <t>Sila isi di sini
Please fill in here</t>
        </r>
      </text>
    </comment>
    <comment ref="AH63" authorId="1" shapeId="0" xr:uid="{00000000-0006-0000-0A00-00004F000000}">
      <text>
        <r>
          <rPr>
            <b/>
            <sz val="9"/>
            <rFont val="Tahoma"/>
            <family val="2"/>
          </rPr>
          <t>Sila isi di sini
Please fill in here</t>
        </r>
      </text>
    </comment>
    <comment ref="AL63" authorId="1" shapeId="0" xr:uid="{00000000-0006-0000-0A00-000050000000}">
      <text>
        <r>
          <rPr>
            <b/>
            <sz val="9"/>
            <rFont val="Tahoma"/>
            <family val="2"/>
          </rPr>
          <t>Sila isi di sini
Please fill in here</t>
        </r>
      </text>
    </comment>
    <comment ref="AP63" authorId="1" shapeId="0" xr:uid="{00000000-0006-0000-0A00-000051000000}">
      <text>
        <r>
          <rPr>
            <b/>
            <sz val="9"/>
            <rFont val="Tahoma"/>
            <family val="2"/>
          </rPr>
          <t>Sila isi di sini
Please fill in here</t>
        </r>
      </text>
    </comment>
    <comment ref="K66" authorId="0" shapeId="0" xr:uid="{00000000-0006-0000-0A00-000052000000}">
      <text>
        <r>
          <rPr>
            <b/>
            <sz val="8"/>
            <color indexed="8"/>
            <rFont val="Tahoma"/>
            <family val="2"/>
          </rPr>
          <t xml:space="preserve">Pengiraan automatik
</t>
        </r>
        <r>
          <rPr>
            <i/>
            <sz val="8"/>
            <color indexed="8"/>
            <rFont val="Tahoma"/>
            <family val="2"/>
          </rPr>
          <t>Automatic calculation</t>
        </r>
      </text>
    </comment>
    <comment ref="O66" authorId="0" shapeId="0" xr:uid="{00000000-0006-0000-0A00-000053000000}">
      <text>
        <r>
          <rPr>
            <b/>
            <sz val="8"/>
            <color indexed="8"/>
            <rFont val="Tahoma"/>
            <family val="2"/>
          </rPr>
          <t xml:space="preserve">Pengiraan automatik
</t>
        </r>
        <r>
          <rPr>
            <i/>
            <sz val="8"/>
            <color indexed="8"/>
            <rFont val="Tahoma"/>
            <family val="2"/>
          </rPr>
          <t>Automatic calculation</t>
        </r>
      </text>
    </comment>
    <comment ref="T66" authorId="0" shapeId="0" xr:uid="{00000000-0006-0000-0A00-000054000000}">
      <text>
        <r>
          <rPr>
            <b/>
            <sz val="8"/>
            <color indexed="8"/>
            <rFont val="Tahoma"/>
            <family val="2"/>
          </rPr>
          <t xml:space="preserve">Pengiraan automatik
</t>
        </r>
        <r>
          <rPr>
            <i/>
            <sz val="8"/>
            <color indexed="8"/>
            <rFont val="Tahoma"/>
            <family val="2"/>
          </rPr>
          <t>Automatic calculation</t>
        </r>
      </text>
    </comment>
    <comment ref="X66" authorId="1" shapeId="0" xr:uid="{00000000-0006-0000-0A00-000055000000}">
      <text>
        <r>
          <rPr>
            <b/>
            <sz val="9"/>
            <rFont val="Tahoma"/>
            <family val="2"/>
          </rPr>
          <t>Pengiraan automatik
Automatic calculation</t>
        </r>
      </text>
    </comment>
    <comment ref="AH66" authorId="0" shapeId="0" xr:uid="{00000000-0006-0000-0A00-000056000000}">
      <text>
        <r>
          <rPr>
            <b/>
            <sz val="8"/>
            <color indexed="8"/>
            <rFont val="Tahoma"/>
            <family val="2"/>
          </rPr>
          <t xml:space="preserve">Pengiraan automatik
</t>
        </r>
        <r>
          <rPr>
            <b/>
            <i/>
            <sz val="8"/>
            <color indexed="8"/>
            <rFont val="Tahoma"/>
            <family val="2"/>
          </rPr>
          <t>Automatic calculation</t>
        </r>
      </text>
    </comment>
    <comment ref="AL66" authorId="0" shapeId="0" xr:uid="{00000000-0006-0000-0A00-000057000000}">
      <text>
        <r>
          <rPr>
            <b/>
            <sz val="8"/>
            <color indexed="8"/>
            <rFont val="Tahoma"/>
            <family val="2"/>
          </rPr>
          <t xml:space="preserve">Pengiraan automatik
</t>
        </r>
        <r>
          <rPr>
            <b/>
            <i/>
            <sz val="8"/>
            <color indexed="8"/>
            <rFont val="Tahoma"/>
            <family val="2"/>
          </rPr>
          <t>Automatic calculation</t>
        </r>
      </text>
    </comment>
    <comment ref="AP66" authorId="0" shapeId="0" xr:uid="{00000000-0006-0000-0A00-000058000000}">
      <text>
        <r>
          <rPr>
            <b/>
            <sz val="8"/>
            <color indexed="8"/>
            <rFont val="Tahoma"/>
            <family val="2"/>
          </rPr>
          <t xml:space="preserve">Pengiraan automatik
</t>
        </r>
        <r>
          <rPr>
            <b/>
            <i/>
            <sz val="8"/>
            <color indexed="8"/>
            <rFont val="Tahoma"/>
            <family val="2"/>
          </rPr>
          <t>Automatic calculation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L15" authorId="0" shapeId="0" xr:uid="{00000000-0006-0000-0B00-000001000000}">
      <text>
        <r>
          <rPr>
            <b/>
            <sz val="8"/>
            <color indexed="8"/>
            <rFont val="Tahoma"/>
            <family val="2"/>
          </rPr>
          <t xml:space="preserve">Sila isi di sini
</t>
        </r>
        <r>
          <rPr>
            <b/>
            <i/>
            <sz val="8"/>
            <color indexed="8"/>
            <rFont val="Tahoma"/>
            <family val="2"/>
          </rPr>
          <t>Please fill in here</t>
        </r>
      </text>
    </comment>
    <comment ref="T15" authorId="0" shapeId="0" xr:uid="{00000000-0006-0000-0B00-000002000000}">
      <text>
        <r>
          <rPr>
            <b/>
            <sz val="8"/>
            <color indexed="8"/>
            <rFont val="Tahoma"/>
            <family val="2"/>
          </rPr>
          <t xml:space="preserve">Sila isi di sini
</t>
        </r>
        <r>
          <rPr>
            <b/>
            <i/>
            <sz val="8"/>
            <color indexed="8"/>
            <rFont val="Tahoma"/>
            <family val="2"/>
          </rPr>
          <t xml:space="preserve">Please fill in here
</t>
        </r>
      </text>
    </comment>
    <comment ref="L21" authorId="0" shapeId="0" xr:uid="{00000000-0006-0000-0B00-000003000000}">
      <text>
        <r>
          <rPr>
            <b/>
            <sz val="8"/>
            <color indexed="8"/>
            <rFont val="Tahoma"/>
            <family val="2"/>
          </rPr>
          <t xml:space="preserve">Sila isi di sini
</t>
        </r>
        <r>
          <rPr>
            <b/>
            <i/>
            <sz val="8"/>
            <color indexed="8"/>
            <rFont val="Tahoma"/>
            <family val="2"/>
          </rPr>
          <t>Please fill in here</t>
        </r>
      </text>
    </comment>
    <comment ref="T21" authorId="0" shapeId="0" xr:uid="{00000000-0006-0000-0B00-000004000000}">
      <text>
        <r>
          <rPr>
            <b/>
            <sz val="8"/>
            <color indexed="8"/>
            <rFont val="Tahoma"/>
            <family val="2"/>
          </rPr>
          <t xml:space="preserve">Sila isi di sini
</t>
        </r>
        <r>
          <rPr>
            <b/>
            <i/>
            <sz val="8"/>
            <color indexed="8"/>
            <rFont val="Tahoma"/>
            <family val="2"/>
          </rPr>
          <t xml:space="preserve">Please fill in here
</t>
        </r>
      </text>
    </comment>
    <comment ref="L25" authorId="0" shapeId="0" xr:uid="{00000000-0006-0000-0B00-000005000000}">
      <text>
        <r>
          <rPr>
            <b/>
            <sz val="8"/>
            <color indexed="8"/>
            <rFont val="Tahoma"/>
            <family val="2"/>
          </rPr>
          <t xml:space="preserve">Sila isi di sini
</t>
        </r>
        <r>
          <rPr>
            <b/>
            <i/>
            <sz val="8"/>
            <color indexed="8"/>
            <rFont val="Tahoma"/>
            <family val="2"/>
          </rPr>
          <t>Please fill in here</t>
        </r>
      </text>
    </comment>
    <comment ref="T25" authorId="0" shapeId="0" xr:uid="{00000000-0006-0000-0B00-000006000000}">
      <text>
        <r>
          <rPr>
            <b/>
            <sz val="8"/>
            <color indexed="8"/>
            <rFont val="Tahoma"/>
            <family val="2"/>
          </rPr>
          <t xml:space="preserve">Sila isi di sini
</t>
        </r>
        <r>
          <rPr>
            <b/>
            <i/>
            <sz val="8"/>
            <color indexed="8"/>
            <rFont val="Tahoma"/>
            <family val="2"/>
          </rPr>
          <t xml:space="preserve">Please fill in here
</t>
        </r>
      </text>
    </comment>
    <comment ref="L31" authorId="0" shapeId="0" xr:uid="{00000000-0006-0000-0B00-000007000000}">
      <text>
        <r>
          <rPr>
            <b/>
            <sz val="8"/>
            <color indexed="8"/>
            <rFont val="Tahoma"/>
            <family val="2"/>
          </rPr>
          <t xml:space="preserve">Sila isi di sini
</t>
        </r>
        <r>
          <rPr>
            <b/>
            <i/>
            <sz val="8"/>
            <color indexed="8"/>
            <rFont val="Tahoma"/>
            <family val="2"/>
          </rPr>
          <t>Please fill in here</t>
        </r>
      </text>
    </comment>
    <comment ref="T31" authorId="0" shapeId="0" xr:uid="{00000000-0006-0000-0B00-000008000000}">
      <text>
        <r>
          <rPr>
            <b/>
            <sz val="8"/>
            <color indexed="8"/>
            <rFont val="Tahoma"/>
            <family val="2"/>
          </rPr>
          <t xml:space="preserve">Sila isi di sini
</t>
        </r>
        <r>
          <rPr>
            <b/>
            <i/>
            <sz val="8"/>
            <color indexed="8"/>
            <rFont val="Tahoma"/>
            <family val="2"/>
          </rPr>
          <t xml:space="preserve">Please fill in here
</t>
        </r>
      </text>
    </comment>
    <comment ref="L35" authorId="0" shapeId="0" xr:uid="{00000000-0006-0000-0B00-000009000000}">
      <text>
        <r>
          <rPr>
            <b/>
            <sz val="8"/>
            <color indexed="8"/>
            <rFont val="Tahoma"/>
            <family val="2"/>
          </rPr>
          <t xml:space="preserve">Sila isi di sini
</t>
        </r>
        <r>
          <rPr>
            <b/>
            <i/>
            <sz val="8"/>
            <color indexed="8"/>
            <rFont val="Tahoma"/>
            <family val="2"/>
          </rPr>
          <t>Please fill in here</t>
        </r>
      </text>
    </comment>
    <comment ref="T35" authorId="0" shapeId="0" xr:uid="{00000000-0006-0000-0B00-00000A000000}">
      <text>
        <r>
          <rPr>
            <b/>
            <sz val="8"/>
            <color indexed="8"/>
            <rFont val="Tahoma"/>
            <family val="2"/>
          </rPr>
          <t xml:space="preserve">Sila isi di sini
</t>
        </r>
        <r>
          <rPr>
            <b/>
            <i/>
            <sz val="8"/>
            <color indexed="8"/>
            <rFont val="Tahoma"/>
            <family val="2"/>
          </rPr>
          <t xml:space="preserve">Please fill in here
</t>
        </r>
      </text>
    </comment>
    <comment ref="L39" authorId="0" shapeId="0" xr:uid="{00000000-0006-0000-0B00-00000B000000}">
      <text>
        <r>
          <rPr>
            <b/>
            <sz val="8"/>
            <color indexed="8"/>
            <rFont val="Tahoma"/>
            <family val="2"/>
          </rPr>
          <t xml:space="preserve">Sila isi di sini
</t>
        </r>
        <r>
          <rPr>
            <b/>
            <i/>
            <sz val="8"/>
            <color indexed="8"/>
            <rFont val="Tahoma"/>
            <family val="2"/>
          </rPr>
          <t>Please fill in here</t>
        </r>
      </text>
    </comment>
    <comment ref="T39" authorId="0" shapeId="0" xr:uid="{00000000-0006-0000-0B00-00000C000000}">
      <text>
        <r>
          <rPr>
            <b/>
            <sz val="8"/>
            <color indexed="8"/>
            <rFont val="Tahoma"/>
            <family val="2"/>
          </rPr>
          <t xml:space="preserve">Sila isi di sini
</t>
        </r>
        <r>
          <rPr>
            <b/>
            <i/>
            <sz val="8"/>
            <color indexed="8"/>
            <rFont val="Tahoma"/>
            <family val="2"/>
          </rPr>
          <t xml:space="preserve">Please fill in here
</t>
        </r>
      </text>
    </comment>
    <comment ref="L45" authorId="0" shapeId="0" xr:uid="{00000000-0006-0000-0B00-00000D000000}">
      <text>
        <r>
          <rPr>
            <b/>
            <sz val="8"/>
            <color indexed="8"/>
            <rFont val="Tahoma"/>
            <family val="2"/>
          </rPr>
          <t xml:space="preserve">Sila isi di sini
</t>
        </r>
        <r>
          <rPr>
            <b/>
            <i/>
            <sz val="8"/>
            <color indexed="8"/>
            <rFont val="Tahoma"/>
            <family val="2"/>
          </rPr>
          <t>Please fill in here</t>
        </r>
      </text>
    </comment>
    <comment ref="T45" authorId="0" shapeId="0" xr:uid="{00000000-0006-0000-0B00-00000E000000}">
      <text>
        <r>
          <rPr>
            <b/>
            <sz val="8"/>
            <color indexed="8"/>
            <rFont val="Tahoma"/>
            <family val="2"/>
          </rPr>
          <t xml:space="preserve">Sila isi di sini
</t>
        </r>
        <r>
          <rPr>
            <b/>
            <i/>
            <sz val="8"/>
            <color indexed="8"/>
            <rFont val="Tahoma"/>
            <family val="2"/>
          </rPr>
          <t xml:space="preserve">Please fill in here
</t>
        </r>
      </text>
    </comment>
    <comment ref="L49" authorId="0" shapeId="0" xr:uid="{4EC700C3-40EF-429E-AFC2-CDF71FC1BCF3}">
      <text>
        <r>
          <rPr>
            <b/>
            <sz val="8"/>
            <color indexed="8"/>
            <rFont val="Tahoma"/>
            <family val="2"/>
          </rPr>
          <t xml:space="preserve">Sila isi di sini
</t>
        </r>
        <r>
          <rPr>
            <b/>
            <i/>
            <sz val="8"/>
            <color indexed="8"/>
            <rFont val="Tahoma"/>
            <family val="2"/>
          </rPr>
          <t>Please fill in here</t>
        </r>
      </text>
    </comment>
    <comment ref="T49" authorId="0" shapeId="0" xr:uid="{29524ED5-0FE7-45D6-82B8-F5A29C7A147C}">
      <text>
        <r>
          <rPr>
            <b/>
            <sz val="8"/>
            <color indexed="8"/>
            <rFont val="Tahoma"/>
            <family val="2"/>
          </rPr>
          <t xml:space="preserve">Sila isi di sini
</t>
        </r>
        <r>
          <rPr>
            <b/>
            <i/>
            <sz val="8"/>
            <color indexed="8"/>
            <rFont val="Tahoma"/>
            <family val="2"/>
          </rPr>
          <t xml:space="preserve">Please fill in here
</t>
        </r>
      </text>
    </comment>
    <comment ref="L53" authorId="0" shapeId="0" xr:uid="{00000000-0006-0000-0B00-000013000000}">
      <text>
        <r>
          <rPr>
            <b/>
            <sz val="8"/>
            <color indexed="8"/>
            <rFont val="Tahoma"/>
            <family val="2"/>
          </rPr>
          <t xml:space="preserve">Sila isi di sini
</t>
        </r>
        <r>
          <rPr>
            <b/>
            <i/>
            <sz val="8"/>
            <color indexed="8"/>
            <rFont val="Tahoma"/>
            <family val="2"/>
          </rPr>
          <t>Please fill in here</t>
        </r>
      </text>
    </comment>
    <comment ref="T53" authorId="0" shapeId="0" xr:uid="{00000000-0006-0000-0B00-000014000000}">
      <text>
        <r>
          <rPr>
            <b/>
            <sz val="8"/>
            <color indexed="8"/>
            <rFont val="Tahoma"/>
            <family val="2"/>
          </rPr>
          <t xml:space="preserve">Sila isi di sini
</t>
        </r>
        <r>
          <rPr>
            <b/>
            <i/>
            <sz val="8"/>
            <color indexed="8"/>
            <rFont val="Tahoma"/>
            <family val="2"/>
          </rPr>
          <t xml:space="preserve">Please fill in here
</t>
        </r>
      </text>
    </comment>
    <comment ref="L57" authorId="0" shapeId="0" xr:uid="{00000000-0006-0000-0B00-000015000000}">
      <text>
        <r>
          <rPr>
            <b/>
            <sz val="8"/>
            <color indexed="8"/>
            <rFont val="Tahoma"/>
            <family val="2"/>
          </rPr>
          <t xml:space="preserve">Sila isi di sini
</t>
        </r>
        <r>
          <rPr>
            <b/>
            <i/>
            <sz val="8"/>
            <color indexed="8"/>
            <rFont val="Tahoma"/>
            <family val="2"/>
          </rPr>
          <t>Please fill in here</t>
        </r>
      </text>
    </comment>
    <comment ref="T57" authorId="0" shapeId="0" xr:uid="{00000000-0006-0000-0B00-000016000000}">
      <text>
        <r>
          <rPr>
            <b/>
            <sz val="8"/>
            <color indexed="8"/>
            <rFont val="Tahoma"/>
            <family val="2"/>
          </rPr>
          <t xml:space="preserve">Sila isi di sini
</t>
        </r>
        <r>
          <rPr>
            <b/>
            <i/>
            <sz val="8"/>
            <color indexed="8"/>
            <rFont val="Tahoma"/>
            <family val="2"/>
          </rPr>
          <t xml:space="preserve">Please fill in here
</t>
        </r>
      </text>
    </comment>
    <comment ref="L61" authorId="0" shapeId="0" xr:uid="{00000000-0006-0000-0B00-000017000000}">
      <text>
        <r>
          <rPr>
            <b/>
            <sz val="8"/>
            <color indexed="8"/>
            <rFont val="Tahoma"/>
            <family val="2"/>
          </rPr>
          <t xml:space="preserve">Sila isi di sini
</t>
        </r>
        <r>
          <rPr>
            <b/>
            <i/>
            <sz val="8"/>
            <color indexed="8"/>
            <rFont val="Tahoma"/>
            <family val="2"/>
          </rPr>
          <t>Please fill in here</t>
        </r>
      </text>
    </comment>
    <comment ref="T61" authorId="0" shapeId="0" xr:uid="{00000000-0006-0000-0B00-000018000000}">
      <text>
        <r>
          <rPr>
            <b/>
            <sz val="8"/>
            <color indexed="8"/>
            <rFont val="Tahoma"/>
            <family val="2"/>
          </rPr>
          <t xml:space="preserve">Sila isi di sini
</t>
        </r>
        <r>
          <rPr>
            <b/>
            <i/>
            <sz val="8"/>
            <color indexed="8"/>
            <rFont val="Tahoma"/>
            <family val="2"/>
          </rPr>
          <t xml:space="preserve">Please fill in here
</t>
        </r>
      </text>
    </comment>
    <comment ref="L65" authorId="0" shapeId="0" xr:uid="{00000000-0006-0000-0B00-000019000000}">
      <text>
        <r>
          <rPr>
            <b/>
            <sz val="8"/>
            <color indexed="8"/>
            <rFont val="Tahoma"/>
            <family val="2"/>
          </rPr>
          <t>Pengiraan automatik
Automatic calculation</t>
        </r>
      </text>
    </comment>
    <comment ref="T65" authorId="0" shapeId="0" xr:uid="{00000000-0006-0000-0B00-00001A000000}">
      <text>
        <r>
          <rPr>
            <b/>
            <sz val="8"/>
            <color indexed="8"/>
            <rFont val="Tahoma"/>
            <family val="2"/>
          </rPr>
          <t>Pengiraan automatik
Automatic calculation</t>
        </r>
      </text>
    </comment>
  </commentList>
</comments>
</file>

<file path=xl/sharedStrings.xml><?xml version="1.0" encoding="utf-8"?>
<sst xmlns="http://schemas.openxmlformats.org/spreadsheetml/2006/main" count="5253" uniqueCount="3665">
  <si>
    <t>Kos bahan mentah / komponen / bahagian yang digunakan</t>
  </si>
  <si>
    <t>Cost of raw materials / components / parts used</t>
  </si>
  <si>
    <t xml:space="preserve">   Belian tolak pemulangan</t>
  </si>
  <si>
    <t xml:space="preserve">   +</t>
  </si>
  <si>
    <t>Stok awal tolak stok akhir</t>
  </si>
  <si>
    <t>Bayaran pengangkutan (pengangkutan masuk)</t>
  </si>
  <si>
    <t>Bahan dan bekas pembungkus</t>
  </si>
  <si>
    <t>Packing materials and containers</t>
  </si>
  <si>
    <t xml:space="preserve">Bahan yang digunakan bagi pembaikan dan penyelenggaraan </t>
  </si>
  <si>
    <t xml:space="preserve">Materials used for repairs and maintenance </t>
  </si>
  <si>
    <t>Alat tulis dan bekalan pejabat</t>
  </si>
  <si>
    <t>Stationery and office supplies</t>
  </si>
  <si>
    <t>Air yang dibeli</t>
  </si>
  <si>
    <t>Water purchased</t>
  </si>
  <si>
    <t>Tenaga elektrik yang dibeli</t>
  </si>
  <si>
    <t>Electricity purchased</t>
  </si>
  <si>
    <t>Bahan pembakar, pelincir dan gas</t>
  </si>
  <si>
    <t>49</t>
  </si>
  <si>
    <t>50</t>
  </si>
  <si>
    <t>Caruman majikan kepada:</t>
  </si>
  <si>
    <t>Employer's contribution to:</t>
  </si>
  <si>
    <t>Nilai pakaian percuma yang disediakan</t>
  </si>
  <si>
    <t>Value of free wearing apparel provided</t>
  </si>
  <si>
    <t>Kos latihan kepada pekerja</t>
  </si>
  <si>
    <t>Staff training cost</t>
  </si>
  <si>
    <t xml:space="preserve">Kos pengangkutan pekerja (pergi dan balik dari tempat kerja) </t>
  </si>
  <si>
    <t>Cost of transport of workers (to and from work place)</t>
  </si>
  <si>
    <t>(I)</t>
  </si>
  <si>
    <t>Financial lease charges</t>
  </si>
  <si>
    <t>(a)</t>
  </si>
  <si>
    <t>(b)</t>
  </si>
  <si>
    <t>-</t>
  </si>
  <si>
    <t>RM</t>
  </si>
  <si>
    <t>KEGUNAAN PEJABAT</t>
  </si>
  <si>
    <t>OFFICE USE</t>
  </si>
  <si>
    <t>*</t>
  </si>
  <si>
    <t>01</t>
  </si>
  <si>
    <t>02</t>
  </si>
  <si>
    <t>03</t>
  </si>
  <si>
    <t>04</t>
  </si>
  <si>
    <t>05</t>
  </si>
  <si>
    <t>06</t>
  </si>
  <si>
    <t>07</t>
  </si>
  <si>
    <t>09</t>
  </si>
  <si>
    <t>(c)</t>
  </si>
  <si>
    <t>Jentera dan kelengkapan</t>
  </si>
  <si>
    <t>Machinery and equipment</t>
  </si>
  <si>
    <t>Others</t>
  </si>
  <si>
    <t>08</t>
  </si>
  <si>
    <t>15</t>
  </si>
  <si>
    <t>16</t>
  </si>
  <si>
    <t>processing)</t>
  </si>
  <si>
    <t>Komisen dan brokeraj yang diterima</t>
  </si>
  <si>
    <t>Commission and brokerage earned</t>
  </si>
  <si>
    <t>Pendapatan daripada sewa:</t>
  </si>
  <si>
    <t>Rental income received from:</t>
  </si>
  <si>
    <t>(d)</t>
  </si>
  <si>
    <t>(e)</t>
  </si>
  <si>
    <t>(f)</t>
  </si>
  <si>
    <t>17</t>
  </si>
  <si>
    <t>18</t>
  </si>
  <si>
    <t>20</t>
  </si>
  <si>
    <t>21</t>
  </si>
  <si>
    <t>22</t>
  </si>
  <si>
    <t>23</t>
  </si>
  <si>
    <t>24</t>
  </si>
  <si>
    <t>Pindahan modal yang diterima</t>
  </si>
  <si>
    <t>Capital transfers received</t>
  </si>
  <si>
    <t>(g)</t>
  </si>
  <si>
    <t>19</t>
  </si>
  <si>
    <t>(h)</t>
  </si>
  <si>
    <t>(i)</t>
  </si>
  <si>
    <t>(j)</t>
  </si>
  <si>
    <t>29</t>
  </si>
  <si>
    <t>Bayaran royalti kepada:</t>
  </si>
  <si>
    <t>Royalties paid to:</t>
  </si>
  <si>
    <t>47</t>
  </si>
  <si>
    <t>41</t>
  </si>
  <si>
    <t>44</t>
  </si>
  <si>
    <t>45</t>
  </si>
  <si>
    <t>46</t>
  </si>
  <si>
    <t>Kos pekerjaan:</t>
  </si>
  <si>
    <t>48</t>
  </si>
  <si>
    <t>SOURCES OF MATERIALS CONSUMED</t>
  </si>
  <si>
    <t>Import</t>
  </si>
  <si>
    <t>Buatan Tempatan</t>
  </si>
  <si>
    <t>Locally Manufactured</t>
  </si>
  <si>
    <t>(RM)</t>
  </si>
  <si>
    <t xml:space="preserve"> </t>
  </si>
  <si>
    <t>Kuantiti</t>
  </si>
  <si>
    <t>(%)</t>
  </si>
  <si>
    <t>Jumlah</t>
  </si>
  <si>
    <t>Total</t>
  </si>
  <si>
    <t>Barang dalam proses</t>
  </si>
  <si>
    <t>Goods in process</t>
  </si>
  <si>
    <t>(trading stocks)</t>
  </si>
  <si>
    <t>WATER, LUBRICANTS, FUELS AND ELECTRICITY CONSUMED</t>
  </si>
  <si>
    <t>Quantity</t>
  </si>
  <si>
    <t>1.</t>
  </si>
  <si>
    <t>Air</t>
  </si>
  <si>
    <t>Water</t>
  </si>
  <si>
    <t>2.</t>
  </si>
  <si>
    <t>Pelincir</t>
  </si>
  <si>
    <t>Lubricants</t>
  </si>
  <si>
    <t>3.</t>
  </si>
  <si>
    <t>Bahan pembakar</t>
  </si>
  <si>
    <t>Fuels</t>
  </si>
  <si>
    <t>Petrol</t>
  </si>
  <si>
    <t>Gas petroleum cecair</t>
  </si>
  <si>
    <t>Tonne</t>
  </si>
  <si>
    <t>4.</t>
  </si>
  <si>
    <t>Tenaga elektrik</t>
  </si>
  <si>
    <t>5.</t>
  </si>
  <si>
    <t>6.</t>
  </si>
  <si>
    <t>7.</t>
  </si>
  <si>
    <t>8.</t>
  </si>
  <si>
    <t>9.</t>
  </si>
  <si>
    <t>Tuan diminta melaporkan butir-butir yang berkaitan dengan pertubuhan tuan seperti tercatat di atas dan mengembalikan soal selidik yang lengkap ke Jabatan ini.</t>
  </si>
  <si>
    <t>You are requested to provide information related to your establishment as stated above and return the completed questionnaire to the Department.</t>
  </si>
  <si>
    <t>KETUA PERANGKAWAN MALAYSIA</t>
  </si>
  <si>
    <r>
      <t>Tarikh</t>
    </r>
    <r>
      <rPr>
        <sz val="9"/>
        <rFont val="Arial"/>
        <family val="2"/>
      </rPr>
      <t xml:space="preserve"> / </t>
    </r>
    <r>
      <rPr>
        <i/>
        <sz val="9"/>
        <rFont val="Arial"/>
        <family val="2"/>
      </rPr>
      <t>Date :</t>
    </r>
  </si>
  <si>
    <t>CHIEF STATISTICIAN, MALAYSIA</t>
  </si>
  <si>
    <t>This questionnaire will be processed using ICR technology (Intelligent Character Recognition).</t>
  </si>
  <si>
    <t>1.1</t>
  </si>
  <si>
    <t>/</t>
  </si>
  <si>
    <t>Dari</t>
  </si>
  <si>
    <t>hingga</t>
  </si>
  <si>
    <t>From</t>
  </si>
  <si>
    <t>to</t>
  </si>
  <si>
    <t>DANA PEMEGANG SAHAM DAN STRUKTUR HAK MILIK</t>
  </si>
  <si>
    <t>SHAREHOLDERS' FUND AND OWNERSHIP STRUCTURE</t>
  </si>
  <si>
    <t>Dana Pemegang Saham:</t>
  </si>
  <si>
    <t>Shareholders' Fund:</t>
  </si>
  <si>
    <t>Peratus</t>
  </si>
  <si>
    <t>Percentage</t>
  </si>
  <si>
    <t>JUMLAH</t>
  </si>
  <si>
    <t>TOTAL</t>
  </si>
  <si>
    <t>Bangunan dan binaan lain:</t>
  </si>
  <si>
    <t>Buildings and other construction:</t>
  </si>
  <si>
    <t xml:space="preserve">Tempat kediaman </t>
  </si>
  <si>
    <t>Residential</t>
  </si>
  <si>
    <t xml:space="preserve">Bukan tempat kediaman </t>
  </si>
  <si>
    <t>Land improvement</t>
  </si>
  <si>
    <t xml:space="preserve">Perabot dan pemasangan </t>
  </si>
  <si>
    <t xml:space="preserve">Paten </t>
  </si>
  <si>
    <t>Patent</t>
  </si>
  <si>
    <t xml:space="preserve">and friends not receiving regular wages) </t>
  </si>
  <si>
    <t>Pekerja bergaji (sepenuh masa):</t>
  </si>
  <si>
    <t>Pekerja bergaji (sambilan)</t>
  </si>
  <si>
    <r>
      <t>Nombor Siri /</t>
    </r>
    <r>
      <rPr>
        <i/>
        <sz val="9"/>
        <rFont val="Arial"/>
        <family val="2"/>
      </rPr>
      <t xml:space="preserve"> Serial Number</t>
    </r>
  </si>
  <si>
    <t>Tujuan utama ialah untuk menyediakan maklumat agregat dan profil sektor ini yang diperlukan oleh kerajaan bagi membentuk program dan polisi ekonomi di peringkat nasional.</t>
  </si>
  <si>
    <t>The main objective is to provide aggregated information and profile of the sectors required by the government to formulate national economic programmes and policies.</t>
  </si>
  <si>
    <r>
      <t xml:space="preserve">TEMPOH LAPORAN / </t>
    </r>
    <r>
      <rPr>
        <i/>
        <sz val="11"/>
        <rFont val="Arial"/>
        <family val="2"/>
      </rPr>
      <t>REPORTING PERIOD</t>
    </r>
  </si>
  <si>
    <t>Please mark (X) in one box only</t>
  </si>
  <si>
    <t>Nota : Definisi pertubuhan milikan wanita</t>
  </si>
  <si>
    <t>Notes: Definition of woman-owned establishment</t>
  </si>
  <si>
    <t>(ii)</t>
  </si>
  <si>
    <t>Peralatan telekomunikasi</t>
  </si>
  <si>
    <t>Goodwill</t>
  </si>
  <si>
    <t>dan rakan yang tidak menerima upah yang tetap)</t>
  </si>
  <si>
    <t>5.3.1</t>
  </si>
  <si>
    <t xml:space="preserve">Pengurus </t>
  </si>
  <si>
    <t>5.3.2</t>
  </si>
  <si>
    <t>Profesional</t>
  </si>
  <si>
    <t>5.3.3</t>
  </si>
  <si>
    <t>Juruteknik dan Profesional Bersekutu</t>
  </si>
  <si>
    <t>5.3.4</t>
  </si>
  <si>
    <t>Pekerja Sokongan Perkeranian</t>
  </si>
  <si>
    <t>5.3.5</t>
  </si>
  <si>
    <t>Pekerja Perkhidmatan dan Jualan</t>
  </si>
  <si>
    <t>5.3.6</t>
  </si>
  <si>
    <t>5.3.7</t>
  </si>
  <si>
    <t>5.3.8</t>
  </si>
  <si>
    <t>Pekerja Asas</t>
  </si>
  <si>
    <t>5.3.9</t>
  </si>
  <si>
    <t>Jumlah pekerja bergaji (sepenuh masa)</t>
  </si>
  <si>
    <t>JUMLAH (5.1 + 5.2 + 5.3.9 + 5.4)</t>
  </si>
  <si>
    <t>(iii)</t>
  </si>
  <si>
    <t>8.1.1</t>
  </si>
  <si>
    <t>Sila nyatakan peratus (%) eksport berdasarkan jumlah nilai</t>
  </si>
  <si>
    <t>8.1.2</t>
  </si>
  <si>
    <t>8.1.4</t>
  </si>
  <si>
    <t>8.1.5</t>
  </si>
  <si>
    <t>8.1.6</t>
  </si>
  <si>
    <t>8.1.7</t>
  </si>
  <si>
    <t>8.1.8</t>
  </si>
  <si>
    <t>Nilai jualan (daripada barang / bahan yang dibeli untuk dijual semula</t>
  </si>
  <si>
    <t>tanpa melalui proses selanjutnya)</t>
  </si>
  <si>
    <t>Values of sales (from goods / material purchases for resale without further</t>
  </si>
  <si>
    <t>Pendapatan daripada perkhidmatan perindustrian yang diberikan:</t>
  </si>
  <si>
    <t>Income from industrial services rendered:</t>
  </si>
  <si>
    <t>Please state the percentage (%) of income received from abroad for</t>
  </si>
  <si>
    <t xml:space="preserve">processing of goods for other establishment </t>
  </si>
  <si>
    <t xml:space="preserve">Sila nyatakan peratus (%) pendapatan yang diterima dari luar negara </t>
  </si>
  <si>
    <t>bagi kerja memproses yang dibuat untuk pertubuhan lain</t>
  </si>
  <si>
    <t>Pendapatan daripada kerja membaiki dan menyelenggara jentera</t>
  </si>
  <si>
    <t xml:space="preserve">dan kelengkapan pertubuhan lain </t>
  </si>
  <si>
    <t>machinery and equipment</t>
  </si>
  <si>
    <t xml:space="preserve">bagi kerja membaiki dan menyelenggara jentera dan kelengkapan </t>
  </si>
  <si>
    <t>untuk pertubuhan lain</t>
  </si>
  <si>
    <t>Tanah</t>
  </si>
  <si>
    <t>Land</t>
  </si>
  <si>
    <t>Royalti, hakcipta, pelesenan dan yuran francais</t>
  </si>
  <si>
    <t>Royalties, copyrights, licensing and franchise fees</t>
  </si>
  <si>
    <t>Organisasi bukan kerajaan / tajaan korporat</t>
  </si>
  <si>
    <t xml:space="preserve">   </t>
  </si>
  <si>
    <t>Bayaran sewa:</t>
  </si>
  <si>
    <t>Rental payments:</t>
  </si>
  <si>
    <t>Kerajaan / Badan Berkanun (sila nyatakan jenis royalti)</t>
  </si>
  <si>
    <t>Government / Statutory Bodies (please specify types of royalties)</t>
  </si>
  <si>
    <t>(sila nyatakan jenis royalti)</t>
  </si>
  <si>
    <t xml:space="preserve">Non-government organisations / corporate sponsorship </t>
  </si>
  <si>
    <t>(please specify types of royalties)</t>
  </si>
  <si>
    <t>Bayaran pampasan, persaraan / pemberhentian kepada pekerja</t>
  </si>
  <si>
    <t>(i)   Rawatan perubatan percuma</t>
  </si>
  <si>
    <t xml:space="preserve">       Free medical attention</t>
  </si>
  <si>
    <t>(ii)  Lain-lain seperti makanan percuma, tempat tinggal percuma dsb.</t>
  </si>
  <si>
    <t xml:space="preserve">       Others such as free food, free accomodation etc.</t>
  </si>
  <si>
    <t xml:space="preserve">        Gratuity, retirement / retrenchment benefit schemes</t>
  </si>
  <si>
    <t>Bayaran kepada pertubuhan lain yang membekalkan pekerja</t>
  </si>
  <si>
    <t>Payment to other establishment for providing workers</t>
  </si>
  <si>
    <t>Perbelanjaan pajakan kewangan</t>
  </si>
  <si>
    <t>Dividen dibayar</t>
  </si>
  <si>
    <t>Dividend payable</t>
  </si>
  <si>
    <t>Perbelanjaan mengurus yang berkaitan untuk mengurangkan pencemaran</t>
  </si>
  <si>
    <t>Operating expenditures related to reducing pollution</t>
  </si>
  <si>
    <t>Stok barang siap (dibuat sendiri)</t>
  </si>
  <si>
    <t>Stocks of finished goods</t>
  </si>
  <si>
    <t>(own manufactured)</t>
  </si>
  <si>
    <t>semula (stok perniagaan)</t>
  </si>
  <si>
    <t>Keuntungan / Kerugian</t>
  </si>
  <si>
    <t>Profit / Loss</t>
  </si>
  <si>
    <t>Diesel</t>
  </si>
  <si>
    <t xml:space="preserve">Diesel </t>
  </si>
  <si>
    <t>Furnace oil / Fuel oil</t>
  </si>
  <si>
    <t>Electricity</t>
  </si>
  <si>
    <t>Imports</t>
  </si>
  <si>
    <t>Direct raw materials</t>
  </si>
  <si>
    <t>(Seperti yang dilaporkan di Soalan 14)</t>
  </si>
  <si>
    <t>(As reported in Question 14)</t>
  </si>
  <si>
    <t>Negeri</t>
  </si>
  <si>
    <t>No. BP</t>
  </si>
  <si>
    <t>Strata</t>
  </si>
  <si>
    <t>State</t>
  </si>
  <si>
    <t>EB No.</t>
  </si>
  <si>
    <t>Kod alamat pos</t>
  </si>
  <si>
    <t>Postal address code</t>
  </si>
  <si>
    <t>99</t>
  </si>
  <si>
    <t>i)</t>
  </si>
  <si>
    <t>ii)</t>
  </si>
  <si>
    <t>Lain-lain (sila nyatakan)</t>
  </si>
  <si>
    <t>Crude oil</t>
  </si>
  <si>
    <t>Pindahan modal yang dibuat</t>
  </si>
  <si>
    <r>
      <t>Soal selidik ini akan diproses menggunakan teknologi ICR (</t>
    </r>
    <r>
      <rPr>
        <b/>
        <i/>
        <sz val="8.5"/>
        <rFont val="Arial"/>
        <family val="2"/>
      </rPr>
      <t>Intelligent Character Recognition</t>
    </r>
    <r>
      <rPr>
        <b/>
        <sz val="8.5"/>
        <rFont val="Arial"/>
        <family val="2"/>
      </rPr>
      <t>).</t>
    </r>
  </si>
  <si>
    <r>
      <rPr>
        <b/>
        <sz val="9.5"/>
        <rFont val="Arial"/>
        <family val="2"/>
      </rPr>
      <t>PENGAKUAN</t>
    </r>
    <r>
      <rPr>
        <sz val="9.5"/>
        <rFont val="Arial"/>
        <family val="2"/>
      </rPr>
      <t xml:space="preserve"> / </t>
    </r>
    <r>
      <rPr>
        <i/>
        <sz val="9.5"/>
        <rFont val="Arial"/>
        <family val="2"/>
      </rPr>
      <t>DECLARATION</t>
    </r>
    <r>
      <rPr>
        <sz val="9.5"/>
        <rFont val="Arial"/>
        <family val="2"/>
      </rPr>
      <t xml:space="preserve"> :</t>
    </r>
  </si>
  <si>
    <r>
      <t>Hari</t>
    </r>
    <r>
      <rPr>
        <sz val="8.5"/>
        <rFont val="Arial"/>
        <family val="2"/>
      </rPr>
      <t xml:space="preserve"> /</t>
    </r>
    <r>
      <rPr>
        <i/>
        <sz val="8.5"/>
        <rFont val="Arial"/>
        <family val="2"/>
      </rPr>
      <t xml:space="preserve"> Day</t>
    </r>
  </si>
  <si>
    <r>
      <t xml:space="preserve">Hari / </t>
    </r>
    <r>
      <rPr>
        <i/>
        <sz val="8.5"/>
        <rFont val="Arial"/>
        <family val="2"/>
      </rPr>
      <t>Day</t>
    </r>
  </si>
  <si>
    <r>
      <t xml:space="preserve">      Bulan </t>
    </r>
    <r>
      <rPr>
        <b/>
        <i/>
        <sz val="8.5"/>
        <rFont val="Arial"/>
        <family val="2"/>
      </rPr>
      <t xml:space="preserve">/ </t>
    </r>
    <r>
      <rPr>
        <i/>
        <sz val="8.5"/>
        <rFont val="Arial"/>
        <family val="2"/>
      </rPr>
      <t>Month</t>
    </r>
  </si>
  <si>
    <r>
      <t xml:space="preserve">KEGUNAAN PEJABAT / </t>
    </r>
    <r>
      <rPr>
        <i/>
        <sz val="8.5"/>
        <rFont val="Arial"/>
        <family val="2"/>
      </rPr>
      <t>OFFICE USE</t>
    </r>
  </si>
  <si>
    <r>
      <t xml:space="preserve">Rizab / </t>
    </r>
    <r>
      <rPr>
        <i/>
        <sz val="8.5"/>
        <rFont val="Arial"/>
        <family val="2"/>
      </rPr>
      <t>Reserves</t>
    </r>
  </si>
  <si>
    <r>
      <t xml:space="preserve">Struktur Hak Milik / </t>
    </r>
    <r>
      <rPr>
        <i/>
        <sz val="8.5"/>
        <rFont val="Arial"/>
        <family val="2"/>
      </rPr>
      <t>Ownership Structure</t>
    </r>
  </si>
  <si>
    <t>Dipegang secara langsung oleh bukan residen Malaysia</t>
  </si>
  <si>
    <t>Please state the percentage (%) of export based on total sales</t>
  </si>
  <si>
    <r>
      <t xml:space="preserve">   Tidak / </t>
    </r>
    <r>
      <rPr>
        <i/>
        <sz val="8.5"/>
        <rFont val="Arial"/>
        <family val="2"/>
      </rPr>
      <t>No</t>
    </r>
  </si>
  <si>
    <t>Kod Industri (semasa mel)</t>
  </si>
  <si>
    <t>Industry Code (at the time of mailing)</t>
  </si>
  <si>
    <r>
      <t xml:space="preserve">   Ya</t>
    </r>
    <r>
      <rPr>
        <sz val="8.5"/>
        <rFont val="Arial"/>
        <family val="2"/>
      </rPr>
      <t xml:space="preserve"> / </t>
    </r>
    <r>
      <rPr>
        <i/>
        <sz val="8.5"/>
        <rFont val="Arial"/>
        <family val="2"/>
      </rPr>
      <t>Yes</t>
    </r>
  </si>
  <si>
    <r>
      <t xml:space="preserve">   Tidak </t>
    </r>
    <r>
      <rPr>
        <sz val="8.5"/>
        <rFont val="Arial"/>
        <family val="2"/>
      </rPr>
      <t xml:space="preserve">/ </t>
    </r>
    <r>
      <rPr>
        <i/>
        <sz val="8.5"/>
        <rFont val="Arial"/>
        <family val="2"/>
      </rPr>
      <t>No</t>
    </r>
  </si>
  <si>
    <r>
      <t xml:space="preserve">  Tidak </t>
    </r>
    <r>
      <rPr>
        <sz val="8.5"/>
        <rFont val="Arial"/>
        <family val="2"/>
      </rPr>
      <t xml:space="preserve">/ </t>
    </r>
    <r>
      <rPr>
        <i/>
        <sz val="8.5"/>
        <rFont val="Arial"/>
        <family val="2"/>
      </rPr>
      <t>No</t>
    </r>
  </si>
  <si>
    <r>
      <t xml:space="preserve">  Ya</t>
    </r>
    <r>
      <rPr>
        <sz val="8.5"/>
        <rFont val="Arial"/>
        <family val="2"/>
      </rPr>
      <t xml:space="preserve"> / </t>
    </r>
    <r>
      <rPr>
        <i/>
        <sz val="8.5"/>
        <rFont val="Arial"/>
        <family val="2"/>
      </rPr>
      <t>Yes</t>
    </r>
  </si>
  <si>
    <t>3.2.1</t>
  </si>
  <si>
    <t>3.2.1.1</t>
  </si>
  <si>
    <t>3.2.1.2</t>
  </si>
  <si>
    <r>
      <t>Institusi /</t>
    </r>
    <r>
      <rPr>
        <i/>
        <sz val="8.5"/>
        <rFont val="Arial"/>
        <family val="2"/>
      </rPr>
      <t xml:space="preserve"> </t>
    </r>
    <r>
      <rPr>
        <b/>
        <sz val="8.5"/>
        <rFont val="Arial"/>
        <family val="2"/>
      </rPr>
      <t>Syarikat:</t>
    </r>
  </si>
  <si>
    <t>3.2.2</t>
  </si>
  <si>
    <t>Held directly by Federal, State and Local Government Agencies</t>
  </si>
  <si>
    <t>3.2.3</t>
  </si>
  <si>
    <t>JABATAN PERANGKAAN MALAYSIA</t>
  </si>
  <si>
    <t>DEPARTMENT OF STATISTICS, MALAYSIA</t>
  </si>
  <si>
    <r>
      <t xml:space="preserve">KEGUNAAN PEJABAT / </t>
    </r>
    <r>
      <rPr>
        <i/>
        <sz val="9.5"/>
        <rFont val="Arial"/>
        <family val="2"/>
      </rPr>
      <t>OFFICE USE</t>
    </r>
  </si>
  <si>
    <t>010002</t>
  </si>
  <si>
    <r>
      <t xml:space="preserve">Tahun / </t>
    </r>
    <r>
      <rPr>
        <i/>
        <sz val="8.5"/>
        <rFont val="Arial"/>
        <family val="2"/>
      </rPr>
      <t xml:space="preserve">Year </t>
    </r>
    <r>
      <rPr>
        <b/>
        <sz val="8.5"/>
        <rFont val="Arial"/>
        <family val="2"/>
      </rPr>
      <t>010004</t>
    </r>
  </si>
  <si>
    <t>010016</t>
  </si>
  <si>
    <t>010017</t>
  </si>
  <si>
    <t>010019</t>
  </si>
  <si>
    <t>010018</t>
  </si>
  <si>
    <t xml:space="preserve">        </t>
  </si>
  <si>
    <t>010020</t>
  </si>
  <si>
    <t>010025</t>
  </si>
  <si>
    <t>010021</t>
  </si>
  <si>
    <t>010022</t>
  </si>
  <si>
    <t>010023</t>
  </si>
  <si>
    <t>010024</t>
  </si>
  <si>
    <t>010026</t>
  </si>
  <si>
    <t>Daerah Banci</t>
  </si>
  <si>
    <t>Census District</t>
  </si>
  <si>
    <t>Daerah Pentadbiran</t>
  </si>
  <si>
    <t>Administrative District</t>
  </si>
  <si>
    <t>(k)</t>
  </si>
  <si>
    <t>010028</t>
  </si>
  <si>
    <t>0100</t>
  </si>
  <si>
    <t>010033</t>
  </si>
  <si>
    <t>Secondary Industry Code</t>
  </si>
  <si>
    <t>010035</t>
  </si>
  <si>
    <t xml:space="preserve">       </t>
  </si>
  <si>
    <t>020002</t>
  </si>
  <si>
    <t>020001</t>
  </si>
  <si>
    <t xml:space="preserve">  * Jika taraf sah ialah hak milik perseorangan atau perkongsian, ia merujuk kepada modal yang disumbangkan oleh pemilik</t>
  </si>
  <si>
    <t xml:space="preserve">     If the legal status is individual proprietorship or partnership, it refers to capital contributed by the owner(s)</t>
  </si>
  <si>
    <t xml:space="preserve">  Nota  : Definisi residen Malaysia dan bukan residen Malaysia</t>
  </si>
  <si>
    <t xml:space="preserve">  Notes: Definition of Malaysian resident and non-Malaysian resident</t>
  </si>
  <si>
    <t xml:space="preserve">  (a) Residen Malaysia ialah merujuk kepada individu yang menetap dan syarikat yang beroperasi di Malaysia bagi tempoh </t>
  </si>
  <si>
    <t xml:space="preserve">        sekurang-kurangnya satu tahun dan kepentingan ekonominya berpusat di Malaysia</t>
  </si>
  <si>
    <t xml:space="preserve">  (b) Bukan residen Malaysia merujuk kepada individu yang menetap dan syarikat yang beroperasi di luar Malaysia</t>
  </si>
  <si>
    <t xml:space="preserve">        A non-Malaysian resident is referring to individuals who live and companies operating outside Malaysia</t>
  </si>
  <si>
    <t>0300</t>
  </si>
  <si>
    <t xml:space="preserve">                  </t>
  </si>
  <si>
    <t>10</t>
  </si>
  <si>
    <t>11</t>
  </si>
  <si>
    <t>030012</t>
  </si>
  <si>
    <t>030013</t>
  </si>
  <si>
    <t>a.</t>
  </si>
  <si>
    <t>b.</t>
  </si>
  <si>
    <t>14</t>
  </si>
  <si>
    <t>13</t>
  </si>
  <si>
    <t>12</t>
  </si>
  <si>
    <t>89</t>
  </si>
  <si>
    <t>0701</t>
  </si>
  <si>
    <t>8.2.1</t>
  </si>
  <si>
    <t>8.2.1.1</t>
  </si>
  <si>
    <t>8.2.2</t>
  </si>
  <si>
    <t>8.2.2.1</t>
  </si>
  <si>
    <t>0800</t>
  </si>
  <si>
    <t>Please specify</t>
  </si>
  <si>
    <t>Lain-lain pendapatan operasi (sila nyatakan)</t>
  </si>
  <si>
    <t>Transport charges (carriage inwards)</t>
  </si>
  <si>
    <t>Value in field 090001 must be equal to field 143099 (Question 14)</t>
  </si>
  <si>
    <t>Nilai di medan 090001 mesti sama dengan medan 143099 (Soalan 14)</t>
  </si>
  <si>
    <t>0900</t>
  </si>
  <si>
    <t xml:space="preserve">           </t>
  </si>
  <si>
    <t>25</t>
  </si>
  <si>
    <t>26</t>
  </si>
  <si>
    <t>27</t>
  </si>
  <si>
    <t>28</t>
  </si>
  <si>
    <t>Telecommunication fees (e.g. telephone, internet etc.)</t>
  </si>
  <si>
    <t>Bayaran telekomunikasi (cth. telefon, internet dsb.)</t>
  </si>
  <si>
    <t>Lain-lain</t>
  </si>
  <si>
    <t>30</t>
  </si>
  <si>
    <t>31</t>
  </si>
  <si>
    <t>32</t>
  </si>
  <si>
    <t>33</t>
  </si>
  <si>
    <t>34</t>
  </si>
  <si>
    <t>35</t>
  </si>
  <si>
    <t>36</t>
  </si>
  <si>
    <t>37</t>
  </si>
  <si>
    <t>38</t>
  </si>
  <si>
    <t>39</t>
  </si>
  <si>
    <t>40</t>
  </si>
  <si>
    <t>dalam mesyuarat Lembaga Pengarah</t>
  </si>
  <si>
    <t xml:space="preserve">Bayaran kepada pengarah tidak bekerja kerana kehadiran mereka </t>
  </si>
  <si>
    <t>Board of Directors' meetings</t>
  </si>
  <si>
    <t>Perbelanjaan pembayaran berasaskan saham kepada pekerja</t>
  </si>
  <si>
    <t>52</t>
  </si>
  <si>
    <t>Bayaran bagi perkhidmatan keselamatan</t>
  </si>
  <si>
    <t>Payment for security services</t>
  </si>
  <si>
    <t>67</t>
  </si>
  <si>
    <t>53</t>
  </si>
  <si>
    <t>54</t>
  </si>
  <si>
    <t>55</t>
  </si>
  <si>
    <t>56</t>
  </si>
  <si>
    <t>1001</t>
  </si>
  <si>
    <t>1002</t>
  </si>
  <si>
    <t>1100</t>
  </si>
  <si>
    <t>(l)</t>
  </si>
  <si>
    <t>(m)</t>
  </si>
  <si>
    <t>(n)</t>
  </si>
  <si>
    <t>(o)</t>
  </si>
  <si>
    <t>(p)</t>
  </si>
  <si>
    <t>110019</t>
  </si>
  <si>
    <t>Value</t>
  </si>
  <si>
    <t>Nilai</t>
  </si>
  <si>
    <t>1501</t>
  </si>
  <si>
    <t>1502</t>
  </si>
  <si>
    <t>Others (please specify)</t>
  </si>
  <si>
    <t>A</t>
  </si>
  <si>
    <t>Local area network (LAN)</t>
  </si>
  <si>
    <t>Wireless local area network (WLAN)</t>
  </si>
  <si>
    <t>Wide area network (WAN)</t>
  </si>
  <si>
    <t>3100</t>
  </si>
  <si>
    <t>berkaitan komputer atau perkhidmatan maklumat)</t>
  </si>
  <si>
    <t>Tempatan</t>
  </si>
  <si>
    <t>B</t>
  </si>
  <si>
    <t>Goods</t>
  </si>
  <si>
    <t>Services</t>
  </si>
  <si>
    <t>C</t>
  </si>
  <si>
    <t>Cap dagangan (termasuk: Jenama yang didaftarkan / dilindungi)</t>
  </si>
  <si>
    <t>Lain-lain (cth. Reka bentuk perindustrian, Petunjuk geografi, Reka bentuk susun atur litar bersepadu)</t>
  </si>
  <si>
    <t>Government</t>
  </si>
  <si>
    <t>Institution of Higher Education</t>
  </si>
  <si>
    <t>Foreign funds</t>
  </si>
  <si>
    <t>None</t>
  </si>
  <si>
    <t>Kos buruh</t>
  </si>
  <si>
    <t>Labour cost</t>
  </si>
  <si>
    <t>Kos operasi</t>
  </si>
  <si>
    <t>Kos berulang lain</t>
  </si>
  <si>
    <r>
      <t xml:space="preserve">Sila JANGAN LIPAT, gunakan </t>
    </r>
    <r>
      <rPr>
        <b/>
        <u/>
        <sz val="8.5"/>
        <rFont val="Arial"/>
        <family val="2"/>
      </rPr>
      <t>pen bulat HITAM</t>
    </r>
    <r>
      <rPr>
        <b/>
        <sz val="8.5"/>
        <rFont val="Arial"/>
        <family val="2"/>
      </rPr>
      <t xml:space="preserve">  semasa melengkapkan soal selidik ini.</t>
    </r>
  </si>
  <si>
    <r>
      <t xml:space="preserve">Please </t>
    </r>
    <r>
      <rPr>
        <b/>
        <i/>
        <sz val="8.5"/>
        <rFont val="Arial"/>
        <family val="2"/>
      </rPr>
      <t>DO NOT FOLD</t>
    </r>
    <r>
      <rPr>
        <i/>
        <sz val="8.5"/>
        <rFont val="Arial"/>
        <family val="2"/>
      </rPr>
      <t xml:space="preserve">, use </t>
    </r>
    <r>
      <rPr>
        <b/>
        <i/>
        <u/>
        <sz val="8.5"/>
        <rFont val="Arial"/>
        <family val="2"/>
      </rPr>
      <t>BLACK ball pen</t>
    </r>
    <r>
      <rPr>
        <i/>
        <sz val="8.5"/>
        <rFont val="Arial"/>
        <family val="2"/>
      </rPr>
      <t xml:space="preserve"> when completing this questionnaire.</t>
    </r>
  </si>
  <si>
    <t>Poskod</t>
  </si>
  <si>
    <t>Postcode</t>
  </si>
  <si>
    <t>010014</t>
  </si>
  <si>
    <t>010015</t>
  </si>
  <si>
    <t>010031</t>
  </si>
  <si>
    <t>010032</t>
  </si>
  <si>
    <t xml:space="preserve">Dipegang secara langsung oleh Agensi Kerajaan Persekutuan, Negeri dan Tempatan </t>
  </si>
  <si>
    <t xml:space="preserve">(a) </t>
  </si>
  <si>
    <t>Penyelidik</t>
  </si>
  <si>
    <t>Researcher</t>
  </si>
  <si>
    <r>
      <t xml:space="preserve">Nilai/ </t>
    </r>
    <r>
      <rPr>
        <i/>
        <sz val="8.5"/>
        <rFont val="Arial"/>
        <family val="2"/>
      </rPr>
      <t>Value</t>
    </r>
  </si>
  <si>
    <t>(Boleh pilih lebih daripada satu)</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</si>
  <si>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</si>
  <si>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</si>
  <si>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</si>
  <si>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</si>
  <si>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</si>
  <si>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</si>
  <si>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Basic research</t>
  </si>
  <si>
    <t>Applied research</t>
  </si>
  <si>
    <t>Sila nyatakan maklumat pekerja yang terlibat dengan R&amp;D</t>
  </si>
  <si>
    <t>Number of workers</t>
  </si>
  <si>
    <t>Annual salaries &amp; wages</t>
  </si>
  <si>
    <t>Nyatakan nama dan alamat Ibu Pejabat tuan:</t>
  </si>
  <si>
    <t>Give the name and address of your Head Office:</t>
  </si>
  <si>
    <t>:</t>
  </si>
  <si>
    <t>DAYA SAING</t>
  </si>
  <si>
    <t>COMPETITIVENESS</t>
  </si>
  <si>
    <t>CAWANGAN NEGERI / PEJABAT OPERASI</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</si>
  <si>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</si>
  <si>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</si>
  <si>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</si>
  <si>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</si>
  <si>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</si>
  <si>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</si>
  <si>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</si>
  <si>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</si>
  <si>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</si>
  <si>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</si>
  <si>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</si>
  <si>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</si>
  <si>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</si>
  <si>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</si>
  <si>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</si>
  <si>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</si>
  <si>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</si>
  <si>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PENYEMAKAN TERAKHIR</t>
  </si>
  <si>
    <t>C. PERBANDINGAN DENGAN BORANG LEPAS</t>
  </si>
  <si>
    <t>DIBUAT</t>
  </si>
  <si>
    <t>TIDAK DIBUAT</t>
  </si>
  <si>
    <t>PERTANYAAN / PENYELESAIAN</t>
  </si>
  <si>
    <t>D. TANGKAPAN DATA</t>
  </si>
  <si>
    <t>TANGKAPAN DATA / ICR</t>
  </si>
  <si>
    <t>VALIDASI</t>
  </si>
  <si>
    <t>PEMBETULAN RALAT</t>
  </si>
  <si>
    <t>PENYEMAKAN RALAT</t>
  </si>
  <si>
    <t>v.</t>
  </si>
  <si>
    <t>TERIMA PAKSA (T.P)</t>
  </si>
  <si>
    <t>vi.</t>
  </si>
  <si>
    <t>KEBENARAN PEGAWAI UNTUK T.P</t>
  </si>
  <si>
    <t>vii.</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</si>
  <si>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</si>
  <si>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5"/>
        <rFont val="Arial"/>
        <family val="2"/>
      </rPr>
      <t>CONFIDENTIAL</t>
    </r>
    <r>
      <rPr>
        <i/>
        <sz val="8.5"/>
        <rFont val="Arial"/>
        <family val="2"/>
      </rPr>
      <t xml:space="preserve"> and will not be divulged to any person or institution outside this Department. Meanwhile, Section 7 under the same Act provides a penalty should the respondent failed to furnish the required information.</t>
    </r>
  </si>
  <si>
    <t>c.</t>
  </si>
  <si>
    <t>d.</t>
  </si>
  <si>
    <t>e.</t>
  </si>
  <si>
    <t>www.dosm.gov.my</t>
  </si>
  <si>
    <r>
      <t xml:space="preserve">MAKLUMAN AM </t>
    </r>
    <r>
      <rPr>
        <sz val="10"/>
        <color rgb="FF000000"/>
        <rFont val="Arial"/>
        <family val="2"/>
      </rPr>
      <t xml:space="preserve">/ </t>
    </r>
    <r>
      <rPr>
        <i/>
        <sz val="10"/>
        <color rgb="FF000000"/>
        <rFont val="Arial"/>
        <family val="2"/>
      </rPr>
      <t>GENERAL INFORMATION</t>
    </r>
  </si>
  <si>
    <t>Sila kembalikan soal selidik dalam masa 30 hari</t>
  </si>
  <si>
    <t>Please return the questionnaire within 30 days</t>
  </si>
  <si>
    <t>DATO' SRI DR. MOHD UZIR MAHIDIN</t>
  </si>
  <si>
    <r>
      <t xml:space="preserve">                Tahun</t>
    </r>
    <r>
      <rPr>
        <b/>
        <i/>
        <sz val="8.5"/>
        <rFont val="Arial"/>
        <family val="2"/>
      </rPr>
      <t xml:space="preserve"> / </t>
    </r>
    <r>
      <rPr>
        <i/>
        <sz val="8.5"/>
        <rFont val="Arial"/>
        <family val="2"/>
      </rPr>
      <t>Year</t>
    </r>
    <r>
      <rPr>
        <b/>
        <i/>
        <sz val="8.5"/>
        <rFont val="Arial"/>
        <family val="2"/>
      </rPr>
      <t xml:space="preserve"> </t>
    </r>
    <r>
      <rPr>
        <b/>
        <sz val="8.5"/>
        <rFont val="Arial"/>
        <family val="2"/>
      </rPr>
      <t>010003</t>
    </r>
  </si>
  <si>
    <r>
      <t xml:space="preserve">Bulan </t>
    </r>
    <r>
      <rPr>
        <b/>
        <i/>
        <sz val="8.5"/>
        <rFont val="Arial"/>
        <family val="2"/>
      </rPr>
      <t xml:space="preserve">/ </t>
    </r>
    <r>
      <rPr>
        <i/>
        <sz val="8.5"/>
        <rFont val="Arial"/>
        <family val="2"/>
      </rPr>
      <t>Month</t>
    </r>
  </si>
  <si>
    <r>
      <t xml:space="preserve">Tahun / </t>
    </r>
    <r>
      <rPr>
        <i/>
        <sz val="8.5"/>
        <rFont val="Arial"/>
        <family val="2"/>
      </rPr>
      <t>Year</t>
    </r>
    <r>
      <rPr>
        <b/>
        <sz val="8.5"/>
        <rFont val="Arial"/>
        <family val="2"/>
      </rPr>
      <t xml:space="preserve"> 010005</t>
    </r>
  </si>
  <si>
    <t>Dipegang secara langsung oleh residen Malaysia</t>
  </si>
  <si>
    <t>Held directly by Malaysian resident</t>
  </si>
  <si>
    <t>Others operating income (please specify)</t>
  </si>
  <si>
    <t>Fuels, lubricants and gas</t>
  </si>
  <si>
    <t xml:space="preserve">  Bangunan (pejabat, kilang, gudang dsb.), alat pengangkutan, jentera &amp; kelengkapan, perabot &amp; pemasangan dan komputer </t>
  </si>
  <si>
    <t xml:space="preserve">  Buildings (office, factory, warehouse etc.), transport equipment, machinery &amp; equipment, furniture &amp; fittings and computer</t>
  </si>
  <si>
    <t>Capital transfers made</t>
  </si>
  <si>
    <r>
      <rPr>
        <b/>
        <sz val="9"/>
        <rFont val="Arial"/>
        <family val="2"/>
      </rPr>
      <t>KEGUNAAN PEJABAT</t>
    </r>
    <r>
      <rPr>
        <sz val="9"/>
        <rFont val="Arial"/>
        <family val="2"/>
      </rPr>
      <t xml:space="preserve"> / </t>
    </r>
    <r>
      <rPr>
        <i/>
        <sz val="9"/>
        <rFont val="Arial"/>
        <family val="2"/>
      </rPr>
      <t>OFFICE USE</t>
    </r>
  </si>
  <si>
    <t>51 peratus dan ke atas pemilikan ekuiti dipegang oleh wanita ATAU</t>
  </si>
  <si>
    <t xml:space="preserve">      </t>
  </si>
  <si>
    <t>51 per cent and above of the equity held by a woman / women OR</t>
  </si>
  <si>
    <t xml:space="preserve">(b) </t>
  </si>
  <si>
    <t xml:space="preserve">Fees paid to non-working directors for their attendance at </t>
  </si>
  <si>
    <t>D</t>
  </si>
  <si>
    <t>**</t>
  </si>
  <si>
    <t xml:space="preserve">Nama        : </t>
  </si>
  <si>
    <t>Name        :</t>
  </si>
  <si>
    <t>Alamat     :</t>
  </si>
  <si>
    <t>Address    :</t>
  </si>
  <si>
    <t>Nota : Sila lampirkan nama dan alamat cawangan tuan (jika ada)</t>
  </si>
  <si>
    <t>Note : Please attach name and address of your branches (if any)</t>
  </si>
  <si>
    <t>BANCI EKONOMI 2021 (BAGI TAHUN RUJUKAN 2020)</t>
  </si>
  <si>
    <t>ECONOMIC CENSUS 2021 (FOR REFERENCE YEAR 2020)</t>
  </si>
  <si>
    <t>Soalan 9, Muka Surat 23, Perkara 9.8</t>
  </si>
  <si>
    <t>Sekiranya tuan ada melaporkan angka bagi pembayaran kepada kontraktor-kontraktor bagi kerja-kerja kontrak dengan menggunakan bahan mereka</t>
  </si>
  <si>
    <t>sendiri ( cth. Kontraktor peletupan, penghancuran dan / atau pemprosesan bijih di palong) sepanjang tahun rujukan di soalan 9 perkara 9.8 (muka</t>
  </si>
  <si>
    <t>surat 23), sila lengkapkan nama, alamat, nombor telefon dan butir lain kontraktor-kontraktor tersebut.</t>
  </si>
  <si>
    <t>Question 9, Page 23, Item 9.8</t>
  </si>
  <si>
    <t>if you have reported any figures for payments to contractors for contract work done using their own materials (e.g blasting, crushing and / ore ore processing</t>
  </si>
  <si>
    <t>(palong) contractor) during the reference year in Question 9, item 9.8 (page 23), please provide below the complete name, addresses, telephone numbers</t>
  </si>
  <si>
    <t>and other details of these contractors.</t>
  </si>
  <si>
    <r>
      <t xml:space="preserve">Bil.
</t>
    </r>
    <r>
      <rPr>
        <i/>
        <sz val="8"/>
        <rFont val="Arial"/>
        <family val="2"/>
      </rPr>
      <t>No.</t>
    </r>
  </si>
  <si>
    <r>
      <t xml:space="preserve">Nama, Alamat dan No. Telefon
</t>
    </r>
    <r>
      <rPr>
        <i/>
        <sz val="8"/>
        <color theme="1"/>
        <rFont val="Arial"/>
        <family val="2"/>
      </rPr>
      <t>Name, Address and Telephone No.</t>
    </r>
  </si>
  <si>
    <r>
      <t xml:space="preserve">Jenis Kerja
</t>
    </r>
    <r>
      <rPr>
        <i/>
        <sz val="8"/>
        <color theme="1"/>
        <rFont val="Arial"/>
        <family val="2"/>
      </rPr>
      <t>Type of Work</t>
    </r>
  </si>
  <si>
    <r>
      <rPr>
        <b/>
        <sz val="8"/>
        <color theme="1"/>
        <rFont val="Arial"/>
        <family val="2"/>
      </rPr>
      <t xml:space="preserve">Nilai Kerja yang Dibuat
</t>
    </r>
    <r>
      <rPr>
        <i/>
        <sz val="8"/>
        <color theme="1"/>
        <rFont val="Arial"/>
        <family val="2"/>
      </rPr>
      <t xml:space="preserve">Value of Work Done
</t>
    </r>
    <r>
      <rPr>
        <b/>
        <sz val="8"/>
        <color theme="1"/>
        <rFont val="Arial"/>
        <family val="2"/>
      </rPr>
      <t>(RM)</t>
    </r>
  </si>
  <si>
    <t>Masukkan jumlah ini di M2121 m/s 23</t>
  </si>
  <si>
    <t>Perhatian / Note :</t>
  </si>
  <si>
    <t>Bagi kontraktor buruh, data mengenai bilangan pekerja dan juga pembayaran yang dibuat hendaklah dilaporkan di dalam soalan 5, perkara 5.3.7 (b)</t>
  </si>
  <si>
    <t>For labour contractors, data on the number of workers and payments made are to be reported in Question 5, item 5.3.7 (b)</t>
  </si>
  <si>
    <t xml:space="preserve">Jabatan Perangkaan Malaysia sedang melaksanakan Banci Ekonomi 2021 (bagi tahun rujukan 2020). </t>
  </si>
  <si>
    <t>The Department of Statistics, Malaysia is conducting the Economic Census 2021 (for reference year 2020).</t>
  </si>
  <si>
    <t>Nota : Definisi pertubuhan milikan belia</t>
  </si>
  <si>
    <t>Notes: Definition of youth-owned establishment</t>
  </si>
  <si>
    <t>51 peratus dan ke atas pemilikan ekuiti dipegang oleh belia ATAU</t>
  </si>
  <si>
    <t>51 per cent and above of the equity held by a youth OR</t>
  </si>
  <si>
    <t xml:space="preserve">(c) </t>
  </si>
  <si>
    <r>
      <t>Individu /</t>
    </r>
    <r>
      <rPr>
        <i/>
        <sz val="8.5"/>
        <rFont val="Arial"/>
        <family val="2"/>
      </rPr>
      <t xml:space="preserve"> Individual:</t>
    </r>
  </si>
  <si>
    <t>Lelaki</t>
  </si>
  <si>
    <t>Male</t>
  </si>
  <si>
    <t>Perempuan</t>
  </si>
  <si>
    <t>Female</t>
  </si>
  <si>
    <t>Sekiranya pertubuhan tuan tidak beroperasi dalam tahun rujukan 2021, sila kembalikan soal selidik dengan pengisian 1.3.1 sahaja ke Jabatan ini.</t>
  </si>
  <si>
    <t>If your establishment was not in operation during the reference year 2021, please return the questionnaire with 1.3.1 only to the Department.</t>
  </si>
  <si>
    <t>Sila nyatakan alamat lombong atau lokasi sekiranya ia tidak sama dengan alamat pos di muka hadapan</t>
  </si>
  <si>
    <t>Adakah data yang dilaporkan di dalam pelaporan ini hanya berkaitan dengan pertubuhan ini yang mana lokasinya adalah sama seperti alamat</t>
  </si>
  <si>
    <r>
      <t xml:space="preserve">   Ya / </t>
    </r>
    <r>
      <rPr>
        <i/>
        <sz val="8.5"/>
        <rFont val="Arial"/>
        <family val="2"/>
      </rPr>
      <t>Yes</t>
    </r>
  </si>
  <si>
    <t>Perkongsian</t>
  </si>
  <si>
    <t>Partnership</t>
  </si>
  <si>
    <t>4.1.1</t>
  </si>
  <si>
    <t>4.1.2</t>
  </si>
  <si>
    <t>Harta Tetap:</t>
  </si>
  <si>
    <t>Jenis harta</t>
  </si>
  <si>
    <t>pembangunan tanah</t>
  </si>
  <si>
    <t>improvement</t>
  </si>
  <si>
    <t>4.1.3</t>
  </si>
  <si>
    <t>4.1.4</t>
  </si>
  <si>
    <t>Passenger cars</t>
  </si>
  <si>
    <t>Lain-lain (nyatakan)</t>
  </si>
  <si>
    <t>Others (specify)</t>
  </si>
  <si>
    <t>4.1.5</t>
  </si>
  <si>
    <t>Computer hardware</t>
  </si>
  <si>
    <t>4.1.6</t>
  </si>
  <si>
    <t xml:space="preserve">Keuntungan (+) / kerugian (-) daripada jualan / penilaian semula harta                           </t>
  </si>
  <si>
    <t>Gain (+) / loss (-) from sales / revaluation of assets</t>
  </si>
  <si>
    <t>Fixed Assets:</t>
  </si>
  <si>
    <t>(cth. stor, pejabat dsb.)</t>
  </si>
  <si>
    <t xml:space="preserve">Non- residential </t>
  </si>
  <si>
    <t>(e.g. stores, offices, etc.)</t>
  </si>
  <si>
    <t xml:space="preserve">Binaan lain kecuali </t>
  </si>
  <si>
    <t xml:space="preserve">Other construction except land </t>
  </si>
  <si>
    <r>
      <t>Pembangunan tanah</t>
    </r>
    <r>
      <rPr>
        <sz val="8"/>
        <rFont val="Arial"/>
        <family val="2"/>
      </rPr>
      <t xml:space="preserve"> </t>
    </r>
  </si>
  <si>
    <t xml:space="preserve">Alat pengangkutan : </t>
  </si>
  <si>
    <t>Transport equipment :</t>
  </si>
  <si>
    <t xml:space="preserve">Kereta penumpang </t>
  </si>
  <si>
    <t>Teknologi maklumat dan komunikasi:</t>
  </si>
  <si>
    <t>Information and communications technology:</t>
  </si>
  <si>
    <t xml:space="preserve">Perkakasan komputer </t>
  </si>
  <si>
    <t xml:space="preserve">Perisian komputer </t>
  </si>
  <si>
    <t>Computer software</t>
  </si>
  <si>
    <t>4.1.7</t>
  </si>
  <si>
    <t>Furniture and fittings (e.g. electrical fittings)</t>
  </si>
  <si>
    <t xml:space="preserve">Harta-harta lain : </t>
  </si>
  <si>
    <t>Other Assets :</t>
  </si>
  <si>
    <t>4.2.1</t>
  </si>
  <si>
    <t>4.2.2</t>
  </si>
  <si>
    <t>4.2.3</t>
  </si>
  <si>
    <t>Kerja dalam pelaksanaan</t>
  </si>
  <si>
    <t>Work in progress</t>
  </si>
  <si>
    <t>Other construction except land improvement</t>
  </si>
  <si>
    <t>0410</t>
  </si>
  <si>
    <t>0411</t>
  </si>
  <si>
    <t>0412</t>
  </si>
  <si>
    <t>0413</t>
  </si>
  <si>
    <t>0414</t>
  </si>
  <si>
    <t>0499</t>
  </si>
  <si>
    <t>BILANGAN PEKERJA MENGIKUT KELULUSAN</t>
  </si>
  <si>
    <t>NUMBER OF PERSONS ENGAGED BY QUALIFICATION</t>
  </si>
  <si>
    <t>Merujuk kepada kelulusan dalam pengkhususan Teknologi yang diperoleh daripada Rangkaian Universiti Teknikal Malaysia (MTUN)</t>
  </si>
  <si>
    <t>Refers to qualification specialised in Technology obtained from Malaysian Technical University Network (MTUN)</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</si>
  <si>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</si>
  <si>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</si>
  <si>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Kelulusan</t>
  </si>
  <si>
    <t>Qualification</t>
  </si>
  <si>
    <t>060199</t>
  </si>
  <si>
    <t>Pascasiswazah</t>
  </si>
  <si>
    <t>Postgraduate</t>
  </si>
  <si>
    <t>Ijazah Sarjana Muda / Diploma Lanjutan atau yang setaraf</t>
  </si>
  <si>
    <t>Bachelor / Advanced Diploma or equivalent</t>
  </si>
  <si>
    <t>Akademik</t>
  </si>
  <si>
    <t>Academic</t>
  </si>
  <si>
    <t>Teknikal *</t>
  </si>
  <si>
    <t>Technical</t>
  </si>
  <si>
    <t>Diploma</t>
  </si>
  <si>
    <t>Technical and Vocational (TVET)</t>
  </si>
  <si>
    <t>STPM atau yang setaraf</t>
  </si>
  <si>
    <t>STPM or equivalent</t>
  </si>
  <si>
    <t>Certificate</t>
  </si>
  <si>
    <t>Sijil</t>
  </si>
  <si>
    <t>Skills Certificate (TVET)</t>
  </si>
  <si>
    <t>Sijil Kemahiran Lain</t>
  </si>
  <si>
    <t>Other Skills Certificate</t>
  </si>
  <si>
    <t>JUMLAH (6.1 hingga 6.7) **</t>
  </si>
  <si>
    <t>TOTAL (6.1 to 6.7)</t>
  </si>
  <si>
    <t>061499</t>
  </si>
  <si>
    <t>060299</t>
  </si>
  <si>
    <t>060399</t>
  </si>
  <si>
    <t>060499</t>
  </si>
  <si>
    <t>060599</t>
  </si>
  <si>
    <t>060699</t>
  </si>
  <si>
    <t>060799</t>
  </si>
  <si>
    <t>061099</t>
  </si>
  <si>
    <t>061199</t>
  </si>
  <si>
    <t>061299</t>
  </si>
  <si>
    <t>061399</t>
  </si>
  <si>
    <t>061599</t>
  </si>
  <si>
    <t>061699</t>
  </si>
  <si>
    <t>061799</t>
  </si>
  <si>
    <t>061899</t>
  </si>
  <si>
    <t>061999</t>
  </si>
  <si>
    <t>062099</t>
  </si>
  <si>
    <t>062399</t>
  </si>
  <si>
    <t>062499</t>
  </si>
  <si>
    <t>062599</t>
  </si>
  <si>
    <t>062699</t>
  </si>
  <si>
    <r>
      <t>PEROLEHAN</t>
    </r>
    <r>
      <rPr>
        <b/>
        <i/>
        <sz val="12"/>
        <rFont val="Arial"/>
        <family val="2"/>
      </rPr>
      <t xml:space="preserve"> / </t>
    </r>
    <r>
      <rPr>
        <b/>
        <sz val="12"/>
        <rFont val="Arial"/>
        <family val="2"/>
      </rPr>
      <t xml:space="preserve">PENDAPATAN                                   </t>
    </r>
  </si>
  <si>
    <t>TURNOVER / INCOME</t>
  </si>
  <si>
    <t>machinery and equipment repairs and maintenance work for other</t>
  </si>
  <si>
    <t>establishment</t>
  </si>
  <si>
    <t>Income from royalty payments received on own land</t>
  </si>
  <si>
    <t xml:space="preserve">Pendapatan daripada perkhidmatan profesional (cth. perakaunan,
</t>
  </si>
  <si>
    <t>pengurusan, kejuruteraan, guaman, penyelidikan dan pembangunan dsb.)</t>
  </si>
  <si>
    <t>Professional fees received (e.g. accounting, management, engineering, legal</t>
  </si>
  <si>
    <t>services, research and development etc.)</t>
  </si>
  <si>
    <t>Bangunan bukan tempat kediaman</t>
  </si>
  <si>
    <t>Non-residential building</t>
  </si>
  <si>
    <t>Bangunan tempat kediaman</t>
  </si>
  <si>
    <t>Residential building</t>
  </si>
  <si>
    <t>Alat pengangkutan</t>
  </si>
  <si>
    <t>Transport equipment</t>
  </si>
  <si>
    <t>Perabot dan pemasangan</t>
  </si>
  <si>
    <t>Furniture and fittings</t>
  </si>
  <si>
    <t>Subsidi produk</t>
  </si>
  <si>
    <t>Subsidi pengeluaran</t>
  </si>
  <si>
    <t>Pendapatan daripada faedah</t>
  </si>
  <si>
    <t>Income from interest</t>
  </si>
  <si>
    <t>Pendapatan daripada dividen</t>
  </si>
  <si>
    <t>Income from dividend</t>
  </si>
  <si>
    <t xml:space="preserve">PERBELANJAAN                                          </t>
  </si>
  <si>
    <t>EXPENDITURE</t>
  </si>
  <si>
    <t>Cukai dan duti; Insurans</t>
  </si>
  <si>
    <t>Taxes and duties; Insurance</t>
  </si>
  <si>
    <t xml:space="preserve">Kos barang yang dijual (barang / bahan yang dibeli untuk dijual semula </t>
  </si>
  <si>
    <t>Bayaran bagi kerja memproses yang dibuat oleh pihak lain yang</t>
  </si>
  <si>
    <t>menggunakan bahan yang dibekal oleh pertubuhan ini</t>
  </si>
  <si>
    <r>
      <t xml:space="preserve">(cth. </t>
    </r>
    <r>
      <rPr>
        <b/>
        <i/>
        <sz val="8.5"/>
        <rFont val="Arial"/>
        <family val="2"/>
      </rPr>
      <t>condensate recovery fee</t>
    </r>
    <r>
      <rPr>
        <b/>
        <sz val="8.5"/>
        <rFont val="Arial"/>
        <family val="2"/>
      </rPr>
      <t>)</t>
    </r>
  </si>
  <si>
    <t>Payments for processing work done by others on materials supplied by</t>
  </si>
  <si>
    <t xml:space="preserve">this establishment (e.g. condensate recovery fee) </t>
  </si>
  <si>
    <t xml:space="preserve">lain bagi harta tetap pertubuhan ini </t>
  </si>
  <si>
    <t xml:space="preserve">Bayaran pembaikan dan penyelenggaraan semasa yang dibuat oleh pihak </t>
  </si>
  <si>
    <t xml:space="preserve">establishment's fixed assets </t>
  </si>
  <si>
    <t xml:space="preserve">Payments for current repairs and maintenance work done by others on this </t>
  </si>
  <si>
    <t>Pengangkutan barang (pengangkutan keluar)</t>
  </si>
  <si>
    <t>Transportation of goods (carriage outwards)</t>
  </si>
  <si>
    <t>Perbelanjaan perjalanan (termasuk perjalanan dalam dan luar negara,</t>
  </si>
  <si>
    <t>Travelling expenses (include both local and overseas travelling,</t>
  </si>
  <si>
    <t>petrol / diesel bills and parking fees for own vehicles)</t>
  </si>
  <si>
    <t>Bayaran perakaunan, kesetiausahaan dan audit</t>
  </si>
  <si>
    <t>Accounting, secretarial and audit fees</t>
  </si>
  <si>
    <t>Pengiklanan dan promosi</t>
  </si>
  <si>
    <t>Advertising and promotion</t>
  </si>
  <si>
    <t>Bayaran guaman</t>
  </si>
  <si>
    <t>Legal fees</t>
  </si>
  <si>
    <t xml:space="preserve">Bayaran pemprosesan data dan lain-lain perkhidmatan yang </t>
  </si>
  <si>
    <t>berkaitan dengan teknologi maklumat</t>
  </si>
  <si>
    <t xml:space="preserve">Payment for data processing and other services related to information </t>
  </si>
  <si>
    <t>technology</t>
  </si>
  <si>
    <t>Bayaran perkhidmatan profesional lain (cth. bayaran perundingan arkitek,</t>
  </si>
  <si>
    <t>kejuruteraan, juruukur dsb.)</t>
  </si>
  <si>
    <t>Payment for other professional services (e.g. architectural, engineering, surveying</t>
  </si>
  <si>
    <t>consultancy fees etc.)</t>
  </si>
  <si>
    <t>Bayaran pengurusan</t>
  </si>
  <si>
    <t>Management fees</t>
  </si>
  <si>
    <t>Perbelanjaan keraian</t>
  </si>
  <si>
    <t>Entertainment expenses</t>
  </si>
  <si>
    <t>Komisen dan bayaran agensi</t>
  </si>
  <si>
    <t>Commissions and agency fees</t>
  </si>
  <si>
    <t>Bayaran pos (termasuk perkhidmatan kurier)</t>
  </si>
  <si>
    <t>Postage (includes courier services)</t>
  </si>
  <si>
    <t>Bayaran bank</t>
  </si>
  <si>
    <t>Bank charges</t>
  </si>
  <si>
    <r>
      <t xml:space="preserve">Nilai / </t>
    </r>
    <r>
      <rPr>
        <i/>
        <sz val="8.5"/>
        <rFont val="Arial"/>
        <family val="2"/>
      </rPr>
      <t>Value</t>
    </r>
  </si>
  <si>
    <t>Gaji &amp; upah dibayar</t>
  </si>
  <si>
    <t>Salaries &amp; wages paid</t>
  </si>
  <si>
    <t>Termasuk perkara-perkara seperti:</t>
  </si>
  <si>
    <t>Include items such as:</t>
  </si>
  <si>
    <t>Gaji &amp; upah (termasuk bayaran lebih masa)</t>
  </si>
  <si>
    <t>Salaries &amp; wages (include overtime pay)</t>
  </si>
  <si>
    <t>Elaun, bonus, komisen</t>
  </si>
  <si>
    <t>Allowances, bonuses, commissions</t>
  </si>
  <si>
    <t>Payment of gratuity, retirement / retrenchment benefits to employees</t>
  </si>
  <si>
    <t xml:space="preserve">Expenses on share-based payment to employees </t>
  </si>
  <si>
    <t>Raw materials, fuels, supplies and</t>
  </si>
  <si>
    <t>Barang yang dibeli untuk dijual</t>
  </si>
  <si>
    <t>Goods purchased for resale</t>
  </si>
  <si>
    <t>TOTAL (a to d)</t>
  </si>
  <si>
    <t>JUMLAH (a hingga d)</t>
  </si>
  <si>
    <t xml:space="preserve">    VALUE OF STOCKS</t>
  </si>
  <si>
    <t xml:space="preserve">    NILAI STOK</t>
  </si>
  <si>
    <t>(q)</t>
  </si>
  <si>
    <r>
      <t xml:space="preserve">Memberi kontrak kepada pertubuhan luar </t>
    </r>
    <r>
      <rPr>
        <i/>
        <sz val="8.5"/>
        <rFont val="Arial"/>
        <family val="2"/>
      </rPr>
      <t>/ Contracting out</t>
    </r>
  </si>
  <si>
    <r>
      <t>Kemelesetan /</t>
    </r>
    <r>
      <rPr>
        <i/>
        <sz val="8.5"/>
        <rFont val="Arial"/>
        <family val="2"/>
      </rPr>
      <t xml:space="preserve"> Recession</t>
    </r>
  </si>
  <si>
    <r>
      <t>Unit perniagaan yang dijual /</t>
    </r>
    <r>
      <rPr>
        <i/>
        <sz val="8.5"/>
        <rFont val="Arial"/>
        <family val="2"/>
      </rPr>
      <t xml:space="preserve"> Sold business units</t>
    </r>
  </si>
  <si>
    <r>
      <rPr>
        <b/>
        <sz val="8.5"/>
        <rFont val="Arial"/>
        <family val="2"/>
      </rPr>
      <t>Perluasan /</t>
    </r>
    <r>
      <rPr>
        <i/>
        <sz val="8.5"/>
        <rFont val="Arial"/>
        <family val="2"/>
      </rPr>
      <t xml:space="preserve"> Expansion</t>
    </r>
  </si>
  <si>
    <r>
      <rPr>
        <b/>
        <sz val="8.5"/>
        <rFont val="Arial"/>
        <family val="2"/>
      </rPr>
      <t>Mogok atau sekatan /</t>
    </r>
    <r>
      <rPr>
        <i/>
        <sz val="8.5"/>
        <rFont val="Arial"/>
        <family val="2"/>
      </rPr>
      <t xml:space="preserve"> Strike or blockade</t>
    </r>
  </si>
  <si>
    <r>
      <rPr>
        <b/>
        <sz val="8.5"/>
        <rFont val="Arial"/>
        <family val="2"/>
      </rPr>
      <t>Lain-lain (sila nyatakan)</t>
    </r>
    <r>
      <rPr>
        <i/>
        <sz val="8.5"/>
        <rFont val="Arial"/>
        <family val="2"/>
      </rPr>
      <t xml:space="preserve"> </t>
    </r>
    <r>
      <rPr>
        <b/>
        <sz val="8.5"/>
        <rFont val="Arial"/>
        <family val="2"/>
      </rPr>
      <t xml:space="preserve">/ </t>
    </r>
    <r>
      <rPr>
        <i/>
        <sz val="8.5"/>
        <rFont val="Arial"/>
        <family val="2"/>
      </rPr>
      <t>Others (please specify)</t>
    </r>
  </si>
  <si>
    <r>
      <rPr>
        <b/>
        <sz val="8.5"/>
        <rFont val="Arial"/>
        <family val="2"/>
      </rPr>
      <t>Pengambilalihan unit-unit perniagaan /</t>
    </r>
    <r>
      <rPr>
        <i/>
        <sz val="8.5"/>
        <rFont val="Arial"/>
        <family val="2"/>
      </rPr>
      <t xml:space="preserve"> Acquisition of business units</t>
    </r>
  </si>
  <si>
    <t>Air yang dimasukkan ke dalam produk</t>
  </si>
  <si>
    <t>(e.g. beverages, food, etc.)</t>
  </si>
  <si>
    <t>Biodesel</t>
  </si>
  <si>
    <t xml:space="preserve">Biodesel </t>
  </si>
  <si>
    <t>Minyak mentah</t>
  </si>
  <si>
    <t>Kerosin</t>
  </si>
  <si>
    <t>Kerosene</t>
  </si>
  <si>
    <t>`</t>
  </si>
  <si>
    <t>Air yang diabstrak</t>
  </si>
  <si>
    <t>Water abstracted</t>
  </si>
  <si>
    <t>Air bawah tanah</t>
  </si>
  <si>
    <t>Groundwater</t>
  </si>
  <si>
    <t>Air laut</t>
  </si>
  <si>
    <t>Sea water</t>
  </si>
  <si>
    <t>12.1.1</t>
  </si>
  <si>
    <t>12.1.2</t>
  </si>
  <si>
    <t>12.1.3</t>
  </si>
  <si>
    <t>12.1.4</t>
  </si>
  <si>
    <t xml:space="preserve">        Discharged to sea</t>
  </si>
  <si>
    <t>(b)   Dilepaskan ke air permukaan, air bawah tanah</t>
  </si>
  <si>
    <t>(c)   Dilepaskan ke laut</t>
  </si>
  <si>
    <t>Minyak relau /</t>
  </si>
  <si>
    <t>Minyak pembakar</t>
  </si>
  <si>
    <t>Liquified petroleum gas</t>
  </si>
  <si>
    <t>(LPG)</t>
  </si>
  <si>
    <t>Unit Kuantiti</t>
  </si>
  <si>
    <t>Unit of Quantity</t>
  </si>
  <si>
    <t>Liter</t>
  </si>
  <si>
    <t>Litre</t>
  </si>
  <si>
    <t>Electricity generated</t>
  </si>
  <si>
    <t>Kilowatt-jam</t>
  </si>
  <si>
    <t>Kilowatt-hour</t>
  </si>
  <si>
    <t>Gas asli</t>
  </si>
  <si>
    <t>Natural gas</t>
  </si>
  <si>
    <t>Kuasa hidro</t>
  </si>
  <si>
    <t>Hidropower</t>
  </si>
  <si>
    <t>Solar</t>
  </si>
  <si>
    <t>Biomass</t>
  </si>
  <si>
    <t>Biogas</t>
  </si>
  <si>
    <t>Arang batu</t>
  </si>
  <si>
    <t>Coal</t>
  </si>
  <si>
    <t>Perkongsian Liabiliti Terhad</t>
  </si>
  <si>
    <t>Syarikat Sendirian Berhad</t>
  </si>
  <si>
    <t>Private Limited Company</t>
  </si>
  <si>
    <t>BANCI EKONOMI 2022</t>
  </si>
  <si>
    <t>ECONOMIC CENSUS 2022</t>
  </si>
  <si>
    <t xml:space="preserve">Dengan ini saya mengesahkan bahawa maklumat yang diberi adalah </t>
  </si>
  <si>
    <t>lengkap dan betul sepanjang pengetahuan dan kepercayaan saya.</t>
  </si>
  <si>
    <t xml:space="preserve">I hereby declare that the information given in this return is complete and </t>
  </si>
  <si>
    <t>correct to the best of my knowledge and belief.</t>
  </si>
  <si>
    <t>Limited Liabilities Partnership</t>
  </si>
  <si>
    <t>KOS BAHAN DAN BEKALAN YANG DIGUNAKAN</t>
  </si>
  <si>
    <t>COST OF MATERIALS AND SUPPLIES CONSUMED</t>
  </si>
  <si>
    <r>
      <t xml:space="preserve">KEGUNAAN PEJABAT / </t>
    </r>
    <r>
      <rPr>
        <i/>
        <sz val="9"/>
        <rFont val="Arial"/>
        <family val="2"/>
      </rPr>
      <t>OFFICE USE</t>
    </r>
  </si>
  <si>
    <t xml:space="preserve">01  </t>
  </si>
  <si>
    <t>Johor</t>
  </si>
  <si>
    <t>Kedah</t>
  </si>
  <si>
    <t>Kelantan</t>
  </si>
  <si>
    <t>Melaka</t>
  </si>
  <si>
    <t>Negeri Sembilan</t>
  </si>
  <si>
    <t>Pahang</t>
  </si>
  <si>
    <t>Pulau Pinang</t>
  </si>
  <si>
    <t>Perak</t>
  </si>
  <si>
    <t>Perlis</t>
  </si>
  <si>
    <t>Selangor</t>
  </si>
  <si>
    <t>Terengganu</t>
  </si>
  <si>
    <t>Sabah</t>
  </si>
  <si>
    <t>Sarawak</t>
  </si>
  <si>
    <t>W.P. Kuala Lumpur</t>
  </si>
  <si>
    <t>W.P. Labuan</t>
  </si>
  <si>
    <t>W.P. Putrajaya</t>
  </si>
  <si>
    <t>A.1</t>
  </si>
  <si>
    <t>A.2</t>
  </si>
  <si>
    <t>A.4</t>
  </si>
  <si>
    <t>A.7</t>
  </si>
  <si>
    <t>Laman web di entiti lain</t>
  </si>
  <si>
    <t>Internet mudah alih dan teknologi (cth. jalur lebar mudah alih, komputer riba, telefon pintar, tablet dsb.)</t>
  </si>
  <si>
    <t>Pengkomputeran awan (cth. Dropbox, Gmail, Facebook dsb.)</t>
  </si>
  <si>
    <t>A.11</t>
  </si>
  <si>
    <t>A.12</t>
  </si>
  <si>
    <t>A.13</t>
  </si>
  <si>
    <t>(May choose more than one)</t>
  </si>
  <si>
    <t>Media sosial (cth. Facebook, Instagram dan blog)</t>
  </si>
  <si>
    <t>Rangkaian persendirian yang ditetapkan (cth. extranet, EDI)</t>
  </si>
  <si>
    <t>A.14</t>
  </si>
  <si>
    <t>Cash on delivery</t>
  </si>
  <si>
    <t>A.15</t>
  </si>
  <si>
    <t>A.16</t>
  </si>
  <si>
    <t>atau perkhidmatan menggunakan e-dagang</t>
  </si>
  <si>
    <t>or services via e-commerce</t>
  </si>
  <si>
    <t>Sila nyatakan anggaran peratusan jumlah pendapatan yang diterima daripada jualan barangan</t>
  </si>
  <si>
    <t>Please indicate an estimate of the percentage of total income that receive orders from sales of goods</t>
  </si>
  <si>
    <t>A.17</t>
  </si>
  <si>
    <t>A.18</t>
  </si>
  <si>
    <t>A.19</t>
  </si>
  <si>
    <t>Sila nyatakan peratusan pendapatan e-dagang mengikut jenis pasaran</t>
  </si>
  <si>
    <t>Sila nyatakan anggaran peratusan jumlah perbelanjaan melalui pembelian barangan</t>
  </si>
  <si>
    <t>Sila nyatakan peratusan perbelanjaan e-dagang mengikut jenis pelanggan</t>
  </si>
  <si>
    <t>KEMUDAHAN PEMBIAYAAN</t>
  </si>
  <si>
    <t>ACCESS TO FINANCING</t>
  </si>
  <si>
    <t>B.1</t>
  </si>
  <si>
    <t>B.3</t>
  </si>
  <si>
    <t>Apakah tujuan pembiayaan yang dipohon? (Boleh pilih lebih daripada satu)</t>
  </si>
  <si>
    <t>Working capital (stocks, raw materials, labour costs etc.)</t>
  </si>
  <si>
    <t>Improvement / upgrade of production processes</t>
  </si>
  <si>
    <t>Purchase / lease of land / building (include extension and renovation)</t>
  </si>
  <si>
    <t>Purchase / lease of equipment / machinery / vehicles / computer hardware and software</t>
  </si>
  <si>
    <t>Debt consolidation / refinancing</t>
  </si>
  <si>
    <t>Financing from development financial institutions (SME Bank, Agrobank etc.)</t>
  </si>
  <si>
    <t>Pembiayaan daripada pembekal / kredit perdagangan daripada pembekal / individu yang tiada hubungan</t>
  </si>
  <si>
    <t>non-governmental organisations / informal arrangements</t>
  </si>
  <si>
    <t>Pembiayaan daripada institusi kredit mikro (Amanah Ikhtiar Malaysia, TEKUN dsb.)</t>
  </si>
  <si>
    <t>Financing from micro credit institutions (Amanah Ikhtiar Malaysia, TEKUN etc.)</t>
  </si>
  <si>
    <t>Financing using the online platform (crowdfunding platform)</t>
  </si>
  <si>
    <t>C.1</t>
  </si>
  <si>
    <t>C.2</t>
  </si>
  <si>
    <t>C.3</t>
  </si>
  <si>
    <t>C.4</t>
  </si>
  <si>
    <t>C.6</t>
  </si>
  <si>
    <t>C.7</t>
  </si>
  <si>
    <t>C.8</t>
  </si>
  <si>
    <t>C.9</t>
  </si>
  <si>
    <t>C.10</t>
  </si>
  <si>
    <t>Please state the information of employee involved with R&amp;D</t>
  </si>
  <si>
    <t>E</t>
  </si>
  <si>
    <t>F</t>
  </si>
  <si>
    <t>F.1</t>
  </si>
  <si>
    <t>G</t>
  </si>
  <si>
    <t>G.1</t>
  </si>
  <si>
    <t>G.2</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</si>
  <si>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</si>
  <si>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</si>
  <si>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</si>
  <si>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</si>
  <si>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Tiada perubahan</t>
  </si>
  <si>
    <t>MODUL EKONOMI DIGITAL</t>
  </si>
  <si>
    <t>DIGITAL ECONOMIC MODULE</t>
  </si>
  <si>
    <t>A.3</t>
  </si>
  <si>
    <t>Laman web kepunyaan pertubuhan ini</t>
  </si>
  <si>
    <t>Website owned by this establishment</t>
  </si>
  <si>
    <t>Perisian pengurusan (cth. Human Resources Management System, Accounting Information System dsb.)</t>
  </si>
  <si>
    <t>MODUL EKONOMI DIGITAL (samb.)</t>
  </si>
  <si>
    <t>Adakah pertubuhan ini menerima pesanan (jualan) barangan atau perkhidmatan menggunakan e-dagang?</t>
  </si>
  <si>
    <t>Please indicate the percentage of e-commerce income by type of market</t>
  </si>
  <si>
    <t>Adakah pertubuhan ini membuat pesanan (pembelian) barangan atau perkhidmatan menggunakan e-dagang?</t>
  </si>
  <si>
    <t>Please indicate the percentage of e-commerce expenditure by type of market</t>
  </si>
  <si>
    <t>Adakah pertubuhan ini memiliki / menggunakan fasiliti dan produk kewangan berikut bagi tujuan perniagaan?</t>
  </si>
  <si>
    <t>Adakah pertubuhan ini mematuhi sebarang pengiktirafan tempatan dan / atau antarabangsa? (Boleh pilih lebih daripada satu)</t>
  </si>
  <si>
    <t>Did this establishment comply with any local and / or international accreditation? (May choose more than one)</t>
  </si>
  <si>
    <t>Adakah pertubuhan ini mempunyai Sistem Perlindungan Harta Intelek (HI)? (Boleh pilih lebih daripada satu)</t>
  </si>
  <si>
    <t>Did this establishment have any Intellectual Property (IP) Protection System? (May choose more than one)</t>
  </si>
  <si>
    <t>D.1</t>
  </si>
  <si>
    <t>E.1</t>
  </si>
  <si>
    <t>E.2</t>
  </si>
  <si>
    <t>E.3</t>
  </si>
  <si>
    <t>F.4</t>
  </si>
  <si>
    <t>F.6</t>
  </si>
  <si>
    <t>F.7</t>
  </si>
  <si>
    <t>F.8</t>
  </si>
  <si>
    <t>F.9</t>
  </si>
  <si>
    <t>Supply Chain Management (SCM)</t>
  </si>
  <si>
    <t>Additive Manufacturing (3D Printing, rapid prototyping, etc.)</t>
  </si>
  <si>
    <t>Automated Material Handling</t>
  </si>
  <si>
    <t>Artificial Intelligence</t>
  </si>
  <si>
    <t>Finance &amp; Accounting</t>
  </si>
  <si>
    <t>Word processing (MS Word, Google Docs, Pages etc.)</t>
  </si>
  <si>
    <t>Human resources management</t>
  </si>
  <si>
    <t>Presentation (Powerpoint, Keynote, Prezi, etc.)</t>
  </si>
  <si>
    <t>Customer Relationship Management (CRM)</t>
  </si>
  <si>
    <t>Computer-Aided Design (CAD)</t>
  </si>
  <si>
    <t>Simulation</t>
  </si>
  <si>
    <t>Prototyping</t>
  </si>
  <si>
    <t>Meningkat</t>
  </si>
  <si>
    <t>Menurun</t>
  </si>
  <si>
    <t>Hasil</t>
  </si>
  <si>
    <t>Revenue</t>
  </si>
  <si>
    <t>Operation cost</t>
  </si>
  <si>
    <t>Produktiviti</t>
  </si>
  <si>
    <t>Productivity</t>
  </si>
  <si>
    <t>Sumber manusia:</t>
  </si>
  <si>
    <t>Human resources:</t>
  </si>
  <si>
    <t>Pekerja tempatan</t>
  </si>
  <si>
    <t>Local worker</t>
  </si>
  <si>
    <t>Pekerja asing</t>
  </si>
  <si>
    <t>Foreign worker</t>
  </si>
  <si>
    <t>Pemasaran</t>
  </si>
  <si>
    <t>Marketing</t>
  </si>
  <si>
    <t>Kos bahan mentah</t>
  </si>
  <si>
    <t>Raw materials cost</t>
  </si>
  <si>
    <t>MITI</t>
  </si>
  <si>
    <t>EXIM Bank</t>
  </si>
  <si>
    <t>MOSTI</t>
  </si>
  <si>
    <t>HRDF</t>
  </si>
  <si>
    <t>MIDA</t>
  </si>
  <si>
    <t>KPM</t>
  </si>
  <si>
    <t>MIDF</t>
  </si>
  <si>
    <t>MIGHT</t>
  </si>
  <si>
    <t>MOF</t>
  </si>
  <si>
    <t>CIDB</t>
  </si>
  <si>
    <t>H</t>
  </si>
  <si>
    <t>H.1</t>
  </si>
  <si>
    <t>H.2</t>
  </si>
  <si>
    <t>H.3</t>
  </si>
  <si>
    <t>Sila rujuk kepada arahan berikut:</t>
  </si>
  <si>
    <t>Contoh:</t>
  </si>
  <si>
    <t>X</t>
  </si>
  <si>
    <t>Please refer the following instruction:</t>
  </si>
  <si>
    <t>Example:</t>
  </si>
  <si>
    <t>or if not enough space, write next to the relevant item. Do not use correction pen.</t>
  </si>
  <si>
    <r>
      <t xml:space="preserve">Kerjasama tuan dalam menjayakan banci ini amatlah dihargai / </t>
    </r>
    <r>
      <rPr>
        <i/>
        <sz val="8.5"/>
        <rFont val="Arial"/>
        <family val="2"/>
      </rPr>
      <t>Your cooperation in ensuring the success of this census is vey much appreciated</t>
    </r>
  </si>
  <si>
    <t>Sila nyatakan alamat laman web pertubuhan ini sekiranya ada</t>
  </si>
  <si>
    <r>
      <t xml:space="preserve">Downloading of the questionnaire can be made through </t>
    </r>
    <r>
      <rPr>
        <b/>
        <i/>
        <u/>
        <sz val="8"/>
        <rFont val="Arial"/>
        <family val="2"/>
      </rPr>
      <t>www.dosm.gov.my.</t>
    </r>
    <r>
      <rPr>
        <i/>
        <sz val="8"/>
        <rFont val="Arial"/>
        <family val="2"/>
      </rPr>
      <t xml:space="preserve"> Write neatly within the boxes using </t>
    </r>
    <r>
      <rPr>
        <b/>
        <i/>
        <u/>
        <sz val="8"/>
        <rFont val="Arial"/>
        <family val="2"/>
      </rPr>
      <t>CAPITAL LETTER</t>
    </r>
    <r>
      <rPr>
        <i/>
        <sz val="8"/>
        <rFont val="Arial"/>
        <family val="2"/>
      </rPr>
      <t xml:space="preserve"> or mark (X) in the appropriate box.</t>
    </r>
  </si>
  <si>
    <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</si>
  <si>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t>Income from other output n.e.c. (e.g. scrap, electricity, waste product etc.)</t>
  </si>
  <si>
    <t>Nyatakan nama dan alamat Ibu Pejabat pertubuhan ini:</t>
  </si>
  <si>
    <t>Nota : Sila nyatakan nama dan alamat cawangan pertubuhan ini (jika ada).</t>
  </si>
  <si>
    <t>Jika modal berbayar pertubuhan ini dipegang melebihi 50 peratus oleh syarikat / individu</t>
  </si>
  <si>
    <t>Adakah pertubuhan ini menggunakan internet untuk tujuan perniagaan?</t>
  </si>
  <si>
    <t>Did this establishment use the internet for business purposes?</t>
  </si>
  <si>
    <t>Laman web</t>
  </si>
  <si>
    <t>Website</t>
  </si>
  <si>
    <t>Media sosial (cth. Facebook, Instagram, Twitter, YouTube)</t>
  </si>
  <si>
    <t>Apakah tujuan penggunaan internet di pertubuhan ini? (Boleh pilih lebih daripada satu)</t>
  </si>
  <si>
    <t>Mengakses perkhidmatan kewangan yang lain (cth. pembelian insurans)</t>
  </si>
  <si>
    <t>Penghantaran produk secara dalam talian (merujuk kepada produk yang dihantar melalui internet dalam bentuk</t>
  </si>
  <si>
    <t>Keperluan penggunaan internet dan teknologi 5G</t>
  </si>
  <si>
    <t>Usage of internet and 5G technology necessity</t>
  </si>
  <si>
    <t>3101</t>
  </si>
  <si>
    <t>Tiada</t>
  </si>
  <si>
    <t>Laman web kepunyaan sendiri</t>
  </si>
  <si>
    <t>Website owned by your establishment</t>
  </si>
  <si>
    <t>Sila nyatakan peratusan pendapatan e-dagang mengikut jenis pelanggan</t>
  </si>
  <si>
    <t>Please indicate the percentage of e-commerce income by type of customers</t>
  </si>
  <si>
    <t xml:space="preserve">   Perniagaan kepada Pengguna</t>
  </si>
  <si>
    <t xml:space="preserve">   Business to Consumers</t>
  </si>
  <si>
    <t xml:space="preserve">   Perniagaan kepada Perniagaan</t>
  </si>
  <si>
    <t xml:space="preserve">   Business to Business</t>
  </si>
  <si>
    <t xml:space="preserve">   Perniagaan kepada Kerajaan</t>
  </si>
  <si>
    <t xml:space="preserve">   Business to Government</t>
  </si>
  <si>
    <t>Did this establishment place orders (make purchases) for goods or services via e-commerce?</t>
  </si>
  <si>
    <t>B.2</t>
  </si>
  <si>
    <t>Penyelidikan dan pembangunan produk</t>
  </si>
  <si>
    <t>Research and product development</t>
  </si>
  <si>
    <t>Purchase a business</t>
  </si>
  <si>
    <t>Membeli perniagaan</t>
  </si>
  <si>
    <t>Jika TIDAK, sila ke soalan A.3</t>
  </si>
  <si>
    <t>Pembiayaan daripada bank</t>
  </si>
  <si>
    <t>Pembiayaan daripada koperasi</t>
  </si>
  <si>
    <t>Pinjaman daripada rakan-rakan atau saudara-mara</t>
  </si>
  <si>
    <t>pawnshops and pawnbrokers include Ar-Rahnu</t>
  </si>
  <si>
    <t>MeSTI (Makanan Selamat Tanggungjawab Industri) dsb.)</t>
  </si>
  <si>
    <t>Tempatan (cth. Amalan Peningkatan Kualiti (APK), Pensijilan Jenama Malaysia, Skim Organik Malaysia (SOM),</t>
  </si>
  <si>
    <t>MeSTI (Makanan Selamat Tanggungjawab Industri) etc.)</t>
  </si>
  <si>
    <t>Paten</t>
  </si>
  <si>
    <t>Hakcipta</t>
  </si>
  <si>
    <t>Institusi Pengajian Tinggi</t>
  </si>
  <si>
    <t>Dana lain (sila nyatakan)</t>
  </si>
  <si>
    <t>Tidak berkenaan</t>
  </si>
  <si>
    <t>Not applicable</t>
  </si>
  <si>
    <t>Automasi Pintar (Bersepadu)</t>
  </si>
  <si>
    <t>Smart Automation (Integrated)</t>
  </si>
  <si>
    <t>Automasi mod campuran</t>
  </si>
  <si>
    <t>Mixed-mode automation</t>
  </si>
  <si>
    <t>Semi-automation</t>
  </si>
  <si>
    <t>Manual</t>
  </si>
  <si>
    <t>Bioteknologi</t>
  </si>
  <si>
    <t>Biotechnology</t>
  </si>
  <si>
    <t>Nanoteknologi</t>
  </si>
  <si>
    <t>Nanotechnology</t>
  </si>
  <si>
    <t>Jika Ya, apakah objektif utama pertubuhan ini mengamalkan Konsep Operasi Pintar? (Sila pilih tiga objektif utama)</t>
  </si>
  <si>
    <t>If Yes, what is the main objective of this establishment adopting the Smart Operating Concept? (Please select top three objectives)</t>
  </si>
  <si>
    <t>Increase productivity level and products quality</t>
  </si>
  <si>
    <t>Increase level of automation in production</t>
  </si>
  <si>
    <t>Follow the global trend of Fourth Industrial Revolution</t>
  </si>
  <si>
    <t>Transform and survive as a manufacturer</t>
  </si>
  <si>
    <t>Eligible for government incentives</t>
  </si>
  <si>
    <t>Reduce dependency on labour</t>
  </si>
  <si>
    <t>Bagaimana operasi pintar mempengaruhi pertubuhan ini?</t>
  </si>
  <si>
    <t>How smart operating affect this establishment?</t>
  </si>
  <si>
    <t>Improve</t>
  </si>
  <si>
    <t>No change</t>
  </si>
  <si>
    <t>Decline</t>
  </si>
  <si>
    <t>Sila nyatakan peratus (%) perbelanjaan berkaitan operasi pintar mengikut kategori berikut:</t>
  </si>
  <si>
    <t>Please indicate the percentage (%) of expenses related to smart operating by the following categories:</t>
  </si>
  <si>
    <t>MATRADE</t>
  </si>
  <si>
    <t>Bank Pembangunan</t>
  </si>
  <si>
    <t>Jika Ya, berapa peratusan sumber berikut akan diperuntukkan untuk menjayakan pelan tersebut?</t>
  </si>
  <si>
    <t>Human resources</t>
  </si>
  <si>
    <t>Financial resources</t>
  </si>
  <si>
    <t>Artificial Intelligence / Machine Learning / Deep Learning</t>
  </si>
  <si>
    <t>Big Data Analytics / Data Analytics</t>
  </si>
  <si>
    <t>Programming / Computer Science</t>
  </si>
  <si>
    <t>Robotics / Autonomous Devices</t>
  </si>
  <si>
    <t>Cybersecurity</t>
  </si>
  <si>
    <t>AR / VR Content Creation</t>
  </si>
  <si>
    <t>Networking</t>
  </si>
  <si>
    <t>PLC / SCADA</t>
  </si>
  <si>
    <t xml:space="preserve">BE2022/O&amp;G   21072021   </t>
  </si>
  <si>
    <t>Lain-lain bayaran perkhidmatan bukan perindustrian (sila nyatakan)</t>
  </si>
  <si>
    <t>NG</t>
  </si>
  <si>
    <t>BIL</t>
  </si>
  <si>
    <t>DEPARTMENT OF STATISTICS MALAYSIA</t>
  </si>
  <si>
    <r>
      <rPr>
        <b/>
        <sz val="9"/>
        <rFont val="Arial"/>
        <family val="2"/>
      </rPr>
      <t>KEGUNAAN PEJABAT</t>
    </r>
    <r>
      <rPr>
        <sz val="9"/>
        <rFont val="Arial"/>
        <family val="2"/>
      </rPr>
      <t xml:space="preserve"> / OFFICE USE</t>
    </r>
  </si>
  <si>
    <r>
      <rPr>
        <b/>
        <sz val="9"/>
        <rFont val="Arial"/>
        <family val="2"/>
      </rPr>
      <t>Nombor Siri /</t>
    </r>
    <r>
      <rPr>
        <i/>
        <sz val="9"/>
        <rFont val="Arial"/>
        <family val="2"/>
      </rPr>
      <t xml:space="preserve"> Serial Number</t>
    </r>
  </si>
  <si>
    <r>
      <rPr>
        <b/>
        <sz val="9"/>
        <rFont val="Arial"/>
        <family val="2"/>
      </rPr>
      <t>PENGAKUAN</t>
    </r>
    <r>
      <rPr>
        <sz val="9"/>
        <rFont val="Arial"/>
        <family val="2"/>
      </rPr>
      <t xml:space="preserve"> / </t>
    </r>
    <r>
      <rPr>
        <i/>
        <sz val="9"/>
        <rFont val="Arial"/>
        <family val="2"/>
      </rPr>
      <t>DECLARATION</t>
    </r>
    <r>
      <rPr>
        <sz val="9"/>
        <rFont val="Arial"/>
        <family val="2"/>
      </rPr>
      <t xml:space="preserve"> :</t>
    </r>
  </si>
  <si>
    <t>Nama :</t>
  </si>
  <si>
    <t xml:space="preserve">     Dengan ini saya mengesahkan bahawa maklumat yang diberi adalah</t>
  </si>
  <si>
    <t xml:space="preserve">     lengkap dan betul sepanjang pengetahuan dan kepercayaan saya.</t>
  </si>
  <si>
    <t xml:space="preserve">     I hereby declare that the information given in this return is complete and correct</t>
  </si>
  <si>
    <t xml:space="preserve">     to the best of my knowledge and belief</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</si>
  <si>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yang diterima adalah SULIT dan tidak boleh dihebahkan kepada sesiapa atau mana-mana institusi di luar Jabatan ini. Sementara itu, Seksyen 7 di bawah Akta yang sama memperuntukkan denda kepada responden yang gagal memberi kerjasama kepada penyiasatan yang dijalankan.</t>
  </si>
  <si>
    <r>
      <rPr>
        <i/>
        <sz val="8"/>
        <rFont val="Arial"/>
        <family val="2"/>
      </rP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family val="2"/>
      </rPr>
      <t>CONFIDENTIAL</t>
    </r>
    <r>
      <rPr>
        <i/>
        <sz val="8"/>
        <rFont val="Arial"/>
        <family val="2"/>
      </rPr>
      <t xml:space="preserve"> and will not be divulged to any person or institution outside this Department. Meanwhile, Section 7 under the same Act provides the penalty to the respondent that could not comply to the survey undertaken.</t>
    </r>
  </si>
  <si>
    <r>
      <rPr>
        <b/>
        <sz val="9"/>
        <rFont val="Arial"/>
        <family val="2"/>
      </rPr>
      <t>Tarikh</t>
    </r>
    <r>
      <rPr>
        <sz val="9"/>
        <rFont val="Arial"/>
        <family val="2"/>
      </rPr>
      <t xml:space="preserve"> / </t>
    </r>
    <r>
      <rPr>
        <i/>
        <sz val="9"/>
        <rFont val="Arial"/>
        <family val="2"/>
      </rPr>
      <t>Date :</t>
    </r>
  </si>
  <si>
    <r>
      <rPr>
        <b/>
        <sz val="8"/>
        <rFont val="Arial"/>
        <family val="2"/>
      </rPr>
      <t>Soal selidik ini akan diproses menggunakan teknologi ICR (</t>
    </r>
    <r>
      <rPr>
        <b/>
        <i/>
        <sz val="8"/>
        <rFont val="Arial"/>
        <family val="2"/>
      </rPr>
      <t>Intelligent Character Recognition</t>
    </r>
    <r>
      <rPr>
        <b/>
        <sz val="8"/>
        <rFont val="Arial"/>
        <family val="2"/>
      </rPr>
      <t>).</t>
    </r>
  </si>
  <si>
    <r>
      <rPr>
        <b/>
        <sz val="8"/>
        <rFont val="Arial"/>
        <family val="2"/>
      </rPr>
      <t xml:space="preserve">Sila JANGAN LIPAT dan gunakan </t>
    </r>
    <r>
      <rPr>
        <b/>
        <u/>
        <sz val="8"/>
        <rFont val="Arial"/>
        <family val="2"/>
      </rPr>
      <t>pen bulat HITAM</t>
    </r>
    <r>
      <rPr>
        <b/>
        <sz val="8"/>
        <rFont val="Arial"/>
        <family val="2"/>
      </rPr>
      <t xml:space="preserve"> </t>
    </r>
    <r>
      <rPr>
        <b/>
        <sz val="8"/>
        <rFont val="Arial"/>
        <family val="2"/>
      </rPr>
      <t>semasa melengkapkan soal selidik ini.</t>
    </r>
  </si>
  <si>
    <r>
      <rPr>
        <i/>
        <sz val="8"/>
        <rFont val="Arial"/>
        <family val="2"/>
      </rPr>
      <t xml:space="preserve">Please </t>
    </r>
    <r>
      <rPr>
        <b/>
        <i/>
        <sz val="8"/>
        <rFont val="Arial"/>
        <family val="2"/>
      </rPr>
      <t>DO NOT FOLD</t>
    </r>
    <r>
      <rPr>
        <i/>
        <sz val="8"/>
        <rFont val="Arial"/>
        <family val="2"/>
      </rPr>
      <t xml:space="preserve"> and use </t>
    </r>
    <r>
      <rPr>
        <b/>
        <i/>
        <u/>
        <sz val="8"/>
        <rFont val="Arial"/>
        <family val="2"/>
      </rPr>
      <t xml:space="preserve">BLACK ball pen </t>
    </r>
    <r>
      <rPr>
        <i/>
        <sz val="8"/>
        <rFont val="Arial"/>
        <family val="2"/>
      </rPr>
      <t>when completing this questionnaire.</t>
    </r>
  </si>
  <si>
    <r>
      <rPr>
        <b/>
        <sz val="8"/>
        <rFont val="Arial"/>
        <family val="2"/>
      </rP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</si>
  <si>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r>
      <rPr>
        <i/>
        <sz val="8"/>
        <rFont val="Arial"/>
        <family val="2"/>
      </rPr>
      <t xml:space="preserve">Downloading of the questionnaire can be made through </t>
    </r>
    <r>
      <rPr>
        <b/>
        <u/>
        <sz val="8"/>
        <rFont val="Arial"/>
        <family val="2"/>
      </rPr>
      <t>www.dosm.gov.my</t>
    </r>
    <r>
      <rPr>
        <i/>
        <sz val="8"/>
        <rFont val="Arial"/>
        <family val="2"/>
      </rPr>
      <t xml:space="preserve">. Write neatly within the boxes using </t>
    </r>
    <r>
      <rPr>
        <b/>
        <i/>
        <u/>
        <sz val="8"/>
        <rFont val="Arial"/>
        <family val="2"/>
      </rPr>
      <t xml:space="preserve">CAPITAL LETTER </t>
    </r>
    <r>
      <rPr>
        <i/>
        <sz val="8"/>
        <rFont val="Arial"/>
        <family val="2"/>
      </rPr>
      <t>or mark (X) in the appropriate box.</t>
    </r>
  </si>
  <si>
    <r>
      <rPr>
        <b/>
        <sz val="8"/>
        <rFont val="Arial"/>
        <family val="2"/>
      </rPr>
      <t xml:space="preserve">  Tidak /</t>
    </r>
    <r>
      <rPr>
        <i/>
        <sz val="8"/>
        <rFont val="Arial"/>
        <family val="2"/>
      </rPr>
      <t xml:space="preserve"> No</t>
    </r>
  </si>
  <si>
    <r>
      <rPr>
        <b/>
        <sz val="8"/>
        <rFont val="Arial"/>
        <family val="2"/>
      </rPr>
      <t xml:space="preserve">  Ya </t>
    </r>
    <r>
      <rPr>
        <sz val="8"/>
        <rFont val="Arial"/>
        <family val="2"/>
      </rPr>
      <t xml:space="preserve">/ </t>
    </r>
    <r>
      <rPr>
        <i/>
        <sz val="8"/>
        <rFont val="Arial"/>
        <family val="2"/>
      </rPr>
      <t>Yes</t>
    </r>
  </si>
  <si>
    <r>
      <rPr>
        <b/>
        <sz val="8"/>
        <rFont val="Arial"/>
        <family val="2"/>
      </rPr>
      <t xml:space="preserve">  Tidak / </t>
    </r>
    <r>
      <rPr>
        <i/>
        <sz val="8"/>
        <rFont val="Arial"/>
        <family val="2"/>
      </rPr>
      <t>No</t>
    </r>
  </si>
  <si>
    <t>0506</t>
  </si>
  <si>
    <t>0507</t>
  </si>
  <si>
    <t>0509</t>
  </si>
  <si>
    <t>0515</t>
  </si>
  <si>
    <t>0516</t>
  </si>
  <si>
    <t>0518</t>
  </si>
  <si>
    <t>Other payments for non-industrial services (please specify)</t>
  </si>
  <si>
    <t>Adakah pertubuhan ini melabur di luar Malaysia? Sila tanda (X) dalam satu kotak sahaja</t>
  </si>
  <si>
    <t>Did this establishment invest outside Malaysia? Please mark (X) in one box only</t>
  </si>
  <si>
    <t>Tuan diminta melaporkan butir-butir yang berkaitan dengan pertubuhan ini seperti tercatat di atas dan mengembalikan soal selidik yang lengkap ke Jabatan ini.</t>
  </si>
  <si>
    <t>You are requested to provide information related to this establishment as stated above and return the completed questionnaire to the Department.</t>
  </si>
  <si>
    <t>Bank Negara Malaysia</t>
  </si>
  <si>
    <t>Water incorporated into product</t>
  </si>
  <si>
    <t>Kod alamat lombong / lokasi</t>
  </si>
  <si>
    <t>Field address code / location</t>
  </si>
  <si>
    <t>Current depreciation / amortisation on fixed assets</t>
  </si>
  <si>
    <t>Susut nilai / pelunasan semasa ke atas harta tetap</t>
  </si>
  <si>
    <r>
      <rPr>
        <b/>
        <sz val="8.5"/>
        <rFont val="Arial"/>
        <family val="2"/>
      </rPr>
      <t xml:space="preserve">Impak kadar pertukaran mata wang </t>
    </r>
    <r>
      <rPr>
        <i/>
        <sz val="8.5"/>
        <rFont val="Arial"/>
        <family val="2"/>
      </rPr>
      <t>/ Currency exchange rate impact</t>
    </r>
  </si>
  <si>
    <t>Sila nyatakan peratusan jualan tempatan mengikut negeri</t>
  </si>
  <si>
    <t>Please indicate percentage of local sales by state</t>
  </si>
  <si>
    <t>Geran atau pembiayaan daripada agensi kerajaan</t>
  </si>
  <si>
    <t>Grants or financing from government agencies</t>
  </si>
  <si>
    <t>Telecommunications equipment</t>
  </si>
  <si>
    <t>010053</t>
  </si>
  <si>
    <t>010055</t>
  </si>
  <si>
    <t>010056</t>
  </si>
  <si>
    <t>010057</t>
  </si>
  <si>
    <t>Sila tandakan (X) bagi jenis taraf sah organisasi dalam satu kotak sahaja</t>
  </si>
  <si>
    <t>Please mark (X) for type of legal organisation in one box only</t>
  </si>
  <si>
    <t>Is this a youth-owned establishment? Please mark (X) in one box only</t>
  </si>
  <si>
    <t>020003</t>
  </si>
  <si>
    <t>0415</t>
  </si>
  <si>
    <t>0416</t>
  </si>
  <si>
    <t>0417 = 0410 + 0411 + 0412 +
0413 - 0414 + / - 0415 - 0416</t>
  </si>
  <si>
    <r>
      <t xml:space="preserve">PERBELANJAAN MODAL DAN NILAI HARTA TETAP (RM) (samb.) /
</t>
    </r>
    <r>
      <rPr>
        <i/>
        <sz val="12"/>
        <rFont val="Arial"/>
        <family val="2"/>
      </rPr>
      <t>CAPITAL EXPENDITURE AND VALUE OF FIXED ASSETS (RM) (cont'd)</t>
    </r>
  </si>
  <si>
    <t>0419</t>
  </si>
  <si>
    <t>0420</t>
  </si>
  <si>
    <t>0421</t>
  </si>
  <si>
    <t>0422</t>
  </si>
  <si>
    <t>0423</t>
  </si>
  <si>
    <t>0520</t>
  </si>
  <si>
    <t>Managers</t>
  </si>
  <si>
    <t>Professionals</t>
  </si>
  <si>
    <t>Clerical Support Workers</t>
  </si>
  <si>
    <t>Service and Sales Workers</t>
  </si>
  <si>
    <t>Craft and Related Trades Workers</t>
  </si>
  <si>
    <t>Elementary Occupations</t>
  </si>
  <si>
    <t>0523</t>
  </si>
  <si>
    <t>0526</t>
  </si>
  <si>
    <t>0527</t>
  </si>
  <si>
    <t>0508</t>
  </si>
  <si>
    <t>0528</t>
  </si>
  <si>
    <t>0529</t>
  </si>
  <si>
    <t>0517</t>
  </si>
  <si>
    <t>Pendapatan daripada bayaran royalti yang diterima ke atas tanah sendiri</t>
  </si>
  <si>
    <t>61</t>
  </si>
  <si>
    <t>62</t>
  </si>
  <si>
    <t>65</t>
  </si>
  <si>
    <t>66</t>
  </si>
  <si>
    <t>Subsidies on products</t>
  </si>
  <si>
    <t>Subsidies on production</t>
  </si>
  <si>
    <t>69</t>
  </si>
  <si>
    <t>70</t>
  </si>
  <si>
    <t>74</t>
  </si>
  <si>
    <t>Cukai perkhidmatan atau cukai jualan</t>
  </si>
  <si>
    <t>Service tax or sales tax</t>
  </si>
  <si>
    <t>Lain-lain perbelanjaan operasi (sila nyatakan)</t>
  </si>
  <si>
    <t>Others operating expenditure (please specify)</t>
  </si>
  <si>
    <t>Cukai langsung dibayar (cth. cukai syarikat dan duti setem)</t>
  </si>
  <si>
    <t>Direct taxes paid (e.g. company tax and stamp duties)</t>
  </si>
  <si>
    <t>Sila laporkan keuntungan / kerugian bersih seperti yang dilaporkan dalam akaun pertubuhan ini:</t>
  </si>
  <si>
    <t>Please report net profit / loss as reported in the account of this establishment:</t>
  </si>
  <si>
    <r>
      <t xml:space="preserve">Tahun semasa / </t>
    </r>
    <r>
      <rPr>
        <i/>
        <sz val="8.5"/>
        <rFont val="Arial"/>
        <family val="2"/>
      </rPr>
      <t>Current year</t>
    </r>
  </si>
  <si>
    <r>
      <t xml:space="preserve">Tahun sebelum / </t>
    </r>
    <r>
      <rPr>
        <i/>
        <sz val="8.5"/>
        <rFont val="Arial"/>
        <family val="2"/>
      </rPr>
      <t>Previous year</t>
    </r>
  </si>
  <si>
    <r>
      <t xml:space="preserve">Perubahan harga barangan yang dijual atau perkhidmatan yang diberikan /
</t>
    </r>
    <r>
      <rPr>
        <i/>
        <sz val="8.5"/>
        <rFont val="Arial"/>
        <family val="2"/>
      </rPr>
      <t>Price changes in goods sold or services rendered</t>
    </r>
  </si>
  <si>
    <r>
      <rPr>
        <b/>
        <sz val="8.5"/>
        <rFont val="Arial"/>
        <family val="2"/>
      </rPr>
      <t>Bencana alam</t>
    </r>
    <r>
      <rPr>
        <i/>
        <sz val="8.5"/>
        <rFont val="Arial"/>
        <family val="2"/>
      </rPr>
      <t xml:space="preserve"> </t>
    </r>
    <r>
      <rPr>
        <b/>
        <sz val="8.5"/>
        <rFont val="Arial"/>
        <family val="2"/>
      </rPr>
      <t>/</t>
    </r>
    <r>
      <rPr>
        <i/>
        <sz val="8.5"/>
        <rFont val="Arial"/>
        <family val="2"/>
      </rPr>
      <t xml:space="preserve"> Natural disaster</t>
    </r>
  </si>
  <si>
    <t>Tan metrik</t>
  </si>
  <si>
    <t>Lorries, vans, pick-ups, etc.</t>
  </si>
  <si>
    <t>Nilai di medan 090024 mesti sama dengan medan 041699 (Soalan 4)</t>
  </si>
  <si>
    <t>Value in field 090024 must be equal to field 041699 (Question 4)</t>
  </si>
  <si>
    <t>NO. BATCH</t>
  </si>
  <si>
    <t>Please specify the field or location address if differs from the postal address as stated on the front page</t>
  </si>
  <si>
    <r>
      <t xml:space="preserve">Cawangan 1 </t>
    </r>
    <r>
      <rPr>
        <i/>
        <sz val="8.5"/>
        <rFont val="Arial"/>
        <family val="2"/>
      </rPr>
      <t>/ Branch 1</t>
    </r>
  </si>
  <si>
    <r>
      <t>Cawangan 2</t>
    </r>
    <r>
      <rPr>
        <i/>
        <sz val="8.5"/>
        <rFont val="Arial"/>
        <family val="2"/>
      </rPr>
      <t xml:space="preserve"> / Branch 2</t>
    </r>
  </si>
  <si>
    <t>Give the name and address of Head Office of this establishment :</t>
  </si>
  <si>
    <t>Note : Please specify name and address of the branches of this establishment (if any).</t>
  </si>
  <si>
    <t xml:space="preserve">Teknikal dan Vokasional (TVET) </t>
  </si>
  <si>
    <t xml:space="preserve">   Purchases minus returns</t>
  </si>
  <si>
    <r>
      <rPr>
        <b/>
        <sz val="12"/>
        <rFont val="Arial"/>
        <family val="2"/>
      </rPr>
      <t xml:space="preserve">MAKLUMAT PENGENALAN (samb.)
</t>
    </r>
    <r>
      <rPr>
        <i/>
        <sz val="12"/>
        <rFont val="Arial"/>
        <family val="2"/>
      </rPr>
      <t>IDENTIFICATION PARTICULARS (cont'd)</t>
    </r>
  </si>
  <si>
    <r>
      <rPr>
        <b/>
        <sz val="12"/>
        <rFont val="Arial"/>
        <family val="2"/>
      </rPr>
      <t xml:space="preserve">MAKLUMAT PENGENALAN 
</t>
    </r>
    <r>
      <rPr>
        <i/>
        <sz val="12"/>
        <rFont val="Arial"/>
        <family val="2"/>
      </rPr>
      <t>IDENTIFICATION PARTICULARS</t>
    </r>
  </si>
  <si>
    <r>
      <t xml:space="preserve">TARAF SAH ORGANISASI
</t>
    </r>
    <r>
      <rPr>
        <i/>
        <sz val="12"/>
        <rFont val="Arial"/>
        <family val="2"/>
      </rPr>
      <t>LEGAL ORGANISATION</t>
    </r>
  </si>
  <si>
    <r>
      <t xml:space="preserve">  Nota /</t>
    </r>
    <r>
      <rPr>
        <b/>
        <i/>
        <sz val="8.5"/>
        <rFont val="Arial"/>
        <family val="2"/>
      </rPr>
      <t xml:space="preserve"> </t>
    </r>
    <r>
      <rPr>
        <i/>
        <sz val="8.5"/>
        <rFont val="Arial"/>
        <family val="2"/>
      </rPr>
      <t>Notes</t>
    </r>
    <r>
      <rPr>
        <b/>
        <sz val="8.5"/>
        <rFont val="Arial"/>
        <family val="2"/>
      </rPr>
      <t>:</t>
    </r>
  </si>
  <si>
    <t>(cth. pemasangan elektrikal)</t>
  </si>
  <si>
    <t>Paid employees (full-time):</t>
  </si>
  <si>
    <t>Pendapatan bukan operasi:</t>
  </si>
  <si>
    <t>Non-operating income:</t>
  </si>
  <si>
    <t>Perbelanjaan penyelidikan dan pembangunan:</t>
  </si>
  <si>
    <t>Research and development expenditure:</t>
  </si>
  <si>
    <t>Perbelanjaan bukan operasi:</t>
  </si>
  <si>
    <t>Non-operating expenditures:</t>
  </si>
  <si>
    <t>Bayaran berbentuk manfaat kepada pekerja bergaji:</t>
  </si>
  <si>
    <t>Payments in kind to paid employees:</t>
  </si>
  <si>
    <r>
      <t xml:space="preserve">Stok akhir / </t>
    </r>
    <r>
      <rPr>
        <i/>
        <sz val="8.5"/>
        <rFont val="Arial"/>
        <family val="2"/>
      </rPr>
      <t>Closing stocks</t>
    </r>
  </si>
  <si>
    <r>
      <t xml:space="preserve">Stok awal / </t>
    </r>
    <r>
      <rPr>
        <i/>
        <sz val="8.5"/>
        <rFont val="Arial"/>
        <family val="2"/>
      </rPr>
      <t>Opening stocks</t>
    </r>
  </si>
  <si>
    <t>(sila nyatakan)</t>
  </si>
  <si>
    <t>Other fuels (please specify)</t>
  </si>
  <si>
    <t>Social media (e.g. Facebook, Instagram, Twitter, YouTube)</t>
  </si>
  <si>
    <t>E-Marketplace (e.g. Lazada, Zalora, Shopee)</t>
  </si>
  <si>
    <t>Mobile internet and technologies (e.g. mobile broadband, laptop, smartphone, tablet etc.)</t>
  </si>
  <si>
    <t>Cloud computing (e.g. Dropbox, Gmail, Facebook etc.)</t>
  </si>
  <si>
    <t>Management software (e.g. Human Resources Management System, Accounting Information System etc.)</t>
  </si>
  <si>
    <t>Social media (e.g. Facebook, Instagram and blogs)</t>
  </si>
  <si>
    <t>Designated private network (e.g. extranet, EDI)</t>
  </si>
  <si>
    <t>Bayaran tunai semasa penghantaran</t>
  </si>
  <si>
    <r>
      <rPr>
        <b/>
        <sz val="9"/>
        <rFont val="Arial"/>
        <family val="2"/>
      </rPr>
      <t>TEMPOH LAPORAN</t>
    </r>
    <r>
      <rPr>
        <sz val="9"/>
        <rFont val="Arial"/>
        <family val="2"/>
      </rPr>
      <t xml:space="preserve"> / </t>
    </r>
    <r>
      <rPr>
        <i/>
        <sz val="9"/>
        <rFont val="Arial"/>
        <family val="2"/>
      </rPr>
      <t>REPORTING PERIOD</t>
    </r>
  </si>
  <si>
    <r>
      <rPr>
        <b/>
        <sz val="11"/>
        <rFont val="Arial"/>
        <family val="2"/>
      </rPr>
      <t xml:space="preserve">Seksyen / </t>
    </r>
    <r>
      <rPr>
        <i/>
        <sz val="11"/>
        <rFont val="Arial"/>
        <family val="2"/>
      </rPr>
      <t>Section:</t>
    </r>
  </si>
  <si>
    <r>
      <rPr>
        <b/>
        <sz val="8"/>
        <rFont val="Arial"/>
        <family val="2"/>
      </rPr>
      <t xml:space="preserve">Ya / </t>
    </r>
    <r>
      <rPr>
        <i/>
        <sz val="8"/>
        <rFont val="Arial"/>
        <family val="2"/>
      </rPr>
      <t>Yes</t>
    </r>
  </si>
  <si>
    <r>
      <rPr>
        <b/>
        <sz val="8"/>
        <rFont val="Arial"/>
        <family val="2"/>
      </rPr>
      <t>Tidak /</t>
    </r>
    <r>
      <rPr>
        <i/>
        <sz val="8"/>
        <rFont val="Arial"/>
        <family val="2"/>
      </rPr>
      <t xml:space="preserve"> No</t>
    </r>
  </si>
  <si>
    <t>If NO, please proceed to question A.3</t>
  </si>
  <si>
    <t>Internet can be access by computer and other device (e.g. mobile phone, smart phone etc.)</t>
  </si>
  <si>
    <r>
      <rPr>
        <b/>
        <sz val="8"/>
        <rFont val="Arial"/>
        <family val="2"/>
      </rPr>
      <t xml:space="preserve">Tidak / </t>
    </r>
    <r>
      <rPr>
        <i/>
        <sz val="8"/>
        <rFont val="Arial"/>
        <family val="2"/>
      </rPr>
      <t>No</t>
    </r>
  </si>
  <si>
    <t>DIGITAL ECONOMIC MODULE (cont'd)</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</si>
  <si>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</si>
  <si>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</si>
  <si>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</si>
  <si>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</si>
  <si>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</si>
  <si>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Rangkaian kawasan setempat tanpa wayar</t>
  </si>
  <si>
    <t>Rangkaian kawasan luas</t>
  </si>
  <si>
    <t>310017</t>
  </si>
  <si>
    <t xml:space="preserve">(a)   </t>
  </si>
  <si>
    <t>Presence on another entity's website</t>
  </si>
  <si>
    <t>E-Pasaran (cth. Lazada, Zalora, Shopee)</t>
  </si>
  <si>
    <r>
      <rPr>
        <b/>
        <sz val="8"/>
        <rFont val="Arial"/>
        <family val="2"/>
      </rPr>
      <t>Nota</t>
    </r>
    <r>
      <rPr>
        <sz val="8"/>
        <rFont val="Arial"/>
        <family val="2"/>
      </rPr>
      <t xml:space="preserve"> /</t>
    </r>
    <r>
      <rPr>
        <i/>
        <sz val="8"/>
        <rFont val="Arial"/>
        <family val="2"/>
      </rPr>
      <t xml:space="preserve"> Note</t>
    </r>
    <r>
      <rPr>
        <sz val="8"/>
        <rFont val="Arial"/>
        <family val="2"/>
      </rPr>
      <t>:</t>
    </r>
  </si>
  <si>
    <t xml:space="preserve">Termasuk
                  </t>
  </si>
  <si>
    <t xml:space="preserve">   penguasaan yang kuat  di atas kandungan dalam laman tersebut
</t>
  </si>
  <si>
    <t>Liaise with government organisations (includes downloading / requesting forms, making online payments)</t>
  </si>
  <si>
    <t>Accessing other financial services (e.g. purchases of insurance)</t>
  </si>
  <si>
    <t>computer games and other online services such as computer related services or information services)</t>
  </si>
  <si>
    <t>Latihan untuk kakitangan (cth. aplikasi e-pembelajaran yang didapati melalui intranet atau daripada laman web)</t>
  </si>
  <si>
    <t>Staff training (e.g. e-learning applications available on intranet or website)</t>
  </si>
  <si>
    <t xml:space="preserve">Analitis data (cth. Tableau, Analitis Data Raya, Mobile Business Intelligence dsb.) </t>
  </si>
  <si>
    <t>Data analytics (e.g. Tableau, Big Data Analytics, Mobile Business Intelligence etc.)</t>
  </si>
  <si>
    <t>Platform kolaborasi dalam talian (cth. Go ToMeeting, Zoom webinar, Google Meet, StreamYard, Microsoft Teams dsb.)</t>
  </si>
  <si>
    <t>Online collaborative platforms (e.g. Go ToMeeting, Zoom webinar, Google Meet, StreamYard, Microsoft Teams etc.)</t>
  </si>
  <si>
    <t>310036</t>
  </si>
  <si>
    <t xml:space="preserve">   Jika TIDAK, sila ke seksyen B</t>
  </si>
  <si>
    <t xml:space="preserve">   If NO, please proceed to section B</t>
  </si>
  <si>
    <t>310043</t>
  </si>
  <si>
    <t>(2)  Pesanan yang diterima bagi pihak organisasi lain</t>
  </si>
  <si>
    <t>(3)  Pesanan yang diterima oleh organisasi lain bagi pihak perniagaan anda</t>
  </si>
  <si>
    <t>Tidak termasuk: Penghantaran pesanan melalui e-mel</t>
  </si>
  <si>
    <t xml:space="preserve">Includes              : </t>
  </si>
  <si>
    <t>(1)  Via websites, specialised internet marketplaces, extranets, EDI over the internet, internet enabled mobile phones</t>
  </si>
  <si>
    <t>(2)  Orders received on behalf of other organisations</t>
  </si>
  <si>
    <t>(3)  Orders received by other organisations on behalf of your business</t>
  </si>
  <si>
    <t xml:space="preserve">    Bagi pesanan internet yang diterima bagi pihak organisasi lain, sila lapor hanya yuran atau komisen yang diterima</t>
  </si>
  <si>
    <t xml:space="preserve">    For internet orders received on behalf of other organisations, include only fees or commissions earned</t>
  </si>
  <si>
    <t xml:space="preserve">    </t>
  </si>
  <si>
    <r>
      <rPr>
        <b/>
        <sz val="8"/>
        <rFont val="Arial"/>
        <family val="2"/>
      </rPr>
      <t xml:space="preserve"> Perniagaan lain / </t>
    </r>
    <r>
      <rPr>
        <i/>
        <sz val="8"/>
        <rFont val="Arial"/>
        <family val="2"/>
      </rPr>
      <t>Other businesses</t>
    </r>
  </si>
  <si>
    <r>
      <rPr>
        <b/>
        <sz val="8"/>
        <rFont val="Arial"/>
        <family val="2"/>
      </rPr>
      <t xml:space="preserve">Pengguna individu / </t>
    </r>
    <r>
      <rPr>
        <i/>
        <sz val="8"/>
        <rFont val="Arial"/>
        <family val="2"/>
      </rPr>
      <t>Individual consumers</t>
    </r>
  </si>
  <si>
    <t xml:space="preserve"> Domestic</t>
  </si>
  <si>
    <t xml:space="preserve"> Antarabangsa</t>
  </si>
  <si>
    <t xml:space="preserve"> International</t>
  </si>
  <si>
    <t>310062</t>
  </si>
  <si>
    <t>Includes             : Via websites, specialised internet marketplaces, extranets, EDI over the internet, internet enabled mobile phones</t>
  </si>
  <si>
    <t>Exclude              : Orders submitted via email</t>
  </si>
  <si>
    <r>
      <rPr>
        <b/>
        <sz val="8"/>
        <rFont val="Arial"/>
        <family val="2"/>
      </rPr>
      <t>Nota</t>
    </r>
    <r>
      <rPr>
        <sz val="8"/>
        <rFont val="Arial"/>
        <family val="2"/>
      </rPr>
      <t xml:space="preserve"> / </t>
    </r>
    <r>
      <rPr>
        <i/>
        <sz val="8"/>
        <rFont val="Arial"/>
        <family val="2"/>
      </rPr>
      <t>Note:</t>
    </r>
  </si>
  <si>
    <r>
      <rPr>
        <b/>
        <sz val="8"/>
        <rFont val="Arial"/>
        <family val="2"/>
      </rPr>
      <t>Termasuk pembelian semasa dan perbelanjaan modal</t>
    </r>
    <r>
      <rPr>
        <sz val="8"/>
        <rFont val="Arial"/>
        <family val="2"/>
      </rPr>
      <t xml:space="preserve"> /</t>
    </r>
    <r>
      <rPr>
        <i/>
        <sz val="8"/>
        <rFont val="Arial"/>
        <family val="2"/>
      </rPr>
      <t xml:space="preserve"> Includes the current purchases and capital expenses</t>
    </r>
  </si>
  <si>
    <t>What were the purpose of the financing? (May choose more than one)</t>
  </si>
  <si>
    <t xml:space="preserve">Modal kerja (stok, bahan mentah, kos pekerja dsb.)  </t>
  </si>
  <si>
    <t xml:space="preserve">Penambahbaikan / naik taraf proses pengeluaran  </t>
  </si>
  <si>
    <t xml:space="preserve">Pembelian / penyewaan tanah / bangunan (termasuk pembesaran dan pengubahsuaian)  </t>
  </si>
  <si>
    <t xml:space="preserve">Pembelian / penyewaan peralatan / mesin / kenderaan / perkakasan dan perisian komputer  </t>
  </si>
  <si>
    <t xml:space="preserve">Penyatuan hutang / pembiayaan semula </t>
  </si>
  <si>
    <t xml:space="preserve">Others  </t>
  </si>
  <si>
    <t xml:space="preserve">Financing from banks </t>
  </si>
  <si>
    <t xml:space="preserve">Pembiayaan daripada institusi kewangan pembangunan (SME Bank, Agrobank dsb.)  </t>
  </si>
  <si>
    <t>Financing from leasing companies / factoring companies / credit companies / venture capital companies / licenced money lenders /</t>
  </si>
  <si>
    <t xml:space="preserve">Financing from co-operatives </t>
  </si>
  <si>
    <t>dengan pertubuhan atau pemilik perniagaan ’angels’ / organisasi bukan kerajaan / pengaturan tidak formal</t>
  </si>
  <si>
    <t xml:space="preserve">Financing from suppliers / trade credit owing to suppliers / individuals unrelated to the establishment or its owner ’angels’  / </t>
  </si>
  <si>
    <t>Pendapatan terkumpul / dana dalaman / sumbangan daripada pemegang saham / simpanan peribadi pemilik perniagaan</t>
  </si>
  <si>
    <t>Borrowing from friends or relatives</t>
  </si>
  <si>
    <t xml:space="preserve">Pembiayaan yang menggunakan platform dalam talian (platform pendanaan masyarakat) </t>
  </si>
  <si>
    <t>Akaun deposit</t>
  </si>
  <si>
    <t>Deposit account</t>
  </si>
  <si>
    <t>Kad kredit</t>
  </si>
  <si>
    <t xml:space="preserve">Credit card  </t>
  </si>
  <si>
    <t xml:space="preserve">Perbankan dalam talian      </t>
  </si>
  <si>
    <t xml:space="preserve">Online banking </t>
  </si>
  <si>
    <t>Insuran</t>
  </si>
  <si>
    <t xml:space="preserve">Insurance  </t>
  </si>
  <si>
    <t xml:space="preserve">Fasiliti eksport </t>
  </si>
  <si>
    <t>Export’s facilities</t>
  </si>
  <si>
    <t>…………………………………………………………………………………</t>
  </si>
  <si>
    <t xml:space="preserve">INOVASI DAN PENYELIDIKAN &amp; PEMBANGUNAN </t>
  </si>
  <si>
    <t xml:space="preserve">INNOVATION AND RESEARCH &amp; DEVELOPMENT </t>
  </si>
  <si>
    <t>Trademark (include: Registered / protected brand name)</t>
  </si>
  <si>
    <t>Copyright</t>
  </si>
  <si>
    <t>Dana sendiri</t>
  </si>
  <si>
    <t>Owned funds</t>
  </si>
  <si>
    <t>Private companies</t>
  </si>
  <si>
    <t>Kerajaan</t>
  </si>
  <si>
    <t>Dana luar negara</t>
  </si>
  <si>
    <r>
      <rPr>
        <b/>
        <sz val="8"/>
        <rFont val="Arial"/>
        <family val="2"/>
      </rPr>
      <t xml:space="preserve">Nilai / </t>
    </r>
    <r>
      <rPr>
        <i/>
        <sz val="8"/>
        <rFont val="Arial"/>
        <family val="2"/>
      </rPr>
      <t>Value</t>
    </r>
  </si>
  <si>
    <t>Operating cost</t>
  </si>
  <si>
    <t>Other funds (please specify)</t>
  </si>
  <si>
    <t>Penyelidikan asas</t>
  </si>
  <si>
    <t>Penyelidikan gunaan</t>
  </si>
  <si>
    <t>Bilangan Pekerja</t>
  </si>
  <si>
    <t>Gaji &amp; upah tahunan</t>
  </si>
  <si>
    <r>
      <rPr>
        <b/>
        <sz val="8"/>
        <rFont val="Arial"/>
        <family val="2"/>
      </rPr>
      <t>Nilai</t>
    </r>
    <r>
      <rPr>
        <sz val="8"/>
        <rFont val="Arial"/>
        <family val="2"/>
      </rPr>
      <t xml:space="preserve"> / </t>
    </r>
    <r>
      <rPr>
        <i/>
        <sz val="8"/>
        <rFont val="Arial"/>
        <family val="2"/>
      </rPr>
      <t>Value</t>
    </r>
  </si>
  <si>
    <t>Juruteknik dan profesional bersekutu</t>
  </si>
  <si>
    <t>Technician and associate professionals</t>
  </si>
  <si>
    <t>Pekerja sokongan perkeranian</t>
  </si>
  <si>
    <t>Clerical support workers</t>
  </si>
  <si>
    <r>
      <rPr>
        <b/>
        <sz val="8"/>
        <rFont val="Arial"/>
        <family val="2"/>
      </rPr>
      <t>Import</t>
    </r>
    <r>
      <rPr>
        <sz val="8"/>
        <rFont val="Arial"/>
        <family val="2"/>
      </rPr>
      <t xml:space="preserve"> /</t>
    </r>
    <r>
      <rPr>
        <i/>
        <sz val="8"/>
        <rFont val="Arial"/>
        <family val="2"/>
      </rPr>
      <t xml:space="preserve"> Imports</t>
    </r>
  </si>
  <si>
    <t>Barangan</t>
  </si>
  <si>
    <t>Perkhidmatan</t>
  </si>
  <si>
    <t>Nama negara</t>
  </si>
  <si>
    <t>Name of country</t>
  </si>
  <si>
    <t>F.2</t>
  </si>
  <si>
    <t>F.3</t>
  </si>
  <si>
    <t>MODUL DIGITAL EKONOMI (samb.)</t>
  </si>
  <si>
    <t>MODULE OF ECONOMIC DIGITAL (cont'd)</t>
  </si>
  <si>
    <t xml:space="preserve">Automasi sepenuhnya </t>
  </si>
  <si>
    <t xml:space="preserve">Fully automation </t>
  </si>
  <si>
    <t xml:space="preserve">Separa automasi </t>
  </si>
  <si>
    <t xml:space="preserve">Pengurusan Rantaian Bekalan (PRB) </t>
  </si>
  <si>
    <t xml:space="preserve">Pembuatan Aditif (Percetakan 3D, prototaip cepat, dll.) </t>
  </si>
  <si>
    <t xml:space="preserve">Internet Benda </t>
  </si>
  <si>
    <t>Internet-of-Thing (IoT)</t>
  </si>
  <si>
    <t xml:space="preserve">Analitis Data Raya </t>
  </si>
  <si>
    <t>Big Data Analytics</t>
  </si>
  <si>
    <t xml:space="preserve">Kecerdasan Buatan </t>
  </si>
  <si>
    <t xml:space="preserve">Simulasi </t>
  </si>
  <si>
    <t xml:space="preserve">Lain-lain (sila nyatakan) </t>
  </si>
  <si>
    <t xml:space="preserve">Pengendalian Bahan Automatik </t>
  </si>
  <si>
    <t xml:space="preserve">Pengenalan Frekuensi Radio (RFID) </t>
  </si>
  <si>
    <t>Radio Frequency Identification (RFID)</t>
  </si>
  <si>
    <t xml:space="preserve">Kewangan &amp; Perakaunan </t>
  </si>
  <si>
    <t xml:space="preserve">Pengurusan Sumber Manusia </t>
  </si>
  <si>
    <t xml:space="preserve">Pengurusan Perhubungan Pelanggan (CRM) </t>
  </si>
  <si>
    <t xml:space="preserve">Reka Bentuk Berbantu Komputer (RBBK) </t>
  </si>
  <si>
    <t xml:space="preserve">Meningkatkan tahap produktiviti dan kualiti produk </t>
  </si>
  <si>
    <t xml:space="preserve">Layak mendapat insentif kerajaan </t>
  </si>
  <si>
    <t xml:space="preserve">Meningkatkan tahap automasi dalam pengeluaran </t>
  </si>
  <si>
    <t xml:space="preserve">Mengurangkan kebergantungan kepada tenaga buruh </t>
  </si>
  <si>
    <t xml:space="preserve">Mengikuti trend global Revolusi Perindustrian Keempat </t>
  </si>
  <si>
    <t xml:space="preserve">Transformasi dan bertahan sebagai pengilang </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</si>
  <si>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</si>
  <si>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</si>
  <si>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If Yes, what is the percentage of the following resources will be allocated to make the plan a success?</t>
  </si>
  <si>
    <t xml:space="preserve">Sumber manusia </t>
  </si>
  <si>
    <t xml:space="preserve">Sumber kewangan </t>
  </si>
  <si>
    <t xml:space="preserve">Kecerdasan Buatan / Pembelajaran Mesin / Pembelajaran Dalam </t>
  </si>
  <si>
    <t xml:space="preserve">Keselamatan siber </t>
  </si>
  <si>
    <t xml:space="preserve">Analitis Data Raya / Analitis Data  </t>
  </si>
  <si>
    <t xml:space="preserve">Penciptaan Kandungan AR / VR </t>
  </si>
  <si>
    <t xml:space="preserve">Pengaturcaraan / Sains Komputer </t>
  </si>
  <si>
    <t xml:space="preserve">Rangkaian </t>
  </si>
  <si>
    <t xml:space="preserve">Robotik / Peranti Autonomi </t>
  </si>
  <si>
    <t>Technicians and Associate Professionals</t>
  </si>
  <si>
    <t>Operator Mesin &amp; Loji, dan Pemasang</t>
  </si>
  <si>
    <r>
      <t xml:space="preserve">Kerjasama tuan dalam menjayakan Banci ini amatlah dihargai / </t>
    </r>
    <r>
      <rPr>
        <i/>
        <sz val="8"/>
        <rFont val="Arial"/>
        <family val="2"/>
      </rPr>
      <t>Your cooperation in ensuring the success of this Census is vey much appreciated</t>
    </r>
  </si>
  <si>
    <t>Please specify the address of this establishment's website if applicable</t>
  </si>
  <si>
    <r>
      <t>Soal selidik ini akan diproses dengan menggunakan peralatan elektronik (</t>
    </r>
    <r>
      <rPr>
        <i/>
        <sz val="8"/>
        <rFont val="Arial"/>
        <family val="2"/>
      </rPr>
      <t>Intelligent Character Recognition</t>
    </r>
    <r>
      <rPr>
        <sz val="8"/>
        <rFont val="Arial"/>
        <family val="2"/>
      </rPr>
      <t>).</t>
    </r>
  </si>
  <si>
    <r>
      <t xml:space="preserve">Gunakan </t>
    </r>
    <r>
      <rPr>
        <b/>
        <sz val="8"/>
        <rFont val="Arial"/>
        <family val="2"/>
      </rPr>
      <t>pen bulat HITAM</t>
    </r>
    <r>
      <rPr>
        <sz val="8"/>
        <rFont val="Arial"/>
        <family val="2"/>
      </rPr>
      <t xml:space="preserve"> untuk melengkapkan soal selidik ini.</t>
    </r>
  </si>
  <si>
    <t>Pastikan setiap nombor, abjad atau tanda berada di dalam kotak yang telah disediakan.</t>
  </si>
  <si>
    <t>Tinggalkan kotak jawapan kosong sekiranya tiada maklumat.</t>
  </si>
  <si>
    <t>Jangan menulis ‘nil’, ‘n/a’ atau garisan di dalam kotak berkenaan.</t>
  </si>
  <si>
    <t>yang lengkap.</t>
  </si>
  <si>
    <t>Sekiranya terdapat nilai kerugian, sila tandakan dengan tanda negatif.</t>
  </si>
  <si>
    <t>Sila kemukakan sebarang komen dan cadangan:</t>
  </si>
  <si>
    <t>This questionnaire will be processed using electronic equipment (Intelligent Character Recognition).</t>
  </si>
  <si>
    <r>
      <t xml:space="preserve">Use </t>
    </r>
    <r>
      <rPr>
        <b/>
        <i/>
        <sz val="8"/>
        <rFont val="Arial"/>
        <family val="2"/>
      </rPr>
      <t>BLACK ball pen</t>
    </r>
    <r>
      <rPr>
        <i/>
        <sz val="8"/>
        <rFont val="Arial"/>
        <family val="2"/>
      </rPr>
      <t xml:space="preserve"> when completing this questionnaire.</t>
    </r>
  </si>
  <si>
    <t>Keep each number, letter or tick within the data entry boxes provided.</t>
  </si>
  <si>
    <r>
      <t xml:space="preserve">Tulis dengan kemas di dalam kotak menggunakan </t>
    </r>
    <r>
      <rPr>
        <b/>
        <sz val="8"/>
        <rFont val="Arial"/>
        <family val="2"/>
      </rPr>
      <t>HURUF BESAR</t>
    </r>
    <r>
      <rPr>
        <sz val="8"/>
        <rFont val="Arial"/>
        <family val="2"/>
      </rPr>
      <t xml:space="preserve"> atau tanda</t>
    </r>
    <r>
      <rPr>
        <b/>
        <sz val="8"/>
        <rFont val="Arial"/>
        <family val="2"/>
      </rPr>
      <t xml:space="preserve"> ‘X’</t>
    </r>
    <r>
      <rPr>
        <sz val="8"/>
        <rFont val="Arial"/>
        <family val="2"/>
      </rPr>
      <t xml:space="preserve"> pada kotak yang berkenaan.</t>
    </r>
  </si>
  <si>
    <r>
      <t xml:space="preserve">Write neatly within the boxes using </t>
    </r>
    <r>
      <rPr>
        <b/>
        <i/>
        <sz val="8"/>
        <rFont val="Arial"/>
        <family val="2"/>
      </rPr>
      <t>CAPITAL LETTER</t>
    </r>
    <r>
      <rPr>
        <i/>
        <sz val="8"/>
        <rFont val="Arial"/>
        <family val="2"/>
      </rPr>
      <t xml:space="preserve"> or mark </t>
    </r>
    <r>
      <rPr>
        <b/>
        <i/>
        <sz val="8"/>
        <rFont val="Arial"/>
        <family val="2"/>
      </rPr>
      <t>‘X’</t>
    </r>
    <r>
      <rPr>
        <i/>
        <sz val="8"/>
        <rFont val="Arial"/>
        <family val="2"/>
      </rPr>
      <t xml:space="preserve"> in the appropriate box.</t>
    </r>
  </si>
  <si>
    <t>J</t>
  </si>
  <si>
    <t>L</t>
  </si>
  <si>
    <t>N</t>
  </si>
  <si>
    <t>Leave answer boxes blank where you have no response or data to enter.</t>
  </si>
  <si>
    <t>atau jika tiada ruang sila tulis di luar kotak berdekatan dengan perkara yang terlibat. Jangan gunakan correction pen.</t>
  </si>
  <si>
    <t>Do not use ‘nil’, ‘n/a’ or draw a line in the data entry boxes.</t>
  </si>
  <si>
    <r>
      <t>Sekiranya berlaku kesilapan, sila gariskan jawapan yang salah atau tanda</t>
    </r>
    <r>
      <rPr>
        <b/>
        <sz val="8"/>
        <rFont val="Arial"/>
        <family val="2"/>
      </rPr>
      <t xml:space="preserve"> ‘X’ </t>
    </r>
    <r>
      <rPr>
        <sz val="8"/>
        <rFont val="Arial"/>
        <family val="2"/>
      </rPr>
      <t xml:space="preserve"> dan tuliskan jawapan yang betul di dalam kotak yang sedia ada,</t>
    </r>
  </si>
  <si>
    <r>
      <t xml:space="preserve">If a mistake is made, cross out the incorrect answer or mark </t>
    </r>
    <r>
      <rPr>
        <b/>
        <i/>
        <sz val="8"/>
        <rFont val="Arial"/>
        <family val="2"/>
      </rPr>
      <t>‘X’</t>
    </r>
    <r>
      <rPr>
        <i/>
        <sz val="8"/>
        <rFont val="Arial"/>
        <family val="2"/>
      </rPr>
      <t xml:space="preserve">  and either write the answer in the remaining boxes,</t>
    </r>
  </si>
  <si>
    <t>a)</t>
  </si>
  <si>
    <r>
      <t xml:space="preserve">atau
</t>
    </r>
    <r>
      <rPr>
        <i/>
        <sz val="8"/>
        <rFont val="Arial"/>
        <family val="2"/>
      </rPr>
      <t>or</t>
    </r>
  </si>
  <si>
    <t>8 6 0 0</t>
  </si>
  <si>
    <t>b)</t>
  </si>
  <si>
    <t xml:space="preserve"> Show a loss (deficit) with a negative sign.</t>
  </si>
  <si>
    <t>8</t>
  </si>
  <si>
    <t>6</t>
  </si>
  <si>
    <t>Jika anda menandakan petak yang salah, hitamkan petak yang salah seperti ini           dan tandakan          di dalam petak yang betul.</t>
  </si>
  <si>
    <t>If you have marked the wrong box, shade the box as shown here                                  and mark                 in the relevant box.</t>
  </si>
  <si>
    <t xml:space="preserve"> dan tandakan</t>
  </si>
  <si>
    <t xml:space="preserve"> and mark </t>
  </si>
  <si>
    <t xml:space="preserve"> di dalam petak yang betul.</t>
  </si>
  <si>
    <t xml:space="preserve"> in the relevant box.</t>
  </si>
  <si>
    <r>
      <t xml:space="preserve">Perkara yang disenaraikan sebagai </t>
    </r>
    <r>
      <rPr>
        <b/>
        <sz val="8"/>
        <rFont val="Arial"/>
        <family val="2"/>
      </rPr>
      <t>termasuk</t>
    </r>
    <r>
      <rPr>
        <sz val="8"/>
        <rFont val="Arial"/>
        <family val="2"/>
      </rPr>
      <t xml:space="preserve"> dan </t>
    </r>
    <r>
      <rPr>
        <b/>
        <sz val="8"/>
        <rFont val="Arial"/>
        <family val="2"/>
      </rPr>
      <t>tidak termasuk</t>
    </r>
    <r>
      <rPr>
        <sz val="8"/>
        <rFont val="Arial"/>
        <family val="2"/>
      </rPr>
      <t xml:space="preserve"> hanyalah sebagai contoh dan tidak boleh diambilkira sebagai senarai</t>
    </r>
  </si>
  <si>
    <r>
      <t>The items listed under</t>
    </r>
    <r>
      <rPr>
        <b/>
        <i/>
        <sz val="8"/>
        <rFont val="Arial"/>
        <family val="2"/>
      </rPr>
      <t xml:space="preserve"> including </t>
    </r>
    <r>
      <rPr>
        <i/>
        <sz val="8"/>
        <rFont val="Arial"/>
        <family val="2"/>
      </rPr>
      <t>and</t>
    </r>
    <r>
      <rPr>
        <b/>
        <i/>
        <sz val="8"/>
        <rFont val="Arial"/>
        <family val="2"/>
      </rPr>
      <t xml:space="preserve"> excluding</t>
    </r>
    <r>
      <rPr>
        <i/>
        <sz val="8"/>
        <rFont val="Arial"/>
        <family val="2"/>
      </rPr>
      <t xml:space="preserve"> are examples and should not be taken as a complete list of items.</t>
    </r>
  </si>
  <si>
    <t>Please provide any comments and suggestions:</t>
  </si>
  <si>
    <r>
      <t xml:space="preserve">ARAHAN
</t>
    </r>
    <r>
      <rPr>
        <b/>
        <i/>
        <sz val="12"/>
        <color rgb="FF231F20"/>
        <rFont val="Arial"/>
        <family val="2"/>
      </rPr>
      <t>INSTRUCTION</t>
    </r>
  </si>
  <si>
    <t>Sila nyatakan peratus pendapatan pertubuhan ini yang dihasilkan daripada aktiviti berikut:</t>
  </si>
  <si>
    <t>010065</t>
  </si>
  <si>
    <t>010066</t>
  </si>
  <si>
    <t>010067</t>
  </si>
  <si>
    <t>Hak Milik Perseorangan</t>
  </si>
  <si>
    <t>Public Limited Company</t>
  </si>
  <si>
    <t>Public Corporation</t>
  </si>
  <si>
    <t>Private Non-profit Making Organisation</t>
  </si>
  <si>
    <t>Syarikat Awan Berhad</t>
  </si>
  <si>
    <t>Perbadanan Awam</t>
  </si>
  <si>
    <t>Pertubuhan Persendirian Yang Tidak Mencari Keuntungan</t>
  </si>
  <si>
    <t>Adakah pertubuhan ini milikan belia? Sila tanda (X) dalam satu kotak sahaja</t>
  </si>
  <si>
    <t>If this establishment’s paid-up capital is directly or indirectly held more than 50 per cent by a foreign company /</t>
  </si>
  <si>
    <r>
      <t xml:space="preserve">individual, </t>
    </r>
    <r>
      <rPr>
        <b/>
        <i/>
        <u/>
        <sz val="8.5"/>
        <rFont val="Arial"/>
        <family val="2"/>
      </rPr>
      <t>please specify the country of the ultimate parent company</t>
    </r>
  </si>
  <si>
    <r>
      <t xml:space="preserve">di luar negara, secara langsung atau tidak langsung, </t>
    </r>
    <r>
      <rPr>
        <b/>
        <u/>
        <sz val="8.5"/>
        <rFont val="Arial"/>
        <family val="2"/>
      </rPr>
      <t>sila nyatakan negara syarikat induk</t>
    </r>
  </si>
  <si>
    <r>
      <t xml:space="preserve">PERBELANJAAN MODAL DAN NILAI HARTA TETAP (RM) 
</t>
    </r>
    <r>
      <rPr>
        <i/>
        <sz val="12"/>
        <rFont val="Arial"/>
        <family val="2"/>
      </rPr>
      <t>CAPITAL EXPENDITURE AND VALUE OF FIXED ASSETS (RM)</t>
    </r>
  </si>
  <si>
    <t>Nilai buku bersih seperti
pada awal tahun kewangan</t>
  </si>
  <si>
    <t>Net book value as at
beginning of the financial year</t>
  </si>
  <si>
    <t>Type of assets</t>
  </si>
  <si>
    <r>
      <t xml:space="preserve">Pembelian / </t>
    </r>
    <r>
      <rPr>
        <i/>
        <sz val="8"/>
        <rFont val="Arial"/>
        <family val="2"/>
      </rPr>
      <t>Purchases</t>
    </r>
  </si>
  <si>
    <t xml:space="preserve">Muhibah </t>
  </si>
  <si>
    <t xml:space="preserve">Others (specify) </t>
  </si>
  <si>
    <t>Pembinaan lain kecuali pembangunan tanah</t>
  </si>
  <si>
    <t>Nilai buku bersih seperti
pada hujung tahun kewangan</t>
  </si>
  <si>
    <t>Net book value as at
end of the financial year</t>
  </si>
  <si>
    <t>Kategori Pekerja / Jawatan (Lelaki)</t>
  </si>
  <si>
    <t>Category of Workers / Occupation (Male)</t>
  </si>
  <si>
    <t>Pekerja keluarga tanpa gaji (semua ahli keluarga</t>
  </si>
  <si>
    <t>Kategori Pekerja / Jawatan (Perempuan)</t>
  </si>
  <si>
    <t>Category of Workers / Occupation (Female)</t>
  </si>
  <si>
    <t>HOURS WORKED DURING THE REFERENCE YEAR</t>
  </si>
  <si>
    <t>JAM BEKERJA PADA TAHUN RUJUKAN</t>
  </si>
  <si>
    <t xml:space="preserve">Income from repairs and maintenance work for other establishments' </t>
  </si>
  <si>
    <t>Gaji &amp; Upah Tahunan *</t>
  </si>
  <si>
    <t>atau pada tempoh gaji terakhir</t>
  </si>
  <si>
    <t>or during the last pay period</t>
  </si>
  <si>
    <t xml:space="preserve">Warganegara Malaysia </t>
  </si>
  <si>
    <t>Bukan warganegara Malaysia</t>
  </si>
  <si>
    <t xml:space="preserve"> Malaysian citizen                       </t>
  </si>
  <si>
    <t xml:space="preserve"> Non-Malaysian citizen</t>
  </si>
  <si>
    <t>Working proprietor and active business partners</t>
  </si>
  <si>
    <t xml:space="preserve">Unpaid family worker (all members of family </t>
  </si>
  <si>
    <t>(a) Profesional (kecuali Penyelidik)</t>
  </si>
  <si>
    <t xml:space="preserve">      Professionals (except Reseacher)</t>
  </si>
  <si>
    <t>(b) Penyelidik</t>
  </si>
  <si>
    <t xml:space="preserve">           Researcher</t>
  </si>
  <si>
    <t>Pekerja Kemahiran dan Pekerja Pertukangan</t>
  </si>
  <si>
    <t>yang berkaitan</t>
  </si>
  <si>
    <t>Plant &amp; Machine Operators, and Assemblers</t>
  </si>
  <si>
    <t xml:space="preserve"> (5.3.1 hingga 5.3.8)</t>
  </si>
  <si>
    <t>Paid employees (part-time)</t>
  </si>
  <si>
    <t xml:space="preserve"> TOTAL (5.1 + 5.2 + 5.3.9 + 5.4)</t>
  </si>
  <si>
    <t>NUMBER OF PERSONS ENGAGED AND SALARIES &amp; WAGES PAID (MALE)</t>
  </si>
  <si>
    <t>BILANGAN PEKERJA DAN GAJI &amp; UPAH DIBAYAR (LELAKI)</t>
  </si>
  <si>
    <r>
      <t xml:space="preserve">Annual Salaries &amp; Wages *
</t>
    </r>
    <r>
      <rPr>
        <b/>
        <sz val="8"/>
        <rFont val="Arial"/>
        <family val="2"/>
      </rPr>
      <t>(RM)</t>
    </r>
  </si>
  <si>
    <t>BILANGAN PEKERJA DAN GAJI &amp; UPAH DIBAYAR (PEREMPUAN)</t>
  </si>
  <si>
    <t xml:space="preserve">Pemilik yang bekerja dan rakan niaga yang aktif   </t>
  </si>
  <si>
    <t>rakan yang tidak menerima upah yang tetap)</t>
  </si>
  <si>
    <t>Pekerja keluarga tanpa gaji (semua ahli keluarga dan</t>
  </si>
  <si>
    <t xml:space="preserve">receiving regular wages) </t>
  </si>
  <si>
    <t>Unpaid family worker (all members of family and friends not</t>
  </si>
  <si>
    <t>Gaji &amp; upah kasar, bonus dan elaun tunai lain yang dibayar kepada pekerja (termasuk upah lebih masa). Masukkan semua pembayaran yang dibuat</t>
  </si>
  <si>
    <t xml:space="preserve">Gaji &amp; upah kasar, bonus dan elaun tunai lain yang dibayar kepada pekerja (termasuk upah lebih masa). Masukkan semua pembayaran yang dibuat </t>
  </si>
  <si>
    <t xml:space="preserve">Sijil Kemahiran (TVET) </t>
  </si>
  <si>
    <t>%</t>
  </si>
  <si>
    <r>
      <t>PEROLEHAN</t>
    </r>
    <r>
      <rPr>
        <b/>
        <i/>
        <sz val="12"/>
        <rFont val="Arial"/>
        <family val="2"/>
      </rPr>
      <t xml:space="preserve"> / </t>
    </r>
    <r>
      <rPr>
        <b/>
        <sz val="12"/>
        <rFont val="Arial"/>
        <family val="2"/>
      </rPr>
      <t xml:space="preserve">PENDAPATAN (samb.)                                   </t>
    </r>
  </si>
  <si>
    <t>TURNOVER / INCOME (cont'd)</t>
  </si>
  <si>
    <t xml:space="preserve">Pendapatan output lain t.t.t.l. (cth. skrap, tenaga elektrik, produk sisa dsb.) </t>
  </si>
  <si>
    <t>Sila nyatakan</t>
  </si>
  <si>
    <t>Lain-lain pendapatan bukan operasi (sila nyatakan)</t>
  </si>
  <si>
    <t>Others non-operating income (please specify)</t>
  </si>
  <si>
    <t>Nilai yang dilaporkan di medan 080016 TIDAK boleh melebihi 5% daripada nilai di medan 080089</t>
  </si>
  <si>
    <t>Value reported in field 080016 must NOT be greater than 5% of field 080089</t>
  </si>
  <si>
    <t>Opening stock less closing stock</t>
  </si>
  <si>
    <t>Mining activity requisites (e.g. tools and consumables)</t>
  </si>
  <si>
    <t xml:space="preserve">Cost of goods sold (goods / materials purchased for resale without further </t>
  </si>
  <si>
    <t>In-house</t>
  </si>
  <si>
    <t xml:space="preserve">Dalaman </t>
  </si>
  <si>
    <t>Cukai tidak langsung dan lesen kerajaan:</t>
  </si>
  <si>
    <t>Indirect taxes and government license:</t>
  </si>
  <si>
    <t>Employment costs:</t>
  </si>
  <si>
    <t>Gaji, elaun, yuran, bonus dan komisen untuk pengarah yang bekerja</t>
  </si>
  <si>
    <t>Salaries, allowances, fees, bonuses and commission for working directors</t>
  </si>
  <si>
    <t>Nilai di medan 090036 mesti sama dengan jumlah medan 050899 (Soalan 5A) dan medan 051799 (Soalan 5B)</t>
  </si>
  <si>
    <t>Value in field 090036 must be equal to the sum of field 050899 (Question 5A) and field 051799 (Question 5B)</t>
  </si>
  <si>
    <t>Bahan mentah, bahan pembakar,</t>
  </si>
  <si>
    <t>packaging materials</t>
  </si>
  <si>
    <t xml:space="preserve">   NET PROFIT / LOSS BEFORE TAX</t>
  </si>
  <si>
    <t xml:space="preserve">   KEUNTUNGAN / KERUGIAN BERSIH SEBELUM CUKAI</t>
  </si>
  <si>
    <t>Sekiranya terdapat pertukaran aktviti atau perbezaan keuntungan / kerugian (&gt; atau &lt;30%) berbanding dengan tahun sebelum,</t>
  </si>
  <si>
    <t>sila tandakan (X) sebab-sebab di bawah ini (Boleh pilih lebih daripada satu):</t>
  </si>
  <si>
    <t>If there is any change in activity or difference in the profit / loss (&gt; or &lt;30%) as compared to the previous year,</t>
  </si>
  <si>
    <t>please mark (X) the reasons below (May choose more than one):</t>
  </si>
  <si>
    <r>
      <t xml:space="preserve">Perubahan model perniagaan </t>
    </r>
    <r>
      <rPr>
        <sz val="8.5"/>
        <rFont val="Arial"/>
        <family val="2"/>
      </rPr>
      <t>/</t>
    </r>
    <r>
      <rPr>
        <i/>
        <sz val="8.5"/>
        <rFont val="Arial"/>
        <family val="2"/>
      </rPr>
      <t xml:space="preserve"> Business model changes</t>
    </r>
  </si>
  <si>
    <r>
      <rPr>
        <b/>
        <sz val="8.5"/>
        <rFont val="Arial"/>
        <family val="2"/>
      </rPr>
      <t>Perubahan organisasi /</t>
    </r>
    <r>
      <rPr>
        <i/>
        <sz val="8.5"/>
        <rFont val="Arial"/>
        <family val="2"/>
      </rPr>
      <t xml:space="preserve"> Organisation changes</t>
    </r>
  </si>
  <si>
    <r>
      <rPr>
        <b/>
        <sz val="8.5"/>
        <rFont val="Arial"/>
        <family val="2"/>
      </rPr>
      <t xml:space="preserve">Pertukaran produk </t>
    </r>
    <r>
      <rPr>
        <i/>
        <sz val="8.5"/>
        <rFont val="Arial"/>
        <family val="2"/>
      </rPr>
      <t>/ Product changes</t>
    </r>
  </si>
  <si>
    <r>
      <rPr>
        <b/>
        <sz val="8.5"/>
        <rFont val="Arial"/>
        <family val="2"/>
      </rPr>
      <t>Kontrak baharu / hilang  /</t>
    </r>
    <r>
      <rPr>
        <i/>
        <sz val="8.5"/>
        <rFont val="Arial"/>
        <family val="2"/>
      </rPr>
      <t xml:space="preserve"> New / lost contract</t>
    </r>
  </si>
  <si>
    <r>
      <rPr>
        <b/>
        <sz val="8.5"/>
        <rFont val="Arial"/>
        <family val="2"/>
      </rPr>
      <t>Penutupan kilang / premis /</t>
    </r>
    <r>
      <rPr>
        <i/>
        <sz val="8.5"/>
        <rFont val="Arial"/>
        <family val="2"/>
      </rPr>
      <t xml:space="preserve"> Factory / Premises closures</t>
    </r>
  </si>
  <si>
    <r>
      <t>Perubahan ke arah automasi</t>
    </r>
    <r>
      <rPr>
        <sz val="8.5"/>
        <rFont val="Arial"/>
        <family val="2"/>
      </rPr>
      <t xml:space="preserve"> /</t>
    </r>
    <r>
      <rPr>
        <i/>
        <sz val="8.5"/>
        <rFont val="Arial"/>
        <family val="2"/>
      </rPr>
      <t xml:space="preserve"> Changes towards automation</t>
    </r>
  </si>
  <si>
    <r>
      <t xml:space="preserve">Kuantiti / </t>
    </r>
    <r>
      <rPr>
        <i/>
        <sz val="8.5"/>
        <rFont val="Arial"/>
        <family val="2"/>
      </rPr>
      <t xml:space="preserve">Quantity </t>
    </r>
  </si>
  <si>
    <r>
      <t>(Meter padu) /</t>
    </r>
    <r>
      <rPr>
        <i/>
        <sz val="8.5"/>
        <rFont val="Arial"/>
        <family val="2"/>
      </rPr>
      <t>( Cubic metre)</t>
    </r>
  </si>
  <si>
    <t xml:space="preserve">(a)   Air yang diabstrak untuk </t>
  </si>
  <si>
    <t>kegunaan sendiri</t>
  </si>
  <si>
    <t xml:space="preserve">       Water abstracted for own use</t>
  </si>
  <si>
    <t xml:space="preserve">       Water abstracted for sale / distribution</t>
  </si>
  <si>
    <t xml:space="preserve">(b)   Air yang diabstrak untuk </t>
  </si>
  <si>
    <t>dijual / diagihkan</t>
  </si>
  <si>
    <t>(a)   Dilepaskan ke sistem pembentungan</t>
  </si>
  <si>
    <t xml:space="preserve">        Discharged to sewerage system</t>
  </si>
  <si>
    <t xml:space="preserve">        Discharged to surface water, groundwater</t>
  </si>
  <si>
    <t>Air sisa yang dilepaskan / dibuang</t>
  </si>
  <si>
    <t>WATER, LUBRICANTS, FUELS AND ELECTRICITY CONSUMED (cont'd)</t>
  </si>
  <si>
    <t>yang dibeli</t>
  </si>
  <si>
    <t>yang dijana</t>
  </si>
  <si>
    <t xml:space="preserve">Tenaga elektrik </t>
  </si>
  <si>
    <t>SUMBER BAHAN YANG DIGUNAKAN</t>
  </si>
  <si>
    <t xml:space="preserve">Bahan mentah secara langsung </t>
  </si>
  <si>
    <t>Sila tanda (X) infrastruktur rangkaian yang terdapat di pertubuhan ini? (Boleh pilih lebih daripada satu)</t>
  </si>
  <si>
    <t>Please mark (X) the network infrastructure available in this establishment? (May choose more than one)</t>
  </si>
  <si>
    <t>If "YES" please mark (X) type of web presence of this establishment. (May choose more than one)</t>
  </si>
  <si>
    <t>Sila tandakan (X) penggunaan teknologi digital yang digunakan di pertubuhan ini (Boleh pilih lebih daripada satu)</t>
  </si>
  <si>
    <t>Please mark (X) the adoption of digital technologies used at this establishment (May choose more than one)</t>
  </si>
  <si>
    <t>Sila tandakan (X) jenis platform yang digunakan oleh pertubuhan ini untuk urusniaga jualan atau pembelian menggunakan internet</t>
  </si>
  <si>
    <t>Please mark (X) the type of platform that this establishment used for sales or purchases transaction using internet</t>
  </si>
  <si>
    <t>Sila tandakan (X) medium pembayaran yang digunakan oleh pertubuhan ini bagi urusniaga menggunakan internet</t>
  </si>
  <si>
    <t>C.5</t>
  </si>
  <si>
    <t>E.4</t>
  </si>
  <si>
    <t>E.5</t>
  </si>
  <si>
    <t>E.6</t>
  </si>
  <si>
    <t>E.7</t>
  </si>
  <si>
    <t>PENERIMAGUNAAN TEKNOLOGI</t>
  </si>
  <si>
    <t>TECHNOLOGY ADAPTION</t>
  </si>
  <si>
    <t>Sila tandakan (X) teknologi atau penyelesaian yang digunakan oleh pertubuhan ini (Boleh pilih lebih daripada satu)</t>
  </si>
  <si>
    <t>Please mark (X) the technology or solution adopted by this establishment (May choose more than one)</t>
  </si>
  <si>
    <t>PENERIMAGUNAAN TEKNOLOGI (samb.)</t>
  </si>
  <si>
    <t>TECHNOLOGY ADAPTION (cont'd)</t>
  </si>
  <si>
    <t>Spreadsheet (MS Excel, Numbers, etc.)</t>
  </si>
  <si>
    <t>Adakah pertubuhan ini sudah mempunyai perancangan untuk kemahiran semula dan peningkatan kemahiran pekerjanya?</t>
  </si>
  <si>
    <t>Jika Ya, sila tandakan (X) bidang pemahiran semula dan peningkatan kemahiran yang dirancang untuk pekerja pertubuhan ini (Boleh pilih lebih daripada satu)</t>
  </si>
  <si>
    <t>If Yes, please mark (X) the areas of reskilling and upskilling planned for the employees of this establishment (May choose more than one)</t>
  </si>
  <si>
    <t xml:space="preserve">PLBD / KPPD </t>
  </si>
  <si>
    <t>Sila nyatakan bilangan affiliate mengikut negara</t>
  </si>
  <si>
    <t>Please state the number of affiliate by country</t>
  </si>
  <si>
    <t>Bilangan affiliate</t>
  </si>
  <si>
    <t>Office use</t>
  </si>
  <si>
    <t>Number of affiliate</t>
  </si>
  <si>
    <t>Kod negara</t>
  </si>
  <si>
    <t>Country code</t>
  </si>
  <si>
    <t>PERKHIDMATAN DAN PERALATAN MINYAK &amp; GAS (OGSE)</t>
  </si>
  <si>
    <t>OIL &amp; GAS SERVICES AND EQUIPMENT (OGSE)</t>
  </si>
  <si>
    <t>Adakah pertubuhan terlibat dengan aktiviti Perkhidmatan dan Peralatan Minyak &amp; Gas (OGSE)? Sila tanda (X) dalam satu kotak sahaja</t>
  </si>
  <si>
    <t>Does this establishment involve in Oil &amp; Gas and Services and Equipment (OGSE) activity? Please mark (X) in one box only</t>
  </si>
  <si>
    <t>Sila senaraikan 5 aktiviti utama yang terlibat dengan OGSE. Rujuk senarai aktiviti teras dalam kriteria kelayakan</t>
  </si>
  <si>
    <t>Please list up to 5 main activities involved in OGSE. Refer to the list of core activities in eligibility criteria</t>
  </si>
  <si>
    <t xml:space="preserve"> (e)</t>
  </si>
  <si>
    <t>Sila nyatakan nilai pendapatan yang diterima daripada aktiviti OGSE</t>
  </si>
  <si>
    <t>Please state the income received from the OGSE activities</t>
  </si>
  <si>
    <t>Jika pertubuhan ini tidak dapat membekalkan nilai, sila nyatakan peratusan % pendapatan yang diterima bagi aktiviti OGSE tersebut</t>
  </si>
  <si>
    <t>If this establishment unable to provide the value, please state the percentage (%) of income received, from OGSE activities</t>
  </si>
  <si>
    <t xml:space="preserve">PERBELANJAAN (samb.)                                          </t>
  </si>
  <si>
    <t>EXPENDITURE (cont'd)</t>
  </si>
  <si>
    <t>KOS BAHAN DAN BEKALAN YANG DIGUNAKAN (samb.)</t>
  </si>
  <si>
    <t>The biggest shareholders are women and the establishment is managed by a woman OR</t>
  </si>
  <si>
    <t>bil petrol / diesel dan bayaran parkir kenderaan sendiri)</t>
  </si>
  <si>
    <t>bekalan dan bahan pembungkusan</t>
  </si>
  <si>
    <r>
      <rPr>
        <b/>
        <sz val="8.5"/>
        <rFont val="Arial"/>
        <family val="2"/>
      </rPr>
      <t xml:space="preserve">Perubahan dalam kos tenaga buruh atau bahan mentah </t>
    </r>
    <r>
      <rPr>
        <i/>
        <sz val="8.5"/>
        <rFont val="Arial"/>
        <family val="2"/>
      </rPr>
      <t>/ Changes in the cost of labour or raw materials</t>
    </r>
  </si>
  <si>
    <t>Pemegang saham terbesar adalah wanita dan pertubuhan diuruskan oleh wanita ATAU</t>
  </si>
  <si>
    <r>
      <t xml:space="preserve">Modal Berbayar * / </t>
    </r>
    <r>
      <rPr>
        <i/>
        <sz val="8.5"/>
        <rFont val="Arial"/>
        <family val="2"/>
      </rPr>
      <t xml:space="preserve">Paid-Up Capital </t>
    </r>
  </si>
  <si>
    <r>
      <t xml:space="preserve">Membuat / membina 
sendiri
</t>
    </r>
    <r>
      <rPr>
        <i/>
        <sz val="8"/>
        <rFont val="Arial"/>
        <family val="2"/>
      </rPr>
      <t xml:space="preserve">Built / Self-produced  </t>
    </r>
    <r>
      <rPr>
        <b/>
        <sz val="8"/>
        <rFont val="Arial"/>
        <family val="2"/>
      </rPr>
      <t xml:space="preserve">                     </t>
    </r>
  </si>
  <si>
    <t>Total paid employees (full-time) 
(5.3.1 to 5.3.8)</t>
  </si>
  <si>
    <r>
      <t xml:space="preserve">Warganegara Malaysia
</t>
    </r>
    <r>
      <rPr>
        <i/>
        <sz val="8"/>
        <rFont val="Arial"/>
        <family val="2"/>
      </rPr>
      <t>Malaysian citizen</t>
    </r>
  </si>
  <si>
    <r>
      <t xml:space="preserve">Bukan warganegara Malaysia
</t>
    </r>
    <r>
      <rPr>
        <i/>
        <sz val="8"/>
        <rFont val="Arial"/>
        <family val="2"/>
      </rPr>
      <t>Non-Malaysian citizen</t>
    </r>
  </si>
  <si>
    <t>Jumlah
Total</t>
  </si>
  <si>
    <t>SPM / SPM (V) atau yang setaraf</t>
  </si>
  <si>
    <t>SPM / SPM (V) or equivalent</t>
  </si>
  <si>
    <t>Di bawah taraf kelulusan SPM / SPM (V)</t>
  </si>
  <si>
    <t>Below SPM / SPM (V) qualification</t>
  </si>
  <si>
    <t>Keperluan aktiviti perlombongan (cth. alat-alat dan barang keperluan semasa)</t>
  </si>
  <si>
    <t>Insurance premium on building, machinery, transport equipment and goods</t>
  </si>
  <si>
    <t xml:space="preserve">Pemilik yang bekerja dan rakan niaga yang aktif  </t>
  </si>
  <si>
    <t>AIR, PELINCIR, BAHAN PEMBAKAR DAN TENAGA ELEKTRIK YANG DIGUNAKAN</t>
  </si>
  <si>
    <t>AIR, PELINCIR, BAHAN PEMBAKAR DAN TENAGA ELEKTRIK YANG DIGUNAKAN (samb.)</t>
  </si>
  <si>
    <r>
      <rPr>
        <b/>
        <sz val="10"/>
        <rFont val="Arial"/>
        <family val="2"/>
      </rPr>
      <t>TAHUN RUJUKAN 2025</t>
    </r>
    <r>
      <rPr>
        <b/>
        <sz val="9"/>
        <rFont val="Arial"/>
        <family val="2"/>
      </rPr>
      <t xml:space="preserve">
</t>
    </r>
    <r>
      <rPr>
        <i/>
        <sz val="9"/>
        <rFont val="Arial"/>
        <family val="2"/>
      </rPr>
      <t>REFERENCE YEAR 2025</t>
    </r>
  </si>
  <si>
    <t>BANCI EKONOMI 2026</t>
  </si>
  <si>
    <t>ECONOMIC CENSUS 2026</t>
  </si>
  <si>
    <t>Jabatan Perangkaan Malaysia sedang melaksanakan Banci Ekonomi 2026 (bagi tahun rujukan 2025).</t>
  </si>
  <si>
    <t>The Department of Statistics, Malaysia is conducting the Economic Census 2026 (for reference year 2025).</t>
  </si>
  <si>
    <t>Silakan nyatakan koordinat alamat lokasi pertubuhan ini</t>
  </si>
  <si>
    <t>Koordinat latitud</t>
  </si>
  <si>
    <t>Latitude coordinates</t>
  </si>
  <si>
    <t>Koordinat longitud</t>
  </si>
  <si>
    <t>Longitude coordinates</t>
  </si>
  <si>
    <t>010070</t>
  </si>
  <si>
    <t>010071</t>
  </si>
  <si>
    <t>yang diberikan di dalam Soalan 1.5? Sila tanda (X) dalam satu kotak sahaja</t>
  </si>
  <si>
    <t xml:space="preserve">Do the data reported in this return related only to this establishment which the location is the same as the address given in Question 1.5? </t>
  </si>
  <si>
    <t>Please describe briefly the principal activity reported in this establishment's</t>
  </si>
  <si>
    <t>Sila terangkan secara ringkas aktiviti utama pertubuhan ini</t>
  </si>
  <si>
    <t>Please specify the percentage of this establishment's revenue was generated from the following activities:</t>
  </si>
  <si>
    <t>Others activity</t>
  </si>
  <si>
    <t>010073</t>
  </si>
  <si>
    <t>Kod Industri Sekunder</t>
  </si>
  <si>
    <t xml:space="preserve">(i) </t>
  </si>
  <si>
    <t>MSIC Ver. 2025</t>
  </si>
  <si>
    <t>MSIC Ver. 2008</t>
  </si>
  <si>
    <t xml:space="preserve">(ii) </t>
  </si>
  <si>
    <t>Kod Industri lain-lain</t>
  </si>
  <si>
    <t>Others Industry Code</t>
  </si>
  <si>
    <t>Individual Proprietorship</t>
  </si>
  <si>
    <t>Sila laporkan hak milik pertubuhan berdasarkan modal berbayar seperti pada 31 Disember 2025 :</t>
  </si>
  <si>
    <t>Please report the ownership of the establishment based on the paid-up capital as at 31 December 2025 :</t>
  </si>
  <si>
    <r>
      <t xml:space="preserve">Bumiputera </t>
    </r>
    <r>
      <rPr>
        <b/>
        <i/>
        <sz val="8.5"/>
        <rFont val="Arial"/>
        <family val="2"/>
      </rPr>
      <t xml:space="preserve">/ </t>
    </r>
    <r>
      <rPr>
        <i/>
        <sz val="8.5"/>
        <rFont val="Arial"/>
        <family val="2"/>
      </rPr>
      <t>Bumiputera</t>
    </r>
  </si>
  <si>
    <r>
      <t xml:space="preserve">Bukan Bumiputera </t>
    </r>
    <r>
      <rPr>
        <i/>
        <sz val="8.5"/>
        <rFont val="Arial"/>
        <family val="2"/>
      </rPr>
      <t>/ Non-Bumiputera</t>
    </r>
  </si>
  <si>
    <t>Lori, van, pikap dsb.</t>
  </si>
  <si>
    <t>Waktu bekerja biasa:</t>
  </si>
  <si>
    <t>Normal working hour:</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</si>
  <si>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</si>
  <si>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</si>
  <si>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</si>
  <si>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</si>
  <si>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</si>
  <si>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</si>
  <si>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</si>
  <si>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</si>
  <si>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</si>
  <si>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reference year</t>
  </si>
  <si>
    <t>Jumlah jam bekerja pada tahun rujukan = (7.1d + 7.2)</t>
  </si>
  <si>
    <t>Total man-hours worked during reference year = (7.1d + 7.2)</t>
  </si>
  <si>
    <t>Upah yang dibayar untuk pekerjaan lebih masa pada tahun rujukan</t>
  </si>
  <si>
    <t>Overtime paid during reference year</t>
  </si>
  <si>
    <r>
      <t xml:space="preserve">Termasuk perkara-perkara seperti / </t>
    </r>
    <r>
      <rPr>
        <i/>
        <sz val="8.5"/>
        <rFont val="Arial"/>
        <family val="2"/>
      </rPr>
      <t>Include items such as:</t>
    </r>
  </si>
  <si>
    <t>Tuntutan dan pampasan yang diterima, pemulihan hutang lapuk, keuntungan daripada jualan / penilaian semula harta, keuntungan</t>
  </si>
  <si>
    <t>daripada  pertukaran mata wang asing / aset kewangan, kiriman wang, hadiah atau geran yang diterima</t>
  </si>
  <si>
    <t>Claims and compensation received, bad debts recovered, gain from sales/ revaluation of assets, gain from  foreign exchange / financial</t>
  </si>
  <si>
    <t>assets, remittances, gifts or grant received</t>
  </si>
  <si>
    <t>Transort equipment</t>
  </si>
  <si>
    <t>0910</t>
  </si>
  <si>
    <t>Ohers</t>
  </si>
  <si>
    <t>Residen</t>
  </si>
  <si>
    <t>Resident</t>
  </si>
  <si>
    <t>Bukan residen</t>
  </si>
  <si>
    <t>Non-resident</t>
  </si>
  <si>
    <t>Bayaran faedah</t>
  </si>
  <si>
    <t>Interest paid</t>
  </si>
  <si>
    <r>
      <rPr>
        <b/>
        <sz val="8.5"/>
        <rFont val="Arial"/>
        <family val="2"/>
      </rPr>
      <t>Termasuk perkara-perkara seperti /</t>
    </r>
    <r>
      <rPr>
        <sz val="8.5"/>
        <rFont val="Arial"/>
        <family val="2"/>
      </rPr>
      <t xml:space="preserve"> Include items such as:</t>
    </r>
  </si>
  <si>
    <t>Kerugian daripada pertukaran wang asing / aset kewangan, kerugian daripada jualan / penilaian semula harta, hutang lapuk dihapuskan,</t>
  </si>
  <si>
    <t>pindahan semasa seperti pindahan wang, hadiah, derma, denda, dsb.</t>
  </si>
  <si>
    <t>Losses from foreign exchange / financial assets, losses from sales / revaluation of assets, bad debts written-off, current transfers such as</t>
  </si>
  <si>
    <t>remittances, gifts, donations, fine, etc.</t>
  </si>
  <si>
    <t>(i)    Kumpulan wang simpanan dan skim keselamatan sosial</t>
  </si>
  <si>
    <t xml:space="preserve">        Provident funds and social security schemes</t>
  </si>
  <si>
    <t>Kumpulan Wang Simpanan Pekerja (KWSP), Kumpulan wang simpanan lain, Pertubuhan Keselamatan Sosial</t>
  </si>
  <si>
    <t>PERKESO), Skim keselamatan sosial persendirian (cth. insurans pampasan pekerja dsb.)</t>
  </si>
  <si>
    <t>Employees' Provident Fund (EPF), Other provident funds, Social Security Organisation (SOCSO), Private social security</t>
  </si>
  <si>
    <t>schemes (e.g. worker's compensation insurance etc.)</t>
  </si>
  <si>
    <t>(termasuk saham &amp; pilihan saham) dan kos pekerja lain</t>
  </si>
  <si>
    <t>(including shares &amp; stock options)  and other labour costs (please specify)</t>
  </si>
  <si>
    <t>Air terawat</t>
  </si>
  <si>
    <t>Treated water</t>
  </si>
  <si>
    <t>Air mentah</t>
  </si>
  <si>
    <t>Untreated water</t>
  </si>
  <si>
    <t>Sumber air yang diabstrak</t>
  </si>
  <si>
    <t>Abstracted source of water:</t>
  </si>
  <si>
    <t>(cth. minuman, makanan, dll)</t>
  </si>
  <si>
    <t>Wastewater discharged / removal</t>
  </si>
  <si>
    <t xml:space="preserve">Natural gas </t>
  </si>
  <si>
    <t xml:space="preserve">Gas asli </t>
  </si>
  <si>
    <t>Meter padu</t>
  </si>
  <si>
    <t>Cubic metre</t>
  </si>
  <si>
    <t>Bahan api turbin</t>
  </si>
  <si>
    <t>penerbangann</t>
  </si>
  <si>
    <t>Aviation Turbine Fuel</t>
  </si>
  <si>
    <t>(ATF)</t>
  </si>
  <si>
    <t>AV Gas</t>
  </si>
  <si>
    <t>51</t>
  </si>
  <si>
    <t>Bahan pembakar lain (sila nyatakan)</t>
  </si>
  <si>
    <t>Sumber tenaga yang dijana:</t>
  </si>
  <si>
    <t>Generated energy source:</t>
  </si>
  <si>
    <t>Biodiesel</t>
  </si>
  <si>
    <t>Ammonia</t>
  </si>
  <si>
    <t>Hidrogen</t>
  </si>
  <si>
    <t>Hydrogen</t>
  </si>
  <si>
    <t>Others  (please specify)</t>
  </si>
  <si>
    <t>Jika ‘‘ Ya’’ , sila tandakan jenis akses sambungan ke internet:</t>
  </si>
  <si>
    <t>If 'Yes', please indicate the type of internet connection access:</t>
  </si>
  <si>
    <t>Fixed broadband (e.g. ADSL, SDSL, VDSL, fibre and optic technology, cable technology)</t>
  </si>
  <si>
    <t>Jalur lebar mudah alih (cth. komputer riba dan telefon pintar)</t>
  </si>
  <si>
    <t>Portable device (e.g. laptop and smartphone)</t>
  </si>
  <si>
    <t>A.5</t>
  </si>
  <si>
    <t>Menghantar atau menerima e-mel</t>
  </si>
  <si>
    <t>Sending or receiving email</t>
  </si>
  <si>
    <t>Telefon melalui internet (cth. Skype, WhatsApp Call)</t>
  </si>
  <si>
    <t>Telephoning over the internet (e.g. Skype, WhatsApp Call)</t>
  </si>
  <si>
    <t>Menghantar informasi atau pesanan dengan segera</t>
  </si>
  <si>
    <t>Sending information or instant messaging</t>
  </si>
  <si>
    <t>Mendapatkan maklumat berkenaan barangan atau perkhidmatan</t>
  </si>
  <si>
    <t>Getting information about goods or services</t>
  </si>
  <si>
    <t>Getting information from government organisations</t>
  </si>
  <si>
    <t>Perbankan melalui internet</t>
  </si>
  <si>
    <t>Internet banking</t>
  </si>
  <si>
    <t>Providing customer service</t>
  </si>
  <si>
    <t>Pemberitahuan jawatan kosong dalaman atau luaran</t>
  </si>
  <si>
    <t>Public storage</t>
  </si>
  <si>
    <t>A.6</t>
  </si>
  <si>
    <t>Did this establishment have a web presence? Please mark (X) in one box only</t>
  </si>
  <si>
    <t>A.8</t>
  </si>
  <si>
    <t>A.9</t>
  </si>
  <si>
    <t>Adakah pertubuhan ini terlibat dengan urusniaga jualan atau pembelian menggunakan internet? Sila tanda (X) dalam satu kotak sahaja</t>
  </si>
  <si>
    <t>A.10</t>
  </si>
  <si>
    <t>Sila tanda (X) dalam satu kotak sahaja</t>
  </si>
  <si>
    <t xml:space="preserve">   Jika TIDAK, sila ke soalan A.16</t>
  </si>
  <si>
    <t xml:space="preserve">   If NO, please proceed to question A.16</t>
  </si>
  <si>
    <t xml:space="preserve">   Jika YA, sila ke soalan C.4 hingga C.8</t>
  </si>
  <si>
    <t>Sila nyatakan peratus perbelanjaan semasa terhadap R&amp;D</t>
  </si>
  <si>
    <t>Please indicate the percentage of expenditure by current expenditure on R&amp;D</t>
  </si>
  <si>
    <t>Sila nyatakan peratus perbelanjaan modal terhadap R&amp;D</t>
  </si>
  <si>
    <t>Sila nyatakan peratus perbelanjaan jenis aktiviti R&amp;D</t>
  </si>
  <si>
    <t>Adakah pertubuhan ini melabur kepada aktiviti R&amp;D di luar negara? Sila tanda (X) dalam satu kotak sahaja</t>
  </si>
  <si>
    <t>Berapakah nilai pelaburan aktiviti R&amp;D di luar negara?</t>
  </si>
  <si>
    <t>What is the value of R&amp;D investment activities abroad?</t>
  </si>
  <si>
    <t>IMPORT DAN EKSPORT PERDAGANGAN ANTARABANGSA</t>
  </si>
  <si>
    <t>IMPORTS AND EXPORTS OF INTERNATIONAL TRADE</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</si>
  <si>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</si>
  <si>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</si>
  <si>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</si>
  <si>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Sila laporkan untuk takwim 2025 atau tahun kewangan terkini yang berakhir tidak lewat daripada 30 Jun 2026</t>
  </si>
  <si>
    <t>Please report for the calender year 2025 or for your most recent financial year ending no later than 30 June 2026</t>
  </si>
  <si>
    <t>Sila nyatakan Nombor Pendaftaran Syarikat / Perniagaan (SSM) atau lain-lain</t>
  </si>
  <si>
    <t>Sila nyatakan tahun mula aktiviti perlombongan / pengkuarian sekarang</t>
  </si>
  <si>
    <t>Please specify the commencement year of present mining / quarrying activity</t>
  </si>
  <si>
    <t>Sila nyatakan data dalam pelaporan ini meliputi tempoh operasi</t>
  </si>
  <si>
    <t>Please specify the Registration Number of Company / Business (CCM) or others</t>
  </si>
  <si>
    <t>Please specify the data in this return covers the operational period</t>
  </si>
  <si>
    <t>010074</t>
  </si>
  <si>
    <t>Adakah pertubuhan ini menyediakan kemudahan Mesra Orang Kurang Upaya? Sila tanda (X) dalam satu kotak sahaja</t>
  </si>
  <si>
    <t>Did this establishment provide facilities that are Disabled-Frendly (OKU)? Please mark (X) in one box only</t>
  </si>
  <si>
    <t>010078</t>
  </si>
  <si>
    <t>Cooperative</t>
  </si>
  <si>
    <t>Koperasi</t>
  </si>
  <si>
    <t xml:space="preserve">(d) </t>
  </si>
  <si>
    <t>Koperasi milikan wanita memiliki sekurang-kurangnya 51 peratus bilangan anggota individu adalah wanita ATAU</t>
  </si>
  <si>
    <t>51 peratus dari anggota Lembaga Pengarah Koperasi adalah wanita</t>
  </si>
  <si>
    <t>Ketua Pegawai Eksekutif atau Pengarah Urusan adalah wanita yang memiliki sekurang-kurangnya 10 peratus ekuiti ATAU</t>
  </si>
  <si>
    <t>Chief Executive Officer or Managing Director is a woman that owns at least 10 per cent of the equity OR</t>
  </si>
  <si>
    <t xml:space="preserve"> Had umur pemilik tidak kurang 18 tahun dan tidak lebih 30 tahun pada tahun rujukan banci DAN</t>
  </si>
  <si>
    <t>The owner's age limit is not less than 18 years old and not more than 30 years old during the census reference year AND</t>
  </si>
  <si>
    <t>Ketua Pegawai Eksekutif atau Pengarah Urusan adalah belia yang memiliki sekurang-kurangnya 10 peratus ekuiti ATAU</t>
  </si>
  <si>
    <t>Chief Executive Officer or Managing Director is a youth that owns at least 10 per cent of the equity OR</t>
  </si>
  <si>
    <t>Seperti pada hujung tahun kewangan</t>
  </si>
  <si>
    <t>As at end of the financial year</t>
  </si>
  <si>
    <t>Institution / Company:</t>
  </si>
  <si>
    <t>Held directly by non-Malaysian resident</t>
  </si>
  <si>
    <t>4.2.3.1</t>
  </si>
  <si>
    <t xml:space="preserve">Lain-lain </t>
  </si>
  <si>
    <r>
      <t xml:space="preserve">Lain-lain 
</t>
    </r>
    <r>
      <rPr>
        <i/>
        <sz val="8"/>
        <rFont val="Arial"/>
        <family val="2"/>
      </rPr>
      <t>Others</t>
    </r>
  </si>
  <si>
    <r>
      <t xml:space="preserve">Jumlah
</t>
    </r>
    <r>
      <rPr>
        <i/>
        <sz val="8"/>
        <rFont val="Arial"/>
        <family val="2"/>
      </rPr>
      <t>Total</t>
    </r>
  </si>
  <si>
    <r>
      <t xml:space="preserve">Baharu termasuk import 
</t>
    </r>
    <r>
      <rPr>
        <i/>
        <sz val="8"/>
        <rFont val="Arial"/>
        <family val="2"/>
      </rPr>
      <t xml:space="preserve">New include imported </t>
    </r>
  </si>
  <si>
    <r>
      <t xml:space="preserve">Aset terpakai dalam Malaysia
</t>
    </r>
    <r>
      <rPr>
        <i/>
        <sz val="8"/>
        <rFont val="Arial"/>
        <family val="2"/>
      </rPr>
      <t>Used assets in Malaysia</t>
    </r>
  </si>
  <si>
    <t>4.1.8</t>
  </si>
  <si>
    <r>
      <t xml:space="preserve">Tempat kediaman 
</t>
    </r>
    <r>
      <rPr>
        <i/>
        <sz val="8"/>
        <rFont val="Arial"/>
        <family val="2"/>
      </rPr>
      <t>Residential</t>
    </r>
  </si>
  <si>
    <r>
      <t xml:space="preserve">Bukan tempat kediaman
</t>
    </r>
    <r>
      <rPr>
        <i/>
        <sz val="8"/>
        <rFont val="Arial"/>
        <family val="2"/>
      </rPr>
      <t>Non-Residential</t>
    </r>
  </si>
  <si>
    <t>Sila nyatakan perincian nilai kerja dalam pelaksanaan 
mengikut kategori berikut</t>
  </si>
  <si>
    <t>Please specify the detailed value of work in progress  according 
to the following categories</t>
  </si>
  <si>
    <r>
      <rPr>
        <b/>
        <sz val="8"/>
        <rFont val="Arial"/>
        <family val="2"/>
      </rPr>
      <t>Bilangan pekerja yang dibekalkan oleh pertubuhan lain pada Disember 2025 atau pada tempoh gaji berakhir</t>
    </r>
    <r>
      <rPr>
        <sz val="8"/>
        <rFont val="Arial"/>
        <family val="2"/>
      </rPr>
      <t xml:space="preserve">                                                                          </t>
    </r>
  </si>
  <si>
    <t>Number of persons engaged provided by other establishment during December 2025 or during the last pay period</t>
  </si>
  <si>
    <t xml:space="preserve">Bilangan pekerja  pertubuhan ini pada Disember 2025                                             </t>
  </si>
  <si>
    <t xml:space="preserve">Number of persons engaged during December 2025                                              </t>
  </si>
  <si>
    <t>kepada semua pekerja dalam tahun 2025, sama ada mereka masih di dalam daftar gaji Dsember 2025 atau pada tempoh gaji akhir 2025</t>
  </si>
  <si>
    <t xml:space="preserve">Gross salaries &amp; wages, bonuses and other cash allowances paid to employees (include over-time wages). Includes payments made during 2025 to all employed </t>
  </si>
  <si>
    <t>persons whether or not they were still on the payroll in December 2025 or the last pay period 2025.</t>
  </si>
  <si>
    <t>Seperti pada Disember 2025 atau pada tempoh gaji terakhir</t>
  </si>
  <si>
    <t>As at December 2025 or during the last pay period</t>
  </si>
  <si>
    <t>062799</t>
  </si>
  <si>
    <t>062899</t>
  </si>
  <si>
    <t>0705</t>
  </si>
  <si>
    <r>
      <t>Nilai /</t>
    </r>
    <r>
      <rPr>
        <i/>
        <sz val="8.5"/>
        <rFont val="Arial"/>
        <family val="2"/>
      </rPr>
      <t xml:space="preserve"> Value</t>
    </r>
  </si>
  <si>
    <t>0830</t>
  </si>
  <si>
    <t>Nilai daripada kerja perindustrian lain (cth. Pembuatan, Pembinaan dsb.)</t>
  </si>
  <si>
    <t>Value of other industrial work done (e.g. Manufacturing, Construction etc.)</t>
  </si>
  <si>
    <t>Nota:</t>
  </si>
  <si>
    <t>Notes:</t>
  </si>
  <si>
    <r>
      <t xml:space="preserve">  Termasuk perkara-perkara seperti /</t>
    </r>
    <r>
      <rPr>
        <i/>
        <sz val="8.5"/>
        <rFont val="Arial"/>
        <family val="2"/>
      </rPr>
      <t xml:space="preserve"> Includes items such as:</t>
    </r>
  </si>
  <si>
    <t>Khidmat luaran (dalam negara)</t>
  </si>
  <si>
    <t>External services (within the country)</t>
  </si>
  <si>
    <t>0901</t>
  </si>
  <si>
    <t>Perkakasan &amp; perisian komputer</t>
  </si>
  <si>
    <t>Computer hardware &amp; software</t>
  </si>
  <si>
    <t>Cukai ke atas produk</t>
  </si>
  <si>
    <t>Taxes on products</t>
  </si>
  <si>
    <t>Cukai lain ke atas pengeluaran</t>
  </si>
  <si>
    <t>Other taxes on production</t>
  </si>
  <si>
    <t>Nilai yang dilaporkan di medan  090035 TIDAK boleh melebihi 5% daripada nilai di medan 090089</t>
  </si>
  <si>
    <t>Value reported in field 090035 must NOT be greater than 5% of field 090089</t>
  </si>
  <si>
    <t>Lain-lain perbelanjaan bukan operasi</t>
  </si>
  <si>
    <t>Others non-operating expenditures</t>
  </si>
  <si>
    <r>
      <rPr>
        <b/>
        <sz val="8.5"/>
        <rFont val="Arial"/>
        <family val="2"/>
      </rPr>
      <t>Termasuk perkara-perkara seperti /</t>
    </r>
    <r>
      <rPr>
        <i/>
        <sz val="8.5"/>
        <rFont val="Arial"/>
        <family val="2"/>
      </rPr>
      <t xml:space="preserve"> Include items such as:</t>
    </r>
  </si>
  <si>
    <t xml:space="preserve">Bayaran levi pekerja (termasuk bayaran levi pembangunan sumber manusia </t>
  </si>
  <si>
    <t>Levy on labour (includes levy on humans resource development)</t>
  </si>
  <si>
    <t>0930</t>
  </si>
  <si>
    <t>12.4</t>
  </si>
  <si>
    <t>Tenaga elektrik yang</t>
  </si>
  <si>
    <t>dibeli untuk kegunaan</t>
  </si>
  <si>
    <t>pengecasan elektrik (EV)</t>
  </si>
  <si>
    <t>Electricity purchased for</t>
  </si>
  <si>
    <t>electric vehicles (EV)</t>
  </si>
  <si>
    <t>12.5.1</t>
  </si>
  <si>
    <t>12.5.2</t>
  </si>
  <si>
    <t>12.5.3</t>
  </si>
  <si>
    <t>1202</t>
  </si>
  <si>
    <t>Kegunaan sendiri</t>
  </si>
  <si>
    <t>Own use</t>
  </si>
  <si>
    <t>Jualan</t>
  </si>
  <si>
    <t>Sales</t>
  </si>
  <si>
    <t>JUMLAH (12.1 hingga 12.5)</t>
  </si>
  <si>
    <t>TOTAL (12.1 to 12.5)</t>
  </si>
  <si>
    <t>Bagi yang menjawab 2.1 (e) dan (g), sila ke soalan 3.1</t>
  </si>
  <si>
    <t>For those who answered 2.1 (e) and (g), please proceed to question 3.1</t>
  </si>
  <si>
    <r>
      <t xml:space="preserve">Sulit selepas data diisi
</t>
    </r>
    <r>
      <rPr>
        <i/>
        <sz val="9"/>
        <rFont val="Arial"/>
        <family val="2"/>
      </rPr>
      <t>Confidential when filled with data</t>
    </r>
  </si>
  <si>
    <t>Please report for the calendar year 2025 or for your most recent financial year ending no later than 30 June 2026</t>
  </si>
  <si>
    <t>Bahagian:</t>
  </si>
  <si>
    <t>Adakah pertubuhan ini menggunakan peranti digital dalam mengendalikan perniagaan?</t>
  </si>
  <si>
    <t>Did this establishment use digital device in running a business?</t>
  </si>
  <si>
    <r>
      <rPr>
        <b/>
        <sz val="8"/>
        <rFont val="Arial"/>
        <family val="2"/>
      </rPr>
      <t xml:space="preserve">Nota / </t>
    </r>
    <r>
      <rPr>
        <i/>
        <sz val="8"/>
        <rFont val="Arial"/>
        <family val="2"/>
      </rPr>
      <t>Note</t>
    </r>
    <r>
      <rPr>
        <b/>
        <sz val="8"/>
        <rFont val="Arial"/>
        <family val="2"/>
      </rPr>
      <t>:</t>
    </r>
  </si>
  <si>
    <t>Komputer termasuk komputer peribadi, komputer mudah alih (cth. komputer riba), tablet dan</t>
  </si>
  <si>
    <t>peranti mudah alih yang lain seperti telefon pintar</t>
  </si>
  <si>
    <t xml:space="preserve">Computer includes personal computer, portable computer (e.g. laptop), tablet and other </t>
  </si>
  <si>
    <t>portable devices like smartphone</t>
  </si>
  <si>
    <t>Berapakah peratusan jumlah pekerja yang menggunakan peranti digital untuk tujuan perniagaan?</t>
  </si>
  <si>
    <t>Please indicate an estimate percentage of the persons engaged who use computers for business purposes.</t>
  </si>
  <si>
    <t xml:space="preserve">Internet yang boleh diakses oleh komputer dan peranti yang lain (cth. telefon mudah alih, </t>
  </si>
  <si>
    <t>telefon pintar dsb.)</t>
  </si>
  <si>
    <t>Jika TIDAK, sila ke soalan A.7</t>
  </si>
  <si>
    <t>If NO, please proceed to question A.7</t>
  </si>
  <si>
    <t>What is the purpose of this establishment using the internet? (May choose more than one)</t>
  </si>
  <si>
    <t>Mendapatkan maklumat daripada organisasi kerajaan</t>
  </si>
  <si>
    <r>
      <rPr>
        <b/>
        <sz val="8"/>
        <rFont val="Arial"/>
        <family val="2"/>
      </rPr>
      <t xml:space="preserve">Berhubung dengan organisasi kerajaan (termasuk muat turun / permohonan borang, pembayaran secara </t>
    </r>
    <r>
      <rPr>
        <b/>
        <i/>
        <sz val="8"/>
        <rFont val="Arial"/>
        <family val="2"/>
      </rPr>
      <t>online</t>
    </r>
    <r>
      <rPr>
        <b/>
        <sz val="8"/>
        <rFont val="Arial"/>
        <family val="2"/>
      </rPr>
      <t>)</t>
    </r>
  </si>
  <si>
    <t>Penyediaan perkhidmatan pelanggan</t>
  </si>
  <si>
    <t>digital, cth. laporan, perisian, permainan komputer dan perkhidmatan lain atas talian seperti perkhidmatan</t>
  </si>
  <si>
    <t>Delivering online products (refers to products delivered via the internet in digital form, e.g., reports, software,</t>
  </si>
  <si>
    <t>Internal or vacant information</t>
  </si>
  <si>
    <t>Penyimpanan  awam</t>
  </si>
  <si>
    <r>
      <rPr>
        <b/>
        <sz val="8"/>
        <rFont val="Arial"/>
        <family val="2"/>
      </rPr>
      <t xml:space="preserve">Adakah pertubuhan ini mempunyai </t>
    </r>
    <r>
      <rPr>
        <b/>
        <i/>
        <sz val="8"/>
        <rFont val="Arial"/>
        <family val="2"/>
      </rPr>
      <t>web presence</t>
    </r>
    <r>
      <rPr>
        <b/>
        <sz val="8"/>
        <rFont val="Arial"/>
        <family val="2"/>
      </rPr>
      <t>? Sila tanda (X) dalam satu kotak sahaja</t>
    </r>
  </si>
  <si>
    <r>
      <rPr>
        <b/>
        <sz val="8"/>
        <rFont val="Arial"/>
        <family val="2"/>
      </rPr>
      <t xml:space="preserve">Jika "YA" sila tandakan (X) jenis </t>
    </r>
    <r>
      <rPr>
        <b/>
        <i/>
        <sz val="8"/>
        <rFont val="Arial"/>
        <family val="2"/>
      </rPr>
      <t>web presence</t>
    </r>
    <r>
      <rPr>
        <b/>
        <sz val="8"/>
        <rFont val="Arial"/>
        <family val="2"/>
      </rPr>
      <t xml:space="preserve"> pertubuhan ini. (Boleh pilih lebih daripada satu)</t>
    </r>
  </si>
  <si>
    <t xml:space="preserve">  over the content of the pages</t>
  </si>
  <si>
    <t>Adakah pertubuhan ini pernah mengalami insiden keselamatan siber dalam tempoh 12 bulan yang lalu?</t>
  </si>
  <si>
    <t>Did this establishment experienced any cybersecurity incidents in the past 12 months?</t>
  </si>
  <si>
    <t>Did this establishment involved in sales or purchase transactions using internet? Please mark (X) in one box only</t>
  </si>
  <si>
    <t>Pasaran e-dagang dalam talian (cth. Lazada, Zalora, Shopee, TikTok)</t>
  </si>
  <si>
    <t>Online e-commerce marketplace (e.g. Lazada, Zalora, Shopee, TikTok)</t>
  </si>
  <si>
    <t>Aplikasi mudah alih (cth. Grab app, Lazada app, Pop meal app, Mudah app, Carousell app, Foodpanda app)</t>
  </si>
  <si>
    <t>Mobile application (e.g. Grab app, Lazada app, Pop meal app, Mudah app, Carousell app, Foodpanda app)</t>
  </si>
  <si>
    <t>Please mark (X) the method of payment that this establishment used for transactions using internet. (May choose more than one)</t>
  </si>
  <si>
    <t>Perkhidmatan pembayaran elektronik (cth. perbankan internet, kad kredit, kad debit, pindahan wang, e-dompet,</t>
  </si>
  <si>
    <t>SPayLater dsb.)</t>
  </si>
  <si>
    <t>Payment gateway (e.g. Internet banking, credit card, debit card, bank transfer, e-wallet, SPayLater etc.)</t>
  </si>
  <si>
    <t>Did this establishment receive orders (make sales) for goods or services via e-commerce?</t>
  </si>
  <si>
    <r>
      <rPr>
        <b/>
        <sz val="8"/>
        <rFont val="Arial"/>
        <family val="2"/>
      </rPr>
      <t xml:space="preserve">(1)  Melalui laman web, </t>
    </r>
    <r>
      <rPr>
        <b/>
        <i/>
        <sz val="8"/>
        <rFont val="Arial"/>
        <family val="2"/>
      </rPr>
      <t>specialised internet marketplaces</t>
    </r>
    <r>
      <rPr>
        <b/>
        <sz val="8"/>
        <rFont val="Arial"/>
        <family val="2"/>
      </rPr>
      <t xml:space="preserve">, </t>
    </r>
    <r>
      <rPr>
        <b/>
        <i/>
        <sz val="8"/>
        <rFont val="Arial"/>
        <family val="2"/>
      </rPr>
      <t>extranet, EDI over the internet</t>
    </r>
    <r>
      <rPr>
        <b/>
        <sz val="8"/>
        <rFont val="Arial"/>
        <family val="2"/>
      </rPr>
      <t>, telefon mudah alih</t>
    </r>
  </si>
  <si>
    <t xml:space="preserve">       yang membolehkan akses internet</t>
  </si>
  <si>
    <r>
      <rPr>
        <b/>
        <sz val="8"/>
        <rFont val="Arial"/>
        <family val="2"/>
      </rPr>
      <t xml:space="preserve">    Nota / </t>
    </r>
    <r>
      <rPr>
        <i/>
        <sz val="8"/>
        <rFont val="Arial"/>
        <family val="2"/>
      </rPr>
      <t>Note</t>
    </r>
    <r>
      <rPr>
        <b/>
        <sz val="8"/>
        <rFont val="Arial"/>
        <family val="2"/>
      </rPr>
      <t>:</t>
    </r>
  </si>
  <si>
    <r>
      <rPr>
        <b/>
        <sz val="8"/>
        <rFont val="Arial"/>
        <family val="2"/>
      </rPr>
      <t>Kerajaan dan organisasi bukan perniagaan lain</t>
    </r>
    <r>
      <rPr>
        <i/>
        <sz val="8"/>
        <rFont val="Arial"/>
        <family val="2"/>
      </rPr>
      <t xml:space="preserve"> / Government and other non-business organisations</t>
    </r>
  </si>
  <si>
    <r>
      <rPr>
        <b/>
        <sz val="8"/>
        <rFont val="Arial"/>
        <family val="2"/>
      </rPr>
      <t xml:space="preserve">Termasuk          : Melalui laman web, </t>
    </r>
    <r>
      <rPr>
        <b/>
        <i/>
        <sz val="8"/>
        <rFont val="Arial"/>
        <family val="2"/>
      </rPr>
      <t>specialised internet marketplaces, extranet, EDI over the internet</t>
    </r>
    <r>
      <rPr>
        <b/>
        <sz val="8"/>
        <rFont val="Arial"/>
        <family val="2"/>
      </rPr>
      <t>, telefon mudah alih</t>
    </r>
  </si>
  <si>
    <t xml:space="preserve">    yang membolehkan akses  internet  </t>
  </si>
  <si>
    <t>Please indicate an estimate percentage of total expenditure for purchases of goods or services</t>
  </si>
  <si>
    <t>via e-commerce</t>
  </si>
  <si>
    <t>Please indicate the percentage of e-commerce expanditure by type of customers</t>
  </si>
  <si>
    <t xml:space="preserve">                                                                                                          </t>
  </si>
  <si>
    <t>Sila nyatakan peratusan perbelanjaan e-dagang mengikut jenis pasaran</t>
  </si>
  <si>
    <t xml:space="preserve">         </t>
  </si>
  <si>
    <t xml:space="preserve">Local (e.g. Quality Improvement Practice, National Mark of Malaysian Brand, Malaysia Organic Scheme (SOM), </t>
  </si>
  <si>
    <r>
      <rPr>
        <b/>
        <sz val="8"/>
        <rFont val="Arial"/>
        <family val="2"/>
      </rPr>
      <t xml:space="preserve">Antarabangsa / </t>
    </r>
    <r>
      <rPr>
        <i/>
        <sz val="8"/>
        <rFont val="Arial"/>
        <family val="2"/>
      </rPr>
      <t>International</t>
    </r>
    <r>
      <rPr>
        <b/>
        <sz val="8"/>
        <rFont val="Arial"/>
        <family val="2"/>
      </rPr>
      <t xml:space="preserve"> </t>
    </r>
    <r>
      <rPr>
        <i/>
        <sz val="8"/>
        <rFont val="Arial"/>
        <family val="2"/>
      </rPr>
      <t>(</t>
    </r>
    <r>
      <rPr>
        <b/>
        <sz val="8"/>
        <rFont val="Arial"/>
        <family val="2"/>
      </rPr>
      <t xml:space="preserve">cth. / </t>
    </r>
    <r>
      <rPr>
        <i/>
        <sz val="8"/>
        <rFont val="Arial"/>
        <family val="2"/>
      </rPr>
      <t>e.g. ISO, HACCP, GMP, GVHP, 5S etc</t>
    </r>
    <r>
      <rPr>
        <b/>
        <sz val="8"/>
        <rFont val="Arial"/>
        <family val="2"/>
      </rPr>
      <t>.</t>
    </r>
    <r>
      <rPr>
        <i/>
        <sz val="8"/>
        <rFont val="Arial"/>
        <family val="2"/>
      </rPr>
      <t>)</t>
    </r>
  </si>
  <si>
    <t xml:space="preserve">Halal </t>
  </si>
  <si>
    <r>
      <rPr>
        <b/>
        <sz val="8"/>
        <rFont val="Arial"/>
        <family val="2"/>
      </rPr>
      <t xml:space="preserve">Tiada / </t>
    </r>
    <r>
      <rPr>
        <i/>
        <sz val="8"/>
        <rFont val="Arial"/>
        <family val="2"/>
      </rPr>
      <t>None</t>
    </r>
  </si>
  <si>
    <t>Others (e.g. Industrial design, Geographical indication, Layout - design of integrated circuit design)</t>
  </si>
  <si>
    <t>Sekiranya Soalan 9.12 (a) pada muka surat 18 diisi, sila lengkapkan Soalan C.3</t>
  </si>
  <si>
    <t>If Question 9.12 (a) on page 18 is filled, please complete Question C.3</t>
  </si>
  <si>
    <t>Adakah pertubuhan ini menjalankan aktiviti R&amp;D pada tahun rujukan? Jika Ya sila isikan maklumat berkaitan aktiviti R&amp;D</t>
  </si>
  <si>
    <t>yang dilaksanakan secara dalaman (sendiri) sahaja.</t>
  </si>
  <si>
    <t>Did this establishment run any R&amp;D activities during the reference year? If Yes, please fill in the information related to the R&amp;D</t>
  </si>
  <si>
    <t>which has been conducted internally (in-house).</t>
  </si>
  <si>
    <t xml:space="preserve">   If YES, please proceed to question C.4 to C.8</t>
  </si>
  <si>
    <t xml:space="preserve">   Jika TIDAK, sila ke seksyen D</t>
  </si>
  <si>
    <t xml:space="preserve">   If NO, please proceed to section D</t>
  </si>
  <si>
    <t>Other recurrent cost</t>
  </si>
  <si>
    <t>Please indicate the percentage of expenditure by capital expenditure on R&amp;D</t>
  </si>
  <si>
    <t>Sila nyatakan peratus sumber dana perbelanjaan R&amp;D</t>
  </si>
  <si>
    <t>Please indicate the percentage by source of fund for R&amp;D expenditure</t>
  </si>
  <si>
    <t>Syarikat Swasta</t>
  </si>
  <si>
    <t>Please indicate the percentage by type of R&amp;D activity</t>
  </si>
  <si>
    <t xml:space="preserve">Pembangunan eksperimental </t>
  </si>
  <si>
    <t>Experimental development</t>
  </si>
  <si>
    <t xml:space="preserve">Does this establishment invest in R&amp;D activities abroad? Please mark (X) in one box only </t>
  </si>
  <si>
    <t xml:space="preserve">                    </t>
  </si>
  <si>
    <t>for the purposebelow (May choose more than one)</t>
  </si>
  <si>
    <r>
      <rPr>
        <b/>
        <sz val="8"/>
        <rFont val="Arial"/>
        <family val="2"/>
      </rPr>
      <t xml:space="preserve">Eksport / </t>
    </r>
    <r>
      <rPr>
        <i/>
        <sz val="8"/>
        <rFont val="Arial"/>
        <family val="2"/>
      </rPr>
      <t>Exports</t>
    </r>
  </si>
  <si>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</si>
  <si>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</si>
  <si>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</si>
  <si>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</si>
  <si>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</si>
  <si>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</si>
  <si>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</si>
  <si>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</si>
  <si>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Adakah pertubuhan ini mengamalkan Alam Sekitar, Sosial dan Tadbir Urus (ESG)? Sila tanda (X) dalam satu kotak sahaja</t>
  </si>
  <si>
    <t>Does this establishment practice Environmental, Social and Governance (ESG)? Please mark (X) in one box only</t>
  </si>
  <si>
    <t>Adakah pertubuhan ini telah menerbitkan Laporan Kelestarian? Sila tanda (X) dalam satu kotak sahaja</t>
  </si>
  <si>
    <t>Has this establishment published a Sustainability Report? Please mark (X) in one box only</t>
  </si>
  <si>
    <t>Adakah pertubuhan ini membuat perbelanjaan perlindungan alam sekitar? Sila tanda (X) dalam satu kotak sahaja</t>
  </si>
  <si>
    <t>Does this establishment incur environmental protection expenditure? Please mark (X) in one box only</t>
  </si>
  <si>
    <t>Sila nyatakan penggunaan bahan kitar semula sebagai input pengeluaran</t>
  </si>
  <si>
    <t>Please indicate of use of recycled materials as production input</t>
  </si>
  <si>
    <r>
      <rPr>
        <b/>
        <sz val="8"/>
        <rFont val="Arial"/>
        <family val="2"/>
      </rPr>
      <t xml:space="preserve">Kuantiti (tan metrik) / </t>
    </r>
    <r>
      <rPr>
        <i/>
        <sz val="8"/>
        <rFont val="Arial"/>
        <family val="2"/>
      </rPr>
      <t>Quantity (tonne)</t>
    </r>
  </si>
  <si>
    <t>Berdasarkan soalan E.4, sila nyatakan peratus penggunaan bahan kitar semula mengikut jenis:</t>
  </si>
  <si>
    <t>Refer to question E.4, please indicate percentage of use of recycled materials by type:</t>
  </si>
  <si>
    <t>Plastik</t>
  </si>
  <si>
    <t>Tekstil</t>
  </si>
  <si>
    <t>Plastics</t>
  </si>
  <si>
    <t>Textiles</t>
  </si>
  <si>
    <t>Kertas</t>
  </si>
  <si>
    <t>Getah</t>
  </si>
  <si>
    <t>Paper</t>
  </si>
  <si>
    <t>Rubber</t>
  </si>
  <si>
    <t>Besi</t>
  </si>
  <si>
    <t>Metal</t>
  </si>
  <si>
    <t>Kaca</t>
  </si>
  <si>
    <t>Glass</t>
  </si>
  <si>
    <t>Adakah pertubuhan ini terlibat dalam program Tenaga Boleh Baharu? Sila tanda (X) dalam satu kotak sahaja</t>
  </si>
  <si>
    <t>Is this establishment involved in any Renewable Energy programs? Please mark (X) in one box only</t>
  </si>
  <si>
    <t>Adakah pertubuhan ini mempunyai pengurusan tenaga yang cekap? Sila tanda (X) dalam satu kotak sahaja</t>
  </si>
  <si>
    <t>Did this organization have efficient energy management? Please mark (X) in one box only</t>
  </si>
  <si>
    <t xml:space="preserve">Sila laporkan tahap automasi proses pengeluaran pertubuhan ini. Sila tanda (X) dalam satu kotak sahaja </t>
  </si>
  <si>
    <t>Please report the automation level of the production process for this establishment. Please mark (X) in one box only</t>
  </si>
  <si>
    <t>Adakah pertubuhan ini menggunakan teknologi berikut. Jika Ya, sila nyatakan peratus (%) penggunaan.</t>
  </si>
  <si>
    <t>Did this establishment using the following technology. If Yes, please state the percentage (%) of usage. Please mark (X) in one box only</t>
  </si>
  <si>
    <t>Teknologi Bahan Termaju</t>
  </si>
  <si>
    <t>Advanced Material Technology</t>
  </si>
  <si>
    <t>Teknologi nuklear / atom</t>
  </si>
  <si>
    <t>Nuclear / Atom Technology</t>
  </si>
  <si>
    <t>Pemprosesan perkataan (MS Word, Google Docs, Pages dll.)</t>
  </si>
  <si>
    <t>Automasi (robotik, tali sawat, lif, kenderaan berpandu</t>
  </si>
  <si>
    <t xml:space="preserve">Lembaran (MS Excel, Numbers, dll.) </t>
  </si>
  <si>
    <t xml:space="preserve">automatik (AGV), dll.) </t>
  </si>
  <si>
    <t xml:space="preserve">Automation (robotics, conveyor belts, lifts, automated-guided </t>
  </si>
  <si>
    <t>vehicles (AGV), etc.)</t>
  </si>
  <si>
    <t>Pembentangan (Powerpoint, Keynote, Prezi, dll.)</t>
  </si>
  <si>
    <t xml:space="preserve">Kawalan Kualiti Tersepadu (pengimbas, pemeriksaan </t>
  </si>
  <si>
    <t xml:space="preserve">penglihatan, CCTV, sensor pintar dll.) </t>
  </si>
  <si>
    <t xml:space="preserve">In-line Quality Control (scanners, vision inspection, </t>
  </si>
  <si>
    <t>CCTV smart sensor, etc.)</t>
  </si>
  <si>
    <t>(r)</t>
  </si>
  <si>
    <t>Prototaip</t>
  </si>
  <si>
    <t>(s)</t>
  </si>
  <si>
    <t>Penyelesaian makmal</t>
  </si>
  <si>
    <t>Lab solution</t>
  </si>
  <si>
    <t>(t)</t>
  </si>
  <si>
    <t>Keselamatan siber (Tembok api, anti-spam, antivirus dll)</t>
  </si>
  <si>
    <t>Cybersecurity (Firewall, anti-spam, antivirus, etc.)</t>
  </si>
  <si>
    <t>(u)</t>
  </si>
  <si>
    <t>KPKM</t>
  </si>
  <si>
    <t>MDEC</t>
  </si>
  <si>
    <t>TERAJU</t>
  </si>
  <si>
    <t>Adakah pertubuhan ini mengamalkan Konsep Operasi Pintar? Sila tanda (X) dalam satu kotak sahaja</t>
  </si>
  <si>
    <t>Did this establishment practise the Smart Operating Concept? Please mark (X) in one box only</t>
  </si>
  <si>
    <r>
      <rPr>
        <b/>
        <sz val="8"/>
        <rFont val="Arial"/>
        <family val="2"/>
      </rPr>
      <t xml:space="preserve">   Ya IR 4.0 / </t>
    </r>
    <r>
      <rPr>
        <i/>
        <sz val="8"/>
        <rFont val="Arial"/>
        <family val="2"/>
      </rPr>
      <t>Yes IR 4.0</t>
    </r>
  </si>
  <si>
    <r>
      <rPr>
        <b/>
        <sz val="8"/>
        <rFont val="Arial"/>
        <family val="2"/>
      </rPr>
      <t xml:space="preserve">   Ya IR 5.0 / </t>
    </r>
    <r>
      <rPr>
        <i/>
        <sz val="8"/>
        <rFont val="Arial"/>
        <family val="2"/>
      </rPr>
      <t>Yes IR 5.0</t>
    </r>
  </si>
  <si>
    <r>
      <rPr>
        <b/>
        <sz val="8"/>
        <rFont val="Arial"/>
        <family val="2"/>
      </rPr>
      <t xml:space="preserve">   Tidak / </t>
    </r>
    <r>
      <rPr>
        <i/>
        <sz val="8"/>
        <rFont val="Arial"/>
        <family val="2"/>
      </rPr>
      <t>No</t>
    </r>
  </si>
  <si>
    <t>Jika Tidak, sila ke soalan F.8</t>
  </si>
  <si>
    <t>If No, please proceed to question F.8</t>
  </si>
  <si>
    <t>Adakah pertubuhan ini mempunyai rancangan untuk mengamalkan Konsep Operasi Pintar? Sila tanda (X) dalam satu kotak sahaja</t>
  </si>
  <si>
    <t>Did this establishment have plans to adopt the Smart Operating Concept? Please mark (X) in one box only</t>
  </si>
  <si>
    <t>Did this establishment already has a plan to reskilling and upskilling for its employees? Please mark (X) in one box only</t>
  </si>
  <si>
    <t>Adakah pertubuhan ini mempunyai affiliate di luar negara? Sila tanda (X) daam satu kotak sahaja</t>
  </si>
  <si>
    <t>Does this establishment have an affiliate overseas? Please mark (X) in one box only</t>
  </si>
  <si>
    <t xml:space="preserve">Adakah pertubuhan ini memohon sebarang pembiayaan baharu atau tambahan daripada luar untuk tujuan perniagaan? </t>
  </si>
  <si>
    <t xml:space="preserve">(Pembiayaan daripada luar antaranya termasuk sebarang permohonan untuk pembiayaan, pinjaman, kemudahan kredit, </t>
  </si>
  <si>
    <t>kad kredit, kredit daripada pembekal, geran / pinjaman kerajaan, modal usaha niaga dan pembiayaan ekuiti)</t>
  </si>
  <si>
    <t xml:space="preserve">Did this establishment apply for any new or additional external financing for business purposes?  (External financing include among </t>
  </si>
  <si>
    <t xml:space="preserve">others, any application for financing, loans, lines of credit, credit cards, credit from suppliers, government grants / loans, </t>
  </si>
  <si>
    <t>venture capital and equity financing)</t>
  </si>
  <si>
    <t>Jika Tidak, sila ke soalan H.3</t>
  </si>
  <si>
    <t>If No, please proceed to question B.3</t>
  </si>
  <si>
    <t xml:space="preserve">Daripada manakah pertubuhan ini mendapat sumber pembiayaan untuk menjalankan perniagaan? </t>
  </si>
  <si>
    <t>(Boleh pilih lebih daripada satu) (NOTA: Termasuk sebarang sumber yang digunakan, tanpa mengira bila ia diluluskan atau diperoleh)</t>
  </si>
  <si>
    <t>Where does this establishment get the sources of finance to operate the business?</t>
  </si>
  <si>
    <t>(May choose more than one)  (NOTE: Include any sources used, regardless of when it was authorised or obtained)</t>
  </si>
  <si>
    <t>Pembiayaan daripada syarikat pajakan / syarikat pemfaktoran / syarikat kredit / syarikat modal</t>
  </si>
  <si>
    <t xml:space="preserve">usaha niaga / pemberi pinjam wang berlesen / kedai dan pemegang pajak gadai termasuk Ar-Rahnu </t>
  </si>
  <si>
    <t>Retained earnings / internally generated funds / shareholders’ own contribution / personal savings of</t>
  </si>
  <si>
    <t>business owner</t>
  </si>
  <si>
    <t>H.4</t>
  </si>
  <si>
    <t>Did this establishment own / use financial facilities and products for bussiness purposes as follows?</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</si>
  <si>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</si>
  <si>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</si>
  <si>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</si>
  <si>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(ii)  Skim bayaran pampasan, persaraan / pemberhentian</t>
  </si>
  <si>
    <t xml:space="preserve">Air permukaan 
</t>
  </si>
  <si>
    <t>(cth. Sungai, Empangan, Tasik)</t>
  </si>
  <si>
    <t xml:space="preserve">Jika soalan 12.5.2 diisi, sila nyatakan peratus </t>
  </si>
  <si>
    <t xml:space="preserve">If the question 12.5.2 is filled, please specify the percentage </t>
  </si>
  <si>
    <r>
      <t xml:space="preserve">Warganegara </t>
    </r>
    <r>
      <rPr>
        <i/>
        <sz val="8.5"/>
        <color theme="1"/>
        <rFont val="Arial"/>
        <family val="2"/>
      </rPr>
      <t>/ Citizen:</t>
    </r>
  </si>
  <si>
    <r>
      <t xml:space="preserve">Bukan Bumiputera </t>
    </r>
    <r>
      <rPr>
        <i/>
        <sz val="8.5"/>
        <color theme="1"/>
        <rFont val="Arial"/>
        <family val="2"/>
      </rPr>
      <t>/ Non-Bumiputera</t>
    </r>
  </si>
  <si>
    <r>
      <t xml:space="preserve">Bukan warganegara </t>
    </r>
    <r>
      <rPr>
        <i/>
        <sz val="8.5"/>
        <color theme="1"/>
        <rFont val="Arial"/>
        <family val="2"/>
      </rPr>
      <t>/ Non-citizen</t>
    </r>
  </si>
  <si>
    <r>
      <t xml:space="preserve">Bumiputera </t>
    </r>
    <r>
      <rPr>
        <i/>
        <sz val="8.5"/>
        <color theme="1"/>
        <rFont val="Arial"/>
        <family val="2"/>
      </rPr>
      <t>/</t>
    </r>
    <r>
      <rPr>
        <b/>
        <i/>
        <sz val="8.5"/>
        <color theme="1"/>
        <rFont val="Arial"/>
        <family val="2"/>
      </rPr>
      <t xml:space="preserve"> </t>
    </r>
    <r>
      <rPr>
        <i/>
        <sz val="8.5"/>
        <color theme="1"/>
        <rFont val="Arial"/>
        <family val="2"/>
      </rPr>
      <t>Bumiputera</t>
    </r>
  </si>
  <si>
    <t>Bayaran diterima bagi kerja melombong yang menggunakan bahan</t>
  </si>
  <si>
    <t>pertubuhan lain</t>
  </si>
  <si>
    <t>Fees received for mining work for other establishments‘ on their</t>
  </si>
  <si>
    <t>materials</t>
  </si>
  <si>
    <t>(e.g. River, Dam, Lake)</t>
  </si>
  <si>
    <t>Surface water</t>
  </si>
  <si>
    <r>
      <rPr>
        <b/>
        <sz val="8"/>
        <color theme="1"/>
        <rFont val="Arial"/>
        <family val="2"/>
      </rPr>
      <t xml:space="preserve">Negeri / Wilayah
</t>
    </r>
    <r>
      <rPr>
        <i/>
        <sz val="8"/>
        <color theme="1"/>
        <rFont val="Arial"/>
        <family val="2"/>
      </rPr>
      <t>State / Federal</t>
    </r>
  </si>
  <si>
    <r>
      <rPr>
        <b/>
        <sz val="8"/>
        <color theme="1"/>
        <rFont val="Arial"/>
        <family val="2"/>
      </rPr>
      <t>Peratus</t>
    </r>
    <r>
      <rPr>
        <sz val="8"/>
        <color theme="1"/>
        <rFont val="Arial"/>
        <family val="2"/>
      </rPr>
      <t xml:space="preserve">
</t>
    </r>
    <r>
      <rPr>
        <i/>
        <sz val="8"/>
        <color theme="1"/>
        <rFont val="Arial"/>
        <family val="2"/>
      </rPr>
      <t>Per cent</t>
    </r>
  </si>
  <si>
    <r>
      <rPr>
        <b/>
        <sz val="8"/>
        <color theme="1"/>
        <rFont val="Arial"/>
        <family val="2"/>
      </rPr>
      <t xml:space="preserve">JUMLAH
</t>
    </r>
    <r>
      <rPr>
        <i/>
        <sz val="8"/>
        <color theme="1"/>
        <rFont val="Arial"/>
        <family val="2"/>
      </rPr>
      <t>TOTAL</t>
    </r>
  </si>
  <si>
    <t>Nota: W.P. - Wilayah Persekutuan</t>
  </si>
  <si>
    <t>Kod Industri Semasa (mengikut produk utama tahun rujukan) (MSIC Ver. 2025)</t>
  </si>
  <si>
    <t>Current Industry Code (based on major products of reference year) (MSIC Ver. 2025)</t>
  </si>
  <si>
    <t xml:space="preserve">KEGUNAAN PEJABAT </t>
  </si>
  <si>
    <r>
      <t xml:space="preserve">Kod Industri Semasa (mengikut produk utama tahun rujukan) </t>
    </r>
    <r>
      <rPr>
        <b/>
        <sz val="8.5"/>
        <color theme="1"/>
        <rFont val="Arial"/>
        <family val="2"/>
      </rPr>
      <t>(MSIC Ver. 2008)</t>
    </r>
  </si>
  <si>
    <t>Current Industry Code (based on major products of reference year) (MSIC Ver. 2008)</t>
  </si>
  <si>
    <t xml:space="preserve">Adakah pertubuhan ini milikan wanita? Sila tanda (X) dalam satu kotak sahaja </t>
  </si>
  <si>
    <t xml:space="preserve">Is this a woman-owned establishment? Please mark (X) in one box only </t>
  </si>
  <si>
    <t>A youth-owned cooperative is one where at least 51 per cent of the members are youth OR</t>
  </si>
  <si>
    <t>Koperasi milikan belia memiliki sekurang-kurangnya 51 peratus bilangan anggota individu adalah belia ATAU</t>
  </si>
  <si>
    <t>51 peratus dari anggota Lembaga Pengarah Koperasi adalah belia</t>
  </si>
  <si>
    <t>51 per cent of the Board of Director are youth</t>
  </si>
  <si>
    <t>51 per cent of the Board of Director are women</t>
  </si>
  <si>
    <t>A woman-owned cooperative is one where at least 51 per cent of the members are women OR</t>
  </si>
  <si>
    <t>A Malaysian resident is referring to individuals who live and companies operating in Malaysia for a period of at least one year and their</t>
  </si>
  <si>
    <t>economic interests in Malaysia</t>
  </si>
  <si>
    <t>Aktiviti lain</t>
  </si>
  <si>
    <t>NUMBER OF PERSONS ENGAGED AND SALARIES &amp; WAGES PAID (FEMALE)</t>
  </si>
  <si>
    <t>Premium insurans dibayar ke atas bangunan, jentera, alat pengangkutan</t>
  </si>
  <si>
    <t>dan barang</t>
  </si>
  <si>
    <t>charging purposes</t>
  </si>
  <si>
    <t>PASARAN JUALAN MENGIKUT NEGERI</t>
  </si>
  <si>
    <t>SALES DISTRIBUTION BY STATE</t>
  </si>
  <si>
    <r>
      <rPr>
        <b/>
        <sz val="8"/>
        <color theme="1"/>
        <rFont val="Arial"/>
        <family val="2"/>
      </rPr>
      <t>Kod Negeri</t>
    </r>
    <r>
      <rPr>
        <sz val="8"/>
        <color theme="1"/>
        <rFont val="Arial"/>
        <family val="2"/>
      </rPr>
      <t xml:space="preserve">
</t>
    </r>
    <r>
      <rPr>
        <i/>
        <sz val="8"/>
        <color theme="1"/>
        <rFont val="Arial"/>
        <family val="2"/>
      </rPr>
      <t>State code</t>
    </r>
  </si>
  <si>
    <r>
      <rPr>
        <i/>
        <sz val="10"/>
        <rFont val="Arial"/>
        <family val="2"/>
      </rPr>
      <t>Part</t>
    </r>
    <r>
      <rPr>
        <sz val="10"/>
        <rFont val="Arial"/>
        <family val="2"/>
      </rPr>
      <t>:</t>
    </r>
  </si>
  <si>
    <t xml:space="preserve">     UNTUK KEGUNAAN PEJABAT</t>
  </si>
  <si>
    <t>V.</t>
  </si>
  <si>
    <t>Serial No</t>
  </si>
  <si>
    <t>010003</t>
  </si>
  <si>
    <t>010004</t>
  </si>
  <si>
    <t>010005</t>
  </si>
  <si>
    <t>010029</t>
  </si>
  <si>
    <t>010030</t>
  </si>
  <si>
    <t>010034</t>
  </si>
  <si>
    <t>030001</t>
  </si>
  <si>
    <t>030002</t>
  </si>
  <si>
    <t>030014</t>
  </si>
  <si>
    <t>030010</t>
  </si>
  <si>
    <t>030011</t>
  </si>
  <si>
    <t>041001</t>
  </si>
  <si>
    <t>041002</t>
  </si>
  <si>
    <t>041003</t>
  </si>
  <si>
    <t>041004</t>
  </si>
  <si>
    <t>041005</t>
  </si>
  <si>
    <t>041006</t>
  </si>
  <si>
    <t>041007</t>
  </si>
  <si>
    <t>041008</t>
  </si>
  <si>
    <t>041009</t>
  </si>
  <si>
    <t>041010</t>
  </si>
  <si>
    <t>041011</t>
  </si>
  <si>
    <t>041014</t>
  </si>
  <si>
    <t>041015</t>
  </si>
  <si>
    <t>041016</t>
  </si>
  <si>
    <t>041017</t>
  </si>
  <si>
    <t>041018</t>
  </si>
  <si>
    <t>041099</t>
  </si>
  <si>
    <t>041101</t>
  </si>
  <si>
    <t>041102</t>
  </si>
  <si>
    <t>041103</t>
  </si>
  <si>
    <t>041104</t>
  </si>
  <si>
    <t>041105</t>
  </si>
  <si>
    <t>041106</t>
  </si>
  <si>
    <t>041107</t>
  </si>
  <si>
    <t>041108</t>
  </si>
  <si>
    <t>041109</t>
  </si>
  <si>
    <t>041110</t>
  </si>
  <si>
    <t>041111</t>
  </si>
  <si>
    <t>041114</t>
  </si>
  <si>
    <t>041115</t>
  </si>
  <si>
    <t>041116</t>
  </si>
  <si>
    <t>041117</t>
  </si>
  <si>
    <t>041118</t>
  </si>
  <si>
    <t>041199</t>
  </si>
  <si>
    <t>041202</t>
  </si>
  <si>
    <t>041203</t>
  </si>
  <si>
    <t>041204</t>
  </si>
  <si>
    <t>041206</t>
  </si>
  <si>
    <t>041207</t>
  </si>
  <si>
    <t>041208</t>
  </si>
  <si>
    <t>041209</t>
  </si>
  <si>
    <t>041211</t>
  </si>
  <si>
    <t>041214</t>
  </si>
  <si>
    <t>041218</t>
  </si>
  <si>
    <t>041299</t>
  </si>
  <si>
    <t>041302</t>
  </si>
  <si>
    <t>041303</t>
  </si>
  <si>
    <t>041304</t>
  </si>
  <si>
    <t>041305</t>
  </si>
  <si>
    <t>041309</t>
  </si>
  <si>
    <t>041310</t>
  </si>
  <si>
    <t>041311</t>
  </si>
  <si>
    <t>041314</t>
  </si>
  <si>
    <t>041315</t>
  </si>
  <si>
    <t>041316</t>
  </si>
  <si>
    <t>041317</t>
  </si>
  <si>
    <t>041318</t>
  </si>
  <si>
    <t>041399</t>
  </si>
  <si>
    <t>041401</t>
  </si>
  <si>
    <t>041402</t>
  </si>
  <si>
    <t>041403</t>
  </si>
  <si>
    <t>041404</t>
  </si>
  <si>
    <t>041405</t>
  </si>
  <si>
    <t>041406</t>
  </si>
  <si>
    <t>041407</t>
  </si>
  <si>
    <t>041408</t>
  </si>
  <si>
    <t>041409</t>
  </si>
  <si>
    <t>041410</t>
  </si>
  <si>
    <t>041411</t>
  </si>
  <si>
    <t>041414</t>
  </si>
  <si>
    <t>041415</t>
  </si>
  <si>
    <t>041416</t>
  </si>
  <si>
    <t>041417</t>
  </si>
  <si>
    <t>041418</t>
  </si>
  <si>
    <t>041499</t>
  </si>
  <si>
    <t>041501</t>
  </si>
  <si>
    <t>041502</t>
  </si>
  <si>
    <t>041503</t>
  </si>
  <si>
    <t>041504</t>
  </si>
  <si>
    <t>041505</t>
  </si>
  <si>
    <t>041506</t>
  </si>
  <si>
    <t>041507</t>
  </si>
  <si>
    <t>041508</t>
  </si>
  <si>
    <t>041509</t>
  </si>
  <si>
    <t>041510</t>
  </si>
  <si>
    <t>041511</t>
  </si>
  <si>
    <t>041514</t>
  </si>
  <si>
    <t>041515</t>
  </si>
  <si>
    <t>041516</t>
  </si>
  <si>
    <t>041517</t>
  </si>
  <si>
    <t>041518</t>
  </si>
  <si>
    <t>041599</t>
  </si>
  <si>
    <t>041601</t>
  </si>
  <si>
    <t>041602</t>
  </si>
  <si>
    <t>041603</t>
  </si>
  <si>
    <t>041604</t>
  </si>
  <si>
    <t>041605</t>
  </si>
  <si>
    <t>041606</t>
  </si>
  <si>
    <t>041607</t>
  </si>
  <si>
    <t>041608</t>
  </si>
  <si>
    <t>041609</t>
  </si>
  <si>
    <t>041610</t>
  </si>
  <si>
    <t>041611</t>
  </si>
  <si>
    <t>041614</t>
  </si>
  <si>
    <t>041615</t>
  </si>
  <si>
    <t>041616</t>
  </si>
  <si>
    <t>041618</t>
  </si>
  <si>
    <t>041699</t>
  </si>
  <si>
    <t>041701</t>
  </si>
  <si>
    <t>041702</t>
  </si>
  <si>
    <t>041703</t>
  </si>
  <si>
    <t>041704</t>
  </si>
  <si>
    <t>041705</t>
  </si>
  <si>
    <t>041706</t>
  </si>
  <si>
    <t>041707</t>
  </si>
  <si>
    <t>041708</t>
  </si>
  <si>
    <t>041709</t>
  </si>
  <si>
    <t>041710</t>
  </si>
  <si>
    <t>041711</t>
  </si>
  <si>
    <t>041714</t>
  </si>
  <si>
    <t>041715</t>
  </si>
  <si>
    <t>041716</t>
  </si>
  <si>
    <t>041717</t>
  </si>
  <si>
    <t>041718</t>
  </si>
  <si>
    <t>041799</t>
  </si>
  <si>
    <t>041919</t>
  </si>
  <si>
    <t>042019</t>
  </si>
  <si>
    <t>042119</t>
  </si>
  <si>
    <t>042219</t>
  </si>
  <si>
    <t>042319</t>
  </si>
  <si>
    <t>049919</t>
  </si>
  <si>
    <t>052001</t>
  </si>
  <si>
    <t>052002</t>
  </si>
  <si>
    <t>052003</t>
  </si>
  <si>
    <t>052004</t>
  </si>
  <si>
    <t>052005</t>
  </si>
  <si>
    <t>052006</t>
  </si>
  <si>
    <t>052007</t>
  </si>
  <si>
    <t>052008</t>
  </si>
  <si>
    <t>052009</t>
  </si>
  <si>
    <t>052016</t>
  </si>
  <si>
    <t>052012</t>
  </si>
  <si>
    <t>052089</t>
  </si>
  <si>
    <t>052013</t>
  </si>
  <si>
    <t>052099</t>
  </si>
  <si>
    <t>050601</t>
  </si>
  <si>
    <t>050602</t>
  </si>
  <si>
    <t>050603</t>
  </si>
  <si>
    <t>050604</t>
  </si>
  <si>
    <t>050605</t>
  </si>
  <si>
    <t>050606</t>
  </si>
  <si>
    <t>050607</t>
  </si>
  <si>
    <t>050608</t>
  </si>
  <si>
    <t>050609</t>
  </si>
  <si>
    <t>050616</t>
  </si>
  <si>
    <t>050612</t>
  </si>
  <si>
    <t>050689</t>
  </si>
  <si>
    <t>050613</t>
  </si>
  <si>
    <t>050699</t>
  </si>
  <si>
    <t>050701</t>
  </si>
  <si>
    <t>050702</t>
  </si>
  <si>
    <t>050703</t>
  </si>
  <si>
    <t>050704</t>
  </si>
  <si>
    <t>050705</t>
  </si>
  <si>
    <t>050706</t>
  </si>
  <si>
    <t>050707</t>
  </si>
  <si>
    <t>050708</t>
  </si>
  <si>
    <t>050709</t>
  </si>
  <si>
    <t>050716</t>
  </si>
  <si>
    <t>050712</t>
  </si>
  <si>
    <t>050789</t>
  </si>
  <si>
    <t>050713</t>
  </si>
  <si>
    <t>050799</t>
  </si>
  <si>
    <t>050903</t>
  </si>
  <si>
    <t>050904</t>
  </si>
  <si>
    <t>050905</t>
  </si>
  <si>
    <t>050906</t>
  </si>
  <si>
    <t>050907</t>
  </si>
  <si>
    <t>050908</t>
  </si>
  <si>
    <t>050909</t>
  </si>
  <si>
    <t>050916</t>
  </si>
  <si>
    <t>050912</t>
  </si>
  <si>
    <t>050989</t>
  </si>
  <si>
    <t>050999</t>
  </si>
  <si>
    <t>052603</t>
  </si>
  <si>
    <t>052604</t>
  </si>
  <si>
    <t>052605</t>
  </si>
  <si>
    <t>052606</t>
  </si>
  <si>
    <t>052607</t>
  </si>
  <si>
    <t>052608</t>
  </si>
  <si>
    <t>052609</t>
  </si>
  <si>
    <t>052616</t>
  </si>
  <si>
    <t>052612</t>
  </si>
  <si>
    <t>052689</t>
  </si>
  <si>
    <t>052613</t>
  </si>
  <si>
    <t>052699</t>
  </si>
  <si>
    <t>052703</t>
  </si>
  <si>
    <t>052704</t>
  </si>
  <si>
    <t>052705</t>
  </si>
  <si>
    <t>052706</t>
  </si>
  <si>
    <t>052707</t>
  </si>
  <si>
    <t>052708</t>
  </si>
  <si>
    <t>052709</t>
  </si>
  <si>
    <t>052716</t>
  </si>
  <si>
    <t>052712</t>
  </si>
  <si>
    <t>052789</t>
  </si>
  <si>
    <t>052713</t>
  </si>
  <si>
    <t>052799</t>
  </si>
  <si>
    <t>050803</t>
  </si>
  <si>
    <t>050804</t>
  </si>
  <si>
    <t>050805</t>
  </si>
  <si>
    <t>050806</t>
  </si>
  <si>
    <t>050807</t>
  </si>
  <si>
    <t>050808</t>
  </si>
  <si>
    <t>050809</t>
  </si>
  <si>
    <t>050816</t>
  </si>
  <si>
    <t>050812</t>
  </si>
  <si>
    <t>050889</t>
  </si>
  <si>
    <t>050813</t>
  </si>
  <si>
    <t>050899</t>
  </si>
  <si>
    <t>052301</t>
  </si>
  <si>
    <t>052302</t>
  </si>
  <si>
    <t>052303</t>
  </si>
  <si>
    <t>052304</t>
  </si>
  <si>
    <t>052305</t>
  </si>
  <si>
    <t>052306</t>
  </si>
  <si>
    <t>052307</t>
  </si>
  <si>
    <t>052308</t>
  </si>
  <si>
    <t>052309</t>
  </si>
  <si>
    <t>052316</t>
  </si>
  <si>
    <t>052312</t>
  </si>
  <si>
    <t>052389</t>
  </si>
  <si>
    <t>052313</t>
  </si>
  <si>
    <t>052399</t>
  </si>
  <si>
    <t>051501</t>
  </si>
  <si>
    <t>051502</t>
  </si>
  <si>
    <t>051503</t>
  </si>
  <si>
    <t>051504</t>
  </si>
  <si>
    <t>051505</t>
  </si>
  <si>
    <t>051506</t>
  </si>
  <si>
    <t>051507</t>
  </si>
  <si>
    <t>051508</t>
  </si>
  <si>
    <t>051509</t>
  </si>
  <si>
    <t>051516</t>
  </si>
  <si>
    <t>051512</t>
  </si>
  <si>
    <t>051589</t>
  </si>
  <si>
    <t>051513</t>
  </si>
  <si>
    <t>051599</t>
  </si>
  <si>
    <t>051601</t>
  </si>
  <si>
    <t>051602</t>
  </si>
  <si>
    <t>051603</t>
  </si>
  <si>
    <t>051604</t>
  </si>
  <si>
    <t>051605</t>
  </si>
  <si>
    <t>051606</t>
  </si>
  <si>
    <t>051607</t>
  </si>
  <si>
    <t>051608</t>
  </si>
  <si>
    <t>051609</t>
  </si>
  <si>
    <t>051616</t>
  </si>
  <si>
    <t>051612</t>
  </si>
  <si>
    <t>051689</t>
  </si>
  <si>
    <t>051613</t>
  </si>
  <si>
    <t>051699</t>
  </si>
  <si>
    <t>051803</t>
  </si>
  <si>
    <t>051804</t>
  </si>
  <si>
    <t>051805</t>
  </si>
  <si>
    <t>051806</t>
  </si>
  <si>
    <t>051807</t>
  </si>
  <si>
    <t>051808</t>
  </si>
  <si>
    <t>051809</t>
  </si>
  <si>
    <t>051816</t>
  </si>
  <si>
    <t>051812</t>
  </si>
  <si>
    <t>051889</t>
  </si>
  <si>
    <t>051899</t>
  </si>
  <si>
    <t>052803</t>
  </si>
  <si>
    <t>052804</t>
  </si>
  <si>
    <t>052805</t>
  </si>
  <si>
    <t>052806</t>
  </si>
  <si>
    <t>052807</t>
  </si>
  <si>
    <t>052808</t>
  </si>
  <si>
    <t>052809</t>
  </si>
  <si>
    <t>052816</t>
  </si>
  <si>
    <t>052812</t>
  </si>
  <si>
    <t>052889</t>
  </si>
  <si>
    <t>052813</t>
  </si>
  <si>
    <t>052899</t>
  </si>
  <si>
    <t>052903</t>
  </si>
  <si>
    <t>052904</t>
  </si>
  <si>
    <t>052905</t>
  </si>
  <si>
    <t>052906</t>
  </si>
  <si>
    <t>052907</t>
  </si>
  <si>
    <t>052908</t>
  </si>
  <si>
    <t>052909</t>
  </si>
  <si>
    <t>052916</t>
  </si>
  <si>
    <t>052912</t>
  </si>
  <si>
    <t>052989</t>
  </si>
  <si>
    <t>052913</t>
  </si>
  <si>
    <t>052999</t>
  </si>
  <si>
    <t>051703</t>
  </si>
  <si>
    <t>051704</t>
  </si>
  <si>
    <t>051705</t>
  </si>
  <si>
    <t>051706</t>
  </si>
  <si>
    <t>051707</t>
  </si>
  <si>
    <t>051708</t>
  </si>
  <si>
    <t>051709</t>
  </si>
  <si>
    <t>051716</t>
  </si>
  <si>
    <t>051712</t>
  </si>
  <si>
    <t>051789</t>
  </si>
  <si>
    <t>051713</t>
  </si>
  <si>
    <t>051799</t>
  </si>
  <si>
    <t>070101</t>
  </si>
  <si>
    <t>070102</t>
  </si>
  <si>
    <t>070103</t>
  </si>
  <si>
    <t>070104</t>
  </si>
  <si>
    <t>070507</t>
  </si>
  <si>
    <t>080003</t>
  </si>
  <si>
    <t>080004</t>
  </si>
  <si>
    <t>080005</t>
  </si>
  <si>
    <t>080006</t>
  </si>
  <si>
    <t>080007</t>
  </si>
  <si>
    <t>083019</t>
  </si>
  <si>
    <t>080009</t>
  </si>
  <si>
    <t>080010</t>
  </si>
  <si>
    <t>080011</t>
  </si>
  <si>
    <t>080012</t>
  </si>
  <si>
    <t>080034</t>
  </si>
  <si>
    <t>080035</t>
  </si>
  <si>
    <t>080039</t>
  </si>
  <si>
    <t>080061</t>
  </si>
  <si>
    <t>080062</t>
  </si>
  <si>
    <t>080013</t>
  </si>
  <si>
    <t>080014</t>
  </si>
  <si>
    <t>080065</t>
  </si>
  <si>
    <t>080066</t>
  </si>
  <si>
    <t>080069</t>
  </si>
  <si>
    <t>080070</t>
  </si>
  <si>
    <t>080074</t>
  </si>
  <si>
    <t>080016</t>
  </si>
  <si>
    <t>080089</t>
  </si>
  <si>
    <t>080017</t>
  </si>
  <si>
    <t>080099</t>
  </si>
  <si>
    <t>090001</t>
  </si>
  <si>
    <t>090002</t>
  </si>
  <si>
    <t>090003</t>
  </si>
  <si>
    <t>090004</t>
  </si>
  <si>
    <t>090005</t>
  </si>
  <si>
    <t>090006</t>
  </si>
  <si>
    <t>090007</t>
  </si>
  <si>
    <t>090008</t>
  </si>
  <si>
    <t>090009</t>
  </si>
  <si>
    <t>090010</t>
  </si>
  <si>
    <t>090011</t>
  </si>
  <si>
    <t>090012</t>
  </si>
  <si>
    <t>090013</t>
  </si>
  <si>
    <t>090014</t>
  </si>
  <si>
    <t>091001</t>
  </si>
  <si>
    <t>091002</t>
  </si>
  <si>
    <t>091003</t>
  </si>
  <si>
    <t>091004</t>
  </si>
  <si>
    <t>091005</t>
  </si>
  <si>
    <t>091006</t>
  </si>
  <si>
    <t>091007</t>
  </si>
  <si>
    <t>091008</t>
  </si>
  <si>
    <t>091009</t>
  </si>
  <si>
    <t>090109</t>
  </si>
  <si>
    <t>090063</t>
  </si>
  <si>
    <t>090080</t>
  </si>
  <si>
    <t>090016</t>
  </si>
  <si>
    <t>090017</t>
  </si>
  <si>
    <t>090018</t>
  </si>
  <si>
    <t>090019</t>
  </si>
  <si>
    <t>090024</t>
  </si>
  <si>
    <t>090025</t>
  </si>
  <si>
    <t>090026a</t>
  </si>
  <si>
    <t>090026</t>
  </si>
  <si>
    <t>090027</t>
  </si>
  <si>
    <t>091010</t>
  </si>
  <si>
    <t>090035</t>
  </si>
  <si>
    <t>090036</t>
  </si>
  <si>
    <t>090037</t>
  </si>
  <si>
    <t>090038</t>
  </si>
  <si>
    <t>090039</t>
  </si>
  <si>
    <t>090044</t>
  </si>
  <si>
    <t>090045</t>
  </si>
  <si>
    <t>090046</t>
  </si>
  <si>
    <t>090047</t>
  </si>
  <si>
    <t>090048</t>
  </si>
  <si>
    <t>090049</t>
  </si>
  <si>
    <t>090052</t>
  </si>
  <si>
    <t>090067</t>
  </si>
  <si>
    <t>093008</t>
  </si>
  <si>
    <t>090089</t>
  </si>
  <si>
    <t>090053</t>
  </si>
  <si>
    <t>090054</t>
  </si>
  <si>
    <t>090055</t>
  </si>
  <si>
    <t>090056</t>
  </si>
  <si>
    <t>093010</t>
  </si>
  <si>
    <t>090099</t>
  </si>
  <si>
    <t>100101</t>
  </si>
  <si>
    <t>100102</t>
  </si>
  <si>
    <t>100103</t>
  </si>
  <si>
    <t>100104</t>
  </si>
  <si>
    <t>100199</t>
  </si>
  <si>
    <t>100201</t>
  </si>
  <si>
    <t>100202</t>
  </si>
  <si>
    <t>100203</t>
  </si>
  <si>
    <t>100204</t>
  </si>
  <si>
    <t>100299</t>
  </si>
  <si>
    <t>110001</t>
  </si>
  <si>
    <t>110002</t>
  </si>
  <si>
    <t>110003</t>
  </si>
  <si>
    <t>110004</t>
  </si>
  <si>
    <t>110005</t>
  </si>
  <si>
    <t>110006</t>
  </si>
  <si>
    <t>110007</t>
  </si>
  <si>
    <t>110008</t>
  </si>
  <si>
    <t>110009</t>
  </si>
  <si>
    <t>110010</t>
  </si>
  <si>
    <t>110011</t>
  </si>
  <si>
    <t>110012</t>
  </si>
  <si>
    <t>110013</t>
  </si>
  <si>
    <t>110014</t>
  </si>
  <si>
    <t>110015</t>
  </si>
  <si>
    <t>110016</t>
  </si>
  <si>
    <t>110017</t>
  </si>
  <si>
    <t>110020</t>
  </si>
  <si>
    <t>110018</t>
  </si>
  <si>
    <t>120101</t>
  </si>
  <si>
    <t>120102</t>
  </si>
  <si>
    <t>120115</t>
  </si>
  <si>
    <t>120116</t>
  </si>
  <si>
    <t>120120</t>
  </si>
  <si>
    <t>120121</t>
  </si>
  <si>
    <t>120122</t>
  </si>
  <si>
    <t>120123</t>
  </si>
  <si>
    <t>120124</t>
  </si>
  <si>
    <t>120103</t>
  </si>
  <si>
    <t>120104</t>
  </si>
  <si>
    <t>120125</t>
  </si>
  <si>
    <t>120105</t>
  </si>
  <si>
    <t>120106</t>
  </si>
  <si>
    <t>120107</t>
  </si>
  <si>
    <t>120108</t>
  </si>
  <si>
    <t>120127</t>
  </si>
  <si>
    <t>120128</t>
  </si>
  <si>
    <t>120109</t>
  </si>
  <si>
    <t>120301</t>
  </si>
  <si>
    <t>120110</t>
  </si>
  <si>
    <t>120111</t>
  </si>
  <si>
    <t>120133</t>
  </si>
  <si>
    <t>120134</t>
  </si>
  <si>
    <t>120135</t>
  </si>
  <si>
    <t>120136</t>
  </si>
  <si>
    <t>120137</t>
  </si>
  <si>
    <t>120138</t>
  </si>
  <si>
    <t>120339</t>
  </si>
  <si>
    <t>120201</t>
  </si>
  <si>
    <t>120202</t>
  </si>
  <si>
    <t>120215</t>
  </si>
  <si>
    <t>120216</t>
  </si>
  <si>
    <t>120220</t>
  </si>
  <si>
    <t>120221</t>
  </si>
  <si>
    <t>120203</t>
  </si>
  <si>
    <t>120204</t>
  </si>
  <si>
    <t>120225</t>
  </si>
  <si>
    <t>120205</t>
  </si>
  <si>
    <t>120206</t>
  </si>
  <si>
    <t>120207</t>
  </si>
  <si>
    <t>120208</t>
  </si>
  <si>
    <t>120227</t>
  </si>
  <si>
    <t>120228</t>
  </si>
  <si>
    <t>120209</t>
  </si>
  <si>
    <t>120210</t>
  </si>
  <si>
    <t>120211</t>
  </si>
  <si>
    <t>120212</t>
  </si>
  <si>
    <t>120299</t>
  </si>
  <si>
    <t>150101</t>
  </si>
  <si>
    <t>150201</t>
  </si>
  <si>
    <t>162001</t>
  </si>
  <si>
    <t>162002</t>
  </si>
  <si>
    <t>162003</t>
  </si>
  <si>
    <t>162004</t>
  </si>
  <si>
    <t>162005</t>
  </si>
  <si>
    <t>162006</t>
  </si>
  <si>
    <t>162007</t>
  </si>
  <si>
    <t>162008</t>
  </si>
  <si>
    <t>162009</t>
  </si>
  <si>
    <t>162010</t>
  </si>
  <si>
    <t>162011</t>
  </si>
  <si>
    <t>162012</t>
  </si>
  <si>
    <t>162013</t>
  </si>
  <si>
    <t>162014</t>
  </si>
  <si>
    <t>162015</t>
  </si>
  <si>
    <t>162016</t>
  </si>
  <si>
    <t>310001</t>
  </si>
  <si>
    <t>310002</t>
  </si>
  <si>
    <t>310003</t>
  </si>
  <si>
    <t>310005</t>
  </si>
  <si>
    <t>310006</t>
  </si>
  <si>
    <t>310007</t>
  </si>
  <si>
    <t>310008</t>
  </si>
  <si>
    <t>310009</t>
  </si>
  <si>
    <t>310010</t>
  </si>
  <si>
    <t>310018</t>
  </si>
  <si>
    <t>310019</t>
  </si>
  <si>
    <t>310020</t>
  </si>
  <si>
    <t>310083</t>
  </si>
  <si>
    <t>310021</t>
  </si>
  <si>
    <t>310022</t>
  </si>
  <si>
    <t>310023</t>
  </si>
  <si>
    <t>310024</t>
  </si>
  <si>
    <t>310025</t>
  </si>
  <si>
    <t>310026</t>
  </si>
  <si>
    <t>310027</t>
  </si>
  <si>
    <t>310028</t>
  </si>
  <si>
    <t>310029</t>
  </si>
  <si>
    <t>310030</t>
  </si>
  <si>
    <t>310031</t>
  </si>
  <si>
    <t>310032</t>
  </si>
  <si>
    <t>310033</t>
  </si>
  <si>
    <t>310101</t>
  </si>
  <si>
    <t>310102</t>
  </si>
  <si>
    <t>310103</t>
  </si>
  <si>
    <t>310104</t>
  </si>
  <si>
    <t>310105</t>
  </si>
  <si>
    <t>310106</t>
  </si>
  <si>
    <t>310107</t>
  </si>
  <si>
    <t>310108</t>
  </si>
  <si>
    <t>310109</t>
  </si>
  <si>
    <t>310110</t>
  </si>
  <si>
    <t>310111</t>
  </si>
  <si>
    <t>310037</t>
  </si>
  <si>
    <t>310038</t>
  </si>
  <si>
    <t>310039</t>
  </si>
  <si>
    <t>310040</t>
  </si>
  <si>
    <t>310041</t>
  </si>
  <si>
    <t>310113</t>
  </si>
  <si>
    <t>310114</t>
  </si>
  <si>
    <t>310045</t>
  </si>
  <si>
    <t>310051</t>
  </si>
  <si>
    <t>310052</t>
  </si>
  <si>
    <t>310053</t>
  </si>
  <si>
    <t>310054</t>
  </si>
  <si>
    <t>310055</t>
  </si>
  <si>
    <t>310064</t>
  </si>
  <si>
    <t>310065</t>
  </si>
  <si>
    <t>310066</t>
  </si>
  <si>
    <t>310067</t>
  </si>
  <si>
    <t>310068</t>
  </si>
  <si>
    <t>310069</t>
  </si>
  <si>
    <t>350001</t>
  </si>
  <si>
    <t>350013</t>
  </si>
  <si>
    <t>350014</t>
  </si>
  <si>
    <t>350015</t>
  </si>
  <si>
    <t>350016</t>
  </si>
  <si>
    <t>350017</t>
  </si>
  <si>
    <t>350018</t>
  </si>
  <si>
    <t>350019</t>
  </si>
  <si>
    <t>350020</t>
  </si>
  <si>
    <t>350029</t>
  </si>
  <si>
    <t>350030</t>
  </si>
  <si>
    <t>350031</t>
  </si>
  <si>
    <t>350032</t>
  </si>
  <si>
    <t>350033</t>
  </si>
  <si>
    <t>350034</t>
  </si>
  <si>
    <t>350035</t>
  </si>
  <si>
    <t>350036</t>
  </si>
  <si>
    <t>350037</t>
  </si>
  <si>
    <t>350038</t>
  </si>
  <si>
    <t>350039</t>
  </si>
  <si>
    <t>350040</t>
  </si>
  <si>
    <t>350041</t>
  </si>
  <si>
    <t>350042</t>
  </si>
  <si>
    <t>350043</t>
  </si>
  <si>
    <t>350044</t>
  </si>
  <si>
    <t>350045</t>
  </si>
  <si>
    <t>330001</t>
  </si>
  <si>
    <t>330002</t>
  </si>
  <si>
    <t>330003</t>
  </si>
  <si>
    <t>330004</t>
  </si>
  <si>
    <t>330005</t>
  </si>
  <si>
    <t>330006</t>
  </si>
  <si>
    <t>330007</t>
  </si>
  <si>
    <t>330008</t>
  </si>
  <si>
    <t>330009</t>
  </si>
  <si>
    <t>330035</t>
  </si>
  <si>
    <t>330048</t>
  </si>
  <si>
    <t>330049</t>
  </si>
  <si>
    <t>330050</t>
  </si>
  <si>
    <t>330051</t>
  </si>
  <si>
    <t>330052</t>
  </si>
  <si>
    <t>330053</t>
  </si>
  <si>
    <t>330054</t>
  </si>
  <si>
    <t>330055</t>
  </si>
  <si>
    <t>330056</t>
  </si>
  <si>
    <t>341801</t>
  </si>
  <si>
    <t>341901</t>
  </si>
  <si>
    <t>341902</t>
  </si>
  <si>
    <t>342001</t>
  </si>
  <si>
    <t>342002</t>
  </si>
  <si>
    <t>342003</t>
  </si>
  <si>
    <t>342004</t>
  </si>
  <si>
    <t>342005</t>
  </si>
  <si>
    <t>342006</t>
  </si>
  <si>
    <t>342007</t>
  </si>
  <si>
    <t>370001</t>
  </si>
  <si>
    <t>370002</t>
  </si>
  <si>
    <t>370003</t>
  </si>
  <si>
    <t>370004</t>
  </si>
  <si>
    <t>370006</t>
  </si>
  <si>
    <t>370013</t>
  </si>
  <si>
    <t>370014</t>
  </si>
  <si>
    <t>370015</t>
  </si>
  <si>
    <t>370016</t>
  </si>
  <si>
    <t>370017</t>
  </si>
  <si>
    <t>370018</t>
  </si>
  <si>
    <t>370019</t>
  </si>
  <si>
    <t>370023</t>
  </si>
  <si>
    <t>370025</t>
  </si>
  <si>
    <t>370030</t>
  </si>
  <si>
    <t>370031</t>
  </si>
  <si>
    <t>370032</t>
  </si>
  <si>
    <t>370035</t>
  </si>
  <si>
    <t>370036</t>
  </si>
  <si>
    <t>370061</t>
  </si>
  <si>
    <t>370068</t>
  </si>
  <si>
    <t>370069</t>
  </si>
  <si>
    <t>370070</t>
  </si>
  <si>
    <t>370075</t>
  </si>
  <si>
    <t>370125</t>
  </si>
  <si>
    <t>370126</t>
  </si>
  <si>
    <t>370127</t>
  </si>
  <si>
    <t>370128</t>
  </si>
  <si>
    <t>370129</t>
  </si>
  <si>
    <t>370130</t>
  </si>
  <si>
    <t>370131</t>
  </si>
  <si>
    <t>370132</t>
  </si>
  <si>
    <t>370133</t>
  </si>
  <si>
    <t>370134</t>
  </si>
  <si>
    <t>370135</t>
  </si>
  <si>
    <t>370136</t>
  </si>
  <si>
    <t>370137</t>
  </si>
  <si>
    <t>370138</t>
  </si>
  <si>
    <t>370139</t>
  </si>
  <si>
    <t>370108</t>
  </si>
  <si>
    <t>370109</t>
  </si>
  <si>
    <t>370110</t>
  </si>
  <si>
    <t>370111</t>
  </si>
  <si>
    <t>370112</t>
  </si>
  <si>
    <t>370113</t>
  </si>
  <si>
    <t>370114</t>
  </si>
  <si>
    <t>370115</t>
  </si>
  <si>
    <t>370116</t>
  </si>
  <si>
    <t>370117</t>
  </si>
  <si>
    <t>370118</t>
  </si>
  <si>
    <t>370119</t>
  </si>
  <si>
    <t>370120</t>
  </si>
  <si>
    <t>370121</t>
  </si>
  <si>
    <t>370122</t>
  </si>
  <si>
    <t>370123</t>
  </si>
  <si>
    <t>370124</t>
  </si>
  <si>
    <t>370140</t>
  </si>
  <si>
    <t>370141</t>
  </si>
  <si>
    <t>370142</t>
  </si>
  <si>
    <t>370143</t>
  </si>
  <si>
    <t>370144</t>
  </si>
  <si>
    <t>370145</t>
  </si>
  <si>
    <t>370146</t>
  </si>
  <si>
    <t>370147</t>
  </si>
  <si>
    <t>370148</t>
  </si>
  <si>
    <t>370149</t>
  </si>
  <si>
    <t>370150</t>
  </si>
  <si>
    <t>370151</t>
  </si>
  <si>
    <t>400001</t>
  </si>
  <si>
    <t>400101</t>
  </si>
  <si>
    <t>400102</t>
  </si>
  <si>
    <t>400103</t>
  </si>
  <si>
    <t>400201</t>
  </si>
  <si>
    <t>400202</t>
  </si>
  <si>
    <t>400203</t>
  </si>
  <si>
    <t>400101a</t>
  </si>
  <si>
    <t>400102a</t>
  </si>
  <si>
    <t>400103a</t>
  </si>
  <si>
    <t>410001</t>
  </si>
  <si>
    <t>410002</t>
  </si>
  <si>
    <t>410003</t>
  </si>
  <si>
    <t>410004</t>
  </si>
  <si>
    <t>410005</t>
  </si>
  <si>
    <t>410006</t>
  </si>
  <si>
    <t>410002a</t>
  </si>
  <si>
    <t>410003a</t>
  </si>
  <si>
    <t>410004a</t>
  </si>
  <si>
    <t>410005a</t>
  </si>
  <si>
    <t>410006a</t>
  </si>
  <si>
    <t>410007</t>
  </si>
  <si>
    <t>410008</t>
  </si>
  <si>
    <t>010072</t>
  </si>
  <si>
    <t>010075</t>
  </si>
  <si>
    <t>010076</t>
  </si>
  <si>
    <t>010077</t>
  </si>
  <si>
    <t>030020</t>
  </si>
  <si>
    <t>030021</t>
  </si>
  <si>
    <t>030008</t>
  </si>
  <si>
    <t>030009</t>
  </si>
  <si>
    <t>041008a</t>
  </si>
  <si>
    <t>041018a</t>
  </si>
  <si>
    <t>070105</t>
  </si>
  <si>
    <t>070199</t>
  </si>
  <si>
    <t>080008</t>
  </si>
  <si>
    <t>080008a</t>
  </si>
  <si>
    <t>080009a</t>
  </si>
  <si>
    <t>080074a</t>
  </si>
  <si>
    <t>090010a</t>
  </si>
  <si>
    <t>090018a</t>
  </si>
  <si>
    <t>091024</t>
  </si>
  <si>
    <t>090021</t>
  </si>
  <si>
    <t>090022</t>
  </si>
  <si>
    <t>091018</t>
  </si>
  <si>
    <t>091019</t>
  </si>
  <si>
    <t>091020</t>
  </si>
  <si>
    <t>091021</t>
  </si>
  <si>
    <t>091022</t>
  </si>
  <si>
    <t>090023</t>
  </si>
  <si>
    <t>090027a</t>
  </si>
  <si>
    <t>091023</t>
  </si>
  <si>
    <t>091025</t>
  </si>
  <si>
    <t>091026</t>
  </si>
  <si>
    <t>090034</t>
  </si>
  <si>
    <t>091027</t>
  </si>
  <si>
    <t>091028</t>
  </si>
  <si>
    <t>091028a</t>
  </si>
  <si>
    <t>120145</t>
  </si>
  <si>
    <t>120146</t>
  </si>
  <si>
    <t>120147</t>
  </si>
  <si>
    <t>120148</t>
  </si>
  <si>
    <t>120149</t>
  </si>
  <si>
    <t>120150</t>
  </si>
  <si>
    <t>120151</t>
  </si>
  <si>
    <t>120152</t>
  </si>
  <si>
    <t>120158</t>
  </si>
  <si>
    <t>120153</t>
  </si>
  <si>
    <t>120154</t>
  </si>
  <si>
    <t>120155</t>
  </si>
  <si>
    <t>120156</t>
  </si>
  <si>
    <t>120245</t>
  </si>
  <si>
    <t>120246</t>
  </si>
  <si>
    <t>120247</t>
  </si>
  <si>
    <t>120248</t>
  </si>
  <si>
    <t>120249</t>
  </si>
  <si>
    <t>120250</t>
  </si>
  <si>
    <t>120251</t>
  </si>
  <si>
    <t>120252</t>
  </si>
  <si>
    <t>120258</t>
  </si>
  <si>
    <t>120233</t>
  </si>
  <si>
    <t>120234</t>
  </si>
  <si>
    <t>120235</t>
  </si>
  <si>
    <t>120236</t>
  </si>
  <si>
    <t>120237</t>
  </si>
  <si>
    <t>120238</t>
  </si>
  <si>
    <t>120253</t>
  </si>
  <si>
    <t>120254</t>
  </si>
  <si>
    <t>120255</t>
  </si>
  <si>
    <t>120256</t>
  </si>
  <si>
    <t>120257</t>
  </si>
  <si>
    <t>080016a</t>
  </si>
  <si>
    <t>090035a</t>
  </si>
  <si>
    <t>330058</t>
  </si>
  <si>
    <t>330059</t>
  </si>
  <si>
    <t>330060</t>
  </si>
  <si>
    <t>330061</t>
  </si>
  <si>
    <t>330062</t>
  </si>
  <si>
    <t>330063</t>
  </si>
  <si>
    <t>330064</t>
  </si>
  <si>
    <t>330065</t>
  </si>
  <si>
    <t>330066</t>
  </si>
  <si>
    <t>330067</t>
  </si>
  <si>
    <t>330068</t>
  </si>
  <si>
    <t>330069</t>
  </si>
  <si>
    <t>330070</t>
  </si>
  <si>
    <t>330071</t>
  </si>
  <si>
    <t>320103</t>
  </si>
  <si>
    <t>320104</t>
  </si>
  <si>
    <t>320105</t>
  </si>
  <si>
    <t>320106</t>
  </si>
  <si>
    <t>320107</t>
  </si>
  <si>
    <t>320203</t>
  </si>
  <si>
    <t>320204</t>
  </si>
  <si>
    <t>320205</t>
  </si>
  <si>
    <t>320206</t>
  </si>
  <si>
    <t>320207</t>
  </si>
  <si>
    <t>342101</t>
  </si>
  <si>
    <t>342201</t>
  </si>
  <si>
    <t>342301</t>
  </si>
  <si>
    <t>342401</t>
  </si>
  <si>
    <t>370076</t>
  </si>
  <si>
    <t>370077</t>
  </si>
  <si>
    <t>370078</t>
  </si>
  <si>
    <t>370152</t>
  </si>
  <si>
    <t>370153</t>
  </si>
  <si>
    <t>350046</t>
  </si>
  <si>
    <r>
      <t xml:space="preserve">   </t>
    </r>
    <r>
      <rPr>
        <b/>
        <sz val="9"/>
        <rFont val="Arial"/>
        <family val="2"/>
      </rPr>
      <t xml:space="preserve"> Sila buat satu salinan untuk rekod tuan</t>
    </r>
    <r>
      <rPr>
        <sz val="9"/>
        <rFont val="Arial"/>
        <family val="2"/>
      </rPr>
      <t xml:space="preserve">
     </t>
    </r>
    <r>
      <rPr>
        <i/>
        <sz val="9"/>
        <rFont val="Arial"/>
        <family val="2"/>
      </rPr>
      <t xml:space="preserve"> Please make a copy for your record</t>
    </r>
  </si>
  <si>
    <r>
      <t xml:space="preserve">PERLOMBONGAN MINERAL
DAN PENGKUARIAN
</t>
    </r>
    <r>
      <rPr>
        <i/>
        <sz val="10.5"/>
        <rFont val="Arial"/>
        <family val="2"/>
      </rPr>
      <t>MINERAL MINING AND 
QUARRYING</t>
    </r>
  </si>
  <si>
    <t>010060</t>
  </si>
  <si>
    <t>Sila nyatakan status pertubuhan anda</t>
  </si>
  <si>
    <t xml:space="preserve">  Pemajak / Leaseholder</t>
  </si>
  <si>
    <t>Please specify the state your establishment status</t>
  </si>
  <si>
    <t>Sila tanda (X) boleh lebih dari satu</t>
  </si>
  <si>
    <t xml:space="preserve">  Operator / Operator</t>
  </si>
  <si>
    <t>Please mark (X) multiple answers accepted</t>
  </si>
  <si>
    <t>Aktiviti utama (Perlombongan Mineral dan Pengkuarian)</t>
  </si>
  <si>
    <t>Principal activity (Mineral Mining and Quarrying)</t>
  </si>
  <si>
    <t>Aktiviti sekunder (selain daripada Perlombongan Mineral dan Pengkuarian), sila nyatakan:</t>
  </si>
  <si>
    <t>Secondary activity (other than Mineral Mining and Quarrying), please specify:</t>
  </si>
  <si>
    <t>1.12</t>
  </si>
  <si>
    <t>041012</t>
  </si>
  <si>
    <t>Mineral exploration</t>
  </si>
  <si>
    <t xml:space="preserve">Mencarigali mineral
</t>
  </si>
  <si>
    <t>041112</t>
  </si>
  <si>
    <t>041130</t>
  </si>
  <si>
    <t>041212</t>
  </si>
  <si>
    <t>041312</t>
  </si>
  <si>
    <t>041330</t>
  </si>
  <si>
    <t>041412</t>
  </si>
  <si>
    <t>041430</t>
  </si>
  <si>
    <t>041512</t>
  </si>
  <si>
    <t>041612</t>
  </si>
  <si>
    <t>041630</t>
  </si>
  <si>
    <t>041712</t>
  </si>
  <si>
    <t>041730</t>
  </si>
  <si>
    <r>
      <rPr>
        <b/>
        <sz val="8"/>
        <color theme="1"/>
        <rFont val="Arial"/>
        <family val="2"/>
      </rPr>
      <t xml:space="preserve">Nilai / </t>
    </r>
    <r>
      <rPr>
        <i/>
        <sz val="8"/>
        <color theme="1"/>
        <rFont val="Arial"/>
        <family val="2"/>
      </rPr>
      <t>Value</t>
    </r>
  </si>
  <si>
    <t>0831</t>
  </si>
  <si>
    <t>Jualan produk mineral / kuari / pasir</t>
  </si>
  <si>
    <t>Sales of mineral / quarry / sand products</t>
  </si>
  <si>
    <t>keluaran pada tahun rujukan</t>
  </si>
  <si>
    <t>value during the reference year</t>
  </si>
  <si>
    <t>Sila berikan pecahan bagi perkara 8.1:</t>
  </si>
  <si>
    <t>Please provide the breakdown for item 8.1:</t>
  </si>
  <si>
    <t>Pengangkutan keluar dengan menggunakan kenderaan sendiri</t>
  </si>
  <si>
    <t>Carriage outwards using your own transport</t>
  </si>
  <si>
    <t xml:space="preserve">8.1.3 </t>
  </si>
  <si>
    <t xml:space="preserve">Pengangkuatan keluar dengan pembelian perkhidmatan pengangkutan </t>
  </si>
  <si>
    <t>daripada pertubuhan lain</t>
  </si>
  <si>
    <t xml:space="preserve">Carriage outwards with of purchase of transports services from other </t>
  </si>
  <si>
    <t>establishments</t>
  </si>
  <si>
    <t>Bayaran royalti kepada Kerajaan (cth. bayaran doket)</t>
  </si>
  <si>
    <t>Royalty payments to Government (e.g. docket payments)</t>
  </si>
  <si>
    <t>Cukai produk / komoditi (cth. duti eksport, duti eksais, cukai jualan dibayar)</t>
  </si>
  <si>
    <t>Taxes on products / commodities (e.g. exports duty, excise duty, sales tax pay)</t>
  </si>
  <si>
    <t>Komisen yang diterima daripada perkhidmatan pengangkutan</t>
  </si>
  <si>
    <t>Commissions earned from transport services</t>
  </si>
  <si>
    <t>Komisen yang dibayar kepada agen (cth. untuk menyediakan perkhidmatan</t>
  </si>
  <si>
    <t>pengangkutan / jualan)</t>
  </si>
  <si>
    <t>Commissions paid to agents (e.g. providing transport services / sales)</t>
  </si>
  <si>
    <t>Nilai di lombong</t>
  </si>
  <si>
    <t>(8.1.8 = Perkara 8.1 tolak 8.1.2 hingga 8.1.7)</t>
  </si>
  <si>
    <t>Ex-mine value</t>
  </si>
  <si>
    <t>(8.1.8 = Item 8.1 minus 8.1.2 to 8.1.7)</t>
  </si>
  <si>
    <t>Nilai di medan 083132 mesti sama dengan medan 133430 (Soalan 13A) / medan 133460 (Soalan 13B) / medan 133490 (Soalan 13C)</t>
  </si>
  <si>
    <t>Value in field 083132 must be equal to field 133430 (Question 13A) / field 133460 (Question 13B) / field 133490 (Question 13C)</t>
  </si>
  <si>
    <t>Tambang pengangkutan barangan selain daripada produk utama</t>
  </si>
  <si>
    <t>dengan menggunakan kenderaan sendiri</t>
  </si>
  <si>
    <t>Freight on transportation of goods other than main products using your own</t>
  </si>
  <si>
    <t>vehicle</t>
  </si>
  <si>
    <t>8.5</t>
  </si>
  <si>
    <t>Jualan daripada produk sampingan (sila nyatakan):</t>
  </si>
  <si>
    <t>Sales of others supplementary products (please specify):</t>
  </si>
  <si>
    <t>083132</t>
  </si>
  <si>
    <t>083133</t>
  </si>
  <si>
    <t>083134</t>
  </si>
  <si>
    <t>083135</t>
  </si>
  <si>
    <t>083136</t>
  </si>
  <si>
    <t>083137</t>
  </si>
  <si>
    <t>083138</t>
  </si>
  <si>
    <t>083139</t>
  </si>
  <si>
    <t>083140</t>
  </si>
  <si>
    <t>083131</t>
  </si>
  <si>
    <t>083014</t>
  </si>
  <si>
    <t>093101</t>
  </si>
  <si>
    <t>093201a</t>
  </si>
  <si>
    <t>093202a</t>
  </si>
  <si>
    <t>093203a</t>
  </si>
  <si>
    <t>093204a</t>
  </si>
  <si>
    <t>093205a</t>
  </si>
  <si>
    <t>093206a</t>
  </si>
  <si>
    <t>093207a</t>
  </si>
  <si>
    <t>093208a</t>
  </si>
  <si>
    <t>093301a</t>
  </si>
  <si>
    <t>093302a</t>
  </si>
  <si>
    <t>093303a</t>
  </si>
  <si>
    <t>093304a</t>
  </si>
  <si>
    <t>093305a</t>
  </si>
  <si>
    <t>093306a</t>
  </si>
  <si>
    <t>093307a</t>
  </si>
  <si>
    <t>093308a</t>
  </si>
  <si>
    <t>093401</t>
  </si>
  <si>
    <t>093402</t>
  </si>
  <si>
    <t>093403</t>
  </si>
  <si>
    <t>093404</t>
  </si>
  <si>
    <t>093405</t>
  </si>
  <si>
    <t>093406</t>
  </si>
  <si>
    <t>093407</t>
  </si>
  <si>
    <t>093408</t>
  </si>
  <si>
    <t>093499</t>
  </si>
  <si>
    <t>0931</t>
  </si>
  <si>
    <t>Bayaran kepada kontraktor peletupan, penghancuran batu dan palong lombong</t>
  </si>
  <si>
    <t>Payment to blasting, stone crushing and mine palong contractors</t>
  </si>
  <si>
    <t>(please provide details on page 39)</t>
  </si>
  <si>
    <t>9.21</t>
  </si>
  <si>
    <t>Jumlah perbelanjaan (9.1 hingga 9.38)</t>
  </si>
  <si>
    <t>Total expenditure (9.1 to 9.38)</t>
  </si>
  <si>
    <t xml:space="preserve">Bayaran untuk kegunaan tanah lombong orang / pertubuhan lain </t>
  </si>
  <si>
    <t>Paid for using other people’s / establishment’s mining land</t>
  </si>
  <si>
    <r>
      <t>CATATAN /</t>
    </r>
    <r>
      <rPr>
        <i/>
        <sz val="12"/>
        <color theme="1"/>
        <rFont val="Arial"/>
        <family val="2"/>
      </rPr>
      <t xml:space="preserve"> NOTE</t>
    </r>
  </si>
  <si>
    <t>Soalan 9, Muka Surat 19, Perkara 9.10</t>
  </si>
  <si>
    <t xml:space="preserve">Sekiranya tuan ada melaporkan angka bagi pembayaran kepada kontraktor-kontraktor bagi kerja-kerja kontrak dengan menggunakan </t>
  </si>
  <si>
    <t xml:space="preserve">bahan mereka sendiri (cth. kontraktor peletupan, penghancuran batu dan palong lombong) sepanjang tahun rujukan di Soalan 9, </t>
  </si>
  <si>
    <t>perkara 9.10 (muka surat 19), sila lengkapkan nama, alamat, nombor telefon dan butir lain kontraktor-kontraktor tersebut.</t>
  </si>
  <si>
    <t>Question 9, Page 19, Item 9.10</t>
  </si>
  <si>
    <t>If you have reported any figures for payments to contractors for contract work done using their own materials (e.g. blasting, crushing and mine</t>
  </si>
  <si>
    <t>palong contractors) during the reference year in Question 9, item 9.10 (page 19), please provide below the complete name, addresses,</t>
  </si>
  <si>
    <t>telephone numbers and other details of these contractors.</t>
  </si>
  <si>
    <r>
      <rPr>
        <b/>
        <sz val="8"/>
        <color theme="1"/>
        <rFont val="Arial"/>
        <family val="2"/>
      </rPr>
      <t xml:space="preserve">Nama, Alamat dan No. Telefon
</t>
    </r>
    <r>
      <rPr>
        <i/>
        <sz val="8"/>
        <color theme="1"/>
        <rFont val="Arial"/>
        <family val="2"/>
      </rPr>
      <t>Name, Address and Telephone No.</t>
    </r>
  </si>
  <si>
    <r>
      <rPr>
        <b/>
        <sz val="8"/>
        <color theme="1"/>
        <rFont val="Arial"/>
        <family val="2"/>
      </rPr>
      <t>Jenis Kerja</t>
    </r>
    <r>
      <rPr>
        <sz val="8"/>
        <color theme="1"/>
        <rFont val="Arial"/>
        <family val="2"/>
      </rPr>
      <t xml:space="preserve">
</t>
    </r>
    <r>
      <rPr>
        <i/>
        <sz val="8"/>
        <color theme="1"/>
        <rFont val="Arial"/>
        <family val="2"/>
      </rPr>
      <t>Type of Work</t>
    </r>
  </si>
  <si>
    <r>
      <rPr>
        <b/>
        <sz val="8"/>
        <color theme="1"/>
        <rFont val="Arial"/>
        <family val="2"/>
      </rPr>
      <t xml:space="preserve">Nilai Kerja Yang Dibuat
</t>
    </r>
    <r>
      <rPr>
        <i/>
        <sz val="8"/>
        <color theme="1"/>
        <rFont val="Arial"/>
        <family val="2"/>
      </rPr>
      <t>Value of Work Done</t>
    </r>
    <r>
      <rPr>
        <b/>
        <sz val="8"/>
        <color theme="1"/>
        <rFont val="Arial"/>
        <family val="2"/>
      </rPr>
      <t xml:space="preserve">
(RM)</t>
    </r>
  </si>
  <si>
    <t>0932</t>
  </si>
  <si>
    <t>0933</t>
  </si>
  <si>
    <t>0934</t>
  </si>
  <si>
    <t xml:space="preserve">Nilai yang dilaporkan di medan 093499 mesti sama
</t>
  </si>
  <si>
    <t>dengan nilai di medan 093101 muka surat 19</t>
  </si>
  <si>
    <t>PENGELUARAN DAN JUALAN PRODUK MINERAL DAN KUARI</t>
  </si>
  <si>
    <t xml:space="preserve"> PENGELUARAN DAN JUALAN PRODUK MINERAL DAN KUARI (samb.)</t>
  </si>
  <si>
    <t>PRODUCTION AND SALES OF MINERAL AND QUARRY PRODUCTS</t>
  </si>
  <si>
    <t xml:space="preserve"> PRODUCTION AND SALES OF MINERAL AND QUARRY PRODUCTS (cont'd)</t>
  </si>
  <si>
    <t>A: PERLOMBONGAN MINERAL</t>
  </si>
  <si>
    <t xml:space="preserve">A: PERLOMBONGAN MINERAL  </t>
  </si>
  <si>
    <t>A: MINERAL MINING</t>
  </si>
  <si>
    <t xml:space="preserve">       A: MINERAL MINING  </t>
  </si>
  <si>
    <t>Nilai di lombong (pengeluaran) hendaklah berdasarkan kepada nilai pasaran pengeluaran mineral selepas diskaun dan rebet, seperti yang dikenakan kepada pelanggan dan tolak semua perbelanjaan pengagihan yang sebenarnya dibayar seperti : (a) bayaran untuk memulangkan balik barangan atau bungkusan lain dan hal-hal lain yang dibenarkan kepada pelanggan ; (b) bayaran untuk pengangkutan keluar yang dibayar kepada pertubuhan-pertubuhan lain contohya kos pengangkutan, premium insurans, bayaran untuk penyimpanan dsb; (c) komisen kepada wakil penjual dsb. dan (d) bayaran lain seperti duti eksais, cukai jualan, duti eksport dan bayaran tambahan lain yang dibayar oleh pertubuhan lombong kepada kerajaan.</t>
  </si>
  <si>
    <t>Ex-mine value (production) should be based on the market value of mineral  produced, less discounts and rebates as charged to customers and less all distributive expenses actually incurred, such as (a) allowances for returnable cases or other packing and any other drawbacks allowed to customers; (b) charges for carriage outwards paid to other establishments, for example transport cost, insurance premiums, storage charges etc ; (c) commissions to selling agents etc. and (d) other charges such as excise duties, sales tax, export duties and other supplementary payments paid by the mine to the government.</t>
  </si>
  <si>
    <t>Kegunaan Pejabat</t>
  </si>
  <si>
    <t xml:space="preserve">Unit </t>
  </si>
  <si>
    <t>Kuantiti Pengeluaran</t>
  </si>
  <si>
    <t>Nilai di Lombong (Pengeluaran)</t>
  </si>
  <si>
    <t>Kuantiti Jualan</t>
  </si>
  <si>
    <t>Nilai Jualan</t>
  </si>
  <si>
    <t>Quantity Produced</t>
  </si>
  <si>
    <t>Ex-Mine Value (Production)</t>
  </si>
  <si>
    <t>Sales Quantity</t>
  </si>
  <si>
    <t>Sales Value</t>
  </si>
  <si>
    <t>Office Use</t>
  </si>
  <si>
    <t xml:space="preserve">Unit of </t>
  </si>
  <si>
    <t>Kod Unit</t>
  </si>
  <si>
    <r>
      <t xml:space="preserve">Kod Produk
</t>
    </r>
    <r>
      <rPr>
        <i/>
        <sz val="9"/>
        <color theme="1"/>
        <rFont val="Arial"/>
        <family val="2"/>
      </rPr>
      <t>Product Code</t>
    </r>
  </si>
  <si>
    <t>Unit of</t>
  </si>
  <si>
    <t>Code</t>
  </si>
  <si>
    <r>
      <t xml:space="preserve">Tan
</t>
    </r>
    <r>
      <rPr>
        <i/>
        <sz val="8"/>
        <color theme="1"/>
        <rFont val="Arial"/>
        <family val="2"/>
      </rPr>
      <t>Tonne</t>
    </r>
  </si>
  <si>
    <t>13.1</t>
  </si>
  <si>
    <r>
      <t xml:space="preserve">Amang
</t>
    </r>
    <r>
      <rPr>
        <i/>
        <sz val="8"/>
        <color theme="1"/>
        <rFont val="Arial"/>
        <family val="2"/>
      </rPr>
      <t>Amang</t>
    </r>
  </si>
  <si>
    <t>13.2</t>
  </si>
  <si>
    <r>
      <t xml:space="preserve">Batu arang
</t>
    </r>
    <r>
      <rPr>
        <i/>
        <sz val="8"/>
        <color theme="1"/>
        <rFont val="Arial"/>
        <family val="2"/>
      </rPr>
      <t>Coal</t>
    </r>
  </si>
  <si>
    <t>13.3</t>
  </si>
  <si>
    <r>
      <t xml:space="preserve">Bauksit
</t>
    </r>
    <r>
      <rPr>
        <i/>
        <sz val="8"/>
        <color theme="1"/>
        <rFont val="Arial"/>
        <family val="2"/>
      </rPr>
      <t>Bauxite</t>
    </r>
  </si>
  <si>
    <t>13.4</t>
  </si>
  <si>
    <r>
      <t xml:space="preserve">Bijih besi
</t>
    </r>
    <r>
      <rPr>
        <i/>
        <sz val="8"/>
        <color theme="1"/>
        <rFont val="Arial"/>
        <family val="2"/>
      </rPr>
      <t>Iron ore</t>
    </r>
  </si>
  <si>
    <r>
      <t xml:space="preserve">Gram
</t>
    </r>
    <r>
      <rPr>
        <i/>
        <sz val="8"/>
        <color theme="1"/>
        <rFont val="Arial"/>
        <family val="2"/>
      </rPr>
      <t>Gram</t>
    </r>
  </si>
  <si>
    <t>13.5</t>
  </si>
  <si>
    <r>
      <t xml:space="preserve">Emas (mentah)
</t>
    </r>
    <r>
      <rPr>
        <i/>
        <sz val="8"/>
        <color theme="1"/>
        <rFont val="Arial"/>
        <family val="2"/>
      </rPr>
      <t>Gold (raw)</t>
    </r>
  </si>
  <si>
    <t>13.6</t>
  </si>
  <si>
    <r>
      <t xml:space="preserve">Feldspar
</t>
    </r>
    <r>
      <rPr>
        <i/>
        <sz val="8"/>
        <color theme="1"/>
        <rFont val="Arial"/>
        <family val="2"/>
      </rPr>
      <t>Feldspar</t>
    </r>
  </si>
  <si>
    <t>13.7</t>
  </si>
  <si>
    <r>
      <t xml:space="preserve">Ilmenit
</t>
    </r>
    <r>
      <rPr>
        <i/>
        <sz val="8"/>
        <color theme="1"/>
        <rFont val="Arial"/>
        <family val="2"/>
      </rPr>
      <t>Ilmenite</t>
    </r>
  </si>
  <si>
    <t>13.8</t>
  </si>
  <si>
    <r>
      <t xml:space="preserve">Kaolin
</t>
    </r>
    <r>
      <rPr>
        <i/>
        <sz val="10"/>
        <color rgb="FF000000"/>
        <rFont val="Calibri"/>
        <family val="2"/>
        <scheme val="minor"/>
      </rPr>
      <t>Caolin</t>
    </r>
  </si>
  <si>
    <r>
      <t xml:space="preserve">Kilogram
</t>
    </r>
    <r>
      <rPr>
        <i/>
        <sz val="8"/>
        <color theme="1"/>
        <rFont val="Arial"/>
        <family val="2"/>
      </rPr>
      <t>Kilogram</t>
    </r>
  </si>
  <si>
    <t>13.9</t>
  </si>
  <si>
    <r>
      <t xml:space="preserve">Konsentrat timah
</t>
    </r>
    <r>
      <rPr>
        <i/>
        <sz val="8"/>
        <color theme="1"/>
        <rFont val="Arial"/>
        <family val="2"/>
      </rPr>
      <t>Tin concentrate</t>
    </r>
  </si>
  <si>
    <t>13.10</t>
  </si>
  <si>
    <r>
      <t xml:space="preserve">Lempung bebola
</t>
    </r>
    <r>
      <rPr>
        <i/>
        <sz val="8"/>
        <color theme="1"/>
        <rFont val="Arial"/>
        <family val="2"/>
      </rPr>
      <t>Ball clay</t>
    </r>
  </si>
  <si>
    <t>13.11</t>
  </si>
  <si>
    <r>
      <t xml:space="preserve">Mangan
</t>
    </r>
    <r>
      <rPr>
        <i/>
        <sz val="8"/>
        <color theme="1"/>
        <rFont val="Arial"/>
        <family val="2"/>
      </rPr>
      <t>Manganese</t>
    </r>
  </si>
  <si>
    <t>13.12</t>
  </si>
  <si>
    <r>
      <t xml:space="preserve">Mika
</t>
    </r>
    <r>
      <rPr>
        <i/>
        <sz val="8"/>
        <color theme="1"/>
        <rFont val="Arial"/>
        <family val="2"/>
      </rPr>
      <t>Mica</t>
    </r>
  </si>
  <si>
    <t>13.13</t>
  </si>
  <si>
    <r>
      <t xml:space="preserve">Monazit
</t>
    </r>
    <r>
      <rPr>
        <i/>
        <sz val="8"/>
        <color theme="1"/>
        <rFont val="Arial"/>
        <family val="2"/>
      </rPr>
      <t>Monazite</t>
    </r>
  </si>
  <si>
    <t>13.14</t>
  </si>
  <si>
    <r>
      <t xml:space="preserve">Pasir silika
</t>
    </r>
    <r>
      <rPr>
        <i/>
        <sz val="8"/>
        <color theme="1"/>
        <rFont val="Arial"/>
        <family val="2"/>
      </rPr>
      <t>Silica sand</t>
    </r>
  </si>
  <si>
    <t>13.15</t>
  </si>
  <si>
    <r>
      <t xml:space="preserve">Perak
</t>
    </r>
    <r>
      <rPr>
        <i/>
        <sz val="10"/>
        <color rgb="FF000000"/>
        <rFont val="Calibri"/>
        <family val="2"/>
        <scheme val="minor"/>
      </rPr>
      <t>Silver</t>
    </r>
  </si>
  <si>
    <t>13.16</t>
  </si>
  <si>
    <r>
      <t xml:space="preserve">REE (Karbonat)
</t>
    </r>
    <r>
      <rPr>
        <i/>
        <sz val="8"/>
        <color theme="1"/>
        <rFont val="Arial"/>
        <family val="2"/>
      </rPr>
      <t>REE (Carbonate)</t>
    </r>
  </si>
  <si>
    <t>13.17</t>
  </si>
  <si>
    <r>
      <t xml:space="preserve">Tungsten
</t>
    </r>
    <r>
      <rPr>
        <i/>
        <sz val="8"/>
        <color theme="1"/>
        <rFont val="Arial"/>
        <family val="2"/>
      </rPr>
      <t>Tungsten</t>
    </r>
  </si>
  <si>
    <t>13.18</t>
  </si>
  <si>
    <r>
      <t xml:space="preserve">Zirkon
</t>
    </r>
    <r>
      <rPr>
        <i/>
        <sz val="8"/>
        <color theme="1"/>
        <rFont val="Arial"/>
        <family val="2"/>
      </rPr>
      <t>Zircon</t>
    </r>
  </si>
  <si>
    <t>13.19</t>
  </si>
  <si>
    <r>
      <rPr>
        <b/>
        <sz val="8"/>
        <color theme="1"/>
        <rFont val="Arial"/>
        <family val="2"/>
      </rPr>
      <t>Lain-lain (nyatakan):</t>
    </r>
    <r>
      <rPr>
        <i/>
        <sz val="8"/>
        <color theme="1"/>
        <rFont val="Arial"/>
        <family val="2"/>
      </rPr>
      <t xml:space="preserve">
Others (specify):</t>
    </r>
  </si>
  <si>
    <t>……………………………………………</t>
  </si>
  <si>
    <r>
      <t xml:space="preserve">JUMLAH (13.1 hingga 13.19)
</t>
    </r>
    <r>
      <rPr>
        <i/>
        <sz val="8"/>
        <color theme="1"/>
        <rFont val="Arial"/>
        <family val="2"/>
      </rPr>
      <t>TOTAL (13.1 to 13.19)</t>
    </r>
  </si>
  <si>
    <t>Nota : Sila catatkan unit kuantiti yang sesuai</t>
  </si>
  <si>
    <t>Note : Please indicate unit of quantity where applicable</t>
  </si>
  <si>
    <t>PENGELUARAN DAN JUALAN PRODUK MINERAL DAN KUARI (samb.)</t>
  </si>
  <si>
    <t>PRODUCTION AND SALES OF MINERAL AND QUARRY PRODUCTS (cont'd)</t>
  </si>
  <si>
    <t>B: PENGKUARIAN BATU</t>
  </si>
  <si>
    <t>B: STONE QUARRYING</t>
  </si>
  <si>
    <t>Nilai di kuari (pengeluaran) hendaklah berdasarkan kepada nilai pasaran pengeluaran produk kuari selepas diskaun dan rebet, seperti yang dikenakan kepada pelanggan dan tolak semua perbelanjaan pengagihan yang sebenarnya dibayar seperti : (a) bayaran untuk memulangkan balik barangan atau bungkusan lain dan hal-hal lain yang dibenarkan kepada pelanggan ; (b) bayaran untuk pengangkutan keluar yang dibayar kepada pertubuhan-pertubuhan lain contohnya kos pengangkutan, premium insurans, bayaran untuk penyimpanan dsb; (c) komisen kepada wakil penjual dsb. dan (d) bayaran lain seperti duti eksais, cukai jualan, duti eksport dan bayaran tambahan lain yang dibayar oleh pertubuhan kuari kepada kerajaan.</t>
  </si>
  <si>
    <t>Ex-quarry value (production) should be based on the market value of quarry produced, less discounts and rebates as charged to customers and less all distributive expenses actually incurred, such as (a) allowances for returnable cases or other packing and any other drawbacks allowed to customers; (b) charges for carriage outwards paid to other establishments, for example transport cost, insurance premiums, storage charges etc ; (c) commissions to selling agents etc. and (d) other charges such as excise duties, sales tax, export duties and other supplementary payments paid by the quarry to the government.</t>
  </si>
  <si>
    <t>Nilai di Kuari (Pengeluaran)</t>
  </si>
  <si>
    <t>Ex-Quarry Value (Production)</t>
  </si>
  <si>
    <t>Kod Produk</t>
  </si>
  <si>
    <t>Product Code</t>
  </si>
  <si>
    <t>Pengkuarian Granit</t>
  </si>
  <si>
    <t>Granite Quarrying</t>
  </si>
  <si>
    <t>13.1.1</t>
  </si>
  <si>
    <r>
      <rPr>
        <b/>
        <sz val="8"/>
        <color theme="1"/>
        <rFont val="Arial"/>
        <family val="2"/>
      </rPr>
      <t xml:space="preserve">Batu dimensi
</t>
    </r>
    <r>
      <rPr>
        <i/>
        <sz val="8"/>
        <color theme="1"/>
        <rFont val="Arial"/>
        <family val="2"/>
      </rPr>
      <t>Dimension stone</t>
    </r>
  </si>
  <si>
    <t>13.1.2</t>
  </si>
  <si>
    <r>
      <rPr>
        <b/>
        <sz val="8"/>
        <color theme="1"/>
        <rFont val="Arial"/>
        <family val="2"/>
      </rPr>
      <t xml:space="preserve">Batu blok
</t>
    </r>
    <r>
      <rPr>
        <i/>
        <sz val="8"/>
        <color theme="1"/>
        <rFont val="Arial"/>
        <family val="2"/>
      </rPr>
      <t>Block metal</t>
    </r>
  </si>
  <si>
    <t>13.1.3</t>
  </si>
  <si>
    <r>
      <rPr>
        <b/>
        <sz val="8"/>
        <color theme="1"/>
        <rFont val="Arial"/>
        <family val="2"/>
      </rPr>
      <t xml:space="preserve">Batu pecah
</t>
    </r>
    <r>
      <rPr>
        <i/>
        <sz val="8"/>
        <color theme="1"/>
        <rFont val="Arial"/>
        <family val="2"/>
      </rPr>
      <t>Crusher run</t>
    </r>
  </si>
  <si>
    <t>13.1.4</t>
  </si>
  <si>
    <r>
      <rPr>
        <b/>
        <sz val="8"/>
        <color theme="1"/>
        <rFont val="Arial"/>
        <family val="2"/>
      </rPr>
      <t xml:space="preserve">Logam bergred
</t>
    </r>
    <r>
      <rPr>
        <i/>
        <sz val="8"/>
        <color theme="1"/>
        <rFont val="Arial"/>
        <family val="2"/>
      </rPr>
      <t>Graded metal</t>
    </r>
  </si>
  <si>
    <t>13.1.5</t>
  </si>
  <si>
    <r>
      <rPr>
        <b/>
        <sz val="8"/>
        <color theme="1"/>
        <rFont val="Arial"/>
        <family val="2"/>
      </rPr>
      <t xml:space="preserve">Batu tar
</t>
    </r>
    <r>
      <rPr>
        <i/>
        <sz val="8"/>
        <color theme="1"/>
        <rFont val="Arial"/>
        <family val="2"/>
      </rPr>
      <t>Premix</t>
    </r>
  </si>
  <si>
    <t>13.1.6</t>
  </si>
  <si>
    <t>………………………..</t>
  </si>
  <si>
    <t>13.1.7</t>
  </si>
  <si>
    <r>
      <rPr>
        <b/>
        <sz val="8"/>
        <color theme="1"/>
        <rFont val="Arial"/>
        <family val="2"/>
      </rPr>
      <t xml:space="preserve">Jumlah (13.1.1 hingga 13.1.6)
</t>
    </r>
    <r>
      <rPr>
        <i/>
        <sz val="8"/>
        <color theme="1"/>
        <rFont val="Arial"/>
        <family val="2"/>
      </rPr>
      <t>Total (13.1.1 to 13.1.6)</t>
    </r>
  </si>
  <si>
    <t>Pengkuarian Batu Kapur</t>
  </si>
  <si>
    <t>Limestone Quarrying</t>
  </si>
  <si>
    <t>13.2.1</t>
  </si>
  <si>
    <r>
      <rPr>
        <b/>
        <sz val="8"/>
        <color theme="1"/>
        <rFont val="Arial"/>
        <family val="2"/>
      </rPr>
      <t>Batu dimensi (marble, dolomite)</t>
    </r>
    <r>
      <rPr>
        <b/>
        <vertAlign val="superscript"/>
        <sz val="8"/>
        <color theme="1"/>
        <rFont val="Arial"/>
        <family val="2"/>
      </rPr>
      <t>1</t>
    </r>
    <r>
      <rPr>
        <b/>
        <sz val="8"/>
        <color theme="1"/>
        <rFont val="Arial"/>
        <family val="2"/>
      </rPr>
      <t xml:space="preserve">
</t>
    </r>
    <r>
      <rPr>
        <i/>
        <sz val="8"/>
        <color theme="1"/>
        <rFont val="Arial"/>
        <family val="2"/>
      </rPr>
      <t>Dimension stone (marble, dolomite)</t>
    </r>
  </si>
  <si>
    <t>13.2.2</t>
  </si>
  <si>
    <r>
      <rPr>
        <b/>
        <sz val="8"/>
        <color theme="1"/>
        <rFont val="Arial"/>
        <family val="2"/>
      </rPr>
      <t>Batu blok (road, cement &amp; lime)</t>
    </r>
    <r>
      <rPr>
        <b/>
        <vertAlign val="superscript"/>
        <sz val="8"/>
        <color theme="1"/>
        <rFont val="Arial"/>
        <family val="2"/>
      </rPr>
      <t>1</t>
    </r>
    <r>
      <rPr>
        <b/>
        <sz val="8"/>
        <color theme="1"/>
        <rFont val="Arial"/>
        <family val="2"/>
      </rPr>
      <t xml:space="preserve">
</t>
    </r>
    <r>
      <rPr>
        <i/>
        <sz val="8"/>
        <color theme="1"/>
        <rFont val="Arial"/>
        <family val="2"/>
      </rPr>
      <t>Block metal (road, cement &amp; lime)</t>
    </r>
  </si>
  <si>
    <t>13.2.3</t>
  </si>
  <si>
    <r>
      <rPr>
        <b/>
        <sz val="8"/>
        <color theme="1"/>
        <rFont val="Arial"/>
        <family val="2"/>
      </rPr>
      <t>Batu pecah ( road, cement &amp; lime)</t>
    </r>
    <r>
      <rPr>
        <b/>
        <vertAlign val="superscript"/>
        <sz val="8"/>
        <color theme="1"/>
        <rFont val="Arial"/>
        <family val="2"/>
      </rPr>
      <t>1</t>
    </r>
    <r>
      <rPr>
        <b/>
        <sz val="8"/>
        <color theme="1"/>
        <rFont val="Arial"/>
        <family val="2"/>
      </rPr>
      <t xml:space="preserve">
</t>
    </r>
    <r>
      <rPr>
        <i/>
        <sz val="8"/>
        <color theme="1"/>
        <rFont val="Arial"/>
        <family val="2"/>
      </rPr>
      <t>Crusher run (road , cement &amp; lime)</t>
    </r>
  </si>
  <si>
    <t>13.2.4</t>
  </si>
  <si>
    <t>13.2.5</t>
  </si>
  <si>
    <t>13.2.6</t>
  </si>
  <si>
    <r>
      <rPr>
        <b/>
        <sz val="8"/>
        <color theme="1"/>
        <rFont val="Arial"/>
        <family val="2"/>
      </rPr>
      <t xml:space="preserve">Serbuk batu kapur
</t>
    </r>
    <r>
      <rPr>
        <i/>
        <sz val="8"/>
        <color theme="1"/>
        <rFont val="Arial"/>
        <family val="2"/>
      </rPr>
      <t>Limestone powder</t>
    </r>
  </si>
  <si>
    <t>13.2.7</t>
  </si>
  <si>
    <t>13.2.8</t>
  </si>
  <si>
    <r>
      <rPr>
        <b/>
        <sz val="8"/>
        <color theme="1"/>
        <rFont val="Arial"/>
        <family val="2"/>
      </rPr>
      <t xml:space="preserve">Jumlah (13.2.1 hingga 13.2.7)
</t>
    </r>
    <r>
      <rPr>
        <i/>
        <sz val="8"/>
        <color theme="1"/>
        <rFont val="Arial"/>
        <family val="2"/>
      </rPr>
      <t>Total (13.2.1 to 13.2.7)</t>
    </r>
  </si>
  <si>
    <t>Nota : Sila bulatkan mana yang berkenaan</t>
  </si>
  <si>
    <t>Note : Please circle whichever is relevent</t>
  </si>
  <si>
    <t>PRODUCTION AND SALES OF MINERAL AND QUARRY PRODUCTS (cont’d)</t>
  </si>
  <si>
    <t xml:space="preserve">Nilai di kuari (pengeluaran) hendaklah berdasarkan kepada nilai pasaran pengeluaran produk kuari selepas diskaun dan rebet, seperti yang dikenakan kepada pelanggan dan tolak semua perbelanjaan pengagihan yang sebenarnya dibayar seperti : (a) bayaran untuk memulangkan balik barangan atau bungkusan lain dan hal-hal lain yang dibenarkan kepada pelanggan ; (b) bayaran untuk pengangkutan keluar yang dibayar kepada pertubuhan -pertubuhan lain contohnya kos pengangkutan, premium insurans, bayaran untuk penyimpanan dsb; (c) komisen kepada wakil penjual dsb. dan (d) bayaran lain seperti duti eksais, cukai jualan, duti eksport dan bayaran tambahan lain yang dibayar oleh pertubuhan kuari kepada kerajaan.
</t>
  </si>
  <si>
    <t>Pengkuarian - pengkuarian lain:(nyatakan)</t>
  </si>
  <si>
    <t>Other Quarrying: (specify)</t>
  </si>
  <si>
    <t>13.3.1</t>
  </si>
  <si>
    <t>13.3.2</t>
  </si>
  <si>
    <t>13.3.3</t>
  </si>
  <si>
    <t>13.3.4</t>
  </si>
  <si>
    <t>13.3.5</t>
  </si>
  <si>
    <t>13.3.6</t>
  </si>
  <si>
    <t>13.3.7</t>
  </si>
  <si>
    <r>
      <rPr>
        <b/>
        <sz val="8"/>
        <color theme="1"/>
        <rFont val="Arial"/>
        <family val="2"/>
      </rPr>
      <t xml:space="preserve">Jumlah (13.3.1 hingga 13.3.6) 
</t>
    </r>
    <r>
      <rPr>
        <i/>
        <sz val="8"/>
        <color theme="1"/>
        <rFont val="Arial"/>
        <family val="2"/>
      </rPr>
      <t xml:space="preserve">Total (13.3.1 to 13.3.6) </t>
    </r>
  </si>
  <si>
    <r>
      <rPr>
        <b/>
        <sz val="8"/>
        <color theme="1"/>
        <rFont val="Arial"/>
        <family val="2"/>
      </rPr>
      <t xml:space="preserve">JUMLAH ( 13.1.7 + 13.2.8 + 13.3.7)
</t>
    </r>
    <r>
      <rPr>
        <i/>
        <sz val="8"/>
        <color theme="1"/>
        <rFont val="Arial"/>
        <family val="2"/>
      </rPr>
      <t xml:space="preserve">TOTAL ( 13.1.7 + 13.2.8 + 13.3.7 ) </t>
    </r>
  </si>
  <si>
    <t>C: PENGEKTRAKAN PASIR</t>
  </si>
  <si>
    <t xml:space="preserve">     C: PENGEKSTRAKAN PASIR</t>
  </si>
  <si>
    <t>C: SAND EXTRACTION</t>
  </si>
  <si>
    <t>Nilai di lombong (pengeluaran) hendaklah berdasarkan kepada nilai pasaran pengeluaran pasir selepas diskaun dan rebet, seperti yang dikenakan kepada pelanggan dan tolak semua perbelanjaan pengagihan yang sebenarnya dibayar seperti : (a) bayaran untuk memulangkan balik barangan atau bungkusan lain dan hal-hal lain yang dibenarkan kepada pelanggan ; (b) bayaran untuk pengangkutan keluar yang dibayar kepada pertubuhan -pertubuhan lain contohnya kos pengangkutan, premium insurans, bayaran untuk penyimpanan dsb; (c) komisen kepada wakil penjual dsb. dan (d) bayaran lain seperti duti eksais, cukai jualan, duti eksport dan bayaran tambahan lain yang dibayar oleh pertubuhan lombong kepada kerajaan.</t>
  </si>
  <si>
    <t>Ex-mine value (production) should be based on the market value of the sand produced, less discounts and rebates as charged to customers and less all distributive expenses actually incurred, such as (a) allowances for returnable cases or other packing and any other drawbacks allowed to customers; (b) charges for carriages outwards paid to other establishments, for example transport cost, insurance premiums, storage charges etc ; (c) commissions to selling agents etc. and (d) other charges such as excise duties, sales tax, export duties and other supplementary payments paid by the mine to the government.</t>
  </si>
  <si>
    <t>Pasir sungai</t>
  </si>
  <si>
    <t>River sand</t>
  </si>
  <si>
    <r>
      <rPr>
        <b/>
        <sz val="8"/>
        <color theme="1"/>
        <rFont val="Arial"/>
        <family val="2"/>
      </rPr>
      <t xml:space="preserve">Pasir kasar
</t>
    </r>
    <r>
      <rPr>
        <i/>
        <sz val="8"/>
        <color theme="1"/>
        <rFont val="Arial"/>
        <family val="2"/>
      </rPr>
      <t>Coarse sand</t>
    </r>
  </si>
  <si>
    <r>
      <rPr>
        <b/>
        <sz val="8"/>
        <color theme="1"/>
        <rFont val="Arial"/>
        <family val="2"/>
      </rPr>
      <t xml:space="preserve">Pasir halus
</t>
    </r>
    <r>
      <rPr>
        <i/>
        <sz val="8"/>
        <color theme="1"/>
        <rFont val="Arial"/>
        <family val="2"/>
      </rPr>
      <t>Fine sand</t>
    </r>
  </si>
  <si>
    <r>
      <rPr>
        <b/>
        <sz val="8"/>
        <color theme="1"/>
        <rFont val="Arial"/>
        <family val="2"/>
      </rPr>
      <t xml:space="preserve">Batu kelikir
</t>
    </r>
    <r>
      <rPr>
        <i/>
        <sz val="8"/>
        <color theme="1"/>
        <rFont val="Arial"/>
        <family val="2"/>
      </rPr>
      <t>Gravel</t>
    </r>
  </si>
  <si>
    <r>
      <rPr>
        <b/>
        <sz val="8"/>
        <color theme="1"/>
        <rFont val="Arial"/>
        <family val="2"/>
      </rPr>
      <t xml:space="preserve">JUMLAH (13.1.1 hingga 13.1.4)
</t>
    </r>
    <r>
      <rPr>
        <i/>
        <sz val="8"/>
        <color theme="1"/>
        <rFont val="Arial"/>
        <family val="2"/>
      </rPr>
      <t>TOTAL (13.1.1 to 13.1.4)</t>
    </r>
  </si>
  <si>
    <t>Pasir lombong</t>
  </si>
  <si>
    <t>Mining sand</t>
  </si>
  <si>
    <r>
      <t xml:space="preserve">Pasir yang diproses
</t>
    </r>
    <r>
      <rPr>
        <i/>
        <sz val="8"/>
        <color theme="1"/>
        <rFont val="Arial"/>
        <family val="2"/>
      </rPr>
      <t>Processed sand</t>
    </r>
  </si>
  <si>
    <t>…………………………………..</t>
  </si>
  <si>
    <r>
      <rPr>
        <b/>
        <sz val="8"/>
        <color theme="1"/>
        <rFont val="Arial"/>
        <family val="2"/>
      </rPr>
      <t xml:space="preserve">JUMLAH (13.2.1 hingga 13.2.4)
</t>
    </r>
    <r>
      <rPr>
        <i/>
        <sz val="8"/>
        <color theme="1"/>
        <rFont val="Arial"/>
        <family val="2"/>
      </rPr>
      <t>TOTAL (13.2.1 to 13.2.4)</t>
    </r>
  </si>
  <si>
    <t>Pasir laut</t>
  </si>
  <si>
    <t>Marine sand</t>
  </si>
  <si>
    <r>
      <rPr>
        <b/>
        <sz val="8"/>
        <color theme="1"/>
        <rFont val="Arial"/>
        <family val="2"/>
      </rPr>
      <t xml:space="preserve">JUMLAH (13.3.1 hingga 13.3.3)
</t>
    </r>
    <r>
      <rPr>
        <i/>
        <sz val="8"/>
        <color theme="1"/>
        <rFont val="Arial"/>
        <family val="2"/>
      </rPr>
      <t>TOTAL (13.3.1 hingga 13.3.3)</t>
    </r>
  </si>
  <si>
    <t>13.4.4</t>
  </si>
  <si>
    <r>
      <rPr>
        <b/>
        <sz val="8"/>
        <color theme="1"/>
        <rFont val="Arial"/>
        <family val="2"/>
      </rPr>
      <t xml:space="preserve">JUMLAH (13.1.5 + 13.2.5 + 13.3.4)
</t>
    </r>
    <r>
      <rPr>
        <i/>
        <sz val="8"/>
        <color theme="1"/>
        <rFont val="Arial"/>
        <family val="2"/>
      </rPr>
      <t>TOTAL (13.1.5 + 13.2.5 + 13.3.4)</t>
    </r>
  </si>
  <si>
    <t>133101</t>
  </si>
  <si>
    <t>133103</t>
  </si>
  <si>
    <t>133104</t>
  </si>
  <si>
    <t>133105</t>
  </si>
  <si>
    <t>133106</t>
  </si>
  <si>
    <t>133119</t>
  </si>
  <si>
    <t>133107</t>
  </si>
  <si>
    <t>133120</t>
  </si>
  <si>
    <t>133110</t>
  </si>
  <si>
    <t>133121</t>
  </si>
  <si>
    <t>133111</t>
  </si>
  <si>
    <t>133122</t>
  </si>
  <si>
    <t>133112</t>
  </si>
  <si>
    <t>133114</t>
  </si>
  <si>
    <t>133123</t>
  </si>
  <si>
    <t>133124</t>
  </si>
  <si>
    <t>133125</t>
  </si>
  <si>
    <t>133117</t>
  </si>
  <si>
    <t>133118</t>
  </si>
  <si>
    <t>133118a</t>
  </si>
  <si>
    <t>133118b</t>
  </si>
  <si>
    <t>133130</t>
  </si>
  <si>
    <t>133201</t>
  </si>
  <si>
    <t>133203</t>
  </si>
  <si>
    <t>133204</t>
  </si>
  <si>
    <t>133205</t>
  </si>
  <si>
    <t>133206</t>
  </si>
  <si>
    <t>133219</t>
  </si>
  <si>
    <t>133207</t>
  </si>
  <si>
    <t>133220</t>
  </si>
  <si>
    <t>133210</t>
  </si>
  <si>
    <t>133221</t>
  </si>
  <si>
    <t>133211</t>
  </si>
  <si>
    <t>133222</t>
  </si>
  <si>
    <t>133212</t>
  </si>
  <si>
    <t>133214</t>
  </si>
  <si>
    <t>133223</t>
  </si>
  <si>
    <t>133224</t>
  </si>
  <si>
    <t>133225</t>
  </si>
  <si>
    <t>133217</t>
  </si>
  <si>
    <t>133218</t>
  </si>
  <si>
    <t>133230</t>
  </si>
  <si>
    <t>133301</t>
  </si>
  <si>
    <t>133303</t>
  </si>
  <si>
    <t>133304</t>
  </si>
  <si>
    <t>133305</t>
  </si>
  <si>
    <t>133306</t>
  </si>
  <si>
    <t>133319</t>
  </si>
  <si>
    <t>133307</t>
  </si>
  <si>
    <t>133320</t>
  </si>
  <si>
    <t>133310</t>
  </si>
  <si>
    <t>133321</t>
  </si>
  <si>
    <t>133311</t>
  </si>
  <si>
    <t>133322</t>
  </si>
  <si>
    <t>133312</t>
  </si>
  <si>
    <t>133314</t>
  </si>
  <si>
    <t>133323</t>
  </si>
  <si>
    <t>133324</t>
  </si>
  <si>
    <t>133325</t>
  </si>
  <si>
    <t>133317</t>
  </si>
  <si>
    <t>133318</t>
  </si>
  <si>
    <t>133330</t>
  </si>
  <si>
    <t>133401</t>
  </si>
  <si>
    <t>133403</t>
  </si>
  <si>
    <t>133404</t>
  </si>
  <si>
    <t>133405</t>
  </si>
  <si>
    <t>133406</t>
  </si>
  <si>
    <t>133419</t>
  </si>
  <si>
    <t>133407</t>
  </si>
  <si>
    <t>133420</t>
  </si>
  <si>
    <t>133410</t>
  </si>
  <si>
    <t>133421</t>
  </si>
  <si>
    <t>133411</t>
  </si>
  <si>
    <t>133422</t>
  </si>
  <si>
    <t>133412</t>
  </si>
  <si>
    <t>133414</t>
  </si>
  <si>
    <t>133423</t>
  </si>
  <si>
    <t>133424</t>
  </si>
  <si>
    <t>133425</t>
  </si>
  <si>
    <t>133417</t>
  </si>
  <si>
    <t>133418</t>
  </si>
  <si>
    <t>133430</t>
  </si>
  <si>
    <t>133501</t>
  </si>
  <si>
    <t>133503</t>
  </si>
  <si>
    <t>133504</t>
  </si>
  <si>
    <t>133505</t>
  </si>
  <si>
    <t>133506</t>
  </si>
  <si>
    <t>133519</t>
  </si>
  <si>
    <t>133507</t>
  </si>
  <si>
    <t>133520</t>
  </si>
  <si>
    <t>133510</t>
  </si>
  <si>
    <t>133521</t>
  </si>
  <si>
    <t>133511</t>
  </si>
  <si>
    <t>133522</t>
  </si>
  <si>
    <t>133512</t>
  </si>
  <si>
    <t>133514</t>
  </si>
  <si>
    <t>133523</t>
  </si>
  <si>
    <t>133524</t>
  </si>
  <si>
    <t>133525</t>
  </si>
  <si>
    <t>133517</t>
  </si>
  <si>
    <t>133518</t>
  </si>
  <si>
    <t>133601</t>
  </si>
  <si>
    <t>133603</t>
  </si>
  <si>
    <t>133604</t>
  </si>
  <si>
    <t>133605</t>
  </si>
  <si>
    <t>133606</t>
  </si>
  <si>
    <t>133619</t>
  </si>
  <si>
    <t>133607</t>
  </si>
  <si>
    <t>133620</t>
  </si>
  <si>
    <t>133610</t>
  </si>
  <si>
    <t>133621</t>
  </si>
  <si>
    <t>133611</t>
  </si>
  <si>
    <t>133622</t>
  </si>
  <si>
    <t>133612</t>
  </si>
  <si>
    <t>133614</t>
  </si>
  <si>
    <t>133623</t>
  </si>
  <si>
    <t>133624</t>
  </si>
  <si>
    <t>133625</t>
  </si>
  <si>
    <t>133617</t>
  </si>
  <si>
    <t>133618</t>
  </si>
  <si>
    <t>133131</t>
  </si>
  <si>
    <t>133132</t>
  </si>
  <si>
    <t>133133</t>
  </si>
  <si>
    <t>133134</t>
  </si>
  <si>
    <t>133135</t>
  </si>
  <si>
    <t>133136</t>
  </si>
  <si>
    <t>133136a</t>
  </si>
  <si>
    <t>133136b</t>
  </si>
  <si>
    <t>133139</t>
  </si>
  <si>
    <t>133231</t>
  </si>
  <si>
    <t>133232</t>
  </si>
  <si>
    <t>133233</t>
  </si>
  <si>
    <t>133234</t>
  </si>
  <si>
    <t>133235</t>
  </si>
  <si>
    <t>133236</t>
  </si>
  <si>
    <t>133239</t>
  </si>
  <si>
    <t>133331</t>
  </si>
  <si>
    <t>133332</t>
  </si>
  <si>
    <t>133333</t>
  </si>
  <si>
    <t>133334</t>
  </si>
  <si>
    <t>133335</t>
  </si>
  <si>
    <t>133336</t>
  </si>
  <si>
    <t>133339</t>
  </si>
  <si>
    <t>133431</t>
  </si>
  <si>
    <t>133432</t>
  </si>
  <si>
    <t>133433</t>
  </si>
  <si>
    <t>133434</t>
  </si>
  <si>
    <t>133435</t>
  </si>
  <si>
    <t>133436</t>
  </si>
  <si>
    <t>133439</t>
  </si>
  <si>
    <t>133531</t>
  </si>
  <si>
    <t>133532</t>
  </si>
  <si>
    <t>133533</t>
  </si>
  <si>
    <t>133534</t>
  </si>
  <si>
    <t>133535</t>
  </si>
  <si>
    <t>133536</t>
  </si>
  <si>
    <t>133631</t>
  </si>
  <si>
    <t>133632</t>
  </si>
  <si>
    <t>133633</t>
  </si>
  <si>
    <t>133634</t>
  </si>
  <si>
    <t>133635</t>
  </si>
  <si>
    <t>133636</t>
  </si>
  <si>
    <t>133141</t>
  </si>
  <si>
    <t>133142</t>
  </si>
  <si>
    <t>133143</t>
  </si>
  <si>
    <t>133144</t>
  </si>
  <si>
    <t>133145</t>
  </si>
  <si>
    <t>133146</t>
  </si>
  <si>
    <t>133147</t>
  </si>
  <si>
    <t>133147a</t>
  </si>
  <si>
    <t>133147b</t>
  </si>
  <si>
    <t>133149</t>
  </si>
  <si>
    <t>133241</t>
  </si>
  <si>
    <t>133242</t>
  </si>
  <si>
    <t>133243</t>
  </si>
  <si>
    <t>133244</t>
  </si>
  <si>
    <t>133245</t>
  </si>
  <si>
    <t>133246</t>
  </si>
  <si>
    <t>133247</t>
  </si>
  <si>
    <t>133249</t>
  </si>
  <si>
    <t>133341</t>
  </si>
  <si>
    <t>133342</t>
  </si>
  <si>
    <t>133343</t>
  </si>
  <si>
    <t>133344</t>
  </si>
  <si>
    <t>133345</t>
  </si>
  <si>
    <t>133346</t>
  </si>
  <si>
    <t>133347</t>
  </si>
  <si>
    <t>133349</t>
  </si>
  <si>
    <t>133441</t>
  </si>
  <si>
    <t>133442</t>
  </si>
  <si>
    <t>133443</t>
  </si>
  <si>
    <t>133444</t>
  </si>
  <si>
    <t>133445</t>
  </si>
  <si>
    <t>133446</t>
  </si>
  <si>
    <t>133447</t>
  </si>
  <si>
    <t>133449</t>
  </si>
  <si>
    <t>133541</t>
  </si>
  <si>
    <t>133542</t>
  </si>
  <si>
    <t>133543</t>
  </si>
  <si>
    <t>133544</t>
  </si>
  <si>
    <t>133545</t>
  </si>
  <si>
    <t>133546</t>
  </si>
  <si>
    <t>133547</t>
  </si>
  <si>
    <t>133641</t>
  </si>
  <si>
    <t>133642</t>
  </si>
  <si>
    <t>133643</t>
  </si>
  <si>
    <t>133644</t>
  </si>
  <si>
    <t>133645</t>
  </si>
  <si>
    <t>133646</t>
  </si>
  <si>
    <t>133647</t>
  </si>
  <si>
    <t>133151</t>
  </si>
  <si>
    <t>133152</t>
  </si>
  <si>
    <t>133153</t>
  </si>
  <si>
    <t>133154</t>
  </si>
  <si>
    <t>133155</t>
  </si>
  <si>
    <t>133156</t>
  </si>
  <si>
    <t>133156a</t>
  </si>
  <si>
    <t>133156b</t>
  </si>
  <si>
    <t>133159</t>
  </si>
  <si>
    <t>133160</t>
  </si>
  <si>
    <t>133251</t>
  </si>
  <si>
    <t>133252</t>
  </si>
  <si>
    <t>133253</t>
  </si>
  <si>
    <t>133254</t>
  </si>
  <si>
    <t>133255</t>
  </si>
  <si>
    <t>133256</t>
  </si>
  <si>
    <t>133259</t>
  </si>
  <si>
    <t>133260</t>
  </si>
  <si>
    <t>133351</t>
  </si>
  <si>
    <t>133352</t>
  </si>
  <si>
    <t>133353</t>
  </si>
  <si>
    <t>133354</t>
  </si>
  <si>
    <t>133355</t>
  </si>
  <si>
    <t>133356</t>
  </si>
  <si>
    <t>133359</t>
  </si>
  <si>
    <t>133360</t>
  </si>
  <si>
    <t>133451</t>
  </si>
  <si>
    <t>133452</t>
  </si>
  <si>
    <t>133453</t>
  </si>
  <si>
    <t>133454</t>
  </si>
  <si>
    <t>133455</t>
  </si>
  <si>
    <t>133456</t>
  </si>
  <si>
    <t>133459</t>
  </si>
  <si>
    <t>133460</t>
  </si>
  <si>
    <t>133551</t>
  </si>
  <si>
    <t>133552</t>
  </si>
  <si>
    <t>133553</t>
  </si>
  <si>
    <t>133554</t>
  </si>
  <si>
    <t>133555</t>
  </si>
  <si>
    <t>133556</t>
  </si>
  <si>
    <t>133651</t>
  </si>
  <si>
    <t>133652</t>
  </si>
  <si>
    <t>133653</t>
  </si>
  <si>
    <t>133654</t>
  </si>
  <si>
    <t>133655</t>
  </si>
  <si>
    <t>133656</t>
  </si>
  <si>
    <t>133161</t>
  </si>
  <si>
    <t>133162</t>
  </si>
  <si>
    <t>133163</t>
  </si>
  <si>
    <t>133164</t>
  </si>
  <si>
    <t>133164a</t>
  </si>
  <si>
    <t>133164b</t>
  </si>
  <si>
    <t>133169</t>
  </si>
  <si>
    <t>133261</t>
  </si>
  <si>
    <t>133262</t>
  </si>
  <si>
    <t>133263</t>
  </si>
  <si>
    <t>133264</t>
  </si>
  <si>
    <t>133269</t>
  </si>
  <si>
    <t>133361</t>
  </si>
  <si>
    <t>133362</t>
  </si>
  <si>
    <t>133363</t>
  </si>
  <si>
    <t>133364</t>
  </si>
  <si>
    <t>133369</t>
  </si>
  <si>
    <t>133461</t>
  </si>
  <si>
    <t>133462</t>
  </si>
  <si>
    <t>133463</t>
  </si>
  <si>
    <t>133464</t>
  </si>
  <si>
    <t>133469</t>
  </si>
  <si>
    <t>133561</t>
  </si>
  <si>
    <t>133562</t>
  </si>
  <si>
    <t>133563</t>
  </si>
  <si>
    <t>133564</t>
  </si>
  <si>
    <t>133661</t>
  </si>
  <si>
    <t>133662</t>
  </si>
  <si>
    <t>133663</t>
  </si>
  <si>
    <t>133664</t>
  </si>
  <si>
    <t>133171</t>
  </si>
  <si>
    <t>133172</t>
  </si>
  <si>
    <t>133173</t>
  </si>
  <si>
    <t>133174</t>
  </si>
  <si>
    <t>133174a</t>
  </si>
  <si>
    <t>133174b</t>
  </si>
  <si>
    <t>133179</t>
  </si>
  <si>
    <t>133271</t>
  </si>
  <si>
    <t>133272</t>
  </si>
  <si>
    <t>133273</t>
  </si>
  <si>
    <t>133274</t>
  </si>
  <si>
    <t>133279</t>
  </si>
  <si>
    <t>133371</t>
  </si>
  <si>
    <t>133372</t>
  </si>
  <si>
    <t>133373</t>
  </si>
  <si>
    <t>133374</t>
  </si>
  <si>
    <t>133379</t>
  </si>
  <si>
    <t>133471</t>
  </si>
  <si>
    <t>133472</t>
  </si>
  <si>
    <t>133473</t>
  </si>
  <si>
    <t>133474</t>
  </si>
  <si>
    <t>133479</t>
  </si>
  <si>
    <t>133571</t>
  </si>
  <si>
    <t>133572</t>
  </si>
  <si>
    <t>133573</t>
  </si>
  <si>
    <t>133574</t>
  </si>
  <si>
    <t>133671</t>
  </si>
  <si>
    <t>133672</t>
  </si>
  <si>
    <t>133673</t>
  </si>
  <si>
    <t>133674</t>
  </si>
  <si>
    <t>133181</t>
  </si>
  <si>
    <t>133182</t>
  </si>
  <si>
    <t>133183</t>
  </si>
  <si>
    <t>133183a</t>
  </si>
  <si>
    <t>133183b</t>
  </si>
  <si>
    <t>133189</t>
  </si>
  <si>
    <t>133190</t>
  </si>
  <si>
    <t>133281</t>
  </si>
  <si>
    <t>133282</t>
  </si>
  <si>
    <t>133283</t>
  </si>
  <si>
    <t>133289</t>
  </si>
  <si>
    <t>133290</t>
  </si>
  <si>
    <t>133381</t>
  </si>
  <si>
    <t>133382</t>
  </si>
  <si>
    <t>133383</t>
  </si>
  <si>
    <t>133389</t>
  </si>
  <si>
    <t>133390</t>
  </si>
  <si>
    <t>133481</t>
  </si>
  <si>
    <t>133482</t>
  </si>
  <si>
    <t>133483</t>
  </si>
  <si>
    <t>133489</t>
  </si>
  <si>
    <t>133490</t>
  </si>
  <si>
    <t>133581</t>
  </si>
  <si>
    <t>133582</t>
  </si>
  <si>
    <t>133583</t>
  </si>
  <si>
    <t>133681</t>
  </si>
  <si>
    <t>133682</t>
  </si>
  <si>
    <t>133683</t>
  </si>
  <si>
    <t>143101</t>
  </si>
  <si>
    <t>143102</t>
  </si>
  <si>
    <t>143104</t>
  </si>
  <si>
    <t>143105</t>
  </si>
  <si>
    <t>143106</t>
  </si>
  <si>
    <t>143107</t>
  </si>
  <si>
    <t>143110</t>
  </si>
  <si>
    <t>143111</t>
  </si>
  <si>
    <t>143112</t>
  </si>
  <si>
    <t>143113</t>
  </si>
  <si>
    <t>143114</t>
  </si>
  <si>
    <t>143115</t>
  </si>
  <si>
    <t>143116</t>
  </si>
  <si>
    <t>143117</t>
  </si>
  <si>
    <t>143118</t>
  </si>
  <si>
    <t>143119</t>
  </si>
  <si>
    <t>143120</t>
  </si>
  <si>
    <t>143121</t>
  </si>
  <si>
    <t>143122</t>
  </si>
  <si>
    <t>143123</t>
  </si>
  <si>
    <t>143124</t>
  </si>
  <si>
    <t>143125</t>
  </si>
  <si>
    <t>143126</t>
  </si>
  <si>
    <t>143127</t>
  </si>
  <si>
    <t>143128</t>
  </si>
  <si>
    <t>143130</t>
  </si>
  <si>
    <t>143130a</t>
  </si>
  <si>
    <t>143131</t>
  </si>
  <si>
    <t>143131a</t>
  </si>
  <si>
    <t>143129</t>
  </si>
  <si>
    <t>143133</t>
  </si>
  <si>
    <t>143133a</t>
  </si>
  <si>
    <t>143134</t>
  </si>
  <si>
    <t>143134a</t>
  </si>
  <si>
    <t>143135</t>
  </si>
  <si>
    <t>143135a</t>
  </si>
  <si>
    <t>143189</t>
  </si>
  <si>
    <t>143201</t>
  </si>
  <si>
    <t>143202</t>
  </si>
  <si>
    <t>143204</t>
  </si>
  <si>
    <t>143205</t>
  </si>
  <si>
    <t>143206</t>
  </si>
  <si>
    <t>143207</t>
  </si>
  <si>
    <t>143210</t>
  </si>
  <si>
    <t>143211</t>
  </si>
  <si>
    <t>143212</t>
  </si>
  <si>
    <t>143213</t>
  </si>
  <si>
    <t>143214</t>
  </si>
  <si>
    <t>143215</t>
  </si>
  <si>
    <t>143216</t>
  </si>
  <si>
    <t>143217</t>
  </si>
  <si>
    <t>143218</t>
  </si>
  <si>
    <t>143219</t>
  </si>
  <si>
    <t>143220</t>
  </si>
  <si>
    <t>143221</t>
  </si>
  <si>
    <t>143222</t>
  </si>
  <si>
    <t>143223</t>
  </si>
  <si>
    <t>143224</t>
  </si>
  <si>
    <t>143225</t>
  </si>
  <si>
    <t>143226</t>
  </si>
  <si>
    <t>143227</t>
  </si>
  <si>
    <t>143228</t>
  </si>
  <si>
    <t>143229</t>
  </si>
  <si>
    <t>143301</t>
  </si>
  <si>
    <t>143302</t>
  </si>
  <si>
    <t>143304</t>
  </si>
  <si>
    <t>143305</t>
  </si>
  <si>
    <t>143306</t>
  </si>
  <si>
    <t>143307</t>
  </si>
  <si>
    <t>143310</t>
  </si>
  <si>
    <t>143311</t>
  </si>
  <si>
    <t>143312</t>
  </si>
  <si>
    <t>143313</t>
  </si>
  <si>
    <t>143314</t>
  </si>
  <si>
    <t>143315</t>
  </si>
  <si>
    <t>143316</t>
  </si>
  <si>
    <t>143317</t>
  </si>
  <si>
    <t>143318</t>
  </si>
  <si>
    <t>143319</t>
  </si>
  <si>
    <t>143320</t>
  </si>
  <si>
    <t>143321</t>
  </si>
  <si>
    <t>143322</t>
  </si>
  <si>
    <t>143323</t>
  </si>
  <si>
    <t>143324</t>
  </si>
  <si>
    <t>143325</t>
  </si>
  <si>
    <t>143326</t>
  </si>
  <si>
    <t>143327</t>
  </si>
  <si>
    <t>143328</t>
  </si>
  <si>
    <t>143329</t>
  </si>
  <si>
    <t xml:space="preserve">COST OF MATERIALS AND SUPPLIES CONSUMED (cont'd) </t>
  </si>
  <si>
    <r>
      <rPr>
        <b/>
        <sz val="8"/>
        <color theme="1"/>
        <rFont val="Arial"/>
        <family val="2"/>
      </rPr>
      <t xml:space="preserve">Negeri
utama
</t>
    </r>
    <r>
      <rPr>
        <i/>
        <sz val="8"/>
        <color theme="1"/>
        <rFont val="Arial"/>
        <family val="2"/>
      </rPr>
      <t>Primary
state</t>
    </r>
  </si>
  <si>
    <r>
      <rPr>
        <b/>
        <sz val="8"/>
        <color theme="1"/>
        <rFont val="Arial"/>
        <family val="2"/>
      </rPr>
      <t xml:space="preserve">KEGUNAAN PEJABAT </t>
    </r>
    <r>
      <rPr>
        <i/>
        <sz val="8"/>
        <color theme="1"/>
        <rFont val="Arial"/>
        <family val="2"/>
      </rPr>
      <t>/ OFFICE USE</t>
    </r>
  </si>
  <si>
    <t xml:space="preserve">Kod negeri </t>
  </si>
  <si>
    <t>Bahan dan bekalan yang digunakan</t>
  </si>
  <si>
    <r>
      <rPr>
        <b/>
        <sz val="8"/>
        <color theme="1"/>
        <rFont val="Arial"/>
        <family val="2"/>
      </rPr>
      <t>Kod produk</t>
    </r>
    <r>
      <rPr>
        <i/>
        <sz val="8"/>
        <color theme="1"/>
        <rFont val="Arial"/>
        <family val="2"/>
      </rPr>
      <t xml:space="preserve">                             </t>
    </r>
  </si>
  <si>
    <t>utama</t>
  </si>
  <si>
    <t>Materials and supplies consumed</t>
  </si>
  <si>
    <t>Product code</t>
  </si>
  <si>
    <t>Primary</t>
  </si>
  <si>
    <t>state</t>
  </si>
  <si>
    <t>code</t>
  </si>
  <si>
    <t xml:space="preserve">14.1
</t>
  </si>
  <si>
    <r>
      <rPr>
        <b/>
        <sz val="8"/>
        <color theme="1"/>
        <rFont val="Arial"/>
        <family val="2"/>
      </rPr>
      <t xml:space="preserve">Alat dan barang keperluan
</t>
    </r>
    <r>
      <rPr>
        <i/>
        <sz val="8"/>
        <color theme="1"/>
        <rFont val="Arial"/>
        <family val="2"/>
      </rPr>
      <t>Tool and consumables</t>
    </r>
  </si>
  <si>
    <t xml:space="preserve">14.17
</t>
  </si>
  <si>
    <r>
      <rPr>
        <b/>
        <sz val="8"/>
        <color theme="1"/>
        <rFont val="Arial"/>
        <family val="2"/>
      </rPr>
      <t xml:space="preserve">Pelapik getah
</t>
    </r>
    <r>
      <rPr>
        <i/>
        <sz val="8"/>
        <color theme="1"/>
        <rFont val="Arial"/>
        <family val="2"/>
      </rPr>
      <t>Rubber lining</t>
    </r>
  </si>
  <si>
    <t xml:space="preserve">14.2
</t>
  </si>
  <si>
    <r>
      <rPr>
        <b/>
        <sz val="8"/>
        <color theme="1"/>
        <rFont val="Arial"/>
        <family val="2"/>
      </rPr>
      <t xml:space="preserve">Alat gantian dan alat tambahan penggerudian &amp; peletupan
</t>
    </r>
    <r>
      <rPr>
        <i/>
        <sz val="8"/>
        <color theme="1"/>
        <rFont val="Arial"/>
        <family val="2"/>
      </rPr>
      <t>Drilling and blasting parts &amp; accessories</t>
    </r>
  </si>
  <si>
    <t xml:space="preserve">14.18
</t>
  </si>
  <si>
    <r>
      <rPr>
        <b/>
        <sz val="8"/>
        <color theme="1"/>
        <rFont val="Arial"/>
        <family val="2"/>
      </rPr>
      <t xml:space="preserve">Peletus
</t>
    </r>
    <r>
      <rPr>
        <i/>
        <sz val="8"/>
        <color theme="1"/>
        <rFont val="Arial"/>
        <family val="2"/>
      </rPr>
      <t>Detonators</t>
    </r>
  </si>
  <si>
    <t xml:space="preserve">14.3
</t>
  </si>
  <si>
    <r>
      <rPr>
        <b/>
        <sz val="8"/>
        <color theme="1"/>
        <rFont val="Arial"/>
        <family val="2"/>
      </rPr>
      <t xml:space="preserve">Amang dan mineral lain untuk prosesan
</t>
    </r>
    <r>
      <rPr>
        <i/>
        <sz val="8"/>
        <color theme="1"/>
        <rFont val="Arial"/>
        <family val="2"/>
      </rPr>
      <t>Amang and other minerals for processing</t>
    </r>
  </si>
  <si>
    <t xml:space="preserve">14.19
</t>
  </si>
  <si>
    <r>
      <rPr>
        <b/>
        <sz val="8"/>
        <color theme="1"/>
        <rFont val="Arial"/>
        <family val="2"/>
      </rPr>
      <t xml:space="preserve">Peralatan mekanikal
</t>
    </r>
    <r>
      <rPr>
        <i/>
        <sz val="8"/>
        <color theme="1"/>
        <rFont val="Arial"/>
        <family val="2"/>
      </rPr>
      <t>Mechanical tools</t>
    </r>
  </si>
  <si>
    <t>14.4</t>
  </si>
  <si>
    <r>
      <rPr>
        <b/>
        <sz val="8"/>
        <color theme="1"/>
        <rFont val="Arial"/>
        <family val="2"/>
      </rPr>
      <t xml:space="preserve">Bahan batuan (seperti sisa kuari dan batuan)
</t>
    </r>
    <r>
      <rPr>
        <i/>
        <sz val="8"/>
        <color theme="1"/>
        <rFont val="Arial"/>
        <family val="2"/>
      </rPr>
      <t>Rock materials (such as quarry dust and rock)</t>
    </r>
  </si>
  <si>
    <t xml:space="preserve">14.20
</t>
  </si>
  <si>
    <r>
      <rPr>
        <b/>
        <sz val="8"/>
        <color theme="1"/>
        <rFont val="Arial"/>
        <family val="2"/>
      </rPr>
      <t xml:space="preserve">Rod dan bekalan pengimpal
</t>
    </r>
    <r>
      <rPr>
        <sz val="8"/>
        <color theme="1"/>
        <rFont val="Arial"/>
        <family val="2"/>
      </rPr>
      <t>Welding rods and supplies</t>
    </r>
  </si>
  <si>
    <t xml:space="preserve">14.5
</t>
  </si>
  <si>
    <r>
      <rPr>
        <b/>
        <sz val="8"/>
        <color theme="1"/>
        <rFont val="Arial"/>
        <family val="2"/>
      </rPr>
      <t xml:space="preserve">Bahan kimia
</t>
    </r>
    <r>
      <rPr>
        <i/>
        <sz val="8"/>
        <color theme="1"/>
        <rFont val="Arial"/>
        <family val="2"/>
      </rPr>
      <t>Chemicals</t>
    </r>
  </si>
  <si>
    <t xml:space="preserve">14.21
</t>
  </si>
  <si>
    <r>
      <rPr>
        <b/>
        <sz val="8"/>
        <color theme="1"/>
        <rFont val="Arial"/>
        <family val="2"/>
      </rPr>
      <t xml:space="preserve">Sauh
</t>
    </r>
    <r>
      <rPr>
        <i/>
        <sz val="8"/>
        <color theme="1"/>
        <rFont val="Arial"/>
        <family val="2"/>
      </rPr>
      <t>Anchor</t>
    </r>
  </si>
  <si>
    <t xml:space="preserve">14.6
</t>
  </si>
  <si>
    <r>
      <rPr>
        <b/>
        <sz val="8"/>
        <color theme="1"/>
        <rFont val="Arial"/>
        <family val="2"/>
      </rPr>
      <t xml:space="preserve">Bahan peletup (gelignit, amonium nitrat, emulit)
</t>
    </r>
    <r>
      <rPr>
        <i/>
        <sz val="8"/>
        <color theme="1"/>
        <rFont val="Arial"/>
        <family val="2"/>
      </rPr>
      <t>Explosives (gelignite, ammonium nitrate, emulite)</t>
    </r>
  </si>
  <si>
    <t xml:space="preserve">14.22
</t>
  </si>
  <si>
    <r>
      <rPr>
        <b/>
        <sz val="8"/>
        <color theme="1"/>
        <rFont val="Arial"/>
        <family val="2"/>
      </rPr>
      <t xml:space="preserve">Simen
</t>
    </r>
    <r>
      <rPr>
        <i/>
        <sz val="8"/>
        <color theme="1"/>
        <rFont val="Arial"/>
        <family val="2"/>
      </rPr>
      <t>Cement</t>
    </r>
  </si>
  <si>
    <t xml:space="preserve">14.7
</t>
  </si>
  <si>
    <r>
      <rPr>
        <b/>
        <sz val="8"/>
        <color theme="1"/>
        <rFont val="Arial"/>
        <family val="2"/>
      </rPr>
      <t>Beg politena dan guni</t>
    </r>
    <r>
      <rPr>
        <i/>
        <sz val="8"/>
        <color theme="1"/>
        <rFont val="Arial"/>
        <family val="2"/>
      </rPr>
      <t xml:space="preserve">
Polythene and jute bags</t>
    </r>
  </si>
  <si>
    <t xml:space="preserve">14.23
</t>
  </si>
  <si>
    <r>
      <rPr>
        <b/>
        <sz val="8"/>
        <color theme="1"/>
        <rFont val="Arial"/>
        <family val="2"/>
      </rPr>
      <t xml:space="preserve">Tayar dan tiup
</t>
    </r>
    <r>
      <rPr>
        <i/>
        <sz val="8"/>
        <color theme="1"/>
        <rFont val="Arial"/>
        <family val="2"/>
      </rPr>
      <t>Tyres and tubes</t>
    </r>
  </si>
  <si>
    <t xml:space="preserve">14.8
</t>
  </si>
  <si>
    <r>
      <rPr>
        <b/>
        <sz val="8"/>
        <color theme="1"/>
        <rFont val="Arial"/>
        <family val="2"/>
      </rPr>
      <t xml:space="preserve">Bitumen
</t>
    </r>
    <r>
      <rPr>
        <i/>
        <sz val="8"/>
        <color theme="1"/>
        <rFont val="Arial"/>
        <family val="2"/>
      </rPr>
      <t>Bitumen</t>
    </r>
  </si>
  <si>
    <t xml:space="preserve">14.24
</t>
  </si>
  <si>
    <r>
      <rPr>
        <b/>
        <sz val="8"/>
        <color theme="1"/>
        <rFont val="Arial"/>
        <family val="2"/>
      </rPr>
      <t xml:space="preserve">Tong drum (sebagai pelampung)
</t>
    </r>
    <r>
      <rPr>
        <i/>
        <sz val="8"/>
        <color theme="1"/>
        <rFont val="Arial"/>
        <family val="2"/>
      </rPr>
      <t>Drum (as float)</t>
    </r>
  </si>
  <si>
    <t xml:space="preserve">14.9
</t>
  </si>
  <si>
    <r>
      <rPr>
        <b/>
        <sz val="8"/>
        <color theme="1"/>
        <rFont val="Arial"/>
        <family val="2"/>
      </rPr>
      <t xml:space="preserve">Bolt dan nat
</t>
    </r>
    <r>
      <rPr>
        <i/>
        <sz val="8"/>
        <color theme="1"/>
        <rFont val="Arial"/>
        <family val="2"/>
      </rPr>
      <t>Bolts and nuts</t>
    </r>
  </si>
  <si>
    <t xml:space="preserve">14.25
</t>
  </si>
  <si>
    <r>
      <rPr>
        <b/>
        <sz val="8"/>
        <color theme="1"/>
        <rFont val="Arial"/>
        <family val="2"/>
      </rPr>
      <t xml:space="preserve">Bahan untuk kerja pembaikan dan penyelenggaraan sendiri
</t>
    </r>
    <r>
      <rPr>
        <i/>
        <sz val="8"/>
        <color theme="1"/>
        <rFont val="Arial"/>
        <family val="2"/>
      </rPr>
      <t>Materials (other than specified above) for own repair and maintenance work</t>
    </r>
  </si>
  <si>
    <t xml:space="preserve">14.10
</t>
  </si>
  <si>
    <r>
      <rPr>
        <b/>
        <sz val="8"/>
        <color theme="1"/>
        <rFont val="Arial"/>
        <family val="2"/>
      </rPr>
      <t xml:space="preserve">Dawai intan
</t>
    </r>
    <r>
      <rPr>
        <i/>
        <sz val="8"/>
        <color theme="1"/>
        <rFont val="Arial"/>
        <family val="2"/>
      </rPr>
      <t>Diamond wires</t>
    </r>
  </si>
  <si>
    <t>-----------------------------------------------------</t>
  </si>
  <si>
    <t xml:space="preserve">14.11
</t>
  </si>
  <si>
    <r>
      <rPr>
        <b/>
        <sz val="8"/>
        <color theme="1"/>
        <rFont val="Arial"/>
        <family val="2"/>
      </rPr>
      <t xml:space="preserve">Fius keselamatan dan kordteks
</t>
    </r>
    <r>
      <rPr>
        <i/>
        <sz val="8"/>
        <color theme="1"/>
        <rFont val="Arial"/>
        <family val="2"/>
      </rPr>
      <t>Cordtex and safety fuses</t>
    </r>
  </si>
  <si>
    <t xml:space="preserve">14.12
</t>
  </si>
  <si>
    <r>
      <rPr>
        <b/>
        <sz val="8"/>
        <color theme="1"/>
        <rFont val="Arial"/>
        <family val="2"/>
      </rPr>
      <t xml:space="preserve">Hos getah
</t>
    </r>
    <r>
      <rPr>
        <i/>
        <sz val="8"/>
        <color theme="1"/>
        <rFont val="Arial"/>
        <family val="2"/>
      </rPr>
      <t>Rubber hose</t>
    </r>
  </si>
  <si>
    <r>
      <rPr>
        <b/>
        <sz val="8"/>
        <color theme="1"/>
        <rFont val="Arial"/>
        <family val="2"/>
      </rPr>
      <t xml:space="preserve">Bahan dan bekalan lain (tidak dilaporkan di atas) nyatakan:
</t>
    </r>
    <r>
      <rPr>
        <i/>
        <sz val="8"/>
        <color theme="1"/>
        <rFont val="Arial"/>
        <family val="2"/>
      </rPr>
      <t>Others materials and supplies (not reported above) specify:</t>
    </r>
  </si>
  <si>
    <t xml:space="preserve">14.13
</t>
  </si>
  <si>
    <r>
      <rPr>
        <b/>
        <sz val="8"/>
        <color theme="1"/>
        <rFont val="Arial"/>
        <family val="2"/>
      </rPr>
      <t xml:space="preserve">Kayu gergaji (selain daripada bahan pembakar)
</t>
    </r>
    <r>
      <rPr>
        <i/>
        <sz val="8"/>
        <color theme="1"/>
        <rFont val="Arial"/>
        <family val="2"/>
      </rPr>
      <t>Timber (other than fuels)</t>
    </r>
  </si>
  <si>
    <t xml:space="preserve">14.14
</t>
  </si>
  <si>
    <r>
      <rPr>
        <b/>
        <sz val="8"/>
        <color theme="1"/>
        <rFont val="Arial"/>
        <family val="2"/>
      </rPr>
      <t xml:space="preserve">Kepingan keluli lembut
</t>
    </r>
    <r>
      <rPr>
        <i/>
        <sz val="8"/>
        <color theme="1"/>
        <rFont val="Arial"/>
        <family val="2"/>
      </rPr>
      <t>Mild steel plates</t>
    </r>
  </si>
  <si>
    <t xml:space="preserve">14.15
</t>
  </si>
  <si>
    <r>
      <rPr>
        <b/>
        <sz val="8"/>
        <color theme="1"/>
        <rFont val="Arial"/>
        <family val="2"/>
      </rPr>
      <t xml:space="preserve">Oksigen dan asetilena (gas)
</t>
    </r>
    <r>
      <rPr>
        <i/>
        <sz val="8"/>
        <color theme="1"/>
        <rFont val="Arial"/>
        <family val="2"/>
      </rPr>
      <t>Oxygen and acetylene (gas)</t>
    </r>
  </si>
  <si>
    <t xml:space="preserve">(c)
</t>
  </si>
  <si>
    <t xml:space="preserve">14.16
</t>
  </si>
  <si>
    <r>
      <rPr>
        <b/>
        <sz val="8"/>
        <color theme="1"/>
        <rFont val="Arial"/>
        <family val="2"/>
      </rPr>
      <t xml:space="preserve">Paip dan pemasangan besi dan keluli
</t>
    </r>
    <r>
      <rPr>
        <i/>
        <sz val="8"/>
        <color theme="1"/>
        <rFont val="Arial"/>
        <family val="2"/>
      </rPr>
      <t>Iron and steel pipes and fittings</t>
    </r>
  </si>
  <si>
    <t xml:space="preserve">14.27
</t>
  </si>
  <si>
    <r>
      <rPr>
        <b/>
        <sz val="8"/>
        <color theme="1"/>
        <rFont val="Arial"/>
        <family val="2"/>
      </rPr>
      <t xml:space="preserve">Jumlah (14.1 hingga 14.26)
</t>
    </r>
    <r>
      <rPr>
        <i/>
        <sz val="8"/>
        <color theme="1"/>
        <rFont val="Arial"/>
        <family val="2"/>
      </rPr>
      <t>Total (14.1 to 14.26)</t>
    </r>
  </si>
  <si>
    <t>143330</t>
  </si>
  <si>
    <t>143331</t>
  </si>
  <si>
    <t>143333</t>
  </si>
  <si>
    <t>143334</t>
  </si>
  <si>
    <t>143335</t>
  </si>
  <si>
    <t>041030</t>
  </si>
  <si>
    <t>041530</t>
  </si>
  <si>
    <t>Please specify the location coordinates of this establishment</t>
  </si>
  <si>
    <t>Perbelanjaan modal dalam tahun kewangan</t>
  </si>
  <si>
    <t>Capital expenditure during financial year</t>
  </si>
  <si>
    <t>Harta yang dijual /
dilupuskan / ditamatkan
penggunaannya dalam
tahun kewangan</t>
  </si>
  <si>
    <t>Assets sold / disposed /
discarded during financial year</t>
  </si>
  <si>
    <t>Susut nilai / pelunasan 
semasa dalam tahun kewangan</t>
  </si>
  <si>
    <t>Current depreciation / 
amortisation during financial year</t>
  </si>
  <si>
    <t>Penggunaan Teknologi Maklumat dan Komunikasi (TMK)</t>
  </si>
  <si>
    <t>Usage of Information and Communication Technology (ICT)</t>
  </si>
  <si>
    <r>
      <t xml:space="preserve">Penggunaan Peranti Digital / </t>
    </r>
    <r>
      <rPr>
        <i/>
        <sz val="9"/>
        <rFont val="Arial"/>
        <family val="2"/>
      </rPr>
      <t>Digital Device Usage</t>
    </r>
  </si>
  <si>
    <t>Penggunaan Internet / Internet Usage</t>
  </si>
  <si>
    <t>Penggunaan Teknologi Maklumat dan Komunikasi (TMK) (samb.)</t>
  </si>
  <si>
    <t>Usage of Information and Communication Technology (ICT) (cont'd)</t>
  </si>
  <si>
    <r>
      <t xml:space="preserve">Penggunaan Web Presence / </t>
    </r>
    <r>
      <rPr>
        <i/>
        <sz val="9"/>
        <rFont val="Arial"/>
        <family val="2"/>
      </rPr>
      <t>Web Presence Usage</t>
    </r>
  </si>
  <si>
    <t xml:space="preserve">Tidak termasuk       </t>
  </si>
  <si>
    <t xml:space="preserve">Includes           </t>
  </si>
  <si>
    <t xml:space="preserve">: Websites, home page or presence on a third party’s site where this business has substantial control </t>
  </si>
  <si>
    <t>: Jika ia wujud di dalam online directory dan mengiklan di laman pihak ketiga</t>
  </si>
  <si>
    <r>
      <t xml:space="preserve"> : Laman web, </t>
    </r>
    <r>
      <rPr>
        <b/>
        <i/>
        <sz val="8"/>
        <rFont val="Arial"/>
        <family val="2"/>
      </rPr>
      <t>home page</t>
    </r>
    <r>
      <rPr>
        <b/>
        <sz val="8"/>
        <rFont val="Arial"/>
        <family val="2"/>
      </rPr>
      <t xml:space="preserve"> atau wujud di laman pihak ketiga yang mana perniagaan ini mempunyai</t>
    </r>
  </si>
  <si>
    <t xml:space="preserve">Excludes           </t>
  </si>
  <si>
    <t>: Inclusion in an online directory and advertising on a third party’s site</t>
  </si>
  <si>
    <r>
      <t xml:space="preserve">Penggunaan Teknologi Digital / </t>
    </r>
    <r>
      <rPr>
        <i/>
        <sz val="9"/>
        <rFont val="Arial"/>
        <family val="2"/>
      </rPr>
      <t>Digital Technologies Usage</t>
    </r>
  </si>
  <si>
    <t>Perkhidmatan dalam talian dan transaksi e-dagang</t>
  </si>
  <si>
    <t>Online services and e-commerce transactions</t>
  </si>
  <si>
    <t>Termasuk       :</t>
  </si>
  <si>
    <t xml:space="preserve">Exclude               : </t>
  </si>
  <si>
    <t>Orders submitted via email</t>
  </si>
  <si>
    <t>Perkhidmatan dalam talian dan transaksi e-dagang (samb.)</t>
  </si>
  <si>
    <t>Online services and e-commerce transactions (cont'd)</t>
  </si>
  <si>
    <t>Jika TIDAK, sila ke seksyen C</t>
  </si>
  <si>
    <t>If NO, please proceed to section C</t>
  </si>
  <si>
    <t xml:space="preserve">Jalur lebar tetap (cth. ADSL, SDSL, VDSL, teknologi fiber dan optik, teknologi kabel) </t>
  </si>
  <si>
    <t>F.5</t>
  </si>
  <si>
    <t xml:space="preserve">   Jika TIDAK, sila ke seksyen H</t>
  </si>
  <si>
    <t xml:space="preserve">   If NO, please proceed to section H</t>
  </si>
  <si>
    <t xml:space="preserve">Jumlah </t>
  </si>
  <si>
    <t xml:space="preserve">KELASTARIAN ALAM SEKITAR </t>
  </si>
  <si>
    <t>ENVIRONMENTAL SUSTAINABILITY</t>
  </si>
  <si>
    <t>AFFILIATE /SUBSIDIARI ASING</t>
  </si>
  <si>
    <t>FOREIGN  AFFILIATE / SUBSIDIARY</t>
  </si>
  <si>
    <t>Jumlah pendapatan (8.1 hingga 8.14)</t>
  </si>
  <si>
    <t>Total income (8.1 to 8.14)</t>
  </si>
  <si>
    <t>JUMLAH BESAR (8.15 dan 8.16)</t>
  </si>
  <si>
    <t>GRAND TOTAL  (8.15 and 8.16)</t>
  </si>
  <si>
    <t>330069a</t>
  </si>
  <si>
    <t>370075a</t>
  </si>
  <si>
    <t>370139a</t>
  </si>
  <si>
    <t>370115a</t>
  </si>
  <si>
    <t>350044a</t>
  </si>
  <si>
    <r>
      <t xml:space="preserve">(sila laporkan perincian di muka surat </t>
    </r>
    <r>
      <rPr>
        <b/>
        <sz val="8"/>
        <color rgb="FFFF0000"/>
        <rFont val="Arial"/>
        <family val="2"/>
      </rPr>
      <t>39</t>
    </r>
    <r>
      <rPr>
        <b/>
        <sz val="8"/>
        <color theme="1"/>
        <rFont val="Arial"/>
        <family val="2"/>
      </rPr>
      <t>)</t>
    </r>
  </si>
  <si>
    <t>Nilai Output</t>
  </si>
  <si>
    <t>Nilai Input</t>
  </si>
  <si>
    <t>Nilai Ditambah (VA)</t>
  </si>
  <si>
    <t>Jumlah Pekerja</t>
  </si>
  <si>
    <t>Pekerja Bergaji</t>
  </si>
  <si>
    <t>Gaji &amp; Upah</t>
  </si>
  <si>
    <t>Harta Tetap</t>
  </si>
  <si>
    <t>I/O</t>
  </si>
  <si>
    <t>Purata Gaji</t>
  </si>
  <si>
    <t>Susut Nilai</t>
  </si>
  <si>
    <t xml:space="preserve">Gaji &amp; Upah </t>
  </si>
  <si>
    <t xml:space="preserve">Jumlah Pekerja </t>
  </si>
  <si>
    <t xml:space="preserve">Untung Rugi </t>
  </si>
  <si>
    <t>Bahan Mentah</t>
  </si>
  <si>
    <t>Pengeluaran
A</t>
  </si>
  <si>
    <t>Pengeluaran
B</t>
  </si>
  <si>
    <t>Pengeluaran
C</t>
  </si>
  <si>
    <t>Checking Pengeluaran Seksyen</t>
  </si>
  <si>
    <t>Elektrik</t>
  </si>
  <si>
    <t>Bahan Pembakar</t>
  </si>
  <si>
    <t>MSIC</t>
  </si>
  <si>
    <t>Jumlah Hasil</t>
  </si>
  <si>
    <t>Jumlah Belanja</t>
  </si>
  <si>
    <t>JUMLAH BESAR (9.39 hingga 9.44)</t>
  </si>
  <si>
    <t>GRAND TOTAL (9.39 to 9.44)</t>
  </si>
  <si>
    <t>Nilai yang dilaporkan di medan 150101 + 150201 mesti sama dengan medan 090001 di Soalan 9 dan medan 143189 di Soalan 14.</t>
  </si>
  <si>
    <t>Value reported in fields 150101 + 150201 must be equal to field 090001 in Question 9 and field 143189 in Question 14.</t>
  </si>
  <si>
    <t>Pampasan Pekerja (COE)</t>
  </si>
  <si>
    <t>Pekerja Bergaji vs Gaji Upah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</si>
</sst>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RM&quot;* #,##0.00_-;\-&quot;RM&quot;* #,##0.00_-;_-&quot;RM&quot;* &quot;-&quot;??_-;_-@_-"/>
    <numFmt numFmtId="165" formatCode="_(* #,##0_);_(* \(#,##0\);_(* &quot;-&quot;_);_(@_)"/>
    <numFmt numFmtId="166" formatCode="_(* #,##0.00_);_(* \(#,##0.00\);_(* &quot;-&quot;??_);_(@_)"/>
    <numFmt numFmtId="167" formatCode="_(* #,##0.00_);_(* \(#,##0.00\);_(* \-??_);_(@_)"/>
    <numFmt numFmtId="168" formatCode="0.0"/>
    <numFmt numFmtId="169" formatCode="_(* #,##0_);_(* \(#,##0\);_(* \-??_);_(@_)"/>
    <numFmt numFmtId="170" formatCode="0.0000"/>
  </numFmts>
  <fonts count="19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2"/>
      <name val="Arial"/>
      <family val="2"/>
    </font>
    <font>
      <sz val="14"/>
      <name val="Arial"/>
      <family val="2"/>
    </font>
    <font>
      <sz val="11"/>
      <color indexed="8"/>
      <name val="Calibri"/>
      <family val="2"/>
    </font>
    <font>
      <sz val="9"/>
      <name val="Arial"/>
      <family val="2"/>
    </font>
    <font>
      <b/>
      <sz val="9"/>
      <name val="Arial"/>
      <family val="2"/>
    </font>
    <font>
      <b/>
      <sz val="8"/>
      <name val="Arial"/>
      <family val="2"/>
    </font>
    <font>
      <b/>
      <sz val="12"/>
      <name val="Arial"/>
      <family val="2"/>
    </font>
    <font>
      <b/>
      <sz val="16"/>
      <name val="Arial"/>
      <family val="2"/>
    </font>
    <font>
      <i/>
      <sz val="8"/>
      <name val="Arial"/>
      <family val="2"/>
    </font>
    <font>
      <i/>
      <sz val="12"/>
      <name val="Arial"/>
      <family val="2"/>
    </font>
    <font>
      <b/>
      <sz val="10"/>
      <name val="Arial"/>
      <family val="2"/>
    </font>
    <font>
      <b/>
      <sz val="14"/>
      <name val="Arial"/>
      <family val="2"/>
    </font>
    <font>
      <sz val="8"/>
      <name val="Arial"/>
      <family val="2"/>
    </font>
    <font>
      <sz val="11"/>
      <name val="Arial"/>
      <family val="2"/>
    </font>
    <font>
      <b/>
      <i/>
      <sz val="8"/>
      <name val="Arial"/>
      <family val="2"/>
    </font>
    <font>
      <b/>
      <sz val="11"/>
      <name val="Arial"/>
      <family val="2"/>
    </font>
    <font>
      <i/>
      <sz val="10"/>
      <name val="Arial"/>
      <family val="2"/>
    </font>
    <font>
      <b/>
      <sz val="8"/>
      <color indexed="8"/>
      <name val="Tahoma"/>
      <family val="2"/>
    </font>
    <font>
      <b/>
      <i/>
      <sz val="8"/>
      <color indexed="8"/>
      <name val="Tahoma"/>
      <family val="2"/>
    </font>
    <font>
      <sz val="8"/>
      <color indexed="55"/>
      <name val="Arial"/>
      <family val="2"/>
    </font>
    <font>
      <b/>
      <i/>
      <sz val="12"/>
      <name val="Arial"/>
      <family val="2"/>
    </font>
    <font>
      <sz val="8"/>
      <name val="Bookman Old Style"/>
      <family val="1"/>
    </font>
    <font>
      <sz val="10"/>
      <name val="Arial"/>
      <family val="2"/>
    </font>
    <font>
      <i/>
      <sz val="9"/>
      <name val="Arial"/>
      <family val="2"/>
    </font>
    <font>
      <sz val="9"/>
      <name val="Bookman Old Style"/>
      <family val="1"/>
    </font>
    <font>
      <i/>
      <sz val="11"/>
      <name val="Arial"/>
      <family val="2"/>
    </font>
    <font>
      <i/>
      <sz val="10"/>
      <color indexed="8"/>
      <name val="Arial"/>
      <family val="2"/>
    </font>
    <font>
      <i/>
      <sz val="11"/>
      <name val="Arial Narrow"/>
      <family val="2"/>
    </font>
    <font>
      <i/>
      <sz val="8"/>
      <color indexed="8"/>
      <name val="Tahoma"/>
      <family val="2"/>
    </font>
    <font>
      <b/>
      <sz val="8"/>
      <color indexed="81"/>
      <name val="Tahoma"/>
      <family val="2"/>
    </font>
    <font>
      <i/>
      <sz val="8"/>
      <color indexed="81"/>
      <name val="Tahoma"/>
      <family val="2"/>
    </font>
    <font>
      <sz val="8"/>
      <color indexed="81"/>
      <name val="Tahoma"/>
      <family val="2"/>
    </font>
    <font>
      <b/>
      <i/>
      <sz val="8"/>
      <color indexed="81"/>
      <name val="Tahoma"/>
      <family val="2"/>
    </font>
    <font>
      <sz val="9"/>
      <color indexed="81"/>
      <name val="Tahoma"/>
      <family val="2"/>
    </font>
    <font>
      <sz val="9"/>
      <color indexed="55"/>
      <name val="Arial"/>
      <family val="2"/>
    </font>
    <font>
      <i/>
      <sz val="8"/>
      <color indexed="55"/>
      <name val="Arial"/>
      <family val="2"/>
    </font>
    <font>
      <i/>
      <sz val="16"/>
      <name val="Arial"/>
      <family val="2"/>
    </font>
    <font>
      <u/>
      <sz val="9"/>
      <color theme="10"/>
      <name val="Arial"/>
      <family val="2"/>
    </font>
    <font>
      <i/>
      <sz val="9"/>
      <color indexed="81"/>
      <name val="Tahoma"/>
      <family val="2"/>
    </font>
    <font>
      <b/>
      <sz val="11"/>
      <color indexed="8"/>
      <name val="Arial"/>
      <family val="2"/>
    </font>
    <font>
      <i/>
      <sz val="11"/>
      <color indexed="8"/>
      <name val="Arial"/>
      <family val="2"/>
    </font>
    <font>
      <b/>
      <i/>
      <sz val="10"/>
      <name val="Arial"/>
      <family val="2"/>
    </font>
    <font>
      <b/>
      <sz val="8.5"/>
      <name val="Arial"/>
      <family val="2"/>
    </font>
    <font>
      <i/>
      <sz val="8.5"/>
      <name val="Arial"/>
      <family val="2"/>
    </font>
    <font>
      <sz val="14"/>
      <name val="Helv"/>
    </font>
    <font>
      <b/>
      <u/>
      <sz val="9"/>
      <name val="Arial"/>
      <family val="2"/>
    </font>
    <font>
      <sz val="10"/>
      <name val="Arial"/>
      <family val="2"/>
    </font>
    <font>
      <b/>
      <sz val="10"/>
      <name val="Calibri"/>
      <family val="2"/>
    </font>
    <font>
      <sz val="8.5"/>
      <name val="Arial"/>
      <family val="2"/>
    </font>
    <font>
      <b/>
      <i/>
      <sz val="8.5"/>
      <name val="Arial"/>
      <family val="2"/>
    </font>
    <font>
      <b/>
      <u/>
      <sz val="8.5"/>
      <name val="Arial"/>
      <family val="2"/>
    </font>
    <font>
      <b/>
      <i/>
      <u/>
      <sz val="8.5"/>
      <name val="Arial"/>
      <family val="2"/>
    </font>
    <font>
      <sz val="9.5"/>
      <name val="Arial"/>
      <family val="2"/>
    </font>
    <font>
      <b/>
      <sz val="9.5"/>
      <name val="Arial"/>
      <family val="2"/>
    </font>
    <font>
      <i/>
      <sz val="9.5"/>
      <name val="Arial"/>
      <family val="2"/>
    </font>
    <font>
      <sz val="8.5"/>
      <name val="Bookman Old Style"/>
      <family val="1"/>
    </font>
    <font>
      <sz val="8.5"/>
      <name val="Wingdings"/>
      <charset val="2"/>
    </font>
    <font>
      <b/>
      <sz val="8.5"/>
      <color indexed="8"/>
      <name val="Arial"/>
      <family val="2"/>
    </font>
    <font>
      <sz val="8.5"/>
      <color indexed="8"/>
      <name val="Arial"/>
      <family val="2"/>
    </font>
    <font>
      <i/>
      <sz val="8.5"/>
      <color indexed="8"/>
      <name val="Arial"/>
      <family val="2"/>
    </font>
    <font>
      <b/>
      <sz val="9"/>
      <name val="Bookman Old Style"/>
      <family val="1"/>
    </font>
    <font>
      <b/>
      <sz val="8.5"/>
      <color theme="1"/>
      <name val="Arial"/>
      <family val="2"/>
    </font>
    <font>
      <i/>
      <sz val="8.5"/>
      <color theme="1"/>
      <name val="Arial"/>
      <family val="2"/>
    </font>
    <font>
      <b/>
      <sz val="13"/>
      <name val="Arial"/>
      <family val="2"/>
    </font>
    <font>
      <b/>
      <sz val="14"/>
      <color theme="1"/>
      <name val="Arial"/>
      <family val="2"/>
    </font>
    <font>
      <b/>
      <sz val="15"/>
      <name val="Arial"/>
      <family val="2"/>
    </font>
    <font>
      <i/>
      <sz val="15"/>
      <name val="Arial"/>
      <family val="2"/>
    </font>
    <font>
      <b/>
      <sz val="10"/>
      <color rgb="FF000000"/>
      <name val="Arial"/>
      <family val="2"/>
    </font>
    <font>
      <sz val="10"/>
      <color rgb="FF000000"/>
      <name val="Arial"/>
      <family val="2"/>
    </font>
    <font>
      <i/>
      <sz val="10"/>
      <color rgb="FF000000"/>
      <name val="Arial"/>
      <family val="2"/>
    </font>
    <font>
      <b/>
      <sz val="11"/>
      <color rgb="FF000000"/>
      <name val="Arial"/>
      <family val="2"/>
    </font>
    <font>
      <i/>
      <sz val="11"/>
      <color rgb="FF000000"/>
      <name val="Arial"/>
      <family val="2"/>
    </font>
    <font>
      <b/>
      <sz val="12"/>
      <color indexed="8"/>
      <name val="Arial"/>
      <family val="2"/>
    </font>
    <font>
      <i/>
      <sz val="12"/>
      <color indexed="8"/>
      <name val="Arial"/>
      <family val="2"/>
    </font>
    <font>
      <b/>
      <sz val="8.5"/>
      <color rgb="FFFF0000"/>
      <name val="Arial"/>
      <family val="2"/>
    </font>
    <font>
      <sz val="8.5"/>
      <color rgb="FFFF0000"/>
      <name val="Arial"/>
      <family val="2"/>
    </font>
    <font>
      <sz val="10"/>
      <color rgb="FFFF0000"/>
      <name val="Arial"/>
      <family val="2"/>
    </font>
    <font>
      <i/>
      <sz val="8.5"/>
      <color rgb="FFFF0000"/>
      <name val="Arial"/>
      <family val="2"/>
    </font>
    <font>
      <b/>
      <sz val="10"/>
      <color rgb="FFFF0000"/>
      <name val="Arial"/>
      <family val="2"/>
    </font>
    <font>
      <b/>
      <sz val="13.5"/>
      <name val="Arial"/>
      <family val="2"/>
    </font>
    <font>
      <i/>
      <sz val="13.5"/>
      <name val="Arial"/>
      <family val="2"/>
    </font>
    <font>
      <i/>
      <sz val="8"/>
      <color indexed="8"/>
      <name val="Arial"/>
      <family val="2"/>
    </font>
    <font>
      <i/>
      <sz val="8"/>
      <color theme="1"/>
      <name val="Arial"/>
      <family val="2"/>
    </font>
    <font>
      <b/>
      <sz val="8"/>
      <color theme="1"/>
      <name val="Arial"/>
      <family val="2"/>
    </font>
    <font>
      <b/>
      <sz val="9"/>
      <color theme="1"/>
      <name val="Arial"/>
      <family val="2"/>
    </font>
    <font>
      <sz val="9"/>
      <color theme="1"/>
      <name val="Arial"/>
      <family val="2"/>
    </font>
    <font>
      <sz val="8"/>
      <color theme="1"/>
      <name val="Arial"/>
      <family val="2"/>
    </font>
    <font>
      <i/>
      <sz val="8.5"/>
      <color theme="3"/>
      <name val="Arial"/>
      <family val="2"/>
    </font>
    <font>
      <b/>
      <sz val="8.5"/>
      <color theme="3"/>
      <name val="Arial"/>
      <family val="2"/>
    </font>
    <font>
      <sz val="8.5"/>
      <color theme="3"/>
      <name val="Arial"/>
      <family val="2"/>
    </font>
    <font>
      <i/>
      <sz val="8.5"/>
      <name val="Bookman Old Style"/>
      <family val="1"/>
    </font>
    <font>
      <i/>
      <sz val="8.5"/>
      <name val="Wingdings"/>
      <charset val="2"/>
    </font>
    <font>
      <i/>
      <sz val="8"/>
      <name val="Bookman Old Style"/>
      <family val="1"/>
    </font>
    <font>
      <i/>
      <sz val="9"/>
      <name val="Bookman Old Style"/>
      <family val="1"/>
    </font>
    <font>
      <b/>
      <sz val="9"/>
      <color indexed="81"/>
      <name val="Tahoma"/>
      <family val="2"/>
    </font>
    <font>
      <sz val="11"/>
      <name val="Bookman Old Style"/>
      <family val="1"/>
    </font>
    <font>
      <i/>
      <sz val="14"/>
      <name val="Arial"/>
      <family val="2"/>
    </font>
    <font>
      <b/>
      <sz val="7.8"/>
      <name val="Arial"/>
      <family val="2"/>
    </font>
    <font>
      <b/>
      <i/>
      <sz val="9"/>
      <color indexed="81"/>
      <name val="Tahoma"/>
      <family val="2"/>
    </font>
    <font>
      <b/>
      <sz val="8.5"/>
      <color indexed="81"/>
      <name val="Tahoma"/>
      <family val="2"/>
    </font>
    <font>
      <b/>
      <i/>
      <sz val="8.5"/>
      <color indexed="81"/>
      <name val="Tahoma"/>
      <family val="2"/>
    </font>
    <font>
      <sz val="8.5"/>
      <color indexed="55"/>
      <name val="Arial"/>
      <family val="2"/>
    </font>
    <font>
      <sz val="8.5"/>
      <color rgb="FF0000CC"/>
      <name val="Arial"/>
      <family val="2"/>
    </font>
    <font>
      <b/>
      <sz val="8.5"/>
      <color rgb="FF0000CC"/>
      <name val="Arial"/>
      <family val="2"/>
    </font>
    <font>
      <i/>
      <sz val="8.5"/>
      <color rgb="FF0000CC"/>
      <name val="Arial"/>
      <family val="2"/>
    </font>
    <font>
      <b/>
      <u/>
      <sz val="8.5"/>
      <color indexed="55"/>
      <name val="Arial"/>
      <family val="2"/>
    </font>
    <font>
      <b/>
      <sz val="8.5"/>
      <color indexed="55"/>
      <name val="Arial"/>
      <family val="2"/>
    </font>
    <font>
      <sz val="8.5"/>
      <color indexed="10"/>
      <name val="Arial"/>
      <family val="2"/>
    </font>
    <font>
      <u/>
      <sz val="8.5"/>
      <color indexed="55"/>
      <name val="Arial"/>
      <family val="2"/>
    </font>
    <font>
      <b/>
      <i/>
      <u/>
      <sz val="8"/>
      <name val="Arial"/>
      <family val="2"/>
    </font>
    <font>
      <b/>
      <u/>
      <sz val="8"/>
      <name val="Arial"/>
      <family val="2"/>
    </font>
    <font>
      <sz val="10"/>
      <name val="Arial"/>
      <family val="2"/>
    </font>
    <font>
      <b/>
      <sz val="12"/>
      <color rgb="FF231F20"/>
      <name val="Arial"/>
      <family val="2"/>
    </font>
    <font>
      <b/>
      <i/>
      <sz val="12"/>
      <color rgb="FF231F20"/>
      <name val="Arial"/>
      <family val="2"/>
    </font>
    <font>
      <sz val="10"/>
      <name val="Arial"/>
      <family val="2"/>
    </font>
    <font>
      <b/>
      <sz val="8.5"/>
      <color rgb="FF7030A0"/>
      <name val="Arial"/>
      <family val="2"/>
    </font>
    <font>
      <sz val="8.5"/>
      <color rgb="FF7030A0"/>
      <name val="Arial"/>
      <family val="2"/>
    </font>
    <font>
      <i/>
      <sz val="8.5"/>
      <color rgb="FF7030A0"/>
      <name val="Arial"/>
      <family val="2"/>
    </font>
    <font>
      <sz val="8.5"/>
      <color rgb="FF7030A0"/>
      <name val="Bookman Old Style"/>
      <family val="1"/>
    </font>
    <font>
      <b/>
      <i/>
      <sz val="9"/>
      <name val="Arial"/>
      <family val="2"/>
    </font>
    <font>
      <sz val="8.5"/>
      <color theme="1"/>
      <name val="Arial"/>
      <family val="2"/>
    </font>
    <font>
      <sz val="14"/>
      <name val="Wingdings"/>
      <charset val="2"/>
    </font>
    <font>
      <sz val="12"/>
      <name val="Helv"/>
      <charset val="134"/>
    </font>
    <font>
      <sz val="8"/>
      <color rgb="FF0000FF"/>
      <name val="Arial"/>
      <family val="2"/>
    </font>
    <font>
      <b/>
      <sz val="8"/>
      <color rgb="FF0000FF"/>
      <name val="Arial"/>
      <family val="2"/>
    </font>
    <font>
      <sz val="8"/>
      <name val="Helv"/>
      <charset val="134"/>
    </font>
    <font>
      <b/>
      <sz val="8"/>
      <color rgb="FFC00000"/>
      <name val="Arial"/>
      <family val="2"/>
    </font>
    <font>
      <i/>
      <sz val="8"/>
      <color rgb="FFC00000"/>
      <name val="Arial"/>
      <family val="2"/>
    </font>
    <font>
      <sz val="10"/>
      <color rgb="FF0000FF"/>
      <name val="Arial"/>
      <family val="2"/>
    </font>
    <font>
      <b/>
      <sz val="9"/>
      <color rgb="FF0000FF"/>
      <name val="Arial"/>
      <family val="2"/>
    </font>
    <font>
      <b/>
      <sz val="9"/>
      <name val="Times New Roman"/>
      <family val="1"/>
    </font>
    <font>
      <i/>
      <sz val="9"/>
      <name val="Times New Roman"/>
      <family val="1"/>
    </font>
    <font>
      <sz val="9"/>
      <name val="Times New Roman"/>
      <family val="1"/>
    </font>
    <font>
      <b/>
      <sz val="8"/>
      <color rgb="FFFF0000"/>
      <name val="Arial"/>
      <family val="2"/>
    </font>
    <font>
      <b/>
      <sz val="8"/>
      <color rgb="FFFF9900"/>
      <name val="Arial"/>
      <family val="2"/>
    </font>
    <font>
      <b/>
      <sz val="8"/>
      <color indexed="8"/>
      <name val="Arial"/>
      <family val="2"/>
    </font>
    <font>
      <b/>
      <sz val="9"/>
      <color rgb="FFFF9900"/>
      <name val="Arial"/>
      <family val="2"/>
    </font>
    <font>
      <i/>
      <sz val="11"/>
      <color theme="1"/>
      <name val="Calibri"/>
      <family val="2"/>
      <scheme val="minor"/>
    </font>
    <font>
      <b/>
      <sz val="9"/>
      <name val="Tahoma"/>
      <family val="2"/>
    </font>
    <font>
      <b/>
      <sz val="16"/>
      <name val="Calibri"/>
      <family val="2"/>
    </font>
    <font>
      <sz val="14"/>
      <color indexed="10"/>
      <name val="Arial"/>
      <family val="2"/>
    </font>
    <font>
      <i/>
      <sz val="12"/>
      <color theme="1"/>
      <name val="Arial"/>
      <family val="2"/>
    </font>
    <font>
      <b/>
      <sz val="7"/>
      <name val="Arial"/>
      <family val="2"/>
    </font>
    <font>
      <b/>
      <sz val="8.5"/>
      <color theme="0" tint="-0.249977111117893"/>
      <name val="Arial"/>
      <family val="2"/>
    </font>
    <font>
      <sz val="8.5"/>
      <color theme="0" tint="-0.249977111117893"/>
      <name val="Arial"/>
      <family val="2"/>
    </font>
    <font>
      <sz val="11"/>
      <color theme="1"/>
      <name val="Arial"/>
      <family val="2"/>
    </font>
    <font>
      <sz val="14"/>
      <color theme="1"/>
      <name val="Arial"/>
      <family val="2"/>
    </font>
    <font>
      <sz val="10"/>
      <color rgb="FF000000"/>
      <name val="Calibri"/>
      <family val="2"/>
      <scheme val="minor"/>
    </font>
    <font>
      <sz val="14"/>
      <name val="Arials"/>
      <charset val="134"/>
    </font>
    <font>
      <i/>
      <sz val="9"/>
      <name val="Tahoma"/>
      <family val="2"/>
    </font>
    <font>
      <b/>
      <sz val="8"/>
      <name val="Tahoma"/>
      <family val="2"/>
    </font>
    <font>
      <i/>
      <sz val="8"/>
      <name val="Tahoma"/>
      <family val="2"/>
    </font>
    <font>
      <sz val="10"/>
      <color theme="1"/>
      <name val="Arial"/>
      <family val="2"/>
    </font>
    <font>
      <b/>
      <i/>
      <sz val="8.5"/>
      <color theme="1"/>
      <name val="Arial"/>
      <family val="2"/>
    </font>
    <font>
      <sz val="11"/>
      <color theme="1"/>
      <name val="Calibri"/>
      <family val="2"/>
    </font>
    <font>
      <b/>
      <sz val="12"/>
      <color theme="1"/>
      <name val="Arial"/>
      <family val="2"/>
    </font>
    <font>
      <b/>
      <sz val="9"/>
      <color rgb="FF000000"/>
      <name val="Tahoma"/>
      <family val="2"/>
    </font>
    <font>
      <b/>
      <i/>
      <sz val="9"/>
      <color rgb="FF000000"/>
      <name val="Tahoma"/>
      <family val="2"/>
    </font>
    <font>
      <b/>
      <sz val="10.5"/>
      <name val="Arial"/>
      <family val="2"/>
    </font>
    <font>
      <i/>
      <sz val="10.5"/>
      <name val="Arial"/>
      <family val="2"/>
    </font>
    <font>
      <sz val="9"/>
      <color theme="1"/>
      <name val="Bookman Old Style"/>
      <family val="1"/>
    </font>
    <font>
      <b/>
      <sz val="10"/>
      <color theme="1"/>
      <name val="Arial"/>
      <family val="2"/>
    </font>
    <font>
      <b/>
      <i/>
      <sz val="8"/>
      <color theme="1"/>
      <name val="Arial"/>
      <family val="2"/>
    </font>
    <font>
      <sz val="12"/>
      <color theme="1"/>
      <name val="Arial"/>
      <family val="2"/>
    </font>
    <font>
      <i/>
      <sz val="13"/>
      <color theme="1"/>
      <name val="Arial"/>
      <family val="2"/>
    </font>
    <font>
      <i/>
      <sz val="10"/>
      <color theme="1"/>
      <name val="Arial"/>
      <family val="2"/>
    </font>
    <font>
      <i/>
      <sz val="9"/>
      <color theme="1"/>
      <name val="Arial"/>
      <family val="2"/>
    </font>
    <font>
      <sz val="8"/>
      <color rgb="FF000000"/>
      <name val="Calibri"/>
      <family val="2"/>
      <scheme val="minor"/>
    </font>
    <font>
      <sz val="10"/>
      <color theme="1"/>
      <name val="Calibri"/>
      <family val="2"/>
    </font>
    <font>
      <i/>
      <sz val="10"/>
      <color rgb="FF000000"/>
      <name val="Calibri"/>
      <family val="2"/>
      <scheme val="minor"/>
    </font>
    <font>
      <b/>
      <sz val="10"/>
      <color rgb="FF000000"/>
      <name val="Calibri"/>
      <family val="2"/>
      <scheme val="minor"/>
    </font>
    <font>
      <b/>
      <vertAlign val="superscript"/>
      <sz val="8"/>
      <color theme="1"/>
      <name val="Arial"/>
      <family val="2"/>
    </font>
    <font>
      <b/>
      <sz val="12"/>
      <color theme="1"/>
      <name val="Calibri"/>
      <family val="2"/>
    </font>
    <font>
      <b/>
      <sz val="11"/>
      <color theme="1"/>
      <name val="Calibri"/>
      <family val="2"/>
    </font>
    <font>
      <b/>
      <sz val="13"/>
      <color theme="1"/>
      <name val="Arial"/>
      <family val="2"/>
    </font>
    <font>
      <sz val="13"/>
      <color theme="1"/>
      <name val="Arial"/>
      <family val="2"/>
    </font>
    <font>
      <b/>
      <sz val="12"/>
      <color rgb="FF000000"/>
      <name val="Arial"/>
      <family val="2"/>
    </font>
    <font>
      <i/>
      <sz val="12"/>
      <color rgb="FF000000"/>
      <name val="Arial"/>
      <family val="2"/>
    </font>
    <font>
      <b/>
      <sz val="14"/>
      <name val="Calibri"/>
      <family val="2"/>
    </font>
    <font>
      <b/>
      <sz val="10"/>
      <color rgb="FF0000CC"/>
      <name val="Arial"/>
      <family val="2"/>
    </font>
    <font>
      <sz val="12"/>
      <color rgb="FF0000CC"/>
      <name val="Arial"/>
      <family val="2"/>
    </font>
    <font>
      <sz val="12"/>
      <color rgb="FFFF0000"/>
      <name val="Arial"/>
      <family val="2"/>
    </font>
    <font>
      <i/>
      <sz val="8.5"/>
      <color indexed="81"/>
      <name val="Tahoma"/>
      <family val="2"/>
    </font>
    <font>
      <sz val="11"/>
      <name val="Calibri"/>
      <family val="2"/>
    </font>
  </fonts>
  <fills count="39">
    <fill>
      <patternFill patternType="none"/>
    </fill>
    <fill>
      <patternFill patternType="gray125"/>
    </fill>
    <fill>
      <patternFill patternType="solid">
        <fgColor indexed="52"/>
        <bgColor indexed="51"/>
      </patternFill>
    </fill>
    <fill>
      <patternFill patternType="solid">
        <fgColor indexed="9"/>
        <bgColor indexed="26"/>
      </patternFill>
    </fill>
    <fill>
      <patternFill patternType="solid">
        <fgColor indexed="47"/>
        <bgColor indexed="22"/>
      </patternFill>
    </fill>
    <fill>
      <patternFill patternType="solid">
        <fgColor rgb="FFFF9900"/>
        <bgColor indexed="51"/>
      </patternFill>
    </fill>
    <fill>
      <patternFill patternType="solid">
        <fgColor rgb="FFFF9933"/>
        <bgColor indexed="51"/>
      </patternFill>
    </fill>
    <fill>
      <patternFill patternType="solid">
        <fgColor rgb="FFFFFFFF"/>
        <bgColor indexed="64"/>
      </patternFill>
    </fill>
    <fill>
      <patternFill patternType="solid">
        <fgColor rgb="FFFFFFFF"/>
        <bgColor indexed="26"/>
      </patternFill>
    </fill>
    <fill>
      <patternFill patternType="solid">
        <fgColor theme="3" tint="0.79998168889431442"/>
        <bgColor indexed="51"/>
      </patternFill>
    </fill>
    <fill>
      <patternFill patternType="solid">
        <fgColor theme="3" tint="0.79998168889431442"/>
        <bgColor indexed="64"/>
      </patternFill>
    </fill>
    <fill>
      <patternFill patternType="solid">
        <fgColor theme="3" tint="0.79998168889431442"/>
        <bgColor indexed="26"/>
      </patternFill>
    </fill>
    <fill>
      <patternFill patternType="solid">
        <fgColor rgb="FFFFFFFF"/>
        <bgColor indexed="51"/>
      </patternFill>
    </fill>
    <fill>
      <patternFill patternType="solid">
        <fgColor theme="0" tint="-4.9989318521683403E-2"/>
        <bgColor indexed="64"/>
      </patternFill>
    </fill>
    <fill>
      <patternFill patternType="solid">
        <fgColor theme="0" tint="-4.9989318521683403E-2"/>
        <bgColor indexed="51"/>
      </patternFill>
    </fill>
    <fill>
      <patternFill patternType="solid">
        <fgColor theme="0" tint="-4.9989318521683403E-2"/>
        <bgColor indexed="26"/>
      </patternFill>
    </fill>
    <fill>
      <patternFill patternType="solid">
        <fgColor theme="0" tint="-4.9989318521683403E-2"/>
        <bgColor indexed="45"/>
      </patternFill>
    </fill>
    <fill>
      <patternFill patternType="solid">
        <fgColor theme="0" tint="-0.14999847407452621"/>
        <bgColor indexed="26"/>
      </patternFill>
    </fill>
    <fill>
      <patternFill patternType="solid">
        <fgColor theme="0" tint="-0.14999847407452621"/>
        <bgColor indexed="22"/>
      </patternFill>
    </fill>
    <fill>
      <patternFill patternType="solid">
        <fgColor theme="0" tint="-0.14999847407452621"/>
        <bgColor indexed="45"/>
      </patternFill>
    </fill>
    <fill>
      <patternFill patternType="solid">
        <fgColor theme="0"/>
        <bgColor indexed="64"/>
      </patternFill>
    </fill>
    <fill>
      <patternFill patternType="solid">
        <fgColor theme="0"/>
        <bgColor indexed="26"/>
      </patternFill>
    </fill>
    <fill>
      <patternFill patternType="solid">
        <fgColor theme="1"/>
        <bgColor indexed="64"/>
      </patternFill>
    </fill>
    <fill>
      <patternFill patternType="solid">
        <fgColor theme="0"/>
        <bgColor indexed="51"/>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indexed="13"/>
      </patternFill>
    </fill>
    <fill>
      <patternFill patternType="solid">
        <fgColor theme="4" tint="0.79998168889431442"/>
        <bgColor indexed="51"/>
      </patternFill>
    </fill>
    <fill>
      <patternFill patternType="solid">
        <fgColor theme="4" tint="0.79998168889431442"/>
        <bgColor indexed="26"/>
      </patternFill>
    </fill>
    <fill>
      <patternFill patternType="solid">
        <fgColor theme="3" tint="0.79973754081850645"/>
        <bgColor indexed="64"/>
      </patternFill>
    </fill>
    <fill>
      <patternFill patternType="solid">
        <fgColor theme="4" tint="0.79998168889431442"/>
        <bgColor rgb="FFF2F2F2"/>
      </patternFill>
    </fill>
    <fill>
      <patternFill patternType="solid">
        <fgColor theme="3" tint="0.79973754081850645"/>
        <bgColor indexed="26"/>
      </patternFill>
    </fill>
    <fill>
      <patternFill patternType="solid">
        <fgColor theme="4" tint="0.79998168889431442"/>
        <bgColor indexed="22"/>
      </patternFill>
    </fill>
    <fill>
      <patternFill patternType="solid">
        <fgColor rgb="FFF2F2F2"/>
        <bgColor rgb="FFF2F2F2"/>
      </patternFill>
    </fill>
    <fill>
      <patternFill patternType="solid">
        <fgColor theme="4" tint="0.79998168889431442"/>
        <bgColor rgb="FFFFFFFF"/>
      </patternFill>
    </fill>
    <fill>
      <patternFill patternType="solid">
        <fgColor rgb="FFFF9900"/>
        <bgColor rgb="FFFF9900"/>
      </patternFill>
    </fill>
    <fill>
      <patternFill patternType="solid">
        <fgColor theme="4" tint="0.79998168889431442"/>
        <bgColor rgb="FFD8D8D8"/>
      </patternFill>
    </fill>
    <fill>
      <patternFill patternType="solid">
        <fgColor rgb="FFFFFF00"/>
        <bgColor indexed="64"/>
      </patternFill>
    </fill>
    <fill>
      <patternFill patternType="solid">
        <fgColor theme="7" tint="0.79998168889431442"/>
        <bgColor indexed="64"/>
      </patternFill>
    </fill>
  </fills>
  <borders count="691">
    <border>
      <left/>
      <right/>
      <top/>
      <bottom/>
      <diagonal/>
    </border>
    <border>
      <left/>
      <right style="medium">
        <color indexed="8"/>
      </right>
      <top/>
      <bottom/>
      <diagonal/>
    </border>
    <border>
      <left/>
      <right style="medium">
        <color indexed="64"/>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medium">
        <color indexed="64"/>
      </right>
      <top/>
      <bottom style="thin">
        <color indexed="8"/>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8"/>
      </left>
      <right/>
      <top/>
      <bottom/>
      <diagonal/>
    </border>
    <border>
      <left style="medium">
        <color indexed="64"/>
      </left>
      <right/>
      <top/>
      <bottom/>
      <diagonal/>
    </border>
    <border>
      <left/>
      <right style="medium">
        <color auto="1"/>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medium">
        <color indexed="64"/>
      </right>
      <top/>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diagonal/>
    </border>
    <border>
      <left/>
      <right style="medium">
        <color auto="1"/>
      </right>
      <top/>
      <bottom/>
      <diagonal/>
    </border>
    <border>
      <left/>
      <right/>
      <top style="hair">
        <color auto="1"/>
      </top>
      <bottom style="hair">
        <color auto="1"/>
      </bottom>
      <diagonal/>
    </border>
    <border>
      <left/>
      <right style="medium">
        <color indexed="64"/>
      </right>
      <top/>
      <bottom/>
      <diagonal/>
    </border>
    <border>
      <left/>
      <right/>
      <top style="medium">
        <color indexed="64"/>
      </top>
      <bottom style="medium">
        <color indexed="64"/>
      </bottom>
      <diagonal/>
    </border>
    <border>
      <left style="medium">
        <color auto="1"/>
      </left>
      <right/>
      <top/>
      <bottom/>
      <diagonal/>
    </border>
    <border>
      <left/>
      <right/>
      <top style="medium">
        <color auto="1"/>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8"/>
      </right>
      <top/>
      <bottom style="medium">
        <color indexed="8"/>
      </bottom>
      <diagonal/>
    </border>
    <border>
      <left/>
      <right/>
      <top/>
      <bottom style="medium">
        <color indexed="64"/>
      </bottom>
      <diagonal/>
    </border>
    <border>
      <left/>
      <right/>
      <top/>
      <bottom style="medium">
        <color indexed="8"/>
      </bottom>
      <diagonal/>
    </border>
    <border>
      <left/>
      <right/>
      <top style="thin">
        <color auto="1"/>
      </top>
      <bottom/>
      <diagonal/>
    </border>
    <border>
      <left style="medium">
        <color indexed="8"/>
      </left>
      <right/>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bottom/>
      <diagonal/>
    </border>
    <border>
      <left style="medium">
        <color auto="1"/>
      </left>
      <right/>
      <top/>
      <bottom style="medium">
        <color indexed="64"/>
      </bottom>
      <diagonal/>
    </border>
    <border>
      <left/>
      <right style="medium">
        <color auto="1"/>
      </right>
      <top/>
      <bottom style="medium">
        <color indexed="64"/>
      </bottom>
      <diagonal/>
    </border>
    <border>
      <left/>
      <right style="medium">
        <color indexed="8"/>
      </right>
      <top/>
      <bottom/>
      <diagonal/>
    </border>
    <border>
      <left/>
      <right style="double">
        <color auto="1"/>
      </right>
      <top/>
      <bottom/>
      <diagonal/>
    </border>
    <border>
      <left/>
      <right style="double">
        <color auto="1"/>
      </right>
      <top/>
      <bottom style="double">
        <color auto="1"/>
      </bottom>
      <diagonal/>
    </border>
    <border>
      <left/>
      <right/>
      <top style="double">
        <color indexed="64"/>
      </top>
      <bottom style="thin">
        <color indexed="64"/>
      </bottom>
      <diagonal/>
    </border>
    <border>
      <left/>
      <right style="medium">
        <color auto="1"/>
      </right>
      <top/>
      <bottom/>
      <diagonal/>
    </border>
    <border>
      <left style="thin">
        <color indexed="64"/>
      </left>
      <right/>
      <top/>
      <bottom style="thin">
        <color indexed="8"/>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right style="medium">
        <color auto="1"/>
      </right>
      <top/>
      <bottom/>
      <diagonal/>
    </border>
    <border>
      <left style="thin">
        <color auto="1"/>
      </left>
      <right/>
      <top/>
      <bottom/>
      <diagonal/>
    </border>
    <border>
      <left/>
      <right/>
      <top/>
      <bottom style="thin">
        <color indexed="8"/>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indexed="64"/>
      </top>
      <bottom/>
      <diagonal/>
    </border>
    <border>
      <left/>
      <right/>
      <top/>
      <bottom style="hair">
        <color auto="1"/>
      </bottom>
      <diagonal/>
    </border>
    <border>
      <left/>
      <right style="medium">
        <color indexed="64"/>
      </right>
      <top/>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medium">
        <color auto="1"/>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auto="1"/>
      </right>
      <top/>
      <bottom/>
      <diagonal/>
    </border>
    <border>
      <left style="thin">
        <color indexed="52"/>
      </left>
      <right style="medium">
        <color indexed="64"/>
      </right>
      <top style="thin">
        <color indexed="64"/>
      </top>
      <bottom style="thin">
        <color indexed="64"/>
      </bottom>
      <diagonal/>
    </border>
    <border>
      <left style="thin">
        <color indexed="52"/>
      </left>
      <right/>
      <top style="thin">
        <color indexed="64"/>
      </top>
      <bottom style="thin">
        <color indexed="64"/>
      </bottom>
      <diagonal/>
    </border>
    <border>
      <left style="thin">
        <color indexed="52"/>
      </left>
      <right style="thin">
        <color indexed="52"/>
      </right>
      <top style="thin">
        <color indexed="64"/>
      </top>
      <bottom style="thin">
        <color indexed="64"/>
      </bottom>
      <diagonal/>
    </border>
    <border>
      <left style="thin">
        <color indexed="64"/>
      </left>
      <right style="thin">
        <color indexed="52"/>
      </right>
      <top style="thin">
        <color indexed="64"/>
      </top>
      <bottom style="thin">
        <color indexed="64"/>
      </bottom>
      <diagonal/>
    </border>
    <border>
      <left/>
      <right style="medium">
        <color indexed="64"/>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style="thin">
        <color indexed="64"/>
      </left>
      <right style="thin">
        <color theme="4" tint="0.59999389629810485"/>
      </right>
      <top style="thin">
        <color indexed="64"/>
      </top>
      <bottom style="thin">
        <color theme="4" tint="0.79998168889431442"/>
      </bottom>
      <diagonal/>
    </border>
    <border>
      <left style="thin">
        <color theme="4" tint="0.59999389629810485"/>
      </left>
      <right style="thin">
        <color theme="4" tint="0.59999389629810485"/>
      </right>
      <top style="thin">
        <color indexed="64"/>
      </top>
      <bottom style="thin">
        <color theme="4" tint="0.79998168889431442"/>
      </bottom>
      <diagonal/>
    </border>
    <border>
      <left style="thin">
        <color theme="4" tint="0.59999389629810485"/>
      </left>
      <right style="medium">
        <color indexed="64"/>
      </right>
      <top style="thin">
        <color indexed="64"/>
      </top>
      <bottom style="thin">
        <color theme="4" tint="0.79998168889431442"/>
      </bottom>
      <diagonal/>
    </border>
    <border>
      <left style="thin">
        <color indexed="64"/>
      </left>
      <right style="thin">
        <color indexed="52"/>
      </right>
      <top style="thin">
        <color indexed="64"/>
      </top>
      <bottom style="medium">
        <color indexed="64"/>
      </bottom>
      <diagonal/>
    </border>
    <border>
      <left style="thin">
        <color indexed="52"/>
      </left>
      <right style="thin">
        <color indexed="52"/>
      </right>
      <top style="thin">
        <color indexed="64"/>
      </top>
      <bottom style="medium">
        <color indexed="64"/>
      </bottom>
      <diagonal/>
    </border>
    <border>
      <left style="thin">
        <color indexed="52"/>
      </left>
      <right/>
      <top style="thin">
        <color indexed="64"/>
      </top>
      <bottom style="medium">
        <color indexed="64"/>
      </bottom>
      <diagonal/>
    </border>
    <border>
      <left style="thin">
        <color indexed="52"/>
      </left>
      <right style="medium">
        <color indexed="64"/>
      </right>
      <top style="thin">
        <color indexed="64"/>
      </top>
      <bottom style="medium">
        <color indexed="64"/>
      </bottom>
      <diagonal/>
    </border>
    <border>
      <left/>
      <right/>
      <top style="double">
        <color indexed="64"/>
      </top>
      <bottom/>
      <diagonal/>
    </border>
    <border>
      <left/>
      <right style="medium">
        <color indexed="64"/>
      </right>
      <top/>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auto="1"/>
      </right>
      <top/>
      <bottom/>
      <diagonal/>
    </border>
    <border>
      <left style="medium">
        <color indexed="64"/>
      </left>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medium">
        <color indexed="64"/>
      </right>
      <top/>
      <bottom/>
      <diagonal/>
    </border>
    <border>
      <left style="medium">
        <color indexed="64"/>
      </left>
      <right style="medium">
        <color theme="0" tint="-0.249977111117893"/>
      </right>
      <top style="medium">
        <color indexed="64"/>
      </top>
      <bottom style="medium">
        <color theme="0" tint="-0.249977111117893"/>
      </bottom>
      <diagonal/>
    </border>
    <border>
      <left style="medium">
        <color theme="0" tint="-0.249977111117893"/>
      </left>
      <right style="medium">
        <color theme="0" tint="-0.249977111117893"/>
      </right>
      <top style="medium">
        <color indexed="64"/>
      </top>
      <bottom style="medium">
        <color theme="0" tint="-0.249977111117893"/>
      </bottom>
      <diagonal/>
    </border>
    <border>
      <left style="medium">
        <color theme="0" tint="-0.249977111117893"/>
      </left>
      <right style="medium">
        <color indexed="64"/>
      </right>
      <top style="medium">
        <color indexed="64"/>
      </top>
      <bottom style="medium">
        <color theme="0" tint="-0.249977111117893"/>
      </bottom>
      <diagonal/>
    </border>
    <border>
      <left style="medium">
        <color indexed="64"/>
      </left>
      <right style="medium">
        <color theme="0" tint="-0.249977111117893"/>
      </right>
      <top style="medium">
        <color theme="0" tint="-0.249977111117893"/>
      </top>
      <bottom style="medium">
        <color indexed="64"/>
      </bottom>
      <diagonal/>
    </border>
    <border>
      <left style="medium">
        <color theme="0" tint="-0.249977111117893"/>
      </left>
      <right style="medium">
        <color theme="0" tint="-0.249977111117893"/>
      </right>
      <top style="medium">
        <color theme="0" tint="-0.249977111117893"/>
      </top>
      <bottom style="medium">
        <color indexed="64"/>
      </bottom>
      <diagonal/>
    </border>
    <border>
      <left style="medium">
        <color theme="0" tint="-0.249977111117893"/>
      </left>
      <right style="medium">
        <color indexed="64"/>
      </right>
      <top style="medium">
        <color theme="0" tint="-0.249977111117893"/>
      </top>
      <bottom style="medium">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style="thin">
        <color indexed="64"/>
      </bottom>
      <diagonal/>
    </border>
    <border>
      <left/>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thin">
        <color indexed="8"/>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medium">
        <color indexed="64"/>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style="thin">
        <color indexed="8"/>
      </right>
      <top style="thin">
        <color indexed="8"/>
      </top>
      <bottom style="thin">
        <color indexed="8"/>
      </bottom>
      <diagonal/>
    </border>
    <border>
      <left/>
      <right style="medium">
        <color indexed="64"/>
      </right>
      <top/>
      <bottom/>
      <diagonal/>
    </border>
    <border>
      <left/>
      <right style="thin">
        <color indexed="8"/>
      </right>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thin">
        <color indexed="8"/>
      </right>
      <top/>
      <bottom/>
      <diagonal/>
    </border>
    <border>
      <left/>
      <right/>
      <top style="thin">
        <color indexed="8"/>
      </top>
      <bottom style="thin">
        <color indexed="8"/>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right style="medium">
        <color indexed="64"/>
      </right>
      <top/>
      <bottom style="thin">
        <color auto="1"/>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auto="1"/>
      </right>
      <top/>
      <bottom/>
      <diagonal/>
    </border>
    <border>
      <left/>
      <right/>
      <top/>
      <bottom style="thin">
        <color indexed="8"/>
      </bottom>
      <diagonal/>
    </border>
    <border>
      <left style="thin">
        <color indexed="51"/>
      </left>
      <right style="thin">
        <color indexed="51"/>
      </right>
      <top/>
      <bottom/>
      <diagonal/>
    </border>
    <border>
      <left/>
      <right style="double">
        <color rgb="FFFFCC00"/>
      </right>
      <top/>
      <bottom/>
      <diagonal/>
    </border>
    <border>
      <left style="double">
        <color rgb="FFFFCC00"/>
      </left>
      <right style="double">
        <color rgb="FFFFCC00"/>
      </right>
      <top/>
      <bottom/>
      <diagonal/>
    </border>
    <border>
      <left style="double">
        <color rgb="FFFFCC00"/>
      </left>
      <right/>
      <top/>
      <bottom/>
      <diagonal/>
    </border>
    <border>
      <left/>
      <right/>
      <top style="thin">
        <color indexed="64"/>
      </top>
      <bottom/>
      <diagonal/>
    </border>
    <border>
      <left/>
      <right style="thin">
        <color auto="1"/>
      </right>
      <top/>
      <bottom/>
      <diagonal/>
    </border>
    <border>
      <left/>
      <right/>
      <top/>
      <bottom style="thin">
        <color indexed="64"/>
      </bottom>
      <diagonal/>
    </border>
    <border>
      <left style="thin">
        <color theme="3" tint="0.39985351115451523"/>
      </left>
      <right style="double">
        <color rgb="FFFFCC00"/>
      </right>
      <top/>
      <bottom/>
      <diagonal/>
    </border>
    <border>
      <left style="thin">
        <color auto="1"/>
      </left>
      <right style="thin">
        <color indexed="51"/>
      </right>
      <top/>
      <bottom/>
      <diagonal/>
    </border>
    <border>
      <left style="thin">
        <color indexed="64"/>
      </left>
      <right style="double">
        <color rgb="FFFFCC00"/>
      </right>
      <top/>
      <bottom/>
      <diagonal/>
    </border>
    <border>
      <left style="double">
        <color rgb="FFFFCC00"/>
      </left>
      <right style="thin">
        <color indexed="64"/>
      </right>
      <top/>
      <bottom/>
      <diagonal/>
    </border>
    <border>
      <left style="thin">
        <color indexed="51"/>
      </left>
      <right style="thin">
        <color indexed="64"/>
      </right>
      <top/>
      <bottom/>
      <diagonal/>
    </border>
    <border>
      <left style="thin">
        <color indexed="64"/>
      </left>
      <right style="thin">
        <color indexed="51"/>
      </right>
      <top/>
      <bottom/>
      <diagonal/>
    </border>
    <border>
      <left style="medium">
        <color indexed="64"/>
      </left>
      <right/>
      <top/>
      <bottom/>
      <diagonal/>
    </border>
    <border>
      <left/>
      <right/>
      <top style="medium">
        <color indexed="64"/>
      </top>
      <bottom/>
      <diagonal/>
    </border>
    <border>
      <left/>
      <right/>
      <top/>
      <bottom style="hair">
        <color indexed="8"/>
      </bottom>
      <diagonal/>
    </border>
    <border>
      <left/>
      <right/>
      <top/>
      <bottom style="hair">
        <color auto="1"/>
      </bottom>
      <diagonal/>
    </border>
    <border>
      <left/>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style="double">
        <color rgb="FFFFCC00"/>
      </left>
      <right style="medium">
        <color indexed="64"/>
      </right>
      <top/>
      <bottom/>
      <diagonal/>
    </border>
    <border>
      <left style="thin">
        <color indexed="51"/>
      </left>
      <right style="medium">
        <color indexed="64"/>
      </right>
      <top/>
      <bottom/>
      <diagonal/>
    </border>
    <border>
      <left style="medium">
        <color indexed="64"/>
      </left>
      <right style="thin">
        <color indexed="64"/>
      </right>
      <top style="thin">
        <color indexed="64"/>
      </top>
      <bottom style="medium">
        <color indexed="8"/>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style="thin">
        <color auto="1"/>
      </right>
      <top style="thin">
        <color auto="1"/>
      </top>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64"/>
      </right>
      <top style="thin">
        <color indexed="8"/>
      </top>
      <bottom/>
      <diagonal/>
    </border>
    <border>
      <left style="thin">
        <color auto="1"/>
      </left>
      <right/>
      <top style="thin">
        <color auto="1"/>
      </top>
      <bottom/>
      <diagonal/>
    </border>
    <border>
      <left style="medium">
        <color indexed="64"/>
      </left>
      <right/>
      <top/>
      <bottom style="thin">
        <color indexed="8"/>
      </bottom>
      <diagonal/>
    </border>
    <border>
      <left/>
      <right/>
      <top style="thin">
        <color indexed="64"/>
      </top>
      <bottom style="thin">
        <color indexed="64"/>
      </bottom>
      <diagonal/>
    </border>
    <border>
      <left style="thin">
        <color indexed="8"/>
      </left>
      <right style="thin">
        <color indexed="8"/>
      </right>
      <top style="thin">
        <color auto="1"/>
      </top>
      <bottom style="thin">
        <color auto="1"/>
      </bottom>
      <diagonal/>
    </border>
    <border>
      <left style="thin">
        <color indexed="8"/>
      </left>
      <right style="medium">
        <color indexed="64"/>
      </right>
      <top style="thin">
        <color auto="1"/>
      </top>
      <bottom style="thin">
        <color auto="1"/>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8"/>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8"/>
      </right>
      <top style="thin">
        <color indexed="8"/>
      </top>
      <bottom/>
      <diagonal/>
    </border>
    <border>
      <left/>
      <right style="thin">
        <color indexed="8"/>
      </right>
      <top/>
      <bottom style="thin">
        <color indexed="8"/>
      </bottom>
      <diagonal/>
    </border>
    <border>
      <left style="thin">
        <color auto="1"/>
      </left>
      <right/>
      <top/>
      <bottom style="thin">
        <color indexed="64"/>
      </bottom>
      <diagonal/>
    </border>
    <border>
      <left style="thin">
        <color indexed="64"/>
      </left>
      <right/>
      <top style="thin">
        <color indexed="8"/>
      </top>
      <bottom/>
      <diagonal/>
    </border>
    <border>
      <left/>
      <right style="thin">
        <color indexed="8"/>
      </right>
      <top/>
      <bottom style="thin">
        <color indexed="64"/>
      </bottom>
      <diagonal/>
    </border>
    <border>
      <left style="thin">
        <color auto="1"/>
      </left>
      <right/>
      <top style="thin">
        <color auto="1"/>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8"/>
      </left>
      <right style="thin">
        <color indexed="64"/>
      </right>
      <top style="thin">
        <color indexed="64"/>
      </top>
      <bottom style="thin">
        <color indexed="64"/>
      </bottom>
      <diagonal/>
    </border>
    <border>
      <left style="medium">
        <color indexed="64"/>
      </left>
      <right/>
      <top/>
      <bottom style="thin">
        <color indexed="8"/>
      </bottom>
      <diagonal/>
    </border>
    <border>
      <left/>
      <right style="medium">
        <color indexed="64"/>
      </right>
      <top/>
      <bottom style="thin">
        <color indexed="8"/>
      </bottom>
      <diagonal/>
    </border>
    <border>
      <left style="thin">
        <color indexed="8"/>
      </left>
      <right/>
      <top style="thin">
        <color indexed="8"/>
      </top>
      <bottom/>
      <diagonal/>
    </border>
    <border>
      <left/>
      <right/>
      <top style="thin">
        <color indexed="8"/>
      </top>
      <bottom/>
      <diagonal/>
    </border>
    <border>
      <left/>
      <right style="thin">
        <color auto="1"/>
      </right>
      <top style="thin">
        <color indexed="8"/>
      </top>
      <bottom/>
      <diagonal/>
    </border>
    <border>
      <left style="thin">
        <color auto="1"/>
      </left>
      <right/>
      <top style="thin">
        <color indexed="8"/>
      </top>
      <bottom/>
      <diagonal/>
    </border>
    <border>
      <left/>
      <right style="medium">
        <color indexed="64"/>
      </right>
      <top style="thin">
        <color indexed="8"/>
      </top>
      <bottom/>
      <diagonal/>
    </border>
    <border>
      <left/>
      <right style="thin">
        <color auto="1"/>
      </right>
      <top/>
      <bottom/>
      <diagonal/>
    </border>
    <border>
      <left style="thin">
        <color auto="1"/>
      </left>
      <right/>
      <top style="thin">
        <color auto="1"/>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auto="1"/>
      </left>
      <right/>
      <top style="thin">
        <color indexed="8"/>
      </top>
      <bottom/>
      <diagonal/>
    </border>
    <border>
      <left/>
      <right/>
      <top style="thin">
        <color indexed="8"/>
      </top>
      <bottom/>
      <diagonal/>
    </border>
    <border>
      <left/>
      <right style="medium">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51"/>
      </right>
      <top style="thin">
        <color auto="1"/>
      </top>
      <bottom/>
      <diagonal/>
    </border>
    <border>
      <left style="thin">
        <color indexed="51"/>
      </left>
      <right style="thin">
        <color indexed="51"/>
      </right>
      <top style="thin">
        <color indexed="64"/>
      </top>
      <bottom/>
      <diagonal/>
    </border>
    <border>
      <left style="thin">
        <color indexed="51"/>
      </left>
      <right style="thin">
        <color indexed="64"/>
      </right>
      <top style="thin">
        <color indexed="64"/>
      </top>
      <bottom/>
      <diagonal/>
    </border>
    <border>
      <left style="thin">
        <color indexed="64"/>
      </left>
      <right style="thin">
        <color indexed="51"/>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8"/>
      </left>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auto="1"/>
      </right>
      <top style="thin">
        <color indexed="8"/>
      </top>
      <bottom/>
      <diagonal/>
    </border>
    <border>
      <left style="thin">
        <color indexed="8"/>
      </left>
      <right/>
      <top/>
      <bottom style="thin">
        <color indexed="8"/>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8"/>
      </left>
      <right style="thin">
        <color auto="1"/>
      </right>
      <top style="thin">
        <color indexed="8"/>
      </top>
      <bottom style="medium">
        <color indexed="8"/>
      </bottom>
      <diagonal/>
    </border>
    <border>
      <left style="thin">
        <color indexed="8"/>
      </left>
      <right/>
      <top style="thin">
        <color indexed="8"/>
      </top>
      <bottom style="medium">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auto="1"/>
      </top>
      <bottom style="thin">
        <color indexed="64"/>
      </bottom>
      <diagonal/>
    </border>
    <border>
      <left style="thin">
        <color indexed="8"/>
      </left>
      <right style="medium">
        <color indexed="64"/>
      </right>
      <top style="thin">
        <color auto="1"/>
      </top>
      <bottom style="thin">
        <color indexed="64"/>
      </bottom>
      <diagonal/>
    </border>
    <border>
      <left style="medium">
        <color indexed="64"/>
      </left>
      <right style="thin">
        <color indexed="64"/>
      </right>
      <top style="thin">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diagonal/>
    </border>
    <border>
      <left style="medium">
        <color indexed="64"/>
      </left>
      <right style="thin">
        <color indexed="64"/>
      </right>
      <top style="thin">
        <color indexed="8"/>
      </top>
      <bottom/>
      <diagonal/>
    </border>
    <border>
      <left style="medium">
        <color indexed="64"/>
      </left>
      <right style="thin">
        <color indexed="64"/>
      </right>
      <top style="thin">
        <color indexed="8"/>
      </top>
      <bottom/>
      <diagonal/>
    </border>
    <border>
      <left style="medium">
        <color indexed="64"/>
      </left>
      <right style="thin">
        <color indexed="64"/>
      </right>
      <top style="thin">
        <color indexed="8"/>
      </top>
      <bottom style="thin">
        <color indexed="8"/>
      </bottom>
      <diagonal/>
    </border>
    <border>
      <left/>
      <right/>
      <top style="thin">
        <color indexed="64"/>
      </top>
      <bottom/>
      <diagonal/>
    </border>
    <border>
      <left/>
      <right/>
      <top/>
      <bottom style="thin">
        <color indexed="8"/>
      </bottom>
      <diagonal/>
    </border>
    <border>
      <left/>
      <right style="medium">
        <color indexed="64"/>
      </right>
      <top/>
      <bottom style="thin">
        <color indexed="8"/>
      </bottom>
      <diagonal/>
    </border>
    <border>
      <left style="thin">
        <color indexed="8"/>
      </left>
      <right/>
      <top style="thin">
        <color indexed="8"/>
      </top>
      <bottom/>
      <diagonal/>
    </border>
    <border>
      <left/>
      <right/>
      <top style="thin">
        <color indexed="8"/>
      </top>
      <bottom/>
      <diagonal/>
    </border>
    <border>
      <left/>
      <right style="thin">
        <color auto="1"/>
      </right>
      <top style="thin">
        <color indexed="8"/>
      </top>
      <bottom/>
      <diagonal/>
    </border>
    <border>
      <left style="thin">
        <color auto="1"/>
      </left>
      <right/>
      <top style="thin">
        <color indexed="8"/>
      </top>
      <bottom/>
      <diagonal/>
    </border>
    <border>
      <left/>
      <right style="medium">
        <color indexed="64"/>
      </right>
      <top style="thin">
        <color indexed="8"/>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8"/>
      </bottom>
      <diagonal/>
    </border>
    <border>
      <left style="medium">
        <color indexed="64"/>
      </left>
      <right/>
      <top/>
      <bottom style="thin">
        <color indexed="8"/>
      </bottom>
      <diagonal/>
    </border>
    <border>
      <left style="thin">
        <color indexed="8"/>
      </left>
      <right style="thin">
        <color indexed="8"/>
      </right>
      <top style="thin">
        <color auto="1"/>
      </top>
      <bottom/>
      <diagonal/>
    </border>
    <border>
      <left style="thin">
        <color indexed="64"/>
      </left>
      <right style="thin">
        <color indexed="64"/>
      </right>
      <top style="thin">
        <color indexed="64"/>
      </top>
      <bottom style="thin">
        <color indexed="8"/>
      </bottom>
      <diagonal/>
    </border>
    <border>
      <left/>
      <right style="thin">
        <color indexed="51"/>
      </right>
      <top style="thin">
        <color indexed="64"/>
      </top>
      <bottom/>
      <diagonal/>
    </border>
    <border>
      <left style="thin">
        <color indexed="64"/>
      </left>
      <right style="thin">
        <color indexed="64"/>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64"/>
      </top>
      <bottom/>
      <diagonal/>
    </border>
    <border>
      <left style="thin">
        <color indexed="64"/>
      </left>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right style="thin">
        <color theme="0" tint="-0.24994659260841701"/>
      </right>
      <top/>
      <bottom style="thin">
        <color theme="0" tint="-0.24994659260841701"/>
      </bottom>
      <diagonal/>
    </border>
    <border>
      <left style="thin">
        <color indexed="64"/>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right style="thin">
        <color auto="1"/>
      </right>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auto="1"/>
      </bottom>
      <diagonal/>
    </border>
    <border>
      <left style="thin">
        <color indexed="64"/>
      </left>
      <right/>
      <top style="thin">
        <color indexed="64"/>
      </top>
      <bottom/>
      <diagonal/>
    </border>
    <border>
      <left/>
      <right style="medium">
        <color auto="1"/>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indexed="64"/>
      </right>
      <top/>
      <bottom/>
      <diagonal/>
    </border>
    <border>
      <left style="thin">
        <color indexed="64"/>
      </left>
      <right/>
      <top style="thin">
        <color indexed="8"/>
      </top>
      <bottom style="thin">
        <color indexed="8"/>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top/>
      <bottom style="thin">
        <color auto="1"/>
      </bottom>
      <diagonal/>
    </border>
    <border>
      <left style="thin">
        <color auto="1"/>
      </left>
      <right style="medium">
        <color indexed="64"/>
      </right>
      <top style="thin">
        <color auto="1"/>
      </top>
      <bottom/>
      <diagonal/>
    </border>
    <border>
      <left/>
      <right/>
      <top style="thin">
        <color indexed="8"/>
      </top>
      <bottom/>
      <diagonal/>
    </border>
    <border>
      <left/>
      <right/>
      <top style="thin">
        <color indexed="8"/>
      </top>
      <bottom style="thin">
        <color indexed="8"/>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theme="3" tint="0.39973143711661124"/>
      </left>
      <right/>
      <top style="thin">
        <color theme="3" tint="0.39973143711661124"/>
      </top>
      <bottom/>
      <diagonal/>
    </border>
    <border>
      <left/>
      <right/>
      <top style="thin">
        <color theme="3" tint="0.39973143711661124"/>
      </top>
      <bottom/>
      <diagonal/>
    </border>
    <border>
      <left/>
      <right style="thin">
        <color theme="3" tint="0.39973143711661124"/>
      </right>
      <top style="thin">
        <color theme="3" tint="0.39973143711661124"/>
      </top>
      <bottom/>
      <diagonal/>
    </border>
    <border>
      <left style="thin">
        <color theme="3" tint="0.39973143711661124"/>
      </left>
      <right/>
      <top/>
      <bottom style="thin">
        <color theme="3" tint="0.39973143711661124"/>
      </bottom>
      <diagonal/>
    </border>
    <border>
      <left/>
      <right/>
      <top/>
      <bottom style="thin">
        <color theme="3" tint="0.39973143711661124"/>
      </bottom>
      <diagonal/>
    </border>
    <border>
      <left/>
      <right style="thin">
        <color theme="3" tint="0.39973143711661124"/>
      </right>
      <top/>
      <bottom style="thin">
        <color theme="3" tint="0.39973143711661124"/>
      </bottom>
      <diagonal/>
    </border>
    <border>
      <left style="thin">
        <color theme="3" tint="0.39973143711661124"/>
      </left>
      <right/>
      <top/>
      <bottom/>
      <diagonal/>
    </border>
    <border>
      <left/>
      <right style="thin">
        <color theme="3" tint="0.39988402966399123"/>
      </right>
      <top/>
      <bottom/>
      <diagonal/>
    </border>
    <border>
      <left/>
      <right style="thin">
        <color indexed="8"/>
      </right>
      <top/>
      <bottom/>
      <diagonal/>
    </border>
    <border>
      <left/>
      <right style="thin">
        <color theme="3" tint="0.39973143711661124"/>
      </right>
      <top/>
      <bottom/>
      <diagonal/>
    </border>
    <border>
      <left style="thin">
        <color theme="3" tint="0.39988402966399123"/>
      </left>
      <right/>
      <top style="thin">
        <color theme="3" tint="0.39973143711661124"/>
      </top>
      <bottom/>
      <diagonal/>
    </border>
    <border>
      <left style="thin">
        <color theme="3" tint="0.39988402966399123"/>
      </left>
      <right/>
      <top/>
      <bottom style="thin">
        <color theme="3" tint="0.39973143711661124"/>
      </bottom>
      <diagonal/>
    </border>
    <border>
      <left/>
      <right/>
      <top/>
      <bottom style="thin">
        <color theme="3" tint="0.39988402966399123"/>
      </bottom>
      <diagonal/>
    </border>
    <border>
      <left/>
      <right style="thin">
        <color theme="3" tint="0.39988402966399123"/>
      </right>
      <top/>
      <bottom style="thin">
        <color theme="3" tint="0.39988402966399123"/>
      </bottom>
      <diagonal/>
    </border>
    <border>
      <left style="thin">
        <color theme="3" tint="0.79973754081850645"/>
      </left>
      <right/>
      <top style="thin">
        <color theme="3" tint="0.79973754081850645"/>
      </top>
      <bottom/>
      <diagonal/>
    </border>
    <border>
      <left/>
      <right/>
      <top style="thin">
        <color theme="3" tint="0.79973754081850645"/>
      </top>
      <bottom/>
      <diagonal/>
    </border>
    <border>
      <left style="thin">
        <color theme="3" tint="0.79973754081850645"/>
      </left>
      <right/>
      <top/>
      <bottom style="thin">
        <color theme="3" tint="0.79973754081850645"/>
      </bottom>
      <diagonal/>
    </border>
    <border>
      <left/>
      <right/>
      <top/>
      <bottom style="thin">
        <color theme="3" tint="0.79973754081850645"/>
      </bottom>
      <diagonal/>
    </border>
    <border>
      <left style="thin">
        <color theme="3" tint="0.39988402966399123"/>
      </left>
      <right/>
      <top style="thin">
        <color theme="3" tint="0.39988402966399123"/>
      </top>
      <bottom/>
      <diagonal/>
    </border>
    <border>
      <left/>
      <right/>
      <top style="thin">
        <color theme="3" tint="0.39988402966399123"/>
      </top>
      <bottom/>
      <diagonal/>
    </border>
    <border>
      <left/>
      <right style="thin">
        <color theme="3" tint="0.39988402966399123"/>
      </right>
      <top style="thin">
        <color theme="3" tint="0.39988402966399123"/>
      </top>
      <bottom/>
      <diagonal/>
    </border>
    <border>
      <left style="thin">
        <color theme="3" tint="0.39988402966399123"/>
      </left>
      <right/>
      <top/>
      <bottom style="thin">
        <color theme="3" tint="0.39988402966399123"/>
      </bottom>
      <diagonal/>
    </border>
    <border>
      <left/>
      <right style="thin">
        <color indexed="64"/>
      </right>
      <top/>
      <bottom/>
      <diagonal/>
    </border>
    <border>
      <left/>
      <right style="medium">
        <color auto="1"/>
      </right>
      <top style="medium">
        <color auto="1"/>
      </top>
      <bottom/>
      <diagonal/>
    </border>
    <border>
      <left style="thin">
        <color auto="1"/>
      </left>
      <right style="medium">
        <color auto="1"/>
      </right>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top style="thin">
        <color indexed="64"/>
      </top>
      <bottom style="thin">
        <color rgb="FF000000"/>
      </bottom>
      <diagonal/>
    </border>
    <border>
      <left style="thin">
        <color rgb="FF000000"/>
      </left>
      <right/>
      <top style="thin">
        <color rgb="FF000000"/>
      </top>
      <bottom style="thin">
        <color indexed="64"/>
      </bottom>
      <diagonal/>
    </border>
    <border>
      <left/>
      <right style="medium">
        <color rgb="FF000000"/>
      </right>
      <top/>
      <bottom style="medium">
        <color indexed="64"/>
      </bottom>
      <diagonal/>
    </border>
    <border>
      <left/>
      <right style="medium">
        <color rgb="FF000000"/>
      </right>
      <top style="medium">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top/>
      <bottom style="thin">
        <color indexed="8"/>
      </bottom>
      <diagonal/>
    </border>
    <border>
      <left style="thin">
        <color indexed="64"/>
      </left>
      <right/>
      <top/>
      <bottom style="thin">
        <color indexed="8"/>
      </bottom>
      <diagonal/>
    </border>
    <border>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8"/>
      </top>
      <bottom style="thin">
        <color indexed="8"/>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8"/>
      </left>
      <right style="thin">
        <color indexed="51"/>
      </right>
      <top style="thin">
        <color indexed="51"/>
      </top>
      <bottom/>
      <diagonal/>
    </border>
    <border>
      <left style="thin">
        <color indexed="51"/>
      </left>
      <right style="thin">
        <color indexed="51"/>
      </right>
      <top style="thin">
        <color indexed="51"/>
      </top>
      <bottom/>
      <diagonal/>
    </border>
    <border>
      <left style="thin">
        <color indexed="51"/>
      </left>
      <right style="thin">
        <color indexed="64"/>
      </right>
      <top style="thin">
        <color indexed="51"/>
      </top>
      <bottom/>
      <diagonal/>
    </border>
    <border>
      <left style="thin">
        <color indexed="64"/>
      </left>
      <right style="thin">
        <color indexed="51"/>
      </right>
      <top style="thin">
        <color indexed="51"/>
      </top>
      <bottom/>
      <diagonal/>
    </border>
    <border>
      <left/>
      <right style="thin">
        <color indexed="51"/>
      </right>
      <top/>
      <bottom/>
      <diagonal/>
    </border>
    <border>
      <left/>
      <right style="thin">
        <color auto="1"/>
      </right>
      <top/>
      <bottom/>
      <diagonal/>
    </border>
    <border>
      <left style="double">
        <color indexed="64"/>
      </left>
      <right style="double">
        <color indexed="64"/>
      </right>
      <top style="double">
        <color indexed="64"/>
      </top>
      <bottom style="double">
        <color indexed="51"/>
      </bottom>
      <diagonal/>
    </border>
    <border>
      <left style="double">
        <color indexed="64"/>
      </left>
      <right style="double">
        <color indexed="64"/>
      </right>
      <top style="double">
        <color indexed="51"/>
      </top>
      <bottom style="double">
        <color indexed="64"/>
      </bottom>
      <diagonal/>
    </border>
    <border>
      <left style="medium">
        <color indexed="64"/>
      </left>
      <right/>
      <top style="thin">
        <color indexed="8"/>
      </top>
      <bottom/>
      <diagonal/>
    </border>
    <border>
      <left style="medium">
        <color indexed="64"/>
      </left>
      <right/>
      <top style="thin">
        <color indexed="8"/>
      </top>
      <bottom style="thin">
        <color indexed="8"/>
      </bottom>
      <diagonal/>
    </border>
    <border>
      <left style="medium">
        <color indexed="64"/>
      </left>
      <right/>
      <top style="thin">
        <color indexed="8"/>
      </top>
      <bottom style="thin">
        <color indexed="64"/>
      </bottom>
      <diagonal/>
    </border>
    <border>
      <left style="medium">
        <color indexed="64"/>
      </left>
      <right/>
      <top style="thin">
        <color indexed="8"/>
      </top>
      <bottom style="medium">
        <color indexed="64"/>
      </bottom>
      <diagonal/>
    </border>
    <border>
      <left style="double">
        <color auto="1"/>
      </left>
      <right style="double">
        <color auto="1"/>
      </right>
      <top style="double">
        <color auto="1"/>
      </top>
      <bottom/>
      <diagonal/>
    </border>
    <border>
      <left style="double">
        <color auto="1"/>
      </left>
      <right style="double">
        <color auto="1"/>
      </right>
      <top style="double">
        <color auto="1"/>
      </top>
      <bottom style="double">
        <color indexed="51"/>
      </bottom>
      <diagonal/>
    </border>
    <border>
      <left style="double">
        <color auto="1"/>
      </left>
      <right style="double">
        <color auto="1"/>
      </right>
      <top style="double">
        <color auto="1"/>
      </top>
      <bottom style="double">
        <color auto="1"/>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style="medium">
        <color indexed="64"/>
      </bottom>
      <diagonal/>
    </border>
    <border>
      <left/>
      <right style="thin">
        <color indexed="51"/>
      </right>
      <top style="thin">
        <color indexed="51"/>
      </top>
      <bottom/>
      <diagonal/>
    </border>
    <border>
      <left/>
      <right style="medium">
        <color indexed="64"/>
      </right>
      <top style="thin">
        <color indexed="64"/>
      </top>
      <bottom/>
      <diagonal/>
    </border>
    <border>
      <left/>
      <right style="thin">
        <color auto="1"/>
      </right>
      <top style="thin">
        <color auto="1"/>
      </top>
      <bottom/>
      <diagonal/>
    </border>
    <border>
      <left/>
      <right style="thin">
        <color auto="1"/>
      </right>
      <top/>
      <bottom/>
      <diagonal/>
    </border>
    <border>
      <left/>
      <right style="thin">
        <color theme="3" tint="0.39997558519241921"/>
      </right>
      <top style="thin">
        <color theme="3" tint="0.39973143711661124"/>
      </top>
      <bottom/>
      <diagonal/>
    </border>
    <border>
      <left/>
      <right style="thin">
        <color theme="3" tint="0.39997558519241921"/>
      </right>
      <top/>
      <bottom style="thin">
        <color theme="3" tint="0.39973143711661124"/>
      </bottom>
      <diagonal/>
    </border>
    <border>
      <left style="thin">
        <color theme="3" tint="0.39976195562608724"/>
      </left>
      <right/>
      <top style="thin">
        <color theme="3" tint="0.39976195562608724"/>
      </top>
      <bottom style="thin">
        <color theme="3" tint="0.39976195562608724"/>
      </bottom>
      <diagonal/>
    </border>
    <border>
      <left/>
      <right/>
      <top style="thin">
        <color theme="3" tint="0.39976195562608724"/>
      </top>
      <bottom style="thin">
        <color theme="3" tint="0.39976195562608724"/>
      </bottom>
      <diagonal/>
    </border>
    <border>
      <left/>
      <right style="thin">
        <color theme="3" tint="0.39976195562608724"/>
      </right>
      <top style="thin">
        <color theme="3" tint="0.39976195562608724"/>
      </top>
      <bottom style="thin">
        <color theme="3" tint="0.39976195562608724"/>
      </bottom>
      <diagonal/>
    </border>
    <border>
      <left style="thin">
        <color auto="1"/>
      </left>
      <right/>
      <top style="thin">
        <color auto="1"/>
      </top>
      <bottom/>
      <diagonal/>
    </border>
    <border>
      <left style="thin">
        <color auto="1"/>
      </left>
      <right/>
      <top/>
      <bottom style="thin">
        <color auto="1"/>
      </bottom>
      <diagonal/>
    </border>
    <border>
      <left/>
      <right/>
      <top/>
      <bottom style="thin">
        <color indexed="8"/>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auto="1"/>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auto="1"/>
      </left>
      <right/>
      <top/>
      <bottom style="double">
        <color indexed="64"/>
      </bottom>
      <diagonal/>
    </border>
    <border>
      <left/>
      <right style="medium">
        <color indexed="64"/>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double">
        <color auto="1"/>
      </left>
      <right/>
      <top style="double">
        <color auto="1"/>
      </top>
      <bottom/>
      <diagonal/>
    </border>
    <border>
      <left/>
      <right style="double">
        <color indexed="64"/>
      </right>
      <top style="double">
        <color auto="1"/>
      </top>
      <bottom/>
      <diagonal/>
    </border>
    <border>
      <left style="thin">
        <color indexed="64"/>
      </left>
      <right/>
      <top style="double">
        <color indexed="64"/>
      </top>
      <bottom style="double">
        <color auto="1"/>
      </bottom>
      <diagonal/>
    </border>
    <border>
      <left/>
      <right/>
      <top style="double">
        <color indexed="64"/>
      </top>
      <bottom style="double">
        <color auto="1"/>
      </bottom>
      <diagonal/>
    </border>
    <border>
      <left/>
      <right style="thin">
        <color indexed="64"/>
      </right>
      <top style="double">
        <color indexed="64"/>
      </top>
      <bottom style="double">
        <color auto="1"/>
      </bottom>
      <diagonal/>
    </border>
    <border>
      <left/>
      <right style="thin">
        <color auto="1"/>
      </right>
      <top/>
      <bottom/>
      <diagonal/>
    </border>
    <border>
      <left/>
      <right style="thin">
        <color auto="1"/>
      </right>
      <top/>
      <bottom style="thin">
        <color auto="1"/>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medium">
        <color rgb="FF000000"/>
      </left>
      <right/>
      <top style="thin">
        <color indexed="64"/>
      </top>
      <bottom/>
      <diagonal/>
    </border>
    <border>
      <left/>
      <right style="medium">
        <color rgb="FF000000"/>
      </right>
      <top style="thin">
        <color indexed="64"/>
      </top>
      <bottom/>
      <diagonal/>
    </border>
    <border>
      <left/>
      <right/>
      <top/>
      <bottom style="hair">
        <color rgb="FF000000"/>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style="thin">
        <color rgb="FF000000"/>
      </left>
      <right/>
      <top style="thin">
        <color indexed="64"/>
      </top>
      <bottom style="thin">
        <color indexed="64"/>
      </bottom>
      <diagonal/>
    </border>
    <border>
      <left/>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style="thin">
        <color indexed="64"/>
      </left>
      <right style="thin">
        <color auto="1"/>
      </right>
      <top style="thin">
        <color indexed="64"/>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auto="1"/>
      </bottom>
      <diagonal/>
    </border>
    <border>
      <left/>
      <right/>
      <top style="medium">
        <color rgb="FF000000"/>
      </top>
      <bottom/>
      <diagonal/>
    </border>
    <border>
      <left/>
      <right style="thin">
        <color rgb="FF000000"/>
      </right>
      <top style="thin">
        <color auto="1"/>
      </top>
      <bottom/>
      <diagonal/>
    </border>
    <border>
      <left style="thin">
        <color auto="1"/>
      </left>
      <right/>
      <top style="medium">
        <color auto="1"/>
      </top>
      <bottom/>
      <diagonal/>
    </border>
    <border>
      <left/>
      <right style="medium">
        <color auto="1"/>
      </right>
      <top/>
      <bottom style="thin">
        <color rgb="FF000000"/>
      </bottom>
      <diagonal/>
    </border>
    <border>
      <left style="medium">
        <color auto="1"/>
      </left>
      <right/>
      <top style="thin">
        <color indexed="64"/>
      </top>
      <bottom style="thin">
        <color indexed="64"/>
      </bottom>
      <diagonal/>
    </border>
    <border>
      <left/>
      <right/>
      <top style="thin">
        <color auto="1"/>
      </top>
      <bottom style="thin">
        <color auto="1"/>
      </bottom>
      <diagonal/>
    </border>
    <border>
      <left/>
      <right style="thin">
        <color rgb="FF000000"/>
      </right>
      <top style="thin">
        <color indexed="64"/>
      </top>
      <bottom style="thin">
        <color indexed="64"/>
      </bottom>
      <diagonal/>
    </border>
    <border>
      <left/>
      <right style="medium">
        <color auto="1"/>
      </right>
      <top style="thin">
        <color rgb="FF000000"/>
      </top>
      <bottom style="thin">
        <color indexed="64"/>
      </bottom>
      <diagonal/>
    </border>
    <border>
      <left style="medium">
        <color auto="1"/>
      </left>
      <right style="thin">
        <color auto="1"/>
      </right>
      <top style="thin">
        <color indexed="64"/>
      </top>
      <bottom style="thin">
        <color auto="1"/>
      </bottom>
      <diagonal/>
    </border>
    <border>
      <left style="medium">
        <color auto="1"/>
      </left>
      <right/>
      <top/>
      <bottom style="medium">
        <color rgb="FF000000"/>
      </bottom>
      <diagonal/>
    </border>
    <border>
      <left/>
      <right style="medium">
        <color auto="1"/>
      </right>
      <top/>
      <bottom style="medium">
        <color rgb="FF000000"/>
      </bottom>
      <diagonal/>
    </border>
    <border>
      <left style="medium">
        <color auto="1"/>
      </left>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right style="medium">
        <color auto="1"/>
      </right>
      <top style="thin">
        <color rgb="FF000000"/>
      </top>
      <bottom/>
      <diagonal/>
    </border>
    <border>
      <left style="medium">
        <color auto="1"/>
      </left>
      <right style="thin">
        <color rgb="FF000000"/>
      </right>
      <top/>
      <bottom/>
      <diagonal/>
    </border>
    <border>
      <left style="medium">
        <color auto="1"/>
      </left>
      <right style="thin">
        <color rgb="FF000000"/>
      </right>
      <top/>
      <bottom style="thin">
        <color rgb="FF000000"/>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medium">
        <color indexed="64"/>
      </right>
      <top/>
      <bottom/>
      <diagonal/>
    </border>
    <border>
      <left/>
      <right style="medium">
        <color indexed="64"/>
      </right>
      <top style="medium">
        <color rgb="FF000000"/>
      </top>
      <bottom/>
      <diagonal/>
    </border>
    <border>
      <left style="thin">
        <color rgb="FF000000"/>
      </left>
      <right/>
      <top/>
      <bottom style="medium">
        <color rgb="FF000000"/>
      </bottom>
      <diagonal/>
    </border>
    <border>
      <left/>
      <right/>
      <top style="medium">
        <color rgb="FF000000"/>
      </top>
      <bottom style="medium">
        <color rgb="FF000000"/>
      </bottom>
      <diagonal/>
    </border>
    <border>
      <left style="medium">
        <color indexed="64"/>
      </left>
      <right style="medium">
        <color rgb="FF000000"/>
      </right>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right/>
      <top style="medium">
        <color rgb="FF000000"/>
      </top>
      <bottom style="thin">
        <color rgb="FFB8CCE4"/>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medium">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B8CCE4"/>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right style="medium">
        <color indexed="64"/>
      </right>
      <top style="medium">
        <color rgb="FF000000"/>
      </top>
      <bottom style="medium">
        <color rgb="FF000000"/>
      </bottom>
      <diagonal/>
    </border>
    <border>
      <left/>
      <right/>
      <top/>
      <bottom style="thin">
        <color rgb="FFB8CCE4"/>
      </bottom>
      <diagonal/>
    </border>
    <border>
      <left/>
      <right style="thin">
        <color rgb="FFB8CCE4"/>
      </right>
      <top/>
      <bottom/>
      <diagonal/>
    </border>
    <border>
      <left/>
      <right style="medium">
        <color rgb="FF000000"/>
      </right>
      <top style="thin">
        <color rgb="FF000000"/>
      </top>
      <bottom/>
      <diagonal/>
    </border>
    <border>
      <left style="medium">
        <color indexed="64"/>
      </left>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B8CCE4"/>
      </right>
      <top/>
      <bottom style="medium">
        <color rgb="FF000000"/>
      </bottom>
      <diagonal/>
    </border>
    <border>
      <left style="thin">
        <color indexed="64"/>
      </left>
      <right style="thin">
        <color auto="1"/>
      </right>
      <top style="thin">
        <color indexed="64"/>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style="thin">
        <color rgb="FFB8CCE4"/>
      </right>
      <top style="medium">
        <color rgb="FF000000"/>
      </top>
      <bottom/>
      <diagonal/>
    </border>
    <border>
      <left style="medium">
        <color rgb="FF000000"/>
      </left>
      <right style="medium">
        <color rgb="FF000000"/>
      </right>
      <top/>
      <bottom/>
      <diagonal/>
    </border>
    <border>
      <left/>
      <right style="thin">
        <color indexed="64"/>
      </right>
      <top style="medium">
        <color rgb="FF000000"/>
      </top>
      <bottom/>
      <diagonal/>
    </border>
    <border>
      <left style="thin">
        <color rgb="FF000000"/>
      </left>
      <right/>
      <top style="thin">
        <color indexed="64"/>
      </top>
      <bottom/>
      <diagonal/>
    </border>
    <border>
      <left style="thin">
        <color auto="1"/>
      </left>
      <right/>
      <top style="thin">
        <color rgb="FF000000"/>
      </top>
      <bottom/>
      <diagonal/>
    </border>
    <border>
      <left/>
      <right style="thin">
        <color indexed="64"/>
      </right>
      <top style="thin">
        <color indexed="64"/>
      </top>
      <bottom style="thin">
        <color indexed="64"/>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style="medium">
        <color indexed="64"/>
      </right>
      <top/>
      <bottom style="thin">
        <color rgb="FF000000"/>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thin">
        <color rgb="FF000000"/>
      </right>
      <top style="thin">
        <color rgb="FF000000"/>
      </top>
      <bottom style="thin">
        <color indexed="64"/>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right/>
      <top style="thin">
        <color auto="1"/>
      </top>
      <bottom style="thin">
        <color rgb="FF000000"/>
      </bottom>
      <diagonal/>
    </border>
    <border>
      <left style="thin">
        <color rgb="FF000000"/>
      </left>
      <right style="medium">
        <color indexed="64"/>
      </right>
      <top style="thin">
        <color indexed="64"/>
      </top>
      <bottom/>
      <diagonal/>
    </border>
    <border>
      <left style="thin">
        <color rgb="FF000000"/>
      </left>
      <right style="medium">
        <color indexed="64"/>
      </right>
      <top style="thin">
        <color rgb="FF000000"/>
      </top>
      <bottom/>
      <diagonal/>
    </border>
    <border>
      <left style="double">
        <color rgb="FF000000"/>
      </left>
      <right/>
      <top style="double">
        <color rgb="FF000000"/>
      </top>
      <bottom style="medium">
        <color indexed="64"/>
      </bottom>
      <diagonal/>
    </border>
    <border>
      <left/>
      <right/>
      <top style="double">
        <color rgb="FF000000"/>
      </top>
      <bottom style="medium">
        <color indexed="64"/>
      </bottom>
      <diagonal/>
    </border>
    <border>
      <left/>
      <right style="double">
        <color rgb="FF000000"/>
      </right>
      <top style="double">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bottom style="medium">
        <color indexed="64"/>
      </bottom>
      <diagonal/>
    </border>
    <border>
      <left style="double">
        <color auto="1"/>
      </left>
      <right/>
      <top style="double">
        <color auto="1"/>
      </top>
      <bottom style="medium">
        <color indexed="64"/>
      </bottom>
      <diagonal/>
    </border>
    <border>
      <left/>
      <right/>
      <top style="double">
        <color auto="1"/>
      </top>
      <bottom style="medium">
        <color indexed="64"/>
      </bottom>
      <diagonal/>
    </border>
    <border>
      <left/>
      <right style="double">
        <color auto="1"/>
      </right>
      <top style="double">
        <color auto="1"/>
      </top>
      <bottom style="medium">
        <color indexed="64"/>
      </bottom>
      <diagonal/>
    </border>
    <border>
      <left/>
      <right style="thin">
        <color indexed="8"/>
      </right>
      <top style="thin">
        <color indexed="64"/>
      </top>
      <bottom/>
      <diagonal/>
    </border>
    <border>
      <left/>
      <right style="thin">
        <color indexed="8"/>
      </right>
      <top style="thin">
        <color indexed="64"/>
      </top>
      <bottom style="thin">
        <color indexed="64"/>
      </bottom>
      <diagonal/>
    </border>
    <border>
      <left style="thin">
        <color indexed="8"/>
      </left>
      <right style="thin">
        <color indexed="8"/>
      </right>
      <top style="thin">
        <color auto="1"/>
      </top>
      <bottom style="thin">
        <color auto="1"/>
      </bottom>
      <diagonal/>
    </border>
    <border>
      <left style="thin">
        <color indexed="8"/>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right style="medium">
        <color indexed="64"/>
      </right>
      <top style="thin">
        <color indexed="64"/>
      </top>
      <bottom style="medium">
        <color indexed="64"/>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style="thin">
        <color indexed="64"/>
      </right>
      <top style="thin">
        <color indexed="8"/>
      </top>
      <bottom/>
      <diagonal/>
    </border>
    <border>
      <left style="medium">
        <color indexed="64"/>
      </left>
      <right/>
      <top style="thin">
        <color indexed="8"/>
      </top>
      <bottom/>
      <diagonal/>
    </border>
    <border>
      <left style="medium">
        <color indexed="64"/>
      </left>
      <right style="thin">
        <color indexed="64"/>
      </right>
      <top style="thin">
        <color indexed="64"/>
      </top>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style="medium">
        <color indexed="64"/>
      </bottom>
      <diagonal/>
    </border>
    <border>
      <left/>
      <right/>
      <top/>
      <bottom style="thin">
        <color indexed="64"/>
      </bottom>
      <diagonal/>
    </border>
    <border>
      <left/>
      <right/>
      <top/>
      <bottom style="thin">
        <color indexed="8"/>
      </bottom>
      <diagonal/>
    </border>
    <border>
      <left/>
      <right/>
      <top style="thin">
        <color rgb="FFBFBFBF"/>
      </top>
      <bottom style="medium">
        <color rgb="FF000000"/>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rgb="FF000000"/>
      </bottom>
      <diagonal/>
    </border>
    <border>
      <left/>
      <right style="medium">
        <color indexed="8"/>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rgb="FF000000"/>
      </right>
      <top/>
      <bottom style="thin">
        <color auto="1"/>
      </bottom>
      <diagonal/>
    </border>
    <border>
      <left/>
      <right style="medium">
        <color auto="1"/>
      </right>
      <top/>
      <bottom style="thin">
        <color auto="1"/>
      </bottom>
      <diagonal/>
    </border>
    <border>
      <left style="thin">
        <color indexed="8"/>
      </left>
      <right/>
      <top/>
      <bottom style="thin">
        <color auto="1"/>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style="thin">
        <color theme="3" tint="0.399945066682943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diagonal/>
    </border>
    <border>
      <left/>
      <right/>
      <top style="thin">
        <color theme="3" tint="0.39994506668294322"/>
      </top>
      <bottom/>
      <diagonal/>
    </border>
    <border>
      <left/>
      <right style="thin">
        <color theme="3" tint="0.39994506668294322"/>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top/>
      <bottom style="thin">
        <color theme="3" tint="0.39994506668294322"/>
      </bottom>
      <diagonal/>
    </border>
    <border>
      <left/>
      <right/>
      <top/>
      <bottom style="thin">
        <color theme="3" tint="0.39994506668294322"/>
      </bottom>
      <diagonal/>
    </border>
    <border>
      <left/>
      <right style="thin">
        <color theme="3" tint="0.39994506668294322"/>
      </right>
      <top/>
      <bottom style="thin">
        <color theme="3" tint="0.39994506668294322"/>
      </bottom>
      <diagonal/>
    </border>
    <border>
      <left style="thin">
        <color theme="3" tint="0.39985351115451523"/>
      </left>
      <right/>
      <top style="thin">
        <color theme="3" tint="0.39985351115451523"/>
      </top>
      <bottom style="thin">
        <color theme="3" tint="0.39985351115451523"/>
      </bottom>
      <diagonal/>
    </border>
    <border>
      <left/>
      <right/>
      <top style="thin">
        <color theme="3" tint="0.39985351115451523"/>
      </top>
      <bottom style="thin">
        <color theme="3" tint="0.39985351115451523"/>
      </bottom>
      <diagonal/>
    </border>
    <border>
      <left/>
      <right style="thin">
        <color theme="3" tint="0.39985351115451523"/>
      </right>
      <top style="thin">
        <color theme="3" tint="0.39985351115451523"/>
      </top>
      <bottom style="thin">
        <color theme="3" tint="0.39985351115451523"/>
      </bottom>
      <diagonal/>
    </border>
    <border>
      <left/>
      <right style="thin">
        <color theme="3" tint="0.39991454817346722"/>
      </right>
      <top/>
      <bottom/>
      <diagonal/>
    </border>
    <border>
      <left style="thin">
        <color theme="3" tint="0.39985351115451523"/>
      </left>
      <right/>
      <top/>
      <bottom/>
      <diagonal/>
    </border>
    <border>
      <left style="thin">
        <color theme="3" tint="0.39973143711661124"/>
      </left>
      <right/>
      <top style="thin">
        <color theme="3" tint="0.39970091860713525"/>
      </top>
      <bottom/>
      <diagonal/>
    </border>
    <border>
      <left/>
      <right/>
      <top style="thin">
        <color theme="3" tint="0.39970091860713525"/>
      </top>
      <bottom/>
      <diagonal/>
    </border>
    <border>
      <left/>
      <right style="thin">
        <color theme="3" tint="0.39973143711661124"/>
      </right>
      <top style="thin">
        <color theme="3" tint="0.39970091860713525"/>
      </top>
      <bottom/>
      <diagonal/>
    </border>
    <border>
      <left/>
      <right style="thin">
        <color indexed="64"/>
      </right>
      <top style="thin">
        <color indexed="64"/>
      </top>
      <bottom/>
      <diagonal/>
    </border>
  </borders>
  <cellStyleXfs count="68">
    <xf numFmtId="0" fontId="0" fillId="0" borderId="0"/>
    <xf numFmtId="167" fontId="32" fillId="0" borderId="0" applyFill="0" applyBorder="0" applyAlignment="0" applyProtection="0"/>
    <xf numFmtId="167" fontId="32" fillId="0" borderId="0" applyFill="0" applyBorder="0" applyAlignment="0" applyProtection="0"/>
    <xf numFmtId="167" fontId="32" fillId="0" borderId="0" applyFill="0" applyBorder="0" applyAlignment="0" applyProtection="0"/>
    <xf numFmtId="0" fontId="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1" fillId="0" borderId="0">
      <alignment vertical="center"/>
    </xf>
    <xf numFmtId="0" fontId="12" fillId="0" borderId="0"/>
    <xf numFmtId="0" fontId="10" fillId="0" borderId="0"/>
    <xf numFmtId="0" fontId="11" fillId="0" borderId="0"/>
    <xf numFmtId="0" fontId="47" fillId="0" borderId="0" applyNumberFormat="0" applyFill="0" applyBorder="0" applyAlignment="0" applyProtection="0">
      <alignment vertical="top"/>
      <protection locked="0"/>
    </xf>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32" fillId="0" borderId="0"/>
    <xf numFmtId="0" fontId="32" fillId="0" borderId="0"/>
    <xf numFmtId="0" fontId="32" fillId="0" borderId="0"/>
    <xf numFmtId="0" fontId="32" fillId="0" borderId="0"/>
    <xf numFmtId="0" fontId="32" fillId="0" borderId="0"/>
    <xf numFmtId="0" fontId="54" fillId="0" borderId="0"/>
    <xf numFmtId="0" fontId="54" fillId="0" borderId="0"/>
    <xf numFmtId="0" fontId="54" fillId="0" borderId="0"/>
    <xf numFmtId="9" fontId="32" fillId="0" borderId="0" applyFont="0" applyFill="0" applyBorder="0" applyAlignment="0" applyProtection="0"/>
    <xf numFmtId="0" fontId="56" fillId="0" borderId="0"/>
    <xf numFmtId="0" fontId="8"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21" fillId="0" borderId="0"/>
    <xf numFmtId="0" fontId="3" fillId="0" borderId="0"/>
    <xf numFmtId="0" fontId="124" fillId="0" borderId="0"/>
    <xf numFmtId="0" fontId="2" fillId="0" borderId="0"/>
    <xf numFmtId="0" fontId="132" fillId="0" borderId="0"/>
    <xf numFmtId="0" fontId="132" fillId="0" borderId="0"/>
    <xf numFmtId="0" fontId="32" fillId="0" borderId="0"/>
    <xf numFmtId="0" fontId="32" fillId="0" borderId="0"/>
    <xf numFmtId="0" fontId="32" fillId="0" borderId="0"/>
    <xf numFmtId="0" fontId="157" fillId="0" borderId="0"/>
  </cellStyleXfs>
  <cellXfs count="6766">
    <xf numFmtId="0" fontId="0" fillId="0" borderId="0" xfId="0"/>
    <xf numFmtId="0" fontId="22" fillId="0" borderId="0" xfId="0" applyFont="1"/>
    <xf numFmtId="0" fontId="22" fillId="0" borderId="0" xfId="0" applyFont="1" applyAlignment="1">
      <alignment vertical="center"/>
    </xf>
    <xf numFmtId="0" fontId="22" fillId="0" borderId="0" xfId="0" applyFont="1" applyAlignment="1">
      <alignment horizontal="left"/>
    </xf>
    <xf numFmtId="0" fontId="22" fillId="3" borderId="0" xfId="0" applyFont="1" applyFill="1"/>
    <xf numFmtId="0" fontId="18" fillId="3" borderId="0" xfId="0" applyFont="1" applyFill="1"/>
    <xf numFmtId="0" fontId="18" fillId="3" borderId="0" xfId="0" applyFont="1" applyFill="1" applyAlignment="1">
      <alignment vertical="center"/>
    </xf>
    <xf numFmtId="0" fontId="22" fillId="3" borderId="0" xfId="0" applyFont="1" applyFill="1" applyAlignment="1">
      <alignment horizontal="center" vertical="center"/>
    </xf>
    <xf numFmtId="0" fontId="22" fillId="3" borderId="0" xfId="0" applyFont="1" applyFill="1" applyAlignment="1">
      <alignment vertical="center"/>
    </xf>
    <xf numFmtId="0" fontId="22" fillId="0" borderId="0" xfId="0" applyFont="1" applyAlignment="1">
      <alignment horizontal="right"/>
    </xf>
    <xf numFmtId="0" fontId="29" fillId="0" borderId="0" xfId="0" applyFont="1"/>
    <xf numFmtId="0" fontId="0" fillId="3" borderId="0" xfId="0" applyFill="1"/>
    <xf numFmtId="0" fontId="20" fillId="3" borderId="0" xfId="0" applyFont="1" applyFill="1"/>
    <xf numFmtId="0" fontId="29" fillId="0" borderId="0" xfId="0" applyFont="1" applyAlignment="1">
      <alignment vertical="center"/>
    </xf>
    <xf numFmtId="0" fontId="13" fillId="3" borderId="0" xfId="0" applyFont="1" applyFill="1" applyAlignment="1">
      <alignment horizontal="right"/>
    </xf>
    <xf numFmtId="0" fontId="22" fillId="3" borderId="0" xfId="0" applyFont="1" applyFill="1" applyAlignment="1">
      <alignment horizontal="center"/>
    </xf>
    <xf numFmtId="0" fontId="26" fillId="3" borderId="0" xfId="0" applyFont="1" applyFill="1"/>
    <xf numFmtId="0" fontId="16" fillId="3" borderId="0" xfId="0" applyFont="1" applyFill="1"/>
    <xf numFmtId="0" fontId="19" fillId="3" borderId="0" xfId="0" applyFont="1" applyFill="1" applyAlignment="1">
      <alignment vertical="top"/>
    </xf>
    <xf numFmtId="0" fontId="34" fillId="0" borderId="0" xfId="0" applyFont="1"/>
    <xf numFmtId="0" fontId="13" fillId="0" borderId="0" xfId="0" applyFont="1" applyAlignment="1">
      <alignment vertical="top"/>
    </xf>
    <xf numFmtId="0" fontId="15" fillId="0" borderId="0" xfId="0" applyFont="1"/>
    <xf numFmtId="0" fontId="16" fillId="0" borderId="0" xfId="0" applyFont="1" applyAlignment="1">
      <alignment vertical="center"/>
    </xf>
    <xf numFmtId="0" fontId="18" fillId="0" borderId="0" xfId="0" applyFont="1"/>
    <xf numFmtId="0" fontId="18" fillId="0" borderId="0" xfId="0" applyFont="1" applyAlignment="1">
      <alignment vertical="top"/>
    </xf>
    <xf numFmtId="0" fontId="13" fillId="0" borderId="0" xfId="0" applyFont="1"/>
    <xf numFmtId="0" fontId="31" fillId="0" borderId="0" xfId="0" applyFont="1"/>
    <xf numFmtId="0" fontId="18" fillId="0" borderId="0" xfId="0" applyFont="1" applyAlignment="1">
      <alignment vertical="center"/>
    </xf>
    <xf numFmtId="0" fontId="20" fillId="0" borderId="0" xfId="0" applyFont="1" applyAlignment="1">
      <alignment vertical="center"/>
    </xf>
    <xf numFmtId="0" fontId="22" fillId="0" borderId="0" xfId="0" applyFont="1" applyAlignment="1">
      <alignment horizontal="center"/>
    </xf>
    <xf numFmtId="0" fontId="26" fillId="3" borderId="0" xfId="0" applyFont="1" applyFill="1" applyAlignment="1">
      <alignment vertical="top"/>
    </xf>
    <xf numFmtId="0" fontId="26" fillId="3" borderId="0" xfId="0" applyFont="1" applyFill="1" applyAlignment="1">
      <alignment vertical="center"/>
    </xf>
    <xf numFmtId="0" fontId="0" fillId="3" borderId="0" xfId="0" applyFill="1" applyAlignment="1">
      <alignment horizontal="right" vertical="center"/>
    </xf>
    <xf numFmtId="0" fontId="13" fillId="0" borderId="0" xfId="24" applyFont="1"/>
    <xf numFmtId="0" fontId="14" fillId="0" borderId="0" xfId="24" applyFont="1" applyAlignment="1">
      <alignment vertical="center" wrapText="1"/>
    </xf>
    <xf numFmtId="0" fontId="16" fillId="0" borderId="0" xfId="24" applyFont="1" applyAlignment="1">
      <alignment vertical="center"/>
    </xf>
    <xf numFmtId="0" fontId="33" fillId="0" borderId="0" xfId="24" applyFont="1" applyAlignment="1">
      <alignment vertical="center" wrapText="1"/>
    </xf>
    <xf numFmtId="0" fontId="19" fillId="0" borderId="0" xfId="24" applyFont="1" applyAlignment="1">
      <alignment vertical="center"/>
    </xf>
    <xf numFmtId="0" fontId="0" fillId="0" borderId="0" xfId="0" applyAlignment="1">
      <alignment horizontal="center" vertical="center" wrapText="1"/>
    </xf>
    <xf numFmtId="0" fontId="14" fillId="0" borderId="0" xfId="24" applyFont="1"/>
    <xf numFmtId="0" fontId="14" fillId="2" borderId="0" xfId="24" applyFont="1" applyFill="1"/>
    <xf numFmtId="0" fontId="33" fillId="0" borderId="0" xfId="24" applyFont="1" applyAlignment="1">
      <alignment vertical="top"/>
    </xf>
    <xf numFmtId="0" fontId="33" fillId="2" borderId="0" xfId="24" applyFont="1" applyFill="1" applyAlignment="1">
      <alignment vertical="top"/>
    </xf>
    <xf numFmtId="0" fontId="33" fillId="0" borderId="0" xfId="24" applyFont="1" applyAlignment="1">
      <alignment vertical="center"/>
    </xf>
    <xf numFmtId="0" fontId="13" fillId="2" borderId="0" xfId="24" applyFont="1" applyFill="1"/>
    <xf numFmtId="0" fontId="15" fillId="2" borderId="0" xfId="24" applyFont="1" applyFill="1"/>
    <xf numFmtId="0" fontId="22" fillId="0" borderId="0" xfId="24" applyFont="1"/>
    <xf numFmtId="0" fontId="22" fillId="0" borderId="0" xfId="24" applyFont="1" applyAlignment="1">
      <alignment horizontal="center" vertical="center" wrapText="1"/>
    </xf>
    <xf numFmtId="0" fontId="22" fillId="0" borderId="0" xfId="24" applyFont="1" applyAlignment="1">
      <alignment vertical="center"/>
    </xf>
    <xf numFmtId="0" fontId="15" fillId="2" borderId="0" xfId="24" applyFont="1" applyFill="1" applyAlignment="1">
      <alignment vertical="top"/>
    </xf>
    <xf numFmtId="0" fontId="22" fillId="0" borderId="0" xfId="24" applyFont="1" applyAlignment="1">
      <alignment horizontal="justify" vertical="center"/>
    </xf>
    <xf numFmtId="0" fontId="33" fillId="0" borderId="0" xfId="0" applyFont="1" applyAlignment="1">
      <alignment vertical="top"/>
    </xf>
    <xf numFmtId="0" fontId="33" fillId="0" borderId="0" xfId="0" applyFont="1"/>
    <xf numFmtId="0" fontId="25" fillId="0" borderId="0" xfId="0" applyFont="1" applyAlignment="1">
      <alignment vertical="center" wrapText="1"/>
    </xf>
    <xf numFmtId="0" fontId="22" fillId="0" borderId="0" xfId="0" applyFont="1" applyAlignment="1">
      <alignment vertical="top"/>
    </xf>
    <xf numFmtId="0" fontId="20" fillId="0" borderId="0" xfId="0" applyFont="1"/>
    <xf numFmtId="0" fontId="16" fillId="0" borderId="0" xfId="0" applyFont="1" applyAlignment="1">
      <alignment horizontal="left" wrapText="1"/>
    </xf>
    <xf numFmtId="0" fontId="26" fillId="0" borderId="0" xfId="0" applyFont="1" applyAlignment="1">
      <alignment vertical="center"/>
    </xf>
    <xf numFmtId="0" fontId="19" fillId="0" borderId="0" xfId="0" applyFont="1" applyAlignment="1">
      <alignment horizontal="left" vertical="center" wrapText="1"/>
    </xf>
    <xf numFmtId="0" fontId="35" fillId="0" borderId="0" xfId="0" applyFont="1" applyAlignment="1">
      <alignment vertical="center" wrapText="1"/>
    </xf>
    <xf numFmtId="0" fontId="13" fillId="0" borderId="0" xfId="13" applyFont="1"/>
    <xf numFmtId="0" fontId="44" fillId="0" borderId="0" xfId="13" applyFont="1"/>
    <xf numFmtId="0" fontId="32" fillId="0" borderId="0" xfId="13"/>
    <xf numFmtId="0" fontId="26" fillId="0" borderId="0" xfId="0" applyFont="1"/>
    <xf numFmtId="0" fontId="45" fillId="0" borderId="0" xfId="0" applyFont="1"/>
    <xf numFmtId="0" fontId="33" fillId="0" borderId="0" xfId="24" applyFont="1"/>
    <xf numFmtId="0" fontId="19" fillId="3" borderId="0" xfId="0" applyFont="1" applyFill="1"/>
    <xf numFmtId="0" fontId="15" fillId="0" borderId="0" xfId="24" applyFont="1"/>
    <xf numFmtId="0" fontId="23" fillId="0" borderId="0" xfId="24" applyFont="1"/>
    <xf numFmtId="0" fontId="18" fillId="0" borderId="0" xfId="24" applyFont="1"/>
    <xf numFmtId="0" fontId="18" fillId="0" borderId="0" xfId="24" applyFont="1" applyAlignment="1">
      <alignment vertical="center"/>
    </xf>
    <xf numFmtId="0" fontId="13" fillId="0" borderId="0" xfId="24" applyFont="1" applyAlignment="1">
      <alignment vertical="center"/>
    </xf>
    <xf numFmtId="0" fontId="13" fillId="0" borderId="0" xfId="24" applyFont="1" applyAlignment="1">
      <alignment textRotation="180"/>
    </xf>
    <xf numFmtId="0" fontId="15" fillId="0" borderId="0" xfId="24" applyFont="1" applyAlignment="1">
      <alignment vertical="center"/>
    </xf>
    <xf numFmtId="0" fontId="14" fillId="0" borderId="0" xfId="0" applyFont="1" applyAlignment="1">
      <alignment vertical="center"/>
    </xf>
    <xf numFmtId="0" fontId="13" fillId="0" borderId="2" xfId="24" applyFont="1" applyBorder="1"/>
    <xf numFmtId="0" fontId="22" fillId="0" borderId="2" xfId="24" applyFont="1" applyBorder="1"/>
    <xf numFmtId="0" fontId="13" fillId="0" borderId="11" xfId="24" applyFont="1" applyBorder="1"/>
    <xf numFmtId="0" fontId="13" fillId="0" borderId="7" xfId="24" applyFont="1" applyBorder="1"/>
    <xf numFmtId="0" fontId="14" fillId="0" borderId="2" xfId="24" applyFont="1" applyBorder="1"/>
    <xf numFmtId="0" fontId="15" fillId="0" borderId="8" xfId="24" applyFont="1" applyBorder="1"/>
    <xf numFmtId="0" fontId="15" fillId="5" borderId="0" xfId="0" applyFont="1" applyFill="1" applyAlignment="1">
      <alignment horizontal="justify" vertical="center" wrapText="1"/>
    </xf>
    <xf numFmtId="0" fontId="15" fillId="0" borderId="6" xfId="0" applyFont="1" applyBorder="1" applyAlignment="1">
      <alignment horizontal="center"/>
    </xf>
    <xf numFmtId="0" fontId="34" fillId="0" borderId="6" xfId="0" applyFont="1" applyBorder="1"/>
    <xf numFmtId="0" fontId="22" fillId="2" borderId="12" xfId="0" applyFont="1" applyFill="1" applyBorder="1"/>
    <xf numFmtId="0" fontId="18" fillId="0" borderId="15" xfId="0" applyFont="1" applyBorder="1" applyAlignment="1">
      <alignment horizontal="left"/>
    </xf>
    <xf numFmtId="0" fontId="18" fillId="0" borderId="15" xfId="0" applyFont="1" applyBorder="1" applyAlignment="1">
      <alignment horizontal="center" wrapText="1"/>
    </xf>
    <xf numFmtId="0" fontId="13" fillId="0" borderId="15" xfId="0" applyFont="1" applyBorder="1"/>
    <xf numFmtId="0" fontId="15" fillId="0" borderId="15" xfId="0" applyFont="1" applyBorder="1" applyAlignment="1">
      <alignment horizontal="left"/>
    </xf>
    <xf numFmtId="0" fontId="22" fillId="0" borderId="15" xfId="0" applyFont="1" applyBorder="1"/>
    <xf numFmtId="0" fontId="22" fillId="0" borderId="15" xfId="0" applyFont="1" applyBorder="1" applyAlignment="1" applyProtection="1">
      <alignment horizontal="center" vertical="center"/>
      <protection locked="0"/>
    </xf>
    <xf numFmtId="0" fontId="22" fillId="0" borderId="15" xfId="0" applyFont="1" applyBorder="1" applyAlignment="1" applyProtection="1">
      <alignment horizontal="center"/>
      <protection locked="0"/>
    </xf>
    <xf numFmtId="0" fontId="18" fillId="0" borderId="15" xfId="0" applyFont="1" applyBorder="1" applyAlignment="1">
      <alignment horizontal="center"/>
    </xf>
    <xf numFmtId="0" fontId="15" fillId="0" borderId="15" xfId="0" applyFont="1" applyBorder="1" applyAlignment="1">
      <alignment horizontal="center"/>
    </xf>
    <xf numFmtId="0" fontId="34" fillId="0" borderId="15" xfId="0" applyFont="1" applyBorder="1"/>
    <xf numFmtId="0" fontId="31" fillId="0" borderId="15" xfId="0" applyFont="1" applyBorder="1"/>
    <xf numFmtId="0" fontId="15" fillId="0" borderId="15" xfId="0" applyFont="1" applyBorder="1" applyAlignment="1">
      <alignment horizontal="center" vertical="center" wrapText="1"/>
    </xf>
    <xf numFmtId="0" fontId="22" fillId="2" borderId="15" xfId="0" applyFont="1" applyFill="1" applyBorder="1"/>
    <xf numFmtId="0" fontId="16" fillId="2" borderId="10" xfId="0" applyFont="1" applyFill="1" applyBorder="1" applyAlignment="1">
      <alignment horizontal="center" vertical="center"/>
    </xf>
    <xf numFmtId="0" fontId="19" fillId="3" borderId="0" xfId="0" applyFont="1" applyFill="1" applyAlignment="1">
      <alignment vertical="center"/>
    </xf>
    <xf numFmtId="0" fontId="13" fillId="0" borderId="14" xfId="24" applyFont="1" applyBorder="1"/>
    <xf numFmtId="0" fontId="22" fillId="0" borderId="14" xfId="24" applyFont="1" applyBorder="1"/>
    <xf numFmtId="0" fontId="25" fillId="0" borderId="0" xfId="0" applyFont="1" applyAlignment="1">
      <alignment horizontal="left" vertical="center"/>
    </xf>
    <xf numFmtId="0" fontId="35" fillId="0" borderId="0" xfId="0" applyFont="1" applyAlignment="1">
      <alignment horizontal="left" vertical="center"/>
    </xf>
    <xf numFmtId="0" fontId="13" fillId="0" borderId="0" xfId="24" applyFont="1" applyAlignment="1">
      <alignment horizontal="center"/>
    </xf>
    <xf numFmtId="0" fontId="33" fillId="0" borderId="0" xfId="24" applyFont="1" applyAlignment="1">
      <alignment horizontal="left" vertical="center" wrapText="1"/>
    </xf>
    <xf numFmtId="0" fontId="37" fillId="0" borderId="0" xfId="24" applyFont="1" applyAlignment="1">
      <alignment horizontal="left" wrapText="1"/>
    </xf>
    <xf numFmtId="0" fontId="37" fillId="0" borderId="0" xfId="24" applyFont="1" applyAlignment="1">
      <alignment horizontal="center" wrapText="1"/>
    </xf>
    <xf numFmtId="0" fontId="22" fillId="0" borderId="20" xfId="0" applyFont="1" applyBorder="1"/>
    <xf numFmtId="0" fontId="31" fillId="0" borderId="20" xfId="0" applyFont="1" applyBorder="1"/>
    <xf numFmtId="0" fontId="31" fillId="0" borderId="15" xfId="0" applyFont="1" applyBorder="1" applyAlignment="1">
      <alignment vertical="top"/>
    </xf>
    <xf numFmtId="0" fontId="31" fillId="0" borderId="0" xfId="0" applyFont="1" applyAlignment="1">
      <alignment vertical="top"/>
    </xf>
    <xf numFmtId="0" fontId="15" fillId="0" borderId="20" xfId="0" applyFont="1" applyBorder="1" applyAlignment="1">
      <alignment horizontal="center"/>
    </xf>
    <xf numFmtId="0" fontId="15" fillId="0" borderId="15" xfId="0" applyFont="1" applyBorder="1" applyAlignment="1">
      <alignment horizontal="center" wrapText="1"/>
    </xf>
    <xf numFmtId="0" fontId="34" fillId="0" borderId="0" xfId="0" applyFont="1" applyAlignment="1">
      <alignment horizontal="center"/>
    </xf>
    <xf numFmtId="0" fontId="13" fillId="0" borderId="15" xfId="0" applyFont="1" applyBorder="1" applyAlignment="1">
      <alignment vertical="top"/>
    </xf>
    <xf numFmtId="0" fontId="15" fillId="0" borderId="15" xfId="0" applyFont="1" applyBorder="1" applyAlignment="1">
      <alignment horizontal="center" vertical="top" wrapText="1"/>
    </xf>
    <xf numFmtId="0" fontId="20" fillId="0" borderId="0" xfId="13" applyFont="1" applyAlignment="1">
      <alignment vertical="center"/>
    </xf>
    <xf numFmtId="0" fontId="16" fillId="0" borderId="0" xfId="0" applyFont="1" applyAlignment="1">
      <alignment vertical="center" wrapText="1"/>
    </xf>
    <xf numFmtId="0" fontId="16" fillId="3" borderId="0" xfId="0" applyFont="1" applyFill="1" applyAlignment="1">
      <alignment vertical="center"/>
    </xf>
    <xf numFmtId="0" fontId="15" fillId="0" borderId="24" xfId="0" applyFont="1" applyBorder="1" applyAlignment="1">
      <alignment horizontal="center"/>
    </xf>
    <xf numFmtId="0" fontId="17" fillId="0" borderId="0" xfId="0" applyFont="1" applyAlignment="1">
      <alignment horizontal="center" vertical="center"/>
    </xf>
    <xf numFmtId="0" fontId="20" fillId="0" borderId="0" xfId="0" applyFont="1" applyAlignment="1">
      <alignment horizontal="left" vertical="center"/>
    </xf>
    <xf numFmtId="0" fontId="15" fillId="0" borderId="0" xfId="0" applyFont="1" applyAlignment="1">
      <alignment vertical="center" wrapText="1"/>
    </xf>
    <xf numFmtId="0" fontId="26" fillId="0" borderId="0" xfId="0" applyFont="1" applyAlignment="1">
      <alignment horizontal="left" vertical="center"/>
    </xf>
    <xf numFmtId="0" fontId="23" fillId="0" borderId="0" xfId="0" applyFont="1"/>
    <xf numFmtId="0" fontId="36" fillId="0" borderId="0" xfId="0" applyFont="1" applyAlignment="1">
      <alignment horizontal="left" readingOrder="2"/>
    </xf>
    <xf numFmtId="0" fontId="20" fillId="3" borderId="0" xfId="0" applyFont="1" applyFill="1" applyAlignment="1">
      <alignment horizontal="left"/>
    </xf>
    <xf numFmtId="0" fontId="52" fillId="0" borderId="0" xfId="0" applyFont="1"/>
    <xf numFmtId="0" fontId="53" fillId="0" borderId="0" xfId="0" applyFont="1"/>
    <xf numFmtId="0" fontId="10" fillId="0" borderId="0" xfId="0" applyFont="1" applyAlignment="1">
      <alignment horizontal="right"/>
    </xf>
    <xf numFmtId="0" fontId="10" fillId="3" borderId="0" xfId="0" applyFont="1" applyFill="1" applyAlignment="1">
      <alignment horizontal="right"/>
    </xf>
    <xf numFmtId="0" fontId="14" fillId="0" borderId="0" xfId="24" applyFont="1" applyAlignment="1">
      <alignment horizontal="center" vertical="center" wrapText="1"/>
    </xf>
    <xf numFmtId="0" fontId="15" fillId="0" borderId="26" xfId="0" applyFont="1" applyBorder="1" applyAlignment="1">
      <alignment horizontal="center"/>
    </xf>
    <xf numFmtId="0" fontId="16" fillId="0" borderId="0" xfId="24" applyFont="1" applyAlignment="1">
      <alignment horizontal="center" vertical="center" wrapText="1"/>
    </xf>
    <xf numFmtId="0" fontId="14" fillId="0" borderId="0" xfId="0" applyFont="1" applyAlignment="1">
      <alignment horizontal="left" vertical="center" wrapText="1"/>
    </xf>
    <xf numFmtId="0" fontId="13" fillId="0" borderId="37" xfId="24" applyFont="1" applyBorder="1"/>
    <xf numFmtId="0" fontId="52" fillId="0" borderId="0" xfId="24" applyFont="1"/>
    <xf numFmtId="0" fontId="53" fillId="0" borderId="0" xfId="24" applyFont="1"/>
    <xf numFmtId="0" fontId="52" fillId="0" borderId="0" xfId="24" applyFont="1" applyAlignment="1">
      <alignment wrapText="1"/>
    </xf>
    <xf numFmtId="0" fontId="52" fillId="0" borderId="14" xfId="24" applyFont="1" applyBorder="1"/>
    <xf numFmtId="0" fontId="53" fillId="0" borderId="14" xfId="24" applyFont="1" applyBorder="1"/>
    <xf numFmtId="0" fontId="65" fillId="0" borderId="0" xfId="0" applyFont="1"/>
    <xf numFmtId="0" fontId="58" fillId="0" borderId="0" xfId="0" applyFont="1"/>
    <xf numFmtId="0" fontId="58" fillId="0" borderId="0" xfId="0" applyFont="1" applyAlignment="1">
      <alignment vertical="center"/>
    </xf>
    <xf numFmtId="0" fontId="58" fillId="0" borderId="0" xfId="0" applyFont="1" applyAlignment="1">
      <alignment horizontal="center" vertical="center"/>
    </xf>
    <xf numFmtId="0" fontId="53" fillId="0" borderId="0" xfId="0" applyFont="1" applyAlignment="1">
      <alignment horizontal="left"/>
    </xf>
    <xf numFmtId="0" fontId="52" fillId="0" borderId="0" xfId="0" applyFont="1" applyAlignment="1">
      <alignment vertical="top"/>
    </xf>
    <xf numFmtId="0" fontId="52" fillId="0" borderId="0" xfId="0" applyFont="1" applyAlignment="1">
      <alignment vertical="center"/>
    </xf>
    <xf numFmtId="0" fontId="58" fillId="0" borderId="0" xfId="0" applyFont="1" applyAlignment="1" applyProtection="1">
      <alignment vertical="center"/>
      <protection locked="0"/>
    </xf>
    <xf numFmtId="0" fontId="53" fillId="0" borderId="0" xfId="0" applyFont="1" applyAlignment="1">
      <alignment vertical="center"/>
    </xf>
    <xf numFmtId="0" fontId="58" fillId="0" borderId="0" xfId="0" applyFont="1" applyAlignment="1">
      <alignment vertical="top"/>
    </xf>
    <xf numFmtId="0" fontId="53" fillId="0" borderId="0" xfId="0" applyFont="1" applyAlignment="1">
      <alignment vertical="top"/>
    </xf>
    <xf numFmtId="0" fontId="58" fillId="0" borderId="0" xfId="0" applyFont="1" applyAlignment="1">
      <alignment horizontal="center"/>
    </xf>
    <xf numFmtId="0" fontId="58" fillId="0" borderId="0" xfId="0" applyFont="1" applyAlignment="1">
      <alignment horizontal="left"/>
    </xf>
    <xf numFmtId="0" fontId="52" fillId="0" borderId="0" xfId="0" quotePrefix="1" applyFont="1"/>
    <xf numFmtId="0" fontId="66" fillId="0" borderId="0" xfId="0" applyFont="1" applyAlignment="1" applyProtection="1">
      <alignment horizontal="center" vertical="center"/>
      <protection locked="0"/>
    </xf>
    <xf numFmtId="168" fontId="52" fillId="0" borderId="0" xfId="0" applyNumberFormat="1" applyFont="1" applyAlignment="1">
      <alignment horizontal="center" vertical="center"/>
    </xf>
    <xf numFmtId="0" fontId="66" fillId="0" borderId="0" xfId="0" applyFont="1" applyAlignment="1">
      <alignment horizontal="center" vertical="center"/>
    </xf>
    <xf numFmtId="168" fontId="52" fillId="0" borderId="0" xfId="0" applyNumberFormat="1" applyFont="1" applyAlignment="1">
      <alignment horizontal="left" vertical="center"/>
    </xf>
    <xf numFmtId="168" fontId="53" fillId="0" borderId="0" xfId="0" applyNumberFormat="1" applyFont="1" applyAlignment="1">
      <alignment horizontal="left" vertical="top"/>
    </xf>
    <xf numFmtId="168" fontId="53" fillId="0" borderId="0" xfId="0" applyNumberFormat="1" applyFont="1" applyAlignment="1">
      <alignment horizontal="left" vertical="center"/>
    </xf>
    <xf numFmtId="0" fontId="31" fillId="0" borderId="26" xfId="0" applyFont="1" applyBorder="1"/>
    <xf numFmtId="0" fontId="52" fillId="0" borderId="0" xfId="0" applyFont="1" applyAlignment="1">
      <alignment horizontal="right"/>
    </xf>
    <xf numFmtId="0" fontId="53" fillId="0" borderId="0" xfId="0" applyFont="1" applyAlignment="1">
      <alignment horizontal="left" vertical="top" wrapText="1"/>
    </xf>
    <xf numFmtId="0" fontId="58" fillId="0" borderId="0" xfId="0" applyFont="1" applyProtection="1">
      <protection locked="0"/>
    </xf>
    <xf numFmtId="0" fontId="23" fillId="0" borderId="0" xfId="0" applyFont="1" applyAlignment="1">
      <alignment horizontal="center" vertical="center"/>
    </xf>
    <xf numFmtId="0" fontId="23" fillId="0" borderId="0" xfId="0" applyFont="1" applyAlignment="1">
      <alignment horizontal="center"/>
    </xf>
    <xf numFmtId="0" fontId="25" fillId="0" borderId="0" xfId="0" applyFont="1" applyAlignment="1" applyProtection="1">
      <alignment horizontal="center" vertical="center"/>
      <protection locked="0"/>
    </xf>
    <xf numFmtId="0" fontId="52" fillId="3" borderId="0" xfId="0" applyFont="1" applyFill="1" applyAlignment="1">
      <alignment horizontal="left"/>
    </xf>
    <xf numFmtId="0" fontId="52" fillId="3" borderId="0" xfId="0" applyFont="1" applyFill="1"/>
    <xf numFmtId="0" fontId="52" fillId="3" borderId="0" xfId="0" applyFont="1" applyFill="1" applyAlignment="1">
      <alignment vertical="center"/>
    </xf>
    <xf numFmtId="0" fontId="58" fillId="3" borderId="0" xfId="0" applyFont="1" applyFill="1"/>
    <xf numFmtId="0" fontId="58" fillId="3" borderId="0" xfId="0" applyFont="1" applyFill="1" applyAlignment="1">
      <alignment horizontal="left" vertical="center"/>
    </xf>
    <xf numFmtId="0" fontId="53" fillId="3" borderId="0" xfId="0" applyFont="1" applyFill="1"/>
    <xf numFmtId="0" fontId="52" fillId="3" borderId="0" xfId="0" applyFont="1" applyFill="1" applyAlignment="1">
      <alignment vertical="top"/>
    </xf>
    <xf numFmtId="0" fontId="58" fillId="3" borderId="0" xfId="0" applyFont="1" applyFill="1" applyAlignment="1">
      <alignment horizontal="left"/>
    </xf>
    <xf numFmtId="2" fontId="52" fillId="3" borderId="0" xfId="0" applyNumberFormat="1" applyFont="1" applyFill="1" applyAlignment="1">
      <alignment horizontal="left"/>
    </xf>
    <xf numFmtId="0" fontId="53" fillId="3" borderId="0" xfId="0" applyFont="1" applyFill="1" applyAlignment="1">
      <alignment horizontal="left"/>
    </xf>
    <xf numFmtId="0" fontId="52" fillId="3" borderId="0" xfId="0" applyFont="1" applyFill="1" applyAlignment="1">
      <alignment horizontal="center"/>
    </xf>
    <xf numFmtId="0" fontId="53" fillId="3" borderId="0" xfId="0" applyFont="1" applyFill="1" applyAlignment="1">
      <alignment vertical="top"/>
    </xf>
    <xf numFmtId="0" fontId="53" fillId="3" borderId="0" xfId="0" applyFont="1" applyFill="1" applyAlignment="1">
      <alignment vertical="center"/>
    </xf>
    <xf numFmtId="0" fontId="58" fillId="3" borderId="0" xfId="0" applyFont="1" applyFill="1" applyAlignment="1">
      <alignment horizontal="right"/>
    </xf>
    <xf numFmtId="0" fontId="59" fillId="3" borderId="0" xfId="0" applyFont="1" applyFill="1"/>
    <xf numFmtId="0" fontId="52" fillId="0" borderId="0" xfId="0" applyFont="1" applyAlignment="1">
      <alignment horizontal="left"/>
    </xf>
    <xf numFmtId="0" fontId="58" fillId="3" borderId="0" xfId="0" applyFont="1" applyFill="1" applyAlignment="1">
      <alignment horizontal="center"/>
    </xf>
    <xf numFmtId="0" fontId="58" fillId="3" borderId="0" xfId="0" applyFont="1" applyFill="1" applyAlignment="1">
      <alignment vertical="top"/>
    </xf>
    <xf numFmtId="0" fontId="58" fillId="3" borderId="0" xfId="0" applyFont="1" applyFill="1" applyAlignment="1">
      <alignment vertical="top" wrapText="1"/>
    </xf>
    <xf numFmtId="0" fontId="52" fillId="3" borderId="0" xfId="0" applyFont="1" applyFill="1" applyAlignment="1">
      <alignment horizontal="right" vertical="center"/>
    </xf>
    <xf numFmtId="0" fontId="59" fillId="3" borderId="0" xfId="0" applyFont="1" applyFill="1" applyAlignment="1">
      <alignment vertical="center"/>
    </xf>
    <xf numFmtId="0" fontId="14" fillId="0" borderId="37" xfId="24" applyFont="1" applyBorder="1"/>
    <xf numFmtId="0" fontId="15" fillId="0" borderId="37" xfId="24" applyFont="1" applyBorder="1"/>
    <xf numFmtId="0" fontId="13" fillId="0" borderId="28" xfId="24" applyFont="1" applyBorder="1"/>
    <xf numFmtId="0" fontId="13" fillId="0" borderId="26" xfId="24" applyFont="1" applyBorder="1"/>
    <xf numFmtId="0" fontId="33" fillId="0" borderId="37" xfId="24" applyFont="1" applyBorder="1"/>
    <xf numFmtId="0" fontId="52" fillId="0" borderId="0" xfId="0" applyFont="1" applyAlignment="1">
      <alignment wrapText="1"/>
    </xf>
    <xf numFmtId="0" fontId="53" fillId="0" borderId="0" xfId="0" applyFont="1" applyAlignment="1">
      <alignment horizontal="left" vertical="center"/>
    </xf>
    <xf numFmtId="0" fontId="25" fillId="0" borderId="0" xfId="0" applyFont="1" applyAlignment="1">
      <alignment vertical="center"/>
    </xf>
    <xf numFmtId="0" fontId="70" fillId="0" borderId="0" xfId="0" applyFont="1"/>
    <xf numFmtId="0" fontId="34" fillId="0" borderId="26" xfId="0" applyFont="1" applyBorder="1"/>
    <xf numFmtId="0" fontId="10" fillId="0" borderId="0" xfId="24" applyFont="1" applyAlignment="1">
      <alignment horizontal="center" vertical="center"/>
    </xf>
    <xf numFmtId="0" fontId="63" fillId="0" borderId="0" xfId="0" applyFont="1" applyAlignment="1">
      <alignment vertical="center" wrapText="1"/>
    </xf>
    <xf numFmtId="0" fontId="25" fillId="7" borderId="0" xfId="24" applyFont="1" applyFill="1" applyAlignment="1">
      <alignment horizontal="center" vertical="center"/>
    </xf>
    <xf numFmtId="0" fontId="14" fillId="0" borderId="0" xfId="24" applyFont="1" applyAlignment="1">
      <alignment vertical="top"/>
    </xf>
    <xf numFmtId="0" fontId="14" fillId="0" borderId="35" xfId="0" applyFont="1" applyBorder="1" applyAlignment="1">
      <alignment vertical="center"/>
    </xf>
    <xf numFmtId="0" fontId="14" fillId="0" borderId="29" xfId="0" applyFont="1" applyBorder="1" applyAlignment="1">
      <alignment vertical="center"/>
    </xf>
    <xf numFmtId="0" fontId="21" fillId="0" borderId="29" xfId="0" applyFont="1" applyBorder="1" applyAlignment="1">
      <alignment vertical="center"/>
    </xf>
    <xf numFmtId="0" fontId="13" fillId="0" borderId="29" xfId="24" applyFont="1" applyBorder="1"/>
    <xf numFmtId="0" fontId="13" fillId="0" borderId="34" xfId="24" applyFont="1" applyBorder="1"/>
    <xf numFmtId="0" fontId="14" fillId="0" borderId="14" xfId="0" applyFont="1" applyBorder="1" applyAlignment="1">
      <alignment vertical="center"/>
    </xf>
    <xf numFmtId="0" fontId="33" fillId="0" borderId="46" xfId="24" applyFont="1" applyBorder="1" applyAlignment="1">
      <alignment vertical="center"/>
    </xf>
    <xf numFmtId="0" fontId="15" fillId="0" borderId="14" xfId="24" applyFont="1" applyBorder="1"/>
    <xf numFmtId="0" fontId="13" fillId="0" borderId="46" xfId="24" applyFont="1" applyBorder="1"/>
    <xf numFmtId="0" fontId="22" fillId="0" borderId="46" xfId="24" applyFont="1" applyBorder="1"/>
    <xf numFmtId="0" fontId="15" fillId="0" borderId="47" xfId="24" applyFont="1" applyBorder="1"/>
    <xf numFmtId="0" fontId="25" fillId="7" borderId="37" xfId="24" applyFont="1" applyFill="1" applyBorder="1" applyAlignment="1">
      <alignment horizontal="center" vertical="center"/>
    </xf>
    <xf numFmtId="0" fontId="13" fillId="0" borderId="48" xfId="24" applyFont="1" applyBorder="1"/>
    <xf numFmtId="0" fontId="15" fillId="0" borderId="35" xfId="24" applyFont="1" applyBorder="1"/>
    <xf numFmtId="0" fontId="22" fillId="0" borderId="37" xfId="24" applyFont="1" applyBorder="1"/>
    <xf numFmtId="0" fontId="18" fillId="0" borderId="37" xfId="24" applyFont="1" applyBorder="1"/>
    <xf numFmtId="0" fontId="13" fillId="0" borderId="27" xfId="24" applyFont="1" applyBorder="1"/>
    <xf numFmtId="0" fontId="22" fillId="0" borderId="0" xfId="24" applyFont="1" applyAlignment="1">
      <alignment horizontal="justify" wrapText="1"/>
    </xf>
    <xf numFmtId="0" fontId="15" fillId="0" borderId="53" xfId="0" applyFont="1" applyBorder="1" applyAlignment="1">
      <alignment horizontal="center"/>
    </xf>
    <xf numFmtId="0" fontId="22" fillId="0" borderId="53" xfId="0" applyFont="1" applyBorder="1" applyAlignment="1" applyProtection="1">
      <alignment horizontal="center" vertical="center"/>
      <protection locked="0"/>
    </xf>
    <xf numFmtId="0" fontId="18" fillId="0" borderId="53" xfId="0" applyFont="1" applyBorder="1" applyAlignment="1">
      <alignment horizontal="center"/>
    </xf>
    <xf numFmtId="3" fontId="11" fillId="0" borderId="0" xfId="0" applyNumberFormat="1" applyFont="1" applyAlignment="1">
      <alignment horizontal="right" vertical="center"/>
    </xf>
    <xf numFmtId="0" fontId="52" fillId="0" borderId="0" xfId="0" applyFont="1" applyAlignment="1">
      <alignment horizontal="center" vertical="top"/>
    </xf>
    <xf numFmtId="0" fontId="15" fillId="0" borderId="0" xfId="0" applyFont="1" applyAlignment="1">
      <alignment vertical="center"/>
    </xf>
    <xf numFmtId="0" fontId="58" fillId="3" borderId="0" xfId="0" applyFont="1" applyFill="1" applyAlignment="1">
      <alignment wrapText="1"/>
    </xf>
    <xf numFmtId="0" fontId="52" fillId="3" borderId="0" xfId="0" applyFont="1" applyFill="1" applyAlignment="1">
      <alignment horizontal="center" vertical="center"/>
    </xf>
    <xf numFmtId="0" fontId="52" fillId="3" borderId="0" xfId="0" applyFont="1" applyFill="1" applyAlignment="1">
      <alignment horizontal="right"/>
    </xf>
    <xf numFmtId="0" fontId="53" fillId="3" borderId="0" xfId="0" applyFont="1" applyFill="1" applyAlignment="1">
      <alignment horizontal="left" vertical="top" wrapText="1"/>
    </xf>
    <xf numFmtId="0" fontId="22" fillId="0" borderId="56" xfId="0" applyFont="1" applyBorder="1"/>
    <xf numFmtId="0" fontId="58" fillId="0" borderId="56" xfId="0" applyFont="1" applyBorder="1"/>
    <xf numFmtId="0" fontId="15" fillId="0" borderId="56" xfId="0" applyFont="1" applyBorder="1"/>
    <xf numFmtId="0" fontId="52" fillId="3" borderId="0" xfId="0" applyFont="1" applyFill="1" applyAlignment="1">
      <alignment horizontal="left" vertical="center"/>
    </xf>
    <xf numFmtId="0" fontId="58" fillId="3" borderId="56" xfId="0" applyFont="1" applyFill="1" applyBorder="1"/>
    <xf numFmtId="0" fontId="53" fillId="3" borderId="0" xfId="0" applyFont="1" applyFill="1" applyAlignment="1">
      <alignment horizontal="left" vertical="center"/>
    </xf>
    <xf numFmtId="0" fontId="58" fillId="3" borderId="0" xfId="0" applyFont="1" applyFill="1" applyAlignment="1">
      <alignment vertical="center"/>
    </xf>
    <xf numFmtId="0" fontId="52" fillId="3" borderId="56" xfId="0" quotePrefix="1" applyFont="1" applyFill="1" applyBorder="1"/>
    <xf numFmtId="0" fontId="52" fillId="3" borderId="56" xfId="0" applyFont="1" applyFill="1" applyBorder="1" applyAlignment="1">
      <alignment horizontal="left"/>
    </xf>
    <xf numFmtId="0" fontId="53" fillId="0" borderId="56" xfId="0" applyFont="1" applyBorder="1"/>
    <xf numFmtId="0" fontId="58" fillId="0" borderId="0" xfId="0" applyFont="1" applyAlignment="1">
      <alignment horizontal="right"/>
    </xf>
    <xf numFmtId="0" fontId="53" fillId="3" borderId="56" xfId="0" applyFont="1" applyFill="1" applyBorder="1"/>
    <xf numFmtId="0" fontId="58" fillId="3" borderId="56" xfId="0" applyFont="1" applyFill="1" applyBorder="1" applyAlignment="1">
      <alignment horizontal="left"/>
    </xf>
    <xf numFmtId="0" fontId="53" fillId="3" borderId="0" xfId="0" applyFont="1" applyFill="1" applyAlignment="1">
      <alignment horizontal="left" vertical="top"/>
    </xf>
    <xf numFmtId="0" fontId="52" fillId="3" borderId="56" xfId="0" applyFont="1" applyFill="1" applyBorder="1"/>
    <xf numFmtId="0" fontId="52" fillId="3" borderId="14" xfId="0" applyFont="1" applyFill="1" applyBorder="1"/>
    <xf numFmtId="0" fontId="53" fillId="3" borderId="56" xfId="0" applyFont="1" applyFill="1" applyBorder="1" applyAlignment="1">
      <alignment horizontal="left"/>
    </xf>
    <xf numFmtId="0" fontId="58" fillId="0" borderId="56" xfId="0" applyFont="1" applyBorder="1" applyAlignment="1">
      <alignment vertical="center"/>
    </xf>
    <xf numFmtId="0" fontId="58" fillId="3" borderId="14" xfId="0" applyFont="1" applyFill="1" applyBorder="1"/>
    <xf numFmtId="0" fontId="58" fillId="0" borderId="14" xfId="0" applyFont="1" applyBorder="1"/>
    <xf numFmtId="0" fontId="35" fillId="0" borderId="0" xfId="0" applyFont="1"/>
    <xf numFmtId="0" fontId="52" fillId="3" borderId="0" xfId="0" quotePrefix="1" applyFont="1" applyFill="1"/>
    <xf numFmtId="0" fontId="13" fillId="7" borderId="0" xfId="24" applyFont="1" applyFill="1"/>
    <xf numFmtId="0" fontId="52" fillId="8" borderId="0" xfId="24" applyFont="1" applyFill="1" applyAlignment="1">
      <alignment horizontal="center" vertical="center" wrapText="1"/>
    </xf>
    <xf numFmtId="0" fontId="22" fillId="0" borderId="67" xfId="0" applyFont="1" applyBorder="1"/>
    <xf numFmtId="0" fontId="19" fillId="3" borderId="0" xfId="0" applyFont="1" applyFill="1" applyAlignment="1">
      <alignment horizontal="left" vertical="center"/>
    </xf>
    <xf numFmtId="0" fontId="16" fillId="0" borderId="0" xfId="0" applyFont="1" applyAlignment="1">
      <alignment horizontal="left"/>
    </xf>
    <xf numFmtId="0" fontId="14" fillId="3" borderId="0" xfId="0" applyFont="1" applyFill="1" applyAlignment="1">
      <alignment wrapText="1"/>
    </xf>
    <xf numFmtId="0" fontId="52" fillId="3" borderId="0" xfId="0" quotePrefix="1" applyFont="1" applyFill="1" applyAlignment="1">
      <alignment vertical="center"/>
    </xf>
    <xf numFmtId="0" fontId="52" fillId="0" borderId="68" xfId="0" quotePrefix="1" applyFont="1" applyBorder="1" applyAlignment="1">
      <alignment vertical="center"/>
    </xf>
    <xf numFmtId="0" fontId="52" fillId="3" borderId="68" xfId="0" quotePrefix="1" applyFont="1" applyFill="1" applyBorder="1" applyAlignment="1">
      <alignment vertical="center"/>
    </xf>
    <xf numFmtId="0" fontId="52" fillId="0" borderId="0" xfId="0" applyFont="1" applyAlignment="1">
      <alignment horizontal="left" vertical="center"/>
    </xf>
    <xf numFmtId="0" fontId="0" fillId="0" borderId="0" xfId="0" applyAlignment="1">
      <alignment horizontal="left"/>
    </xf>
    <xf numFmtId="0" fontId="52" fillId="0" borderId="0" xfId="0" quotePrefix="1" applyFont="1" applyAlignment="1">
      <alignment horizontal="right"/>
    </xf>
    <xf numFmtId="0" fontId="18" fillId="0" borderId="0" xfId="0" applyFont="1" applyAlignment="1">
      <alignment horizontal="left"/>
    </xf>
    <xf numFmtId="0" fontId="26" fillId="0" borderId="0" xfId="0" applyFont="1" applyAlignment="1">
      <alignment vertical="top"/>
    </xf>
    <xf numFmtId="0" fontId="0" fillId="0" borderId="0" xfId="0" applyAlignment="1">
      <alignment horizontal="right" vertical="center"/>
    </xf>
    <xf numFmtId="0" fontId="52" fillId="0" borderId="0" xfId="0" applyFont="1" applyAlignment="1">
      <alignment horizontal="center" wrapText="1"/>
    </xf>
    <xf numFmtId="0" fontId="47" fillId="0" borderId="0" xfId="25" applyFill="1" applyBorder="1" applyAlignment="1" applyProtection="1">
      <alignment vertical="center" wrapText="1"/>
    </xf>
    <xf numFmtId="0" fontId="77" fillId="0" borderId="0" xfId="0" applyFont="1" applyAlignment="1">
      <alignment horizontal="center"/>
    </xf>
    <xf numFmtId="0" fontId="13" fillId="0" borderId="71" xfId="24" applyFont="1" applyBorder="1"/>
    <xf numFmtId="0" fontId="13" fillId="0" borderId="72" xfId="24" applyFont="1" applyBorder="1"/>
    <xf numFmtId="0" fontId="13" fillId="0" borderId="63" xfId="24" applyFont="1" applyBorder="1"/>
    <xf numFmtId="0" fontId="52" fillId="3" borderId="0" xfId="0" applyFont="1" applyFill="1" applyAlignment="1">
      <alignment horizontal="left" vertical="top"/>
    </xf>
    <xf numFmtId="0" fontId="16" fillId="0" borderId="0" xfId="0" applyFont="1" applyAlignment="1">
      <alignment horizontal="left" vertical="center"/>
    </xf>
    <xf numFmtId="0" fontId="19" fillId="0" borderId="0" xfId="0" applyFont="1" applyAlignment="1">
      <alignment horizontal="left" vertical="center"/>
    </xf>
    <xf numFmtId="0" fontId="16" fillId="0" borderId="0" xfId="0" applyFont="1"/>
    <xf numFmtId="0" fontId="67" fillId="0" borderId="0" xfId="0" applyFont="1" applyAlignment="1">
      <alignment horizontal="left"/>
    </xf>
    <xf numFmtId="0" fontId="69" fillId="0" borderId="0" xfId="0" applyFont="1" applyAlignment="1">
      <alignment horizontal="left"/>
    </xf>
    <xf numFmtId="0" fontId="69" fillId="0" borderId="0" xfId="0" applyFont="1" applyAlignment="1">
      <alignment horizontal="center"/>
    </xf>
    <xf numFmtId="0" fontId="22" fillId="0" borderId="88" xfId="0" applyFont="1" applyBorder="1"/>
    <xf numFmtId="0" fontId="22" fillId="0" borderId="62" xfId="0" applyFont="1" applyBorder="1"/>
    <xf numFmtId="0" fontId="35" fillId="0" borderId="0" xfId="0" applyFont="1" applyAlignment="1">
      <alignment vertical="center"/>
    </xf>
    <xf numFmtId="0" fontId="52" fillId="0" borderId="56" xfId="0" applyFont="1" applyBorder="1"/>
    <xf numFmtId="0" fontId="85" fillId="0" borderId="0" xfId="0" applyFont="1"/>
    <xf numFmtId="0" fontId="22" fillId="0" borderId="63" xfId="0" applyFont="1" applyBorder="1"/>
    <xf numFmtId="1" fontId="16" fillId="0" borderId="0" xfId="13" applyNumberFormat="1" applyFont="1"/>
    <xf numFmtId="0" fontId="22" fillId="0" borderId="0" xfId="13" applyFont="1"/>
    <xf numFmtId="0" fontId="32" fillId="0" borderId="0" xfId="13" applyAlignment="1">
      <alignment horizontal="center" vertical="center"/>
    </xf>
    <xf numFmtId="0" fontId="5" fillId="0" borderId="0" xfId="13" applyFont="1"/>
    <xf numFmtId="0" fontId="82" fillId="0" borderId="0" xfId="53" applyFont="1" applyAlignment="1">
      <alignment horizontal="left" indent="1" readingOrder="2"/>
    </xf>
    <xf numFmtId="0" fontId="83" fillId="0" borderId="0" xfId="53" applyFont="1" applyAlignment="1">
      <alignment horizontal="left" indent="1" readingOrder="2"/>
    </xf>
    <xf numFmtId="0" fontId="5" fillId="0" borderId="0" xfId="53"/>
    <xf numFmtId="0" fontId="5" fillId="3" borderId="0" xfId="53" applyFill="1"/>
    <xf numFmtId="0" fontId="20" fillId="0" borderId="0" xfId="53" applyFont="1" applyAlignment="1">
      <alignment horizontal="left" vertical="center"/>
    </xf>
    <xf numFmtId="0" fontId="5" fillId="3" borderId="0" xfId="53" applyFill="1" applyAlignment="1">
      <alignment horizontal="left"/>
    </xf>
    <xf numFmtId="0" fontId="26" fillId="3" borderId="0" xfId="53" applyFont="1" applyFill="1" applyAlignment="1">
      <alignment vertical="center"/>
    </xf>
    <xf numFmtId="0" fontId="5" fillId="3" borderId="0" xfId="53" applyFill="1" applyAlignment="1">
      <alignment horizontal="right" vertical="center"/>
    </xf>
    <xf numFmtId="0" fontId="20" fillId="0" borderId="0" xfId="53" applyFont="1" applyAlignment="1">
      <alignment vertical="center"/>
    </xf>
    <xf numFmtId="0" fontId="36" fillId="0" borderId="0" xfId="53" applyFont="1" applyAlignment="1">
      <alignment horizontal="left" readingOrder="2"/>
    </xf>
    <xf numFmtId="0" fontId="22" fillId="3" borderId="0" xfId="53" applyFont="1" applyFill="1"/>
    <xf numFmtId="0" fontId="18" fillId="0" borderId="0" xfId="53" applyFont="1" applyAlignment="1">
      <alignment horizontal="left" vertical="center"/>
    </xf>
    <xf numFmtId="0" fontId="15" fillId="0" borderId="0" xfId="53" applyFont="1" applyAlignment="1">
      <alignment vertical="center"/>
    </xf>
    <xf numFmtId="0" fontId="91" fillId="0" borderId="0" xfId="53" applyFont="1" applyAlignment="1">
      <alignment horizontal="left" readingOrder="2"/>
    </xf>
    <xf numFmtId="0" fontId="22" fillId="0" borderId="0" xfId="53" applyFont="1"/>
    <xf numFmtId="0" fontId="22" fillId="3" borderId="0" xfId="53" applyFont="1" applyFill="1" applyAlignment="1">
      <alignment horizontal="left"/>
    </xf>
    <xf numFmtId="0" fontId="18" fillId="3" borderId="0" xfId="53" applyFont="1" applyFill="1" applyAlignment="1">
      <alignment vertical="center"/>
    </xf>
    <xf numFmtId="0" fontId="22" fillId="3" borderId="0" xfId="53" applyFont="1" applyFill="1" applyAlignment="1">
      <alignment horizontal="right" vertical="center"/>
    </xf>
    <xf numFmtId="0" fontId="14" fillId="0" borderId="0" xfId="53" applyFont="1" applyAlignment="1">
      <alignment horizontal="left" vertical="center"/>
    </xf>
    <xf numFmtId="0" fontId="33" fillId="0" borderId="0" xfId="53" applyFont="1" applyAlignment="1">
      <alignment horizontal="left" vertical="center"/>
    </xf>
    <xf numFmtId="0" fontId="5" fillId="0" borderId="81" xfId="53" applyBorder="1"/>
    <xf numFmtId="0" fontId="5" fillId="0" borderId="92" xfId="53" applyBorder="1"/>
    <xf numFmtId="0" fontId="5" fillId="0" borderId="56" xfId="53" applyBorder="1"/>
    <xf numFmtId="0" fontId="5" fillId="0" borderId="62" xfId="53" applyBorder="1"/>
    <xf numFmtId="0" fontId="5" fillId="0" borderId="88" xfId="53" applyBorder="1"/>
    <xf numFmtId="0" fontId="5" fillId="0" borderId="48" xfId="53" applyBorder="1"/>
    <xf numFmtId="0" fontId="93" fillId="0" borderId="0" xfId="53" applyFont="1"/>
    <xf numFmtId="0" fontId="92" fillId="0" borderId="0" xfId="53" applyFont="1"/>
    <xf numFmtId="0" fontId="15" fillId="3" borderId="71" xfId="53" applyFont="1" applyFill="1" applyBorder="1"/>
    <xf numFmtId="0" fontId="14" fillId="3" borderId="29" xfId="53" applyFont="1" applyFill="1" applyBorder="1" applyAlignment="1">
      <alignment horizontal="left"/>
    </xf>
    <xf numFmtId="0" fontId="15" fillId="3" borderId="29" xfId="53" applyFont="1" applyFill="1" applyBorder="1"/>
    <xf numFmtId="0" fontId="23" fillId="0" borderId="29" xfId="53" applyFont="1" applyBorder="1" applyAlignment="1">
      <alignment wrapText="1"/>
    </xf>
    <xf numFmtId="0" fontId="5" fillId="0" borderId="29" xfId="53" applyBorder="1" applyAlignment="1">
      <alignment horizontal="center" vertical="center" wrapText="1"/>
    </xf>
    <xf numFmtId="0" fontId="5" fillId="0" borderId="29" xfId="53" applyBorder="1"/>
    <xf numFmtId="0" fontId="5" fillId="3" borderId="14" xfId="53" applyFill="1" applyBorder="1"/>
    <xf numFmtId="0" fontId="26" fillId="0" borderId="0" xfId="53" applyFont="1" applyAlignment="1">
      <alignment vertical="center"/>
    </xf>
    <xf numFmtId="0" fontId="22" fillId="3" borderId="14" xfId="53" applyFont="1" applyFill="1" applyBorder="1"/>
    <xf numFmtId="0" fontId="18" fillId="0" borderId="0" xfId="53" applyFont="1" applyAlignment="1">
      <alignment vertical="center"/>
    </xf>
    <xf numFmtId="0" fontId="22" fillId="0" borderId="82" xfId="53" applyFont="1" applyBorder="1"/>
    <xf numFmtId="0" fontId="22" fillId="3" borderId="82" xfId="53" applyFont="1" applyFill="1" applyBorder="1" applyAlignment="1">
      <alignment horizontal="left"/>
    </xf>
    <xf numFmtId="0" fontId="18" fillId="3" borderId="82" xfId="53" applyFont="1" applyFill="1" applyBorder="1" applyAlignment="1">
      <alignment vertical="center"/>
    </xf>
    <xf numFmtId="0" fontId="22" fillId="3" borderId="82" xfId="53" applyFont="1" applyFill="1" applyBorder="1" applyAlignment="1">
      <alignment horizontal="right" vertical="center"/>
    </xf>
    <xf numFmtId="0" fontId="22" fillId="3" borderId="82" xfId="53" applyFont="1" applyFill="1" applyBorder="1"/>
    <xf numFmtId="0" fontId="5" fillId="0" borderId="82" xfId="53" applyBorder="1"/>
    <xf numFmtId="0" fontId="15" fillId="0" borderId="0" xfId="53" applyFont="1"/>
    <xf numFmtId="0" fontId="18" fillId="0" borderId="0" xfId="53" applyFont="1"/>
    <xf numFmtId="0" fontId="22" fillId="3" borderId="63" xfId="53" applyFont="1" applyFill="1" applyBorder="1"/>
    <xf numFmtId="0" fontId="18" fillId="0" borderId="88" xfId="53" applyFont="1" applyBorder="1" applyAlignment="1">
      <alignment horizontal="left" vertical="center"/>
    </xf>
    <xf numFmtId="0" fontId="15" fillId="0" borderId="88" xfId="53" applyFont="1" applyBorder="1" applyAlignment="1">
      <alignment vertical="center"/>
    </xf>
    <xf numFmtId="0" fontId="91" fillId="0" borderId="88" xfId="53" applyFont="1" applyBorder="1" applyAlignment="1">
      <alignment horizontal="left" readingOrder="2"/>
    </xf>
    <xf numFmtId="0" fontId="22" fillId="0" borderId="88" xfId="53" applyFont="1" applyBorder="1"/>
    <xf numFmtId="0" fontId="22" fillId="3" borderId="88" xfId="53" applyFont="1" applyFill="1" applyBorder="1" applyAlignment="1">
      <alignment horizontal="left"/>
    </xf>
    <xf numFmtId="0" fontId="18" fillId="3" borderId="88" xfId="53" applyFont="1" applyFill="1" applyBorder="1" applyAlignment="1">
      <alignment vertical="center"/>
    </xf>
    <xf numFmtId="0" fontId="22" fillId="3" borderId="88" xfId="53" applyFont="1" applyFill="1" applyBorder="1" applyAlignment="1">
      <alignment horizontal="right" vertical="center"/>
    </xf>
    <xf numFmtId="0" fontId="22" fillId="3" borderId="88" xfId="53" applyFont="1" applyFill="1" applyBorder="1"/>
    <xf numFmtId="0" fontId="22" fillId="3" borderId="71" xfId="53" applyFont="1" applyFill="1" applyBorder="1"/>
    <xf numFmtId="0" fontId="18" fillId="0" borderId="29" xfId="53" applyFont="1" applyBorder="1" applyAlignment="1">
      <alignment horizontal="left" vertical="center"/>
    </xf>
    <xf numFmtId="0" fontId="15" fillId="0" borderId="29" xfId="53" applyFont="1" applyBorder="1" applyAlignment="1">
      <alignment vertical="center"/>
    </xf>
    <xf numFmtId="0" fontId="91" fillId="0" borderId="29" xfId="53" applyFont="1" applyBorder="1" applyAlignment="1">
      <alignment horizontal="left" readingOrder="2"/>
    </xf>
    <xf numFmtId="0" fontId="22" fillId="0" borderId="29" xfId="53" applyFont="1" applyBorder="1"/>
    <xf numFmtId="0" fontId="22" fillId="3" borderId="29" xfId="53" applyFont="1" applyFill="1" applyBorder="1" applyAlignment="1">
      <alignment horizontal="left"/>
    </xf>
    <xf numFmtId="0" fontId="18" fillId="3" borderId="29" xfId="53" applyFont="1" applyFill="1" applyBorder="1" applyAlignment="1">
      <alignment vertical="center"/>
    </xf>
    <xf numFmtId="0" fontId="22" fillId="3" borderId="29" xfId="53" applyFont="1" applyFill="1" applyBorder="1" applyAlignment="1">
      <alignment horizontal="right" vertical="center"/>
    </xf>
    <xf numFmtId="0" fontId="22" fillId="3" borderId="29" xfId="53" applyFont="1" applyFill="1" applyBorder="1"/>
    <xf numFmtId="0" fontId="22" fillId="3" borderId="87" xfId="53" applyFont="1" applyFill="1" applyBorder="1"/>
    <xf numFmtId="0" fontId="18" fillId="0" borderId="56" xfId="53" applyFont="1" applyBorder="1" applyAlignment="1">
      <alignment horizontal="left" vertical="center"/>
    </xf>
    <xf numFmtId="0" fontId="15" fillId="0" borderId="56" xfId="53" applyFont="1" applyBorder="1" applyAlignment="1">
      <alignment vertical="center"/>
    </xf>
    <xf numFmtId="0" fontId="91" fillId="0" borderId="56" xfId="53" applyFont="1" applyBorder="1" applyAlignment="1">
      <alignment horizontal="left" readingOrder="2"/>
    </xf>
    <xf numFmtId="0" fontId="22" fillId="0" borderId="56" xfId="53" applyFont="1" applyBorder="1"/>
    <xf numFmtId="0" fontId="22" fillId="3" borderId="56" xfId="53" applyFont="1" applyFill="1" applyBorder="1" applyAlignment="1">
      <alignment horizontal="left"/>
    </xf>
    <xf numFmtId="0" fontId="18" fillId="3" borderId="56" xfId="53" applyFont="1" applyFill="1" applyBorder="1" applyAlignment="1">
      <alignment vertical="center"/>
    </xf>
    <xf numFmtId="0" fontId="96" fillId="0" borderId="14" xfId="53" applyFont="1" applyBorder="1"/>
    <xf numFmtId="0" fontId="15" fillId="0" borderId="98" xfId="53" applyFont="1" applyBorder="1" applyAlignment="1">
      <alignment horizontal="left" vertical="center" wrapText="1"/>
    </xf>
    <xf numFmtId="0" fontId="96" fillId="0" borderId="92" xfId="53" applyFont="1" applyBorder="1"/>
    <xf numFmtId="0" fontId="96" fillId="0" borderId="0" xfId="53" applyFont="1"/>
    <xf numFmtId="0" fontId="96" fillId="0" borderId="23" xfId="53" applyFont="1" applyBorder="1"/>
    <xf numFmtId="0" fontId="96" fillId="0" borderId="90" xfId="53" applyFont="1" applyBorder="1"/>
    <xf numFmtId="0" fontId="96" fillId="0" borderId="5" xfId="53" applyFont="1" applyBorder="1"/>
    <xf numFmtId="0" fontId="96" fillId="0" borderId="86" xfId="53" applyFont="1" applyBorder="1"/>
    <xf numFmtId="1" fontId="15" fillId="12" borderId="102" xfId="2" applyNumberFormat="1" applyFont="1" applyFill="1" applyBorder="1" applyAlignment="1" applyProtection="1">
      <alignment horizontal="center" vertical="center"/>
    </xf>
    <xf numFmtId="1" fontId="15" fillId="12" borderId="103" xfId="2" applyNumberFormat="1" applyFont="1" applyFill="1" applyBorder="1" applyAlignment="1" applyProtection="1">
      <alignment horizontal="center" vertical="center"/>
    </xf>
    <xf numFmtId="1" fontId="15" fillId="12" borderId="104" xfId="2" applyNumberFormat="1" applyFont="1" applyFill="1" applyBorder="1" applyAlignment="1" applyProtection="1">
      <alignment horizontal="center" vertical="center"/>
    </xf>
    <xf numFmtId="0" fontId="96" fillId="0" borderId="64" xfId="53" applyFont="1" applyBorder="1"/>
    <xf numFmtId="0" fontId="96" fillId="0" borderId="56" xfId="53" applyFont="1" applyBorder="1"/>
    <xf numFmtId="0" fontId="96" fillId="0" borderId="57" xfId="53" applyFont="1" applyBorder="1"/>
    <xf numFmtId="0" fontId="96" fillId="0" borderId="62" xfId="53" applyFont="1" applyBorder="1"/>
    <xf numFmtId="0" fontId="96" fillId="0" borderId="58" xfId="53" applyFont="1" applyBorder="1"/>
    <xf numFmtId="0" fontId="96" fillId="0" borderId="89" xfId="53" applyFont="1" applyBorder="1"/>
    <xf numFmtId="0" fontId="96" fillId="0" borderId="63" xfId="53" applyFont="1" applyBorder="1"/>
    <xf numFmtId="0" fontId="96" fillId="0" borderId="88" xfId="53" applyFont="1" applyBorder="1"/>
    <xf numFmtId="0" fontId="96" fillId="0" borderId="73" xfId="53" applyFont="1" applyBorder="1"/>
    <xf numFmtId="0" fontId="93" fillId="0" borderId="88" xfId="53" applyFont="1" applyBorder="1"/>
    <xf numFmtId="0" fontId="96" fillId="0" borderId="48" xfId="53" applyFont="1" applyBorder="1"/>
    <xf numFmtId="0" fontId="29" fillId="0" borderId="0" xfId="13" applyFont="1"/>
    <xf numFmtId="1" fontId="52" fillId="0" borderId="5" xfId="0" applyNumberFormat="1" applyFont="1" applyBorder="1" applyAlignment="1" applyProtection="1">
      <alignment vertical="top"/>
      <protection locked="0"/>
    </xf>
    <xf numFmtId="0" fontId="22" fillId="0" borderId="71" xfId="0" applyFont="1" applyBorder="1"/>
    <xf numFmtId="0" fontId="52" fillId="3" borderId="87" xfId="0" applyFont="1" applyFill="1" applyBorder="1"/>
    <xf numFmtId="0" fontId="52" fillId="3" borderId="69" xfId="0" applyFont="1" applyFill="1" applyBorder="1" applyAlignment="1">
      <alignment horizontal="left"/>
    </xf>
    <xf numFmtId="0" fontId="52" fillId="3" borderId="69" xfId="0" applyFont="1" applyFill="1" applyBorder="1"/>
    <xf numFmtId="0" fontId="58" fillId="3" borderId="69" xfId="0" applyFont="1" applyFill="1" applyBorder="1"/>
    <xf numFmtId="0" fontId="58" fillId="3" borderId="88" xfId="0" applyFont="1" applyFill="1" applyBorder="1"/>
    <xf numFmtId="0" fontId="58" fillId="3" borderId="69" xfId="0" applyFont="1" applyFill="1" applyBorder="1" applyAlignment="1">
      <alignment wrapText="1"/>
    </xf>
    <xf numFmtId="0" fontId="53" fillId="3" borderId="69" xfId="0" applyFont="1" applyFill="1" applyBorder="1" applyAlignment="1">
      <alignment vertical="center"/>
    </xf>
    <xf numFmtId="0" fontId="58" fillId="3" borderId="69" xfId="0" applyFont="1" applyFill="1" applyBorder="1" applyAlignment="1">
      <alignment horizontal="right"/>
    </xf>
    <xf numFmtId="0" fontId="52" fillId="0" borderId="56" xfId="0" applyFont="1" applyBorder="1" applyAlignment="1">
      <alignment horizontal="center"/>
    </xf>
    <xf numFmtId="0" fontId="58" fillId="3" borderId="87" xfId="0" applyFont="1" applyFill="1" applyBorder="1"/>
    <xf numFmtId="0" fontId="22" fillId="11" borderId="14" xfId="53" applyFont="1" applyFill="1" applyBorder="1"/>
    <xf numFmtId="0" fontId="15" fillId="10" borderId="0" xfId="53" applyFont="1" applyFill="1"/>
    <xf numFmtId="0" fontId="91" fillId="10" borderId="0" xfId="53" applyFont="1" applyFill="1" applyAlignment="1">
      <alignment horizontal="left" readingOrder="2"/>
    </xf>
    <xf numFmtId="0" fontId="22" fillId="10" borderId="0" xfId="53" applyFont="1" applyFill="1"/>
    <xf numFmtId="0" fontId="22" fillId="11" borderId="0" xfId="53" applyFont="1" applyFill="1" applyAlignment="1">
      <alignment horizontal="left"/>
    </xf>
    <xf numFmtId="0" fontId="18" fillId="11" borderId="0" xfId="53" applyFont="1" applyFill="1"/>
    <xf numFmtId="0" fontId="5" fillId="10" borderId="0" xfId="53" applyFill="1"/>
    <xf numFmtId="0" fontId="15" fillId="10" borderId="0" xfId="53" applyFont="1" applyFill="1" applyAlignment="1">
      <alignment horizontal="left" vertical="center"/>
    </xf>
    <xf numFmtId="0" fontId="15" fillId="10" borderId="0" xfId="53" applyFont="1" applyFill="1" applyAlignment="1">
      <alignment vertical="center"/>
    </xf>
    <xf numFmtId="0" fontId="18" fillId="11" borderId="0" xfId="53" applyFont="1" applyFill="1" applyAlignment="1">
      <alignment vertical="center"/>
    </xf>
    <xf numFmtId="0" fontId="18" fillId="10" borderId="0" xfId="53" applyFont="1" applyFill="1" applyAlignment="1">
      <alignment horizontal="left" vertical="center"/>
    </xf>
    <xf numFmtId="0" fontId="18" fillId="10" borderId="0" xfId="53" applyFont="1" applyFill="1" applyAlignment="1">
      <alignment horizontal="left"/>
    </xf>
    <xf numFmtId="0" fontId="91" fillId="10" borderId="29" xfId="53" applyFont="1" applyFill="1" applyBorder="1" applyAlignment="1">
      <alignment horizontal="left" readingOrder="2"/>
    </xf>
    <xf numFmtId="0" fontId="22" fillId="11" borderId="29" xfId="53" applyFont="1" applyFill="1" applyBorder="1" applyAlignment="1">
      <alignment horizontal="left"/>
    </xf>
    <xf numFmtId="0" fontId="5" fillId="10" borderId="110" xfId="53" applyFill="1" applyBorder="1"/>
    <xf numFmtId="0" fontId="22" fillId="11" borderId="63" xfId="53" applyFont="1" applyFill="1" applyBorder="1"/>
    <xf numFmtId="0" fontId="18" fillId="10" borderId="21" xfId="53" applyFont="1" applyFill="1" applyBorder="1" applyAlignment="1">
      <alignment horizontal="left" vertical="center"/>
    </xf>
    <xf numFmtId="0" fontId="15" fillId="10" borderId="21" xfId="53" applyFont="1" applyFill="1" applyBorder="1" applyAlignment="1">
      <alignment vertical="center"/>
    </xf>
    <xf numFmtId="0" fontId="91" fillId="10" borderId="21" xfId="53" applyFont="1" applyFill="1" applyBorder="1" applyAlignment="1">
      <alignment horizontal="left" readingOrder="2"/>
    </xf>
    <xf numFmtId="0" fontId="22" fillId="10" borderId="21" xfId="53" applyFont="1" applyFill="1" applyBorder="1"/>
    <xf numFmtId="0" fontId="22" fillId="11" borderId="21" xfId="53" applyFont="1" applyFill="1" applyBorder="1" applyAlignment="1">
      <alignment horizontal="left"/>
    </xf>
    <xf numFmtId="0" fontId="18" fillId="11" borderId="21" xfId="53" applyFont="1" applyFill="1" applyBorder="1" applyAlignment="1">
      <alignment vertical="center"/>
    </xf>
    <xf numFmtId="0" fontId="5" fillId="10" borderId="21" xfId="53" applyFill="1" applyBorder="1"/>
    <xf numFmtId="0" fontId="5" fillId="10" borderId="22" xfId="53" applyFill="1" applyBorder="1"/>
    <xf numFmtId="0" fontId="22" fillId="11" borderId="71" xfId="53" applyFont="1" applyFill="1" applyBorder="1"/>
    <xf numFmtId="0" fontId="18" fillId="10" borderId="29" xfId="53" applyFont="1" applyFill="1" applyBorder="1" applyAlignment="1">
      <alignment horizontal="left" vertical="center"/>
    </xf>
    <xf numFmtId="0" fontId="15" fillId="10" borderId="29" xfId="53" applyFont="1" applyFill="1" applyBorder="1" applyAlignment="1">
      <alignment vertical="center"/>
    </xf>
    <xf numFmtId="0" fontId="22" fillId="10" borderId="29" xfId="53" applyFont="1" applyFill="1" applyBorder="1"/>
    <xf numFmtId="0" fontId="18" fillId="11" borderId="29" xfId="53" applyFont="1" applyFill="1" applyBorder="1" applyAlignment="1">
      <alignment vertical="center"/>
    </xf>
    <xf numFmtId="0" fontId="5" fillId="10" borderId="29" xfId="53" applyFill="1" applyBorder="1"/>
    <xf numFmtId="0" fontId="5" fillId="10" borderId="81" xfId="53" applyFill="1" applyBorder="1"/>
    <xf numFmtId="0" fontId="65" fillId="0" borderId="110" xfId="0" applyFont="1" applyBorder="1"/>
    <xf numFmtId="0" fontId="22" fillId="2" borderId="110" xfId="0" applyFont="1" applyFill="1" applyBorder="1"/>
    <xf numFmtId="0" fontId="22" fillId="0" borderId="115" xfId="0" applyFont="1" applyBorder="1"/>
    <xf numFmtId="0" fontId="53" fillId="3" borderId="88" xfId="0" applyFont="1" applyFill="1" applyBorder="1"/>
    <xf numFmtId="0" fontId="53" fillId="3" borderId="88" xfId="0" applyFont="1" applyFill="1" applyBorder="1" applyAlignment="1">
      <alignment horizontal="left"/>
    </xf>
    <xf numFmtId="0" fontId="52" fillId="0" borderId="0" xfId="0" applyFont="1" applyAlignment="1" applyProtection="1">
      <alignment horizontal="center" vertical="center"/>
      <protection locked="0"/>
    </xf>
    <xf numFmtId="0" fontId="53" fillId="0" borderId="0" xfId="0" applyFont="1" applyAlignment="1">
      <alignment horizontal="left" vertical="top"/>
    </xf>
    <xf numFmtId="0" fontId="25" fillId="0" borderId="0" xfId="0" applyFont="1" applyAlignment="1">
      <alignment horizontal="center" vertical="center"/>
    </xf>
    <xf numFmtId="0" fontId="99" fillId="0" borderId="0" xfId="0" applyFont="1"/>
    <xf numFmtId="0" fontId="20" fillId="0" borderId="0" xfId="0" applyFont="1" applyAlignment="1" applyProtection="1">
      <alignment horizontal="center" vertical="center"/>
      <protection locked="0"/>
    </xf>
    <xf numFmtId="0" fontId="97" fillId="0" borderId="0" xfId="0" applyFont="1"/>
    <xf numFmtId="0" fontId="98" fillId="0" borderId="0" xfId="0" applyFont="1"/>
    <xf numFmtId="0" fontId="97" fillId="0" borderId="0" xfId="0" applyFont="1" applyAlignment="1">
      <alignment vertical="center"/>
    </xf>
    <xf numFmtId="0" fontId="15" fillId="0" borderId="115" xfId="0" applyFont="1" applyBorder="1" applyAlignment="1">
      <alignment horizontal="center"/>
    </xf>
    <xf numFmtId="0" fontId="65" fillId="0" borderId="115" xfId="0" applyFont="1" applyBorder="1"/>
    <xf numFmtId="0" fontId="31" fillId="0" borderId="115" xfId="0" applyFont="1" applyBorder="1"/>
    <xf numFmtId="0" fontId="18" fillId="0" borderId="115" xfId="0" applyFont="1" applyBorder="1" applyAlignment="1">
      <alignment horizontal="center" wrapText="1"/>
    </xf>
    <xf numFmtId="0" fontId="13" fillId="0" borderId="115" xfId="0" applyFont="1" applyBorder="1"/>
    <xf numFmtId="0" fontId="22" fillId="0" borderId="115" xfId="0" applyFont="1" applyBorder="1" applyAlignment="1" applyProtection="1">
      <alignment horizontal="center" vertical="center"/>
      <protection locked="0"/>
    </xf>
    <xf numFmtId="0" fontId="34" fillId="0" borderId="115" xfId="0" applyFont="1" applyBorder="1"/>
    <xf numFmtId="0" fontId="52" fillId="0" borderId="56" xfId="0" applyFont="1" applyBorder="1" applyAlignment="1">
      <alignment vertical="center"/>
    </xf>
    <xf numFmtId="0" fontId="18" fillId="0" borderId="0" xfId="0" applyFont="1" applyAlignment="1">
      <alignment horizontal="center" wrapText="1"/>
    </xf>
    <xf numFmtId="0" fontId="52" fillId="0" borderId="56" xfId="0" applyFont="1" applyBorder="1" applyAlignment="1">
      <alignment horizontal="center" vertical="center"/>
    </xf>
    <xf numFmtId="0" fontId="34" fillId="0" borderId="14" xfId="0" applyFont="1" applyBorder="1" applyAlignment="1">
      <alignment horizontal="center"/>
    </xf>
    <xf numFmtId="0" fontId="22" fillId="0" borderId="87" xfId="0" applyFont="1" applyBorder="1" applyAlignment="1">
      <alignment horizontal="center"/>
    </xf>
    <xf numFmtId="0" fontId="24" fillId="0" borderId="56" xfId="0" applyFont="1" applyBorder="1" applyAlignment="1">
      <alignment horizontal="right" vertical="top"/>
    </xf>
    <xf numFmtId="168" fontId="53" fillId="0" borderId="0" xfId="0" applyNumberFormat="1" applyFont="1" applyAlignment="1">
      <alignment horizontal="center" vertical="center"/>
    </xf>
    <xf numFmtId="0" fontId="100" fillId="0" borderId="0" xfId="0" applyFont="1"/>
    <xf numFmtId="0" fontId="101" fillId="0" borderId="0" xfId="0" applyFont="1" applyAlignment="1" applyProtection="1">
      <alignment horizontal="center" vertical="center"/>
      <protection locked="0"/>
    </xf>
    <xf numFmtId="0" fontId="35" fillId="0" borderId="0" xfId="0" applyFont="1" applyAlignment="1" applyProtection="1">
      <alignment horizontal="center" vertical="center"/>
      <protection locked="0"/>
    </xf>
    <xf numFmtId="0" fontId="102" fillId="0" borderId="20" xfId="0" applyFont="1" applyBorder="1"/>
    <xf numFmtId="0" fontId="102" fillId="0" borderId="0" xfId="0" applyFont="1"/>
    <xf numFmtId="0" fontId="101" fillId="0" borderId="0" xfId="0" applyFont="1" applyAlignment="1">
      <alignment horizontal="center" vertical="center"/>
    </xf>
    <xf numFmtId="0" fontId="35" fillId="0" borderId="0" xfId="0" applyFont="1" applyAlignment="1">
      <alignment horizontal="center" vertical="center"/>
    </xf>
    <xf numFmtId="0" fontId="102" fillId="0" borderId="15" xfId="0" applyFont="1" applyBorder="1"/>
    <xf numFmtId="168" fontId="53" fillId="0" borderId="0" xfId="0" applyNumberFormat="1" applyFont="1" applyAlignment="1">
      <alignment horizontal="center" vertical="top"/>
    </xf>
    <xf numFmtId="0" fontId="100" fillId="0" borderId="0" xfId="0" applyFont="1" applyAlignment="1">
      <alignment vertical="top"/>
    </xf>
    <xf numFmtId="0" fontId="101" fillId="0" borderId="0" xfId="0" applyFont="1" applyAlignment="1" applyProtection="1">
      <alignment horizontal="center" vertical="top"/>
      <protection locked="0"/>
    </xf>
    <xf numFmtId="0" fontId="103" fillId="0" borderId="15" xfId="0" applyFont="1" applyBorder="1" applyAlignment="1">
      <alignment vertical="top"/>
    </xf>
    <xf numFmtId="0" fontId="103" fillId="0" borderId="0" xfId="0" applyFont="1" applyAlignment="1">
      <alignment vertical="top"/>
    </xf>
    <xf numFmtId="0" fontId="35" fillId="0" borderId="0" xfId="0" applyFont="1" applyAlignment="1" applyProtection="1">
      <alignment vertical="center"/>
      <protection locked="0"/>
    </xf>
    <xf numFmtId="3" fontId="11" fillId="0" borderId="0" xfId="0" applyNumberFormat="1" applyFont="1" applyAlignment="1">
      <alignment horizontal="center" vertical="center"/>
    </xf>
    <xf numFmtId="3" fontId="11" fillId="0" borderId="0" xfId="0" applyNumberFormat="1" applyFont="1" applyAlignment="1">
      <alignment horizontal="right" vertical="center" wrapText="1"/>
    </xf>
    <xf numFmtId="0" fontId="13" fillId="14" borderId="31" xfId="24" applyFont="1" applyFill="1" applyBorder="1"/>
    <xf numFmtId="0" fontId="13" fillId="14" borderId="30" xfId="24" applyFont="1" applyFill="1" applyBorder="1"/>
    <xf numFmtId="0" fontId="13" fillId="14" borderId="32" xfId="24" applyFont="1" applyFill="1" applyBorder="1"/>
    <xf numFmtId="0" fontId="52" fillId="14" borderId="13" xfId="24" applyFont="1" applyFill="1" applyBorder="1"/>
    <xf numFmtId="0" fontId="52" fillId="14" borderId="0" xfId="24" applyFont="1" applyFill="1"/>
    <xf numFmtId="0" fontId="14" fillId="14" borderId="1" xfId="0" applyFont="1" applyFill="1" applyBorder="1" applyAlignment="1">
      <alignment wrapText="1"/>
    </xf>
    <xf numFmtId="0" fontId="52" fillId="14" borderId="13" xfId="24" applyFont="1" applyFill="1" applyBorder="1" applyAlignment="1">
      <alignment horizontal="center" vertical="center" wrapText="1"/>
    </xf>
    <xf numFmtId="0" fontId="52" fillId="14" borderId="0" xfId="24" applyFont="1" applyFill="1" applyAlignment="1">
      <alignment horizontal="center" vertical="center" wrapText="1"/>
    </xf>
    <xf numFmtId="0" fontId="14" fillId="14" borderId="1" xfId="0" applyFont="1" applyFill="1" applyBorder="1" applyAlignment="1">
      <alignment vertical="top" wrapText="1"/>
    </xf>
    <xf numFmtId="0" fontId="52" fillId="14" borderId="13" xfId="24" applyFont="1" applyFill="1" applyBorder="1" applyAlignment="1">
      <alignment vertical="center"/>
    </xf>
    <xf numFmtId="0" fontId="52" fillId="14" borderId="0" xfId="24" applyFont="1" applyFill="1" applyAlignment="1">
      <alignment vertical="center"/>
    </xf>
    <xf numFmtId="0" fontId="52" fillId="14" borderId="0" xfId="0" applyFont="1" applyFill="1" applyAlignment="1">
      <alignment horizontal="left" vertical="center" wrapText="1"/>
    </xf>
    <xf numFmtId="0" fontId="14" fillId="14" borderId="1" xfId="0" applyFont="1" applyFill="1" applyBorder="1" applyAlignment="1">
      <alignment horizontal="left" vertical="center" wrapText="1"/>
    </xf>
    <xf numFmtId="0" fontId="14" fillId="13" borderId="1" xfId="0" applyFont="1" applyFill="1" applyBorder="1" applyAlignment="1">
      <alignment vertical="center" wrapText="1"/>
    </xf>
    <xf numFmtId="0" fontId="58" fillId="13" borderId="0" xfId="0" applyFont="1" applyFill="1"/>
    <xf numFmtId="0" fontId="13" fillId="13" borderId="1" xfId="0" applyFont="1" applyFill="1" applyBorder="1"/>
    <xf numFmtId="0" fontId="52" fillId="14" borderId="0" xfId="24" applyFont="1" applyFill="1" applyAlignment="1">
      <alignment vertical="top"/>
    </xf>
    <xf numFmtId="0" fontId="14" fillId="14" borderId="1" xfId="0" applyFont="1" applyFill="1" applyBorder="1"/>
    <xf numFmtId="0" fontId="53" fillId="14" borderId="0" xfId="0" applyFont="1" applyFill="1"/>
    <xf numFmtId="0" fontId="58" fillId="14" borderId="0" xfId="0" applyFont="1" applyFill="1"/>
    <xf numFmtId="0" fontId="33" fillId="14" borderId="1" xfId="24" applyFont="1" applyFill="1" applyBorder="1" applyAlignment="1">
      <alignment vertical="top"/>
    </xf>
    <xf numFmtId="0" fontId="14" fillId="14" borderId="56" xfId="0" applyFont="1" applyFill="1" applyBorder="1" applyAlignment="1">
      <alignment horizontal="justify"/>
    </xf>
    <xf numFmtId="0" fontId="14" fillId="14" borderId="49" xfId="0" applyFont="1" applyFill="1" applyBorder="1"/>
    <xf numFmtId="0" fontId="58" fillId="14" borderId="13" xfId="24" applyFont="1" applyFill="1" applyBorder="1"/>
    <xf numFmtId="0" fontId="58" fillId="14" borderId="0" xfId="24" applyFont="1" applyFill="1"/>
    <xf numFmtId="0" fontId="14" fillId="14" borderId="0" xfId="0" applyFont="1" applyFill="1"/>
    <xf numFmtId="0" fontId="13" fillId="14" borderId="0" xfId="0" applyFont="1" applyFill="1"/>
    <xf numFmtId="0" fontId="13" fillId="14" borderId="1" xfId="24" applyFont="1" applyFill="1" applyBorder="1"/>
    <xf numFmtId="0" fontId="58" fillId="14" borderId="13" xfId="24" applyFont="1" applyFill="1" applyBorder="1" applyAlignment="1">
      <alignment horizontal="justify" wrapText="1"/>
    </xf>
    <xf numFmtId="0" fontId="53" fillId="14" borderId="0" xfId="24" applyFont="1" applyFill="1" applyAlignment="1">
      <alignment horizontal="justify" wrapText="1"/>
    </xf>
    <xf numFmtId="0" fontId="53" fillId="14" borderId="1" xfId="0" applyFont="1" applyFill="1" applyBorder="1"/>
    <xf numFmtId="0" fontId="58" fillId="14" borderId="13" xfId="24" applyFont="1" applyFill="1" applyBorder="1" applyAlignment="1">
      <alignment horizontal="justify" vertical="center"/>
    </xf>
    <xf numFmtId="0" fontId="53" fillId="14" borderId="0" xfId="24" applyFont="1" applyFill="1" applyAlignment="1">
      <alignment horizontal="justify" vertical="center"/>
    </xf>
    <xf numFmtId="0" fontId="53" fillId="14" borderId="0" xfId="0" applyFont="1" applyFill="1" applyAlignment="1">
      <alignment vertical="top"/>
    </xf>
    <xf numFmtId="0" fontId="53" fillId="14" borderId="1" xfId="0" applyFont="1" applyFill="1" applyBorder="1" applyAlignment="1">
      <alignment vertical="top"/>
    </xf>
    <xf numFmtId="0" fontId="53" fillId="14" borderId="0" xfId="24" applyFont="1" applyFill="1" applyAlignment="1">
      <alignment horizontal="left"/>
    </xf>
    <xf numFmtId="0" fontId="53" fillId="14" borderId="1" xfId="0" applyFont="1" applyFill="1" applyBorder="1" applyAlignment="1">
      <alignment wrapText="1"/>
    </xf>
    <xf numFmtId="0" fontId="58" fillId="14" borderId="13" xfId="24" applyFont="1" applyFill="1" applyBorder="1" applyAlignment="1">
      <alignment vertical="center"/>
    </xf>
    <xf numFmtId="0" fontId="53" fillId="14" borderId="0" xfId="24" applyFont="1" applyFill="1" applyAlignment="1">
      <alignment vertical="center"/>
    </xf>
    <xf numFmtId="0" fontId="53" fillId="14" borderId="49" xfId="0" applyFont="1" applyFill="1" applyBorder="1" applyAlignment="1">
      <alignment wrapText="1"/>
    </xf>
    <xf numFmtId="0" fontId="53" fillId="14" borderId="0" xfId="24" applyFont="1" applyFill="1"/>
    <xf numFmtId="0" fontId="53" fillId="14" borderId="0" xfId="0" applyFont="1" applyFill="1" applyAlignment="1">
      <alignment vertical="center" wrapText="1"/>
    </xf>
    <xf numFmtId="0" fontId="53" fillId="14" borderId="1" xfId="0" applyFont="1" applyFill="1" applyBorder="1" applyAlignment="1">
      <alignment vertical="center" wrapText="1"/>
    </xf>
    <xf numFmtId="0" fontId="52" fillId="14" borderId="0" xfId="0" applyFont="1" applyFill="1"/>
    <xf numFmtId="0" fontId="53" fillId="14" borderId="1" xfId="24" applyFont="1" applyFill="1" applyBorder="1" applyAlignment="1">
      <alignment vertical="center"/>
    </xf>
    <xf numFmtId="0" fontId="13" fillId="14" borderId="13" xfId="24" applyFont="1" applyFill="1" applyBorder="1"/>
    <xf numFmtId="0" fontId="13" fillId="14" borderId="0" xfId="24" applyFont="1" applyFill="1"/>
    <xf numFmtId="0" fontId="58" fillId="14" borderId="1" xfId="24" applyFont="1" applyFill="1" applyBorder="1"/>
    <xf numFmtId="0" fontId="14" fillId="14" borderId="0" xfId="24" applyFont="1" applyFill="1"/>
    <xf numFmtId="0" fontId="15" fillId="14" borderId="0" xfId="24" applyFont="1" applyFill="1"/>
    <xf numFmtId="0" fontId="13" fillId="13" borderId="0" xfId="24" applyFont="1" applyFill="1"/>
    <xf numFmtId="0" fontId="14" fillId="14" borderId="0" xfId="24" applyFont="1" applyFill="1" applyAlignment="1">
      <alignment vertical="top"/>
    </xf>
    <xf numFmtId="0" fontId="33" fillId="14" borderId="0" xfId="24" applyFont="1" applyFill="1"/>
    <xf numFmtId="0" fontId="18" fillId="14" borderId="0" xfId="24" applyFont="1" applyFill="1" applyAlignment="1">
      <alignment vertical="top"/>
    </xf>
    <xf numFmtId="0" fontId="13" fillId="14" borderId="40" xfId="24" applyFont="1" applyFill="1" applyBorder="1"/>
    <xf numFmtId="0" fontId="13" fillId="14" borderId="38" xfId="24" applyFont="1" applyFill="1" applyBorder="1"/>
    <xf numFmtId="0" fontId="13" fillId="14" borderId="36" xfId="24" applyFont="1" applyFill="1" applyBorder="1"/>
    <xf numFmtId="0" fontId="22" fillId="13" borderId="0" xfId="0" applyFont="1" applyFill="1"/>
    <xf numFmtId="0" fontId="31" fillId="0" borderId="121" xfId="0" applyFont="1" applyBorder="1"/>
    <xf numFmtId="0" fontId="22" fillId="3" borderId="0" xfId="0" applyFont="1" applyFill="1" applyAlignment="1">
      <alignment horizontal="left" vertical="center" textRotation="180" wrapText="1"/>
    </xf>
    <xf numFmtId="0" fontId="16" fillId="0" borderId="0" xfId="0" applyFont="1" applyAlignment="1">
      <alignment horizontal="center" vertical="top" wrapText="1"/>
    </xf>
    <xf numFmtId="0" fontId="15" fillId="0" borderId="0" xfId="0" applyFont="1" applyAlignment="1">
      <alignment horizontal="center"/>
    </xf>
    <xf numFmtId="0" fontId="22" fillId="0" borderId="4" xfId="0" applyFont="1" applyBorder="1"/>
    <xf numFmtId="0" fontId="18" fillId="3" borderId="0" xfId="0" applyFont="1" applyFill="1" applyAlignment="1">
      <alignment horizontal="left" vertical="center" textRotation="180" wrapText="1"/>
    </xf>
    <xf numFmtId="0" fontId="18" fillId="0" borderId="0" xfId="0" applyFont="1" applyAlignment="1">
      <alignment horizontal="center" vertical="top"/>
    </xf>
    <xf numFmtId="0" fontId="15" fillId="0" borderId="0" xfId="0" applyFont="1" applyAlignment="1">
      <alignment horizontal="center" wrapText="1"/>
    </xf>
    <xf numFmtId="0" fontId="18" fillId="0" borderId="0" xfId="0" applyFont="1" applyAlignment="1">
      <alignment horizontal="center" vertical="center"/>
    </xf>
    <xf numFmtId="0" fontId="35" fillId="3" borderId="0" xfId="0" applyFont="1" applyFill="1" applyAlignment="1">
      <alignment vertical="center" wrapText="1"/>
    </xf>
    <xf numFmtId="3" fontId="14" fillId="0" borderId="0" xfId="0" applyNumberFormat="1" applyFont="1" applyAlignment="1" applyProtection="1">
      <alignment horizontal="right" vertical="center" wrapText="1"/>
      <protection locked="0"/>
    </xf>
    <xf numFmtId="3" fontId="13" fillId="0" borderId="0" xfId="0" applyNumberFormat="1" applyFont="1" applyAlignment="1" applyProtection="1">
      <alignment horizontal="right" vertical="center" wrapText="1"/>
      <protection locked="0"/>
    </xf>
    <xf numFmtId="3" fontId="14" fillId="0" borderId="0" xfId="0" applyNumberFormat="1" applyFont="1" applyAlignment="1" applyProtection="1">
      <alignment horizontal="right" vertical="center"/>
      <protection locked="0"/>
    </xf>
    <xf numFmtId="3" fontId="11" fillId="0" borderId="0" xfId="0" applyNumberFormat="1" applyFont="1" applyAlignment="1">
      <alignment horizontal="center" vertical="center" wrapText="1"/>
    </xf>
    <xf numFmtId="3" fontId="14" fillId="0" borderId="0" xfId="0" applyNumberFormat="1" applyFont="1" applyAlignment="1" applyProtection="1">
      <alignment horizontal="center" vertical="center" wrapText="1"/>
      <protection locked="0"/>
    </xf>
    <xf numFmtId="0" fontId="22" fillId="3" borderId="0" xfId="0" applyFont="1" applyFill="1" applyAlignment="1">
      <alignment horizontal="center" vertical="center" textRotation="180" wrapText="1"/>
    </xf>
    <xf numFmtId="0" fontId="22" fillId="0" borderId="0" xfId="0" applyFont="1" applyAlignment="1">
      <alignment horizontal="center" vertical="center"/>
    </xf>
    <xf numFmtId="0" fontId="11" fillId="0" borderId="0" xfId="0" applyFont="1" applyAlignment="1">
      <alignment horizontal="center" vertical="center" textRotation="180" wrapText="1"/>
    </xf>
    <xf numFmtId="3" fontId="14" fillId="0" borderId="0" xfId="0" applyNumberFormat="1" applyFont="1" applyAlignment="1" applyProtection="1">
      <alignment horizontal="center" vertical="center"/>
      <protection locked="0"/>
    </xf>
    <xf numFmtId="3" fontId="13" fillId="0" borderId="0" xfId="0" applyNumberFormat="1" applyFont="1" applyAlignment="1" applyProtection="1">
      <alignment horizontal="center" vertical="center"/>
      <protection locked="0"/>
    </xf>
    <xf numFmtId="3" fontId="15" fillId="0" borderId="0" xfId="0" applyNumberFormat="1" applyFont="1" applyAlignment="1">
      <alignment horizontal="center" vertical="center" wrapText="1"/>
    </xf>
    <xf numFmtId="3" fontId="18" fillId="0" borderId="0" xfId="0" applyNumberFormat="1" applyFont="1" applyAlignment="1">
      <alignment horizontal="center" vertical="top" wrapText="1"/>
    </xf>
    <xf numFmtId="3" fontId="15" fillId="0" borderId="0" xfId="0" applyNumberFormat="1" applyFont="1" applyAlignment="1">
      <alignment horizontal="center" vertical="center"/>
    </xf>
    <xf numFmtId="0" fontId="15" fillId="0" borderId="0" xfId="0" applyFont="1" applyAlignment="1">
      <alignment horizontal="center" vertical="center"/>
    </xf>
    <xf numFmtId="0" fontId="18" fillId="0" borderId="0" xfId="0" applyFont="1" applyAlignment="1">
      <alignment horizontal="left" vertical="center"/>
    </xf>
    <xf numFmtId="0" fontId="22" fillId="14" borderId="0" xfId="0" applyFont="1" applyFill="1"/>
    <xf numFmtId="0" fontId="15" fillId="14" borderId="0" xfId="0" applyFont="1" applyFill="1" applyAlignment="1">
      <alignment horizontal="left" vertical="center"/>
    </xf>
    <xf numFmtId="0" fontId="18" fillId="14" borderId="0" xfId="0" applyFont="1" applyFill="1" applyAlignment="1">
      <alignment horizontal="left" vertical="center"/>
    </xf>
    <xf numFmtId="3" fontId="10" fillId="0" borderId="0" xfId="0" applyNumberFormat="1" applyFont="1" applyAlignment="1">
      <alignment horizontal="center" vertical="center" wrapText="1"/>
    </xf>
    <xf numFmtId="0" fontId="58" fillId="0" borderId="0" xfId="0" applyFont="1" applyAlignment="1">
      <alignment horizontal="left" vertical="center"/>
    </xf>
    <xf numFmtId="0" fontId="22" fillId="3" borderId="0" xfId="13" applyFont="1" applyFill="1" applyAlignment="1">
      <alignment horizontal="center"/>
    </xf>
    <xf numFmtId="0" fontId="22" fillId="3" borderId="0" xfId="13" applyFont="1" applyFill="1" applyAlignment="1">
      <alignment horizontal="center" vertical="center"/>
    </xf>
    <xf numFmtId="0" fontId="52" fillId="0" borderId="0" xfId="0" applyFont="1" applyAlignment="1">
      <alignment horizontal="center"/>
    </xf>
    <xf numFmtId="0" fontId="52" fillId="0" borderId="0" xfId="0" applyFont="1" applyAlignment="1">
      <alignment horizontal="center" vertical="center"/>
    </xf>
    <xf numFmtId="0" fontId="53" fillId="0" borderId="0" xfId="0" applyFont="1" applyAlignment="1">
      <alignment horizontal="center" vertical="center"/>
    </xf>
    <xf numFmtId="0" fontId="52" fillId="0" borderId="0" xfId="0" quotePrefix="1" applyFont="1" applyAlignment="1">
      <alignment horizontal="center" vertical="center"/>
    </xf>
    <xf numFmtId="0" fontId="52" fillId="0" borderId="0" xfId="0" applyFont="1" applyAlignment="1">
      <alignment horizontal="center" vertical="center" wrapText="1"/>
    </xf>
    <xf numFmtId="0" fontId="53" fillId="0" borderId="0" xfId="0" applyFont="1" applyAlignment="1">
      <alignment horizontal="center" vertical="top"/>
    </xf>
    <xf numFmtId="0" fontId="26" fillId="0" borderId="0" xfId="0" applyFont="1" applyAlignment="1">
      <alignment horizontal="left" vertical="top"/>
    </xf>
    <xf numFmtId="0" fontId="82" fillId="0" borderId="0" xfId="0" applyFont="1" applyAlignment="1">
      <alignment horizontal="left" indent="1" readingOrder="2"/>
    </xf>
    <xf numFmtId="0" fontId="83" fillId="0" borderId="0" xfId="0" applyFont="1" applyAlignment="1">
      <alignment horizontal="left" indent="1" readingOrder="2"/>
    </xf>
    <xf numFmtId="0" fontId="53" fillId="0" borderId="0" xfId="0" applyFont="1" applyAlignment="1">
      <alignment vertical="top" wrapText="1"/>
    </xf>
    <xf numFmtId="0" fontId="58" fillId="0" borderId="0" xfId="0" applyFont="1" applyAlignment="1">
      <alignment horizontal="right" vertical="center"/>
    </xf>
    <xf numFmtId="0" fontId="53" fillId="0" borderId="0" xfId="0" applyFont="1" applyAlignment="1">
      <alignment horizontal="center"/>
    </xf>
    <xf numFmtId="0" fontId="52" fillId="0" borderId="0" xfId="0" applyFont="1" applyAlignment="1">
      <alignment horizontal="right" vertical="center"/>
    </xf>
    <xf numFmtId="169" fontId="58" fillId="0" borderId="0" xfId="0" applyNumberFormat="1" applyFont="1" applyAlignment="1" applyProtection="1">
      <alignment horizontal="justify" vertical="center" wrapText="1"/>
      <protection locked="0"/>
    </xf>
    <xf numFmtId="165" fontId="58" fillId="0" borderId="0" xfId="0" applyNumberFormat="1" applyFont="1" applyAlignment="1" applyProtection="1">
      <alignment horizontal="justify" vertical="center" wrapText="1"/>
      <protection locked="0"/>
    </xf>
    <xf numFmtId="169" fontId="58" fillId="0" borderId="0" xfId="0" applyNumberFormat="1" applyFont="1" applyAlignment="1">
      <alignment horizontal="justify" vertical="center" wrapText="1"/>
    </xf>
    <xf numFmtId="0" fontId="52" fillId="0" borderId="0" xfId="0" applyFont="1" applyAlignment="1">
      <alignment horizontal="left" wrapText="1"/>
    </xf>
    <xf numFmtId="0" fontId="53" fillId="0" borderId="0" xfId="0" applyFont="1" applyAlignment="1">
      <alignment horizontal="left" wrapText="1"/>
    </xf>
    <xf numFmtId="0" fontId="69" fillId="0" borderId="0" xfId="0" applyFont="1" applyAlignment="1">
      <alignment horizontal="left" readingOrder="2"/>
    </xf>
    <xf numFmtId="0" fontId="52" fillId="0" borderId="56" xfId="0" applyFont="1" applyBorder="1" applyAlignment="1">
      <alignment horizontal="left" vertical="center"/>
    </xf>
    <xf numFmtId="0" fontId="52" fillId="3" borderId="0" xfId="0" quotePrefix="1" applyFont="1" applyFill="1" applyAlignment="1">
      <alignment horizontal="right"/>
    </xf>
    <xf numFmtId="0" fontId="52" fillId="3" borderId="0" xfId="0" quotePrefix="1" applyFont="1" applyFill="1" applyAlignment="1">
      <alignment horizontal="center" vertical="center"/>
    </xf>
    <xf numFmtId="0" fontId="22" fillId="0" borderId="121" xfId="0" applyFont="1" applyBorder="1"/>
    <xf numFmtId="0" fontId="111" fillId="0" borderId="0" xfId="0" applyFont="1" applyAlignment="1">
      <alignment vertical="center"/>
    </xf>
    <xf numFmtId="0" fontId="22" fillId="3" borderId="138" xfId="0" applyFont="1" applyFill="1" applyBorder="1" applyAlignment="1">
      <alignment vertical="center"/>
    </xf>
    <xf numFmtId="0" fontId="22" fillId="0" borderId="136" xfId="0" applyFont="1" applyBorder="1"/>
    <xf numFmtId="0" fontId="25" fillId="3" borderId="136" xfId="0" applyFont="1" applyFill="1" applyBorder="1" applyAlignment="1">
      <alignment horizontal="left" vertical="center" wrapText="1"/>
    </xf>
    <xf numFmtId="0" fontId="0" fillId="0" borderId="136" xfId="0" applyBorder="1" applyAlignment="1">
      <alignment vertical="center" wrapText="1"/>
    </xf>
    <xf numFmtId="0" fontId="22" fillId="0" borderId="136" xfId="0" applyFont="1" applyBorder="1" applyAlignment="1">
      <alignment horizontal="right"/>
    </xf>
    <xf numFmtId="0" fontId="22" fillId="0" borderId="137" xfId="0" applyFont="1" applyBorder="1"/>
    <xf numFmtId="0" fontId="15" fillId="3" borderId="138" xfId="0" applyFont="1" applyFill="1" applyBorder="1"/>
    <xf numFmtId="0" fontId="0" fillId="3" borderId="121" xfId="0" applyFill="1" applyBorder="1"/>
    <xf numFmtId="0" fontId="18" fillId="3" borderId="138" xfId="0" applyFont="1" applyFill="1" applyBorder="1"/>
    <xf numFmtId="0" fontId="26" fillId="3" borderId="121" xfId="0" applyFont="1" applyFill="1" applyBorder="1"/>
    <xf numFmtId="0" fontId="58" fillId="0" borderId="88" xfId="0" applyFont="1" applyBorder="1"/>
    <xf numFmtId="0" fontId="58" fillId="0" borderId="121" xfId="0" applyFont="1" applyBorder="1"/>
    <xf numFmtId="0" fontId="52" fillId="0" borderId="138" xfId="0" applyFont="1" applyBorder="1" applyAlignment="1">
      <alignment horizontal="center"/>
    </xf>
    <xf numFmtId="168" fontId="52" fillId="0" borderId="138" xfId="0" applyNumberFormat="1" applyFont="1" applyBorder="1" applyAlignment="1">
      <alignment horizontal="center"/>
    </xf>
    <xf numFmtId="0" fontId="52" fillId="0" borderId="71" xfId="0" applyFont="1" applyBorder="1" applyAlignment="1">
      <alignment horizontal="center"/>
    </xf>
    <xf numFmtId="0" fontId="53" fillId="0" borderId="138" xfId="0" applyFont="1" applyBorder="1" applyAlignment="1">
      <alignment horizontal="center"/>
    </xf>
    <xf numFmtId="0" fontId="58" fillId="0" borderId="48" xfId="0" applyFont="1" applyBorder="1"/>
    <xf numFmtId="0" fontId="52" fillId="0" borderId="136" xfId="0" applyFont="1" applyBorder="1"/>
    <xf numFmtId="0" fontId="58" fillId="0" borderId="136" xfId="0" applyFont="1" applyBorder="1"/>
    <xf numFmtId="0" fontId="65" fillId="0" borderId="136" xfId="0" applyFont="1" applyBorder="1"/>
    <xf numFmtId="0" fontId="31" fillId="0" borderId="137" xfId="0" applyFont="1" applyBorder="1"/>
    <xf numFmtId="0" fontId="102" fillId="0" borderId="121" xfId="0" applyFont="1" applyBorder="1"/>
    <xf numFmtId="168" fontId="53" fillId="0" borderId="138" xfId="0" applyNumberFormat="1" applyFont="1" applyBorder="1" applyAlignment="1">
      <alignment horizontal="center"/>
    </xf>
    <xf numFmtId="0" fontId="34" fillId="0" borderId="121" xfId="0" applyFont="1" applyBorder="1"/>
    <xf numFmtId="168" fontId="53" fillId="0" borderId="138" xfId="0" applyNumberFormat="1" applyFont="1" applyBorder="1" applyAlignment="1">
      <alignment horizontal="center" vertical="top"/>
    </xf>
    <xf numFmtId="0" fontId="103" fillId="0" borderId="121" xfId="0" applyFont="1" applyBorder="1" applyAlignment="1">
      <alignment vertical="top"/>
    </xf>
    <xf numFmtId="0" fontId="15" fillId="0" borderId="121" xfId="0" applyFont="1" applyBorder="1" applyAlignment="1">
      <alignment horizontal="center" vertical="center" wrapText="1"/>
    </xf>
    <xf numFmtId="0" fontId="15" fillId="0" borderId="121" xfId="0" applyFont="1" applyBorder="1" applyAlignment="1">
      <alignment horizontal="center" wrapText="1"/>
    </xf>
    <xf numFmtId="0" fontId="34" fillId="0" borderId="138" xfId="0" applyFont="1" applyBorder="1" applyAlignment="1">
      <alignment horizontal="center"/>
    </xf>
    <xf numFmtId="169" fontId="14" fillId="0" borderId="0" xfId="1" applyNumberFormat="1" applyFont="1" applyFill="1" applyBorder="1" applyAlignment="1" applyProtection="1">
      <alignment horizontal="left" vertical="center"/>
    </xf>
    <xf numFmtId="0" fontId="16"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52" fillId="0" borderId="0" xfId="0" applyFont="1" applyAlignment="1">
      <alignment horizontal="left" vertical="center" indent="1"/>
    </xf>
    <xf numFmtId="0" fontId="15" fillId="0" borderId="0" xfId="0" applyFont="1" applyAlignment="1">
      <alignment horizontal="center" vertical="center" wrapText="1"/>
    </xf>
    <xf numFmtId="0" fontId="15" fillId="0" borderId="71" xfId="0" applyFont="1" applyBorder="1"/>
    <xf numFmtId="0" fontId="14" fillId="0" borderId="136" xfId="0" applyFont="1" applyBorder="1" applyAlignment="1">
      <alignment horizontal="left"/>
    </xf>
    <xf numFmtId="0" fontId="15" fillId="0" borderId="136" xfId="0" applyFont="1" applyBorder="1"/>
    <xf numFmtId="0" fontId="23" fillId="0" borderId="136" xfId="0" applyFont="1" applyBorder="1" applyAlignment="1">
      <alignment wrapText="1"/>
    </xf>
    <xf numFmtId="0" fontId="18" fillId="0" borderId="138" xfId="0" applyFont="1" applyBorder="1"/>
    <xf numFmtId="0" fontId="26" fillId="0" borderId="121" xfId="0" applyFont="1" applyBorder="1"/>
    <xf numFmtId="0" fontId="0" fillId="0" borderId="138" xfId="0" applyBorder="1"/>
    <xf numFmtId="0" fontId="0" fillId="0" borderId="121" xfId="0" applyBorder="1"/>
    <xf numFmtId="0" fontId="58" fillId="0" borderId="138" xfId="0" applyFont="1" applyBorder="1"/>
    <xf numFmtId="0" fontId="52" fillId="0" borderId="121" xfId="0" applyFont="1" applyBorder="1" applyAlignment="1">
      <alignment wrapText="1"/>
    </xf>
    <xf numFmtId="0" fontId="53" fillId="0" borderId="121" xfId="0" applyFont="1" applyBorder="1" applyAlignment="1">
      <alignment vertical="top" wrapText="1"/>
    </xf>
    <xf numFmtId="0" fontId="58" fillId="0" borderId="63" xfId="0" applyFont="1" applyBorder="1"/>
    <xf numFmtId="0" fontId="58" fillId="0" borderId="88" xfId="0" applyFont="1" applyBorder="1" applyAlignment="1">
      <alignment horizontal="left"/>
    </xf>
    <xf numFmtId="0" fontId="58" fillId="0" borderId="88" xfId="0" applyFont="1" applyBorder="1" applyAlignment="1">
      <alignment horizontal="right"/>
    </xf>
    <xf numFmtId="0" fontId="22" fillId="0" borderId="121" xfId="0" applyFont="1" applyBorder="1" applyAlignment="1">
      <alignment vertical="center"/>
    </xf>
    <xf numFmtId="0" fontId="52" fillId="0" borderId="121" xfId="0" applyFont="1" applyBorder="1" applyAlignment="1">
      <alignment horizontal="center" vertical="center"/>
    </xf>
    <xf numFmtId="0" fontId="22" fillId="3" borderId="121" xfId="0" applyFont="1" applyFill="1" applyBorder="1"/>
    <xf numFmtId="0" fontId="58" fillId="3" borderId="152" xfId="0" applyFont="1" applyFill="1" applyBorder="1"/>
    <xf numFmtId="0" fontId="52" fillId="3" borderId="56" xfId="0" applyFont="1" applyFill="1" applyBorder="1" applyAlignment="1">
      <alignment horizontal="center" vertical="center"/>
    </xf>
    <xf numFmtId="0" fontId="52" fillId="3" borderId="56" xfId="0" applyFont="1" applyFill="1" applyBorder="1" applyAlignment="1">
      <alignment vertical="center"/>
    </xf>
    <xf numFmtId="0" fontId="58" fillId="0" borderId="71" xfId="0" applyFont="1" applyBorder="1"/>
    <xf numFmtId="0" fontId="58" fillId="0" borderId="137" xfId="0" applyFont="1" applyBorder="1"/>
    <xf numFmtId="0" fontId="111" fillId="0" borderId="0" xfId="0" applyFont="1"/>
    <xf numFmtId="0" fontId="58" fillId="3" borderId="121" xfId="0" applyFont="1" applyFill="1" applyBorder="1"/>
    <xf numFmtId="0" fontId="58" fillId="0" borderId="121" xfId="0" applyFont="1" applyBorder="1" applyAlignment="1">
      <alignment vertical="center"/>
    </xf>
    <xf numFmtId="0" fontId="58" fillId="3" borderId="138" xfId="0" applyFont="1" applyFill="1" applyBorder="1"/>
    <xf numFmtId="0" fontId="52" fillId="3" borderId="0" xfId="0" applyFont="1" applyFill="1" applyAlignment="1">
      <alignment vertical="center" wrapText="1"/>
    </xf>
    <xf numFmtId="3" fontId="52" fillId="3" borderId="121" xfId="0" quotePrefix="1" applyNumberFormat="1" applyFont="1" applyFill="1" applyBorder="1" applyProtection="1">
      <protection locked="0"/>
    </xf>
    <xf numFmtId="3" fontId="52" fillId="3" borderId="121" xfId="0" quotePrefix="1" applyNumberFormat="1" applyFont="1" applyFill="1" applyBorder="1" applyAlignment="1" applyProtection="1">
      <alignment horizontal="right"/>
      <protection locked="0"/>
    </xf>
    <xf numFmtId="3" fontId="58" fillId="3" borderId="0" xfId="0" applyNumberFormat="1" applyFont="1" applyFill="1" applyAlignment="1" applyProtection="1">
      <alignment vertical="center"/>
      <protection locked="0"/>
    </xf>
    <xf numFmtId="0" fontId="58" fillId="3" borderId="138" xfId="0" applyFont="1" applyFill="1" applyBorder="1" applyAlignment="1">
      <alignment vertical="top"/>
    </xf>
    <xf numFmtId="0" fontId="111" fillId="0" borderId="0" xfId="0" applyFont="1" applyAlignment="1">
      <alignment vertical="top"/>
    </xf>
    <xf numFmtId="3" fontId="58" fillId="3" borderId="0" xfId="0" applyNumberFormat="1" applyFont="1" applyFill="1" applyAlignment="1" applyProtection="1">
      <alignment horizontal="right" vertical="center"/>
      <protection locked="0"/>
    </xf>
    <xf numFmtId="3" fontId="52" fillId="3" borderId="0" xfId="0" quotePrefix="1" applyNumberFormat="1" applyFont="1" applyFill="1" applyAlignment="1" applyProtection="1">
      <alignment horizontal="right"/>
      <protection locked="0"/>
    </xf>
    <xf numFmtId="0" fontId="58" fillId="3" borderId="0" xfId="0" applyFont="1" applyFill="1" applyAlignment="1">
      <alignment horizontal="right" vertical="center"/>
    </xf>
    <xf numFmtId="169" fontId="58" fillId="3" borderId="0" xfId="1" applyNumberFormat="1" applyFont="1" applyFill="1" applyBorder="1" applyAlignment="1" applyProtection="1">
      <alignment vertical="center"/>
    </xf>
    <xf numFmtId="0" fontId="58" fillId="0" borderId="116" xfId="0" applyFont="1" applyBorder="1"/>
    <xf numFmtId="0" fontId="52" fillId="0" borderId="144"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left" vertical="center"/>
    </xf>
    <xf numFmtId="0" fontId="58" fillId="0" borderId="144" xfId="0" applyFont="1" applyBorder="1"/>
    <xf numFmtId="0" fontId="58" fillId="0" borderId="149" xfId="0" applyFont="1" applyBorder="1"/>
    <xf numFmtId="3" fontId="52" fillId="3" borderId="0" xfId="0" quotePrefix="1" applyNumberFormat="1" applyFont="1" applyFill="1" applyProtection="1">
      <protection locked="0"/>
    </xf>
    <xf numFmtId="169" fontId="58" fillId="3" borderId="121" xfId="1" applyNumberFormat="1" applyFont="1" applyFill="1" applyBorder="1" applyAlignment="1" applyProtection="1">
      <alignment vertical="center"/>
      <protection locked="0"/>
    </xf>
    <xf numFmtId="0" fontId="58" fillId="3" borderId="0" xfId="0" applyFont="1" applyFill="1" applyAlignment="1">
      <alignment horizontal="left" wrapText="1"/>
    </xf>
    <xf numFmtId="3" fontId="58" fillId="3" borderId="121" xfId="0" applyNumberFormat="1" applyFont="1" applyFill="1" applyBorder="1" applyAlignment="1" applyProtection="1">
      <alignment horizontal="right" vertical="center"/>
      <protection locked="0"/>
    </xf>
    <xf numFmtId="0" fontId="58" fillId="3" borderId="87" xfId="0" applyFont="1" applyFill="1" applyBorder="1" applyAlignment="1">
      <alignment vertical="top"/>
    </xf>
    <xf numFmtId="0" fontId="52" fillId="3" borderId="56" xfId="0" applyFont="1" applyFill="1" applyBorder="1" applyAlignment="1">
      <alignment horizontal="left" vertical="top"/>
    </xf>
    <xf numFmtId="0" fontId="53" fillId="3" borderId="56" xfId="0" applyFont="1" applyFill="1" applyBorder="1" applyAlignment="1">
      <alignment horizontal="left" vertical="top" wrapText="1"/>
    </xf>
    <xf numFmtId="0" fontId="58" fillId="3" borderId="56" xfId="0" applyFont="1" applyFill="1" applyBorder="1" applyAlignment="1">
      <alignment vertical="top"/>
    </xf>
    <xf numFmtId="0" fontId="58" fillId="3" borderId="62" xfId="0" applyFont="1" applyFill="1" applyBorder="1" applyAlignment="1">
      <alignment vertical="top"/>
    </xf>
    <xf numFmtId="0" fontId="58" fillId="3" borderId="121" xfId="0" applyFont="1" applyFill="1" applyBorder="1" applyAlignment="1">
      <alignment vertical="top"/>
    </xf>
    <xf numFmtId="169" fontId="58" fillId="3" borderId="121" xfId="1" applyNumberFormat="1" applyFont="1" applyFill="1" applyBorder="1" applyAlignment="1" applyProtection="1">
      <alignment horizontal="center" vertical="center"/>
      <protection locked="0"/>
    </xf>
    <xf numFmtId="0" fontId="58" fillId="0" borderId="87" xfId="0" applyFont="1" applyBorder="1"/>
    <xf numFmtId="0" fontId="53" fillId="3" borderId="56" xfId="0" applyFont="1" applyFill="1" applyBorder="1" applyAlignment="1">
      <alignment horizontal="left" vertical="center"/>
    </xf>
    <xf numFmtId="0" fontId="53" fillId="3" borderId="56" xfId="0" applyFont="1" applyFill="1" applyBorder="1" applyAlignment="1">
      <alignment vertical="center"/>
    </xf>
    <xf numFmtId="3" fontId="58" fillId="3" borderId="0" xfId="1" applyNumberFormat="1" applyFont="1" applyFill="1" applyBorder="1" applyAlignment="1" applyProtection="1">
      <alignment vertical="center"/>
    </xf>
    <xf numFmtId="168" fontId="52" fillId="3" borderId="0" xfId="0" applyNumberFormat="1" applyFont="1" applyFill="1" applyAlignment="1">
      <alignment horizontal="left"/>
    </xf>
    <xf numFmtId="0" fontId="52" fillId="3" borderId="56" xfId="0" applyFont="1" applyFill="1" applyBorder="1" applyAlignment="1">
      <alignment horizontal="left" vertical="center"/>
    </xf>
    <xf numFmtId="0" fontId="58" fillId="3" borderId="56" xfId="0" applyFont="1" applyFill="1" applyBorder="1" applyAlignment="1">
      <alignment vertical="center"/>
    </xf>
    <xf numFmtId="0" fontId="52" fillId="3" borderId="56" xfId="0" applyFont="1" applyFill="1" applyBorder="1" applyAlignment="1">
      <alignment vertical="top"/>
    </xf>
    <xf numFmtId="3" fontId="58" fillId="3" borderId="56" xfId="1" applyNumberFormat="1" applyFont="1" applyFill="1" applyBorder="1" applyAlignment="1" applyProtection="1">
      <alignment vertical="center"/>
    </xf>
    <xf numFmtId="3" fontId="58" fillId="3" borderId="62" xfId="1" applyNumberFormat="1" applyFont="1" applyFill="1" applyBorder="1" applyAlignment="1" applyProtection="1">
      <alignment vertical="center"/>
    </xf>
    <xf numFmtId="3" fontId="58" fillId="3" borderId="121" xfId="1" applyNumberFormat="1" applyFont="1" applyFill="1" applyBorder="1" applyAlignment="1" applyProtection="1">
      <alignment vertical="center"/>
    </xf>
    <xf numFmtId="0" fontId="58" fillId="3" borderId="116" xfId="0" applyFont="1" applyFill="1" applyBorder="1"/>
    <xf numFmtId="0" fontId="58" fillId="3" borderId="144" xfId="0" applyFont="1" applyFill="1" applyBorder="1"/>
    <xf numFmtId="0" fontId="52" fillId="3" borderId="144" xfId="0" applyFont="1" applyFill="1" applyBorder="1" applyAlignment="1">
      <alignment vertical="center"/>
    </xf>
    <xf numFmtId="0" fontId="52" fillId="3" borderId="0" xfId="0" applyFont="1" applyFill="1" applyAlignment="1">
      <alignment horizontal="left" wrapText="1"/>
    </xf>
    <xf numFmtId="0" fontId="52" fillId="3" borderId="0" xfId="0" applyFont="1" applyFill="1" applyAlignment="1">
      <alignment wrapText="1"/>
    </xf>
    <xf numFmtId="0" fontId="52" fillId="3" borderId="120" xfId="0" applyFont="1" applyFill="1" applyBorder="1" applyAlignment="1">
      <alignment horizontal="left"/>
    </xf>
    <xf numFmtId="0" fontId="53" fillId="3" borderId="120" xfId="0" applyFont="1" applyFill="1" applyBorder="1"/>
    <xf numFmtId="0" fontId="52" fillId="3" borderId="120" xfId="0" applyFont="1" applyFill="1" applyBorder="1" applyAlignment="1">
      <alignment horizontal="left" vertical="center"/>
    </xf>
    <xf numFmtId="0" fontId="58" fillId="3" borderId="120" xfId="0" applyFont="1" applyFill="1" applyBorder="1" applyAlignment="1">
      <alignment vertical="center"/>
    </xf>
    <xf numFmtId="0" fontId="58" fillId="3" borderId="120" xfId="0" applyFont="1" applyFill="1" applyBorder="1"/>
    <xf numFmtId="0" fontId="52" fillId="3" borderId="120" xfId="0" applyFont="1" applyFill="1" applyBorder="1" applyAlignment="1">
      <alignment vertical="center"/>
    </xf>
    <xf numFmtId="0" fontId="52" fillId="3" borderId="120" xfId="0" applyFont="1" applyFill="1" applyBorder="1" applyAlignment="1">
      <alignment vertical="top"/>
    </xf>
    <xf numFmtId="3" fontId="58" fillId="3" borderId="120" xfId="1" applyNumberFormat="1" applyFont="1" applyFill="1" applyBorder="1" applyAlignment="1" applyProtection="1">
      <alignment vertical="center"/>
    </xf>
    <xf numFmtId="3" fontId="58" fillId="3" borderId="149" xfId="1" applyNumberFormat="1" applyFont="1" applyFill="1" applyBorder="1" applyAlignment="1" applyProtection="1">
      <alignment vertical="center"/>
    </xf>
    <xf numFmtId="169" fontId="58" fillId="3" borderId="56" xfId="1" applyNumberFormat="1" applyFont="1" applyFill="1" applyBorder="1" applyAlignment="1" applyProtection="1">
      <alignment horizontal="left" vertical="center"/>
    </xf>
    <xf numFmtId="169" fontId="58" fillId="3" borderId="62" xfId="1" applyNumberFormat="1" applyFont="1" applyFill="1" applyBorder="1" applyAlignment="1" applyProtection="1">
      <alignment vertical="center"/>
      <protection locked="0"/>
    </xf>
    <xf numFmtId="2" fontId="52" fillId="3" borderId="0" xfId="0" applyNumberFormat="1" applyFont="1" applyFill="1" applyAlignment="1">
      <alignment horizontal="left" vertical="center"/>
    </xf>
    <xf numFmtId="0" fontId="53" fillId="3" borderId="0" xfId="0" applyFont="1" applyFill="1" applyAlignment="1">
      <alignment horizontal="center"/>
    </xf>
    <xf numFmtId="0" fontId="53" fillId="3" borderId="0" xfId="0" applyFont="1" applyFill="1" applyAlignment="1">
      <alignment horizontal="center" vertical="center"/>
    </xf>
    <xf numFmtId="3" fontId="58" fillId="0" borderId="0" xfId="0" applyNumberFormat="1" applyFont="1" applyAlignment="1">
      <alignment horizontal="center"/>
    </xf>
    <xf numFmtId="0" fontId="53" fillId="3" borderId="120" xfId="0" applyFont="1" applyFill="1" applyBorder="1" applyAlignment="1">
      <alignment vertical="center"/>
    </xf>
    <xf numFmtId="3" fontId="52" fillId="3" borderId="120" xfId="0" quotePrefix="1" applyNumberFormat="1" applyFont="1" applyFill="1" applyBorder="1" applyProtection="1">
      <protection locked="0"/>
    </xf>
    <xf numFmtId="169" fontId="58" fillId="3" borderId="0" xfId="1" applyNumberFormat="1" applyFont="1" applyFill="1" applyBorder="1" applyAlignment="1" applyProtection="1">
      <alignment vertical="center"/>
      <protection locked="0"/>
    </xf>
    <xf numFmtId="0" fontId="112" fillId="3" borderId="0" xfId="0" applyFont="1" applyFill="1" applyAlignment="1">
      <alignment horizontal="left"/>
    </xf>
    <xf numFmtId="0" fontId="112" fillId="0" borderId="0" xfId="0" applyFont="1"/>
    <xf numFmtId="0" fontId="113" fillId="0" borderId="0" xfId="0" applyFont="1" applyAlignment="1">
      <alignment vertical="center"/>
    </xf>
    <xf numFmtId="3" fontId="112" fillId="3" borderId="0" xfId="0" applyNumberFormat="1" applyFont="1" applyFill="1" applyAlignment="1" applyProtection="1">
      <alignment vertical="center"/>
      <protection locked="0"/>
    </xf>
    <xf numFmtId="0" fontId="112" fillId="3" borderId="0" xfId="0" applyFont="1" applyFill="1"/>
    <xf numFmtId="0" fontId="59" fillId="3" borderId="0" xfId="0" applyFont="1" applyFill="1" applyAlignment="1">
      <alignment horizontal="right"/>
    </xf>
    <xf numFmtId="0" fontId="115" fillId="0" borderId="0" xfId="0" applyFont="1"/>
    <xf numFmtId="3" fontId="111" fillId="0" borderId="0" xfId="0" applyNumberFormat="1" applyFont="1"/>
    <xf numFmtId="3" fontId="111" fillId="0" borderId="0" xfId="0" applyNumberFormat="1" applyFont="1" applyAlignment="1">
      <alignment horizontal="left"/>
    </xf>
    <xf numFmtId="0" fontId="58" fillId="3" borderId="59" xfId="0" applyFont="1" applyFill="1" applyBorder="1"/>
    <xf numFmtId="0" fontId="59" fillId="3" borderId="0" xfId="0" applyFont="1" applyFill="1" applyAlignment="1">
      <alignment horizontal="center" vertical="center"/>
    </xf>
    <xf numFmtId="0" fontId="116" fillId="0" borderId="0" xfId="0" applyFont="1"/>
    <xf numFmtId="0" fontId="58" fillId="3" borderId="115" xfId="0" applyFont="1" applyFill="1" applyBorder="1"/>
    <xf numFmtId="169" fontId="58" fillId="3" borderId="0" xfId="0" applyNumberFormat="1" applyFont="1" applyFill="1" applyAlignment="1">
      <alignment horizontal="right"/>
    </xf>
    <xf numFmtId="169" fontId="58" fillId="3" borderId="69" xfId="0" applyNumberFormat="1" applyFont="1" applyFill="1" applyBorder="1" applyAlignment="1">
      <alignment horizontal="right"/>
    </xf>
    <xf numFmtId="0" fontId="58" fillId="3" borderId="97" xfId="0" applyFont="1" applyFill="1" applyBorder="1"/>
    <xf numFmtId="3" fontId="58" fillId="3" borderId="56" xfId="0" applyNumberFormat="1" applyFont="1" applyFill="1" applyBorder="1" applyAlignment="1" applyProtection="1">
      <alignment horizontal="right" vertical="center"/>
      <protection locked="0"/>
    </xf>
    <xf numFmtId="0" fontId="58" fillId="3" borderId="62" xfId="0" applyFont="1" applyFill="1" applyBorder="1"/>
    <xf numFmtId="169" fontId="58" fillId="3" borderId="0" xfId="0" applyNumberFormat="1" applyFont="1" applyFill="1" applyAlignment="1" applyProtection="1">
      <alignment vertical="center"/>
      <protection locked="0"/>
    </xf>
    <xf numFmtId="169" fontId="58" fillId="3" borderId="69" xfId="0" applyNumberFormat="1" applyFont="1" applyFill="1" applyBorder="1" applyAlignment="1">
      <alignment horizontal="right" wrapText="1"/>
    </xf>
    <xf numFmtId="165" fontId="58" fillId="3" borderId="0" xfId="0" applyNumberFormat="1" applyFont="1" applyFill="1" applyAlignment="1" applyProtection="1">
      <alignment vertical="center" wrapText="1"/>
      <protection locked="0"/>
    </xf>
    <xf numFmtId="0" fontId="112" fillId="3" borderId="14" xfId="0" applyFont="1" applyFill="1" applyBorder="1"/>
    <xf numFmtId="0" fontId="113" fillId="3" borderId="0" xfId="0" applyFont="1" applyFill="1" applyAlignment="1">
      <alignment horizontal="left"/>
    </xf>
    <xf numFmtId="0" fontId="114" fillId="3" borderId="0" xfId="0" applyFont="1" applyFill="1" applyAlignment="1" applyProtection="1">
      <alignment vertical="center"/>
      <protection locked="0"/>
    </xf>
    <xf numFmtId="0" fontId="112" fillId="3" borderId="0" xfId="0" applyFont="1" applyFill="1" applyAlignment="1">
      <alignment horizontal="right"/>
    </xf>
    <xf numFmtId="0" fontId="112" fillId="3" borderId="115" xfId="0" applyFont="1" applyFill="1" applyBorder="1"/>
    <xf numFmtId="0" fontId="58" fillId="3" borderId="14" xfId="0" applyFont="1" applyFill="1" applyBorder="1" applyAlignment="1">
      <alignment vertical="top"/>
    </xf>
    <xf numFmtId="0" fontId="58" fillId="0" borderId="0" xfId="0" applyFont="1" applyAlignment="1">
      <alignment horizontal="right" vertical="top"/>
    </xf>
    <xf numFmtId="0" fontId="58" fillId="3" borderId="115" xfId="0" applyFont="1" applyFill="1" applyBorder="1" applyAlignment="1">
      <alignment vertical="top"/>
    </xf>
    <xf numFmtId="0" fontId="58" fillId="0" borderId="56" xfId="0" applyFont="1" applyBorder="1" applyAlignment="1">
      <alignment horizontal="right"/>
    </xf>
    <xf numFmtId="0" fontId="58" fillId="3" borderId="56" xfId="0" applyFont="1" applyFill="1" applyBorder="1" applyAlignment="1">
      <alignment horizontal="right"/>
    </xf>
    <xf numFmtId="3" fontId="58" fillId="3" borderId="111" xfId="0" applyNumberFormat="1" applyFont="1" applyFill="1" applyBorder="1" applyAlignment="1" applyProtection="1">
      <alignment horizontal="right" vertical="center"/>
      <protection locked="0"/>
    </xf>
    <xf numFmtId="3" fontId="58" fillId="3" borderId="0" xfId="0" applyNumberFormat="1" applyFont="1" applyFill="1" applyAlignment="1" applyProtection="1">
      <alignment horizontal="center" vertical="center" wrapText="1"/>
      <protection locked="0"/>
    </xf>
    <xf numFmtId="0" fontId="59" fillId="3" borderId="56" xfId="0" applyFont="1" applyFill="1" applyBorder="1" applyAlignment="1">
      <alignment horizontal="right"/>
    </xf>
    <xf numFmtId="3" fontId="52" fillId="3" borderId="56" xfId="0" applyNumberFormat="1" applyFont="1" applyFill="1" applyBorder="1" applyAlignment="1" applyProtection="1">
      <alignment horizontal="center"/>
      <protection locked="0"/>
    </xf>
    <xf numFmtId="0" fontId="52" fillId="3" borderId="56" xfId="0" applyFont="1" applyFill="1" applyBorder="1" applyAlignment="1">
      <alignment horizontal="right"/>
    </xf>
    <xf numFmtId="169" fontId="59" fillId="3" borderId="0" xfId="0" applyNumberFormat="1" applyFont="1" applyFill="1" applyAlignment="1">
      <alignment horizontal="right"/>
    </xf>
    <xf numFmtId="169" fontId="52" fillId="3" borderId="0" xfId="0" applyNumberFormat="1" applyFont="1" applyFill="1" applyProtection="1">
      <protection locked="0"/>
    </xf>
    <xf numFmtId="3" fontId="52" fillId="3" borderId="0" xfId="0" applyNumberFormat="1" applyFont="1" applyFill="1" applyAlignment="1" applyProtection="1">
      <alignment horizontal="center"/>
      <protection locked="0"/>
    </xf>
    <xf numFmtId="169" fontId="58" fillId="3" borderId="56" xfId="0" applyNumberFormat="1" applyFont="1" applyFill="1" applyBorder="1" applyAlignment="1">
      <alignment horizontal="right" vertical="center"/>
    </xf>
    <xf numFmtId="169" fontId="112" fillId="3" borderId="0" xfId="0" applyNumberFormat="1" applyFont="1" applyFill="1" applyAlignment="1" applyProtection="1">
      <alignment horizontal="right" vertical="center"/>
      <protection locked="0"/>
    </xf>
    <xf numFmtId="0" fontId="111" fillId="0" borderId="0" xfId="0" applyFont="1" applyAlignment="1">
      <alignment horizontal="right"/>
    </xf>
    <xf numFmtId="169" fontId="58" fillId="3" borderId="0" xfId="0" applyNumberFormat="1" applyFont="1" applyFill="1" applyAlignment="1" applyProtection="1">
      <alignment horizontal="right" vertical="center"/>
      <protection locked="0"/>
    </xf>
    <xf numFmtId="0" fontId="58" fillId="0" borderId="152" xfId="0" applyFont="1" applyBorder="1"/>
    <xf numFmtId="0" fontId="115" fillId="0" borderId="0" xfId="0" applyFont="1" applyAlignment="1">
      <alignment horizontal="left"/>
    </xf>
    <xf numFmtId="0" fontId="117" fillId="0" borderId="0" xfId="0" applyFont="1"/>
    <xf numFmtId="0" fontId="112" fillId="3" borderId="0" xfId="0" applyFont="1" applyFill="1" applyAlignment="1">
      <alignment horizontal="center"/>
    </xf>
    <xf numFmtId="3" fontId="52" fillId="3" borderId="0" xfId="0" applyNumberFormat="1" applyFont="1" applyFill="1" applyAlignment="1" applyProtection="1">
      <alignment vertical="center"/>
      <protection locked="0"/>
    </xf>
    <xf numFmtId="169" fontId="58" fillId="3" borderId="0" xfId="0" applyNumberFormat="1" applyFont="1" applyFill="1" applyAlignment="1">
      <alignment horizontal="justify" wrapText="1"/>
    </xf>
    <xf numFmtId="169" fontId="59" fillId="3" borderId="0" xfId="0" applyNumberFormat="1" applyFont="1" applyFill="1" applyAlignment="1">
      <alignment horizontal="justify" wrapText="1"/>
    </xf>
    <xf numFmtId="0" fontId="113" fillId="3" borderId="0" xfId="0" applyFont="1" applyFill="1" applyProtection="1">
      <protection locked="0"/>
    </xf>
    <xf numFmtId="0" fontId="112" fillId="3" borderId="0" xfId="0" applyFont="1" applyFill="1" applyProtection="1">
      <protection locked="0"/>
    </xf>
    <xf numFmtId="0" fontId="58" fillId="0" borderId="115" xfId="0" applyFont="1" applyBorder="1"/>
    <xf numFmtId="0" fontId="118" fillId="0" borderId="0" xfId="0" applyFont="1"/>
    <xf numFmtId="169" fontId="58" fillId="3" borderId="0" xfId="0" applyNumberFormat="1" applyFont="1" applyFill="1" applyAlignment="1">
      <alignment horizontal="justify" vertical="center" wrapText="1"/>
    </xf>
    <xf numFmtId="169" fontId="59" fillId="3" borderId="0" xfId="0" applyNumberFormat="1" applyFont="1" applyFill="1" applyAlignment="1">
      <alignment horizontal="justify" vertical="center" wrapText="1"/>
    </xf>
    <xf numFmtId="169" fontId="58" fillId="3" borderId="0" xfId="0" applyNumberFormat="1" applyFont="1" applyFill="1" applyAlignment="1" applyProtection="1">
      <alignment horizontal="justify" vertical="center" wrapText="1"/>
      <protection locked="0"/>
    </xf>
    <xf numFmtId="169" fontId="58" fillId="3" borderId="56" xfId="0" applyNumberFormat="1" applyFont="1" applyFill="1" applyBorder="1" applyAlignment="1" applyProtection="1">
      <alignment horizontal="justify" vertical="center" wrapText="1"/>
      <protection locked="0"/>
    </xf>
    <xf numFmtId="3" fontId="58" fillId="3" borderId="0" xfId="0" applyNumberFormat="1" applyFont="1" applyFill="1" applyAlignment="1" applyProtection="1">
      <alignment horizontal="center"/>
      <protection locked="0"/>
    </xf>
    <xf numFmtId="3" fontId="58" fillId="3" borderId="56" xfId="0" applyNumberFormat="1" applyFont="1" applyFill="1" applyBorder="1" applyAlignment="1" applyProtection="1">
      <alignment horizontal="center"/>
      <protection locked="0"/>
    </xf>
    <xf numFmtId="0" fontId="58" fillId="3" borderId="22" xfId="0" applyFont="1" applyFill="1" applyBorder="1"/>
    <xf numFmtId="0" fontId="53" fillId="3" borderId="63" xfId="0" applyFont="1" applyFill="1" applyBorder="1"/>
    <xf numFmtId="3" fontId="58" fillId="3" borderId="88" xfId="0" applyNumberFormat="1" applyFont="1" applyFill="1" applyBorder="1" applyAlignment="1" applyProtection="1">
      <alignment horizontal="right"/>
      <protection locked="0"/>
    </xf>
    <xf numFmtId="3" fontId="58" fillId="3" borderId="0" xfId="0" applyNumberFormat="1" applyFont="1" applyFill="1" applyAlignment="1" applyProtection="1">
      <alignment horizontal="right"/>
      <protection locked="0"/>
    </xf>
    <xf numFmtId="0" fontId="58" fillId="0" borderId="0" xfId="0" applyFont="1" applyAlignment="1">
      <alignment vertical="center" wrapText="1"/>
    </xf>
    <xf numFmtId="167" fontId="58" fillId="0" borderId="0" xfId="1" applyFont="1" applyBorder="1" applyAlignment="1" applyProtection="1">
      <alignment horizontal="justify" vertical="center" wrapText="1"/>
    </xf>
    <xf numFmtId="167" fontId="58" fillId="3" borderId="0" xfId="1" applyFont="1" applyFill="1" applyBorder="1" applyAlignment="1" applyProtection="1">
      <alignment vertical="center" wrapText="1"/>
    </xf>
    <xf numFmtId="167" fontId="58" fillId="0" borderId="0" xfId="1" applyFont="1" applyBorder="1" applyAlignment="1" applyProtection="1">
      <alignment vertical="center"/>
    </xf>
    <xf numFmtId="167" fontId="58" fillId="0" borderId="0" xfId="1" applyFont="1" applyBorder="1" applyProtection="1"/>
    <xf numFmtId="167" fontId="58" fillId="3" borderId="0" xfId="1" applyFont="1" applyFill="1" applyBorder="1" applyAlignment="1" applyProtection="1">
      <alignment horizontal="justify" vertical="center" wrapText="1"/>
    </xf>
    <xf numFmtId="0" fontId="58" fillId="3" borderId="0" xfId="0" applyFont="1" applyFill="1" applyAlignment="1">
      <alignment horizontal="justify" vertical="top" wrapText="1"/>
    </xf>
    <xf numFmtId="167" fontId="58" fillId="3" borderId="0" xfId="1" applyFont="1" applyFill="1" applyBorder="1" applyProtection="1"/>
    <xf numFmtId="167" fontId="58" fillId="0" borderId="0" xfId="1" applyFont="1" applyBorder="1" applyAlignment="1" applyProtection="1">
      <alignment horizontal="center" vertical="center" wrapText="1"/>
      <protection locked="0"/>
    </xf>
    <xf numFmtId="167" fontId="58" fillId="3" borderId="0" xfId="1" applyFont="1" applyFill="1" applyBorder="1" applyAlignment="1" applyProtection="1">
      <alignment horizontal="center" vertical="center"/>
    </xf>
    <xf numFmtId="167" fontId="58" fillId="0" borderId="0" xfId="1" applyFont="1" applyBorder="1" applyAlignment="1" applyProtection="1">
      <alignment horizontal="justify" vertical="center" wrapText="1"/>
      <protection locked="0"/>
    </xf>
    <xf numFmtId="167" fontId="58" fillId="3" borderId="0" xfId="1" applyFont="1" applyFill="1" applyBorder="1" applyAlignment="1" applyProtection="1">
      <alignment vertical="center"/>
    </xf>
    <xf numFmtId="167" fontId="58" fillId="0" borderId="0" xfId="1" applyFont="1" applyBorder="1" applyAlignment="1" applyProtection="1">
      <alignment horizontal="center"/>
      <protection locked="0"/>
    </xf>
    <xf numFmtId="167" fontId="58" fillId="3" borderId="0" xfId="1" applyFont="1" applyFill="1" applyBorder="1" applyAlignment="1" applyProtection="1"/>
    <xf numFmtId="167" fontId="58" fillId="0" borderId="0" xfId="1" applyFont="1" applyBorder="1" applyAlignment="1" applyProtection="1"/>
    <xf numFmtId="0" fontId="112" fillId="3" borderId="121" xfId="0" applyFont="1" applyFill="1" applyBorder="1"/>
    <xf numFmtId="3" fontId="25" fillId="3" borderId="0" xfId="0" applyNumberFormat="1" applyFont="1" applyFill="1" applyAlignment="1" applyProtection="1">
      <alignment horizontal="center" vertical="center"/>
      <protection locked="0"/>
    </xf>
    <xf numFmtId="0" fontId="52" fillId="3" borderId="0" xfId="0" applyFont="1" applyFill="1" applyProtection="1">
      <protection locked="0"/>
    </xf>
    <xf numFmtId="0" fontId="52" fillId="3" borderId="138" xfId="0" applyFont="1" applyFill="1" applyBorder="1"/>
    <xf numFmtId="3" fontId="58" fillId="3" borderId="152" xfId="0" applyNumberFormat="1" applyFont="1" applyFill="1" applyBorder="1" applyAlignment="1" applyProtection="1">
      <alignment horizontal="right"/>
      <protection locked="0"/>
    </xf>
    <xf numFmtId="0" fontId="113" fillId="3" borderId="151" xfId="0" applyFont="1" applyFill="1" applyBorder="1"/>
    <xf numFmtId="0" fontId="114" fillId="3" borderId="152" xfId="0" applyFont="1" applyFill="1" applyBorder="1" applyAlignment="1">
      <alignment horizontal="left"/>
    </xf>
    <xf numFmtId="0" fontId="113" fillId="3" borderId="152" xfId="0" applyFont="1" applyFill="1" applyBorder="1"/>
    <xf numFmtId="0" fontId="113" fillId="3" borderId="152" xfId="0" applyFont="1" applyFill="1" applyBorder="1" applyAlignment="1" applyProtection="1">
      <alignment horizontal="left"/>
      <protection locked="0"/>
    </xf>
    <xf numFmtId="0" fontId="112" fillId="3" borderId="152" xfId="0" applyFont="1" applyFill="1" applyBorder="1"/>
    <xf numFmtId="169" fontId="112" fillId="3" borderId="152" xfId="0" applyNumberFormat="1" applyFont="1" applyFill="1" applyBorder="1" applyAlignment="1">
      <alignment horizontal="justify" vertical="center" wrapText="1"/>
    </xf>
    <xf numFmtId="0" fontId="112" fillId="3" borderId="153" xfId="0" applyFont="1" applyFill="1" applyBorder="1"/>
    <xf numFmtId="0" fontId="52" fillId="3" borderId="144" xfId="0" quotePrefix="1" applyFont="1" applyFill="1" applyBorder="1"/>
    <xf numFmtId="0" fontId="20" fillId="3" borderId="136" xfId="0" applyFont="1" applyFill="1" applyBorder="1" applyAlignment="1">
      <alignment horizontal="left"/>
    </xf>
    <xf numFmtId="0" fontId="14" fillId="3" borderId="136" xfId="0" applyFont="1" applyFill="1" applyBorder="1" applyAlignment="1">
      <alignment horizontal="center"/>
    </xf>
    <xf numFmtId="0" fontId="25" fillId="3" borderId="136" xfId="0" applyFont="1" applyFill="1" applyBorder="1" applyAlignment="1">
      <alignment vertical="center" wrapText="1"/>
    </xf>
    <xf numFmtId="0" fontId="10" fillId="0" borderId="136" xfId="0" applyFont="1" applyBorder="1" applyAlignment="1">
      <alignment horizontal="right"/>
    </xf>
    <xf numFmtId="0" fontId="58" fillId="3" borderId="136" xfId="0" applyFont="1" applyFill="1" applyBorder="1"/>
    <xf numFmtId="0" fontId="18" fillId="3" borderId="121" xfId="0" applyFont="1" applyFill="1" applyBorder="1"/>
    <xf numFmtId="0" fontId="111" fillId="0" borderId="152" xfId="0" applyFont="1" applyBorder="1"/>
    <xf numFmtId="0" fontId="52" fillId="3" borderId="121" xfId="0" applyFont="1" applyFill="1" applyBorder="1"/>
    <xf numFmtId="0" fontId="58" fillId="0" borderId="121" xfId="0" applyFont="1" applyBorder="1" applyAlignment="1">
      <alignment horizontal="right" vertical="center"/>
    </xf>
    <xf numFmtId="169" fontId="58" fillId="0" borderId="121" xfId="0" applyNumberFormat="1" applyFont="1" applyBorder="1" applyAlignment="1" applyProtection="1">
      <alignment vertical="center" wrapText="1"/>
      <protection locked="0"/>
    </xf>
    <xf numFmtId="169" fontId="58" fillId="3" borderId="121" xfId="0" applyNumberFormat="1" applyFont="1" applyFill="1" applyBorder="1" applyAlignment="1">
      <alignment horizontal="justify" vertical="center" wrapText="1"/>
    </xf>
    <xf numFmtId="169" fontId="58" fillId="0" borderId="121" xfId="0" applyNumberFormat="1" applyFont="1" applyBorder="1" applyAlignment="1" applyProtection="1">
      <alignment horizontal="justify" vertical="center" wrapText="1"/>
      <protection locked="0"/>
    </xf>
    <xf numFmtId="169" fontId="58" fillId="0" borderId="121" xfId="0" applyNumberFormat="1" applyFont="1" applyBorder="1" applyAlignment="1">
      <alignment horizontal="justify" vertical="center" wrapText="1"/>
    </xf>
    <xf numFmtId="3" fontId="58" fillId="0" borderId="121" xfId="0" applyNumberFormat="1" applyFont="1" applyBorder="1" applyAlignment="1" applyProtection="1">
      <alignment horizontal="center"/>
      <protection locked="0"/>
    </xf>
    <xf numFmtId="165" fontId="52" fillId="3" borderId="121" xfId="0" applyNumberFormat="1" applyFont="1" applyFill="1" applyBorder="1" applyAlignment="1">
      <alignment vertical="center"/>
    </xf>
    <xf numFmtId="0" fontId="111" fillId="0" borderId="153" xfId="0" applyFont="1" applyBorder="1"/>
    <xf numFmtId="0" fontId="52" fillId="3" borderId="136" xfId="0" applyFont="1" applyFill="1" applyBorder="1"/>
    <xf numFmtId="0" fontId="58" fillId="3" borderId="136" xfId="0" applyFont="1" applyFill="1" applyBorder="1" applyAlignment="1">
      <alignment horizontal="center"/>
    </xf>
    <xf numFmtId="0" fontId="58" fillId="0" borderId="151" xfId="0" applyFont="1" applyBorder="1"/>
    <xf numFmtId="0" fontId="58" fillId="0" borderId="152" xfId="0" applyFont="1" applyBorder="1" applyAlignment="1">
      <alignment horizontal="left"/>
    </xf>
    <xf numFmtId="0" fontId="58" fillId="0" borderId="152" xfId="0" applyFont="1" applyBorder="1" applyAlignment="1">
      <alignment horizontal="right"/>
    </xf>
    <xf numFmtId="0" fontId="58" fillId="3" borderId="0" xfId="0" applyFont="1" applyFill="1" applyAlignment="1">
      <alignment horizontal="center" vertical="center"/>
    </xf>
    <xf numFmtId="0" fontId="58" fillId="3" borderId="0" xfId="0" applyFont="1" applyFill="1" applyAlignment="1">
      <alignment horizontal="left" vertical="center" wrapText="1"/>
    </xf>
    <xf numFmtId="168" fontId="52" fillId="0" borderId="0" xfId="0" applyNumberFormat="1" applyFont="1" applyAlignment="1">
      <alignment horizontal="left"/>
    </xf>
    <xf numFmtId="0" fontId="58" fillId="3" borderId="0" xfId="0" applyFont="1" applyFill="1" applyAlignment="1" applyProtection="1">
      <alignment vertical="center"/>
      <protection locked="0"/>
    </xf>
    <xf numFmtId="0" fontId="53" fillId="3" borderId="144" xfId="0" applyFont="1" applyFill="1" applyBorder="1"/>
    <xf numFmtId="0" fontId="52" fillId="3" borderId="144" xfId="0" applyFont="1" applyFill="1" applyBorder="1" applyAlignment="1">
      <alignment horizontal="center" vertical="center"/>
    </xf>
    <xf numFmtId="0" fontId="58" fillId="0" borderId="144" xfId="0" applyFont="1" applyBorder="1" applyAlignment="1">
      <alignment horizontal="center"/>
    </xf>
    <xf numFmtId="0" fontId="58" fillId="0" borderId="144" xfId="0" applyFont="1" applyBorder="1" applyAlignment="1" applyProtection="1">
      <alignment vertical="center"/>
      <protection locked="0"/>
    </xf>
    <xf numFmtId="0" fontId="58" fillId="3" borderId="144" xfId="0" applyFont="1" applyFill="1" applyBorder="1" applyAlignment="1" applyProtection="1">
      <alignment vertical="center"/>
      <protection locked="0"/>
    </xf>
    <xf numFmtId="0" fontId="52" fillId="0" borderId="144" xfId="0" applyFont="1" applyBorder="1" applyAlignment="1">
      <alignment horizontal="center" vertical="center"/>
    </xf>
    <xf numFmtId="0" fontId="58" fillId="0" borderId="149" xfId="0" applyFont="1" applyBorder="1" applyAlignment="1">
      <alignment horizontal="right" vertical="center"/>
    </xf>
    <xf numFmtId="0" fontId="52" fillId="3" borderId="91" xfId="0" applyFont="1" applyFill="1" applyBorder="1" applyAlignment="1">
      <alignment vertical="center"/>
    </xf>
    <xf numFmtId="0" fontId="52" fillId="3" borderId="91" xfId="0" applyFont="1" applyFill="1" applyBorder="1" applyAlignment="1">
      <alignment horizontal="center" vertical="center"/>
    </xf>
    <xf numFmtId="169" fontId="52" fillId="3" borderId="0" xfId="1" applyNumberFormat="1" applyFont="1" applyFill="1" applyBorder="1" applyAlignment="1" applyProtection="1">
      <alignment vertical="center"/>
    </xf>
    <xf numFmtId="0" fontId="18" fillId="3" borderId="71" xfId="0" applyFont="1" applyFill="1" applyBorder="1"/>
    <xf numFmtId="0" fontId="26" fillId="3" borderId="136" xfId="0" applyFont="1" applyFill="1" applyBorder="1"/>
    <xf numFmtId="0" fontId="13" fillId="3" borderId="136" xfId="0" applyFont="1" applyFill="1" applyBorder="1" applyAlignment="1">
      <alignment horizontal="center"/>
    </xf>
    <xf numFmtId="0" fontId="19" fillId="3" borderId="136" xfId="0" applyFont="1" applyFill="1" applyBorder="1" applyAlignment="1">
      <alignment vertical="top"/>
    </xf>
    <xf numFmtId="0" fontId="19" fillId="3" borderId="136" xfId="0" applyFont="1" applyFill="1" applyBorder="1" applyAlignment="1">
      <alignment vertical="center"/>
    </xf>
    <xf numFmtId="0" fontId="18" fillId="3" borderId="136" xfId="0" applyFont="1" applyFill="1" applyBorder="1"/>
    <xf numFmtId="0" fontId="22" fillId="3" borderId="138" xfId="0" applyFont="1" applyFill="1" applyBorder="1" applyAlignment="1">
      <alignment horizontal="center"/>
    </xf>
    <xf numFmtId="0" fontId="52" fillId="3" borderId="121" xfId="0" applyFont="1" applyFill="1" applyBorder="1" applyAlignment="1">
      <alignment horizontal="center"/>
    </xf>
    <xf numFmtId="0" fontId="52" fillId="3" borderId="86" xfId="0" quotePrefix="1" applyFont="1" applyFill="1" applyBorder="1" applyAlignment="1">
      <alignment horizontal="center" vertical="center"/>
    </xf>
    <xf numFmtId="0" fontId="49" fillId="0" borderId="0" xfId="0" applyFont="1" applyAlignment="1">
      <alignment horizontal="left" vertical="center" readingOrder="2"/>
    </xf>
    <xf numFmtId="0" fontId="50" fillId="0" borderId="0" xfId="0" applyFont="1" applyAlignment="1">
      <alignment horizontal="left" vertical="center" readingOrder="2"/>
    </xf>
    <xf numFmtId="14" fontId="13" fillId="0" borderId="0" xfId="0" applyNumberFormat="1" applyFont="1" applyAlignment="1">
      <alignment horizontal="center"/>
    </xf>
    <xf numFmtId="3" fontId="58" fillId="0" borderId="0" xfId="0" applyNumberFormat="1" applyFont="1" applyAlignment="1" applyProtection="1">
      <alignment horizontal="right" vertical="center"/>
      <protection locked="0"/>
    </xf>
    <xf numFmtId="168" fontId="52" fillId="3" borderId="0" xfId="0" quotePrefix="1" applyNumberFormat="1" applyFont="1" applyFill="1" applyAlignment="1">
      <alignment horizontal="left" vertical="center"/>
    </xf>
    <xf numFmtId="0" fontId="16" fillId="3" borderId="0" xfId="0" quotePrefix="1" applyFont="1" applyFill="1" applyAlignment="1">
      <alignment horizontal="center" vertical="center"/>
    </xf>
    <xf numFmtId="0" fontId="22" fillId="0" borderId="0" xfId="0" applyFont="1" applyAlignment="1">
      <alignment horizontal="left" vertical="center"/>
    </xf>
    <xf numFmtId="0" fontId="36" fillId="0" borderId="0" xfId="0" applyFont="1" applyAlignment="1">
      <alignment horizontal="left" vertical="center" readingOrder="2"/>
    </xf>
    <xf numFmtId="0" fontId="23" fillId="0" borderId="0" xfId="0" applyFont="1" applyAlignment="1">
      <alignment horizontal="left" vertical="center"/>
    </xf>
    <xf numFmtId="0" fontId="0" fillId="0" borderId="0" xfId="0" applyAlignment="1">
      <alignment horizontal="left" vertical="center"/>
    </xf>
    <xf numFmtId="0" fontId="58" fillId="3" borderId="48" xfId="0" applyFont="1" applyFill="1" applyBorder="1"/>
    <xf numFmtId="0" fontId="22" fillId="0" borderId="138" xfId="0" applyFont="1" applyBorder="1"/>
    <xf numFmtId="0" fontId="58" fillId="0" borderId="155" xfId="0" applyFont="1" applyBorder="1"/>
    <xf numFmtId="0" fontId="22" fillId="0" borderId="155" xfId="0" applyFont="1" applyBorder="1"/>
    <xf numFmtId="0" fontId="22" fillId="0" borderId="48" xfId="0" applyFont="1" applyBorder="1"/>
    <xf numFmtId="0" fontId="58" fillId="3" borderId="155" xfId="0" applyFont="1" applyFill="1" applyBorder="1"/>
    <xf numFmtId="0" fontId="59" fillId="0" borderId="0" xfId="0" applyFont="1" applyAlignment="1">
      <alignment vertical="center"/>
    </xf>
    <xf numFmtId="0" fontId="0" fillId="0" borderId="155" xfId="0" applyBorder="1"/>
    <xf numFmtId="0" fontId="67" fillId="0" borderId="0" xfId="0" applyFont="1" applyAlignment="1">
      <alignment horizontal="center" readingOrder="2"/>
    </xf>
    <xf numFmtId="0" fontId="67" fillId="0" borderId="0" xfId="0" applyFont="1" applyAlignment="1">
      <alignment horizontal="center"/>
    </xf>
    <xf numFmtId="0" fontId="69" fillId="0" borderId="0" xfId="0" applyFont="1" applyAlignment="1">
      <alignment horizontal="center" vertical="top"/>
    </xf>
    <xf numFmtId="0" fontId="68" fillId="0" borderId="0" xfId="0" applyFont="1" applyAlignment="1">
      <alignment horizontal="center"/>
    </xf>
    <xf numFmtId="164" fontId="58" fillId="3" borderId="0" xfId="1" applyNumberFormat="1" applyFont="1" applyFill="1" applyBorder="1" applyAlignment="1" applyProtection="1">
      <alignment horizontal="left" vertical="center"/>
    </xf>
    <xf numFmtId="0" fontId="15" fillId="0" borderId="0" xfId="0" applyFont="1" applyAlignment="1">
      <alignment horizontal="left"/>
    </xf>
    <xf numFmtId="0" fontId="20" fillId="0" borderId="0" xfId="0" applyFont="1" applyAlignment="1">
      <alignment horizontal="center" vertical="center"/>
    </xf>
    <xf numFmtId="0" fontId="58" fillId="3" borderId="159" xfId="0" applyFont="1" applyFill="1" applyBorder="1"/>
    <xf numFmtId="0" fontId="22" fillId="2" borderId="155" xfId="0" applyFont="1" applyFill="1" applyBorder="1"/>
    <xf numFmtId="0" fontId="15" fillId="0" borderId="155" xfId="0" applyFont="1" applyBorder="1" applyAlignment="1">
      <alignment horizontal="center" vertical="center" wrapText="1"/>
    </xf>
    <xf numFmtId="0" fontId="20" fillId="0" borderId="71" xfId="0" applyFont="1" applyBorder="1" applyAlignment="1">
      <alignment vertical="center"/>
    </xf>
    <xf numFmtId="0" fontId="20" fillId="0" borderId="157" xfId="0" applyFont="1" applyBorder="1" applyAlignment="1">
      <alignment vertical="center"/>
    </xf>
    <xf numFmtId="0" fontId="22" fillId="0" borderId="157" xfId="0" applyFont="1" applyBorder="1"/>
    <xf numFmtId="0" fontId="22" fillId="0" borderId="158" xfId="0" applyFont="1" applyBorder="1"/>
    <xf numFmtId="0" fontId="26" fillId="0" borderId="138" xfId="0" applyFont="1" applyBorder="1" applyAlignment="1">
      <alignment vertical="center"/>
    </xf>
    <xf numFmtId="0" fontId="35" fillId="0" borderId="155" xfId="0" applyFont="1" applyBorder="1" applyAlignment="1">
      <alignment vertical="center" wrapText="1"/>
    </xf>
    <xf numFmtId="0" fontId="15" fillId="0" borderId="155" xfId="0" applyFont="1" applyBorder="1" applyAlignment="1">
      <alignment horizontal="right"/>
    </xf>
    <xf numFmtId="3" fontId="21" fillId="0" borderId="155" xfId="0" applyNumberFormat="1" applyFont="1" applyBorder="1" applyAlignment="1" applyProtection="1">
      <alignment horizontal="right" vertical="center"/>
      <protection locked="0"/>
    </xf>
    <xf numFmtId="0" fontId="21" fillId="0" borderId="155" xfId="0" applyFont="1" applyBorder="1" applyAlignment="1">
      <alignment horizontal="center" vertical="center"/>
    </xf>
    <xf numFmtId="3" fontId="21" fillId="0" borderId="62" xfId="0" applyNumberFormat="1" applyFont="1" applyBorder="1" applyAlignment="1" applyProtection="1">
      <alignment horizontal="right" vertical="center"/>
      <protection locked="0"/>
    </xf>
    <xf numFmtId="0" fontId="52" fillId="0" borderId="138" xfId="0" applyFont="1" applyBorder="1"/>
    <xf numFmtId="0" fontId="53" fillId="0" borderId="138" xfId="0" applyFont="1" applyBorder="1" applyAlignment="1">
      <alignment vertical="top"/>
    </xf>
    <xf numFmtId="0" fontId="22" fillId="0" borderId="155" xfId="0" applyFont="1" applyBorder="1" applyAlignment="1">
      <alignment vertical="top"/>
    </xf>
    <xf numFmtId="0" fontId="53" fillId="0" borderId="138" xfId="0" applyFont="1" applyBorder="1"/>
    <xf numFmtId="0" fontId="22" fillId="3" borderId="155" xfId="0" applyFont="1" applyFill="1" applyBorder="1"/>
    <xf numFmtId="0" fontId="52" fillId="0" borderId="140" xfId="0" applyFont="1" applyBorder="1" applyAlignment="1">
      <alignment horizontal="center" vertical="center"/>
    </xf>
    <xf numFmtId="168" fontId="52" fillId="0" borderId="138" xfId="0" applyNumberFormat="1" applyFont="1" applyBorder="1" applyAlignment="1">
      <alignment horizontal="center" vertical="center"/>
    </xf>
    <xf numFmtId="0" fontId="18" fillId="0" borderId="88" xfId="0" applyFont="1" applyBorder="1"/>
    <xf numFmtId="0" fontId="53" fillId="0" borderId="155" xfId="0" applyFont="1" applyBorder="1" applyAlignment="1">
      <alignment vertical="top" wrapText="1"/>
    </xf>
    <xf numFmtId="0" fontId="58" fillId="0" borderId="157" xfId="0" applyFont="1" applyBorder="1"/>
    <xf numFmtId="0" fontId="52" fillId="0" borderId="157" xfId="0" applyFont="1" applyBorder="1" applyAlignment="1">
      <alignment horizontal="left" vertical="center"/>
    </xf>
    <xf numFmtId="0" fontId="58" fillId="0" borderId="157" xfId="0" applyFont="1" applyBorder="1" applyAlignment="1">
      <alignment vertical="center"/>
    </xf>
    <xf numFmtId="0" fontId="58" fillId="0" borderId="157" xfId="0" applyFont="1" applyBorder="1" applyAlignment="1">
      <alignment horizontal="left"/>
    </xf>
    <xf numFmtId="0" fontId="53" fillId="0" borderId="157" xfId="0" applyFont="1" applyBorder="1" applyAlignment="1">
      <alignment vertical="center"/>
    </xf>
    <xf numFmtId="169" fontId="58" fillId="3" borderId="155" xfId="1" applyNumberFormat="1" applyFont="1" applyFill="1" applyBorder="1" applyAlignment="1" applyProtection="1">
      <alignment vertical="center"/>
      <protection locked="0"/>
    </xf>
    <xf numFmtId="0" fontId="58" fillId="0" borderId="120" xfId="0" applyFont="1" applyBorder="1"/>
    <xf numFmtId="0" fontId="58" fillId="3" borderId="157" xfId="0" applyFont="1" applyFill="1" applyBorder="1"/>
    <xf numFmtId="0" fontId="52" fillId="3" borderId="157" xfId="0" applyFont="1" applyFill="1" applyBorder="1" applyAlignment="1">
      <alignment horizontal="left"/>
    </xf>
    <xf numFmtId="0" fontId="53" fillId="3" borderId="157" xfId="0" applyFont="1" applyFill="1" applyBorder="1" applyAlignment="1">
      <alignment horizontal="left"/>
    </xf>
    <xf numFmtId="0" fontId="58" fillId="3" borderId="157" xfId="0" applyFont="1" applyFill="1" applyBorder="1" applyAlignment="1">
      <alignment horizontal="right"/>
    </xf>
    <xf numFmtId="0" fontId="59" fillId="3" borderId="157" xfId="0" applyFont="1" applyFill="1" applyBorder="1" applyAlignment="1">
      <alignment horizontal="right"/>
    </xf>
    <xf numFmtId="3" fontId="52" fillId="3" borderId="157" xfId="0" applyNumberFormat="1" applyFont="1" applyFill="1" applyBorder="1" applyAlignment="1" applyProtection="1">
      <alignment horizontal="center"/>
      <protection locked="0"/>
    </xf>
    <xf numFmtId="0" fontId="52" fillId="3" borderId="157" xfId="0" applyFont="1" applyFill="1" applyBorder="1" applyAlignment="1">
      <alignment horizontal="right"/>
    </xf>
    <xf numFmtId="0" fontId="58" fillId="3" borderId="157" xfId="0" applyFont="1" applyFill="1" applyBorder="1" applyAlignment="1">
      <alignment horizontal="left" vertical="center"/>
    </xf>
    <xf numFmtId="0" fontId="53" fillId="3" borderId="157" xfId="0" applyFont="1" applyFill="1" applyBorder="1" applyAlignment="1">
      <alignment horizontal="left" vertical="center"/>
    </xf>
    <xf numFmtId="0" fontId="52" fillId="3" borderId="157" xfId="0" applyFont="1" applyFill="1" applyBorder="1" applyAlignment="1">
      <alignment horizontal="center" vertical="center"/>
    </xf>
    <xf numFmtId="3" fontId="58" fillId="3" borderId="157" xfId="0" applyNumberFormat="1" applyFont="1" applyFill="1" applyBorder="1" applyAlignment="1" applyProtection="1">
      <alignment horizontal="right" vertical="center"/>
      <protection locked="0"/>
    </xf>
    <xf numFmtId="0" fontId="16" fillId="2" borderId="157" xfId="0" applyFont="1" applyFill="1" applyBorder="1" applyAlignment="1">
      <alignment horizontal="center" vertical="center"/>
    </xf>
    <xf numFmtId="0" fontId="52" fillId="3" borderId="159" xfId="0" applyFont="1" applyFill="1" applyBorder="1" applyAlignment="1">
      <alignment horizontal="center"/>
    </xf>
    <xf numFmtId="165" fontId="52" fillId="3" borderId="0" xfId="0" applyNumberFormat="1" applyFont="1" applyFill="1" applyAlignment="1">
      <alignment vertical="center"/>
    </xf>
    <xf numFmtId="0" fontId="13" fillId="0" borderId="159" xfId="24" applyFont="1" applyBorder="1"/>
    <xf numFmtId="0" fontId="13" fillId="0" borderId="155" xfId="24" applyFont="1" applyBorder="1"/>
    <xf numFmtId="0" fontId="14" fillId="0" borderId="0" xfId="58" applyFont="1" applyAlignment="1">
      <alignment vertical="center"/>
    </xf>
    <xf numFmtId="0" fontId="121" fillId="0" borderId="0" xfId="58"/>
    <xf numFmtId="0" fontId="33" fillId="0" borderId="0" xfId="58" applyFont="1"/>
    <xf numFmtId="0" fontId="13" fillId="0" borderId="152" xfId="24" applyFont="1" applyBorder="1"/>
    <xf numFmtId="0" fontId="22" fillId="0" borderId="159" xfId="24" applyFont="1" applyBorder="1"/>
    <xf numFmtId="0" fontId="22" fillId="0" borderId="155" xfId="24" applyFont="1" applyBorder="1"/>
    <xf numFmtId="0" fontId="13" fillId="0" borderId="151" xfId="24" applyFont="1" applyBorder="1"/>
    <xf numFmtId="0" fontId="15" fillId="0" borderId="153" xfId="24" applyFont="1" applyBorder="1"/>
    <xf numFmtId="0" fontId="14" fillId="0" borderId="0" xfId="24" applyFont="1" applyAlignment="1">
      <alignment horizontal="justify"/>
    </xf>
    <xf numFmtId="0" fontId="15" fillId="3" borderId="0" xfId="24" applyFont="1" applyFill="1" applyAlignment="1">
      <alignment horizontal="center" vertical="center" wrapText="1"/>
    </xf>
    <xf numFmtId="0" fontId="18" fillId="0" borderId="0" xfId="58" applyFont="1" applyAlignment="1">
      <alignment horizontal="center" vertical="top"/>
    </xf>
    <xf numFmtId="0" fontId="18" fillId="0" borderId="0" xfId="58" applyFont="1" applyAlignment="1">
      <alignment horizontal="left" vertical="top"/>
    </xf>
    <xf numFmtId="0" fontId="18" fillId="0" borderId="0" xfId="58" applyFont="1" applyAlignment="1">
      <alignment horizontal="center" vertical="center" wrapText="1"/>
    </xf>
    <xf numFmtId="0" fontId="33" fillId="0" borderId="0" xfId="58" applyFont="1" applyAlignment="1">
      <alignment vertical="top"/>
    </xf>
    <xf numFmtId="0" fontId="13" fillId="0" borderId="0" xfId="58" applyFont="1"/>
    <xf numFmtId="0" fontId="15" fillId="3" borderId="159" xfId="24" applyFont="1" applyFill="1" applyBorder="1" applyAlignment="1">
      <alignment horizontal="center" vertical="center" wrapText="1"/>
    </xf>
    <xf numFmtId="0" fontId="15" fillId="3" borderId="155" xfId="24" applyFont="1" applyFill="1" applyBorder="1" applyAlignment="1">
      <alignment horizontal="center" vertical="center" wrapText="1"/>
    </xf>
    <xf numFmtId="0" fontId="18" fillId="0" borderId="159" xfId="58" applyFont="1" applyBorder="1" applyAlignment="1">
      <alignment horizontal="center" vertical="top"/>
    </xf>
    <xf numFmtId="0" fontId="18" fillId="0" borderId="155" xfId="58" applyFont="1" applyBorder="1" applyAlignment="1">
      <alignment horizontal="center" vertical="center" wrapText="1"/>
    </xf>
    <xf numFmtId="0" fontId="18" fillId="3" borderId="151" xfId="24" applyFont="1" applyFill="1" applyBorder="1" applyAlignment="1">
      <alignment horizontal="center" vertical="center" wrapText="1"/>
    </xf>
    <xf numFmtId="0" fontId="22" fillId="0" borderId="152" xfId="58" applyFont="1" applyBorder="1" applyAlignment="1">
      <alignment horizontal="center" vertical="center" wrapText="1"/>
    </xf>
    <xf numFmtId="0" fontId="18" fillId="3" borderId="152" xfId="24" applyFont="1" applyFill="1" applyBorder="1" applyAlignment="1">
      <alignment horizontal="center" vertical="center" wrapText="1"/>
    </xf>
    <xf numFmtId="0" fontId="22" fillId="0" borderId="153" xfId="58" applyFont="1" applyBorder="1" applyAlignment="1">
      <alignment horizontal="center" vertical="center" wrapText="1"/>
    </xf>
    <xf numFmtId="0" fontId="52" fillId="3" borderId="0" xfId="0" applyFont="1" applyFill="1" applyAlignment="1" applyProtection="1">
      <alignment horizontal="left"/>
      <protection locked="0"/>
    </xf>
    <xf numFmtId="0" fontId="58" fillId="3" borderId="162" xfId="0" applyFont="1" applyFill="1" applyBorder="1"/>
    <xf numFmtId="0" fontId="113" fillId="3" borderId="0" xfId="0" applyFont="1" applyFill="1" applyAlignment="1">
      <alignment vertical="top"/>
    </xf>
    <xf numFmtId="0" fontId="114" fillId="3" borderId="0" xfId="0" applyFont="1" applyFill="1" applyAlignment="1">
      <alignment horizontal="left" vertical="top"/>
    </xf>
    <xf numFmtId="0" fontId="112" fillId="3" borderId="159" xfId="0" applyFont="1" applyFill="1" applyBorder="1"/>
    <xf numFmtId="0" fontId="112" fillId="3" borderId="155" xfId="0" applyFont="1" applyFill="1" applyBorder="1"/>
    <xf numFmtId="164" fontId="58" fillId="3" borderId="0" xfId="0" applyNumberFormat="1" applyFont="1" applyFill="1" applyAlignment="1" applyProtection="1">
      <alignment vertical="center" wrapText="1"/>
      <protection locked="0"/>
    </xf>
    <xf numFmtId="0" fontId="112" fillId="0" borderId="0" xfId="0" applyFont="1" applyAlignment="1">
      <alignment vertical="center"/>
    </xf>
    <xf numFmtId="0" fontId="125" fillId="0" borderId="0" xfId="0" applyFont="1" applyAlignment="1">
      <alignment vertical="center"/>
    </xf>
    <xf numFmtId="0" fontId="126" fillId="0" borderId="0" xfId="0" applyFont="1" applyAlignment="1">
      <alignment vertical="center"/>
    </xf>
    <xf numFmtId="0" fontId="128" fillId="0" borderId="0" xfId="0" applyFont="1"/>
    <xf numFmtId="0" fontId="125" fillId="0" borderId="0" xfId="0" applyFont="1" applyAlignment="1">
      <alignment horizontal="left"/>
    </xf>
    <xf numFmtId="0" fontId="126" fillId="0" borderId="0" xfId="0" applyFont="1"/>
    <xf numFmtId="0" fontId="127" fillId="0" borderId="0" xfId="0" applyFont="1" applyAlignment="1">
      <alignment horizontal="left" vertical="top"/>
    </xf>
    <xf numFmtId="0" fontId="126" fillId="0" borderId="0" xfId="0" applyFont="1" applyAlignment="1">
      <alignment vertical="top"/>
    </xf>
    <xf numFmtId="0" fontId="58" fillId="3" borderId="0" xfId="0" quotePrefix="1" applyFont="1" applyFill="1"/>
    <xf numFmtId="0" fontId="52" fillId="3" borderId="175" xfId="0" quotePrefix="1" applyFont="1" applyFill="1" applyBorder="1"/>
    <xf numFmtId="169" fontId="58" fillId="3" borderId="0" xfId="0" applyNumberFormat="1" applyFont="1" applyFill="1" applyAlignment="1">
      <alignment horizontal="right" vertical="center"/>
    </xf>
    <xf numFmtId="3" fontId="52" fillId="3" borderId="0" xfId="0" quotePrefix="1" applyNumberFormat="1" applyFont="1" applyFill="1" applyAlignment="1" applyProtection="1">
      <alignment wrapText="1"/>
      <protection locked="0"/>
    </xf>
    <xf numFmtId="0" fontId="52" fillId="3" borderId="0" xfId="0" quotePrefix="1" applyFont="1" applyFill="1" applyAlignment="1">
      <alignment horizontal="left"/>
    </xf>
    <xf numFmtId="2" fontId="52" fillId="3" borderId="0" xfId="0" quotePrefix="1" applyNumberFormat="1" applyFont="1" applyFill="1" applyAlignment="1">
      <alignment horizontal="left"/>
    </xf>
    <xf numFmtId="0" fontId="71" fillId="0" borderId="0" xfId="0" applyFont="1" applyAlignment="1">
      <alignment horizontal="left"/>
    </xf>
    <xf numFmtId="0" fontId="72" fillId="0" borderId="0" xfId="0" applyFont="1" applyAlignment="1">
      <alignment horizontal="left" vertical="top"/>
    </xf>
    <xf numFmtId="0" fontId="52" fillId="0" borderId="178" xfId="0" applyFont="1" applyBorder="1" applyAlignment="1">
      <alignment horizontal="center"/>
    </xf>
    <xf numFmtId="0" fontId="15" fillId="0" borderId="178" xfId="0" applyFont="1" applyBorder="1" applyAlignment="1">
      <alignment horizontal="center"/>
    </xf>
    <xf numFmtId="0" fontId="24" fillId="0" borderId="0" xfId="0" applyFont="1"/>
    <xf numFmtId="0" fontId="22" fillId="0" borderId="178" xfId="0" applyFont="1" applyBorder="1"/>
    <xf numFmtId="0" fontId="22" fillId="0" borderId="0" xfId="0" quotePrefix="1" applyFont="1"/>
    <xf numFmtId="0" fontId="15" fillId="0" borderId="178" xfId="0" applyFont="1" applyBorder="1" applyAlignment="1">
      <alignment vertical="center"/>
    </xf>
    <xf numFmtId="0" fontId="25" fillId="0" borderId="178" xfId="0" applyFont="1" applyBorder="1" applyAlignment="1">
      <alignment vertical="center"/>
    </xf>
    <xf numFmtId="0" fontId="149" fillId="0" borderId="0" xfId="0" applyFont="1"/>
    <xf numFmtId="0" fontId="22" fillId="0" borderId="0" xfId="0" applyFont="1" applyAlignment="1">
      <alignment wrapText="1"/>
    </xf>
    <xf numFmtId="0" fontId="22" fillId="0" borderId="5" xfId="0" applyFont="1" applyBorder="1"/>
    <xf numFmtId="169" fontId="25" fillId="0" borderId="0" xfId="1" applyNumberFormat="1" applyFont="1" applyFill="1" applyBorder="1" applyAlignment="1" applyProtection="1">
      <alignment horizontal="center" vertical="center" wrapText="1"/>
      <protection locked="0"/>
    </xf>
    <xf numFmtId="0" fontId="21" fillId="0" borderId="0" xfId="0" applyFont="1" applyAlignment="1">
      <alignment horizontal="center" vertical="center"/>
    </xf>
    <xf numFmtId="0" fontId="22" fillId="0" borderId="178" xfId="0" applyFont="1" applyBorder="1" applyAlignment="1">
      <alignment wrapText="1"/>
    </xf>
    <xf numFmtId="0" fontId="52" fillId="0" borderId="0" xfId="0" applyFont="1" applyAlignment="1">
      <alignment vertical="top" wrapText="1"/>
    </xf>
    <xf numFmtId="0" fontId="18" fillId="0" borderId="5" xfId="0" applyFont="1" applyBorder="1" applyAlignment="1">
      <alignment horizontal="left"/>
    </xf>
    <xf numFmtId="0" fontId="26" fillId="0" borderId="0" xfId="24" applyFont="1" applyAlignment="1">
      <alignment horizontal="center" vertical="top" wrapText="1"/>
    </xf>
    <xf numFmtId="0" fontId="11" fillId="3" borderId="0" xfId="13" applyFont="1" applyFill="1" applyAlignment="1">
      <alignment vertical="center" textRotation="180" wrapText="1"/>
    </xf>
    <xf numFmtId="0" fontId="106" fillId="3" borderId="0" xfId="13" applyFont="1" applyFill="1" applyAlignment="1">
      <alignment vertical="center" textRotation="180" wrapText="1"/>
    </xf>
    <xf numFmtId="0" fontId="1" fillId="3" borderId="0" xfId="13" applyFont="1" applyFill="1" applyAlignment="1">
      <alignment vertical="center"/>
    </xf>
    <xf numFmtId="0" fontId="13" fillId="0" borderId="0" xfId="13" applyFont="1" applyAlignment="1">
      <alignment vertical="center"/>
    </xf>
    <xf numFmtId="0" fontId="11" fillId="3" borderId="0" xfId="13" applyFont="1" applyFill="1" applyAlignment="1">
      <alignment textRotation="180" wrapText="1"/>
    </xf>
    <xf numFmtId="0" fontId="18" fillId="3" borderId="0" xfId="13" applyFont="1" applyFill="1" applyAlignment="1">
      <alignment vertical="top"/>
    </xf>
    <xf numFmtId="0" fontId="22" fillId="3" borderId="0" xfId="13" applyFont="1" applyFill="1"/>
    <xf numFmtId="0" fontId="15" fillId="3" borderId="0" xfId="13" applyFont="1" applyFill="1" applyAlignment="1">
      <alignment vertical="center"/>
    </xf>
    <xf numFmtId="0" fontId="22" fillId="3" borderId="0" xfId="13" applyFont="1" applyFill="1" applyAlignment="1">
      <alignment vertical="center"/>
    </xf>
    <xf numFmtId="0" fontId="11" fillId="0" borderId="0" xfId="13" applyFont="1"/>
    <xf numFmtId="0" fontId="1" fillId="0" borderId="0" xfId="13" applyFont="1"/>
    <xf numFmtId="0" fontId="18" fillId="3" borderId="0" xfId="13" applyFont="1" applyFill="1" applyAlignment="1">
      <alignment horizontal="center" vertical="top" wrapText="1"/>
    </xf>
    <xf numFmtId="0" fontId="15" fillId="3" borderId="0" xfId="13" applyFont="1" applyFill="1" applyAlignment="1">
      <alignment horizontal="center" vertical="center"/>
    </xf>
    <xf numFmtId="0" fontId="15" fillId="14" borderId="0" xfId="13" applyFont="1" applyFill="1" applyAlignment="1">
      <alignment vertical="center"/>
    </xf>
    <xf numFmtId="0" fontId="22" fillId="14" borderId="0" xfId="13" applyFont="1" applyFill="1" applyAlignment="1">
      <alignment vertical="center"/>
    </xf>
    <xf numFmtId="0" fontId="1" fillId="14" borderId="0" xfId="13" applyFont="1" applyFill="1" applyAlignment="1">
      <alignment vertical="center"/>
    </xf>
    <xf numFmtId="3" fontId="11" fillId="14" borderId="0" xfId="13" applyNumberFormat="1" applyFont="1" applyFill="1" applyAlignment="1">
      <alignment horizontal="center" vertical="center"/>
    </xf>
    <xf numFmtId="3" fontId="11" fillId="14" borderId="0" xfId="13" applyNumberFormat="1" applyFont="1" applyFill="1" applyAlignment="1">
      <alignment vertical="center"/>
    </xf>
    <xf numFmtId="0" fontId="15" fillId="3" borderId="0" xfId="13" quotePrefix="1" applyFont="1" applyFill="1" applyAlignment="1">
      <alignment vertical="center" wrapText="1"/>
    </xf>
    <xf numFmtId="0" fontId="15" fillId="3" borderId="0" xfId="13" applyFont="1" applyFill="1" applyAlignment="1">
      <alignment vertical="center" wrapText="1"/>
    </xf>
    <xf numFmtId="0" fontId="18" fillId="23" borderId="0" xfId="13" applyFont="1" applyFill="1" applyAlignment="1">
      <alignment vertical="center"/>
    </xf>
    <xf numFmtId="0" fontId="16" fillId="23" borderId="0" xfId="13" applyFont="1" applyFill="1" applyAlignment="1">
      <alignment horizontal="center" vertical="center"/>
    </xf>
    <xf numFmtId="0" fontId="15" fillId="23" borderId="0" xfId="13" applyFont="1" applyFill="1" applyAlignment="1">
      <alignment vertical="center"/>
    </xf>
    <xf numFmtId="0" fontId="13" fillId="23" borderId="0" xfId="13" applyFont="1" applyFill="1"/>
    <xf numFmtId="0" fontId="15" fillId="23" borderId="0" xfId="13" applyFont="1" applyFill="1" applyAlignment="1">
      <alignment horizontal="right" vertical="center"/>
    </xf>
    <xf numFmtId="0" fontId="22" fillId="23" borderId="0" xfId="13" applyFont="1" applyFill="1" applyAlignment="1">
      <alignment vertical="center"/>
    </xf>
    <xf numFmtId="0" fontId="15" fillId="23" borderId="0" xfId="13" applyFont="1" applyFill="1"/>
    <xf numFmtId="0" fontId="18" fillId="23" borderId="0" xfId="13" applyFont="1" applyFill="1"/>
    <xf numFmtId="3" fontId="11" fillId="14" borderId="0" xfId="13" applyNumberFormat="1" applyFont="1" applyFill="1" applyAlignment="1">
      <alignment horizontal="center" vertical="center" wrapText="1"/>
    </xf>
    <xf numFmtId="0" fontId="22" fillId="21" borderId="0" xfId="13" applyFont="1" applyFill="1" applyAlignment="1">
      <alignment horizontal="center" wrapText="1"/>
    </xf>
    <xf numFmtId="0" fontId="18" fillId="21" borderId="0" xfId="13" applyFont="1" applyFill="1" applyAlignment="1">
      <alignment horizontal="center" vertical="top" wrapText="1"/>
    </xf>
    <xf numFmtId="0" fontId="22" fillId="21" borderId="0" xfId="13" applyFont="1" applyFill="1" applyAlignment="1">
      <alignment wrapText="1"/>
    </xf>
    <xf numFmtId="0" fontId="1" fillId="23" borderId="0" xfId="13" applyFont="1" applyFill="1" applyAlignment="1">
      <alignment vertical="center"/>
    </xf>
    <xf numFmtId="0" fontId="15" fillId="21" borderId="0" xfId="13" applyFont="1" applyFill="1" applyAlignment="1">
      <alignment vertical="center" wrapText="1"/>
    </xf>
    <xf numFmtId="3" fontId="11" fillId="23" borderId="0" xfId="13" applyNumberFormat="1" applyFont="1" applyFill="1" applyAlignment="1">
      <alignment horizontal="center" vertical="center"/>
    </xf>
    <xf numFmtId="3" fontId="11" fillId="21" borderId="0" xfId="13" applyNumberFormat="1" applyFont="1" applyFill="1" applyAlignment="1" applyProtection="1">
      <alignment horizontal="center" vertical="center"/>
      <protection locked="0"/>
    </xf>
    <xf numFmtId="3" fontId="11" fillId="23" borderId="0" xfId="13" applyNumberFormat="1" applyFont="1" applyFill="1" applyAlignment="1">
      <alignment horizontal="center" vertical="top" wrapText="1"/>
    </xf>
    <xf numFmtId="3" fontId="17" fillId="21" borderId="0" xfId="13" applyNumberFormat="1" applyFont="1" applyFill="1" applyAlignment="1">
      <alignment horizontal="center" vertical="center"/>
    </xf>
    <xf numFmtId="3" fontId="150" fillId="23" borderId="0" xfId="13" applyNumberFormat="1" applyFont="1" applyFill="1" applyAlignment="1">
      <alignment horizontal="center" vertical="center"/>
    </xf>
    <xf numFmtId="0" fontId="15" fillId="3" borderId="0" xfId="13" applyFont="1" applyFill="1" applyAlignment="1">
      <alignment horizontal="center" wrapText="1"/>
    </xf>
    <xf numFmtId="0" fontId="18" fillId="3" borderId="0" xfId="13" applyFont="1" applyFill="1" applyAlignment="1">
      <alignment horizontal="center" vertical="top"/>
    </xf>
    <xf numFmtId="3" fontId="21" fillId="0" borderId="0" xfId="13" applyNumberFormat="1" applyFont="1" applyAlignment="1">
      <alignment horizontal="center" vertical="center"/>
    </xf>
    <xf numFmtId="3" fontId="11" fillId="13" borderId="0" xfId="13" applyNumberFormat="1" applyFont="1" applyFill="1" applyAlignment="1" applyProtection="1">
      <alignment horizontal="center" vertical="center" wrapText="1"/>
      <protection locked="0"/>
    </xf>
    <xf numFmtId="3" fontId="17" fillId="0" borderId="0" xfId="13" applyNumberFormat="1" applyFont="1" applyAlignment="1">
      <alignment horizontal="center" vertical="center" wrapText="1"/>
    </xf>
    <xf numFmtId="3" fontId="11" fillId="14" borderId="0" xfId="13" applyNumberFormat="1" applyFont="1" applyFill="1" applyAlignment="1">
      <alignment horizontal="right" vertical="center"/>
    </xf>
    <xf numFmtId="3" fontId="11" fillId="0" borderId="0" xfId="13" applyNumberFormat="1" applyFont="1" applyAlignment="1" applyProtection="1">
      <alignment horizontal="center" vertical="center" wrapText="1"/>
      <protection locked="0"/>
    </xf>
    <xf numFmtId="0" fontId="58" fillId="3" borderId="193" xfId="0" applyFont="1" applyFill="1" applyBorder="1"/>
    <xf numFmtId="0" fontId="58" fillId="0" borderId="193" xfId="0" applyFont="1" applyBorder="1"/>
    <xf numFmtId="0" fontId="22" fillId="0" borderId="194" xfId="0" applyFont="1" applyBorder="1"/>
    <xf numFmtId="0" fontId="58" fillId="3" borderId="179" xfId="0" applyFont="1" applyFill="1" applyBorder="1"/>
    <xf numFmtId="0" fontId="58" fillId="3" borderId="186" xfId="0" applyFont="1" applyFill="1" applyBorder="1"/>
    <xf numFmtId="0" fontId="58" fillId="3" borderId="179" xfId="0" applyFont="1" applyFill="1" applyBorder="1" applyAlignment="1">
      <alignment wrapText="1"/>
    </xf>
    <xf numFmtId="0" fontId="58" fillId="3" borderId="179" xfId="0" applyFont="1" applyFill="1" applyBorder="1" applyAlignment="1">
      <alignment horizontal="right"/>
    </xf>
    <xf numFmtId="0" fontId="58" fillId="0" borderId="186" xfId="0" applyFont="1" applyBorder="1"/>
    <xf numFmtId="0" fontId="58" fillId="3" borderId="194" xfId="0" applyFont="1" applyFill="1" applyBorder="1"/>
    <xf numFmtId="0" fontId="20" fillId="3" borderId="0" xfId="0" quotePrefix="1" applyFont="1" applyFill="1" applyAlignment="1">
      <alignment horizontal="center" vertical="center"/>
    </xf>
    <xf numFmtId="164" fontId="52" fillId="3" borderId="0" xfId="0" quotePrefix="1" applyNumberFormat="1" applyFont="1" applyFill="1" applyAlignment="1">
      <alignment vertical="center"/>
    </xf>
    <xf numFmtId="0" fontId="53" fillId="3" borderId="194" xfId="0" applyFont="1" applyFill="1" applyBorder="1" applyAlignment="1">
      <alignment horizontal="left" vertical="center"/>
    </xf>
    <xf numFmtId="0" fontId="15" fillId="0" borderId="193" xfId="0" applyFont="1" applyBorder="1"/>
    <xf numFmtId="0" fontId="22" fillId="0" borderId="193" xfId="0" applyFont="1" applyBorder="1"/>
    <xf numFmtId="0" fontId="21" fillId="0" borderId="0" xfId="0" applyFont="1"/>
    <xf numFmtId="0" fontId="21" fillId="0" borderId="0" xfId="13" applyFont="1"/>
    <xf numFmtId="0" fontId="17" fillId="0" borderId="0" xfId="0" applyFont="1" applyAlignment="1">
      <alignment horizontal="center"/>
    </xf>
    <xf numFmtId="0" fontId="52" fillId="3" borderId="193" xfId="0" applyFont="1" applyFill="1" applyBorder="1" applyAlignment="1">
      <alignment horizontal="center"/>
    </xf>
    <xf numFmtId="0" fontId="18" fillId="0" borderId="5" xfId="0" applyFont="1" applyBorder="1"/>
    <xf numFmtId="168" fontId="52" fillId="0" borderId="193" xfId="0" applyNumberFormat="1" applyFont="1" applyBorder="1" applyAlignment="1">
      <alignment horizontal="center"/>
    </xf>
    <xf numFmtId="0" fontId="14" fillId="3" borderId="0" xfId="0" applyFont="1" applyFill="1" applyAlignment="1">
      <alignment horizontal="center"/>
    </xf>
    <xf numFmtId="3" fontId="52" fillId="3" borderId="0" xfId="0" applyNumberFormat="1" applyFont="1" applyFill="1" applyAlignment="1" applyProtection="1">
      <alignment horizontal="center" vertical="center"/>
      <protection locked="0"/>
    </xf>
    <xf numFmtId="164" fontId="52" fillId="3" borderId="0" xfId="0" applyNumberFormat="1" applyFont="1" applyFill="1" applyAlignment="1">
      <alignment vertical="center"/>
    </xf>
    <xf numFmtId="0" fontId="13" fillId="0" borderId="193" xfId="24" applyFont="1" applyBorder="1"/>
    <xf numFmtId="0" fontId="13" fillId="0" borderId="178" xfId="24" applyFont="1" applyBorder="1"/>
    <xf numFmtId="0" fontId="33" fillId="0" borderId="193" xfId="24" applyFont="1" applyBorder="1"/>
    <xf numFmtId="0" fontId="33" fillId="0" borderId="178" xfId="24" applyFont="1" applyBorder="1" applyAlignment="1">
      <alignment vertical="top"/>
    </xf>
    <xf numFmtId="0" fontId="26" fillId="0" borderId="198" xfId="24" applyFont="1" applyBorder="1" applyAlignment="1">
      <alignment horizontal="center" vertical="top" wrapText="1"/>
    </xf>
    <xf numFmtId="0" fontId="13" fillId="0" borderId="194" xfId="24" applyFont="1" applyBorder="1"/>
    <xf numFmtId="0" fontId="26" fillId="0" borderId="194" xfId="24" applyFont="1" applyBorder="1" applyAlignment="1">
      <alignment horizontal="center" vertical="top" wrapText="1"/>
    </xf>
    <xf numFmtId="0" fontId="26" fillId="0" borderId="199" xfId="24" applyFont="1" applyBorder="1" applyAlignment="1">
      <alignment horizontal="center" vertical="top" wrapText="1"/>
    </xf>
    <xf numFmtId="0" fontId="26" fillId="0" borderId="193" xfId="24" applyFont="1" applyBorder="1" applyAlignment="1">
      <alignment horizontal="center" vertical="top" wrapText="1"/>
    </xf>
    <xf numFmtId="0" fontId="26" fillId="0" borderId="178" xfId="24" applyFont="1" applyBorder="1" applyAlignment="1">
      <alignment vertical="top" wrapText="1"/>
    </xf>
    <xf numFmtId="0" fontId="13" fillId="0" borderId="198" xfId="24" applyFont="1" applyBorder="1"/>
    <xf numFmtId="0" fontId="121" fillId="0" borderId="194" xfId="58" applyBorder="1"/>
    <xf numFmtId="0" fontId="14" fillId="0" borderId="194" xfId="58" applyFont="1" applyBorder="1" applyAlignment="1">
      <alignment vertical="center"/>
    </xf>
    <xf numFmtId="0" fontId="14" fillId="0" borderId="199" xfId="58" applyFont="1" applyBorder="1" applyAlignment="1">
      <alignment vertical="center"/>
    </xf>
    <xf numFmtId="0" fontId="14" fillId="0" borderId="193" xfId="58" applyFont="1" applyBorder="1" applyAlignment="1">
      <alignment vertical="center"/>
    </xf>
    <xf numFmtId="0" fontId="14" fillId="0" borderId="178" xfId="58" applyFont="1" applyBorder="1" applyAlignment="1">
      <alignment vertical="center"/>
    </xf>
    <xf numFmtId="0" fontId="13" fillId="0" borderId="178" xfId="24" applyFont="1" applyBorder="1" applyAlignment="1">
      <alignment vertical="center"/>
    </xf>
    <xf numFmtId="0" fontId="33" fillId="0" borderId="178" xfId="24" applyFont="1" applyBorder="1" applyAlignment="1">
      <alignment vertical="center"/>
    </xf>
    <xf numFmtId="0" fontId="14" fillId="0" borderId="178" xfId="24" applyFont="1" applyBorder="1"/>
    <xf numFmtId="0" fontId="15" fillId="0" borderId="193" xfId="24" applyFont="1" applyBorder="1"/>
    <xf numFmtId="0" fontId="15" fillId="0" borderId="200" xfId="24" applyFont="1" applyBorder="1"/>
    <xf numFmtId="0" fontId="14" fillId="0" borderId="197" xfId="24" applyFont="1" applyBorder="1"/>
    <xf numFmtId="0" fontId="13" fillId="0" borderId="197" xfId="24" applyFont="1" applyBorder="1"/>
    <xf numFmtId="0" fontId="13" fillId="0" borderId="201" xfId="24" applyFont="1" applyBorder="1"/>
    <xf numFmtId="0" fontId="15" fillId="3" borderId="212" xfId="13" applyFont="1" applyFill="1" applyBorder="1"/>
    <xf numFmtId="0" fontId="20" fillId="3" borderId="209" xfId="13" applyFont="1" applyFill="1" applyBorder="1"/>
    <xf numFmtId="0" fontId="14" fillId="3" borderId="209" xfId="13" applyFont="1" applyFill="1" applyBorder="1" applyAlignment="1">
      <alignment horizontal="center"/>
    </xf>
    <xf numFmtId="0" fontId="25" fillId="3" borderId="209" xfId="13" applyFont="1" applyFill="1" applyBorder="1" applyAlignment="1">
      <alignment horizontal="center" wrapText="1"/>
    </xf>
    <xf numFmtId="0" fontId="1" fillId="3" borderId="209" xfId="13" applyFont="1" applyFill="1" applyBorder="1" applyAlignment="1">
      <alignment horizontal="left" vertical="center"/>
    </xf>
    <xf numFmtId="0" fontId="13" fillId="0" borderId="209" xfId="13" applyFont="1" applyBorder="1"/>
    <xf numFmtId="0" fontId="0" fillId="0" borderId="209" xfId="0" applyBorder="1"/>
    <xf numFmtId="0" fontId="0" fillId="0" borderId="210" xfId="0" applyBorder="1"/>
    <xf numFmtId="0" fontId="15" fillId="3" borderId="193" xfId="13" applyFont="1" applyFill="1" applyBorder="1"/>
    <xf numFmtId="0" fontId="20" fillId="3" borderId="0" xfId="13" applyFont="1" applyFill="1"/>
    <xf numFmtId="0" fontId="14" fillId="3" borderId="0" xfId="13" applyFont="1" applyFill="1" applyAlignment="1">
      <alignment horizontal="center"/>
    </xf>
    <xf numFmtId="0" fontId="25" fillId="3" borderId="0" xfId="13" applyFont="1" applyFill="1" applyAlignment="1">
      <alignment horizontal="center" wrapText="1"/>
    </xf>
    <xf numFmtId="0" fontId="1" fillId="3" borderId="0" xfId="13" applyFont="1" applyFill="1" applyAlignment="1">
      <alignment horizontal="left" vertical="center"/>
    </xf>
    <xf numFmtId="0" fontId="16" fillId="3" borderId="0" xfId="13" applyFont="1" applyFill="1"/>
    <xf numFmtId="0" fontId="18" fillId="3" borderId="162" xfId="13" applyFont="1" applyFill="1" applyBorder="1"/>
    <xf numFmtId="0" fontId="26" fillId="3" borderId="211" xfId="13" applyFont="1" applyFill="1" applyBorder="1"/>
    <xf numFmtId="0" fontId="33" fillId="3" borderId="211" xfId="13" applyFont="1" applyFill="1" applyBorder="1" applyAlignment="1">
      <alignment horizontal="center"/>
    </xf>
    <xf numFmtId="0" fontId="26" fillId="0" borderId="211" xfId="13" applyFont="1" applyBorder="1" applyAlignment="1">
      <alignment horizontal="center" vertical="center"/>
    </xf>
    <xf numFmtId="0" fontId="151" fillId="3" borderId="211" xfId="13" applyFont="1" applyFill="1" applyBorder="1" applyAlignment="1">
      <alignment horizontal="left" vertical="top"/>
    </xf>
    <xf numFmtId="0" fontId="147" fillId="3" borderId="211" xfId="13" applyFont="1" applyFill="1" applyBorder="1" applyAlignment="1">
      <alignment horizontal="left" vertical="center"/>
    </xf>
    <xf numFmtId="0" fontId="22" fillId="3" borderId="193" xfId="13" applyFont="1" applyFill="1" applyBorder="1" applyAlignment="1">
      <alignment horizontal="center"/>
    </xf>
    <xf numFmtId="0" fontId="1" fillId="3" borderId="203" xfId="13" applyFont="1" applyFill="1" applyBorder="1" applyAlignment="1">
      <alignment vertical="center"/>
    </xf>
    <xf numFmtId="0" fontId="1" fillId="3" borderId="193" xfId="13" applyFont="1" applyFill="1" applyBorder="1" applyAlignment="1">
      <alignment vertical="center"/>
    </xf>
    <xf numFmtId="0" fontId="17" fillId="0" borderId="0" xfId="13" applyFont="1" applyAlignment="1">
      <alignment vertical="center"/>
    </xf>
    <xf numFmtId="0" fontId="21" fillId="0" borderId="0" xfId="13" applyFont="1" applyAlignment="1">
      <alignment vertical="center"/>
    </xf>
    <xf numFmtId="0" fontId="25" fillId="3" borderId="0" xfId="13" applyFont="1" applyFill="1" applyAlignment="1">
      <alignment wrapText="1"/>
    </xf>
    <xf numFmtId="0" fontId="25" fillId="0" borderId="0" xfId="13" applyFont="1" applyAlignment="1">
      <alignment vertical="top" wrapText="1"/>
    </xf>
    <xf numFmtId="0" fontId="26" fillId="3" borderId="0" xfId="13" applyFont="1" applyFill="1" applyAlignment="1">
      <alignment horizontal="center" vertical="center"/>
    </xf>
    <xf numFmtId="0" fontId="25" fillId="3" borderId="0" xfId="13" applyFont="1" applyFill="1" applyAlignment="1">
      <alignment vertical="center" wrapText="1"/>
    </xf>
    <xf numFmtId="0" fontId="23" fillId="3" borderId="0" xfId="13" applyFont="1" applyFill="1" applyAlignment="1">
      <alignment vertical="center"/>
    </xf>
    <xf numFmtId="0" fontId="35" fillId="3" borderId="0" xfId="13" applyFont="1" applyFill="1" applyAlignment="1">
      <alignment vertical="center" wrapText="1"/>
    </xf>
    <xf numFmtId="0" fontId="35" fillId="3" borderId="0" xfId="13" applyFont="1" applyFill="1" applyAlignment="1">
      <alignment wrapText="1"/>
    </xf>
    <xf numFmtId="0" fontId="18" fillId="3" borderId="211" xfId="13" applyFont="1" applyFill="1" applyBorder="1" applyAlignment="1">
      <alignment vertical="center"/>
    </xf>
    <xf numFmtId="0" fontId="18" fillId="3" borderId="211" xfId="13" applyFont="1" applyFill="1" applyBorder="1" applyAlignment="1">
      <alignment vertical="top" wrapText="1"/>
    </xf>
    <xf numFmtId="0" fontId="32" fillId="0" borderId="211" xfId="13" applyBorder="1" applyAlignment="1">
      <alignment vertical="center" wrapText="1"/>
    </xf>
    <xf numFmtId="0" fontId="0" fillId="0" borderId="193" xfId="0" applyBorder="1"/>
    <xf numFmtId="0" fontId="0" fillId="0" borderId="220" xfId="0" applyBorder="1"/>
    <xf numFmtId="0" fontId="0" fillId="0" borderId="221" xfId="0" applyBorder="1"/>
    <xf numFmtId="3" fontId="11" fillId="23" borderId="0" xfId="13" applyNumberFormat="1" applyFont="1" applyFill="1" applyAlignment="1">
      <alignment vertical="center"/>
    </xf>
    <xf numFmtId="3" fontId="11" fillId="20" borderId="0" xfId="13" applyNumberFormat="1" applyFont="1" applyFill="1" applyAlignment="1">
      <alignment horizontal="center" vertical="center"/>
    </xf>
    <xf numFmtId="3" fontId="11" fillId="23" borderId="0" xfId="13" applyNumberFormat="1" applyFont="1" applyFill="1" applyAlignment="1">
      <alignment horizontal="center" vertical="center" wrapText="1"/>
    </xf>
    <xf numFmtId="0" fontId="0" fillId="0" borderId="212" xfId="0" applyBorder="1"/>
    <xf numFmtId="169" fontId="58" fillId="3" borderId="178" xfId="1" applyNumberFormat="1" applyFont="1" applyFill="1" applyBorder="1" applyAlignment="1" applyProtection="1">
      <alignment vertical="center"/>
      <protection locked="0"/>
    </xf>
    <xf numFmtId="0" fontId="58" fillId="3" borderId="178" xfId="0" applyFont="1" applyFill="1" applyBorder="1"/>
    <xf numFmtId="0" fontId="58" fillId="0" borderId="178" xfId="0" applyFont="1" applyBorder="1"/>
    <xf numFmtId="3" fontId="52" fillId="3" borderId="178" xfId="0" quotePrefix="1" applyNumberFormat="1" applyFont="1" applyFill="1" applyBorder="1" applyAlignment="1" applyProtection="1">
      <alignment horizontal="right"/>
      <protection locked="0"/>
    </xf>
    <xf numFmtId="164" fontId="58" fillId="3" borderId="223" xfId="1" applyNumberFormat="1" applyFont="1" applyFill="1" applyBorder="1" applyAlignment="1" applyProtection="1">
      <alignment horizontal="left" vertical="center"/>
    </xf>
    <xf numFmtId="3" fontId="58" fillId="3" borderId="178" xfId="0" applyNumberFormat="1" applyFont="1" applyFill="1" applyBorder="1" applyAlignment="1" applyProtection="1">
      <alignment vertical="center"/>
      <protection locked="0"/>
    </xf>
    <xf numFmtId="3" fontId="112" fillId="3" borderId="178" xfId="0" applyNumberFormat="1" applyFont="1" applyFill="1" applyBorder="1" applyAlignment="1" applyProtection="1">
      <alignment vertical="center"/>
      <protection locked="0"/>
    </xf>
    <xf numFmtId="0" fontId="58" fillId="3" borderId="178" xfId="0" applyFont="1" applyFill="1" applyBorder="1" applyAlignment="1">
      <alignment horizontal="right" vertical="center"/>
    </xf>
    <xf numFmtId="0" fontId="34" fillId="0" borderId="178" xfId="0" applyFont="1" applyBorder="1"/>
    <xf numFmtId="0" fontId="58" fillId="3" borderId="178" xfId="0" applyFont="1" applyFill="1" applyBorder="1" applyAlignment="1">
      <alignment vertical="center"/>
    </xf>
    <xf numFmtId="0" fontId="22" fillId="0" borderId="212" xfId="0" applyFont="1" applyBorder="1"/>
    <xf numFmtId="0" fontId="22" fillId="0" borderId="209" xfId="0" applyFont="1" applyBorder="1"/>
    <xf numFmtId="0" fontId="25" fillId="3" borderId="209" xfId="0" applyFont="1" applyFill="1" applyBorder="1" applyAlignment="1">
      <alignment horizontal="left" vertical="center" wrapText="1"/>
    </xf>
    <xf numFmtId="0" fontId="0" fillId="0" borderId="209" xfId="0" applyBorder="1" applyAlignment="1">
      <alignment vertical="center" wrapText="1"/>
    </xf>
    <xf numFmtId="0" fontId="22" fillId="0" borderId="209" xfId="0" applyFont="1" applyBorder="1" applyAlignment="1">
      <alignment horizontal="right"/>
    </xf>
    <xf numFmtId="0" fontId="22" fillId="0" borderId="210" xfId="0" applyFont="1" applyBorder="1"/>
    <xf numFmtId="0" fontId="15" fillId="3" borderId="193" xfId="0" applyFont="1" applyFill="1" applyBorder="1"/>
    <xf numFmtId="0" fontId="0" fillId="3" borderId="178" xfId="0" applyFill="1" applyBorder="1"/>
    <xf numFmtId="0" fontId="18" fillId="3" borderId="193" xfId="0" applyFont="1" applyFill="1" applyBorder="1"/>
    <xf numFmtId="0" fontId="26" fillId="3" borderId="178" xfId="0" applyFont="1" applyFill="1" applyBorder="1"/>
    <xf numFmtId="0" fontId="58" fillId="0" borderId="215" xfId="0" applyFont="1" applyBorder="1"/>
    <xf numFmtId="0" fontId="52" fillId="0" borderId="215" xfId="0" applyFont="1" applyBorder="1" applyAlignment="1">
      <alignment horizontal="left"/>
    </xf>
    <xf numFmtId="0" fontId="52" fillId="0" borderId="215" xfId="0" applyFont="1" applyBorder="1" applyAlignment="1">
      <alignment vertical="center"/>
    </xf>
    <xf numFmtId="3" fontId="52" fillId="3" borderId="215" xfId="0" applyNumberFormat="1" applyFont="1" applyFill="1" applyBorder="1" applyAlignment="1" applyProtection="1">
      <alignment horizontal="center" vertical="center"/>
      <protection locked="0"/>
    </xf>
    <xf numFmtId="3" fontId="58" fillId="3" borderId="215" xfId="0" applyNumberFormat="1" applyFont="1" applyFill="1" applyBorder="1" applyAlignment="1" applyProtection="1">
      <alignment vertical="center"/>
      <protection locked="0"/>
    </xf>
    <xf numFmtId="3" fontId="58" fillId="3" borderId="217" xfId="0" applyNumberFormat="1" applyFont="1" applyFill="1" applyBorder="1" applyAlignment="1" applyProtection="1">
      <alignment vertical="center"/>
      <protection locked="0"/>
    </xf>
    <xf numFmtId="0" fontId="112" fillId="3" borderId="193" xfId="0" applyFont="1" applyFill="1" applyBorder="1"/>
    <xf numFmtId="0" fontId="58" fillId="3" borderId="226" xfId="0" applyFont="1" applyFill="1" applyBorder="1"/>
    <xf numFmtId="0" fontId="58" fillId="3" borderId="220" xfId="0" applyFont="1" applyFill="1" applyBorder="1" applyAlignment="1">
      <alignment horizontal="left"/>
    </xf>
    <xf numFmtId="0" fontId="53" fillId="3" borderId="220" xfId="0" applyFont="1" applyFill="1" applyBorder="1"/>
    <xf numFmtId="0" fontId="53" fillId="3" borderId="220" xfId="0" applyFont="1" applyFill="1" applyBorder="1" applyAlignment="1">
      <alignment horizontal="left"/>
    </xf>
    <xf numFmtId="0" fontId="58" fillId="3" borderId="220" xfId="0" applyFont="1" applyFill="1" applyBorder="1"/>
    <xf numFmtId="0" fontId="58" fillId="3" borderId="220" xfId="0" applyFont="1" applyFill="1" applyBorder="1" applyAlignment="1">
      <alignment horizontal="right" vertical="center"/>
    </xf>
    <xf numFmtId="0" fontId="58" fillId="3" borderId="221" xfId="0" applyFont="1" applyFill="1" applyBorder="1" applyAlignment="1">
      <alignment horizontal="right" vertical="center"/>
    </xf>
    <xf numFmtId="3" fontId="52" fillId="3" borderId="233" xfId="0" quotePrefix="1" applyNumberFormat="1" applyFont="1" applyFill="1" applyBorder="1" applyAlignment="1" applyProtection="1">
      <alignment wrapText="1"/>
      <protection locked="0"/>
    </xf>
    <xf numFmtId="0" fontId="52" fillId="3" borderId="204" xfId="0" quotePrefix="1" applyFont="1" applyFill="1" applyBorder="1" applyAlignment="1">
      <alignment horizontal="center" vertical="center"/>
    </xf>
    <xf numFmtId="0" fontId="52" fillId="3" borderId="204" xfId="0" applyFont="1" applyFill="1" applyBorder="1" applyAlignment="1">
      <alignment horizontal="center" vertical="center"/>
    </xf>
    <xf numFmtId="0" fontId="52" fillId="3" borderId="220" xfId="0" applyFont="1" applyFill="1" applyBorder="1" applyAlignment="1">
      <alignment horizontal="left" vertical="center"/>
    </xf>
    <xf numFmtId="0" fontId="58" fillId="0" borderId="220" xfId="0" applyFont="1" applyBorder="1" applyAlignment="1">
      <alignment horizontal="center" vertical="center"/>
    </xf>
    <xf numFmtId="0" fontId="52" fillId="0" borderId="227" xfId="0" applyFont="1" applyBorder="1" applyAlignment="1">
      <alignment vertical="center"/>
    </xf>
    <xf numFmtId="0" fontId="59" fillId="3" borderId="220" xfId="0" applyFont="1" applyFill="1" applyBorder="1" applyAlignment="1">
      <alignment horizontal="center" vertical="center"/>
    </xf>
    <xf numFmtId="0" fontId="22" fillId="0" borderId="200" xfId="0" applyFont="1" applyBorder="1"/>
    <xf numFmtId="0" fontId="22" fillId="0" borderId="197" xfId="0" applyFont="1" applyBorder="1"/>
    <xf numFmtId="0" fontId="22" fillId="0" borderId="197" xfId="0" applyFont="1" applyBorder="1" applyAlignment="1">
      <alignment horizontal="left"/>
    </xf>
    <xf numFmtId="0" fontId="22" fillId="0" borderId="197" xfId="0" applyFont="1" applyBorder="1" applyAlignment="1">
      <alignment horizontal="right"/>
    </xf>
    <xf numFmtId="0" fontId="22" fillId="0" borderId="201" xfId="0" applyFont="1" applyBorder="1"/>
    <xf numFmtId="0" fontId="25" fillId="3" borderId="0" xfId="0" applyFont="1" applyFill="1" applyAlignment="1">
      <alignment vertical="center" wrapText="1"/>
    </xf>
    <xf numFmtId="0" fontId="52" fillId="3" borderId="193" xfId="0" applyFont="1" applyFill="1" applyBorder="1"/>
    <xf numFmtId="0" fontId="85" fillId="3" borderId="178" xfId="0" applyFont="1" applyFill="1" applyBorder="1"/>
    <xf numFmtId="3" fontId="58" fillId="3" borderId="233" xfId="0" applyNumberFormat="1" applyFont="1" applyFill="1" applyBorder="1" applyAlignment="1" applyProtection="1">
      <alignment horizontal="center"/>
      <protection locked="0"/>
    </xf>
    <xf numFmtId="0" fontId="58" fillId="3" borderId="233" xfId="0" applyFont="1" applyFill="1" applyBorder="1" applyAlignment="1">
      <alignment horizontal="right"/>
    </xf>
    <xf numFmtId="0" fontId="0" fillId="0" borderId="178" xfId="0" applyBorder="1" applyAlignment="1">
      <alignment vertical="center"/>
    </xf>
    <xf numFmtId="0" fontId="58" fillId="0" borderId="193" xfId="0" applyFont="1" applyBorder="1" applyAlignment="1">
      <alignment vertical="center"/>
    </xf>
    <xf numFmtId="0" fontId="18" fillId="0" borderId="193" xfId="0" applyFont="1" applyBorder="1" applyAlignment="1">
      <alignment horizontal="center"/>
    </xf>
    <xf numFmtId="0" fontId="18" fillId="0" borderId="178" xfId="0" applyFont="1" applyBorder="1" applyAlignment="1">
      <alignment horizontal="center"/>
    </xf>
    <xf numFmtId="0" fontId="15" fillId="0" borderId="178" xfId="0" applyFont="1" applyBorder="1"/>
    <xf numFmtId="0" fontId="15" fillId="0" borderId="197" xfId="0" applyFont="1" applyBorder="1"/>
    <xf numFmtId="0" fontId="22" fillId="0" borderId="178" xfId="0" applyFont="1" applyBorder="1" applyAlignment="1">
      <alignment vertical="center"/>
    </xf>
    <xf numFmtId="0" fontId="83" fillId="0" borderId="0" xfId="0" applyFont="1" applyAlignment="1">
      <alignment horizontal="left" vertical="center" readingOrder="2"/>
    </xf>
    <xf numFmtId="0" fontId="18" fillId="3" borderId="5" xfId="13" applyFont="1" applyFill="1" applyBorder="1" applyAlignment="1">
      <alignment horizontal="center" wrapText="1"/>
    </xf>
    <xf numFmtId="0" fontId="18" fillId="3" borderId="0" xfId="13" applyFont="1" applyFill="1" applyAlignment="1">
      <alignment horizontal="center" wrapText="1"/>
    </xf>
    <xf numFmtId="0" fontId="15" fillId="3" borderId="0" xfId="13" applyFont="1" applyFill="1" applyAlignment="1">
      <alignment horizontal="center"/>
    </xf>
    <xf numFmtId="0" fontId="0" fillId="0" borderId="209" xfId="0" applyBorder="1" applyAlignment="1">
      <alignment vertical="center"/>
    </xf>
    <xf numFmtId="0" fontId="25" fillId="0" borderId="211" xfId="0" applyFont="1" applyBorder="1" applyAlignment="1">
      <alignment horizontal="center"/>
    </xf>
    <xf numFmtId="0" fontId="22" fillId="0" borderId="196" xfId="0" applyFont="1" applyBorder="1"/>
    <xf numFmtId="0" fontId="52" fillId="0" borderId="193" xfId="0" applyFont="1" applyBorder="1" applyAlignment="1">
      <alignment horizontal="center"/>
    </xf>
    <xf numFmtId="0" fontId="65" fillId="0" borderId="178" xfId="0" applyFont="1" applyBorder="1"/>
    <xf numFmtId="0" fontId="31" fillId="0" borderId="178" xfId="0" applyFont="1" applyBorder="1"/>
    <xf numFmtId="0" fontId="25" fillId="0" borderId="212" xfId="0" applyFont="1" applyBorder="1" applyAlignment="1">
      <alignment vertical="center"/>
    </xf>
    <xf numFmtId="0" fontId="25" fillId="0" borderId="209" xfId="0" applyFont="1" applyBorder="1" applyAlignment="1">
      <alignment vertical="center"/>
    </xf>
    <xf numFmtId="0" fontId="25" fillId="0" borderId="244" xfId="0" applyFont="1" applyBorder="1" applyAlignment="1">
      <alignment vertical="center"/>
    </xf>
    <xf numFmtId="0" fontId="18" fillId="0" borderId="193" xfId="0" applyFont="1" applyBorder="1"/>
    <xf numFmtId="0" fontId="18" fillId="0" borderId="178" xfId="0" applyFont="1" applyBorder="1"/>
    <xf numFmtId="0" fontId="52" fillId="0" borderId="178" xfId="0" quotePrefix="1" applyFont="1" applyBorder="1"/>
    <xf numFmtId="0" fontId="52" fillId="0" borderId="162" xfId="0" applyFont="1" applyBorder="1" applyAlignment="1">
      <alignment horizontal="center"/>
    </xf>
    <xf numFmtId="0" fontId="84" fillId="0" borderId="193" xfId="0" applyFont="1" applyBorder="1" applyAlignment="1">
      <alignment horizontal="left"/>
    </xf>
    <xf numFmtId="0" fontId="84" fillId="0" borderId="193" xfId="0" applyFont="1" applyBorder="1"/>
    <xf numFmtId="168" fontId="84" fillId="0" borderId="193" xfId="0" applyNumberFormat="1" applyFont="1" applyBorder="1" applyAlignment="1">
      <alignment horizontal="left"/>
    </xf>
    <xf numFmtId="0" fontId="58" fillId="0" borderId="178" xfId="0" applyFont="1" applyBorder="1" applyAlignment="1" applyProtection="1">
      <alignment vertical="center"/>
      <protection locked="0"/>
    </xf>
    <xf numFmtId="0" fontId="11" fillId="0" borderId="212" xfId="0" applyFont="1" applyBorder="1" applyAlignment="1">
      <alignment vertical="center" textRotation="180" wrapText="1"/>
    </xf>
    <xf numFmtId="0" fontId="22" fillId="3" borderId="209" xfId="0" applyFont="1" applyFill="1" applyBorder="1" applyAlignment="1">
      <alignment horizontal="left" vertical="center" textRotation="180" wrapText="1"/>
    </xf>
    <xf numFmtId="0" fontId="25" fillId="3" borderId="209" xfId="0" applyFont="1" applyFill="1" applyBorder="1"/>
    <xf numFmtId="0" fontId="20" fillId="3" borderId="209" xfId="0" applyFont="1" applyFill="1" applyBorder="1"/>
    <xf numFmtId="0" fontId="22" fillId="3" borderId="209" xfId="0" applyFont="1" applyFill="1" applyBorder="1"/>
    <xf numFmtId="0" fontId="22" fillId="3" borderId="251" xfId="0" applyFont="1" applyFill="1" applyBorder="1"/>
    <xf numFmtId="0" fontId="11" fillId="0" borderId="193" xfId="0" applyFont="1" applyBorder="1" applyAlignment="1">
      <alignment vertical="center" textRotation="180" wrapText="1"/>
    </xf>
    <xf numFmtId="0" fontId="22" fillId="0" borderId="204" xfId="0" applyFont="1" applyBorder="1"/>
    <xf numFmtId="0" fontId="106" fillId="0" borderId="193" xfId="0" applyFont="1" applyBorder="1" applyAlignment="1">
      <alignment vertical="center" textRotation="180" wrapText="1"/>
    </xf>
    <xf numFmtId="0" fontId="19" fillId="3" borderId="204" xfId="0" applyFont="1" applyFill="1" applyBorder="1"/>
    <xf numFmtId="0" fontId="16" fillId="3" borderId="204" xfId="0" applyFont="1" applyFill="1" applyBorder="1"/>
    <xf numFmtId="0" fontId="35" fillId="3" borderId="204" xfId="0" applyFont="1" applyFill="1" applyBorder="1" applyAlignment="1">
      <alignment vertical="center" wrapText="1"/>
    </xf>
    <xf numFmtId="0" fontId="11" fillId="0" borderId="162" xfId="0" applyFont="1" applyBorder="1" applyAlignment="1">
      <alignment vertical="center" textRotation="180" wrapText="1"/>
    </xf>
    <xf numFmtId="0" fontId="22" fillId="3" borderId="211" xfId="0" applyFont="1" applyFill="1" applyBorder="1" applyAlignment="1">
      <alignment horizontal="left" vertical="center" textRotation="180" wrapText="1"/>
    </xf>
    <xf numFmtId="0" fontId="22" fillId="3" borderId="211" xfId="0" applyFont="1" applyFill="1" applyBorder="1"/>
    <xf numFmtId="0" fontId="22" fillId="3" borderId="243" xfId="0" applyFont="1" applyFill="1" applyBorder="1"/>
    <xf numFmtId="0" fontId="11" fillId="13" borderId="193" xfId="0" applyFont="1" applyFill="1" applyBorder="1" applyAlignment="1">
      <alignment horizontal="center" vertical="center" textRotation="180" wrapText="1"/>
    </xf>
    <xf numFmtId="0" fontId="11" fillId="13" borderId="200" xfId="0" applyFont="1" applyFill="1" applyBorder="1" applyAlignment="1">
      <alignment horizontal="center" vertical="center" textRotation="180" wrapText="1"/>
    </xf>
    <xf numFmtId="0" fontId="22" fillId="3" borderId="268" xfId="0" applyFont="1" applyFill="1" applyBorder="1"/>
    <xf numFmtId="0" fontId="22" fillId="0" borderId="75" xfId="0" applyFont="1" applyBorder="1"/>
    <xf numFmtId="0" fontId="19" fillId="3" borderId="75" xfId="0" applyFont="1" applyFill="1" applyBorder="1"/>
    <xf numFmtId="0" fontId="15" fillId="0" borderId="75" xfId="0" applyFont="1" applyBorder="1" applyAlignment="1">
      <alignment horizontal="center" wrapText="1"/>
    </xf>
    <xf numFmtId="0" fontId="16" fillId="3" borderId="75" xfId="0" applyFont="1" applyFill="1" applyBorder="1"/>
    <xf numFmtId="0" fontId="35" fillId="3" borderId="75" xfId="0" applyFont="1" applyFill="1" applyBorder="1" applyAlignment="1">
      <alignment vertical="center" wrapText="1"/>
    </xf>
    <xf numFmtId="0" fontId="22" fillId="3" borderId="76" xfId="0" applyFont="1" applyFill="1" applyBorder="1"/>
    <xf numFmtId="3" fontId="17" fillId="3" borderId="0" xfId="13" applyNumberFormat="1" applyFont="1" applyFill="1" applyAlignment="1">
      <alignment horizontal="center" vertical="center"/>
    </xf>
    <xf numFmtId="0" fontId="15" fillId="0" borderId="0" xfId="13" applyFont="1" applyAlignment="1">
      <alignment vertical="center"/>
    </xf>
    <xf numFmtId="0" fontId="18" fillId="0" borderId="0" xfId="13" applyFont="1" applyAlignment="1">
      <alignment vertical="top"/>
    </xf>
    <xf numFmtId="0" fontId="0" fillId="0" borderId="244" xfId="0" applyBorder="1"/>
    <xf numFmtId="0" fontId="0" fillId="0" borderId="178" xfId="0" applyBorder="1"/>
    <xf numFmtId="0" fontId="0" fillId="0" borderId="179" xfId="0" applyBorder="1"/>
    <xf numFmtId="0" fontId="0" fillId="0" borderId="271" xfId="0" applyBorder="1"/>
    <xf numFmtId="0" fontId="1" fillId="3" borderId="277" xfId="13" applyFont="1" applyFill="1" applyBorder="1" applyAlignment="1">
      <alignment vertical="center"/>
    </xf>
    <xf numFmtId="0" fontId="26" fillId="3" borderId="277" xfId="13" applyFont="1" applyFill="1" applyBorder="1" applyAlignment="1">
      <alignment horizontal="center" vertical="center"/>
    </xf>
    <xf numFmtId="0" fontId="18" fillId="3" borderId="277" xfId="13" applyFont="1" applyFill="1" applyBorder="1" applyAlignment="1">
      <alignment horizontal="center" wrapText="1"/>
    </xf>
    <xf numFmtId="0" fontId="18" fillId="3" borderId="257" xfId="13" applyFont="1" applyFill="1" applyBorder="1" applyAlignment="1">
      <alignment vertical="center"/>
    </xf>
    <xf numFmtId="0" fontId="18" fillId="3" borderId="243" xfId="13" applyFont="1" applyFill="1" applyBorder="1" applyAlignment="1">
      <alignment vertical="center"/>
    </xf>
    <xf numFmtId="0" fontId="18" fillId="3" borderId="243" xfId="13" applyFont="1" applyFill="1" applyBorder="1" applyAlignment="1">
      <alignment vertical="top" wrapText="1"/>
    </xf>
    <xf numFmtId="0" fontId="32" fillId="0" borderId="257" xfId="13" applyBorder="1" applyAlignment="1">
      <alignment vertical="center" wrapText="1"/>
    </xf>
    <xf numFmtId="0" fontId="32" fillId="0" borderId="243" xfId="13" applyBorder="1" applyAlignment="1">
      <alignment vertical="center" wrapText="1"/>
    </xf>
    <xf numFmtId="0" fontId="1" fillId="3" borderId="270" xfId="13" applyFont="1" applyFill="1" applyBorder="1" applyAlignment="1">
      <alignment vertical="center"/>
    </xf>
    <xf numFmtId="0" fontId="1" fillId="3" borderId="179" xfId="13" applyFont="1" applyFill="1" applyBorder="1" applyAlignment="1">
      <alignment vertical="center"/>
    </xf>
    <xf numFmtId="0" fontId="32" fillId="0" borderId="179" xfId="13" applyBorder="1"/>
    <xf numFmtId="0" fontId="0" fillId="0" borderId="162" xfId="0" applyBorder="1"/>
    <xf numFmtId="0" fontId="0" fillId="0" borderId="301" xfId="0" applyBorder="1"/>
    <xf numFmtId="0" fontId="0" fillId="0" borderId="303" xfId="0" applyBorder="1"/>
    <xf numFmtId="3" fontId="11" fillId="14" borderId="178" xfId="13" applyNumberFormat="1" applyFont="1" applyFill="1" applyBorder="1" applyAlignment="1">
      <alignment vertical="center"/>
    </xf>
    <xf numFmtId="3" fontId="11" fillId="21" borderId="178" xfId="13" applyNumberFormat="1" applyFont="1" applyFill="1" applyBorder="1" applyAlignment="1" applyProtection="1">
      <alignment horizontal="center" vertical="center"/>
      <protection locked="0"/>
    </xf>
    <xf numFmtId="0" fontId="26" fillId="3" borderId="301" xfId="13" applyFont="1" applyFill="1" applyBorder="1"/>
    <xf numFmtId="0" fontId="33" fillId="3" borderId="301" xfId="13" applyFont="1" applyFill="1" applyBorder="1" applyAlignment="1">
      <alignment horizontal="center"/>
    </xf>
    <xf numFmtId="0" fontId="26" fillId="0" borderId="301" xfId="13" applyFont="1" applyBorder="1" applyAlignment="1">
      <alignment horizontal="center" vertical="center"/>
    </xf>
    <xf numFmtId="0" fontId="151" fillId="3" borderId="301" xfId="13" applyFont="1" applyFill="1" applyBorder="1" applyAlignment="1">
      <alignment horizontal="left" vertical="top"/>
    </xf>
    <xf numFmtId="0" fontId="147" fillId="3" borderId="301" xfId="13" applyFont="1" applyFill="1" applyBorder="1" applyAlignment="1">
      <alignment horizontal="left" vertical="center"/>
    </xf>
    <xf numFmtId="0" fontId="0" fillId="0" borderId="324" xfId="0" applyBorder="1"/>
    <xf numFmtId="0" fontId="0" fillId="0" borderId="325" xfId="0" applyBorder="1"/>
    <xf numFmtId="0" fontId="18" fillId="3" borderId="331" xfId="13" applyFont="1" applyFill="1" applyBorder="1" applyAlignment="1">
      <alignment horizontal="center" wrapText="1"/>
    </xf>
    <xf numFmtId="0" fontId="18" fillId="3" borderId="301" xfId="13" applyFont="1" applyFill="1" applyBorder="1" applyAlignment="1">
      <alignment vertical="center"/>
    </xf>
    <xf numFmtId="0" fontId="18" fillId="3" borderId="302" xfId="13" applyFont="1" applyFill="1" applyBorder="1" applyAlignment="1">
      <alignment vertical="center"/>
    </xf>
    <xf numFmtId="0" fontId="18" fillId="3" borderId="257" xfId="13" applyFont="1" applyFill="1" applyBorder="1" applyAlignment="1">
      <alignment vertical="top" wrapText="1"/>
    </xf>
    <xf numFmtId="0" fontId="18" fillId="3" borderId="301" xfId="13" applyFont="1" applyFill="1" applyBorder="1" applyAlignment="1">
      <alignment vertical="top" wrapText="1"/>
    </xf>
    <xf numFmtId="0" fontId="18" fillId="3" borderId="302" xfId="13" applyFont="1" applyFill="1" applyBorder="1" applyAlignment="1">
      <alignment vertical="top" wrapText="1"/>
    </xf>
    <xf numFmtId="0" fontId="32" fillId="0" borderId="301" xfId="13" applyBorder="1" applyAlignment="1">
      <alignment vertical="center" wrapText="1"/>
    </xf>
    <xf numFmtId="0" fontId="32" fillId="0" borderId="302" xfId="13" applyBorder="1" applyAlignment="1">
      <alignment vertical="center" wrapText="1"/>
    </xf>
    <xf numFmtId="0" fontId="1" fillId="3" borderId="334" xfId="13" applyFont="1" applyFill="1" applyBorder="1" applyAlignment="1">
      <alignment vertical="center"/>
    </xf>
    <xf numFmtId="0" fontId="1" fillId="3" borderId="324" xfId="13" applyFont="1" applyFill="1" applyBorder="1" applyAlignment="1">
      <alignment vertical="center"/>
    </xf>
    <xf numFmtId="0" fontId="32" fillId="0" borderId="324" xfId="13" applyBorder="1"/>
    <xf numFmtId="3" fontId="11" fillId="14" borderId="314" xfId="13" applyNumberFormat="1" applyFont="1" applyFill="1" applyBorder="1" applyAlignment="1">
      <alignment vertical="center"/>
    </xf>
    <xf numFmtId="0" fontId="15" fillId="3" borderId="212" xfId="0" applyFont="1" applyFill="1" applyBorder="1"/>
    <xf numFmtId="0" fontId="14" fillId="3" borderId="209" xfId="0" applyFont="1" applyFill="1" applyBorder="1" applyAlignment="1">
      <alignment horizontal="left" vertical="center"/>
    </xf>
    <xf numFmtId="0" fontId="15" fillId="3" borderId="209" xfId="0" applyFont="1" applyFill="1" applyBorder="1" applyAlignment="1">
      <alignment horizontal="left" vertical="center"/>
    </xf>
    <xf numFmtId="0" fontId="23" fillId="0" borderId="209" xfId="0" applyFont="1" applyBorder="1" applyAlignment="1">
      <alignment wrapText="1"/>
    </xf>
    <xf numFmtId="0" fontId="23" fillId="0" borderId="209" xfId="0" applyFont="1" applyBorder="1" applyAlignment="1">
      <alignment horizontal="left" vertical="center" wrapText="1"/>
    </xf>
    <xf numFmtId="0" fontId="32" fillId="0" borderId="209" xfId="0" applyFont="1" applyBorder="1" applyAlignment="1">
      <alignment vertical="center"/>
    </xf>
    <xf numFmtId="0" fontId="0" fillId="0" borderId="244" xfId="0" applyBorder="1" applyAlignment="1">
      <alignment vertical="center"/>
    </xf>
    <xf numFmtId="0" fontId="0" fillId="3" borderId="193" xfId="0" applyFill="1" applyBorder="1"/>
    <xf numFmtId="0" fontId="52" fillId="3" borderId="203" xfId="0" quotePrefix="1" applyFont="1" applyFill="1" applyBorder="1" applyAlignment="1">
      <alignment horizontal="center" vertical="center"/>
    </xf>
    <xf numFmtId="0" fontId="52" fillId="3" borderId="203" xfId="0" applyFont="1" applyFill="1" applyBorder="1" applyAlignment="1">
      <alignment horizontal="center" vertical="center"/>
    </xf>
    <xf numFmtId="0" fontId="58" fillId="3" borderId="200" xfId="0" applyFont="1" applyFill="1" applyBorder="1"/>
    <xf numFmtId="0" fontId="58" fillId="3" borderId="197" xfId="0" applyFont="1" applyFill="1" applyBorder="1" applyAlignment="1">
      <alignment horizontal="left" vertical="center"/>
    </xf>
    <xf numFmtId="0" fontId="53" fillId="3" borderId="197" xfId="0" applyFont="1" applyFill="1" applyBorder="1" applyAlignment="1">
      <alignment horizontal="left" vertical="center"/>
    </xf>
    <xf numFmtId="0" fontId="58" fillId="3" borderId="197" xfId="0" applyFont="1" applyFill="1" applyBorder="1"/>
    <xf numFmtId="0" fontId="52" fillId="3" borderId="197" xfId="0" applyFont="1" applyFill="1" applyBorder="1" applyAlignment="1">
      <alignment horizontal="center" vertical="center"/>
    </xf>
    <xf numFmtId="3" fontId="58" fillId="3" borderId="197" xfId="0" applyNumberFormat="1" applyFont="1" applyFill="1" applyBorder="1" applyAlignment="1" applyProtection="1">
      <alignment horizontal="right" vertical="center"/>
      <protection locked="0"/>
    </xf>
    <xf numFmtId="0" fontId="52" fillId="3" borderId="197" xfId="0" applyFont="1" applyFill="1" applyBorder="1" applyAlignment="1">
      <alignment horizontal="right"/>
    </xf>
    <xf numFmtId="0" fontId="53" fillId="3" borderId="197" xfId="0" applyFont="1" applyFill="1" applyBorder="1" applyAlignment="1">
      <alignment vertical="center"/>
    </xf>
    <xf numFmtId="0" fontId="52" fillId="3" borderId="197" xfId="0" applyFont="1" applyFill="1" applyBorder="1" applyAlignment="1">
      <alignment horizontal="right" vertical="center"/>
    </xf>
    <xf numFmtId="0" fontId="58" fillId="3" borderId="197" xfId="0" applyFont="1" applyFill="1" applyBorder="1" applyAlignment="1">
      <alignment horizontal="right"/>
    </xf>
    <xf numFmtId="0" fontId="52" fillId="3" borderId="178" xfId="0" applyFont="1" applyFill="1" applyBorder="1" applyAlignment="1">
      <alignment horizontal="center"/>
    </xf>
    <xf numFmtId="0" fontId="18" fillId="0" borderId="197" xfId="0" applyFont="1" applyBorder="1" applyAlignment="1">
      <alignment horizontal="left" vertical="center"/>
    </xf>
    <xf numFmtId="0" fontId="22" fillId="0" borderId="197" xfId="0" applyFont="1" applyBorder="1" applyAlignment="1">
      <alignment horizontal="left" vertical="center"/>
    </xf>
    <xf numFmtId="0" fontId="18" fillId="0" borderId="197" xfId="0" applyFont="1" applyBorder="1" applyAlignment="1">
      <alignment horizontal="left"/>
    </xf>
    <xf numFmtId="0" fontId="58" fillId="3" borderId="209" xfId="0" applyFont="1" applyFill="1" applyBorder="1"/>
    <xf numFmtId="0" fontId="58" fillId="3" borderId="209" xfId="0" applyFont="1" applyFill="1" applyBorder="1" applyAlignment="1">
      <alignment horizontal="left" vertical="center"/>
    </xf>
    <xf numFmtId="0" fontId="53" fillId="3" borderId="209" xfId="0" applyFont="1" applyFill="1" applyBorder="1" applyAlignment="1">
      <alignment vertical="center"/>
    </xf>
    <xf numFmtId="0" fontId="53" fillId="3" borderId="209" xfId="0" applyFont="1" applyFill="1" applyBorder="1" applyAlignment="1">
      <alignment horizontal="left" vertical="center"/>
    </xf>
    <xf numFmtId="0" fontId="52" fillId="3" borderId="209" xfId="0" applyFont="1" applyFill="1" applyBorder="1" applyAlignment="1">
      <alignment horizontal="right" vertical="center"/>
    </xf>
    <xf numFmtId="0" fontId="58" fillId="3" borderId="209" xfId="0" applyFont="1" applyFill="1" applyBorder="1" applyAlignment="1">
      <alignment horizontal="right"/>
    </xf>
    <xf numFmtId="0" fontId="52" fillId="3" borderId="209" xfId="0" applyFont="1" applyFill="1" applyBorder="1" applyAlignment="1">
      <alignment horizontal="right"/>
    </xf>
    <xf numFmtId="0" fontId="49" fillId="0" borderId="0" xfId="0" applyFont="1" applyAlignment="1">
      <alignment vertical="center" wrapText="1" readingOrder="2"/>
    </xf>
    <xf numFmtId="0" fontId="151" fillId="3" borderId="0" xfId="13" applyFont="1" applyFill="1" applyAlignment="1">
      <alignment horizontal="left" vertical="top"/>
    </xf>
    <xf numFmtId="0" fontId="52" fillId="0" borderId="0" xfId="0" quotePrefix="1" applyFont="1" applyBorder="1" applyAlignment="1">
      <alignment vertical="top"/>
    </xf>
    <xf numFmtId="0" fontId="52" fillId="0" borderId="0" xfId="0" quotePrefix="1" applyFont="1" applyBorder="1"/>
    <xf numFmtId="1" fontId="52" fillId="0" borderId="0" xfId="0" applyNumberFormat="1" applyFont="1" applyBorder="1" applyAlignment="1" applyProtection="1">
      <alignment horizontal="center" vertical="center" wrapText="1"/>
      <protection locked="0"/>
    </xf>
    <xf numFmtId="1" fontId="52" fillId="0" borderId="0" xfId="0" applyNumberFormat="1" applyFont="1" applyBorder="1" applyAlignment="1" applyProtection="1">
      <alignment horizontal="left" vertical="center" wrapText="1" indent="1"/>
      <protection locked="0"/>
    </xf>
    <xf numFmtId="0" fontId="52" fillId="0" borderId="0" xfId="0" applyFont="1" applyBorder="1" applyAlignment="1">
      <alignment vertical="center"/>
    </xf>
    <xf numFmtId="0" fontId="34" fillId="0" borderId="0" xfId="0" applyFont="1" applyBorder="1"/>
    <xf numFmtId="0" fontId="52" fillId="0" borderId="0" xfId="0" applyFont="1" applyBorder="1" applyAlignment="1">
      <alignment vertical="top"/>
    </xf>
    <xf numFmtId="0" fontId="52" fillId="0" borderId="0" xfId="0" applyFont="1" applyBorder="1"/>
    <xf numFmtId="1" fontId="23" fillId="0" borderId="0" xfId="0" applyNumberFormat="1" applyFont="1" applyBorder="1" applyAlignment="1" applyProtection="1">
      <alignment horizontal="left" vertical="center" wrapText="1"/>
      <protection locked="0"/>
    </xf>
    <xf numFmtId="0" fontId="53" fillId="0" borderId="0" xfId="0" applyFont="1" applyBorder="1" applyAlignment="1">
      <alignment horizontal="left"/>
    </xf>
    <xf numFmtId="1" fontId="25" fillId="0" borderId="0" xfId="0" applyNumberFormat="1" applyFont="1" applyBorder="1" applyAlignment="1" applyProtection="1">
      <alignment horizontal="center" vertical="center"/>
      <protection locked="0"/>
    </xf>
    <xf numFmtId="0" fontId="53" fillId="0" borderId="0" xfId="0" applyFont="1" applyBorder="1" applyAlignment="1">
      <alignment vertical="top"/>
    </xf>
    <xf numFmtId="0" fontId="58" fillId="0" borderId="0" xfId="0" applyFont="1" applyBorder="1"/>
    <xf numFmtId="0" fontId="65" fillId="0" borderId="0" xfId="0" applyFont="1" applyBorder="1"/>
    <xf numFmtId="1" fontId="52" fillId="0" borderId="0" xfId="0" applyNumberFormat="1" applyFont="1" applyBorder="1" applyAlignment="1" applyProtection="1">
      <alignment vertical="center"/>
      <protection locked="0"/>
    </xf>
    <xf numFmtId="0" fontId="25" fillId="0" borderId="0" xfId="0" applyFont="1" applyBorder="1" applyAlignment="1">
      <alignment vertical="center"/>
    </xf>
    <xf numFmtId="0" fontId="65" fillId="0" borderId="0" xfId="0" applyFont="1" applyBorder="1" applyAlignment="1">
      <alignment vertical="top"/>
    </xf>
    <xf numFmtId="0" fontId="53" fillId="0" borderId="0" xfId="0" applyFont="1" applyBorder="1"/>
    <xf numFmtId="0" fontId="25" fillId="0" borderId="0" xfId="0" applyFont="1" applyBorder="1" applyAlignment="1">
      <alignment horizontal="center" vertical="center"/>
    </xf>
    <xf numFmtId="0" fontId="31" fillId="0" borderId="0" xfId="0" applyFont="1" applyBorder="1"/>
    <xf numFmtId="0" fontId="58" fillId="13" borderId="0" xfId="0" applyFont="1" applyFill="1" applyBorder="1"/>
    <xf numFmtId="0" fontId="65" fillId="0" borderId="0" xfId="0" applyFont="1" applyBorder="1" applyAlignment="1"/>
    <xf numFmtId="0" fontId="52" fillId="0" borderId="0" xfId="0" quotePrefix="1" applyFont="1" applyBorder="1" applyAlignment="1"/>
    <xf numFmtId="0" fontId="53" fillId="0" borderId="0" xfId="0" applyFont="1" applyBorder="1" applyAlignment="1">
      <alignment horizontal="center" wrapText="1"/>
    </xf>
    <xf numFmtId="0" fontId="58" fillId="0" borderId="0" xfId="0" applyFont="1" applyBorder="1" applyAlignment="1">
      <alignment vertical="center"/>
    </xf>
    <xf numFmtId="0" fontId="52" fillId="0" borderId="0" xfId="0" applyFont="1" applyBorder="1" applyAlignment="1">
      <alignment vertical="center" wrapText="1"/>
    </xf>
    <xf numFmtId="0" fontId="58" fillId="0" borderId="0" xfId="0" applyFont="1" applyBorder="1" applyAlignment="1">
      <alignment horizontal="center" vertical="center"/>
    </xf>
    <xf numFmtId="0" fontId="53" fillId="0" borderId="0" xfId="0" applyFont="1" applyBorder="1" applyAlignment="1">
      <alignment horizontal="left" vertical="top"/>
    </xf>
    <xf numFmtId="0" fontId="52" fillId="0" borderId="0" xfId="0" applyFont="1" applyBorder="1" applyAlignment="1">
      <alignment horizontal="left"/>
    </xf>
    <xf numFmtId="0" fontId="53" fillId="0" borderId="0" xfId="0" applyFont="1" applyBorder="1" applyAlignment="1" applyProtection="1">
      <alignment horizontal="center" vertical="center" wrapText="1"/>
      <protection locked="0"/>
    </xf>
    <xf numFmtId="0" fontId="52" fillId="0" borderId="0" xfId="0" applyFont="1" applyBorder="1" applyAlignment="1">
      <alignment horizontal="center"/>
    </xf>
    <xf numFmtId="0" fontId="59" fillId="0" borderId="0" xfId="0" applyFont="1" applyBorder="1" applyAlignment="1">
      <alignment horizontal="right"/>
    </xf>
    <xf numFmtId="0" fontId="58" fillId="0" borderId="0" xfId="0" applyFont="1" applyBorder="1" applyAlignment="1" applyProtection="1">
      <alignment vertical="center"/>
      <protection locked="0"/>
    </xf>
    <xf numFmtId="0" fontId="25" fillId="0" borderId="0" xfId="0" applyFont="1" applyBorder="1" applyAlignment="1" applyProtection="1">
      <alignment horizontal="center" vertical="center"/>
      <protection locked="0"/>
    </xf>
    <xf numFmtId="0" fontId="53" fillId="0" borderId="0" xfId="0" applyFont="1" applyBorder="1" applyAlignment="1">
      <alignment horizontal="center"/>
    </xf>
    <xf numFmtId="0" fontId="52" fillId="0" borderId="0" xfId="0" applyFont="1" applyBorder="1" applyAlignment="1">
      <alignment horizontal="left" vertical="center"/>
    </xf>
    <xf numFmtId="0" fontId="59" fillId="0" borderId="0" xfId="0" applyFont="1" applyBorder="1" applyAlignment="1">
      <alignment vertical="center"/>
    </xf>
    <xf numFmtId="0" fontId="59" fillId="0" borderId="0" xfId="0" applyFont="1" applyBorder="1"/>
    <xf numFmtId="0" fontId="53" fillId="0" borderId="0" xfId="0" applyFont="1" applyBorder="1" applyAlignment="1">
      <alignment horizontal="center" vertical="center"/>
    </xf>
    <xf numFmtId="0" fontId="53" fillId="0" borderId="0" xfId="0" applyFont="1" applyBorder="1" applyAlignment="1">
      <alignment vertical="center"/>
    </xf>
    <xf numFmtId="2" fontId="52" fillId="0" borderId="0" xfId="0" applyNumberFormat="1" applyFont="1" applyBorder="1" applyAlignment="1">
      <alignment horizontal="left"/>
    </xf>
    <xf numFmtId="0" fontId="52" fillId="0" borderId="0" xfId="0" applyFont="1" applyBorder="1" applyAlignment="1">
      <alignment horizontal="center" vertical="center" wrapText="1"/>
    </xf>
    <xf numFmtId="0" fontId="53" fillId="0" borderId="0" xfId="0" applyFont="1" applyBorder="1" applyAlignment="1">
      <alignment horizontal="left" wrapText="1"/>
    </xf>
    <xf numFmtId="0" fontId="58" fillId="0" borderId="351" xfId="0" applyFont="1" applyBorder="1"/>
    <xf numFmtId="0" fontId="52" fillId="0" borderId="351" xfId="0" applyFont="1" applyBorder="1"/>
    <xf numFmtId="0" fontId="52" fillId="0" borderId="351" xfId="0" applyFont="1" applyBorder="1" applyAlignment="1">
      <alignment horizontal="center"/>
    </xf>
    <xf numFmtId="0" fontId="53" fillId="0" borderId="177" xfId="0" applyFont="1" applyBorder="1" applyAlignment="1">
      <alignment vertical="top"/>
    </xf>
    <xf numFmtId="0" fontId="58" fillId="0" borderId="177" xfId="0" applyFont="1" applyBorder="1"/>
    <xf numFmtId="0" fontId="65" fillId="0" borderId="177" xfId="0" applyFont="1" applyBorder="1"/>
    <xf numFmtId="0" fontId="52" fillId="0" borderId="177" xfId="0" applyFont="1" applyBorder="1"/>
    <xf numFmtId="0" fontId="15" fillId="0" borderId="0" xfId="0" applyFont="1" applyBorder="1"/>
    <xf numFmtId="0" fontId="20" fillId="0" borderId="0" xfId="0" applyFont="1" applyBorder="1" applyAlignment="1">
      <alignment vertical="center"/>
    </xf>
    <xf numFmtId="1" fontId="25" fillId="0" borderId="0" xfId="0" applyNumberFormat="1" applyFont="1" applyBorder="1" applyAlignment="1" applyProtection="1">
      <alignment vertical="center"/>
      <protection locked="0"/>
    </xf>
    <xf numFmtId="1" fontId="52" fillId="0" borderId="0" xfId="0" applyNumberFormat="1" applyFont="1" applyBorder="1" applyAlignment="1" applyProtection="1">
      <alignment horizontal="center" vertical="center"/>
      <protection locked="0"/>
    </xf>
    <xf numFmtId="0" fontId="52" fillId="0" borderId="0" xfId="0" applyFont="1" applyBorder="1" applyAlignment="1" applyProtection="1">
      <alignment vertical="center"/>
      <protection locked="0"/>
    </xf>
    <xf numFmtId="0" fontId="52" fillId="0" borderId="0"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52" fillId="0" borderId="0" xfId="0" applyFont="1" applyBorder="1" applyAlignment="1" applyProtection="1">
      <alignment horizontal="left" vertical="center"/>
      <protection locked="0"/>
    </xf>
    <xf numFmtId="0" fontId="53" fillId="0" borderId="193" xfId="0" applyFont="1" applyBorder="1" applyAlignment="1">
      <alignment horizontal="center" wrapText="1"/>
    </xf>
    <xf numFmtId="0" fontId="53" fillId="0" borderId="178" xfId="0" applyFont="1" applyBorder="1" applyAlignment="1">
      <alignment horizontal="center" wrapText="1"/>
    </xf>
    <xf numFmtId="0" fontId="65" fillId="0" borderId="193" xfId="0" applyFont="1" applyBorder="1" applyAlignment="1">
      <alignment horizontal="center"/>
    </xf>
    <xf numFmtId="0" fontId="58" fillId="0" borderId="193" xfId="0" applyFont="1" applyBorder="1" applyAlignment="1">
      <alignment horizontal="center" vertical="center"/>
    </xf>
    <xf numFmtId="0" fontId="52" fillId="0" borderId="178" xfId="0" applyFont="1" applyBorder="1" applyAlignment="1">
      <alignment horizontal="left"/>
    </xf>
    <xf numFmtId="0" fontId="53" fillId="0" borderId="178" xfId="0" applyFont="1" applyBorder="1" applyAlignment="1">
      <alignment horizontal="left"/>
    </xf>
    <xf numFmtId="0" fontId="52" fillId="0" borderId="354" xfId="0" applyFont="1" applyBorder="1" applyAlignment="1">
      <alignment horizontal="center"/>
    </xf>
    <xf numFmtId="0" fontId="52" fillId="0" borderId="355" xfId="0" applyFont="1" applyBorder="1" applyAlignment="1">
      <alignment horizontal="center"/>
    </xf>
    <xf numFmtId="0" fontId="58" fillId="0" borderId="178" xfId="0" applyFont="1" applyBorder="1" applyAlignment="1" applyProtection="1">
      <alignment horizontal="center" vertical="center"/>
      <protection locked="0"/>
    </xf>
    <xf numFmtId="0" fontId="58" fillId="0" borderId="178" xfId="0" applyFont="1" applyBorder="1" applyAlignment="1" applyProtection="1">
      <alignment horizontal="center"/>
      <protection locked="0"/>
    </xf>
    <xf numFmtId="0" fontId="53" fillId="0" borderId="178" xfId="0" applyFont="1" applyBorder="1" applyAlignment="1">
      <alignment horizontal="center"/>
    </xf>
    <xf numFmtId="0" fontId="52" fillId="0" borderId="193" xfId="0" applyFont="1" applyBorder="1" applyAlignment="1">
      <alignment horizontal="center" vertical="top"/>
    </xf>
    <xf numFmtId="0" fontId="65" fillId="0" borderId="246" xfId="0" applyFont="1" applyBorder="1"/>
    <xf numFmtId="0" fontId="52" fillId="0" borderId="0" xfId="0" applyFont="1" applyBorder="1" applyAlignment="1">
      <alignment horizontal="center" vertical="center"/>
    </xf>
    <xf numFmtId="0" fontId="20" fillId="0" borderId="0" xfId="0" applyFont="1" applyBorder="1" applyAlignment="1" applyProtection="1">
      <alignment vertical="center"/>
      <protection locked="0"/>
    </xf>
    <xf numFmtId="0" fontId="31" fillId="0" borderId="0" xfId="0" applyFont="1" applyBorder="1" applyAlignment="1"/>
    <xf numFmtId="0" fontId="88" fillId="0" borderId="0" xfId="0" applyFont="1" applyBorder="1" applyAlignment="1">
      <alignment horizontal="center" vertical="center"/>
    </xf>
    <xf numFmtId="0" fontId="86" fillId="0" borderId="0" xfId="0" applyFont="1" applyBorder="1" applyAlignment="1">
      <alignment vertical="center"/>
    </xf>
    <xf numFmtId="0" fontId="85" fillId="0" borderId="0" xfId="0" applyFont="1" applyBorder="1" applyAlignment="1">
      <alignment vertical="center"/>
    </xf>
    <xf numFmtId="1" fontId="52" fillId="0" borderId="0" xfId="0" applyNumberFormat="1" applyFont="1" applyBorder="1" applyAlignment="1" applyProtection="1">
      <alignment horizontal="right" vertical="center"/>
      <protection locked="0"/>
    </xf>
    <xf numFmtId="0" fontId="23" fillId="0" borderId="0" xfId="0" applyFont="1" applyBorder="1" applyAlignment="1">
      <alignment vertical="center"/>
    </xf>
    <xf numFmtId="0" fontId="18" fillId="0" borderId="0" xfId="0" applyFont="1" applyBorder="1"/>
    <xf numFmtId="0" fontId="18" fillId="0" borderId="0" xfId="0" applyFont="1" applyBorder="1" applyAlignment="1">
      <alignment horizontal="center"/>
    </xf>
    <xf numFmtId="0" fontId="58" fillId="0" borderId="0" xfId="0" applyFont="1" applyBorder="1" applyAlignment="1"/>
    <xf numFmtId="0" fontId="52" fillId="0" borderId="0" xfId="0" applyFont="1" applyBorder="1" applyAlignment="1"/>
    <xf numFmtId="0" fontId="52" fillId="0" borderId="0" xfId="0" applyFont="1" applyBorder="1" applyProtection="1">
      <protection locked="0"/>
    </xf>
    <xf numFmtId="0" fontId="52" fillId="0" borderId="0" xfId="0" quotePrefix="1" applyFont="1" applyBorder="1" applyAlignment="1" applyProtection="1">
      <alignment horizontal="center" vertical="top"/>
      <protection locked="0"/>
    </xf>
    <xf numFmtId="0" fontId="58" fillId="0" borderId="0" xfId="0" applyFont="1" applyBorder="1" applyAlignment="1">
      <alignment horizontal="center"/>
    </xf>
    <xf numFmtId="0" fontId="52" fillId="0" borderId="0" xfId="0" applyFont="1" applyBorder="1" applyAlignment="1" applyProtection="1">
      <alignment vertical="top"/>
      <protection locked="0"/>
    </xf>
    <xf numFmtId="0" fontId="52" fillId="0" borderId="0" xfId="0" applyFont="1" applyBorder="1" applyAlignment="1" applyProtection="1">
      <alignment horizontal="left" vertical="top"/>
      <protection locked="0"/>
    </xf>
    <xf numFmtId="0" fontId="53" fillId="0" borderId="0" xfId="0" applyFont="1" applyBorder="1" applyAlignment="1" applyProtection="1">
      <alignment horizontal="left"/>
      <protection locked="0"/>
    </xf>
    <xf numFmtId="0" fontId="84" fillId="0" borderId="193" xfId="0" applyFont="1" applyBorder="1" applyAlignment="1"/>
    <xf numFmtId="0" fontId="84" fillId="0" borderId="178" xfId="0" applyFont="1" applyBorder="1" applyAlignment="1"/>
    <xf numFmtId="0" fontId="57" fillId="20" borderId="0" xfId="0" applyFont="1" applyFill="1" applyBorder="1" applyAlignment="1" applyProtection="1">
      <alignment vertical="center"/>
      <protection locked="0"/>
    </xf>
    <xf numFmtId="0" fontId="52" fillId="0" borderId="0" xfId="0" quotePrefix="1" applyFont="1" applyBorder="1" applyAlignment="1">
      <alignment vertical="center"/>
    </xf>
    <xf numFmtId="0" fontId="58" fillId="20" borderId="0" xfId="0" applyFont="1" applyFill="1" applyBorder="1"/>
    <xf numFmtId="0" fontId="52" fillId="20" borderId="0" xfId="0" applyFont="1" applyFill="1" applyBorder="1" applyAlignment="1">
      <alignment horizontal="center" vertical="center"/>
    </xf>
    <xf numFmtId="0" fontId="20" fillId="20" borderId="0" xfId="0" applyFont="1" applyFill="1" applyBorder="1" applyAlignment="1">
      <alignment horizontal="center" vertical="center"/>
    </xf>
    <xf numFmtId="0" fontId="52" fillId="20" borderId="0" xfId="0" applyFont="1" applyFill="1" applyBorder="1" applyAlignment="1">
      <alignment vertical="center"/>
    </xf>
    <xf numFmtId="0" fontId="65" fillId="20" borderId="0" xfId="0" applyFont="1" applyFill="1" applyBorder="1"/>
    <xf numFmtId="0" fontId="58" fillId="20" borderId="0" xfId="0" applyFont="1" applyFill="1" applyBorder="1" applyAlignment="1">
      <alignment vertical="center"/>
    </xf>
    <xf numFmtId="0" fontId="88" fillId="20" borderId="0" xfId="0" applyFont="1" applyFill="1" applyBorder="1" applyAlignment="1">
      <alignment horizontal="center" vertical="center"/>
    </xf>
    <xf numFmtId="0" fontId="85" fillId="20" borderId="0" xfId="0" applyFont="1" applyFill="1" applyBorder="1" applyAlignment="1">
      <alignment vertical="center"/>
    </xf>
    <xf numFmtId="0" fontId="52" fillId="20" borderId="0" xfId="0" applyFont="1" applyFill="1" applyBorder="1" applyAlignment="1"/>
    <xf numFmtId="0" fontId="52" fillId="20" borderId="0" xfId="0" quotePrefix="1" applyFont="1" applyFill="1" applyBorder="1"/>
    <xf numFmtId="0" fontId="25" fillId="0" borderId="0" xfId="0" applyFont="1" applyAlignment="1">
      <alignment horizontal="center" vertical="center"/>
    </xf>
    <xf numFmtId="0" fontId="22" fillId="0" borderId="0" xfId="0" applyFont="1" applyAlignment="1">
      <alignment horizontal="center" vertical="center"/>
    </xf>
    <xf numFmtId="0" fontId="52" fillId="0" borderId="0" xfId="0" applyFont="1" applyBorder="1" applyAlignment="1">
      <alignment horizontal="center"/>
    </xf>
    <xf numFmtId="0" fontId="59" fillId="0" borderId="0" xfId="0" applyFont="1" applyBorder="1" applyAlignment="1">
      <alignment horizontal="right" vertical="top"/>
    </xf>
    <xf numFmtId="0" fontId="52" fillId="0" borderId="0" xfId="0" applyFont="1" applyBorder="1" applyAlignment="1">
      <alignment horizontal="center" vertical="center"/>
    </xf>
    <xf numFmtId="0" fontId="58" fillId="0" borderId="0" xfId="0" applyFont="1" applyAlignment="1">
      <alignment horizontal="center" vertical="center"/>
    </xf>
    <xf numFmtId="0" fontId="16" fillId="0" borderId="56" xfId="0" applyFont="1" applyBorder="1" applyAlignment="1" applyProtection="1">
      <alignment horizontal="center" vertical="center"/>
      <protection locked="0"/>
    </xf>
    <xf numFmtId="0" fontId="52" fillId="0" borderId="0" xfId="0" applyFont="1" applyAlignment="1">
      <alignment horizontal="center" vertical="center"/>
    </xf>
    <xf numFmtId="0" fontId="52" fillId="0" borderId="0" xfId="0" applyFont="1" applyAlignment="1">
      <alignment horizontal="left"/>
    </xf>
    <xf numFmtId="0" fontId="52" fillId="0" borderId="0" xfId="0" applyFont="1" applyAlignment="1">
      <alignment horizontal="center"/>
    </xf>
    <xf numFmtId="0" fontId="22" fillId="0" borderId="0" xfId="0" applyFont="1" applyBorder="1" applyAlignment="1" applyProtection="1">
      <alignment horizontal="center"/>
      <protection locked="0"/>
    </xf>
    <xf numFmtId="0" fontId="105" fillId="0" borderId="0" xfId="0" applyFont="1" applyBorder="1"/>
    <xf numFmtId="0" fontId="22" fillId="0" borderId="0" xfId="0" applyFont="1" applyBorder="1"/>
    <xf numFmtId="0" fontId="20" fillId="0" borderId="0" xfId="0" applyFont="1" applyBorder="1" applyAlignment="1" applyProtection="1">
      <alignment horizontal="center" vertical="center"/>
      <protection locked="0"/>
    </xf>
    <xf numFmtId="0" fontId="52" fillId="0" borderId="0" xfId="0" quotePrefix="1" applyFont="1" applyBorder="1" applyAlignment="1">
      <alignment horizontal="right" vertical="center"/>
    </xf>
    <xf numFmtId="0" fontId="20" fillId="0" borderId="0" xfId="0" applyFont="1" applyBorder="1" applyAlignment="1">
      <alignment vertical="top"/>
    </xf>
    <xf numFmtId="0" fontId="52" fillId="0" borderId="0" xfId="0" applyFont="1" applyBorder="1" applyAlignment="1">
      <alignment horizontal="left" vertical="top"/>
    </xf>
    <xf numFmtId="0" fontId="15" fillId="0" borderId="178" xfId="0" applyFont="1" applyBorder="1" applyAlignment="1">
      <alignment horizontal="center" vertical="center" wrapText="1"/>
    </xf>
    <xf numFmtId="0" fontId="25" fillId="0" borderId="212" xfId="0" applyFont="1" applyBorder="1" applyAlignment="1">
      <alignment horizontal="center"/>
    </xf>
    <xf numFmtId="0" fontId="10" fillId="0" borderId="0" xfId="0" applyFont="1" applyBorder="1" applyAlignment="1">
      <alignment vertical="center"/>
    </xf>
    <xf numFmtId="0" fontId="58" fillId="0" borderId="0" xfId="0" applyFont="1" applyBorder="1" applyAlignment="1">
      <alignment vertical="top"/>
    </xf>
    <xf numFmtId="0" fontId="58" fillId="0" borderId="0" xfId="0" applyFont="1" applyBorder="1" applyAlignment="1">
      <alignment horizontal="left"/>
    </xf>
    <xf numFmtId="0" fontId="52" fillId="0" borderId="193" xfId="0" applyFont="1" applyBorder="1" applyAlignment="1">
      <alignment horizontal="left"/>
    </xf>
    <xf numFmtId="0" fontId="34" fillId="20" borderId="162" xfId="0" applyFont="1" applyFill="1" applyBorder="1"/>
    <xf numFmtId="0" fontId="34" fillId="20" borderId="242" xfId="0" applyFont="1" applyFill="1" applyBorder="1"/>
    <xf numFmtId="0" fontId="22" fillId="20" borderId="242" xfId="0" applyFont="1" applyFill="1" applyBorder="1"/>
    <xf numFmtId="0" fontId="34" fillId="20" borderId="246" xfId="0" applyFont="1" applyFill="1" applyBorder="1"/>
    <xf numFmtId="0" fontId="52" fillId="0" borderId="351" xfId="0" quotePrefix="1" applyFont="1" applyBorder="1"/>
    <xf numFmtId="0" fontId="52" fillId="0" borderId="178" xfId="0" applyFont="1" applyBorder="1" applyAlignment="1">
      <alignment horizontal="center" vertical="center" wrapText="1"/>
    </xf>
    <xf numFmtId="0" fontId="58" fillId="0" borderId="193" xfId="0" applyFont="1" applyBorder="1" applyAlignment="1">
      <alignment horizontal="center"/>
    </xf>
    <xf numFmtId="0" fontId="34" fillId="0" borderId="200" xfId="0" applyFont="1" applyBorder="1" applyAlignment="1">
      <alignment horizontal="center"/>
    </xf>
    <xf numFmtId="0" fontId="34" fillId="0" borderId="197" xfId="0" applyFont="1" applyBorder="1"/>
    <xf numFmtId="0" fontId="34" fillId="0" borderId="201" xfId="0" applyFont="1" applyBorder="1"/>
    <xf numFmtId="0" fontId="34" fillId="0" borderId="209" xfId="0" applyFont="1" applyBorder="1"/>
    <xf numFmtId="0" fontId="15" fillId="0" borderId="0" xfId="0" applyFont="1" applyBorder="1" applyAlignment="1">
      <alignment horizontal="center"/>
    </xf>
    <xf numFmtId="0" fontId="52" fillId="0" borderId="0" xfId="0" applyFont="1" applyBorder="1" applyAlignment="1">
      <alignment horizontal="right"/>
    </xf>
    <xf numFmtId="0" fontId="52" fillId="0" borderId="0" xfId="0" applyFont="1" applyAlignment="1"/>
    <xf numFmtId="0" fontId="53" fillId="0" borderId="193" xfId="0" applyFont="1" applyBorder="1"/>
    <xf numFmtId="0" fontId="0" fillId="0" borderId="0" xfId="0" applyBorder="1" applyAlignment="1" applyProtection="1">
      <alignment vertical="center"/>
      <protection locked="0"/>
    </xf>
    <xf numFmtId="0" fontId="13" fillId="0" borderId="0" xfId="13" applyFont="1" applyBorder="1"/>
    <xf numFmtId="0" fontId="58" fillId="0" borderId="0" xfId="13" applyFont="1" applyBorder="1" applyAlignment="1">
      <alignment horizontal="left"/>
    </xf>
    <xf numFmtId="0" fontId="52" fillId="21" borderId="0" xfId="13" applyFont="1" applyFill="1" applyBorder="1" applyAlignment="1">
      <alignment horizontal="left" vertical="center"/>
    </xf>
    <xf numFmtId="0" fontId="52" fillId="21" borderId="0" xfId="13" applyFont="1" applyFill="1" applyBorder="1" applyAlignment="1">
      <alignment vertical="center"/>
    </xf>
    <xf numFmtId="0" fontId="53" fillId="21" borderId="0" xfId="13" applyFont="1" applyFill="1" applyBorder="1" applyAlignment="1">
      <alignment vertical="center"/>
    </xf>
    <xf numFmtId="0" fontId="58" fillId="21" borderId="0" xfId="13" applyFont="1" applyFill="1" applyBorder="1" applyAlignment="1">
      <alignment vertical="center"/>
    </xf>
    <xf numFmtId="0" fontId="58" fillId="21" borderId="0" xfId="13" applyFont="1" applyFill="1" applyBorder="1" applyAlignment="1">
      <alignment horizontal="left" vertical="center"/>
    </xf>
    <xf numFmtId="165" fontId="58" fillId="20" borderId="0" xfId="13" applyNumberFormat="1" applyFont="1" applyFill="1" applyBorder="1" applyAlignment="1">
      <alignment vertical="center"/>
    </xf>
    <xf numFmtId="165" fontId="58" fillId="21" borderId="0" xfId="13" applyNumberFormat="1" applyFont="1" applyFill="1" applyBorder="1" applyAlignment="1">
      <alignment vertical="center"/>
    </xf>
    <xf numFmtId="0" fontId="52" fillId="21" borderId="0" xfId="13" quotePrefix="1" applyFont="1" applyFill="1" applyBorder="1" applyAlignment="1">
      <alignment vertical="center"/>
    </xf>
    <xf numFmtId="165" fontId="53" fillId="21" borderId="0" xfId="13" applyNumberFormat="1" applyFont="1" applyFill="1" applyBorder="1" applyAlignment="1">
      <alignment horizontal="left" vertical="center"/>
    </xf>
    <xf numFmtId="165" fontId="58" fillId="21" borderId="0" xfId="13" applyNumberFormat="1" applyFont="1" applyFill="1" applyBorder="1" applyAlignment="1">
      <alignment horizontal="left" vertical="center"/>
    </xf>
    <xf numFmtId="165" fontId="58" fillId="20" borderId="0" xfId="13" applyNumberFormat="1" applyFont="1" applyFill="1" applyBorder="1" applyAlignment="1">
      <alignment horizontal="left" vertical="center"/>
    </xf>
    <xf numFmtId="0" fontId="53" fillId="21" borderId="0" xfId="13" applyFont="1" applyFill="1" applyBorder="1" applyAlignment="1">
      <alignment horizontal="left" vertical="center"/>
    </xf>
    <xf numFmtId="0" fontId="58" fillId="20" borderId="0" xfId="13" applyFont="1" applyFill="1" applyBorder="1" applyAlignment="1">
      <alignment horizontal="left" vertical="center"/>
    </xf>
    <xf numFmtId="0" fontId="52" fillId="21" borderId="0" xfId="13" quotePrefix="1" applyFont="1" applyFill="1" applyBorder="1" applyAlignment="1">
      <alignment horizontal="left" vertical="center"/>
    </xf>
    <xf numFmtId="0" fontId="53" fillId="21" borderId="0" xfId="13" quotePrefix="1" applyFont="1" applyFill="1" applyBorder="1" applyAlignment="1">
      <alignment horizontal="left" vertical="center"/>
    </xf>
    <xf numFmtId="0" fontId="52" fillId="20" borderId="0" xfId="13" applyFont="1" applyFill="1" applyBorder="1" applyAlignment="1">
      <alignment horizontal="left" vertical="center"/>
    </xf>
    <xf numFmtId="0" fontId="52" fillId="20" borderId="0" xfId="13" quotePrefix="1" applyFont="1" applyFill="1" applyBorder="1" applyAlignment="1">
      <alignment horizontal="left" vertical="center"/>
    </xf>
    <xf numFmtId="165" fontId="52" fillId="20" borderId="0" xfId="13" applyNumberFormat="1" applyFont="1" applyFill="1" applyBorder="1" applyAlignment="1">
      <alignment horizontal="left" vertical="center"/>
    </xf>
    <xf numFmtId="0" fontId="52" fillId="21" borderId="0" xfId="13" applyFont="1" applyFill="1" applyBorder="1" applyAlignment="1">
      <alignment horizontal="left" vertical="center" wrapText="1"/>
    </xf>
    <xf numFmtId="0" fontId="53" fillId="20" borderId="0" xfId="13" applyFont="1" applyFill="1" applyBorder="1" applyAlignment="1">
      <alignment horizontal="left" vertical="center"/>
    </xf>
    <xf numFmtId="0" fontId="58" fillId="21" borderId="0" xfId="13" applyFont="1" applyFill="1" applyBorder="1" applyAlignment="1">
      <alignment horizontal="left" vertical="center" wrapText="1"/>
    </xf>
    <xf numFmtId="0" fontId="13" fillId="20" borderId="0" xfId="13" applyFont="1" applyFill="1" applyBorder="1" applyAlignment="1">
      <alignment horizontal="left" vertical="center"/>
    </xf>
    <xf numFmtId="0" fontId="52" fillId="23" borderId="0" xfId="13" applyFont="1" applyFill="1" applyBorder="1" applyAlignment="1">
      <alignment vertical="center"/>
    </xf>
    <xf numFmtId="0" fontId="58" fillId="23" borderId="0" xfId="13" applyFont="1" applyFill="1" applyBorder="1" applyAlignment="1">
      <alignment vertical="center"/>
    </xf>
    <xf numFmtId="0" fontId="52" fillId="21" borderId="0" xfId="13" applyFont="1" applyFill="1" applyBorder="1" applyAlignment="1">
      <alignment vertical="center" wrapText="1"/>
    </xf>
    <xf numFmtId="165" fontId="52" fillId="20" borderId="0" xfId="1" applyNumberFormat="1" applyFont="1" applyFill="1" applyBorder="1" applyAlignment="1" applyProtection="1">
      <alignment vertical="center"/>
    </xf>
    <xf numFmtId="165" fontId="52" fillId="20" borderId="0" xfId="1" applyNumberFormat="1" applyFont="1" applyFill="1" applyBorder="1" applyAlignment="1" applyProtection="1">
      <alignment vertical="center"/>
      <protection locked="0"/>
    </xf>
    <xf numFmtId="0" fontId="52" fillId="20" borderId="0" xfId="13" quotePrefix="1" applyFont="1" applyFill="1" applyBorder="1" applyAlignment="1">
      <alignment vertical="center"/>
    </xf>
    <xf numFmtId="0" fontId="52" fillId="21" borderId="0" xfId="13" quotePrefix="1" applyFont="1" applyFill="1" applyBorder="1" applyAlignment="1">
      <alignment vertical="center" wrapText="1"/>
    </xf>
    <xf numFmtId="165" fontId="52" fillId="21" borderId="0" xfId="1" applyNumberFormat="1" applyFont="1" applyFill="1" applyBorder="1" applyAlignment="1" applyProtection="1">
      <alignment vertical="center"/>
    </xf>
    <xf numFmtId="165" fontId="58" fillId="21" borderId="0" xfId="13" applyNumberFormat="1" applyFont="1" applyFill="1" applyBorder="1" applyAlignment="1" applyProtection="1">
      <alignment vertical="center"/>
      <protection locked="0"/>
    </xf>
    <xf numFmtId="0" fontId="53" fillId="21" borderId="0" xfId="13" applyFont="1" applyFill="1" applyBorder="1" applyAlignment="1">
      <alignment vertical="center" wrapText="1"/>
    </xf>
    <xf numFmtId="165" fontId="58" fillId="21" borderId="0" xfId="13" applyNumberFormat="1" applyFont="1" applyFill="1" applyBorder="1" applyAlignment="1" applyProtection="1">
      <alignment vertical="center" wrapText="1"/>
      <protection locked="0"/>
    </xf>
    <xf numFmtId="2" fontId="52" fillId="21" borderId="0" xfId="13" quotePrefix="1" applyNumberFormat="1" applyFont="1" applyFill="1" applyBorder="1" applyAlignment="1">
      <alignment horizontal="left" vertical="center"/>
    </xf>
    <xf numFmtId="0" fontId="13" fillId="0" borderId="178" xfId="13" applyFont="1" applyBorder="1" applyAlignment="1">
      <alignment horizontal="left" vertical="center"/>
    </xf>
    <xf numFmtId="0" fontId="52" fillId="21" borderId="0" xfId="13" quotePrefix="1" applyFont="1" applyFill="1" applyBorder="1" applyAlignment="1">
      <alignment horizontal="right" vertical="center"/>
    </xf>
    <xf numFmtId="165" fontId="52" fillId="21" borderId="0" xfId="1" quotePrefix="1" applyNumberFormat="1" applyFont="1" applyFill="1" applyBorder="1" applyAlignment="1" applyProtection="1">
      <alignment horizontal="right" vertical="center"/>
    </xf>
    <xf numFmtId="0" fontId="13" fillId="3" borderId="209" xfId="13" applyFont="1" applyFill="1" applyBorder="1"/>
    <xf numFmtId="0" fontId="13" fillId="0" borderId="244" xfId="13" applyFont="1" applyBorder="1"/>
    <xf numFmtId="0" fontId="20" fillId="0" borderId="0" xfId="13" applyFont="1" applyBorder="1" applyAlignment="1">
      <alignment vertical="center"/>
    </xf>
    <xf numFmtId="0" fontId="16" fillId="3" borderId="0" xfId="13" applyFont="1" applyFill="1" applyBorder="1" applyAlignment="1">
      <alignment vertical="center"/>
    </xf>
    <xf numFmtId="0" fontId="20" fillId="3" borderId="0" xfId="13" applyFont="1" applyFill="1" applyBorder="1" applyAlignment="1">
      <alignment vertical="top"/>
    </xf>
    <xf numFmtId="0" fontId="20" fillId="3" borderId="0" xfId="13" applyFont="1" applyFill="1" applyBorder="1" applyAlignment="1">
      <alignment vertical="center"/>
    </xf>
    <xf numFmtId="0" fontId="32" fillId="0" borderId="178" xfId="13" applyBorder="1"/>
    <xf numFmtId="0" fontId="19" fillId="3" borderId="0" xfId="13" applyFont="1" applyFill="1" applyBorder="1" applyAlignment="1">
      <alignment vertical="center"/>
    </xf>
    <xf numFmtId="0" fontId="26" fillId="3" borderId="0" xfId="13" applyFont="1" applyFill="1" applyBorder="1" applyAlignment="1">
      <alignment vertical="center"/>
    </xf>
    <xf numFmtId="0" fontId="22" fillId="3" borderId="0" xfId="13" applyFont="1" applyFill="1" applyBorder="1" applyAlignment="1">
      <alignment horizontal="center" vertical="center"/>
    </xf>
    <xf numFmtId="0" fontId="32" fillId="0" borderId="0" xfId="13" applyBorder="1" applyAlignment="1">
      <alignment horizontal="center" vertical="center"/>
    </xf>
    <xf numFmtId="0" fontId="13" fillId="3" borderId="0" xfId="13" applyFont="1" applyFill="1" applyBorder="1"/>
    <xf numFmtId="0" fontId="13" fillId="0" borderId="178" xfId="13" applyFont="1" applyBorder="1"/>
    <xf numFmtId="169" fontId="58" fillId="0" borderId="0" xfId="0" applyNumberFormat="1" applyFont="1" applyBorder="1" applyAlignment="1" applyProtection="1">
      <alignment horizontal="justify" vertical="center" wrapText="1"/>
      <protection locked="0"/>
    </xf>
    <xf numFmtId="0" fontId="53" fillId="21" borderId="197" xfId="13" applyFont="1" applyFill="1" applyBorder="1" applyAlignment="1">
      <alignment horizontal="left" vertical="center"/>
    </xf>
    <xf numFmtId="0" fontId="58" fillId="21" borderId="197" xfId="13" applyFont="1" applyFill="1" applyBorder="1" applyAlignment="1">
      <alignment horizontal="left" vertical="center"/>
    </xf>
    <xf numFmtId="0" fontId="52" fillId="21" borderId="197" xfId="13" quotePrefix="1" applyFont="1" applyFill="1" applyBorder="1" applyAlignment="1">
      <alignment vertical="center"/>
    </xf>
    <xf numFmtId="0" fontId="58" fillId="23" borderId="197" xfId="13" applyFont="1" applyFill="1" applyBorder="1" applyAlignment="1">
      <alignment vertical="center"/>
    </xf>
    <xf numFmtId="165" fontId="52" fillId="20" borderId="197" xfId="1" applyNumberFormat="1" applyFont="1" applyFill="1" applyBorder="1" applyAlignment="1" applyProtection="1">
      <alignment vertical="center"/>
      <protection locked="0"/>
    </xf>
    <xf numFmtId="0" fontId="13" fillId="0" borderId="201" xfId="13" applyFont="1" applyBorder="1" applyAlignment="1">
      <alignment horizontal="left" vertical="center"/>
    </xf>
    <xf numFmtId="0" fontId="58" fillId="3" borderId="0" xfId="13" applyFont="1" applyFill="1" applyBorder="1" applyAlignment="1">
      <alignment horizontal="left"/>
    </xf>
    <xf numFmtId="0" fontId="53" fillId="3" borderId="0" xfId="13" applyFont="1" applyFill="1" applyBorder="1" applyAlignment="1">
      <alignment horizontal="left"/>
    </xf>
    <xf numFmtId="0" fontId="52" fillId="3" borderId="0" xfId="13" applyFont="1" applyFill="1" applyBorder="1" applyAlignment="1">
      <alignment horizontal="left"/>
    </xf>
    <xf numFmtId="0" fontId="52" fillId="0" borderId="0" xfId="13" applyFont="1" applyBorder="1" applyAlignment="1">
      <alignment horizontal="left"/>
    </xf>
    <xf numFmtId="0" fontId="0" fillId="0" borderId="0" xfId="0" applyBorder="1" applyAlignment="1">
      <alignment horizontal="left"/>
    </xf>
    <xf numFmtId="0" fontId="53" fillId="0" borderId="0" xfId="13" applyFont="1" applyBorder="1" applyAlignment="1">
      <alignment horizontal="left"/>
    </xf>
    <xf numFmtId="0" fontId="13" fillId="0" borderId="0" xfId="13" applyFont="1" applyBorder="1" applyAlignment="1">
      <alignment horizontal="left"/>
    </xf>
    <xf numFmtId="0" fontId="52" fillId="0" borderId="0" xfId="0" applyFont="1" applyBorder="1" applyAlignment="1">
      <alignment horizontal="left" vertical="center"/>
    </xf>
    <xf numFmtId="0" fontId="52" fillId="0" borderId="0" xfId="0" applyFont="1" applyAlignment="1">
      <alignment horizontal="left" vertical="center"/>
    </xf>
    <xf numFmtId="0" fontId="52" fillId="0" borderId="0" xfId="0" applyFont="1" applyAlignment="1">
      <alignment horizontal="left"/>
    </xf>
    <xf numFmtId="0" fontId="52" fillId="0" borderId="0" xfId="0" applyFont="1" applyAlignment="1">
      <alignment horizontal="center"/>
    </xf>
    <xf numFmtId="164" fontId="58" fillId="3" borderId="0" xfId="1" applyNumberFormat="1" applyFont="1" applyFill="1" applyBorder="1" applyAlignment="1" applyProtection="1">
      <alignment horizontal="left" vertical="center"/>
    </xf>
    <xf numFmtId="0" fontId="52" fillId="3" borderId="0" xfId="0" applyFont="1" applyFill="1" applyAlignment="1">
      <alignment horizontal="center" vertical="center"/>
    </xf>
    <xf numFmtId="0" fontId="52" fillId="3" borderId="0" xfId="0" quotePrefix="1" applyFont="1" applyFill="1" applyAlignment="1">
      <alignment horizontal="center" vertical="center"/>
    </xf>
    <xf numFmtId="3" fontId="58" fillId="3" borderId="0" xfId="0" applyNumberFormat="1" applyFont="1" applyFill="1" applyAlignment="1" applyProtection="1">
      <alignment horizontal="right" vertical="center"/>
      <protection locked="0"/>
    </xf>
    <xf numFmtId="164" fontId="58" fillId="3" borderId="0" xfId="0" applyNumberFormat="1" applyFont="1" applyFill="1" applyAlignment="1" applyProtection="1">
      <alignment vertical="center" wrapText="1"/>
      <protection locked="0"/>
    </xf>
    <xf numFmtId="0" fontId="52" fillId="3" borderId="0" xfId="0" applyFont="1" applyFill="1" applyAlignment="1">
      <alignment horizontal="left" vertical="center" wrapText="1"/>
    </xf>
    <xf numFmtId="0" fontId="53" fillId="3" borderId="0" xfId="0" applyFont="1" applyFill="1" applyAlignment="1">
      <alignment horizontal="left" vertical="center"/>
    </xf>
    <xf numFmtId="0" fontId="53" fillId="3" borderId="0" xfId="0" applyFont="1" applyFill="1" applyAlignment="1">
      <alignment horizontal="center" vertical="center"/>
    </xf>
    <xf numFmtId="0" fontId="58" fillId="0" borderId="0" xfId="0" applyFont="1" applyAlignment="1">
      <alignment horizontal="left" vertical="center"/>
    </xf>
    <xf numFmtId="0" fontId="52" fillId="0" borderId="193" xfId="0" quotePrefix="1" applyFont="1" applyBorder="1" applyAlignment="1">
      <alignment horizontal="center"/>
    </xf>
    <xf numFmtId="0" fontId="58" fillId="0" borderId="0" xfId="0" applyFont="1" applyBorder="1" applyAlignment="1">
      <alignment horizontal="left" vertical="center"/>
    </xf>
    <xf numFmtId="0" fontId="58" fillId="3" borderId="0" xfId="0" applyFont="1" applyFill="1" applyBorder="1"/>
    <xf numFmtId="0" fontId="22" fillId="3" borderId="193" xfId="0" applyFont="1" applyFill="1" applyBorder="1" applyAlignment="1">
      <alignment vertical="center"/>
    </xf>
    <xf numFmtId="0" fontId="58" fillId="0" borderId="162" xfId="0" applyFont="1" applyBorder="1"/>
    <xf numFmtId="0" fontId="52" fillId="0" borderId="242" xfId="0" applyFont="1" applyBorder="1" applyAlignment="1">
      <alignment horizontal="left" vertical="center"/>
    </xf>
    <xf numFmtId="0" fontId="58" fillId="0" borderId="242" xfId="0" applyFont="1" applyBorder="1" applyAlignment="1">
      <alignment vertical="center"/>
    </xf>
    <xf numFmtId="0" fontId="58" fillId="0" borderId="242" xfId="0" applyFont="1" applyBorder="1" applyAlignment="1">
      <alignment horizontal="left"/>
    </xf>
    <xf numFmtId="0" fontId="53" fillId="0" borderId="242" xfId="0" applyFont="1" applyBorder="1" applyAlignment="1">
      <alignment vertical="center"/>
    </xf>
    <xf numFmtId="0" fontId="58" fillId="0" borderId="242" xfId="0" applyFont="1" applyBorder="1"/>
    <xf numFmtId="0" fontId="58" fillId="0" borderId="246" xfId="0" applyFont="1" applyBorder="1"/>
    <xf numFmtId="0" fontId="52" fillId="3" borderId="0" xfId="0" quotePrefix="1" applyFont="1" applyFill="1" applyBorder="1" applyAlignment="1">
      <alignment horizontal="center" vertical="center"/>
    </xf>
    <xf numFmtId="0" fontId="52" fillId="3" borderId="0" xfId="0" applyFont="1" applyFill="1" applyBorder="1" applyAlignment="1">
      <alignment horizontal="center" vertical="center"/>
    </xf>
    <xf numFmtId="3" fontId="52" fillId="3" borderId="0" xfId="0" quotePrefix="1" applyNumberFormat="1" applyFont="1" applyFill="1" applyBorder="1" applyAlignment="1" applyProtection="1">
      <alignment horizontal="right"/>
      <protection locked="0"/>
    </xf>
    <xf numFmtId="164" fontId="58" fillId="3" borderId="0" xfId="0" applyNumberFormat="1" applyFont="1" applyFill="1" applyBorder="1" applyAlignment="1" applyProtection="1">
      <alignment vertical="center" wrapText="1"/>
      <protection locked="0"/>
    </xf>
    <xf numFmtId="0" fontId="52" fillId="3" borderId="0" xfId="0" applyFont="1" applyFill="1" applyBorder="1" applyAlignment="1">
      <alignment vertical="center" wrapText="1"/>
    </xf>
    <xf numFmtId="0" fontId="58" fillId="3" borderId="0" xfId="0" applyFont="1" applyFill="1" applyBorder="1" applyAlignment="1">
      <alignment horizontal="right"/>
    </xf>
    <xf numFmtId="0" fontId="52" fillId="3" borderId="0" xfId="0" quotePrefix="1" applyFont="1" applyFill="1" applyBorder="1" applyAlignment="1">
      <alignment horizontal="right" vertical="center"/>
    </xf>
    <xf numFmtId="0" fontId="52" fillId="3" borderId="0" xfId="0" quotePrefix="1" applyFont="1" applyFill="1" applyBorder="1" applyAlignment="1">
      <alignment vertical="center"/>
    </xf>
    <xf numFmtId="0" fontId="113" fillId="3" borderId="0" xfId="0" applyFont="1" applyFill="1" applyBorder="1" applyAlignment="1">
      <alignment horizontal="center"/>
    </xf>
    <xf numFmtId="0" fontId="112" fillId="3" borderId="178" xfId="0" applyFont="1" applyFill="1" applyBorder="1"/>
    <xf numFmtId="0" fontId="52" fillId="3" borderId="0" xfId="0" applyFont="1" applyFill="1" applyBorder="1" applyAlignment="1">
      <alignment horizontal="center"/>
    </xf>
    <xf numFmtId="0" fontId="52" fillId="3" borderId="0" xfId="0" applyFont="1" applyFill="1" applyBorder="1" applyAlignment="1"/>
    <xf numFmtId="0" fontId="52" fillId="3" borderId="0" xfId="0" applyFont="1" applyFill="1" applyBorder="1" applyAlignment="1">
      <alignment vertical="top"/>
    </xf>
    <xf numFmtId="0" fontId="53" fillId="3" borderId="0" xfId="0" applyFont="1" applyFill="1" applyBorder="1" applyAlignment="1"/>
    <xf numFmtId="0" fontId="52" fillId="3" borderId="0" xfId="0" applyFont="1" applyFill="1" applyBorder="1" applyAlignment="1">
      <alignment horizontal="right" vertical="center"/>
    </xf>
    <xf numFmtId="0" fontId="52" fillId="3" borderId="0" xfId="0" applyFont="1" applyFill="1" applyAlignment="1"/>
    <xf numFmtId="0" fontId="52" fillId="0" borderId="0" xfId="0" applyFont="1" applyAlignment="1">
      <alignment horizontal="center" vertical="center"/>
    </xf>
    <xf numFmtId="0" fontId="52" fillId="0" borderId="0" xfId="0" applyFont="1" applyAlignment="1">
      <alignment horizontal="left" vertical="center"/>
    </xf>
    <xf numFmtId="0" fontId="52" fillId="0" borderId="0" xfId="0" applyFont="1" applyAlignment="1">
      <alignment horizontal="left"/>
    </xf>
    <xf numFmtId="169" fontId="58" fillId="3" borderId="0" xfId="0" applyNumberFormat="1" applyFont="1" applyFill="1" applyAlignment="1">
      <alignment horizontal="justify" vertical="center" wrapText="1"/>
    </xf>
    <xf numFmtId="164" fontId="58" fillId="3" borderId="0" xfId="0" applyNumberFormat="1" applyFont="1" applyFill="1" applyBorder="1" applyAlignment="1" applyProtection="1">
      <alignment vertical="center" wrapText="1"/>
      <protection locked="0"/>
    </xf>
    <xf numFmtId="0" fontId="58" fillId="3" borderId="0" xfId="0" applyFont="1" applyFill="1" applyAlignment="1"/>
    <xf numFmtId="0" fontId="58" fillId="0" borderId="0" xfId="0" applyFont="1" applyAlignment="1"/>
    <xf numFmtId="0" fontId="58" fillId="3" borderId="121" xfId="0" applyFont="1" applyFill="1" applyBorder="1" applyAlignment="1"/>
    <xf numFmtId="0" fontId="53" fillId="3" borderId="0" xfId="0" applyFont="1" applyFill="1" applyAlignment="1"/>
    <xf numFmtId="0" fontId="58" fillId="21" borderId="0" xfId="0" applyFont="1" applyFill="1"/>
    <xf numFmtId="0" fontId="58" fillId="20" borderId="0" xfId="0" applyFont="1" applyFill="1"/>
    <xf numFmtId="0" fontId="52" fillId="20" borderId="0" xfId="0" applyFont="1" applyFill="1" applyAlignment="1">
      <alignment horizontal="left" vertical="center"/>
    </xf>
    <xf numFmtId="0" fontId="58" fillId="20" borderId="0" xfId="0" applyFont="1" applyFill="1" applyAlignment="1">
      <alignment vertical="center"/>
    </xf>
    <xf numFmtId="0" fontId="58" fillId="20" borderId="0" xfId="0" applyFont="1" applyFill="1" applyAlignment="1">
      <alignment horizontal="left" vertical="center"/>
    </xf>
    <xf numFmtId="0" fontId="52" fillId="21" borderId="0" xfId="0" applyFont="1" applyFill="1" applyAlignment="1">
      <alignment horizontal="left"/>
    </xf>
    <xf numFmtId="0" fontId="53" fillId="21" borderId="0" xfId="0" applyFont="1" applyFill="1" applyAlignment="1">
      <alignment horizontal="left"/>
    </xf>
    <xf numFmtId="0" fontId="58" fillId="21" borderId="0" xfId="0" applyFont="1" applyFill="1" applyAlignment="1">
      <alignment horizontal="right"/>
    </xf>
    <xf numFmtId="0" fontId="59" fillId="21" borderId="0" xfId="0" applyFont="1" applyFill="1" applyAlignment="1">
      <alignment horizontal="right"/>
    </xf>
    <xf numFmtId="3" fontId="52" fillId="21" borderId="0" xfId="0" applyNumberFormat="1" applyFont="1" applyFill="1" applyAlignment="1" applyProtection="1">
      <alignment horizontal="center"/>
      <protection locked="0"/>
    </xf>
    <xf numFmtId="0" fontId="52" fillId="21" borderId="0" xfId="0" applyFont="1" applyFill="1" applyAlignment="1">
      <alignment horizontal="right"/>
    </xf>
    <xf numFmtId="0" fontId="52" fillId="0" borderId="0" xfId="0" applyFont="1" applyBorder="1" applyAlignment="1">
      <alignment horizontal="left"/>
    </xf>
    <xf numFmtId="0" fontId="52" fillId="0" borderId="0" xfId="0" applyFont="1" applyAlignment="1">
      <alignment horizontal="left"/>
    </xf>
    <xf numFmtId="169" fontId="58" fillId="3" borderId="0" xfId="0" applyNumberFormat="1" applyFont="1" applyFill="1" applyAlignment="1">
      <alignment horizontal="justify" vertical="center" wrapText="1"/>
    </xf>
    <xf numFmtId="0" fontId="52" fillId="3" borderId="0" xfId="0" applyFont="1" applyFill="1" applyAlignment="1">
      <alignment horizontal="center" vertical="center"/>
    </xf>
    <xf numFmtId="0" fontId="52" fillId="3" borderId="0" xfId="0" applyFont="1" applyFill="1" applyAlignment="1">
      <alignment horizontal="right"/>
    </xf>
    <xf numFmtId="0" fontId="53" fillId="3" borderId="0" xfId="0" applyFont="1" applyFill="1" applyAlignment="1">
      <alignment horizontal="left" vertical="center"/>
    </xf>
    <xf numFmtId="0" fontId="58" fillId="0" borderId="0" xfId="0" applyFont="1" applyAlignment="1">
      <alignment horizontal="left" vertical="center"/>
    </xf>
    <xf numFmtId="0" fontId="52" fillId="0" borderId="301" xfId="0" applyFont="1" applyBorder="1" applyAlignment="1">
      <alignment horizontal="left"/>
    </xf>
    <xf numFmtId="0" fontId="53" fillId="0" borderId="301" xfId="0" applyFont="1" applyBorder="1" applyAlignment="1">
      <alignment horizontal="left" vertical="center"/>
    </xf>
    <xf numFmtId="0" fontId="53" fillId="0" borderId="301" xfId="0" applyFont="1" applyBorder="1"/>
    <xf numFmtId="0" fontId="58" fillId="0" borderId="301" xfId="0" applyFont="1" applyBorder="1"/>
    <xf numFmtId="0" fontId="52" fillId="3" borderId="301" xfId="0" applyFont="1" applyFill="1" applyBorder="1" applyAlignment="1">
      <alignment horizontal="center" vertical="center" wrapText="1"/>
    </xf>
    <xf numFmtId="0" fontId="53" fillId="0" borderId="0" xfId="0" applyFont="1" applyBorder="1" applyAlignment="1">
      <alignment horizontal="left" vertical="center"/>
    </xf>
    <xf numFmtId="0" fontId="52" fillId="3" borderId="0" xfId="0" applyFont="1" applyFill="1" applyBorder="1" applyAlignment="1">
      <alignment horizontal="center" vertical="center" wrapText="1"/>
    </xf>
    <xf numFmtId="0" fontId="113" fillId="3" borderId="301" xfId="0" applyFont="1" applyFill="1" applyBorder="1" applyAlignment="1" applyProtection="1">
      <alignment horizontal="left"/>
      <protection locked="0"/>
    </xf>
    <xf numFmtId="0" fontId="112" fillId="3" borderId="301" xfId="0" applyFont="1" applyFill="1" applyBorder="1"/>
    <xf numFmtId="169" fontId="112" fillId="3" borderId="301" xfId="0" applyNumberFormat="1" applyFont="1" applyFill="1" applyBorder="1" applyAlignment="1">
      <alignment horizontal="justify" vertical="center" wrapText="1"/>
    </xf>
    <xf numFmtId="0" fontId="112" fillId="3" borderId="246" xfId="0" applyFont="1" applyFill="1" applyBorder="1"/>
    <xf numFmtId="0" fontId="52" fillId="0" borderId="0" xfId="0" applyFont="1" applyAlignment="1">
      <alignment horizontal="center" vertical="center"/>
    </xf>
    <xf numFmtId="0" fontId="52" fillId="0" borderId="0" xfId="0" applyFont="1" applyAlignment="1">
      <alignment horizontal="left" vertical="center"/>
    </xf>
    <xf numFmtId="0" fontId="52" fillId="3" borderId="0" xfId="0" quotePrefix="1" applyFont="1" applyFill="1" applyAlignment="1">
      <alignment horizontal="center" vertical="center"/>
    </xf>
    <xf numFmtId="0" fontId="52" fillId="3" borderId="0" xfId="0" applyFont="1" applyFill="1" applyAlignment="1">
      <alignment horizontal="center" vertical="center"/>
    </xf>
    <xf numFmtId="0" fontId="52" fillId="3" borderId="203" xfId="0" quotePrefix="1" applyFont="1" applyFill="1" applyBorder="1" applyAlignment="1">
      <alignment horizontal="center" vertical="center"/>
    </xf>
    <xf numFmtId="0" fontId="52" fillId="3" borderId="203" xfId="0" applyFont="1" applyFill="1" applyBorder="1" applyAlignment="1">
      <alignment horizontal="center" vertical="center"/>
    </xf>
    <xf numFmtId="0" fontId="53" fillId="3" borderId="0" xfId="0" applyFont="1" applyFill="1" applyAlignment="1">
      <alignment horizontal="left" vertical="center"/>
    </xf>
    <xf numFmtId="0" fontId="58" fillId="0" borderId="0" xfId="0" applyFont="1" applyAlignment="1">
      <alignment horizontal="left" vertical="center"/>
    </xf>
    <xf numFmtId="0" fontId="58" fillId="0" borderId="0" xfId="0" applyFont="1" applyAlignment="1">
      <alignment horizontal="center" vertical="center"/>
    </xf>
    <xf numFmtId="164" fontId="52" fillId="3" borderId="0" xfId="0" quotePrefix="1" applyNumberFormat="1" applyFont="1" applyFill="1" applyBorder="1" applyAlignment="1">
      <alignment horizontal="center" vertical="center"/>
    </xf>
    <xf numFmtId="164" fontId="52" fillId="3" borderId="0" xfId="0" quotePrefix="1" applyNumberFormat="1" applyFont="1" applyFill="1" applyBorder="1" applyAlignment="1">
      <alignment vertical="center"/>
    </xf>
    <xf numFmtId="0" fontId="53" fillId="3" borderId="0" xfId="0" applyFont="1" applyFill="1" applyBorder="1" applyAlignment="1">
      <alignment horizontal="left" vertical="center"/>
    </xf>
    <xf numFmtId="0" fontId="52" fillId="3" borderId="0" xfId="0" applyFont="1" applyFill="1" applyBorder="1" applyAlignment="1">
      <alignment vertical="center"/>
    </xf>
    <xf numFmtId="3" fontId="58" fillId="3" borderId="0" xfId="0" applyNumberFormat="1" applyFont="1" applyFill="1" applyBorder="1" applyAlignment="1" applyProtection="1">
      <alignment vertical="center"/>
      <protection locked="0"/>
    </xf>
    <xf numFmtId="0" fontId="53" fillId="3" borderId="0" xfId="0" applyFont="1" applyFill="1" applyBorder="1" applyAlignment="1">
      <alignment vertical="center"/>
    </xf>
    <xf numFmtId="0" fontId="58" fillId="3" borderId="0" xfId="0" applyFont="1" applyFill="1" applyBorder="1" applyAlignment="1">
      <alignment horizontal="left" vertical="center"/>
    </xf>
    <xf numFmtId="0" fontId="52" fillId="3" borderId="0" xfId="0" applyFont="1" applyFill="1" applyBorder="1" applyAlignment="1">
      <alignment horizontal="right"/>
    </xf>
    <xf numFmtId="3" fontId="58" fillId="3" borderId="0" xfId="0" applyNumberFormat="1" applyFont="1" applyFill="1" applyBorder="1" applyAlignment="1" applyProtection="1">
      <alignment horizontal="right" vertical="center"/>
      <protection locked="0"/>
    </xf>
    <xf numFmtId="0" fontId="20" fillId="3" borderId="0" xfId="0" quotePrefix="1" applyFont="1" applyFill="1" applyBorder="1" applyAlignment="1">
      <alignment vertical="center"/>
    </xf>
    <xf numFmtId="0" fontId="53" fillId="3" borderId="0" xfId="0" applyFont="1" applyFill="1" applyBorder="1"/>
    <xf numFmtId="0" fontId="52" fillId="3" borderId="0" xfId="0" applyFont="1" applyFill="1" applyBorder="1"/>
    <xf numFmtId="0" fontId="53" fillId="0" borderId="0" xfId="0" applyFont="1" applyBorder="1" applyAlignment="1"/>
    <xf numFmtId="0" fontId="58" fillId="3" borderId="0" xfId="0" applyFont="1" applyFill="1" applyBorder="1" applyAlignment="1">
      <alignment vertical="center"/>
    </xf>
    <xf numFmtId="0" fontId="15" fillId="0" borderId="0" xfId="0" applyFont="1" applyBorder="1" applyAlignment="1">
      <alignment vertical="center"/>
    </xf>
    <xf numFmtId="0" fontId="22" fillId="0" borderId="0" xfId="0" applyFont="1" applyBorder="1" applyAlignment="1">
      <alignment vertical="center"/>
    </xf>
    <xf numFmtId="0" fontId="15" fillId="0" borderId="0" xfId="0" applyFont="1" applyBorder="1" applyAlignment="1"/>
    <xf numFmtId="0" fontId="15" fillId="0" borderId="0" xfId="63" applyFont="1" applyBorder="1" applyAlignment="1">
      <alignment horizontal="center" vertical="center"/>
    </xf>
    <xf numFmtId="0" fontId="15" fillId="0" borderId="0" xfId="62" applyFont="1" applyBorder="1" applyAlignment="1">
      <alignment vertical="top"/>
    </xf>
    <xf numFmtId="0" fontId="15" fillId="0" borderId="0" xfId="62" quotePrefix="1" applyFont="1" applyBorder="1" applyAlignment="1">
      <alignment vertical="top"/>
    </xf>
    <xf numFmtId="0" fontId="22" fillId="0" borderId="0" xfId="0" applyFont="1" applyBorder="1" applyAlignment="1">
      <alignment horizontal="left" vertical="center"/>
    </xf>
    <xf numFmtId="0" fontId="15" fillId="0" borderId="0" xfId="63" applyFont="1" applyBorder="1" applyAlignment="1">
      <alignment vertical="center"/>
    </xf>
    <xf numFmtId="49" fontId="15" fillId="0" borderId="0" xfId="63" applyNumberFormat="1" applyFont="1" applyBorder="1" applyAlignment="1">
      <alignment vertical="center"/>
    </xf>
    <xf numFmtId="0" fontId="15" fillId="0" borderId="0" xfId="62" applyFont="1" applyBorder="1" applyAlignment="1">
      <alignment vertical="center"/>
    </xf>
    <xf numFmtId="0" fontId="22" fillId="20" borderId="0" xfId="62" applyFont="1" applyFill="1" applyBorder="1" applyAlignment="1">
      <alignment vertical="center"/>
    </xf>
    <xf numFmtId="0" fontId="15" fillId="0" borderId="0" xfId="63" quotePrefix="1" applyFont="1" applyBorder="1" applyAlignment="1">
      <alignment vertical="center"/>
    </xf>
    <xf numFmtId="0" fontId="22" fillId="0" borderId="0" xfId="0" applyFont="1" applyBorder="1" applyAlignment="1">
      <alignment horizontal="center"/>
    </xf>
    <xf numFmtId="0" fontId="22" fillId="0" borderId="0" xfId="0" applyFont="1" applyBorder="1" applyAlignment="1"/>
    <xf numFmtId="0" fontId="52" fillId="0" borderId="0" xfId="0" applyFont="1" applyBorder="1" applyAlignment="1">
      <alignment horizontal="left"/>
    </xf>
    <xf numFmtId="0" fontId="59" fillId="0" borderId="0" xfId="0" applyFont="1" applyBorder="1" applyAlignment="1">
      <alignment horizontal="right" vertical="top"/>
    </xf>
    <xf numFmtId="0" fontId="52" fillId="0" borderId="0" xfId="0" applyFont="1" applyBorder="1" applyAlignment="1">
      <alignment horizontal="center" vertical="center"/>
    </xf>
    <xf numFmtId="0" fontId="52" fillId="0" borderId="0" xfId="0" applyFont="1" applyAlignment="1">
      <alignment horizontal="center" vertical="center"/>
    </xf>
    <xf numFmtId="0" fontId="53" fillId="0" borderId="0" xfId="0" applyFont="1" applyAlignment="1">
      <alignment horizontal="left" wrapText="1"/>
    </xf>
    <xf numFmtId="165" fontId="58" fillId="0" borderId="0" xfId="0" applyNumberFormat="1" applyFont="1" applyAlignment="1" applyProtection="1">
      <alignment horizontal="justify" vertical="center" wrapText="1"/>
      <protection locked="0"/>
    </xf>
    <xf numFmtId="0" fontId="52" fillId="0" borderId="0" xfId="0" quotePrefix="1" applyFont="1" applyAlignment="1">
      <alignment horizontal="center" vertical="center"/>
    </xf>
    <xf numFmtId="0" fontId="53" fillId="0" borderId="0" xfId="0" applyFont="1" applyAlignment="1">
      <alignment horizontal="center" vertical="center"/>
    </xf>
    <xf numFmtId="165" fontId="58" fillId="0" borderId="361" xfId="0" applyNumberFormat="1" applyFont="1" applyBorder="1" applyAlignment="1" applyProtection="1">
      <alignment horizontal="justify" vertical="center" wrapText="1"/>
      <protection locked="0"/>
    </xf>
    <xf numFmtId="165" fontId="58" fillId="0" borderId="0" xfId="0" applyNumberFormat="1" applyFont="1" applyBorder="1" applyAlignment="1" applyProtection="1">
      <alignment horizontal="justify" vertical="center" wrapText="1"/>
      <protection locked="0"/>
    </xf>
    <xf numFmtId="0" fontId="52" fillId="3" borderId="0" xfId="0" quotePrefix="1" applyFont="1" applyFill="1" applyAlignment="1">
      <alignment horizontal="center" vertical="center"/>
    </xf>
    <xf numFmtId="0" fontId="52" fillId="3" borderId="0" xfId="0" applyFont="1" applyFill="1" applyAlignment="1">
      <alignment horizontal="center"/>
    </xf>
    <xf numFmtId="0" fontId="52" fillId="3" borderId="0" xfId="0" quotePrefix="1" applyFont="1" applyFill="1" applyBorder="1" applyAlignment="1">
      <alignment horizontal="center" vertical="center"/>
    </xf>
    <xf numFmtId="165" fontId="58" fillId="3" borderId="0" xfId="0" applyNumberFormat="1" applyFont="1" applyFill="1" applyAlignment="1" applyProtection="1">
      <alignment vertical="center" wrapText="1"/>
      <protection locked="0"/>
    </xf>
    <xf numFmtId="164" fontId="58" fillId="3" borderId="0" xfId="0" applyNumberFormat="1" applyFont="1" applyFill="1" applyBorder="1" applyAlignment="1" applyProtection="1">
      <alignment vertical="center" wrapText="1"/>
      <protection locked="0"/>
    </xf>
    <xf numFmtId="0" fontId="52" fillId="3" borderId="0" xfId="0" applyFont="1" applyFill="1" applyBorder="1" applyAlignment="1">
      <alignment horizontal="center" vertical="center"/>
    </xf>
    <xf numFmtId="0" fontId="53" fillId="0" borderId="0" xfId="0" applyFont="1" applyAlignment="1">
      <alignment vertical="top" wrapText="1"/>
    </xf>
    <xf numFmtId="0" fontId="52" fillId="0" borderId="0" xfId="0" applyFont="1" applyAlignment="1">
      <alignment horizontal="right" vertical="center"/>
    </xf>
    <xf numFmtId="0" fontId="15" fillId="0" borderId="0" xfId="64" applyFont="1" applyBorder="1"/>
    <xf numFmtId="0" fontId="15" fillId="0" borderId="0" xfId="64" applyFont="1" applyBorder="1" applyAlignment="1">
      <alignment horizontal="right"/>
    </xf>
    <xf numFmtId="0" fontId="18" fillId="0" borderId="0" xfId="0" applyFont="1" applyBorder="1" applyAlignment="1">
      <alignment vertical="center"/>
    </xf>
    <xf numFmtId="0" fontId="25" fillId="0" borderId="0" xfId="0" applyFont="1" applyAlignment="1">
      <alignment horizontal="center" vertical="center"/>
    </xf>
    <xf numFmtId="0" fontId="52" fillId="0" borderId="0" xfId="0" applyFont="1" applyBorder="1" applyAlignment="1">
      <alignment horizontal="left" vertical="center"/>
    </xf>
    <xf numFmtId="0" fontId="52" fillId="0" borderId="0" xfId="0" applyFont="1" applyBorder="1" applyAlignment="1">
      <alignment horizontal="center"/>
    </xf>
    <xf numFmtId="0" fontId="52" fillId="0" borderId="0" xfId="0" applyFont="1" applyBorder="1" applyAlignment="1">
      <alignment horizontal="center" vertical="center"/>
    </xf>
    <xf numFmtId="0" fontId="52" fillId="0" borderId="0" xfId="0" applyFont="1" applyAlignment="1">
      <alignment horizontal="left"/>
    </xf>
    <xf numFmtId="0" fontId="52" fillId="3" borderId="0" xfId="0" applyFont="1" applyFill="1" applyAlignment="1">
      <alignment horizontal="center" vertical="center"/>
    </xf>
    <xf numFmtId="0" fontId="52" fillId="3" borderId="0" xfId="0" applyFont="1" applyFill="1" applyAlignment="1">
      <alignment horizontal="center"/>
    </xf>
    <xf numFmtId="0" fontId="52" fillId="3" borderId="0" xfId="0" quotePrefix="1" applyFont="1" applyFill="1" applyBorder="1" applyAlignment="1">
      <alignment horizontal="center" vertical="center"/>
    </xf>
    <xf numFmtId="169" fontId="58" fillId="3" borderId="0" xfId="0" applyNumberFormat="1" applyFont="1" applyFill="1" applyAlignment="1">
      <alignment horizontal="justify" vertical="center" wrapText="1"/>
    </xf>
    <xf numFmtId="0" fontId="52" fillId="3" borderId="0" xfId="0" applyFont="1" applyFill="1" applyBorder="1" applyAlignment="1">
      <alignment horizontal="center" vertical="center"/>
    </xf>
    <xf numFmtId="0" fontId="53" fillId="3" borderId="0" xfId="0" applyFont="1" applyFill="1" applyAlignment="1">
      <alignment horizontal="left" vertical="center"/>
    </xf>
    <xf numFmtId="0" fontId="58" fillId="0" borderId="0" xfId="0" applyFont="1" applyAlignment="1">
      <alignment horizontal="left" vertical="center"/>
    </xf>
    <xf numFmtId="2" fontId="52" fillId="0" borderId="193" xfId="0" applyNumberFormat="1" applyFont="1" applyBorder="1" applyAlignment="1">
      <alignment horizontal="center"/>
    </xf>
    <xf numFmtId="0" fontId="18" fillId="0" borderId="162" xfId="0" applyFont="1" applyBorder="1" applyAlignment="1">
      <alignment horizontal="center"/>
    </xf>
    <xf numFmtId="0" fontId="18" fillId="0" borderId="242" xfId="0" applyFont="1" applyBorder="1" applyAlignment="1">
      <alignment horizontal="center"/>
    </xf>
    <xf numFmtId="0" fontId="18" fillId="0" borderId="246" xfId="0" applyFont="1" applyBorder="1" applyAlignment="1">
      <alignment horizontal="center"/>
    </xf>
    <xf numFmtId="0" fontId="34" fillId="0" borderId="193" xfId="0" applyFont="1" applyBorder="1" applyAlignment="1">
      <alignment horizontal="center"/>
    </xf>
    <xf numFmtId="3" fontId="14" fillId="0" borderId="0" xfId="0" applyNumberFormat="1" applyFont="1" applyBorder="1" applyAlignment="1" applyProtection="1">
      <alignment horizontal="right" vertical="center" wrapText="1"/>
      <protection locked="0"/>
    </xf>
    <xf numFmtId="3" fontId="15" fillId="0" borderId="5" xfId="0" applyNumberFormat="1" applyFont="1" applyFill="1" applyBorder="1" applyAlignment="1"/>
    <xf numFmtId="3" fontId="15" fillId="0" borderId="385" xfId="0" applyNumberFormat="1" applyFont="1" applyFill="1" applyBorder="1" applyAlignment="1"/>
    <xf numFmtId="3" fontId="18" fillId="0" borderId="5" xfId="0" applyNumberFormat="1" applyFont="1" applyFill="1" applyBorder="1" applyAlignment="1" applyProtection="1">
      <alignment vertical="top"/>
      <protection locked="0"/>
    </xf>
    <xf numFmtId="3" fontId="18" fillId="0" borderId="385" xfId="0" applyNumberFormat="1" applyFont="1" applyFill="1" applyBorder="1" applyAlignment="1" applyProtection="1">
      <alignment vertical="top"/>
      <protection locked="0"/>
    </xf>
    <xf numFmtId="0" fontId="15" fillId="0" borderId="75" xfId="0" applyFont="1" applyFill="1" applyBorder="1"/>
    <xf numFmtId="0" fontId="53" fillId="0" borderId="178" xfId="0" applyFont="1" applyBorder="1" applyAlignment="1">
      <alignment vertical="top" wrapText="1"/>
    </xf>
    <xf numFmtId="165" fontId="58" fillId="0" borderId="0" xfId="0" applyNumberFormat="1" applyFont="1" applyBorder="1" applyAlignment="1" applyProtection="1">
      <alignment vertical="center" wrapText="1"/>
      <protection locked="0"/>
    </xf>
    <xf numFmtId="164" fontId="58" fillId="3" borderId="0" xfId="1" applyNumberFormat="1" applyFont="1" applyFill="1" applyBorder="1" applyAlignment="1" applyProtection="1">
      <alignment vertical="center"/>
    </xf>
    <xf numFmtId="0" fontId="58" fillId="3" borderId="242" xfId="0" applyFont="1" applyFill="1" applyBorder="1" applyAlignment="1">
      <alignment horizontal="left" vertical="center"/>
    </xf>
    <xf numFmtId="0" fontId="58" fillId="3" borderId="242" xfId="0" applyFont="1" applyFill="1" applyBorder="1"/>
    <xf numFmtId="0" fontId="58" fillId="3" borderId="0" xfId="0" applyFont="1" applyFill="1" applyBorder="1" applyAlignment="1">
      <alignment horizontal="left"/>
    </xf>
    <xf numFmtId="0" fontId="52" fillId="3" borderId="0" xfId="0" quotePrefix="1" applyFont="1" applyFill="1" applyAlignment="1">
      <alignment horizontal="center"/>
    </xf>
    <xf numFmtId="0" fontId="52" fillId="0" borderId="0" xfId="0" applyFont="1" applyBorder="1" applyAlignment="1">
      <alignment horizontal="center" vertical="center"/>
    </xf>
    <xf numFmtId="0" fontId="20" fillId="0" borderId="0" xfId="0" applyFont="1" applyBorder="1" applyAlignment="1" applyProtection="1">
      <alignment horizontal="center" vertical="center"/>
      <protection locked="0"/>
    </xf>
    <xf numFmtId="0" fontId="52" fillId="0" borderId="0" xfId="0" applyFont="1" applyAlignment="1">
      <alignment horizontal="center" vertical="center"/>
    </xf>
    <xf numFmtId="0" fontId="53" fillId="0" borderId="0" xfId="0" applyFont="1" applyAlignment="1">
      <alignment horizontal="center" vertical="top"/>
    </xf>
    <xf numFmtId="0" fontId="52" fillId="3" borderId="242" xfId="0" applyFont="1" applyFill="1" applyBorder="1" applyAlignment="1">
      <alignment horizontal="left"/>
    </xf>
    <xf numFmtId="0" fontId="52" fillId="3" borderId="242" xfId="0" applyFont="1" applyFill="1" applyBorder="1" applyAlignment="1" applyProtection="1">
      <alignment horizontal="left"/>
      <protection locked="0"/>
    </xf>
    <xf numFmtId="169" fontId="58" fillId="3" borderId="242" xfId="0" applyNumberFormat="1" applyFont="1" applyFill="1" applyBorder="1" applyAlignment="1" applyProtection="1">
      <alignment horizontal="right" vertical="center"/>
      <protection locked="0"/>
    </xf>
    <xf numFmtId="0" fontId="58" fillId="3" borderId="246" xfId="0" applyFont="1" applyFill="1" applyBorder="1"/>
    <xf numFmtId="0" fontId="113" fillId="3" borderId="0" xfId="0" applyFont="1" applyFill="1" applyBorder="1" applyProtection="1">
      <protection locked="0"/>
    </xf>
    <xf numFmtId="0" fontId="114" fillId="3" borderId="0" xfId="0" applyFont="1" applyFill="1" applyBorder="1" applyAlignment="1" applyProtection="1">
      <alignment vertical="center"/>
      <protection locked="0"/>
    </xf>
    <xf numFmtId="0" fontId="58" fillId="3" borderId="242" xfId="0" applyFont="1" applyFill="1" applyBorder="1" applyAlignment="1">
      <alignment horizontal="left"/>
    </xf>
    <xf numFmtId="0" fontId="52" fillId="3" borderId="242" xfId="0" applyFont="1" applyFill="1" applyBorder="1" applyAlignment="1">
      <alignment horizontal="center"/>
    </xf>
    <xf numFmtId="0" fontId="113" fillId="3" borderId="242" xfId="0" applyFont="1" applyFill="1" applyBorder="1" applyProtection="1">
      <protection locked="0"/>
    </xf>
    <xf numFmtId="0" fontId="114" fillId="3" borderId="242" xfId="0" applyFont="1" applyFill="1" applyBorder="1" applyAlignment="1" applyProtection="1">
      <alignment vertical="center"/>
      <protection locked="0"/>
    </xf>
    <xf numFmtId="169" fontId="58" fillId="3" borderId="242" xfId="0" applyNumberFormat="1" applyFont="1" applyFill="1" applyBorder="1" applyAlignment="1">
      <alignment horizontal="justify" vertical="center" wrapText="1"/>
    </xf>
    <xf numFmtId="169" fontId="59" fillId="3" borderId="242" xfId="0" applyNumberFormat="1" applyFont="1" applyFill="1" applyBorder="1" applyAlignment="1">
      <alignment horizontal="justify" vertical="center" wrapText="1"/>
    </xf>
    <xf numFmtId="3" fontId="58" fillId="3" borderId="0" xfId="0" applyNumberFormat="1" applyFont="1" applyFill="1" applyBorder="1" applyAlignment="1" applyProtection="1">
      <alignment horizontal="center"/>
      <protection locked="0"/>
    </xf>
    <xf numFmtId="3" fontId="58" fillId="3" borderId="398" xfId="0" applyNumberFormat="1" applyFont="1" applyFill="1" applyBorder="1" applyAlignment="1" applyProtection="1">
      <alignment horizontal="center"/>
      <protection locked="0"/>
    </xf>
    <xf numFmtId="0" fontId="22" fillId="0" borderId="197" xfId="0" applyFont="1" applyBorder="1" applyAlignment="1">
      <alignment horizontal="center"/>
    </xf>
    <xf numFmtId="0" fontId="96" fillId="24" borderId="0" xfId="0" applyFont="1" applyFill="1" applyBorder="1" applyAlignment="1">
      <alignment horizontal="left"/>
    </xf>
    <xf numFmtId="0" fontId="96" fillId="24" borderId="0" xfId="0" applyFont="1" applyFill="1" applyBorder="1"/>
    <xf numFmtId="165" fontId="155" fillId="24" borderId="0" xfId="0" applyNumberFormat="1" applyFont="1" applyFill="1" applyBorder="1" applyAlignment="1">
      <alignment vertical="center" wrapText="1"/>
    </xf>
    <xf numFmtId="165" fontId="92" fillId="24" borderId="0" xfId="0" applyNumberFormat="1" applyFont="1" applyFill="1" applyBorder="1" applyAlignment="1">
      <alignment vertical="center" wrapText="1"/>
    </xf>
    <xf numFmtId="0" fontId="32" fillId="0" borderId="0" xfId="0" applyFont="1" applyBorder="1"/>
    <xf numFmtId="0" fontId="96" fillId="0" borderId="0" xfId="0" applyFont="1"/>
    <xf numFmtId="49" fontId="93" fillId="24" borderId="0" xfId="0" applyNumberFormat="1" applyFont="1" applyFill="1" applyBorder="1" applyAlignment="1">
      <alignment horizontal="left" vertical="top"/>
    </xf>
    <xf numFmtId="0" fontId="93" fillId="24" borderId="0" xfId="0" applyFont="1" applyFill="1" applyBorder="1"/>
    <xf numFmtId="0" fontId="92" fillId="24" borderId="0" xfId="0" applyFont="1" applyFill="1" applyBorder="1"/>
    <xf numFmtId="0" fontId="58" fillId="3" borderId="242" xfId="0" applyFont="1" applyFill="1" applyBorder="1" applyAlignment="1">
      <alignment horizontal="center" vertical="center"/>
    </xf>
    <xf numFmtId="0" fontId="52" fillId="3" borderId="242" xfId="0" applyFont="1" applyFill="1" applyBorder="1" applyAlignment="1">
      <alignment horizontal="left" vertical="center"/>
    </xf>
    <xf numFmtId="0" fontId="52" fillId="3" borderId="242" xfId="0" quotePrefix="1" applyFont="1" applyFill="1" applyBorder="1" applyAlignment="1">
      <alignment vertical="center"/>
    </xf>
    <xf numFmtId="164" fontId="52" fillId="3" borderId="242" xfId="0" quotePrefix="1" applyNumberFormat="1" applyFont="1" applyFill="1" applyBorder="1" applyAlignment="1">
      <alignment vertical="center"/>
    </xf>
    <xf numFmtId="0" fontId="58" fillId="3" borderId="0" xfId="0" applyFont="1" applyFill="1" applyBorder="1" applyAlignment="1">
      <alignment horizontal="center" vertical="center"/>
    </xf>
    <xf numFmtId="0" fontId="52" fillId="3" borderId="0" xfId="0" applyFont="1" applyFill="1" applyBorder="1" applyAlignment="1">
      <alignment horizontal="left" vertical="center"/>
    </xf>
    <xf numFmtId="165" fontId="93" fillId="24" borderId="0" xfId="0" applyNumberFormat="1" applyFont="1" applyFill="1" applyBorder="1" applyAlignment="1">
      <alignment vertical="top"/>
    </xf>
    <xf numFmtId="165" fontId="92" fillId="24" borderId="0" xfId="0" applyNumberFormat="1" applyFont="1" applyFill="1" applyBorder="1" applyAlignment="1">
      <alignment vertical="center"/>
    </xf>
    <xf numFmtId="0" fontId="92" fillId="24" borderId="0" xfId="0" applyFont="1" applyFill="1" applyBorder="1" applyAlignment="1">
      <alignment vertical="center"/>
    </xf>
    <xf numFmtId="0" fontId="96" fillId="24" borderId="0" xfId="0" applyFont="1" applyFill="1" applyBorder="1" applyAlignment="1">
      <alignment vertical="center"/>
    </xf>
    <xf numFmtId="0" fontId="93" fillId="24" borderId="0" xfId="0" applyFont="1" applyFill="1" applyBorder="1" applyAlignment="1">
      <alignment horizontal="right" vertical="center"/>
    </xf>
    <xf numFmtId="3" fontId="156" fillId="24" borderId="0" xfId="0" applyNumberFormat="1" applyFont="1" applyFill="1" applyBorder="1" applyAlignment="1">
      <alignment horizontal="right" vertical="center"/>
    </xf>
    <xf numFmtId="0" fontId="93" fillId="24" borderId="0" xfId="0" applyFont="1" applyFill="1" applyBorder="1" applyAlignment="1">
      <alignment horizontal="center"/>
    </xf>
    <xf numFmtId="0" fontId="92" fillId="24" borderId="0" xfId="0" applyFont="1" applyFill="1" applyBorder="1" applyAlignment="1">
      <alignment horizontal="center"/>
    </xf>
    <xf numFmtId="0" fontId="14" fillId="3" borderId="0" xfId="0" applyFont="1" applyFill="1" applyBorder="1" applyAlignment="1">
      <alignment horizontal="left" vertical="center"/>
    </xf>
    <xf numFmtId="0" fontId="15" fillId="3" borderId="0" xfId="0" applyFont="1" applyFill="1" applyBorder="1" applyAlignment="1">
      <alignment horizontal="left" vertical="center"/>
    </xf>
    <xf numFmtId="0" fontId="23" fillId="0" borderId="0" xfId="0" applyFont="1" applyBorder="1" applyAlignment="1">
      <alignment wrapText="1"/>
    </xf>
    <xf numFmtId="0" fontId="23" fillId="0" borderId="0" xfId="0" applyFont="1" applyBorder="1" applyAlignment="1">
      <alignment horizontal="left" vertical="center" wrapText="1"/>
    </xf>
    <xf numFmtId="0" fontId="0" fillId="0" borderId="0" xfId="0" applyBorder="1" applyAlignment="1">
      <alignment vertical="center"/>
    </xf>
    <xf numFmtId="0" fontId="32" fillId="0" borderId="0" xfId="0" applyFont="1" applyBorder="1" applyAlignment="1">
      <alignment vertical="center"/>
    </xf>
    <xf numFmtId="0" fontId="20" fillId="0" borderId="0" xfId="0" applyFont="1" applyBorder="1" applyAlignment="1">
      <alignment horizontal="left" vertical="center"/>
    </xf>
    <xf numFmtId="0" fontId="16" fillId="0" borderId="0" xfId="0" applyFont="1" applyBorder="1"/>
    <xf numFmtId="0" fontId="49" fillId="0" borderId="0" xfId="0" applyFont="1" applyBorder="1" applyAlignment="1">
      <alignment horizontal="left" vertical="center" readingOrder="2"/>
    </xf>
    <xf numFmtId="0" fontId="0" fillId="0" borderId="0" xfId="0" applyBorder="1"/>
    <xf numFmtId="0" fontId="0" fillId="0" borderId="0" xfId="0" applyBorder="1" applyAlignment="1">
      <alignment horizontal="left" vertical="center"/>
    </xf>
    <xf numFmtId="0" fontId="0" fillId="3" borderId="0" xfId="0" applyFill="1" applyBorder="1" applyAlignment="1">
      <alignment horizontal="right" vertical="center"/>
    </xf>
    <xf numFmtId="0" fontId="26" fillId="3" borderId="0" xfId="0" applyFont="1" applyFill="1" applyBorder="1" applyAlignment="1">
      <alignment vertical="center"/>
    </xf>
    <xf numFmtId="0" fontId="19" fillId="0" borderId="0" xfId="0" applyFont="1" applyBorder="1"/>
    <xf numFmtId="0" fontId="50" fillId="0" borderId="0" xfId="0" applyFont="1" applyBorder="1" applyAlignment="1">
      <alignment horizontal="left" vertical="center" readingOrder="2"/>
    </xf>
    <xf numFmtId="168" fontId="52" fillId="3" borderId="0" xfId="0" quotePrefix="1" applyNumberFormat="1" applyFont="1" applyFill="1" applyBorder="1" applyAlignment="1">
      <alignment horizontal="left" vertical="center"/>
    </xf>
    <xf numFmtId="0" fontId="53" fillId="3" borderId="242" xfId="0" applyFont="1" applyFill="1" applyBorder="1" applyAlignment="1">
      <alignment horizontal="left" vertical="center"/>
    </xf>
    <xf numFmtId="0" fontId="52" fillId="3" borderId="242" xfId="0" applyFont="1" applyFill="1" applyBorder="1" applyAlignment="1">
      <alignment horizontal="center" vertical="center"/>
    </xf>
    <xf numFmtId="3" fontId="58" fillId="3" borderId="0" xfId="0" applyNumberFormat="1" applyFont="1" applyFill="1" applyBorder="1" applyAlignment="1" applyProtection="1">
      <alignment horizontal="center" vertical="center"/>
      <protection locked="0"/>
    </xf>
    <xf numFmtId="0" fontId="96" fillId="24" borderId="193" xfId="0" applyFont="1" applyFill="1" applyBorder="1"/>
    <xf numFmtId="0" fontId="96" fillId="0" borderId="178" xfId="0" applyFont="1" applyBorder="1"/>
    <xf numFmtId="0" fontId="96" fillId="0" borderId="0" xfId="0" applyFont="1" applyBorder="1"/>
    <xf numFmtId="0" fontId="52" fillId="0" borderId="0" xfId="0" applyFont="1" applyBorder="1" applyAlignment="1">
      <alignment horizontal="right" vertical="center"/>
    </xf>
    <xf numFmtId="3" fontId="58" fillId="0" borderId="0" xfId="0" applyNumberFormat="1" applyFont="1" applyBorder="1" applyAlignment="1" applyProtection="1">
      <alignment horizontal="right" vertical="center"/>
      <protection locked="0"/>
    </xf>
    <xf numFmtId="3" fontId="156" fillId="0" borderId="0" xfId="0" applyNumberFormat="1" applyFont="1" applyBorder="1" applyAlignment="1">
      <alignment horizontal="right" vertical="center"/>
    </xf>
    <xf numFmtId="3" fontId="93" fillId="0" borderId="0" xfId="0" applyNumberFormat="1" applyFont="1" applyBorder="1" applyAlignment="1">
      <alignment horizontal="right" vertical="center"/>
    </xf>
    <xf numFmtId="0" fontId="96" fillId="0" borderId="0" xfId="0" applyFont="1" applyBorder="1" applyAlignment="1">
      <alignment horizontal="center"/>
    </xf>
    <xf numFmtId="3" fontId="156" fillId="0" borderId="0" xfId="0" applyNumberFormat="1" applyFont="1" applyBorder="1" applyAlignment="1">
      <alignment horizontal="center" vertical="center"/>
    </xf>
    <xf numFmtId="0" fontId="22" fillId="0" borderId="0" xfId="0" applyFont="1" applyBorder="1" applyAlignment="1">
      <alignment horizontal="right"/>
    </xf>
    <xf numFmtId="0" fontId="18" fillId="0" borderId="0" xfId="0" applyFont="1" applyBorder="1" applyAlignment="1">
      <alignment horizontal="left" vertical="center"/>
    </xf>
    <xf numFmtId="0" fontId="18" fillId="0" borderId="0" xfId="0" applyFont="1" applyBorder="1" applyAlignment="1">
      <alignment horizontal="left"/>
    </xf>
    <xf numFmtId="0" fontId="58" fillId="0" borderId="0" xfId="0" applyFont="1" applyFill="1" applyBorder="1"/>
    <xf numFmtId="0" fontId="52" fillId="0" borderId="0" xfId="0" applyFont="1" applyFill="1" applyBorder="1" applyAlignment="1">
      <alignment horizontal="center" vertical="center"/>
    </xf>
    <xf numFmtId="168" fontId="53" fillId="0" borderId="193" xfId="0" applyNumberFormat="1" applyFont="1" applyBorder="1" applyAlignment="1">
      <alignment horizontal="center" vertical="top"/>
    </xf>
    <xf numFmtId="0" fontId="103" fillId="0" borderId="83" xfId="0" applyFont="1" applyBorder="1" applyAlignment="1">
      <alignment vertical="top"/>
    </xf>
    <xf numFmtId="0" fontId="25" fillId="0" borderId="0" xfId="24" applyFont="1" applyFill="1" applyBorder="1" applyAlignment="1">
      <alignment vertical="center" wrapText="1"/>
    </xf>
    <xf numFmtId="0" fontId="17" fillId="0" borderId="0" xfId="58" applyFont="1" applyFill="1" applyBorder="1" applyAlignment="1">
      <alignment vertical="center" wrapText="1"/>
    </xf>
    <xf numFmtId="0" fontId="13" fillId="26" borderId="68" xfId="24" applyFont="1" applyFill="1" applyBorder="1"/>
    <xf numFmtId="0" fontId="33" fillId="26" borderId="68" xfId="24" applyFont="1" applyFill="1" applyBorder="1" applyAlignment="1">
      <alignment vertical="top"/>
    </xf>
    <xf numFmtId="0" fontId="13" fillId="25" borderId="0" xfId="24" applyFont="1" applyFill="1"/>
    <xf numFmtId="0" fontId="26" fillId="25" borderId="128" xfId="24" applyFont="1" applyFill="1" applyBorder="1" applyAlignment="1">
      <alignment vertical="top" wrapText="1"/>
    </xf>
    <xf numFmtId="0" fontId="26" fillId="25" borderId="129" xfId="24" applyFont="1" applyFill="1" applyBorder="1" applyAlignment="1">
      <alignment vertical="top" wrapText="1"/>
    </xf>
    <xf numFmtId="0" fontId="26" fillId="25" borderId="130" xfId="24" applyFont="1" applyFill="1" applyBorder="1" applyAlignment="1">
      <alignment vertical="top" wrapText="1"/>
    </xf>
    <xf numFmtId="0" fontId="13" fillId="25" borderId="131" xfId="24" applyFont="1" applyFill="1" applyBorder="1"/>
    <xf numFmtId="0" fontId="13" fillId="25" borderId="132" xfId="24" applyFont="1" applyFill="1" applyBorder="1"/>
    <xf numFmtId="0" fontId="14" fillId="25" borderId="131" xfId="58" applyFont="1" applyFill="1" applyBorder="1" applyAlignment="1">
      <alignment vertical="center"/>
    </xf>
    <xf numFmtId="0" fontId="14" fillId="25" borderId="0" xfId="58" applyFont="1" applyFill="1" applyAlignment="1">
      <alignment vertical="center"/>
    </xf>
    <xf numFmtId="0" fontId="21" fillId="25" borderId="0" xfId="58" applyFont="1" applyFill="1" applyAlignment="1">
      <alignment vertical="center"/>
    </xf>
    <xf numFmtId="0" fontId="14" fillId="25" borderId="131" xfId="58" applyFont="1" applyFill="1" applyBorder="1" applyAlignment="1">
      <alignment vertical="center" wrapText="1"/>
    </xf>
    <xf numFmtId="0" fontId="33" fillId="25" borderId="0" xfId="24" applyFont="1" applyFill="1" applyAlignment="1">
      <alignment vertical="top"/>
    </xf>
    <xf numFmtId="0" fontId="13" fillId="25" borderId="0" xfId="58" applyFont="1" applyFill="1" applyAlignment="1">
      <alignment vertical="top"/>
    </xf>
    <xf numFmtId="0" fontId="13" fillId="25" borderId="133" xfId="24" applyFont="1" applyFill="1" applyBorder="1"/>
    <xf numFmtId="0" fontId="13" fillId="25" borderId="134" xfId="24" applyFont="1" applyFill="1" applyBorder="1"/>
    <xf numFmtId="0" fontId="14" fillId="25" borderId="134" xfId="24" applyFont="1" applyFill="1" applyBorder="1"/>
    <xf numFmtId="0" fontId="33" fillId="25" borderId="134" xfId="24" applyFont="1" applyFill="1" applyBorder="1" applyAlignment="1">
      <alignment vertical="center"/>
    </xf>
    <xf numFmtId="0" fontId="33" fillId="25" borderId="135" xfId="24" applyFont="1" applyFill="1" applyBorder="1" applyAlignment="1">
      <alignment vertical="center"/>
    </xf>
    <xf numFmtId="0" fontId="14" fillId="25" borderId="129" xfId="24" applyFont="1" applyFill="1" applyBorder="1" applyAlignment="1"/>
    <xf numFmtId="0" fontId="13" fillId="25" borderId="166" xfId="24" applyFont="1" applyFill="1" applyBorder="1"/>
    <xf numFmtId="0" fontId="13" fillId="25" borderId="157" xfId="24" applyFont="1" applyFill="1" applyBorder="1"/>
    <xf numFmtId="0" fontId="14" fillId="25" borderId="157" xfId="24" applyFont="1" applyFill="1" applyBorder="1"/>
    <xf numFmtId="0" fontId="13" fillId="25" borderId="167" xfId="24" applyFont="1" applyFill="1" applyBorder="1"/>
    <xf numFmtId="0" fontId="13" fillId="25" borderId="159" xfId="24" applyFont="1" applyFill="1" applyBorder="1"/>
    <xf numFmtId="0" fontId="14" fillId="25" borderId="0" xfId="24" applyFont="1" applyFill="1"/>
    <xf numFmtId="0" fontId="13" fillId="25" borderId="155" xfId="24" applyFont="1" applyFill="1" applyBorder="1"/>
    <xf numFmtId="0" fontId="15" fillId="25" borderId="159" xfId="24" applyFont="1" applyFill="1" applyBorder="1"/>
    <xf numFmtId="0" fontId="22" fillId="25" borderId="159" xfId="24" applyFont="1" applyFill="1" applyBorder="1"/>
    <xf numFmtId="0" fontId="23" fillId="25" borderId="0" xfId="24" applyFont="1" applyFill="1"/>
    <xf numFmtId="0" fontId="18" fillId="25" borderId="0" xfId="24" applyFont="1" applyFill="1"/>
    <xf numFmtId="0" fontId="22" fillId="25" borderId="0" xfId="24" applyFont="1" applyFill="1"/>
    <xf numFmtId="0" fontId="13" fillId="25" borderId="0" xfId="24" applyFont="1" applyFill="1" applyAlignment="1">
      <alignment textRotation="180"/>
    </xf>
    <xf numFmtId="0" fontId="15" fillId="25" borderId="0" xfId="24" applyFont="1" applyFill="1"/>
    <xf numFmtId="0" fontId="22" fillId="25" borderId="0" xfId="24" applyFont="1" applyFill="1" applyAlignment="1">
      <alignment horizontal="right" wrapText="1"/>
    </xf>
    <xf numFmtId="0" fontId="33" fillId="25" borderId="0" xfId="24" applyFont="1" applyFill="1"/>
    <xf numFmtId="0" fontId="129" fillId="25" borderId="0" xfId="24" applyFont="1" applyFill="1"/>
    <xf numFmtId="0" fontId="24" fillId="25" borderId="0" xfId="24" applyFont="1" applyFill="1"/>
    <xf numFmtId="0" fontId="18" fillId="25" borderId="159" xfId="24" applyFont="1" applyFill="1" applyBorder="1"/>
    <xf numFmtId="0" fontId="15" fillId="25" borderId="151" xfId="24" applyFont="1" applyFill="1" applyBorder="1"/>
    <xf numFmtId="0" fontId="22" fillId="25" borderId="152" xfId="24" applyFont="1" applyFill="1" applyBorder="1"/>
    <xf numFmtId="0" fontId="13" fillId="25" borderId="152" xfId="24" applyFont="1" applyFill="1" applyBorder="1"/>
    <xf numFmtId="0" fontId="14" fillId="25" borderId="152" xfId="24" applyFont="1" applyFill="1" applyBorder="1"/>
    <xf numFmtId="0" fontId="18" fillId="25" borderId="152" xfId="24" applyFont="1" applyFill="1" applyBorder="1"/>
    <xf numFmtId="0" fontId="13" fillId="25" borderId="153" xfId="24" applyFont="1" applyFill="1" applyBorder="1"/>
    <xf numFmtId="0" fontId="13" fillId="27" borderId="168" xfId="24" applyFont="1" applyFill="1" applyBorder="1"/>
    <xf numFmtId="0" fontId="13" fillId="27" borderId="0" xfId="24" applyFont="1" applyFill="1"/>
    <xf numFmtId="0" fontId="13" fillId="27" borderId="169" xfId="24" applyFont="1" applyFill="1" applyBorder="1"/>
    <xf numFmtId="0" fontId="13" fillId="27" borderId="170" xfId="24" applyFont="1" applyFill="1" applyBorder="1"/>
    <xf numFmtId="0" fontId="15" fillId="27" borderId="159" xfId="24" applyFont="1" applyFill="1" applyBorder="1"/>
    <xf numFmtId="0" fontId="15" fillId="27" borderId="0" xfId="24" applyFont="1" applyFill="1" applyAlignment="1">
      <alignment vertical="center"/>
    </xf>
    <xf numFmtId="0" fontId="15" fillId="27" borderId="159" xfId="24" applyFont="1" applyFill="1" applyBorder="1" applyAlignment="1">
      <alignment horizontal="center" vertical="center" wrapText="1"/>
    </xf>
    <xf numFmtId="0" fontId="15" fillId="27" borderId="0" xfId="24" applyFont="1" applyFill="1" applyAlignment="1">
      <alignment horizontal="center" vertical="center" wrapText="1"/>
    </xf>
    <xf numFmtId="0" fontId="15" fillId="27" borderId="159" xfId="24" applyFont="1" applyFill="1" applyBorder="1" applyAlignment="1">
      <alignment vertical="center"/>
    </xf>
    <xf numFmtId="0" fontId="15" fillId="27" borderId="0" xfId="58" applyFont="1" applyFill="1" applyAlignment="1">
      <alignment horizontal="left" vertical="center" wrapText="1"/>
    </xf>
    <xf numFmtId="0" fontId="15" fillId="27" borderId="155" xfId="58" applyFont="1" applyFill="1" applyBorder="1" applyAlignment="1">
      <alignment horizontal="left" vertical="center" wrapText="1"/>
    </xf>
    <xf numFmtId="0" fontId="15" fillId="27" borderId="0" xfId="24" applyFont="1" applyFill="1"/>
    <xf numFmtId="0" fontId="121" fillId="25" borderId="0" xfId="58" applyFill="1"/>
    <xf numFmtId="0" fontId="121" fillId="25" borderId="155" xfId="58" applyFill="1" applyBorder="1"/>
    <xf numFmtId="0" fontId="15" fillId="27" borderId="0" xfId="58" applyFont="1" applyFill="1" applyAlignment="1">
      <alignment vertical="top"/>
    </xf>
    <xf numFmtId="0" fontId="15" fillId="27" borderId="155" xfId="58" applyFont="1" applyFill="1" applyBorder="1" applyAlignment="1">
      <alignment vertical="top"/>
    </xf>
    <xf numFmtId="0" fontId="15" fillId="27" borderId="77" xfId="24" applyFont="1" applyFill="1" applyBorder="1" applyAlignment="1">
      <alignment vertical="center"/>
    </xf>
    <xf numFmtId="0" fontId="15" fillId="27" borderId="77" xfId="58" applyFont="1" applyFill="1" applyBorder="1" applyAlignment="1">
      <alignment horizontal="justify" vertical="top"/>
    </xf>
    <xf numFmtId="0" fontId="15" fillId="27" borderId="171" xfId="58" applyFont="1" applyFill="1" applyBorder="1" applyAlignment="1">
      <alignment horizontal="justify" vertical="top"/>
    </xf>
    <xf numFmtId="0" fontId="22" fillId="27" borderId="159" xfId="24" applyFont="1" applyFill="1" applyBorder="1"/>
    <xf numFmtId="0" fontId="22" fillId="27" borderId="0" xfId="24" applyFont="1" applyFill="1"/>
    <xf numFmtId="0" fontId="15" fillId="27" borderId="0" xfId="58" applyFont="1" applyFill="1"/>
    <xf numFmtId="0" fontId="22" fillId="27" borderId="0" xfId="58" applyFont="1" applyFill="1"/>
    <xf numFmtId="0" fontId="22" fillId="27" borderId="155" xfId="24" applyFont="1" applyFill="1" applyBorder="1"/>
    <xf numFmtId="0" fontId="22" fillId="27" borderId="159" xfId="24" applyFont="1" applyFill="1" applyBorder="1" applyAlignment="1">
      <alignment horizontal="justify" vertical="center" wrapText="1"/>
    </xf>
    <xf numFmtId="0" fontId="18" fillId="27" borderId="0" xfId="24" applyFont="1" applyFill="1" applyAlignment="1">
      <alignment horizontal="justify" vertical="center" wrapText="1"/>
    </xf>
    <xf numFmtId="0" fontId="22" fillId="27" borderId="159" xfId="24" applyFont="1" applyFill="1" applyBorder="1" applyAlignment="1">
      <alignment horizontal="justify" vertical="center"/>
    </xf>
    <xf numFmtId="0" fontId="18" fillId="27" borderId="0" xfId="24" applyFont="1" applyFill="1" applyAlignment="1">
      <alignment horizontal="justify" vertical="center"/>
    </xf>
    <xf numFmtId="0" fontId="18" fillId="27" borderId="0" xfId="24" applyFont="1" applyFill="1" applyAlignment="1">
      <alignment horizontal="left" vertical="top"/>
    </xf>
    <xf numFmtId="0" fontId="22" fillId="27" borderId="159" xfId="24" applyFont="1" applyFill="1" applyBorder="1" applyAlignment="1">
      <alignment vertical="center"/>
    </xf>
    <xf numFmtId="0" fontId="18" fillId="27" borderId="0" xfId="24" applyFont="1" applyFill="1" applyAlignment="1">
      <alignment vertical="center"/>
    </xf>
    <xf numFmtId="0" fontId="18" fillId="27" borderId="0" xfId="24" applyFont="1" applyFill="1" applyAlignment="1">
      <alignment horizontal="justify" vertical="top" wrapText="1"/>
    </xf>
    <xf numFmtId="0" fontId="18" fillId="27" borderId="0" xfId="24" applyFont="1" applyFill="1" applyAlignment="1">
      <alignment vertical="top"/>
    </xf>
    <xf numFmtId="0" fontId="18" fillId="27" borderId="0" xfId="58" applyFont="1" applyFill="1" applyAlignment="1">
      <alignment vertical="center" wrapText="1"/>
    </xf>
    <xf numFmtId="0" fontId="18" fillId="27" borderId="155" xfId="58" applyFont="1" applyFill="1" applyBorder="1" applyAlignment="1">
      <alignment vertical="center" wrapText="1"/>
    </xf>
    <xf numFmtId="0" fontId="15" fillId="27" borderId="0" xfId="24" applyFont="1" applyFill="1" applyAlignment="1">
      <alignment vertical="top"/>
    </xf>
    <xf numFmtId="0" fontId="18" fillId="27" borderId="155" xfId="24" applyFont="1" applyFill="1" applyBorder="1" applyAlignment="1">
      <alignment vertical="center"/>
    </xf>
    <xf numFmtId="0" fontId="18" fillId="27" borderId="0" xfId="24" applyFont="1" applyFill="1"/>
    <xf numFmtId="0" fontId="13" fillId="27" borderId="159" xfId="24" applyFont="1" applyFill="1" applyBorder="1"/>
    <xf numFmtId="0" fontId="14" fillId="27" borderId="0" xfId="24" applyFont="1" applyFill="1"/>
    <xf numFmtId="0" fontId="13" fillId="27" borderId="155" xfId="24" applyFont="1" applyFill="1" applyBorder="1"/>
    <xf numFmtId="0" fontId="14" fillId="27" borderId="0" xfId="24" applyFont="1" applyFill="1" applyAlignment="1">
      <alignment vertical="top"/>
    </xf>
    <xf numFmtId="0" fontId="13" fillId="27" borderId="159" xfId="24" applyFont="1" applyFill="1" applyBorder="1" applyAlignment="1">
      <alignment vertical="top"/>
    </xf>
    <xf numFmtId="0" fontId="33" fillId="27" borderId="0" xfId="24" applyFont="1" applyFill="1"/>
    <xf numFmtId="0" fontId="13" fillId="27" borderId="0" xfId="24" applyFont="1" applyFill="1" applyAlignment="1">
      <alignment vertical="top"/>
    </xf>
    <xf numFmtId="0" fontId="13" fillId="27" borderId="155" xfId="24" applyFont="1" applyFill="1" applyBorder="1" applyAlignment="1">
      <alignment vertical="top"/>
    </xf>
    <xf numFmtId="0" fontId="13" fillId="27" borderId="59" xfId="24" applyFont="1" applyFill="1" applyBorder="1"/>
    <xf numFmtId="0" fontId="13" fillId="27" borderId="69" xfId="24" applyFont="1" applyFill="1" applyBorder="1"/>
    <xf numFmtId="0" fontId="13" fillId="27" borderId="97" xfId="24" applyFont="1" applyFill="1" applyBorder="1"/>
    <xf numFmtId="0" fontId="18" fillId="25" borderId="59" xfId="58" applyFont="1" applyFill="1" applyBorder="1" applyAlignment="1">
      <alignment horizontal="center" vertical="top"/>
    </xf>
    <xf numFmtId="0" fontId="18" fillId="25" borderId="69" xfId="58" applyFont="1" applyFill="1" applyBorder="1" applyAlignment="1">
      <alignment horizontal="center" vertical="top"/>
    </xf>
    <xf numFmtId="0" fontId="18" fillId="25" borderId="69" xfId="58" applyFont="1" applyFill="1" applyBorder="1" applyAlignment="1">
      <alignment horizontal="left" vertical="top"/>
    </xf>
    <xf numFmtId="0" fontId="18" fillId="25" borderId="77" xfId="58" applyFont="1" applyFill="1" applyBorder="1" applyAlignment="1">
      <alignment horizontal="center" vertical="top"/>
    </xf>
    <xf numFmtId="0" fontId="18" fillId="25" borderId="69" xfId="58" applyFont="1" applyFill="1" applyBorder="1" applyAlignment="1">
      <alignment horizontal="center" vertical="center" wrapText="1"/>
    </xf>
    <xf numFmtId="0" fontId="18" fillId="25" borderId="97" xfId="58" applyFont="1" applyFill="1" applyBorder="1" applyAlignment="1">
      <alignment horizontal="center" vertical="center" wrapText="1"/>
    </xf>
    <xf numFmtId="0" fontId="26" fillId="0" borderId="209" xfId="24" applyFont="1" applyBorder="1" applyAlignment="1">
      <alignment horizontal="center" vertical="top" wrapText="1"/>
    </xf>
    <xf numFmtId="0" fontId="13" fillId="25" borderId="0" xfId="24" applyFont="1" applyFill="1" applyBorder="1"/>
    <xf numFmtId="0" fontId="13" fillId="25" borderId="209" xfId="24" applyFont="1" applyFill="1" applyBorder="1"/>
    <xf numFmtId="0" fontId="13" fillId="25" borderId="197" xfId="24" applyFont="1" applyFill="1" applyBorder="1"/>
    <xf numFmtId="0" fontId="13" fillId="27" borderId="413" xfId="24" applyFont="1" applyFill="1" applyBorder="1"/>
    <xf numFmtId="0" fontId="15" fillId="27" borderId="406" xfId="58" applyFont="1" applyFill="1" applyBorder="1" applyAlignment="1">
      <alignment horizontal="justify" vertical="top"/>
    </xf>
    <xf numFmtId="0" fontId="13" fillId="27" borderId="390" xfId="24" applyFont="1" applyFill="1" applyBorder="1"/>
    <xf numFmtId="0" fontId="18" fillId="25" borderId="390" xfId="58" applyFont="1" applyFill="1" applyBorder="1" applyAlignment="1">
      <alignment horizontal="center" vertical="center" wrapText="1"/>
    </xf>
    <xf numFmtId="0" fontId="22" fillId="0" borderId="197" xfId="58" applyFont="1" applyBorder="1" applyAlignment="1">
      <alignment horizontal="center" vertical="center" wrapText="1"/>
    </xf>
    <xf numFmtId="0" fontId="53" fillId="25" borderId="193" xfId="0" applyFont="1" applyFill="1" applyBorder="1" applyAlignment="1">
      <alignment horizontal="center" wrapText="1"/>
    </xf>
    <xf numFmtId="0" fontId="53" fillId="25" borderId="0" xfId="0" applyFont="1" applyFill="1" applyBorder="1" applyAlignment="1">
      <alignment horizontal="center" wrapText="1"/>
    </xf>
    <xf numFmtId="0" fontId="53" fillId="25" borderId="178" xfId="0" applyFont="1" applyFill="1" applyBorder="1" applyAlignment="1">
      <alignment horizontal="center" wrapText="1"/>
    </xf>
    <xf numFmtId="0" fontId="52" fillId="25" borderId="16" xfId="0" applyFont="1" applyFill="1" applyBorder="1" applyAlignment="1">
      <alignment horizontal="left"/>
    </xf>
    <xf numFmtId="0" fontId="52" fillId="25" borderId="109" xfId="0" applyFont="1" applyFill="1" applyBorder="1" applyAlignment="1">
      <alignment horizontal="left"/>
    </xf>
    <xf numFmtId="0" fontId="52" fillId="25" borderId="17" xfId="0" quotePrefix="1" applyFont="1" applyFill="1" applyBorder="1" applyAlignment="1">
      <alignment horizontal="left"/>
    </xf>
    <xf numFmtId="0" fontId="53" fillId="25" borderId="18" xfId="0" applyFont="1" applyFill="1" applyBorder="1" applyAlignment="1">
      <alignment horizontal="left"/>
    </xf>
    <xf numFmtId="0" fontId="25" fillId="25" borderId="50" xfId="0" applyFont="1" applyFill="1" applyBorder="1" applyAlignment="1">
      <alignment horizontal="center" vertical="center"/>
    </xf>
    <xf numFmtId="0" fontId="53" fillId="25" borderId="19" xfId="0" applyFont="1" applyFill="1" applyBorder="1" applyAlignment="1" applyProtection="1">
      <alignment horizontal="center" vertical="center" wrapText="1"/>
      <protection locked="0"/>
    </xf>
    <xf numFmtId="0" fontId="53" fillId="25" borderId="70" xfId="0" applyFont="1" applyFill="1" applyBorder="1" applyAlignment="1" applyProtection="1">
      <alignment horizontal="center" vertical="center" wrapText="1"/>
      <protection locked="0"/>
    </xf>
    <xf numFmtId="0" fontId="53" fillId="25" borderId="70" xfId="0" applyFont="1" applyFill="1" applyBorder="1" applyAlignment="1">
      <alignment horizontal="left"/>
    </xf>
    <xf numFmtId="0" fontId="53" fillId="25" borderId="51" xfId="0" applyFont="1" applyFill="1" applyBorder="1" applyAlignment="1">
      <alignment horizontal="left"/>
    </xf>
    <xf numFmtId="0" fontId="52" fillId="25" borderId="193" xfId="0" applyFont="1" applyFill="1" applyBorder="1" applyAlignment="1">
      <alignment horizontal="left"/>
    </xf>
    <xf numFmtId="0" fontId="53" fillId="25" borderId="0" xfId="0" applyFont="1" applyFill="1" applyBorder="1" applyAlignment="1">
      <alignment vertical="top"/>
    </xf>
    <xf numFmtId="0" fontId="58" fillId="25" borderId="0" xfId="0" applyFont="1" applyFill="1" applyBorder="1"/>
    <xf numFmtId="0" fontId="58" fillId="25" borderId="0" xfId="0" quotePrefix="1" applyFont="1" applyFill="1" applyBorder="1" applyAlignment="1">
      <alignment horizontal="left"/>
    </xf>
    <xf numFmtId="0" fontId="58" fillId="25" borderId="0" xfId="0" applyFont="1" applyFill="1" applyBorder="1" applyAlignment="1">
      <alignment horizontal="left"/>
    </xf>
    <xf numFmtId="0" fontId="52" fillId="25" borderId="0" xfId="0" applyFont="1" applyFill="1" applyBorder="1" applyAlignment="1">
      <alignment horizontal="left"/>
    </xf>
    <xf numFmtId="0" fontId="59" fillId="25" borderId="0" xfId="0" applyFont="1" applyFill="1" applyBorder="1" applyAlignment="1">
      <alignment horizontal="right"/>
    </xf>
    <xf numFmtId="0" fontId="58" fillId="25" borderId="178" xfId="0" applyFont="1" applyFill="1" applyBorder="1"/>
    <xf numFmtId="168" fontId="52" fillId="25" borderId="193" xfId="0" applyNumberFormat="1" applyFont="1" applyFill="1" applyBorder="1" applyAlignment="1">
      <alignment horizontal="left"/>
    </xf>
    <xf numFmtId="0" fontId="52" fillId="25" borderId="0" xfId="0" applyFont="1" applyFill="1" applyBorder="1" applyAlignment="1">
      <alignment vertical="center"/>
    </xf>
    <xf numFmtId="0" fontId="58" fillId="25" borderId="0" xfId="0" applyFont="1" applyFill="1" applyBorder="1" applyAlignment="1" applyProtection="1">
      <alignment vertical="center"/>
      <protection locked="0"/>
    </xf>
    <xf numFmtId="0" fontId="58" fillId="25" borderId="178" xfId="0" applyFont="1" applyFill="1" applyBorder="1" applyAlignment="1" applyProtection="1">
      <alignment vertical="center"/>
      <protection locked="0"/>
    </xf>
    <xf numFmtId="0" fontId="58" fillId="25" borderId="0" xfId="0" applyFont="1" applyFill="1" applyBorder="1" applyAlignment="1">
      <alignment vertical="center"/>
    </xf>
    <xf numFmtId="0" fontId="15" fillId="25" borderId="0" xfId="0" applyFont="1" applyFill="1" applyBorder="1" applyAlignment="1"/>
    <xf numFmtId="0" fontId="22" fillId="25" borderId="0" xfId="0" applyFont="1" applyFill="1" applyBorder="1"/>
    <xf numFmtId="0" fontId="58" fillId="25" borderId="0" xfId="0" applyFont="1" applyFill="1" applyBorder="1" applyAlignment="1">
      <alignment horizontal="center" vertical="center"/>
    </xf>
    <xf numFmtId="0" fontId="52" fillId="25" borderId="0" xfId="0" quotePrefix="1" applyFont="1" applyFill="1" applyBorder="1" applyAlignment="1">
      <alignment vertical="center"/>
    </xf>
    <xf numFmtId="0" fontId="52" fillId="25" borderId="0" xfId="0" quotePrefix="1" applyFont="1" applyFill="1" applyBorder="1" applyAlignment="1" applyProtection="1">
      <alignment horizontal="right" vertical="center"/>
      <protection locked="0"/>
    </xf>
    <xf numFmtId="0" fontId="52" fillId="25" borderId="178" xfId="0" quotePrefix="1" applyFont="1" applyFill="1" applyBorder="1" applyAlignment="1" applyProtection="1">
      <alignment horizontal="right" vertical="center"/>
      <protection locked="0"/>
    </xf>
    <xf numFmtId="0" fontId="18" fillId="25" borderId="0" xfId="0" applyFont="1" applyFill="1" applyBorder="1" applyAlignment="1">
      <alignment vertical="top"/>
    </xf>
    <xf numFmtId="0" fontId="15" fillId="25" borderId="0" xfId="0" applyFont="1" applyFill="1" applyBorder="1"/>
    <xf numFmtId="0" fontId="52" fillId="25" borderId="177" xfId="0" quotePrefix="1" applyFont="1" applyFill="1" applyBorder="1" applyAlignment="1"/>
    <xf numFmtId="0" fontId="52" fillId="25" borderId="0" xfId="0" applyFont="1" applyFill="1" applyBorder="1"/>
    <xf numFmtId="0" fontId="25" fillId="25" borderId="0" xfId="0" applyFont="1" applyFill="1" applyBorder="1" applyAlignment="1">
      <alignment vertical="center"/>
    </xf>
    <xf numFmtId="0" fontId="25" fillId="25" borderId="178" xfId="0" applyFont="1" applyFill="1" applyBorder="1" applyAlignment="1">
      <alignment vertical="center"/>
    </xf>
    <xf numFmtId="0" fontId="34" fillId="25" borderId="0" xfId="0" applyFont="1" applyFill="1" applyBorder="1"/>
    <xf numFmtId="0" fontId="53" fillId="25" borderId="0" xfId="0" applyFont="1" applyFill="1" applyBorder="1"/>
    <xf numFmtId="0" fontId="57" fillId="25" borderId="0" xfId="0" applyFont="1" applyFill="1" applyBorder="1" applyAlignment="1" applyProtection="1">
      <alignment horizontal="center" vertical="center"/>
      <protection locked="0"/>
    </xf>
    <xf numFmtId="0" fontId="52" fillId="25" borderId="193" xfId="0" applyFont="1" applyFill="1" applyBorder="1" applyAlignment="1">
      <alignment horizontal="left" vertical="top"/>
    </xf>
    <xf numFmtId="0" fontId="52" fillId="25" borderId="0" xfId="0" applyFont="1" applyFill="1" applyBorder="1" applyAlignment="1">
      <alignment vertical="top"/>
    </xf>
    <xf numFmtId="0" fontId="31" fillId="25" borderId="0" xfId="0" applyFont="1" applyFill="1" applyBorder="1"/>
    <xf numFmtId="0" fontId="22" fillId="25" borderId="193" xfId="0" applyFont="1" applyFill="1" applyBorder="1"/>
    <xf numFmtId="0" fontId="24" fillId="25" borderId="0" xfId="0" applyFont="1" applyFill="1" applyBorder="1" applyAlignment="1">
      <alignment horizontal="right" vertical="top"/>
    </xf>
    <xf numFmtId="0" fontId="22" fillId="25" borderId="178" xfId="0" applyFont="1" applyFill="1" applyBorder="1"/>
    <xf numFmtId="0" fontId="52" fillId="25" borderId="162" xfId="0" applyFont="1" applyFill="1" applyBorder="1" applyAlignment="1">
      <alignment horizontal="center"/>
    </xf>
    <xf numFmtId="0" fontId="52" fillId="25" borderId="177" xfId="0" applyFont="1" applyFill="1" applyBorder="1"/>
    <xf numFmtId="0" fontId="58" fillId="25" borderId="177" xfId="0" applyFont="1" applyFill="1" applyBorder="1"/>
    <xf numFmtId="0" fontId="65" fillId="25" borderId="177" xfId="0" applyFont="1" applyFill="1" applyBorder="1"/>
    <xf numFmtId="0" fontId="65" fillId="25" borderId="246" xfId="0" applyFont="1" applyFill="1" applyBorder="1"/>
    <xf numFmtId="0" fontId="15" fillId="25" borderId="193" xfId="0" applyFont="1" applyFill="1" applyBorder="1"/>
    <xf numFmtId="0" fontId="18" fillId="25" borderId="0" xfId="0" applyFont="1" applyFill="1" applyBorder="1" applyAlignment="1" applyProtection="1">
      <alignment vertical="center"/>
      <protection locked="0"/>
    </xf>
    <xf numFmtId="0" fontId="22" fillId="25" borderId="0" xfId="0" applyFont="1" applyFill="1" applyBorder="1" applyAlignment="1">
      <alignment horizontal="center"/>
    </xf>
    <xf numFmtId="0" fontId="18" fillId="25" borderId="0" xfId="0" applyFont="1" applyFill="1" applyBorder="1" applyAlignment="1" applyProtection="1">
      <alignment vertical="center" wrapText="1"/>
      <protection locked="0"/>
    </xf>
    <xf numFmtId="0" fontId="15" fillId="25" borderId="0" xfId="23" applyFont="1" applyFill="1" applyBorder="1" applyAlignment="1">
      <alignment horizontal="right" vertical="center"/>
    </xf>
    <xf numFmtId="0" fontId="22" fillId="25" borderId="0" xfId="23" applyFont="1" applyFill="1" applyBorder="1" applyAlignment="1">
      <alignment horizontal="left" vertical="center"/>
    </xf>
    <xf numFmtId="0" fontId="15" fillId="25" borderId="0" xfId="0" applyFont="1" applyFill="1" applyBorder="1" applyAlignment="1">
      <alignment horizontal="center"/>
    </xf>
    <xf numFmtId="0" fontId="65" fillId="25" borderId="0" xfId="0" applyFont="1" applyFill="1" applyBorder="1"/>
    <xf numFmtId="0" fontId="52" fillId="25" borderId="0" xfId="0" quotePrefix="1" applyFont="1" applyFill="1" applyBorder="1"/>
    <xf numFmtId="0" fontId="65" fillId="25" borderId="178" xfId="0" applyFont="1" applyFill="1" applyBorder="1"/>
    <xf numFmtId="0" fontId="13" fillId="25" borderId="0" xfId="0" applyFont="1" applyFill="1" applyBorder="1" applyAlignment="1">
      <alignment vertical="center"/>
    </xf>
    <xf numFmtId="0" fontId="53" fillId="25" borderId="0" xfId="0" applyFont="1" applyFill="1" applyBorder="1" applyAlignment="1" applyProtection="1">
      <alignment vertical="center"/>
      <protection locked="0"/>
    </xf>
    <xf numFmtId="0" fontId="58" fillId="25" borderId="0" xfId="0" applyFont="1" applyFill="1" applyBorder="1" applyAlignment="1">
      <alignment horizontal="center"/>
    </xf>
    <xf numFmtId="0" fontId="53" fillId="25" borderId="0" xfId="0" applyFont="1" applyFill="1" applyBorder="1" applyAlignment="1" applyProtection="1">
      <alignment vertical="center" wrapText="1"/>
      <protection locked="0"/>
    </xf>
    <xf numFmtId="0" fontId="52" fillId="25" borderId="0" xfId="23" applyFont="1" applyFill="1" applyBorder="1" applyAlignment="1">
      <alignment horizontal="right" vertical="center"/>
    </xf>
    <xf numFmtId="0" fontId="58" fillId="25" borderId="0" xfId="23" applyFont="1" applyFill="1" applyBorder="1" applyAlignment="1">
      <alignment horizontal="left" vertical="center"/>
    </xf>
    <xf numFmtId="0" fontId="52" fillId="25" borderId="0" xfId="0" applyFont="1" applyFill="1" applyBorder="1" applyAlignment="1">
      <alignment horizontal="center"/>
    </xf>
    <xf numFmtId="0" fontId="52" fillId="25" borderId="0" xfId="0" applyFont="1" applyFill="1" applyBorder="1" applyAlignment="1" applyProtection="1">
      <alignment vertical="center"/>
      <protection locked="0"/>
    </xf>
    <xf numFmtId="0" fontId="65" fillId="25" borderId="0" xfId="0" applyFont="1" applyFill="1" applyBorder="1" applyAlignment="1">
      <alignment vertical="top"/>
    </xf>
    <xf numFmtId="0" fontId="58" fillId="25" borderId="0" xfId="23" applyFont="1" applyFill="1" applyBorder="1" applyAlignment="1">
      <alignment horizontal="center"/>
    </xf>
    <xf numFmtId="0" fontId="66" fillId="25" borderId="0" xfId="0" applyFont="1" applyFill="1" applyBorder="1" applyAlignment="1" applyProtection="1">
      <alignment horizontal="center" vertical="top"/>
      <protection locked="0"/>
    </xf>
    <xf numFmtId="0" fontId="52" fillId="25" borderId="0" xfId="0" applyFont="1" applyFill="1" applyBorder="1" applyAlignment="1">
      <alignment horizontal="center" vertical="top"/>
    </xf>
    <xf numFmtId="0" fontId="52" fillId="25" borderId="0" xfId="0" applyFont="1" applyFill="1" applyBorder="1" applyAlignment="1">
      <alignment horizontal="center" vertical="top" wrapText="1"/>
    </xf>
    <xf numFmtId="0" fontId="52" fillId="25" borderId="178" xfId="0" applyFont="1" applyFill="1" applyBorder="1" applyAlignment="1">
      <alignment horizontal="center" vertical="top" wrapText="1"/>
    </xf>
    <xf numFmtId="0" fontId="52" fillId="25" borderId="0" xfId="0" quotePrefix="1" applyFont="1" applyFill="1" applyBorder="1" applyAlignment="1" applyProtection="1">
      <alignment vertical="center"/>
      <protection locked="0"/>
    </xf>
    <xf numFmtId="0" fontId="52" fillId="25" borderId="0" xfId="0" applyFont="1" applyFill="1" applyBorder="1" applyAlignment="1" applyProtection="1">
      <alignment vertical="center" wrapText="1"/>
      <protection locked="0"/>
    </xf>
    <xf numFmtId="0" fontId="20" fillId="25" borderId="178" xfId="0" quotePrefix="1" applyFont="1" applyFill="1" applyBorder="1" applyAlignment="1" applyProtection="1">
      <alignment vertical="center"/>
      <protection locked="0"/>
    </xf>
    <xf numFmtId="0" fontId="51" fillId="25" borderId="0" xfId="0" applyFont="1" applyFill="1" applyBorder="1" applyAlignment="1" applyProtection="1">
      <alignment vertical="center"/>
      <protection locked="0"/>
    </xf>
    <xf numFmtId="0" fontId="20" fillId="25" borderId="0" xfId="0" quotePrefix="1" applyFont="1" applyFill="1" applyBorder="1" applyAlignment="1">
      <alignment vertical="center"/>
    </xf>
    <xf numFmtId="0" fontId="20" fillId="25" borderId="0" xfId="0" applyFont="1" applyFill="1" applyBorder="1" applyAlignment="1">
      <alignment vertical="center"/>
    </xf>
    <xf numFmtId="0" fontId="15" fillId="25" borderId="200" xfId="0" applyFont="1" applyFill="1" applyBorder="1"/>
    <xf numFmtId="0" fontId="15" fillId="25" borderId="197" xfId="0" applyFont="1" applyFill="1" applyBorder="1"/>
    <xf numFmtId="0" fontId="53" fillId="25" borderId="197" xfId="0" applyFont="1" applyFill="1" applyBorder="1"/>
    <xf numFmtId="0" fontId="53" fillId="25" borderId="197" xfId="0" applyFont="1" applyFill="1" applyBorder="1" applyAlignment="1" applyProtection="1">
      <alignment vertical="center"/>
      <protection locked="0"/>
    </xf>
    <xf numFmtId="0" fontId="65" fillId="25" borderId="197" xfId="0" applyFont="1" applyFill="1" applyBorder="1"/>
    <xf numFmtId="0" fontId="20" fillId="25" borderId="197" xfId="0" applyFont="1" applyFill="1" applyBorder="1" applyAlignment="1">
      <alignment horizontal="center" vertical="center"/>
    </xf>
    <xf numFmtId="0" fontId="51" fillId="25" borderId="197" xfId="0" applyFont="1" applyFill="1" applyBorder="1" applyAlignment="1" applyProtection="1">
      <alignment vertical="center"/>
      <protection locked="0"/>
    </xf>
    <xf numFmtId="0" fontId="20" fillId="25" borderId="197" xfId="0" quotePrefix="1" applyFont="1" applyFill="1" applyBorder="1" applyAlignment="1">
      <alignment vertical="center"/>
    </xf>
    <xf numFmtId="0" fontId="57" fillId="25" borderId="197" xfId="0" applyFont="1" applyFill="1" applyBorder="1" applyAlignment="1" applyProtection="1">
      <alignment horizontal="center" vertical="center"/>
      <protection locked="0"/>
    </xf>
    <xf numFmtId="0" fontId="20" fillId="25" borderId="197" xfId="0" applyFont="1" applyFill="1" applyBorder="1" applyAlignment="1">
      <alignment vertical="center"/>
    </xf>
    <xf numFmtId="0" fontId="58" fillId="25" borderId="197" xfId="0" applyFont="1" applyFill="1" applyBorder="1"/>
    <xf numFmtId="0" fontId="58" fillId="25" borderId="201" xfId="0" applyFont="1" applyFill="1" applyBorder="1"/>
    <xf numFmtId="0" fontId="15" fillId="25" borderId="0" xfId="0" quotePrefix="1" applyFont="1" applyFill="1" applyBorder="1"/>
    <xf numFmtId="0" fontId="52" fillId="25" borderId="162" xfId="0" applyFont="1" applyFill="1" applyBorder="1" applyAlignment="1">
      <alignment horizontal="left"/>
    </xf>
    <xf numFmtId="0" fontId="53" fillId="25" borderId="177" xfId="0" applyFont="1" applyFill="1" applyBorder="1" applyAlignment="1">
      <alignment vertical="top"/>
    </xf>
    <xf numFmtId="0" fontId="58" fillId="25" borderId="177" xfId="0" quotePrefix="1" applyFont="1" applyFill="1" applyBorder="1" applyAlignment="1">
      <alignment horizontal="left"/>
    </xf>
    <xf numFmtId="0" fontId="58" fillId="25" borderId="177" xfId="0" applyFont="1" applyFill="1" applyBorder="1" applyAlignment="1">
      <alignment horizontal="left"/>
    </xf>
    <xf numFmtId="0" fontId="52" fillId="25" borderId="177" xfId="0" applyFont="1" applyFill="1" applyBorder="1" applyAlignment="1">
      <alignment horizontal="left"/>
    </xf>
    <xf numFmtId="0" fontId="59" fillId="25" borderId="177" xfId="0" applyFont="1" applyFill="1" applyBorder="1" applyAlignment="1">
      <alignment horizontal="right"/>
    </xf>
    <xf numFmtId="0" fontId="58" fillId="25" borderId="246" xfId="0" applyFont="1" applyFill="1" applyBorder="1"/>
    <xf numFmtId="0" fontId="18" fillId="25" borderId="0" xfId="0" applyFont="1" applyFill="1" applyBorder="1"/>
    <xf numFmtId="0" fontId="53" fillId="25" borderId="0" xfId="0" applyFont="1" applyFill="1" applyBorder="1" applyAlignment="1">
      <alignment horizontal="left"/>
    </xf>
    <xf numFmtId="0" fontId="53" fillId="25" borderId="0" xfId="0" applyFont="1" applyFill="1" applyBorder="1" applyAlignment="1">
      <alignment vertical="center"/>
    </xf>
    <xf numFmtId="0" fontId="22" fillId="25" borderId="200" xfId="0" applyFont="1" applyFill="1" applyBorder="1"/>
    <xf numFmtId="0" fontId="22" fillId="25" borderId="197" xfId="0" applyFont="1" applyFill="1" applyBorder="1"/>
    <xf numFmtId="0" fontId="24" fillId="25" borderId="197" xfId="0" applyFont="1" applyFill="1" applyBorder="1" applyAlignment="1">
      <alignment horizontal="right" vertical="top"/>
    </xf>
    <xf numFmtId="0" fontId="22" fillId="25" borderId="201" xfId="0" applyFont="1" applyFill="1" applyBorder="1"/>
    <xf numFmtId="0" fontId="52" fillId="25" borderId="128" xfId="0" applyFont="1" applyFill="1" applyBorder="1" applyAlignment="1">
      <alignment horizontal="center" vertical="center"/>
    </xf>
    <xf numFmtId="168" fontId="52" fillId="25" borderId="129" xfId="0" applyNumberFormat="1" applyFont="1" applyFill="1" applyBorder="1" applyAlignment="1">
      <alignment horizontal="center" vertical="center"/>
    </xf>
    <xf numFmtId="0" fontId="53" fillId="25" borderId="129" xfId="0" applyFont="1" applyFill="1" applyBorder="1"/>
    <xf numFmtId="0" fontId="58" fillId="25" borderId="129" xfId="0" applyFont="1" applyFill="1" applyBorder="1" applyAlignment="1">
      <alignment vertical="center"/>
    </xf>
    <xf numFmtId="0" fontId="58" fillId="25" borderId="129" xfId="0" applyFont="1" applyFill="1" applyBorder="1"/>
    <xf numFmtId="0" fontId="58" fillId="25" borderId="129" xfId="0" applyFont="1" applyFill="1" applyBorder="1" applyAlignment="1">
      <alignment horizontal="center"/>
    </xf>
    <xf numFmtId="0" fontId="52" fillId="25" borderId="129" xfId="0" applyFont="1" applyFill="1" applyBorder="1" applyAlignment="1">
      <alignment horizontal="center" vertical="center"/>
    </xf>
    <xf numFmtId="0" fontId="52" fillId="25" borderId="129" xfId="0" applyFont="1" applyFill="1" applyBorder="1" applyAlignment="1">
      <alignment horizontal="left" vertical="center"/>
    </xf>
    <xf numFmtId="0" fontId="66" fillId="25" borderId="129" xfId="0" applyFont="1" applyFill="1" applyBorder="1" applyAlignment="1" applyProtection="1">
      <alignment horizontal="center" vertical="center"/>
      <protection locked="0"/>
    </xf>
    <xf numFmtId="0" fontId="58" fillId="25" borderId="130" xfId="0" applyFont="1" applyFill="1" applyBorder="1"/>
    <xf numFmtId="0" fontId="52" fillId="25" borderId="131" xfId="0" applyFont="1" applyFill="1" applyBorder="1" applyAlignment="1">
      <alignment horizontal="center" vertical="center"/>
    </xf>
    <xf numFmtId="168" fontId="52" fillId="25" borderId="0" xfId="0" applyNumberFormat="1" applyFont="1" applyFill="1" applyAlignment="1">
      <alignment horizontal="left" vertical="center"/>
    </xf>
    <xf numFmtId="0" fontId="53" fillId="25" borderId="0" xfId="0" applyFont="1" applyFill="1"/>
    <xf numFmtId="0" fontId="58" fillId="25" borderId="0" xfId="0" applyFont="1" applyFill="1" applyAlignment="1">
      <alignment vertical="center"/>
    </xf>
    <xf numFmtId="0" fontId="58" fillId="25" borderId="0" xfId="0" applyFont="1" applyFill="1"/>
    <xf numFmtId="0" fontId="58" fillId="25" borderId="0" xfId="0" applyFont="1" applyFill="1" applyAlignment="1">
      <alignment horizontal="center"/>
    </xf>
    <xf numFmtId="0" fontId="52" fillId="25" borderId="0" xfId="0" applyFont="1" applyFill="1" applyAlignment="1">
      <alignment horizontal="center" vertical="center"/>
    </xf>
    <xf numFmtId="0" fontId="52" fillId="25" borderId="0" xfId="0" applyFont="1" applyFill="1" applyAlignment="1">
      <alignment horizontal="left" vertical="center"/>
    </xf>
    <xf numFmtId="0" fontId="66" fillId="25" borderId="0" xfId="0" applyFont="1" applyFill="1" applyAlignment="1" applyProtection="1">
      <alignment horizontal="center" vertical="center"/>
      <protection locked="0"/>
    </xf>
    <xf numFmtId="0" fontId="66" fillId="25" borderId="0" xfId="0" applyFont="1" applyFill="1" applyBorder="1" applyAlignment="1" applyProtection="1">
      <alignment horizontal="center" vertical="center"/>
      <protection locked="0"/>
    </xf>
    <xf numFmtId="0" fontId="52" fillId="25" borderId="0" xfId="0" applyFont="1" applyFill="1" applyBorder="1" applyAlignment="1">
      <alignment horizontal="center" vertical="center" wrapText="1"/>
    </xf>
    <xf numFmtId="0" fontId="52" fillId="25" borderId="132" xfId="0" applyFont="1" applyFill="1" applyBorder="1" applyAlignment="1">
      <alignment horizontal="center" vertical="center" wrapText="1"/>
    </xf>
    <xf numFmtId="168" fontId="53" fillId="25" borderId="0" xfId="0" applyNumberFormat="1" applyFont="1" applyFill="1" applyAlignment="1">
      <alignment horizontal="left" vertical="center"/>
    </xf>
    <xf numFmtId="0" fontId="52" fillId="25" borderId="0" xfId="0" applyFont="1" applyFill="1" applyBorder="1" applyAlignment="1">
      <alignment horizontal="center" vertical="center"/>
    </xf>
    <xf numFmtId="0" fontId="52" fillId="25" borderId="132" xfId="0" applyFont="1" applyFill="1" applyBorder="1" applyAlignment="1">
      <alignment horizontal="center" vertical="center"/>
    </xf>
    <xf numFmtId="0" fontId="52" fillId="25" borderId="0" xfId="0" applyFont="1" applyFill="1" applyAlignment="1">
      <alignment vertical="center"/>
    </xf>
    <xf numFmtId="0" fontId="52" fillId="25" borderId="132" xfId="0" applyFont="1" applyFill="1" applyBorder="1" applyAlignment="1">
      <alignment vertical="center"/>
    </xf>
    <xf numFmtId="0" fontId="65" fillId="25" borderId="132" xfId="0" applyFont="1" applyFill="1" applyBorder="1"/>
    <xf numFmtId="0" fontId="52" fillId="25" borderId="0" xfId="0" applyFont="1" applyFill="1" applyAlignment="1"/>
    <xf numFmtId="0" fontId="52" fillId="25" borderId="133" xfId="0" applyFont="1" applyFill="1" applyBorder="1" applyAlignment="1">
      <alignment horizontal="center" vertical="center"/>
    </xf>
    <xf numFmtId="168" fontId="53" fillId="25" borderId="134" xfId="0" applyNumberFormat="1" applyFont="1" applyFill="1" applyBorder="1" applyAlignment="1">
      <alignment horizontal="left" vertical="center"/>
    </xf>
    <xf numFmtId="0" fontId="53" fillId="25" borderId="134" xfId="0" applyFont="1" applyFill="1" applyBorder="1" applyAlignment="1">
      <alignment horizontal="left"/>
    </xf>
    <xf numFmtId="0" fontId="58" fillId="25" borderId="134" xfId="0" applyFont="1" applyFill="1" applyBorder="1" applyAlignment="1">
      <alignment vertical="center"/>
    </xf>
    <xf numFmtId="0" fontId="58" fillId="25" borderId="134" xfId="0" applyFont="1" applyFill="1" applyBorder="1"/>
    <xf numFmtId="0" fontId="58" fillId="25" borderId="134" xfId="0" applyFont="1" applyFill="1" applyBorder="1" applyAlignment="1">
      <alignment horizontal="center"/>
    </xf>
    <xf numFmtId="0" fontId="52" fillId="25" borderId="134" xfId="0" applyFont="1" applyFill="1" applyBorder="1" applyAlignment="1">
      <alignment horizontal="center" vertical="center"/>
    </xf>
    <xf numFmtId="0" fontId="52" fillId="25" borderId="134" xfId="0" applyFont="1" applyFill="1" applyBorder="1" applyAlignment="1">
      <alignment horizontal="left" vertical="center"/>
    </xf>
    <xf numFmtId="0" fontId="66" fillId="25" borderId="134" xfId="0" applyFont="1" applyFill="1" applyBorder="1" applyAlignment="1" applyProtection="1">
      <alignment horizontal="center" vertical="center"/>
      <protection locked="0"/>
    </xf>
    <xf numFmtId="0" fontId="58" fillId="25" borderId="135" xfId="0" applyFont="1" applyFill="1" applyBorder="1"/>
    <xf numFmtId="168" fontId="15" fillId="25" borderId="0" xfId="0" applyNumberFormat="1" applyFont="1" applyFill="1" applyBorder="1" applyAlignment="1" applyProtection="1">
      <alignment horizontal="left" vertical="center"/>
    </xf>
    <xf numFmtId="0" fontId="18" fillId="25" borderId="0" xfId="0" applyFont="1" applyFill="1" applyBorder="1" applyAlignment="1" applyProtection="1"/>
    <xf numFmtId="0" fontId="22" fillId="25" borderId="0" xfId="0" applyFont="1" applyFill="1" applyBorder="1" applyAlignment="1" applyProtection="1">
      <alignment vertical="center"/>
    </xf>
    <xf numFmtId="0" fontId="22" fillId="25" borderId="0" xfId="0" applyFont="1" applyFill="1" applyBorder="1" applyProtection="1"/>
    <xf numFmtId="0" fontId="22" fillId="25" borderId="0" xfId="0" applyFont="1" applyFill="1" applyBorder="1" applyAlignment="1" applyProtection="1">
      <alignment horizontal="center"/>
    </xf>
    <xf numFmtId="168" fontId="18" fillId="25" borderId="0" xfId="0" applyNumberFormat="1" applyFont="1" applyFill="1" applyBorder="1" applyAlignment="1" applyProtection="1">
      <alignment horizontal="left" vertical="center"/>
    </xf>
    <xf numFmtId="0" fontId="34" fillId="25" borderId="129" xfId="0" applyFont="1" applyFill="1" applyBorder="1"/>
    <xf numFmtId="0" fontId="34" fillId="25" borderId="130" xfId="0" applyFont="1" applyFill="1" applyBorder="1"/>
    <xf numFmtId="0" fontId="34" fillId="25" borderId="132" xfId="0" applyFont="1" applyFill="1" applyBorder="1"/>
    <xf numFmtId="0" fontId="126" fillId="25" borderId="0" xfId="0" applyFont="1" applyFill="1" applyAlignment="1">
      <alignment vertical="center"/>
    </xf>
    <xf numFmtId="0" fontId="126" fillId="25" borderId="0" xfId="0" applyFont="1" applyFill="1"/>
    <xf numFmtId="0" fontId="126" fillId="25" borderId="0" xfId="0" applyFont="1" applyFill="1" applyAlignment="1">
      <alignment horizontal="center"/>
    </xf>
    <xf numFmtId="0" fontId="125" fillId="25" borderId="0" xfId="0" applyFont="1" applyFill="1" applyAlignment="1">
      <alignment horizontal="center" vertical="center"/>
    </xf>
    <xf numFmtId="0" fontId="52" fillId="25" borderId="0" xfId="0" applyFont="1" applyFill="1"/>
    <xf numFmtId="0" fontId="34" fillId="25" borderId="134" xfId="0" applyFont="1" applyFill="1" applyBorder="1"/>
    <xf numFmtId="0" fontId="34" fillId="25" borderId="135" xfId="0" applyFont="1" applyFill="1" applyBorder="1"/>
    <xf numFmtId="0" fontId="15" fillId="25" borderId="363" xfId="0" applyFont="1" applyFill="1" applyBorder="1" applyAlignment="1" applyProtection="1">
      <alignment horizontal="center" vertical="center"/>
    </xf>
    <xf numFmtId="168" fontId="15" fillId="25" borderId="364" xfId="0" applyNumberFormat="1" applyFont="1" applyFill="1" applyBorder="1" applyAlignment="1" applyProtection="1">
      <alignment horizontal="center" vertical="center"/>
    </xf>
    <xf numFmtId="0" fontId="18" fillId="25" borderId="364" xfId="0" applyFont="1" applyFill="1" applyBorder="1" applyAlignment="1" applyProtection="1"/>
    <xf numFmtId="0" fontId="22" fillId="25" borderId="364" xfId="0" applyFont="1" applyFill="1" applyBorder="1" applyAlignment="1" applyProtection="1">
      <alignment vertical="center"/>
    </xf>
    <xf numFmtId="0" fontId="22" fillId="25" borderId="364" xfId="0" applyFont="1" applyFill="1" applyBorder="1" applyProtection="1"/>
    <xf numFmtId="0" fontId="22" fillId="25" borderId="364" xfId="0" applyFont="1" applyFill="1" applyBorder="1" applyAlignment="1" applyProtection="1">
      <alignment horizontal="center"/>
    </xf>
    <xf numFmtId="0" fontId="22" fillId="25" borderId="374" xfId="0" applyFont="1" applyFill="1" applyBorder="1" applyAlignment="1" applyProtection="1">
      <alignment vertical="center"/>
    </xf>
    <xf numFmtId="0" fontId="15" fillId="25" borderId="365" xfId="0" applyFont="1" applyFill="1" applyBorder="1" applyAlignment="1" applyProtection="1">
      <alignment horizontal="center" vertical="center"/>
    </xf>
    <xf numFmtId="0" fontId="22" fillId="25" borderId="375" xfId="0" applyFont="1" applyFill="1" applyBorder="1" applyAlignment="1" applyProtection="1">
      <alignment vertical="center"/>
    </xf>
    <xf numFmtId="0" fontId="15" fillId="25" borderId="366" xfId="0" applyFont="1" applyFill="1" applyBorder="1" applyAlignment="1" applyProtection="1">
      <alignment horizontal="center" vertical="center"/>
    </xf>
    <xf numFmtId="168" fontId="15" fillId="25" borderId="367" xfId="0" applyNumberFormat="1" applyFont="1" applyFill="1" applyBorder="1" applyAlignment="1" applyProtection="1">
      <alignment horizontal="left" vertical="center"/>
    </xf>
    <xf numFmtId="0" fontId="18" fillId="25" borderId="367" xfId="0" applyFont="1" applyFill="1" applyBorder="1" applyAlignment="1" applyProtection="1"/>
    <xf numFmtId="0" fontId="22" fillId="25" borderId="367" xfId="0" applyFont="1" applyFill="1" applyBorder="1" applyAlignment="1" applyProtection="1">
      <alignment vertical="center"/>
    </xf>
    <xf numFmtId="0" fontId="22" fillId="25" borderId="367" xfId="0" applyFont="1" applyFill="1" applyBorder="1" applyProtection="1"/>
    <xf numFmtId="0" fontId="22" fillId="25" borderId="367" xfId="0" applyFont="1" applyFill="1" applyBorder="1" applyAlignment="1" applyProtection="1">
      <alignment horizontal="center"/>
    </xf>
    <xf numFmtId="0" fontId="22" fillId="25" borderId="376" xfId="0" applyFont="1" applyFill="1" applyBorder="1" applyAlignment="1" applyProtection="1">
      <alignment vertical="center"/>
    </xf>
    <xf numFmtId="168" fontId="52" fillId="0" borderId="411" xfId="0" applyNumberFormat="1" applyFont="1" applyBorder="1" applyAlignment="1">
      <alignment horizontal="center"/>
    </xf>
    <xf numFmtId="0" fontId="15" fillId="0" borderId="406" xfId="0" applyFont="1" applyFill="1" applyBorder="1" applyAlignment="1" applyProtection="1">
      <alignment horizontal="center" vertical="center"/>
    </xf>
    <xf numFmtId="168" fontId="15" fillId="0" borderId="406" xfId="0" applyNumberFormat="1" applyFont="1" applyFill="1" applyBorder="1" applyAlignment="1" applyProtection="1">
      <alignment horizontal="left" vertical="center"/>
    </xf>
    <xf numFmtId="0" fontId="18" fillId="0" borderId="406" xfId="0" applyFont="1" applyFill="1" applyBorder="1" applyAlignment="1" applyProtection="1"/>
    <xf numFmtId="0" fontId="22" fillId="0" borderId="406" xfId="0" applyFont="1" applyFill="1" applyBorder="1" applyAlignment="1" applyProtection="1">
      <alignment vertical="center"/>
    </xf>
    <xf numFmtId="0" fontId="22" fillId="0" borderId="406" xfId="0" applyFont="1" applyFill="1" applyBorder="1" applyProtection="1"/>
    <xf numFmtId="0" fontId="22" fillId="0" borderId="406" xfId="0" applyFont="1" applyFill="1" applyBorder="1" applyAlignment="1" applyProtection="1">
      <alignment horizontal="center"/>
    </xf>
    <xf numFmtId="0" fontId="58" fillId="0" borderId="406" xfId="0" applyFont="1" applyBorder="1" applyAlignment="1">
      <alignment vertical="center"/>
    </xf>
    <xf numFmtId="0" fontId="34" fillId="0" borderId="406" xfId="0" applyFont="1" applyBorder="1"/>
    <xf numFmtId="0" fontId="65" fillId="0" borderId="406" xfId="0" applyFont="1" applyBorder="1"/>
    <xf numFmtId="0" fontId="34" fillId="0" borderId="410" xfId="0" applyFont="1" applyBorder="1"/>
    <xf numFmtId="0" fontId="52" fillId="25" borderId="128" xfId="0" applyFont="1" applyFill="1" applyBorder="1" applyAlignment="1">
      <alignment vertical="center"/>
    </xf>
    <xf numFmtId="0" fontId="52" fillId="25" borderId="129" xfId="0" applyFont="1" applyFill="1" applyBorder="1"/>
    <xf numFmtId="0" fontId="52" fillId="25" borderId="130" xfId="0" applyFont="1" applyFill="1" applyBorder="1" applyAlignment="1">
      <alignment horizontal="center" vertical="center"/>
    </xf>
    <xf numFmtId="0" fontId="52" fillId="25" borderId="131" xfId="0" applyFont="1" applyFill="1" applyBorder="1"/>
    <xf numFmtId="0" fontId="53" fillId="25" borderId="131" xfId="0" applyFont="1" applyFill="1" applyBorder="1" applyAlignment="1">
      <alignment vertical="center"/>
    </xf>
    <xf numFmtId="0" fontId="52" fillId="25" borderId="133" xfId="0" applyFont="1" applyFill="1" applyBorder="1" applyAlignment="1">
      <alignment vertical="center"/>
    </xf>
    <xf numFmtId="0" fontId="52" fillId="25" borderId="134" xfId="0" applyFont="1" applyFill="1" applyBorder="1"/>
    <xf numFmtId="0" fontId="52" fillId="25" borderId="135" xfId="0" applyFont="1" applyFill="1" applyBorder="1" applyAlignment="1">
      <alignment horizontal="center" vertical="center"/>
    </xf>
    <xf numFmtId="0" fontId="58" fillId="25" borderId="128" xfId="0" applyFont="1" applyFill="1" applyBorder="1"/>
    <xf numFmtId="0" fontId="22" fillId="25" borderId="0" xfId="0" applyFont="1" applyFill="1" applyAlignment="1">
      <alignment vertical="top"/>
    </xf>
    <xf numFmtId="0" fontId="58" fillId="25" borderId="132" xfId="0" applyFont="1" applyFill="1" applyBorder="1"/>
    <xf numFmtId="0" fontId="53" fillId="25" borderId="131" xfId="0" applyFont="1" applyFill="1" applyBorder="1"/>
    <xf numFmtId="0" fontId="52" fillId="25" borderId="131" xfId="0" applyFont="1" applyFill="1" applyBorder="1" applyAlignment="1">
      <alignment horizontal="left" vertical="center"/>
    </xf>
    <xf numFmtId="0" fontId="58" fillId="25" borderId="0" xfId="0" applyFont="1" applyFill="1" applyAlignment="1">
      <alignment vertical="top"/>
    </xf>
    <xf numFmtId="0" fontId="53" fillId="25" borderId="131" xfId="0" applyFont="1" applyFill="1" applyBorder="1" applyAlignment="1">
      <alignment horizontal="left"/>
    </xf>
    <xf numFmtId="0" fontId="58" fillId="25" borderId="133" xfId="0" applyFont="1" applyFill="1" applyBorder="1"/>
    <xf numFmtId="0" fontId="53" fillId="25" borderId="134" xfId="0" applyFont="1" applyFill="1" applyBorder="1"/>
    <xf numFmtId="0" fontId="58" fillId="25" borderId="129" xfId="0" applyFont="1" applyFill="1" applyBorder="1" applyProtection="1">
      <protection locked="0"/>
    </xf>
    <xf numFmtId="0" fontId="58" fillId="25" borderId="130" xfId="0" applyFont="1" applyFill="1" applyBorder="1" applyProtection="1">
      <protection locked="0"/>
    </xf>
    <xf numFmtId="0" fontId="58" fillId="25" borderId="131" xfId="0" applyFont="1" applyFill="1" applyBorder="1"/>
    <xf numFmtId="0" fontId="52" fillId="25" borderId="132" xfId="0" applyFont="1" applyFill="1" applyBorder="1" applyAlignment="1">
      <alignment horizontal="left"/>
    </xf>
    <xf numFmtId="0" fontId="52" fillId="0" borderId="0" xfId="0" applyFont="1" applyBorder="1" applyAlignment="1">
      <alignment horizontal="center" vertical="center"/>
    </xf>
    <xf numFmtId="0" fontId="52" fillId="25" borderId="0" xfId="0" applyFont="1" applyFill="1" applyBorder="1" applyAlignment="1">
      <alignment horizontal="center" vertical="center"/>
    </xf>
    <xf numFmtId="0" fontId="52" fillId="0" borderId="0" xfId="0" quotePrefix="1" applyFont="1" applyBorder="1" applyAlignment="1">
      <alignment horizontal="right" vertical="center"/>
    </xf>
    <xf numFmtId="0" fontId="52" fillId="3" borderId="0" xfId="0" applyFont="1" applyFill="1" applyBorder="1" applyAlignment="1">
      <alignment horizontal="center" vertical="center"/>
    </xf>
    <xf numFmtId="0" fontId="52" fillId="3" borderId="0" xfId="0" applyFont="1" applyFill="1" applyBorder="1" applyAlignment="1">
      <alignment horizontal="center"/>
    </xf>
    <xf numFmtId="0" fontId="11" fillId="25" borderId="193" xfId="0" applyFont="1" applyFill="1" applyBorder="1" applyAlignment="1">
      <alignment vertical="center" textRotation="180" wrapText="1"/>
    </xf>
    <xf numFmtId="0" fontId="22" fillId="28" borderId="0" xfId="0" applyFont="1" applyFill="1" applyAlignment="1">
      <alignment horizontal="left" vertical="center" textRotation="180" wrapText="1"/>
    </xf>
    <xf numFmtId="0" fontId="15" fillId="27" borderId="0" xfId="0" applyFont="1" applyFill="1" applyAlignment="1">
      <alignment horizontal="left"/>
    </xf>
    <xf numFmtId="0" fontId="15" fillId="27" borderId="0" xfId="0" applyFont="1" applyFill="1"/>
    <xf numFmtId="0" fontId="22" fillId="27" borderId="0" xfId="0" applyFont="1" applyFill="1"/>
    <xf numFmtId="0" fontId="15" fillId="27" borderId="0" xfId="0" applyFont="1" applyFill="1" applyAlignment="1">
      <alignment horizontal="center"/>
    </xf>
    <xf numFmtId="0" fontId="18" fillId="27" borderId="0" xfId="0" applyFont="1" applyFill="1" applyAlignment="1">
      <alignment vertical="top"/>
    </xf>
    <xf numFmtId="0" fontId="22" fillId="25" borderId="0" xfId="0" applyFont="1" applyFill="1"/>
    <xf numFmtId="0" fontId="15" fillId="27" borderId="0" xfId="0" applyFont="1" applyFill="1" applyAlignment="1">
      <alignment vertical="center"/>
    </xf>
    <xf numFmtId="0" fontId="22" fillId="27" borderId="0" xfId="0" applyFont="1" applyFill="1" applyAlignment="1">
      <alignment vertical="center"/>
    </xf>
    <xf numFmtId="0" fontId="18" fillId="27" borderId="0" xfId="0" applyFont="1" applyFill="1"/>
    <xf numFmtId="0" fontId="22" fillId="27" borderId="0" xfId="0" applyFont="1" applyFill="1" applyAlignment="1">
      <alignment vertical="top"/>
    </xf>
    <xf numFmtId="0" fontId="18" fillId="27" borderId="0" xfId="0" applyFont="1" applyFill="1" applyAlignment="1">
      <alignment vertical="center"/>
    </xf>
    <xf numFmtId="0" fontId="15" fillId="27" borderId="0" xfId="0" applyFont="1" applyFill="1" applyAlignment="1">
      <alignment vertical="top"/>
    </xf>
    <xf numFmtId="0" fontId="22" fillId="28" borderId="0" xfId="0" applyFont="1" applyFill="1" applyAlignment="1">
      <alignment horizontal="left" textRotation="180" wrapText="1"/>
    </xf>
    <xf numFmtId="0" fontId="15" fillId="25" borderId="0" xfId="0" applyFont="1" applyFill="1"/>
    <xf numFmtId="0" fontId="18" fillId="27" borderId="0" xfId="0" applyFont="1" applyFill="1" applyAlignment="1">
      <alignment vertical="top" wrapText="1"/>
    </xf>
    <xf numFmtId="0" fontId="18" fillId="27" borderId="0" xfId="0" applyFont="1" applyFill="1" applyAlignment="1">
      <alignment horizontal="left" vertical="top" wrapText="1"/>
    </xf>
    <xf numFmtId="0" fontId="15" fillId="27" borderId="0" xfId="0" applyFont="1" applyFill="1" applyAlignment="1">
      <alignment horizontal="left" vertical="top" wrapText="1"/>
    </xf>
    <xf numFmtId="0" fontId="18" fillId="27" borderId="0" xfId="0" applyFont="1" applyFill="1" applyAlignment="1">
      <alignment horizontal="left" vertical="top"/>
    </xf>
    <xf numFmtId="2" fontId="15" fillId="27" borderId="0" xfId="0" applyNumberFormat="1" applyFont="1" applyFill="1" applyAlignment="1">
      <alignment horizontal="left"/>
    </xf>
    <xf numFmtId="0" fontId="15" fillId="27" borderId="0" xfId="0" applyFont="1" applyFill="1" applyAlignment="1">
      <alignment horizontal="center" vertical="center"/>
    </xf>
    <xf numFmtId="0" fontId="15" fillId="27" borderId="0" xfId="0" applyFont="1" applyFill="1" applyAlignment="1">
      <alignment horizontal="left" vertical="center"/>
    </xf>
    <xf numFmtId="0" fontId="22" fillId="27" borderId="204" xfId="0" applyFont="1" applyFill="1" applyBorder="1"/>
    <xf numFmtId="0" fontId="22" fillId="28" borderId="0" xfId="0" applyFont="1" applyFill="1" applyAlignment="1">
      <alignment horizontal="center" vertical="center" textRotation="180" wrapText="1"/>
    </xf>
    <xf numFmtId="0" fontId="22" fillId="27" borderId="0" xfId="0" applyFont="1" applyFill="1" applyAlignment="1">
      <alignment horizontal="center" vertical="center"/>
    </xf>
    <xf numFmtId="0" fontId="22" fillId="27" borderId="204" xfId="0" applyFont="1" applyFill="1" applyBorder="1" applyAlignment="1">
      <alignment horizontal="center" vertical="center"/>
    </xf>
    <xf numFmtId="0" fontId="15" fillId="27" borderId="0" xfId="0" applyFont="1" applyFill="1" applyBorder="1" applyAlignment="1">
      <alignment vertical="center"/>
    </xf>
    <xf numFmtId="0" fontId="22" fillId="27" borderId="385" xfId="0" applyFont="1" applyFill="1" applyBorder="1"/>
    <xf numFmtId="0" fontId="15" fillId="27" borderId="0" xfId="0" applyFont="1" applyFill="1" applyBorder="1" applyAlignment="1">
      <alignment horizontal="center" vertical="center"/>
    </xf>
    <xf numFmtId="0" fontId="22" fillId="27" borderId="0" xfId="0" applyFont="1" applyFill="1" applyBorder="1"/>
    <xf numFmtId="0" fontId="22" fillId="28" borderId="0" xfId="0" applyFont="1" applyFill="1" applyBorder="1" applyAlignment="1">
      <alignment horizontal="center" vertical="center" textRotation="180" wrapText="1"/>
    </xf>
    <xf numFmtId="0" fontId="15" fillId="27" borderId="0" xfId="0" applyFont="1" applyFill="1" applyBorder="1"/>
    <xf numFmtId="0" fontId="22" fillId="27" borderId="0" xfId="0" applyFont="1" applyFill="1" applyBorder="1" applyAlignment="1">
      <alignment horizontal="center" vertical="center"/>
    </xf>
    <xf numFmtId="0" fontId="22" fillId="27" borderId="385" xfId="0" applyFont="1" applyFill="1" applyBorder="1" applyAlignment="1">
      <alignment horizontal="center" vertical="center"/>
    </xf>
    <xf numFmtId="0" fontId="18" fillId="27" borderId="0" xfId="0" applyFont="1" applyFill="1" applyBorder="1" applyAlignment="1">
      <alignment vertical="top"/>
    </xf>
    <xf numFmtId="0" fontId="15" fillId="27" borderId="0" xfId="0" applyFont="1" applyFill="1" applyBorder="1" applyAlignment="1">
      <alignment horizontal="left"/>
    </xf>
    <xf numFmtId="0" fontId="11" fillId="25" borderId="193" xfId="0" applyFont="1" applyFill="1" applyBorder="1" applyAlignment="1">
      <alignment horizontal="center" vertical="center" textRotation="180" wrapText="1"/>
    </xf>
    <xf numFmtId="0" fontId="22" fillId="25" borderId="0" xfId="0" applyFont="1" applyFill="1" applyBorder="1" applyAlignment="1">
      <alignment horizontal="center" vertical="center"/>
    </xf>
    <xf numFmtId="0" fontId="18" fillId="27" borderId="0" xfId="0" applyFont="1" applyFill="1" applyAlignment="1">
      <alignment horizontal="left" vertical="center"/>
    </xf>
    <xf numFmtId="0" fontId="22" fillId="25" borderId="0" xfId="0" applyFont="1" applyFill="1" applyAlignment="1">
      <alignment horizontal="center" vertical="center"/>
    </xf>
    <xf numFmtId="0" fontId="11" fillId="25" borderId="162" xfId="0" applyFont="1" applyFill="1" applyBorder="1" applyAlignment="1">
      <alignment horizontal="center" vertical="center" textRotation="180" wrapText="1"/>
    </xf>
    <xf numFmtId="0" fontId="22" fillId="28" borderId="211" xfId="0" applyFont="1" applyFill="1" applyBorder="1" applyAlignment="1">
      <alignment horizontal="center" vertical="center" textRotation="180" wrapText="1"/>
    </xf>
    <xf numFmtId="0" fontId="15" fillId="27" borderId="211" xfId="0" applyFont="1" applyFill="1" applyBorder="1" applyAlignment="1">
      <alignment horizontal="left"/>
    </xf>
    <xf numFmtId="0" fontId="18" fillId="27" borderId="211" xfId="0" applyFont="1" applyFill="1" applyBorder="1" applyAlignment="1">
      <alignment vertical="top"/>
    </xf>
    <xf numFmtId="0" fontId="22" fillId="27" borderId="211" xfId="0" applyFont="1" applyFill="1" applyBorder="1"/>
    <xf numFmtId="0" fontId="22" fillId="27" borderId="243" xfId="0" applyFont="1" applyFill="1" applyBorder="1"/>
    <xf numFmtId="0" fontId="22" fillId="27" borderId="184" xfId="0" applyFont="1" applyFill="1" applyBorder="1"/>
    <xf numFmtId="0" fontId="22" fillId="27" borderId="383" xfId="0" applyFont="1" applyFill="1" applyBorder="1"/>
    <xf numFmtId="0" fontId="15" fillId="28" borderId="383" xfId="0" applyFont="1" applyFill="1" applyBorder="1" applyAlignment="1">
      <alignment horizontal="center"/>
    </xf>
    <xf numFmtId="3" fontId="15" fillId="27" borderId="0" xfId="0" applyNumberFormat="1" applyFont="1" applyFill="1" applyBorder="1" applyAlignment="1"/>
    <xf numFmtId="3" fontId="18" fillId="28" borderId="0" xfId="0" applyNumberFormat="1" applyFont="1" applyFill="1" applyBorder="1" applyAlignment="1" applyProtection="1">
      <alignment vertical="top"/>
      <protection locked="0"/>
    </xf>
    <xf numFmtId="3" fontId="16" fillId="28" borderId="0" xfId="0" applyNumberFormat="1" applyFont="1" applyFill="1" applyBorder="1" applyAlignment="1" applyProtection="1">
      <alignment vertical="center"/>
      <protection locked="0"/>
    </xf>
    <xf numFmtId="0" fontId="22" fillId="28" borderId="197" xfId="0" applyFont="1" applyFill="1" applyBorder="1" applyAlignment="1">
      <alignment horizontal="center" vertical="center" textRotation="180" wrapText="1"/>
    </xf>
    <xf numFmtId="0" fontId="15" fillId="27" borderId="197" xfId="0" applyFont="1" applyFill="1" applyBorder="1" applyAlignment="1">
      <alignment horizontal="left"/>
    </xf>
    <xf numFmtId="0" fontId="22" fillId="25" borderId="197" xfId="0" applyFont="1" applyFill="1" applyBorder="1" applyAlignment="1">
      <alignment horizontal="center" vertical="center"/>
    </xf>
    <xf numFmtId="0" fontId="15" fillId="27" borderId="197" xfId="0" applyFont="1" applyFill="1" applyBorder="1" applyAlignment="1">
      <alignment horizontal="left" wrapText="1"/>
    </xf>
    <xf numFmtId="0" fontId="15" fillId="28" borderId="197" xfId="0" applyFont="1" applyFill="1" applyBorder="1" applyAlignment="1">
      <alignment vertical="center"/>
    </xf>
    <xf numFmtId="3" fontId="16" fillId="28" borderId="197" xfId="0" applyNumberFormat="1" applyFont="1" applyFill="1" applyBorder="1" applyAlignment="1" applyProtection="1">
      <alignment vertical="center"/>
      <protection locked="0"/>
    </xf>
    <xf numFmtId="0" fontId="1" fillId="27" borderId="193" xfId="13" applyFont="1" applyFill="1" applyBorder="1" applyAlignment="1">
      <alignment vertical="center"/>
    </xf>
    <xf numFmtId="0" fontId="13" fillId="25" borderId="0" xfId="13" applyFont="1" applyFill="1"/>
    <xf numFmtId="0" fontId="15" fillId="27" borderId="285" xfId="13" applyFont="1" applyFill="1" applyBorder="1" applyAlignment="1">
      <alignment horizontal="justify" vertical="top"/>
    </xf>
    <xf numFmtId="168" fontId="15" fillId="27" borderId="0" xfId="13" applyNumberFormat="1" applyFont="1" applyFill="1" applyAlignment="1">
      <alignment horizontal="left"/>
    </xf>
    <xf numFmtId="0" fontId="15" fillId="27" borderId="0" xfId="13" applyFont="1" applyFill="1"/>
    <xf numFmtId="0" fontId="15" fillId="27" borderId="0" xfId="13" applyFont="1" applyFill="1" applyAlignment="1">
      <alignment horizontal="justify" vertical="center"/>
    </xf>
    <xf numFmtId="0" fontId="20" fillId="27" borderId="193" xfId="13" applyFont="1" applyFill="1" applyBorder="1" applyAlignment="1">
      <alignment vertical="center"/>
    </xf>
    <xf numFmtId="0" fontId="14" fillId="27" borderId="0" xfId="13" applyFont="1" applyFill="1" applyAlignment="1">
      <alignment vertical="center"/>
    </xf>
    <xf numFmtId="0" fontId="18" fillId="27" borderId="0" xfId="13" applyFont="1" applyFill="1" applyAlignment="1">
      <alignment vertical="center"/>
    </xf>
    <xf numFmtId="0" fontId="15" fillId="27" borderId="0" xfId="13" applyFont="1" applyFill="1" applyAlignment="1">
      <alignment horizontal="left"/>
    </xf>
    <xf numFmtId="0" fontId="22" fillId="27" borderId="0" xfId="13" applyFont="1" applyFill="1" applyAlignment="1">
      <alignment horizontal="left"/>
    </xf>
    <xf numFmtId="0" fontId="15" fillId="27" borderId="0" xfId="13" applyFont="1" applyFill="1" applyAlignment="1">
      <alignment horizontal="left" vertical="center"/>
    </xf>
    <xf numFmtId="0" fontId="15" fillId="27" borderId="0" xfId="13" applyFont="1" applyFill="1" applyAlignment="1">
      <alignment vertical="center"/>
    </xf>
    <xf numFmtId="0" fontId="32" fillId="27" borderId="0" xfId="13" applyFill="1"/>
    <xf numFmtId="0" fontId="18" fillId="27" borderId="0" xfId="13" applyFont="1" applyFill="1" applyAlignment="1">
      <alignment vertical="top"/>
    </xf>
    <xf numFmtId="168" fontId="15" fillId="27" borderId="0" xfId="13" applyNumberFormat="1" applyFont="1" applyFill="1" applyAlignment="1">
      <alignment horizontal="left" vertical="center"/>
    </xf>
    <xf numFmtId="0" fontId="13" fillId="27" borderId="0" xfId="13" applyFont="1" applyFill="1"/>
    <xf numFmtId="0" fontId="13" fillId="27" borderId="0" xfId="13" applyFont="1" applyFill="1" applyAlignment="1">
      <alignment vertical="center"/>
    </xf>
    <xf numFmtId="0" fontId="22" fillId="27" borderId="0" xfId="13" applyFont="1" applyFill="1" applyAlignment="1">
      <alignment vertical="center"/>
    </xf>
    <xf numFmtId="0" fontId="22" fillId="27" borderId="0" xfId="13" applyFont="1" applyFill="1"/>
    <xf numFmtId="0" fontId="18" fillId="27" borderId="0" xfId="13" applyFont="1" applyFill="1"/>
    <xf numFmtId="0" fontId="18" fillId="27" borderId="0" xfId="13" applyFont="1" applyFill="1" applyAlignment="1">
      <alignment horizontal="left"/>
    </xf>
    <xf numFmtId="0" fontId="18" fillId="27" borderId="0" xfId="13" applyFont="1" applyFill="1" applyAlignment="1">
      <alignment horizontal="center" vertical="center"/>
    </xf>
    <xf numFmtId="0" fontId="18" fillId="27" borderId="0" xfId="13" applyFont="1" applyFill="1" applyAlignment="1">
      <alignment horizontal="justify" wrapText="1"/>
    </xf>
    <xf numFmtId="0" fontId="18" fillId="27" borderId="203" xfId="13" applyFont="1" applyFill="1" applyBorder="1" applyAlignment="1">
      <alignment horizontal="justify" wrapText="1"/>
    </xf>
    <xf numFmtId="0" fontId="20" fillId="27" borderId="0" xfId="13" applyFont="1" applyFill="1"/>
    <xf numFmtId="0" fontId="18" fillId="27" borderId="0" xfId="13" applyFont="1" applyFill="1" applyAlignment="1">
      <alignment horizontal="left" vertical="center"/>
    </xf>
    <xf numFmtId="0" fontId="18" fillId="27" borderId="0" xfId="13" applyFont="1" applyFill="1" applyAlignment="1">
      <alignment vertical="center" wrapText="1"/>
    </xf>
    <xf numFmtId="0" fontId="18" fillId="27" borderId="203" xfId="13" applyFont="1" applyFill="1" applyBorder="1" applyAlignment="1">
      <alignment vertical="center" wrapText="1"/>
    </xf>
    <xf numFmtId="0" fontId="15" fillId="27" borderId="0" xfId="13" applyFont="1" applyFill="1" applyAlignment="1">
      <alignment vertical="top"/>
    </xf>
    <xf numFmtId="0" fontId="18" fillId="27" borderId="0" xfId="13" applyFont="1" applyFill="1" applyAlignment="1">
      <alignment vertical="top" wrapText="1"/>
    </xf>
    <xf numFmtId="0" fontId="18" fillId="27" borderId="0" xfId="13" applyFont="1" applyFill="1" applyAlignment="1">
      <alignment horizontal="left" vertical="top" wrapText="1"/>
    </xf>
    <xf numFmtId="0" fontId="15" fillId="27" borderId="0" xfId="13" applyFont="1" applyFill="1" applyAlignment="1">
      <alignment wrapText="1"/>
    </xf>
    <xf numFmtId="0" fontId="15" fillId="27" borderId="203" xfId="13" applyFont="1" applyFill="1" applyBorder="1" applyAlignment="1">
      <alignment wrapText="1"/>
    </xf>
    <xf numFmtId="0" fontId="15" fillId="27" borderId="0" xfId="13" applyFont="1" applyFill="1" applyAlignment="1">
      <alignment vertical="center" wrapText="1"/>
    </xf>
    <xf numFmtId="0" fontId="15" fillId="27" borderId="203" xfId="13" applyFont="1" applyFill="1" applyBorder="1" applyAlignment="1">
      <alignment vertical="center" wrapText="1"/>
    </xf>
    <xf numFmtId="0" fontId="18" fillId="27" borderId="203" xfId="13" applyFont="1" applyFill="1" applyBorder="1" applyAlignment="1">
      <alignment vertical="top" wrapText="1"/>
    </xf>
    <xf numFmtId="0" fontId="18" fillId="27" borderId="0" xfId="13" applyFont="1" applyFill="1" applyAlignment="1">
      <alignment horizontal="left" vertical="top"/>
    </xf>
    <xf numFmtId="0" fontId="15" fillId="27" borderId="0" xfId="13" applyFont="1" applyFill="1" applyAlignment="1">
      <alignment horizontal="left" vertical="top"/>
    </xf>
    <xf numFmtId="0" fontId="20" fillId="27" borderId="193" xfId="13" applyFont="1" applyFill="1" applyBorder="1"/>
    <xf numFmtId="0" fontId="14" fillId="27" borderId="0" xfId="13" applyFont="1" applyFill="1"/>
    <xf numFmtId="168" fontId="15" fillId="27" borderId="0" xfId="13" applyNumberFormat="1" applyFont="1" applyFill="1"/>
    <xf numFmtId="0" fontId="13" fillId="27" borderId="0" xfId="13" applyFont="1" applyFill="1" applyAlignment="1">
      <alignment vertical="center" wrapText="1"/>
    </xf>
    <xf numFmtId="0" fontId="20" fillId="27" borderId="200" xfId="13" applyFont="1" applyFill="1" applyBorder="1" applyAlignment="1">
      <alignment vertical="center"/>
    </xf>
    <xf numFmtId="0" fontId="15" fillId="27" borderId="197" xfId="13" applyFont="1" applyFill="1" applyBorder="1" applyAlignment="1">
      <alignment vertical="center"/>
    </xf>
    <xf numFmtId="0" fontId="18" fillId="27" borderId="197" xfId="13" applyFont="1" applyFill="1" applyBorder="1" applyAlignment="1">
      <alignment vertical="top"/>
    </xf>
    <xf numFmtId="0" fontId="13" fillId="27" borderId="197" xfId="13" applyFont="1" applyFill="1" applyBorder="1"/>
    <xf numFmtId="0" fontId="13" fillId="27" borderId="197" xfId="13" applyFont="1" applyFill="1" applyBorder="1" applyAlignment="1">
      <alignment vertical="center"/>
    </xf>
    <xf numFmtId="0" fontId="1" fillId="27" borderId="0" xfId="13" applyFont="1" applyFill="1" applyAlignment="1">
      <alignment vertical="center"/>
    </xf>
    <xf numFmtId="0" fontId="15" fillId="27" borderId="0" xfId="13" applyFont="1" applyFill="1" applyAlignment="1">
      <alignment horizontal="right" vertical="center"/>
    </xf>
    <xf numFmtId="0" fontId="15" fillId="27" borderId="327" xfId="13" applyFont="1" applyFill="1" applyBorder="1" applyAlignment="1">
      <alignment horizontal="justify" vertical="top"/>
    </xf>
    <xf numFmtId="3" fontId="15" fillId="27" borderId="5" xfId="0" applyNumberFormat="1" applyFont="1" applyFill="1" applyBorder="1" applyAlignment="1">
      <alignment vertical="center"/>
    </xf>
    <xf numFmtId="3" fontId="15" fillId="27" borderId="0" xfId="0" applyNumberFormat="1" applyFont="1" applyFill="1" applyBorder="1" applyAlignment="1">
      <alignment vertical="center"/>
    </xf>
    <xf numFmtId="3" fontId="18" fillId="27" borderId="0" xfId="0" applyNumberFormat="1" applyFont="1" applyFill="1" applyBorder="1" applyAlignment="1">
      <alignment vertical="top" wrapText="1"/>
    </xf>
    <xf numFmtId="3" fontId="16" fillId="28" borderId="5" xfId="0" applyNumberFormat="1" applyFont="1" applyFill="1" applyBorder="1" applyAlignment="1" applyProtection="1">
      <alignment vertical="center"/>
      <protection locked="0"/>
    </xf>
    <xf numFmtId="3" fontId="16" fillId="28" borderId="266" xfId="0" applyNumberFormat="1" applyFont="1" applyFill="1" applyBorder="1" applyAlignment="1" applyProtection="1">
      <alignment vertical="center"/>
      <protection locked="0"/>
    </xf>
    <xf numFmtId="0" fontId="52" fillId="0" borderId="0" xfId="0" applyFont="1" applyAlignment="1">
      <alignment horizontal="left" vertical="center"/>
    </xf>
    <xf numFmtId="0" fontId="52" fillId="0" borderId="0" xfId="0" applyFont="1" applyAlignment="1">
      <alignment horizontal="center" vertical="center"/>
    </xf>
    <xf numFmtId="0" fontId="15" fillId="27" borderId="0" xfId="13" applyFont="1" applyFill="1" applyAlignment="1">
      <alignment horizontal="left"/>
    </xf>
    <xf numFmtId="3" fontId="52" fillId="3" borderId="0" xfId="0" quotePrefix="1" applyNumberFormat="1" applyFont="1" applyFill="1" applyBorder="1" applyAlignment="1" applyProtection="1">
      <alignment horizontal="right"/>
      <protection locked="0"/>
    </xf>
    <xf numFmtId="0" fontId="52" fillId="3" borderId="0" xfId="0" quotePrefix="1" applyFont="1" applyFill="1" applyAlignment="1">
      <alignment horizontal="center" vertical="center"/>
    </xf>
    <xf numFmtId="0" fontId="58" fillId="0" borderId="0" xfId="0" applyFont="1" applyAlignment="1">
      <alignment horizontal="left" vertical="center"/>
    </xf>
    <xf numFmtId="0" fontId="21" fillId="0" borderId="0" xfId="0" applyFont="1" applyAlignment="1"/>
    <xf numFmtId="3" fontId="11" fillId="27" borderId="5" xfId="13" applyNumberFormat="1" applyFont="1" applyFill="1" applyBorder="1" applyAlignment="1">
      <alignment vertical="center"/>
    </xf>
    <xf numFmtId="3" fontId="11" fillId="27" borderId="0" xfId="13" applyNumberFormat="1" applyFont="1" applyFill="1" applyAlignment="1">
      <alignment vertical="center"/>
    </xf>
    <xf numFmtId="0" fontId="58" fillId="28" borderId="138" xfId="0" applyFont="1" applyFill="1" applyBorder="1" applyAlignment="1">
      <alignment vertical="center"/>
    </xf>
    <xf numFmtId="0" fontId="52" fillId="28" borderId="0" xfId="0" applyFont="1" applyFill="1"/>
    <xf numFmtId="0" fontId="58" fillId="28" borderId="0" xfId="0" applyFont="1" applyFill="1"/>
    <xf numFmtId="0" fontId="52" fillId="28" borderId="0" xfId="0" applyFont="1" applyFill="1" applyAlignment="1">
      <alignment horizontal="left"/>
    </xf>
    <xf numFmtId="0" fontId="58" fillId="28" borderId="0" xfId="0" applyFont="1" applyFill="1" applyAlignment="1">
      <alignment vertical="center"/>
    </xf>
    <xf numFmtId="0" fontId="53" fillId="28" borderId="0" xfId="0" applyFont="1" applyFill="1" applyAlignment="1">
      <alignment vertical="center"/>
    </xf>
    <xf numFmtId="0" fontId="53" fillId="28" borderId="0" xfId="0" applyFont="1" applyFill="1"/>
    <xf numFmtId="0" fontId="58" fillId="28" borderId="193" xfId="0" applyFont="1" applyFill="1" applyBorder="1"/>
    <xf numFmtId="0" fontId="53" fillId="28" borderId="0" xfId="0" applyFont="1" applyFill="1" applyAlignment="1">
      <alignment horizontal="left" vertical="center"/>
    </xf>
    <xf numFmtId="0" fontId="53" fillId="25" borderId="0" xfId="0" applyFont="1" applyFill="1" applyAlignment="1">
      <alignment vertical="top" wrapText="1"/>
    </xf>
    <xf numFmtId="0" fontId="52" fillId="28" borderId="0" xfId="0" applyFont="1" applyFill="1" applyAlignment="1">
      <alignment horizontal="center" vertical="center"/>
    </xf>
    <xf numFmtId="169" fontId="58" fillId="28" borderId="0" xfId="1" applyNumberFormat="1" applyFont="1" applyFill="1" applyBorder="1" applyAlignment="1" applyProtection="1">
      <alignment vertical="center"/>
    </xf>
    <xf numFmtId="0" fontId="58" fillId="28" borderId="138" xfId="0" applyFont="1" applyFill="1" applyBorder="1"/>
    <xf numFmtId="0" fontId="58" fillId="28" borderId="121" xfId="0" applyFont="1" applyFill="1" applyBorder="1"/>
    <xf numFmtId="0" fontId="58" fillId="28" borderId="0" xfId="0" applyFont="1" applyFill="1" applyAlignment="1">
      <alignment horizontal="left"/>
    </xf>
    <xf numFmtId="0" fontId="53" fillId="28" borderId="0" xfId="0" applyFont="1" applyFill="1" applyAlignment="1">
      <alignment horizontal="left"/>
    </xf>
    <xf numFmtId="0" fontId="58" fillId="28" borderId="0" xfId="0" applyFont="1" applyFill="1" applyAlignment="1">
      <alignment horizontal="right" vertical="center"/>
    </xf>
    <xf numFmtId="0" fontId="58" fillId="28" borderId="178" xfId="0" applyFont="1" applyFill="1" applyBorder="1" applyAlignment="1">
      <alignment horizontal="right" vertical="center"/>
    </xf>
    <xf numFmtId="0" fontId="53" fillId="25" borderId="0" xfId="0" applyFont="1" applyFill="1" applyAlignment="1">
      <alignment wrapText="1"/>
    </xf>
    <xf numFmtId="0" fontId="52" fillId="28" borderId="0" xfId="0" applyFont="1" applyFill="1" applyAlignment="1">
      <alignment horizontal="center"/>
    </xf>
    <xf numFmtId="169" fontId="58" fillId="28" borderId="0" xfId="1" applyNumberFormat="1" applyFont="1" applyFill="1" applyBorder="1" applyAlignment="1" applyProtection="1"/>
    <xf numFmtId="169" fontId="58" fillId="28" borderId="178" xfId="1" applyNumberFormat="1" applyFont="1" applyFill="1" applyBorder="1" applyAlignment="1" applyProtection="1"/>
    <xf numFmtId="0" fontId="58" fillId="28" borderId="0" xfId="0" applyFont="1" applyFill="1" applyBorder="1" applyAlignment="1">
      <alignment horizontal="left" vertical="center"/>
    </xf>
    <xf numFmtId="0" fontId="53" fillId="28" borderId="0" xfId="0" applyFont="1" applyFill="1" applyBorder="1"/>
    <xf numFmtId="0" fontId="53" fillId="28" borderId="0" xfId="0" applyFont="1" applyFill="1" applyBorder="1" applyAlignment="1">
      <alignment horizontal="left" vertical="center"/>
    </xf>
    <xf numFmtId="0" fontId="53" fillId="28" borderId="0" xfId="0" applyFont="1" applyFill="1" applyBorder="1" applyAlignment="1">
      <alignment vertical="center"/>
    </xf>
    <xf numFmtId="0" fontId="53" fillId="25" borderId="0" xfId="0" applyFont="1" applyFill="1" applyBorder="1" applyAlignment="1">
      <alignment vertical="top" wrapText="1"/>
    </xf>
    <xf numFmtId="0" fontId="52" fillId="28" borderId="0" xfId="0" applyFont="1" applyFill="1" applyBorder="1" applyAlignment="1">
      <alignment horizontal="center" vertical="center"/>
    </xf>
    <xf numFmtId="169" fontId="58" fillId="28" borderId="178" xfId="1" applyNumberFormat="1" applyFont="1" applyFill="1" applyBorder="1" applyAlignment="1" applyProtection="1">
      <alignment vertical="center"/>
    </xf>
    <xf numFmtId="0" fontId="58" fillId="28" borderId="162" xfId="0" applyFont="1" applyFill="1" applyBorder="1"/>
    <xf numFmtId="0" fontId="58" fillId="28" borderId="242" xfId="0" applyFont="1" applyFill="1" applyBorder="1" applyAlignment="1">
      <alignment horizontal="left" vertical="center"/>
    </xf>
    <xf numFmtId="0" fontId="58" fillId="28" borderId="242" xfId="0" applyFont="1" applyFill="1" applyBorder="1" applyAlignment="1">
      <alignment vertical="center"/>
    </xf>
    <xf numFmtId="0" fontId="58" fillId="28" borderId="242" xfId="0" applyFont="1" applyFill="1" applyBorder="1"/>
    <xf numFmtId="0" fontId="58" fillId="28" borderId="246" xfId="0" applyFont="1" applyFill="1" applyBorder="1"/>
    <xf numFmtId="0" fontId="113" fillId="28" borderId="363" xfId="0" applyFont="1" applyFill="1" applyBorder="1" applyAlignment="1">
      <alignment horizontal="center" vertical="top"/>
    </xf>
    <xf numFmtId="0" fontId="113" fillId="28" borderId="364" xfId="0" applyFont="1" applyFill="1" applyBorder="1" applyAlignment="1">
      <alignment horizontal="center" vertical="top"/>
    </xf>
    <xf numFmtId="0" fontId="58" fillId="25" borderId="364" xfId="0" applyFont="1" applyFill="1" applyBorder="1"/>
    <xf numFmtId="0" fontId="52" fillId="25" borderId="364" xfId="0" applyFont="1" applyFill="1" applyBorder="1" applyAlignment="1">
      <alignment vertical="center"/>
    </xf>
    <xf numFmtId="3" fontId="52" fillId="28" borderId="364" xfId="0" applyNumberFormat="1" applyFont="1" applyFill="1" applyBorder="1" applyAlignment="1" applyProtection="1">
      <alignment horizontal="center" vertical="center"/>
      <protection locked="0"/>
    </xf>
    <xf numFmtId="3" fontId="52" fillId="28" borderId="129" xfId="0" applyNumberFormat="1" applyFont="1" applyFill="1" applyBorder="1" applyAlignment="1" applyProtection="1">
      <alignment horizontal="center" vertical="center"/>
      <protection locked="0"/>
    </xf>
    <xf numFmtId="3" fontId="58" fillId="28" borderId="130" xfId="0" applyNumberFormat="1" applyFont="1" applyFill="1" applyBorder="1" applyAlignment="1" applyProtection="1">
      <alignment vertical="center"/>
      <protection locked="0"/>
    </xf>
    <xf numFmtId="0" fontId="52" fillId="28" borderId="365" xfId="0" applyFont="1" applyFill="1" applyBorder="1" applyAlignment="1">
      <alignment vertical="center"/>
    </xf>
    <xf numFmtId="0" fontId="52" fillId="28" borderId="0" xfId="0" applyFont="1" applyFill="1" applyBorder="1" applyAlignment="1">
      <alignment vertical="center"/>
    </xf>
    <xf numFmtId="0" fontId="153" fillId="28" borderId="0" xfId="0" applyFont="1" applyFill="1" applyBorder="1" applyAlignment="1">
      <alignment horizontal="center" vertical="top"/>
    </xf>
    <xf numFmtId="0" fontId="154" fillId="25" borderId="0" xfId="0" applyFont="1" applyFill="1" applyBorder="1"/>
    <xf numFmtId="0" fontId="153" fillId="25" borderId="0" xfId="0" applyFont="1" applyFill="1" applyBorder="1" applyAlignment="1">
      <alignment vertical="center"/>
    </xf>
    <xf numFmtId="3" fontId="153" fillId="28" borderId="0" xfId="0" applyNumberFormat="1" applyFont="1" applyFill="1" applyBorder="1" applyAlignment="1" applyProtection="1">
      <alignment horizontal="center" vertical="center"/>
      <protection locked="0"/>
    </xf>
    <xf numFmtId="3" fontId="58" fillId="28" borderId="132" xfId="0" applyNumberFormat="1" applyFont="1" applyFill="1" applyBorder="1" applyAlignment="1" applyProtection="1">
      <alignment vertical="center"/>
      <protection locked="0"/>
    </xf>
    <xf numFmtId="3" fontId="52" fillId="28" borderId="0" xfId="0" applyNumberFormat="1" applyFont="1" applyFill="1" applyBorder="1" applyAlignment="1" applyProtection="1">
      <alignment vertical="center"/>
      <protection locked="0"/>
    </xf>
    <xf numFmtId="0" fontId="53" fillId="28" borderId="365" xfId="0" applyFont="1" applyFill="1" applyBorder="1" applyAlignment="1">
      <alignment vertical="center"/>
    </xf>
    <xf numFmtId="3" fontId="53" fillId="28" borderId="0" xfId="0" applyNumberFormat="1" applyFont="1" applyFill="1" applyBorder="1" applyAlignment="1" applyProtection="1">
      <alignment vertical="center"/>
      <protection locked="0"/>
    </xf>
    <xf numFmtId="0" fontId="53" fillId="28" borderId="366" xfId="0" applyFont="1" applyFill="1" applyBorder="1" applyAlignment="1">
      <alignment vertical="center"/>
    </xf>
    <xf numFmtId="0" fontId="53" fillId="28" borderId="367" xfId="0" applyFont="1" applyFill="1" applyBorder="1" applyAlignment="1">
      <alignment vertical="center"/>
    </xf>
    <xf numFmtId="0" fontId="53" fillId="25" borderId="367" xfId="0" applyFont="1" applyFill="1" applyBorder="1" applyAlignment="1">
      <alignment vertical="center"/>
    </xf>
    <xf numFmtId="3" fontId="53" fillId="28" borderId="367" xfId="0" applyNumberFormat="1" applyFont="1" applyFill="1" applyBorder="1" applyAlignment="1" applyProtection="1">
      <alignment vertical="center"/>
      <protection locked="0"/>
    </xf>
    <xf numFmtId="3" fontId="53" fillId="28" borderId="134" xfId="0" applyNumberFormat="1" applyFont="1" applyFill="1" applyBorder="1" applyAlignment="1" applyProtection="1">
      <alignment vertical="center"/>
      <protection locked="0"/>
    </xf>
    <xf numFmtId="3" fontId="58" fillId="28" borderId="135" xfId="0" applyNumberFormat="1" applyFont="1" applyFill="1" applyBorder="1" applyAlignment="1" applyProtection="1">
      <alignment vertical="center"/>
      <protection locked="0"/>
    </xf>
    <xf numFmtId="0" fontId="52" fillId="27" borderId="128" xfId="0" applyFont="1" applyFill="1" applyBorder="1"/>
    <xf numFmtId="0" fontId="58" fillId="25" borderId="129" xfId="0" applyFont="1" applyFill="1" applyBorder="1" applyAlignment="1">
      <alignment horizontal="right"/>
    </xf>
    <xf numFmtId="0" fontId="58" fillId="25" borderId="130" xfId="0" applyFont="1" applyFill="1" applyBorder="1" applyAlignment="1">
      <alignment horizontal="right"/>
    </xf>
    <xf numFmtId="0" fontId="52" fillId="27" borderId="131" xfId="0" applyFont="1" applyFill="1" applyBorder="1"/>
    <xf numFmtId="0" fontId="58" fillId="25" borderId="0" xfId="0" applyFont="1" applyFill="1" applyBorder="1" applyAlignment="1">
      <alignment horizontal="right"/>
    </xf>
    <xf numFmtId="0" fontId="58" fillId="25" borderId="132" xfId="0" applyFont="1" applyFill="1" applyBorder="1" applyAlignment="1">
      <alignment horizontal="right"/>
    </xf>
    <xf numFmtId="0" fontId="53" fillId="27" borderId="131" xfId="0" applyFont="1" applyFill="1" applyBorder="1" applyAlignment="1">
      <alignment vertical="center"/>
    </xf>
    <xf numFmtId="0" fontId="58" fillId="27" borderId="0" xfId="0" applyFont="1" applyFill="1"/>
    <xf numFmtId="0" fontId="58" fillId="27" borderId="0" xfId="0" applyFont="1" applyFill="1" applyBorder="1"/>
    <xf numFmtId="0" fontId="52" fillId="27" borderId="131" xfId="0" applyFont="1" applyFill="1" applyBorder="1" applyAlignment="1">
      <alignment horizontal="center"/>
    </xf>
    <xf numFmtId="0" fontId="52" fillId="27" borderId="0" xfId="0" applyFont="1" applyFill="1" applyAlignment="1">
      <alignment vertical="center"/>
    </xf>
    <xf numFmtId="0" fontId="52" fillId="27" borderId="0" xfId="0" applyFont="1" applyFill="1" applyAlignment="1">
      <alignment horizontal="center" vertical="center"/>
    </xf>
    <xf numFmtId="0" fontId="52" fillId="27" borderId="0" xfId="0" applyFont="1" applyFill="1" applyAlignment="1">
      <alignment horizontal="center"/>
    </xf>
    <xf numFmtId="0" fontId="52" fillId="27" borderId="0" xfId="0" applyFont="1" applyFill="1" applyBorder="1" applyAlignment="1">
      <alignment vertical="center"/>
    </xf>
    <xf numFmtId="0" fontId="53" fillId="27" borderId="0" xfId="0" applyFont="1" applyFill="1" applyAlignment="1">
      <alignment vertical="center"/>
    </xf>
    <xf numFmtId="0" fontId="52" fillId="27" borderId="133" xfId="0" applyFont="1" applyFill="1" applyBorder="1"/>
    <xf numFmtId="0" fontId="53" fillId="27" borderId="134" xfId="0" applyFont="1" applyFill="1" applyBorder="1" applyAlignment="1">
      <alignment vertical="center"/>
    </xf>
    <xf numFmtId="0" fontId="52" fillId="27" borderId="134" xfId="0" applyFont="1" applyFill="1" applyBorder="1" applyAlignment="1">
      <alignment vertical="center"/>
    </xf>
    <xf numFmtId="0" fontId="52" fillId="25" borderId="134" xfId="0" applyFont="1" applyFill="1" applyBorder="1" applyAlignment="1">
      <alignment vertical="center"/>
    </xf>
    <xf numFmtId="0" fontId="53" fillId="25" borderId="134" xfId="0" applyFont="1" applyFill="1" applyBorder="1" applyAlignment="1">
      <alignment vertical="center"/>
    </xf>
    <xf numFmtId="0" fontId="58" fillId="25" borderId="134" xfId="0" applyFont="1" applyFill="1" applyBorder="1" applyAlignment="1">
      <alignment horizontal="right"/>
    </xf>
    <xf numFmtId="0" fontId="58" fillId="25" borderId="135" xfId="0" applyFont="1" applyFill="1" applyBorder="1" applyAlignment="1">
      <alignment horizontal="right"/>
    </xf>
    <xf numFmtId="0" fontId="58" fillId="27" borderId="14" xfId="0" applyFont="1" applyFill="1" applyBorder="1"/>
    <xf numFmtId="0" fontId="52" fillId="27" borderId="0" xfId="0" applyFont="1" applyFill="1" applyAlignment="1">
      <alignment horizontal="left"/>
    </xf>
    <xf numFmtId="0" fontId="58" fillId="27" borderId="0" xfId="0" applyFont="1" applyFill="1" applyAlignment="1">
      <alignment horizontal="right"/>
    </xf>
    <xf numFmtId="0" fontId="58" fillId="27" borderId="115" xfId="0" applyFont="1" applyFill="1" applyBorder="1"/>
    <xf numFmtId="0" fontId="58" fillId="27" borderId="14" xfId="0" applyFont="1" applyFill="1" applyBorder="1" applyAlignment="1">
      <alignment horizontal="left"/>
    </xf>
    <xf numFmtId="0" fontId="52" fillId="27" borderId="0" xfId="0" applyFont="1" applyFill="1"/>
    <xf numFmtId="0" fontId="58" fillId="27" borderId="0" xfId="0" applyFont="1" applyFill="1" applyAlignment="1">
      <alignment horizontal="left"/>
    </xf>
    <xf numFmtId="0" fontId="58" fillId="27" borderId="115" xfId="0" applyFont="1" applyFill="1" applyBorder="1" applyAlignment="1">
      <alignment horizontal="left"/>
    </xf>
    <xf numFmtId="0" fontId="53" fillId="27" borderId="0" xfId="0" applyFont="1" applyFill="1" applyAlignment="1">
      <alignment horizontal="left"/>
    </xf>
    <xf numFmtId="0" fontId="53" fillId="27" borderId="0" xfId="0" applyFont="1" applyFill="1"/>
    <xf numFmtId="0" fontId="53" fillId="27" borderId="0" xfId="0" applyFont="1" applyFill="1" applyAlignment="1">
      <alignment vertical="top"/>
    </xf>
    <xf numFmtId="0" fontId="58" fillId="27" borderId="87" xfId="0" applyFont="1" applyFill="1" applyBorder="1"/>
    <xf numFmtId="0" fontId="52" fillId="27" borderId="56" xfId="0" applyFont="1" applyFill="1" applyBorder="1" applyAlignment="1">
      <alignment horizontal="left"/>
    </xf>
    <xf numFmtId="0" fontId="58" fillId="27" borderId="56" xfId="0" applyFont="1" applyFill="1" applyBorder="1"/>
    <xf numFmtId="0" fontId="58" fillId="27" borderId="186" xfId="0" applyFont="1" applyFill="1" applyBorder="1"/>
    <xf numFmtId="0" fontId="58" fillId="27" borderId="56" xfId="0" applyFont="1" applyFill="1" applyBorder="1" applyAlignment="1">
      <alignment horizontal="right"/>
    </xf>
    <xf numFmtId="0" fontId="58" fillId="27" borderId="62" xfId="0" applyFont="1" applyFill="1" applyBorder="1"/>
    <xf numFmtId="0" fontId="52" fillId="25" borderId="131" xfId="0" applyFont="1" applyFill="1" applyBorder="1" applyAlignment="1">
      <alignment vertical="top"/>
    </xf>
    <xf numFmtId="0" fontId="58" fillId="25" borderId="0" xfId="0" applyFont="1" applyFill="1" applyAlignment="1">
      <alignment horizontal="right"/>
    </xf>
    <xf numFmtId="0" fontId="53" fillId="25" borderId="131" xfId="0" applyFont="1" applyFill="1" applyBorder="1" applyAlignment="1">
      <alignment vertical="top"/>
    </xf>
    <xf numFmtId="0" fontId="53" fillId="25" borderId="0" xfId="0" applyFont="1" applyFill="1" applyAlignment="1">
      <alignment vertical="top"/>
    </xf>
    <xf numFmtId="0" fontId="58" fillId="25" borderId="0" xfId="0" applyFont="1" applyFill="1" applyAlignment="1">
      <alignment horizontal="right" vertical="top"/>
    </xf>
    <xf numFmtId="0" fontId="58" fillId="25" borderId="132" xfId="0" applyFont="1" applyFill="1" applyBorder="1" applyAlignment="1">
      <alignment horizontal="right" vertical="top"/>
    </xf>
    <xf numFmtId="0" fontId="53" fillId="25" borderId="133" xfId="0" applyFont="1" applyFill="1" applyBorder="1" applyAlignment="1">
      <alignment vertical="top"/>
    </xf>
    <xf numFmtId="0" fontId="52" fillId="28" borderId="0" xfId="0" quotePrefix="1" applyFont="1" applyFill="1" applyAlignment="1">
      <alignment horizontal="center" vertical="center"/>
    </xf>
    <xf numFmtId="164" fontId="58" fillId="28" borderId="0" xfId="0" applyNumberFormat="1" applyFont="1" applyFill="1" applyAlignment="1" applyProtection="1">
      <alignment vertical="center" wrapText="1"/>
      <protection locked="0"/>
    </xf>
    <xf numFmtId="0" fontId="58" fillId="28" borderId="178" xfId="0" applyFont="1" applyFill="1" applyBorder="1"/>
    <xf numFmtId="0" fontId="52" fillId="25" borderId="0" xfId="0" applyFont="1" applyFill="1" applyAlignment="1">
      <alignment vertical="top"/>
    </xf>
    <xf numFmtId="169" fontId="58" fillId="28" borderId="0" xfId="0" applyNumberFormat="1" applyFont="1" applyFill="1" applyAlignment="1" applyProtection="1">
      <alignment vertical="center"/>
      <protection locked="0"/>
    </xf>
    <xf numFmtId="0" fontId="58" fillId="28" borderId="155" xfId="0" applyFont="1" applyFill="1" applyBorder="1"/>
    <xf numFmtId="0" fontId="53" fillId="28" borderId="363" xfId="0" applyFont="1" applyFill="1" applyBorder="1" applyAlignment="1">
      <alignment vertical="center"/>
    </xf>
    <xf numFmtId="0" fontId="53" fillId="28" borderId="364" xfId="0" applyFont="1" applyFill="1" applyBorder="1" applyAlignment="1"/>
    <xf numFmtId="0" fontId="58" fillId="28" borderId="364" xfId="0" applyFont="1" applyFill="1" applyBorder="1" applyAlignment="1"/>
    <xf numFmtId="0" fontId="53" fillId="28" borderId="364" xfId="0" applyFont="1" applyFill="1" applyBorder="1" applyAlignment="1">
      <alignment vertical="center"/>
    </xf>
    <xf numFmtId="0" fontId="52" fillId="28" borderId="364" xfId="0" quotePrefix="1" applyFont="1" applyFill="1" applyBorder="1" applyAlignment="1">
      <alignment vertical="center"/>
    </xf>
    <xf numFmtId="165" fontId="58" fillId="28" borderId="364" xfId="0" applyNumberFormat="1" applyFont="1" applyFill="1" applyBorder="1" applyAlignment="1" applyProtection="1">
      <alignment vertical="center" wrapText="1"/>
      <protection locked="0"/>
    </xf>
    <xf numFmtId="165" fontId="58" fillId="28" borderId="374" xfId="0" applyNumberFormat="1" applyFont="1" applyFill="1" applyBorder="1" applyAlignment="1" applyProtection="1">
      <alignment vertical="center" wrapText="1"/>
      <protection locked="0"/>
    </xf>
    <xf numFmtId="0" fontId="52" fillId="28" borderId="365" xfId="0" applyFont="1" applyFill="1" applyBorder="1" applyAlignment="1"/>
    <xf numFmtId="0" fontId="58" fillId="28" borderId="0" xfId="0" applyFont="1" applyFill="1" applyBorder="1" applyAlignment="1"/>
    <xf numFmtId="0" fontId="52" fillId="28" borderId="0" xfId="0" quotePrefix="1" applyFont="1" applyFill="1" applyBorder="1" applyAlignment="1">
      <alignment vertical="center"/>
    </xf>
    <xf numFmtId="164" fontId="58" fillId="28" borderId="0" xfId="0" applyNumberFormat="1" applyFont="1" applyFill="1" applyBorder="1" applyAlignment="1" applyProtection="1">
      <alignment vertical="center" wrapText="1"/>
      <protection locked="0"/>
    </xf>
    <xf numFmtId="164" fontId="58" fillId="28" borderId="375" xfId="0" applyNumberFormat="1" applyFont="1" applyFill="1" applyBorder="1" applyAlignment="1" applyProtection="1">
      <alignment vertical="center" wrapText="1"/>
      <protection locked="0"/>
    </xf>
    <xf numFmtId="0" fontId="58" fillId="25" borderId="0" xfId="0" applyFont="1" applyFill="1" applyBorder="1" applyAlignment="1"/>
    <xf numFmtId="0" fontId="58" fillId="25" borderId="375" xfId="0" applyFont="1" applyFill="1" applyBorder="1" applyAlignment="1"/>
    <xf numFmtId="0" fontId="52" fillId="28" borderId="0" xfId="0" applyFont="1" applyFill="1" applyBorder="1" applyAlignment="1"/>
    <xf numFmtId="0" fontId="53" fillId="28" borderId="0" xfId="0" applyFont="1" applyFill="1" applyBorder="1" applyAlignment="1"/>
    <xf numFmtId="165" fontId="58" fillId="28" borderId="0" xfId="0" applyNumberFormat="1" applyFont="1" applyFill="1" applyBorder="1" applyAlignment="1" applyProtection="1">
      <alignment vertical="center" wrapText="1"/>
      <protection locked="0"/>
    </xf>
    <xf numFmtId="165" fontId="58" fillId="28" borderId="375" xfId="0" applyNumberFormat="1" applyFont="1" applyFill="1" applyBorder="1" applyAlignment="1" applyProtection="1">
      <alignment vertical="center" wrapText="1"/>
      <protection locked="0"/>
    </xf>
    <xf numFmtId="0" fontId="53" fillId="25" borderId="0" xfId="0" applyFont="1" applyFill="1" applyBorder="1" applyAlignment="1"/>
    <xf numFmtId="0" fontId="53" fillId="28" borderId="365" xfId="0" applyFont="1" applyFill="1" applyBorder="1" applyAlignment="1"/>
    <xf numFmtId="0" fontId="52" fillId="28" borderId="366" xfId="0" applyFont="1" applyFill="1" applyBorder="1" applyAlignment="1"/>
    <xf numFmtId="0" fontId="58" fillId="25" borderId="367" xfId="0" applyFont="1" applyFill="1" applyBorder="1" applyAlignment="1"/>
    <xf numFmtId="0" fontId="52" fillId="25" borderId="367" xfId="0" applyFont="1" applyFill="1" applyBorder="1" applyAlignment="1">
      <alignment vertical="center"/>
    </xf>
    <xf numFmtId="0" fontId="58" fillId="28" borderId="367" xfId="0" applyFont="1" applyFill="1" applyBorder="1" applyAlignment="1"/>
    <xf numFmtId="0" fontId="52" fillId="28" borderId="367" xfId="0" quotePrefix="1" applyFont="1" applyFill="1" applyBorder="1" applyAlignment="1">
      <alignment vertical="center"/>
    </xf>
    <xf numFmtId="164" fontId="58" fillId="28" borderId="367" xfId="0" applyNumberFormat="1" applyFont="1" applyFill="1" applyBorder="1" applyAlignment="1" applyProtection="1">
      <alignment vertical="center" wrapText="1"/>
      <protection locked="0"/>
    </xf>
    <xf numFmtId="164" fontId="58" fillId="28" borderId="376" xfId="0" applyNumberFormat="1" applyFont="1" applyFill="1" applyBorder="1" applyAlignment="1" applyProtection="1">
      <alignment vertical="center" wrapText="1"/>
      <protection locked="0"/>
    </xf>
    <xf numFmtId="0" fontId="52" fillId="27" borderId="131" xfId="0" applyFont="1" applyFill="1" applyBorder="1" applyAlignment="1">
      <alignment horizontal="left" indent="1"/>
    </xf>
    <xf numFmtId="0" fontId="53" fillId="27" borderId="131" xfId="0" applyFont="1" applyFill="1" applyBorder="1" applyAlignment="1">
      <alignment horizontal="left" vertical="center" indent="1"/>
    </xf>
    <xf numFmtId="0" fontId="52" fillId="27" borderId="131" xfId="0" applyFont="1" applyFill="1" applyBorder="1" applyAlignment="1">
      <alignment horizontal="right"/>
    </xf>
    <xf numFmtId="0" fontId="58" fillId="25" borderId="132" xfId="0" applyFont="1" applyFill="1" applyBorder="1" applyAlignment="1">
      <alignment vertical="center"/>
    </xf>
    <xf numFmtId="0" fontId="52" fillId="27" borderId="0" xfId="0" applyFont="1" applyFill="1" applyAlignment="1">
      <alignment horizontal="left" indent="1"/>
    </xf>
    <xf numFmtId="0" fontId="53" fillId="27" borderId="0" xfId="0" applyFont="1" applyFill="1" applyAlignment="1">
      <alignment horizontal="left" vertical="center" wrapText="1" indent="1"/>
    </xf>
    <xf numFmtId="0" fontId="58" fillId="28" borderId="0" xfId="0" applyFont="1" applyFill="1" applyAlignment="1">
      <alignment horizontal="right"/>
    </xf>
    <xf numFmtId="0" fontId="58" fillId="28" borderId="121" xfId="0" applyFont="1" applyFill="1" applyBorder="1" applyAlignment="1">
      <alignment vertical="center"/>
    </xf>
    <xf numFmtId="0" fontId="59" fillId="28" borderId="0" xfId="0" applyFont="1" applyFill="1" applyAlignment="1">
      <alignment horizontal="right"/>
    </xf>
    <xf numFmtId="0" fontId="58" fillId="28" borderId="363" xfId="0" applyFont="1" applyFill="1" applyBorder="1"/>
    <xf numFmtId="0" fontId="52" fillId="28" borderId="364" xfId="0" applyFont="1" applyFill="1" applyBorder="1"/>
    <xf numFmtId="0" fontId="58" fillId="28" borderId="364" xfId="0" applyFont="1" applyFill="1" applyBorder="1"/>
    <xf numFmtId="164" fontId="58" fillId="28" borderId="364" xfId="0" applyNumberFormat="1" applyFont="1" applyFill="1" applyBorder="1" applyAlignment="1" applyProtection="1">
      <alignment vertical="center" wrapText="1"/>
      <protection locked="0"/>
    </xf>
    <xf numFmtId="164" fontId="58" fillId="28" borderId="374" xfId="0" applyNumberFormat="1" applyFont="1" applyFill="1" applyBorder="1" applyAlignment="1" applyProtection="1">
      <alignment vertical="center" wrapText="1"/>
      <protection locked="0"/>
    </xf>
    <xf numFmtId="0" fontId="58" fillId="28" borderId="365" xfId="0" applyFont="1" applyFill="1" applyBorder="1"/>
    <xf numFmtId="0" fontId="58" fillId="28" borderId="0" xfId="0" applyFont="1" applyFill="1" applyBorder="1" applyAlignment="1">
      <alignment vertical="top"/>
    </xf>
    <xf numFmtId="0" fontId="58" fillId="28" borderId="0" xfId="0" applyFont="1" applyFill="1" applyBorder="1"/>
    <xf numFmtId="0" fontId="52" fillId="28" borderId="0" xfId="0" applyFont="1" applyFill="1" applyBorder="1"/>
    <xf numFmtId="169" fontId="58" fillId="28" borderId="0" xfId="0" applyNumberFormat="1" applyFont="1" applyFill="1" applyBorder="1" applyAlignment="1">
      <alignment horizontal="justify" vertical="center" wrapText="1"/>
    </xf>
    <xf numFmtId="169" fontId="59" fillId="28" borderId="0" xfId="0" applyNumberFormat="1" applyFont="1" applyFill="1" applyBorder="1" applyAlignment="1">
      <alignment horizontal="justify" vertical="center" wrapText="1"/>
    </xf>
    <xf numFmtId="169" fontId="58" fillId="28" borderId="375" xfId="0" applyNumberFormat="1" applyFont="1" applyFill="1" applyBorder="1" applyAlignment="1">
      <alignment horizontal="justify" vertical="center" wrapText="1"/>
    </xf>
    <xf numFmtId="0" fontId="58" fillId="28" borderId="366" xfId="0" applyFont="1" applyFill="1" applyBorder="1"/>
    <xf numFmtId="0" fontId="53" fillId="28" borderId="367" xfId="0" applyFont="1" applyFill="1" applyBorder="1"/>
    <xf numFmtId="0" fontId="58" fillId="25" borderId="367" xfId="0" applyFont="1" applyFill="1" applyBorder="1"/>
    <xf numFmtId="0" fontId="58" fillId="28" borderId="367" xfId="0" applyFont="1" applyFill="1" applyBorder="1"/>
    <xf numFmtId="169" fontId="58" fillId="25" borderId="367" xfId="0" applyNumberFormat="1" applyFont="1" applyFill="1" applyBorder="1" applyAlignment="1">
      <alignment horizontal="justify" vertical="center" wrapText="1"/>
    </xf>
    <xf numFmtId="169" fontId="58" fillId="25" borderId="376" xfId="0" applyNumberFormat="1" applyFont="1" applyFill="1" applyBorder="1" applyAlignment="1">
      <alignment horizontal="justify" vertical="center" wrapText="1"/>
    </xf>
    <xf numFmtId="0" fontId="52" fillId="0" borderId="0" xfId="0" applyFont="1" applyBorder="1" applyAlignment="1">
      <alignment horizontal="center" vertical="top"/>
    </xf>
    <xf numFmtId="0" fontId="22" fillId="0" borderId="0" xfId="65" applyFont="1" applyBorder="1" applyAlignment="1" applyProtection="1">
      <alignment vertical="center"/>
    </xf>
    <xf numFmtId="0" fontId="20" fillId="3" borderId="0" xfId="0" applyFont="1" applyFill="1" applyBorder="1"/>
    <xf numFmtId="0" fontId="16" fillId="3" borderId="0" xfId="0" applyFont="1" applyFill="1" applyBorder="1"/>
    <xf numFmtId="0" fontId="15" fillId="3" borderId="0" xfId="0" applyFont="1" applyFill="1" applyBorder="1" applyAlignment="1">
      <alignment vertical="top"/>
    </xf>
    <xf numFmtId="0" fontId="26" fillId="3" borderId="0" xfId="0" applyFont="1" applyFill="1" applyBorder="1"/>
    <xf numFmtId="0" fontId="19" fillId="3" borderId="0" xfId="0" applyFont="1" applyFill="1" applyBorder="1" applyAlignment="1">
      <alignment vertical="top"/>
    </xf>
    <xf numFmtId="0" fontId="18" fillId="3" borderId="0" xfId="0" applyFont="1" applyFill="1" applyBorder="1" applyAlignment="1">
      <alignment vertical="top"/>
    </xf>
    <xf numFmtId="0" fontId="22" fillId="3" borderId="0" xfId="0" applyFont="1" applyFill="1" applyBorder="1"/>
    <xf numFmtId="0" fontId="15" fillId="3" borderId="0" xfId="0" applyFont="1" applyFill="1" applyBorder="1" applyAlignment="1">
      <alignment vertical="center"/>
    </xf>
    <xf numFmtId="0" fontId="53" fillId="3" borderId="0" xfId="0" applyFont="1" applyFill="1" applyBorder="1" applyAlignment="1">
      <alignment vertical="top"/>
    </xf>
    <xf numFmtId="0" fontId="53" fillId="3" borderId="0" xfId="0" applyFont="1" applyFill="1" applyBorder="1" applyAlignment="1">
      <alignment horizontal="center" vertical="top"/>
    </xf>
    <xf numFmtId="168" fontId="52" fillId="3" borderId="0" xfId="0" applyNumberFormat="1" applyFont="1" applyFill="1" applyBorder="1" applyAlignment="1">
      <alignment horizontal="left"/>
    </xf>
    <xf numFmtId="0" fontId="58" fillId="3" borderId="0" xfId="0" applyFont="1" applyFill="1" applyBorder="1" applyAlignment="1">
      <alignment vertical="center" wrapText="1"/>
    </xf>
    <xf numFmtId="3" fontId="52" fillId="3" borderId="0" xfId="0" applyNumberFormat="1" applyFont="1" applyFill="1" applyBorder="1" applyAlignment="1" applyProtection="1">
      <alignment horizontal="center" vertical="center" wrapText="1"/>
      <protection locked="0"/>
    </xf>
    <xf numFmtId="0" fontId="52" fillId="3" borderId="0" xfId="0" applyFont="1" applyFill="1" applyBorder="1" applyAlignment="1">
      <alignment wrapText="1"/>
    </xf>
    <xf numFmtId="0" fontId="52" fillId="3" borderId="0" xfId="0" applyFont="1" applyFill="1" applyBorder="1" applyAlignment="1">
      <alignment horizontal="center" vertical="top"/>
    </xf>
    <xf numFmtId="0" fontId="58" fillId="3" borderId="0" xfId="0" applyFont="1" applyFill="1" applyBorder="1" applyAlignment="1">
      <alignment vertical="top"/>
    </xf>
    <xf numFmtId="0" fontId="53" fillId="27" borderId="0" xfId="0" applyFont="1" applyFill="1" applyBorder="1"/>
    <xf numFmtId="0" fontId="58" fillId="27" borderId="0" xfId="0" applyFont="1" applyFill="1" applyBorder="1" applyAlignment="1">
      <alignment vertical="center"/>
    </xf>
    <xf numFmtId="0" fontId="52" fillId="27" borderId="0" xfId="0" applyFont="1" applyFill="1" applyBorder="1" applyAlignment="1">
      <alignment horizontal="center" vertical="center"/>
    </xf>
    <xf numFmtId="0" fontId="52" fillId="27" borderId="0" xfId="0" applyFont="1" applyFill="1" applyBorder="1" applyAlignment="1">
      <alignment vertical="top"/>
    </xf>
    <xf numFmtId="0" fontId="58" fillId="27" borderId="0" xfId="0" applyFont="1" applyFill="1" applyBorder="1" applyAlignment="1">
      <alignment vertical="top"/>
    </xf>
    <xf numFmtId="0" fontId="13" fillId="27" borderId="0" xfId="0" applyFont="1" applyFill="1" applyBorder="1" applyAlignment="1">
      <alignment vertical="center"/>
    </xf>
    <xf numFmtId="0" fontId="14" fillId="27" borderId="0" xfId="0" applyFont="1" applyFill="1" applyBorder="1" applyAlignment="1">
      <alignment vertical="center"/>
    </xf>
    <xf numFmtId="0" fontId="33" fillId="27" borderId="0" xfId="0" applyFont="1" applyFill="1" applyBorder="1" applyAlignment="1">
      <alignment vertical="center"/>
    </xf>
    <xf numFmtId="0" fontId="14" fillId="27" borderId="0" xfId="0" applyFont="1" applyFill="1" applyBorder="1" applyAlignment="1">
      <alignment horizontal="center" vertical="center"/>
    </xf>
    <xf numFmtId="0" fontId="52" fillId="27" borderId="0" xfId="0" applyFont="1" applyFill="1" applyBorder="1" applyAlignment="1">
      <alignment horizontal="right" vertical="center"/>
    </xf>
    <xf numFmtId="0" fontId="52" fillId="27" borderId="0" xfId="0" applyFont="1" applyFill="1" applyBorder="1" applyAlignment="1">
      <alignment horizontal="center" vertical="top"/>
    </xf>
    <xf numFmtId="0" fontId="53" fillId="27" borderId="0" xfId="0" applyFont="1" applyFill="1" applyBorder="1" applyAlignment="1">
      <alignment vertical="center"/>
    </xf>
    <xf numFmtId="0" fontId="52" fillId="27" borderId="0" xfId="0" applyFont="1" applyFill="1" applyBorder="1"/>
    <xf numFmtId="168" fontId="52" fillId="3" borderId="197" xfId="0" applyNumberFormat="1" applyFont="1" applyFill="1" applyBorder="1" applyAlignment="1">
      <alignment horizontal="left"/>
    </xf>
    <xf numFmtId="0" fontId="52" fillId="0" borderId="197" xfId="0" applyFont="1" applyBorder="1"/>
    <xf numFmtId="0" fontId="52" fillId="0" borderId="197" xfId="0" applyFont="1" applyBorder="1" applyAlignment="1">
      <alignment vertical="center"/>
    </xf>
    <xf numFmtId="0" fontId="58" fillId="0" borderId="197" xfId="0" applyFont="1" applyBorder="1"/>
    <xf numFmtId="0" fontId="52" fillId="0" borderId="197" xfId="0" applyFont="1" applyBorder="1" applyAlignment="1">
      <alignment horizontal="center" vertical="center"/>
    </xf>
    <xf numFmtId="0" fontId="52" fillId="0" borderId="197" xfId="0" applyFont="1" applyBorder="1" applyAlignment="1">
      <alignment horizontal="center" vertical="top"/>
    </xf>
    <xf numFmtId="0" fontId="20" fillId="0" borderId="0" xfId="0" applyFont="1" applyProtection="1"/>
    <xf numFmtId="0" fontId="22" fillId="0" borderId="0" xfId="0" applyFont="1" applyFill="1" applyBorder="1" applyProtection="1"/>
    <xf numFmtId="0" fontId="18" fillId="0" borderId="0" xfId="0" applyFont="1" applyFill="1" applyBorder="1" applyProtection="1"/>
    <xf numFmtId="0" fontId="2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22" fillId="0" borderId="0" xfId="0" applyFont="1" applyProtection="1"/>
    <xf numFmtId="0" fontId="18" fillId="0" borderId="0" xfId="0" applyFont="1" applyFill="1" applyBorder="1" applyAlignment="1" applyProtection="1">
      <alignment horizontal="center"/>
    </xf>
    <xf numFmtId="0" fontId="22" fillId="0" borderId="0" xfId="0" applyFont="1" applyFill="1" applyBorder="1" applyAlignment="1" applyProtection="1">
      <alignment horizontal="right" vertical="center"/>
    </xf>
    <xf numFmtId="0" fontId="22" fillId="0" borderId="0" xfId="0" applyFont="1" applyFill="1" applyBorder="1" applyAlignment="1" applyProtection="1">
      <alignment horizontal="right"/>
    </xf>
    <xf numFmtId="0" fontId="15" fillId="0" borderId="0" xfId="0" applyFont="1" applyFill="1" applyBorder="1" applyAlignment="1" applyProtection="1">
      <alignment vertical="center"/>
    </xf>
    <xf numFmtId="1" fontId="15" fillId="0" borderId="0" xfId="0" applyNumberFormat="1" applyFont="1" applyFill="1" applyBorder="1" applyAlignment="1" applyProtection="1">
      <alignment horizontal="left" vertical="center"/>
    </xf>
    <xf numFmtId="0" fontId="22" fillId="0" borderId="0" xfId="0" applyFont="1" applyFill="1" applyBorder="1" applyAlignment="1" applyProtection="1"/>
    <xf numFmtId="0" fontId="16" fillId="0" borderId="0" xfId="0" applyFont="1" applyFill="1" applyBorder="1" applyAlignment="1" applyProtection="1">
      <alignment vertical="center"/>
    </xf>
    <xf numFmtId="0" fontId="15" fillId="0" borderId="0" xfId="0" applyFont="1" applyFill="1" applyBorder="1" applyAlignment="1" applyProtection="1"/>
    <xf numFmtId="0" fontId="18" fillId="0" borderId="0" xfId="0" applyFont="1" applyFill="1" applyBorder="1" applyAlignment="1" applyProtection="1">
      <alignment horizontal="left"/>
    </xf>
    <xf numFmtId="0" fontId="15" fillId="0" borderId="0" xfId="0" applyFont="1" applyFill="1" applyBorder="1" applyProtection="1"/>
    <xf numFmtId="0" fontId="22" fillId="0" borderId="0" xfId="0" applyFont="1" applyAlignment="1" applyProtection="1">
      <alignment horizontal="right"/>
    </xf>
    <xf numFmtId="0" fontId="22" fillId="0" borderId="0" xfId="0" applyFont="1" applyFill="1" applyProtection="1"/>
    <xf numFmtId="0" fontId="13" fillId="0" borderId="0" xfId="0" applyFont="1" applyFill="1" applyProtection="1"/>
    <xf numFmtId="0" fontId="14" fillId="0" borderId="0" xfId="0" applyFont="1" applyFill="1" applyProtection="1"/>
    <xf numFmtId="0" fontId="13" fillId="0" borderId="0" xfId="0" applyFont="1" applyFill="1" applyBorder="1" applyProtection="1"/>
    <xf numFmtId="0" fontId="14" fillId="0" borderId="0" xfId="0" applyFont="1" applyFill="1" applyBorder="1" applyProtection="1"/>
    <xf numFmtId="0" fontId="0" fillId="3" borderId="193" xfId="0" applyFont="1" applyFill="1" applyBorder="1" applyAlignment="1" applyProtection="1">
      <alignment horizontal="center"/>
    </xf>
    <xf numFmtId="0" fontId="16" fillId="3" borderId="0" xfId="0" applyFont="1" applyFill="1" applyBorder="1" applyAlignment="1" applyProtection="1">
      <alignment vertical="center"/>
    </xf>
    <xf numFmtId="0" fontId="25" fillId="3" borderId="0" xfId="0" applyFont="1" applyFill="1" applyBorder="1" applyAlignment="1" applyProtection="1">
      <alignment horizontal="left"/>
    </xf>
    <xf numFmtId="0" fontId="0" fillId="3" borderId="0" xfId="0" applyFont="1" applyFill="1" applyBorder="1" applyAlignment="1" applyProtection="1">
      <alignment horizontal="center"/>
    </xf>
    <xf numFmtId="0" fontId="16" fillId="3" borderId="430" xfId="0" applyFont="1" applyFill="1" applyBorder="1" applyAlignment="1" applyProtection="1">
      <alignment vertical="center"/>
    </xf>
    <xf numFmtId="0" fontId="35" fillId="3" borderId="0" xfId="0" applyFont="1" applyFill="1" applyBorder="1" applyAlignment="1" applyProtection="1">
      <alignment horizontal="left" vertical="center"/>
    </xf>
    <xf numFmtId="0" fontId="0" fillId="21" borderId="0" xfId="0" applyFont="1" applyFill="1" applyBorder="1" applyAlignment="1" applyProtection="1">
      <alignment horizontal="center"/>
    </xf>
    <xf numFmtId="0" fontId="20" fillId="3" borderId="0" xfId="0" applyFont="1" applyFill="1" applyBorder="1" applyAlignment="1" applyProtection="1">
      <alignment horizontal="left"/>
    </xf>
    <xf numFmtId="0" fontId="26" fillId="3" borderId="0" xfId="0" applyFont="1" applyFill="1" applyBorder="1" applyAlignment="1" applyProtection="1">
      <alignment horizontal="left" vertical="center"/>
    </xf>
    <xf numFmtId="0" fontId="22" fillId="0" borderId="193" xfId="0" applyFont="1" applyFill="1" applyBorder="1" applyAlignment="1" applyProtection="1">
      <alignment vertical="center"/>
    </xf>
    <xf numFmtId="2" fontId="15"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0" fontId="22" fillId="0" borderId="0" xfId="0" applyFont="1" applyFill="1" applyAlignment="1" applyProtection="1">
      <alignment vertical="center"/>
    </xf>
    <xf numFmtId="0" fontId="15" fillId="0" borderId="193" xfId="0" applyFont="1" applyFill="1" applyBorder="1" applyAlignment="1" applyProtection="1">
      <alignment vertical="center"/>
    </xf>
    <xf numFmtId="0" fontId="18" fillId="0" borderId="0" xfId="0" applyFont="1" applyFill="1" applyBorder="1" applyAlignment="1" applyProtection="1">
      <alignment horizontal="left" vertical="center"/>
    </xf>
    <xf numFmtId="0" fontId="15" fillId="0" borderId="431" xfId="0" applyFont="1" applyFill="1" applyBorder="1" applyAlignment="1" applyProtection="1">
      <alignment horizontal="left" vertical="center" wrapText="1"/>
    </xf>
    <xf numFmtId="0" fontId="22" fillId="0" borderId="193" xfId="0" applyFont="1" applyFill="1" applyBorder="1" applyProtection="1"/>
    <xf numFmtId="0" fontId="22" fillId="0" borderId="431" xfId="0" applyFont="1" applyFill="1" applyBorder="1" applyProtection="1"/>
    <xf numFmtId="0" fontId="15" fillId="0" borderId="193" xfId="0" applyFont="1" applyFill="1" applyBorder="1" applyProtection="1"/>
    <xf numFmtId="0" fontId="15" fillId="0" borderId="0" xfId="0" applyFont="1" applyFill="1" applyBorder="1" applyAlignment="1" applyProtection="1">
      <alignment vertical="center" wrapText="1"/>
      <protection locked="0"/>
    </xf>
    <xf numFmtId="0" fontId="18" fillId="0" borderId="0" xfId="0" applyFont="1" applyFill="1" applyBorder="1" applyAlignment="1" applyProtection="1">
      <alignment vertical="center" wrapText="1"/>
      <protection locked="0"/>
    </xf>
    <xf numFmtId="0" fontId="18" fillId="0" borderId="431" xfId="0" applyFont="1" applyFill="1" applyBorder="1" applyAlignment="1" applyProtection="1">
      <alignment vertical="center" wrapText="1"/>
      <protection locked="0"/>
    </xf>
    <xf numFmtId="0" fontId="18" fillId="0" borderId="0" xfId="0" applyFont="1" applyFill="1" applyBorder="1" applyAlignment="1" applyProtection="1">
      <protection locked="0"/>
    </xf>
    <xf numFmtId="0" fontId="15" fillId="0" borderId="0" xfId="0" applyFont="1" applyFill="1" applyBorder="1" applyAlignment="1" applyProtection="1">
      <alignment horizontal="center" vertical="top" wrapText="1"/>
    </xf>
    <xf numFmtId="0" fontId="15" fillId="0" borderId="0" xfId="62" applyFont="1" applyFill="1" applyBorder="1" applyAlignment="1"/>
    <xf numFmtId="0" fontId="22" fillId="4" borderId="0" xfId="0" applyFont="1" applyFill="1" applyBorder="1" applyProtection="1"/>
    <xf numFmtId="0" fontId="22" fillId="4" borderId="0" xfId="0" applyFont="1" applyFill="1" applyProtection="1"/>
    <xf numFmtId="0" fontId="13" fillId="0" borderId="193" xfId="0" applyFont="1" applyFill="1" applyBorder="1" applyProtection="1"/>
    <xf numFmtId="0" fontId="18" fillId="0" borderId="0" xfId="62" applyFont="1" applyFill="1" applyBorder="1" applyAlignment="1"/>
    <xf numFmtId="0" fontId="18" fillId="0" borderId="0" xfId="62" applyFont="1" applyFill="1" applyBorder="1" applyAlignment="1">
      <alignment vertical="top" wrapText="1"/>
    </xf>
    <xf numFmtId="0" fontId="13" fillId="4" borderId="0" xfId="0" applyFont="1" applyFill="1" applyBorder="1" applyProtection="1"/>
    <xf numFmtId="0" fontId="13" fillId="4" borderId="0" xfId="0" applyFont="1" applyFill="1" applyProtection="1"/>
    <xf numFmtId="0" fontId="18" fillId="0" borderId="0" xfId="0" applyFont="1" applyFill="1" applyBorder="1" applyAlignment="1" applyProtection="1"/>
    <xf numFmtId="0" fontId="18"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top"/>
    </xf>
    <xf numFmtId="0" fontId="13" fillId="0" borderId="0" xfId="0" applyFont="1" applyFill="1" applyBorder="1" applyAlignment="1" applyProtection="1"/>
    <xf numFmtId="0" fontId="13" fillId="0" borderId="0" xfId="0" applyFont="1" applyFill="1" applyBorder="1" applyAlignment="1" applyProtection="1">
      <alignment vertical="center"/>
    </xf>
    <xf numFmtId="0" fontId="18" fillId="0" borderId="0" xfId="62" applyFont="1" applyFill="1" applyBorder="1" applyAlignment="1">
      <alignment vertical="top"/>
    </xf>
    <xf numFmtId="0" fontId="158" fillId="0" borderId="0" xfId="0" applyFont="1" applyFill="1" applyBorder="1" applyAlignment="1" applyProtection="1">
      <alignment vertical="center"/>
      <protection locked="0"/>
    </xf>
    <xf numFmtId="0" fontId="22" fillId="0" borderId="0" xfId="62" applyFont="1" applyFill="1" applyBorder="1"/>
    <xf numFmtId="0" fontId="15" fillId="0" borderId="0" xfId="63" applyFont="1" applyFill="1" applyBorder="1" applyAlignment="1">
      <alignment vertical="center"/>
    </xf>
    <xf numFmtId="0" fontId="22" fillId="0" borderId="0" xfId="0" applyFont="1" applyFill="1" applyBorder="1"/>
    <xf numFmtId="0" fontId="15" fillId="0" borderId="0" xfId="62" applyFont="1" applyFill="1" applyBorder="1" applyAlignment="1">
      <alignment vertical="center"/>
    </xf>
    <xf numFmtId="0" fontId="15" fillId="0" borderId="0" xfId="62" applyFont="1" applyFill="1" applyBorder="1"/>
    <xf numFmtId="0" fontId="15" fillId="0" borderId="0" xfId="63" applyFont="1" applyFill="1" applyBorder="1" applyAlignment="1">
      <alignment horizontal="right" vertical="center"/>
    </xf>
    <xf numFmtId="0" fontId="18" fillId="0" borderId="0" xfId="62" applyFont="1" applyFill="1" applyBorder="1" applyAlignment="1">
      <alignment horizontal="left" vertical="top"/>
    </xf>
    <xf numFmtId="0" fontId="22" fillId="0" borderId="0" xfId="62" applyFont="1" applyFill="1" applyBorder="1" applyAlignment="1">
      <alignment horizontal="center" vertical="top"/>
    </xf>
    <xf numFmtId="0" fontId="18" fillId="0" borderId="0" xfId="63" applyFont="1" applyFill="1" applyBorder="1" applyAlignment="1">
      <alignment vertical="center" wrapText="1"/>
    </xf>
    <xf numFmtId="49" fontId="18" fillId="0" borderId="0" xfId="63" applyNumberFormat="1" applyFont="1" applyFill="1" applyBorder="1" applyAlignment="1">
      <alignment vertical="center"/>
    </xf>
    <xf numFmtId="0" fontId="15" fillId="0" borderId="0" xfId="62" applyFont="1" applyFill="1" applyBorder="1" applyAlignment="1">
      <alignment horizontal="left" vertical="center"/>
    </xf>
    <xf numFmtId="0" fontId="22" fillId="0" borderId="0" xfId="62" applyFont="1" applyFill="1" applyBorder="1" applyAlignment="1">
      <alignment horizontal="center" vertical="center"/>
    </xf>
    <xf numFmtId="0" fontId="22" fillId="0" borderId="0" xfId="62" applyFont="1" applyFill="1" applyBorder="1" applyAlignment="1">
      <alignment horizontal="right" vertical="center"/>
    </xf>
    <xf numFmtId="0" fontId="15" fillId="0" borderId="0" xfId="63" quotePrefix="1" applyFont="1" applyFill="1" applyBorder="1" applyAlignment="1">
      <alignment vertical="center"/>
    </xf>
    <xf numFmtId="0" fontId="15" fillId="0" borderId="0" xfId="63" applyFont="1" applyBorder="1" applyAlignment="1">
      <alignment horizontal="left"/>
    </xf>
    <xf numFmtId="0" fontId="22" fillId="0" borderId="0" xfId="62" applyFont="1" applyFill="1" applyBorder="1" applyAlignment="1"/>
    <xf numFmtId="49" fontId="15" fillId="0" borderId="0" xfId="63" applyNumberFormat="1" applyFont="1" applyBorder="1" applyAlignment="1">
      <alignment horizontal="center"/>
    </xf>
    <xf numFmtId="0" fontId="15" fillId="0" borderId="0" xfId="63" applyFont="1" applyBorder="1" applyAlignment="1">
      <alignment horizontal="right"/>
    </xf>
    <xf numFmtId="0" fontId="15" fillId="0" borderId="0" xfId="63" applyFont="1" applyBorder="1" applyAlignment="1"/>
    <xf numFmtId="0" fontId="22" fillId="0" borderId="0" xfId="0" applyFont="1" applyFill="1" applyBorder="1" applyAlignment="1">
      <alignment vertical="center"/>
    </xf>
    <xf numFmtId="0" fontId="15" fillId="0" borderId="0" xfId="63" applyFont="1" applyFill="1" applyBorder="1" applyAlignment="1">
      <alignment horizontal="center" vertical="center"/>
    </xf>
    <xf numFmtId="0" fontId="22" fillId="0" borderId="0" xfId="62" applyFont="1" applyFill="1" applyBorder="1" applyAlignment="1">
      <alignment vertical="top"/>
    </xf>
    <xf numFmtId="0" fontId="15" fillId="0" borderId="0" xfId="0" applyFont="1" applyFill="1" applyBorder="1" applyAlignment="1"/>
    <xf numFmtId="0" fontId="22" fillId="0" borderId="0" xfId="62" applyFont="1" applyFill="1" applyBorder="1" applyAlignment="1">
      <alignment horizontal="center"/>
    </xf>
    <xf numFmtId="0" fontId="22" fillId="0" borderId="0" xfId="62" applyFont="1" applyFill="1" applyBorder="1" applyAlignment="1">
      <alignment horizontal="right"/>
    </xf>
    <xf numFmtId="0" fontId="15" fillId="0" borderId="0" xfId="62" applyFont="1" applyFill="1" applyBorder="1" applyAlignment="1">
      <alignment horizontal="left"/>
    </xf>
    <xf numFmtId="0" fontId="18" fillId="0" borderId="0" xfId="0" applyFont="1" applyFill="1" applyBorder="1" applyAlignment="1">
      <alignment vertical="top"/>
    </xf>
    <xf numFmtId="49" fontId="15" fillId="0" borderId="0" xfId="63" applyNumberFormat="1" applyFont="1" applyBorder="1" applyAlignment="1">
      <alignment horizontal="center" vertical="center"/>
    </xf>
    <xf numFmtId="0" fontId="15" fillId="0" borderId="0" xfId="63" applyFont="1" applyBorder="1" applyAlignment="1">
      <alignment horizontal="right" vertical="center"/>
    </xf>
    <xf numFmtId="0" fontId="15" fillId="0" borderId="0" xfId="63" applyFont="1" applyFill="1" applyBorder="1" applyAlignment="1">
      <alignment vertical="top"/>
    </xf>
    <xf numFmtId="49" fontId="15" fillId="0" borderId="0" xfId="63" applyNumberFormat="1" applyFont="1" applyBorder="1" applyAlignment="1">
      <alignment horizontal="center" vertical="top"/>
    </xf>
    <xf numFmtId="0" fontId="15" fillId="0" borderId="0" xfId="63" applyFont="1" applyBorder="1" applyAlignment="1">
      <alignment horizontal="right" vertical="top"/>
    </xf>
    <xf numFmtId="0" fontId="22" fillId="0" borderId="0" xfId="63" applyFont="1" applyFill="1" applyBorder="1" applyAlignment="1">
      <alignment vertical="top"/>
    </xf>
    <xf numFmtId="0" fontId="22" fillId="0" borderId="0" xfId="62" applyFont="1" applyFill="1" applyBorder="1" applyAlignment="1">
      <alignment horizontal="right" vertical="top"/>
    </xf>
    <xf numFmtId="0" fontId="22" fillId="0" borderId="0" xfId="63" applyFont="1" applyBorder="1" applyAlignment="1">
      <alignment vertical="center"/>
    </xf>
    <xf numFmtId="0" fontId="15" fillId="0" borderId="0" xfId="0" applyFont="1" applyFill="1" applyBorder="1" applyAlignment="1">
      <alignment vertical="center"/>
    </xf>
    <xf numFmtId="0" fontId="133" fillId="0" borderId="0" xfId="62" applyFont="1" applyFill="1" applyBorder="1"/>
    <xf numFmtId="0" fontId="134" fillId="0" borderId="0" xfId="63" applyFont="1" applyFill="1" applyBorder="1" applyAlignment="1">
      <alignment vertical="center"/>
    </xf>
    <xf numFmtId="0" fontId="24" fillId="0" borderId="0" xfId="0" applyFont="1" applyFill="1" applyBorder="1" applyAlignment="1" applyProtection="1">
      <alignment horizontal="right"/>
    </xf>
    <xf numFmtId="0" fontId="15" fillId="0" borderId="193" xfId="0" applyFont="1" applyFill="1" applyBorder="1" applyAlignment="1" applyProtection="1">
      <alignment horizontal="left"/>
    </xf>
    <xf numFmtId="0" fontId="15" fillId="0" borderId="0" xfId="62" applyFont="1" applyFill="1" applyBorder="1" applyAlignment="1">
      <alignment vertical="top"/>
    </xf>
    <xf numFmtId="0" fontId="15" fillId="0" borderId="0" xfId="63" applyFont="1" applyBorder="1" applyAlignment="1">
      <alignment vertical="top"/>
    </xf>
    <xf numFmtId="0" fontId="15" fillId="0" borderId="0" xfId="0" applyFont="1" applyFill="1" applyBorder="1" applyAlignment="1" applyProtection="1">
      <alignment horizontal="right" vertical="center"/>
      <protection locked="0"/>
    </xf>
    <xf numFmtId="49" fontId="18" fillId="0" borderId="0" xfId="63" applyNumberFormat="1" applyFont="1" applyFill="1" applyBorder="1" applyAlignment="1">
      <alignment vertical="top"/>
    </xf>
    <xf numFmtId="0" fontId="15" fillId="0" borderId="0" xfId="62" applyFont="1" applyFill="1" applyBorder="1" applyAlignment="1">
      <alignment horizontal="left" vertical="top"/>
    </xf>
    <xf numFmtId="0" fontId="22" fillId="0" borderId="0" xfId="0" applyFont="1" applyFill="1" applyBorder="1" applyAlignment="1">
      <alignment vertical="top"/>
    </xf>
    <xf numFmtId="0" fontId="15" fillId="0" borderId="0" xfId="63" applyFont="1" applyFill="1" applyBorder="1" applyAlignment="1">
      <alignment horizontal="center" vertical="top"/>
    </xf>
    <xf numFmtId="49" fontId="15" fillId="0" borderId="0" xfId="63" applyNumberFormat="1" applyFont="1" applyFill="1" applyBorder="1" applyAlignment="1">
      <alignment horizontal="center" vertical="center"/>
    </xf>
    <xf numFmtId="0" fontId="15" fillId="0" borderId="0" xfId="63" applyFont="1" applyFill="1" applyBorder="1" applyAlignment="1">
      <alignment horizontal="right" vertical="top"/>
    </xf>
    <xf numFmtId="0" fontId="15" fillId="0" borderId="0" xfId="0" applyFont="1" applyFill="1" applyBorder="1" applyAlignment="1">
      <alignment vertical="top"/>
    </xf>
    <xf numFmtId="0" fontId="18" fillId="0" borderId="0" xfId="62" applyFont="1" applyBorder="1" applyAlignment="1">
      <alignment vertical="top"/>
    </xf>
    <xf numFmtId="0" fontId="15" fillId="0" borderId="0" xfId="0" applyFont="1" applyFill="1" applyBorder="1" applyAlignment="1" applyProtection="1">
      <alignment horizontal="left"/>
    </xf>
    <xf numFmtId="0" fontId="22" fillId="0" borderId="0" xfId="0" applyFont="1" applyFill="1" applyBorder="1" applyAlignment="1" applyProtection="1">
      <alignment horizontal="left" vertical="center"/>
    </xf>
    <xf numFmtId="0" fontId="18" fillId="0" borderId="0" xfId="62" applyFont="1" applyFill="1" applyBorder="1"/>
    <xf numFmtId="0" fontId="18" fillId="0" borderId="0" xfId="62" applyFont="1" applyFill="1" applyBorder="1" applyAlignment="1">
      <alignment horizontal="left" vertical="center"/>
    </xf>
    <xf numFmtId="0" fontId="133" fillId="0" borderId="0" xfId="62" applyFont="1" applyFill="1" applyBorder="1" applyAlignment="1">
      <alignment horizontal="center" vertical="center"/>
    </xf>
    <xf numFmtId="0" fontId="15" fillId="0" borderId="0" xfId="62" applyFont="1" applyBorder="1" applyAlignment="1"/>
    <xf numFmtId="49" fontId="15" fillId="0" borderId="0" xfId="63" applyNumberFormat="1" applyFont="1" applyBorder="1" applyAlignment="1">
      <alignment vertical="top"/>
    </xf>
    <xf numFmtId="0" fontId="15" fillId="0" borderId="0" xfId="62" applyFont="1" applyFill="1" applyBorder="1" applyAlignment="1">
      <alignment horizontal="right"/>
    </xf>
    <xf numFmtId="0" fontId="15" fillId="0" borderId="0" xfId="62" applyFont="1" applyBorder="1" applyAlignment="1">
      <alignment wrapText="1"/>
    </xf>
    <xf numFmtId="0" fontId="15" fillId="0" borderId="0" xfId="62" quotePrefix="1" applyFont="1" applyBorder="1" applyAlignment="1"/>
    <xf numFmtId="0" fontId="133" fillId="0" borderId="0" xfId="62" applyFont="1" applyFill="1" applyBorder="1" applyAlignment="1">
      <alignment vertical="top"/>
    </xf>
    <xf numFmtId="0" fontId="15" fillId="0" borderId="0" xfId="62" applyFont="1" applyFill="1" applyBorder="1" applyAlignment="1">
      <alignment wrapText="1"/>
    </xf>
    <xf numFmtId="0" fontId="18" fillId="0" borderId="0" xfId="63" applyFont="1" applyBorder="1" applyAlignment="1">
      <alignment horizontal="left" vertical="top" wrapText="1"/>
    </xf>
    <xf numFmtId="0" fontId="18" fillId="0" borderId="0" xfId="63" applyFont="1" applyBorder="1" applyAlignment="1">
      <alignment vertical="top"/>
    </xf>
    <xf numFmtId="0" fontId="15" fillId="0" borderId="0" xfId="63" quotePrefix="1" applyFont="1" applyBorder="1" applyAlignment="1">
      <alignment horizontal="center"/>
    </xf>
    <xf numFmtId="0" fontId="22" fillId="0" borderId="0" xfId="63" applyFont="1" applyBorder="1" applyAlignment="1"/>
    <xf numFmtId="0" fontId="22" fillId="0" borderId="0" xfId="0" applyFont="1" applyFill="1" applyBorder="1" applyAlignment="1"/>
    <xf numFmtId="0" fontId="18" fillId="0" borderId="0" xfId="62" applyFont="1" applyFill="1" applyBorder="1" applyAlignment="1">
      <alignment horizontal="left"/>
    </xf>
    <xf numFmtId="0" fontId="18" fillId="0" borderId="0" xfId="63" applyFont="1" applyFill="1" applyBorder="1" applyAlignment="1">
      <alignment vertical="top"/>
    </xf>
    <xf numFmtId="49" fontId="18" fillId="0" borderId="0" xfId="63" applyNumberFormat="1" applyFont="1" applyFill="1" applyBorder="1" applyAlignment="1">
      <alignment horizontal="center" vertical="top"/>
    </xf>
    <xf numFmtId="0" fontId="18" fillId="0" borderId="0" xfId="63" applyFont="1" applyFill="1" applyBorder="1" applyAlignment="1">
      <alignment horizontal="right" vertical="top"/>
    </xf>
    <xf numFmtId="0" fontId="18" fillId="0" borderId="0" xfId="62" applyFont="1" applyFill="1" applyBorder="1" applyAlignment="1">
      <alignment horizontal="right" vertical="top"/>
    </xf>
    <xf numFmtId="0" fontId="18" fillId="0" borderId="0" xfId="63" applyFont="1" applyBorder="1" applyAlignment="1">
      <alignment horizontal="left" wrapText="1"/>
    </xf>
    <xf numFmtId="0" fontId="18" fillId="0" borderId="0" xfId="63" applyFont="1" applyBorder="1" applyAlignment="1">
      <alignment vertical="center"/>
    </xf>
    <xf numFmtId="49" fontId="18" fillId="0" borderId="0" xfId="63" applyNumberFormat="1" applyFont="1" applyBorder="1" applyAlignment="1">
      <alignment horizontal="center" vertical="center"/>
    </xf>
    <xf numFmtId="0" fontId="18" fillId="0" borderId="0" xfId="63" applyFont="1" applyBorder="1" applyAlignment="1">
      <alignment horizontal="right" vertical="center"/>
    </xf>
    <xf numFmtId="0" fontId="18" fillId="0" borderId="0" xfId="62" applyFont="1" applyFill="1" applyBorder="1" applyAlignment="1">
      <alignment horizontal="center" vertical="center"/>
    </xf>
    <xf numFmtId="0" fontId="18" fillId="0" borderId="0" xfId="62" applyFont="1" applyFill="1" applyBorder="1" applyAlignment="1">
      <alignment horizontal="right" vertical="center"/>
    </xf>
    <xf numFmtId="0" fontId="18" fillId="0" borderId="0" xfId="63" applyFont="1" applyBorder="1" applyAlignment="1">
      <alignment horizontal="left" vertical="center" wrapText="1"/>
    </xf>
    <xf numFmtId="0" fontId="15" fillId="0" borderId="0" xfId="62" applyFont="1" applyFill="1" applyBorder="1" applyAlignment="1">
      <alignment horizontal="left" wrapText="1"/>
    </xf>
    <xf numFmtId="0" fontId="18" fillId="0" borderId="0" xfId="62" applyFont="1" applyFill="1" applyBorder="1" applyAlignment="1">
      <alignment horizontal="center" vertical="top"/>
    </xf>
    <xf numFmtId="0" fontId="15" fillId="20" borderId="0" xfId="63" applyFont="1" applyFill="1" applyBorder="1" applyAlignment="1">
      <alignment horizontal="center" vertical="center"/>
    </xf>
    <xf numFmtId="0" fontId="22" fillId="0" borderId="0" xfId="62" applyFont="1" applyBorder="1" applyAlignment="1">
      <alignment horizontal="center" vertical="center"/>
    </xf>
    <xf numFmtId="0" fontId="135" fillId="0" borderId="0" xfId="0" applyFont="1" applyBorder="1"/>
    <xf numFmtId="0" fontId="136" fillId="0" borderId="0" xfId="62" applyFont="1" applyFill="1" applyBorder="1" applyAlignment="1"/>
    <xf numFmtId="0" fontId="137" fillId="0" borderId="0" xfId="62" applyFont="1" applyFill="1" applyBorder="1" applyAlignment="1">
      <alignment vertical="top"/>
    </xf>
    <xf numFmtId="0" fontId="18" fillId="0" borderId="0" xfId="62" applyFont="1" applyFill="1" applyBorder="1" applyAlignment="1">
      <alignment horizontal="left" vertical="top" wrapText="1"/>
    </xf>
    <xf numFmtId="0" fontId="18" fillId="0" borderId="0" xfId="0" applyFont="1" applyFill="1" applyBorder="1" applyAlignment="1"/>
    <xf numFmtId="0" fontId="15" fillId="0" borderId="0" xfId="62" quotePrefix="1" applyFont="1" applyBorder="1" applyAlignment="1">
      <alignment horizontal="right" vertical="center"/>
    </xf>
    <xf numFmtId="0" fontId="11" fillId="0" borderId="0" xfId="0" applyFont="1" applyFill="1" applyBorder="1" applyAlignment="1" applyProtection="1">
      <alignment horizontal="center" vertical="center"/>
      <protection locked="0"/>
    </xf>
    <xf numFmtId="0" fontId="134" fillId="0" borderId="0" xfId="62" applyFont="1" applyFill="1" applyBorder="1" applyAlignment="1">
      <alignment wrapText="1"/>
    </xf>
    <xf numFmtId="49" fontId="15" fillId="0" borderId="0" xfId="62" applyNumberFormat="1" applyFont="1" applyFill="1" applyBorder="1" applyAlignment="1"/>
    <xf numFmtId="0" fontId="18" fillId="0" borderId="0" xfId="62" quotePrefix="1" applyFont="1" applyBorder="1" applyAlignment="1">
      <alignment vertical="top"/>
    </xf>
    <xf numFmtId="0" fontId="22" fillId="0" borderId="0" xfId="62" applyFont="1" applyFill="1" applyBorder="1" applyAlignment="1">
      <alignment horizontal="left" vertical="center"/>
    </xf>
    <xf numFmtId="0" fontId="15" fillId="0" borderId="0" xfId="62" applyFont="1" applyBorder="1" applyAlignment="1">
      <alignment horizontal="left" vertical="center"/>
    </xf>
    <xf numFmtId="0" fontId="24" fillId="0" borderId="0" xfId="62" applyFont="1" applyFill="1" applyBorder="1" applyAlignment="1">
      <alignment horizontal="left" vertical="center"/>
    </xf>
    <xf numFmtId="0" fontId="24" fillId="0" borderId="0" xfId="62" applyFont="1" applyFill="1" applyBorder="1" applyAlignment="1">
      <alignment vertical="center"/>
    </xf>
    <xf numFmtId="0" fontId="15" fillId="0" borderId="0" xfId="62" quotePrefix="1" applyFont="1" applyFill="1" applyBorder="1" applyAlignment="1"/>
    <xf numFmtId="0" fontId="18" fillId="0" borderId="0" xfId="62" quotePrefix="1" applyFont="1" applyFill="1" applyBorder="1" applyAlignment="1">
      <alignment vertical="top"/>
    </xf>
    <xf numFmtId="0" fontId="22" fillId="0" borderId="0" xfId="62" applyFont="1" applyFill="1" applyBorder="1" applyAlignment="1">
      <alignment vertical="center"/>
    </xf>
    <xf numFmtId="0" fontId="22" fillId="0" borderId="0" xfId="62" applyFont="1" applyFill="1" applyBorder="1" applyAlignment="1">
      <alignment wrapText="1"/>
    </xf>
    <xf numFmtId="0" fontId="22" fillId="0" borderId="0" xfId="0" applyFont="1" applyFill="1" applyBorder="1" applyAlignment="1">
      <alignment horizontal="left"/>
    </xf>
    <xf numFmtId="0" fontId="18" fillId="0" borderId="0" xfId="0" applyFont="1" applyFill="1" applyBorder="1" applyAlignment="1">
      <alignment horizontal="left" vertical="top"/>
    </xf>
    <xf numFmtId="0" fontId="133" fillId="0" borderId="0" xfId="62" applyFont="1" applyFill="1" applyBorder="1" applyAlignment="1">
      <alignment horizontal="right" vertical="center"/>
    </xf>
    <xf numFmtId="49" fontId="15" fillId="0" borderId="0" xfId="63" applyNumberFormat="1" applyFont="1" applyFill="1" applyBorder="1" applyAlignment="1">
      <alignment vertical="center"/>
    </xf>
    <xf numFmtId="0" fontId="133" fillId="0" borderId="0" xfId="62" applyFont="1" applyFill="1" applyBorder="1" applyAlignment="1">
      <alignment horizontal="right" wrapText="1"/>
    </xf>
    <xf numFmtId="0" fontId="133" fillId="0" borderId="0" xfId="62" applyFont="1" applyFill="1" applyBorder="1" applyAlignment="1">
      <alignment wrapText="1"/>
    </xf>
    <xf numFmtId="0" fontId="13" fillId="29" borderId="0" xfId="0" applyFont="1" applyFill="1" applyAlignment="1" applyProtection="1"/>
    <xf numFmtId="0" fontId="22" fillId="0" borderId="0" xfId="65" applyFont="1" applyAlignment="1" applyProtection="1">
      <alignment vertical="center"/>
    </xf>
    <xf numFmtId="0" fontId="15" fillId="29" borderId="0" xfId="0" applyFont="1" applyFill="1" applyAlignment="1" applyProtection="1"/>
    <xf numFmtId="0" fontId="18" fillId="29" borderId="0" xfId="0" applyFont="1" applyFill="1" applyAlignment="1" applyProtection="1">
      <alignment vertical="top"/>
    </xf>
    <xf numFmtId="0" fontId="22" fillId="0" borderId="0" xfId="65" applyFont="1" applyFill="1" applyBorder="1" applyAlignment="1" applyProtection="1">
      <alignment horizontal="right" vertical="center"/>
    </xf>
    <xf numFmtId="0" fontId="0" fillId="0" borderId="0" xfId="0" applyFill="1" applyBorder="1" applyAlignment="1">
      <alignment vertical="center"/>
    </xf>
    <xf numFmtId="0" fontId="14" fillId="0" borderId="0" xfId="0" applyFont="1" applyFill="1" applyBorder="1" applyAlignment="1" applyProtection="1">
      <alignment vertical="center"/>
    </xf>
    <xf numFmtId="0" fontId="22" fillId="0" borderId="0" xfId="65" applyFont="1" applyFill="1" applyBorder="1" applyAlignment="1" applyProtection="1">
      <alignment vertical="center"/>
    </xf>
    <xf numFmtId="0" fontId="82" fillId="0" borderId="0" xfId="0" applyFont="1" applyFill="1" applyBorder="1" applyAlignment="1">
      <alignment horizontal="left" vertical="center" readingOrder="2"/>
    </xf>
    <xf numFmtId="0" fontId="25" fillId="3" borderId="0" xfId="0" applyFont="1" applyFill="1" applyBorder="1" applyAlignment="1" applyProtection="1">
      <alignment horizontal="left" vertical="center"/>
    </xf>
    <xf numFmtId="0" fontId="83" fillId="0" borderId="0" xfId="0" applyFont="1" applyFill="1" applyBorder="1" applyAlignment="1">
      <alignment horizontal="left" vertical="center" readingOrder="2"/>
    </xf>
    <xf numFmtId="0" fontId="15" fillId="0" borderId="0" xfId="65" applyFont="1" applyBorder="1" applyAlignment="1" applyProtection="1">
      <alignment vertical="center"/>
    </xf>
    <xf numFmtId="0" fontId="22" fillId="0" borderId="0" xfId="23" applyFont="1" applyFill="1" applyBorder="1" applyAlignment="1">
      <alignment vertical="center"/>
    </xf>
    <xf numFmtId="0" fontId="18" fillId="0" borderId="0" xfId="23" applyFont="1" applyFill="1" applyBorder="1" applyAlignment="1">
      <alignment vertical="center"/>
    </xf>
    <xf numFmtId="0" fontId="22" fillId="0" borderId="0" xfId="64" applyFont="1" applyFill="1" applyBorder="1" applyAlignment="1">
      <alignment vertical="center"/>
    </xf>
    <xf numFmtId="0" fontId="146" fillId="0" borderId="0" xfId="0" applyFont="1" applyFill="1" applyBorder="1" applyAlignment="1">
      <alignment horizontal="center" vertical="center"/>
    </xf>
    <xf numFmtId="0" fontId="22" fillId="0" borderId="0" xfId="65" applyFont="1" applyBorder="1" applyAlignment="1" applyProtection="1">
      <alignment horizontal="right" vertical="center"/>
    </xf>
    <xf numFmtId="0" fontId="18" fillId="0" borderId="0" xfId="65" applyFont="1" applyBorder="1" applyAlignment="1" applyProtection="1">
      <alignment vertical="center"/>
    </xf>
    <xf numFmtId="0" fontId="18" fillId="0" borderId="0" xfId="65" applyFont="1" applyFill="1" applyBorder="1" applyAlignment="1" applyProtection="1">
      <alignment vertical="center"/>
    </xf>
    <xf numFmtId="0" fontId="15" fillId="0" borderId="0" xfId="65" applyFont="1" applyAlignment="1" applyProtection="1">
      <alignment vertical="center"/>
    </xf>
    <xf numFmtId="0" fontId="15" fillId="0" borderId="0" xfId="23" applyFont="1" applyFill="1" applyBorder="1" applyAlignment="1">
      <alignment vertical="center"/>
    </xf>
    <xf numFmtId="0" fontId="18" fillId="0" borderId="0" xfId="23" applyFont="1" applyFill="1" applyBorder="1" applyAlignment="1">
      <alignment vertical="top"/>
    </xf>
    <xf numFmtId="0" fontId="22" fillId="0" borderId="0" xfId="23" applyFont="1" applyFill="1" applyBorder="1"/>
    <xf numFmtId="0" fontId="18" fillId="0" borderId="0" xfId="0" applyFont="1" applyFill="1" applyBorder="1" applyAlignment="1" applyProtection="1">
      <alignment vertical="center"/>
      <protection locked="0"/>
    </xf>
    <xf numFmtId="0" fontId="13" fillId="0" borderId="0" xfId="0" applyFont="1" applyFill="1" applyBorder="1" applyAlignment="1" applyProtection="1">
      <alignment horizontal="center"/>
    </xf>
    <xf numFmtId="0" fontId="14" fillId="0" borderId="0" xfId="0" applyFont="1" applyFill="1" applyBorder="1" applyAlignment="1" applyProtection="1"/>
    <xf numFmtId="0" fontId="15" fillId="0" borderId="0" xfId="0" quotePrefix="1" applyFont="1" applyFill="1" applyBorder="1" applyAlignment="1" applyProtection="1">
      <alignment horizontal="center" vertical="center"/>
    </xf>
    <xf numFmtId="0" fontId="15" fillId="0" borderId="0" xfId="65" applyFont="1" applyBorder="1" applyAlignment="1" applyProtection="1">
      <alignment horizontal="right" vertical="center"/>
    </xf>
    <xf numFmtId="0" fontId="15" fillId="0" borderId="0" xfId="65" applyFont="1" applyBorder="1" applyAlignment="1" applyProtection="1">
      <alignment vertical="center" wrapText="1"/>
    </xf>
    <xf numFmtId="0" fontId="22" fillId="0" borderId="0" xfId="65" applyFont="1" applyBorder="1" applyAlignment="1" applyProtection="1">
      <alignment vertical="center" wrapText="1"/>
    </xf>
    <xf numFmtId="0" fontId="22" fillId="0" borderId="0" xfId="65" applyFont="1" applyAlignment="1" applyProtection="1">
      <alignment horizontal="right" vertical="center"/>
    </xf>
    <xf numFmtId="0" fontId="22" fillId="0" borderId="0" xfId="23" applyFont="1" applyFill="1" applyBorder="1" applyAlignment="1">
      <alignment horizontal="right"/>
    </xf>
    <xf numFmtId="0" fontId="22" fillId="0" borderId="0" xfId="64" applyFont="1" applyFill="1" applyBorder="1"/>
    <xf numFmtId="0" fontId="144" fillId="0" borderId="0" xfId="0" applyFont="1" applyFill="1" applyBorder="1" applyAlignment="1">
      <alignment vertical="center"/>
    </xf>
    <xf numFmtId="0" fontId="15" fillId="0" borderId="0" xfId="23" applyFont="1" applyFill="1" applyBorder="1" applyAlignment="1">
      <alignment horizontal="left"/>
    </xf>
    <xf numFmtId="0" fontId="15" fillId="0" borderId="0" xfId="64" applyFont="1" applyFill="1" applyBorder="1"/>
    <xf numFmtId="0" fontId="15" fillId="0" borderId="0" xfId="23" applyFont="1" applyFill="1" applyBorder="1"/>
    <xf numFmtId="0" fontId="18" fillId="0" borderId="0" xfId="23" applyFont="1" applyFill="1" applyBorder="1" applyAlignment="1">
      <alignment horizontal="left" vertical="center"/>
    </xf>
    <xf numFmtId="0" fontId="22" fillId="0" borderId="0" xfId="23" applyFont="1" applyFill="1" applyBorder="1" applyAlignment="1">
      <alignment horizontal="right" vertical="center"/>
    </xf>
    <xf numFmtId="0" fontId="144" fillId="0" borderId="0" xfId="0" applyFont="1" applyFill="1" applyBorder="1" applyAlignment="1">
      <alignment horizontal="center" vertical="center"/>
    </xf>
    <xf numFmtId="0" fontId="15" fillId="0" borderId="0" xfId="23" applyFont="1" applyFill="1" applyBorder="1" applyAlignment="1"/>
    <xf numFmtId="0" fontId="15" fillId="0" borderId="0" xfId="64" applyFont="1" applyFill="1" applyBorder="1" applyAlignment="1">
      <alignment vertical="top"/>
    </xf>
    <xf numFmtId="0" fontId="18" fillId="0" borderId="0" xfId="23" applyFont="1" applyFill="1" applyBorder="1"/>
    <xf numFmtId="0" fontId="22" fillId="0" borderId="0" xfId="23" applyFont="1" applyFill="1" applyBorder="1" applyAlignment="1">
      <alignment horizontal="center" vertical="center"/>
    </xf>
    <xf numFmtId="0" fontId="22" fillId="0" borderId="193" xfId="0" applyFont="1" applyFill="1" applyBorder="1" applyAlignment="1" applyProtection="1"/>
    <xf numFmtId="0" fontId="15" fillId="3" borderId="0" xfId="0" applyFont="1" applyFill="1" applyBorder="1" applyAlignment="1" applyProtection="1">
      <alignment horizontal="center"/>
    </xf>
    <xf numFmtId="0" fontId="13" fillId="0" borderId="0" xfId="0" applyFont="1" applyFill="1" applyBorder="1" applyAlignment="1" applyProtection="1">
      <alignment horizontal="right"/>
    </xf>
    <xf numFmtId="0" fontId="15" fillId="0" borderId="0" xfId="23" applyFont="1" applyFill="1" applyBorder="1" applyAlignment="1">
      <alignment vertical="top"/>
    </xf>
    <xf numFmtId="0" fontId="15" fillId="0" borderId="0" xfId="0" applyFont="1" applyFill="1" applyBorder="1" applyAlignment="1" applyProtection="1">
      <alignment horizontal="left" vertical="top" wrapText="1"/>
    </xf>
    <xf numFmtId="0" fontId="18" fillId="0" borderId="0" xfId="0" applyFont="1" applyBorder="1" applyAlignment="1"/>
    <xf numFmtId="0" fontId="11" fillId="0" borderId="0" xfId="0" applyFont="1" applyFill="1" applyBorder="1" applyAlignment="1" applyProtection="1">
      <alignment vertical="center"/>
      <protection locked="0"/>
    </xf>
    <xf numFmtId="0" fontId="1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vertical="center"/>
    </xf>
    <xf numFmtId="0" fontId="14" fillId="0" borderId="0" xfId="0" applyFont="1" applyFill="1" applyBorder="1" applyAlignment="1">
      <alignment horizontal="center" vertical="center"/>
    </xf>
    <xf numFmtId="0" fontId="15" fillId="0" borderId="0" xfId="0" applyFont="1" applyFill="1" applyBorder="1" applyAlignment="1" applyProtection="1">
      <alignment vertical="center"/>
      <protection locked="0"/>
    </xf>
    <xf numFmtId="0" fontId="22" fillId="0" borderId="0" xfId="0" applyFont="1" applyFill="1" applyBorder="1" applyAlignment="1" applyProtection="1">
      <alignment vertical="center"/>
      <protection locked="0"/>
    </xf>
    <xf numFmtId="0" fontId="13" fillId="0" borderId="193" xfId="0" applyFont="1" applyFill="1" applyBorder="1" applyAlignment="1" applyProtection="1"/>
    <xf numFmtId="0" fontId="18" fillId="0" borderId="0" xfId="23" applyFont="1" applyFill="1" applyBorder="1" applyAlignment="1"/>
    <xf numFmtId="0" fontId="22" fillId="0" borderId="436" xfId="23" applyFont="1" applyFill="1" applyBorder="1" applyAlignment="1">
      <alignment vertical="center"/>
    </xf>
    <xf numFmtId="0" fontId="15" fillId="0" borderId="436" xfId="23" applyFont="1" applyFill="1" applyBorder="1" applyAlignment="1">
      <alignment vertical="center"/>
    </xf>
    <xf numFmtId="0" fontId="14" fillId="0" borderId="372" xfId="0" applyFont="1" applyFill="1" applyBorder="1" applyProtection="1"/>
    <xf numFmtId="0" fontId="13" fillId="0" borderId="372" xfId="0" applyFont="1" applyFill="1" applyBorder="1" applyProtection="1"/>
    <xf numFmtId="0" fontId="14" fillId="0" borderId="0" xfId="0" applyFont="1" applyFill="1" applyAlignment="1" applyProtection="1"/>
    <xf numFmtId="0" fontId="13" fillId="0" borderId="0" xfId="0" applyFont="1" applyFill="1" applyAlignment="1" applyProtection="1"/>
    <xf numFmtId="0" fontId="15" fillId="0" borderId="0" xfId="64" applyFont="1" applyFill="1" applyBorder="1" applyAlignment="1"/>
    <xf numFmtId="0" fontId="15" fillId="0" borderId="0" xfId="23" applyFont="1" applyFill="1" applyBorder="1" applyAlignment="1">
      <alignment horizontal="right" vertical="center"/>
    </xf>
    <xf numFmtId="0" fontId="18" fillId="0" borderId="0" xfId="23" applyFont="1" applyFill="1" applyBorder="1" applyAlignment="1">
      <alignment horizontal="left"/>
    </xf>
    <xf numFmtId="0" fontId="15" fillId="0" borderId="0" xfId="0" applyFont="1" applyFill="1" applyBorder="1" applyAlignment="1" applyProtection="1">
      <alignment vertical="center" wrapText="1"/>
    </xf>
    <xf numFmtId="0" fontId="22" fillId="0" borderId="0" xfId="0" applyFont="1" applyFill="1" applyBorder="1" applyAlignment="1" applyProtection="1">
      <alignment vertical="center" wrapText="1"/>
    </xf>
    <xf numFmtId="0" fontId="10" fillId="0" borderId="0" xfId="65" applyFont="1" applyFill="1" applyBorder="1" applyAlignment="1" applyProtection="1">
      <alignment vertical="center"/>
    </xf>
    <xf numFmtId="0" fontId="19" fillId="0" borderId="0" xfId="65" applyFont="1" applyFill="1" applyBorder="1" applyAlignment="1" applyProtection="1">
      <alignment vertical="center"/>
    </xf>
    <xf numFmtId="0" fontId="18" fillId="0" borderId="0" xfId="0" applyFont="1" applyFill="1" applyBorder="1" applyAlignment="1">
      <alignment vertical="center"/>
    </xf>
    <xf numFmtId="0" fontId="18" fillId="0" borderId="0" xfId="0" applyFont="1" applyFill="1" applyBorder="1" applyAlignment="1" applyProtection="1">
      <alignment vertical="center" wrapText="1"/>
    </xf>
    <xf numFmtId="0" fontId="26" fillId="0" borderId="0" xfId="0" applyFont="1" applyFill="1" applyBorder="1" applyAlignment="1">
      <alignment vertical="center"/>
    </xf>
    <xf numFmtId="0" fontId="18" fillId="0" borderId="0" xfId="65" applyFont="1" applyAlignment="1" applyProtection="1">
      <alignment vertical="center"/>
    </xf>
    <xf numFmtId="0" fontId="20" fillId="0" borderId="0" xfId="0" applyFont="1" applyFill="1" applyBorder="1" applyAlignment="1" applyProtection="1">
      <alignment vertical="center"/>
    </xf>
    <xf numFmtId="0" fontId="23" fillId="0" borderId="0" xfId="65" applyFont="1" applyBorder="1" applyAlignment="1" applyProtection="1">
      <alignment vertical="center"/>
    </xf>
    <xf numFmtId="0" fontId="82" fillId="0" borderId="0" xfId="0" applyFont="1" applyBorder="1" applyAlignment="1">
      <alignment horizontal="left" vertical="center" readingOrder="2"/>
    </xf>
    <xf numFmtId="0" fontId="10" fillId="0" borderId="0" xfId="65" applyFont="1" applyBorder="1" applyAlignment="1" applyProtection="1">
      <alignment vertical="center"/>
    </xf>
    <xf numFmtId="0" fontId="15" fillId="0" borderId="0" xfId="64" applyFont="1" applyBorder="1" applyAlignment="1">
      <alignment horizontal="right" vertical="center"/>
    </xf>
    <xf numFmtId="0" fontId="15" fillId="0" borderId="0" xfId="64" applyFont="1" applyFill="1" applyBorder="1" applyAlignment="1">
      <alignment vertical="center"/>
    </xf>
    <xf numFmtId="0" fontId="145" fillId="0" borderId="0" xfId="0" applyFont="1" applyBorder="1" applyAlignment="1">
      <alignment horizontal="left" vertical="center" readingOrder="2"/>
    </xf>
    <xf numFmtId="0" fontId="14" fillId="0" borderId="0" xfId="0" applyFont="1" applyFill="1" applyBorder="1" applyAlignment="1" applyProtection="1">
      <alignment horizontal="left" vertical="center" wrapText="1"/>
    </xf>
    <xf numFmtId="0" fontId="13" fillId="0" borderId="0" xfId="0" applyFont="1" applyFill="1" applyBorder="1" applyAlignment="1" applyProtection="1">
      <alignment vertical="center" wrapText="1"/>
    </xf>
    <xf numFmtId="0" fontId="15" fillId="0" borderId="0" xfId="65" applyFont="1" applyFill="1" applyBorder="1" applyAlignment="1" applyProtection="1">
      <alignment vertical="center"/>
    </xf>
    <xf numFmtId="0" fontId="0" fillId="0" borderId="0" xfId="0" applyFont="1" applyFill="1" applyBorder="1" applyAlignment="1">
      <alignment vertical="center"/>
    </xf>
    <xf numFmtId="0" fontId="17" fillId="0" borderId="0" xfId="0" applyFont="1" applyFill="1" applyBorder="1" applyAlignment="1">
      <alignment vertical="center"/>
    </xf>
    <xf numFmtId="0" fontId="22" fillId="0" borderId="0" xfId="65" applyFont="1" applyFill="1" applyAlignment="1" applyProtection="1">
      <alignment vertical="center"/>
    </xf>
    <xf numFmtId="0" fontId="131" fillId="0" borderId="0" xfId="0" applyFont="1" applyFill="1" applyBorder="1" applyAlignment="1" applyProtection="1">
      <alignment vertical="center"/>
      <protection locked="0"/>
    </xf>
    <xf numFmtId="0" fontId="18" fillId="0" borderId="0" xfId="0" applyFont="1" applyBorder="1" applyAlignment="1">
      <alignment horizontal="center" vertical="center"/>
    </xf>
    <xf numFmtId="0" fontId="146" fillId="0" borderId="0" xfId="0" applyFont="1" applyFill="1" applyBorder="1" applyAlignment="1">
      <alignment vertical="center"/>
    </xf>
    <xf numFmtId="0" fontId="18" fillId="0" borderId="0" xfId="23" applyFont="1" applyFill="1" applyBorder="1" applyAlignment="1">
      <alignment horizontal="center" vertical="center"/>
    </xf>
    <xf numFmtId="0" fontId="22" fillId="0" borderId="68" xfId="65" applyFont="1" applyFill="1" applyBorder="1" applyAlignment="1" applyProtection="1">
      <alignment vertical="center"/>
    </xf>
    <xf numFmtId="0" fontId="15" fillId="0" borderId="68" xfId="65" applyFont="1" applyFill="1" applyBorder="1" applyAlignment="1" applyProtection="1">
      <alignment vertical="center"/>
    </xf>
    <xf numFmtId="0" fontId="22" fillId="0" borderId="68" xfId="65" applyFont="1" applyFill="1" applyBorder="1" applyAlignment="1" applyProtection="1">
      <alignment horizontal="right" vertical="center"/>
    </xf>
    <xf numFmtId="0" fontId="15" fillId="0" borderId="0" xfId="0" applyFont="1" applyFill="1" applyBorder="1" applyAlignment="1" applyProtection="1">
      <alignment vertical="top"/>
    </xf>
    <xf numFmtId="0" fontId="143" fillId="0" borderId="0" xfId="0" applyFont="1" applyFill="1" applyBorder="1" applyAlignment="1" applyProtection="1">
      <alignment horizontal="left" vertical="center"/>
    </xf>
    <xf numFmtId="0" fontId="14" fillId="25" borderId="68" xfId="24" applyFont="1" applyFill="1" applyBorder="1" applyAlignment="1">
      <alignment horizontal="center" vertical="center" wrapText="1"/>
    </xf>
    <xf numFmtId="0" fontId="14" fillId="25" borderId="0" xfId="24" applyFont="1" applyFill="1" applyBorder="1" applyAlignment="1">
      <alignment horizontal="center" vertical="center" wrapText="1"/>
    </xf>
    <xf numFmtId="0" fontId="14" fillId="25" borderId="406" xfId="24" applyFont="1" applyFill="1" applyBorder="1" applyAlignment="1">
      <alignment horizontal="center" vertical="center" wrapText="1"/>
    </xf>
    <xf numFmtId="0" fontId="143" fillId="27" borderId="0" xfId="13" applyFont="1" applyFill="1" applyAlignment="1">
      <alignment vertical="center"/>
    </xf>
    <xf numFmtId="0" fontId="84" fillId="0" borderId="0" xfId="0" applyFont="1" applyAlignment="1">
      <alignment vertical="top" wrapText="1"/>
    </xf>
    <xf numFmtId="0" fontId="87" fillId="0" borderId="0" xfId="0" applyFont="1" applyAlignment="1">
      <alignment horizontal="left" vertical="center"/>
    </xf>
    <xf numFmtId="0" fontId="85" fillId="0" borderId="0" xfId="0" applyFont="1" applyAlignment="1">
      <alignment vertical="center"/>
    </xf>
    <xf numFmtId="0" fontId="52" fillId="3" borderId="0" xfId="0" applyFont="1" applyFill="1" applyAlignment="1">
      <alignment vertical="top" wrapText="1"/>
    </xf>
    <xf numFmtId="0" fontId="52" fillId="3" borderId="0" xfId="0" applyFont="1" applyFill="1" applyAlignment="1">
      <alignment horizontal="left" vertical="top" wrapText="1"/>
    </xf>
    <xf numFmtId="165" fontId="130" fillId="24" borderId="0" xfId="0" applyNumberFormat="1" applyFont="1" applyFill="1" applyBorder="1" applyAlignment="1">
      <alignment vertical="center" wrapText="1"/>
    </xf>
    <xf numFmtId="0" fontId="52" fillId="0" borderId="0" xfId="0" applyFont="1" applyAlignment="1">
      <alignment horizontal="center" vertical="center"/>
    </xf>
    <xf numFmtId="0" fontId="52" fillId="3" borderId="0" xfId="0" quotePrefix="1" applyFont="1" applyFill="1" applyBorder="1" applyAlignment="1">
      <alignment horizontal="center" vertical="center"/>
    </xf>
    <xf numFmtId="0" fontId="52" fillId="3" borderId="0" xfId="0" applyFont="1" applyFill="1" applyAlignment="1">
      <alignment horizontal="center" vertical="center"/>
    </xf>
    <xf numFmtId="0" fontId="58" fillId="0" borderId="0" xfId="0" applyFont="1" applyAlignment="1">
      <alignment horizontal="left" vertical="center"/>
    </xf>
    <xf numFmtId="0" fontId="13" fillId="0" borderId="0" xfId="24" applyFont="1" applyFill="1"/>
    <xf numFmtId="0" fontId="14" fillId="0" borderId="0" xfId="24" applyFont="1" applyFill="1"/>
    <xf numFmtId="0" fontId="33" fillId="0" borderId="0" xfId="24" applyFont="1" applyFill="1" applyAlignment="1">
      <alignment vertical="top"/>
    </xf>
    <xf numFmtId="0" fontId="15" fillId="0" borderId="0" xfId="24" applyFont="1" applyFill="1"/>
    <xf numFmtId="0" fontId="15" fillId="0" borderId="0" xfId="24" applyFont="1" applyFill="1" applyAlignment="1">
      <alignment vertical="center"/>
    </xf>
    <xf numFmtId="0" fontId="18" fillId="0" borderId="0" xfId="24" applyFont="1" applyFill="1" applyAlignment="1">
      <alignment vertical="center"/>
    </xf>
    <xf numFmtId="0" fontId="22" fillId="0" borderId="0" xfId="24" applyFont="1" applyFill="1"/>
    <xf numFmtId="0" fontId="15" fillId="0" borderId="0" xfId="58" applyFont="1" applyFill="1" applyAlignment="1">
      <alignment horizontal="justify" vertical="center" wrapText="1"/>
    </xf>
    <xf numFmtId="0" fontId="15" fillId="0" borderId="0" xfId="24" applyFont="1" applyFill="1" applyAlignment="1">
      <alignment vertical="top"/>
    </xf>
    <xf numFmtId="0" fontId="22" fillId="0" borderId="0" xfId="24" applyFont="1" applyFill="1" applyAlignment="1">
      <alignment horizontal="center" vertical="center" wrapText="1"/>
    </xf>
    <xf numFmtId="0" fontId="22" fillId="0" borderId="0" xfId="24" applyFont="1" applyFill="1" applyAlignment="1">
      <alignment vertical="center"/>
    </xf>
    <xf numFmtId="0" fontId="22" fillId="0" borderId="0" xfId="24" applyFont="1" applyFill="1" applyAlignment="1">
      <alignment horizontal="justify" vertical="center" wrapText="1"/>
    </xf>
    <xf numFmtId="0" fontId="22" fillId="0" borderId="0" xfId="24" applyFont="1" applyFill="1" applyAlignment="1">
      <alignment horizontal="justify" vertical="center"/>
    </xf>
    <xf numFmtId="0" fontId="13" fillId="0" borderId="0" xfId="24" applyFont="1" applyFill="1" applyAlignment="1">
      <alignment vertical="top"/>
    </xf>
    <xf numFmtId="0" fontId="13" fillId="0" borderId="0" xfId="24" applyFont="1" applyBorder="1"/>
    <xf numFmtId="0" fontId="14" fillId="0" borderId="0" xfId="24" applyFont="1" applyBorder="1" applyAlignment="1">
      <alignment vertical="center" wrapText="1"/>
    </xf>
    <xf numFmtId="0" fontId="16" fillId="0" borderId="0" xfId="24" applyFont="1" applyBorder="1" applyAlignment="1">
      <alignment vertical="center"/>
    </xf>
    <xf numFmtId="0" fontId="17" fillId="0" borderId="448" xfId="58" applyFont="1" applyFill="1" applyBorder="1" applyAlignment="1">
      <alignment vertical="center" wrapText="1"/>
    </xf>
    <xf numFmtId="0" fontId="33" fillId="0" borderId="0" xfId="24" applyFont="1" applyBorder="1"/>
    <xf numFmtId="0" fontId="33" fillId="0" borderId="0" xfId="24" applyFont="1" applyBorder="1" applyAlignment="1">
      <alignment vertical="center" wrapText="1"/>
    </xf>
    <xf numFmtId="0" fontId="19" fillId="0" borderId="0" xfId="24" applyFont="1" applyBorder="1" applyAlignment="1">
      <alignment vertical="center"/>
    </xf>
    <xf numFmtId="0" fontId="14" fillId="0" borderId="0" xfId="24" applyFont="1" applyBorder="1"/>
    <xf numFmtId="0" fontId="33" fillId="0" borderId="0" xfId="24" applyFont="1" applyBorder="1" applyAlignment="1">
      <alignment vertical="top"/>
    </xf>
    <xf numFmtId="0" fontId="17" fillId="0" borderId="178" xfId="58" applyFont="1" applyFill="1" applyBorder="1" applyAlignment="1">
      <alignment vertical="center" wrapText="1"/>
    </xf>
    <xf numFmtId="0" fontId="14" fillId="0" borderId="448" xfId="24" applyFont="1" applyFill="1" applyBorder="1" applyAlignment="1">
      <alignment vertical="center" wrapText="1"/>
    </xf>
    <xf numFmtId="0" fontId="13" fillId="26" borderId="420" xfId="24" applyFont="1" applyFill="1" applyBorder="1"/>
    <xf numFmtId="0" fontId="13" fillId="26" borderId="39" xfId="24" applyFont="1" applyFill="1" applyBorder="1"/>
    <xf numFmtId="0" fontId="13" fillId="26" borderId="419" xfId="24" applyFont="1" applyFill="1" applyBorder="1"/>
    <xf numFmtId="0" fontId="14" fillId="26" borderId="0" xfId="24" applyFont="1" applyFill="1" applyBorder="1"/>
    <xf numFmtId="0" fontId="13" fillId="26" borderId="0" xfId="24" applyFont="1" applyFill="1" applyBorder="1"/>
    <xf numFmtId="0" fontId="13" fillId="26" borderId="446" xfId="24" applyFont="1" applyFill="1" applyBorder="1"/>
    <xf numFmtId="0" fontId="33" fillId="26" borderId="0" xfId="24" applyFont="1" applyFill="1" applyBorder="1" applyAlignment="1">
      <alignment vertical="top"/>
    </xf>
    <xf numFmtId="0" fontId="33" fillId="26" borderId="446" xfId="24" applyFont="1" applyFill="1" applyBorder="1" applyAlignment="1">
      <alignment vertical="top"/>
    </xf>
    <xf numFmtId="0" fontId="13" fillId="25" borderId="0" xfId="24" applyFont="1" applyFill="1" applyBorder="1" applyAlignment="1">
      <alignment horizontal="center"/>
    </xf>
    <xf numFmtId="0" fontId="13" fillId="25" borderId="446" xfId="24" applyFont="1" applyFill="1" applyBorder="1"/>
    <xf numFmtId="0" fontId="14" fillId="25" borderId="418" xfId="24" applyFont="1" applyFill="1" applyBorder="1" applyAlignment="1">
      <alignment horizontal="center" vertical="center" wrapText="1"/>
    </xf>
    <xf numFmtId="0" fontId="13" fillId="25" borderId="406" xfId="24" applyFont="1" applyFill="1" applyBorder="1"/>
    <xf numFmtId="0" fontId="13" fillId="25" borderId="422" xfId="24" applyFont="1" applyFill="1" applyBorder="1"/>
    <xf numFmtId="0" fontId="53" fillId="3" borderId="0" xfId="0" applyFont="1" applyFill="1" applyBorder="1" applyAlignment="1">
      <alignment horizontal="left" vertical="center"/>
    </xf>
    <xf numFmtId="0" fontId="96" fillId="25" borderId="0" xfId="0" applyFont="1" applyFill="1" applyBorder="1"/>
    <xf numFmtId="0" fontId="71" fillId="0" borderId="0" xfId="0" quotePrefix="1" applyFont="1" applyAlignment="1">
      <alignment horizontal="center"/>
    </xf>
    <xf numFmtId="0" fontId="71" fillId="0" borderId="0" xfId="0" applyFont="1"/>
    <xf numFmtId="0" fontId="130" fillId="0" borderId="0" xfId="0" applyFont="1"/>
    <xf numFmtId="0" fontId="130" fillId="0" borderId="0" xfId="0" applyFont="1" applyAlignment="1">
      <alignment horizontal="center" vertical="center"/>
    </xf>
    <xf numFmtId="0" fontId="72" fillId="0" borderId="0" xfId="0" applyFont="1"/>
    <xf numFmtId="0" fontId="96" fillId="0" borderId="0" xfId="0" applyFont="1" applyAlignment="1">
      <alignment horizontal="center" vertical="center"/>
    </xf>
    <xf numFmtId="0" fontId="93" fillId="0" borderId="0" xfId="0" quotePrefix="1" applyFont="1"/>
    <xf numFmtId="0" fontId="163" fillId="0" borderId="0" xfId="0" applyFont="1" applyAlignment="1">
      <alignment vertical="center"/>
    </xf>
    <xf numFmtId="3" fontId="22" fillId="0" borderId="0" xfId="0" applyNumberFormat="1" applyFont="1"/>
    <xf numFmtId="3" fontId="22" fillId="0" borderId="0" xfId="0" applyNumberFormat="1" applyFont="1" applyAlignment="1">
      <alignment horizontal="center" vertical="center"/>
    </xf>
    <xf numFmtId="0" fontId="13" fillId="27" borderId="0" xfId="0" applyFont="1" applyFill="1" applyAlignment="1">
      <alignment vertical="center"/>
    </xf>
    <xf numFmtId="0" fontId="96" fillId="0" borderId="449" xfId="0" applyFont="1" applyBorder="1"/>
    <xf numFmtId="0" fontId="93" fillId="0" borderId="0" xfId="0" applyFont="1" applyAlignment="1">
      <alignment horizontal="center" vertical="center"/>
    </xf>
    <xf numFmtId="0" fontId="93" fillId="0" borderId="0" xfId="0" applyFont="1" applyAlignment="1">
      <alignment horizontal="center" vertical="top"/>
    </xf>
    <xf numFmtId="0" fontId="93" fillId="0" borderId="0" xfId="0" applyFont="1" applyAlignment="1">
      <alignment vertical="top"/>
    </xf>
    <xf numFmtId="0" fontId="164" fillId="0" borderId="0" xfId="0" applyFont="1"/>
    <xf numFmtId="0" fontId="164" fillId="0" borderId="0" xfId="0" applyFont="1" applyAlignment="1">
      <alignment horizontal="center" vertical="top"/>
    </xf>
    <xf numFmtId="0" fontId="164" fillId="0" borderId="450" xfId="0" applyFont="1" applyBorder="1"/>
    <xf numFmtId="0" fontId="165" fillId="24" borderId="0" xfId="0" applyFont="1" applyFill="1" applyBorder="1"/>
    <xf numFmtId="0" fontId="151" fillId="24" borderId="0" xfId="0" applyFont="1" applyFill="1" applyBorder="1" applyAlignment="1">
      <alignment vertical="top"/>
    </xf>
    <xf numFmtId="0" fontId="93" fillId="0" borderId="0" xfId="0" applyFont="1" applyAlignment="1">
      <alignment vertical="center"/>
    </xf>
    <xf numFmtId="0" fontId="96" fillId="0" borderId="450" xfId="0" applyFont="1" applyBorder="1"/>
    <xf numFmtId="0" fontId="92" fillId="0" borderId="0" xfId="0" applyFont="1"/>
    <xf numFmtId="0" fontId="93" fillId="0" borderId="0" xfId="0" applyFont="1" applyAlignment="1">
      <alignment wrapText="1"/>
    </xf>
    <xf numFmtId="0" fontId="96" fillId="0" borderId="453" xfId="0" applyFont="1" applyBorder="1"/>
    <xf numFmtId="0" fontId="96" fillId="0" borderId="454" xfId="0" applyFont="1" applyBorder="1"/>
    <xf numFmtId="0" fontId="96" fillId="0" borderId="455" xfId="0" applyFont="1" applyBorder="1"/>
    <xf numFmtId="0" fontId="94" fillId="24" borderId="400" xfId="0" applyFont="1" applyFill="1" applyBorder="1" applyAlignment="1">
      <alignment vertical="center" wrapText="1"/>
    </xf>
    <xf numFmtId="0" fontId="162" fillId="0" borderId="0" xfId="0" applyFont="1"/>
    <xf numFmtId="0" fontId="162" fillId="0" borderId="450" xfId="0" applyFont="1" applyBorder="1"/>
    <xf numFmtId="0" fontId="95" fillId="0" borderId="0" xfId="0" applyFont="1"/>
    <xf numFmtId="3" fontId="155" fillId="0" borderId="0" xfId="0" applyNumberFormat="1" applyFont="1" applyAlignment="1">
      <alignment vertical="center" wrapText="1"/>
    </xf>
    <xf numFmtId="3" fontId="155" fillId="0" borderId="450" xfId="0" applyNumberFormat="1" applyFont="1" applyBorder="1" applyAlignment="1">
      <alignment vertical="center" wrapText="1"/>
    </xf>
    <xf numFmtId="49" fontId="93" fillId="24" borderId="402" xfId="0" applyNumberFormat="1" applyFont="1" applyFill="1" applyBorder="1" applyAlignment="1">
      <alignment horizontal="center" vertical="center" wrapText="1"/>
    </xf>
    <xf numFmtId="0" fontId="162" fillId="0" borderId="457" xfId="0" applyFont="1" applyBorder="1"/>
    <xf numFmtId="165" fontId="155" fillId="24" borderId="457" xfId="0" applyNumberFormat="1" applyFont="1" applyFill="1" applyBorder="1" applyAlignment="1">
      <alignment horizontal="center" vertical="center" wrapText="1"/>
    </xf>
    <xf numFmtId="0" fontId="162" fillId="0" borderId="460" xfId="0" applyFont="1" applyBorder="1"/>
    <xf numFmtId="0" fontId="162" fillId="0" borderId="462" xfId="0" applyFont="1" applyBorder="1"/>
    <xf numFmtId="165" fontId="155" fillId="24" borderId="462" xfId="0" applyNumberFormat="1" applyFont="1" applyFill="1" applyBorder="1" applyAlignment="1">
      <alignment horizontal="center" vertical="center" wrapText="1"/>
    </xf>
    <xf numFmtId="0" fontId="162" fillId="0" borderId="464" xfId="0" applyFont="1" applyBorder="1"/>
    <xf numFmtId="0" fontId="96" fillId="30" borderId="0" xfId="0" applyFont="1" applyFill="1" applyBorder="1"/>
    <xf numFmtId="0" fontId="162" fillId="30" borderId="0" xfId="0" applyFont="1" applyFill="1" applyBorder="1"/>
    <xf numFmtId="0" fontId="52" fillId="0" borderId="0" xfId="0" applyFont="1" applyFill="1" applyBorder="1" applyAlignment="1">
      <alignment vertical="center"/>
    </xf>
    <xf numFmtId="0" fontId="52" fillId="0" borderId="0" xfId="0" applyFont="1" applyFill="1" applyBorder="1" applyAlignment="1">
      <alignment horizontal="center" vertical="top"/>
    </xf>
    <xf numFmtId="0" fontId="32" fillId="0" borderId="454" xfId="0" applyFont="1" applyBorder="1" applyAlignment="1"/>
    <xf numFmtId="0" fontId="96" fillId="0" borderId="465" xfId="0" applyFont="1" applyBorder="1"/>
    <xf numFmtId="0" fontId="95" fillId="0" borderId="465" xfId="0" applyFont="1" applyBorder="1"/>
    <xf numFmtId="0" fontId="58" fillId="0" borderId="465" xfId="0" applyFont="1" applyBorder="1"/>
    <xf numFmtId="0" fontId="32" fillId="0" borderId="455" xfId="0" applyFont="1" applyBorder="1" applyAlignment="1"/>
    <xf numFmtId="0" fontId="58" fillId="0" borderId="466" xfId="0" applyFont="1" applyBorder="1"/>
    <xf numFmtId="0" fontId="32" fillId="0" borderId="423" xfId="0" applyFont="1" applyBorder="1" applyAlignment="1"/>
    <xf numFmtId="0" fontId="93" fillId="0" borderId="423" xfId="0" applyFont="1" applyBorder="1" applyAlignment="1">
      <alignment vertical="center"/>
    </xf>
    <xf numFmtId="0" fontId="96" fillId="0" borderId="465" xfId="0" applyFont="1" applyBorder="1" applyAlignment="1">
      <alignment horizontal="left" vertical="center"/>
    </xf>
    <xf numFmtId="0" fontId="164" fillId="25" borderId="450" xfId="0" applyFont="1" applyFill="1" applyBorder="1"/>
    <xf numFmtId="0" fontId="164" fillId="0" borderId="467" xfId="0" applyFont="1" applyBorder="1"/>
    <xf numFmtId="0" fontId="15" fillId="3" borderId="209" xfId="0" applyFont="1" applyFill="1" applyBorder="1" applyAlignment="1">
      <alignment vertical="center"/>
    </xf>
    <xf numFmtId="0" fontId="164" fillId="0" borderId="468" xfId="0" applyFont="1" applyBorder="1"/>
    <xf numFmtId="0" fontId="22" fillId="3" borderId="212" xfId="0" applyFont="1" applyFill="1" applyBorder="1"/>
    <xf numFmtId="0" fontId="14" fillId="3" borderId="193" xfId="0" applyFont="1" applyFill="1" applyBorder="1"/>
    <xf numFmtId="0" fontId="33" fillId="3" borderId="193" xfId="0" applyFont="1" applyFill="1" applyBorder="1"/>
    <xf numFmtId="0" fontId="22" fillId="3" borderId="193" xfId="0" applyFont="1" applyFill="1" applyBorder="1"/>
    <xf numFmtId="0" fontId="53" fillId="25" borderId="131" xfId="0" applyFont="1" applyFill="1" applyBorder="1" applyAlignment="1">
      <alignment horizontal="left" vertical="top" indent="2"/>
    </xf>
    <xf numFmtId="0" fontId="53" fillId="25" borderId="131" xfId="0" applyFont="1" applyFill="1" applyBorder="1" applyAlignment="1">
      <alignment horizontal="left" vertical="center" indent="2"/>
    </xf>
    <xf numFmtId="0" fontId="58" fillId="3" borderId="411" xfId="0" applyFont="1" applyFill="1" applyBorder="1"/>
    <xf numFmtId="3" fontId="16" fillId="3" borderId="0" xfId="0" applyNumberFormat="1" applyFont="1" applyFill="1" applyBorder="1" applyAlignment="1" applyProtection="1">
      <alignment vertical="center"/>
      <protection locked="0"/>
    </xf>
    <xf numFmtId="0" fontId="16" fillId="3" borderId="0" xfId="0" applyFont="1" applyFill="1" applyBorder="1" applyAlignment="1" applyProtection="1">
      <alignment vertical="center"/>
      <protection locked="0"/>
    </xf>
    <xf numFmtId="0" fontId="13" fillId="0" borderId="0" xfId="13" applyFont="1" applyBorder="1" applyAlignment="1">
      <alignment horizontal="left" vertical="center"/>
    </xf>
    <xf numFmtId="0" fontId="111" fillId="0" borderId="0" xfId="0" applyFont="1" applyBorder="1"/>
    <xf numFmtId="0" fontId="112" fillId="0" borderId="0" xfId="0" applyFont="1" applyBorder="1"/>
    <xf numFmtId="0" fontId="111" fillId="0" borderId="0" xfId="0" applyFont="1" applyFill="1"/>
    <xf numFmtId="0" fontId="58" fillId="0" borderId="0" xfId="0" applyFont="1" applyFill="1"/>
    <xf numFmtId="0" fontId="111" fillId="0" borderId="0" xfId="0" applyFont="1" applyFill="1" applyBorder="1"/>
    <xf numFmtId="0" fontId="52" fillId="3" borderId="0" xfId="0" applyFont="1" applyFill="1" applyAlignment="1">
      <alignment horizontal="center" vertical="center"/>
    </xf>
    <xf numFmtId="0" fontId="52" fillId="3" borderId="0" xfId="0" quotePrefix="1" applyFont="1" applyFill="1" applyAlignment="1">
      <alignment horizontal="center"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horizontal="right" vertical="center"/>
    </xf>
    <xf numFmtId="0" fontId="22" fillId="0" borderId="193" xfId="0" applyFont="1" applyFill="1" applyBorder="1" applyAlignment="1" applyProtection="1">
      <alignment horizontal="center"/>
    </xf>
    <xf numFmtId="0" fontId="22" fillId="0" borderId="0" xfId="0" applyFont="1" applyFill="1" applyBorder="1" applyAlignment="1" applyProtection="1">
      <alignment horizontal="center"/>
    </xf>
    <xf numFmtId="0" fontId="15" fillId="0" borderId="0" xfId="65" applyFont="1" applyBorder="1" applyAlignment="1" applyProtection="1">
      <alignment horizontal="center" vertical="center"/>
    </xf>
    <xf numFmtId="0" fontId="15" fillId="0" borderId="0" xfId="0" applyFont="1" applyBorder="1" applyAlignment="1">
      <alignment horizontal="center" vertical="center"/>
    </xf>
    <xf numFmtId="0" fontId="0" fillId="0" borderId="0" xfId="0" applyBorder="1" applyAlignment="1">
      <alignment vertical="center"/>
    </xf>
    <xf numFmtId="0" fontId="10" fillId="0" borderId="0" xfId="0" applyFont="1" applyBorder="1" applyAlignment="1">
      <alignment vertical="center" wrapText="1"/>
    </xf>
    <xf numFmtId="3" fontId="14" fillId="0" borderId="475" xfId="0" applyNumberFormat="1" applyFont="1" applyBorder="1" applyAlignment="1" applyProtection="1">
      <alignment horizontal="right" vertical="center" wrapText="1"/>
      <protection locked="0"/>
    </xf>
    <xf numFmtId="0" fontId="15" fillId="27" borderId="0" xfId="0" quotePrefix="1" applyFont="1" applyFill="1" applyBorder="1" applyAlignment="1">
      <alignment vertical="center"/>
    </xf>
    <xf numFmtId="3" fontId="15" fillId="0" borderId="68" xfId="0" applyNumberFormat="1" applyFont="1" applyFill="1" applyBorder="1" applyAlignment="1"/>
    <xf numFmtId="3" fontId="15" fillId="0" borderId="446" xfId="0" applyNumberFormat="1" applyFont="1" applyFill="1" applyBorder="1" applyAlignment="1"/>
    <xf numFmtId="3" fontId="15" fillId="27" borderId="446" xfId="0" applyNumberFormat="1" applyFont="1" applyFill="1" applyBorder="1" applyAlignment="1"/>
    <xf numFmtId="3" fontId="18" fillId="28" borderId="446" xfId="0" applyNumberFormat="1" applyFont="1" applyFill="1" applyBorder="1" applyAlignment="1" applyProtection="1">
      <alignment vertical="top"/>
      <protection locked="0"/>
    </xf>
    <xf numFmtId="3" fontId="11" fillId="27" borderId="0" xfId="13" applyNumberFormat="1" applyFont="1" applyFill="1" applyBorder="1" applyAlignment="1">
      <alignment vertical="center"/>
    </xf>
    <xf numFmtId="0" fontId="52" fillId="3" borderId="162" xfId="0" applyFont="1" applyFill="1" applyBorder="1"/>
    <xf numFmtId="167" fontId="32" fillId="0" borderId="0" xfId="1"/>
    <xf numFmtId="167" fontId="32" fillId="3" borderId="0" xfId="1" applyFill="1"/>
    <xf numFmtId="167" fontId="32" fillId="3" borderId="0" xfId="1" applyFill="1" applyAlignment="1">
      <alignment horizontal="right"/>
    </xf>
    <xf numFmtId="167" fontId="32" fillId="3" borderId="0" xfId="1" quotePrefix="1" applyFill="1" applyBorder="1" applyAlignment="1">
      <alignment horizontal="center" vertical="center"/>
    </xf>
    <xf numFmtId="167" fontId="32" fillId="3" borderId="0" xfId="1" applyFill="1" applyAlignment="1">
      <alignment horizontal="center" vertical="center"/>
    </xf>
    <xf numFmtId="167" fontId="32" fillId="3" borderId="0" xfId="1" applyFill="1" applyAlignment="1" applyProtection="1">
      <alignment horizontal="right" vertical="center"/>
      <protection locked="0"/>
    </xf>
    <xf numFmtId="167" fontId="32" fillId="3" borderId="0" xfId="1" quotePrefix="1" applyFill="1" applyAlignment="1">
      <alignment horizontal="center" vertical="center"/>
    </xf>
    <xf numFmtId="167" fontId="32" fillId="3" borderId="0" xfId="1" quotePrefix="1" applyFill="1" applyAlignment="1">
      <alignment vertical="center"/>
    </xf>
    <xf numFmtId="167" fontId="32" fillId="0" borderId="0" xfId="1" applyAlignment="1" applyProtection="1">
      <alignment horizontal="right" vertical="center"/>
      <protection locked="0"/>
    </xf>
    <xf numFmtId="167" fontId="32" fillId="0" borderId="0" xfId="1" applyAlignment="1">
      <alignment horizontal="center" vertical="center"/>
    </xf>
    <xf numFmtId="167" fontId="32" fillId="0" borderId="0" xfId="1" applyAlignment="1">
      <alignment horizontal="right"/>
    </xf>
    <xf numFmtId="167" fontId="32" fillId="3" borderId="0" xfId="1" quotePrefix="1" applyFill="1" applyBorder="1" applyAlignment="1">
      <alignment vertical="center"/>
    </xf>
    <xf numFmtId="167" fontId="32" fillId="3" borderId="242" xfId="1" quotePrefix="1" applyFill="1" applyBorder="1" applyAlignment="1">
      <alignment horizontal="center" vertical="center"/>
    </xf>
    <xf numFmtId="167" fontId="32" fillId="3" borderId="0" xfId="1" applyFill="1" applyBorder="1" applyAlignment="1">
      <alignment horizontal="right" vertical="center"/>
    </xf>
    <xf numFmtId="167" fontId="32" fillId="3" borderId="0" xfId="1" applyFill="1" applyBorder="1" applyAlignment="1">
      <alignment horizontal="right"/>
    </xf>
    <xf numFmtId="167" fontId="32" fillId="0" borderId="0" xfId="1" applyBorder="1"/>
    <xf numFmtId="167" fontId="32" fillId="3" borderId="0" xfId="1" applyFill="1" applyBorder="1"/>
    <xf numFmtId="167" fontId="32" fillId="3" borderId="0" xfId="1" applyFill="1" applyBorder="1" applyAlignment="1">
      <alignment horizontal="center"/>
    </xf>
    <xf numFmtId="167" fontId="32" fillId="3" borderId="0" xfId="1" applyFill="1" applyBorder="1" applyAlignment="1">
      <alignment horizontal="center" vertical="center"/>
    </xf>
    <xf numFmtId="167" fontId="32" fillId="3" borderId="242" xfId="1" quotePrefix="1" applyFill="1" applyBorder="1" applyAlignment="1">
      <alignment vertical="center"/>
    </xf>
    <xf numFmtId="167" fontId="32" fillId="0" borderId="0" xfId="1" applyBorder="1" applyAlignment="1">
      <alignment horizontal="center"/>
    </xf>
    <xf numFmtId="167" fontId="32" fillId="0" borderId="0" xfId="1" applyBorder="1" applyAlignment="1">
      <alignment horizontal="right" vertical="center"/>
    </xf>
    <xf numFmtId="167" fontId="32" fillId="0" borderId="0" xfId="1" applyBorder="1" applyAlignment="1">
      <alignment horizontal="right"/>
    </xf>
    <xf numFmtId="167" fontId="32" fillId="0" borderId="0" xfId="1" applyBorder="1" applyAlignment="1"/>
    <xf numFmtId="167" fontId="32" fillId="3" borderId="0" xfId="1" applyFill="1" applyBorder="1" applyAlignment="1" applyProtection="1">
      <alignment horizontal="right" vertical="center"/>
      <protection locked="0"/>
    </xf>
    <xf numFmtId="167" fontId="32" fillId="3" borderId="0" xfId="1" applyFill="1" applyBorder="1" applyAlignment="1" applyProtection="1">
      <alignment vertical="center"/>
      <protection locked="0"/>
    </xf>
    <xf numFmtId="167" fontId="32" fillId="0" borderId="0" xfId="1" applyBorder="1" applyAlignment="1" applyProtection="1">
      <alignment horizontal="right" vertical="center"/>
      <protection locked="0"/>
    </xf>
    <xf numFmtId="168" fontId="93" fillId="0" borderId="0" xfId="0" applyNumberFormat="1" applyFont="1" applyAlignment="1">
      <alignment horizontal="left"/>
    </xf>
    <xf numFmtId="0" fontId="22" fillId="0" borderId="0" xfId="0" applyFont="1" applyAlignment="1" applyProtection="1"/>
    <xf numFmtId="0" fontId="15" fillId="0" borderId="411" xfId="0" applyFont="1" applyFill="1" applyBorder="1" applyProtection="1"/>
    <xf numFmtId="0" fontId="22" fillId="0" borderId="411" xfId="0" applyFont="1" applyFill="1" applyBorder="1" applyProtection="1"/>
    <xf numFmtId="0" fontId="15" fillId="0" borderId="411" xfId="0" applyFont="1" applyFill="1" applyBorder="1" applyAlignment="1" applyProtection="1">
      <alignment horizontal="left"/>
    </xf>
    <xf numFmtId="0" fontId="22" fillId="0" borderId="411" xfId="0" applyFont="1" applyFill="1" applyBorder="1" applyAlignment="1" applyProtection="1">
      <alignment horizontal="center"/>
    </xf>
    <xf numFmtId="0" fontId="22" fillId="0" borderId="411" xfId="0" applyFont="1" applyFill="1" applyBorder="1" applyAlignment="1" applyProtection="1"/>
    <xf numFmtId="0" fontId="22" fillId="0" borderId="502" xfId="65" applyFont="1" applyFill="1" applyBorder="1" applyAlignment="1" applyProtection="1">
      <alignment vertical="center"/>
    </xf>
    <xf numFmtId="0" fontId="20" fillId="6" borderId="0" xfId="13" applyFont="1" applyFill="1" applyBorder="1" applyAlignment="1" applyProtection="1">
      <alignment vertical="center" wrapText="1"/>
    </xf>
    <xf numFmtId="0" fontId="20" fillId="2" borderId="0" xfId="13" applyFont="1" applyFill="1" applyBorder="1" applyAlignment="1" applyProtection="1">
      <alignment horizontal="center" vertical="center"/>
    </xf>
    <xf numFmtId="0" fontId="0" fillId="0" borderId="0" xfId="13" applyFont="1" applyFill="1" applyBorder="1" applyProtection="1"/>
    <xf numFmtId="0" fontId="0" fillId="0" borderId="0" xfId="13" applyFont="1" applyFill="1" applyProtection="1"/>
    <xf numFmtId="0" fontId="20" fillId="0" borderId="0" xfId="13" applyFont="1" applyFill="1" applyBorder="1" applyAlignment="1" applyProtection="1"/>
    <xf numFmtId="0" fontId="20" fillId="0" borderId="0" xfId="13" applyFont="1" applyFill="1" applyBorder="1" applyAlignment="1" applyProtection="1">
      <alignment wrapText="1"/>
    </xf>
    <xf numFmtId="0" fontId="20" fillId="0" borderId="0" xfId="13" applyFont="1" applyFill="1" applyBorder="1" applyAlignment="1" applyProtection="1">
      <alignment horizontal="center"/>
    </xf>
    <xf numFmtId="0" fontId="14" fillId="0" borderId="0" xfId="13" applyFont="1" applyFill="1" applyBorder="1" applyAlignment="1" applyProtection="1"/>
    <xf numFmtId="0" fontId="20" fillId="0" borderId="197" xfId="13" applyFont="1" applyFill="1" applyBorder="1" applyAlignment="1" applyProtection="1">
      <alignment wrapText="1"/>
    </xf>
    <xf numFmtId="0" fontId="20" fillId="0" borderId="0" xfId="13" applyFont="1" applyFill="1" applyBorder="1" applyAlignment="1" applyProtection="1">
      <alignment vertical="center"/>
    </xf>
    <xf numFmtId="0" fontId="14" fillId="0" borderId="0" xfId="13" applyFont="1" applyFill="1" applyBorder="1" applyAlignment="1" applyProtection="1">
      <alignment wrapText="1"/>
    </xf>
    <xf numFmtId="0" fontId="20" fillId="0" borderId="196" xfId="13" applyFont="1" applyFill="1" applyBorder="1" applyAlignment="1" applyProtection="1"/>
    <xf numFmtId="0" fontId="14" fillId="0" borderId="196" xfId="13" applyFont="1" applyFill="1" applyBorder="1" applyAlignment="1" applyProtection="1"/>
    <xf numFmtId="0" fontId="14" fillId="0" borderId="0" xfId="13" applyFont="1" applyFill="1" applyBorder="1" applyAlignment="1" applyProtection="1">
      <alignment vertical="center"/>
    </xf>
    <xf numFmtId="0" fontId="14" fillId="0" borderId="0" xfId="13" applyFont="1" applyFill="1" applyBorder="1" applyAlignment="1" applyProtection="1">
      <alignment vertical="center" wrapText="1"/>
    </xf>
    <xf numFmtId="0" fontId="14" fillId="0" borderId="196" xfId="13" applyFont="1" applyFill="1" applyBorder="1" applyAlignment="1" applyProtection="1">
      <alignment wrapText="1"/>
    </xf>
    <xf numFmtId="0" fontId="14" fillId="0" borderId="25" xfId="13" applyFont="1" applyFill="1" applyBorder="1" applyAlignment="1" applyProtection="1"/>
    <xf numFmtId="0" fontId="14" fillId="0" borderId="25" xfId="13" applyFont="1" applyFill="1" applyBorder="1" applyAlignment="1" applyProtection="1">
      <alignment wrapText="1"/>
    </xf>
    <xf numFmtId="0" fontId="20" fillId="0" borderId="25" xfId="13" applyFont="1" applyFill="1" applyBorder="1" applyAlignment="1" applyProtection="1"/>
    <xf numFmtId="0" fontId="20" fillId="0" borderId="25" xfId="13" applyFont="1" applyFill="1" applyBorder="1" applyAlignment="1" applyProtection="1">
      <alignment wrapText="1"/>
    </xf>
    <xf numFmtId="0" fontId="20" fillId="0" borderId="0" xfId="13" applyFont="1" applyFill="1" applyBorder="1" applyAlignment="1" applyProtection="1">
      <alignment horizontal="center" vertical="center"/>
    </xf>
    <xf numFmtId="0" fontId="0" fillId="0" borderId="0" xfId="13" applyFont="1" applyFill="1" applyBorder="1" applyAlignment="1" applyProtection="1">
      <alignment horizontal="center" vertical="center"/>
    </xf>
    <xf numFmtId="0" fontId="0" fillId="0" borderId="0" xfId="13" applyFont="1" applyFill="1" applyBorder="1" applyAlignment="1" applyProtection="1">
      <alignment vertical="center"/>
    </xf>
    <xf numFmtId="0" fontId="0" fillId="0" borderId="0" xfId="13" applyFont="1" applyFill="1" applyBorder="1" applyAlignment="1" applyProtection="1"/>
    <xf numFmtId="0" fontId="0" fillId="0" borderId="68" xfId="13" applyFont="1" applyFill="1" applyBorder="1" applyProtection="1"/>
    <xf numFmtId="0" fontId="20" fillId="0" borderId="0" xfId="13" applyFont="1" applyFill="1" applyBorder="1" applyProtection="1"/>
    <xf numFmtId="0" fontId="51" fillId="0" borderId="0" xfId="13" applyFont="1" applyFill="1" applyBorder="1" applyAlignment="1" applyProtection="1">
      <alignment horizontal="right" vertical="top"/>
    </xf>
    <xf numFmtId="0" fontId="0" fillId="2" borderId="0" xfId="13" applyFont="1" applyFill="1" applyBorder="1" applyAlignment="1" applyProtection="1"/>
    <xf numFmtId="0" fontId="0" fillId="0" borderId="178" xfId="13" applyFont="1" applyFill="1" applyBorder="1" applyProtection="1"/>
    <xf numFmtId="0" fontId="0" fillId="0" borderId="0" xfId="0"/>
    <xf numFmtId="0" fontId="15" fillId="25" borderId="425" xfId="0" applyFont="1" applyFill="1" applyBorder="1" applyAlignment="1" applyProtection="1">
      <alignment vertical="top"/>
    </xf>
    <xf numFmtId="0" fontId="18" fillId="25" borderId="425" xfId="0" applyFont="1" applyFill="1" applyBorder="1" applyAlignment="1" applyProtection="1">
      <alignment vertical="center" wrapText="1"/>
      <protection locked="0"/>
    </xf>
    <xf numFmtId="0" fontId="18" fillId="25" borderId="426" xfId="0" applyFont="1" applyFill="1" applyBorder="1" applyAlignment="1" applyProtection="1">
      <alignment vertical="center" wrapText="1"/>
      <protection locked="0"/>
    </xf>
    <xf numFmtId="0" fontId="18" fillId="25" borderId="428" xfId="0" applyFont="1" applyFill="1" applyBorder="1" applyAlignment="1" applyProtection="1">
      <protection locked="0"/>
    </xf>
    <xf numFmtId="0" fontId="22" fillId="25" borderId="428" xfId="0" applyFont="1" applyFill="1" applyBorder="1" applyProtection="1"/>
    <xf numFmtId="0" fontId="15" fillId="25" borderId="428" xfId="0" applyFont="1" applyFill="1" applyBorder="1" applyAlignment="1" applyProtection="1">
      <alignment horizontal="left" vertical="top" wrapText="1"/>
    </xf>
    <xf numFmtId="0" fontId="18" fillId="25" borderId="428" xfId="0" applyFont="1" applyFill="1" applyBorder="1" applyAlignment="1" applyProtection="1">
      <alignment vertical="center" wrapText="1"/>
      <protection locked="0"/>
    </xf>
    <xf numFmtId="0" fontId="18" fillId="25" borderId="429" xfId="0" applyFont="1" applyFill="1" applyBorder="1" applyAlignment="1" applyProtection="1">
      <alignment vertical="center" wrapText="1"/>
      <protection locked="0"/>
    </xf>
    <xf numFmtId="0" fontId="15" fillId="25" borderId="425" xfId="0" applyFont="1" applyFill="1" applyBorder="1" applyAlignment="1" applyProtection="1">
      <alignment horizontal="left"/>
    </xf>
    <xf numFmtId="0" fontId="15" fillId="25" borderId="425" xfId="0" applyFont="1" applyFill="1" applyBorder="1" applyAlignment="1" applyProtection="1"/>
    <xf numFmtId="0" fontId="22" fillId="25" borderId="425" xfId="0" applyFont="1" applyFill="1" applyBorder="1" applyAlignment="1" applyProtection="1"/>
    <xf numFmtId="0" fontId="22" fillId="25" borderId="425" xfId="0" applyFont="1" applyFill="1" applyBorder="1" applyProtection="1"/>
    <xf numFmtId="0" fontId="15" fillId="25" borderId="425" xfId="0" applyFont="1" applyFill="1" applyBorder="1" applyAlignment="1" applyProtection="1">
      <alignment horizontal="left" vertical="center" wrapText="1"/>
    </xf>
    <xf numFmtId="0" fontId="22" fillId="25" borderId="426" xfId="0" applyFont="1" applyFill="1" applyBorder="1" applyAlignment="1" applyProtection="1">
      <alignment horizontal="center" vertical="center"/>
    </xf>
    <xf numFmtId="0" fontId="15" fillId="25" borderId="0" xfId="0" applyFont="1" applyFill="1" applyBorder="1" applyAlignment="1" applyProtection="1"/>
    <xf numFmtId="0" fontId="15" fillId="25" borderId="0" xfId="0" applyFont="1" applyFill="1" applyBorder="1" applyAlignment="1" applyProtection="1">
      <alignment horizontal="left" vertical="center" wrapText="1"/>
    </xf>
    <xf numFmtId="0" fontId="22" fillId="25" borderId="433" xfId="0" applyFont="1" applyFill="1" applyBorder="1" applyAlignment="1" applyProtection="1">
      <alignment horizontal="center" vertical="center"/>
    </xf>
    <xf numFmtId="0" fontId="15" fillId="25" borderId="0" xfId="0" applyFont="1" applyFill="1" applyBorder="1" applyAlignment="1" applyProtection="1">
      <alignment horizontal="left" vertical="top" wrapText="1"/>
    </xf>
    <xf numFmtId="0" fontId="15" fillId="25" borderId="0" xfId="0" applyFont="1" applyFill="1" applyBorder="1" applyAlignment="1" applyProtection="1">
      <alignment vertical="center" wrapText="1"/>
    </xf>
    <xf numFmtId="0" fontId="15" fillId="25" borderId="433" xfId="0" applyFont="1" applyFill="1" applyBorder="1" applyAlignment="1" applyProtection="1">
      <alignment vertical="center" wrapText="1"/>
    </xf>
    <xf numFmtId="0" fontId="15" fillId="25" borderId="428" xfId="0" applyFont="1" applyFill="1" applyBorder="1" applyAlignment="1" applyProtection="1">
      <alignment vertical="center" wrapText="1"/>
    </xf>
    <xf numFmtId="0" fontId="15" fillId="25" borderId="429" xfId="0" applyFont="1" applyFill="1" applyBorder="1" applyAlignment="1" applyProtection="1">
      <alignment vertical="center" wrapText="1"/>
    </xf>
    <xf numFmtId="0" fontId="15" fillId="25" borderId="424" xfId="0" applyFont="1" applyFill="1" applyBorder="1" applyAlignment="1" applyProtection="1">
      <alignment vertical="top"/>
    </xf>
    <xf numFmtId="0" fontId="18" fillId="25" borderId="427" xfId="0" applyFont="1" applyFill="1" applyBorder="1" applyAlignment="1" applyProtection="1">
      <protection locked="0"/>
    </xf>
    <xf numFmtId="0" fontId="22" fillId="32" borderId="425" xfId="0" applyFont="1" applyFill="1" applyBorder="1" applyProtection="1"/>
    <xf numFmtId="0" fontId="22" fillId="25" borderId="426" xfId="0" applyFont="1" applyFill="1" applyBorder="1" applyAlignment="1" applyProtection="1"/>
    <xf numFmtId="0" fontId="22" fillId="32" borderId="0" xfId="0" applyFont="1" applyFill="1" applyBorder="1" applyProtection="1"/>
    <xf numFmtId="0" fontId="22" fillId="25" borderId="0" xfId="0" applyFont="1" applyFill="1" applyBorder="1" applyAlignment="1" applyProtection="1"/>
    <xf numFmtId="0" fontId="22" fillId="25" borderId="433" xfId="0" applyFont="1" applyFill="1" applyBorder="1" applyAlignment="1" applyProtection="1"/>
    <xf numFmtId="0" fontId="18" fillId="25" borderId="427" xfId="0" applyFont="1" applyFill="1" applyBorder="1" applyAlignment="1" applyProtection="1">
      <alignment vertical="center" wrapText="1"/>
      <protection locked="0"/>
    </xf>
    <xf numFmtId="0" fontId="22" fillId="25" borderId="428" xfId="0" applyFont="1" applyFill="1" applyBorder="1" applyAlignment="1" applyProtection="1"/>
    <xf numFmtId="0" fontId="22" fillId="25" borderId="429" xfId="0" applyFont="1" applyFill="1" applyBorder="1" applyAlignment="1" applyProtection="1"/>
    <xf numFmtId="0" fontId="13" fillId="25" borderId="502" xfId="0" applyFont="1" applyFill="1" applyBorder="1" applyProtection="1"/>
    <xf numFmtId="0" fontId="13" fillId="25" borderId="68" xfId="0" applyFont="1" applyFill="1" applyBorder="1" applyAlignment="1" applyProtection="1">
      <alignment horizontal="center"/>
    </xf>
    <xf numFmtId="0" fontId="13" fillId="25" borderId="0" xfId="0" applyFont="1" applyFill="1" applyBorder="1" applyAlignment="1" applyProtection="1">
      <alignment horizontal="center"/>
    </xf>
    <xf numFmtId="0" fontId="13" fillId="25" borderId="0" xfId="0" applyFont="1" applyFill="1" applyBorder="1" applyAlignment="1" applyProtection="1">
      <alignment horizontal="right"/>
    </xf>
    <xf numFmtId="0" fontId="13" fillId="25" borderId="0" xfId="0" applyFont="1" applyFill="1" applyBorder="1" applyAlignment="1" applyProtection="1">
      <alignment horizontal="right" vertical="center"/>
    </xf>
    <xf numFmtId="0" fontId="14" fillId="25" borderId="0" xfId="0" applyFont="1" applyFill="1" applyBorder="1" applyAlignment="1" applyProtection="1">
      <alignment horizontal="right" vertical="center"/>
    </xf>
    <xf numFmtId="0" fontId="15" fillId="25" borderId="426" xfId="0" applyFont="1" applyFill="1" applyBorder="1" applyAlignment="1" applyProtection="1"/>
    <xf numFmtId="0" fontId="18" fillId="25" borderId="428" xfId="0" applyFont="1" applyFill="1" applyBorder="1" applyAlignment="1" applyProtection="1"/>
    <xf numFmtId="0" fontId="15" fillId="25" borderId="428" xfId="0" applyFont="1" applyFill="1" applyBorder="1" applyAlignment="1" applyProtection="1"/>
    <xf numFmtId="0" fontId="15" fillId="25" borderId="429" xfId="0" applyFont="1" applyFill="1" applyBorder="1" applyAlignment="1" applyProtection="1"/>
    <xf numFmtId="0" fontId="22" fillId="25" borderId="425" xfId="23" applyFont="1" applyFill="1" applyBorder="1"/>
    <xf numFmtId="0" fontId="22" fillId="25" borderId="426" xfId="23" applyFont="1" applyFill="1" applyBorder="1"/>
    <xf numFmtId="0" fontId="15" fillId="25" borderId="425" xfId="0" applyFont="1" applyFill="1" applyBorder="1" applyAlignment="1" applyProtection="1">
      <alignment horizontal="center"/>
    </xf>
    <xf numFmtId="0" fontId="15" fillId="25" borderId="426" xfId="0" applyFont="1" applyFill="1" applyBorder="1" applyAlignment="1" applyProtection="1">
      <alignment horizontal="left" vertical="center"/>
    </xf>
    <xf numFmtId="0" fontId="15" fillId="25" borderId="428" xfId="0" applyFont="1" applyFill="1" applyBorder="1" applyAlignment="1" applyProtection="1">
      <alignment horizontal="center"/>
    </xf>
    <xf numFmtId="0" fontId="15" fillId="25" borderId="429" xfId="0" applyFont="1" applyFill="1" applyBorder="1" applyAlignment="1" applyProtection="1">
      <alignment horizontal="left" vertical="center"/>
    </xf>
    <xf numFmtId="0" fontId="22" fillId="25" borderId="0" xfId="23" applyFont="1" applyFill="1" applyBorder="1"/>
    <xf numFmtId="0" fontId="15" fillId="25" borderId="0" xfId="23" applyFont="1" applyFill="1" applyBorder="1" applyAlignment="1">
      <alignment vertical="center"/>
    </xf>
    <xf numFmtId="0" fontId="22" fillId="25" borderId="436" xfId="0" applyFont="1" applyFill="1" applyBorder="1" applyAlignment="1" applyProtection="1"/>
    <xf numFmtId="0" fontId="22" fillId="25" borderId="0" xfId="65" applyFont="1" applyFill="1" applyBorder="1" applyAlignment="1" applyProtection="1">
      <alignment vertical="center"/>
    </xf>
    <xf numFmtId="0" fontId="18" fillId="25" borderId="504" xfId="0" applyFont="1" applyFill="1" applyBorder="1" applyAlignment="1" applyProtection="1">
      <alignment vertical="center" wrapText="1"/>
      <protection locked="0"/>
    </xf>
    <xf numFmtId="0" fontId="15" fillId="25" borderId="505" xfId="0" applyFont="1" applyFill="1" applyBorder="1" applyAlignment="1" applyProtection="1">
      <alignment horizontal="left" vertical="top" wrapText="1"/>
    </xf>
    <xf numFmtId="0" fontId="22" fillId="25" borderId="502" xfId="65" applyFont="1" applyFill="1" applyBorder="1" applyAlignment="1" applyProtection="1">
      <alignment vertical="center"/>
    </xf>
    <xf numFmtId="0" fontId="15" fillId="25" borderId="442" xfId="0" applyFont="1" applyFill="1" applyBorder="1" applyAlignment="1" applyProtection="1">
      <alignment vertical="top"/>
    </xf>
    <xf numFmtId="0" fontId="13" fillId="25" borderId="443" xfId="0" applyFont="1" applyFill="1" applyBorder="1" applyProtection="1"/>
    <xf numFmtId="0" fontId="15" fillId="25" borderId="443" xfId="0" applyFont="1" applyFill="1" applyBorder="1" applyAlignment="1" applyProtection="1">
      <alignment vertical="top"/>
    </xf>
    <xf numFmtId="0" fontId="15" fillId="25" borderId="444" xfId="0" applyFont="1" applyFill="1" applyBorder="1" applyAlignment="1" applyProtection="1"/>
    <xf numFmtId="0" fontId="18" fillId="25" borderId="445" xfId="0" applyFont="1" applyFill="1" applyBorder="1" applyAlignment="1" applyProtection="1">
      <protection locked="0"/>
    </xf>
    <xf numFmtId="0" fontId="13" fillId="25" borderId="436" xfId="0" applyFont="1" applyFill="1" applyBorder="1" applyProtection="1"/>
    <xf numFmtId="0" fontId="18" fillId="25" borderId="436" xfId="0" applyFont="1" applyFill="1" applyBorder="1" applyAlignment="1" applyProtection="1">
      <protection locked="0"/>
    </xf>
    <xf numFmtId="0" fontId="15" fillId="25" borderId="437" xfId="0" applyFont="1" applyFill="1" applyBorder="1" applyAlignment="1" applyProtection="1"/>
    <xf numFmtId="0" fontId="20" fillId="25" borderId="506" xfId="13" applyFont="1" applyFill="1" applyBorder="1" applyAlignment="1" applyProtection="1">
      <alignment wrapText="1"/>
    </xf>
    <xf numFmtId="0" fontId="20" fillId="25" borderId="507" xfId="13" applyFont="1" applyFill="1" applyBorder="1" applyAlignment="1" applyProtection="1">
      <alignment vertical="center"/>
    </xf>
    <xf numFmtId="0" fontId="20" fillId="25" borderId="507" xfId="13" applyFont="1" applyFill="1" applyBorder="1" applyAlignment="1" applyProtection="1">
      <alignment wrapText="1"/>
    </xf>
    <xf numFmtId="0" fontId="20" fillId="25" borderId="508" xfId="13" applyFont="1" applyFill="1" applyBorder="1" applyAlignment="1" applyProtection="1">
      <alignment wrapText="1"/>
    </xf>
    <xf numFmtId="0" fontId="20" fillId="25" borderId="507" xfId="13" applyFont="1" applyFill="1" applyBorder="1" applyAlignment="1" applyProtection="1">
      <alignment horizontal="left" vertical="center"/>
    </xf>
    <xf numFmtId="1" fontId="0" fillId="0" borderId="0" xfId="0" applyNumberFormat="1"/>
    <xf numFmtId="3" fontId="0" fillId="0" borderId="0" xfId="0" applyNumberFormat="1"/>
    <xf numFmtId="0" fontId="0" fillId="0" borderId="0" xfId="0" applyAlignment="1">
      <alignment horizontal="right"/>
    </xf>
    <xf numFmtId="1" fontId="0" fillId="0" borderId="0" xfId="0" applyNumberFormat="1" applyAlignment="1">
      <alignment horizontal="right"/>
    </xf>
    <xf numFmtId="3" fontId="0" fillId="0" borderId="0" xfId="0" applyNumberFormat="1" applyAlignment="1">
      <alignment horizontal="right"/>
    </xf>
    <xf numFmtId="165" fontId="0" fillId="0" borderId="0" xfId="0" applyNumberFormat="1" applyAlignment="1">
      <alignment horizontal="right"/>
    </xf>
    <xf numFmtId="0" fontId="0" fillId="0" borderId="0" xfId="0" applyFill="1"/>
    <xf numFmtId="0" fontId="0" fillId="0" borderId="0" xfId="0"/>
    <xf numFmtId="0" fontId="52" fillId="0" borderId="0" xfId="0" applyFont="1" applyBorder="1" applyAlignment="1">
      <alignment horizontal="left" vertical="center"/>
    </xf>
    <xf numFmtId="0" fontId="0" fillId="0" borderId="0" xfId="0"/>
    <xf numFmtId="0" fontId="93" fillId="0" borderId="449" xfId="0" applyFont="1" applyBorder="1" applyAlignment="1">
      <alignment horizontal="center"/>
    </xf>
    <xf numFmtId="0" fontId="93" fillId="0" borderId="0" xfId="0" applyFont="1"/>
    <xf numFmtId="0" fontId="93" fillId="0" borderId="0" xfId="0" applyFont="1" applyAlignment="1">
      <alignment horizontal="center"/>
    </xf>
    <xf numFmtId="0" fontId="32" fillId="0" borderId="0" xfId="0" applyFont="1"/>
    <xf numFmtId="0" fontId="93" fillId="0" borderId="450" xfId="0" applyFont="1" applyBorder="1" applyAlignment="1">
      <alignment horizontal="center"/>
    </xf>
    <xf numFmtId="0" fontId="170" fillId="0" borderId="0" xfId="0" applyFont="1"/>
    <xf numFmtId="0" fontId="93" fillId="0" borderId="0" xfId="0" quotePrefix="1" applyFont="1" applyAlignment="1">
      <alignment horizontal="left" vertical="center"/>
    </xf>
    <xf numFmtId="0" fontId="93" fillId="0" borderId="0" xfId="0" applyFont="1" applyAlignment="1">
      <alignment horizontal="right"/>
    </xf>
    <xf numFmtId="0" fontId="93" fillId="0" borderId="516" xfId="0" applyFont="1" applyBorder="1"/>
    <xf numFmtId="0" fontId="93" fillId="0" borderId="456" xfId="0" applyFont="1" applyBorder="1" applyAlignment="1">
      <alignment horizontal="center"/>
    </xf>
    <xf numFmtId="0" fontId="93" fillId="0" borderId="457" xfId="0" applyFont="1" applyBorder="1"/>
    <xf numFmtId="0" fontId="96" fillId="0" borderId="457" xfId="0" applyFont="1" applyBorder="1"/>
    <xf numFmtId="0" fontId="93" fillId="0" borderId="457" xfId="0" applyFont="1" applyBorder="1" applyAlignment="1">
      <alignment horizontal="center"/>
    </xf>
    <xf numFmtId="0" fontId="93" fillId="0" borderId="460" xfId="0" applyFont="1" applyBorder="1" applyAlignment="1">
      <alignment horizontal="center"/>
    </xf>
    <xf numFmtId="0" fontId="0" fillId="0" borderId="0" xfId="0"/>
    <xf numFmtId="0" fontId="52" fillId="0" borderId="0" xfId="0" applyFont="1" applyAlignment="1">
      <alignment horizontal="left"/>
    </xf>
    <xf numFmtId="0" fontId="52" fillId="3" borderId="0" xfId="0" applyFont="1" applyFill="1" applyAlignment="1">
      <alignment horizontal="center" vertical="center"/>
    </xf>
    <xf numFmtId="0" fontId="52" fillId="3" borderId="0" xfId="0" applyFont="1" applyFill="1" applyBorder="1" applyAlignment="1">
      <alignment horizontal="right"/>
    </xf>
    <xf numFmtId="0" fontId="15" fillId="27" borderId="0" xfId="0" applyFont="1" applyFill="1" applyAlignment="1">
      <alignment vertical="center" wrapText="1"/>
    </xf>
    <xf numFmtId="0" fontId="96" fillId="24" borderId="0" xfId="0" applyFont="1" applyFill="1"/>
    <xf numFmtId="0" fontId="96" fillId="24" borderId="450" xfId="0" applyFont="1" applyFill="1" applyBorder="1"/>
    <xf numFmtId="0" fontId="96" fillId="24" borderId="449" xfId="0" applyFont="1" applyFill="1" applyBorder="1"/>
    <xf numFmtId="0" fontId="96" fillId="24" borderId="0" xfId="0" applyFont="1" applyFill="1" applyAlignment="1">
      <alignment horizontal="left"/>
    </xf>
    <xf numFmtId="3" fontId="93" fillId="24" borderId="0" xfId="0" applyNumberFormat="1" applyFont="1" applyFill="1" applyAlignment="1">
      <alignment horizontal="center" vertical="center"/>
    </xf>
    <xf numFmtId="0" fontId="93" fillId="24" borderId="0" xfId="0" applyFont="1" applyFill="1" applyAlignment="1">
      <alignment horizontal="left" vertical="center"/>
    </xf>
    <xf numFmtId="0" fontId="93" fillId="24" borderId="0" xfId="0" applyFont="1" applyFill="1"/>
    <xf numFmtId="0" fontId="92" fillId="24" borderId="0" xfId="0" applyFont="1" applyFill="1" applyAlignment="1">
      <alignment horizontal="left" vertical="top"/>
    </xf>
    <xf numFmtId="0" fontId="96" fillId="24" borderId="0" xfId="0" applyFont="1" applyFill="1" applyAlignment="1">
      <alignment vertical="center"/>
    </xf>
    <xf numFmtId="0" fontId="92" fillId="24" borderId="0" xfId="0" applyFont="1" applyFill="1" applyAlignment="1">
      <alignment vertical="center"/>
    </xf>
    <xf numFmtId="0" fontId="93" fillId="24" borderId="0" xfId="0" applyFont="1" applyFill="1" applyAlignment="1">
      <alignment vertical="center"/>
    </xf>
    <xf numFmtId="169" fontId="96" fillId="24" borderId="0" xfId="0" applyNumberFormat="1" applyFont="1" applyFill="1" applyAlignment="1">
      <alignment horizontal="center" vertical="center"/>
    </xf>
    <xf numFmtId="0" fontId="92" fillId="24" borderId="0" xfId="0" applyFont="1" applyFill="1" applyAlignment="1">
      <alignment horizontal="left" vertical="center"/>
    </xf>
    <xf numFmtId="0" fontId="93" fillId="24" borderId="0" xfId="0" applyFont="1" applyFill="1" applyAlignment="1">
      <alignment horizontal="center" vertical="center"/>
    </xf>
    <xf numFmtId="0" fontId="96" fillId="30" borderId="449" xfId="0" applyFont="1" applyFill="1" applyBorder="1"/>
    <xf numFmtId="0" fontId="93" fillId="30" borderId="0" xfId="0" applyFont="1" applyFill="1" applyAlignment="1">
      <alignment horizontal="left" vertical="center"/>
    </xf>
    <xf numFmtId="0" fontId="92" fillId="30" borderId="0" xfId="0" applyFont="1" applyFill="1" applyAlignment="1">
      <alignment vertical="center"/>
    </xf>
    <xf numFmtId="0" fontId="92" fillId="30" borderId="0" xfId="0" applyFont="1" applyFill="1" applyAlignment="1">
      <alignment horizontal="left" vertical="top"/>
    </xf>
    <xf numFmtId="0" fontId="96" fillId="30" borderId="0" xfId="0" applyFont="1" applyFill="1" applyAlignment="1">
      <alignment vertical="center"/>
    </xf>
    <xf numFmtId="0" fontId="96" fillId="30" borderId="0" xfId="0" applyFont="1" applyFill="1"/>
    <xf numFmtId="0" fontId="93" fillId="30" borderId="0" xfId="0" applyFont="1" applyFill="1" applyAlignment="1">
      <alignment horizontal="center" vertical="center"/>
    </xf>
    <xf numFmtId="169" fontId="96" fillId="30" borderId="0" xfId="0" applyNumberFormat="1" applyFont="1" applyFill="1" applyAlignment="1">
      <alignment horizontal="center" vertical="center"/>
    </xf>
    <xf numFmtId="0" fontId="96" fillId="30" borderId="450" xfId="0" applyFont="1" applyFill="1" applyBorder="1"/>
    <xf numFmtId="0" fontId="96" fillId="30" borderId="456" xfId="0" applyFont="1" applyFill="1" applyBorder="1"/>
    <xf numFmtId="0" fontId="93" fillId="30" borderId="457" xfId="0" applyFont="1" applyFill="1" applyBorder="1" applyAlignment="1">
      <alignment horizontal="left" vertical="center"/>
    </xf>
    <xf numFmtId="0" fontId="92" fillId="30" borderId="457" xfId="0" applyFont="1" applyFill="1" applyBorder="1" applyAlignment="1">
      <alignment vertical="center"/>
    </xf>
    <xf numFmtId="0" fontId="92" fillId="30" borderId="457" xfId="0" applyFont="1" applyFill="1" applyBorder="1" applyAlignment="1">
      <alignment horizontal="left" vertical="top"/>
    </xf>
    <xf numFmtId="0" fontId="96" fillId="30" borderId="457" xfId="0" applyFont="1" applyFill="1" applyBorder="1" applyAlignment="1">
      <alignment vertical="center"/>
    </xf>
    <xf numFmtId="0" fontId="96" fillId="30" borderId="457" xfId="0" applyFont="1" applyFill="1" applyBorder="1"/>
    <xf numFmtId="0" fontId="93" fillId="30" borderId="457" xfId="0" applyFont="1" applyFill="1" applyBorder="1" applyAlignment="1">
      <alignment horizontal="center" vertical="center"/>
    </xf>
    <xf numFmtId="169" fontId="96" fillId="30" borderId="457" xfId="0" applyNumberFormat="1" applyFont="1" applyFill="1" applyBorder="1" applyAlignment="1">
      <alignment horizontal="center" vertical="center"/>
    </xf>
    <xf numFmtId="0" fontId="96" fillId="30" borderId="460" xfId="0" applyFont="1" applyFill="1" applyBorder="1"/>
    <xf numFmtId="0" fontId="71" fillId="30" borderId="0" xfId="0" applyFont="1" applyFill="1" applyAlignment="1">
      <alignment horizontal="left" vertical="center"/>
    </xf>
    <xf numFmtId="0" fontId="71" fillId="30" borderId="0" xfId="0" applyFont="1" applyFill="1" applyAlignment="1">
      <alignment horizontal="left" vertical="top"/>
    </xf>
    <xf numFmtId="0" fontId="72" fillId="30" borderId="0" xfId="0" applyFont="1" applyFill="1" applyAlignment="1">
      <alignment horizontal="left" vertical="top"/>
    </xf>
    <xf numFmtId="0" fontId="72" fillId="30" borderId="0" xfId="0" applyFont="1" applyFill="1" applyAlignment="1">
      <alignment horizontal="left" vertical="center"/>
    </xf>
    <xf numFmtId="0" fontId="96" fillId="24" borderId="449" xfId="0" applyFont="1" applyFill="1" applyBorder="1" applyAlignment="1">
      <alignment vertical="center"/>
    </xf>
    <xf numFmtId="0" fontId="93" fillId="24" borderId="0" xfId="0" applyFont="1" applyFill="1" applyAlignment="1">
      <alignment horizontal="left"/>
    </xf>
    <xf numFmtId="0" fontId="92" fillId="24" borderId="0" xfId="0" applyFont="1" applyFill="1" applyAlignment="1">
      <alignment horizontal="left"/>
    </xf>
    <xf numFmtId="0" fontId="93" fillId="24" borderId="0" xfId="0" applyFont="1" applyFill="1" applyAlignment="1">
      <alignment vertical="top"/>
    </xf>
    <xf numFmtId="3" fontId="96" fillId="24" borderId="0" xfId="0" applyNumberFormat="1" applyFont="1" applyFill="1" applyAlignment="1">
      <alignment vertical="center"/>
    </xf>
    <xf numFmtId="0" fontId="96" fillId="0" borderId="0" xfId="0" applyFont="1" applyAlignment="1">
      <alignment vertical="center"/>
    </xf>
    <xf numFmtId="0" fontId="96" fillId="24" borderId="450" xfId="0" applyFont="1" applyFill="1" applyBorder="1" applyAlignment="1">
      <alignment vertical="center"/>
    </xf>
    <xf numFmtId="0" fontId="92" fillId="24" borderId="0" xfId="0" applyFont="1" applyFill="1"/>
    <xf numFmtId="0" fontId="171" fillId="24" borderId="0" xfId="0" applyFont="1" applyFill="1"/>
    <xf numFmtId="0" fontId="171" fillId="24" borderId="0" xfId="0" applyFont="1" applyFill="1" applyAlignment="1">
      <alignment horizontal="left"/>
    </xf>
    <xf numFmtId="0" fontId="93" fillId="0" borderId="0" xfId="0" applyFont="1" applyAlignment="1">
      <alignment horizontal="left" vertical="center"/>
    </xf>
    <xf numFmtId="0" fontId="92" fillId="0" borderId="0" xfId="0" applyFont="1" applyAlignment="1">
      <alignment vertical="center"/>
    </xf>
    <xf numFmtId="0" fontId="92" fillId="0" borderId="0" xfId="0" applyFont="1" applyAlignment="1">
      <alignment horizontal="left" vertical="top"/>
    </xf>
    <xf numFmtId="169" fontId="96" fillId="0" borderId="0" xfId="0" applyNumberFormat="1" applyFont="1" applyAlignment="1">
      <alignment horizontal="center" vertical="center"/>
    </xf>
    <xf numFmtId="0" fontId="96" fillId="24" borderId="534" xfId="0" applyFont="1" applyFill="1" applyBorder="1" applyAlignment="1">
      <alignment vertical="center"/>
    </xf>
    <xf numFmtId="0" fontId="93" fillId="24" borderId="514" xfId="0" applyFont="1" applyFill="1" applyBorder="1" applyAlignment="1">
      <alignment horizontal="left"/>
    </xf>
    <xf numFmtId="0" fontId="93" fillId="24" borderId="514" xfId="0" applyFont="1" applyFill="1" applyBorder="1"/>
    <xf numFmtId="0" fontId="93" fillId="24" borderId="514" xfId="0" applyFont="1" applyFill="1" applyBorder="1" applyAlignment="1">
      <alignment horizontal="left" vertical="center"/>
    </xf>
    <xf numFmtId="0" fontId="96" fillId="24" borderId="514" xfId="0" applyFont="1" applyFill="1" applyBorder="1" applyAlignment="1">
      <alignment vertical="center"/>
    </xf>
    <xf numFmtId="0" fontId="96" fillId="24" borderId="514" xfId="0" applyFont="1" applyFill="1" applyBorder="1"/>
    <xf numFmtId="0" fontId="93" fillId="24" borderId="514" xfId="0" applyFont="1" applyFill="1" applyBorder="1" applyAlignment="1">
      <alignment vertical="center"/>
    </xf>
    <xf numFmtId="0" fontId="93" fillId="24" borderId="514" xfId="0" applyFont="1" applyFill="1" applyBorder="1" applyAlignment="1">
      <alignment vertical="top"/>
    </xf>
    <xf numFmtId="3" fontId="96" fillId="24" borderId="514" xfId="0" applyNumberFormat="1" applyFont="1" applyFill="1" applyBorder="1" applyAlignment="1">
      <alignment vertical="center"/>
    </xf>
    <xf numFmtId="49" fontId="93" fillId="24" borderId="514" xfId="0" quotePrefix="1" applyNumberFormat="1" applyFont="1" applyFill="1" applyBorder="1"/>
    <xf numFmtId="0" fontId="32" fillId="0" borderId="514" xfId="0" applyFont="1" applyBorder="1"/>
    <xf numFmtId="0" fontId="96" fillId="0" borderId="514" xfId="0" applyFont="1" applyBorder="1" applyAlignment="1">
      <alignment vertical="center"/>
    </xf>
    <xf numFmtId="0" fontId="96" fillId="24" borderId="535" xfId="0" applyFont="1" applyFill="1" applyBorder="1" applyAlignment="1">
      <alignment vertical="center"/>
    </xf>
    <xf numFmtId="49" fontId="93" fillId="24" borderId="0" xfId="0" applyNumberFormat="1" applyFont="1" applyFill="1" applyAlignment="1">
      <alignment horizontal="left"/>
    </xf>
    <xf numFmtId="169" fontId="155" fillId="24" borderId="0" xfId="0" applyNumberFormat="1" applyFont="1" applyFill="1" applyAlignment="1">
      <alignment vertical="center"/>
    </xf>
    <xf numFmtId="0" fontId="96" fillId="24" borderId="537" xfId="0" applyFont="1" applyFill="1" applyBorder="1" applyAlignment="1">
      <alignment vertical="center"/>
    </xf>
    <xf numFmtId="0" fontId="93" fillId="24" borderId="475" xfId="0" applyFont="1" applyFill="1" applyBorder="1" applyAlignment="1">
      <alignment horizontal="left" vertical="center"/>
    </xf>
    <xf numFmtId="0" fontId="96" fillId="24" borderId="475" xfId="0" applyFont="1" applyFill="1" applyBorder="1" applyAlignment="1">
      <alignment vertical="center"/>
    </xf>
    <xf numFmtId="0" fontId="96" fillId="24" borderId="475" xfId="0" applyFont="1" applyFill="1" applyBorder="1" applyAlignment="1">
      <alignment horizontal="left" vertical="center"/>
    </xf>
    <xf numFmtId="0" fontId="96" fillId="24" borderId="475" xfId="0" applyFont="1" applyFill="1" applyBorder="1"/>
    <xf numFmtId="0" fontId="96" fillId="0" borderId="475" xfId="0" applyFont="1" applyBorder="1"/>
    <xf numFmtId="0" fontId="96" fillId="0" borderId="475" xfId="0" applyFont="1" applyBorder="1" applyAlignment="1">
      <alignment vertical="center"/>
    </xf>
    <xf numFmtId="0" fontId="96" fillId="24" borderId="538" xfId="0" applyFont="1" applyFill="1" applyBorder="1" applyAlignment="1">
      <alignment vertical="center"/>
    </xf>
    <xf numFmtId="0" fontId="52" fillId="3" borderId="0" xfId="0" applyFont="1" applyFill="1" applyBorder="1" applyAlignment="1">
      <alignment horizontal="left"/>
    </xf>
    <xf numFmtId="0" fontId="96" fillId="24" borderId="0" xfId="0" applyFont="1" applyFill="1" applyAlignment="1">
      <alignment wrapText="1"/>
    </xf>
    <xf numFmtId="169" fontId="162" fillId="24" borderId="0" xfId="0" applyNumberFormat="1" applyFont="1" applyFill="1" applyAlignment="1">
      <alignment horizontal="right" wrapText="1"/>
    </xf>
    <xf numFmtId="169" fontId="162" fillId="24" borderId="0" xfId="0" applyNumberFormat="1" applyFont="1" applyFill="1" applyAlignment="1">
      <alignment horizontal="right"/>
    </xf>
    <xf numFmtId="2" fontId="93" fillId="24" borderId="0" xfId="0" applyNumberFormat="1" applyFont="1" applyFill="1" applyAlignment="1">
      <alignment horizontal="left" vertical="center"/>
    </xf>
    <xf numFmtId="169" fontId="162" fillId="24" borderId="452" xfId="0" applyNumberFormat="1" applyFont="1" applyFill="1" applyBorder="1" applyAlignment="1">
      <alignment vertical="center"/>
    </xf>
    <xf numFmtId="169" fontId="162" fillId="24" borderId="0" xfId="0" applyNumberFormat="1" applyFont="1" applyFill="1" applyAlignment="1">
      <alignment vertical="center"/>
    </xf>
    <xf numFmtId="0" fontId="96" fillId="24" borderId="537" xfId="0" applyFont="1" applyFill="1" applyBorder="1"/>
    <xf numFmtId="0" fontId="92" fillId="24" borderId="475" xfId="0" applyFont="1" applyFill="1" applyBorder="1" applyAlignment="1">
      <alignment vertical="center"/>
    </xf>
    <xf numFmtId="0" fontId="93" fillId="24" borderId="475" xfId="0" applyFont="1" applyFill="1" applyBorder="1" applyAlignment="1">
      <alignment vertical="center"/>
    </xf>
    <xf numFmtId="169" fontId="162" fillId="24" borderId="475" xfId="0" applyNumberFormat="1" applyFont="1" applyFill="1" applyBorder="1" applyAlignment="1">
      <alignment vertical="center"/>
    </xf>
    <xf numFmtId="0" fontId="96" fillId="24" borderId="538" xfId="0" applyFont="1" applyFill="1" applyBorder="1"/>
    <xf numFmtId="0" fontId="0" fillId="0" borderId="0" xfId="0" applyNumberFormat="1" applyAlignment="1">
      <alignment horizontal="right"/>
    </xf>
    <xf numFmtId="0" fontId="22" fillId="3" borderId="178" xfId="0" applyFont="1" applyFill="1" applyBorder="1"/>
    <xf numFmtId="0" fontId="58" fillId="3" borderId="475" xfId="0" applyFont="1" applyFill="1" applyBorder="1" applyAlignment="1">
      <alignment horizontal="center"/>
    </xf>
    <xf numFmtId="0" fontId="58" fillId="0" borderId="475" xfId="0" applyFont="1" applyBorder="1"/>
    <xf numFmtId="0" fontId="58" fillId="3" borderId="539" xfId="0" applyFont="1" applyFill="1" applyBorder="1" applyAlignment="1">
      <alignment horizontal="center"/>
    </xf>
    <xf numFmtId="0" fontId="58" fillId="3" borderId="0" xfId="0" applyFont="1" applyFill="1" applyBorder="1" applyAlignment="1">
      <alignment horizontal="center"/>
    </xf>
    <xf numFmtId="0" fontId="58" fillId="3" borderId="178" xfId="0" applyFont="1" applyFill="1" applyBorder="1" applyAlignment="1">
      <alignment horizontal="center"/>
    </xf>
    <xf numFmtId="0" fontId="53" fillId="3" borderId="0" xfId="0" applyFont="1" applyFill="1" applyBorder="1" applyAlignment="1">
      <alignment horizontal="left"/>
    </xf>
    <xf numFmtId="0" fontId="59" fillId="3" borderId="0" xfId="0" applyFont="1" applyFill="1" applyBorder="1" applyAlignment="1">
      <alignment horizontal="right"/>
    </xf>
    <xf numFmtId="3" fontId="52" fillId="3" borderId="0" xfId="0" applyNumberFormat="1" applyFont="1" applyFill="1" applyBorder="1" applyAlignment="1" applyProtection="1">
      <alignment horizontal="center"/>
      <protection locked="0"/>
    </xf>
    <xf numFmtId="0" fontId="52" fillId="3" borderId="0" xfId="0" quotePrefix="1" applyFont="1" applyFill="1" applyBorder="1"/>
    <xf numFmtId="0" fontId="58" fillId="0" borderId="200" xfId="0" applyFont="1" applyFill="1" applyBorder="1"/>
    <xf numFmtId="0" fontId="58" fillId="0" borderId="201" xfId="0" applyFont="1" applyFill="1" applyBorder="1"/>
    <xf numFmtId="0" fontId="58" fillId="28" borderId="411" xfId="0" applyFont="1" applyFill="1" applyBorder="1"/>
    <xf numFmtId="0" fontId="52" fillId="28" borderId="475" xfId="0" applyFont="1" applyFill="1" applyBorder="1" applyAlignment="1">
      <alignment horizontal="left"/>
    </xf>
    <xf numFmtId="0" fontId="53" fillId="25" borderId="475" xfId="0" applyFont="1" applyFill="1" applyBorder="1" applyAlignment="1">
      <alignment vertical="top"/>
    </xf>
    <xf numFmtId="0" fontId="52" fillId="25" borderId="475" xfId="0" applyFont="1" applyFill="1" applyBorder="1" applyAlignment="1">
      <alignment vertical="center"/>
    </xf>
    <xf numFmtId="169" fontId="58" fillId="28" borderId="475" xfId="0" applyNumberFormat="1" applyFont="1" applyFill="1" applyBorder="1" applyAlignment="1" applyProtection="1">
      <alignment vertical="center"/>
      <protection locked="0"/>
    </xf>
    <xf numFmtId="0" fontId="58" fillId="28" borderId="539" xfId="0" applyFont="1" applyFill="1" applyBorder="1"/>
    <xf numFmtId="0" fontId="58" fillId="0" borderId="197" xfId="0" applyFont="1" applyFill="1" applyBorder="1" applyAlignment="1">
      <alignment horizontal="left" vertical="center"/>
    </xf>
    <xf numFmtId="0" fontId="58" fillId="0" borderId="197" xfId="0" applyFont="1" applyFill="1" applyBorder="1" applyAlignment="1">
      <alignment vertical="center"/>
    </xf>
    <xf numFmtId="0" fontId="58" fillId="0" borderId="197" xfId="0" applyFont="1" applyFill="1" applyBorder="1"/>
    <xf numFmtId="0" fontId="53" fillId="27" borderId="475" xfId="0" applyFont="1" applyFill="1" applyBorder="1" applyAlignment="1">
      <alignment horizontal="left"/>
    </xf>
    <xf numFmtId="0" fontId="53" fillId="28" borderId="475" xfId="0" applyFont="1" applyFill="1" applyBorder="1" applyAlignment="1">
      <alignment vertical="center"/>
    </xf>
    <xf numFmtId="0" fontId="53" fillId="28" borderId="475" xfId="0" applyFont="1" applyFill="1" applyBorder="1" applyAlignment="1">
      <alignment horizontal="left" vertical="center"/>
    </xf>
    <xf numFmtId="0" fontId="58" fillId="28" borderId="475" xfId="0" applyFont="1" applyFill="1" applyBorder="1" applyAlignment="1">
      <alignment vertical="center"/>
    </xf>
    <xf numFmtId="0" fontId="53" fillId="25" borderId="475" xfId="0" applyFont="1" applyFill="1" applyBorder="1" applyAlignment="1">
      <alignment vertical="top" wrapText="1"/>
    </xf>
    <xf numFmtId="0" fontId="53" fillId="28" borderId="475" xfId="0" applyFont="1" applyFill="1" applyBorder="1"/>
    <xf numFmtId="0" fontId="52" fillId="28" borderId="475" xfId="0" applyFont="1" applyFill="1" applyBorder="1" applyAlignment="1">
      <alignment horizontal="center" vertical="center"/>
    </xf>
    <xf numFmtId="169" fontId="58" fillId="28" borderId="475" xfId="1" applyNumberFormat="1" applyFont="1" applyFill="1" applyBorder="1" applyAlignment="1" applyProtection="1">
      <alignment vertical="center"/>
    </xf>
    <xf numFmtId="169" fontId="58" fillId="28" borderId="539" xfId="1" applyNumberFormat="1" applyFont="1" applyFill="1" applyBorder="1" applyAlignment="1" applyProtection="1">
      <alignment vertical="center"/>
    </xf>
    <xf numFmtId="0" fontId="93" fillId="24" borderId="449" xfId="0" applyFont="1" applyFill="1" applyBorder="1"/>
    <xf numFmtId="0" fontId="162" fillId="24" borderId="0" xfId="0" applyFont="1" applyFill="1" applyAlignment="1">
      <alignment horizontal="right"/>
    </xf>
    <xf numFmtId="2" fontId="93" fillId="24" borderId="0" xfId="0" applyNumberFormat="1" applyFont="1" applyFill="1" applyAlignment="1">
      <alignment horizontal="left"/>
    </xf>
    <xf numFmtId="0" fontId="172" fillId="0" borderId="0" xfId="0" applyFont="1"/>
    <xf numFmtId="0" fontId="93" fillId="24" borderId="456" xfId="0" applyFont="1" applyFill="1" applyBorder="1"/>
    <xf numFmtId="0" fontId="96" fillId="24" borderId="457" xfId="0" applyFont="1" applyFill="1" applyBorder="1" applyAlignment="1">
      <alignment horizontal="left"/>
    </xf>
    <xf numFmtId="0" fontId="172" fillId="0" borderId="457" xfId="0" applyFont="1" applyBorder="1"/>
    <xf numFmtId="0" fontId="172" fillId="24" borderId="457" xfId="0" applyFont="1" applyFill="1" applyBorder="1" applyAlignment="1">
      <alignment vertical="center"/>
    </xf>
    <xf numFmtId="0" fontId="173" fillId="0" borderId="457" xfId="0" applyFont="1" applyBorder="1"/>
    <xf numFmtId="0" fontId="96" fillId="24" borderId="457" xfId="0" applyFont="1" applyFill="1" applyBorder="1" applyAlignment="1">
      <alignment horizontal="right"/>
    </xf>
    <xf numFmtId="0" fontId="96" fillId="24" borderId="212" xfId="67" applyFont="1" applyFill="1" applyBorder="1"/>
    <xf numFmtId="0" fontId="96" fillId="24" borderId="209" xfId="67" applyFont="1" applyFill="1" applyBorder="1"/>
    <xf numFmtId="0" fontId="164" fillId="0" borderId="209" xfId="67" applyFont="1" applyBorder="1"/>
    <xf numFmtId="0" fontId="164" fillId="0" borderId="447" xfId="67" applyFont="1" applyBorder="1"/>
    <xf numFmtId="0" fontId="164" fillId="33" borderId="0" xfId="67" applyFont="1" applyFill="1"/>
    <xf numFmtId="0" fontId="96" fillId="0" borderId="0" xfId="67" applyFont="1"/>
    <xf numFmtId="0" fontId="157" fillId="0" borderId="0" xfId="67"/>
    <xf numFmtId="0" fontId="96" fillId="24" borderId="193" xfId="67" applyFont="1" applyFill="1" applyBorder="1"/>
    <xf numFmtId="0" fontId="96" fillId="24" borderId="0" xfId="67" applyFont="1" applyFill="1"/>
    <xf numFmtId="0" fontId="164" fillId="0" borderId="0" xfId="67" applyFont="1"/>
    <xf numFmtId="0" fontId="93" fillId="0" borderId="0" xfId="67" applyFont="1"/>
    <xf numFmtId="0" fontId="164" fillId="0" borderId="178" xfId="67" applyFont="1" applyBorder="1"/>
    <xf numFmtId="0" fontId="96" fillId="34" borderId="0" xfId="67" applyFont="1" applyFill="1"/>
    <xf numFmtId="0" fontId="165" fillId="34" borderId="0" xfId="67" applyFont="1" applyFill="1"/>
    <xf numFmtId="0" fontId="94" fillId="24" borderId="193" xfId="67" applyFont="1" applyFill="1" applyBorder="1"/>
    <xf numFmtId="0" fontId="94" fillId="24" borderId="0" xfId="67" applyFont="1" applyFill="1"/>
    <xf numFmtId="0" fontId="171" fillId="0" borderId="0" xfId="67" applyFont="1" applyAlignment="1">
      <alignment vertical="center"/>
    </xf>
    <xf numFmtId="0" fontId="165" fillId="24" borderId="0" xfId="67" applyFont="1" applyFill="1"/>
    <xf numFmtId="0" fontId="151" fillId="24" borderId="0" xfId="67" applyFont="1" applyFill="1" applyAlignment="1">
      <alignment vertical="top"/>
    </xf>
    <xf numFmtId="0" fontId="96" fillId="24" borderId="178" xfId="67" applyFont="1" applyFill="1" applyBorder="1"/>
    <xf numFmtId="0" fontId="93" fillId="0" borderId="0" xfId="67" applyFont="1" applyAlignment="1">
      <alignment vertical="center"/>
    </xf>
    <xf numFmtId="0" fontId="93" fillId="24" borderId="0" xfId="67" applyFont="1" applyFill="1" applyAlignment="1">
      <alignment vertical="center"/>
    </xf>
    <xf numFmtId="0" fontId="32" fillId="0" borderId="0" xfId="67" applyFont="1"/>
    <xf numFmtId="0" fontId="93" fillId="24" borderId="0" xfId="67" applyFont="1" applyFill="1" applyAlignment="1">
      <alignment horizontal="center"/>
    </xf>
    <xf numFmtId="0" fontId="93" fillId="24" borderId="0" xfId="67" applyFont="1" applyFill="1"/>
    <xf numFmtId="0" fontId="92" fillId="24" borderId="0" xfId="67" applyFont="1" applyFill="1" applyAlignment="1">
      <alignment vertical="center"/>
    </xf>
    <xf numFmtId="0" fontId="92" fillId="24" borderId="0" xfId="67" applyFont="1" applyFill="1" applyAlignment="1">
      <alignment horizontal="center" vertical="top"/>
    </xf>
    <xf numFmtId="0" fontId="92" fillId="24" borderId="0" xfId="67" applyFont="1" applyFill="1" applyAlignment="1">
      <alignment vertical="top"/>
    </xf>
    <xf numFmtId="0" fontId="92" fillId="24" borderId="0" xfId="67" applyFont="1" applyFill="1"/>
    <xf numFmtId="0" fontId="94" fillId="24" borderId="0" xfId="67" applyFont="1" applyFill="1" applyAlignment="1">
      <alignment horizontal="center" vertical="center"/>
    </xf>
    <xf numFmtId="0" fontId="94" fillId="24" borderId="0" xfId="67" applyFont="1" applyFill="1" applyAlignment="1">
      <alignment vertical="center"/>
    </xf>
    <xf numFmtId="0" fontId="93" fillId="24" borderId="0" xfId="67" applyFont="1" applyFill="1" applyAlignment="1">
      <alignment horizontal="center" vertical="center"/>
    </xf>
    <xf numFmtId="168" fontId="93" fillId="24" borderId="0" xfId="67" applyNumberFormat="1" applyFont="1" applyFill="1" applyAlignment="1">
      <alignment horizontal="left"/>
    </xf>
    <xf numFmtId="0" fontId="93" fillId="24" borderId="0" xfId="67" applyFont="1" applyFill="1" applyAlignment="1">
      <alignment vertical="center" wrapText="1"/>
    </xf>
    <xf numFmtId="0" fontId="96" fillId="24" borderId="0" xfId="67" applyFont="1" applyFill="1" applyAlignment="1">
      <alignment vertical="center" wrapText="1"/>
    </xf>
    <xf numFmtId="0" fontId="162" fillId="0" borderId="0" xfId="67" applyFont="1" applyAlignment="1">
      <alignment vertical="center" wrapText="1"/>
    </xf>
    <xf numFmtId="0" fontId="93" fillId="24" borderId="0" xfId="67" quotePrefix="1" applyFont="1" applyFill="1" applyAlignment="1">
      <alignment horizontal="right" vertical="center"/>
    </xf>
    <xf numFmtId="0" fontId="93" fillId="0" borderId="0" xfId="67" applyFont="1" applyAlignment="1">
      <alignment vertical="center" wrapText="1"/>
    </xf>
    <xf numFmtId="0" fontId="93" fillId="0" borderId="0" xfId="67" quotePrefix="1" applyFont="1" applyAlignment="1">
      <alignment horizontal="right" vertical="center"/>
    </xf>
    <xf numFmtId="0" fontId="93" fillId="0" borderId="0" xfId="67" applyFont="1" applyAlignment="1">
      <alignment horizontal="right" vertical="center"/>
    </xf>
    <xf numFmtId="165" fontId="155" fillId="0" borderId="0" xfId="67" applyNumberFormat="1" applyFont="1" applyAlignment="1">
      <alignment vertical="center" wrapText="1"/>
    </xf>
    <xf numFmtId="3" fontId="93" fillId="24" borderId="0" xfId="67" quotePrefix="1" applyNumberFormat="1" applyFont="1" applyFill="1" applyAlignment="1">
      <alignment vertical="center"/>
    </xf>
    <xf numFmtId="3" fontId="94" fillId="24" borderId="0" xfId="67" applyNumberFormat="1" applyFont="1" applyFill="1" applyAlignment="1">
      <alignment horizontal="center" vertical="center" wrapText="1"/>
    </xf>
    <xf numFmtId="0" fontId="93" fillId="24" borderId="0" xfId="67" applyFont="1" applyFill="1" applyAlignment="1">
      <alignment wrapText="1"/>
    </xf>
    <xf numFmtId="0" fontId="162" fillId="0" borderId="0" xfId="67" applyFont="1" applyAlignment="1">
      <alignment vertical="center"/>
    </xf>
    <xf numFmtId="0" fontId="96" fillId="24" borderId="0" xfId="67" applyFont="1" applyFill="1" applyAlignment="1">
      <alignment vertical="top"/>
    </xf>
    <xf numFmtId="0" fontId="96" fillId="0" borderId="193" xfId="67" applyFont="1" applyBorder="1"/>
    <xf numFmtId="0" fontId="93" fillId="0" borderId="0" xfId="67" applyFont="1" applyAlignment="1">
      <alignment horizontal="center" vertical="center"/>
    </xf>
    <xf numFmtId="0" fontId="96" fillId="0" borderId="178" xfId="67" applyFont="1" applyBorder="1"/>
    <xf numFmtId="0" fontId="96" fillId="35" borderId="0" xfId="67" applyFont="1" applyFill="1"/>
    <xf numFmtId="0" fontId="157" fillId="0" borderId="193" xfId="67" applyBorder="1"/>
    <xf numFmtId="0" fontId="96" fillId="0" borderId="178" xfId="67" applyFont="1" applyBorder="1" applyAlignment="1">
      <alignment vertical="center" wrapText="1" readingOrder="1"/>
    </xf>
    <xf numFmtId="0" fontId="96" fillId="0" borderId="0" xfId="67" applyFont="1" applyAlignment="1">
      <alignment horizontal="center" vertical="center" wrapText="1" readingOrder="1"/>
    </xf>
    <xf numFmtId="0" fontId="162" fillId="0" borderId="0" xfId="67" applyFont="1"/>
    <xf numFmtId="0" fontId="95" fillId="0" borderId="0" xfId="67" applyFont="1"/>
    <xf numFmtId="0" fontId="96" fillId="24" borderId="193" xfId="67" applyFont="1" applyFill="1" applyBorder="1" applyAlignment="1">
      <alignment horizontal="center" vertical="center" wrapText="1"/>
    </xf>
    <xf numFmtId="0" fontId="32" fillId="0" borderId="178" xfId="67" applyFont="1" applyBorder="1"/>
    <xf numFmtId="49" fontId="93" fillId="0" borderId="68" xfId="67" applyNumberFormat="1" applyFont="1" applyBorder="1" applyAlignment="1">
      <alignment horizontal="center" vertical="center"/>
    </xf>
    <xf numFmtId="0" fontId="162" fillId="0" borderId="39" xfId="67" applyFont="1" applyBorder="1"/>
    <xf numFmtId="0" fontId="162" fillId="0" borderId="178" xfId="67" applyFont="1" applyBorder="1"/>
    <xf numFmtId="0" fontId="32" fillId="0" borderId="193" xfId="67" applyFont="1" applyBorder="1"/>
    <xf numFmtId="3" fontId="155" fillId="0" borderId="178" xfId="67" applyNumberFormat="1" applyFont="1" applyBorder="1" applyAlignment="1">
      <alignment vertical="center" wrapText="1"/>
    </xf>
    <xf numFmtId="3" fontId="155" fillId="0" borderId="0" xfId="67" applyNumberFormat="1" applyFont="1" applyAlignment="1">
      <alignment vertical="center" wrapText="1"/>
    </xf>
    <xf numFmtId="165" fontId="162" fillId="0" borderId="0" xfId="67" applyNumberFormat="1" applyFont="1"/>
    <xf numFmtId="49" fontId="93" fillId="0" borderId="193" xfId="67" applyNumberFormat="1" applyFont="1" applyBorder="1" applyAlignment="1">
      <alignment vertical="center"/>
    </xf>
    <xf numFmtId="0" fontId="157" fillId="0" borderId="193" xfId="67" applyBorder="1" applyAlignment="1">
      <alignment vertical="center"/>
    </xf>
    <xf numFmtId="49" fontId="93" fillId="0" borderId="462" xfId="67" applyNumberFormat="1" applyFont="1" applyBorder="1" applyAlignment="1">
      <alignment vertical="center" wrapText="1"/>
    </xf>
    <xf numFmtId="0" fontId="96" fillId="0" borderId="552" xfId="67" applyFont="1" applyBorder="1"/>
    <xf numFmtId="0" fontId="162" fillId="0" borderId="552" xfId="67" applyFont="1" applyBorder="1"/>
    <xf numFmtId="0" fontId="96" fillId="0" borderId="200" xfId="67" applyFont="1" applyBorder="1"/>
    <xf numFmtId="0" fontId="96" fillId="0" borderId="197" xfId="67" applyFont="1" applyBorder="1"/>
    <xf numFmtId="0" fontId="162" fillId="0" borderId="197" xfId="67" applyFont="1" applyBorder="1"/>
    <xf numFmtId="0" fontId="162" fillId="0" borderId="201" xfId="67" applyFont="1" applyBorder="1"/>
    <xf numFmtId="1" fontId="74" fillId="24" borderId="0" xfId="67" applyNumberFormat="1" applyFont="1" applyFill="1" applyAlignment="1">
      <alignment horizontal="center" vertical="center"/>
    </xf>
    <xf numFmtId="0" fontId="162" fillId="0" borderId="178" xfId="67" applyFont="1" applyFill="1" applyBorder="1"/>
    <xf numFmtId="0" fontId="96" fillId="0" borderId="0" xfId="67" applyFont="1" applyFill="1" applyBorder="1"/>
    <xf numFmtId="0" fontId="162" fillId="0" borderId="0" xfId="67" applyFont="1" applyFill="1" applyBorder="1"/>
    <xf numFmtId="0" fontId="93" fillId="0" borderId="0" xfId="67" applyFont="1" applyFill="1" applyBorder="1"/>
    <xf numFmtId="0" fontId="92" fillId="0" borderId="0" xfId="67" applyFont="1" applyFill="1" applyBorder="1"/>
    <xf numFmtId="0" fontId="93" fillId="0" borderId="0" xfId="67" applyFont="1" applyBorder="1" applyAlignment="1">
      <alignment vertical="center" wrapText="1"/>
    </xf>
    <xf numFmtId="0" fontId="32" fillId="0" borderId="0" xfId="67" applyFont="1" applyBorder="1"/>
    <xf numFmtId="0" fontId="94" fillId="24" borderId="0" xfId="67" applyFont="1" applyFill="1" applyBorder="1" applyAlignment="1">
      <alignment vertical="center" wrapText="1"/>
    </xf>
    <xf numFmtId="0" fontId="162" fillId="0" borderId="409" xfId="67" applyFont="1" applyBorder="1"/>
    <xf numFmtId="49" fontId="93" fillId="0" borderId="193" xfId="67" applyNumberFormat="1" applyFont="1" applyBorder="1" applyAlignment="1">
      <alignment vertical="center" wrapText="1"/>
    </xf>
    <xf numFmtId="49" fontId="93" fillId="0" borderId="0" xfId="67" applyNumberFormat="1" applyFont="1" applyBorder="1" applyAlignment="1">
      <alignment vertical="center" wrapText="1"/>
    </xf>
    <xf numFmtId="49" fontId="93" fillId="0" borderId="0" xfId="67" applyNumberFormat="1" applyFont="1" applyBorder="1" applyAlignment="1">
      <alignment vertical="center"/>
    </xf>
    <xf numFmtId="0" fontId="157" fillId="0" borderId="0" xfId="67" applyBorder="1"/>
    <xf numFmtId="49" fontId="93" fillId="0" borderId="561" xfId="67" applyNumberFormat="1" applyFont="1" applyBorder="1" applyAlignment="1">
      <alignment vertical="center" wrapText="1"/>
    </xf>
    <xf numFmtId="0" fontId="162" fillId="0" borderId="462" xfId="67" applyFont="1" applyBorder="1"/>
    <xf numFmtId="165" fontId="155" fillId="24" borderId="462" xfId="67" applyNumberFormat="1" applyFont="1" applyFill="1" applyBorder="1" applyAlignment="1">
      <alignment horizontal="center" vertical="center" wrapText="1"/>
    </xf>
    <xf numFmtId="0" fontId="162" fillId="0" borderId="562" xfId="67" applyFont="1" applyBorder="1"/>
    <xf numFmtId="0" fontId="94" fillId="24" borderId="565" xfId="67" applyFont="1" applyFill="1" applyBorder="1" applyAlignment="1">
      <alignment vertical="center" wrapText="1"/>
    </xf>
    <xf numFmtId="0" fontId="94" fillId="24" borderId="566" xfId="67" applyFont="1" applyFill="1" applyBorder="1" applyAlignment="1">
      <alignment vertical="center" wrapText="1"/>
    </xf>
    <xf numFmtId="49" fontId="93" fillId="24" borderId="568" xfId="67" applyNumberFormat="1" applyFont="1" applyFill="1" applyBorder="1" applyAlignment="1">
      <alignment horizontal="center" vertical="center" wrapText="1"/>
    </xf>
    <xf numFmtId="49" fontId="0" fillId="0" borderId="0" xfId="0" applyNumberFormat="1" applyAlignment="1">
      <alignment horizontal="right"/>
    </xf>
    <xf numFmtId="0" fontId="164" fillId="0" borderId="212" xfId="67" applyFont="1" applyBorder="1"/>
    <xf numFmtId="0" fontId="164" fillId="0" borderId="193" xfId="67" applyFont="1" applyBorder="1"/>
    <xf numFmtId="0" fontId="165" fillId="0" borderId="0" xfId="67" applyFont="1" applyAlignment="1">
      <alignment horizontal="left" readingOrder="2"/>
    </xf>
    <xf numFmtId="0" fontId="164" fillId="0" borderId="0" xfId="67" applyFont="1" applyAlignment="1">
      <alignment horizontal="center" vertical="center" wrapText="1"/>
    </xf>
    <xf numFmtId="0" fontId="165" fillId="0" borderId="0" xfId="67" applyFont="1" applyAlignment="1">
      <alignment horizontal="left" readingOrder="1"/>
    </xf>
    <xf numFmtId="1" fontId="165" fillId="0" borderId="0" xfId="67" applyNumberFormat="1" applyFont="1"/>
    <xf numFmtId="0" fontId="151" fillId="0" borderId="0" xfId="67" applyFont="1" applyAlignment="1">
      <alignment horizontal="left" readingOrder="2"/>
    </xf>
    <xf numFmtId="0" fontId="151" fillId="0" borderId="0" xfId="67" applyFont="1" applyAlignment="1">
      <alignment horizontal="left" readingOrder="1"/>
    </xf>
    <xf numFmtId="0" fontId="171" fillId="0" borderId="0" xfId="67" applyFont="1" applyAlignment="1">
      <alignment horizontal="left" vertical="center"/>
    </xf>
    <xf numFmtId="0" fontId="164" fillId="0" borderId="0" xfId="67" applyFont="1" applyAlignment="1">
      <alignment horizontal="right" vertical="center"/>
    </xf>
    <xf numFmtId="0" fontId="93" fillId="0" borderId="0" xfId="67" applyFont="1" applyAlignment="1">
      <alignment vertical="top"/>
    </xf>
    <xf numFmtId="0" fontId="175" fillId="0" borderId="0" xfId="67" applyFont="1" applyAlignment="1">
      <alignment horizontal="left" readingOrder="2"/>
    </xf>
    <xf numFmtId="0" fontId="94" fillId="0" borderId="0" xfId="67" applyFont="1" applyAlignment="1">
      <alignment horizontal="left" vertical="top" wrapText="1"/>
    </xf>
    <xf numFmtId="0" fontId="94" fillId="0" borderId="193" xfId="67" applyFont="1" applyBorder="1" applyAlignment="1">
      <alignment horizontal="left" vertical="top" wrapText="1"/>
    </xf>
    <xf numFmtId="0" fontId="92" fillId="0" borderId="0" xfId="67" applyFont="1" applyAlignment="1">
      <alignment vertical="center"/>
    </xf>
    <xf numFmtId="0" fontId="94" fillId="0" borderId="0" xfId="67" applyFont="1" applyAlignment="1">
      <alignment horizontal="left" vertical="center"/>
    </xf>
    <xf numFmtId="0" fontId="92" fillId="0" borderId="0" xfId="67" applyFont="1" applyAlignment="1">
      <alignment horizontal="left" readingOrder="2"/>
    </xf>
    <xf numFmtId="0" fontId="176" fillId="0" borderId="0" xfId="67" applyFont="1" applyAlignment="1">
      <alignment horizontal="left" vertical="top" wrapText="1"/>
    </xf>
    <xf numFmtId="0" fontId="176" fillId="0" borderId="193" xfId="67" applyFont="1" applyBorder="1" applyAlignment="1">
      <alignment horizontal="left" vertical="top" wrapText="1"/>
    </xf>
    <xf numFmtId="0" fontId="92" fillId="0" borderId="0" xfId="67" applyFont="1" applyAlignment="1">
      <alignment horizontal="left" vertical="center"/>
    </xf>
    <xf numFmtId="0" fontId="164" fillId="0" borderId="462" xfId="67" applyFont="1" applyBorder="1"/>
    <xf numFmtId="0" fontId="92" fillId="0" borderId="462" xfId="67" applyFont="1" applyBorder="1" applyAlignment="1">
      <alignment vertical="center"/>
    </xf>
    <xf numFmtId="0" fontId="96" fillId="0" borderId="197" xfId="67" applyFont="1" applyBorder="1" applyAlignment="1">
      <alignment horizontal="right" vertical="center"/>
    </xf>
    <xf numFmtId="0" fontId="92" fillId="0" borderId="197" xfId="67" applyFont="1" applyBorder="1" applyAlignment="1">
      <alignment vertical="center"/>
    </xf>
    <xf numFmtId="0" fontId="164" fillId="0" borderId="197" xfId="67" applyFont="1" applyBorder="1"/>
    <xf numFmtId="0" fontId="164" fillId="0" borderId="571" xfId="67" applyFont="1" applyBorder="1"/>
    <xf numFmtId="0" fontId="164" fillId="0" borderId="552" xfId="67" applyFont="1" applyBorder="1"/>
    <xf numFmtId="0" fontId="164" fillId="0" borderId="573" xfId="67" applyFont="1" applyBorder="1"/>
    <xf numFmtId="0" fontId="164" fillId="0" borderId="574" xfId="67" applyFont="1" applyBorder="1"/>
    <xf numFmtId="0" fontId="164" fillId="0" borderId="0" xfId="67" applyFont="1" applyAlignment="1">
      <alignment horizontal="center"/>
    </xf>
    <xf numFmtId="0" fontId="164" fillId="0" borderId="193" xfId="67" applyFont="1" applyBorder="1" applyAlignment="1">
      <alignment horizontal="center"/>
    </xf>
    <xf numFmtId="0" fontId="96" fillId="0" borderId="570" xfId="67" applyFont="1" applyBorder="1" applyAlignment="1">
      <alignment horizontal="right" vertical="center"/>
    </xf>
    <xf numFmtId="0" fontId="94" fillId="0" borderId="459" xfId="67" applyFont="1" applyBorder="1"/>
    <xf numFmtId="0" fontId="94" fillId="0" borderId="574" xfId="67" applyFont="1" applyBorder="1"/>
    <xf numFmtId="0" fontId="94" fillId="0" borderId="0" xfId="67" applyFont="1" applyAlignment="1">
      <alignment horizontal="center"/>
    </xf>
    <xf numFmtId="0" fontId="94" fillId="0" borderId="193" xfId="67" applyFont="1" applyBorder="1" applyAlignment="1">
      <alignment horizontal="center"/>
    </xf>
    <xf numFmtId="0" fontId="96" fillId="0" borderId="449" xfId="67" applyFont="1" applyBorder="1" applyAlignment="1">
      <alignment horizontal="right" vertical="center"/>
    </xf>
    <xf numFmtId="0" fontId="176" fillId="0" borderId="459" xfId="67" applyFont="1" applyBorder="1" applyAlignment="1">
      <alignment vertical="center"/>
    </xf>
    <xf numFmtId="0" fontId="176" fillId="0" borderId="574" xfId="67" applyFont="1" applyBorder="1" applyAlignment="1">
      <alignment vertical="center"/>
    </xf>
    <xf numFmtId="0" fontId="176" fillId="0" borderId="0" xfId="67" applyFont="1" applyAlignment="1">
      <alignment horizontal="center" vertical="center"/>
    </xf>
    <xf numFmtId="0" fontId="176" fillId="0" borderId="193" xfId="67" applyFont="1" applyBorder="1" applyAlignment="1">
      <alignment horizontal="center" vertical="center"/>
    </xf>
    <xf numFmtId="0" fontId="176" fillId="25" borderId="459" xfId="67" applyFont="1" applyFill="1" applyBorder="1" applyAlignment="1">
      <alignment vertical="center"/>
    </xf>
    <xf numFmtId="0" fontId="94" fillId="0" borderId="449" xfId="67" applyFont="1" applyBorder="1" applyAlignment="1">
      <alignment horizontal="center"/>
    </xf>
    <xf numFmtId="0" fontId="176" fillId="0" borderId="458" xfId="67" applyFont="1" applyBorder="1" applyAlignment="1">
      <alignment horizontal="center" vertical="center"/>
    </xf>
    <xf numFmtId="0" fontId="176" fillId="0" borderId="450" xfId="67" applyFont="1" applyBorder="1" applyAlignment="1">
      <alignment horizontal="center" vertical="center"/>
    </xf>
    <xf numFmtId="0" fontId="176" fillId="0" borderId="574" xfId="67" applyFont="1" applyBorder="1" applyAlignment="1">
      <alignment horizontal="center" vertical="center"/>
    </xf>
    <xf numFmtId="0" fontId="176" fillId="25" borderId="401" xfId="67" applyFont="1" applyFill="1" applyBorder="1" applyAlignment="1">
      <alignment vertical="center"/>
    </xf>
    <xf numFmtId="0" fontId="176" fillId="25" borderId="457" xfId="67" applyFont="1" applyFill="1" applyBorder="1" applyAlignment="1">
      <alignment vertical="center"/>
    </xf>
    <xf numFmtId="0" fontId="95" fillId="0" borderId="459" xfId="67" applyFont="1" applyBorder="1"/>
    <xf numFmtId="0" fontId="95" fillId="0" borderId="450" xfId="67" applyFont="1" applyBorder="1"/>
    <xf numFmtId="0" fontId="95" fillId="0" borderId="574" xfId="67" applyFont="1" applyBorder="1"/>
    <xf numFmtId="0" fontId="95" fillId="0" borderId="193" xfId="67" applyFont="1" applyBorder="1"/>
    <xf numFmtId="0" fontId="94" fillId="0" borderId="450" xfId="67" applyFont="1" applyBorder="1"/>
    <xf numFmtId="0" fontId="94" fillId="0" borderId="459" xfId="67" applyFont="1" applyBorder="1" applyAlignment="1">
      <alignment horizontal="center"/>
    </xf>
    <xf numFmtId="0" fontId="94" fillId="0" borderId="450" xfId="67" applyFont="1" applyBorder="1" applyAlignment="1">
      <alignment horizontal="center"/>
    </xf>
    <xf numFmtId="0" fontId="94" fillId="0" borderId="574" xfId="67" applyFont="1" applyBorder="1" applyAlignment="1">
      <alignment horizontal="center"/>
    </xf>
    <xf numFmtId="0" fontId="95" fillId="0" borderId="0" xfId="67" applyFont="1" applyAlignment="1">
      <alignment horizontal="center"/>
    </xf>
    <xf numFmtId="0" fontId="95" fillId="0" borderId="193" xfId="67" applyFont="1" applyBorder="1" applyAlignment="1">
      <alignment horizontal="center"/>
    </xf>
    <xf numFmtId="0" fontId="95" fillId="0" borderId="576" xfId="67" applyFont="1" applyBorder="1"/>
    <xf numFmtId="0" fontId="95" fillId="0" borderId="462" xfId="67" applyFont="1" applyBorder="1"/>
    <xf numFmtId="0" fontId="95" fillId="0" borderId="464" xfId="67" applyFont="1" applyBorder="1"/>
    <xf numFmtId="0" fontId="96" fillId="0" borderId="461" xfId="67" applyFont="1" applyBorder="1" applyAlignment="1">
      <alignment horizontal="right" vertical="center"/>
    </xf>
    <xf numFmtId="1" fontId="94" fillId="0" borderId="0" xfId="67" applyNumberFormat="1" applyFont="1" applyAlignment="1">
      <alignment horizontal="center"/>
    </xf>
    <xf numFmtId="0" fontId="164" fillId="0" borderId="578" xfId="67" applyFont="1" applyBorder="1" applyAlignment="1">
      <alignment vertical="center"/>
    </xf>
    <xf numFmtId="0" fontId="164" fillId="0" borderId="552" xfId="67" applyFont="1" applyBorder="1" applyAlignment="1">
      <alignment vertical="center"/>
    </xf>
    <xf numFmtId="0" fontId="164" fillId="0" borderId="572" xfId="67" applyFont="1" applyBorder="1" applyAlignment="1">
      <alignment vertical="center"/>
    </xf>
    <xf numFmtId="165" fontId="155" fillId="0" borderId="571" xfId="67" applyNumberFormat="1" applyFont="1" applyBorder="1" applyAlignment="1">
      <alignment horizontal="center" vertical="center"/>
    </xf>
    <xf numFmtId="0" fontId="93" fillId="0" borderId="572" xfId="67" applyFont="1" applyBorder="1" applyAlignment="1">
      <alignment horizontal="center" vertical="center"/>
    </xf>
    <xf numFmtId="0" fontId="93" fillId="0" borderId="571" xfId="67" applyFont="1" applyBorder="1" applyAlignment="1">
      <alignment horizontal="center" vertical="center"/>
    </xf>
    <xf numFmtId="0" fontId="93" fillId="0" borderId="575" xfId="67" applyFont="1" applyBorder="1" applyAlignment="1">
      <alignment horizontal="center" vertical="center"/>
    </xf>
    <xf numFmtId="0" fontId="93" fillId="0" borderId="578" xfId="67" applyFont="1" applyBorder="1" applyAlignment="1">
      <alignment horizontal="center" vertical="center"/>
    </xf>
    <xf numFmtId="1" fontId="165" fillId="0" borderId="552" xfId="67" applyNumberFormat="1" applyFont="1" applyBorder="1" applyAlignment="1">
      <alignment horizontal="center" vertical="center"/>
    </xf>
    <xf numFmtId="0" fontId="93" fillId="0" borderId="578" xfId="67" applyFont="1" applyBorder="1" applyAlignment="1">
      <alignment vertical="center"/>
    </xf>
    <xf numFmtId="165" fontId="155" fillId="0" borderId="459" xfId="67" applyNumberFormat="1" applyFont="1" applyBorder="1" applyAlignment="1">
      <alignment horizontal="center" vertical="center"/>
    </xf>
    <xf numFmtId="165" fontId="155" fillId="0" borderId="458" xfId="67" applyNumberFormat="1" applyFont="1" applyBorder="1" applyAlignment="1">
      <alignment horizontal="center" vertical="center"/>
    </xf>
    <xf numFmtId="165" fontId="155" fillId="0" borderId="0" xfId="67" applyNumberFormat="1" applyFont="1" applyAlignment="1">
      <alignment horizontal="center" vertical="center"/>
    </xf>
    <xf numFmtId="165" fontId="155" fillId="0" borderId="193" xfId="67" applyNumberFormat="1" applyFont="1" applyBorder="1" applyAlignment="1">
      <alignment horizontal="center" vertical="center"/>
    </xf>
    <xf numFmtId="0" fontId="164" fillId="0" borderId="578" xfId="67" applyFont="1" applyBorder="1"/>
    <xf numFmtId="0" fontId="164" fillId="0" borderId="457" xfId="67" applyFont="1" applyBorder="1"/>
    <xf numFmtId="0" fontId="164" fillId="0" borderId="457" xfId="67" applyFont="1" applyBorder="1" applyAlignment="1">
      <alignment vertical="top"/>
    </xf>
    <xf numFmtId="0" fontId="164" fillId="0" borderId="402" xfId="67" applyFont="1" applyBorder="1"/>
    <xf numFmtId="0" fontId="164" fillId="0" borderId="401" xfId="67" applyFont="1" applyBorder="1"/>
    <xf numFmtId="0" fontId="164" fillId="0" borderId="555" xfId="67" applyFont="1" applyBorder="1"/>
    <xf numFmtId="0" fontId="178" fillId="0" borderId="457" xfId="67" applyFont="1" applyBorder="1" applyAlignment="1">
      <alignment horizontal="center"/>
    </xf>
    <xf numFmtId="0" fontId="178" fillId="0" borderId="457" xfId="67" applyFont="1" applyBorder="1"/>
    <xf numFmtId="1" fontId="165" fillId="0" borderId="457" xfId="67" applyNumberFormat="1" applyFont="1" applyBorder="1"/>
    <xf numFmtId="0" fontId="164" fillId="0" borderId="0" xfId="67" applyFont="1" applyAlignment="1">
      <alignment vertical="top"/>
    </xf>
    <xf numFmtId="0" fontId="164" fillId="0" borderId="458" xfId="67" applyFont="1" applyBorder="1"/>
    <xf numFmtId="0" fontId="164" fillId="0" borderId="459" xfId="67" applyFont="1" applyBorder="1"/>
    <xf numFmtId="0" fontId="164" fillId="0" borderId="452" xfId="67" applyFont="1" applyBorder="1" applyAlignment="1">
      <alignment vertical="center"/>
    </xf>
    <xf numFmtId="0" fontId="164" fillId="0" borderId="452" xfId="67" applyFont="1" applyBorder="1" applyAlignment="1">
      <alignment vertical="top"/>
    </xf>
    <xf numFmtId="0" fontId="162" fillId="0" borderId="452" xfId="67" applyFont="1" applyBorder="1"/>
    <xf numFmtId="0" fontId="164" fillId="0" borderId="400" xfId="67" applyFont="1" applyBorder="1" applyAlignment="1">
      <alignment vertical="center"/>
    </xf>
    <xf numFmtId="165" fontId="155" fillId="0" borderId="399" xfId="67" applyNumberFormat="1" applyFont="1" applyBorder="1" applyAlignment="1">
      <alignment horizontal="center" vertical="center"/>
    </xf>
    <xf numFmtId="0" fontId="93" fillId="0" borderId="566" xfId="67" applyFont="1" applyBorder="1" applyAlignment="1">
      <alignment horizontal="center" vertical="center"/>
    </xf>
    <xf numFmtId="0" fontId="171" fillId="0" borderId="452" xfId="67" applyFont="1" applyBorder="1" applyAlignment="1">
      <alignment horizontal="center" vertical="center"/>
    </xf>
    <xf numFmtId="1" fontId="165" fillId="0" borderId="452" xfId="67" applyNumberFormat="1" applyFont="1" applyBorder="1" applyAlignment="1">
      <alignment horizontal="center" vertical="center"/>
    </xf>
    <xf numFmtId="165" fontId="155" fillId="0" borderId="578" xfId="67" applyNumberFormat="1" applyFont="1" applyBorder="1" applyAlignment="1">
      <alignment horizontal="center" vertical="center"/>
    </xf>
    <xf numFmtId="0" fontId="164" fillId="0" borderId="457" xfId="67" applyFont="1" applyBorder="1" applyAlignment="1">
      <alignment horizontal="center"/>
    </xf>
    <xf numFmtId="0" fontId="164" fillId="0" borderId="576" xfId="67" applyFont="1" applyBorder="1"/>
    <xf numFmtId="0" fontId="164" fillId="0" borderId="463" xfId="67" applyFont="1" applyBorder="1"/>
    <xf numFmtId="0" fontId="164" fillId="0" borderId="562" xfId="67" applyFont="1" applyBorder="1"/>
    <xf numFmtId="1" fontId="165" fillId="0" borderId="462" xfId="67" applyNumberFormat="1" applyFont="1" applyBorder="1"/>
    <xf numFmtId="0" fontId="164" fillId="0" borderId="577" xfId="67" applyFont="1" applyBorder="1"/>
    <xf numFmtId="0" fontId="93" fillId="0" borderId="577" xfId="67" applyFont="1" applyBorder="1" applyAlignment="1">
      <alignment vertical="center" wrapText="1"/>
    </xf>
    <xf numFmtId="165" fontId="93" fillId="0" borderId="577" xfId="67" applyNumberFormat="1" applyFont="1" applyBorder="1" applyAlignment="1">
      <alignment vertical="center"/>
    </xf>
    <xf numFmtId="0" fontId="164" fillId="0" borderId="596" xfId="67" applyFont="1" applyBorder="1"/>
    <xf numFmtId="0" fontId="164" fillId="0" borderId="552" xfId="67" applyFont="1" applyBorder="1" applyAlignment="1">
      <alignment horizontal="center"/>
    </xf>
    <xf numFmtId="1" fontId="165" fillId="0" borderId="552" xfId="67" applyNumberFormat="1" applyFont="1" applyBorder="1"/>
    <xf numFmtId="0" fontId="164" fillId="0" borderId="552" xfId="67" applyFont="1" applyBorder="1" applyAlignment="1">
      <alignment vertical="top"/>
    </xf>
    <xf numFmtId="0" fontId="93" fillId="0" borderId="458" xfId="67" applyFont="1" applyBorder="1" applyAlignment="1">
      <alignment horizontal="center" vertical="center"/>
    </xf>
    <xf numFmtId="0" fontId="93" fillId="0" borderId="459" xfId="67" applyFont="1" applyBorder="1" applyAlignment="1">
      <alignment horizontal="center" vertical="center"/>
    </xf>
    <xf numFmtId="0" fontId="93" fillId="0" borderId="450" xfId="67" applyFont="1" applyBorder="1" applyAlignment="1">
      <alignment horizontal="center" vertical="center"/>
    </xf>
    <xf numFmtId="0" fontId="93" fillId="0" borderId="449" xfId="67" applyFont="1" applyBorder="1" applyAlignment="1">
      <alignment horizontal="center" vertical="center"/>
    </xf>
    <xf numFmtId="165" fontId="155" fillId="0" borderId="450" xfId="67" applyNumberFormat="1" applyFont="1" applyBorder="1" applyAlignment="1">
      <alignment horizontal="center" vertical="center"/>
    </xf>
    <xf numFmtId="0" fontId="164" fillId="0" borderId="449" xfId="67" applyFont="1" applyBorder="1"/>
    <xf numFmtId="0" fontId="164" fillId="0" borderId="598" xfId="67" applyFont="1" applyBorder="1"/>
    <xf numFmtId="0" fontId="164" fillId="0" borderId="450" xfId="67" applyFont="1" applyBorder="1"/>
    <xf numFmtId="0" fontId="93" fillId="0" borderId="552" xfId="67" applyFont="1" applyBorder="1" applyAlignment="1">
      <alignment horizontal="center" vertical="center" wrapText="1"/>
    </xf>
    <xf numFmtId="165" fontId="93" fillId="0" borderId="552" xfId="67" applyNumberFormat="1" applyFont="1" applyBorder="1" applyAlignment="1">
      <alignment horizontal="center" vertical="center"/>
    </xf>
    <xf numFmtId="0" fontId="164" fillId="0" borderId="575" xfId="67" applyFont="1" applyBorder="1"/>
    <xf numFmtId="0" fontId="164" fillId="0" borderId="193" xfId="67" applyFont="1" applyBorder="1" applyAlignment="1">
      <alignment horizontal="right" vertical="center"/>
    </xf>
    <xf numFmtId="0" fontId="164" fillId="0" borderId="200" xfId="67" applyFont="1" applyBorder="1"/>
    <xf numFmtId="0" fontId="92" fillId="0" borderId="197" xfId="67" applyFont="1" applyBorder="1"/>
    <xf numFmtId="0" fontId="95" fillId="0" borderId="197" xfId="67" applyFont="1" applyBorder="1"/>
    <xf numFmtId="0" fontId="164" fillId="0" borderId="201" xfId="67" applyFont="1" applyBorder="1"/>
    <xf numFmtId="1" fontId="165" fillId="0" borderId="197" xfId="67" applyNumberFormat="1" applyFont="1" applyBorder="1"/>
    <xf numFmtId="1" fontId="165" fillId="0" borderId="201" xfId="67" applyNumberFormat="1" applyFont="1" applyBorder="1"/>
    <xf numFmtId="0" fontId="74" fillId="0" borderId="0" xfId="67" applyFont="1" applyAlignment="1">
      <alignment horizontal="center"/>
    </xf>
    <xf numFmtId="1" fontId="165" fillId="0" borderId="449" xfId="67" applyNumberFormat="1" applyFont="1" applyBorder="1"/>
    <xf numFmtId="0" fontId="164" fillId="33" borderId="573" xfId="67" applyFont="1" applyFill="1" applyBorder="1"/>
    <xf numFmtId="0" fontId="164" fillId="33" borderId="450" xfId="67" applyFont="1" applyFill="1" applyBorder="1"/>
    <xf numFmtId="0" fontId="174" fillId="24" borderId="0" xfId="67" applyFont="1" applyFill="1" applyAlignment="1">
      <alignment horizontal="left"/>
    </xf>
    <xf numFmtId="0" fontId="155" fillId="0" borderId="0" xfId="67" applyFont="1" applyAlignment="1">
      <alignment wrapText="1"/>
    </xf>
    <xf numFmtId="0" fontId="94" fillId="24" borderId="0" xfId="67" applyFont="1" applyFill="1" applyAlignment="1">
      <alignment horizontal="left"/>
    </xf>
    <xf numFmtId="0" fontId="164" fillId="24" borderId="0" xfId="67" applyFont="1" applyFill="1" applyAlignment="1">
      <alignment horizontal="left"/>
    </xf>
    <xf numFmtId="0" fontId="175" fillId="24" borderId="0" xfId="67" applyFont="1" applyFill="1" applyAlignment="1">
      <alignment vertical="center"/>
    </xf>
    <xf numFmtId="0" fontId="164" fillId="24" borderId="0" xfId="67" applyFont="1" applyFill="1" applyAlignment="1">
      <alignment horizontal="right" vertical="center"/>
    </xf>
    <xf numFmtId="0" fontId="164" fillId="24" borderId="0" xfId="67" applyFont="1" applyFill="1"/>
    <xf numFmtId="0" fontId="96" fillId="24" borderId="0" xfId="67" applyFont="1" applyFill="1" applyAlignment="1">
      <alignment horizontal="right" vertical="center"/>
    </xf>
    <xf numFmtId="0" fontId="94" fillId="0" borderId="0" xfId="67" applyFont="1" applyAlignment="1">
      <alignment horizontal="left" vertical="center" wrapText="1"/>
    </xf>
    <xf numFmtId="0" fontId="92" fillId="0" borderId="0" xfId="67" applyFont="1" applyAlignment="1">
      <alignment horizontal="left" wrapText="1" readingOrder="2"/>
    </xf>
    <xf numFmtId="0" fontId="96" fillId="0" borderId="0" xfId="67" applyFont="1" applyAlignment="1">
      <alignment wrapText="1"/>
    </xf>
    <xf numFmtId="0" fontId="96" fillId="24" borderId="0" xfId="67" applyFont="1" applyFill="1" applyAlignment="1">
      <alignment horizontal="left" wrapText="1"/>
    </xf>
    <xf numFmtId="0" fontId="92" fillId="24" borderId="0" xfId="67" applyFont="1" applyFill="1" applyAlignment="1">
      <alignment vertical="center" wrapText="1"/>
    </xf>
    <xf numFmtId="0" fontId="96" fillId="24" borderId="0" xfId="67" applyFont="1" applyFill="1" applyAlignment="1">
      <alignment horizontal="right" vertical="center" wrapText="1"/>
    </xf>
    <xf numFmtId="0" fontId="96" fillId="24" borderId="0" xfId="67" applyFont="1" applyFill="1" applyAlignment="1">
      <alignment wrapText="1"/>
    </xf>
    <xf numFmtId="0" fontId="164" fillId="0" borderId="0" xfId="67" applyFont="1" applyAlignment="1">
      <alignment wrapText="1"/>
    </xf>
    <xf numFmtId="0" fontId="164" fillId="0" borderId="178" xfId="67" applyFont="1" applyBorder="1" applyAlignment="1">
      <alignment wrapText="1"/>
    </xf>
    <xf numFmtId="0" fontId="96" fillId="24" borderId="0" xfId="67" applyFont="1" applyFill="1" applyAlignment="1">
      <alignment horizontal="left"/>
    </xf>
    <xf numFmtId="0" fontId="176" fillId="24" borderId="459" xfId="67" applyFont="1" applyFill="1" applyBorder="1" applyAlignment="1">
      <alignment horizontal="center" vertical="center"/>
    </xf>
    <xf numFmtId="0" fontId="176" fillId="24" borderId="0" xfId="67" applyFont="1" applyFill="1" applyAlignment="1">
      <alignment horizontal="center" vertical="center"/>
    </xf>
    <xf numFmtId="0" fontId="176" fillId="24" borderId="458" xfId="67" applyFont="1" applyFill="1" applyBorder="1" applyAlignment="1">
      <alignment horizontal="center" vertical="center"/>
    </xf>
    <xf numFmtId="0" fontId="176" fillId="24" borderId="178" xfId="67" applyFont="1" applyFill="1" applyBorder="1" applyAlignment="1">
      <alignment horizontal="center" vertical="center"/>
    </xf>
    <xf numFmtId="0" fontId="95" fillId="0" borderId="178" xfId="67" applyFont="1" applyBorder="1"/>
    <xf numFmtId="0" fontId="95" fillId="0" borderId="458" xfId="67" applyFont="1" applyBorder="1"/>
    <xf numFmtId="0" fontId="176" fillId="24" borderId="449" xfId="67" applyFont="1" applyFill="1" applyBorder="1" applyAlignment="1">
      <alignment horizontal="center" vertical="center"/>
    </xf>
    <xf numFmtId="0" fontId="94" fillId="0" borderId="178" xfId="67" applyFont="1" applyBorder="1" applyAlignment="1">
      <alignment horizontal="center"/>
    </xf>
    <xf numFmtId="0" fontId="94" fillId="0" borderId="458" xfId="67" applyFont="1" applyBorder="1" applyAlignment="1">
      <alignment horizontal="center"/>
    </xf>
    <xf numFmtId="49" fontId="93" fillId="0" borderId="0" xfId="67" applyNumberFormat="1" applyFont="1" applyAlignment="1">
      <alignment horizontal="left" vertical="center"/>
    </xf>
    <xf numFmtId="0" fontId="176" fillId="24" borderId="552" xfId="67" applyFont="1" applyFill="1" applyBorder="1" applyAlignment="1">
      <alignment horizontal="center" vertical="center"/>
    </xf>
    <xf numFmtId="0" fontId="95" fillId="0" borderId="552" xfId="67" applyFont="1" applyBorder="1" applyAlignment="1">
      <alignment horizontal="center"/>
    </xf>
    <xf numFmtId="0" fontId="95" fillId="0" borderId="178" xfId="67" applyFont="1" applyBorder="1" applyAlignment="1">
      <alignment horizontal="center"/>
    </xf>
    <xf numFmtId="0" fontId="95" fillId="0" borderId="450" xfId="67" applyFont="1" applyBorder="1" applyAlignment="1">
      <alignment horizontal="center"/>
    </xf>
    <xf numFmtId="0" fontId="92" fillId="0" borderId="0" xfId="67" applyFont="1"/>
    <xf numFmtId="0" fontId="176" fillId="24" borderId="0" xfId="67" applyFont="1" applyFill="1" applyAlignment="1">
      <alignment vertical="center"/>
    </xf>
    <xf numFmtId="0" fontId="164" fillId="24" borderId="600" xfId="67" applyFont="1" applyFill="1" applyBorder="1" applyAlignment="1">
      <alignment vertical="center"/>
    </xf>
    <xf numFmtId="0" fontId="164" fillId="24" borderId="552" xfId="67" applyFont="1" applyFill="1" applyBorder="1" applyAlignment="1">
      <alignment vertical="center"/>
    </xf>
    <xf numFmtId="0" fontId="164" fillId="24" borderId="572" xfId="67" applyFont="1" applyFill="1" applyBorder="1" applyAlignment="1">
      <alignment vertical="center"/>
    </xf>
    <xf numFmtId="165" fontId="155" fillId="24" borderId="571" xfId="67" applyNumberFormat="1" applyFont="1" applyFill="1" applyBorder="1" applyAlignment="1">
      <alignment horizontal="center" vertical="center"/>
    </xf>
    <xf numFmtId="0" fontId="93" fillId="24" borderId="572" xfId="67" applyFont="1" applyFill="1" applyBorder="1" applyAlignment="1">
      <alignment horizontal="center" vertical="center"/>
    </xf>
    <xf numFmtId="0" fontId="93" fillId="24" borderId="571" xfId="67" applyFont="1" applyFill="1" applyBorder="1" applyAlignment="1">
      <alignment horizontal="center" vertical="center"/>
    </xf>
    <xf numFmtId="0" fontId="93" fillId="24" borderId="575" xfId="67" applyFont="1" applyFill="1" applyBorder="1" applyAlignment="1">
      <alignment horizontal="center" vertical="center"/>
    </xf>
    <xf numFmtId="0" fontId="93" fillId="24" borderId="552" xfId="67" applyFont="1" applyFill="1" applyBorder="1" applyAlignment="1">
      <alignment horizontal="center" vertical="center"/>
    </xf>
    <xf numFmtId="1" fontId="165" fillId="24" borderId="552" xfId="67" applyNumberFormat="1" applyFont="1" applyFill="1" applyBorder="1" applyAlignment="1">
      <alignment horizontal="center" vertical="center"/>
    </xf>
    <xf numFmtId="0" fontId="93" fillId="24" borderId="193" xfId="67" applyFont="1" applyFill="1" applyBorder="1" applyAlignment="1">
      <alignment vertical="center"/>
    </xf>
    <xf numFmtId="0" fontId="93" fillId="24" borderId="0" xfId="67" quotePrefix="1" applyFont="1" applyFill="1" applyAlignment="1">
      <alignment vertical="top"/>
    </xf>
    <xf numFmtId="165" fontId="155" fillId="24" borderId="459" xfId="67" applyNumberFormat="1" applyFont="1" applyFill="1" applyBorder="1" applyAlignment="1">
      <alignment horizontal="center" vertical="center"/>
    </xf>
    <xf numFmtId="165" fontId="155" fillId="24" borderId="458" xfId="67" applyNumberFormat="1" applyFont="1" applyFill="1" applyBorder="1" applyAlignment="1">
      <alignment horizontal="center" vertical="center"/>
    </xf>
    <xf numFmtId="165" fontId="155" fillId="24" borderId="178" xfId="67" applyNumberFormat="1" applyFont="1" applyFill="1" applyBorder="1" applyAlignment="1">
      <alignment horizontal="center" vertical="center"/>
    </xf>
    <xf numFmtId="0" fontId="164" fillId="0" borderId="603" xfId="67" applyFont="1" applyBorder="1"/>
    <xf numFmtId="0" fontId="164" fillId="0" borderId="460" xfId="67" applyFont="1" applyBorder="1"/>
    <xf numFmtId="0" fontId="164" fillId="24" borderId="604" xfId="67" applyFont="1" applyFill="1" applyBorder="1" applyAlignment="1">
      <alignment vertical="center"/>
    </xf>
    <xf numFmtId="0" fontId="164" fillId="24" borderId="452" xfId="67" applyFont="1" applyFill="1" applyBorder="1" applyAlignment="1">
      <alignment vertical="top"/>
    </xf>
    <xf numFmtId="0" fontId="164" fillId="24" borderId="452" xfId="67" applyFont="1" applyFill="1" applyBorder="1" applyAlignment="1">
      <alignment vertical="center"/>
    </xf>
    <xf numFmtId="0" fontId="164" fillId="24" borderId="400" xfId="67" applyFont="1" applyFill="1" applyBorder="1" applyAlignment="1">
      <alignment vertical="center"/>
    </xf>
    <xf numFmtId="165" fontId="155" fillId="24" borderId="399" xfId="67" applyNumberFormat="1" applyFont="1" applyFill="1" applyBorder="1" applyAlignment="1">
      <alignment horizontal="center" vertical="center"/>
    </xf>
    <xf numFmtId="0" fontId="93" fillId="24" borderId="400" xfId="67" applyFont="1" applyFill="1" applyBorder="1" applyAlignment="1">
      <alignment horizontal="center" vertical="center"/>
    </xf>
    <xf numFmtId="0" fontId="93" fillId="24" borderId="399" xfId="67" applyFont="1" applyFill="1" applyBorder="1" applyAlignment="1">
      <alignment horizontal="center" vertical="center"/>
    </xf>
    <xf numFmtId="0" fontId="93" fillId="24" borderId="566" xfId="67" applyFont="1" applyFill="1" applyBorder="1" applyAlignment="1">
      <alignment horizontal="center" vertical="center"/>
    </xf>
    <xf numFmtId="0" fontId="171" fillId="24" borderId="452" xfId="67" applyFont="1" applyFill="1" applyBorder="1" applyAlignment="1">
      <alignment horizontal="center" vertical="center"/>
    </xf>
    <xf numFmtId="1" fontId="165" fillId="24" borderId="452" xfId="67" applyNumberFormat="1" applyFont="1" applyFill="1" applyBorder="1" applyAlignment="1">
      <alignment horizontal="center" vertical="center"/>
    </xf>
    <xf numFmtId="0" fontId="164" fillId="0" borderId="599" xfId="67" applyFont="1" applyBorder="1"/>
    <xf numFmtId="0" fontId="93" fillId="24" borderId="452" xfId="67" applyFont="1" applyFill="1" applyBorder="1" applyAlignment="1">
      <alignment horizontal="center" vertical="center"/>
    </xf>
    <xf numFmtId="165" fontId="155" fillId="24" borderId="0" xfId="67" applyNumberFormat="1" applyFont="1" applyFill="1" applyAlignment="1">
      <alignment horizontal="center" vertical="center"/>
    </xf>
    <xf numFmtId="0" fontId="164" fillId="30" borderId="600" xfId="67" applyFont="1" applyFill="1" applyBorder="1" applyAlignment="1">
      <alignment vertical="center"/>
    </xf>
    <xf numFmtId="0" fontId="164" fillId="30" borderId="552" xfId="67" applyFont="1" applyFill="1" applyBorder="1" applyAlignment="1">
      <alignment vertical="top"/>
    </xf>
    <xf numFmtId="0" fontId="162" fillId="30" borderId="552" xfId="67" applyFont="1" applyFill="1" applyBorder="1"/>
    <xf numFmtId="0" fontId="164" fillId="30" borderId="552" xfId="67" applyFont="1" applyFill="1" applyBorder="1" applyAlignment="1">
      <alignment vertical="center"/>
    </xf>
    <xf numFmtId="0" fontId="164" fillId="30" borderId="572" xfId="67" applyFont="1" applyFill="1" applyBorder="1" applyAlignment="1">
      <alignment vertical="center"/>
    </xf>
    <xf numFmtId="0" fontId="93" fillId="24" borderId="579" xfId="67" applyFont="1" applyFill="1" applyBorder="1" applyAlignment="1">
      <alignment vertical="center" wrapText="1"/>
    </xf>
    <xf numFmtId="165" fontId="93" fillId="24" borderId="552" xfId="67" applyNumberFormat="1" applyFont="1" applyFill="1" applyBorder="1" applyAlignment="1">
      <alignment vertical="center"/>
    </xf>
    <xf numFmtId="165" fontId="93" fillId="24" borderId="572" xfId="67" applyNumberFormat="1" applyFont="1" applyFill="1" applyBorder="1" applyAlignment="1">
      <alignment vertical="center"/>
    </xf>
    <xf numFmtId="1" fontId="165" fillId="30" borderId="552" xfId="67" applyNumberFormat="1" applyFont="1" applyFill="1" applyBorder="1" applyAlignment="1">
      <alignment horizontal="center" vertical="center"/>
    </xf>
    <xf numFmtId="0" fontId="164" fillId="25" borderId="573" xfId="67" applyFont="1" applyFill="1" applyBorder="1"/>
    <xf numFmtId="0" fontId="164" fillId="30" borderId="193" xfId="67" applyFont="1" applyFill="1" applyBorder="1"/>
    <xf numFmtId="0" fontId="164" fillId="30" borderId="0" xfId="67" applyFont="1" applyFill="1"/>
    <xf numFmtId="0" fontId="93" fillId="24" borderId="549" xfId="67" applyFont="1" applyFill="1" applyBorder="1" applyAlignment="1">
      <alignment vertical="center" wrapText="1"/>
    </xf>
    <xf numFmtId="165" fontId="93" fillId="24" borderId="0" xfId="67" applyNumberFormat="1" applyFont="1" applyFill="1" applyAlignment="1">
      <alignment vertical="center"/>
    </xf>
    <xf numFmtId="165" fontId="93" fillId="24" borderId="458" xfId="67" applyNumberFormat="1" applyFont="1" applyFill="1" applyBorder="1" applyAlignment="1">
      <alignment vertical="center"/>
    </xf>
    <xf numFmtId="0" fontId="164" fillId="30" borderId="459" xfId="67" applyFont="1" applyFill="1" applyBorder="1"/>
    <xf numFmtId="0" fontId="164" fillId="30" borderId="458" xfId="67" applyFont="1" applyFill="1" applyBorder="1"/>
    <xf numFmtId="0" fontId="164" fillId="25" borderId="450" xfId="67" applyFont="1" applyFill="1" applyBorder="1"/>
    <xf numFmtId="0" fontId="93" fillId="30" borderId="193" xfId="67" applyFont="1" applyFill="1" applyBorder="1" applyAlignment="1">
      <alignment vertical="center"/>
    </xf>
    <xf numFmtId="0" fontId="95" fillId="30" borderId="0" xfId="67" applyFont="1" applyFill="1"/>
    <xf numFmtId="0" fontId="93" fillId="30" borderId="0" xfId="67" quotePrefix="1" applyFont="1" applyFill="1" applyAlignment="1">
      <alignment vertical="top"/>
    </xf>
    <xf numFmtId="165" fontId="155" fillId="30" borderId="459" xfId="67" applyNumberFormat="1" applyFont="1" applyFill="1" applyBorder="1" applyAlignment="1">
      <alignment horizontal="center" vertical="center"/>
    </xf>
    <xf numFmtId="0" fontId="164" fillId="30" borderId="193" xfId="67" applyFont="1" applyFill="1" applyBorder="1" applyAlignment="1">
      <alignment vertical="center"/>
    </xf>
    <xf numFmtId="0" fontId="164" fillId="30" borderId="458" xfId="67" applyFont="1" applyFill="1" applyBorder="1" applyAlignment="1">
      <alignment vertical="center"/>
    </xf>
    <xf numFmtId="0" fontId="93" fillId="24" borderId="458" xfId="67" applyFont="1" applyFill="1" applyBorder="1" applyAlignment="1">
      <alignment horizontal="center" vertical="center"/>
    </xf>
    <xf numFmtId="0" fontId="93" fillId="24" borderId="459" xfId="67" applyFont="1" applyFill="1" applyBorder="1" applyAlignment="1">
      <alignment horizontal="center" vertical="center"/>
    </xf>
    <xf numFmtId="0" fontId="93" fillId="24" borderId="178" xfId="67" applyFont="1" applyFill="1" applyBorder="1" applyAlignment="1">
      <alignment horizontal="center" vertical="center"/>
    </xf>
    <xf numFmtId="0" fontId="93" fillId="30" borderId="459" xfId="67" applyFont="1" applyFill="1" applyBorder="1" applyAlignment="1">
      <alignment horizontal="center" vertical="center"/>
    </xf>
    <xf numFmtId="0" fontId="164" fillId="30" borderId="561" xfId="67" applyFont="1" applyFill="1" applyBorder="1"/>
    <xf numFmtId="0" fontId="164" fillId="30" borderId="462" xfId="67" applyFont="1" applyFill="1" applyBorder="1"/>
    <xf numFmtId="0" fontId="164" fillId="30" borderId="463" xfId="67" applyFont="1" applyFill="1" applyBorder="1"/>
    <xf numFmtId="0" fontId="164" fillId="0" borderId="605" xfId="67" applyFont="1" applyBorder="1"/>
    <xf numFmtId="0" fontId="164" fillId="30" borderId="576" xfId="67" applyFont="1" applyFill="1" applyBorder="1"/>
    <xf numFmtId="0" fontId="164" fillId="25" borderId="464" xfId="67" applyFont="1" applyFill="1" applyBorder="1"/>
    <xf numFmtId="0" fontId="93" fillId="24" borderId="552" xfId="67" applyFont="1" applyFill="1" applyBorder="1" applyAlignment="1">
      <alignment vertical="center" wrapText="1"/>
    </xf>
    <xf numFmtId="0" fontId="93" fillId="24" borderId="0" xfId="67" applyFont="1" applyFill="1" applyAlignment="1">
      <alignment horizontal="center" vertical="center" wrapText="1"/>
    </xf>
    <xf numFmtId="165" fontId="93" fillId="24" borderId="0" xfId="67" applyNumberFormat="1" applyFont="1" applyFill="1" applyAlignment="1">
      <alignment horizontal="center" vertical="center"/>
    </xf>
    <xf numFmtId="0" fontId="93" fillId="0" borderId="462" xfId="67" applyFont="1" applyBorder="1" applyAlignment="1">
      <alignment vertical="center"/>
    </xf>
    <xf numFmtId="0" fontId="92" fillId="0" borderId="462" xfId="67" applyFont="1" applyBorder="1" applyAlignment="1">
      <alignment horizontal="left" readingOrder="2"/>
    </xf>
    <xf numFmtId="0" fontId="96" fillId="0" borderId="462" xfId="67" applyFont="1" applyBorder="1"/>
    <xf numFmtId="0" fontId="96" fillId="24" borderId="462" xfId="67" applyFont="1" applyFill="1" applyBorder="1" applyAlignment="1">
      <alignment horizontal="left"/>
    </xf>
    <xf numFmtId="0" fontId="92" fillId="24" borderId="462" xfId="67" applyFont="1" applyFill="1" applyBorder="1" applyAlignment="1">
      <alignment vertical="center"/>
    </xf>
    <xf numFmtId="0" fontId="96" fillId="24" borderId="462" xfId="67" applyFont="1" applyFill="1" applyBorder="1" applyAlignment="1">
      <alignment horizontal="right" vertical="center"/>
    </xf>
    <xf numFmtId="0" fontId="176" fillId="24" borderId="462" xfId="67" applyFont="1" applyFill="1" applyBorder="1" applyAlignment="1">
      <alignment vertical="center"/>
    </xf>
    <xf numFmtId="165" fontId="155" fillId="24" borderId="552" xfId="67" applyNumberFormat="1" applyFont="1" applyFill="1" applyBorder="1" applyAlignment="1">
      <alignment horizontal="center" vertical="center"/>
    </xf>
    <xf numFmtId="0" fontId="95" fillId="0" borderId="452" xfId="67" applyFont="1" applyBorder="1"/>
    <xf numFmtId="165" fontId="155" fillId="24" borderId="452" xfId="67" applyNumberFormat="1" applyFont="1" applyFill="1" applyBorder="1" applyAlignment="1">
      <alignment horizontal="center" vertical="center"/>
    </xf>
    <xf numFmtId="1" fontId="165" fillId="24" borderId="0" xfId="67" applyNumberFormat="1" applyFont="1" applyFill="1" applyAlignment="1">
      <alignment horizontal="center" vertical="center"/>
    </xf>
    <xf numFmtId="165" fontId="165" fillId="24" borderId="0" xfId="67" applyNumberFormat="1" applyFont="1" applyFill="1" applyAlignment="1">
      <alignment horizontal="left" vertical="center"/>
    </xf>
    <xf numFmtId="0" fontId="93" fillId="24" borderId="0" xfId="67" applyFont="1" applyFill="1" applyAlignment="1">
      <alignment vertical="top"/>
    </xf>
    <xf numFmtId="0" fontId="164" fillId="24" borderId="193" xfId="67" applyFont="1" applyFill="1" applyBorder="1" applyAlignment="1">
      <alignment vertical="center"/>
    </xf>
    <xf numFmtId="0" fontId="164" fillId="24" borderId="0" xfId="67" applyFont="1" applyFill="1" applyAlignment="1">
      <alignment vertical="top"/>
    </xf>
    <xf numFmtId="0" fontId="164" fillId="24" borderId="0" xfId="67" applyFont="1" applyFill="1" applyAlignment="1">
      <alignment vertical="center"/>
    </xf>
    <xf numFmtId="0" fontId="164" fillId="0" borderId="561" xfId="67" applyFont="1" applyBorder="1"/>
    <xf numFmtId="0" fontId="164" fillId="0" borderId="464" xfId="67" applyFont="1" applyBorder="1"/>
    <xf numFmtId="0" fontId="95" fillId="30" borderId="552" xfId="67" applyFont="1" applyFill="1" applyBorder="1"/>
    <xf numFmtId="0" fontId="164" fillId="0" borderId="193" xfId="67" applyFont="1" applyBorder="1" applyAlignment="1">
      <alignment vertical="center"/>
    </xf>
    <xf numFmtId="0" fontId="164" fillId="0" borderId="0" xfId="67" applyFont="1" applyAlignment="1">
      <alignment vertical="center"/>
    </xf>
    <xf numFmtId="0" fontId="95" fillId="0" borderId="0" xfId="67" applyFont="1" applyAlignment="1">
      <alignment vertical="center"/>
    </xf>
    <xf numFmtId="0" fontId="164" fillId="0" borderId="178" xfId="67" applyFont="1" applyBorder="1" applyAlignment="1">
      <alignment vertical="center"/>
    </xf>
    <xf numFmtId="0" fontId="164" fillId="0" borderId="450" xfId="67" applyFont="1" applyBorder="1" applyAlignment="1">
      <alignment vertical="center"/>
    </xf>
    <xf numFmtId="0" fontId="164" fillId="0" borderId="200" xfId="67" applyFont="1" applyBorder="1" applyAlignment="1">
      <alignment vertical="center"/>
    </xf>
    <xf numFmtId="0" fontId="164" fillId="0" borderId="197" xfId="67" applyFont="1" applyBorder="1" applyAlignment="1">
      <alignment vertical="center"/>
    </xf>
    <xf numFmtId="0" fontId="95" fillId="0" borderId="197" xfId="67" applyFont="1" applyBorder="1" applyAlignment="1">
      <alignment vertical="center"/>
    </xf>
    <xf numFmtId="0" fontId="164" fillId="0" borderId="201" xfId="67" applyFont="1" applyBorder="1" applyAlignment="1">
      <alignment vertical="center"/>
    </xf>
    <xf numFmtId="0" fontId="164" fillId="0" borderId="462" xfId="67" applyFont="1" applyBorder="1" applyAlignment="1">
      <alignment vertical="center"/>
    </xf>
    <xf numFmtId="1" fontId="165" fillId="0" borderId="462" xfId="67" applyNumberFormat="1" applyFont="1" applyBorder="1" applyAlignment="1">
      <alignment vertical="center"/>
    </xf>
    <xf numFmtId="0" fontId="164" fillId="0" borderId="464" xfId="67" applyFont="1" applyBorder="1" applyAlignment="1">
      <alignment vertical="center"/>
    </xf>
    <xf numFmtId="1" fontId="165" fillId="0" borderId="0" xfId="67" applyNumberFormat="1" applyFont="1" applyAlignment="1">
      <alignment vertical="center"/>
    </xf>
    <xf numFmtId="0" fontId="164" fillId="0" borderId="570" xfId="67" applyFont="1" applyBorder="1"/>
    <xf numFmtId="0" fontId="164" fillId="0" borderId="450" xfId="67" applyFont="1" applyBorder="1" applyAlignment="1">
      <alignment wrapText="1"/>
    </xf>
    <xf numFmtId="0" fontId="176" fillId="0" borderId="450" xfId="67" applyFont="1" applyBorder="1" applyAlignment="1">
      <alignment horizontal="left" vertical="top" wrapText="1"/>
    </xf>
    <xf numFmtId="0" fontId="96" fillId="24" borderId="570" xfId="67" applyFont="1" applyFill="1" applyBorder="1" applyAlignment="1">
      <alignment horizontal="right" vertical="center"/>
    </xf>
    <xf numFmtId="0" fontId="96" fillId="24" borderId="449" xfId="67" applyFont="1" applyFill="1" applyBorder="1" applyAlignment="1">
      <alignment horizontal="right" vertical="center"/>
    </xf>
    <xf numFmtId="0" fontId="176" fillId="24" borderId="450" xfId="67" applyFont="1" applyFill="1" applyBorder="1" applyAlignment="1">
      <alignment horizontal="center" vertical="center"/>
    </xf>
    <xf numFmtId="0" fontId="96" fillId="24" borderId="461" xfId="67" applyFont="1" applyFill="1" applyBorder="1" applyAlignment="1">
      <alignment horizontal="right" vertical="center"/>
    </xf>
    <xf numFmtId="0" fontId="95" fillId="0" borderId="573" xfId="67" applyFont="1" applyBorder="1" applyAlignment="1">
      <alignment horizontal="center"/>
    </xf>
    <xf numFmtId="0" fontId="176" fillId="24" borderId="0" xfId="67" applyFont="1" applyFill="1"/>
    <xf numFmtId="0" fontId="164" fillId="0" borderId="0" xfId="67" applyFont="1" applyAlignment="1">
      <alignment horizontal="left" vertical="top"/>
    </xf>
    <xf numFmtId="0" fontId="32" fillId="0" borderId="0" xfId="67" applyFont="1" applyAlignment="1">
      <alignment vertical="top"/>
    </xf>
    <xf numFmtId="0" fontId="95" fillId="0" borderId="0" xfId="67" applyFont="1" applyAlignment="1">
      <alignment vertical="top"/>
    </xf>
    <xf numFmtId="0" fontId="164" fillId="0" borderId="450" xfId="67" applyFont="1" applyBorder="1" applyAlignment="1">
      <alignment vertical="top"/>
    </xf>
    <xf numFmtId="0" fontId="164" fillId="0" borderId="449" xfId="67" applyFont="1" applyBorder="1" applyAlignment="1">
      <alignment vertical="top"/>
    </xf>
    <xf numFmtId="0" fontId="176" fillId="24" borderId="0" xfId="67" applyFont="1" applyFill="1" applyAlignment="1">
      <alignment vertical="top"/>
    </xf>
    <xf numFmtId="0" fontId="95" fillId="24" borderId="0" xfId="67" applyFont="1" applyFill="1" applyAlignment="1">
      <alignment horizontal="right" vertical="center"/>
    </xf>
    <xf numFmtId="0" fontId="95" fillId="24" borderId="0" xfId="67" applyFont="1" applyFill="1"/>
    <xf numFmtId="0" fontId="164" fillId="24" borderId="570" xfId="67" applyFont="1" applyFill="1" applyBorder="1" applyAlignment="1">
      <alignment vertical="center"/>
    </xf>
    <xf numFmtId="0" fontId="93" fillId="24" borderId="573" xfId="67" applyFont="1" applyFill="1" applyBorder="1" applyAlignment="1">
      <alignment horizontal="center" vertical="center"/>
    </xf>
    <xf numFmtId="0" fontId="93" fillId="24" borderId="449" xfId="67" applyFont="1" applyFill="1" applyBorder="1" applyAlignment="1">
      <alignment vertical="center"/>
    </xf>
    <xf numFmtId="165" fontId="155" fillId="24" borderId="450" xfId="67" applyNumberFormat="1" applyFont="1" applyFill="1" applyBorder="1" applyAlignment="1">
      <alignment horizontal="center" vertical="center"/>
    </xf>
    <xf numFmtId="0" fontId="164" fillId="0" borderId="456" xfId="67" applyFont="1" applyBorder="1"/>
    <xf numFmtId="0" fontId="164" fillId="24" borderId="451" xfId="67" applyFont="1" applyFill="1" applyBorder="1" applyAlignment="1">
      <alignment vertical="center"/>
    </xf>
    <xf numFmtId="0" fontId="93" fillId="24" borderId="599" xfId="67" applyFont="1" applyFill="1" applyBorder="1" applyAlignment="1">
      <alignment horizontal="center" vertical="center"/>
    </xf>
    <xf numFmtId="0" fontId="93" fillId="24" borderId="549" xfId="67" applyFont="1" applyFill="1" applyBorder="1" applyAlignment="1">
      <alignment horizontal="center" vertical="center" wrapText="1"/>
    </xf>
    <xf numFmtId="0" fontId="93" fillId="24" borderId="585" xfId="67" applyFont="1" applyFill="1" applyBorder="1" applyAlignment="1">
      <alignment horizontal="center" vertical="center" wrapText="1"/>
    </xf>
    <xf numFmtId="0" fontId="164" fillId="24" borderId="449" xfId="67" applyFont="1" applyFill="1" applyBorder="1" applyAlignment="1">
      <alignment vertical="center"/>
    </xf>
    <xf numFmtId="0" fontId="93" fillId="24" borderId="450" xfId="67" applyFont="1" applyFill="1" applyBorder="1" applyAlignment="1">
      <alignment horizontal="center" vertical="center"/>
    </xf>
    <xf numFmtId="0" fontId="164" fillId="0" borderId="461" xfId="67" applyFont="1" applyBorder="1"/>
    <xf numFmtId="0" fontId="164" fillId="30" borderId="570" xfId="67" applyFont="1" applyFill="1" applyBorder="1" applyAlignment="1">
      <alignment vertical="center"/>
    </xf>
    <xf numFmtId="0" fontId="93" fillId="33" borderId="571" xfId="67" applyFont="1" applyFill="1" applyBorder="1" applyAlignment="1">
      <alignment horizontal="center" vertical="center"/>
    </xf>
    <xf numFmtId="0" fontId="93" fillId="33" borderId="552" xfId="67" applyFont="1" applyFill="1" applyBorder="1" applyAlignment="1">
      <alignment horizontal="center" vertical="center"/>
    </xf>
    <xf numFmtId="1" fontId="165" fillId="33" borderId="552" xfId="67" applyNumberFormat="1" applyFont="1" applyFill="1" applyBorder="1" applyAlignment="1">
      <alignment horizontal="center" vertical="center"/>
    </xf>
    <xf numFmtId="0" fontId="93" fillId="30" borderId="449" xfId="67" applyFont="1" applyFill="1" applyBorder="1" applyAlignment="1">
      <alignment vertical="center"/>
    </xf>
    <xf numFmtId="0" fontId="164" fillId="33" borderId="459" xfId="67" applyFont="1" applyFill="1" applyBorder="1"/>
    <xf numFmtId="0" fontId="164" fillId="33" borderId="461" xfId="67" applyFont="1" applyFill="1" applyBorder="1"/>
    <xf numFmtId="0" fontId="164" fillId="33" borderId="462" xfId="67" applyFont="1" applyFill="1" applyBorder="1"/>
    <xf numFmtId="0" fontId="164" fillId="33" borderId="576" xfId="67" applyFont="1" applyFill="1" applyBorder="1"/>
    <xf numFmtId="0" fontId="164" fillId="33" borderId="464" xfId="67" applyFont="1" applyFill="1" applyBorder="1"/>
    <xf numFmtId="0" fontId="93" fillId="24" borderId="449" xfId="67" applyFont="1" applyFill="1" applyBorder="1" applyAlignment="1">
      <alignment horizontal="center" vertical="center" wrapText="1"/>
    </xf>
    <xf numFmtId="165" fontId="93" fillId="24" borderId="197" xfId="67" applyNumberFormat="1" applyFont="1" applyFill="1" applyBorder="1" applyAlignment="1">
      <alignment horizontal="center" vertical="center"/>
    </xf>
    <xf numFmtId="0" fontId="93" fillId="33" borderId="572" xfId="67" applyFont="1" applyFill="1" applyBorder="1" applyAlignment="1">
      <alignment horizontal="center" vertical="center"/>
    </xf>
    <xf numFmtId="0" fontId="93" fillId="33" borderId="573" xfId="67" applyFont="1" applyFill="1" applyBorder="1" applyAlignment="1">
      <alignment horizontal="center" vertical="center"/>
    </xf>
    <xf numFmtId="0" fontId="93" fillId="33" borderId="580" xfId="67" applyFont="1" applyFill="1" applyBorder="1" applyAlignment="1">
      <alignment horizontal="center" vertical="center" wrapText="1"/>
    </xf>
    <xf numFmtId="165" fontId="155" fillId="33" borderId="552" xfId="67" applyNumberFormat="1" applyFont="1" applyFill="1" applyBorder="1" applyAlignment="1">
      <alignment horizontal="center" vertical="center"/>
    </xf>
    <xf numFmtId="0" fontId="93" fillId="30" borderId="0" xfId="67" applyFont="1" applyFill="1" applyAlignment="1">
      <alignment vertical="top"/>
    </xf>
    <xf numFmtId="165" fontId="155" fillId="33" borderId="458" xfId="67" applyNumberFormat="1" applyFont="1" applyFill="1" applyBorder="1" applyAlignment="1">
      <alignment horizontal="center" vertical="center"/>
    </xf>
    <xf numFmtId="165" fontId="155" fillId="33" borderId="0" xfId="67" applyNumberFormat="1" applyFont="1" applyFill="1" applyAlignment="1">
      <alignment horizontal="center" vertical="center"/>
    </xf>
    <xf numFmtId="165" fontId="155" fillId="33" borderId="450" xfId="67" applyNumberFormat="1" applyFont="1" applyFill="1" applyBorder="1" applyAlignment="1">
      <alignment horizontal="center" vertical="center"/>
    </xf>
    <xf numFmtId="0" fontId="93" fillId="33" borderId="585" xfId="67" applyFont="1" applyFill="1" applyBorder="1" applyAlignment="1">
      <alignment horizontal="center" vertical="center" wrapText="1"/>
    </xf>
    <xf numFmtId="165" fontId="155" fillId="33" borderId="459" xfId="67" applyNumberFormat="1" applyFont="1" applyFill="1" applyBorder="1" applyAlignment="1">
      <alignment horizontal="center" vertical="center"/>
    </xf>
    <xf numFmtId="0" fontId="164" fillId="30" borderId="461" xfId="67" applyFont="1" applyFill="1" applyBorder="1"/>
    <xf numFmtId="0" fontId="164" fillId="33" borderId="463" xfId="67" applyFont="1" applyFill="1" applyBorder="1"/>
    <xf numFmtId="0" fontId="164" fillId="33" borderId="595" xfId="67" applyFont="1" applyFill="1" applyBorder="1"/>
    <xf numFmtId="0" fontId="93" fillId="24" borderId="552" xfId="67" applyFont="1" applyFill="1" applyBorder="1" applyAlignment="1">
      <alignment horizontal="center" vertical="center" wrapText="1"/>
    </xf>
    <xf numFmtId="0" fontId="164" fillId="0" borderId="0" xfId="67" applyFont="1" applyAlignment="1">
      <alignment horizontal="left" vertical="center"/>
    </xf>
    <xf numFmtId="0" fontId="95" fillId="0" borderId="570" xfId="67" applyFont="1" applyBorder="1"/>
    <xf numFmtId="0" fontId="95" fillId="0" borderId="449" xfId="67" applyFont="1" applyBorder="1"/>
    <xf numFmtId="0" fontId="94" fillId="0" borderId="450" xfId="67" applyFont="1" applyBorder="1" applyAlignment="1">
      <alignment horizontal="left" vertical="top" wrapText="1"/>
    </xf>
    <xf numFmtId="0" fontId="94" fillId="0" borderId="449" xfId="67" applyFont="1" applyBorder="1" applyAlignment="1">
      <alignment horizontal="left" vertical="top" wrapText="1"/>
    </xf>
    <xf numFmtId="0" fontId="176" fillId="0" borderId="449" xfId="67" applyFont="1" applyBorder="1" applyAlignment="1">
      <alignment horizontal="left" vertical="top" wrapText="1"/>
    </xf>
    <xf numFmtId="0" fontId="164" fillId="0" borderId="610" xfId="67" applyFont="1" applyBorder="1" applyAlignment="1">
      <alignment horizontal="center"/>
    </xf>
    <xf numFmtId="0" fontId="164" fillId="0" borderId="450" xfId="67" applyFont="1" applyBorder="1" applyAlignment="1">
      <alignment horizontal="center"/>
    </xf>
    <xf numFmtId="0" fontId="164" fillId="0" borderId="449" xfId="67" applyFont="1" applyBorder="1" applyAlignment="1">
      <alignment horizontal="center"/>
    </xf>
    <xf numFmtId="0" fontId="94" fillId="0" borderId="610" xfId="67" applyFont="1" applyBorder="1" applyAlignment="1">
      <alignment horizontal="center"/>
    </xf>
    <xf numFmtId="0" fontId="176" fillId="24" borderId="610" xfId="67" applyFont="1" applyFill="1" applyBorder="1" applyAlignment="1">
      <alignment horizontal="center" vertical="center"/>
    </xf>
    <xf numFmtId="0" fontId="95" fillId="0" borderId="610" xfId="67" applyFont="1" applyBorder="1"/>
    <xf numFmtId="0" fontId="176" fillId="0" borderId="450" xfId="67" applyFont="1" applyBorder="1" applyAlignment="1">
      <alignment horizontal="center"/>
    </xf>
    <xf numFmtId="0" fontId="95" fillId="0" borderId="610" xfId="67" applyFont="1" applyBorder="1" applyAlignment="1">
      <alignment horizontal="center"/>
    </xf>
    <xf numFmtId="0" fontId="95" fillId="0" borderId="449" xfId="67" applyFont="1" applyBorder="1" applyAlignment="1">
      <alignment horizontal="center"/>
    </xf>
    <xf numFmtId="0" fontId="92" fillId="0" borderId="0" xfId="67" applyFont="1" applyAlignment="1">
      <alignment vertical="top"/>
    </xf>
    <xf numFmtId="0" fontId="93" fillId="24" borderId="610" xfId="67" applyFont="1" applyFill="1" applyBorder="1" applyAlignment="1">
      <alignment horizontal="center" vertical="center"/>
    </xf>
    <xf numFmtId="0" fontId="93" fillId="24" borderId="449" xfId="67" applyFont="1" applyFill="1" applyBorder="1" applyAlignment="1">
      <alignment horizontal="center" vertical="center"/>
    </xf>
    <xf numFmtId="0" fontId="164" fillId="0" borderId="610" xfId="67" applyFont="1" applyBorder="1"/>
    <xf numFmtId="165" fontId="155" fillId="24" borderId="610" xfId="67" applyNumberFormat="1" applyFont="1" applyFill="1" applyBorder="1" applyAlignment="1">
      <alignment horizontal="center" vertical="center"/>
    </xf>
    <xf numFmtId="165" fontId="155" fillId="24" borderId="449" xfId="67" applyNumberFormat="1" applyFont="1" applyFill="1" applyBorder="1" applyAlignment="1">
      <alignment horizontal="center" vertical="center"/>
    </xf>
    <xf numFmtId="0" fontId="93" fillId="24" borderId="458" xfId="67" applyFont="1" applyFill="1" applyBorder="1" applyAlignment="1">
      <alignment horizontal="left" vertical="top" wrapText="1"/>
    </xf>
    <xf numFmtId="0" fontId="93" fillId="24" borderId="0" xfId="67" applyFont="1" applyFill="1" applyAlignment="1">
      <alignment horizontal="left" vertical="top" wrapText="1"/>
    </xf>
    <xf numFmtId="0" fontId="93" fillId="30" borderId="570" xfId="67" applyFont="1" applyFill="1" applyBorder="1" applyAlignment="1">
      <alignment vertical="top"/>
    </xf>
    <xf numFmtId="0" fontId="93" fillId="30" borderId="552" xfId="67" applyFont="1" applyFill="1" applyBorder="1" applyAlignment="1">
      <alignment vertical="top"/>
    </xf>
    <xf numFmtId="0" fontId="93" fillId="30" borderId="572" xfId="67" applyFont="1" applyFill="1" applyBorder="1" applyAlignment="1">
      <alignment vertical="top"/>
    </xf>
    <xf numFmtId="165" fontId="93" fillId="24" borderId="571" xfId="67" applyNumberFormat="1" applyFont="1" applyFill="1" applyBorder="1" applyAlignment="1">
      <alignment vertical="center"/>
    </xf>
    <xf numFmtId="0" fontId="93" fillId="24" borderId="580" xfId="67" applyFont="1" applyFill="1" applyBorder="1" applyAlignment="1">
      <alignment horizontal="center" vertical="center" wrapText="1"/>
    </xf>
    <xf numFmtId="165" fontId="165" fillId="33" borderId="610" xfId="67" applyNumberFormat="1" applyFont="1" applyFill="1" applyBorder="1" applyAlignment="1">
      <alignment horizontal="center" vertical="center"/>
    </xf>
    <xf numFmtId="0" fontId="93" fillId="30" borderId="449" xfId="67" applyFont="1" applyFill="1" applyBorder="1" applyAlignment="1">
      <alignment vertical="top"/>
    </xf>
    <xf numFmtId="165" fontId="93" fillId="24" borderId="459" xfId="67" applyNumberFormat="1" applyFont="1" applyFill="1" applyBorder="1" applyAlignment="1">
      <alignment vertical="center"/>
    </xf>
    <xf numFmtId="0" fontId="93" fillId="30" borderId="461" xfId="67" applyFont="1" applyFill="1" applyBorder="1" applyAlignment="1">
      <alignment vertical="top"/>
    </xf>
    <xf numFmtId="0" fontId="93" fillId="30" borderId="462" xfId="67" applyFont="1" applyFill="1" applyBorder="1" applyAlignment="1">
      <alignment vertical="top"/>
    </xf>
    <xf numFmtId="165" fontId="93" fillId="24" borderId="576" xfId="67" applyNumberFormat="1" applyFont="1" applyFill="1" applyBorder="1" applyAlignment="1">
      <alignment vertical="center"/>
    </xf>
    <xf numFmtId="165" fontId="93" fillId="24" borderId="462" xfId="67" applyNumberFormat="1" applyFont="1" applyFill="1" applyBorder="1" applyAlignment="1">
      <alignment vertical="center"/>
    </xf>
    <xf numFmtId="165" fontId="93" fillId="24" borderId="552" xfId="67" applyNumberFormat="1" applyFont="1" applyFill="1" applyBorder="1" applyAlignment="1">
      <alignment horizontal="center" vertical="center"/>
    </xf>
    <xf numFmtId="0" fontId="92" fillId="0" borderId="462" xfId="67" applyFont="1" applyBorder="1" applyAlignment="1">
      <alignment vertical="top"/>
    </xf>
    <xf numFmtId="0" fontId="94" fillId="24" borderId="462" xfId="67" applyFont="1" applyFill="1" applyBorder="1" applyAlignment="1">
      <alignment horizontal="center" vertical="center"/>
    </xf>
    <xf numFmtId="0" fontId="93" fillId="24" borderId="463" xfId="67" applyFont="1" applyFill="1" applyBorder="1" applyAlignment="1">
      <alignment vertical="top" wrapText="1"/>
    </xf>
    <xf numFmtId="0" fontId="93" fillId="24" borderId="458" xfId="67" applyFont="1" applyFill="1" applyBorder="1" applyAlignment="1">
      <alignment vertical="top" wrapText="1"/>
    </xf>
    <xf numFmtId="0" fontId="95" fillId="25" borderId="449" xfId="67" applyFont="1" applyFill="1" applyBorder="1"/>
    <xf numFmtId="0" fontId="164" fillId="25" borderId="449" xfId="67" applyFont="1" applyFill="1" applyBorder="1"/>
    <xf numFmtId="165" fontId="93" fillId="24" borderId="463" xfId="67" applyNumberFormat="1" applyFont="1" applyFill="1" applyBorder="1" applyAlignment="1">
      <alignment vertical="center"/>
    </xf>
    <xf numFmtId="0" fontId="93" fillId="24" borderId="462" xfId="67" applyFont="1" applyFill="1" applyBorder="1" applyAlignment="1">
      <alignment horizontal="center" vertical="center" wrapText="1"/>
    </xf>
    <xf numFmtId="165" fontId="93" fillId="24" borderId="462" xfId="67" applyNumberFormat="1" applyFont="1" applyFill="1" applyBorder="1" applyAlignment="1">
      <alignment horizontal="center" vertical="center"/>
    </xf>
    <xf numFmtId="0" fontId="93" fillId="0" borderId="610" xfId="67" applyFont="1" applyBorder="1" applyAlignment="1">
      <alignment horizontal="center" vertical="center"/>
    </xf>
    <xf numFmtId="165" fontId="155" fillId="0" borderId="610" xfId="67" applyNumberFormat="1" applyFont="1" applyBorder="1" applyAlignment="1">
      <alignment horizontal="center" vertical="center"/>
    </xf>
    <xf numFmtId="165" fontId="155" fillId="0" borderId="449" xfId="67" applyNumberFormat="1" applyFont="1" applyBorder="1" applyAlignment="1">
      <alignment horizontal="center" vertical="center"/>
    </xf>
    <xf numFmtId="0" fontId="183" fillId="0" borderId="0" xfId="67" applyFont="1" applyAlignment="1">
      <alignment horizontal="right" vertical="center"/>
    </xf>
    <xf numFmtId="0" fontId="164" fillId="0" borderId="462" xfId="67" applyFont="1" applyBorder="1" applyAlignment="1">
      <alignment horizontal="right" vertical="center"/>
    </xf>
    <xf numFmtId="0" fontId="92" fillId="0" borderId="462" xfId="67" applyFont="1" applyBorder="1"/>
    <xf numFmtId="0" fontId="164" fillId="0" borderId="552" xfId="67" applyFont="1" applyBorder="1" applyAlignment="1">
      <alignment horizontal="right" vertical="center"/>
    </xf>
    <xf numFmtId="0" fontId="92" fillId="0" borderId="552" xfId="67" applyFont="1" applyBorder="1"/>
    <xf numFmtId="0" fontId="95" fillId="0" borderId="552" xfId="67" applyFont="1" applyBorder="1"/>
    <xf numFmtId="0" fontId="74" fillId="24" borderId="0" xfId="67" applyFont="1" applyFill="1" applyAlignment="1">
      <alignment horizontal="center" vertical="center"/>
    </xf>
    <xf numFmtId="0" fontId="0" fillId="0" borderId="0" xfId="0" applyNumberFormat="1"/>
    <xf numFmtId="0" fontId="96" fillId="0" borderId="0" xfId="67" applyFont="1" applyAlignment="1">
      <alignment horizontal="center" vertical="center"/>
    </xf>
    <xf numFmtId="0" fontId="96" fillId="0" borderId="0" xfId="67" applyFont="1" applyAlignment="1">
      <alignment vertical="center"/>
    </xf>
    <xf numFmtId="0" fontId="93" fillId="24" borderId="212" xfId="67" applyFont="1" applyFill="1" applyBorder="1" applyAlignment="1">
      <alignment vertical="center"/>
    </xf>
    <xf numFmtId="0" fontId="94" fillId="24" borderId="209" xfId="67" applyFont="1" applyFill="1" applyBorder="1" applyAlignment="1">
      <alignment horizontal="left"/>
    </xf>
    <xf numFmtId="0" fontId="93" fillId="24" borderId="209" xfId="67" applyFont="1" applyFill="1" applyBorder="1"/>
    <xf numFmtId="0" fontId="155" fillId="0" borderId="209" xfId="67" applyFont="1" applyBorder="1" applyAlignment="1">
      <alignment wrapText="1"/>
    </xf>
    <xf numFmtId="0" fontId="93" fillId="24" borderId="212" xfId="67" applyFont="1" applyFill="1" applyBorder="1"/>
    <xf numFmtId="0" fontId="184" fillId="0" borderId="193" xfId="67" applyFont="1" applyBorder="1" applyAlignment="1">
      <alignment vertical="center"/>
    </xf>
    <xf numFmtId="0" fontId="184" fillId="24" borderId="0" xfId="67" applyFont="1" applyFill="1" applyAlignment="1">
      <alignment horizontal="left"/>
    </xf>
    <xf numFmtId="0" fontId="185" fillId="0" borderId="0" xfId="67" applyFont="1" applyAlignment="1">
      <alignment wrapText="1"/>
    </xf>
    <xf numFmtId="0" fontId="185" fillId="0" borderId="0" xfId="67" applyFont="1" applyAlignment="1">
      <alignment horizontal="center" vertical="center" wrapText="1"/>
    </xf>
    <xf numFmtId="0" fontId="184" fillId="0" borderId="193" xfId="67" applyFont="1" applyBorder="1"/>
    <xf numFmtId="0" fontId="174" fillId="24" borderId="193" xfId="67" applyFont="1" applyFill="1" applyBorder="1" applyAlignment="1">
      <alignment horizontal="left" vertical="center"/>
    </xf>
    <xf numFmtId="0" fontId="186" fillId="0" borderId="0" xfId="67" applyFont="1" applyAlignment="1">
      <alignment horizontal="left" readingOrder="2"/>
    </xf>
    <xf numFmtId="0" fontId="174" fillId="24" borderId="193" xfId="67" applyFont="1" applyFill="1" applyBorder="1" applyAlignment="1">
      <alignment horizontal="left"/>
    </xf>
    <xf numFmtId="0" fontId="186" fillId="0" borderId="0" xfId="67" applyFont="1" applyAlignment="1">
      <alignment horizontal="left" readingOrder="1"/>
    </xf>
    <xf numFmtId="0" fontId="187" fillId="0" borderId="0" xfId="67" applyFont="1" applyAlignment="1">
      <alignment vertical="top" readingOrder="1"/>
    </xf>
    <xf numFmtId="0" fontId="187" fillId="0" borderId="0" xfId="67" applyFont="1" applyAlignment="1">
      <alignment vertical="top" readingOrder="2"/>
    </xf>
    <xf numFmtId="0" fontId="93" fillId="24" borderId="193" xfId="67" applyFont="1" applyFill="1" applyBorder="1"/>
    <xf numFmtId="0" fontId="164" fillId="24" borderId="193" xfId="67" applyFont="1" applyFill="1" applyBorder="1"/>
    <xf numFmtId="0" fontId="187" fillId="0" borderId="0" xfId="67" applyFont="1" applyAlignment="1">
      <alignment horizontal="left" readingOrder="2"/>
    </xf>
    <xf numFmtId="0" fontId="79" fillId="0" borderId="0" xfId="67" applyFont="1" applyAlignment="1">
      <alignment horizontal="left" readingOrder="2"/>
    </xf>
    <xf numFmtId="0" fontId="96" fillId="0" borderId="600" xfId="67" applyFont="1" applyBorder="1" applyAlignment="1">
      <alignment horizontal="center" vertical="center"/>
    </xf>
    <xf numFmtId="0" fontId="93" fillId="0" borderId="193" xfId="67" applyFont="1" applyBorder="1"/>
    <xf numFmtId="0" fontId="93" fillId="0" borderId="509" xfId="67" applyFont="1" applyBorder="1" applyAlignment="1">
      <alignment vertical="center"/>
    </xf>
    <xf numFmtId="0" fontId="93" fillId="0" borderId="39" xfId="67" applyFont="1" applyBorder="1" applyAlignment="1">
      <alignment vertical="center"/>
    </xf>
    <xf numFmtId="0" fontId="96" fillId="0" borderId="193" xfId="67" applyFont="1" applyBorder="1" applyAlignment="1">
      <alignment horizontal="center" vertical="center"/>
    </xf>
    <xf numFmtId="0" fontId="93" fillId="0" borderId="446" xfId="67" applyFont="1" applyBorder="1"/>
    <xf numFmtId="0" fontId="32" fillId="0" borderId="509" xfId="67" applyFont="1" applyBorder="1"/>
    <xf numFmtId="0" fontId="32" fillId="0" borderId="39" xfId="67" applyFont="1" applyBorder="1"/>
    <xf numFmtId="0" fontId="157" fillId="0" borderId="68" xfId="67" applyBorder="1"/>
    <xf numFmtId="0" fontId="93" fillId="0" borderId="458" xfId="67" applyFont="1" applyBorder="1"/>
    <xf numFmtId="0" fontId="96" fillId="0" borderId="457" xfId="67" applyFont="1" applyBorder="1"/>
    <xf numFmtId="0" fontId="92" fillId="0" borderId="540" xfId="67" applyFont="1" applyBorder="1" applyAlignment="1">
      <alignment horizontal="center"/>
    </xf>
    <xf numFmtId="0" fontId="92" fillId="0" borderId="475" xfId="67" applyFont="1" applyBorder="1" applyAlignment="1">
      <alignment horizontal="center"/>
    </xf>
    <xf numFmtId="0" fontId="96" fillId="0" borderId="402" xfId="67" applyFont="1" applyBorder="1"/>
    <xf numFmtId="0" fontId="92" fillId="0" borderId="0" xfId="67" applyFont="1" applyAlignment="1">
      <alignment horizontal="center"/>
    </xf>
    <xf numFmtId="0" fontId="96" fillId="0" borderId="603" xfId="67" applyFont="1" applyBorder="1" applyAlignment="1">
      <alignment horizontal="center" vertical="center"/>
    </xf>
    <xf numFmtId="0" fontId="93" fillId="0" borderId="555" xfId="67" applyFont="1" applyBorder="1" applyAlignment="1">
      <alignment vertical="center"/>
    </xf>
    <xf numFmtId="0" fontId="157" fillId="0" borderId="612" xfId="67" applyBorder="1"/>
    <xf numFmtId="0" fontId="157" fillId="0" borderId="39" xfId="67" applyBorder="1"/>
    <xf numFmtId="0" fontId="162" fillId="36" borderId="453" xfId="67" applyFont="1" applyFill="1" applyBorder="1"/>
    <xf numFmtId="0" fontId="162" fillId="36" borderId="454" xfId="67" applyFont="1" applyFill="1" applyBorder="1"/>
    <xf numFmtId="0" fontId="93" fillId="0" borderId="403" xfId="67" applyFont="1" applyBorder="1" applyAlignment="1">
      <alignment horizontal="center" vertical="center"/>
    </xf>
    <xf numFmtId="0" fontId="93" fillId="0" borderId="509" xfId="67" applyFont="1" applyBorder="1" applyAlignment="1">
      <alignment horizontal="center" vertical="center"/>
    </xf>
    <xf numFmtId="0" fontId="32" fillId="25" borderId="454" xfId="67" applyFont="1" applyFill="1" applyBorder="1"/>
    <xf numFmtId="0" fontId="157" fillId="0" borderId="587" xfId="67" applyBorder="1"/>
    <xf numFmtId="0" fontId="157" fillId="0" borderId="475" xfId="67" applyBorder="1"/>
    <xf numFmtId="0" fontId="93" fillId="0" borderId="618" xfId="67" quotePrefix="1" applyFont="1" applyBorder="1" applyAlignment="1">
      <alignment horizontal="center" vertical="center"/>
    </xf>
    <xf numFmtId="0" fontId="93" fillId="0" borderId="540" xfId="67" applyFont="1" applyBorder="1" applyAlignment="1">
      <alignment horizontal="center" vertical="center"/>
    </xf>
    <xf numFmtId="0" fontId="157" fillId="0" borderId="553" xfId="67" applyBorder="1"/>
    <xf numFmtId="0" fontId="93" fillId="0" borderId="68" xfId="67" applyFont="1" applyBorder="1" applyAlignment="1">
      <alignment horizontal="center" vertical="center"/>
    </xf>
    <xf numFmtId="0" fontId="93" fillId="0" borderId="446" xfId="67" applyFont="1" applyBorder="1" applyAlignment="1">
      <alignment horizontal="center" vertical="center"/>
    </xf>
    <xf numFmtId="0" fontId="162" fillId="36" borderId="0" xfId="67" applyFont="1" applyFill="1"/>
    <xf numFmtId="0" fontId="32" fillId="25" borderId="0" xfId="67" applyFont="1" applyFill="1"/>
    <xf numFmtId="0" fontId="32" fillId="25" borderId="458" xfId="67" applyFont="1" applyFill="1" applyBorder="1"/>
    <xf numFmtId="0" fontId="93" fillId="25" borderId="466" xfId="67" applyFont="1" applyFill="1" applyBorder="1" applyAlignment="1">
      <alignment horizontal="center" vertical="center"/>
    </xf>
    <xf numFmtId="0" fontId="93" fillId="25" borderId="621" xfId="67" applyFont="1" applyFill="1" applyBorder="1" applyAlignment="1">
      <alignment horizontal="center" vertical="center"/>
    </xf>
    <xf numFmtId="0" fontId="93" fillId="0" borderId="475" xfId="67" quotePrefix="1" applyFont="1" applyBorder="1" applyAlignment="1">
      <alignment horizontal="center" vertical="center"/>
    </xf>
    <xf numFmtId="0" fontId="93" fillId="25" borderId="543" xfId="67" applyFont="1" applyFill="1" applyBorder="1" applyAlignment="1">
      <alignment horizontal="center" vertical="center"/>
    </xf>
    <xf numFmtId="0" fontId="93" fillId="25" borderId="558" xfId="67" applyFont="1" applyFill="1" applyBorder="1" applyAlignment="1">
      <alignment horizontal="center" vertical="center"/>
    </xf>
    <xf numFmtId="0" fontId="93" fillId="25" borderId="588" xfId="67" applyFont="1" applyFill="1" applyBorder="1" applyAlignment="1">
      <alignment horizontal="center" vertical="center"/>
    </xf>
    <xf numFmtId="0" fontId="93" fillId="25" borderId="589" xfId="67" applyFont="1" applyFill="1" applyBorder="1" applyAlignment="1">
      <alignment horizontal="center" vertical="center"/>
    </xf>
    <xf numFmtId="0" fontId="93" fillId="25" borderId="453" xfId="67" applyFont="1" applyFill="1" applyBorder="1" applyAlignment="1">
      <alignment horizontal="center" vertical="center"/>
    </xf>
    <xf numFmtId="0" fontId="93" fillId="25" borderId="591" xfId="67" applyFont="1" applyFill="1" applyBorder="1" applyAlignment="1">
      <alignment horizontal="center" vertical="center"/>
    </xf>
    <xf numFmtId="0" fontId="93" fillId="0" borderId="618" xfId="67" applyFont="1" applyBorder="1" applyAlignment="1">
      <alignment horizontal="center" vertical="center"/>
    </xf>
    <xf numFmtId="0" fontId="93" fillId="0" borderId="475" xfId="67" applyFont="1" applyBorder="1" applyAlignment="1">
      <alignment horizontal="center" vertical="center"/>
    </xf>
    <xf numFmtId="0" fontId="157" fillId="0" borderId="459" xfId="67" applyBorder="1"/>
    <xf numFmtId="0" fontId="162" fillId="36" borderId="588" xfId="67" applyFont="1" applyFill="1" applyBorder="1"/>
    <xf numFmtId="0" fontId="162" fillId="36" borderId="625" xfId="67" applyFont="1" applyFill="1" applyBorder="1"/>
    <xf numFmtId="0" fontId="93" fillId="0" borderId="626" xfId="67" applyFont="1" applyBorder="1" applyAlignment="1">
      <alignment horizontal="center" vertical="center"/>
    </xf>
    <xf numFmtId="0" fontId="93" fillId="0" borderId="627" xfId="67" applyFont="1" applyBorder="1" applyAlignment="1">
      <alignment horizontal="center" vertical="center"/>
    </xf>
    <xf numFmtId="0" fontId="157" fillId="0" borderId="607" xfId="67" applyBorder="1"/>
    <xf numFmtId="0" fontId="157" fillId="0" borderId="197" xfId="67" applyBorder="1"/>
    <xf numFmtId="0" fontId="93" fillId="0" borderId="634" xfId="67" applyFont="1" applyBorder="1" applyAlignment="1">
      <alignment horizontal="center" vertical="center"/>
    </xf>
    <xf numFmtId="0" fontId="93" fillId="0" borderId="266" xfId="67" applyFont="1" applyBorder="1" applyAlignment="1">
      <alignment horizontal="center" vertical="center"/>
    </xf>
    <xf numFmtId="0" fontId="93" fillId="0" borderId="197" xfId="67" quotePrefix="1" applyFont="1" applyBorder="1" applyAlignment="1">
      <alignment horizontal="center" vertical="center"/>
    </xf>
    <xf numFmtId="1" fontId="165" fillId="34" borderId="631" xfId="67" applyNumberFormat="1" applyFont="1" applyFill="1" applyBorder="1" applyAlignment="1">
      <alignment horizontal="center" vertical="center"/>
    </xf>
    <xf numFmtId="1" fontId="165" fillId="34" borderId="632" xfId="67" applyNumberFormat="1" applyFont="1" applyFill="1" applyBorder="1" applyAlignment="1">
      <alignment horizontal="center" vertical="center"/>
    </xf>
    <xf numFmtId="0" fontId="93" fillId="25" borderId="633" xfId="67" applyFont="1" applyFill="1" applyBorder="1" applyAlignment="1">
      <alignment horizontal="center" vertical="center"/>
    </xf>
    <xf numFmtId="0" fontId="93" fillId="25" borderId="632" xfId="67" applyFont="1" applyFill="1" applyBorder="1" applyAlignment="1">
      <alignment horizontal="center" vertical="center"/>
    </xf>
    <xf numFmtId="0" fontId="157" fillId="0" borderId="209" xfId="67" applyBorder="1"/>
    <xf numFmtId="0" fontId="162" fillId="0" borderId="209" xfId="67" applyFont="1" applyBorder="1"/>
    <xf numFmtId="0" fontId="93" fillId="0" borderId="209" xfId="67" applyFont="1" applyBorder="1" applyAlignment="1">
      <alignment horizontal="center" vertical="center"/>
    </xf>
    <xf numFmtId="0" fontId="162" fillId="0" borderId="0" xfId="67" applyFont="1" applyAlignment="1">
      <alignment horizontal="center" vertical="center"/>
    </xf>
    <xf numFmtId="0" fontId="0" fillId="0" borderId="0" xfId="0"/>
    <xf numFmtId="0" fontId="52" fillId="0" borderId="0" xfId="0" applyFont="1" applyAlignment="1">
      <alignment horizontal="left"/>
    </xf>
    <xf numFmtId="0" fontId="52" fillId="3" borderId="0" xfId="0" applyFont="1" applyFill="1" applyAlignment="1">
      <alignment horizontal="center"/>
    </xf>
    <xf numFmtId="0" fontId="52" fillId="3" borderId="0" xfId="0" applyFont="1" applyFill="1" applyAlignment="1">
      <alignment horizontal="center" vertical="center" wrapText="1"/>
    </xf>
    <xf numFmtId="0" fontId="52" fillId="3" borderId="0" xfId="0" applyFont="1" applyFill="1" applyAlignment="1">
      <alignment horizontal="center" wrapText="1"/>
    </xf>
    <xf numFmtId="0" fontId="52" fillId="3" borderId="0" xfId="0" applyFont="1" applyFill="1" applyAlignment="1">
      <alignment horizontal="center" vertical="center"/>
    </xf>
    <xf numFmtId="0" fontId="52" fillId="0" borderId="197" xfId="0" applyFont="1" applyFill="1" applyBorder="1" applyAlignment="1">
      <alignment horizontal="center"/>
    </xf>
    <xf numFmtId="3" fontId="58" fillId="3" borderId="0" xfId="0" applyNumberFormat="1" applyFont="1" applyFill="1" applyAlignment="1" applyProtection="1">
      <alignment horizontal="right" vertical="center"/>
      <protection locked="0"/>
    </xf>
    <xf numFmtId="165" fontId="58" fillId="3" borderId="0" xfId="0" applyNumberFormat="1" applyFont="1" applyFill="1" applyAlignment="1" applyProtection="1">
      <alignment vertical="center" wrapText="1"/>
      <protection locked="0"/>
    </xf>
    <xf numFmtId="164" fontId="58" fillId="3" borderId="0" xfId="0" applyNumberFormat="1" applyFont="1" applyFill="1" applyAlignment="1" applyProtection="1">
      <alignment vertical="center" wrapText="1"/>
      <protection locked="0"/>
    </xf>
    <xf numFmtId="169" fontId="52" fillId="3" borderId="0" xfId="0" applyNumberFormat="1" applyFont="1" applyFill="1" applyAlignment="1">
      <alignment horizontal="justify" vertical="center" wrapText="1"/>
    </xf>
    <xf numFmtId="0" fontId="52" fillId="3" borderId="0" xfId="0" quotePrefix="1" applyFont="1" applyFill="1" applyAlignment="1">
      <alignment horizontal="right"/>
    </xf>
    <xf numFmtId="169" fontId="58" fillId="3" borderId="0" xfId="0" applyNumberFormat="1" applyFont="1" applyFill="1" applyAlignment="1">
      <alignment horizontal="justify" vertical="center" wrapText="1"/>
    </xf>
    <xf numFmtId="0" fontId="157" fillId="0" borderId="0" xfId="67"/>
    <xf numFmtId="0" fontId="94" fillId="0" borderId="459" xfId="67" applyFont="1" applyBorder="1" applyAlignment="1">
      <alignment horizontal="center"/>
    </xf>
    <xf numFmtId="0" fontId="94" fillId="0" borderId="449" xfId="67" applyFont="1" applyBorder="1" applyAlignment="1">
      <alignment horizontal="center"/>
    </xf>
    <xf numFmtId="0" fontId="32" fillId="0" borderId="0" xfId="67" applyFont="1"/>
    <xf numFmtId="0" fontId="176" fillId="24" borderId="459" xfId="67" applyFont="1" applyFill="1" applyBorder="1" applyAlignment="1">
      <alignment horizontal="center" vertical="center"/>
    </xf>
    <xf numFmtId="0" fontId="176" fillId="24" borderId="449" xfId="67" applyFont="1" applyFill="1" applyBorder="1" applyAlignment="1">
      <alignment horizontal="center" vertical="center"/>
    </xf>
    <xf numFmtId="0" fontId="93" fillId="24" borderId="452" xfId="67" applyFont="1" applyFill="1" applyBorder="1" applyAlignment="1">
      <alignment horizontal="center" vertical="center"/>
    </xf>
    <xf numFmtId="0" fontId="93" fillId="24" borderId="552" xfId="67" applyFont="1" applyFill="1" applyBorder="1" applyAlignment="1">
      <alignment horizontal="center" vertical="center"/>
    </xf>
    <xf numFmtId="0" fontId="93" fillId="30" borderId="571" xfId="67" applyFont="1" applyFill="1" applyBorder="1" applyAlignment="1">
      <alignment horizontal="center" vertical="center"/>
    </xf>
    <xf numFmtId="0" fontId="93" fillId="30" borderId="552" xfId="67" applyFont="1" applyFill="1" applyBorder="1" applyAlignment="1">
      <alignment horizontal="center" vertical="center"/>
    </xf>
    <xf numFmtId="0" fontId="93" fillId="0" borderId="0" xfId="67" applyFont="1" applyAlignment="1">
      <alignment horizontal="center" vertical="center"/>
    </xf>
    <xf numFmtId="0" fontId="162" fillId="0" borderId="0" xfId="67" applyFont="1"/>
    <xf numFmtId="1" fontId="165" fillId="24" borderId="452" xfId="67" applyNumberFormat="1" applyFont="1" applyFill="1" applyBorder="1" applyAlignment="1">
      <alignment horizontal="center" vertical="center"/>
    </xf>
    <xf numFmtId="0" fontId="32" fillId="0" borderId="0" xfId="0" applyFont="1" applyBorder="1"/>
    <xf numFmtId="0" fontId="15" fillId="0" borderId="0" xfId="0" applyFont="1" applyFill="1" applyBorder="1" applyAlignment="1" applyProtection="1">
      <alignment horizontal="center" vertical="center"/>
    </xf>
    <xf numFmtId="3" fontId="11" fillId="0" borderId="0" xfId="0" applyNumberFormat="1" applyFont="1" applyFill="1" applyBorder="1" applyAlignment="1" applyProtection="1">
      <alignment horizontal="right" vertical="center"/>
      <protection locked="0"/>
    </xf>
    <xf numFmtId="3" fontId="15" fillId="0" borderId="0" xfId="0" applyNumberFormat="1" applyFont="1" applyFill="1" applyBorder="1" applyAlignment="1" applyProtection="1">
      <alignment horizontal="right" vertical="center"/>
      <protection locked="0"/>
    </xf>
    <xf numFmtId="3" fontId="11" fillId="0" borderId="0"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horizontal="center" vertical="center"/>
    </xf>
    <xf numFmtId="0" fontId="15" fillId="0" borderId="0" xfId="0" applyFont="1" applyFill="1" applyBorder="1" applyAlignment="1" applyProtection="1">
      <alignment horizontal="right"/>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center"/>
    </xf>
    <xf numFmtId="0" fontId="15" fillId="0" borderId="0" xfId="0" applyFont="1" applyFill="1" applyBorder="1" applyAlignment="1" applyProtection="1">
      <alignment horizontal="center"/>
    </xf>
    <xf numFmtId="0" fontId="15" fillId="0" borderId="0" xfId="0" applyFont="1" applyFill="1" applyBorder="1" applyAlignment="1" applyProtection="1">
      <alignment horizontal="left" vertical="center"/>
    </xf>
    <xf numFmtId="0" fontId="157" fillId="0" borderId="0" xfId="67"/>
    <xf numFmtId="0" fontId="164" fillId="0" borderId="462" xfId="67" applyFont="1" applyBorder="1" applyAlignment="1">
      <alignment horizontal="center"/>
    </xf>
    <xf numFmtId="0" fontId="93" fillId="0" borderId="552" xfId="67" applyFont="1" applyBorder="1" applyAlignment="1">
      <alignment horizontal="center" vertical="center"/>
    </xf>
    <xf numFmtId="0" fontId="93" fillId="0" borderId="452" xfId="67" applyFont="1" applyBorder="1" applyAlignment="1">
      <alignment horizontal="center" vertical="center"/>
    </xf>
    <xf numFmtId="0" fontId="176" fillId="0" borderId="449" xfId="67" applyFont="1" applyBorder="1" applyAlignment="1">
      <alignment horizontal="center" vertical="center"/>
    </xf>
    <xf numFmtId="0" fontId="176" fillId="0" borderId="459" xfId="67" applyFont="1" applyBorder="1" applyAlignment="1">
      <alignment horizontal="center" vertical="center"/>
    </xf>
    <xf numFmtId="0" fontId="94" fillId="0" borderId="459" xfId="67" applyFont="1" applyBorder="1" applyAlignment="1">
      <alignment horizontal="center"/>
    </xf>
    <xf numFmtId="0" fontId="94" fillId="0" borderId="449" xfId="67" applyFont="1" applyBorder="1" applyAlignment="1">
      <alignment horizontal="center"/>
    </xf>
    <xf numFmtId="0" fontId="93" fillId="0" borderId="399" xfId="67" applyFont="1" applyBorder="1" applyAlignment="1">
      <alignment horizontal="center" vertical="center"/>
    </xf>
    <xf numFmtId="0" fontId="93" fillId="0" borderId="400" xfId="67" applyFont="1" applyBorder="1" applyAlignment="1">
      <alignment horizontal="center" vertical="center"/>
    </xf>
    <xf numFmtId="0" fontId="93" fillId="0" borderId="193" xfId="67" applyFont="1" applyBorder="1" applyAlignment="1">
      <alignment horizontal="center" vertical="center"/>
    </xf>
    <xf numFmtId="0" fontId="23" fillId="0" borderId="0" xfId="0" applyFont="1" applyFill="1" applyBorder="1" applyProtection="1"/>
    <xf numFmtId="0" fontId="18" fillId="0" borderId="0" xfId="0" applyFont="1" applyBorder="1" applyAlignment="1" applyProtection="1">
      <alignment vertical="center"/>
      <protection locked="0"/>
    </xf>
    <xf numFmtId="0" fontId="18" fillId="0" borderId="0" xfId="0" applyFont="1" applyBorder="1" applyAlignment="1" applyProtection="1">
      <alignment vertical="center" wrapText="1"/>
      <protection locked="0"/>
    </xf>
    <xf numFmtId="0" fontId="15" fillId="0" borderId="0" xfId="23" applyFont="1" applyBorder="1" applyAlignment="1">
      <alignment horizontal="right" vertical="center"/>
    </xf>
    <xf numFmtId="0" fontId="22" fillId="0" borderId="0" xfId="23" applyFont="1" applyBorder="1" applyAlignment="1">
      <alignment horizontal="left" vertical="center"/>
    </xf>
    <xf numFmtId="0" fontId="20" fillId="0" borderId="502" xfId="0" applyFont="1" applyFill="1" applyBorder="1" applyAlignment="1">
      <alignment vertical="center"/>
    </xf>
    <xf numFmtId="0" fontId="20" fillId="0" borderId="302" xfId="0" applyFont="1" applyFill="1" applyBorder="1" applyAlignment="1">
      <alignment vertical="center"/>
    </xf>
    <xf numFmtId="0" fontId="34" fillId="0" borderId="209" xfId="0" applyFont="1" applyBorder="1" applyAlignment="1">
      <alignment horizontal="center"/>
    </xf>
    <xf numFmtId="0" fontId="34" fillId="0" borderId="0" xfId="0" applyFont="1" applyBorder="1" applyAlignment="1">
      <alignment horizontal="center"/>
    </xf>
    <xf numFmtId="0" fontId="22" fillId="0" borderId="432" xfId="0" applyFont="1" applyBorder="1"/>
    <xf numFmtId="0" fontId="22" fillId="0" borderId="509" xfId="0" applyFont="1" applyBorder="1"/>
    <xf numFmtId="0" fontId="22" fillId="0" borderId="39" xfId="0" applyFont="1" applyBorder="1"/>
    <xf numFmtId="0" fontId="22" fillId="0" borderId="409" xfId="0" applyFont="1" applyBorder="1"/>
    <xf numFmtId="0" fontId="22" fillId="3" borderId="540" xfId="0" applyFont="1" applyFill="1" applyBorder="1"/>
    <xf numFmtId="0" fontId="22" fillId="3" borderId="406" xfId="0" applyFont="1" applyFill="1" applyBorder="1"/>
    <xf numFmtId="0" fontId="18" fillId="3" borderId="406" xfId="0" applyFont="1" applyFill="1" applyBorder="1"/>
    <xf numFmtId="0" fontId="22" fillId="3" borderId="539" xfId="0" applyFont="1" applyFill="1" applyBorder="1"/>
    <xf numFmtId="3" fontId="16" fillId="14" borderId="472" xfId="0" applyNumberFormat="1" applyFont="1" applyFill="1" applyBorder="1" applyAlignment="1">
      <alignment horizontal="center" vertical="center"/>
    </xf>
    <xf numFmtId="3" fontId="16" fillId="14" borderId="643" xfId="0" applyNumberFormat="1" applyFont="1" applyFill="1" applyBorder="1" applyAlignment="1">
      <alignment horizontal="center" vertical="center"/>
    </xf>
    <xf numFmtId="3" fontId="16" fillId="15" borderId="472" xfId="0" applyNumberFormat="1" applyFont="1" applyFill="1" applyBorder="1" applyAlignment="1" applyProtection="1">
      <alignment horizontal="center" vertical="center"/>
      <protection locked="0"/>
    </xf>
    <xf numFmtId="3" fontId="16" fillId="15" borderId="643" xfId="0" applyNumberFormat="1" applyFont="1" applyFill="1" applyBorder="1" applyAlignment="1" applyProtection="1">
      <alignment horizontal="center" vertical="center"/>
      <protection locked="0"/>
    </xf>
    <xf numFmtId="3" fontId="16" fillId="16" borderId="472" xfId="0" applyNumberFormat="1" applyFont="1" applyFill="1" applyBorder="1" applyAlignment="1">
      <alignment horizontal="center" vertical="center"/>
    </xf>
    <xf numFmtId="3" fontId="16" fillId="16" borderId="643" xfId="0" applyNumberFormat="1" applyFont="1" applyFill="1" applyBorder="1" applyAlignment="1">
      <alignment horizontal="center" vertical="center"/>
    </xf>
    <xf numFmtId="3" fontId="16" fillId="16" borderId="262" xfId="0" applyNumberFormat="1" applyFont="1" applyFill="1" applyBorder="1" applyAlignment="1">
      <alignment horizontal="center" vertical="center"/>
    </xf>
    <xf numFmtId="3" fontId="16" fillId="3" borderId="569" xfId="0" applyNumberFormat="1" applyFont="1" applyFill="1" applyBorder="1" applyAlignment="1">
      <alignment horizontal="center" vertical="center" wrapText="1"/>
    </xf>
    <xf numFmtId="3" fontId="15" fillId="27" borderId="5" xfId="0" quotePrefix="1" applyNumberFormat="1" applyFont="1" applyFill="1" applyBorder="1" applyAlignment="1">
      <alignment vertical="center"/>
    </xf>
    <xf numFmtId="3" fontId="11" fillId="17" borderId="262" xfId="0" applyNumberFormat="1" applyFont="1" applyFill="1" applyBorder="1" applyAlignment="1">
      <alignment vertical="center" wrapText="1"/>
    </xf>
    <xf numFmtId="3" fontId="11" fillId="18" borderId="262" xfId="0" applyNumberFormat="1" applyFont="1" applyFill="1" applyBorder="1" applyAlignment="1">
      <alignment horizontal="right" vertical="center"/>
    </xf>
    <xf numFmtId="3" fontId="13" fillId="17" borderId="262" xfId="0" applyNumberFormat="1" applyFont="1" applyFill="1" applyBorder="1" applyAlignment="1" applyProtection="1">
      <alignment vertical="center"/>
      <protection locked="0"/>
    </xf>
    <xf numFmtId="3" fontId="13" fillId="17" borderId="569" xfId="0" applyNumberFormat="1" applyFont="1" applyFill="1" applyBorder="1" applyAlignment="1" applyProtection="1">
      <alignment vertical="center"/>
      <protection locked="0"/>
    </xf>
    <xf numFmtId="3" fontId="11" fillId="19" borderId="649" xfId="0" applyNumberFormat="1" applyFont="1" applyFill="1" applyBorder="1" applyAlignment="1">
      <alignment horizontal="right" vertical="center"/>
    </xf>
    <xf numFmtId="0" fontId="15" fillId="0" borderId="654" xfId="0" applyFont="1" applyFill="1" applyBorder="1" applyAlignment="1">
      <alignment horizontal="center"/>
    </xf>
    <xf numFmtId="0" fontId="11" fillId="0" borderId="0" xfId="13" applyFont="1" applyFill="1" applyAlignment="1">
      <alignment vertical="center" textRotation="180" wrapText="1"/>
    </xf>
    <xf numFmtId="0" fontId="18" fillId="0" borderId="0" xfId="13" applyFont="1" applyFill="1" applyAlignment="1">
      <alignment vertical="center"/>
    </xf>
    <xf numFmtId="0" fontId="13" fillId="0" borderId="0" xfId="13" applyFont="1" applyFill="1"/>
    <xf numFmtId="0" fontId="15" fillId="0" borderId="0" xfId="13" applyFont="1" applyFill="1" applyAlignment="1">
      <alignment vertical="center"/>
    </xf>
    <xf numFmtId="0" fontId="15" fillId="0" borderId="0" xfId="13" applyFont="1" applyFill="1" applyAlignment="1">
      <alignment horizontal="right" vertical="center"/>
    </xf>
    <xf numFmtId="0" fontId="22" fillId="0" borderId="0" xfId="13" applyFont="1" applyFill="1" applyAlignment="1">
      <alignment vertical="center"/>
    </xf>
    <xf numFmtId="0" fontId="11" fillId="0" borderId="0" xfId="13" applyFont="1" applyFill="1" applyAlignment="1">
      <alignment textRotation="180" wrapText="1"/>
    </xf>
    <xf numFmtId="0" fontId="18" fillId="0" borderId="0" xfId="13" applyFont="1" applyFill="1"/>
    <xf numFmtId="0" fontId="15" fillId="0" borderId="0" xfId="13" applyFont="1" applyFill="1"/>
    <xf numFmtId="0" fontId="15" fillId="0" borderId="0" xfId="13" applyFont="1" applyFill="1" applyAlignment="1">
      <alignment horizontal="right"/>
    </xf>
    <xf numFmtId="0" fontId="22" fillId="0" borderId="0" xfId="13" applyFont="1" applyFill="1"/>
    <xf numFmtId="0" fontId="16" fillId="0" borderId="0" xfId="13" applyFont="1" applyFill="1" applyAlignment="1">
      <alignment horizontal="center"/>
    </xf>
    <xf numFmtId="0" fontId="13" fillId="3" borderId="212" xfId="13" applyFont="1" applyFill="1" applyBorder="1" applyAlignment="1">
      <alignment horizontal="left" indent="1"/>
    </xf>
    <xf numFmtId="0" fontId="20" fillId="0" borderId="193" xfId="13" applyFont="1" applyBorder="1" applyAlignment="1">
      <alignment horizontal="left" vertical="center" indent="1"/>
    </xf>
    <xf numFmtId="0" fontId="22" fillId="3" borderId="193" xfId="13" applyFont="1" applyFill="1" applyBorder="1" applyAlignment="1">
      <alignment horizontal="left" indent="1"/>
    </xf>
    <xf numFmtId="0" fontId="58" fillId="21" borderId="193" xfId="13" applyFont="1" applyFill="1" applyBorder="1" applyAlignment="1">
      <alignment horizontal="left" vertical="center" indent="1"/>
    </xf>
    <xf numFmtId="0" fontId="52" fillId="20" borderId="193" xfId="13" applyFont="1" applyFill="1" applyBorder="1" applyAlignment="1">
      <alignment horizontal="left" vertical="center" indent="1"/>
    </xf>
    <xf numFmtId="0" fontId="52" fillId="21" borderId="193" xfId="13" applyFont="1" applyFill="1" applyBorder="1" applyAlignment="1">
      <alignment horizontal="left" vertical="center" indent="1"/>
    </xf>
    <xf numFmtId="0" fontId="53" fillId="21" borderId="193" xfId="13" applyFont="1" applyFill="1" applyBorder="1" applyAlignment="1">
      <alignment horizontal="left" vertical="center" indent="1"/>
    </xf>
    <xf numFmtId="0" fontId="58" fillId="20" borderId="193" xfId="13" applyFont="1" applyFill="1" applyBorder="1" applyAlignment="1">
      <alignment horizontal="left" vertical="center" indent="1"/>
    </xf>
    <xf numFmtId="0" fontId="13" fillId="20" borderId="193" xfId="13" applyFont="1" applyFill="1" applyBorder="1" applyAlignment="1">
      <alignment horizontal="left" vertical="center" indent="1"/>
    </xf>
    <xf numFmtId="0" fontId="52" fillId="21" borderId="200" xfId="13" applyFont="1" applyFill="1" applyBorder="1" applyAlignment="1">
      <alignment horizontal="left" vertical="center" indent="1"/>
    </xf>
    <xf numFmtId="0" fontId="52" fillId="21" borderId="0" xfId="13" applyFont="1" applyFill="1" applyBorder="1" applyAlignment="1">
      <alignment horizontal="left" vertical="center" indent="1"/>
    </xf>
    <xf numFmtId="0" fontId="58" fillId="21" borderId="0" xfId="13" applyFont="1" applyFill="1" applyBorder="1" applyAlignment="1">
      <alignment horizontal="left" vertical="center" indent="1"/>
    </xf>
    <xf numFmtId="0" fontId="58" fillId="20" borderId="0" xfId="13" applyFont="1" applyFill="1" applyBorder="1" applyAlignment="1">
      <alignment horizontal="left" vertical="center" indent="1"/>
    </xf>
    <xf numFmtId="0" fontId="58" fillId="3" borderId="0" xfId="13" applyFont="1" applyFill="1" applyBorder="1" applyAlignment="1">
      <alignment horizontal="left" indent="1"/>
    </xf>
    <xf numFmtId="0" fontId="52" fillId="3" borderId="0" xfId="13" applyFont="1" applyFill="1" applyBorder="1" applyAlignment="1">
      <alignment horizontal="left" indent="1"/>
    </xf>
    <xf numFmtId="0" fontId="58" fillId="0" borderId="0" xfId="13" applyFont="1" applyBorder="1" applyAlignment="1">
      <alignment horizontal="left" indent="1"/>
    </xf>
    <xf numFmtId="0" fontId="13" fillId="0" borderId="0" xfId="13" applyFont="1" applyAlignment="1">
      <alignment horizontal="left" indent="1"/>
    </xf>
    <xf numFmtId="0" fontId="13" fillId="0" borderId="0" xfId="13" applyFont="1" applyBorder="1" applyAlignment="1">
      <alignment horizontal="left" indent="1"/>
    </xf>
    <xf numFmtId="0" fontId="18" fillId="3" borderId="0" xfId="13" applyFont="1" applyFill="1" applyBorder="1"/>
    <xf numFmtId="0" fontId="22" fillId="3" borderId="0" xfId="13" applyFont="1" applyFill="1" applyBorder="1" applyAlignment="1">
      <alignment horizontal="center"/>
    </xf>
    <xf numFmtId="0" fontId="13" fillId="3" borderId="178" xfId="13" applyFont="1" applyFill="1" applyBorder="1"/>
    <xf numFmtId="0" fontId="0" fillId="3" borderId="0" xfId="0" applyFill="1" applyBorder="1"/>
    <xf numFmtId="0" fontId="22" fillId="3" borderId="0" xfId="0" applyFont="1" applyFill="1" applyBorder="1" applyAlignment="1">
      <alignment vertical="center"/>
    </xf>
    <xf numFmtId="0" fontId="96" fillId="0" borderId="0" xfId="0" applyFont="1" applyBorder="1" applyAlignment="1">
      <alignment vertical="center"/>
    </xf>
    <xf numFmtId="0" fontId="112" fillId="3" borderId="0" xfId="0" applyFont="1" applyFill="1" applyBorder="1"/>
    <xf numFmtId="0" fontId="52" fillId="3" borderId="0" xfId="0" quotePrefix="1" applyFont="1" applyFill="1" applyBorder="1" applyAlignment="1">
      <alignment horizontal="right"/>
    </xf>
    <xf numFmtId="0" fontId="58" fillId="27" borderId="657" xfId="0" applyFont="1" applyFill="1" applyBorder="1" applyAlignment="1">
      <alignment horizontal="right"/>
    </xf>
    <xf numFmtId="169" fontId="58" fillId="3" borderId="658" xfId="0" applyNumberFormat="1" applyFont="1" applyFill="1" applyBorder="1" applyAlignment="1">
      <alignment horizontal="right"/>
    </xf>
    <xf numFmtId="3" fontId="58" fillId="3" borderId="406" xfId="0" applyNumberFormat="1" applyFont="1" applyFill="1" applyBorder="1" applyAlignment="1" applyProtection="1">
      <alignment horizontal="right" vertical="center"/>
      <protection locked="0"/>
    </xf>
    <xf numFmtId="169" fontId="162" fillId="24" borderId="0" xfId="0" applyNumberFormat="1" applyFont="1" applyFill="1" applyBorder="1" applyAlignment="1">
      <alignment vertical="center"/>
    </xf>
    <xf numFmtId="169" fontId="162" fillId="24" borderId="657" xfId="0" applyNumberFormat="1" applyFont="1" applyFill="1" applyBorder="1" applyAlignment="1">
      <alignment vertical="center"/>
    </xf>
    <xf numFmtId="0" fontId="58" fillId="3" borderId="658" xfId="0" applyFont="1" applyFill="1" applyBorder="1" applyAlignment="1">
      <alignment horizontal="right"/>
    </xf>
    <xf numFmtId="0" fontId="58" fillId="3" borderId="657" xfId="0" applyFont="1" applyFill="1" applyBorder="1" applyAlignment="1">
      <alignment horizontal="right"/>
    </xf>
    <xf numFmtId="0" fontId="58" fillId="0" borderId="657" xfId="0" applyFont="1" applyBorder="1"/>
    <xf numFmtId="0" fontId="52" fillId="3" borderId="657" xfId="0" quotePrefix="1" applyFont="1" applyFill="1" applyBorder="1"/>
    <xf numFmtId="169" fontId="58" fillId="3" borderId="657" xfId="0" applyNumberFormat="1" applyFont="1" applyFill="1" applyBorder="1" applyAlignment="1">
      <alignment horizontal="right" vertical="center"/>
    </xf>
    <xf numFmtId="0" fontId="52" fillId="3" borderId="657" xfId="0" applyFont="1" applyFill="1" applyBorder="1" applyAlignment="1">
      <alignment horizontal="center"/>
    </xf>
    <xf numFmtId="169" fontId="58" fillId="28" borderId="657" xfId="0" applyNumberFormat="1" applyFont="1" applyFill="1" applyBorder="1" applyAlignment="1" applyProtection="1">
      <alignment vertical="center"/>
      <protection locked="0"/>
    </xf>
    <xf numFmtId="169" fontId="58" fillId="28" borderId="657" xfId="1" applyNumberFormat="1" applyFont="1" applyFill="1" applyBorder="1" applyAlignment="1" applyProtection="1">
      <alignment vertical="center"/>
    </xf>
    <xf numFmtId="164" fontId="58" fillId="3" borderId="0" xfId="0" applyNumberFormat="1" applyFont="1" applyFill="1" applyBorder="1" applyAlignment="1" applyProtection="1">
      <alignment horizontal="center" vertical="center" wrapText="1"/>
      <protection locked="0"/>
    </xf>
    <xf numFmtId="169" fontId="58" fillId="3" borderId="657" xfId="0" applyNumberFormat="1" applyFont="1" applyFill="1" applyBorder="1" applyAlignment="1" applyProtection="1">
      <alignment horizontal="right" vertical="center"/>
      <protection locked="0"/>
    </xf>
    <xf numFmtId="169" fontId="112" fillId="3" borderId="197" xfId="0" applyNumberFormat="1" applyFont="1" applyFill="1" applyBorder="1" applyAlignment="1">
      <alignment horizontal="justify" vertical="center" wrapText="1"/>
    </xf>
    <xf numFmtId="169" fontId="58" fillId="3" borderId="657" xfId="0" applyNumberFormat="1" applyFont="1" applyFill="1" applyBorder="1" applyAlignment="1">
      <alignment horizontal="justify" vertical="center" wrapText="1"/>
    </xf>
    <xf numFmtId="0" fontId="52" fillId="3" borderId="657" xfId="0" applyFont="1" applyFill="1" applyBorder="1" applyAlignment="1">
      <alignment horizontal="center" vertical="center" wrapText="1"/>
    </xf>
    <xf numFmtId="169" fontId="112" fillId="3" borderId="657" xfId="0" applyNumberFormat="1" applyFont="1" applyFill="1" applyBorder="1" applyAlignment="1">
      <alignment horizontal="justify" vertical="center" wrapText="1"/>
    </xf>
    <xf numFmtId="169" fontId="58" fillId="3" borderId="657" xfId="0" applyNumberFormat="1" applyFont="1" applyFill="1" applyBorder="1" applyAlignment="1" applyProtection="1">
      <alignment horizontal="justify" vertical="center" wrapText="1"/>
      <protection locked="0"/>
    </xf>
    <xf numFmtId="3" fontId="58" fillId="3" borderId="657" xfId="0" applyNumberFormat="1" applyFont="1" applyFill="1" applyBorder="1" applyAlignment="1" applyProtection="1">
      <alignment horizontal="center"/>
      <protection locked="0"/>
    </xf>
    <xf numFmtId="3" fontId="58" fillId="3" borderId="197" xfId="0" applyNumberFormat="1" applyFont="1" applyFill="1" applyBorder="1" applyAlignment="1" applyProtection="1">
      <alignment horizontal="right"/>
      <protection locked="0"/>
    </xf>
    <xf numFmtId="0" fontId="96" fillId="24" borderId="657" xfId="0" applyFont="1" applyFill="1" applyBorder="1" applyAlignment="1">
      <alignment horizontal="right"/>
    </xf>
    <xf numFmtId="0" fontId="164" fillId="0" borderId="0" xfId="67" applyFont="1" applyBorder="1"/>
    <xf numFmtId="1" fontId="165" fillId="0" borderId="0" xfId="67" applyNumberFormat="1" applyFont="1" applyBorder="1" applyAlignment="1">
      <alignment horizontal="center" vertical="center"/>
    </xf>
    <xf numFmtId="1" fontId="165" fillId="0" borderId="0" xfId="67" applyNumberFormat="1" applyFont="1" applyBorder="1"/>
    <xf numFmtId="0" fontId="74" fillId="0" borderId="0" xfId="67" applyFont="1" applyBorder="1" applyAlignment="1">
      <alignment horizontal="center"/>
    </xf>
    <xf numFmtId="0" fontId="93" fillId="0" borderId="0" xfId="67" applyFont="1" applyBorder="1" applyAlignment="1">
      <alignment horizontal="center" vertical="center"/>
    </xf>
    <xf numFmtId="0" fontId="32" fillId="0" borderId="0" xfId="67" applyFont="1" applyBorder="1"/>
    <xf numFmtId="0" fontId="32" fillId="0" borderId="201" xfId="67" applyFont="1" applyBorder="1"/>
    <xf numFmtId="0" fontId="164" fillId="0" borderId="659" xfId="67" applyFont="1" applyBorder="1"/>
    <xf numFmtId="0" fontId="164" fillId="0" borderId="0" xfId="67" applyFont="1" applyBorder="1" applyAlignment="1">
      <alignment horizontal="right" vertical="center"/>
    </xf>
    <xf numFmtId="0" fontId="93" fillId="0" borderId="0" xfId="67" applyFont="1" applyBorder="1"/>
    <xf numFmtId="0" fontId="95" fillId="0" borderId="0" xfId="67" applyFont="1" applyBorder="1"/>
    <xf numFmtId="0" fontId="92" fillId="0" borderId="0" xfId="67" applyFont="1" applyBorder="1"/>
    <xf numFmtId="0" fontId="174" fillId="0" borderId="0" xfId="67" applyFont="1" applyBorder="1" applyAlignment="1">
      <alignment horizontal="left"/>
    </xf>
    <xf numFmtId="0" fontId="165" fillId="0" borderId="0" xfId="67" applyFont="1" applyBorder="1" applyAlignment="1">
      <alignment horizontal="left" readingOrder="2"/>
    </xf>
    <xf numFmtId="0" fontId="164" fillId="0" borderId="0" xfId="67" applyFont="1" applyBorder="1" applyAlignment="1">
      <alignment horizontal="center" vertical="center" wrapText="1"/>
    </xf>
    <xf numFmtId="0" fontId="94" fillId="0" borderId="0" xfId="67" applyFont="1" applyBorder="1" applyAlignment="1">
      <alignment horizontal="left"/>
    </xf>
    <xf numFmtId="0" fontId="151" fillId="0" borderId="0" xfId="67" applyFont="1" applyBorder="1" applyAlignment="1">
      <alignment horizontal="left" readingOrder="2"/>
    </xf>
    <xf numFmtId="0" fontId="171" fillId="0" borderId="0" xfId="67" applyFont="1" applyBorder="1" applyAlignment="1">
      <alignment horizontal="left" vertical="center"/>
    </xf>
    <xf numFmtId="0" fontId="171" fillId="0" borderId="0" xfId="67" applyFont="1" applyBorder="1" applyAlignment="1">
      <alignment vertical="center"/>
    </xf>
    <xf numFmtId="0" fontId="164" fillId="0" borderId="0" xfId="67" applyFont="1" applyBorder="1" applyAlignment="1">
      <alignment horizontal="left"/>
    </xf>
    <xf numFmtId="0" fontId="175" fillId="0" borderId="0" xfId="67" applyFont="1" applyBorder="1" applyAlignment="1">
      <alignment vertical="center"/>
    </xf>
    <xf numFmtId="0" fontId="175" fillId="0" borderId="0" xfId="67" applyFont="1" applyBorder="1" applyAlignment="1">
      <alignment horizontal="left" readingOrder="2"/>
    </xf>
    <xf numFmtId="0" fontId="94" fillId="0" borderId="0" xfId="67" applyFont="1" applyBorder="1" applyAlignment="1">
      <alignment horizontal="left" vertical="center"/>
    </xf>
    <xf numFmtId="0" fontId="93" fillId="0" borderId="0" xfId="67" applyFont="1" applyBorder="1" applyAlignment="1">
      <alignment vertical="center"/>
    </xf>
    <xf numFmtId="0" fontId="92" fillId="0" borderId="0" xfId="67" applyFont="1" applyBorder="1" applyAlignment="1">
      <alignment horizontal="left" readingOrder="2"/>
    </xf>
    <xf numFmtId="0" fontId="96" fillId="0" borderId="0" xfId="67" applyFont="1" applyBorder="1"/>
    <xf numFmtId="0" fontId="96" fillId="0" borderId="0" xfId="67" applyFont="1" applyBorder="1" applyAlignment="1">
      <alignment horizontal="left"/>
    </xf>
    <xf numFmtId="0" fontId="92" fillId="0" borderId="0" xfId="67" applyFont="1" applyBorder="1" applyAlignment="1">
      <alignment vertical="center"/>
    </xf>
    <xf numFmtId="0" fontId="96" fillId="0" borderId="0" xfId="67" applyFont="1" applyBorder="1" applyAlignment="1">
      <alignment horizontal="right" vertical="center"/>
    </xf>
    <xf numFmtId="0" fontId="92" fillId="0" borderId="0" xfId="67" applyFont="1" applyBorder="1" applyAlignment="1">
      <alignment horizontal="left" vertical="center"/>
    </xf>
    <xf numFmtId="0" fontId="94" fillId="0" borderId="0" xfId="67" applyFont="1" applyBorder="1" applyAlignment="1">
      <alignment horizontal="center"/>
    </xf>
    <xf numFmtId="0" fontId="176" fillId="0" borderId="0" xfId="67" applyFont="1" applyBorder="1" applyAlignment="1">
      <alignment horizontal="center" vertical="center"/>
    </xf>
    <xf numFmtId="0" fontId="94" fillId="0" borderId="0" xfId="67" applyFont="1" applyBorder="1"/>
    <xf numFmtId="0" fontId="176" fillId="0" borderId="0" xfId="67" applyFont="1" applyBorder="1" applyAlignment="1">
      <alignment vertical="center"/>
    </xf>
    <xf numFmtId="0" fontId="93" fillId="0" borderId="0" xfId="67" quotePrefix="1" applyFont="1" applyBorder="1" applyAlignment="1">
      <alignment vertical="top"/>
    </xf>
    <xf numFmtId="0" fontId="164" fillId="0" borderId="0" xfId="67" applyFont="1" applyBorder="1" applyAlignment="1">
      <alignment vertical="top"/>
    </xf>
    <xf numFmtId="0" fontId="93" fillId="0" borderId="0" xfId="67" quotePrefix="1" applyFont="1" applyBorder="1" applyAlignment="1">
      <alignment horizontal="left" vertical="top"/>
    </xf>
    <xf numFmtId="0" fontId="165" fillId="0" borderId="0" xfId="67" applyFont="1" applyBorder="1" applyAlignment="1">
      <alignment horizontal="left" readingOrder="1"/>
    </xf>
    <xf numFmtId="0" fontId="165" fillId="0" borderId="0" xfId="67" applyFont="1" applyBorder="1" applyAlignment="1">
      <alignment horizontal="right" readingOrder="2"/>
    </xf>
    <xf numFmtId="0" fontId="151" fillId="0" borderId="0" xfId="67" applyFont="1" applyBorder="1" applyAlignment="1">
      <alignment horizontal="left" readingOrder="1"/>
    </xf>
    <xf numFmtId="0" fontId="151" fillId="0" borderId="0" xfId="67" applyFont="1" applyBorder="1" applyAlignment="1">
      <alignment horizontal="right" readingOrder="2"/>
    </xf>
    <xf numFmtId="0" fontId="93" fillId="0" borderId="0" xfId="67" applyFont="1" applyBorder="1" applyAlignment="1">
      <alignment vertical="top"/>
    </xf>
    <xf numFmtId="0" fontId="96" fillId="0" borderId="0" xfId="67" applyFont="1" applyBorder="1" applyAlignment="1">
      <alignment vertical="top"/>
    </xf>
    <xf numFmtId="0" fontId="176" fillId="0" borderId="0" xfId="67" applyFont="1" applyBorder="1"/>
    <xf numFmtId="0" fontId="178" fillId="0" borderId="0" xfId="67" applyFont="1" applyBorder="1" applyAlignment="1">
      <alignment horizontal="center"/>
    </xf>
    <xf numFmtId="0" fontId="178" fillId="0" borderId="0" xfId="67" applyFont="1" applyBorder="1"/>
    <xf numFmtId="165" fontId="155" fillId="0" borderId="0" xfId="67" applyNumberFormat="1" applyFont="1" applyBorder="1" applyAlignment="1">
      <alignment horizontal="center" vertical="center"/>
    </xf>
    <xf numFmtId="0" fontId="164" fillId="0" borderId="0" xfId="67" applyFont="1" applyBorder="1" applyAlignment="1">
      <alignment horizontal="center"/>
    </xf>
    <xf numFmtId="0" fontId="165" fillId="0" borderId="0" xfId="67" applyFont="1" applyBorder="1" applyAlignment="1">
      <alignment horizontal="left" indent="1" readingOrder="1"/>
    </xf>
    <xf numFmtId="0" fontId="151" fillId="0" borderId="0" xfId="67" applyFont="1" applyBorder="1" applyAlignment="1">
      <alignment horizontal="left" indent="1" readingOrder="1"/>
    </xf>
    <xf numFmtId="0" fontId="95" fillId="0" borderId="0" xfId="67" applyFont="1" applyBorder="1" applyAlignment="1">
      <alignment horizontal="left" indent="1"/>
    </xf>
    <xf numFmtId="0" fontId="165" fillId="0" borderId="0" xfId="67" applyFont="1" applyBorder="1" applyAlignment="1">
      <alignment horizontal="left" indent="1" readingOrder="2"/>
    </xf>
    <xf numFmtId="0" fontId="151" fillId="0" borderId="0" xfId="67" applyFont="1" applyBorder="1" applyAlignment="1">
      <alignment horizontal="left" indent="1" readingOrder="2"/>
    </xf>
    <xf numFmtId="0" fontId="164" fillId="25" borderId="201" xfId="67" applyFont="1" applyFill="1" applyBorder="1"/>
    <xf numFmtId="0" fontId="96" fillId="24" borderId="660" xfId="67" applyFont="1" applyFill="1" applyBorder="1" applyAlignment="1">
      <alignment horizontal="right" vertical="center"/>
    </xf>
    <xf numFmtId="0" fontId="96" fillId="24" borderId="567" xfId="67" applyFont="1" applyFill="1" applyBorder="1" applyAlignment="1">
      <alignment horizontal="right" vertical="center"/>
    </xf>
    <xf numFmtId="0" fontId="96" fillId="24" borderId="661" xfId="67" applyFont="1" applyFill="1" applyBorder="1" applyAlignment="1">
      <alignment horizontal="right" vertical="center"/>
    </xf>
    <xf numFmtId="0" fontId="164" fillId="0" borderId="0" xfId="67" applyFont="1" applyBorder="1" applyAlignment="1">
      <alignment wrapText="1"/>
    </xf>
    <xf numFmtId="0" fontId="176" fillId="24" borderId="0" xfId="67" applyFont="1" applyFill="1" applyBorder="1" applyAlignment="1">
      <alignment horizontal="center" vertical="center"/>
    </xf>
    <xf numFmtId="0" fontId="95" fillId="0" borderId="0" xfId="67" applyFont="1" applyBorder="1" applyAlignment="1">
      <alignment horizontal="center"/>
    </xf>
    <xf numFmtId="165" fontId="155" fillId="24" borderId="0" xfId="67" applyNumberFormat="1" applyFont="1" applyFill="1" applyBorder="1" applyAlignment="1">
      <alignment horizontal="center" vertical="center"/>
    </xf>
    <xf numFmtId="0" fontId="93" fillId="24" borderId="0" xfId="67" applyFont="1" applyFill="1" applyBorder="1" applyAlignment="1">
      <alignment horizontal="center" vertical="center"/>
    </xf>
    <xf numFmtId="0" fontId="164" fillId="0" borderId="0" xfId="67" applyFont="1" applyBorder="1" applyAlignment="1">
      <alignment vertical="center"/>
    </xf>
    <xf numFmtId="0" fontId="174" fillId="24" borderId="0" xfId="67" applyFont="1" applyFill="1" applyBorder="1" applyAlignment="1">
      <alignment horizontal="left"/>
    </xf>
    <xf numFmtId="0" fontId="93" fillId="24" borderId="0" xfId="67" applyFont="1" applyFill="1" applyBorder="1"/>
    <xf numFmtId="0" fontId="94" fillId="24" borderId="0" xfId="67" applyFont="1" applyFill="1" applyBorder="1" applyAlignment="1">
      <alignment horizontal="left"/>
    </xf>
    <xf numFmtId="0" fontId="164" fillId="24" borderId="0" xfId="67" applyFont="1" applyFill="1" applyBorder="1" applyAlignment="1">
      <alignment horizontal="left"/>
    </xf>
    <xf numFmtId="0" fontId="175" fillId="24" borderId="0" xfId="67" applyFont="1" applyFill="1" applyBorder="1" applyAlignment="1">
      <alignment vertical="center"/>
    </xf>
    <xf numFmtId="0" fontId="164" fillId="24" borderId="0" xfId="67" applyFont="1" applyFill="1" applyBorder="1" applyAlignment="1">
      <alignment horizontal="right" vertical="center"/>
    </xf>
    <xf numFmtId="0" fontId="164" fillId="24" borderId="0" xfId="67" applyFont="1" applyFill="1" applyBorder="1"/>
    <xf numFmtId="0" fontId="94" fillId="0" borderId="0" xfId="67" applyFont="1" applyBorder="1" applyAlignment="1">
      <alignment horizontal="left" vertical="center" wrapText="1"/>
    </xf>
    <xf numFmtId="0" fontId="92" fillId="0" borderId="0" xfId="67" applyFont="1" applyBorder="1" applyAlignment="1">
      <alignment horizontal="left" wrapText="1" readingOrder="2"/>
    </xf>
    <xf numFmtId="0" fontId="96" fillId="0" borderId="0" xfId="67" applyFont="1" applyBorder="1" applyAlignment="1">
      <alignment wrapText="1"/>
    </xf>
    <xf numFmtId="0" fontId="96" fillId="24" borderId="0" xfId="67" applyFont="1" applyFill="1" applyBorder="1" applyAlignment="1">
      <alignment horizontal="left" wrapText="1"/>
    </xf>
    <xf numFmtId="0" fontId="92" fillId="24" borderId="0" xfId="67" applyFont="1" applyFill="1" applyBorder="1" applyAlignment="1">
      <alignment vertical="center" wrapText="1"/>
    </xf>
    <xf numFmtId="0" fontId="96" fillId="24" borderId="0" xfId="67" applyFont="1" applyFill="1" applyBorder="1" applyAlignment="1">
      <alignment horizontal="right" vertical="center" wrapText="1"/>
    </xf>
    <xf numFmtId="0" fontId="96" fillId="24" borderId="0" xfId="67" applyFont="1" applyFill="1" applyBorder="1" applyAlignment="1">
      <alignment wrapText="1"/>
    </xf>
    <xf numFmtId="0" fontId="96" fillId="24" borderId="0" xfId="67" applyFont="1" applyFill="1" applyBorder="1" applyAlignment="1">
      <alignment horizontal="left"/>
    </xf>
    <xf numFmtId="0" fontId="92" fillId="24" borderId="0" xfId="67" applyFont="1" applyFill="1" applyBorder="1" applyAlignment="1">
      <alignment vertical="center"/>
    </xf>
    <xf numFmtId="0" fontId="96" fillId="24" borderId="0" xfId="67" applyFont="1" applyFill="1" applyBorder="1" applyAlignment="1">
      <alignment horizontal="right" vertical="center"/>
    </xf>
    <xf numFmtId="0" fontId="96" fillId="24" borderId="0" xfId="67" applyFont="1" applyFill="1" applyBorder="1"/>
    <xf numFmtId="0" fontId="93" fillId="24" borderId="0" xfId="67" quotePrefix="1" applyFont="1" applyFill="1" applyBorder="1" applyAlignment="1">
      <alignment vertical="top"/>
    </xf>
    <xf numFmtId="0" fontId="93" fillId="24" borderId="0" xfId="67" applyFont="1" applyFill="1" applyBorder="1" applyAlignment="1">
      <alignment vertical="top"/>
    </xf>
    <xf numFmtId="0" fontId="164" fillId="24" borderId="0" xfId="67" applyFont="1" applyFill="1" applyBorder="1" applyAlignment="1">
      <alignment vertical="top"/>
    </xf>
    <xf numFmtId="0" fontId="162" fillId="0" borderId="0" xfId="67" applyFont="1" applyBorder="1"/>
    <xf numFmtId="0" fontId="164" fillId="24" borderId="0" xfId="67" applyFont="1" applyFill="1" applyBorder="1" applyAlignment="1">
      <alignment vertical="center"/>
    </xf>
    <xf numFmtId="165" fontId="93" fillId="24" borderId="0" xfId="67" applyNumberFormat="1" applyFont="1" applyFill="1" applyBorder="1" applyAlignment="1">
      <alignment horizontal="center" vertical="center"/>
    </xf>
    <xf numFmtId="0" fontId="95" fillId="30" borderId="0" xfId="67" applyFont="1" applyFill="1" applyBorder="1"/>
    <xf numFmtId="0" fontId="93" fillId="30" borderId="0" xfId="67" quotePrefix="1" applyFont="1" applyFill="1" applyBorder="1" applyAlignment="1">
      <alignment vertical="top"/>
    </xf>
    <xf numFmtId="0" fontId="93" fillId="0" borderId="0" xfId="67" applyFont="1" applyBorder="1" applyAlignment="1">
      <alignment horizontal="center" vertical="top"/>
    </xf>
    <xf numFmtId="0" fontId="155" fillId="0" borderId="0" xfId="67" applyFont="1" applyBorder="1" applyAlignment="1">
      <alignment wrapText="1"/>
    </xf>
    <xf numFmtId="0" fontId="176" fillId="24" borderId="0" xfId="67" applyFont="1" applyFill="1" applyBorder="1" applyAlignment="1">
      <alignment vertical="center"/>
    </xf>
    <xf numFmtId="0" fontId="164" fillId="30" borderId="0" xfId="67" applyFont="1" applyFill="1" applyBorder="1"/>
    <xf numFmtId="1" fontId="165" fillId="24" borderId="0" xfId="67" applyNumberFormat="1" applyFont="1" applyFill="1" applyBorder="1" applyAlignment="1">
      <alignment horizontal="center" vertical="center"/>
    </xf>
    <xf numFmtId="165" fontId="165" fillId="24" borderId="0" xfId="67" applyNumberFormat="1" applyFont="1" applyFill="1" applyBorder="1" applyAlignment="1">
      <alignment horizontal="left" vertical="center"/>
    </xf>
    <xf numFmtId="0" fontId="93" fillId="24" borderId="0" xfId="67" applyFont="1" applyFill="1" applyBorder="1" applyAlignment="1">
      <alignment horizontal="center" vertical="center" wrapText="1"/>
    </xf>
    <xf numFmtId="49" fontId="93" fillId="0" borderId="0" xfId="67" applyNumberFormat="1" applyFont="1" applyBorder="1" applyAlignment="1">
      <alignment horizontal="left" vertical="center"/>
    </xf>
    <xf numFmtId="165" fontId="93" fillId="24" borderId="0" xfId="67" applyNumberFormat="1" applyFont="1" applyFill="1" applyBorder="1" applyAlignment="1">
      <alignment vertical="center"/>
    </xf>
    <xf numFmtId="0" fontId="164" fillId="30" borderId="0" xfId="67" applyFont="1" applyFill="1" applyBorder="1" applyAlignment="1">
      <alignment vertical="top"/>
    </xf>
    <xf numFmtId="0" fontId="162" fillId="30" borderId="0" xfId="67" applyFont="1" applyFill="1" applyBorder="1"/>
    <xf numFmtId="0" fontId="164" fillId="30" borderId="0" xfId="67" applyFont="1" applyFill="1" applyBorder="1" applyAlignment="1">
      <alignment vertical="center"/>
    </xf>
    <xf numFmtId="0" fontId="95" fillId="0" borderId="0" xfId="67" applyFont="1" applyBorder="1" applyAlignment="1">
      <alignment vertical="center"/>
    </xf>
    <xf numFmtId="165" fontId="155" fillId="24" borderId="0" xfId="67" applyNumberFormat="1" applyFont="1" applyFill="1" applyBorder="1" applyAlignment="1">
      <alignment vertical="center"/>
    </xf>
    <xf numFmtId="0" fontId="93" fillId="0" borderId="0" xfId="67" applyFont="1" applyBorder="1" applyAlignment="1">
      <alignment horizontal="right" vertical="center"/>
    </xf>
    <xf numFmtId="0" fontId="164" fillId="0" borderId="600" xfId="67" applyFont="1" applyBorder="1"/>
    <xf numFmtId="0" fontId="96" fillId="24" borderId="193" xfId="67" applyFont="1" applyFill="1" applyBorder="1" applyAlignment="1">
      <alignment horizontal="right" vertical="center"/>
    </xf>
    <xf numFmtId="0" fontId="93" fillId="24" borderId="660" xfId="67" applyFont="1" applyFill="1" applyBorder="1" applyAlignment="1">
      <alignment vertical="center" wrapText="1"/>
    </xf>
    <xf numFmtId="0" fontId="93" fillId="24" borderId="567" xfId="67" applyFont="1" applyFill="1" applyBorder="1" applyAlignment="1">
      <alignment vertical="center" wrapText="1"/>
    </xf>
    <xf numFmtId="0" fontId="93" fillId="24" borderId="567" xfId="67" applyFont="1" applyFill="1" applyBorder="1" applyAlignment="1">
      <alignment horizontal="center" vertical="center" wrapText="1"/>
    </xf>
    <xf numFmtId="0" fontId="93" fillId="24" borderId="661" xfId="67" applyFont="1" applyFill="1" applyBorder="1" applyAlignment="1">
      <alignment vertical="center" wrapText="1"/>
    </xf>
    <xf numFmtId="0" fontId="93" fillId="24" borderId="660" xfId="67" applyFont="1" applyFill="1" applyBorder="1" applyAlignment="1">
      <alignment horizontal="center" vertical="center" wrapText="1"/>
    </xf>
    <xf numFmtId="0" fontId="164" fillId="0" borderId="661" xfId="67" applyFont="1" applyBorder="1"/>
    <xf numFmtId="0" fontId="164" fillId="0" borderId="561" xfId="67" applyFont="1" applyBorder="1" applyAlignment="1">
      <alignment vertical="center"/>
    </xf>
    <xf numFmtId="0" fontId="93" fillId="0" borderId="0" xfId="67" quotePrefix="1" applyFont="1" applyBorder="1" applyAlignment="1">
      <alignment horizontal="center" wrapText="1"/>
    </xf>
    <xf numFmtId="0" fontId="93" fillId="0" borderId="0" xfId="67" applyFont="1" applyBorder="1" applyAlignment="1">
      <alignment horizontal="left" wrapText="1" indent="1"/>
    </xf>
    <xf numFmtId="0" fontId="58" fillId="0" borderId="449" xfId="0" applyFont="1" applyBorder="1"/>
    <xf numFmtId="0" fontId="96" fillId="0" borderId="456" xfId="0" applyFont="1" applyBorder="1"/>
    <xf numFmtId="0" fontId="58" fillId="0" borderId="193" xfId="0" applyFont="1" applyFill="1" applyBorder="1"/>
    <xf numFmtId="0" fontId="15" fillId="3" borderId="212" xfId="0" applyFont="1" applyFill="1" applyBorder="1" applyProtection="1"/>
    <xf numFmtId="0" fontId="14" fillId="3" borderId="209" xfId="0" applyFont="1" applyFill="1" applyBorder="1" applyProtection="1"/>
    <xf numFmtId="0" fontId="15" fillId="3" borderId="209" xfId="0" applyFont="1" applyFill="1" applyBorder="1" applyProtection="1"/>
    <xf numFmtId="0" fontId="23" fillId="0" borderId="209" xfId="0" applyFont="1" applyBorder="1" applyAlignment="1" applyProtection="1">
      <alignment wrapText="1"/>
    </xf>
    <xf numFmtId="0" fontId="22" fillId="0" borderId="664" xfId="0" applyFont="1" applyFill="1" applyBorder="1" applyProtection="1"/>
    <xf numFmtId="0" fontId="18" fillId="0" borderId="193" xfId="0" applyFont="1" applyFill="1" applyBorder="1" applyAlignment="1" applyProtection="1">
      <alignment horizontal="center"/>
    </xf>
    <xf numFmtId="0" fontId="18" fillId="0" borderId="664" xfId="0" applyFont="1" applyFill="1" applyBorder="1" applyAlignment="1" applyProtection="1">
      <alignment horizontal="center"/>
    </xf>
    <xf numFmtId="0" fontId="15" fillId="0" borderId="664" xfId="0" applyFont="1" applyFill="1" applyBorder="1" applyAlignment="1" applyProtection="1"/>
    <xf numFmtId="0" fontId="22" fillId="0" borderId="193" xfId="0" applyFont="1" applyBorder="1" applyProtection="1"/>
    <xf numFmtId="0" fontId="22" fillId="0" borderId="0" xfId="0" applyFont="1" applyBorder="1" applyProtection="1"/>
    <xf numFmtId="0" fontId="22" fillId="0" borderId="0" xfId="0" applyFont="1" applyBorder="1" applyAlignment="1" applyProtection="1">
      <alignment horizontal="right"/>
    </xf>
    <xf numFmtId="0" fontId="22" fillId="0" borderId="0" xfId="0" applyFont="1" applyBorder="1" applyAlignment="1" applyProtection="1"/>
    <xf numFmtId="0" fontId="22" fillId="0" borderId="664" xfId="0" applyFont="1" applyBorder="1" applyProtection="1"/>
    <xf numFmtId="0" fontId="22" fillId="0" borderId="200" xfId="0" applyFont="1" applyBorder="1" applyProtection="1"/>
    <xf numFmtId="0" fontId="22" fillId="0" borderId="197" xfId="0" applyFont="1" applyBorder="1" applyProtection="1"/>
    <xf numFmtId="0" fontId="22" fillId="0" borderId="197" xfId="0" applyFont="1" applyBorder="1" applyAlignment="1" applyProtection="1">
      <alignment horizontal="right"/>
    </xf>
    <xf numFmtId="0" fontId="22" fillId="0" borderId="197" xfId="0" applyFont="1" applyBorder="1" applyAlignment="1" applyProtection="1"/>
    <xf numFmtId="0" fontId="22" fillId="0" borderId="201" xfId="0" applyFont="1" applyBorder="1" applyProtection="1"/>
    <xf numFmtId="0" fontId="15" fillId="0" borderId="0" xfId="0" applyFont="1" applyFill="1" applyBorder="1" applyAlignment="1" applyProtection="1">
      <alignment horizontal="center" vertical="center"/>
    </xf>
    <xf numFmtId="3" fontId="11" fillId="0" borderId="0" xfId="0"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right" vertical="center"/>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right"/>
    </xf>
    <xf numFmtId="0" fontId="22" fillId="0" borderId="0" xfId="0" applyFont="1" applyFill="1" applyBorder="1" applyAlignment="1" applyProtection="1">
      <alignment horizontal="center" vertical="center"/>
    </xf>
    <xf numFmtId="49" fontId="15" fillId="0" borderId="0" xfId="62" applyNumberFormat="1" applyFont="1" applyFill="1" applyBorder="1" applyAlignment="1">
      <alignment horizontal="center"/>
    </xf>
    <xf numFmtId="49" fontId="15" fillId="0" borderId="0" xfId="62" applyNumberFormat="1" applyFont="1" applyFill="1" applyBorder="1" applyAlignment="1">
      <alignment horizontal="left"/>
    </xf>
    <xf numFmtId="0" fontId="22" fillId="0" borderId="193" xfId="0" applyFont="1" applyFill="1" applyBorder="1" applyAlignment="1" applyProtection="1">
      <alignment horizontal="center"/>
    </xf>
    <xf numFmtId="0" fontId="22" fillId="0" borderId="0" xfId="0" applyFont="1" applyFill="1" applyBorder="1" applyAlignment="1" applyProtection="1">
      <alignment horizontal="center"/>
    </xf>
    <xf numFmtId="49" fontId="15" fillId="0" borderId="0" xfId="62" applyNumberFormat="1" applyFont="1" applyFill="1" applyBorder="1" applyAlignment="1">
      <alignment horizontal="left" vertical="top"/>
    </xf>
    <xf numFmtId="0" fontId="15" fillId="0" borderId="0" xfId="62" applyFont="1" applyFill="1" applyBorder="1" applyAlignment="1">
      <alignment horizontal="center" vertical="center"/>
    </xf>
    <xf numFmtId="49" fontId="15" fillId="0" borderId="0" xfId="62" applyNumberFormat="1" applyFont="1" applyFill="1" applyBorder="1" applyAlignment="1">
      <alignment horizontal="center" vertical="center"/>
    </xf>
    <xf numFmtId="49" fontId="15" fillId="0" borderId="0" xfId="62" applyNumberFormat="1" applyFont="1" applyFill="1" applyBorder="1" applyAlignment="1">
      <alignment horizontal="left" vertical="center"/>
    </xf>
    <xf numFmtId="0" fontId="15" fillId="0" borderId="0" xfId="0" applyFont="1" applyFill="1" applyBorder="1" applyAlignment="1">
      <alignment horizontal="right" vertical="center"/>
    </xf>
    <xf numFmtId="0" fontId="15" fillId="0" borderId="0" xfId="23"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pplyProtection="1">
      <alignment horizontal="center"/>
    </xf>
    <xf numFmtId="0" fontId="15" fillId="0" borderId="0" xfId="0" applyFont="1" applyFill="1" applyBorder="1" applyAlignment="1" applyProtection="1">
      <alignment horizontal="left" vertical="center"/>
    </xf>
    <xf numFmtId="0" fontId="15" fillId="0" borderId="0" xfId="23" applyFont="1" applyFill="1" applyBorder="1" applyAlignment="1">
      <alignment horizontal="center"/>
    </xf>
    <xf numFmtId="0" fontId="21" fillId="0" borderId="0" xfId="0" applyFont="1" applyFill="1" applyBorder="1" applyAlignment="1" applyProtection="1">
      <alignment horizontal="right" vertical="center"/>
    </xf>
    <xf numFmtId="0" fontId="13" fillId="0" borderId="0" xfId="0" applyFont="1" applyFill="1" applyBorder="1" applyAlignment="1" applyProtection="1">
      <alignment horizontal="left" vertical="center"/>
    </xf>
    <xf numFmtId="0" fontId="18" fillId="0" borderId="0" xfId="23" applyFont="1" applyFill="1" applyBorder="1" applyAlignment="1">
      <alignment horizontal="center"/>
    </xf>
    <xf numFmtId="0" fontId="15" fillId="0" borderId="0" xfId="65" applyFont="1" applyBorder="1" applyAlignment="1" applyProtection="1">
      <alignment horizontal="center" vertical="center"/>
    </xf>
    <xf numFmtId="0" fontId="15" fillId="0" borderId="0" xfId="0" applyFont="1" applyBorder="1" applyAlignment="1">
      <alignment horizontal="center" vertical="center"/>
    </xf>
    <xf numFmtId="0" fontId="0" fillId="0" borderId="0" xfId="0" applyBorder="1" applyAlignment="1">
      <alignment vertical="center"/>
    </xf>
    <xf numFmtId="0" fontId="0" fillId="0" borderId="0" xfId="0" applyFill="1" applyBorder="1" applyAlignment="1">
      <alignment horizontal="center" vertical="center"/>
    </xf>
    <xf numFmtId="3" fontId="17" fillId="0" borderId="0" xfId="0" applyNumberFormat="1" applyFont="1" applyFill="1" applyBorder="1" applyAlignment="1" applyProtection="1">
      <alignment horizontal="center" vertical="center"/>
    </xf>
    <xf numFmtId="0" fontId="15" fillId="0" borderId="0" xfId="65" applyFont="1" applyFill="1" applyBorder="1" applyAlignment="1" applyProtection="1">
      <alignment horizontal="center" vertical="center"/>
    </xf>
    <xf numFmtId="0" fontId="15" fillId="0" borderId="0" xfId="23" applyFont="1" applyFill="1" applyBorder="1" applyAlignment="1">
      <alignment horizontal="left" vertical="center"/>
    </xf>
    <xf numFmtId="0" fontId="15" fillId="0" borderId="68" xfId="65" applyFont="1" applyFill="1" applyBorder="1" applyAlignment="1" applyProtection="1">
      <alignment horizontal="center" vertical="center"/>
    </xf>
    <xf numFmtId="0" fontId="18" fillId="0" borderId="68" xfId="65" applyFont="1" applyFill="1" applyBorder="1" applyAlignment="1" applyProtection="1">
      <alignment horizontal="center" vertical="center"/>
    </xf>
    <xf numFmtId="0" fontId="18" fillId="0" borderId="0" xfId="65" applyFont="1" applyFill="1" applyBorder="1" applyAlignment="1" applyProtection="1">
      <alignment horizontal="center" vertical="center"/>
    </xf>
    <xf numFmtId="0" fontId="164" fillId="0" borderId="663" xfId="67" applyFont="1" applyBorder="1"/>
    <xf numFmtId="0" fontId="164" fillId="0" borderId="664" xfId="67" applyFont="1" applyBorder="1"/>
    <xf numFmtId="165" fontId="155" fillId="0" borderId="664" xfId="67" applyNumberFormat="1" applyFont="1" applyBorder="1" applyAlignment="1">
      <alignment horizontal="center" vertical="center"/>
    </xf>
    <xf numFmtId="0" fontId="32" fillId="25" borderId="663" xfId="67" applyFont="1" applyFill="1" applyBorder="1"/>
    <xf numFmtId="0" fontId="94" fillId="0" borderId="664" xfId="67" applyFont="1" applyBorder="1"/>
    <xf numFmtId="0" fontId="157" fillId="25" borderId="664" xfId="67" applyFill="1" applyBorder="1"/>
    <xf numFmtId="0" fontId="176" fillId="0" borderId="664" xfId="67" applyFont="1" applyBorder="1" applyAlignment="1">
      <alignment vertical="center"/>
    </xf>
    <xf numFmtId="0" fontId="176" fillId="25" borderId="666" xfId="67" applyFont="1" applyFill="1" applyBorder="1" applyAlignment="1">
      <alignment vertical="center"/>
    </xf>
    <xf numFmtId="0" fontId="32" fillId="0" borderId="664" xfId="67" applyFont="1" applyBorder="1"/>
    <xf numFmtId="0" fontId="95" fillId="0" borderId="664" xfId="67" applyFont="1" applyBorder="1"/>
    <xf numFmtId="0" fontId="176" fillId="0" borderId="664" xfId="67" applyFont="1" applyBorder="1"/>
    <xf numFmtId="1" fontId="94" fillId="0" borderId="664" xfId="67" applyNumberFormat="1" applyFont="1" applyBorder="1" applyAlignment="1">
      <alignment horizontal="center"/>
    </xf>
    <xf numFmtId="1" fontId="165" fillId="0" borderId="663" xfId="67" applyNumberFormat="1" applyFont="1" applyBorder="1" applyAlignment="1">
      <alignment horizontal="center" vertical="center"/>
    </xf>
    <xf numFmtId="1" fontId="165" fillId="0" borderId="664" xfId="67" applyNumberFormat="1" applyFont="1" applyBorder="1" applyAlignment="1">
      <alignment horizontal="center" vertical="center"/>
    </xf>
    <xf numFmtId="1" fontId="165" fillId="0" borderId="666" xfId="67" applyNumberFormat="1" applyFont="1" applyBorder="1"/>
    <xf numFmtId="1" fontId="165" fillId="0" borderId="664" xfId="67" applyNumberFormat="1" applyFont="1" applyBorder="1"/>
    <xf numFmtId="1" fontId="165" fillId="0" borderId="0" xfId="67" applyNumberFormat="1" applyFont="1" applyBorder="1" applyAlignment="1">
      <alignment vertical="center"/>
    </xf>
    <xf numFmtId="0" fontId="15" fillId="25" borderId="425" xfId="0" applyFont="1" applyFill="1" applyBorder="1" applyAlignment="1" applyProtection="1">
      <alignment horizontal="left" indent="1"/>
    </xf>
    <xf numFmtId="0" fontId="15" fillId="25" borderId="0" xfId="0" applyFont="1" applyFill="1" applyBorder="1" applyAlignment="1" applyProtection="1">
      <alignment horizontal="left" indent="1"/>
    </xf>
    <xf numFmtId="0" fontId="18" fillId="25" borderId="0" xfId="0" applyFont="1" applyFill="1" applyBorder="1" applyAlignment="1" applyProtection="1">
      <alignment horizontal="left" indent="1"/>
    </xf>
    <xf numFmtId="0" fontId="18" fillId="25" borderId="428" xfId="0" applyFont="1" applyFill="1" applyBorder="1" applyAlignment="1" applyProtection="1">
      <alignment horizontal="left" vertical="center" wrapText="1" indent="1"/>
      <protection locked="0"/>
    </xf>
    <xf numFmtId="0" fontId="15" fillId="25" borderId="434" xfId="0" applyFont="1" applyFill="1" applyBorder="1" applyAlignment="1" applyProtection="1">
      <alignment horizontal="left" vertical="top" indent="1"/>
    </xf>
    <xf numFmtId="0" fontId="18" fillId="25" borderId="435" xfId="0" applyFont="1" applyFill="1" applyBorder="1" applyAlignment="1" applyProtection="1">
      <alignment horizontal="left" indent="1"/>
      <protection locked="0"/>
    </xf>
    <xf numFmtId="0" fontId="15" fillId="25" borderId="425" xfId="0" applyFont="1" applyFill="1" applyBorder="1" applyAlignment="1" applyProtection="1">
      <alignment horizontal="left" vertical="top" indent="1"/>
    </xf>
    <xf numFmtId="0" fontId="18" fillId="25" borderId="425" xfId="0" applyFont="1" applyFill="1" applyBorder="1" applyAlignment="1" applyProtection="1">
      <alignment horizontal="left" vertical="center" wrapText="1" indent="1"/>
      <protection locked="0"/>
    </xf>
    <xf numFmtId="0" fontId="15" fillId="25" borderId="424" xfId="0" applyFont="1" applyFill="1" applyBorder="1" applyAlignment="1" applyProtection="1">
      <alignment horizontal="left" indent="1"/>
    </xf>
    <xf numFmtId="0" fontId="15" fillId="25" borderId="430" xfId="0" applyFont="1" applyFill="1" applyBorder="1" applyAlignment="1" applyProtection="1">
      <alignment horizontal="left" indent="1"/>
    </xf>
    <xf numFmtId="0" fontId="18" fillId="25" borderId="430" xfId="0" applyFont="1" applyFill="1" applyBorder="1" applyAlignment="1" applyProtection="1">
      <alignment horizontal="left" indent="1"/>
    </xf>
    <xf numFmtId="0" fontId="22" fillId="0" borderId="200" xfId="0" applyFont="1" applyFill="1" applyBorder="1" applyProtection="1"/>
    <xf numFmtId="0" fontId="15" fillId="0" borderId="197" xfId="0" applyFont="1" applyFill="1" applyBorder="1" applyProtection="1"/>
    <xf numFmtId="0" fontId="15" fillId="0" borderId="197" xfId="0" applyFont="1" applyFill="1" applyBorder="1" applyAlignment="1" applyProtection="1">
      <alignment vertical="center"/>
    </xf>
    <xf numFmtId="0" fontId="18" fillId="0" borderId="197" xfId="0" applyFont="1" applyFill="1" applyBorder="1" applyAlignment="1" applyProtection="1"/>
    <xf numFmtId="0" fontId="15" fillId="0" borderId="197" xfId="0" applyFont="1" applyFill="1" applyBorder="1" applyAlignment="1" applyProtection="1">
      <alignment vertical="center" wrapText="1"/>
      <protection locked="0"/>
    </xf>
    <xf numFmtId="0" fontId="15" fillId="0" borderId="197" xfId="0" applyFont="1" applyFill="1" applyBorder="1" applyAlignment="1" applyProtection="1">
      <alignment horizontal="center" vertical="center" wrapText="1"/>
    </xf>
    <xf numFmtId="0" fontId="15" fillId="0" borderId="197" xfId="0" applyFont="1" applyFill="1" applyBorder="1" applyAlignment="1" applyProtection="1">
      <alignment horizontal="left" vertical="center"/>
    </xf>
    <xf numFmtId="0" fontId="18" fillId="0" borderId="197" xfId="0" applyFont="1" applyFill="1" applyBorder="1" applyAlignment="1" applyProtection="1">
      <alignment vertical="center" wrapText="1"/>
      <protection locked="0"/>
    </xf>
    <xf numFmtId="0" fontId="22" fillId="0" borderId="197" xfId="0" applyFont="1" applyFill="1" applyBorder="1" applyProtection="1"/>
    <xf numFmtId="0" fontId="18" fillId="0" borderId="197" xfId="0" applyFont="1" applyFill="1" applyBorder="1" applyAlignment="1" applyProtection="1">
      <protection locked="0"/>
    </xf>
    <xf numFmtId="0" fontId="22" fillId="0" borderId="197" xfId="0" applyFont="1" applyFill="1" applyBorder="1" applyAlignment="1" applyProtection="1"/>
    <xf numFmtId="0" fontId="22" fillId="0" borderId="197" xfId="0" applyFont="1" applyFill="1" applyBorder="1" applyAlignment="1" applyProtection="1">
      <alignment vertical="center"/>
    </xf>
    <xf numFmtId="0" fontId="22" fillId="0" borderId="212" xfId="0" applyFont="1" applyFill="1" applyBorder="1" applyAlignment="1" applyProtection="1">
      <alignment horizontal="center"/>
    </xf>
    <xf numFmtId="0" fontId="22" fillId="0" borderId="209" xfId="0" applyFont="1" applyFill="1" applyBorder="1" applyAlignment="1" applyProtection="1">
      <alignment horizontal="center"/>
    </xf>
    <xf numFmtId="0" fontId="22" fillId="0" borderId="209" xfId="0" applyFont="1" applyFill="1" applyBorder="1" applyProtection="1"/>
    <xf numFmtId="0" fontId="15" fillId="0" borderId="209" xfId="0" applyFont="1" applyFill="1" applyBorder="1" applyProtection="1"/>
    <xf numFmtId="0" fontId="15" fillId="0" borderId="209" xfId="0" applyFont="1" applyFill="1" applyBorder="1" applyAlignment="1" applyProtection="1">
      <alignment vertical="center"/>
    </xf>
    <xf numFmtId="0" fontId="18" fillId="0" borderId="209" xfId="0" applyFont="1" applyFill="1" applyBorder="1" applyAlignment="1" applyProtection="1"/>
    <xf numFmtId="0" fontId="15" fillId="0" borderId="209" xfId="0" applyFont="1" applyFill="1" applyBorder="1" applyAlignment="1" applyProtection="1">
      <alignment vertical="center" wrapText="1"/>
      <protection locked="0"/>
    </xf>
    <xf numFmtId="0" fontId="15" fillId="0" borderId="209" xfId="0" applyFont="1" applyFill="1" applyBorder="1" applyAlignment="1" applyProtection="1">
      <alignment horizontal="center" vertical="center" wrapText="1"/>
    </xf>
    <xf numFmtId="0" fontId="15" fillId="0" borderId="209" xfId="0" applyFont="1" applyFill="1" applyBorder="1" applyAlignment="1" applyProtection="1">
      <alignment horizontal="left" vertical="center"/>
    </xf>
    <xf numFmtId="0" fontId="18" fillId="0" borderId="209" xfId="0" applyFont="1" applyFill="1" applyBorder="1" applyAlignment="1" applyProtection="1">
      <alignment vertical="center" wrapText="1"/>
      <protection locked="0"/>
    </xf>
    <xf numFmtId="0" fontId="18" fillId="0" borderId="209" xfId="0" applyFont="1" applyFill="1" applyBorder="1" applyAlignment="1" applyProtection="1">
      <protection locked="0"/>
    </xf>
    <xf numFmtId="0" fontId="22" fillId="0" borderId="209" xfId="0" applyFont="1" applyFill="1" applyBorder="1" applyAlignment="1" applyProtection="1"/>
    <xf numFmtId="0" fontId="22" fillId="0" borderId="209" xfId="0" applyFont="1" applyFill="1" applyBorder="1" applyAlignment="1" applyProtection="1">
      <alignment vertical="center"/>
    </xf>
    <xf numFmtId="0" fontId="15" fillId="25" borderId="502" xfId="0" applyFont="1" applyFill="1" applyBorder="1" applyAlignment="1"/>
    <xf numFmtId="0" fontId="22" fillId="25" borderId="0" xfId="62" applyFont="1" applyFill="1" applyBorder="1"/>
    <xf numFmtId="0" fontId="22" fillId="25" borderId="0" xfId="62" applyFont="1" applyFill="1" applyBorder="1" applyAlignment="1">
      <alignment horizontal="center" vertical="top"/>
    </xf>
    <xf numFmtId="0" fontId="15" fillId="25" borderId="0" xfId="0" applyFont="1" applyFill="1" applyBorder="1" applyAlignment="1">
      <alignment horizontal="left"/>
    </xf>
    <xf numFmtId="0" fontId="22" fillId="25" borderId="0" xfId="0" applyFont="1" applyFill="1" applyBorder="1" applyAlignment="1"/>
    <xf numFmtId="0" fontId="22" fillId="25" borderId="0" xfId="62" applyFont="1" applyFill="1" applyBorder="1" applyAlignment="1">
      <alignment horizontal="center" vertical="center"/>
    </xf>
    <xf numFmtId="0" fontId="22" fillId="25" borderId="0" xfId="62" applyFont="1" applyFill="1" applyBorder="1" applyAlignment="1">
      <alignment horizontal="center"/>
    </xf>
    <xf numFmtId="0" fontId="18" fillId="25" borderId="0" xfId="0" applyFont="1" applyFill="1" applyBorder="1" applyAlignment="1"/>
    <xf numFmtId="0" fontId="18" fillId="25" borderId="0" xfId="62" applyFont="1" applyFill="1" applyBorder="1" applyAlignment="1">
      <alignment horizontal="center" vertical="center"/>
    </xf>
    <xf numFmtId="0" fontId="135" fillId="25" borderId="0" xfId="0" applyFont="1" applyFill="1" applyBorder="1"/>
    <xf numFmtId="0" fontId="18" fillId="25" borderId="0" xfId="62" applyFont="1" applyFill="1" applyBorder="1" applyAlignment="1">
      <alignment horizontal="left" vertical="center"/>
    </xf>
    <xf numFmtId="0" fontId="18" fillId="25" borderId="0" xfId="62" applyFont="1" applyFill="1" applyBorder="1" applyAlignment="1">
      <alignment horizontal="right" vertical="center"/>
    </xf>
    <xf numFmtId="0" fontId="18" fillId="25" borderId="0" xfId="62" applyFont="1" applyFill="1" applyBorder="1" applyAlignment="1">
      <alignment horizontal="center" vertical="top"/>
    </xf>
    <xf numFmtId="0" fontId="18" fillId="25" borderId="0" xfId="62" applyFont="1" applyFill="1" applyBorder="1" applyAlignment="1">
      <alignment horizontal="right" vertical="top"/>
    </xf>
    <xf numFmtId="0" fontId="22" fillId="0" borderId="0" xfId="62" applyFont="1" applyBorder="1" applyAlignment="1">
      <alignment horizontal="center" vertical="top"/>
    </xf>
    <xf numFmtId="0" fontId="22" fillId="25" borderId="674" xfId="62" applyFont="1" applyFill="1" applyBorder="1" applyAlignment="1">
      <alignment horizontal="left" indent="1"/>
    </xf>
    <xf numFmtId="0" fontId="22" fillId="25" borderId="675" xfId="62" applyFont="1" applyFill="1" applyBorder="1"/>
    <xf numFmtId="0" fontId="15" fillId="25" borderId="675" xfId="0" applyFont="1" applyFill="1" applyBorder="1" applyAlignment="1"/>
    <xf numFmtId="0" fontId="15" fillId="25" borderId="676" xfId="0" applyFont="1" applyFill="1" applyBorder="1" applyAlignment="1"/>
    <xf numFmtId="0" fontId="22" fillId="25" borderId="677" xfId="62" applyFont="1" applyFill="1" applyBorder="1" applyAlignment="1">
      <alignment horizontal="left" indent="1"/>
    </xf>
    <xf numFmtId="0" fontId="22" fillId="25" borderId="678" xfId="62" applyFont="1" applyFill="1" applyBorder="1" applyAlignment="1">
      <alignment horizontal="center" vertical="top"/>
    </xf>
    <xf numFmtId="0" fontId="15" fillId="25" borderId="677" xfId="0" applyFont="1" applyFill="1" applyBorder="1" applyAlignment="1">
      <alignment horizontal="left" indent="1"/>
    </xf>
    <xf numFmtId="0" fontId="18" fillId="25" borderId="678" xfId="0" applyFont="1" applyFill="1" applyBorder="1" applyAlignment="1">
      <alignment vertical="top"/>
    </xf>
    <xf numFmtId="0" fontId="22" fillId="25" borderId="677" xfId="0" applyFont="1" applyFill="1" applyBorder="1" applyAlignment="1">
      <alignment horizontal="left" indent="1"/>
    </xf>
    <xf numFmtId="0" fontId="22" fillId="25" borderId="678" xfId="62" applyFont="1" applyFill="1" applyBorder="1" applyAlignment="1">
      <alignment horizontal="center" vertical="center"/>
    </xf>
    <xf numFmtId="0" fontId="22" fillId="25" borderId="678" xfId="62" applyFont="1" applyFill="1" applyBorder="1" applyAlignment="1">
      <alignment horizontal="center"/>
    </xf>
    <xf numFmtId="0" fontId="18" fillId="25" borderId="677" xfId="0" applyFont="1" applyFill="1" applyBorder="1" applyAlignment="1">
      <alignment horizontal="left" indent="1"/>
    </xf>
    <xf numFmtId="0" fontId="135" fillId="25" borderId="677" xfId="0" applyFont="1" applyFill="1" applyBorder="1" applyAlignment="1">
      <alignment horizontal="left" indent="1"/>
    </xf>
    <xf numFmtId="0" fontId="18" fillId="25" borderId="677" xfId="62" applyFont="1" applyFill="1" applyBorder="1" applyAlignment="1">
      <alignment horizontal="left" vertical="top" indent="1"/>
    </xf>
    <xf numFmtId="0" fontId="22" fillId="25" borderId="679" xfId="62" applyFont="1" applyFill="1" applyBorder="1" applyAlignment="1">
      <alignment horizontal="center" vertical="center"/>
    </xf>
    <xf numFmtId="0" fontId="22" fillId="25" borderId="680" xfId="62" applyFont="1" applyFill="1" applyBorder="1" applyAlignment="1">
      <alignment horizontal="center" vertical="center"/>
    </xf>
    <xf numFmtId="0" fontId="22" fillId="25" borderId="680" xfId="62" applyFont="1" applyFill="1" applyBorder="1" applyAlignment="1">
      <alignment horizontal="right" vertical="center"/>
    </xf>
    <xf numFmtId="0" fontId="22" fillId="25" borderId="681" xfId="62" applyFont="1" applyFill="1" applyBorder="1" applyAlignment="1">
      <alignment horizontal="center" vertical="center"/>
    </xf>
    <xf numFmtId="0" fontId="18" fillId="25" borderId="0" xfId="62" applyFont="1" applyFill="1" applyBorder="1" applyAlignment="1">
      <alignment horizontal="left" vertical="top"/>
    </xf>
    <xf numFmtId="0" fontId="22" fillId="0" borderId="200" xfId="0" applyFont="1" applyFill="1" applyBorder="1" applyAlignment="1" applyProtection="1">
      <alignment horizontal="center"/>
    </xf>
    <xf numFmtId="0" fontId="22" fillId="0" borderId="197" xfId="0" applyFont="1" applyFill="1" applyBorder="1" applyAlignment="1" applyProtection="1">
      <alignment horizontal="center"/>
    </xf>
    <xf numFmtId="0" fontId="22" fillId="0" borderId="212" xfId="0" applyFont="1" applyFill="1" applyBorder="1" applyProtection="1"/>
    <xf numFmtId="0" fontId="15" fillId="25" borderId="0" xfId="62" applyFont="1" applyFill="1" applyBorder="1" applyAlignment="1"/>
    <xf numFmtId="0" fontId="15" fillId="25" borderId="0" xfId="62" applyFont="1" applyFill="1" applyBorder="1" applyAlignment="1">
      <alignment vertical="center"/>
    </xf>
    <xf numFmtId="0" fontId="18" fillId="25" borderId="0" xfId="62" applyFont="1" applyFill="1" applyBorder="1" applyAlignment="1"/>
    <xf numFmtId="0" fontId="18" fillId="25" borderId="0" xfId="62" applyFont="1" applyFill="1" applyBorder="1" applyAlignment="1">
      <alignment vertical="top"/>
    </xf>
    <xf numFmtId="0" fontId="15" fillId="0" borderId="657" xfId="62" applyFont="1" applyFill="1" applyBorder="1" applyAlignment="1"/>
    <xf numFmtId="0" fontId="15" fillId="25" borderId="674" xfId="62" applyFont="1" applyFill="1" applyBorder="1" applyAlignment="1"/>
    <xf numFmtId="0" fontId="15" fillId="25" borderId="675" xfId="62" applyFont="1" applyFill="1" applyBorder="1" applyAlignment="1"/>
    <xf numFmtId="0" fontId="15" fillId="25" borderId="676" xfId="62" applyFont="1" applyFill="1" applyBorder="1" applyAlignment="1"/>
    <xf numFmtId="0" fontId="15" fillId="25" borderId="678" xfId="62" applyFont="1" applyFill="1" applyBorder="1" applyAlignment="1"/>
    <xf numFmtId="0" fontId="15" fillId="25" borderId="679" xfId="62" applyFont="1" applyFill="1" applyBorder="1" applyAlignment="1"/>
    <xf numFmtId="0" fontId="15" fillId="25" borderId="680" xfId="62" applyFont="1" applyFill="1" applyBorder="1" applyAlignment="1"/>
    <xf numFmtId="0" fontId="15" fillId="25" borderId="681" xfId="62" applyFont="1" applyFill="1" applyBorder="1" applyAlignment="1"/>
    <xf numFmtId="0" fontId="15" fillId="25" borderId="674" xfId="0" applyFont="1" applyFill="1" applyBorder="1" applyAlignment="1">
      <alignment horizontal="left"/>
    </xf>
    <xf numFmtId="0" fontId="15" fillId="25" borderId="677" xfId="0" applyFont="1" applyFill="1" applyBorder="1" applyAlignment="1">
      <alignment horizontal="left"/>
    </xf>
    <xf numFmtId="0" fontId="15" fillId="25" borderId="678" xfId="0" applyFont="1" applyFill="1" applyBorder="1" applyAlignment="1"/>
    <xf numFmtId="0" fontId="18" fillId="25" borderId="677" xfId="0" applyFont="1" applyFill="1" applyBorder="1" applyAlignment="1">
      <alignment horizontal="left"/>
    </xf>
    <xf numFmtId="0" fontId="18" fillId="25" borderId="679" xfId="0" applyFont="1" applyFill="1" applyBorder="1" applyAlignment="1">
      <alignment horizontal="left" vertical="top"/>
    </xf>
    <xf numFmtId="0" fontId="18" fillId="25" borderId="680" xfId="0" applyFont="1" applyFill="1" applyBorder="1" applyAlignment="1"/>
    <xf numFmtId="0" fontId="18" fillId="25" borderId="681" xfId="0" applyFont="1" applyFill="1" applyBorder="1" applyAlignment="1"/>
    <xf numFmtId="0" fontId="15" fillId="25" borderId="677" xfId="62" applyFont="1" applyFill="1" applyBorder="1" applyAlignment="1">
      <alignment horizontal="left" indent="1"/>
    </xf>
    <xf numFmtId="0" fontId="15" fillId="25" borderId="677" xfId="62" applyFont="1" applyFill="1" applyBorder="1" applyAlignment="1">
      <alignment horizontal="left" vertical="top" indent="1"/>
    </xf>
    <xf numFmtId="0" fontId="18" fillId="25" borderId="677" xfId="62" applyFont="1" applyFill="1" applyBorder="1" applyAlignment="1">
      <alignment horizontal="left" indent="1"/>
    </xf>
    <xf numFmtId="0" fontId="13" fillId="0" borderId="197" xfId="0" applyFont="1" applyFill="1" applyBorder="1" applyProtection="1"/>
    <xf numFmtId="0" fontId="14" fillId="0" borderId="197" xfId="0" applyFont="1" applyFill="1" applyBorder="1" applyProtection="1"/>
    <xf numFmtId="0" fontId="15" fillId="25" borderId="0" xfId="62" applyFont="1" applyFill="1" applyBorder="1" applyAlignment="1">
      <alignment horizontal="left" vertical="top"/>
    </xf>
    <xf numFmtId="0" fontId="22" fillId="25" borderId="0" xfId="62" applyFont="1" applyFill="1" applyBorder="1" applyAlignment="1">
      <alignment vertical="top"/>
    </xf>
    <xf numFmtId="0" fontId="15" fillId="25" borderId="0" xfId="62" applyFont="1" applyFill="1" applyBorder="1" applyAlignment="1">
      <alignment vertical="top"/>
    </xf>
    <xf numFmtId="0" fontId="22" fillId="25" borderId="675" xfId="62" applyFont="1" applyFill="1" applyBorder="1" applyAlignment="1">
      <alignment vertical="top"/>
    </xf>
    <xf numFmtId="0" fontId="22" fillId="25" borderId="676" xfId="62" applyFont="1" applyFill="1" applyBorder="1" applyAlignment="1">
      <alignment vertical="top"/>
    </xf>
    <xf numFmtId="0" fontId="22" fillId="25" borderId="678" xfId="62" applyFont="1" applyFill="1" applyBorder="1" applyAlignment="1">
      <alignment vertical="top"/>
    </xf>
    <xf numFmtId="0" fontId="22" fillId="25" borderId="680" xfId="62" applyFont="1" applyFill="1" applyBorder="1" applyAlignment="1">
      <alignment vertical="top"/>
    </xf>
    <xf numFmtId="0" fontId="22" fillId="25" borderId="681" xfId="62" applyFont="1" applyFill="1" applyBorder="1" applyAlignment="1">
      <alignment vertical="top"/>
    </xf>
    <xf numFmtId="0" fontId="15" fillId="25" borderId="0" xfId="62" applyFont="1" applyFill="1" applyBorder="1" applyAlignment="1">
      <alignment horizontal="left" vertical="top" indent="1"/>
    </xf>
    <xf numFmtId="0" fontId="18" fillId="25" borderId="0" xfId="62" applyFont="1" applyFill="1" applyBorder="1" applyAlignment="1">
      <alignment horizontal="left" vertical="top" indent="1"/>
    </xf>
    <xf numFmtId="0" fontId="22" fillId="25" borderId="0" xfId="62" applyFont="1" applyFill="1" applyBorder="1" applyAlignment="1">
      <alignment horizontal="left" vertical="top" indent="1"/>
    </xf>
    <xf numFmtId="0" fontId="22" fillId="25" borderId="680" xfId="62" applyFont="1" applyFill="1" applyBorder="1" applyAlignment="1">
      <alignment horizontal="left" vertical="top" indent="1"/>
    </xf>
    <xf numFmtId="0" fontId="22" fillId="0" borderId="685" xfId="62" applyFont="1" applyFill="1" applyBorder="1" applyAlignment="1">
      <alignment vertical="top"/>
    </xf>
    <xf numFmtId="0" fontId="22" fillId="25" borderId="675" xfId="62" applyFont="1" applyFill="1" applyBorder="1" applyAlignment="1"/>
    <xf numFmtId="0" fontId="15" fillId="25" borderId="675" xfId="62" applyFont="1" applyFill="1" applyBorder="1" applyAlignment="1">
      <alignment horizontal="left" indent="1"/>
    </xf>
    <xf numFmtId="0" fontId="21" fillId="0" borderId="0" xfId="0" applyFont="1" applyFill="1" applyBorder="1" applyProtection="1"/>
    <xf numFmtId="0" fontId="21" fillId="4" borderId="0" xfId="0" applyFont="1" applyFill="1" applyBorder="1" applyProtection="1"/>
    <xf numFmtId="0" fontId="21" fillId="4" borderId="0" xfId="0" applyFont="1" applyFill="1" applyProtection="1"/>
    <xf numFmtId="0" fontId="13" fillId="0" borderId="664" xfId="0" applyFont="1" applyFill="1" applyBorder="1" applyProtection="1"/>
    <xf numFmtId="0" fontId="22" fillId="0" borderId="664" xfId="0" applyFont="1" applyFill="1" applyBorder="1" applyAlignment="1" applyProtection="1">
      <alignment vertical="center"/>
    </xf>
    <xf numFmtId="0" fontId="15" fillId="0" borderId="657" xfId="0" applyFont="1" applyFill="1" applyBorder="1" applyProtection="1"/>
    <xf numFmtId="0" fontId="22" fillId="0" borderId="657" xfId="0" applyFont="1" applyFill="1" applyBorder="1" applyProtection="1"/>
    <xf numFmtId="0" fontId="15" fillId="0" borderId="657" xfId="0" applyFont="1" applyFill="1" applyBorder="1" applyAlignment="1" applyProtection="1">
      <alignment vertical="center" wrapText="1"/>
      <protection locked="0"/>
    </xf>
    <xf numFmtId="0" fontId="15" fillId="0" borderId="657" xfId="0" applyFont="1" applyFill="1" applyBorder="1" applyAlignment="1" applyProtection="1">
      <alignment horizontal="center" vertical="center" wrapText="1"/>
    </xf>
    <xf numFmtId="0" fontId="15" fillId="0" borderId="657" xfId="0" applyFont="1" applyFill="1" applyBorder="1" applyAlignment="1" applyProtection="1">
      <alignment horizontal="left" vertical="center"/>
    </xf>
    <xf numFmtId="0" fontId="18" fillId="0" borderId="657" xfId="0" applyFont="1" applyFill="1" applyBorder="1" applyAlignment="1" applyProtection="1">
      <alignment vertical="center" wrapText="1"/>
      <protection locked="0"/>
    </xf>
    <xf numFmtId="0" fontId="18" fillId="0" borderId="657" xfId="0" applyFont="1" applyFill="1" applyBorder="1" applyAlignment="1" applyProtection="1">
      <protection locked="0"/>
    </xf>
    <xf numFmtId="0" fontId="15" fillId="0" borderId="657" xfId="0" applyFont="1" applyFill="1" applyBorder="1" applyAlignment="1" applyProtection="1">
      <alignment horizontal="center" vertical="top" wrapText="1"/>
    </xf>
    <xf numFmtId="0" fontId="15" fillId="0" borderId="657" xfId="0" applyFont="1" applyFill="1" applyBorder="1" applyAlignment="1" applyProtection="1">
      <alignment horizontal="center"/>
    </xf>
    <xf numFmtId="0" fontId="22" fillId="0" borderId="539" xfId="0" applyFont="1" applyFill="1" applyBorder="1" applyProtection="1"/>
    <xf numFmtId="0" fontId="13" fillId="0" borderId="411" xfId="0" applyFont="1" applyFill="1" applyBorder="1" applyProtection="1"/>
    <xf numFmtId="0" fontId="16" fillId="0" borderId="657" xfId="0" applyFont="1" applyFill="1" applyBorder="1" applyAlignment="1" applyProtection="1">
      <alignment vertical="center"/>
    </xf>
    <xf numFmtId="0" fontId="18" fillId="0" borderId="657" xfId="0" applyFont="1" applyFill="1" applyBorder="1" applyAlignment="1" applyProtection="1"/>
    <xf numFmtId="0" fontId="18" fillId="0" borderId="657" xfId="0" applyFont="1" applyFill="1" applyBorder="1" applyAlignment="1" applyProtection="1">
      <alignment horizontal="center" vertical="center" wrapText="1"/>
    </xf>
    <xf numFmtId="0" fontId="22" fillId="0" borderId="657" xfId="0" applyFont="1" applyFill="1" applyBorder="1" applyAlignment="1" applyProtection="1">
      <alignment horizontal="center" vertical="center"/>
    </xf>
    <xf numFmtId="0" fontId="18" fillId="0" borderId="657" xfId="0" applyFont="1" applyFill="1" applyBorder="1" applyAlignment="1" applyProtection="1">
      <alignment vertical="top"/>
    </xf>
    <xf numFmtId="0" fontId="22" fillId="0" borderId="657" xfId="0" applyFont="1" applyFill="1" applyBorder="1" applyAlignment="1" applyProtection="1"/>
    <xf numFmtId="0" fontId="13" fillId="0" borderId="657" xfId="0" applyFont="1" applyFill="1" applyBorder="1" applyProtection="1"/>
    <xf numFmtId="0" fontId="13" fillId="0" borderId="657" xfId="0" applyFont="1" applyFill="1" applyBorder="1" applyAlignment="1" applyProtection="1"/>
    <xf numFmtId="0" fontId="13" fillId="0" borderId="657" xfId="0" applyFont="1" applyFill="1" applyBorder="1" applyAlignment="1" applyProtection="1">
      <alignment vertical="center"/>
    </xf>
    <xf numFmtId="0" fontId="13" fillId="0" borderId="539" xfId="0" applyFont="1" applyFill="1" applyBorder="1" applyProtection="1"/>
    <xf numFmtId="0" fontId="15" fillId="0" borderId="184" xfId="0" applyFont="1" applyFill="1" applyBorder="1" applyAlignment="1" applyProtection="1">
      <alignment vertical="center"/>
    </xf>
    <xf numFmtId="0" fontId="15" fillId="0" borderId="657" xfId="0" applyFont="1" applyFill="1" applyBorder="1" applyAlignment="1" applyProtection="1">
      <alignment vertical="center"/>
    </xf>
    <xf numFmtId="0" fontId="22" fillId="0" borderId="657" xfId="0" applyFont="1" applyFill="1" applyBorder="1" applyAlignment="1" applyProtection="1">
      <alignment vertical="center"/>
    </xf>
    <xf numFmtId="0" fontId="22" fillId="0" borderId="184" xfId="0" applyFont="1" applyFill="1" applyBorder="1" applyAlignment="1" applyProtection="1"/>
    <xf numFmtId="0" fontId="22" fillId="0" borderId="201" xfId="0" applyFont="1" applyFill="1" applyBorder="1" applyProtection="1"/>
    <xf numFmtId="0" fontId="22" fillId="0" borderId="663" xfId="0" applyFont="1" applyFill="1" applyBorder="1" applyProtection="1"/>
    <xf numFmtId="0" fontId="22" fillId="0" borderId="663" xfId="0" applyFont="1" applyFill="1" applyBorder="1" applyAlignment="1" applyProtection="1">
      <alignment horizontal="center"/>
    </xf>
    <xf numFmtId="0" fontId="15" fillId="0" borderId="664" xfId="0" applyFont="1" applyFill="1" applyBorder="1" applyAlignment="1" applyProtection="1">
      <alignment horizontal="right"/>
    </xf>
    <xf numFmtId="0" fontId="22" fillId="0" borderId="664" xfId="0" applyFont="1" applyFill="1" applyBorder="1" applyAlignment="1" applyProtection="1"/>
    <xf numFmtId="0" fontId="22" fillId="0" borderId="664" xfId="0" applyFont="1" applyFill="1" applyBorder="1" applyAlignment="1" applyProtection="1">
      <alignment horizontal="center"/>
    </xf>
    <xf numFmtId="0" fontId="22" fillId="0" borderId="201" xfId="0" applyFont="1" applyFill="1" applyBorder="1" applyAlignment="1" applyProtection="1">
      <alignment horizontal="center"/>
    </xf>
    <xf numFmtId="0" fontId="15" fillId="0" borderId="0" xfId="0" quotePrefix="1" applyFont="1" applyFill="1" applyBorder="1" applyProtection="1"/>
    <xf numFmtId="0" fontId="15" fillId="0" borderId="657" xfId="0" applyFont="1" applyFill="1" applyBorder="1" applyAlignment="1" applyProtection="1">
      <alignment horizontal="left"/>
    </xf>
    <xf numFmtId="0" fontId="15" fillId="0" borderId="657" xfId="0" applyFont="1" applyFill="1" applyBorder="1" applyAlignment="1" applyProtection="1"/>
    <xf numFmtId="0" fontId="22" fillId="0" borderId="657" xfId="0" applyFont="1" applyFill="1" applyBorder="1" applyAlignment="1" applyProtection="1">
      <alignment horizontal="left" vertical="center"/>
    </xf>
    <xf numFmtId="0" fontId="15" fillId="0" borderId="657" xfId="0" applyFont="1" applyFill="1" applyBorder="1" applyAlignment="1" applyProtection="1">
      <alignment horizontal="right" vertical="center"/>
      <protection locked="0"/>
    </xf>
    <xf numFmtId="0" fontId="15" fillId="0" borderId="539" xfId="0" applyFont="1" applyFill="1" applyBorder="1" applyAlignment="1" applyProtection="1">
      <alignment horizontal="right"/>
    </xf>
    <xf numFmtId="0" fontId="15" fillId="25" borderId="513" xfId="0" applyFont="1" applyFill="1" applyBorder="1" applyAlignment="1">
      <alignment horizontal="left"/>
    </xf>
    <xf numFmtId="0" fontId="15" fillId="25" borderId="184" xfId="0" applyFont="1" applyFill="1" applyBorder="1" applyAlignment="1"/>
    <xf numFmtId="0" fontId="18" fillId="25" borderId="540" xfId="0" applyFont="1" applyFill="1" applyBorder="1" applyAlignment="1">
      <alignment horizontal="left" vertical="top"/>
    </xf>
    <xf numFmtId="0" fontId="18" fillId="25" borderId="657" xfId="0" applyFont="1" applyFill="1" applyBorder="1" applyAlignment="1"/>
    <xf numFmtId="0" fontId="18" fillId="25" borderId="541" xfId="0" applyFont="1" applyFill="1" applyBorder="1" applyAlignment="1"/>
    <xf numFmtId="0" fontId="22" fillId="0" borderId="657" xfId="62" applyFont="1" applyFill="1" applyBorder="1"/>
    <xf numFmtId="0" fontId="15" fillId="0" borderId="657" xfId="63" applyFont="1" applyFill="1" applyBorder="1" applyAlignment="1">
      <alignment vertical="center"/>
    </xf>
    <xf numFmtId="0" fontId="15" fillId="0" borderId="657" xfId="62" applyFont="1" applyFill="1" applyBorder="1" applyAlignment="1">
      <alignment vertical="top"/>
    </xf>
    <xf numFmtId="0" fontId="13" fillId="0" borderId="200" xfId="0" applyFont="1" applyFill="1" applyBorder="1" applyProtection="1"/>
    <xf numFmtId="0" fontId="13" fillId="0" borderId="201" xfId="0" applyFont="1" applyFill="1" applyBorder="1" applyProtection="1"/>
    <xf numFmtId="0" fontId="22" fillId="0" borderId="657" xfId="0" applyFont="1" applyFill="1" applyBorder="1" applyAlignment="1" applyProtection="1">
      <alignment horizontal="center"/>
    </xf>
    <xf numFmtId="0" fontId="22" fillId="0" borderId="539" xfId="0" applyFont="1" applyFill="1" applyBorder="1" applyAlignment="1" applyProtection="1">
      <alignment horizontal="center"/>
    </xf>
    <xf numFmtId="0" fontId="13" fillId="0" borderId="657" xfId="62" applyFont="1" applyFill="1" applyBorder="1"/>
    <xf numFmtId="0" fontId="14" fillId="0" borderId="657" xfId="63" applyFont="1" applyFill="1" applyBorder="1" applyAlignment="1">
      <alignment vertical="center"/>
    </xf>
    <xf numFmtId="0" fontId="14" fillId="0" borderId="657" xfId="62" applyFont="1" applyFill="1" applyBorder="1" applyAlignment="1">
      <alignment vertical="top"/>
    </xf>
    <xf numFmtId="0" fontId="33" fillId="0" borderId="657" xfId="62" applyFont="1" applyFill="1" applyBorder="1" applyAlignment="1">
      <alignment vertical="top"/>
    </xf>
    <xf numFmtId="0" fontId="139" fillId="0" borderId="657" xfId="63" applyFont="1" applyFill="1" applyBorder="1" applyAlignment="1">
      <alignment horizontal="center" vertical="center"/>
    </xf>
    <xf numFmtId="0" fontId="138" fillId="0" borderId="657" xfId="62" applyFont="1" applyFill="1" applyBorder="1"/>
    <xf numFmtId="0" fontId="14" fillId="0" borderId="657" xfId="62" applyFont="1" applyFill="1" applyBorder="1" applyAlignment="1"/>
    <xf numFmtId="0" fontId="18" fillId="0" borderId="657" xfId="62" applyFont="1" applyFill="1" applyBorder="1" applyAlignment="1"/>
    <xf numFmtId="0" fontId="15" fillId="0" borderId="657" xfId="62" applyFont="1" applyFill="1" applyBorder="1" applyAlignment="1">
      <alignment vertical="center"/>
    </xf>
    <xf numFmtId="0" fontId="13" fillId="0" borderId="209" xfId="0" applyFont="1" applyFill="1" applyBorder="1" applyProtection="1"/>
    <xf numFmtId="0" fontId="14" fillId="0" borderId="209" xfId="0" applyFont="1" applyFill="1" applyBorder="1" applyProtection="1"/>
    <xf numFmtId="0" fontId="22" fillId="0" borderId="193" xfId="65" applyFont="1" applyFill="1" applyBorder="1" applyAlignment="1" applyProtection="1">
      <alignment horizontal="right" vertical="center"/>
    </xf>
    <xf numFmtId="0" fontId="14" fillId="0" borderId="664" xfId="0" applyFont="1" applyFill="1" applyBorder="1" applyAlignment="1" applyProtection="1">
      <alignment vertical="center"/>
    </xf>
    <xf numFmtId="0" fontId="15" fillId="0" borderId="193" xfId="65" quotePrefix="1" applyFont="1" applyBorder="1" applyAlignment="1" applyProtection="1">
      <alignment horizontal="right" vertical="center"/>
    </xf>
    <xf numFmtId="0" fontId="22" fillId="0" borderId="664" xfId="65" applyFont="1" applyBorder="1" applyAlignment="1" applyProtection="1">
      <alignment vertical="center"/>
    </xf>
    <xf numFmtId="0" fontId="22" fillId="0" borderId="193" xfId="65" applyFont="1" applyBorder="1" applyAlignment="1" applyProtection="1">
      <alignment horizontal="right" vertical="center"/>
    </xf>
    <xf numFmtId="0" fontId="22" fillId="0" borderId="411" xfId="65" applyFont="1" applyFill="1" applyBorder="1" applyAlignment="1" applyProtection="1">
      <alignment horizontal="right" vertical="center"/>
    </xf>
    <xf numFmtId="0" fontId="22" fillId="0" borderId="657" xfId="0" applyFont="1" applyFill="1" applyBorder="1" applyAlignment="1">
      <alignment vertical="center"/>
    </xf>
    <xf numFmtId="0" fontId="15" fillId="0" borderId="657" xfId="0" applyFont="1" applyFill="1" applyBorder="1" applyAlignment="1">
      <alignment vertical="center"/>
    </xf>
    <xf numFmtId="0" fontId="0" fillId="0" borderId="657" xfId="0" applyFill="1" applyBorder="1" applyAlignment="1">
      <alignment vertical="center"/>
    </xf>
    <xf numFmtId="0" fontId="14" fillId="0" borderId="657" xfId="0" applyFont="1" applyFill="1" applyBorder="1" applyAlignment="1" applyProtection="1">
      <alignment vertical="center"/>
    </xf>
    <xf numFmtId="0" fontId="13" fillId="25" borderId="513" xfId="0" applyFont="1" applyFill="1" applyBorder="1" applyAlignment="1" applyProtection="1">
      <alignment horizontal="center"/>
    </xf>
    <xf numFmtId="0" fontId="13" fillId="25" borderId="184" xfId="0" applyFont="1" applyFill="1" applyBorder="1" applyAlignment="1" applyProtection="1">
      <alignment horizontal="center"/>
    </xf>
    <xf numFmtId="0" fontId="13" fillId="25" borderId="184" xfId="0" applyFont="1" applyFill="1" applyBorder="1" applyProtection="1"/>
    <xf numFmtId="0" fontId="13" fillId="25" borderId="184" xfId="0" applyFont="1" applyFill="1" applyBorder="1" applyAlignment="1" applyProtection="1">
      <alignment vertical="center"/>
    </xf>
    <xf numFmtId="0" fontId="14" fillId="25" borderId="529" xfId="0" applyFont="1" applyFill="1" applyBorder="1" applyAlignment="1" applyProtection="1">
      <alignment vertical="center"/>
    </xf>
    <xf numFmtId="0" fontId="13" fillId="25" borderId="529" xfId="0" applyFont="1" applyFill="1" applyBorder="1" applyAlignment="1" applyProtection="1"/>
    <xf numFmtId="0" fontId="13" fillId="25" borderId="529" xfId="0" applyFont="1" applyFill="1" applyBorder="1" applyProtection="1"/>
    <xf numFmtId="0" fontId="13" fillId="25" borderId="540" xfId="0" applyFont="1" applyFill="1" applyBorder="1" applyAlignment="1" applyProtection="1">
      <alignment horizontal="center"/>
    </xf>
    <xf numFmtId="0" fontId="13" fillId="25" borderId="657" xfId="0" applyFont="1" applyFill="1" applyBorder="1" applyAlignment="1" applyProtection="1">
      <alignment horizontal="center"/>
    </xf>
    <xf numFmtId="0" fontId="13" fillId="25" borderId="657" xfId="0" applyFont="1" applyFill="1" applyBorder="1" applyProtection="1"/>
    <xf numFmtId="0" fontId="14" fillId="25" borderId="657" xfId="0" applyFont="1" applyFill="1" applyBorder="1" applyAlignment="1" applyProtection="1">
      <alignment vertical="center"/>
    </xf>
    <xf numFmtId="0" fontId="14" fillId="25" borderId="541" xfId="0" applyFont="1" applyFill="1" applyBorder="1" applyAlignment="1" applyProtection="1">
      <alignment vertical="center"/>
    </xf>
    <xf numFmtId="0" fontId="22" fillId="0" borderId="200" xfId="65" applyFont="1" applyFill="1" applyBorder="1" applyAlignment="1" applyProtection="1">
      <alignment horizontal="right" vertical="center"/>
    </xf>
    <xf numFmtId="0" fontId="22" fillId="0" borderId="197" xfId="0" applyFont="1" applyFill="1" applyBorder="1" applyAlignment="1">
      <alignment vertical="center"/>
    </xf>
    <xf numFmtId="0" fontId="15" fillId="0" borderId="197" xfId="0" applyFont="1" applyFill="1" applyBorder="1" applyAlignment="1">
      <alignment vertical="center"/>
    </xf>
    <xf numFmtId="0" fontId="0" fillId="0" borderId="197" xfId="0" applyFill="1" applyBorder="1" applyAlignment="1">
      <alignment vertical="center"/>
    </xf>
    <xf numFmtId="0" fontId="14" fillId="0" borderId="197" xfId="0" applyFont="1" applyFill="1" applyBorder="1" applyAlignment="1" applyProtection="1">
      <alignment vertical="center"/>
    </xf>
    <xf numFmtId="0" fontId="18" fillId="0" borderId="209" xfId="62" applyFont="1" applyFill="1" applyBorder="1" applyAlignment="1"/>
    <xf numFmtId="0" fontId="15" fillId="0" borderId="209" xfId="62" applyFont="1" applyFill="1" applyBorder="1" applyAlignment="1"/>
    <xf numFmtId="0" fontId="15" fillId="0" borderId="209" xfId="0" applyFont="1" applyFill="1" applyBorder="1" applyAlignment="1" applyProtection="1">
      <alignment horizontal="right" vertical="center"/>
    </xf>
    <xf numFmtId="0" fontId="22" fillId="0" borderId="209" xfId="0" applyFont="1" applyFill="1" applyBorder="1" applyAlignment="1" applyProtection="1">
      <alignment horizontal="center" vertical="center"/>
    </xf>
    <xf numFmtId="0" fontId="14" fillId="0" borderId="539" xfId="0" applyFont="1" applyFill="1" applyBorder="1" applyAlignment="1" applyProtection="1">
      <alignment vertical="center"/>
    </xf>
    <xf numFmtId="0" fontId="14" fillId="0" borderId="664" xfId="0" applyFont="1" applyFill="1" applyBorder="1" applyAlignment="1" applyProtection="1"/>
    <xf numFmtId="0" fontId="33" fillId="0" borderId="664" xfId="0" applyFont="1" applyFill="1" applyBorder="1" applyAlignment="1" applyProtection="1"/>
    <xf numFmtId="0" fontId="18" fillId="0" borderId="197" xfId="62" applyFont="1" applyFill="1" applyBorder="1" applyAlignment="1"/>
    <xf numFmtId="0" fontId="15" fillId="0" borderId="197" xfId="62" applyFont="1" applyFill="1" applyBorder="1" applyAlignment="1"/>
    <xf numFmtId="0" fontId="15" fillId="0" borderId="197" xfId="0" applyFont="1" applyFill="1" applyBorder="1" applyAlignment="1" applyProtection="1">
      <alignment horizontal="right" vertical="center"/>
    </xf>
    <xf numFmtId="0" fontId="22" fillId="0" borderId="197" xfId="0" applyFont="1" applyFill="1" applyBorder="1" applyAlignment="1" applyProtection="1">
      <alignment horizontal="center" vertical="center"/>
    </xf>
    <xf numFmtId="0" fontId="18" fillId="0" borderId="686" xfId="0" applyFont="1" applyFill="1" applyBorder="1" applyAlignment="1" applyProtection="1">
      <alignment vertical="center" wrapText="1"/>
      <protection locked="0"/>
    </xf>
    <xf numFmtId="0" fontId="22" fillId="25" borderId="680" xfId="0" applyFont="1" applyFill="1" applyBorder="1" applyAlignment="1" applyProtection="1"/>
    <xf numFmtId="0" fontId="15" fillId="0" borderId="657" xfId="64" applyFont="1" applyBorder="1"/>
    <xf numFmtId="0" fontId="22" fillId="0" borderId="657" xfId="23" applyFont="1" applyFill="1" applyBorder="1" applyAlignment="1">
      <alignment horizontal="right"/>
    </xf>
    <xf numFmtId="0" fontId="18" fillId="0" borderId="657" xfId="23" applyFont="1" applyFill="1" applyBorder="1" applyAlignment="1">
      <alignment vertical="top"/>
    </xf>
    <xf numFmtId="0" fontId="22" fillId="0" borderId="657" xfId="23" applyFont="1" applyFill="1" applyBorder="1"/>
    <xf numFmtId="0" fontId="22" fillId="0" borderId="657" xfId="64" applyFont="1" applyFill="1" applyBorder="1"/>
    <xf numFmtId="0" fontId="15" fillId="0" borderId="657" xfId="0" applyFont="1" applyFill="1" applyBorder="1" applyAlignment="1">
      <alignment horizontal="center" vertical="center"/>
    </xf>
    <xf numFmtId="0" fontId="144" fillId="0" borderId="657" xfId="0" applyFont="1" applyFill="1" applyBorder="1" applyAlignment="1">
      <alignment horizontal="center" vertical="center"/>
    </xf>
    <xf numFmtId="0" fontId="22" fillId="0" borderId="657" xfId="0" applyFont="1" applyBorder="1" applyAlignment="1"/>
    <xf numFmtId="0" fontId="18" fillId="0" borderId="657" xfId="0" applyFont="1" applyFill="1" applyBorder="1" applyAlignment="1" applyProtection="1">
      <alignment vertical="center"/>
      <protection locked="0"/>
    </xf>
    <xf numFmtId="0" fontId="15" fillId="0" borderId="657" xfId="0" applyFont="1" applyFill="1" applyBorder="1" applyAlignment="1" applyProtection="1">
      <alignment horizontal="left" vertical="top" wrapText="1"/>
    </xf>
    <xf numFmtId="0" fontId="22" fillId="0" borderId="539" xfId="0" applyFont="1" applyFill="1" applyBorder="1" applyAlignment="1" applyProtection="1"/>
    <xf numFmtId="0" fontId="15" fillId="0" borderId="657" xfId="0" applyFont="1" applyFill="1" applyBorder="1" applyAlignment="1"/>
    <xf numFmtId="0" fontId="15" fillId="0" borderId="657" xfId="23" applyFont="1" applyFill="1" applyBorder="1" applyAlignment="1">
      <alignment vertical="center"/>
    </xf>
    <xf numFmtId="0" fontId="15" fillId="0" borderId="657" xfId="0" applyFont="1" applyFill="1" applyBorder="1" applyAlignment="1" applyProtection="1">
      <alignment horizontal="center" vertical="center"/>
    </xf>
    <xf numFmtId="0" fontId="15" fillId="0" borderId="657" xfId="0" applyFont="1" applyFill="1" applyBorder="1" applyAlignment="1" applyProtection="1">
      <alignment horizontal="right" vertical="center"/>
    </xf>
    <xf numFmtId="0" fontId="13" fillId="0" borderId="657" xfId="0" applyFont="1" applyFill="1" applyBorder="1" applyAlignment="1" applyProtection="1">
      <alignment horizontal="right"/>
    </xf>
    <xf numFmtId="0" fontId="13" fillId="0" borderId="664" xfId="0" applyFont="1" applyFill="1" applyBorder="1" applyAlignment="1" applyProtection="1">
      <alignment vertical="center"/>
    </xf>
    <xf numFmtId="0" fontId="13" fillId="0" borderId="411" xfId="0" applyFont="1" applyFill="1" applyBorder="1" applyAlignment="1" applyProtection="1"/>
    <xf numFmtId="0" fontId="22" fillId="0" borderId="657" xfId="0" applyFont="1" applyFill="1" applyBorder="1" applyAlignment="1"/>
    <xf numFmtId="0" fontId="18" fillId="0" borderId="657" xfId="0" applyFont="1" applyFill="1" applyBorder="1" applyProtection="1"/>
    <xf numFmtId="0" fontId="16" fillId="0" borderId="657" xfId="0" applyFont="1" applyFill="1" applyBorder="1" applyAlignment="1" applyProtection="1">
      <alignment horizontal="center" vertical="center"/>
    </xf>
    <xf numFmtId="0" fontId="13" fillId="0" borderId="539" xfId="0" applyFont="1" applyFill="1" applyBorder="1" applyAlignment="1" applyProtection="1">
      <alignment horizontal="left" vertical="center"/>
    </xf>
    <xf numFmtId="0" fontId="15" fillId="0" borderId="657" xfId="23" applyFont="1" applyFill="1" applyBorder="1" applyAlignment="1">
      <alignment horizontal="center"/>
    </xf>
    <xf numFmtId="0" fontId="15" fillId="0" borderId="657" xfId="23" applyFont="1" applyFill="1" applyBorder="1" applyAlignment="1">
      <alignment horizontal="center" vertical="center"/>
    </xf>
    <xf numFmtId="0" fontId="14" fillId="0" borderId="657" xfId="0" applyFont="1" applyFill="1" applyBorder="1" applyProtection="1"/>
    <xf numFmtId="0" fontId="15" fillId="0" borderId="200" xfId="0" applyFont="1" applyFill="1" applyBorder="1" applyProtection="1"/>
    <xf numFmtId="0" fontId="15" fillId="0" borderId="197" xfId="0" applyFont="1" applyFill="1" applyBorder="1" applyAlignment="1" applyProtection="1"/>
    <xf numFmtId="0" fontId="18" fillId="0" borderId="197" xfId="0" applyFont="1" applyFill="1" applyBorder="1" applyProtection="1"/>
    <xf numFmtId="0" fontId="18" fillId="0" borderId="197" xfId="0" applyFont="1" applyFill="1" applyBorder="1" applyAlignment="1" applyProtection="1">
      <alignment vertical="center"/>
      <protection locked="0"/>
    </xf>
    <xf numFmtId="0" fontId="15" fillId="0" borderId="197" xfId="0" applyFont="1" applyFill="1" applyBorder="1" applyAlignment="1">
      <alignment horizontal="center" vertical="center"/>
    </xf>
    <xf numFmtId="0" fontId="14" fillId="0" borderId="197" xfId="0" applyFont="1" applyFill="1" applyBorder="1" applyAlignment="1">
      <alignment horizontal="center" vertical="center"/>
    </xf>
    <xf numFmtId="0" fontId="15" fillId="0" borderId="197" xfId="0" applyFont="1" applyFill="1" applyBorder="1" applyAlignment="1" applyProtection="1">
      <alignment horizontal="center"/>
    </xf>
    <xf numFmtId="0" fontId="21" fillId="0" borderId="197" xfId="0" applyFont="1" applyFill="1" applyBorder="1" applyAlignment="1" applyProtection="1">
      <alignment horizontal="right" vertical="center"/>
    </xf>
    <xf numFmtId="0" fontId="13" fillId="0" borderId="201" xfId="0" applyFont="1" applyFill="1" applyBorder="1" applyAlignment="1" applyProtection="1">
      <alignment horizontal="left" vertical="center"/>
    </xf>
    <xf numFmtId="0" fontId="15" fillId="0" borderId="209" xfId="0" applyFont="1" applyFill="1" applyBorder="1" applyAlignment="1" applyProtection="1"/>
    <xf numFmtId="0" fontId="18" fillId="0" borderId="209" xfId="0" applyFont="1" applyFill="1" applyBorder="1" applyProtection="1"/>
    <xf numFmtId="0" fontId="18" fillId="0" borderId="209" xfId="0" applyFont="1" applyFill="1" applyBorder="1" applyAlignment="1" applyProtection="1">
      <alignment vertical="center"/>
      <protection locked="0"/>
    </xf>
    <xf numFmtId="0" fontId="15" fillId="0" borderId="209" xfId="0" applyFont="1" applyFill="1" applyBorder="1" applyAlignment="1">
      <alignment horizontal="center" vertical="center"/>
    </xf>
    <xf numFmtId="0" fontId="14" fillId="0" borderId="209" xfId="0" applyFont="1" applyFill="1" applyBorder="1" applyAlignment="1">
      <alignment horizontal="center" vertical="center"/>
    </xf>
    <xf numFmtId="0" fontId="15" fillId="0" borderId="209" xfId="0" applyFont="1" applyFill="1" applyBorder="1" applyAlignment="1" applyProtection="1">
      <alignment horizontal="center"/>
    </xf>
    <xf numFmtId="0" fontId="21" fillId="0" borderId="209" xfId="0" applyFont="1" applyFill="1" applyBorder="1" applyAlignment="1" applyProtection="1">
      <alignment horizontal="right" vertical="center"/>
    </xf>
    <xf numFmtId="0" fontId="13" fillId="0" borderId="209" xfId="0" applyFont="1" applyFill="1" applyBorder="1" applyAlignment="1" applyProtection="1">
      <alignment horizontal="left" vertical="center"/>
    </xf>
    <xf numFmtId="0" fontId="15" fillId="0" borderId="212" xfId="0" applyFont="1" applyFill="1" applyBorder="1" applyProtection="1"/>
    <xf numFmtId="0" fontId="18" fillId="0" borderId="209" xfId="0" applyFont="1" applyBorder="1" applyAlignment="1"/>
    <xf numFmtId="0" fontId="13" fillId="0" borderId="663" xfId="0" applyFont="1" applyFill="1" applyBorder="1" applyProtection="1"/>
    <xf numFmtId="0" fontId="21" fillId="0" borderId="0" xfId="0" applyFont="1" applyFill="1" applyBorder="1" applyAlignment="1" applyProtection="1"/>
    <xf numFmtId="0" fontId="13" fillId="0" borderId="664" xfId="0" applyFont="1" applyFill="1" applyBorder="1" applyAlignment="1" applyProtection="1">
      <alignment horizontal="center"/>
    </xf>
    <xf numFmtId="0" fontId="0" fillId="3" borderId="664" xfId="0" applyFont="1" applyFill="1" applyBorder="1" applyAlignment="1" applyProtection="1">
      <alignment horizontal="center"/>
    </xf>
    <xf numFmtId="0" fontId="18" fillId="0" borderId="664" xfId="0" applyFont="1" applyFill="1" applyBorder="1" applyAlignment="1" applyProtection="1">
      <alignment vertical="center" wrapText="1"/>
      <protection locked="0"/>
    </xf>
    <xf numFmtId="0" fontId="15" fillId="0" borderId="664" xfId="23" applyFont="1" applyFill="1" applyBorder="1"/>
    <xf numFmtId="0" fontId="22" fillId="0" borderId="664" xfId="23" applyFont="1" applyFill="1" applyBorder="1"/>
    <xf numFmtId="0" fontId="13" fillId="0" borderId="664" xfId="0" applyFont="1" applyFill="1" applyBorder="1" applyAlignment="1" applyProtection="1"/>
    <xf numFmtId="0" fontId="18" fillId="0" borderId="193" xfId="65" applyFont="1" applyBorder="1" applyAlignment="1" applyProtection="1">
      <alignment horizontal="right" vertical="center"/>
    </xf>
    <xf numFmtId="0" fontId="15" fillId="0" borderId="664" xfId="0" applyFont="1" applyFill="1" applyBorder="1" applyAlignment="1">
      <alignment vertical="center"/>
    </xf>
    <xf numFmtId="0" fontId="18" fillId="0" borderId="664" xfId="65" applyFont="1" applyFill="1" applyBorder="1" applyAlignment="1" applyProtection="1">
      <alignment vertical="center"/>
    </xf>
    <xf numFmtId="0" fontId="22" fillId="0" borderId="193" xfId="65" applyFont="1" applyBorder="1" applyAlignment="1" applyProtection="1">
      <alignment vertical="center"/>
    </xf>
    <xf numFmtId="0" fontId="15" fillId="0" borderId="193" xfId="64" applyFont="1" applyBorder="1" applyAlignment="1">
      <alignment horizontal="right" vertical="center"/>
    </xf>
    <xf numFmtId="0" fontId="15" fillId="0" borderId="193" xfId="64" applyFont="1" applyFill="1" applyBorder="1" applyAlignment="1">
      <alignment horizontal="right" vertical="center"/>
    </xf>
    <xf numFmtId="0" fontId="15" fillId="0" borderId="193" xfId="0" applyFont="1" applyFill="1" applyBorder="1" applyAlignment="1" applyProtection="1">
      <alignment horizontal="right" vertical="center"/>
    </xf>
    <xf numFmtId="0" fontId="15" fillId="0" borderId="411" xfId="0" applyFont="1" applyFill="1" applyBorder="1" applyAlignment="1" applyProtection="1">
      <alignment horizontal="right" vertical="center"/>
    </xf>
    <xf numFmtId="0" fontId="15" fillId="0" borderId="657" xfId="0" applyFont="1" applyFill="1" applyBorder="1" applyAlignment="1" applyProtection="1">
      <alignment horizontal="left" vertical="center" wrapText="1"/>
    </xf>
    <xf numFmtId="0" fontId="18" fillId="0" borderId="657" xfId="0" applyFont="1" applyFill="1" applyBorder="1" applyAlignment="1" applyProtection="1">
      <alignment vertical="center"/>
    </xf>
    <xf numFmtId="0" fontId="15" fillId="0" borderId="657" xfId="0" applyFont="1" applyBorder="1" applyAlignment="1">
      <alignment horizontal="center" vertical="center"/>
    </xf>
    <xf numFmtId="0" fontId="15" fillId="0" borderId="657" xfId="65" applyFont="1" applyBorder="1" applyAlignment="1" applyProtection="1">
      <alignment horizontal="center" vertical="center"/>
    </xf>
    <xf numFmtId="0" fontId="0" fillId="0" borderId="657" xfId="0" applyBorder="1" applyAlignment="1">
      <alignment vertical="center"/>
    </xf>
    <xf numFmtId="0" fontId="22" fillId="0" borderId="657" xfId="65" applyFont="1" applyBorder="1" applyAlignment="1" applyProtection="1">
      <alignment vertical="center"/>
    </xf>
    <xf numFmtId="0" fontId="22" fillId="0" borderId="539" xfId="65" applyFont="1" applyBorder="1" applyAlignment="1" applyProtection="1">
      <alignment vertical="center"/>
    </xf>
    <xf numFmtId="0" fontId="15" fillId="0" borderId="664" xfId="65" applyFont="1" applyBorder="1" applyAlignment="1" applyProtection="1">
      <alignment vertical="center"/>
    </xf>
    <xf numFmtId="0" fontId="22" fillId="0" borderId="411" xfId="65" applyFont="1" applyBorder="1" applyAlignment="1" applyProtection="1">
      <alignment horizontal="right" vertical="center"/>
    </xf>
    <xf numFmtId="0" fontId="20" fillId="0" borderId="657" xfId="0" applyFont="1" applyFill="1" applyBorder="1" applyAlignment="1" applyProtection="1">
      <alignment vertical="center"/>
    </xf>
    <xf numFmtId="0" fontId="23" fillId="0" borderId="657" xfId="65" applyFont="1" applyBorder="1" applyAlignment="1" applyProtection="1">
      <alignment vertical="center"/>
    </xf>
    <xf numFmtId="0" fontId="82" fillId="0" borderId="657" xfId="0" applyFont="1" applyBorder="1" applyAlignment="1">
      <alignment horizontal="left" vertical="center" readingOrder="2"/>
    </xf>
    <xf numFmtId="0" fontId="10" fillId="0" borderId="657" xfId="65" applyFont="1" applyBorder="1" applyAlignment="1" applyProtection="1">
      <alignment vertical="center"/>
    </xf>
    <xf numFmtId="0" fontId="15" fillId="0" borderId="664" xfId="0" applyFont="1" applyFill="1" applyBorder="1" applyAlignment="1"/>
    <xf numFmtId="0" fontId="11" fillId="0" borderId="664" xfId="0" applyFont="1" applyFill="1" applyBorder="1" applyAlignment="1" applyProtection="1">
      <alignment vertical="center"/>
      <protection locked="0"/>
    </xf>
    <xf numFmtId="0" fontId="22" fillId="0" borderId="664" xfId="23" applyFont="1" applyFill="1" applyBorder="1" applyAlignment="1">
      <alignment vertical="center"/>
    </xf>
    <xf numFmtId="0" fontId="15" fillId="0" borderId="539" xfId="0" applyFont="1" applyFill="1" applyBorder="1" applyAlignment="1" applyProtection="1">
      <alignment horizontal="center" vertical="top" wrapText="1"/>
    </xf>
    <xf numFmtId="0" fontId="14" fillId="0" borderId="664" xfId="0" applyFont="1" applyFill="1" applyBorder="1" applyAlignment="1" applyProtection="1">
      <alignment horizontal="left" vertical="center" wrapText="1"/>
    </xf>
    <xf numFmtId="0" fontId="15" fillId="0" borderId="200" xfId="0" applyFont="1" applyFill="1" applyBorder="1" applyAlignment="1" applyProtection="1">
      <alignment horizontal="right" vertical="center"/>
    </xf>
    <xf numFmtId="0" fontId="15" fillId="0" borderId="197" xfId="0" applyFont="1" applyBorder="1" applyAlignment="1">
      <alignment vertical="center"/>
    </xf>
    <xf numFmtId="0" fontId="22" fillId="0" borderId="197" xfId="23" applyFont="1" applyFill="1" applyBorder="1" applyAlignment="1">
      <alignment horizontal="right" vertical="center"/>
    </xf>
    <xf numFmtId="0" fontId="15" fillId="0" borderId="197" xfId="0" applyFont="1" applyFill="1" applyBorder="1" applyAlignment="1" applyProtection="1">
      <alignment horizontal="center" vertical="center"/>
    </xf>
    <xf numFmtId="0" fontId="22" fillId="0" borderId="197" xfId="0" applyFont="1" applyBorder="1" applyAlignment="1">
      <alignment vertical="center"/>
    </xf>
    <xf numFmtId="0" fontId="144" fillId="0" borderId="197" xfId="0" applyFont="1" applyFill="1" applyBorder="1" applyAlignment="1">
      <alignment vertical="center"/>
    </xf>
    <xf numFmtId="0" fontId="13" fillId="0" borderId="197" xfId="0" applyFont="1" applyFill="1" applyBorder="1" applyAlignment="1" applyProtection="1">
      <alignment vertical="center" wrapText="1"/>
    </xf>
    <xf numFmtId="0" fontId="15" fillId="0" borderId="197" xfId="0" applyFont="1" applyFill="1" applyBorder="1" applyAlignment="1" applyProtection="1">
      <alignment horizontal="left" vertical="center" wrapText="1"/>
    </xf>
    <xf numFmtId="0" fontId="18" fillId="0" borderId="197" xfId="0" applyFont="1" applyFill="1" applyBorder="1" applyAlignment="1" applyProtection="1">
      <alignment vertical="center"/>
    </xf>
    <xf numFmtId="0" fontId="15" fillId="0" borderId="197" xfId="0" applyFont="1" applyBorder="1" applyAlignment="1">
      <alignment horizontal="center" vertical="center"/>
    </xf>
    <xf numFmtId="0" fontId="15" fillId="0" borderId="197" xfId="65" applyFont="1" applyBorder="1" applyAlignment="1" applyProtection="1">
      <alignment horizontal="center" vertical="center"/>
    </xf>
    <xf numFmtId="0" fontId="13" fillId="0" borderId="201" xfId="0" applyFont="1" applyFill="1" applyBorder="1" applyAlignment="1" applyProtection="1">
      <alignment vertical="center" wrapText="1"/>
    </xf>
    <xf numFmtId="0" fontId="15" fillId="0" borderId="664" xfId="0" applyFont="1" applyBorder="1" applyAlignment="1">
      <alignment vertical="center"/>
    </xf>
    <xf numFmtId="0" fontId="15" fillId="0" borderId="193" xfId="65" applyFont="1" applyFill="1" applyBorder="1" applyAlignment="1" applyProtection="1">
      <alignment horizontal="right" vertical="center"/>
    </xf>
    <xf numFmtId="0" fontId="17" fillId="0" borderId="664" xfId="0" applyFont="1" applyFill="1" applyBorder="1" applyAlignment="1">
      <alignment vertical="center"/>
    </xf>
    <xf numFmtId="0" fontId="18" fillId="0" borderId="193" xfId="65" applyFont="1" applyFill="1" applyBorder="1" applyAlignment="1" applyProtection="1">
      <alignment horizontal="right" vertical="center"/>
    </xf>
    <xf numFmtId="0" fontId="0" fillId="0" borderId="664" xfId="0" applyFill="1" applyBorder="1" applyAlignment="1">
      <alignment vertical="center"/>
    </xf>
    <xf numFmtId="0" fontId="18" fillId="0" borderId="411" xfId="65" applyFont="1" applyFill="1" applyBorder="1" applyAlignment="1" applyProtection="1">
      <alignment horizontal="right" vertical="center"/>
    </xf>
    <xf numFmtId="0" fontId="18" fillId="0" borderId="657" xfId="65" applyFont="1" applyFill="1" applyBorder="1" applyAlignment="1" applyProtection="1">
      <alignment vertical="center"/>
    </xf>
    <xf numFmtId="0" fontId="15" fillId="0" borderId="657" xfId="65" applyFont="1" applyFill="1" applyBorder="1" applyAlignment="1" applyProtection="1">
      <alignment vertical="center"/>
    </xf>
    <xf numFmtId="0" fontId="22" fillId="0" borderId="657" xfId="65" applyFont="1" applyFill="1" applyBorder="1" applyAlignment="1" applyProtection="1">
      <alignment vertical="center"/>
    </xf>
    <xf numFmtId="3" fontId="17" fillId="0" borderId="657" xfId="0" applyNumberFormat="1" applyFont="1" applyFill="1" applyBorder="1" applyAlignment="1" applyProtection="1">
      <alignment horizontal="center" vertical="center"/>
    </xf>
    <xf numFmtId="0" fontId="0" fillId="0" borderId="657" xfId="0" applyFill="1" applyBorder="1" applyAlignment="1">
      <alignment horizontal="center" vertical="center"/>
    </xf>
    <xf numFmtId="0" fontId="0" fillId="0" borderId="539" xfId="0" applyFill="1" applyBorder="1" applyAlignment="1">
      <alignment vertical="center"/>
    </xf>
    <xf numFmtId="0" fontId="22" fillId="0" borderId="664" xfId="65" applyFont="1" applyFill="1" applyBorder="1" applyAlignment="1" applyProtection="1">
      <alignment vertical="center"/>
    </xf>
    <xf numFmtId="0" fontId="18" fillId="0" borderId="657" xfId="23" applyFont="1" applyFill="1" applyBorder="1" applyAlignment="1">
      <alignment vertical="center"/>
    </xf>
    <xf numFmtId="0" fontId="22" fillId="0" borderId="657" xfId="23" applyFont="1" applyFill="1" applyBorder="1" applyAlignment="1">
      <alignment vertical="center"/>
    </xf>
    <xf numFmtId="0" fontId="22" fillId="0" borderId="657" xfId="64" applyFont="1" applyFill="1" applyBorder="1" applyAlignment="1">
      <alignment vertical="center"/>
    </xf>
    <xf numFmtId="0" fontId="146" fillId="0" borderId="657" xfId="0" applyFont="1" applyFill="1" applyBorder="1" applyAlignment="1">
      <alignment horizontal="center" vertical="center"/>
    </xf>
    <xf numFmtId="0" fontId="22" fillId="0" borderId="657" xfId="0" applyFont="1" applyBorder="1" applyAlignment="1">
      <alignment vertical="center"/>
    </xf>
    <xf numFmtId="0" fontId="15" fillId="0" borderId="529" xfId="65" applyFont="1" applyBorder="1" applyAlignment="1" applyProtection="1">
      <alignment horizontal="center" vertical="center"/>
    </xf>
    <xf numFmtId="0" fontId="15" fillId="0" borderId="193" xfId="65" applyFont="1" applyBorder="1" applyAlignment="1" applyProtection="1">
      <alignment horizontal="right" vertical="center"/>
    </xf>
    <xf numFmtId="0" fontId="15" fillId="25" borderId="0" xfId="65" applyFont="1" applyFill="1" applyBorder="1" applyAlignment="1" applyProtection="1">
      <alignment vertical="center"/>
    </xf>
    <xf numFmtId="0" fontId="18" fillId="25" borderId="0" xfId="65" applyFont="1" applyFill="1" applyBorder="1" applyAlignment="1" applyProtection="1">
      <alignment vertical="center"/>
    </xf>
    <xf numFmtId="0" fontId="22" fillId="0" borderId="200" xfId="65" applyFont="1" applyBorder="1" applyAlignment="1" applyProtection="1">
      <alignment horizontal="right" vertical="center"/>
    </xf>
    <xf numFmtId="0" fontId="22" fillId="0" borderId="197" xfId="65" applyFont="1" applyBorder="1" applyAlignment="1" applyProtection="1">
      <alignment vertical="center"/>
    </xf>
    <xf numFmtId="0" fontId="22" fillId="0" borderId="201" xfId="65" applyFont="1" applyBorder="1" applyAlignment="1" applyProtection="1">
      <alignment vertical="center"/>
    </xf>
    <xf numFmtId="0" fontId="14" fillId="0" borderId="201" xfId="0" applyFont="1" applyFill="1" applyBorder="1" applyAlignment="1" applyProtection="1">
      <alignment vertical="center"/>
    </xf>
    <xf numFmtId="0" fontId="22" fillId="0" borderId="209" xfId="0" applyFont="1" applyFill="1" applyBorder="1" applyAlignment="1">
      <alignment vertical="center"/>
    </xf>
    <xf numFmtId="0" fontId="15" fillId="0" borderId="209" xfId="0" applyFont="1" applyFill="1" applyBorder="1" applyAlignment="1">
      <alignment vertical="center"/>
    </xf>
    <xf numFmtId="0" fontId="0" fillId="0" borderId="209" xfId="0" applyFill="1" applyBorder="1" applyAlignment="1">
      <alignment vertical="center"/>
    </xf>
    <xf numFmtId="0" fontId="14" fillId="0" borderId="209" xfId="0" applyFont="1" applyFill="1" applyBorder="1" applyAlignment="1" applyProtection="1">
      <alignment vertical="center"/>
    </xf>
    <xf numFmtId="0" fontId="22" fillId="0" borderId="212" xfId="65" applyFont="1" applyBorder="1" applyAlignment="1" applyProtection="1">
      <alignment horizontal="right" vertical="center"/>
    </xf>
    <xf numFmtId="0" fontId="22" fillId="0" borderId="209" xfId="65" applyFont="1" applyBorder="1" applyAlignment="1" applyProtection="1">
      <alignment vertical="center"/>
    </xf>
    <xf numFmtId="0" fontId="22" fillId="0" borderId="663" xfId="65" applyFont="1" applyBorder="1" applyAlignment="1" applyProtection="1">
      <alignment vertical="center"/>
    </xf>
    <xf numFmtId="0" fontId="18" fillId="0" borderId="197" xfId="65" applyFont="1" applyFill="1" applyBorder="1" applyAlignment="1" applyProtection="1">
      <alignment vertical="center"/>
    </xf>
    <xf numFmtId="0" fontId="22" fillId="0" borderId="197" xfId="23" applyFont="1" applyFill="1" applyBorder="1" applyAlignment="1">
      <alignment vertical="center"/>
    </xf>
    <xf numFmtId="0" fontId="18" fillId="0" borderId="197" xfId="23" applyFont="1" applyFill="1" applyBorder="1" applyAlignment="1">
      <alignment vertical="center"/>
    </xf>
    <xf numFmtId="0" fontId="22" fillId="0" borderId="197" xfId="64" applyFont="1" applyFill="1" applyBorder="1" applyAlignment="1">
      <alignment vertical="center"/>
    </xf>
    <xf numFmtId="0" fontId="146" fillId="0" borderId="197" xfId="0" applyFont="1" applyFill="1" applyBorder="1" applyAlignment="1">
      <alignment horizontal="center" vertical="center"/>
    </xf>
    <xf numFmtId="0" fontId="13" fillId="0" borderId="197" xfId="0" applyFont="1" applyFill="1" applyBorder="1" applyAlignment="1" applyProtection="1">
      <alignment vertical="center"/>
    </xf>
    <xf numFmtId="0" fontId="15" fillId="0" borderId="209" xfId="0" applyFont="1" applyFill="1" applyBorder="1" applyAlignment="1" applyProtection="1">
      <alignment horizontal="center" vertical="center"/>
    </xf>
    <xf numFmtId="0" fontId="15" fillId="0" borderId="209" xfId="0" applyFont="1" applyBorder="1" applyAlignment="1">
      <alignment vertical="center"/>
    </xf>
    <xf numFmtId="0" fontId="22" fillId="0" borderId="209" xfId="23" applyFont="1" applyFill="1" applyBorder="1" applyAlignment="1">
      <alignment vertical="center"/>
    </xf>
    <xf numFmtId="0" fontId="22" fillId="0" borderId="212" xfId="65" applyFont="1" applyBorder="1" applyAlignment="1" applyProtection="1">
      <alignment vertical="center"/>
    </xf>
    <xf numFmtId="0" fontId="22" fillId="0" borderId="209" xfId="65" applyFont="1" applyFill="1" applyBorder="1" applyAlignment="1" applyProtection="1">
      <alignment horizontal="right" vertical="center"/>
    </xf>
    <xf numFmtId="0" fontId="22" fillId="0" borderId="513" xfId="65" applyFont="1" applyFill="1" applyBorder="1" applyAlignment="1" applyProtection="1">
      <alignment vertical="center"/>
    </xf>
    <xf numFmtId="0" fontId="22" fillId="0" borderId="184" xfId="65" applyFont="1" applyFill="1" applyBorder="1" applyAlignment="1" applyProtection="1">
      <alignment vertical="center"/>
    </xf>
    <xf numFmtId="0" fontId="15" fillId="0" borderId="184" xfId="65" applyFont="1" applyFill="1" applyBorder="1" applyAlignment="1" applyProtection="1">
      <alignment vertical="center"/>
    </xf>
    <xf numFmtId="0" fontId="22" fillId="25" borderId="513" xfId="65" applyFont="1" applyFill="1" applyBorder="1" applyAlignment="1" applyProtection="1">
      <alignment vertical="center"/>
    </xf>
    <xf numFmtId="0" fontId="22" fillId="25" borderId="184" xfId="65" applyFont="1" applyFill="1" applyBorder="1" applyAlignment="1" applyProtection="1">
      <alignment vertical="center"/>
    </xf>
    <xf numFmtId="0" fontId="22" fillId="0" borderId="529" xfId="65" applyFont="1" applyFill="1" applyBorder="1" applyAlignment="1" applyProtection="1">
      <alignment vertical="center"/>
    </xf>
    <xf numFmtId="0" fontId="15" fillId="0" borderId="529" xfId="65" applyFont="1" applyFill="1" applyBorder="1" applyAlignment="1" applyProtection="1">
      <alignment horizontal="center" vertical="center"/>
    </xf>
    <xf numFmtId="0" fontId="18" fillId="0" borderId="529" xfId="65" applyFont="1" applyFill="1" applyBorder="1" applyAlignment="1" applyProtection="1">
      <alignment horizontal="center" vertical="center"/>
    </xf>
    <xf numFmtId="0" fontId="22" fillId="0" borderId="540" xfId="65" applyFont="1" applyFill="1" applyBorder="1" applyAlignment="1" applyProtection="1">
      <alignment vertical="center"/>
    </xf>
    <xf numFmtId="0" fontId="22" fillId="0" borderId="541" xfId="65" applyFont="1" applyFill="1" applyBorder="1" applyAlignment="1" applyProtection="1">
      <alignment vertical="center"/>
    </xf>
    <xf numFmtId="0" fontId="18" fillId="0" borderId="657" xfId="65" applyFont="1" applyFill="1" applyBorder="1" applyAlignment="1" applyProtection="1">
      <alignment horizontal="center" vertical="center"/>
    </xf>
    <xf numFmtId="0" fontId="18" fillId="0" borderId="541" xfId="65" applyFont="1" applyFill="1" applyBorder="1" applyAlignment="1" applyProtection="1">
      <alignment horizontal="center" vertical="center"/>
    </xf>
    <xf numFmtId="0" fontId="15" fillId="0" borderId="540" xfId="65" applyFont="1" applyFill="1" applyBorder="1" applyAlignment="1" applyProtection="1">
      <alignment vertical="center"/>
    </xf>
    <xf numFmtId="0" fontId="22" fillId="0" borderId="529" xfId="65" applyFont="1" applyFill="1" applyBorder="1" applyAlignment="1" applyProtection="1">
      <alignment horizontal="right" vertical="center"/>
    </xf>
    <xf numFmtId="0" fontId="22" fillId="0" borderId="197" xfId="65" applyFont="1" applyFill="1" applyBorder="1" applyAlignment="1" applyProtection="1">
      <alignment vertical="center"/>
    </xf>
    <xf numFmtId="0" fontId="15" fillId="0" borderId="197" xfId="65" applyFont="1" applyFill="1" applyBorder="1" applyAlignment="1" applyProtection="1">
      <alignment vertical="center"/>
    </xf>
    <xf numFmtId="0" fontId="22" fillId="0" borderId="201" xfId="65" applyFont="1" applyFill="1" applyBorder="1" applyAlignment="1" applyProtection="1">
      <alignment vertical="center"/>
    </xf>
    <xf numFmtId="0" fontId="18" fillId="0" borderId="193" xfId="0" applyFont="1" applyFill="1" applyBorder="1" applyAlignment="1" applyProtection="1">
      <alignment horizontal="center" vertical="top"/>
    </xf>
    <xf numFmtId="0" fontId="18" fillId="0" borderId="0" xfId="0" applyFont="1" applyFill="1" applyBorder="1" applyAlignment="1" applyProtection="1">
      <alignment horizontal="center" vertical="top"/>
    </xf>
    <xf numFmtId="0" fontId="18" fillId="0" borderId="664" xfId="0" applyFont="1" applyFill="1" applyBorder="1" applyAlignment="1" applyProtection="1">
      <alignment horizontal="center" vertical="top"/>
    </xf>
    <xf numFmtId="0" fontId="15" fillId="0" borderId="664" xfId="0" applyFont="1" applyFill="1" applyBorder="1" applyAlignment="1" applyProtection="1">
      <alignment horizontal="left" vertical="center"/>
    </xf>
    <xf numFmtId="0" fontId="15" fillId="0" borderId="657" xfId="0" applyFont="1" applyBorder="1" applyAlignment="1">
      <alignment vertical="center"/>
    </xf>
    <xf numFmtId="0" fontId="144" fillId="0" borderId="657" xfId="0" applyFont="1" applyFill="1" applyBorder="1" applyAlignment="1">
      <alignment vertical="center"/>
    </xf>
    <xf numFmtId="0" fontId="13" fillId="0" borderId="212" xfId="0" applyFont="1" applyFill="1" applyBorder="1" applyProtection="1"/>
    <xf numFmtId="0" fontId="18" fillId="0" borderId="209" xfId="0" applyFont="1" applyBorder="1" applyAlignment="1">
      <alignment vertical="center"/>
    </xf>
    <xf numFmtId="0" fontId="22" fillId="0" borderId="209" xfId="0" applyFont="1" applyBorder="1" applyAlignment="1">
      <alignment vertical="center"/>
    </xf>
    <xf numFmtId="0" fontId="11" fillId="0" borderId="209" xfId="0" applyFont="1" applyFill="1" applyBorder="1" applyAlignment="1" applyProtection="1">
      <alignment horizontal="center" vertical="center"/>
      <protection locked="0"/>
    </xf>
    <xf numFmtId="0" fontId="144" fillId="0" borderId="209" xfId="0" applyFont="1" applyFill="1" applyBorder="1" applyAlignment="1">
      <alignment vertical="center"/>
    </xf>
    <xf numFmtId="0" fontId="158" fillId="0" borderId="0" xfId="0" applyFont="1" applyFill="1" applyBorder="1" applyAlignment="1" applyProtection="1">
      <alignment horizontal="center" vertical="center"/>
      <protection locked="0"/>
    </xf>
    <xf numFmtId="0" fontId="158" fillId="0" borderId="197" xfId="0" applyFont="1" applyFill="1" applyBorder="1" applyAlignment="1" applyProtection="1">
      <alignment horizontal="center" vertical="center"/>
      <protection locked="0"/>
    </xf>
    <xf numFmtId="0" fontId="0" fillId="0" borderId="0" xfId="0"/>
    <xf numFmtId="0" fontId="52" fillId="0" borderId="0" xfId="0" applyFont="1" applyAlignment="1">
      <alignment horizontal="left"/>
    </xf>
    <xf numFmtId="164" fontId="58" fillId="3" borderId="0" xfId="1" applyNumberFormat="1" applyFont="1" applyFill="1" applyBorder="1" applyAlignment="1" applyProtection="1">
      <alignment horizontal="left" vertical="center"/>
    </xf>
    <xf numFmtId="0" fontId="52" fillId="3" borderId="0" xfId="0" applyFont="1" applyFill="1" applyAlignment="1">
      <alignment horizontal="center" vertical="center"/>
    </xf>
    <xf numFmtId="0" fontId="52" fillId="3" borderId="0" xfId="0" applyFont="1" applyFill="1" applyBorder="1" applyAlignment="1">
      <alignment horizontal="center" vertical="center"/>
    </xf>
    <xf numFmtId="0" fontId="52" fillId="3" borderId="0" xfId="0" applyFont="1" applyFill="1" applyAlignment="1">
      <alignment horizontal="center" vertical="center"/>
    </xf>
    <xf numFmtId="0" fontId="58" fillId="0" borderId="664" xfId="0" applyFont="1" applyBorder="1"/>
    <xf numFmtId="169" fontId="58" fillId="3" borderId="657" xfId="1" applyNumberFormat="1" applyFont="1" applyFill="1" applyBorder="1" applyAlignment="1" applyProtection="1">
      <alignment vertical="center"/>
      <protection locked="0"/>
    </xf>
    <xf numFmtId="164" fontId="58" fillId="3" borderId="197" xfId="1" applyNumberFormat="1" applyFont="1" applyFill="1" applyBorder="1" applyAlignment="1" applyProtection="1">
      <alignment horizontal="left" vertical="center"/>
    </xf>
    <xf numFmtId="0" fontId="29" fillId="0" borderId="0" xfId="0" applyFont="1" applyAlignment="1">
      <alignment horizontal="left" vertical="center"/>
    </xf>
    <xf numFmtId="0" fontId="58" fillId="3" borderId="664" xfId="0" applyFont="1" applyFill="1" applyBorder="1" applyAlignment="1">
      <alignment vertical="top"/>
    </xf>
    <xf numFmtId="0" fontId="58" fillId="3" borderId="539" xfId="0" applyFont="1" applyFill="1" applyBorder="1" applyAlignment="1">
      <alignment vertical="top"/>
    </xf>
    <xf numFmtId="0" fontId="0" fillId="0" borderId="0" xfId="0"/>
    <xf numFmtId="164" fontId="58" fillId="3" borderId="0" xfId="1" applyNumberFormat="1" applyFont="1" applyFill="1" applyBorder="1" applyAlignment="1" applyProtection="1">
      <alignment horizontal="left" vertical="center"/>
    </xf>
    <xf numFmtId="0" fontId="52" fillId="3" borderId="0" xfId="0" quotePrefix="1" applyFont="1" applyFill="1" applyAlignment="1">
      <alignment horizontal="center" vertical="center"/>
    </xf>
    <xf numFmtId="0" fontId="52" fillId="3" borderId="69" xfId="0" quotePrefix="1" applyFont="1" applyFill="1" applyBorder="1" applyAlignment="1"/>
    <xf numFmtId="0" fontId="52" fillId="3" borderId="0" xfId="0" quotePrefix="1" applyFont="1" applyFill="1" applyBorder="1" applyAlignment="1"/>
    <xf numFmtId="0" fontId="58" fillId="3" borderId="664" xfId="0" applyFont="1" applyFill="1" applyBorder="1"/>
    <xf numFmtId="49" fontId="93" fillId="24" borderId="0" xfId="0" quotePrefix="1" applyNumberFormat="1" applyFont="1" applyFill="1" applyBorder="1" applyAlignment="1">
      <alignment horizontal="right"/>
    </xf>
    <xf numFmtId="49" fontId="93" fillId="24" borderId="657" xfId="0" applyNumberFormat="1" applyFont="1" applyFill="1" applyBorder="1" applyAlignment="1">
      <alignment horizontal="left"/>
    </xf>
    <xf numFmtId="0" fontId="93" fillId="24" borderId="657" xfId="0" applyFont="1" applyFill="1" applyBorder="1"/>
    <xf numFmtId="0" fontId="93" fillId="24" borderId="657" xfId="0" applyFont="1" applyFill="1" applyBorder="1" applyAlignment="1">
      <alignment horizontal="left" vertical="center"/>
    </xf>
    <xf numFmtId="0" fontId="96" fillId="24" borderId="657" xfId="0" applyFont="1" applyFill="1" applyBorder="1" applyAlignment="1">
      <alignment vertical="center"/>
    </xf>
    <xf numFmtId="0" fontId="96" fillId="24" borderId="657" xfId="0" applyFont="1" applyFill="1" applyBorder="1"/>
    <xf numFmtId="0" fontId="93" fillId="24" borderId="657" xfId="0" applyFont="1" applyFill="1" applyBorder="1" applyAlignment="1">
      <alignment vertical="center"/>
    </xf>
    <xf numFmtId="0" fontId="93" fillId="24" borderId="657" xfId="0" applyFont="1" applyFill="1" applyBorder="1" applyAlignment="1">
      <alignment vertical="top"/>
    </xf>
    <xf numFmtId="3" fontId="96" fillId="24" borderId="657" xfId="0" applyNumberFormat="1" applyFont="1" applyFill="1" applyBorder="1" applyAlignment="1">
      <alignment vertical="center"/>
    </xf>
    <xf numFmtId="0" fontId="0" fillId="0" borderId="657" xfId="0" applyBorder="1"/>
    <xf numFmtId="49" fontId="93" fillId="24" borderId="657" xfId="0" quotePrefix="1" applyNumberFormat="1" applyFont="1" applyFill="1" applyBorder="1" applyAlignment="1">
      <alignment horizontal="right"/>
    </xf>
    <xf numFmtId="0" fontId="58" fillId="3" borderId="657" xfId="0" applyFont="1" applyFill="1" applyBorder="1"/>
    <xf numFmtId="0" fontId="58" fillId="3" borderId="657" xfId="0" applyFont="1" applyFill="1" applyBorder="1" applyAlignment="1">
      <alignment horizontal="left" vertical="center"/>
    </xf>
    <xf numFmtId="0" fontId="53" fillId="3" borderId="657" xfId="0" applyFont="1" applyFill="1" applyBorder="1"/>
    <xf numFmtId="0" fontId="53" fillId="3" borderId="657" xfId="0" applyFont="1" applyFill="1" applyBorder="1" applyAlignment="1">
      <alignment horizontal="left"/>
    </xf>
    <xf numFmtId="0" fontId="52" fillId="3" borderId="657" xfId="0" quotePrefix="1" applyFont="1" applyFill="1" applyBorder="1" applyAlignment="1">
      <alignment horizontal="center" vertical="center"/>
    </xf>
    <xf numFmtId="164" fontId="58" fillId="3" borderId="657" xfId="1" applyNumberFormat="1" applyFont="1" applyFill="1" applyBorder="1" applyAlignment="1" applyProtection="1">
      <alignment horizontal="left" vertical="center"/>
    </xf>
    <xf numFmtId="0" fontId="88" fillId="0" borderId="0" xfId="0" applyFont="1" applyAlignment="1">
      <alignment horizontal="center"/>
    </xf>
    <xf numFmtId="0" fontId="20" fillId="0" borderId="0" xfId="0" applyFont="1" applyAlignment="1">
      <alignment horizontal="center" vertical="top" wrapText="1"/>
    </xf>
    <xf numFmtId="0" fontId="20" fillId="0" borderId="0" xfId="0" applyFont="1" applyFill="1" applyAlignment="1">
      <alignment horizontal="center" vertical="top" wrapText="1"/>
    </xf>
    <xf numFmtId="0" fontId="20" fillId="0" borderId="0" xfId="0" quotePrefix="1" applyFont="1" applyAlignment="1">
      <alignment horizontal="center" vertical="top" wrapText="1"/>
    </xf>
    <xf numFmtId="0" fontId="20" fillId="37" borderId="0" xfId="0" applyFont="1" applyFill="1" applyAlignment="1">
      <alignment horizontal="center" vertical="top" wrapText="1"/>
    </xf>
    <xf numFmtId="0" fontId="20" fillId="38" borderId="0" xfId="0" applyFont="1" applyFill="1" applyAlignment="1">
      <alignment horizontal="center" vertical="top" wrapText="1"/>
    </xf>
    <xf numFmtId="0" fontId="0" fillId="0" borderId="0" xfId="0" applyFill="1" applyAlignment="1">
      <alignment horizontal="right"/>
    </xf>
    <xf numFmtId="49" fontId="0" fillId="0" borderId="0" xfId="0" applyNumberFormat="1" applyFill="1" applyAlignment="1">
      <alignment horizontal="right"/>
    </xf>
    <xf numFmtId="1" fontId="189" fillId="0" borderId="0" xfId="0" applyNumberFormat="1" applyFont="1" applyAlignment="1">
      <alignment horizontal="right"/>
    </xf>
    <xf numFmtId="0" fontId="86" fillId="0" borderId="0" xfId="0" applyFont="1"/>
    <xf numFmtId="0" fontId="0" fillId="0" borderId="0" xfId="0"/>
    <xf numFmtId="170" fontId="0" fillId="0" borderId="0" xfId="0" applyNumberFormat="1"/>
    <xf numFmtId="0" fontId="0" fillId="0" borderId="0" xfId="0"/>
    <xf numFmtId="0" fontId="0" fillId="0" borderId="0" xfId="0" applyFill="1" applyAlignment="1"/>
    <xf numFmtId="0" fontId="0" fillId="0" borderId="0" xfId="0" applyAlignment="1"/>
    <xf numFmtId="3" fontId="0" fillId="0" borderId="0" xfId="0" applyNumberFormat="1" applyAlignment="1"/>
    <xf numFmtId="0" fontId="0" fillId="0" borderId="0" xfId="0" applyNumberFormat="1" applyAlignment="1"/>
    <xf numFmtId="1" fontId="0" fillId="0" borderId="0" xfId="0" applyNumberFormat="1" applyAlignment="1"/>
    <xf numFmtId="3" fontId="190" fillId="0" borderId="0" xfId="0" applyNumberFormat="1" applyFont="1" applyAlignment="1">
      <alignment horizontal="right"/>
    </xf>
    <xf numFmtId="170" fontId="190" fillId="0" borderId="0" xfId="0" applyNumberFormat="1" applyFont="1" applyAlignment="1">
      <alignment horizontal="right"/>
    </xf>
    <xf numFmtId="3" fontId="191" fillId="0" borderId="0" xfId="0" applyNumberFormat="1" applyFont="1" applyAlignment="1">
      <alignment horizontal="right"/>
    </xf>
    <xf numFmtId="0" fontId="0" fillId="0" borderId="0" xfId="0" applyFont="1"/>
    <xf numFmtId="170" fontId="0" fillId="0" borderId="0" xfId="0" applyNumberFormat="1" applyFont="1"/>
    <xf numFmtId="0" fontId="0" fillId="0" borderId="0" xfId="0"/>
    <xf numFmtId="0" fontId="0" fillId="0" borderId="0" xfId="0"/>
    <xf numFmtId="0" fontId="193" fillId="25" borderId="450" xfId="0" applyFont="1" applyFill="1" applyBorder="1"/>
    <xf numFmtId="0" fontId="20" fillId="0" borderId="0" xfId="0" quotePrefix="1" applyFont="1" applyFill="1" applyAlignment="1">
      <alignment horizontal="center" vertical="top" wrapText="1"/>
    </xf>
    <xf numFmtId="1" fontId="0" fillId="0" borderId="0" xfId="0" applyNumberFormat="1" applyFill="1" applyAlignment="1">
      <alignment horizontal="right"/>
    </xf>
    <xf numFmtId="0" fontId="96" fillId="0" borderId="0" xfId="0" quotePrefix="1" applyFont="1" applyFill="1" applyAlignment="1">
      <alignment horizontal="left" vertical="top" wrapText="1"/>
    </xf>
    <xf numFmtId="0" fontId="13" fillId="0" borderId="212" xfId="24" applyFont="1" applyBorder="1" applyAlignment="1">
      <alignment horizontal="right"/>
    </xf>
    <xf numFmtId="0" fontId="13" fillId="0" borderId="209" xfId="24" applyFont="1" applyBorder="1" applyAlignment="1">
      <alignment horizontal="right"/>
    </xf>
    <xf numFmtId="0" fontId="13" fillId="0" borderId="447" xfId="24" applyFont="1" applyBorder="1" applyAlignment="1">
      <alignment horizontal="right"/>
    </xf>
    <xf numFmtId="0" fontId="26" fillId="0" borderId="193" xfId="24" applyFont="1" applyBorder="1" applyAlignment="1">
      <alignment horizontal="center" vertical="top" wrapText="1"/>
    </xf>
    <xf numFmtId="0" fontId="26" fillId="0" borderId="0" xfId="24" applyFont="1" applyAlignment="1">
      <alignment horizontal="center" vertical="top" wrapText="1"/>
    </xf>
    <xf numFmtId="0" fontId="26" fillId="0" borderId="178" xfId="24" applyFont="1" applyBorder="1" applyAlignment="1">
      <alignment horizontal="center" vertical="top" wrapText="1"/>
    </xf>
    <xf numFmtId="0" fontId="14" fillId="0" borderId="0" xfId="24" applyFont="1" applyBorder="1" applyAlignment="1">
      <alignment horizontal="center" vertical="center" wrapText="1"/>
    </xf>
    <xf numFmtId="0" fontId="14" fillId="26" borderId="0" xfId="24" applyFont="1" applyFill="1" applyBorder="1" applyAlignment="1">
      <alignment horizontal="center"/>
    </xf>
    <xf numFmtId="0" fontId="14" fillId="25" borderId="0" xfId="24" applyFont="1" applyFill="1" applyBorder="1" applyAlignment="1">
      <alignment horizontal="center" vertical="center" wrapText="1"/>
    </xf>
    <xf numFmtId="0" fontId="20" fillId="0" borderId="193" xfId="24" applyFont="1" applyBorder="1" applyAlignment="1">
      <alignment horizontal="center" vertical="center" wrapText="1"/>
    </xf>
    <xf numFmtId="0" fontId="20" fillId="0" borderId="0" xfId="24" applyFont="1" applyBorder="1" applyAlignment="1">
      <alignment horizontal="center" vertical="center" wrapText="1"/>
    </xf>
    <xf numFmtId="0" fontId="20" fillId="0" borderId="178" xfId="24" applyFont="1" applyBorder="1" applyAlignment="1">
      <alignment horizontal="center" vertical="center" wrapText="1"/>
    </xf>
    <xf numFmtId="0" fontId="47" fillId="0" borderId="193" xfId="25" applyFill="1" applyBorder="1" applyAlignment="1" applyProtection="1">
      <alignment horizontal="center" vertical="center" wrapText="1"/>
    </xf>
    <xf numFmtId="0" fontId="47" fillId="0" borderId="0" xfId="25" applyFill="1" applyBorder="1" applyAlignment="1" applyProtection="1">
      <alignment horizontal="center" vertical="center" wrapText="1"/>
    </xf>
    <xf numFmtId="0" fontId="47" fillId="0" borderId="178" xfId="25" applyFill="1" applyBorder="1" applyAlignment="1" applyProtection="1">
      <alignment horizontal="center" vertical="center" wrapText="1"/>
    </xf>
    <xf numFmtId="0" fontId="20" fillId="0" borderId="193" xfId="24" applyFont="1" applyBorder="1" applyAlignment="1">
      <alignment horizontal="center" wrapText="1"/>
    </xf>
    <xf numFmtId="0" fontId="20" fillId="0" borderId="0" xfId="24" applyFont="1" applyAlignment="1">
      <alignment horizontal="center" wrapText="1"/>
    </xf>
    <xf numFmtId="0" fontId="20" fillId="0" borderId="178" xfId="24" applyFont="1" applyBorder="1" applyAlignment="1">
      <alignment horizontal="center" wrapText="1"/>
    </xf>
    <xf numFmtId="0" fontId="17" fillId="25" borderId="420" xfId="58" applyFont="1" applyFill="1" applyBorder="1" applyAlignment="1">
      <alignment horizontal="center" vertical="center" wrapText="1"/>
    </xf>
    <xf numFmtId="0" fontId="17" fillId="25" borderId="419" xfId="58" applyFont="1" applyFill="1" applyBorder="1" applyAlignment="1">
      <alignment horizontal="center" vertical="center" wrapText="1"/>
    </xf>
    <xf numFmtId="0" fontId="17" fillId="25" borderId="68" xfId="58" applyFont="1" applyFill="1" applyBorder="1" applyAlignment="1">
      <alignment horizontal="center" vertical="center" wrapText="1"/>
    </xf>
    <xf numFmtId="0" fontId="17" fillId="25" borderId="446" xfId="58" applyFont="1" applyFill="1" applyBorder="1" applyAlignment="1">
      <alignment horizontal="center" vertical="center" wrapText="1"/>
    </xf>
    <xf numFmtId="0" fontId="17" fillId="25" borderId="418" xfId="58" applyFont="1" applyFill="1" applyBorder="1" applyAlignment="1">
      <alignment horizontal="center" vertical="center" wrapText="1"/>
    </xf>
    <xf numFmtId="0" fontId="17" fillId="25" borderId="422" xfId="58" applyFont="1" applyFill="1" applyBorder="1" applyAlignment="1">
      <alignment horizontal="center" vertical="center" wrapText="1"/>
    </xf>
    <xf numFmtId="0" fontId="14" fillId="25" borderId="420" xfId="24" applyFont="1" applyFill="1" applyBorder="1" applyAlignment="1">
      <alignment horizontal="center" vertical="center" wrapText="1"/>
    </xf>
    <xf numFmtId="0" fontId="14" fillId="25" borderId="39" xfId="24" applyFont="1" applyFill="1" applyBorder="1" applyAlignment="1">
      <alignment horizontal="center" vertical="center" wrapText="1"/>
    </xf>
    <xf numFmtId="0" fontId="14" fillId="25" borderId="419" xfId="24" applyFont="1" applyFill="1" applyBorder="1" applyAlignment="1">
      <alignment horizontal="center" vertical="center" wrapText="1"/>
    </xf>
    <xf numFmtId="0" fontId="14" fillId="25" borderId="68" xfId="24" applyFont="1" applyFill="1" applyBorder="1" applyAlignment="1">
      <alignment horizontal="center" vertical="center" wrapText="1"/>
    </xf>
    <xf numFmtId="0" fontId="14" fillId="25" borderId="446" xfId="24" applyFont="1" applyFill="1" applyBorder="1" applyAlignment="1">
      <alignment horizontal="center" vertical="center" wrapText="1"/>
    </xf>
    <xf numFmtId="0" fontId="14" fillId="25" borderId="418" xfId="24" applyFont="1" applyFill="1" applyBorder="1" applyAlignment="1">
      <alignment horizontal="center" vertical="center" wrapText="1"/>
    </xf>
    <xf numFmtId="0" fontId="14" fillId="25" borderId="406" xfId="24" applyFont="1" applyFill="1" applyBorder="1" applyAlignment="1">
      <alignment horizontal="center" vertical="center" wrapText="1"/>
    </xf>
    <xf numFmtId="0" fontId="14" fillId="25" borderId="422" xfId="24" applyFont="1" applyFill="1" applyBorder="1" applyAlignment="1">
      <alignment horizontal="center" vertical="center" wrapText="1"/>
    </xf>
    <xf numFmtId="0" fontId="13" fillId="25" borderId="420" xfId="24" applyFont="1" applyFill="1" applyBorder="1" applyAlignment="1">
      <alignment horizontal="center" vertical="center" wrapText="1"/>
    </xf>
    <xf numFmtId="0" fontId="13" fillId="25" borderId="39" xfId="24" applyFont="1" applyFill="1" applyBorder="1" applyAlignment="1">
      <alignment horizontal="center" vertical="center" wrapText="1"/>
    </xf>
    <xf numFmtId="0" fontId="13" fillId="25" borderId="419" xfId="24" applyFont="1" applyFill="1" applyBorder="1" applyAlignment="1">
      <alignment horizontal="center" vertical="center" wrapText="1"/>
    </xf>
    <xf numFmtId="0" fontId="13" fillId="25" borderId="418" xfId="24" applyFont="1" applyFill="1" applyBorder="1" applyAlignment="1">
      <alignment horizontal="center" vertical="center" wrapText="1"/>
    </xf>
    <xf numFmtId="0" fontId="13" fillId="25" borderId="406" xfId="24" applyFont="1" applyFill="1" applyBorder="1" applyAlignment="1">
      <alignment horizontal="center" vertical="center" wrapText="1"/>
    </xf>
    <xf numFmtId="0" fontId="13" fillId="25" borderId="422" xfId="24" applyFont="1" applyFill="1" applyBorder="1" applyAlignment="1">
      <alignment horizontal="center" vertical="center" wrapText="1"/>
    </xf>
    <xf numFmtId="0" fontId="168" fillId="25" borderId="421" xfId="24" applyFont="1" applyFill="1" applyBorder="1" applyAlignment="1">
      <alignment horizontal="center" vertical="center" wrapText="1"/>
    </xf>
    <xf numFmtId="0" fontId="25" fillId="25" borderId="421" xfId="24" applyFont="1" applyFill="1" applyBorder="1" applyAlignment="1">
      <alignment horizontal="center" vertical="center" wrapText="1"/>
    </xf>
    <xf numFmtId="0" fontId="25" fillId="25" borderId="407" xfId="24" applyFont="1" applyFill="1" applyBorder="1" applyAlignment="1">
      <alignment horizontal="center" vertical="center" wrapText="1"/>
    </xf>
    <xf numFmtId="0" fontId="25" fillId="25" borderId="405" xfId="24" applyFont="1" applyFill="1" applyBorder="1" applyAlignment="1">
      <alignment horizontal="center" vertical="center" wrapText="1"/>
    </xf>
    <xf numFmtId="0" fontId="18" fillId="0" borderId="0" xfId="58" applyFont="1" applyFill="1" applyAlignment="1">
      <alignment horizontal="left" vertical="center" wrapText="1"/>
    </xf>
    <xf numFmtId="0" fontId="18" fillId="0" borderId="160" xfId="58" applyFont="1" applyFill="1" applyBorder="1" applyAlignment="1">
      <alignment horizontal="left" vertical="center" wrapText="1"/>
    </xf>
    <xf numFmtId="0" fontId="14" fillId="0" borderId="198" xfId="24" applyFont="1" applyBorder="1" applyAlignment="1">
      <alignment horizontal="center"/>
    </xf>
    <xf numFmtId="0" fontId="14" fillId="0" borderId="194" xfId="24" applyFont="1" applyBorder="1" applyAlignment="1">
      <alignment horizontal="center"/>
    </xf>
    <xf numFmtId="0" fontId="14" fillId="0" borderId="199" xfId="24" applyFont="1" applyBorder="1" applyAlignment="1">
      <alignment horizontal="center"/>
    </xf>
    <xf numFmtId="0" fontId="33" fillId="0" borderId="200" xfId="24" applyFont="1" applyBorder="1" applyAlignment="1">
      <alignment horizontal="center" vertical="top" wrapText="1"/>
    </xf>
    <xf numFmtId="0" fontId="33" fillId="0" borderId="197" xfId="24" applyFont="1" applyBorder="1" applyAlignment="1">
      <alignment horizontal="center" vertical="top" wrapText="1"/>
    </xf>
    <xf numFmtId="0" fontId="33" fillId="0" borderId="201" xfId="24" applyFont="1" applyBorder="1" applyAlignment="1">
      <alignment horizontal="center" vertical="top" wrapText="1"/>
    </xf>
    <xf numFmtId="0" fontId="14" fillId="0" borderId="194" xfId="24" applyFont="1" applyBorder="1" applyAlignment="1">
      <alignment horizontal="center" vertical="center" wrapText="1"/>
    </xf>
    <xf numFmtId="0" fontId="14" fillId="0" borderId="0" xfId="24" applyFont="1" applyAlignment="1">
      <alignment horizontal="center" vertical="center" wrapText="1"/>
    </xf>
    <xf numFmtId="0" fontId="15" fillId="0" borderId="0" xfId="24" applyFont="1" applyFill="1" applyAlignment="1">
      <alignment horizontal="center"/>
    </xf>
    <xf numFmtId="0" fontId="13" fillId="3" borderId="59" xfId="24" applyFont="1" applyFill="1" applyBorder="1" applyAlignment="1">
      <alignment horizontal="center"/>
    </xf>
    <xf numFmtId="0" fontId="13" fillId="3" borderId="69" xfId="24" applyFont="1" applyFill="1" applyBorder="1" applyAlignment="1">
      <alignment horizontal="center"/>
    </xf>
    <xf numFmtId="0" fontId="13" fillId="3" borderId="390" xfId="24" applyFont="1" applyFill="1" applyBorder="1" applyAlignment="1">
      <alignment horizontal="center"/>
    </xf>
    <xf numFmtId="0" fontId="13" fillId="3" borderId="97" xfId="24" applyFont="1" applyFill="1" applyBorder="1" applyAlignment="1">
      <alignment horizontal="center"/>
    </xf>
    <xf numFmtId="0" fontId="15" fillId="25" borderId="0" xfId="58" applyFont="1" applyFill="1" applyAlignment="1">
      <alignment horizontal="justify" vertical="top" wrapText="1"/>
    </xf>
    <xf numFmtId="0" fontId="15" fillId="25" borderId="155" xfId="58" applyFont="1" applyFill="1" applyBorder="1" applyAlignment="1">
      <alignment horizontal="justify" vertical="top" wrapText="1"/>
    </xf>
    <xf numFmtId="0" fontId="15" fillId="27" borderId="0" xfId="58" applyFont="1" applyFill="1" applyAlignment="1">
      <alignment horizontal="left" wrapText="1"/>
    </xf>
    <xf numFmtId="0" fontId="15" fillId="27" borderId="155" xfId="58" applyFont="1" applyFill="1" applyBorder="1" applyAlignment="1">
      <alignment horizontal="left" wrapText="1"/>
    </xf>
    <xf numFmtId="0" fontId="15" fillId="25" borderId="0" xfId="58" applyFont="1" applyFill="1" applyAlignment="1">
      <alignment horizontal="left" vertical="center" wrapText="1"/>
    </xf>
    <xf numFmtId="0" fontId="15" fillId="25" borderId="155" xfId="58" applyFont="1" applyFill="1" applyBorder="1" applyAlignment="1">
      <alignment horizontal="left" vertical="center" wrapText="1"/>
    </xf>
    <xf numFmtId="0" fontId="15" fillId="27" borderId="0" xfId="58" applyFont="1" applyFill="1" applyAlignment="1">
      <alignment horizontal="justify" vertical="top"/>
    </xf>
    <xf numFmtId="0" fontId="15" fillId="27" borderId="178" xfId="58" applyFont="1" applyFill="1" applyBorder="1" applyAlignment="1">
      <alignment horizontal="justify" vertical="top"/>
    </xf>
    <xf numFmtId="0" fontId="18" fillId="27" borderId="0" xfId="58" applyFont="1" applyFill="1" applyAlignment="1">
      <alignment horizontal="justify" vertical="top"/>
    </xf>
    <xf numFmtId="0" fontId="18" fillId="27" borderId="155" xfId="58" applyFont="1" applyFill="1" applyBorder="1" applyAlignment="1">
      <alignment horizontal="justify" vertical="top"/>
    </xf>
    <xf numFmtId="0" fontId="18" fillId="27" borderId="0" xfId="58" applyFont="1" applyFill="1" applyAlignment="1">
      <alignment horizontal="left" vertical="top" wrapText="1"/>
    </xf>
    <xf numFmtId="0" fontId="18" fillId="27" borderId="155" xfId="58" applyFont="1" applyFill="1" applyBorder="1" applyAlignment="1">
      <alignment horizontal="left" vertical="top" wrapText="1"/>
    </xf>
    <xf numFmtId="0" fontId="13" fillId="0" borderId="0" xfId="24" applyFont="1" applyAlignment="1">
      <alignment horizontal="center"/>
    </xf>
    <xf numFmtId="0" fontId="18" fillId="27" borderId="0" xfId="58" applyFont="1" applyFill="1" applyAlignment="1">
      <alignment horizontal="left" vertical="center" wrapText="1"/>
    </xf>
    <xf numFmtId="0" fontId="18" fillId="27" borderId="155" xfId="58" applyFont="1" applyFill="1" applyBorder="1" applyAlignment="1">
      <alignment horizontal="left" vertical="center" wrapText="1"/>
    </xf>
    <xf numFmtId="0" fontId="18" fillId="27" borderId="0" xfId="58" applyFont="1" applyFill="1" applyAlignment="1">
      <alignment horizontal="justify" vertical="top" wrapText="1"/>
    </xf>
    <xf numFmtId="0" fontId="18" fillId="27" borderId="155" xfId="58" applyFont="1" applyFill="1" applyBorder="1" applyAlignment="1">
      <alignment horizontal="justify" vertical="top" wrapText="1"/>
    </xf>
    <xf numFmtId="0" fontId="18" fillId="27" borderId="0" xfId="58" applyFont="1" applyFill="1" applyAlignment="1">
      <alignment horizontal="justify" wrapText="1"/>
    </xf>
    <xf numFmtId="0" fontId="18" fillId="27" borderId="155" xfId="58" applyFont="1" applyFill="1" applyBorder="1" applyAlignment="1">
      <alignment horizontal="justify" wrapText="1"/>
    </xf>
    <xf numFmtId="0" fontId="15" fillId="0" borderId="172" xfId="24" applyFont="1" applyFill="1" applyBorder="1" applyAlignment="1">
      <alignment horizontal="center" vertical="center" wrapText="1"/>
    </xf>
    <xf numFmtId="0" fontId="15" fillId="0" borderId="173" xfId="24" applyFont="1" applyFill="1" applyBorder="1" applyAlignment="1">
      <alignment horizontal="center" vertical="center" wrapText="1"/>
    </xf>
    <xf numFmtId="0" fontId="15" fillId="0" borderId="414" xfId="24" applyFont="1" applyFill="1" applyBorder="1" applyAlignment="1">
      <alignment horizontal="center" vertical="center" wrapText="1"/>
    </xf>
    <xf numFmtId="0" fontId="15" fillId="0" borderId="174" xfId="24" applyFont="1" applyFill="1" applyBorder="1" applyAlignment="1">
      <alignment horizontal="center" vertical="center" wrapText="1"/>
    </xf>
    <xf numFmtId="0" fontId="15" fillId="28" borderId="168" xfId="24" applyFont="1" applyFill="1" applyBorder="1" applyAlignment="1">
      <alignment horizontal="center" vertical="center" wrapText="1"/>
    </xf>
    <xf numFmtId="0" fontId="15" fillId="28" borderId="169" xfId="24" applyFont="1" applyFill="1" applyBorder="1" applyAlignment="1">
      <alignment horizontal="center" vertical="center" wrapText="1"/>
    </xf>
    <xf numFmtId="0" fontId="15" fillId="28" borderId="413" xfId="24" applyFont="1" applyFill="1" applyBorder="1" applyAlignment="1">
      <alignment horizontal="center" vertical="center" wrapText="1"/>
    </xf>
    <xf numFmtId="0" fontId="15" fillId="28" borderId="170" xfId="24" applyFont="1" applyFill="1" applyBorder="1" applyAlignment="1">
      <alignment horizontal="center" vertical="center" wrapText="1"/>
    </xf>
    <xf numFmtId="0" fontId="15" fillId="28" borderId="159" xfId="24" applyFont="1" applyFill="1" applyBorder="1" applyAlignment="1">
      <alignment horizontal="center" vertical="center" wrapText="1"/>
    </xf>
    <xf numFmtId="0" fontId="15" fillId="28" borderId="0" xfId="24" applyFont="1" applyFill="1" applyAlignment="1">
      <alignment horizontal="center" vertical="center" wrapText="1"/>
    </xf>
    <xf numFmtId="0" fontId="15" fillId="28" borderId="155" xfId="24" applyFont="1" applyFill="1" applyBorder="1" applyAlignment="1">
      <alignment horizontal="center" vertical="center" wrapText="1"/>
    </xf>
    <xf numFmtId="0" fontId="18" fillId="28" borderId="159" xfId="24" applyFont="1" applyFill="1" applyBorder="1" applyAlignment="1">
      <alignment horizontal="center" vertical="center" wrapText="1"/>
    </xf>
    <xf numFmtId="0" fontId="18" fillId="28" borderId="0" xfId="24" applyFont="1" applyFill="1" applyAlignment="1">
      <alignment horizontal="center" vertical="center" wrapText="1"/>
    </xf>
    <xf numFmtId="0" fontId="18" fillId="28" borderId="155" xfId="24" applyFont="1" applyFill="1" applyBorder="1" applyAlignment="1">
      <alignment horizontal="center" vertical="center" wrapText="1"/>
    </xf>
    <xf numFmtId="0" fontId="18" fillId="25" borderId="159" xfId="58" applyFont="1" applyFill="1" applyBorder="1" applyAlignment="1">
      <alignment horizontal="center" vertical="top"/>
    </xf>
    <xf numFmtId="0" fontId="18" fillId="25" borderId="0" xfId="58" applyFont="1" applyFill="1" applyAlignment="1">
      <alignment horizontal="center" vertical="top"/>
    </xf>
    <xf numFmtId="0" fontId="18" fillId="25" borderId="155" xfId="58" applyFont="1" applyFill="1" applyBorder="1" applyAlignment="1">
      <alignment horizontal="center" vertical="top"/>
    </xf>
    <xf numFmtId="0" fontId="15" fillId="0" borderId="159" xfId="24" applyFont="1" applyFill="1" applyBorder="1" applyAlignment="1">
      <alignment horizontal="center" vertical="center" wrapText="1"/>
    </xf>
    <xf numFmtId="0" fontId="15" fillId="0" borderId="0" xfId="24" applyFont="1" applyFill="1" applyAlignment="1">
      <alignment horizontal="center" vertical="center" wrapText="1"/>
    </xf>
    <xf numFmtId="0" fontId="15" fillId="0" borderId="155" xfId="24" applyFont="1" applyFill="1" applyBorder="1" applyAlignment="1">
      <alignment horizontal="center" vertical="center" wrapText="1"/>
    </xf>
    <xf numFmtId="0" fontId="18" fillId="0" borderId="159" xfId="24" applyFont="1" applyFill="1" applyBorder="1" applyAlignment="1">
      <alignment horizontal="center" vertical="center" wrapText="1"/>
    </xf>
    <xf numFmtId="0" fontId="18" fillId="0" borderId="0" xfId="24" applyFont="1" applyFill="1" applyAlignment="1">
      <alignment horizontal="center" vertical="center" wrapText="1"/>
    </xf>
    <xf numFmtId="0" fontId="18" fillId="0" borderId="155" xfId="24" applyFont="1" applyFill="1" applyBorder="1" applyAlignment="1">
      <alignment horizontal="center" vertical="center" wrapText="1"/>
    </xf>
    <xf numFmtId="0" fontId="18" fillId="0" borderId="63" xfId="24" applyFont="1" applyBorder="1" applyAlignment="1">
      <alignment horizontal="center" vertical="top"/>
    </xf>
    <xf numFmtId="0" fontId="18" fillId="0" borderId="37" xfId="24" applyFont="1" applyBorder="1" applyAlignment="1">
      <alignment horizontal="center" vertical="top"/>
    </xf>
    <xf numFmtId="0" fontId="18" fillId="0" borderId="48" xfId="24" applyFont="1" applyBorder="1" applyAlignment="1">
      <alignment horizontal="center" vertical="top"/>
    </xf>
    <xf numFmtId="0" fontId="15" fillId="0" borderId="35" xfId="24" applyFont="1" applyBorder="1" applyAlignment="1">
      <alignment horizontal="center"/>
    </xf>
    <xf numFmtId="0" fontId="15" fillId="0" borderId="29" xfId="24" applyFont="1" applyBorder="1" applyAlignment="1">
      <alignment horizontal="center"/>
    </xf>
    <xf numFmtId="0" fontId="15" fillId="0" borderId="34" xfId="24" applyFont="1" applyBorder="1" applyAlignment="1">
      <alignment horizontal="center"/>
    </xf>
    <xf numFmtId="0" fontId="16" fillId="0" borderId="123" xfId="24" applyFont="1" applyBorder="1" applyAlignment="1">
      <alignment horizontal="center" vertical="center"/>
    </xf>
    <xf numFmtId="0" fontId="16" fillId="0" borderId="126" xfId="24" applyFont="1" applyBorder="1" applyAlignment="1">
      <alignment horizontal="center" vertical="center"/>
    </xf>
    <xf numFmtId="0" fontId="62" fillId="0" borderId="29" xfId="24" applyFont="1" applyBorder="1" applyAlignment="1">
      <alignment horizontal="left" wrapText="1"/>
    </xf>
    <xf numFmtId="0" fontId="62" fillId="0" borderId="0" xfId="24" applyFont="1" applyAlignment="1">
      <alignment horizontal="left" wrapText="1"/>
    </xf>
    <xf numFmtId="0" fontId="16" fillId="0" borderId="124" xfId="24" applyFont="1" applyBorder="1" applyAlignment="1">
      <alignment horizontal="center" vertical="center"/>
    </xf>
    <xf numFmtId="0" fontId="16" fillId="0" borderId="127" xfId="24" applyFont="1" applyBorder="1" applyAlignment="1">
      <alignment horizontal="center" vertical="center"/>
    </xf>
    <xf numFmtId="0" fontId="52" fillId="8" borderId="41" xfId="24" applyFont="1" applyFill="1" applyBorder="1" applyAlignment="1">
      <alignment horizontal="center" vertical="center" wrapText="1"/>
    </xf>
    <xf numFmtId="0" fontId="52" fillId="8" borderId="27" xfId="24" applyFont="1" applyFill="1" applyBorder="1" applyAlignment="1">
      <alignment horizontal="center" vertical="center" wrapText="1"/>
    </xf>
    <xf numFmtId="0" fontId="52" fillId="8" borderId="42" xfId="24" applyFont="1" applyFill="1" applyBorder="1" applyAlignment="1">
      <alignment horizontal="center" vertical="center" wrapText="1"/>
    </xf>
    <xf numFmtId="0" fontId="52" fillId="15" borderId="35" xfId="24" applyFont="1" applyFill="1" applyBorder="1" applyAlignment="1">
      <alignment horizontal="center" vertical="center" wrapText="1"/>
    </xf>
    <xf numFmtId="0" fontId="52" fillId="15" borderId="33" xfId="24" applyFont="1" applyFill="1" applyBorder="1" applyAlignment="1">
      <alignment horizontal="center" vertical="center" wrapText="1"/>
    </xf>
    <xf numFmtId="0" fontId="52" fillId="15" borderId="29" xfId="24" applyFont="1" applyFill="1" applyBorder="1" applyAlignment="1">
      <alignment horizontal="center" vertical="center" wrapText="1"/>
    </xf>
    <xf numFmtId="0" fontId="52" fillId="15" borderId="34" xfId="24" applyFont="1" applyFill="1" applyBorder="1" applyAlignment="1">
      <alignment horizontal="center" vertical="center" wrapText="1"/>
    </xf>
    <xf numFmtId="0" fontId="52" fillId="15" borderId="14" xfId="24" applyFont="1" applyFill="1" applyBorder="1" applyAlignment="1">
      <alignment horizontal="center" vertical="center"/>
    </xf>
    <xf numFmtId="0" fontId="52" fillId="15" borderId="0" xfId="24" applyFont="1" applyFill="1" applyAlignment="1">
      <alignment horizontal="center" vertical="center"/>
    </xf>
    <xf numFmtId="0" fontId="52" fillId="15" borderId="67" xfId="24" applyFont="1" applyFill="1" applyBorder="1" applyAlignment="1">
      <alignment horizontal="center" vertical="center"/>
    </xf>
    <xf numFmtId="0" fontId="53" fillId="15" borderId="14" xfId="24" applyFont="1" applyFill="1" applyBorder="1" applyAlignment="1">
      <alignment horizontal="center" vertical="center" wrapText="1"/>
    </xf>
    <xf numFmtId="0" fontId="53" fillId="15" borderId="0" xfId="24" applyFont="1" applyFill="1" applyAlignment="1">
      <alignment horizontal="center" vertical="center" wrapText="1"/>
    </xf>
    <xf numFmtId="0" fontId="53" fillId="15" borderId="26" xfId="24" applyFont="1" applyFill="1" applyBorder="1" applyAlignment="1">
      <alignment horizontal="center" vertical="center" wrapText="1"/>
    </xf>
    <xf numFmtId="0" fontId="53" fillId="13" borderId="63" xfId="0" applyFont="1" applyFill="1" applyBorder="1" applyAlignment="1">
      <alignment horizontal="center" vertical="top"/>
    </xf>
    <xf numFmtId="0" fontId="53" fillId="13" borderId="37" xfId="0" applyFont="1" applyFill="1" applyBorder="1" applyAlignment="1">
      <alignment horizontal="center" vertical="top"/>
    </xf>
    <xf numFmtId="0" fontId="53" fillId="13" borderId="48" xfId="0" applyFont="1" applyFill="1" applyBorder="1" applyAlignment="1">
      <alignment horizontal="center" vertical="top"/>
    </xf>
    <xf numFmtId="0" fontId="18" fillId="5" borderId="0" xfId="0" applyFont="1" applyFill="1" applyAlignment="1">
      <alignment horizontal="left" wrapText="1"/>
    </xf>
    <xf numFmtId="0" fontId="18" fillId="5" borderId="3" xfId="0" applyFont="1" applyFill="1" applyBorder="1" applyAlignment="1">
      <alignment horizontal="left" wrapText="1"/>
    </xf>
    <xf numFmtId="0" fontId="19" fillId="0" borderId="0" xfId="24" applyFont="1" applyAlignment="1">
      <alignment horizontal="center" vertical="center" wrapText="1"/>
    </xf>
    <xf numFmtId="0" fontId="55" fillId="0" borderId="0" xfId="25" applyFont="1" applyFill="1" applyBorder="1" applyAlignment="1" applyProtection="1">
      <alignment horizontal="center" vertical="center" wrapText="1"/>
    </xf>
    <xf numFmtId="0" fontId="73" fillId="0" borderId="0" xfId="24" applyFont="1" applyAlignment="1">
      <alignment horizontal="center" vertical="center" wrapText="1"/>
    </xf>
    <xf numFmtId="0" fontId="19" fillId="0" borderId="0" xfId="24" applyFont="1" applyAlignment="1">
      <alignment horizontal="center" vertical="center"/>
    </xf>
    <xf numFmtId="0" fontId="15" fillId="0" borderId="0" xfId="24" applyFont="1" applyAlignment="1">
      <alignment horizontal="center"/>
    </xf>
    <xf numFmtId="0" fontId="52" fillId="13" borderId="0" xfId="0" applyFont="1" applyFill="1" applyAlignment="1">
      <alignment horizontal="justify" vertical="justify"/>
    </xf>
    <xf numFmtId="0" fontId="53" fillId="14" borderId="0" xfId="0" applyFont="1" applyFill="1" applyAlignment="1">
      <alignment horizontal="justify"/>
    </xf>
    <xf numFmtId="0" fontId="53" fillId="14" borderId="0" xfId="0" applyFont="1" applyFill="1" applyAlignment="1">
      <alignment horizontal="justify" wrapText="1"/>
    </xf>
    <xf numFmtId="0" fontId="63" fillId="0" borderId="0" xfId="0" applyFont="1" applyAlignment="1">
      <alignment horizontal="left" vertical="center"/>
    </xf>
    <xf numFmtId="0" fontId="16" fillId="0" borderId="122" xfId="24" applyFont="1" applyBorder="1" applyAlignment="1">
      <alignment horizontal="center" vertical="center"/>
    </xf>
    <xf numFmtId="0" fontId="16" fillId="0" borderId="125" xfId="24" applyFont="1" applyBorder="1" applyAlignment="1">
      <alignment horizontal="center" vertical="center"/>
    </xf>
    <xf numFmtId="0" fontId="52" fillId="14" borderId="0" xfId="0" applyFont="1" applyFill="1" applyAlignment="1">
      <alignment horizontal="justify" vertical="justify" wrapText="1"/>
    </xf>
    <xf numFmtId="0" fontId="77" fillId="13" borderId="41" xfId="0" applyFont="1" applyFill="1" applyBorder="1" applyAlignment="1">
      <alignment horizontal="center" vertical="center"/>
    </xf>
    <xf numFmtId="0" fontId="77" fillId="13" borderId="27" xfId="0" applyFont="1" applyFill="1" applyBorder="1" applyAlignment="1">
      <alignment horizontal="center" vertical="center"/>
    </xf>
    <xf numFmtId="0" fontId="77" fillId="13" borderId="42" xfId="0" applyFont="1" applyFill="1" applyBorder="1" applyAlignment="1">
      <alignment horizontal="center" vertical="center"/>
    </xf>
    <xf numFmtId="0" fontId="14" fillId="0" borderId="0" xfId="24" applyFont="1" applyAlignment="1">
      <alignment horizontal="right"/>
    </xf>
    <xf numFmtId="0" fontId="14" fillId="0" borderId="0" xfId="24" applyFont="1" applyAlignment="1">
      <alignment vertical="center" wrapText="1"/>
    </xf>
    <xf numFmtId="0" fontId="33" fillId="0" borderId="0" xfId="24" applyFont="1" applyAlignment="1">
      <alignment vertical="center" wrapText="1"/>
    </xf>
    <xf numFmtId="0" fontId="14" fillId="0" borderId="0" xfId="24" applyFont="1" applyAlignment="1">
      <alignment horizontal="center" wrapText="1"/>
    </xf>
    <xf numFmtId="0" fontId="33" fillId="0" borderId="0" xfId="24" applyFont="1" applyAlignment="1">
      <alignment horizontal="center" wrapText="1"/>
    </xf>
    <xf numFmtId="0" fontId="14" fillId="0" borderId="0" xfId="25" applyFont="1" applyFill="1" applyBorder="1" applyAlignment="1" applyProtection="1">
      <alignment horizontal="center"/>
    </xf>
    <xf numFmtId="0" fontId="17" fillId="0" borderId="0" xfId="0" applyFont="1" applyAlignment="1">
      <alignment horizontal="center" vertical="center" wrapText="1"/>
    </xf>
    <xf numFmtId="0" fontId="16" fillId="0" borderId="0" xfId="24" applyFont="1" applyAlignment="1">
      <alignment horizontal="center" vertical="center" wrapText="1"/>
    </xf>
    <xf numFmtId="0" fontId="53" fillId="14" borderId="0" xfId="0" applyFont="1" applyFill="1" applyAlignment="1">
      <alignment horizontal="justify" vertical="justify" wrapText="1"/>
    </xf>
    <xf numFmtId="0" fontId="52" fillId="14" borderId="0" xfId="0" applyFont="1" applyFill="1" applyAlignment="1">
      <alignment horizontal="justify" vertical="justify"/>
    </xf>
    <xf numFmtId="0" fontId="53" fillId="14" borderId="0" xfId="0" applyFont="1" applyFill="1" applyAlignment="1">
      <alignment horizontal="left" vertical="center" wrapText="1"/>
    </xf>
    <xf numFmtId="0" fontId="53" fillId="14" borderId="49" xfId="0" applyFont="1" applyFill="1" applyBorder="1" applyAlignment="1">
      <alignment horizontal="left" vertical="center" wrapText="1"/>
    </xf>
    <xf numFmtId="0" fontId="14" fillId="0" borderId="0" xfId="24" applyFont="1" applyAlignment="1">
      <alignment horizontal="center"/>
    </xf>
    <xf numFmtId="0" fontId="33" fillId="0" borderId="0" xfId="24" applyFont="1" applyAlignment="1">
      <alignment horizontal="center" vertical="top"/>
    </xf>
    <xf numFmtId="0" fontId="13" fillId="3" borderId="0" xfId="24" applyFont="1" applyFill="1" applyAlignment="1">
      <alignment horizontal="center"/>
    </xf>
    <xf numFmtId="0" fontId="52" fillId="14" borderId="0" xfId="0" applyFont="1" applyFill="1" applyAlignment="1">
      <alignment horizontal="justify" vertical="center"/>
    </xf>
    <xf numFmtId="0" fontId="80" fillId="0" borderId="14" xfId="0" applyFont="1" applyBorder="1" applyAlignment="1">
      <alignment horizontal="center" vertical="center" readingOrder="1"/>
    </xf>
    <xf numFmtId="0" fontId="80" fillId="0" borderId="0" xfId="0" applyFont="1" applyAlignment="1">
      <alignment horizontal="center" vertical="center" readingOrder="1"/>
    </xf>
    <xf numFmtId="0" fontId="80" fillId="0" borderId="67" xfId="0" applyFont="1" applyBorder="1" applyAlignment="1">
      <alignment horizontal="center" vertical="center" readingOrder="1"/>
    </xf>
    <xf numFmtId="0" fontId="81" fillId="0" borderId="14" xfId="0" applyFont="1" applyBorder="1" applyAlignment="1">
      <alignment horizontal="center" vertical="center" readingOrder="1"/>
    </xf>
    <xf numFmtId="0" fontId="81" fillId="0" borderId="0" xfId="0" applyFont="1" applyAlignment="1">
      <alignment horizontal="center" vertical="center" readingOrder="1"/>
    </xf>
    <xf numFmtId="0" fontId="81" fillId="0" borderId="67" xfId="0" applyFont="1" applyBorder="1" applyAlignment="1">
      <alignment horizontal="center" vertical="center" readingOrder="1"/>
    </xf>
    <xf numFmtId="0" fontId="21" fillId="0" borderId="250" xfId="0" applyFont="1" applyBorder="1" applyAlignment="1">
      <alignment horizontal="center" vertical="center"/>
    </xf>
    <xf numFmtId="0" fontId="21" fillId="0" borderId="245" xfId="0" applyFont="1" applyBorder="1" applyAlignment="1">
      <alignment horizontal="center" vertical="center"/>
    </xf>
    <xf numFmtId="0" fontId="25" fillId="0" borderId="250" xfId="0" applyFont="1" applyBorder="1" applyAlignment="1">
      <alignment horizontal="center" vertical="center"/>
    </xf>
    <xf numFmtId="0" fontId="25" fillId="0" borderId="245"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184" xfId="0" applyFont="1" applyBorder="1" applyAlignment="1">
      <alignment horizontal="center" vertical="center"/>
    </xf>
    <xf numFmtId="0" fontId="15" fillId="0" borderId="5" xfId="0" applyFont="1" applyBorder="1" applyAlignment="1">
      <alignment horizontal="center" vertical="center" wrapText="1"/>
    </xf>
    <xf numFmtId="0" fontId="15" fillId="0" borderId="204" xfId="0" applyFont="1" applyBorder="1" applyAlignment="1">
      <alignment horizontal="center" vertical="center"/>
    </xf>
    <xf numFmtId="0" fontId="15" fillId="0" borderId="5" xfId="0" applyFont="1" applyBorder="1" applyAlignment="1">
      <alignment horizontal="center" vertical="center"/>
    </xf>
    <xf numFmtId="169" fontId="25" fillId="22" borderId="250" xfId="1" applyNumberFormat="1" applyFont="1" applyFill="1" applyBorder="1" applyAlignment="1" applyProtection="1">
      <alignment horizontal="center" vertical="center" wrapText="1"/>
      <protection locked="0"/>
    </xf>
    <xf numFmtId="169" fontId="25" fillId="22" borderId="245" xfId="1" applyNumberFormat="1" applyFont="1" applyFill="1" applyBorder="1" applyAlignment="1" applyProtection="1">
      <alignment horizontal="center" vertical="center" wrapText="1"/>
      <protection locked="0"/>
    </xf>
    <xf numFmtId="0" fontId="22" fillId="0" borderId="0" xfId="0" applyFont="1" applyAlignment="1">
      <alignment horizontal="center"/>
    </xf>
    <xf numFmtId="0" fontId="25" fillId="0" borderId="211" xfId="0" applyFont="1" applyBorder="1" applyAlignment="1">
      <alignment horizontal="center"/>
    </xf>
    <xf numFmtId="0" fontId="15" fillId="0" borderId="204" xfId="0" applyFont="1" applyBorder="1" applyAlignment="1">
      <alignment horizontal="center" vertical="center" wrapText="1"/>
    </xf>
    <xf numFmtId="0" fontId="14" fillId="0" borderId="0" xfId="0" applyFont="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5" fillId="0" borderId="248" xfId="0" applyFont="1" applyBorder="1" applyAlignment="1">
      <alignment horizontal="center" vertical="center"/>
    </xf>
    <xf numFmtId="0" fontId="25" fillId="0" borderId="204" xfId="0" quotePrefix="1" applyFont="1" applyBorder="1" applyAlignment="1">
      <alignment horizontal="center" vertical="center"/>
    </xf>
    <xf numFmtId="0" fontId="25" fillId="0" borderId="204" xfId="0" applyFont="1" applyBorder="1" applyAlignment="1">
      <alignment horizontal="center" vertical="center"/>
    </xf>
    <xf numFmtId="0" fontId="22" fillId="0" borderId="250" xfId="0" applyFont="1" applyBorder="1" applyAlignment="1">
      <alignment horizontal="center"/>
    </xf>
    <xf numFmtId="0" fontId="22" fillId="0" borderId="245" xfId="0" applyFont="1" applyBorder="1" applyAlignment="1">
      <alignment horizontal="center"/>
    </xf>
    <xf numFmtId="0" fontId="15" fillId="0" borderId="0" xfId="0" applyFont="1" applyAlignment="1">
      <alignment horizontal="center" vertical="center"/>
    </xf>
    <xf numFmtId="0" fontId="17" fillId="0" borderId="250" xfId="0" applyFont="1" applyBorder="1" applyAlignment="1">
      <alignment horizontal="center" vertical="center"/>
    </xf>
    <xf numFmtId="0" fontId="17" fillId="0" borderId="245" xfId="0" applyFont="1" applyBorder="1" applyAlignment="1">
      <alignment horizontal="center" vertical="center"/>
    </xf>
    <xf numFmtId="49" fontId="25" fillId="0" borderId="250" xfId="1" applyNumberFormat="1" applyFont="1" applyFill="1" applyBorder="1" applyAlignment="1" applyProtection="1">
      <alignment horizontal="center" vertical="center" wrapText="1"/>
      <protection locked="0"/>
    </xf>
    <xf numFmtId="49" fontId="25" fillId="0" borderId="245" xfId="1" applyNumberFormat="1" applyFont="1" applyFill="1" applyBorder="1" applyAlignment="1" applyProtection="1">
      <alignment horizontal="center" vertical="center" wrapText="1"/>
      <protection locked="0"/>
    </xf>
    <xf numFmtId="0" fontId="25" fillId="0" borderId="250" xfId="0" quotePrefix="1" applyFont="1" applyBorder="1" applyAlignment="1">
      <alignment horizontal="center" vertical="center"/>
    </xf>
    <xf numFmtId="0" fontId="25" fillId="0" borderId="184" xfId="0" applyFont="1" applyBorder="1" applyAlignment="1">
      <alignment horizontal="center" vertical="top"/>
    </xf>
    <xf numFmtId="0" fontId="21" fillId="0" borderId="0" xfId="0" applyFont="1" applyAlignment="1">
      <alignment horizontal="center" vertical="center"/>
    </xf>
    <xf numFmtId="169" fontId="25" fillId="0" borderId="250" xfId="1" applyNumberFormat="1" applyFont="1" applyFill="1" applyBorder="1" applyAlignment="1" applyProtection="1">
      <alignment horizontal="center" vertical="center" wrapText="1"/>
      <protection locked="0"/>
    </xf>
    <xf numFmtId="169" fontId="25" fillId="0" borderId="245" xfId="1" applyNumberFormat="1" applyFont="1" applyFill="1" applyBorder="1" applyAlignment="1" applyProtection="1">
      <alignment horizontal="center" vertical="center" wrapText="1"/>
      <protection locked="0"/>
    </xf>
    <xf numFmtId="0" fontId="122" fillId="25" borderId="78" xfId="0" applyFont="1" applyFill="1" applyBorder="1" applyAlignment="1">
      <alignment horizontal="center" vertical="center" wrapText="1"/>
    </xf>
    <xf numFmtId="0" fontId="16" fillId="25" borderId="79" xfId="0" applyFont="1" applyFill="1" applyBorder="1" applyAlignment="1">
      <alignment horizontal="center" vertical="center" wrapText="1"/>
    </xf>
    <xf numFmtId="0" fontId="16" fillId="25" borderId="80" xfId="0" applyFont="1" applyFill="1" applyBorder="1" applyAlignment="1">
      <alignment horizontal="center" vertical="center" wrapText="1"/>
    </xf>
    <xf numFmtId="0" fontId="20" fillId="0" borderId="509" xfId="0" applyFont="1" applyFill="1" applyBorder="1" applyAlignment="1">
      <alignment horizontal="center" vertical="center"/>
    </xf>
    <xf numFmtId="0" fontId="20" fillId="0" borderId="502" xfId="0" applyFont="1" applyFill="1" applyBorder="1" applyAlignment="1">
      <alignment horizontal="center" vertical="center"/>
    </xf>
    <xf numFmtId="0" fontId="20" fillId="0" borderId="510" xfId="0" applyFont="1" applyFill="1" applyBorder="1" applyAlignment="1">
      <alignment horizontal="center" vertical="center"/>
    </xf>
    <xf numFmtId="0" fontId="20" fillId="0" borderId="302"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75" xfId="0" applyFont="1" applyFill="1" applyBorder="1" applyAlignment="1">
      <alignment horizontal="center" vertical="center"/>
    </xf>
    <xf numFmtId="0" fontId="20" fillId="25" borderId="0" xfId="0" quotePrefix="1" applyFont="1" applyFill="1" applyBorder="1" applyAlignment="1">
      <alignment horizontal="center" vertical="center"/>
    </xf>
    <xf numFmtId="0" fontId="52" fillId="25" borderId="177" xfId="0" quotePrefix="1" applyFont="1" applyFill="1" applyBorder="1" applyAlignment="1" applyProtection="1">
      <alignment horizontal="right" vertical="center"/>
      <protection locked="0"/>
    </xf>
    <xf numFmtId="0" fontId="20" fillId="0" borderId="420" xfId="0" applyFont="1" applyFill="1" applyBorder="1" applyAlignment="1">
      <alignment horizontal="center" vertical="center"/>
    </xf>
    <xf numFmtId="0" fontId="20" fillId="0" borderId="238" xfId="0" applyFont="1" applyFill="1" applyBorder="1" applyAlignment="1">
      <alignment horizontal="center" vertical="center"/>
    </xf>
    <xf numFmtId="0" fontId="53" fillId="25" borderId="0" xfId="0" applyFont="1" applyFill="1" applyBorder="1" applyAlignment="1" applyProtection="1">
      <alignment horizontal="center" vertical="center"/>
      <protection locked="0"/>
    </xf>
    <xf numFmtId="0" fontId="53" fillId="25" borderId="0" xfId="0" applyFont="1" applyFill="1" applyBorder="1" applyAlignment="1">
      <alignment horizontal="center"/>
    </xf>
    <xf numFmtId="0" fontId="52" fillId="25" borderId="177" xfId="0" quotePrefix="1" applyFont="1" applyFill="1" applyBorder="1" applyAlignment="1">
      <alignment horizontal="right"/>
    </xf>
    <xf numFmtId="0" fontId="52" fillId="25" borderId="177" xfId="0" applyFont="1" applyFill="1" applyBorder="1" applyAlignment="1">
      <alignment horizontal="right"/>
    </xf>
    <xf numFmtId="0" fontId="52" fillId="25" borderId="0" xfId="0" applyFont="1" applyFill="1" applyBorder="1" applyAlignment="1" applyProtection="1">
      <alignment horizontal="center" vertical="center"/>
      <protection locked="0"/>
    </xf>
    <xf numFmtId="0" fontId="52" fillId="0" borderId="350" xfId="0" applyFont="1" applyBorder="1" applyAlignment="1" applyProtection="1">
      <alignment horizontal="center" vertical="center"/>
      <protection locked="0"/>
    </xf>
    <xf numFmtId="0" fontId="188" fillId="0" borderId="509" xfId="0" applyFont="1" applyFill="1" applyBorder="1" applyAlignment="1" applyProtection="1">
      <alignment horizontal="center" vertical="center"/>
      <protection locked="0"/>
    </xf>
    <xf numFmtId="0" fontId="188" fillId="0" borderId="39" xfId="0" applyFont="1" applyFill="1" applyBorder="1" applyAlignment="1" applyProtection="1">
      <alignment horizontal="center" vertical="center"/>
      <protection locked="0"/>
    </xf>
    <xf numFmtId="0" fontId="188" fillId="0" borderId="502" xfId="0" applyFont="1" applyFill="1" applyBorder="1" applyAlignment="1" applyProtection="1">
      <alignment horizontal="center" vertical="center"/>
      <protection locked="0"/>
    </xf>
    <xf numFmtId="0" fontId="188" fillId="0" borderId="540" xfId="0" applyFont="1" applyFill="1" applyBorder="1" applyAlignment="1" applyProtection="1">
      <alignment horizontal="center" vertical="center"/>
      <protection locked="0"/>
    </xf>
    <xf numFmtId="0" fontId="188" fillId="0" borderId="406" xfId="0" applyFont="1" applyFill="1" applyBorder="1" applyAlignment="1" applyProtection="1">
      <alignment horizontal="center" vertical="center"/>
      <protection locked="0"/>
    </xf>
    <xf numFmtId="0" fontId="188" fillId="0" borderId="541" xfId="0" applyFont="1" applyFill="1" applyBorder="1" applyAlignment="1" applyProtection="1">
      <alignment horizontal="center" vertical="center"/>
      <protection locked="0"/>
    </xf>
    <xf numFmtId="0" fontId="57" fillId="0" borderId="509" xfId="0" applyFont="1" applyFill="1" applyBorder="1" applyAlignment="1" applyProtection="1">
      <alignment horizontal="center" vertical="center"/>
      <protection locked="0"/>
    </xf>
    <xf numFmtId="0" fontId="57" fillId="0" borderId="39" xfId="0" applyFont="1" applyFill="1" applyBorder="1" applyAlignment="1" applyProtection="1">
      <alignment horizontal="center" vertical="center"/>
      <protection locked="0"/>
    </xf>
    <xf numFmtId="0" fontId="57" fillId="0" borderId="502" xfId="0" applyFont="1" applyFill="1" applyBorder="1" applyAlignment="1" applyProtection="1">
      <alignment horizontal="center" vertical="center"/>
      <protection locked="0"/>
    </xf>
    <xf numFmtId="0" fontId="57" fillId="0" borderId="540" xfId="0" applyFont="1" applyFill="1" applyBorder="1" applyAlignment="1" applyProtection="1">
      <alignment horizontal="center" vertical="center"/>
      <protection locked="0"/>
    </xf>
    <xf numFmtId="0" fontId="57" fillId="0" borderId="406" xfId="0" applyFont="1" applyFill="1" applyBorder="1" applyAlignment="1" applyProtection="1">
      <alignment horizontal="center" vertical="center"/>
      <protection locked="0"/>
    </xf>
    <xf numFmtId="0" fontId="57" fillId="0" borderId="541" xfId="0" applyFont="1" applyFill="1" applyBorder="1" applyAlignment="1" applyProtection="1">
      <alignment horizontal="center" vertical="center"/>
      <protection locked="0"/>
    </xf>
    <xf numFmtId="0" fontId="20" fillId="7" borderId="346" xfId="0" applyFont="1" applyFill="1" applyBorder="1" applyAlignment="1">
      <alignment horizontal="left" vertical="top"/>
    </xf>
    <xf numFmtId="0" fontId="20" fillId="7" borderId="39" xfId="0" applyFont="1" applyFill="1" applyBorder="1" applyAlignment="1">
      <alignment horizontal="left" vertical="top"/>
    </xf>
    <xf numFmtId="0" fontId="20" fillId="7" borderId="332" xfId="0" applyFont="1" applyFill="1" applyBorder="1" applyAlignment="1">
      <alignment horizontal="left" vertical="top"/>
    </xf>
    <xf numFmtId="0" fontId="20" fillId="7" borderId="257" xfId="0" applyFont="1" applyFill="1" applyBorder="1" applyAlignment="1">
      <alignment horizontal="left" vertical="top"/>
    </xf>
    <xf numFmtId="0" fontId="20" fillId="7" borderId="177" xfId="0" applyFont="1" applyFill="1" applyBorder="1" applyAlignment="1">
      <alignment horizontal="left" vertical="top"/>
    </xf>
    <xf numFmtId="0" fontId="20" fillId="7" borderId="243" xfId="0" applyFont="1" applyFill="1" applyBorder="1" applyAlignment="1">
      <alignment horizontal="left" vertical="top"/>
    </xf>
    <xf numFmtId="0" fontId="52" fillId="0" borderId="0" xfId="0" quotePrefix="1" applyFont="1" applyBorder="1" applyAlignment="1">
      <alignment horizontal="right"/>
    </xf>
    <xf numFmtId="1" fontId="52" fillId="0" borderId="420" xfId="0" applyNumberFormat="1" applyFont="1" applyBorder="1" applyAlignment="1" applyProtection="1">
      <alignment horizontal="center" vertical="top"/>
      <protection locked="0"/>
    </xf>
    <xf numFmtId="1" fontId="52" fillId="0" borderId="39" xfId="0" applyNumberFormat="1" applyFont="1" applyBorder="1" applyAlignment="1" applyProtection="1">
      <alignment horizontal="center" vertical="top"/>
      <protection locked="0"/>
    </xf>
    <xf numFmtId="1" fontId="52" fillId="0" borderId="502" xfId="0" applyNumberFormat="1" applyFont="1" applyBorder="1" applyAlignment="1" applyProtection="1">
      <alignment horizontal="center" vertical="top"/>
      <protection locked="0"/>
    </xf>
    <xf numFmtId="1" fontId="52" fillId="0" borderId="68" xfId="0" applyNumberFormat="1" applyFont="1" applyBorder="1" applyAlignment="1" applyProtection="1">
      <alignment horizontal="center" vertical="top"/>
      <protection locked="0"/>
    </xf>
    <xf numFmtId="1" fontId="52" fillId="0" borderId="0" xfId="0" applyNumberFormat="1" applyFont="1" applyBorder="1" applyAlignment="1" applyProtection="1">
      <alignment horizontal="center" vertical="top"/>
      <protection locked="0"/>
    </xf>
    <xf numFmtId="1" fontId="52" fillId="0" borderId="503" xfId="0" applyNumberFormat="1" applyFont="1" applyBorder="1" applyAlignment="1" applyProtection="1">
      <alignment horizontal="center" vertical="top"/>
      <protection locked="0"/>
    </xf>
    <xf numFmtId="1" fontId="52" fillId="0" borderId="238" xfId="0" applyNumberFormat="1" applyFont="1" applyBorder="1" applyAlignment="1" applyProtection="1">
      <alignment horizontal="center" vertical="top"/>
      <protection locked="0"/>
    </xf>
    <xf numFmtId="1" fontId="52" fillId="0" borderId="475" xfId="0" applyNumberFormat="1" applyFont="1" applyBorder="1" applyAlignment="1" applyProtection="1">
      <alignment horizontal="center" vertical="top"/>
      <protection locked="0"/>
    </xf>
    <xf numFmtId="1" fontId="52" fillId="0" borderId="302" xfId="0" applyNumberFormat="1" applyFont="1" applyBorder="1" applyAlignment="1" applyProtection="1">
      <alignment horizontal="center" vertical="top"/>
      <protection locked="0"/>
    </xf>
    <xf numFmtId="0" fontId="20" fillId="0" borderId="420"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502" xfId="0" applyFont="1" applyBorder="1" applyAlignment="1" applyProtection="1">
      <alignment horizontal="center" vertical="center"/>
      <protection locked="0"/>
    </xf>
    <xf numFmtId="0" fontId="20" fillId="0" borderId="238" xfId="0" applyFont="1" applyBorder="1" applyAlignment="1" applyProtection="1">
      <alignment horizontal="center" vertical="center"/>
      <protection locked="0"/>
    </xf>
    <xf numFmtId="0" fontId="20" fillId="0" borderId="475" xfId="0" applyFont="1" applyBorder="1" applyAlignment="1" applyProtection="1">
      <alignment horizontal="center" vertical="center"/>
      <protection locked="0"/>
    </xf>
    <xf numFmtId="0" fontId="20" fillId="0" borderId="302" xfId="0" applyFont="1" applyBorder="1" applyAlignment="1" applyProtection="1">
      <alignment horizontal="center" vertical="center"/>
      <protection locked="0"/>
    </xf>
    <xf numFmtId="0" fontId="20" fillId="0" borderId="344"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52" fillId="0" borderId="5" xfId="0" applyFont="1" applyBorder="1" applyAlignment="1" applyProtection="1">
      <alignment horizontal="left" vertical="center"/>
      <protection locked="0"/>
    </xf>
    <xf numFmtId="0" fontId="52" fillId="0" borderId="0" xfId="0" applyFont="1" applyBorder="1" applyAlignment="1" applyProtection="1">
      <alignment horizontal="left" vertical="center"/>
      <protection locked="0"/>
    </xf>
    <xf numFmtId="0" fontId="52" fillId="0" borderId="5" xfId="0" applyFont="1" applyBorder="1" applyAlignment="1">
      <alignment horizontal="left" vertical="center"/>
    </xf>
    <xf numFmtId="0" fontId="52" fillId="0" borderId="0" xfId="0" applyFont="1" applyBorder="1" applyAlignment="1">
      <alignment horizontal="left" vertical="center"/>
    </xf>
    <xf numFmtId="0" fontId="52" fillId="0" borderId="0" xfId="0" quotePrefix="1" applyFont="1" applyBorder="1" applyAlignment="1">
      <alignment horizontal="left"/>
    </xf>
    <xf numFmtId="0" fontId="52" fillId="0" borderId="0" xfId="0" applyFont="1" applyBorder="1" applyAlignment="1">
      <alignment horizontal="center" vertical="center"/>
    </xf>
    <xf numFmtId="0" fontId="0" fillId="0" borderId="509" xfId="0" applyBorder="1" applyAlignment="1">
      <alignment horizontal="center" vertical="center"/>
    </xf>
    <xf numFmtId="0" fontId="0" fillId="0" borderId="502" xfId="0" applyBorder="1" applyAlignment="1">
      <alignment horizontal="center" vertical="center"/>
    </xf>
    <xf numFmtId="0" fontId="0" fillId="0" borderId="238" xfId="0" applyBorder="1" applyAlignment="1">
      <alignment horizontal="center" vertical="center"/>
    </xf>
    <xf numFmtId="0" fontId="0" fillId="0" borderId="302" xfId="0" applyBorder="1" applyAlignment="1">
      <alignment horizontal="center" vertical="center"/>
    </xf>
    <xf numFmtId="1" fontId="0" fillId="0" borderId="509" xfId="0" applyNumberFormat="1" applyBorder="1" applyAlignment="1">
      <alignment horizontal="center" vertical="center"/>
    </xf>
    <xf numFmtId="1" fontId="0" fillId="0" borderId="39" xfId="0" applyNumberFormat="1" applyBorder="1" applyAlignment="1">
      <alignment horizontal="center" vertical="center"/>
    </xf>
    <xf numFmtId="1" fontId="0" fillId="0" borderId="502" xfId="0" applyNumberFormat="1" applyBorder="1" applyAlignment="1">
      <alignment horizontal="center" vertical="center"/>
    </xf>
    <xf numFmtId="1" fontId="0" fillId="0" borderId="238" xfId="0" applyNumberFormat="1" applyBorder="1" applyAlignment="1">
      <alignment horizontal="center" vertical="center"/>
    </xf>
    <xf numFmtId="1" fontId="0" fillId="0" borderId="475" xfId="0" applyNumberFormat="1" applyBorder="1" applyAlignment="1">
      <alignment horizontal="center" vertical="center"/>
    </xf>
    <xf numFmtId="1" fontId="0" fillId="0" borderId="302" xfId="0" applyNumberFormat="1" applyBorder="1" applyAlignment="1">
      <alignment horizontal="center" vertical="center"/>
    </xf>
    <xf numFmtId="1" fontId="0" fillId="0" borderId="407" xfId="0" quotePrefix="1" applyNumberFormat="1" applyBorder="1" applyAlignment="1">
      <alignment horizontal="center" vertical="center"/>
    </xf>
    <xf numFmtId="0" fontId="53" fillId="0" borderId="0" xfId="0" applyFont="1" applyBorder="1" applyAlignment="1">
      <alignment horizontal="center" vertical="center"/>
    </xf>
    <xf numFmtId="0" fontId="52" fillId="0" borderId="177" xfId="0" quotePrefix="1" applyFont="1" applyBorder="1" applyAlignment="1">
      <alignment horizontal="right"/>
    </xf>
    <xf numFmtId="0" fontId="53" fillId="0" borderId="348" xfId="0" applyFont="1" applyBorder="1" applyAlignment="1">
      <alignment horizontal="center"/>
    </xf>
    <xf numFmtId="0" fontId="52" fillId="0" borderId="351" xfId="0" applyFont="1" applyBorder="1" applyAlignment="1">
      <alignment horizontal="center"/>
    </xf>
    <xf numFmtId="0" fontId="52" fillId="0" borderId="0" xfId="0" applyFont="1" applyBorder="1" applyAlignment="1">
      <alignment horizontal="left"/>
    </xf>
    <xf numFmtId="0" fontId="93" fillId="0" borderId="459" xfId="0" applyFont="1" applyBorder="1" applyAlignment="1">
      <alignment horizontal="left"/>
    </xf>
    <xf numFmtId="0" fontId="0" fillId="0" borderId="0" xfId="0"/>
    <xf numFmtId="0" fontId="21" fillId="0" borderId="0" xfId="0" applyFont="1" applyBorder="1" applyAlignment="1">
      <alignment horizontal="center"/>
    </xf>
    <xf numFmtId="0" fontId="52" fillId="25" borderId="0" xfId="0" quotePrefix="1" applyFont="1" applyFill="1" applyBorder="1" applyAlignment="1" applyProtection="1">
      <alignment horizontal="right" vertical="center"/>
      <protection locked="0"/>
    </xf>
    <xf numFmtId="0" fontId="52" fillId="25" borderId="0" xfId="0" applyFont="1" applyFill="1" applyBorder="1" applyAlignment="1">
      <alignment horizontal="center"/>
    </xf>
    <xf numFmtId="0" fontId="20" fillId="0" borderId="344" xfId="0" applyFont="1" applyFill="1" applyBorder="1" applyAlignment="1">
      <alignment horizontal="center" vertical="center"/>
    </xf>
    <xf numFmtId="0" fontId="20" fillId="0" borderId="245" xfId="0" applyFont="1" applyFill="1" applyBorder="1" applyAlignment="1">
      <alignment horizontal="center" vertical="center"/>
    </xf>
    <xf numFmtId="0" fontId="52" fillId="25" borderId="0" xfId="0" quotePrefix="1" applyFont="1" applyFill="1" applyBorder="1" applyAlignment="1" applyProtection="1">
      <alignment horizontal="center" vertical="center"/>
      <protection locked="0"/>
    </xf>
    <xf numFmtId="0" fontId="13" fillId="25" borderId="0" xfId="0" applyFont="1" applyFill="1" applyBorder="1" applyAlignment="1">
      <alignment horizontal="left" vertical="center"/>
    </xf>
    <xf numFmtId="0" fontId="25" fillId="27" borderId="212" xfId="0" applyFont="1" applyFill="1" applyBorder="1" applyAlignment="1">
      <alignment horizontal="center" wrapText="1"/>
    </xf>
    <xf numFmtId="0" fontId="25" fillId="27" borderId="209" xfId="0" applyFont="1" applyFill="1" applyBorder="1" applyAlignment="1">
      <alignment horizontal="center" wrapText="1"/>
    </xf>
    <xf numFmtId="0" fontId="25" fillId="27" borderId="244" xfId="0" applyFont="1" applyFill="1" applyBorder="1" applyAlignment="1">
      <alignment horizontal="center" wrapText="1"/>
    </xf>
    <xf numFmtId="0" fontId="52" fillId="25" borderId="193" xfId="0" applyFont="1" applyFill="1" applyBorder="1" applyAlignment="1">
      <alignment horizontal="center" wrapText="1"/>
    </xf>
    <xf numFmtId="0" fontId="52" fillId="25" borderId="0" xfId="0" applyFont="1" applyFill="1" applyBorder="1" applyAlignment="1">
      <alignment horizontal="center" wrapText="1"/>
    </xf>
    <xf numFmtId="0" fontId="52" fillId="25" borderId="178" xfId="0" applyFont="1" applyFill="1" applyBorder="1" applyAlignment="1">
      <alignment horizontal="center" wrapText="1"/>
    </xf>
    <xf numFmtId="0" fontId="53" fillId="25" borderId="193" xfId="0" applyFont="1" applyFill="1" applyBorder="1" applyAlignment="1">
      <alignment horizontal="center" wrapText="1"/>
    </xf>
    <xf numFmtId="0" fontId="53" fillId="25" borderId="0" xfId="0" applyFont="1" applyFill="1" applyBorder="1" applyAlignment="1">
      <alignment horizontal="center" wrapText="1"/>
    </xf>
    <xf numFmtId="0" fontId="53" fillId="25" borderId="178" xfId="0" applyFont="1" applyFill="1" applyBorder="1" applyAlignment="1">
      <alignment horizontal="center" wrapText="1"/>
    </xf>
    <xf numFmtId="0" fontId="52" fillId="25" borderId="52" xfId="0" quotePrefix="1" applyFont="1" applyFill="1" applyBorder="1" applyAlignment="1">
      <alignment horizontal="right"/>
    </xf>
    <xf numFmtId="0" fontId="10" fillId="0" borderId="0" xfId="0" applyFont="1" applyBorder="1" applyAlignment="1">
      <alignment horizontal="left" vertical="center" wrapText="1"/>
    </xf>
    <xf numFmtId="0" fontId="52" fillId="0" borderId="0" xfId="0" applyFont="1" applyBorder="1" applyAlignment="1">
      <alignment horizontal="center"/>
    </xf>
    <xf numFmtId="0" fontId="59" fillId="0" borderId="0" xfId="0" applyFont="1" applyBorder="1" applyAlignment="1">
      <alignment horizontal="right" vertical="top"/>
    </xf>
    <xf numFmtId="0" fontId="52" fillId="0" borderId="196" xfId="0" applyFont="1" applyBorder="1" applyAlignment="1">
      <alignment horizontal="left"/>
    </xf>
    <xf numFmtId="0" fontId="20" fillId="0" borderId="540" xfId="0" applyFont="1" applyFill="1" applyBorder="1" applyAlignment="1">
      <alignment horizontal="center" vertical="center"/>
    </xf>
    <xf numFmtId="0" fontId="20" fillId="0" borderId="406" xfId="0" applyFont="1" applyFill="1" applyBorder="1" applyAlignment="1">
      <alignment horizontal="center" vertical="center"/>
    </xf>
    <xf numFmtId="0" fontId="65" fillId="20" borderId="68" xfId="0" applyFont="1" applyFill="1" applyBorder="1" applyAlignment="1">
      <alignment horizontal="center" vertical="center"/>
    </xf>
    <xf numFmtId="0" fontId="21" fillId="0" borderId="0" xfId="0" applyFont="1" applyAlignment="1">
      <alignment horizontal="center"/>
    </xf>
    <xf numFmtId="0" fontId="20" fillId="20" borderId="346" xfId="0" applyFont="1" applyFill="1" applyBorder="1" applyAlignment="1">
      <alignment horizontal="center" vertical="center"/>
    </xf>
    <xf numFmtId="0" fontId="20" fillId="20" borderId="39" xfId="0" applyFont="1" applyFill="1" applyBorder="1" applyAlignment="1">
      <alignment horizontal="center" vertical="center"/>
    </xf>
    <xf numFmtId="0" fontId="20" fillId="20" borderId="332" xfId="0" applyFont="1" applyFill="1" applyBorder="1" applyAlignment="1">
      <alignment horizontal="center" vertical="center"/>
    </xf>
    <xf numFmtId="0" fontId="20" fillId="20" borderId="257" xfId="0" applyFont="1" applyFill="1" applyBorder="1" applyAlignment="1">
      <alignment horizontal="center" vertical="center"/>
    </xf>
    <xf numFmtId="0" fontId="20" fillId="20" borderId="177" xfId="0" applyFont="1" applyFill="1" applyBorder="1" applyAlignment="1">
      <alignment horizontal="center" vertical="center"/>
    </xf>
    <xf numFmtId="0" fontId="20" fillId="20" borderId="243" xfId="0" applyFont="1" applyFill="1" applyBorder="1" applyAlignment="1">
      <alignment horizontal="center" vertical="center"/>
    </xf>
    <xf numFmtId="0" fontId="52" fillId="25" borderId="350" xfId="0" applyFont="1" applyFill="1" applyBorder="1" applyAlignment="1">
      <alignment horizontal="center" vertical="center"/>
    </xf>
    <xf numFmtId="0" fontId="52" fillId="25" borderId="0" xfId="0" applyFont="1" applyFill="1" applyBorder="1" applyAlignment="1">
      <alignment horizontal="center" vertical="center"/>
    </xf>
    <xf numFmtId="0" fontId="20" fillId="0" borderId="509" xfId="0" applyFont="1" applyFill="1" applyBorder="1" applyAlignment="1">
      <alignment horizontal="center"/>
    </xf>
    <xf numFmtId="0" fontId="20" fillId="0" borderId="39" xfId="0" applyFont="1" applyFill="1" applyBorder="1" applyAlignment="1">
      <alignment horizontal="center"/>
    </xf>
    <xf numFmtId="0" fontId="20" fillId="0" borderId="502" xfId="0" applyFont="1" applyFill="1" applyBorder="1" applyAlignment="1">
      <alignment horizontal="center"/>
    </xf>
    <xf numFmtId="0" fontId="20" fillId="0" borderId="510" xfId="0" applyFont="1" applyFill="1" applyBorder="1" applyAlignment="1">
      <alignment horizontal="center"/>
    </xf>
    <xf numFmtId="0" fontId="20" fillId="0" borderId="475" xfId="0" applyFont="1" applyFill="1" applyBorder="1" applyAlignment="1">
      <alignment horizontal="center"/>
    </xf>
    <xf numFmtId="0" fontId="20" fillId="0" borderId="302" xfId="0" applyFont="1" applyFill="1" applyBorder="1" applyAlignment="1">
      <alignment horizontal="center"/>
    </xf>
    <xf numFmtId="0" fontId="57" fillId="20" borderId="509" xfId="0" applyFont="1" applyFill="1" applyBorder="1" applyAlignment="1" applyProtection="1">
      <alignment horizontal="center" vertical="center"/>
      <protection locked="0"/>
    </xf>
    <xf numFmtId="0" fontId="57" fillId="20" borderId="39" xfId="0" applyFont="1" applyFill="1" applyBorder="1" applyAlignment="1" applyProtection="1">
      <alignment horizontal="center" vertical="center"/>
      <protection locked="0"/>
    </xf>
    <xf numFmtId="0" fontId="57" fillId="20" borderId="502" xfId="0" applyFont="1" applyFill="1" applyBorder="1" applyAlignment="1" applyProtection="1">
      <alignment horizontal="center" vertical="center"/>
      <protection locked="0"/>
    </xf>
    <xf numFmtId="0" fontId="57" fillId="20" borderId="68" xfId="0" applyFont="1" applyFill="1" applyBorder="1" applyAlignment="1" applyProtection="1">
      <alignment horizontal="center" vertical="center"/>
      <protection locked="0"/>
    </xf>
    <xf numFmtId="0" fontId="57" fillId="20" borderId="0" xfId="0" applyFont="1" applyFill="1" applyBorder="1" applyAlignment="1" applyProtection="1">
      <alignment horizontal="center" vertical="center"/>
      <protection locked="0"/>
    </xf>
    <xf numFmtId="0" fontId="57" fillId="20" borderId="503" xfId="0" applyFont="1" applyFill="1" applyBorder="1" applyAlignment="1" applyProtection="1">
      <alignment horizontal="center" vertical="center"/>
      <protection locked="0"/>
    </xf>
    <xf numFmtId="0" fontId="57" fillId="20" borderId="510" xfId="0" applyFont="1" applyFill="1" applyBorder="1" applyAlignment="1" applyProtection="1">
      <alignment horizontal="center" vertical="center"/>
      <protection locked="0"/>
    </xf>
    <xf numFmtId="0" fontId="57" fillId="20" borderId="475" xfId="0" applyFont="1" applyFill="1" applyBorder="1" applyAlignment="1" applyProtection="1">
      <alignment horizontal="center" vertical="center"/>
      <protection locked="0"/>
    </xf>
    <xf numFmtId="0" fontId="57" fillId="20" borderId="302" xfId="0" applyFont="1" applyFill="1" applyBorder="1" applyAlignment="1" applyProtection="1">
      <alignment horizontal="center" vertical="center"/>
      <protection locked="0"/>
    </xf>
    <xf numFmtId="0" fontId="88" fillId="0" borderId="0" xfId="0" applyFont="1" applyBorder="1" applyAlignment="1">
      <alignment horizontal="center" vertical="center"/>
    </xf>
    <xf numFmtId="0" fontId="52" fillId="20" borderId="177" xfId="0" quotePrefix="1" applyFont="1" applyFill="1" applyBorder="1" applyAlignment="1" applyProtection="1">
      <alignment horizontal="right" vertical="center"/>
      <protection locked="0"/>
    </xf>
    <xf numFmtId="0" fontId="65" fillId="0" borderId="68" xfId="0" applyFont="1" applyBorder="1" applyAlignment="1">
      <alignment horizontal="center" vertical="center"/>
    </xf>
    <xf numFmtId="0" fontId="52" fillId="0" borderId="242" xfId="0" quotePrefix="1" applyFont="1" applyBorder="1" applyAlignment="1">
      <alignment horizontal="right"/>
    </xf>
    <xf numFmtId="0" fontId="52" fillId="0" borderId="242" xfId="0" applyFont="1" applyBorder="1" applyAlignment="1">
      <alignment horizontal="right"/>
    </xf>
    <xf numFmtId="0" fontId="52" fillId="0" borderId="242" xfId="0" quotePrefix="1" applyFont="1" applyBorder="1" applyAlignment="1">
      <alignment horizontal="center"/>
    </xf>
    <xf numFmtId="0" fontId="52" fillId="0" borderId="242" xfId="0" applyFont="1" applyBorder="1" applyAlignment="1">
      <alignment horizontal="center"/>
    </xf>
    <xf numFmtId="0" fontId="20" fillId="0" borderId="509" xfId="0" quotePrefix="1" applyFont="1" applyFill="1" applyBorder="1" applyAlignment="1">
      <alignment horizontal="center"/>
    </xf>
    <xf numFmtId="0" fontId="20" fillId="0" borderId="357" xfId="0" applyFont="1" applyBorder="1" applyAlignment="1">
      <alignment horizontal="center" vertical="center" wrapText="1"/>
    </xf>
    <xf numFmtId="0" fontId="20" fillId="0" borderId="245" xfId="0" applyFont="1" applyBorder="1" applyAlignment="1">
      <alignment horizontal="center" vertical="center" wrapText="1"/>
    </xf>
    <xf numFmtId="0" fontId="52" fillId="0" borderId="68" xfId="0" applyFont="1" applyBorder="1" applyAlignment="1">
      <alignment horizontal="left" vertical="center"/>
    </xf>
    <xf numFmtId="0" fontId="52" fillId="0" borderId="0" xfId="0" quotePrefix="1" applyFont="1" applyBorder="1" applyAlignment="1">
      <alignment horizontal="center" vertical="center"/>
    </xf>
    <xf numFmtId="0" fontId="52" fillId="0" borderId="350" xfId="0" applyFont="1" applyBorder="1" applyAlignment="1">
      <alignment horizontal="center" vertical="center"/>
    </xf>
    <xf numFmtId="0" fontId="20" fillId="0" borderId="357" xfId="0" applyFont="1" applyBorder="1" applyAlignment="1">
      <alignment horizontal="center" vertical="center"/>
    </xf>
    <xf numFmtId="0" fontId="20" fillId="0" borderId="245" xfId="0" applyFont="1" applyBorder="1" applyAlignment="1">
      <alignment horizontal="center" vertical="center"/>
    </xf>
    <xf numFmtId="0" fontId="52" fillId="0" borderId="0" xfId="0" applyFont="1" applyBorder="1" applyAlignment="1">
      <alignment horizontal="center" vertical="center" wrapText="1"/>
    </xf>
    <xf numFmtId="0" fontId="52" fillId="0" borderId="0" xfId="0" quotePrefix="1" applyFont="1" applyBorder="1" applyAlignment="1">
      <alignment horizontal="right" vertical="center"/>
    </xf>
    <xf numFmtId="0" fontId="52" fillId="0" borderId="346" xfId="0" applyFont="1" applyBorder="1" applyAlignment="1">
      <alignment horizontal="left" vertical="top" indent="1"/>
    </xf>
    <xf numFmtId="0" fontId="52" fillId="0" borderId="39" xfId="0" applyFont="1" applyBorder="1" applyAlignment="1">
      <alignment horizontal="left" vertical="top" indent="1"/>
    </xf>
    <xf numFmtId="0" fontId="52" fillId="0" borderId="332" xfId="0" applyFont="1" applyBorder="1" applyAlignment="1">
      <alignment horizontal="left" vertical="top" indent="1"/>
    </xf>
    <xf numFmtId="0" fontId="52" fillId="0" borderId="68" xfId="0" applyFont="1" applyBorder="1" applyAlignment="1">
      <alignment horizontal="left" vertical="top" indent="1"/>
    </xf>
    <xf numFmtId="0" fontId="52" fillId="0" borderId="0" xfId="0" applyFont="1" applyBorder="1" applyAlignment="1">
      <alignment horizontal="left" vertical="top" indent="1"/>
    </xf>
    <xf numFmtId="0" fontId="52" fillId="0" borderId="350" xfId="0" applyFont="1" applyBorder="1" applyAlignment="1">
      <alignment horizontal="left" vertical="top" indent="1"/>
    </xf>
    <xf numFmtId="0" fontId="52" fillId="0" borderId="238" xfId="0" applyFont="1" applyBorder="1" applyAlignment="1">
      <alignment horizontal="left" vertical="top" indent="1"/>
    </xf>
    <xf numFmtId="0" fontId="52" fillId="0" borderId="242" xfId="0" applyFont="1" applyBorder="1" applyAlignment="1">
      <alignment horizontal="left" vertical="top" indent="1"/>
    </xf>
    <xf numFmtId="0" fontId="52" fillId="0" borderId="243" xfId="0" applyFont="1" applyBorder="1" applyAlignment="1">
      <alignment horizontal="left" vertical="top" indent="1"/>
    </xf>
    <xf numFmtId="0" fontId="52" fillId="0" borderId="351" xfId="0" quotePrefix="1" applyFont="1" applyBorder="1" applyAlignment="1">
      <alignment horizontal="right"/>
    </xf>
    <xf numFmtId="0" fontId="20" fillId="0" borderId="347" xfId="0" applyFont="1" applyBorder="1" applyAlignment="1" applyProtection="1">
      <alignment horizontal="center" vertical="center"/>
      <protection locked="0"/>
    </xf>
    <xf numFmtId="0" fontId="20" fillId="0" borderId="348" xfId="0" applyFont="1" applyBorder="1" applyAlignment="1" applyProtection="1">
      <alignment horizontal="center" vertical="center"/>
      <protection locked="0"/>
    </xf>
    <xf numFmtId="0" fontId="20" fillId="0" borderId="349" xfId="0" applyFont="1" applyBorder="1" applyAlignment="1" applyProtection="1">
      <alignment horizontal="center" vertical="center"/>
      <protection locked="0"/>
    </xf>
    <xf numFmtId="0" fontId="20" fillId="0" borderId="352" xfId="0" applyFont="1" applyBorder="1" applyAlignment="1" applyProtection="1">
      <alignment horizontal="center" vertical="center"/>
      <protection locked="0"/>
    </xf>
    <xf numFmtId="0" fontId="20" fillId="0" borderId="351" xfId="0" applyFont="1" applyBorder="1" applyAlignment="1" applyProtection="1">
      <alignment horizontal="center" vertical="center"/>
      <protection locked="0"/>
    </xf>
    <xf numFmtId="0" fontId="20" fillId="0" borderId="353" xfId="0" applyFont="1" applyBorder="1" applyAlignment="1" applyProtection="1">
      <alignment horizontal="center" vertical="center"/>
      <protection locked="0"/>
    </xf>
    <xf numFmtId="0" fontId="16" fillId="0" borderId="0" xfId="0" applyFont="1" applyAlignment="1">
      <alignment horizontal="center" vertical="center"/>
    </xf>
    <xf numFmtId="0" fontId="52" fillId="0" borderId="242" xfId="0" quotePrefix="1" applyFont="1" applyBorder="1" applyAlignment="1">
      <alignment horizontal="right" vertical="center"/>
    </xf>
    <xf numFmtId="0" fontId="52" fillId="0" borderId="331" xfId="0" applyFont="1" applyBorder="1" applyAlignment="1">
      <alignment horizontal="left" vertical="top" indent="1"/>
    </xf>
    <xf numFmtId="0" fontId="52" fillId="0" borderId="356" xfId="0" applyFont="1" applyBorder="1" applyAlignment="1">
      <alignment horizontal="left" vertical="top" indent="1"/>
    </xf>
    <xf numFmtId="0" fontId="20" fillId="0" borderId="0" xfId="0" applyFont="1" applyBorder="1" applyAlignment="1" applyProtection="1">
      <alignment horizontal="center" vertical="center"/>
      <protection locked="0"/>
    </xf>
    <xf numFmtId="0" fontId="58" fillId="0" borderId="0" xfId="0" applyFont="1" applyBorder="1" applyAlignment="1">
      <alignment horizontal="center" vertical="center"/>
    </xf>
    <xf numFmtId="0" fontId="52" fillId="0" borderId="0" xfId="0" quotePrefix="1" applyFont="1" applyAlignment="1">
      <alignment horizontal="center" wrapText="1"/>
    </xf>
    <xf numFmtId="0" fontId="52" fillId="0" borderId="0" xfId="0" applyFont="1" applyAlignment="1">
      <alignment horizontal="left" vertical="center"/>
    </xf>
    <xf numFmtId="0" fontId="20" fillId="0" borderId="143" xfId="0" applyFont="1" applyBorder="1" applyAlignment="1" applyProtection="1">
      <alignment horizontal="center" vertical="center"/>
      <protection locked="0"/>
    </xf>
    <xf numFmtId="0" fontId="20" fillId="0" borderId="145" xfId="0" applyFont="1" applyBorder="1" applyAlignment="1" applyProtection="1">
      <alignment horizontal="center" vertical="center"/>
      <protection locked="0"/>
    </xf>
    <xf numFmtId="0" fontId="20" fillId="0" borderId="139" xfId="0" applyFont="1" applyBorder="1" applyAlignment="1" applyProtection="1">
      <alignment horizontal="center" vertical="center"/>
      <protection locked="0"/>
    </xf>
    <xf numFmtId="0" fontId="20" fillId="0" borderId="57" xfId="0" applyFont="1" applyBorder="1" applyAlignment="1" applyProtection="1">
      <alignment horizontal="center" vertical="center"/>
      <protection locked="0"/>
    </xf>
    <xf numFmtId="0" fontId="20" fillId="0" borderId="142" xfId="0" applyFont="1" applyBorder="1" applyAlignment="1" applyProtection="1">
      <alignment horizontal="center" vertical="center"/>
      <protection locked="0"/>
    </xf>
    <xf numFmtId="0" fontId="20" fillId="0" borderId="65" xfId="0" applyFont="1" applyBorder="1" applyAlignment="1" applyProtection="1">
      <alignment horizontal="center" vertical="center"/>
      <protection locked="0"/>
    </xf>
    <xf numFmtId="0" fontId="0" fillId="0" borderId="0" xfId="0" applyAlignment="1">
      <alignment horizontal="left"/>
    </xf>
    <xf numFmtId="0" fontId="0" fillId="0" borderId="5" xfId="0" applyBorder="1" applyAlignment="1">
      <alignment horizontal="left"/>
    </xf>
    <xf numFmtId="0" fontId="52" fillId="0" borderId="86" xfId="0" applyFont="1" applyBorder="1" applyAlignment="1">
      <alignment horizontal="center" vertical="center" wrapText="1"/>
    </xf>
    <xf numFmtId="0" fontId="20" fillId="0" borderId="142" xfId="0" applyFont="1" applyBorder="1" applyAlignment="1">
      <alignment horizontal="center" vertical="center"/>
    </xf>
    <xf numFmtId="0" fontId="20" fillId="0" borderId="65" xfId="0" applyFont="1" applyBorder="1" applyAlignment="1">
      <alignment horizontal="center" vertical="center"/>
    </xf>
    <xf numFmtId="0" fontId="52" fillId="0" borderId="0" xfId="0" applyFont="1" applyAlignment="1">
      <alignment horizontal="center" vertical="center" wrapText="1"/>
    </xf>
    <xf numFmtId="0" fontId="52" fillId="0" borderId="0" xfId="0" applyFont="1" applyAlignment="1">
      <alignment horizontal="center" vertical="center"/>
    </xf>
    <xf numFmtId="0" fontId="52" fillId="0" borderId="86" xfId="0" applyFont="1" applyBorder="1" applyAlignment="1">
      <alignment horizontal="center" vertical="center"/>
    </xf>
    <xf numFmtId="0" fontId="16" fillId="0" borderId="0" xfId="0" applyFont="1" applyAlignment="1">
      <alignment horizontal="left" vertical="center" wrapText="1"/>
    </xf>
    <xf numFmtId="0" fontId="53" fillId="0" borderId="0" xfId="0" applyFont="1" applyAlignment="1">
      <alignment horizontal="center" vertical="top"/>
    </xf>
    <xf numFmtId="0" fontId="52" fillId="0" borderId="0" xfId="0" quotePrefix="1" applyFont="1" applyAlignment="1">
      <alignment horizontal="right" vertical="center"/>
    </xf>
    <xf numFmtId="0" fontId="18" fillId="0" borderId="0" xfId="0" applyFont="1" applyAlignment="1">
      <alignment horizontal="center" vertical="top"/>
    </xf>
    <xf numFmtId="0" fontId="0" fillId="0" borderId="359" xfId="0" applyBorder="1" applyAlignment="1" applyProtection="1">
      <alignment horizontal="center" vertical="center"/>
      <protection locked="0"/>
    </xf>
    <xf numFmtId="0" fontId="0" fillId="0" borderId="345" xfId="0" applyBorder="1" applyAlignment="1" applyProtection="1">
      <alignment horizontal="center" vertical="center"/>
      <protection locked="0"/>
    </xf>
    <xf numFmtId="0" fontId="0" fillId="0" borderId="356" xfId="0" applyBorder="1" applyAlignment="1" applyProtection="1">
      <alignment horizontal="center" vertical="center"/>
      <protection locked="0"/>
    </xf>
    <xf numFmtId="0" fontId="0" fillId="0" borderId="257" xfId="0" applyBorder="1" applyAlignment="1" applyProtection="1">
      <alignment horizontal="center" vertical="center"/>
      <protection locked="0"/>
    </xf>
    <xf numFmtId="0" fontId="0" fillId="0" borderId="242" xfId="0" applyBorder="1" applyAlignment="1" applyProtection="1">
      <alignment horizontal="center" vertical="center"/>
      <protection locked="0"/>
    </xf>
    <xf numFmtId="0" fontId="0" fillId="0" borderId="243" xfId="0" applyBorder="1" applyAlignment="1" applyProtection="1">
      <alignment horizontal="center" vertical="center"/>
      <protection locked="0"/>
    </xf>
    <xf numFmtId="0" fontId="52" fillId="0" borderId="160" xfId="0" quotePrefix="1" applyFont="1" applyBorder="1" applyAlignment="1">
      <alignment horizontal="center" vertical="center"/>
    </xf>
    <xf numFmtId="0" fontId="52" fillId="0" borderId="350" xfId="0" quotePrefix="1" applyFont="1" applyBorder="1" applyAlignment="1">
      <alignment horizontal="center" vertical="center"/>
    </xf>
    <xf numFmtId="0" fontId="52" fillId="0" borderId="0" xfId="0" applyFont="1" applyAlignment="1">
      <alignment horizontal="left"/>
    </xf>
    <xf numFmtId="0" fontId="52" fillId="0" borderId="160" xfId="0" applyFont="1" applyBorder="1" applyAlignment="1">
      <alignment horizontal="center" vertical="center"/>
    </xf>
    <xf numFmtId="0" fontId="52" fillId="0" borderId="203" xfId="0" quotePrefix="1" applyFont="1" applyBorder="1" applyAlignment="1">
      <alignment horizontal="center" vertical="center"/>
    </xf>
    <xf numFmtId="0" fontId="52" fillId="0" borderId="56" xfId="0" quotePrefix="1" applyFont="1" applyBorder="1" applyAlignment="1">
      <alignment horizontal="right"/>
    </xf>
    <xf numFmtId="0" fontId="0" fillId="0" borderId="358" xfId="0" applyBorder="1" applyAlignment="1" applyProtection="1">
      <alignment horizontal="center" vertical="center"/>
      <protection locked="0"/>
    </xf>
    <xf numFmtId="0" fontId="0" fillId="0" borderId="255" xfId="0" applyBorder="1" applyAlignment="1" applyProtection="1">
      <alignment horizontal="center" vertical="center"/>
      <protection locked="0"/>
    </xf>
    <xf numFmtId="0" fontId="20" fillId="0" borderId="144" xfId="0" applyFont="1" applyBorder="1" applyAlignment="1" applyProtection="1">
      <alignment horizontal="center" vertical="center"/>
      <protection locked="0"/>
    </xf>
    <xf numFmtId="0" fontId="20" fillId="0" borderId="56" xfId="0" applyFont="1" applyBorder="1" applyAlignment="1" applyProtection="1">
      <alignment horizontal="center" vertical="center"/>
      <protection locked="0"/>
    </xf>
    <xf numFmtId="0" fontId="52" fillId="0" borderId="44" xfId="0" applyFont="1" applyBorder="1" applyAlignment="1">
      <alignment horizontal="left" vertical="center" indent="1"/>
    </xf>
    <xf numFmtId="0" fontId="52" fillId="0" borderId="45" xfId="0" applyFont="1" applyBorder="1" applyAlignment="1">
      <alignment horizontal="left" vertical="center" indent="1"/>
    </xf>
    <xf numFmtId="0" fontId="52" fillId="0" borderId="43" xfId="0" applyFont="1" applyBorder="1" applyAlignment="1">
      <alignment horizontal="left" vertical="center" indent="1"/>
    </xf>
    <xf numFmtId="0" fontId="52" fillId="0" borderId="0" xfId="0" quotePrefix="1" applyFont="1" applyAlignment="1">
      <alignment horizontal="right"/>
    </xf>
    <xf numFmtId="0" fontId="53" fillId="25" borderId="131" xfId="0" applyFont="1" applyFill="1" applyBorder="1" applyAlignment="1">
      <alignment horizontal="center"/>
    </xf>
    <xf numFmtId="0" fontId="53" fillId="25" borderId="0" xfId="0" applyFont="1" applyFill="1" applyAlignment="1">
      <alignment horizontal="center"/>
    </xf>
    <xf numFmtId="0" fontId="53" fillId="25" borderId="132" xfId="0" applyFont="1" applyFill="1" applyBorder="1" applyAlignment="1">
      <alignment horizontal="center"/>
    </xf>
    <xf numFmtId="0" fontId="52" fillId="25" borderId="56" xfId="0" quotePrefix="1" applyFont="1" applyFill="1" applyBorder="1" applyAlignment="1">
      <alignment horizontal="right"/>
    </xf>
    <xf numFmtId="0" fontId="52" fillId="25" borderId="131" xfId="0" applyFont="1" applyFill="1" applyBorder="1" applyAlignment="1">
      <alignment horizontal="center"/>
    </xf>
    <xf numFmtId="0" fontId="52" fillId="25" borderId="0" xfId="0" applyFont="1" applyFill="1" applyAlignment="1">
      <alignment horizontal="center"/>
    </xf>
    <xf numFmtId="0" fontId="52" fillId="25" borderId="132" xfId="0" applyFont="1" applyFill="1" applyBorder="1" applyAlignment="1">
      <alignment horizontal="center"/>
    </xf>
    <xf numFmtId="0" fontId="0" fillId="0" borderId="346" xfId="0" applyFill="1" applyBorder="1" applyAlignment="1">
      <alignment horizontal="center" vertical="center"/>
    </xf>
    <xf numFmtId="0" fontId="0" fillId="0" borderId="39" xfId="0" applyFill="1" applyBorder="1" applyAlignment="1">
      <alignment horizontal="center" vertical="center"/>
    </xf>
    <xf numFmtId="0" fontId="0" fillId="0" borderId="332" xfId="0" applyFill="1" applyBorder="1" applyAlignment="1">
      <alignment horizontal="center" vertical="center"/>
    </xf>
    <xf numFmtId="0" fontId="0" fillId="0" borderId="257" xfId="0" applyFill="1" applyBorder="1" applyAlignment="1">
      <alignment horizontal="center" vertical="center"/>
    </xf>
    <xf numFmtId="0" fontId="0" fillId="0" borderId="301" xfId="0" applyFill="1" applyBorder="1" applyAlignment="1">
      <alignment horizontal="center" vertical="center"/>
    </xf>
    <xf numFmtId="0" fontId="0" fillId="0" borderId="243" xfId="0" applyFill="1" applyBorder="1" applyAlignment="1">
      <alignment horizontal="center" vertical="center"/>
    </xf>
    <xf numFmtId="0" fontId="71" fillId="0" borderId="0" xfId="0" applyFont="1" applyAlignment="1">
      <alignment horizontal="center" readingOrder="2"/>
    </xf>
    <xf numFmtId="0" fontId="52" fillId="0" borderId="69" xfId="0" applyFont="1" applyBorder="1" applyAlignment="1">
      <alignment horizontal="center" vertical="top"/>
    </xf>
    <xf numFmtId="169" fontId="14" fillId="0" borderId="146" xfId="1" applyNumberFormat="1" applyFont="1" applyFill="1" applyBorder="1" applyAlignment="1" applyProtection="1">
      <alignment horizontal="left" vertical="center"/>
    </xf>
    <xf numFmtId="169" fontId="14" fillId="0" borderId="161" xfId="1" applyNumberFormat="1" applyFont="1" applyFill="1" applyBorder="1" applyAlignment="1" applyProtection="1">
      <alignment horizontal="left" vertical="center"/>
    </xf>
    <xf numFmtId="169" fontId="14" fillId="0" borderId="141" xfId="1" applyNumberFormat="1" applyFont="1" applyFill="1" applyBorder="1" applyAlignment="1" applyProtection="1">
      <alignment horizontal="left" vertical="center"/>
    </xf>
    <xf numFmtId="0" fontId="67" fillId="0" borderId="0" xfId="0" applyFont="1" applyAlignment="1">
      <alignment horizontal="center"/>
    </xf>
    <xf numFmtId="0" fontId="69" fillId="0" borderId="0" xfId="0" applyFont="1" applyAlignment="1">
      <alignment horizontal="center" vertical="top"/>
    </xf>
    <xf numFmtId="0" fontId="68" fillId="0" borderId="0" xfId="0" applyFont="1" applyAlignment="1">
      <alignment horizontal="center"/>
    </xf>
    <xf numFmtId="0" fontId="16" fillId="0" borderId="163" xfId="0" applyFont="1" applyBorder="1" applyAlignment="1" applyProtection="1">
      <alignment horizontal="center" vertical="center"/>
      <protection locked="0"/>
    </xf>
    <xf numFmtId="0" fontId="16" fillId="0" borderId="164" xfId="0" applyFont="1" applyBorder="1" applyAlignment="1" applyProtection="1">
      <alignment horizontal="center" vertical="center"/>
      <protection locked="0"/>
    </xf>
    <xf numFmtId="0" fontId="16" fillId="0" borderId="165" xfId="0" applyFont="1" applyBorder="1" applyAlignment="1" applyProtection="1">
      <alignment horizontal="center" vertical="center"/>
      <protection locked="0"/>
    </xf>
    <xf numFmtId="0" fontId="16" fillId="0" borderId="139" xfId="0" applyFont="1" applyBorder="1" applyAlignment="1" applyProtection="1">
      <alignment horizontal="center" vertical="center"/>
      <protection locked="0"/>
    </xf>
    <xf numFmtId="0" fontId="16" fillId="0" borderId="56" xfId="0" applyFont="1" applyBorder="1" applyAlignment="1" applyProtection="1">
      <alignment horizontal="center" vertical="center"/>
      <protection locked="0"/>
    </xf>
    <xf numFmtId="0" fontId="16" fillId="0" borderId="57" xfId="0" applyFont="1" applyBorder="1" applyAlignment="1" applyProtection="1">
      <alignment horizontal="center" vertical="center"/>
      <protection locked="0"/>
    </xf>
    <xf numFmtId="0" fontId="0" fillId="0" borderId="143" xfId="0" applyBorder="1" applyAlignment="1" applyProtection="1">
      <alignment horizontal="center" vertical="center"/>
      <protection locked="0"/>
    </xf>
    <xf numFmtId="0" fontId="0" fillId="0" borderId="144" xfId="0" applyBorder="1" applyAlignment="1" applyProtection="1">
      <alignment horizontal="center" vertical="center"/>
      <protection locked="0"/>
    </xf>
    <xf numFmtId="0" fontId="0" fillId="0" borderId="145" xfId="0" applyBorder="1" applyAlignment="1" applyProtection="1">
      <alignment horizontal="center" vertical="center"/>
      <protection locked="0"/>
    </xf>
    <xf numFmtId="0" fontId="0" fillId="0" borderId="139"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3" fontId="16" fillId="3" borderId="644" xfId="0" applyNumberFormat="1" applyFont="1" applyFill="1" applyBorder="1" applyAlignment="1" applyProtection="1">
      <alignment horizontal="center" vertical="center" wrapText="1"/>
      <protection locked="0"/>
    </xf>
    <xf numFmtId="3" fontId="16" fillId="3" borderId="471" xfId="0" applyNumberFormat="1" applyFont="1" applyFill="1" applyBorder="1" applyAlignment="1" applyProtection="1">
      <alignment horizontal="center" vertical="center" wrapText="1"/>
      <protection locked="0"/>
    </xf>
    <xf numFmtId="3" fontId="16" fillId="3" borderId="644" xfId="0" applyNumberFormat="1" applyFont="1" applyFill="1" applyBorder="1" applyAlignment="1" applyProtection="1">
      <alignment horizontal="center" vertical="center"/>
      <protection locked="0"/>
    </xf>
    <xf numFmtId="0" fontId="16" fillId="3" borderId="644" xfId="0" applyFont="1" applyFill="1" applyBorder="1" applyAlignment="1" applyProtection="1">
      <alignment horizontal="center" vertical="center"/>
      <protection locked="0"/>
    </xf>
    <xf numFmtId="0" fontId="16" fillId="3" borderId="645" xfId="0" applyFont="1" applyFill="1" applyBorder="1" applyAlignment="1" applyProtection="1">
      <alignment horizontal="center" vertical="center"/>
      <protection locked="0"/>
    </xf>
    <xf numFmtId="0" fontId="16" fillId="3" borderId="471" xfId="0" applyFont="1" applyFill="1" applyBorder="1" applyAlignment="1" applyProtection="1">
      <alignment horizontal="center" vertical="center"/>
      <protection locked="0"/>
    </xf>
    <xf numFmtId="0" fontId="16" fillId="3" borderId="646" xfId="0" applyFont="1" applyFill="1" applyBorder="1" applyAlignment="1" applyProtection="1">
      <alignment horizontal="center" vertical="center"/>
      <protection locked="0"/>
    </xf>
    <xf numFmtId="3" fontId="16" fillId="27" borderId="545" xfId="0" applyNumberFormat="1" applyFont="1" applyFill="1" applyBorder="1" applyAlignment="1">
      <alignment horizontal="center" vertical="center"/>
    </xf>
    <xf numFmtId="3" fontId="16" fillId="27" borderId="548" xfId="0" applyNumberFormat="1" applyFont="1" applyFill="1" applyBorder="1" applyAlignment="1">
      <alignment horizontal="center" vertical="center"/>
    </xf>
    <xf numFmtId="3" fontId="16" fillId="27" borderId="642" xfId="0" applyNumberFormat="1" applyFont="1" applyFill="1" applyBorder="1" applyAlignment="1">
      <alignment horizontal="center" vertical="center"/>
    </xf>
    <xf numFmtId="3" fontId="16" fillId="27" borderId="472" xfId="0" applyNumberFormat="1" applyFont="1" applyFill="1" applyBorder="1" applyAlignment="1">
      <alignment horizontal="center" vertical="center"/>
    </xf>
    <xf numFmtId="3" fontId="16" fillId="27" borderId="643" xfId="0" applyNumberFormat="1" applyFont="1" applyFill="1" applyBorder="1" applyAlignment="1">
      <alignment horizontal="center" vertical="center"/>
    </xf>
    <xf numFmtId="3" fontId="16" fillId="3" borderId="645" xfId="0" applyNumberFormat="1" applyFont="1" applyFill="1" applyBorder="1" applyAlignment="1" applyProtection="1">
      <alignment horizontal="center" vertical="center"/>
      <protection locked="0"/>
    </xf>
    <xf numFmtId="3" fontId="16" fillId="3" borderId="471" xfId="0" applyNumberFormat="1" applyFont="1" applyFill="1" applyBorder="1" applyAlignment="1" applyProtection="1">
      <alignment horizontal="center" vertical="center"/>
      <protection locked="0"/>
    </xf>
    <xf numFmtId="3" fontId="16" fillId="3" borderId="646" xfId="0" applyNumberFormat="1" applyFont="1" applyFill="1" applyBorder="1" applyAlignment="1" applyProtection="1">
      <alignment horizontal="center" vertical="center"/>
      <protection locked="0"/>
    </xf>
    <xf numFmtId="3" fontId="15" fillId="27" borderId="0" xfId="0" applyNumberFormat="1" applyFont="1" applyFill="1" applyBorder="1" applyAlignment="1">
      <alignment horizontal="center" wrapText="1"/>
    </xf>
    <xf numFmtId="3" fontId="15" fillId="27" borderId="385" xfId="0" applyNumberFormat="1" applyFont="1" applyFill="1" applyBorder="1" applyAlignment="1">
      <alignment horizontal="center" wrapText="1"/>
    </xf>
    <xf numFmtId="3" fontId="15" fillId="27" borderId="0" xfId="0" applyNumberFormat="1" applyFont="1" applyFill="1" applyBorder="1" applyAlignment="1">
      <alignment horizontal="center" vertical="center" wrapText="1"/>
    </xf>
    <xf numFmtId="3" fontId="15" fillId="27" borderId="446" xfId="0" applyNumberFormat="1" applyFont="1" applyFill="1" applyBorder="1" applyAlignment="1">
      <alignment horizontal="center" vertical="center" wrapText="1"/>
    </xf>
    <xf numFmtId="3" fontId="15" fillId="27" borderId="385" xfId="0" applyNumberFormat="1" applyFont="1" applyFill="1" applyBorder="1" applyAlignment="1">
      <alignment horizontal="center" vertical="center" wrapText="1"/>
    </xf>
    <xf numFmtId="3" fontId="16" fillId="3" borderId="492" xfId="0" applyNumberFormat="1" applyFont="1" applyFill="1" applyBorder="1" applyAlignment="1" applyProtection="1">
      <alignment horizontal="center" vertical="center"/>
      <protection locked="0"/>
    </xf>
    <xf numFmtId="3" fontId="16" fillId="3" borderId="656" xfId="0" applyNumberFormat="1" applyFont="1" applyFill="1" applyBorder="1" applyAlignment="1" applyProtection="1">
      <alignment horizontal="center" vertical="center"/>
      <protection locked="0"/>
    </xf>
    <xf numFmtId="0" fontId="15" fillId="0" borderId="5" xfId="0" quotePrefix="1" applyFont="1" applyFill="1" applyBorder="1" applyAlignment="1">
      <alignment horizontal="center" vertical="center"/>
    </xf>
    <xf numFmtId="0" fontId="15" fillId="0" borderId="0" xfId="0" quotePrefix="1" applyFont="1" applyFill="1" applyBorder="1" applyAlignment="1">
      <alignment horizontal="center" vertical="center"/>
    </xf>
    <xf numFmtId="0" fontId="15" fillId="0" borderId="266" xfId="0" quotePrefix="1" applyFont="1" applyFill="1" applyBorder="1" applyAlignment="1">
      <alignment horizontal="center" vertical="center"/>
    </xf>
    <xf numFmtId="0" fontId="15" fillId="0" borderId="197" xfId="0" quotePrefix="1" applyFont="1" applyFill="1" applyBorder="1" applyAlignment="1">
      <alignment horizontal="center" vertical="center"/>
    </xf>
    <xf numFmtId="0" fontId="15" fillId="27" borderId="0" xfId="0" applyFont="1" applyFill="1" applyAlignment="1">
      <alignment horizontal="left" vertical="center" wrapText="1"/>
    </xf>
    <xf numFmtId="0" fontId="18" fillId="27" borderId="0" xfId="0" applyFont="1" applyFill="1" applyAlignment="1">
      <alignment horizontal="left" vertical="top" wrapText="1"/>
    </xf>
    <xf numFmtId="3" fontId="15" fillId="27" borderId="68" xfId="0" quotePrefix="1" applyNumberFormat="1" applyFont="1" applyFill="1" applyBorder="1" applyAlignment="1">
      <alignment horizontal="center" vertical="center"/>
    </xf>
    <xf numFmtId="3" fontId="15" fillId="27" borderId="0" xfId="0" applyNumberFormat="1" applyFont="1" applyFill="1" applyBorder="1" applyAlignment="1">
      <alignment horizontal="center" vertical="center"/>
    </xf>
    <xf numFmtId="3" fontId="15" fillId="27" borderId="5" xfId="0" applyNumberFormat="1" applyFont="1" applyFill="1" applyBorder="1" applyAlignment="1">
      <alignment horizontal="center" vertical="center"/>
    </xf>
    <xf numFmtId="0" fontId="15" fillId="27" borderId="68" xfId="0" quotePrefix="1" applyFont="1" applyFill="1" applyBorder="1" applyAlignment="1">
      <alignment horizontal="center" vertical="center"/>
    </xf>
    <xf numFmtId="0" fontId="15" fillId="27" borderId="0" xfId="0" quotePrefix="1" applyFont="1" applyFill="1" applyBorder="1" applyAlignment="1">
      <alignment horizontal="center" vertical="center"/>
    </xf>
    <xf numFmtId="0" fontId="15" fillId="27" borderId="5" xfId="0" quotePrefix="1" applyFont="1" applyFill="1" applyBorder="1" applyAlignment="1">
      <alignment horizontal="center" vertical="center"/>
    </xf>
    <xf numFmtId="3" fontId="15" fillId="27" borderId="0" xfId="0" applyNumberFormat="1" applyFont="1" applyFill="1" applyAlignment="1">
      <alignment horizontal="center" vertical="center" wrapText="1"/>
    </xf>
    <xf numFmtId="3" fontId="15" fillId="27" borderId="204" xfId="0" applyNumberFormat="1" applyFont="1" applyFill="1" applyBorder="1" applyAlignment="1">
      <alignment horizontal="center" vertical="center" wrapText="1"/>
    </xf>
    <xf numFmtId="3" fontId="15" fillId="27" borderId="0" xfId="0" quotePrefix="1" applyNumberFormat="1" applyFont="1" applyFill="1" applyBorder="1" applyAlignment="1">
      <alignment horizontal="center" vertical="center"/>
    </xf>
    <xf numFmtId="3" fontId="15" fillId="27" borderId="5" xfId="0" quotePrefix="1" applyNumberFormat="1" applyFont="1" applyFill="1" applyBorder="1" applyAlignment="1">
      <alignment horizontal="center" vertical="center"/>
    </xf>
    <xf numFmtId="3" fontId="15" fillId="27" borderId="0" xfId="0" quotePrefix="1" applyNumberFormat="1" applyFont="1" applyFill="1" applyAlignment="1">
      <alignment horizontal="center" vertical="center"/>
    </xf>
    <xf numFmtId="3" fontId="18" fillId="27" borderId="0" xfId="0" applyNumberFormat="1" applyFont="1" applyFill="1" applyBorder="1" applyAlignment="1">
      <alignment horizontal="center" vertical="top" wrapText="1"/>
    </xf>
    <xf numFmtId="3" fontId="18" fillId="27" borderId="446" xfId="0" applyNumberFormat="1" applyFont="1" applyFill="1" applyBorder="1" applyAlignment="1">
      <alignment horizontal="center" vertical="top" wrapText="1"/>
    </xf>
    <xf numFmtId="3" fontId="15" fillId="27" borderId="446" xfId="0" applyNumberFormat="1" applyFont="1" applyFill="1" applyBorder="1" applyAlignment="1">
      <alignment horizontal="center" wrapText="1"/>
    </xf>
    <xf numFmtId="3" fontId="16" fillId="3" borderId="470" xfId="0" applyNumberFormat="1" applyFont="1" applyFill="1" applyBorder="1" applyAlignment="1" applyProtection="1">
      <alignment horizontal="center" vertical="center" wrapText="1"/>
      <protection locked="0"/>
    </xf>
    <xf numFmtId="3" fontId="16" fillId="3" borderId="470" xfId="0" applyNumberFormat="1" applyFont="1" applyFill="1" applyBorder="1" applyAlignment="1" applyProtection="1">
      <alignment horizontal="center" vertical="center"/>
      <protection locked="0"/>
    </xf>
    <xf numFmtId="3" fontId="16" fillId="27" borderId="405" xfId="0" applyNumberFormat="1" applyFont="1" applyFill="1" applyBorder="1" applyAlignment="1">
      <alignment horizontal="center" vertical="center"/>
    </xf>
    <xf numFmtId="3" fontId="16" fillId="27" borderId="344" xfId="0" applyNumberFormat="1" applyFont="1" applyFill="1" applyBorder="1" applyAlignment="1">
      <alignment horizontal="center" vertical="center"/>
    </xf>
    <xf numFmtId="0" fontId="15" fillId="0" borderId="653" xfId="0" quotePrefix="1" applyFont="1" applyFill="1" applyBorder="1" applyAlignment="1">
      <alignment horizontal="center"/>
    </xf>
    <xf numFmtId="0" fontId="15" fillId="0" borderId="193" xfId="0" applyFont="1" applyFill="1" applyBorder="1" applyAlignment="1">
      <alignment horizontal="center"/>
    </xf>
    <xf numFmtId="0" fontId="15" fillId="0" borderId="650" xfId="0" applyFont="1" applyFill="1" applyBorder="1" applyAlignment="1">
      <alignment horizontal="center"/>
    </xf>
    <xf numFmtId="0" fontId="15" fillId="0" borderId="408" xfId="0" quotePrefix="1" applyFont="1" applyFill="1" applyBorder="1" applyAlignment="1">
      <alignment horizontal="center"/>
    </xf>
    <xf numFmtId="0" fontId="15" fillId="0" borderId="162" xfId="0" applyFont="1" applyFill="1" applyBorder="1" applyAlignment="1">
      <alignment horizontal="center"/>
    </xf>
    <xf numFmtId="0" fontId="15" fillId="0" borderId="653" xfId="0" quotePrefix="1" applyFont="1" applyFill="1" applyBorder="1" applyAlignment="1">
      <alignment horizontal="center" wrapText="1"/>
    </xf>
    <xf numFmtId="0" fontId="15" fillId="0" borderId="193" xfId="0" applyFont="1" applyFill="1" applyBorder="1" applyAlignment="1">
      <alignment horizontal="center" wrapText="1"/>
    </xf>
    <xf numFmtId="0" fontId="15" fillId="0" borderId="650" xfId="0" applyFont="1" applyFill="1" applyBorder="1" applyAlignment="1">
      <alignment horizontal="center" wrapText="1"/>
    </xf>
    <xf numFmtId="3" fontId="15" fillId="27" borderId="0" xfId="0" applyNumberFormat="1" applyFont="1" applyFill="1" applyAlignment="1">
      <alignment horizontal="center" vertical="center"/>
    </xf>
    <xf numFmtId="3" fontId="15" fillId="27" borderId="68" xfId="0" applyNumberFormat="1" applyFont="1" applyFill="1" applyBorder="1" applyAlignment="1">
      <alignment horizontal="center" vertical="center"/>
    </xf>
    <xf numFmtId="3" fontId="18" fillId="27" borderId="0" xfId="0" applyNumberFormat="1" applyFont="1" applyFill="1" applyAlignment="1">
      <alignment horizontal="center" vertical="top" wrapText="1"/>
    </xf>
    <xf numFmtId="3" fontId="18" fillId="27" borderId="204" xfId="0" applyNumberFormat="1" applyFont="1" applyFill="1" applyBorder="1" applyAlignment="1">
      <alignment horizontal="center" vertical="top" wrapText="1"/>
    </xf>
    <xf numFmtId="3" fontId="16" fillId="3" borderId="644" xfId="0" applyNumberFormat="1" applyFont="1" applyFill="1" applyBorder="1" applyAlignment="1">
      <alignment horizontal="center" vertical="center" wrapText="1"/>
    </xf>
    <xf numFmtId="3" fontId="16" fillId="3" borderId="471" xfId="0" applyNumberFormat="1" applyFont="1" applyFill="1" applyBorder="1" applyAlignment="1">
      <alignment horizontal="center" vertical="center" wrapText="1"/>
    </xf>
    <xf numFmtId="3" fontId="16" fillId="3" borderId="470" xfId="0" applyNumberFormat="1" applyFont="1" applyFill="1" applyBorder="1" applyAlignment="1">
      <alignment horizontal="center" vertical="center" wrapText="1"/>
    </xf>
    <xf numFmtId="3" fontId="16" fillId="27" borderId="405" xfId="0" applyNumberFormat="1" applyFont="1" applyFill="1" applyBorder="1" applyAlignment="1">
      <alignment horizontal="center" vertical="center" wrapText="1"/>
    </xf>
    <xf numFmtId="3" fontId="16" fillId="27" borderId="248" xfId="0" applyNumberFormat="1" applyFont="1" applyFill="1" applyBorder="1" applyAlignment="1">
      <alignment horizontal="center" vertical="center" wrapText="1"/>
    </xf>
    <xf numFmtId="3" fontId="16" fillId="27" borderId="472" xfId="0" applyNumberFormat="1" applyFont="1" applyFill="1" applyBorder="1" applyAlignment="1">
      <alignment horizontal="center" vertical="center" wrapText="1"/>
    </xf>
    <xf numFmtId="3" fontId="16" fillId="27" borderId="344" xfId="0" applyNumberFormat="1" applyFont="1" applyFill="1" applyBorder="1" applyAlignment="1">
      <alignment horizontal="center" vertical="center" wrapText="1"/>
    </xf>
    <xf numFmtId="3" fontId="16" fillId="27" borderId="476" xfId="0" applyNumberFormat="1" applyFont="1" applyFill="1" applyBorder="1" applyAlignment="1">
      <alignment horizontal="center" vertical="center" wrapText="1"/>
    </xf>
    <xf numFmtId="3" fontId="16" fillId="25" borderId="614" xfId="0" applyNumberFormat="1" applyFont="1" applyFill="1" applyBorder="1" applyAlignment="1" applyProtection="1">
      <alignment horizontal="center" vertical="center" wrapText="1"/>
      <protection locked="0"/>
    </xf>
    <xf numFmtId="3" fontId="16" fillId="25" borderId="548" xfId="0" applyNumberFormat="1" applyFont="1" applyFill="1" applyBorder="1" applyAlignment="1" applyProtection="1">
      <alignment horizontal="center" vertical="center" wrapText="1"/>
      <protection locked="0"/>
    </xf>
    <xf numFmtId="3" fontId="16" fillId="25" borderId="551" xfId="0" applyNumberFormat="1" applyFont="1" applyFill="1" applyBorder="1" applyAlignment="1" applyProtection="1">
      <alignment horizontal="center" vertical="center" wrapText="1"/>
      <protection locked="0"/>
    </xf>
    <xf numFmtId="0" fontId="15" fillId="0" borderId="5" xfId="0" applyFont="1" applyFill="1" applyBorder="1" applyAlignment="1">
      <alignment horizontal="center"/>
    </xf>
    <xf numFmtId="0" fontId="15" fillId="0" borderId="68" xfId="0" applyFont="1" applyFill="1" applyBorder="1" applyAlignment="1">
      <alignment horizontal="center"/>
    </xf>
    <xf numFmtId="0" fontId="15" fillId="0" borderId="418" xfId="0" applyFont="1" applyFill="1" applyBorder="1" applyAlignment="1">
      <alignment horizontal="center"/>
    </xf>
    <xf numFmtId="0" fontId="15" fillId="0" borderId="267" xfId="0" quotePrefix="1" applyFont="1" applyFill="1" applyBorder="1" applyAlignment="1">
      <alignment horizontal="center"/>
    </xf>
    <xf numFmtId="3" fontId="16" fillId="28" borderId="343" xfId="0" applyNumberFormat="1" applyFont="1" applyFill="1" applyBorder="1" applyAlignment="1" applyProtection="1">
      <alignment horizontal="center" vertical="center"/>
      <protection locked="0"/>
    </xf>
    <xf numFmtId="3" fontId="16" fillId="28" borderId="248" xfId="0" applyNumberFormat="1" applyFont="1" applyFill="1" applyBorder="1" applyAlignment="1" applyProtection="1">
      <alignment horizontal="center" vertical="center"/>
      <protection locked="0"/>
    </xf>
    <xf numFmtId="3" fontId="16" fillId="28" borderId="249" xfId="0" applyNumberFormat="1" applyFont="1" applyFill="1" applyBorder="1" applyAlignment="1" applyProtection="1">
      <alignment horizontal="center" vertical="center"/>
      <protection locked="0"/>
    </xf>
    <xf numFmtId="0" fontId="15" fillId="0" borderId="265" xfId="0" quotePrefix="1" applyFont="1" applyFill="1" applyBorder="1" applyAlignment="1">
      <alignment horizontal="center"/>
    </xf>
    <xf numFmtId="3" fontId="16" fillId="28" borderId="248" xfId="0" applyNumberFormat="1" applyFont="1" applyFill="1" applyBorder="1" applyAlignment="1" applyProtection="1">
      <alignment horizontal="center" vertical="center" wrapText="1"/>
      <protection locked="0"/>
    </xf>
    <xf numFmtId="3" fontId="16" fillId="27" borderId="476" xfId="0" applyNumberFormat="1" applyFont="1" applyFill="1" applyBorder="1" applyAlignment="1">
      <alignment horizontal="center" vertical="center"/>
    </xf>
    <xf numFmtId="3" fontId="16" fillId="3" borderId="655" xfId="0" applyNumberFormat="1" applyFont="1" applyFill="1" applyBorder="1" applyAlignment="1" applyProtection="1">
      <alignment horizontal="center" vertical="center"/>
      <protection locked="0"/>
    </xf>
    <xf numFmtId="3" fontId="16" fillId="28" borderId="344" xfId="0" applyNumberFormat="1" applyFont="1" applyFill="1" applyBorder="1" applyAlignment="1" applyProtection="1">
      <alignment horizontal="center" vertical="center" wrapText="1"/>
      <protection locked="0"/>
    </xf>
    <xf numFmtId="0" fontId="15" fillId="0" borderId="474" xfId="0" applyFont="1" applyFill="1" applyBorder="1" applyAlignment="1">
      <alignment horizontal="center"/>
    </xf>
    <xf numFmtId="0" fontId="15" fillId="0" borderId="265" xfId="0" quotePrefix="1" applyFont="1" applyFill="1" applyBorder="1" applyAlignment="1">
      <alignment horizontal="center" wrapText="1"/>
    </xf>
    <xf numFmtId="0" fontId="15" fillId="0" borderId="5" xfId="0" applyFont="1" applyFill="1" applyBorder="1" applyAlignment="1">
      <alignment horizontal="center" wrapText="1"/>
    </xf>
    <xf numFmtId="0" fontId="15" fillId="0" borderId="68" xfId="0" applyFont="1" applyFill="1" applyBorder="1" applyAlignment="1">
      <alignment horizontal="center" wrapText="1"/>
    </xf>
    <xf numFmtId="0" fontId="15" fillId="0" borderId="474" xfId="0" applyFont="1" applyFill="1" applyBorder="1" applyAlignment="1">
      <alignment horizontal="center" wrapText="1"/>
    </xf>
    <xf numFmtId="0" fontId="15" fillId="0" borderId="5" xfId="0" quotePrefix="1" applyFont="1" applyFill="1" applyBorder="1" applyAlignment="1">
      <alignment horizontal="center"/>
    </xf>
    <xf numFmtId="0" fontId="15" fillId="0" borderId="651" xfId="0" quotePrefix="1" applyFont="1" applyFill="1" applyBorder="1" applyAlignment="1">
      <alignment horizontal="center" wrapText="1"/>
    </xf>
    <xf numFmtId="0" fontId="15" fillId="0" borderId="651" xfId="0" applyFont="1" applyFill="1" applyBorder="1" applyAlignment="1">
      <alignment horizontal="center" wrapText="1"/>
    </xf>
    <xf numFmtId="0" fontId="15" fillId="0" borderId="263" xfId="0" quotePrefix="1" applyFont="1" applyFill="1" applyBorder="1" applyAlignment="1">
      <alignment horizontal="center" wrapText="1"/>
    </xf>
    <xf numFmtId="0" fontId="15" fillId="0" borderId="263" xfId="0" applyFont="1" applyFill="1" applyBorder="1" applyAlignment="1">
      <alignment horizontal="center" wrapText="1"/>
    </xf>
    <xf numFmtId="0" fontId="15" fillId="0" borderId="404" xfId="0" applyFont="1" applyFill="1" applyBorder="1" applyAlignment="1">
      <alignment horizontal="center" wrapText="1"/>
    </xf>
    <xf numFmtId="3" fontId="16" fillId="27" borderId="262" xfId="0" applyNumberFormat="1" applyFont="1" applyFill="1" applyBorder="1" applyAlignment="1">
      <alignment horizontal="center" vertical="center" wrapText="1"/>
    </xf>
    <xf numFmtId="3" fontId="16" fillId="28" borderId="343" xfId="0" applyNumberFormat="1" applyFont="1" applyFill="1" applyBorder="1" applyAlignment="1" applyProtection="1">
      <alignment horizontal="center" vertical="center" wrapText="1"/>
      <protection locked="0"/>
    </xf>
    <xf numFmtId="0" fontId="15" fillId="0" borderId="193" xfId="0" quotePrefix="1" applyFont="1" applyFill="1" applyBorder="1" applyAlignment="1">
      <alignment horizontal="center"/>
    </xf>
    <xf numFmtId="0" fontId="15" fillId="0" borderId="652" xfId="0" quotePrefix="1" applyFont="1" applyFill="1" applyBorder="1" applyAlignment="1">
      <alignment horizontal="center"/>
    </xf>
    <xf numFmtId="0" fontId="15" fillId="0" borderId="75" xfId="0" applyFont="1" applyFill="1" applyBorder="1" applyAlignment="1">
      <alignment horizontal="center"/>
    </xf>
    <xf numFmtId="3" fontId="16" fillId="28" borderId="517" xfId="0" applyNumberFormat="1" applyFont="1" applyFill="1" applyBorder="1" applyAlignment="1" applyProtection="1">
      <alignment horizontal="center" vertical="center" wrapText="1"/>
      <protection locked="0"/>
    </xf>
    <xf numFmtId="3" fontId="16" fillId="28" borderId="518" xfId="0" applyNumberFormat="1" applyFont="1" applyFill="1" applyBorder="1" applyAlignment="1" applyProtection="1">
      <alignment horizontal="center" vertical="center" wrapText="1"/>
      <protection locked="0"/>
    </xf>
    <xf numFmtId="3" fontId="16" fillId="28" borderId="522" xfId="0" applyNumberFormat="1" applyFont="1" applyFill="1" applyBorder="1" applyAlignment="1" applyProtection="1">
      <alignment horizontal="center" vertical="center" wrapText="1"/>
      <protection locked="0"/>
    </xf>
    <xf numFmtId="3" fontId="16" fillId="28" borderId="520" xfId="0" applyNumberFormat="1" applyFont="1" applyFill="1" applyBorder="1" applyAlignment="1" applyProtection="1">
      <alignment horizontal="center" vertical="center" wrapText="1"/>
      <protection locked="0"/>
    </xf>
    <xf numFmtId="3" fontId="16" fillId="28" borderId="70" xfId="0" applyNumberFormat="1" applyFont="1" applyFill="1" applyBorder="1" applyAlignment="1" applyProtection="1">
      <alignment horizontal="center" vertical="center" wrapText="1"/>
      <protection locked="0"/>
    </xf>
    <xf numFmtId="3" fontId="16" fillId="28" borderId="523" xfId="0" applyNumberFormat="1" applyFont="1" applyFill="1" applyBorder="1" applyAlignment="1" applyProtection="1">
      <alignment horizontal="center" vertical="center" wrapText="1"/>
      <protection locked="0"/>
    </xf>
    <xf numFmtId="3" fontId="16" fillId="28" borderId="517" xfId="0" applyNumberFormat="1" applyFont="1" applyFill="1" applyBorder="1" applyAlignment="1" applyProtection="1">
      <alignment horizontal="center" vertical="center"/>
      <protection locked="0"/>
    </xf>
    <xf numFmtId="3" fontId="16" fillId="28" borderId="518" xfId="0" applyNumberFormat="1" applyFont="1" applyFill="1" applyBorder="1" applyAlignment="1" applyProtection="1">
      <alignment horizontal="center" vertical="center"/>
      <protection locked="0"/>
    </xf>
    <xf numFmtId="3" fontId="16" fillId="28" borderId="522" xfId="0" applyNumberFormat="1" applyFont="1" applyFill="1" applyBorder="1" applyAlignment="1" applyProtection="1">
      <alignment horizontal="center" vertical="center"/>
      <protection locked="0"/>
    </xf>
    <xf numFmtId="3" fontId="16" fillId="28" borderId="520" xfId="0" applyNumberFormat="1" applyFont="1" applyFill="1" applyBorder="1" applyAlignment="1" applyProtection="1">
      <alignment horizontal="center" vertical="center"/>
      <protection locked="0"/>
    </xf>
    <xf numFmtId="3" fontId="16" fillId="28" borderId="70" xfId="0" applyNumberFormat="1" applyFont="1" applyFill="1" applyBorder="1" applyAlignment="1" applyProtection="1">
      <alignment horizontal="center" vertical="center"/>
      <protection locked="0"/>
    </xf>
    <xf numFmtId="3" fontId="16" fillId="28" borderId="523" xfId="0" applyNumberFormat="1" applyFont="1" applyFill="1" applyBorder="1" applyAlignment="1" applyProtection="1">
      <alignment horizontal="center" vertical="center"/>
      <protection locked="0"/>
    </xf>
    <xf numFmtId="3" fontId="16" fillId="28" borderId="647" xfId="0" applyNumberFormat="1" applyFont="1" applyFill="1" applyBorder="1" applyAlignment="1" applyProtection="1">
      <alignment horizontal="center" vertical="center"/>
      <protection locked="0"/>
    </xf>
    <xf numFmtId="3" fontId="16" fillId="28" borderId="648" xfId="0" applyNumberFormat="1" applyFont="1" applyFill="1" applyBorder="1" applyAlignment="1" applyProtection="1">
      <alignment horizontal="center" vertical="center"/>
      <protection locked="0"/>
    </xf>
    <xf numFmtId="3" fontId="16" fillId="28" borderId="405" xfId="0" applyNumberFormat="1" applyFont="1" applyFill="1" applyBorder="1" applyAlignment="1" applyProtection="1">
      <alignment horizontal="center" vertical="center" wrapText="1"/>
      <protection locked="0"/>
    </xf>
    <xf numFmtId="0" fontId="15" fillId="0" borderId="264" xfId="0" quotePrefix="1" applyFont="1" applyFill="1" applyBorder="1" applyAlignment="1">
      <alignment horizontal="center"/>
    </xf>
    <xf numFmtId="0" fontId="15" fillId="0" borderId="9" xfId="0" applyFont="1" applyFill="1" applyBorder="1" applyAlignment="1">
      <alignment horizontal="center"/>
    </xf>
    <xf numFmtId="3" fontId="16" fillId="28" borderId="405" xfId="0" applyNumberFormat="1" applyFont="1" applyFill="1" applyBorder="1" applyAlignment="1" applyProtection="1">
      <alignment horizontal="center" vertical="center"/>
      <protection locked="0"/>
    </xf>
    <xf numFmtId="3" fontId="16" fillId="28" borderId="472" xfId="0" applyNumberFormat="1" applyFont="1" applyFill="1" applyBorder="1" applyAlignment="1" applyProtection="1">
      <alignment horizontal="center" vertical="center"/>
      <protection locked="0"/>
    </xf>
    <xf numFmtId="3" fontId="16" fillId="28" borderId="344" xfId="0" applyNumberFormat="1" applyFont="1" applyFill="1" applyBorder="1" applyAlignment="1" applyProtection="1">
      <alignment horizontal="center" vertical="center"/>
      <protection locked="0"/>
    </xf>
    <xf numFmtId="3" fontId="16" fillId="28" borderId="476" xfId="0" applyNumberFormat="1" applyFont="1" applyFill="1" applyBorder="1" applyAlignment="1" applyProtection="1">
      <alignment horizontal="center" vertical="center"/>
      <protection locked="0"/>
    </xf>
    <xf numFmtId="3" fontId="16" fillId="27" borderId="517" xfId="0" applyNumberFormat="1" applyFont="1" applyFill="1" applyBorder="1" applyAlignment="1">
      <alignment horizontal="center" vertical="center" wrapText="1"/>
    </xf>
    <xf numFmtId="3" fontId="16" fillId="27" borderId="518" xfId="0" applyNumberFormat="1" applyFont="1" applyFill="1" applyBorder="1" applyAlignment="1">
      <alignment horizontal="center" vertical="center" wrapText="1"/>
    </xf>
    <xf numFmtId="3" fontId="16" fillId="27" borderId="522" xfId="0" applyNumberFormat="1" applyFont="1" applyFill="1" applyBorder="1" applyAlignment="1">
      <alignment horizontal="center" vertical="center" wrapText="1"/>
    </xf>
    <xf numFmtId="3" fontId="16" fillId="27" borderId="520" xfId="0" applyNumberFormat="1" applyFont="1" applyFill="1" applyBorder="1" applyAlignment="1">
      <alignment horizontal="center" vertical="center" wrapText="1"/>
    </xf>
    <xf numFmtId="3" fontId="16" fillId="27" borderId="70" xfId="0" applyNumberFormat="1" applyFont="1" applyFill="1" applyBorder="1" applyAlignment="1">
      <alignment horizontal="center" vertical="center" wrapText="1"/>
    </xf>
    <xf numFmtId="3" fontId="16" fillId="27" borderId="523" xfId="0" applyNumberFormat="1" applyFont="1" applyFill="1" applyBorder="1" applyAlignment="1">
      <alignment horizontal="center" vertical="center" wrapText="1"/>
    </xf>
    <xf numFmtId="3" fontId="16" fillId="28" borderId="519" xfId="0" applyNumberFormat="1" applyFont="1" applyFill="1" applyBorder="1" applyAlignment="1" applyProtection="1">
      <alignment horizontal="center" vertical="center"/>
      <protection locked="0"/>
    </xf>
    <xf numFmtId="3" fontId="16" fillId="28" borderId="521" xfId="0" applyNumberFormat="1" applyFont="1" applyFill="1" applyBorder="1" applyAlignment="1" applyProtection="1">
      <alignment horizontal="center" vertical="center"/>
      <protection locked="0"/>
    </xf>
    <xf numFmtId="3" fontId="16" fillId="28" borderId="470" xfId="0" applyNumberFormat="1" applyFont="1" applyFill="1" applyBorder="1" applyAlignment="1" applyProtection="1">
      <alignment horizontal="center" vertical="center" wrapText="1"/>
      <protection locked="0"/>
    </xf>
    <xf numFmtId="3" fontId="16" fillId="28" borderId="471" xfId="0" applyNumberFormat="1" applyFont="1" applyFill="1" applyBorder="1" applyAlignment="1" applyProtection="1">
      <alignment horizontal="center" vertical="center" wrapText="1"/>
      <protection locked="0"/>
    </xf>
    <xf numFmtId="0" fontId="15" fillId="0" borderId="263" xfId="0" quotePrefix="1" applyFont="1" applyFill="1" applyBorder="1" applyAlignment="1">
      <alignment horizontal="center"/>
    </xf>
    <xf numFmtId="0" fontId="15" fillId="0" borderId="263" xfId="0" applyFont="1" applyFill="1" applyBorder="1" applyAlignment="1">
      <alignment horizontal="center"/>
    </xf>
    <xf numFmtId="0" fontId="15" fillId="0" borderId="404" xfId="0" applyFont="1" applyFill="1" applyBorder="1" applyAlignment="1">
      <alignment horizontal="center"/>
    </xf>
    <xf numFmtId="3" fontId="16" fillId="25" borderId="405" xfId="0" applyNumberFormat="1" applyFont="1" applyFill="1" applyBorder="1" applyAlignment="1">
      <alignment horizontal="center" vertical="center"/>
    </xf>
    <xf numFmtId="3" fontId="16" fillId="25" borderId="344" xfId="0" applyNumberFormat="1" applyFont="1" applyFill="1" applyBorder="1" applyAlignment="1">
      <alignment horizontal="center" vertical="center"/>
    </xf>
    <xf numFmtId="0" fontId="15" fillId="0" borderId="418" xfId="0" applyFont="1" applyFill="1" applyBorder="1" applyAlignment="1">
      <alignment horizontal="center" wrapText="1"/>
    </xf>
    <xf numFmtId="3" fontId="16" fillId="28" borderId="262" xfId="0" applyNumberFormat="1" applyFont="1" applyFill="1" applyBorder="1" applyAlignment="1" applyProtection="1">
      <alignment horizontal="center" vertical="center" wrapText="1"/>
      <protection locked="0"/>
    </xf>
    <xf numFmtId="0" fontId="15" fillId="0" borderId="473" xfId="0" applyFont="1" applyFill="1" applyBorder="1" applyAlignment="1">
      <alignment horizontal="center"/>
    </xf>
    <xf numFmtId="3" fontId="16" fillId="28" borderId="472" xfId="0" applyNumberFormat="1" applyFont="1" applyFill="1" applyBorder="1" applyAlignment="1" applyProtection="1">
      <alignment horizontal="center" vertical="center" wrapText="1"/>
      <protection locked="0"/>
    </xf>
    <xf numFmtId="3" fontId="16" fillId="28" borderId="476" xfId="0" applyNumberFormat="1" applyFont="1" applyFill="1" applyBorder="1" applyAlignment="1" applyProtection="1">
      <alignment horizontal="center" vertical="center" wrapText="1"/>
      <protection locked="0"/>
    </xf>
    <xf numFmtId="3" fontId="16" fillId="28" borderId="249" xfId="0" applyNumberFormat="1" applyFont="1" applyFill="1" applyBorder="1" applyAlignment="1" applyProtection="1">
      <alignment horizontal="center" vertical="center" wrapText="1"/>
      <protection locked="0"/>
    </xf>
    <xf numFmtId="3" fontId="16" fillId="27" borderId="421" xfId="0" applyNumberFormat="1" applyFont="1" applyFill="1" applyBorder="1" applyAlignment="1">
      <alignment horizontal="center" vertical="center"/>
    </xf>
    <xf numFmtId="3" fontId="16" fillId="27" borderId="421" xfId="0" applyNumberFormat="1" applyFont="1" applyFill="1" applyBorder="1" applyAlignment="1">
      <alignment horizontal="center" vertical="center" wrapText="1"/>
    </xf>
    <xf numFmtId="3" fontId="16" fillId="27" borderId="412" xfId="0" applyNumberFormat="1" applyFont="1" applyFill="1" applyBorder="1" applyAlignment="1">
      <alignment horizontal="center" vertical="center" wrapText="1"/>
    </xf>
    <xf numFmtId="0" fontId="18" fillId="3" borderId="4" xfId="0" applyFont="1" applyFill="1" applyBorder="1" applyAlignment="1">
      <alignment horizontal="center" vertical="top" wrapText="1"/>
    </xf>
    <xf numFmtId="0" fontId="18" fillId="3" borderId="0" xfId="0" applyFont="1" applyFill="1" applyBorder="1" applyAlignment="1">
      <alignment horizontal="center" vertical="top" wrapText="1"/>
    </xf>
    <xf numFmtId="0" fontId="18" fillId="3" borderId="529" xfId="0" applyFont="1" applyFill="1" applyBorder="1" applyAlignment="1">
      <alignment horizontal="center" vertical="top" wrapText="1"/>
    </xf>
    <xf numFmtId="0" fontId="18" fillId="3" borderId="667" xfId="0" applyFont="1" applyFill="1" applyBorder="1" applyAlignment="1">
      <alignment horizontal="center" vertical="top" wrapText="1"/>
    </xf>
    <xf numFmtId="0" fontId="18" fillId="3" borderId="406" xfId="0" applyFont="1" applyFill="1" applyBorder="1" applyAlignment="1">
      <alignment horizontal="center" vertical="top" wrapText="1"/>
    </xf>
    <xf numFmtId="0" fontId="18" fillId="3" borderId="530" xfId="0" applyFont="1" applyFill="1" applyBorder="1" applyAlignment="1">
      <alignment horizontal="center" vertical="top" wrapText="1"/>
    </xf>
    <xf numFmtId="0" fontId="0" fillId="0" borderId="0" xfId="0" applyBorder="1" applyAlignment="1">
      <alignment vertical="top"/>
    </xf>
    <xf numFmtId="0" fontId="0" fillId="0" borderId="432" xfId="0" applyBorder="1" applyAlignment="1">
      <alignment vertical="top"/>
    </xf>
    <xf numFmtId="0" fontId="0" fillId="0" borderId="4" xfId="0" applyBorder="1" applyAlignment="1">
      <alignment vertical="top"/>
    </xf>
    <xf numFmtId="0" fontId="33" fillId="3" borderId="0" xfId="0" applyFont="1" applyFill="1" applyAlignment="1">
      <alignment horizontal="center" vertical="top" wrapText="1"/>
    </xf>
    <xf numFmtId="0" fontId="18" fillId="3" borderId="0" xfId="0" applyFont="1" applyFill="1" applyAlignment="1">
      <alignment horizontal="center" vertical="top" wrapText="1"/>
    </xf>
    <xf numFmtId="0" fontId="15" fillId="3" borderId="0" xfId="0" applyFont="1" applyFill="1" applyAlignment="1">
      <alignment horizontal="center" vertical="top" wrapText="1"/>
    </xf>
    <xf numFmtId="0" fontId="15" fillId="3" borderId="203" xfId="0" applyFont="1" applyFill="1" applyBorder="1" applyAlignment="1">
      <alignment horizontal="center" vertical="top" wrapText="1"/>
    </xf>
    <xf numFmtId="0" fontId="15" fillId="3" borderId="228" xfId="0" quotePrefix="1" applyFont="1" applyFill="1" applyBorder="1" applyAlignment="1">
      <alignment horizontal="center" vertical="center" wrapText="1"/>
    </xf>
    <xf numFmtId="0" fontId="15" fillId="3" borderId="228" xfId="0" applyFont="1" applyFill="1" applyBorder="1" applyAlignment="1">
      <alignment horizontal="center" vertical="center" wrapText="1"/>
    </xf>
    <xf numFmtId="0" fontId="15" fillId="3" borderId="260" xfId="0" quotePrefix="1" applyFont="1" applyFill="1" applyBorder="1" applyAlignment="1">
      <alignment horizontal="center" vertical="center" wrapText="1"/>
    </xf>
    <xf numFmtId="0" fontId="15" fillId="3" borderId="229" xfId="0" applyFont="1" applyFill="1" applyBorder="1" applyAlignment="1">
      <alignment horizontal="center" vertical="center" wrapText="1"/>
    </xf>
    <xf numFmtId="0" fontId="15" fillId="0" borderId="639" xfId="0" quotePrefix="1" applyFont="1" applyBorder="1" applyAlignment="1">
      <alignment horizontal="center" vertical="center" wrapText="1"/>
    </xf>
    <xf numFmtId="0" fontId="15" fillId="0" borderId="640" xfId="0" applyFont="1" applyBorder="1" applyAlignment="1">
      <alignment horizontal="center" vertical="center" wrapText="1"/>
    </xf>
    <xf numFmtId="0" fontId="15" fillId="0" borderId="269" xfId="0" applyFont="1" applyBorder="1" applyAlignment="1">
      <alignment horizontal="center" vertical="center" wrapText="1"/>
    </xf>
    <xf numFmtId="0" fontId="15" fillId="3" borderId="259" xfId="0" applyFont="1" applyFill="1" applyBorder="1" applyAlignment="1">
      <alignment horizontal="center" vertical="center" wrapText="1"/>
    </xf>
    <xf numFmtId="0" fontId="16" fillId="3" borderId="79" xfId="0" applyFont="1" applyFill="1" applyBorder="1" applyAlignment="1">
      <alignment horizontal="center" vertical="center" wrapText="1"/>
    </xf>
    <xf numFmtId="0" fontId="16" fillId="3" borderId="80" xfId="0" applyFont="1" applyFill="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vertical="center"/>
    </xf>
    <xf numFmtId="0" fontId="17" fillId="0" borderId="0" xfId="0" applyFont="1" applyAlignment="1">
      <alignment horizontal="center" vertical="center"/>
    </xf>
    <xf numFmtId="0" fontId="46" fillId="0" borderId="0" xfId="0" applyFont="1" applyAlignment="1">
      <alignment horizontal="center" vertical="center"/>
    </xf>
    <xf numFmtId="0" fontId="15" fillId="3" borderId="252" xfId="0" applyFont="1" applyFill="1" applyBorder="1" applyAlignment="1">
      <alignment horizontal="center" vertical="center" wrapText="1"/>
    </xf>
    <xf numFmtId="0" fontId="15" fillId="3" borderId="253" xfId="0" applyFont="1" applyFill="1" applyBorder="1" applyAlignment="1">
      <alignment horizontal="center" vertical="center" wrapText="1"/>
    </xf>
    <xf numFmtId="0" fontId="15" fillId="3" borderId="386" xfId="0" applyFont="1" applyFill="1" applyBorder="1" applyAlignment="1">
      <alignment horizontal="center" vertical="center" wrapText="1"/>
    </xf>
    <xf numFmtId="0" fontId="15" fillId="3" borderId="254" xfId="0" applyFont="1" applyFill="1" applyBorder="1" applyAlignment="1">
      <alignment horizontal="center"/>
    </xf>
    <xf numFmtId="0" fontId="15" fillId="3" borderId="184" xfId="0" applyFont="1" applyFill="1" applyBorder="1" applyAlignment="1">
      <alignment horizontal="center"/>
    </xf>
    <xf numFmtId="0" fontId="15" fillId="3" borderId="247" xfId="0" applyFont="1" applyFill="1" applyBorder="1" applyAlignment="1">
      <alignment horizontal="center"/>
    </xf>
    <xf numFmtId="0" fontId="15" fillId="3" borderId="0" xfId="0" applyFont="1" applyFill="1" applyAlignment="1">
      <alignment horizontal="center" wrapText="1"/>
    </xf>
    <xf numFmtId="0" fontId="18" fillId="3" borderId="255" xfId="0" applyFont="1" applyFill="1" applyBorder="1" applyAlignment="1">
      <alignment horizontal="center" vertical="top"/>
    </xf>
    <xf numFmtId="0" fontId="18" fillId="3" borderId="211" xfId="0" applyFont="1" applyFill="1" applyBorder="1" applyAlignment="1">
      <alignment horizontal="center" vertical="top"/>
    </xf>
    <xf numFmtId="0" fontId="18" fillId="3" borderId="246" xfId="0" applyFont="1" applyFill="1" applyBorder="1" applyAlignment="1">
      <alignment horizontal="center" vertical="top"/>
    </xf>
    <xf numFmtId="0" fontId="15" fillId="3" borderId="4"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432" xfId="0" applyFont="1" applyFill="1" applyBorder="1" applyAlignment="1">
      <alignment horizontal="center" vertical="center" wrapText="1"/>
    </xf>
    <xf numFmtId="0" fontId="15" fillId="3" borderId="5" xfId="0" applyFont="1" applyFill="1" applyBorder="1" applyAlignment="1">
      <alignment horizontal="center" wrapText="1"/>
    </xf>
    <xf numFmtId="0" fontId="15" fillId="3" borderId="0" xfId="0" applyFont="1" applyFill="1" applyBorder="1" applyAlignment="1">
      <alignment horizontal="center" wrapText="1"/>
    </xf>
    <xf numFmtId="0" fontId="15" fillId="3" borderId="178" xfId="0" applyFont="1" applyFill="1" applyBorder="1" applyAlignment="1">
      <alignment horizontal="center" wrapText="1"/>
    </xf>
    <xf numFmtId="0" fontId="18" fillId="3" borderId="5" xfId="0" applyFont="1" applyFill="1" applyBorder="1" applyAlignment="1">
      <alignment horizontal="center" vertical="top" wrapText="1"/>
    </xf>
    <xf numFmtId="0" fontId="18" fillId="3" borderId="178" xfId="0" applyFont="1" applyFill="1" applyBorder="1" applyAlignment="1">
      <alignment horizontal="center" vertical="top" wrapText="1"/>
    </xf>
    <xf numFmtId="0" fontId="18" fillId="3" borderId="432" xfId="0" applyFont="1" applyFill="1" applyBorder="1" applyAlignment="1">
      <alignment horizontal="center" vertical="top" wrapText="1"/>
    </xf>
    <xf numFmtId="0" fontId="35" fillId="3" borderId="0" xfId="0" applyFont="1" applyFill="1" applyAlignment="1">
      <alignment horizontal="center" vertical="center" wrapText="1"/>
    </xf>
    <xf numFmtId="0" fontId="35" fillId="3" borderId="204" xfId="0" applyFont="1" applyFill="1" applyBorder="1" applyAlignment="1">
      <alignment horizontal="center" vertical="center" wrapText="1"/>
    </xf>
    <xf numFmtId="0" fontId="15" fillId="3" borderId="241" xfId="0" applyFont="1" applyFill="1" applyBorder="1" applyAlignment="1">
      <alignment horizontal="center" vertical="center"/>
    </xf>
    <xf numFmtId="0" fontId="15" fillId="3" borderId="184" xfId="0" applyFont="1" applyFill="1" applyBorder="1" applyAlignment="1">
      <alignment horizontal="center" vertical="center"/>
    </xf>
    <xf numFmtId="0" fontId="15" fillId="3" borderId="256" xfId="0" applyFont="1" applyFill="1" applyBorder="1" applyAlignment="1">
      <alignment horizontal="center" vertical="center"/>
    </xf>
    <xf numFmtId="0" fontId="15" fillId="3" borderId="257" xfId="0" applyFont="1" applyFill="1" applyBorder="1" applyAlignment="1">
      <alignment horizontal="center" vertical="center"/>
    </xf>
    <xf numFmtId="0" fontId="15" fillId="3" borderId="211" xfId="0" applyFont="1" applyFill="1" applyBorder="1" applyAlignment="1">
      <alignment horizontal="center" vertical="center"/>
    </xf>
    <xf numFmtId="0" fontId="15" fillId="3" borderId="243" xfId="0" applyFont="1" applyFill="1" applyBorder="1" applyAlignment="1">
      <alignment horizontal="center" vertical="center"/>
    </xf>
    <xf numFmtId="0" fontId="15" fillId="3" borderId="509" xfId="0" applyFont="1" applyFill="1" applyBorder="1" applyAlignment="1">
      <alignment horizontal="center" wrapText="1"/>
    </xf>
    <xf numFmtId="0" fontId="15" fillId="3" borderId="39" xfId="0" applyFont="1" applyFill="1" applyBorder="1" applyAlignment="1">
      <alignment horizontal="center" wrapText="1"/>
    </xf>
    <xf numFmtId="0" fontId="15" fillId="3" borderId="638" xfId="0" applyFont="1" applyFill="1" applyBorder="1" applyAlignment="1">
      <alignment horizontal="center" wrapText="1"/>
    </xf>
    <xf numFmtId="0" fontId="15" fillId="3" borderId="432" xfId="0" applyFont="1" applyFill="1" applyBorder="1" applyAlignment="1">
      <alignment horizontal="center" wrapText="1"/>
    </xf>
    <xf numFmtId="0" fontId="15" fillId="3" borderId="241" xfId="0" applyFont="1" applyFill="1" applyBorder="1" applyAlignment="1">
      <alignment horizontal="center" vertical="center" wrapText="1"/>
    </xf>
    <xf numFmtId="0" fontId="15" fillId="3" borderId="184" xfId="0" applyFont="1" applyFill="1" applyBorder="1" applyAlignment="1">
      <alignment horizontal="center" vertical="center" wrapText="1"/>
    </xf>
    <xf numFmtId="0" fontId="15" fillId="3" borderId="247"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78" xfId="0" applyFont="1" applyFill="1" applyBorder="1" applyAlignment="1">
      <alignment horizontal="center" vertical="center" wrapText="1"/>
    </xf>
    <xf numFmtId="0" fontId="15" fillId="3" borderId="257" xfId="0" applyFont="1" applyFill="1" applyBorder="1" applyAlignment="1">
      <alignment horizontal="center" vertical="center" wrapText="1"/>
    </xf>
    <xf numFmtId="0" fontId="15" fillId="3" borderId="211" xfId="0" applyFont="1" applyFill="1" applyBorder="1" applyAlignment="1">
      <alignment horizontal="center" vertical="center" wrapText="1"/>
    </xf>
    <xf numFmtId="0" fontId="15" fillId="3" borderId="246" xfId="0" applyFont="1" applyFill="1" applyBorder="1" applyAlignment="1">
      <alignment horizontal="center" vertical="center" wrapText="1"/>
    </xf>
    <xf numFmtId="0" fontId="15" fillId="3" borderId="382" xfId="0" applyFont="1" applyFill="1" applyBorder="1" applyAlignment="1">
      <alignment horizontal="center" vertical="center" wrapText="1"/>
    </xf>
    <xf numFmtId="0" fontId="15" fillId="3" borderId="383" xfId="0" applyFont="1" applyFill="1" applyBorder="1" applyAlignment="1">
      <alignment horizontal="center" vertical="center" wrapText="1"/>
    </xf>
    <xf numFmtId="0" fontId="15" fillId="3" borderId="387" xfId="0" applyFont="1" applyFill="1" applyBorder="1" applyAlignment="1">
      <alignment horizontal="center" vertical="center" wrapText="1"/>
    </xf>
    <xf numFmtId="0" fontId="15" fillId="3" borderId="255" xfId="0" applyFont="1" applyFill="1" applyBorder="1" applyAlignment="1">
      <alignment horizontal="center" vertical="center" wrapText="1"/>
    </xf>
    <xf numFmtId="0" fontId="15" fillId="3" borderId="242" xfId="0" applyFont="1" applyFill="1" applyBorder="1" applyAlignment="1">
      <alignment horizontal="center" vertical="center" wrapText="1"/>
    </xf>
    <xf numFmtId="0" fontId="15" fillId="3" borderId="240" xfId="0" applyFont="1" applyFill="1" applyBorder="1" applyAlignment="1">
      <alignment horizontal="center" vertical="center" wrapText="1"/>
    </xf>
    <xf numFmtId="0" fontId="15" fillId="3" borderId="384" xfId="0" applyFont="1" applyFill="1" applyBorder="1" applyAlignment="1">
      <alignment horizontal="center" vertical="center" wrapText="1"/>
    </xf>
    <xf numFmtId="0" fontId="15" fillId="3" borderId="243" xfId="0" applyFont="1" applyFill="1" applyBorder="1" applyAlignment="1">
      <alignment horizontal="center" vertical="center" wrapText="1"/>
    </xf>
    <xf numFmtId="0" fontId="14" fillId="3" borderId="0" xfId="0" applyFont="1" applyFill="1" applyAlignment="1">
      <alignment horizontal="center"/>
    </xf>
    <xf numFmtId="0" fontId="15" fillId="3" borderId="529" xfId="0" applyFont="1" applyFill="1" applyBorder="1" applyAlignment="1">
      <alignment horizontal="center" vertical="center" wrapText="1"/>
    </xf>
    <xf numFmtId="0" fontId="16" fillId="28" borderId="545" xfId="0" applyFont="1" applyFill="1" applyBorder="1" applyAlignment="1" applyProtection="1">
      <alignment horizontal="center" vertical="center"/>
      <protection locked="0"/>
    </xf>
    <xf numFmtId="0" fontId="16" fillId="28" borderId="472" xfId="0" applyFont="1" applyFill="1" applyBorder="1" applyAlignment="1" applyProtection="1">
      <alignment horizontal="center" vertical="center"/>
      <protection locked="0"/>
    </xf>
    <xf numFmtId="0" fontId="16" fillId="28" borderId="642" xfId="0" applyFont="1" applyFill="1" applyBorder="1" applyAlignment="1" applyProtection="1">
      <alignment horizontal="center" vertical="center"/>
      <protection locked="0"/>
    </xf>
    <xf numFmtId="0" fontId="16" fillId="28" borderId="643" xfId="0" applyFont="1" applyFill="1" applyBorder="1" applyAlignment="1" applyProtection="1">
      <alignment horizontal="center" vertical="center"/>
      <protection locked="0"/>
    </xf>
    <xf numFmtId="3" fontId="16" fillId="28" borderId="545" xfId="0" applyNumberFormat="1" applyFont="1" applyFill="1" applyBorder="1" applyAlignment="1" applyProtection="1">
      <alignment horizontal="center" vertical="center" wrapText="1"/>
      <protection locked="0"/>
    </xf>
    <xf numFmtId="3" fontId="16" fillId="28" borderId="642" xfId="0" applyNumberFormat="1" applyFont="1" applyFill="1" applyBorder="1" applyAlignment="1" applyProtection="1">
      <alignment horizontal="center" vertical="center" wrapText="1"/>
      <protection locked="0"/>
    </xf>
    <xf numFmtId="3" fontId="16" fillId="28" borderId="545" xfId="0" applyNumberFormat="1" applyFont="1" applyFill="1" applyBorder="1" applyAlignment="1" applyProtection="1">
      <alignment horizontal="center" vertical="center"/>
      <protection locked="0"/>
    </xf>
    <xf numFmtId="3" fontId="16" fillId="28" borderId="642" xfId="0" applyNumberFormat="1" applyFont="1" applyFill="1" applyBorder="1" applyAlignment="1" applyProtection="1">
      <alignment horizontal="center" vertical="center"/>
      <protection locked="0"/>
    </xf>
    <xf numFmtId="0" fontId="15" fillId="0" borderId="640" xfId="0" quotePrefix="1" applyFont="1" applyBorder="1" applyAlignment="1">
      <alignment horizontal="center" vertical="center" wrapText="1"/>
    </xf>
    <xf numFmtId="0" fontId="107" fillId="3" borderId="641" xfId="0" applyFont="1" applyFill="1" applyBorder="1" applyAlignment="1">
      <alignment horizontal="center" vertical="center" wrapText="1"/>
    </xf>
    <xf numFmtId="0" fontId="107" fillId="3" borderId="423" xfId="0" applyFont="1" applyFill="1" applyBorder="1" applyAlignment="1">
      <alignment horizontal="center" vertical="center" wrapText="1"/>
    </xf>
    <xf numFmtId="0" fontId="107" fillId="3" borderId="569" xfId="0" applyFont="1" applyFill="1" applyBorder="1" applyAlignment="1">
      <alignment horizontal="center" vertical="center" wrapText="1"/>
    </xf>
    <xf numFmtId="0" fontId="15" fillId="0" borderId="261" xfId="0" quotePrefix="1" applyFont="1" applyFill="1" applyBorder="1" applyAlignment="1">
      <alignment horizontal="center"/>
    </xf>
    <xf numFmtId="0" fontId="15" fillId="0" borderId="261" xfId="0" applyFont="1" applyFill="1" applyBorder="1" applyAlignment="1">
      <alignment horizontal="center"/>
    </xf>
    <xf numFmtId="3" fontId="16" fillId="27" borderId="248" xfId="0" applyNumberFormat="1" applyFont="1" applyFill="1" applyBorder="1" applyAlignment="1">
      <alignment horizontal="center" vertical="center"/>
    </xf>
    <xf numFmtId="3" fontId="16" fillId="27" borderId="262" xfId="0" applyNumberFormat="1" applyFont="1" applyFill="1" applyBorder="1" applyAlignment="1">
      <alignment horizontal="center" vertical="center"/>
    </xf>
    <xf numFmtId="3" fontId="16" fillId="27" borderId="343" xfId="0" applyNumberFormat="1" applyFont="1" applyFill="1" applyBorder="1" applyAlignment="1">
      <alignment horizontal="center" vertical="center"/>
    </xf>
    <xf numFmtId="0" fontId="15" fillId="3" borderId="258" xfId="0" quotePrefix="1" applyFont="1" applyFill="1" applyBorder="1" applyAlignment="1">
      <alignment horizontal="center" vertical="center" wrapText="1"/>
    </xf>
    <xf numFmtId="0" fontId="15" fillId="3" borderId="308" xfId="0" applyFont="1" applyFill="1" applyBorder="1" applyAlignment="1">
      <alignment horizontal="center" vertical="center" wrapText="1"/>
    </xf>
    <xf numFmtId="0" fontId="15" fillId="0" borderId="193" xfId="0" quotePrefix="1" applyFont="1" applyFill="1" applyBorder="1" applyAlignment="1">
      <alignment horizontal="center" vertical="center"/>
    </xf>
    <xf numFmtId="0" fontId="15" fillId="0" borderId="200" xfId="0" applyFont="1" applyFill="1" applyBorder="1" applyAlignment="1">
      <alignment horizontal="center" vertical="center"/>
    </xf>
    <xf numFmtId="0" fontId="15" fillId="0" borderId="650" xfId="0" quotePrefix="1" applyFont="1" applyFill="1" applyBorder="1" applyAlignment="1">
      <alignment horizontal="center"/>
    </xf>
    <xf numFmtId="0" fontId="15" fillId="0" borderId="651" xfId="0" quotePrefix="1" applyFont="1" applyFill="1" applyBorder="1" applyAlignment="1">
      <alignment horizontal="center"/>
    </xf>
    <xf numFmtId="0" fontId="15" fillId="0" borderId="651" xfId="0" applyFont="1" applyFill="1" applyBorder="1" applyAlignment="1">
      <alignment horizontal="center"/>
    </xf>
    <xf numFmtId="0" fontId="15" fillId="0" borderId="162" xfId="0" applyFont="1" applyFill="1" applyBorder="1" applyAlignment="1">
      <alignment horizontal="center" wrapText="1"/>
    </xf>
    <xf numFmtId="0" fontId="15" fillId="27" borderId="0" xfId="0" applyFont="1" applyFill="1" applyAlignment="1">
      <alignment horizontal="left"/>
    </xf>
    <xf numFmtId="0" fontId="15" fillId="27" borderId="0" xfId="0" applyFont="1" applyFill="1" applyAlignment="1">
      <alignment horizontal="left" vertical="top" wrapText="1"/>
    </xf>
    <xf numFmtId="0" fontId="113" fillId="28" borderId="196" xfId="0" applyFont="1" applyFill="1" applyBorder="1" applyAlignment="1" applyProtection="1">
      <alignment horizontal="center"/>
      <protection locked="0"/>
    </xf>
    <xf numFmtId="0" fontId="15" fillId="3" borderId="272" xfId="13" applyFont="1" applyFill="1" applyBorder="1" applyAlignment="1">
      <alignment horizontal="center" wrapText="1"/>
    </xf>
    <xf numFmtId="0" fontId="15" fillId="3" borderId="273" xfId="13" applyFont="1" applyFill="1" applyBorder="1" applyAlignment="1">
      <alignment horizontal="center" wrapText="1"/>
    </xf>
    <xf numFmtId="0" fontId="15" fillId="3" borderId="274" xfId="13" applyFont="1" applyFill="1" applyBorder="1" applyAlignment="1">
      <alignment horizontal="center" wrapText="1"/>
    </xf>
    <xf numFmtId="0" fontId="22" fillId="3" borderId="275" xfId="13" applyFont="1" applyFill="1" applyBorder="1" applyAlignment="1">
      <alignment horizontal="center" wrapText="1"/>
    </xf>
    <xf numFmtId="0" fontId="22" fillId="3" borderId="273" xfId="13" applyFont="1" applyFill="1" applyBorder="1" applyAlignment="1">
      <alignment horizontal="center" wrapText="1"/>
    </xf>
    <xf numFmtId="0" fontId="22" fillId="3" borderId="276" xfId="13" applyFont="1" applyFill="1" applyBorder="1" applyAlignment="1">
      <alignment horizontal="center" wrapText="1"/>
    </xf>
    <xf numFmtId="0" fontId="22" fillId="3" borderId="5" xfId="13" applyFont="1" applyFill="1" applyBorder="1" applyAlignment="1">
      <alignment horizontal="center" wrapText="1"/>
    </xf>
    <xf numFmtId="0" fontId="22" fillId="3" borderId="0" xfId="13" applyFont="1" applyFill="1" applyAlignment="1">
      <alignment horizontal="center" wrapText="1"/>
    </xf>
    <xf numFmtId="0" fontId="22" fillId="3" borderId="178" xfId="13" applyFont="1" applyFill="1" applyBorder="1" applyAlignment="1">
      <alignment horizontal="center" wrapText="1"/>
    </xf>
    <xf numFmtId="0" fontId="15" fillId="3" borderId="68" xfId="13" applyFont="1" applyFill="1" applyBorder="1" applyAlignment="1">
      <alignment horizontal="center" wrapText="1"/>
    </xf>
    <xf numFmtId="0" fontId="15" fillId="3" borderId="0" xfId="13" applyFont="1" applyFill="1" applyAlignment="1">
      <alignment horizontal="center" wrapText="1"/>
    </xf>
    <xf numFmtId="0" fontId="15" fillId="3" borderId="178" xfId="13" applyFont="1" applyFill="1" applyBorder="1" applyAlignment="1">
      <alignment horizontal="center" wrapText="1"/>
    </xf>
    <xf numFmtId="0" fontId="15" fillId="3" borderId="5" xfId="13" applyFont="1" applyFill="1" applyBorder="1" applyAlignment="1">
      <alignment horizontal="center" vertical="top" wrapText="1"/>
    </xf>
    <xf numFmtId="0" fontId="15" fillId="3" borderId="0" xfId="13" applyFont="1" applyFill="1" applyAlignment="1">
      <alignment horizontal="center" vertical="top" wrapText="1"/>
    </xf>
    <xf numFmtId="0" fontId="15" fillId="3" borderId="277" xfId="13" applyFont="1" applyFill="1" applyBorder="1" applyAlignment="1">
      <alignment horizontal="center" vertical="top" wrapText="1"/>
    </xf>
    <xf numFmtId="0" fontId="18" fillId="3" borderId="5" xfId="13" applyFont="1" applyFill="1" applyBorder="1" applyAlignment="1">
      <alignment horizontal="center" wrapText="1"/>
    </xf>
    <xf numFmtId="0" fontId="18" fillId="3" borderId="0" xfId="13" applyFont="1" applyFill="1" applyAlignment="1">
      <alignment horizontal="center" wrapText="1"/>
    </xf>
    <xf numFmtId="0" fontId="18" fillId="3" borderId="277" xfId="13" applyFont="1" applyFill="1" applyBorder="1" applyAlignment="1">
      <alignment horizontal="center" wrapText="1"/>
    </xf>
    <xf numFmtId="0" fontId="18" fillId="3" borderId="257" xfId="13" applyFont="1" applyFill="1" applyBorder="1" applyAlignment="1">
      <alignment horizontal="center" vertical="top" wrapText="1"/>
    </xf>
    <xf numFmtId="0" fontId="18" fillId="3" borderId="211" xfId="13" applyFont="1" applyFill="1" applyBorder="1" applyAlignment="1">
      <alignment horizontal="center" vertical="top" wrapText="1"/>
    </xf>
    <xf numFmtId="0" fontId="18" fillId="3" borderId="243" xfId="13" applyFont="1" applyFill="1" applyBorder="1" applyAlignment="1">
      <alignment horizontal="center" vertical="top" wrapText="1"/>
    </xf>
    <xf numFmtId="0" fontId="18" fillId="3" borderId="68" xfId="13" applyFont="1" applyFill="1" applyBorder="1" applyAlignment="1">
      <alignment horizontal="center" vertical="top" wrapText="1"/>
    </xf>
    <xf numFmtId="0" fontId="18" fillId="3" borderId="0" xfId="13" applyFont="1" applyFill="1" applyAlignment="1">
      <alignment horizontal="center" vertical="top"/>
    </xf>
    <xf numFmtId="0" fontId="18" fillId="3" borderId="178" xfId="13" applyFont="1" applyFill="1" applyBorder="1" applyAlignment="1">
      <alignment horizontal="center" vertical="top"/>
    </xf>
    <xf numFmtId="0" fontId="18" fillId="3" borderId="68" xfId="13" applyFont="1" applyFill="1" applyBorder="1" applyAlignment="1">
      <alignment horizontal="center" vertical="top"/>
    </xf>
    <xf numFmtId="0" fontId="18" fillId="3" borderId="257" xfId="13" applyFont="1" applyFill="1" applyBorder="1" applyAlignment="1">
      <alignment horizontal="center" vertical="top"/>
    </xf>
    <xf numFmtId="0" fontId="18" fillId="3" borderId="301" xfId="13" applyFont="1" applyFill="1" applyBorder="1" applyAlignment="1">
      <alignment horizontal="center" vertical="top"/>
    </xf>
    <xf numFmtId="0" fontId="18" fillId="3" borderId="303" xfId="13" applyFont="1" applyFill="1" applyBorder="1" applyAlignment="1">
      <alignment horizontal="center" vertical="top"/>
    </xf>
    <xf numFmtId="0" fontId="26" fillId="3" borderId="0" xfId="13" applyFont="1" applyFill="1" applyAlignment="1">
      <alignment horizontal="center"/>
    </xf>
    <xf numFmtId="0" fontId="18" fillId="27" borderId="0" xfId="13" applyFont="1" applyFill="1" applyAlignment="1">
      <alignment horizontal="left" vertical="top" wrapText="1"/>
    </xf>
    <xf numFmtId="0" fontId="15" fillId="3" borderId="296" xfId="13" applyFont="1" applyFill="1" applyBorder="1" applyAlignment="1">
      <alignment horizontal="center" vertical="center" wrapText="1"/>
    </xf>
    <xf numFmtId="0" fontId="15" fillId="3" borderId="39" xfId="13" applyFont="1" applyFill="1" applyBorder="1" applyAlignment="1">
      <alignment horizontal="center" vertical="center" wrapText="1"/>
    </xf>
    <xf numFmtId="0" fontId="15" fillId="3" borderId="297" xfId="13" applyFont="1" applyFill="1" applyBorder="1" applyAlignment="1">
      <alignment horizontal="center" vertical="center" wrapText="1"/>
    </xf>
    <xf numFmtId="0" fontId="15" fillId="3" borderId="68" xfId="13" applyFont="1" applyFill="1" applyBorder="1" applyAlignment="1">
      <alignment horizontal="center" vertical="center" wrapText="1"/>
    </xf>
    <xf numFmtId="0" fontId="15" fillId="3" borderId="0" xfId="13" applyFont="1" applyFill="1" applyAlignment="1">
      <alignment horizontal="center" vertical="center" wrapText="1"/>
    </xf>
    <xf numFmtId="0" fontId="15" fillId="3" borderId="204" xfId="13" applyFont="1" applyFill="1" applyBorder="1" applyAlignment="1">
      <alignment horizontal="center" vertical="center" wrapText="1"/>
    </xf>
    <xf numFmtId="0" fontId="15" fillId="3" borderId="257" xfId="13" applyFont="1" applyFill="1" applyBorder="1" applyAlignment="1">
      <alignment horizontal="center" vertical="center" wrapText="1"/>
    </xf>
    <xf numFmtId="0" fontId="15" fillId="3" borderId="301" xfId="13" applyFont="1" applyFill="1" applyBorder="1" applyAlignment="1">
      <alignment horizontal="center" vertical="center" wrapText="1"/>
    </xf>
    <xf numFmtId="0" fontId="15" fillId="3" borderId="302" xfId="13" applyFont="1" applyFill="1" applyBorder="1" applyAlignment="1">
      <alignment horizontal="center" vertical="center" wrapText="1"/>
    </xf>
    <xf numFmtId="0" fontId="15" fillId="3" borderId="293" xfId="13" applyFont="1" applyFill="1" applyBorder="1" applyAlignment="1">
      <alignment horizontal="center" vertical="center" wrapText="1"/>
    </xf>
    <xf numFmtId="0" fontId="15" fillId="3" borderId="178" xfId="13" applyFont="1" applyFill="1" applyBorder="1" applyAlignment="1">
      <alignment horizontal="center" vertical="center" wrapText="1"/>
    </xf>
    <xf numFmtId="0" fontId="15" fillId="3" borderId="303" xfId="13" applyFont="1" applyFill="1" applyBorder="1" applyAlignment="1">
      <alignment horizontal="center" vertical="center" wrapText="1"/>
    </xf>
    <xf numFmtId="0" fontId="18" fillId="3" borderId="0" xfId="13" applyFont="1" applyFill="1" applyAlignment="1">
      <alignment horizontal="center" vertical="top" wrapText="1"/>
    </xf>
    <xf numFmtId="0" fontId="18" fillId="3" borderId="277" xfId="13" applyFont="1" applyFill="1" applyBorder="1" applyAlignment="1">
      <alignment horizontal="center" vertical="top" wrapText="1"/>
    </xf>
    <xf numFmtId="0" fontId="18" fillId="0" borderId="5" xfId="13" applyFont="1" applyBorder="1" applyAlignment="1">
      <alignment horizontal="center" vertical="top" wrapText="1"/>
    </xf>
    <xf numFmtId="0" fontId="18" fillId="0" borderId="0" xfId="13" applyFont="1" applyAlignment="1">
      <alignment horizontal="center" vertical="top" wrapText="1"/>
    </xf>
    <xf numFmtId="0" fontId="18" fillId="0" borderId="277" xfId="13" applyFont="1" applyBorder="1" applyAlignment="1">
      <alignment horizontal="center" vertical="top" wrapText="1"/>
    </xf>
    <xf numFmtId="0" fontId="20" fillId="3" borderId="0" xfId="13" applyFont="1" applyFill="1" applyAlignment="1">
      <alignment horizontal="center" wrapText="1"/>
    </xf>
    <xf numFmtId="0" fontId="15" fillId="3" borderId="278" xfId="13" applyFont="1" applyFill="1" applyBorder="1" applyAlignment="1">
      <alignment horizontal="center" wrapText="1"/>
    </xf>
    <xf numFmtId="0" fontId="15" fillId="3" borderId="164" xfId="13" applyFont="1" applyFill="1" applyBorder="1" applyAlignment="1">
      <alignment horizontal="center" wrapText="1"/>
    </xf>
    <xf numFmtId="0" fontId="15" fillId="3" borderId="176" xfId="13" applyFont="1" applyFill="1" applyBorder="1" applyAlignment="1">
      <alignment horizontal="center" wrapText="1"/>
    </xf>
    <xf numFmtId="0" fontId="15" fillId="3" borderId="5" xfId="13" applyFont="1" applyFill="1" applyBorder="1" applyAlignment="1">
      <alignment horizontal="center" wrapText="1"/>
    </xf>
    <xf numFmtId="0" fontId="15" fillId="3" borderId="277" xfId="13" applyFont="1" applyFill="1" applyBorder="1" applyAlignment="1">
      <alignment horizontal="center" wrapText="1"/>
    </xf>
    <xf numFmtId="0" fontId="18" fillId="3" borderId="5" xfId="13" applyFont="1" applyFill="1" applyBorder="1" applyAlignment="1">
      <alignment horizontal="center" vertical="top" wrapText="1"/>
    </xf>
    <xf numFmtId="0" fontId="18" fillId="3" borderId="178" xfId="13" applyFont="1" applyFill="1" applyBorder="1" applyAlignment="1">
      <alignment horizontal="center" vertical="top" wrapText="1"/>
    </xf>
    <xf numFmtId="0" fontId="18" fillId="3" borderId="261" xfId="13" applyFont="1" applyFill="1" applyBorder="1" applyAlignment="1">
      <alignment horizontal="center" vertical="top" wrapText="1"/>
    </xf>
    <xf numFmtId="0" fontId="18" fillId="3" borderId="179" xfId="13" applyFont="1" applyFill="1" applyBorder="1" applyAlignment="1">
      <alignment horizontal="center" vertical="top" wrapText="1"/>
    </xf>
    <xf numFmtId="0" fontId="18" fillId="3" borderId="271" xfId="13" applyFont="1" applyFill="1" applyBorder="1" applyAlignment="1">
      <alignment horizontal="center" vertical="top" wrapText="1"/>
    </xf>
    <xf numFmtId="0" fontId="15" fillId="3" borderId="5" xfId="13" applyFont="1" applyFill="1" applyBorder="1" applyAlignment="1">
      <alignment horizontal="center"/>
    </xf>
    <xf numFmtId="0" fontId="15" fillId="3" borderId="0" xfId="13" applyFont="1" applyFill="1" applyAlignment="1">
      <alignment horizontal="center"/>
    </xf>
    <xf numFmtId="0" fontId="15" fillId="3" borderId="277" xfId="13" applyFont="1" applyFill="1" applyBorder="1" applyAlignment="1">
      <alignment horizontal="center"/>
    </xf>
    <xf numFmtId="0" fontId="15" fillId="3" borderId="308" xfId="13" quotePrefix="1" applyFont="1" applyFill="1" applyBorder="1" applyAlignment="1">
      <alignment horizontal="center" vertical="center"/>
    </xf>
    <xf numFmtId="0" fontId="15" fillId="3" borderId="308" xfId="13" applyFont="1" applyFill="1" applyBorder="1" applyAlignment="1">
      <alignment horizontal="center" vertical="center"/>
    </xf>
    <xf numFmtId="0" fontId="15" fillId="3" borderId="309" xfId="13" applyFont="1" applyFill="1" applyBorder="1" applyAlignment="1">
      <alignment horizontal="center" vertical="center"/>
    </xf>
    <xf numFmtId="0" fontId="15" fillId="3" borderId="287" xfId="13" quotePrefix="1" applyFont="1" applyFill="1" applyBorder="1" applyAlignment="1">
      <alignment horizontal="center" wrapText="1"/>
    </xf>
    <xf numFmtId="0" fontId="15" fillId="3" borderId="287" xfId="13" applyFont="1" applyFill="1" applyBorder="1" applyAlignment="1">
      <alignment horizontal="center" wrapText="1"/>
    </xf>
    <xf numFmtId="0" fontId="15" fillId="3" borderId="294" xfId="13" applyFont="1" applyFill="1" applyBorder="1" applyAlignment="1">
      <alignment horizontal="center" wrapText="1"/>
    </xf>
    <xf numFmtId="3" fontId="11" fillId="27" borderId="288" xfId="13" applyNumberFormat="1" applyFont="1" applyFill="1" applyBorder="1" applyAlignment="1">
      <alignment horizontal="center" vertical="center" wrapText="1"/>
    </xf>
    <xf numFmtId="3" fontId="11" fillId="27" borderId="289" xfId="13" applyNumberFormat="1" applyFont="1" applyFill="1" applyBorder="1" applyAlignment="1">
      <alignment horizontal="center" vertical="center" wrapText="1"/>
    </xf>
    <xf numFmtId="3" fontId="11" fillId="27" borderId="290" xfId="13" applyNumberFormat="1" applyFont="1" applyFill="1" applyBorder="1" applyAlignment="1">
      <alignment horizontal="center" vertical="center" wrapText="1"/>
    </xf>
    <xf numFmtId="3" fontId="11" fillId="27" borderId="480" xfId="13" applyNumberFormat="1" applyFont="1" applyFill="1" applyBorder="1" applyAlignment="1">
      <alignment horizontal="center" vertical="center" wrapText="1"/>
    </xf>
    <xf numFmtId="3" fontId="11" fillId="27" borderId="481" xfId="13" applyNumberFormat="1" applyFont="1" applyFill="1" applyBorder="1" applyAlignment="1">
      <alignment horizontal="center" vertical="center" wrapText="1"/>
    </xf>
    <xf numFmtId="3" fontId="11" fillId="27" borderId="482" xfId="13" applyNumberFormat="1" applyFont="1" applyFill="1" applyBorder="1" applyAlignment="1">
      <alignment horizontal="center" vertical="center" wrapText="1"/>
    </xf>
    <xf numFmtId="3" fontId="11" fillId="27" borderId="291" xfId="13" applyNumberFormat="1" applyFont="1" applyFill="1" applyBorder="1" applyAlignment="1">
      <alignment horizontal="center" vertical="center" wrapText="1"/>
    </xf>
    <xf numFmtId="3" fontId="11" fillId="27" borderId="483" xfId="13" applyNumberFormat="1" applyFont="1" applyFill="1" applyBorder="1" applyAlignment="1">
      <alignment horizontal="center" vertical="center" wrapText="1"/>
    </xf>
    <xf numFmtId="0" fontId="15" fillId="3" borderId="202" xfId="13" quotePrefix="1" applyFont="1" applyFill="1" applyBorder="1" applyAlignment="1">
      <alignment horizontal="center" vertical="center"/>
    </xf>
    <xf numFmtId="0" fontId="15" fillId="3" borderId="202" xfId="13" applyFont="1" applyFill="1" applyBorder="1" applyAlignment="1">
      <alignment horizontal="center" vertical="center"/>
    </xf>
    <xf numFmtId="0" fontId="15" fillId="3" borderId="205" xfId="13" applyFont="1" applyFill="1" applyBorder="1" applyAlignment="1">
      <alignment horizontal="center" vertical="center"/>
    </xf>
    <xf numFmtId="0" fontId="15" fillId="3" borderId="279" xfId="13" quotePrefix="1" applyFont="1" applyFill="1" applyBorder="1" applyAlignment="1">
      <alignment horizontal="center" vertical="center"/>
    </xf>
    <xf numFmtId="0" fontId="15" fillId="3" borderId="280" xfId="13" applyFont="1" applyFill="1" applyBorder="1" applyAlignment="1">
      <alignment horizontal="center" vertical="center"/>
    </xf>
    <xf numFmtId="0" fontId="15" fillId="3" borderId="281" xfId="13" applyFont="1" applyFill="1" applyBorder="1" applyAlignment="1">
      <alignment horizontal="center" vertical="center"/>
    </xf>
    <xf numFmtId="0" fontId="15" fillId="3" borderId="282" xfId="13" quotePrefix="1" applyFont="1" applyFill="1" applyBorder="1" applyAlignment="1">
      <alignment horizontal="center" vertical="center"/>
    </xf>
    <xf numFmtId="0" fontId="15" fillId="3" borderId="283" xfId="13" applyFont="1" applyFill="1" applyBorder="1" applyAlignment="1">
      <alignment horizontal="center" vertical="center"/>
    </xf>
    <xf numFmtId="0" fontId="15" fillId="3" borderId="284" xfId="13" quotePrefix="1" applyFont="1" applyFill="1" applyBorder="1" applyAlignment="1">
      <alignment horizontal="center" vertical="center"/>
    </xf>
    <xf numFmtId="0" fontId="15" fillId="3" borderId="285" xfId="13" applyFont="1" applyFill="1" applyBorder="1" applyAlignment="1">
      <alignment horizontal="center" vertical="center"/>
    </xf>
    <xf numFmtId="0" fontId="15" fillId="3" borderId="286" xfId="13" applyFont="1" applyFill="1" applyBorder="1" applyAlignment="1">
      <alignment horizontal="center" vertical="center"/>
    </xf>
    <xf numFmtId="0" fontId="15" fillId="3" borderId="306" xfId="13" quotePrefix="1" applyFont="1" applyFill="1" applyBorder="1" applyAlignment="1">
      <alignment horizontal="center" vertical="center"/>
    </xf>
    <xf numFmtId="0" fontId="15" fillId="3" borderId="307" xfId="13" applyFont="1" applyFill="1" applyBorder="1" applyAlignment="1">
      <alignment horizontal="center" vertical="center"/>
    </xf>
    <xf numFmtId="3" fontId="11" fillId="0" borderId="486" xfId="13" applyNumberFormat="1" applyFont="1" applyBorder="1" applyAlignment="1" applyProtection="1">
      <alignment vertical="center" wrapText="1"/>
      <protection locked="0"/>
    </xf>
    <xf numFmtId="3" fontId="11" fillId="0" borderId="487" xfId="13" applyNumberFormat="1" applyFont="1" applyBorder="1" applyAlignment="1" applyProtection="1">
      <alignment vertical="center" wrapText="1"/>
      <protection locked="0"/>
    </xf>
    <xf numFmtId="3" fontId="21" fillId="0" borderId="486" xfId="13" applyNumberFormat="1" applyFont="1" applyBorder="1" applyAlignment="1" applyProtection="1">
      <alignment horizontal="center" vertical="center" wrapText="1"/>
      <protection locked="0"/>
    </xf>
    <xf numFmtId="3" fontId="21" fillId="0" borderId="487" xfId="13" applyNumberFormat="1" applyFont="1" applyBorder="1" applyAlignment="1" applyProtection="1">
      <alignment horizontal="center" vertical="center" wrapText="1"/>
      <protection locked="0"/>
    </xf>
    <xf numFmtId="3" fontId="11" fillId="27" borderId="420" xfId="13" applyNumberFormat="1" applyFont="1" applyFill="1" applyBorder="1" applyAlignment="1">
      <alignment horizontal="center" vertical="center"/>
    </xf>
    <xf numFmtId="3" fontId="11" fillId="27" borderId="39" xfId="13" applyNumberFormat="1" applyFont="1" applyFill="1" applyBorder="1" applyAlignment="1">
      <alignment horizontal="center" vertical="center"/>
    </xf>
    <xf numFmtId="3" fontId="11" fillId="27" borderId="419" xfId="13" applyNumberFormat="1" applyFont="1" applyFill="1" applyBorder="1" applyAlignment="1">
      <alignment horizontal="center" vertical="center"/>
    </xf>
    <xf numFmtId="3" fontId="11" fillId="27" borderId="68" xfId="13" applyNumberFormat="1" applyFont="1" applyFill="1" applyBorder="1" applyAlignment="1">
      <alignment horizontal="center" vertical="center"/>
    </xf>
    <xf numFmtId="3" fontId="11" fillId="27" borderId="0" xfId="13" applyNumberFormat="1" applyFont="1" applyFill="1" applyBorder="1" applyAlignment="1">
      <alignment horizontal="center" vertical="center"/>
    </xf>
    <xf numFmtId="3" fontId="11" fillId="27" borderId="446" xfId="13" applyNumberFormat="1" applyFont="1" applyFill="1" applyBorder="1" applyAlignment="1">
      <alignment horizontal="center" vertical="center"/>
    </xf>
    <xf numFmtId="3" fontId="11" fillId="27" borderId="418" xfId="13" applyNumberFormat="1" applyFont="1" applyFill="1" applyBorder="1" applyAlignment="1">
      <alignment horizontal="center" vertical="center"/>
    </xf>
    <xf numFmtId="3" fontId="11" fillId="27" borderId="406" xfId="13" applyNumberFormat="1" applyFont="1" applyFill="1" applyBorder="1" applyAlignment="1">
      <alignment horizontal="center" vertical="center"/>
    </xf>
    <xf numFmtId="3" fontId="11" fillId="27" borderId="422" xfId="13" applyNumberFormat="1" applyFont="1" applyFill="1" applyBorder="1" applyAlignment="1">
      <alignment horizontal="center" vertical="center"/>
    </xf>
    <xf numFmtId="3" fontId="11" fillId="27" borderId="420" xfId="13" applyNumberFormat="1" applyFont="1" applyFill="1" applyBorder="1" applyAlignment="1">
      <alignment horizontal="center" vertical="center" wrapText="1"/>
    </xf>
    <xf numFmtId="3" fontId="11" fillId="27" borderId="39" xfId="13" applyNumberFormat="1" applyFont="1" applyFill="1" applyBorder="1" applyAlignment="1">
      <alignment horizontal="center" vertical="center" wrapText="1"/>
    </xf>
    <xf numFmtId="3" fontId="11" fillId="27" borderId="419" xfId="13" applyNumberFormat="1" applyFont="1" applyFill="1" applyBorder="1" applyAlignment="1">
      <alignment horizontal="center" vertical="center" wrapText="1"/>
    </xf>
    <xf numFmtId="3" fontId="11" fillId="27" borderId="68" xfId="13" applyNumberFormat="1" applyFont="1" applyFill="1" applyBorder="1" applyAlignment="1">
      <alignment horizontal="center" vertical="center" wrapText="1"/>
    </xf>
    <xf numFmtId="3" fontId="11" fillId="27" borderId="0" xfId="13" applyNumberFormat="1" applyFont="1" applyFill="1" applyBorder="1" applyAlignment="1">
      <alignment horizontal="center" vertical="center" wrapText="1"/>
    </xf>
    <xf numFmtId="3" fontId="11" fillId="27" borderId="446" xfId="13" applyNumberFormat="1" applyFont="1" applyFill="1" applyBorder="1" applyAlignment="1">
      <alignment horizontal="center" vertical="center" wrapText="1"/>
    </xf>
    <xf numFmtId="3" fontId="11" fillId="27" borderId="418" xfId="13" applyNumberFormat="1" applyFont="1" applyFill="1" applyBorder="1" applyAlignment="1">
      <alignment horizontal="center" vertical="center" wrapText="1"/>
    </xf>
    <xf numFmtId="3" fontId="11" fillId="27" borderId="406" xfId="13" applyNumberFormat="1" applyFont="1" applyFill="1" applyBorder="1" applyAlignment="1">
      <alignment horizontal="center" vertical="center" wrapText="1"/>
    </xf>
    <xf numFmtId="3" fontId="11" fillId="27" borderId="422" xfId="13" applyNumberFormat="1" applyFont="1" applyFill="1" applyBorder="1" applyAlignment="1">
      <alignment horizontal="center" vertical="center" wrapText="1"/>
    </xf>
    <xf numFmtId="3" fontId="11" fillId="27" borderId="409" xfId="13" applyNumberFormat="1" applyFont="1" applyFill="1" applyBorder="1" applyAlignment="1">
      <alignment horizontal="center" vertical="center"/>
    </xf>
    <xf numFmtId="3" fontId="11" fillId="27" borderId="178" xfId="13" applyNumberFormat="1" applyFont="1" applyFill="1" applyBorder="1" applyAlignment="1">
      <alignment horizontal="center" vertical="center"/>
    </xf>
    <xf numFmtId="3" fontId="11" fillId="27" borderId="410" xfId="13" applyNumberFormat="1" applyFont="1" applyFill="1" applyBorder="1" applyAlignment="1">
      <alignment horizontal="center" vertical="center"/>
    </xf>
    <xf numFmtId="3" fontId="11" fillId="27" borderId="5" xfId="13" applyNumberFormat="1" applyFont="1" applyFill="1" applyBorder="1" applyAlignment="1">
      <alignment horizontal="center" vertical="center"/>
    </xf>
    <xf numFmtId="3" fontId="11" fillId="27" borderId="5" xfId="13" applyNumberFormat="1" applyFont="1" applyFill="1" applyBorder="1" applyAlignment="1">
      <alignment horizontal="center" vertical="center" wrapText="1"/>
    </xf>
    <xf numFmtId="0" fontId="15" fillId="27" borderId="203" xfId="13" applyFont="1" applyFill="1" applyBorder="1" applyAlignment="1">
      <alignment horizontal="left" vertical="top" wrapText="1"/>
    </xf>
    <xf numFmtId="0" fontId="18" fillId="27" borderId="203" xfId="13" applyFont="1" applyFill="1" applyBorder="1" applyAlignment="1">
      <alignment horizontal="left" vertical="top" wrapText="1"/>
    </xf>
    <xf numFmtId="0" fontId="15" fillId="3" borderId="295" xfId="13" quotePrefix="1" applyFont="1" applyFill="1" applyBorder="1" applyAlignment="1">
      <alignment horizontal="center" wrapText="1"/>
    </xf>
    <xf numFmtId="0" fontId="15" fillId="3" borderId="295" xfId="13" applyFont="1" applyFill="1" applyBorder="1" applyAlignment="1">
      <alignment horizontal="center" wrapText="1"/>
    </xf>
    <xf numFmtId="3" fontId="11" fillId="27" borderId="484" xfId="13" applyNumberFormat="1" applyFont="1" applyFill="1" applyBorder="1" applyAlignment="1">
      <alignment horizontal="center" vertical="center" wrapText="1"/>
    </xf>
    <xf numFmtId="3" fontId="11" fillId="27" borderId="180" xfId="13" applyNumberFormat="1" applyFont="1" applyFill="1" applyBorder="1" applyAlignment="1">
      <alignment horizontal="center" vertical="center" wrapText="1"/>
    </xf>
    <xf numFmtId="3" fontId="11" fillId="27" borderId="191" xfId="13" applyNumberFormat="1" applyFont="1" applyFill="1" applyBorder="1" applyAlignment="1">
      <alignment horizontal="center" vertical="center" wrapText="1"/>
    </xf>
    <xf numFmtId="3" fontId="11" fillId="27" borderId="192" xfId="13" applyNumberFormat="1" applyFont="1" applyFill="1" applyBorder="1" applyAlignment="1">
      <alignment horizontal="center" vertical="center" wrapText="1"/>
    </xf>
    <xf numFmtId="3" fontId="21" fillId="27" borderId="192" xfId="13" applyNumberFormat="1" applyFont="1" applyFill="1" applyBorder="1" applyAlignment="1">
      <alignment horizontal="center" vertical="center" wrapText="1"/>
    </xf>
    <xf numFmtId="3" fontId="21" fillId="27" borderId="180" xfId="13" applyNumberFormat="1" applyFont="1" applyFill="1" applyBorder="1" applyAlignment="1">
      <alignment horizontal="center" vertical="center" wrapText="1"/>
    </xf>
    <xf numFmtId="3" fontId="21" fillId="27" borderId="191" xfId="13" applyNumberFormat="1" applyFont="1" applyFill="1" applyBorder="1" applyAlignment="1">
      <alignment horizontal="center" vertical="center" wrapText="1"/>
    </xf>
    <xf numFmtId="3" fontId="11" fillId="0" borderId="486" xfId="13" applyNumberFormat="1" applyFont="1" applyBorder="1" applyAlignment="1" applyProtection="1">
      <alignment horizontal="right" vertical="center" wrapText="1"/>
      <protection locked="0"/>
    </xf>
    <xf numFmtId="3" fontId="11" fillId="0" borderId="487" xfId="13" applyNumberFormat="1" applyFont="1" applyBorder="1" applyAlignment="1" applyProtection="1">
      <alignment horizontal="right" vertical="center" wrapText="1"/>
      <protection locked="0"/>
    </xf>
    <xf numFmtId="3" fontId="11" fillId="27" borderId="292" xfId="13" applyNumberFormat="1" applyFont="1" applyFill="1" applyBorder="1" applyAlignment="1">
      <alignment horizontal="center" vertical="center"/>
    </xf>
    <xf numFmtId="3" fontId="11" fillId="27" borderId="293" xfId="13" applyNumberFormat="1" applyFont="1" applyFill="1" applyBorder="1" applyAlignment="1">
      <alignment horizontal="center" vertical="center"/>
    </xf>
    <xf numFmtId="3" fontId="11" fillId="27" borderId="0" xfId="13" applyNumberFormat="1" applyFont="1" applyFill="1" applyAlignment="1">
      <alignment horizontal="center" vertical="center"/>
    </xf>
    <xf numFmtId="3" fontId="11" fillId="0" borderId="478" xfId="13" applyNumberFormat="1" applyFont="1" applyBorder="1" applyAlignment="1">
      <alignment horizontal="center" vertical="center"/>
    </xf>
    <xf numFmtId="3" fontId="11" fillId="0" borderId="479" xfId="13" applyNumberFormat="1" applyFont="1" applyBorder="1" applyAlignment="1">
      <alignment horizontal="center" vertical="center"/>
    </xf>
    <xf numFmtId="3" fontId="11" fillId="0" borderId="492" xfId="13" applyNumberFormat="1" applyFont="1" applyBorder="1" applyAlignment="1">
      <alignment horizontal="center" vertical="center" wrapText="1"/>
    </xf>
    <xf numFmtId="3" fontId="11" fillId="0" borderId="479" xfId="13" applyNumberFormat="1" applyFont="1" applyBorder="1" applyAlignment="1">
      <alignment horizontal="center" vertical="center" wrapText="1"/>
    </xf>
    <xf numFmtId="3" fontId="11" fillId="0" borderId="492" xfId="13" applyNumberFormat="1" applyFont="1" applyBorder="1" applyAlignment="1">
      <alignment horizontal="center" vertical="center"/>
    </xf>
    <xf numFmtId="0" fontId="15" fillId="3" borderId="298" xfId="13" quotePrefix="1" applyFont="1" applyFill="1" applyBorder="1" applyAlignment="1">
      <alignment horizontal="center"/>
    </xf>
    <xf numFmtId="0" fontId="15" fillId="3" borderId="205" xfId="13" applyFont="1" applyFill="1" applyBorder="1" applyAlignment="1">
      <alignment horizontal="center"/>
    </xf>
    <xf numFmtId="0" fontId="15" fillId="3" borderId="4" xfId="13" applyFont="1" applyFill="1" applyBorder="1" applyAlignment="1">
      <alignment horizontal="center"/>
    </xf>
    <xf numFmtId="0" fontId="15" fillId="3" borderId="255" xfId="13" applyFont="1" applyFill="1" applyBorder="1" applyAlignment="1">
      <alignment horizontal="center"/>
    </xf>
    <xf numFmtId="3" fontId="11" fillId="27" borderId="0" xfId="13" applyNumberFormat="1" applyFont="1" applyFill="1" applyAlignment="1">
      <alignment horizontal="center" vertical="center" wrapText="1"/>
    </xf>
    <xf numFmtId="3" fontId="11" fillId="27" borderId="485" xfId="13" applyNumberFormat="1" applyFont="1" applyFill="1" applyBorder="1" applyAlignment="1">
      <alignment horizontal="center" vertical="center" wrapText="1"/>
    </xf>
    <xf numFmtId="3" fontId="11" fillId="27" borderId="277" xfId="13" applyNumberFormat="1" applyFont="1" applyFill="1" applyBorder="1" applyAlignment="1">
      <alignment horizontal="center" vertical="center" wrapText="1"/>
    </xf>
    <xf numFmtId="3" fontId="21" fillId="27" borderId="68" xfId="13" applyNumberFormat="1" applyFont="1" applyFill="1" applyBorder="1" applyAlignment="1">
      <alignment horizontal="center" vertical="center" wrapText="1"/>
    </xf>
    <xf numFmtId="3" fontId="21" fillId="27" borderId="0" xfId="13" applyNumberFormat="1" applyFont="1" applyFill="1" applyAlignment="1">
      <alignment horizontal="center" vertical="center" wrapText="1"/>
    </xf>
    <xf numFmtId="3" fontId="21" fillId="27" borderId="485" xfId="13" applyNumberFormat="1" applyFont="1" applyFill="1" applyBorder="1" applyAlignment="1">
      <alignment horizontal="center" vertical="center" wrapText="1"/>
    </xf>
    <xf numFmtId="3" fontId="21" fillId="27" borderId="5" xfId="13" applyNumberFormat="1" applyFont="1" applyFill="1" applyBorder="1" applyAlignment="1">
      <alignment horizontal="center" vertical="center" wrapText="1"/>
    </xf>
    <xf numFmtId="3" fontId="21" fillId="27" borderId="277" xfId="13" applyNumberFormat="1" applyFont="1" applyFill="1" applyBorder="1" applyAlignment="1">
      <alignment horizontal="center" vertical="center" wrapText="1"/>
    </xf>
    <xf numFmtId="3" fontId="21" fillId="27" borderId="446" xfId="13" applyNumberFormat="1" applyFont="1" applyFill="1" applyBorder="1" applyAlignment="1">
      <alignment horizontal="center" vertical="center" wrapText="1"/>
    </xf>
    <xf numFmtId="3" fontId="11" fillId="27" borderId="178" xfId="13" applyNumberFormat="1" applyFont="1" applyFill="1" applyBorder="1" applyAlignment="1">
      <alignment horizontal="center" vertical="center" wrapText="1"/>
    </xf>
    <xf numFmtId="3" fontId="11" fillId="27" borderId="204" xfId="13" applyNumberFormat="1" applyFont="1" applyFill="1" applyBorder="1" applyAlignment="1">
      <alignment horizontal="center" vertical="center" wrapText="1"/>
    </xf>
    <xf numFmtId="0" fontId="15" fillId="3" borderId="66" xfId="13" applyFont="1" applyFill="1" applyBorder="1" applyAlignment="1">
      <alignment horizontal="center" wrapText="1"/>
    </xf>
    <xf numFmtId="3" fontId="11" fillId="0" borderId="478" xfId="13" applyNumberFormat="1" applyFont="1" applyBorder="1" applyAlignment="1">
      <alignment horizontal="center" vertical="center" wrapText="1"/>
    </xf>
    <xf numFmtId="3" fontId="11" fillId="0" borderId="478" xfId="13" applyNumberFormat="1" applyFont="1" applyBorder="1" applyAlignment="1" applyProtection="1">
      <alignment horizontal="center" vertical="center" wrapText="1"/>
      <protection locked="0"/>
    </xf>
    <xf numFmtId="3" fontId="11" fillId="0" borderId="479" xfId="13" applyNumberFormat="1" applyFont="1" applyBorder="1" applyAlignment="1" applyProtection="1">
      <alignment horizontal="center" vertical="center" wrapText="1"/>
      <protection locked="0"/>
    </xf>
    <xf numFmtId="3" fontId="11" fillId="3" borderId="478" xfId="13" applyNumberFormat="1" applyFont="1" applyFill="1" applyBorder="1" applyAlignment="1" applyProtection="1">
      <alignment horizontal="center" vertical="center"/>
      <protection locked="0"/>
    </xf>
    <xf numFmtId="3" fontId="11" fillId="3" borderId="479" xfId="13" applyNumberFormat="1" applyFont="1" applyFill="1" applyBorder="1" applyAlignment="1" applyProtection="1">
      <alignment horizontal="center" vertical="center"/>
      <protection locked="0"/>
    </xf>
    <xf numFmtId="3" fontId="11" fillId="0" borderId="492" xfId="13" applyNumberFormat="1" applyFont="1" applyBorder="1" applyAlignment="1" applyProtection="1">
      <alignment horizontal="center" vertical="center" wrapText="1"/>
      <protection locked="0"/>
    </xf>
    <xf numFmtId="0" fontId="15" fillId="3" borderId="205" xfId="13" quotePrefix="1" applyFont="1" applyFill="1" applyBorder="1" applyAlignment="1">
      <alignment horizontal="center"/>
    </xf>
    <xf numFmtId="0" fontId="15" fillId="3" borderId="299" xfId="13" applyFont="1" applyFill="1" applyBorder="1" applyAlignment="1">
      <alignment horizontal="center"/>
    </xf>
    <xf numFmtId="3" fontId="11" fillId="25" borderId="181" xfId="13" applyNumberFormat="1" applyFont="1" applyFill="1" applyBorder="1" applyAlignment="1" applyProtection="1">
      <alignment horizontal="center" vertical="center" wrapText="1"/>
      <protection locked="0"/>
    </xf>
    <xf numFmtId="3" fontId="11" fillId="25" borderId="182" xfId="13" applyNumberFormat="1" applyFont="1" applyFill="1" applyBorder="1" applyAlignment="1" applyProtection="1">
      <alignment horizontal="center" vertical="center" wrapText="1"/>
      <protection locked="0"/>
    </xf>
    <xf numFmtId="3" fontId="11" fillId="25" borderId="190" xfId="13" applyNumberFormat="1" applyFont="1" applyFill="1" applyBorder="1" applyAlignment="1" applyProtection="1">
      <alignment horizontal="center" vertical="center" wrapText="1"/>
      <protection locked="0"/>
    </xf>
    <xf numFmtId="3" fontId="11" fillId="25" borderId="189" xfId="13" applyNumberFormat="1" applyFont="1" applyFill="1" applyBorder="1" applyAlignment="1" applyProtection="1">
      <alignment horizontal="center" vertical="center" wrapText="1"/>
      <protection locked="0"/>
    </xf>
    <xf numFmtId="3" fontId="21" fillId="25" borderId="189" xfId="13" applyNumberFormat="1" applyFont="1" applyFill="1" applyBorder="1" applyAlignment="1" applyProtection="1">
      <alignment horizontal="center" vertical="center" wrapText="1"/>
      <protection locked="0"/>
    </xf>
    <xf numFmtId="3" fontId="21" fillId="25" borderId="182" xfId="13" applyNumberFormat="1" applyFont="1" applyFill="1" applyBorder="1" applyAlignment="1" applyProtection="1">
      <alignment horizontal="center" vertical="center" wrapText="1"/>
      <protection locked="0"/>
    </xf>
    <xf numFmtId="3" fontId="21" fillId="25" borderId="190" xfId="13" applyNumberFormat="1" applyFont="1" applyFill="1" applyBorder="1" applyAlignment="1" applyProtection="1">
      <alignment horizontal="center" vertical="center" wrapText="1"/>
      <protection locked="0"/>
    </xf>
    <xf numFmtId="3" fontId="11" fillId="28" borderId="0" xfId="13" applyNumberFormat="1" applyFont="1" applyFill="1" applyAlignment="1" applyProtection="1">
      <alignment horizontal="center" vertical="center"/>
      <protection locked="0"/>
    </xf>
    <xf numFmtId="3" fontId="11" fillId="28" borderId="178" xfId="13" applyNumberFormat="1" applyFont="1" applyFill="1" applyBorder="1" applyAlignment="1" applyProtection="1">
      <alignment horizontal="center" vertical="center"/>
      <protection locked="0"/>
    </xf>
    <xf numFmtId="3" fontId="11" fillId="25" borderId="206" xfId="13" applyNumberFormat="1" applyFont="1" applyFill="1" applyBorder="1" applyAlignment="1" applyProtection="1">
      <alignment horizontal="center" vertical="center" wrapText="1"/>
      <protection locked="0"/>
    </xf>
    <xf numFmtId="3" fontId="11" fillId="27" borderId="207" xfId="13" applyNumberFormat="1" applyFont="1" applyFill="1" applyBorder="1" applyAlignment="1">
      <alignment horizontal="center" vertical="center" wrapText="1"/>
    </xf>
    <xf numFmtId="3" fontId="11" fillId="0" borderId="493" xfId="13" applyNumberFormat="1" applyFont="1" applyBorder="1" applyAlignment="1" applyProtection="1">
      <alignment horizontal="right" vertical="center" wrapText="1"/>
      <protection locked="0"/>
    </xf>
    <xf numFmtId="3" fontId="11" fillId="0" borderId="493" xfId="13" applyNumberFormat="1" applyFont="1" applyBorder="1" applyAlignment="1" applyProtection="1">
      <alignment vertical="center" wrapText="1"/>
      <protection locked="0"/>
    </xf>
    <xf numFmtId="0" fontId="18" fillId="27" borderId="203" xfId="13" applyFont="1" applyFill="1" applyBorder="1" applyAlignment="1">
      <alignment horizontal="left" wrapText="1"/>
    </xf>
    <xf numFmtId="3" fontId="11" fillId="27" borderId="0" xfId="13" applyNumberFormat="1" applyFont="1" applyFill="1" applyAlignment="1">
      <alignment horizontal="center" vertical="top" wrapText="1"/>
    </xf>
    <xf numFmtId="3" fontId="11" fillId="27" borderId="178" xfId="13" applyNumberFormat="1" applyFont="1" applyFill="1" applyBorder="1" applyAlignment="1">
      <alignment horizontal="center" vertical="top" wrapText="1"/>
    </xf>
    <xf numFmtId="0" fontId="15" fillId="27" borderId="203" xfId="13" applyFont="1" applyFill="1" applyBorder="1" applyAlignment="1">
      <alignment horizontal="justify" wrapText="1"/>
    </xf>
    <xf numFmtId="0" fontId="15" fillId="3" borderId="295" xfId="13" quotePrefix="1" applyFont="1" applyFill="1" applyBorder="1" applyAlignment="1">
      <alignment horizontal="center"/>
    </xf>
    <xf numFmtId="0" fontId="15" fillId="3" borderId="295" xfId="13" applyFont="1" applyFill="1" applyBorder="1" applyAlignment="1">
      <alignment horizontal="center"/>
    </xf>
    <xf numFmtId="0" fontId="15" fillId="3" borderId="66" xfId="13" applyFont="1" applyFill="1" applyBorder="1" applyAlignment="1">
      <alignment horizontal="center"/>
    </xf>
    <xf numFmtId="3" fontId="11" fillId="27" borderId="192" xfId="13" applyNumberFormat="1" applyFont="1" applyFill="1" applyBorder="1" applyAlignment="1">
      <alignment horizontal="center" vertical="center"/>
    </xf>
    <xf numFmtId="3" fontId="11" fillId="27" borderId="180" xfId="13" applyNumberFormat="1" applyFont="1" applyFill="1" applyBorder="1" applyAlignment="1">
      <alignment horizontal="center" vertical="center"/>
    </xf>
    <xf numFmtId="3" fontId="11" fillId="27" borderId="191" xfId="13" applyNumberFormat="1" applyFont="1" applyFill="1" applyBorder="1" applyAlignment="1">
      <alignment horizontal="center" vertical="center"/>
    </xf>
    <xf numFmtId="3" fontId="11" fillId="27" borderId="188" xfId="13" applyNumberFormat="1" applyFont="1" applyFill="1" applyBorder="1" applyAlignment="1">
      <alignment horizontal="center" vertical="center"/>
    </xf>
    <xf numFmtId="3" fontId="21" fillId="27" borderId="192" xfId="13" applyNumberFormat="1" applyFont="1" applyFill="1" applyBorder="1" applyAlignment="1">
      <alignment horizontal="center" vertical="center"/>
    </xf>
    <xf numFmtId="3" fontId="21" fillId="27" borderId="180" xfId="13" applyNumberFormat="1" applyFont="1" applyFill="1" applyBorder="1" applyAlignment="1">
      <alignment horizontal="center" vertical="center"/>
    </xf>
    <xf numFmtId="3" fontId="21" fillId="27" borderId="191" xfId="13" applyNumberFormat="1" applyFont="1" applyFill="1" applyBorder="1" applyAlignment="1">
      <alignment horizontal="center" vertical="center"/>
    </xf>
    <xf numFmtId="3" fontId="11" fillId="27" borderId="207" xfId="13" applyNumberFormat="1" applyFont="1" applyFill="1" applyBorder="1" applyAlignment="1">
      <alignment horizontal="center" vertical="center"/>
    </xf>
    <xf numFmtId="0" fontId="15" fillId="3" borderId="298" xfId="13" applyFont="1" applyFill="1" applyBorder="1" applyAlignment="1">
      <alignment horizontal="center"/>
    </xf>
    <xf numFmtId="3" fontId="11" fillId="25" borderId="68" xfId="13" applyNumberFormat="1" applyFont="1" applyFill="1" applyBorder="1" applyAlignment="1" applyProtection="1">
      <alignment horizontal="center" vertical="center" wrapText="1"/>
      <protection locked="0"/>
    </xf>
    <xf numFmtId="3" fontId="11" fillId="25" borderId="0" xfId="13" applyNumberFormat="1" applyFont="1" applyFill="1" applyAlignment="1" applyProtection="1">
      <alignment horizontal="center" vertical="center" wrapText="1"/>
      <protection locked="0"/>
    </xf>
    <xf numFmtId="3" fontId="11" fillId="25" borderId="446" xfId="13" applyNumberFormat="1" applyFont="1" applyFill="1" applyBorder="1" applyAlignment="1" applyProtection="1">
      <alignment horizontal="center" vertical="center" wrapText="1"/>
      <protection locked="0"/>
    </xf>
    <xf numFmtId="3" fontId="21" fillId="25" borderId="68" xfId="13" applyNumberFormat="1" applyFont="1" applyFill="1" applyBorder="1" applyAlignment="1" applyProtection="1">
      <alignment horizontal="center" vertical="center" wrapText="1"/>
      <protection locked="0"/>
    </xf>
    <xf numFmtId="3" fontId="21" fillId="25" borderId="0" xfId="13" applyNumberFormat="1" applyFont="1" applyFill="1" applyAlignment="1" applyProtection="1">
      <alignment horizontal="center" vertical="center" wrapText="1"/>
      <protection locked="0"/>
    </xf>
    <xf numFmtId="3" fontId="21" fillId="25" borderId="446" xfId="13" applyNumberFormat="1" applyFont="1" applyFill="1" applyBorder="1" applyAlignment="1" applyProtection="1">
      <alignment horizontal="center" vertical="center" wrapText="1"/>
      <protection locked="0"/>
    </xf>
    <xf numFmtId="3" fontId="11" fillId="25" borderId="5" xfId="13" applyNumberFormat="1" applyFont="1" applyFill="1" applyBorder="1" applyAlignment="1" applyProtection="1">
      <alignment horizontal="center" vertical="center" wrapText="1"/>
      <protection locked="0"/>
    </xf>
    <xf numFmtId="3" fontId="11" fillId="27" borderId="484" xfId="13" applyNumberFormat="1" applyFont="1" applyFill="1" applyBorder="1" applyAlignment="1">
      <alignment horizontal="center" vertical="center"/>
    </xf>
    <xf numFmtId="3" fontId="11" fillId="25" borderId="178" xfId="13" applyNumberFormat="1" applyFont="1" applyFill="1" applyBorder="1" applyAlignment="1" applyProtection="1">
      <alignment horizontal="center" vertical="center" wrapText="1"/>
      <protection locked="0"/>
    </xf>
    <xf numFmtId="0" fontId="15" fillId="0" borderId="295" xfId="13" applyFont="1" applyBorder="1" applyAlignment="1">
      <alignment horizontal="center"/>
    </xf>
    <xf numFmtId="0" fontId="15" fillId="0" borderId="66" xfId="13" applyFont="1" applyBorder="1" applyAlignment="1">
      <alignment horizontal="center"/>
    </xf>
    <xf numFmtId="0" fontId="15" fillId="3" borderId="300" xfId="13" applyFont="1" applyFill="1" applyBorder="1" applyAlignment="1">
      <alignment horizontal="center"/>
    </xf>
    <xf numFmtId="3" fontId="17" fillId="0" borderId="486" xfId="13" applyNumberFormat="1" applyFont="1" applyBorder="1" applyAlignment="1">
      <alignment horizontal="center" vertical="center" wrapText="1"/>
    </xf>
    <xf numFmtId="3" fontId="17" fillId="0" borderId="487" xfId="13" applyNumberFormat="1" applyFont="1" applyBorder="1" applyAlignment="1">
      <alignment horizontal="center" vertical="center" wrapText="1"/>
    </xf>
    <xf numFmtId="3" fontId="17" fillId="3" borderId="478" xfId="13" applyNumberFormat="1" applyFont="1" applyFill="1" applyBorder="1" applyAlignment="1">
      <alignment horizontal="center" vertical="center"/>
    </xf>
    <xf numFmtId="3" fontId="17" fillId="3" borderId="479" xfId="13" applyNumberFormat="1" applyFont="1" applyFill="1" applyBorder="1" applyAlignment="1">
      <alignment horizontal="center" vertical="center"/>
    </xf>
    <xf numFmtId="3" fontId="17" fillId="0" borderId="493" xfId="13" applyNumberFormat="1" applyFont="1" applyBorder="1" applyAlignment="1">
      <alignment horizontal="center" vertical="center" wrapText="1"/>
    </xf>
    <xf numFmtId="3" fontId="11" fillId="27" borderId="192" xfId="13" applyNumberFormat="1" applyFont="1" applyFill="1" applyBorder="1" applyAlignment="1">
      <alignment horizontal="right" vertical="center"/>
    </xf>
    <xf numFmtId="3" fontId="11" fillId="27" borderId="180" xfId="13" applyNumberFormat="1" applyFont="1" applyFill="1" applyBorder="1" applyAlignment="1">
      <alignment horizontal="right" vertical="center"/>
    </xf>
    <xf numFmtId="3" fontId="11" fillId="27" borderId="191" xfId="13" applyNumberFormat="1" applyFont="1" applyFill="1" applyBorder="1" applyAlignment="1">
      <alignment horizontal="right" vertical="center"/>
    </xf>
    <xf numFmtId="3" fontId="11" fillId="27" borderId="207" xfId="13" applyNumberFormat="1" applyFont="1" applyFill="1" applyBorder="1" applyAlignment="1">
      <alignment horizontal="right" vertical="center"/>
    </xf>
    <xf numFmtId="3" fontId="11" fillId="27" borderId="301" xfId="13" applyNumberFormat="1" applyFont="1" applyFill="1" applyBorder="1" applyAlignment="1">
      <alignment horizontal="center" vertical="center"/>
    </xf>
    <xf numFmtId="3" fontId="11" fillId="27" borderId="303" xfId="13" applyNumberFormat="1" applyFont="1" applyFill="1" applyBorder="1" applyAlignment="1">
      <alignment horizontal="center" vertical="center"/>
    </xf>
    <xf numFmtId="0" fontId="15" fillId="3" borderId="310" xfId="13" applyFont="1" applyFill="1" applyBorder="1" applyAlignment="1">
      <alignment horizontal="center"/>
    </xf>
    <xf numFmtId="0" fontId="15" fillId="3" borderId="489" xfId="13" applyFont="1" applyFill="1" applyBorder="1" applyAlignment="1">
      <alignment horizontal="center"/>
    </xf>
    <xf numFmtId="0" fontId="15" fillId="3" borderId="490" xfId="13" applyFont="1" applyFill="1" applyBorder="1" applyAlignment="1">
      <alignment horizontal="center"/>
    </xf>
    <xf numFmtId="3" fontId="11" fillId="27" borderId="188" xfId="13" applyNumberFormat="1" applyFont="1" applyFill="1" applyBorder="1" applyAlignment="1">
      <alignment horizontal="right" vertical="center"/>
    </xf>
    <xf numFmtId="3" fontId="17" fillId="0" borderId="469" xfId="13" applyNumberFormat="1" applyFont="1" applyBorder="1" applyAlignment="1">
      <alignment horizontal="center" vertical="center" wrapText="1"/>
    </xf>
    <xf numFmtId="3" fontId="17" fillId="3" borderId="469" xfId="13" applyNumberFormat="1" applyFont="1" applyFill="1" applyBorder="1" applyAlignment="1">
      <alignment horizontal="center" vertical="center"/>
    </xf>
    <xf numFmtId="3" fontId="17" fillId="0" borderId="494" xfId="13" applyNumberFormat="1" applyFont="1" applyBorder="1" applyAlignment="1">
      <alignment horizontal="center" vertical="center" wrapText="1"/>
    </xf>
    <xf numFmtId="0" fontId="18" fillId="27" borderId="0" xfId="13" applyFont="1" applyFill="1" applyAlignment="1">
      <alignment horizontal="left" vertical="center"/>
    </xf>
    <xf numFmtId="0" fontId="15" fillId="3" borderId="304" xfId="13" applyFont="1" applyFill="1" applyBorder="1" applyAlignment="1">
      <alignment horizontal="center" wrapText="1"/>
    </xf>
    <xf numFmtId="0" fontId="15" fillId="3" borderId="305" xfId="13" applyFont="1" applyFill="1" applyBorder="1" applyAlignment="1">
      <alignment horizontal="center"/>
    </xf>
    <xf numFmtId="3" fontId="150" fillId="27" borderId="0" xfId="13" applyNumberFormat="1" applyFont="1" applyFill="1" applyAlignment="1">
      <alignment horizontal="center" vertical="center"/>
    </xf>
    <xf numFmtId="3" fontId="150" fillId="27" borderId="178" xfId="13" applyNumberFormat="1" applyFont="1" applyFill="1" applyBorder="1" applyAlignment="1">
      <alignment horizontal="center" vertical="center"/>
    </xf>
    <xf numFmtId="0" fontId="15" fillId="3" borderId="208" xfId="13" applyFont="1" applyFill="1" applyBorder="1" applyAlignment="1">
      <alignment horizontal="center" wrapText="1"/>
    </xf>
    <xf numFmtId="0" fontId="15" fillId="3" borderId="491" xfId="13" applyFont="1" applyFill="1" applyBorder="1" applyAlignment="1">
      <alignment horizontal="center"/>
    </xf>
    <xf numFmtId="0" fontId="15" fillId="3" borderId="310" xfId="13" quotePrefix="1" applyFont="1" applyFill="1" applyBorder="1" applyAlignment="1">
      <alignment horizontal="center" wrapText="1"/>
    </xf>
    <xf numFmtId="0" fontId="15" fillId="3" borderId="311" xfId="13" applyFont="1" applyFill="1" applyBorder="1" applyAlignment="1">
      <alignment horizontal="center" wrapText="1"/>
    </xf>
    <xf numFmtId="0" fontId="15" fillId="3" borderId="311" xfId="13" quotePrefix="1" applyFont="1" applyFill="1" applyBorder="1" applyAlignment="1">
      <alignment horizontal="center" wrapText="1"/>
    </xf>
    <xf numFmtId="0" fontId="15" fillId="27" borderId="0" xfId="13" applyFont="1" applyFill="1" applyAlignment="1">
      <alignment horizontal="left" vertical="center"/>
    </xf>
    <xf numFmtId="3" fontId="11" fillId="23" borderId="0" xfId="13" applyNumberFormat="1" applyFont="1" applyFill="1" applyAlignment="1">
      <alignment horizontal="center" vertical="center"/>
    </xf>
    <xf numFmtId="0" fontId="15" fillId="21" borderId="0" xfId="13" applyFont="1" applyFill="1" applyAlignment="1">
      <alignment horizontal="center" vertical="center"/>
    </xf>
    <xf numFmtId="3" fontId="17" fillId="21" borderId="0" xfId="13" applyNumberFormat="1" applyFont="1" applyFill="1" applyAlignment="1">
      <alignment horizontal="center" vertical="center"/>
    </xf>
    <xf numFmtId="0" fontId="15" fillId="3" borderId="316" xfId="13" quotePrefix="1" applyFont="1" applyFill="1" applyBorder="1" applyAlignment="1">
      <alignment horizontal="center" wrapText="1"/>
    </xf>
    <xf numFmtId="0" fontId="15" fillId="3" borderId="317" xfId="13" applyFont="1" applyFill="1" applyBorder="1" applyAlignment="1">
      <alignment horizontal="center" wrapText="1"/>
    </xf>
    <xf numFmtId="0" fontId="15" fillId="3" borderId="489" xfId="13" applyFont="1" applyFill="1" applyBorder="1" applyAlignment="1">
      <alignment horizontal="center" wrapText="1"/>
    </xf>
    <xf numFmtId="0" fontId="15" fillId="3" borderId="318" xfId="13" quotePrefix="1" applyFont="1" applyFill="1" applyBorder="1" applyAlignment="1">
      <alignment horizontal="center"/>
    </xf>
    <xf numFmtId="0" fontId="15" fillId="3" borderId="318" xfId="13" applyFont="1" applyFill="1" applyBorder="1" applyAlignment="1">
      <alignment horizontal="center"/>
    </xf>
    <xf numFmtId="0" fontId="15" fillId="3" borderId="319" xfId="13" quotePrefix="1" applyFont="1" applyFill="1" applyBorder="1" applyAlignment="1">
      <alignment horizontal="center"/>
    </xf>
    <xf numFmtId="0" fontId="15" fillId="3" borderId="75" xfId="13" applyFont="1" applyFill="1" applyBorder="1" applyAlignment="1">
      <alignment horizontal="center"/>
    </xf>
    <xf numFmtId="0" fontId="15" fillId="3" borderId="193" xfId="13" applyFont="1" applyFill="1" applyBorder="1" applyAlignment="1">
      <alignment horizontal="center"/>
    </xf>
    <xf numFmtId="0" fontId="15" fillId="3" borderId="354" xfId="13" applyFont="1" applyFill="1" applyBorder="1" applyAlignment="1">
      <alignment horizontal="center"/>
    </xf>
    <xf numFmtId="0" fontId="15" fillId="3" borderId="320" xfId="13" applyFont="1" applyFill="1" applyBorder="1" applyAlignment="1">
      <alignment horizontal="center"/>
    </xf>
    <xf numFmtId="0" fontId="15" fillId="3" borderId="321" xfId="13" applyFont="1" applyFill="1" applyBorder="1" applyAlignment="1">
      <alignment horizontal="center"/>
    </xf>
    <xf numFmtId="0" fontId="15" fillId="0" borderId="322" xfId="13" applyFont="1" applyBorder="1" applyAlignment="1">
      <alignment horizontal="center"/>
    </xf>
    <xf numFmtId="0" fontId="15" fillId="0" borderId="489" xfId="13" applyFont="1" applyBorder="1" applyAlignment="1">
      <alignment horizontal="center"/>
    </xf>
    <xf numFmtId="0" fontId="15" fillId="0" borderId="490" xfId="13" applyFont="1" applyBorder="1" applyAlignment="1">
      <alignment horizontal="center"/>
    </xf>
    <xf numFmtId="0" fontId="15" fillId="27" borderId="0" xfId="13" applyFont="1" applyFill="1" applyAlignment="1">
      <alignment horizontal="left"/>
    </xf>
    <xf numFmtId="0" fontId="22" fillId="3" borderId="75" xfId="13" applyFont="1" applyFill="1" applyBorder="1" applyAlignment="1">
      <alignment horizontal="center" wrapText="1"/>
    </xf>
    <xf numFmtId="0" fontId="22" fillId="3" borderId="76" xfId="13" applyFont="1" applyFill="1" applyBorder="1" applyAlignment="1">
      <alignment horizontal="center" wrapText="1"/>
    </xf>
    <xf numFmtId="0" fontId="15" fillId="3" borderId="477" xfId="13" applyFont="1" applyFill="1" applyBorder="1" applyAlignment="1">
      <alignment horizontal="center" wrapText="1"/>
    </xf>
    <xf numFmtId="0" fontId="15" fillId="3" borderId="488" xfId="13" applyFont="1" applyFill="1" applyBorder="1" applyAlignment="1">
      <alignment horizontal="center" wrapText="1"/>
    </xf>
    <xf numFmtId="0" fontId="15" fillId="3" borderId="312" xfId="13" quotePrefix="1" applyFont="1" applyFill="1" applyBorder="1" applyAlignment="1">
      <alignment horizontal="center"/>
    </xf>
    <xf numFmtId="0" fontId="15" fillId="3" borderId="162" xfId="13" applyFont="1" applyFill="1" applyBorder="1" applyAlignment="1">
      <alignment horizontal="center"/>
    </xf>
    <xf numFmtId="0" fontId="15" fillId="3" borderId="315" xfId="13" applyFont="1" applyFill="1" applyBorder="1" applyAlignment="1">
      <alignment horizontal="center" wrapText="1"/>
    </xf>
    <xf numFmtId="0" fontId="15" fillId="3" borderId="490" xfId="13" applyFont="1" applyFill="1" applyBorder="1" applyAlignment="1">
      <alignment horizontal="center" wrapText="1"/>
    </xf>
    <xf numFmtId="0" fontId="15" fillId="3" borderId="230" xfId="13" applyFont="1" applyFill="1" applyBorder="1" applyAlignment="1">
      <alignment horizontal="center" vertical="center" wrapText="1"/>
    </xf>
    <xf numFmtId="0" fontId="15" fillId="3" borderId="234" xfId="13" applyFont="1" applyFill="1" applyBorder="1" applyAlignment="1">
      <alignment horizontal="center" vertical="center" wrapText="1"/>
    </xf>
    <xf numFmtId="0" fontId="15" fillId="3" borderId="185" xfId="13" applyFont="1" applyFill="1" applyBorder="1" applyAlignment="1">
      <alignment horizontal="center" vertical="center" wrapText="1"/>
    </xf>
    <xf numFmtId="0" fontId="15" fillId="3" borderId="139" xfId="13" applyFont="1" applyFill="1" applyBorder="1" applyAlignment="1">
      <alignment horizontal="center" vertical="center" wrapText="1"/>
    </xf>
    <xf numFmtId="0" fontId="15" fillId="3" borderId="215" xfId="13" applyFont="1" applyFill="1" applyBorder="1" applyAlignment="1">
      <alignment horizontal="center" vertical="center" wrapText="1"/>
    </xf>
    <xf numFmtId="0" fontId="15" fillId="3" borderId="216" xfId="13" applyFont="1" applyFill="1" applyBorder="1" applyAlignment="1">
      <alignment horizontal="center" vertical="center" wrapText="1"/>
    </xf>
    <xf numFmtId="0" fontId="15" fillId="3" borderId="231" xfId="13" applyFont="1" applyFill="1" applyBorder="1" applyAlignment="1">
      <alignment horizontal="center" vertical="center" wrapText="1"/>
    </xf>
    <xf numFmtId="0" fontId="15" fillId="3" borderId="155" xfId="13" applyFont="1" applyFill="1" applyBorder="1" applyAlignment="1">
      <alignment horizontal="center" vertical="center" wrapText="1"/>
    </xf>
    <xf numFmtId="0" fontId="15" fillId="3" borderId="217" xfId="13" applyFont="1" applyFill="1" applyBorder="1" applyAlignment="1">
      <alignment horizontal="center" vertical="center" wrapText="1"/>
    </xf>
    <xf numFmtId="0" fontId="15" fillId="3" borderId="331" xfId="13" applyFont="1" applyFill="1" applyBorder="1" applyAlignment="1">
      <alignment horizontal="center" wrapText="1"/>
    </xf>
    <xf numFmtId="0" fontId="15" fillId="3" borderId="39" xfId="13" applyFont="1" applyFill="1" applyBorder="1" applyAlignment="1">
      <alignment horizontal="center" wrapText="1"/>
    </xf>
    <xf numFmtId="0" fontId="15" fillId="3" borderId="332" xfId="13" applyFont="1" applyFill="1" applyBorder="1" applyAlignment="1">
      <alignment horizontal="center" wrapText="1"/>
    </xf>
    <xf numFmtId="0" fontId="18" fillId="3" borderId="333" xfId="13" applyFont="1" applyFill="1" applyBorder="1" applyAlignment="1">
      <alignment horizontal="center" vertical="top" wrapText="1"/>
    </xf>
    <xf numFmtId="0" fontId="18" fillId="3" borderId="324" xfId="13" applyFont="1" applyFill="1" applyBorder="1" applyAlignment="1">
      <alignment horizontal="center" vertical="top" wrapText="1"/>
    </xf>
    <xf numFmtId="0" fontId="18" fillId="3" borderId="325" xfId="13" applyFont="1" applyFill="1" applyBorder="1" applyAlignment="1">
      <alignment horizontal="center" vertical="top" wrapText="1"/>
    </xf>
    <xf numFmtId="0" fontId="15" fillId="3" borderId="339" xfId="13" quotePrefix="1" applyFont="1" applyFill="1" applyBorder="1" applyAlignment="1">
      <alignment horizontal="center" wrapText="1"/>
    </xf>
    <xf numFmtId="0" fontId="15" fillId="3" borderId="340" xfId="13" applyFont="1" applyFill="1" applyBorder="1" applyAlignment="1">
      <alignment horizontal="center" wrapText="1"/>
    </xf>
    <xf numFmtId="0" fontId="15" fillId="3" borderId="497" xfId="13" applyFont="1" applyFill="1" applyBorder="1" applyAlignment="1">
      <alignment horizontal="center" wrapText="1"/>
    </xf>
    <xf numFmtId="0" fontId="15" fillId="3" borderId="326" xfId="13" quotePrefix="1" applyFont="1" applyFill="1" applyBorder="1" applyAlignment="1">
      <alignment horizontal="center"/>
    </xf>
    <xf numFmtId="3" fontId="21" fillId="27" borderId="0" xfId="13" applyNumberFormat="1" applyFont="1" applyFill="1" applyBorder="1" applyAlignment="1">
      <alignment horizontal="center" vertical="center" wrapText="1"/>
    </xf>
    <xf numFmtId="0" fontId="15" fillId="3" borderId="326" xfId="13" applyFont="1" applyFill="1" applyBorder="1" applyAlignment="1">
      <alignment horizontal="center" wrapText="1"/>
    </xf>
    <xf numFmtId="0" fontId="15" fillId="3" borderId="327" xfId="13" applyFont="1" applyFill="1" applyBorder="1" applyAlignment="1">
      <alignment horizontal="center" wrapText="1"/>
    </xf>
    <xf numFmtId="0" fontId="15" fillId="3" borderId="328" xfId="13" applyFont="1" applyFill="1" applyBorder="1" applyAlignment="1">
      <alignment horizontal="center" wrapText="1"/>
    </xf>
    <xf numFmtId="0" fontId="22" fillId="3" borderId="329" xfId="13" applyFont="1" applyFill="1" applyBorder="1" applyAlignment="1">
      <alignment horizontal="center" wrapText="1"/>
    </xf>
    <xf numFmtId="0" fontId="22" fillId="3" borderId="327" xfId="13" applyFont="1" applyFill="1" applyBorder="1" applyAlignment="1">
      <alignment horizontal="center" wrapText="1"/>
    </xf>
    <xf numFmtId="0" fontId="22" fillId="3" borderId="330" xfId="13" applyFont="1" applyFill="1" applyBorder="1" applyAlignment="1">
      <alignment horizontal="center" wrapText="1"/>
    </xf>
    <xf numFmtId="0" fontId="15" fillId="3" borderId="223" xfId="13" applyFont="1" applyFill="1" applyBorder="1" applyAlignment="1">
      <alignment horizontal="center" wrapText="1"/>
    </xf>
    <xf numFmtId="0" fontId="15" fillId="3" borderId="224" xfId="13" applyFont="1" applyFill="1" applyBorder="1" applyAlignment="1">
      <alignment horizontal="center" wrapText="1"/>
    </xf>
    <xf numFmtId="0" fontId="15" fillId="3" borderId="155" xfId="13" applyFont="1" applyFill="1" applyBorder="1" applyAlignment="1">
      <alignment horizontal="center" wrapText="1"/>
    </xf>
    <xf numFmtId="0" fontId="18" fillId="3" borderId="301" xfId="13" applyFont="1" applyFill="1" applyBorder="1" applyAlignment="1">
      <alignment horizontal="center" vertical="top" wrapText="1"/>
    </xf>
    <xf numFmtId="0" fontId="18" fillId="3" borderId="302" xfId="13" applyFont="1" applyFill="1" applyBorder="1" applyAlignment="1">
      <alignment horizontal="center" vertical="top" wrapText="1"/>
    </xf>
    <xf numFmtId="0" fontId="18" fillId="3" borderId="155" xfId="13" applyFont="1" applyFill="1" applyBorder="1" applyAlignment="1">
      <alignment horizontal="center" vertical="top"/>
    </xf>
    <xf numFmtId="0" fontId="18" fillId="3" borderId="215" xfId="13" applyFont="1" applyFill="1" applyBorder="1" applyAlignment="1">
      <alignment horizontal="center" vertical="top"/>
    </xf>
    <xf numFmtId="0" fontId="18" fillId="3" borderId="217" xfId="13" applyFont="1" applyFill="1" applyBorder="1" applyAlignment="1">
      <alignment horizontal="center" vertical="top"/>
    </xf>
    <xf numFmtId="0" fontId="15" fillId="3" borderId="228" xfId="13" quotePrefix="1" applyFont="1" applyFill="1" applyBorder="1" applyAlignment="1">
      <alignment horizontal="center" vertical="center"/>
    </xf>
    <xf numFmtId="0" fontId="15" fillId="3" borderId="228" xfId="13" applyFont="1" applyFill="1" applyBorder="1" applyAlignment="1">
      <alignment horizontal="center" vertical="center"/>
    </xf>
    <xf numFmtId="0" fontId="15" fillId="3" borderId="229" xfId="13" applyFont="1" applyFill="1" applyBorder="1" applyAlignment="1">
      <alignment horizontal="center" vertical="center"/>
    </xf>
    <xf numFmtId="0" fontId="15" fillId="3" borderId="336" xfId="13" quotePrefix="1" applyFont="1" applyFill="1" applyBorder="1" applyAlignment="1">
      <alignment horizontal="center" wrapText="1"/>
    </xf>
    <xf numFmtId="0" fontId="15" fillId="3" borderId="338" xfId="13" applyFont="1" applyFill="1" applyBorder="1" applyAlignment="1">
      <alignment horizontal="center" wrapText="1"/>
    </xf>
    <xf numFmtId="0" fontId="15" fillId="3" borderId="495" xfId="13" applyFont="1" applyFill="1" applyBorder="1" applyAlignment="1">
      <alignment horizontal="center" wrapText="1"/>
    </xf>
    <xf numFmtId="0" fontId="15" fillId="3" borderId="496" xfId="13" applyFont="1" applyFill="1" applyBorder="1" applyAlignment="1">
      <alignment horizontal="center" wrapText="1"/>
    </xf>
    <xf numFmtId="3" fontId="11" fillId="27" borderId="337" xfId="13" applyNumberFormat="1" applyFont="1" applyFill="1" applyBorder="1" applyAlignment="1">
      <alignment horizontal="center" vertical="center" wrapText="1"/>
    </xf>
    <xf numFmtId="3" fontId="11" fillId="27" borderId="500" xfId="13" applyNumberFormat="1" applyFont="1" applyFill="1" applyBorder="1" applyAlignment="1">
      <alignment horizontal="center" vertical="center" wrapText="1"/>
    </xf>
    <xf numFmtId="0" fontId="15" fillId="3" borderId="335" xfId="13" quotePrefix="1" applyFont="1" applyFill="1" applyBorder="1" applyAlignment="1">
      <alignment horizontal="center" vertical="center"/>
    </xf>
    <xf numFmtId="0" fontId="15" fillId="3" borderId="335" xfId="13" applyFont="1" applyFill="1" applyBorder="1" applyAlignment="1">
      <alignment horizontal="center" vertical="center"/>
    </xf>
    <xf numFmtId="0" fontId="15" fillId="3" borderId="329" xfId="13" quotePrefix="1" applyFont="1" applyFill="1" applyBorder="1" applyAlignment="1">
      <alignment horizontal="center" vertical="center"/>
    </xf>
    <xf numFmtId="0" fontId="15" fillId="3" borderId="327" xfId="13" applyFont="1" applyFill="1" applyBorder="1" applyAlignment="1">
      <alignment horizontal="center" vertical="center"/>
    </xf>
    <xf numFmtId="0" fontId="15" fillId="3" borderId="330" xfId="13" applyFont="1" applyFill="1" applyBorder="1" applyAlignment="1">
      <alignment horizontal="center" vertical="center"/>
    </xf>
    <xf numFmtId="0" fontId="15" fillId="3" borderId="203" xfId="13" quotePrefix="1" applyFont="1" applyFill="1" applyBorder="1" applyAlignment="1">
      <alignment horizontal="center" vertical="center"/>
    </xf>
    <xf numFmtId="0" fontId="22" fillId="21" borderId="218" xfId="13" applyFont="1" applyFill="1" applyBorder="1" applyAlignment="1">
      <alignment horizontal="center" wrapText="1"/>
    </xf>
    <xf numFmtId="0" fontId="22" fillId="21" borderId="75" xfId="13" applyFont="1" applyFill="1" applyBorder="1" applyAlignment="1">
      <alignment horizontal="center" wrapText="1"/>
    </xf>
    <xf numFmtId="0" fontId="22" fillId="21" borderId="76" xfId="13" applyFont="1" applyFill="1" applyBorder="1" applyAlignment="1">
      <alignment horizontal="center" wrapText="1"/>
    </xf>
    <xf numFmtId="0" fontId="15" fillId="3" borderId="340" xfId="13" quotePrefix="1" applyFont="1" applyFill="1" applyBorder="1" applyAlignment="1">
      <alignment horizontal="center" wrapText="1"/>
    </xf>
    <xf numFmtId="0" fontId="15" fillId="3" borderId="4" xfId="13" quotePrefix="1" applyFont="1" applyFill="1" applyBorder="1" applyAlignment="1">
      <alignment horizontal="center"/>
    </xf>
    <xf numFmtId="0" fontId="15" fillId="3" borderId="498" xfId="13" applyFont="1" applyFill="1" applyBorder="1" applyAlignment="1">
      <alignment horizontal="center"/>
    </xf>
    <xf numFmtId="3" fontId="11" fillId="28" borderId="5" xfId="13" applyNumberFormat="1" applyFont="1" applyFill="1" applyBorder="1" applyAlignment="1" applyProtection="1">
      <alignment horizontal="center" vertical="center"/>
      <protection locked="0"/>
    </xf>
    <xf numFmtId="3" fontId="11" fillId="28" borderId="0" xfId="13" applyNumberFormat="1" applyFont="1" applyFill="1" applyBorder="1" applyAlignment="1" applyProtection="1">
      <alignment horizontal="center" vertical="center"/>
      <protection locked="0"/>
    </xf>
    <xf numFmtId="3" fontId="11" fillId="25" borderId="183" xfId="13" applyNumberFormat="1" applyFont="1" applyFill="1" applyBorder="1" applyAlignment="1" applyProtection="1">
      <alignment horizontal="center" vertical="center" wrapText="1"/>
      <protection locked="0"/>
    </xf>
    <xf numFmtId="3" fontId="11" fillId="27" borderId="5" xfId="13" applyNumberFormat="1" applyFont="1" applyFill="1" applyBorder="1" applyAlignment="1">
      <alignment horizontal="center" vertical="top" wrapText="1"/>
    </xf>
    <xf numFmtId="3" fontId="11" fillId="27" borderId="0" xfId="13" applyNumberFormat="1" applyFont="1" applyFill="1" applyBorder="1" applyAlignment="1">
      <alignment horizontal="center" vertical="top" wrapText="1"/>
    </xf>
    <xf numFmtId="0" fontId="15" fillId="3" borderId="235" xfId="13" quotePrefix="1" applyFont="1" applyFill="1" applyBorder="1" applyAlignment="1">
      <alignment horizontal="center"/>
    </xf>
    <xf numFmtId="0" fontId="15" fillId="3" borderId="75" xfId="13" quotePrefix="1" applyFont="1" applyFill="1" applyBorder="1" applyAlignment="1">
      <alignment horizontal="center"/>
    </xf>
    <xf numFmtId="0" fontId="15" fillId="3" borderId="193" xfId="13" quotePrefix="1" applyFont="1" applyFill="1" applyBorder="1" applyAlignment="1">
      <alignment horizontal="center"/>
    </xf>
    <xf numFmtId="0" fontId="15" fillId="3" borderId="354" xfId="13" quotePrefix="1" applyFont="1" applyFill="1" applyBorder="1" applyAlignment="1">
      <alignment horizontal="center"/>
    </xf>
    <xf numFmtId="3" fontId="11" fillId="0" borderId="524" xfId="13" applyNumberFormat="1" applyFont="1" applyBorder="1" applyAlignment="1" applyProtection="1">
      <alignment horizontal="right" vertical="center" wrapText="1"/>
      <protection locked="0"/>
    </xf>
    <xf numFmtId="3" fontId="11" fillId="0" borderId="518" xfId="13" applyNumberFormat="1" applyFont="1" applyBorder="1" applyAlignment="1" applyProtection="1">
      <alignment horizontal="right" vertical="center" wrapText="1"/>
      <protection locked="0"/>
    </xf>
    <xf numFmtId="3" fontId="11" fillId="0" borderId="525" xfId="13" applyNumberFormat="1" applyFont="1" applyBorder="1" applyAlignment="1" applyProtection="1">
      <alignment horizontal="right" vertical="center" wrapText="1"/>
      <protection locked="0"/>
    </xf>
    <xf numFmtId="3" fontId="11" fillId="0" borderId="19" xfId="13" applyNumberFormat="1" applyFont="1" applyBorder="1" applyAlignment="1" applyProtection="1">
      <alignment horizontal="right" vertical="center" wrapText="1"/>
      <protection locked="0"/>
    </xf>
    <xf numFmtId="3" fontId="11" fillId="0" borderId="70" xfId="13" applyNumberFormat="1" applyFont="1" applyBorder="1" applyAlignment="1" applyProtection="1">
      <alignment horizontal="right" vertical="center" wrapText="1"/>
      <protection locked="0"/>
    </xf>
    <xf numFmtId="3" fontId="11" fillId="0" borderId="51" xfId="13" applyNumberFormat="1" applyFont="1" applyBorder="1" applyAlignment="1" applyProtection="1">
      <alignment horizontal="right" vertical="center" wrapText="1"/>
      <protection locked="0"/>
    </xf>
    <xf numFmtId="0" fontId="15" fillId="3" borderId="232" xfId="13" quotePrefix="1" applyFont="1" applyFill="1" applyBorder="1" applyAlignment="1">
      <alignment horizontal="center" wrapText="1"/>
    </xf>
    <xf numFmtId="0" fontId="15" fillId="3" borderId="75" xfId="13" quotePrefix="1" applyFont="1" applyFill="1" applyBorder="1" applyAlignment="1">
      <alignment horizontal="center" wrapText="1"/>
    </xf>
    <xf numFmtId="0" fontId="15" fillId="3" borderId="193" xfId="13" quotePrefix="1" applyFont="1" applyFill="1" applyBorder="1" applyAlignment="1">
      <alignment horizontal="center" wrapText="1"/>
    </xf>
    <xf numFmtId="0" fontId="15" fillId="3" borderId="354" xfId="13" quotePrefix="1" applyFont="1" applyFill="1" applyBorder="1" applyAlignment="1">
      <alignment horizontal="center" wrapText="1"/>
    </xf>
    <xf numFmtId="0" fontId="15" fillId="3" borderId="340" xfId="13" quotePrefix="1" applyFont="1" applyFill="1" applyBorder="1" applyAlignment="1">
      <alignment horizontal="center"/>
    </xf>
    <xf numFmtId="0" fontId="15" fillId="3" borderId="340" xfId="13" applyFont="1" applyFill="1" applyBorder="1" applyAlignment="1">
      <alignment horizontal="center"/>
    </xf>
    <xf numFmtId="0" fontId="15" fillId="3" borderId="497" xfId="13" applyFont="1" applyFill="1" applyBorder="1" applyAlignment="1">
      <alignment horizontal="center"/>
    </xf>
    <xf numFmtId="3" fontId="11" fillId="27" borderId="517" xfId="13" applyNumberFormat="1" applyFont="1" applyFill="1" applyBorder="1" applyAlignment="1">
      <alignment horizontal="center" vertical="center" wrapText="1"/>
    </xf>
    <xf numFmtId="3" fontId="11" fillId="27" borderId="518" xfId="13" applyNumberFormat="1" applyFont="1" applyFill="1" applyBorder="1" applyAlignment="1">
      <alignment horizontal="center" vertical="center" wrapText="1"/>
    </xf>
    <xf numFmtId="3" fontId="11" fillId="27" borderId="522" xfId="13" applyNumberFormat="1" applyFont="1" applyFill="1" applyBorder="1" applyAlignment="1">
      <alignment horizontal="center" vertical="center" wrapText="1"/>
    </xf>
    <xf numFmtId="3" fontId="11" fillId="27" borderId="520" xfId="13" applyNumberFormat="1" applyFont="1" applyFill="1" applyBorder="1" applyAlignment="1">
      <alignment horizontal="center" vertical="center" wrapText="1"/>
    </xf>
    <xf numFmtId="3" fontId="11" fillId="27" borderId="70" xfId="13" applyNumberFormat="1" applyFont="1" applyFill="1" applyBorder="1" applyAlignment="1">
      <alignment horizontal="center" vertical="center" wrapText="1"/>
    </xf>
    <xf numFmtId="3" fontId="11" fillId="27" borderId="523" xfId="13" applyNumberFormat="1" applyFont="1" applyFill="1" applyBorder="1" applyAlignment="1">
      <alignment horizontal="center" vertical="center" wrapText="1"/>
    </xf>
    <xf numFmtId="0" fontId="15" fillId="3" borderId="232" xfId="13" quotePrefix="1" applyFont="1" applyFill="1" applyBorder="1" applyAlignment="1">
      <alignment horizontal="center"/>
    </xf>
    <xf numFmtId="3" fontId="11" fillId="27" borderId="517" xfId="13" applyNumberFormat="1" applyFont="1" applyFill="1" applyBorder="1" applyAlignment="1">
      <alignment horizontal="center" vertical="center"/>
    </xf>
    <xf numFmtId="3" fontId="11" fillId="27" borderId="518" xfId="13" applyNumberFormat="1" applyFont="1" applyFill="1" applyBorder="1" applyAlignment="1">
      <alignment horizontal="center" vertical="center"/>
    </xf>
    <xf numFmtId="3" fontId="11" fillId="27" borderId="522" xfId="13" applyNumberFormat="1" applyFont="1" applyFill="1" applyBorder="1" applyAlignment="1">
      <alignment horizontal="center" vertical="center"/>
    </xf>
    <xf numFmtId="3" fontId="11" fillId="27" borderId="520" xfId="13" applyNumberFormat="1" applyFont="1" applyFill="1" applyBorder="1" applyAlignment="1">
      <alignment horizontal="center" vertical="center"/>
    </xf>
    <xf numFmtId="3" fontId="11" fillId="27" borderId="70" xfId="13" applyNumberFormat="1" applyFont="1" applyFill="1" applyBorder="1" applyAlignment="1">
      <alignment horizontal="center" vertical="center"/>
    </xf>
    <xf numFmtId="3" fontId="11" fillId="27" borderId="523" xfId="13" applyNumberFormat="1" applyFont="1" applyFill="1" applyBorder="1" applyAlignment="1">
      <alignment horizontal="center" vertical="center"/>
    </xf>
    <xf numFmtId="3" fontId="21" fillId="0" borderId="492" xfId="13" applyNumberFormat="1" applyFont="1" applyBorder="1" applyAlignment="1">
      <alignment horizontal="center" vertical="center"/>
    </xf>
    <xf numFmtId="3" fontId="21" fillId="0" borderId="479" xfId="13" applyNumberFormat="1" applyFont="1" applyBorder="1" applyAlignment="1">
      <alignment horizontal="center" vertical="center"/>
    </xf>
    <xf numFmtId="3" fontId="11" fillId="0" borderId="524" xfId="13" applyNumberFormat="1" applyFont="1" applyBorder="1" applyAlignment="1" applyProtection="1">
      <alignment horizontal="center" vertical="center" wrapText="1"/>
      <protection locked="0"/>
    </xf>
    <xf numFmtId="3" fontId="11" fillId="0" borderId="518" xfId="13" applyNumberFormat="1" applyFont="1" applyBorder="1" applyAlignment="1" applyProtection="1">
      <alignment horizontal="center" vertical="center" wrapText="1"/>
      <protection locked="0"/>
    </xf>
    <xf numFmtId="3" fontId="11" fillId="0" borderId="525" xfId="13" applyNumberFormat="1" applyFont="1" applyBorder="1" applyAlignment="1" applyProtection="1">
      <alignment horizontal="center" vertical="center" wrapText="1"/>
      <protection locked="0"/>
    </xf>
    <xf numFmtId="3" fontId="11" fillId="0" borderId="19" xfId="13" applyNumberFormat="1" applyFont="1" applyBorder="1" applyAlignment="1" applyProtection="1">
      <alignment horizontal="center" vertical="center" wrapText="1"/>
      <protection locked="0"/>
    </xf>
    <xf numFmtId="3" fontId="11" fillId="0" borderId="70" xfId="13" applyNumberFormat="1" applyFont="1" applyBorder="1" applyAlignment="1" applyProtection="1">
      <alignment horizontal="center" vertical="center" wrapText="1"/>
      <protection locked="0"/>
    </xf>
    <xf numFmtId="3" fontId="11" fillId="0" borderId="51" xfId="13" applyNumberFormat="1" applyFont="1" applyBorder="1" applyAlignment="1" applyProtection="1">
      <alignment horizontal="center" vertical="center" wrapText="1"/>
      <protection locked="0"/>
    </xf>
    <xf numFmtId="0" fontId="15" fillId="3" borderId="232" xfId="13" applyFont="1" applyFill="1" applyBorder="1" applyAlignment="1">
      <alignment horizontal="center"/>
    </xf>
    <xf numFmtId="0" fontId="15" fillId="3" borderId="326" xfId="13" applyFont="1" applyFill="1" applyBorder="1" applyAlignment="1">
      <alignment horizontal="center"/>
    </xf>
    <xf numFmtId="3" fontId="11" fillId="25" borderId="0" xfId="13" applyNumberFormat="1" applyFont="1" applyFill="1" applyBorder="1" applyAlignment="1" applyProtection="1">
      <alignment horizontal="center" vertical="center" wrapText="1"/>
      <protection locked="0"/>
    </xf>
    <xf numFmtId="3" fontId="21" fillId="25" borderId="5" xfId="13" applyNumberFormat="1" applyFont="1" applyFill="1" applyBorder="1" applyAlignment="1" applyProtection="1">
      <alignment horizontal="center" vertical="center" wrapText="1"/>
      <protection locked="0"/>
    </xf>
    <xf numFmtId="3" fontId="21" fillId="25" borderId="0" xfId="13" applyNumberFormat="1" applyFont="1" applyFill="1" applyBorder="1" applyAlignment="1" applyProtection="1">
      <alignment horizontal="center" vertical="center" wrapText="1"/>
      <protection locked="0"/>
    </xf>
    <xf numFmtId="3" fontId="11" fillId="25" borderId="517" xfId="13" applyNumberFormat="1" applyFont="1" applyFill="1" applyBorder="1" applyAlignment="1" applyProtection="1">
      <alignment horizontal="center" vertical="center" wrapText="1"/>
      <protection locked="0"/>
    </xf>
    <xf numFmtId="3" fontId="11" fillId="25" borderId="518" xfId="13" applyNumberFormat="1" applyFont="1" applyFill="1" applyBorder="1" applyAlignment="1" applyProtection="1">
      <alignment horizontal="center" vertical="center" wrapText="1"/>
      <protection locked="0"/>
    </xf>
    <xf numFmtId="3" fontId="11" fillId="25" borderId="522" xfId="13" applyNumberFormat="1" applyFont="1" applyFill="1" applyBorder="1" applyAlignment="1" applyProtection="1">
      <alignment horizontal="center" vertical="center" wrapText="1"/>
      <protection locked="0"/>
    </xf>
    <xf numFmtId="3" fontId="11" fillId="25" borderId="520" xfId="13" applyNumberFormat="1" applyFont="1" applyFill="1" applyBorder="1" applyAlignment="1" applyProtection="1">
      <alignment horizontal="center" vertical="center" wrapText="1"/>
      <protection locked="0"/>
    </xf>
    <xf numFmtId="3" fontId="11" fillId="25" borderId="70" xfId="13" applyNumberFormat="1" applyFont="1" applyFill="1" applyBorder="1" applyAlignment="1" applyProtection="1">
      <alignment horizontal="center" vertical="center" wrapText="1"/>
      <protection locked="0"/>
    </xf>
    <xf numFmtId="3" fontId="11" fillId="25" borderId="523" xfId="13" applyNumberFormat="1" applyFont="1" applyFill="1" applyBorder="1" applyAlignment="1" applyProtection="1">
      <alignment horizontal="center" vertical="center" wrapText="1"/>
      <protection locked="0"/>
    </xf>
    <xf numFmtId="0" fontId="15" fillId="0" borderId="232" xfId="13" applyFont="1" applyBorder="1" applyAlignment="1">
      <alignment horizontal="center"/>
    </xf>
    <xf numFmtId="0" fontId="15" fillId="0" borderId="193" xfId="13" applyFont="1" applyBorder="1" applyAlignment="1">
      <alignment horizontal="center"/>
    </xf>
    <xf numFmtId="0" fontId="15" fillId="0" borderId="354" xfId="13" applyFont="1" applyBorder="1" applyAlignment="1">
      <alignment horizontal="center"/>
    </xf>
    <xf numFmtId="3" fontId="11" fillId="27" borderId="398" xfId="13" applyNumberFormat="1" applyFont="1" applyFill="1" applyBorder="1" applyAlignment="1">
      <alignment horizontal="center" vertical="center"/>
    </xf>
    <xf numFmtId="3" fontId="11" fillId="27" borderId="323" xfId="13" applyNumberFormat="1" applyFont="1" applyFill="1" applyBorder="1" applyAlignment="1">
      <alignment horizontal="center" vertical="center"/>
    </xf>
    <xf numFmtId="0" fontId="15" fillId="3" borderId="341" xfId="13" applyFont="1" applyFill="1" applyBorder="1" applyAlignment="1">
      <alignment horizontal="center" wrapText="1"/>
    </xf>
    <xf numFmtId="0" fontId="15" fillId="3" borderId="499" xfId="13" applyFont="1" applyFill="1" applyBorder="1" applyAlignment="1">
      <alignment horizontal="center"/>
    </xf>
    <xf numFmtId="3" fontId="11" fillId="27" borderId="484" xfId="13" applyNumberFormat="1" applyFont="1" applyFill="1" applyBorder="1" applyAlignment="1">
      <alignment horizontal="right" vertical="center"/>
    </xf>
    <xf numFmtId="3" fontId="150" fillId="27" borderId="393" xfId="13" applyNumberFormat="1" applyFont="1" applyFill="1" applyBorder="1" applyAlignment="1">
      <alignment horizontal="center" vertical="center"/>
    </xf>
    <xf numFmtId="3" fontId="150" fillId="27" borderId="398" xfId="13" applyNumberFormat="1" applyFont="1" applyFill="1" applyBorder="1" applyAlignment="1">
      <alignment horizontal="center" vertical="center"/>
    </xf>
    <xf numFmtId="3" fontId="150" fillId="27" borderId="501" xfId="13" applyNumberFormat="1" applyFont="1" applyFill="1" applyBorder="1" applyAlignment="1">
      <alignment horizontal="center" vertical="center"/>
    </xf>
    <xf numFmtId="3" fontId="11" fillId="27" borderId="225" xfId="13" applyNumberFormat="1" applyFont="1" applyFill="1" applyBorder="1" applyAlignment="1">
      <alignment horizontal="center" vertical="center"/>
    </xf>
    <xf numFmtId="3" fontId="11" fillId="27" borderId="231" xfId="13" applyNumberFormat="1" applyFont="1" applyFill="1" applyBorder="1" applyAlignment="1">
      <alignment horizontal="center" vertical="center"/>
    </xf>
    <xf numFmtId="3" fontId="11" fillId="27" borderId="155" xfId="13" applyNumberFormat="1" applyFont="1" applyFill="1" applyBorder="1" applyAlignment="1">
      <alignment horizontal="center" vertical="center"/>
    </xf>
    <xf numFmtId="3" fontId="11" fillId="27" borderId="139" xfId="13" applyNumberFormat="1" applyFont="1" applyFill="1" applyBorder="1" applyAlignment="1">
      <alignment horizontal="center" vertical="center"/>
    </xf>
    <xf numFmtId="3" fontId="11" fillId="27" borderId="215" xfId="13" applyNumberFormat="1" applyFont="1" applyFill="1" applyBorder="1" applyAlignment="1">
      <alignment horizontal="center" vertical="center"/>
    </xf>
    <xf numFmtId="3" fontId="11" fillId="27" borderId="217" xfId="13" applyNumberFormat="1" applyFont="1" applyFill="1" applyBorder="1" applyAlignment="1">
      <alignment horizontal="center" vertical="center"/>
    </xf>
    <xf numFmtId="3" fontId="11" fillId="27" borderId="257" xfId="13" applyNumberFormat="1" applyFont="1" applyFill="1" applyBorder="1" applyAlignment="1">
      <alignment horizontal="center" vertical="center"/>
    </xf>
    <xf numFmtId="3" fontId="11" fillId="27" borderId="394" xfId="13" applyNumberFormat="1" applyFont="1" applyFill="1" applyBorder="1" applyAlignment="1">
      <alignment horizontal="center" vertical="center"/>
    </xf>
    <xf numFmtId="0" fontId="15" fillId="0" borderId="340" xfId="13" applyFont="1" applyBorder="1" applyAlignment="1">
      <alignment horizontal="center"/>
    </xf>
    <xf numFmtId="0" fontId="15" fillId="0" borderId="497" xfId="13" applyFont="1" applyBorder="1" applyAlignment="1">
      <alignment horizontal="center"/>
    </xf>
    <xf numFmtId="3" fontId="11" fillId="27" borderId="526" xfId="13" applyNumberFormat="1" applyFont="1" applyFill="1" applyBorder="1" applyAlignment="1">
      <alignment horizontal="center" vertical="center"/>
    </xf>
    <xf numFmtId="3" fontId="11" fillId="27" borderId="527" xfId="13" applyNumberFormat="1" applyFont="1" applyFill="1" applyBorder="1" applyAlignment="1">
      <alignment horizontal="center" vertical="center"/>
    </xf>
    <xf numFmtId="3" fontId="11" fillId="27" borderId="528" xfId="13" applyNumberFormat="1" applyFont="1" applyFill="1" applyBorder="1" applyAlignment="1">
      <alignment horizontal="center" vertical="center"/>
    </xf>
    <xf numFmtId="0" fontId="15" fillId="3" borderId="232" xfId="13" applyFont="1" applyFill="1" applyBorder="1" applyAlignment="1">
      <alignment horizontal="center" wrapText="1"/>
    </xf>
    <xf numFmtId="0" fontId="15" fillId="3" borderId="200" xfId="13" applyFont="1" applyFill="1" applyBorder="1" applyAlignment="1">
      <alignment horizontal="center" wrapText="1"/>
    </xf>
    <xf numFmtId="0" fontId="15" fillId="3" borderId="219" xfId="13" quotePrefix="1" applyFont="1" applyFill="1" applyBorder="1" applyAlignment="1">
      <alignment horizontal="center" wrapText="1"/>
    </xf>
    <xf numFmtId="3" fontId="11" fillId="25" borderId="187" xfId="13" applyNumberFormat="1" applyFont="1" applyFill="1" applyBorder="1" applyAlignment="1" applyProtection="1">
      <alignment horizontal="center" vertical="center" wrapText="1"/>
      <protection locked="0"/>
    </xf>
    <xf numFmtId="3" fontId="11" fillId="27" borderId="296" xfId="13" applyNumberFormat="1" applyFont="1" applyFill="1" applyBorder="1" applyAlignment="1">
      <alignment horizontal="center" vertical="center"/>
    </xf>
    <xf numFmtId="3" fontId="11" fillId="27" borderId="313" xfId="13" applyNumberFormat="1" applyFont="1" applyFill="1" applyBorder="1" applyAlignment="1">
      <alignment horizontal="center" vertical="center"/>
    </xf>
    <xf numFmtId="3" fontId="11" fillId="27" borderId="277" xfId="13" applyNumberFormat="1" applyFont="1" applyFill="1" applyBorder="1" applyAlignment="1">
      <alignment horizontal="center" vertical="center"/>
    </xf>
    <xf numFmtId="3" fontId="11" fillId="27" borderId="204" xfId="13" applyNumberFormat="1" applyFont="1" applyFill="1" applyBorder="1" applyAlignment="1">
      <alignment horizontal="center" vertical="center"/>
    </xf>
    <xf numFmtId="3" fontId="11" fillId="27" borderId="302" xfId="13" applyNumberFormat="1" applyFont="1" applyFill="1" applyBorder="1" applyAlignment="1">
      <alignment horizontal="center" vertical="center"/>
    </xf>
    <xf numFmtId="3" fontId="11" fillId="27" borderId="230" xfId="13" applyNumberFormat="1" applyFont="1" applyFill="1" applyBorder="1" applyAlignment="1">
      <alignment horizontal="center" vertical="center"/>
    </xf>
    <xf numFmtId="3" fontId="11" fillId="27" borderId="213" xfId="13" applyNumberFormat="1" applyFont="1" applyFill="1" applyBorder="1" applyAlignment="1">
      <alignment horizontal="center" vertical="center"/>
    </xf>
    <xf numFmtId="3" fontId="11" fillId="27" borderId="185" xfId="13" applyNumberFormat="1" applyFont="1" applyFill="1" applyBorder="1" applyAlignment="1">
      <alignment horizontal="center" vertical="center"/>
    </xf>
    <xf numFmtId="3" fontId="11" fillId="27" borderId="216" xfId="13" applyNumberFormat="1" applyFont="1" applyFill="1" applyBorder="1" applyAlignment="1">
      <alignment horizontal="center" vertical="center"/>
    </xf>
    <xf numFmtId="3" fontId="11" fillId="27" borderId="225" xfId="13" applyNumberFormat="1" applyFont="1" applyFill="1" applyBorder="1" applyAlignment="1">
      <alignment horizontal="center" vertical="center" wrapText="1"/>
    </xf>
    <xf numFmtId="3" fontId="11" fillId="27" borderId="213" xfId="13" applyNumberFormat="1" applyFont="1" applyFill="1" applyBorder="1" applyAlignment="1">
      <alignment horizontal="center" vertical="center" wrapText="1"/>
    </xf>
    <xf numFmtId="3" fontId="11" fillId="27" borderId="185" xfId="13" applyNumberFormat="1" applyFont="1" applyFill="1" applyBorder="1" applyAlignment="1">
      <alignment horizontal="center" vertical="center" wrapText="1"/>
    </xf>
    <xf numFmtId="3" fontId="11" fillId="27" borderId="139" xfId="13" applyNumberFormat="1" applyFont="1" applyFill="1" applyBorder="1" applyAlignment="1">
      <alignment horizontal="center" vertical="center" wrapText="1"/>
    </xf>
    <xf numFmtId="3" fontId="11" fillId="27" borderId="215" xfId="13" applyNumberFormat="1" applyFont="1" applyFill="1" applyBorder="1" applyAlignment="1">
      <alignment horizontal="center" vertical="center" wrapText="1"/>
    </xf>
    <xf numFmtId="3" fontId="11" fillId="27" borderId="216" xfId="13" applyNumberFormat="1" applyFont="1" applyFill="1" applyBorder="1" applyAlignment="1">
      <alignment horizontal="center" vertical="center" wrapText="1"/>
    </xf>
    <xf numFmtId="0" fontId="15" fillId="3" borderId="162" xfId="13" quotePrefix="1" applyFont="1" applyFill="1" applyBorder="1" applyAlignment="1">
      <alignment horizontal="center"/>
    </xf>
    <xf numFmtId="0" fontId="52" fillId="0" borderId="69" xfId="0" quotePrefix="1" applyFont="1" applyBorder="1" applyAlignment="1">
      <alignment horizontal="right"/>
    </xf>
    <xf numFmtId="165" fontId="58" fillId="0" borderId="148" xfId="0" applyNumberFormat="1" applyFont="1" applyBorder="1" applyAlignment="1" applyProtection="1">
      <alignment horizontal="justify" vertical="center" wrapText="1"/>
      <protection locked="0"/>
    </xf>
    <xf numFmtId="165" fontId="58" fillId="0" borderId="140" xfId="0" applyNumberFormat="1" applyFont="1" applyBorder="1" applyAlignment="1" applyProtection="1">
      <alignment horizontal="justify" vertical="center" wrapText="1"/>
      <protection locked="0"/>
    </xf>
    <xf numFmtId="165" fontId="58" fillId="0" borderId="150" xfId="0" applyNumberFormat="1" applyFont="1" applyBorder="1" applyAlignment="1" applyProtection="1">
      <alignment horizontal="justify" vertical="center" wrapText="1"/>
      <protection locked="0"/>
    </xf>
    <xf numFmtId="165" fontId="58" fillId="0" borderId="60" xfId="0" applyNumberFormat="1" applyFont="1" applyBorder="1" applyAlignment="1" applyProtection="1">
      <alignment horizontal="justify" vertical="center" wrapText="1"/>
      <protection locked="0"/>
    </xf>
    <xf numFmtId="165" fontId="58" fillId="0" borderId="69" xfId="0" applyNumberFormat="1" applyFont="1" applyBorder="1" applyAlignment="1" applyProtection="1">
      <alignment horizontal="justify" vertical="center" wrapText="1"/>
      <protection locked="0"/>
    </xf>
    <xf numFmtId="165" fontId="58" fillId="0" borderId="61" xfId="0" applyNumberFormat="1" applyFont="1" applyBorder="1" applyAlignment="1" applyProtection="1">
      <alignment horizontal="justify" vertical="center" wrapText="1"/>
      <protection locked="0"/>
    </xf>
    <xf numFmtId="0" fontId="53" fillId="0" borderId="0" xfId="0" applyFont="1" applyAlignment="1">
      <alignment horizontal="left" wrapText="1"/>
    </xf>
    <xf numFmtId="0" fontId="52" fillId="0" borderId="0" xfId="0" applyFont="1" applyAlignment="1">
      <alignment horizontal="left" wrapText="1"/>
    </xf>
    <xf numFmtId="0" fontId="21" fillId="0" borderId="0" xfId="13" applyFont="1" applyAlignment="1">
      <alignment horizontal="center"/>
    </xf>
    <xf numFmtId="165" fontId="52" fillId="0" borderId="148" xfId="0" applyNumberFormat="1" applyFont="1" applyBorder="1" applyAlignment="1" applyProtection="1">
      <alignment horizontal="center" vertical="center" wrapText="1"/>
      <protection locked="0"/>
    </xf>
    <xf numFmtId="165" fontId="52" fillId="0" borderId="140" xfId="0" applyNumberFormat="1" applyFont="1" applyBorder="1" applyAlignment="1" applyProtection="1">
      <alignment horizontal="center" vertical="center" wrapText="1"/>
      <protection locked="0"/>
    </xf>
    <xf numFmtId="165" fontId="52" fillId="0" borderId="150" xfId="0" applyNumberFormat="1" applyFont="1" applyBorder="1" applyAlignment="1" applyProtection="1">
      <alignment horizontal="center" vertical="center" wrapText="1"/>
      <protection locked="0"/>
    </xf>
    <xf numFmtId="165" fontId="52" fillId="0" borderId="60" xfId="0" applyNumberFormat="1" applyFont="1" applyBorder="1" applyAlignment="1" applyProtection="1">
      <alignment horizontal="center" vertical="center" wrapText="1"/>
      <protection locked="0"/>
    </xf>
    <xf numFmtId="165" fontId="52" fillId="0" borderId="69" xfId="0" applyNumberFormat="1" applyFont="1" applyBorder="1" applyAlignment="1" applyProtection="1">
      <alignment horizontal="center" vertical="center" wrapText="1"/>
      <protection locked="0"/>
    </xf>
    <xf numFmtId="165" fontId="52" fillId="0" borderId="61" xfId="0" applyNumberFormat="1" applyFont="1" applyBorder="1" applyAlignment="1" applyProtection="1">
      <alignment horizontal="center" vertical="center" wrapText="1"/>
      <protection locked="0"/>
    </xf>
    <xf numFmtId="165" fontId="58" fillId="0" borderId="0" xfId="0" applyNumberFormat="1" applyFont="1" applyAlignment="1" applyProtection="1">
      <alignment horizontal="justify" vertical="center" wrapText="1"/>
      <protection locked="0"/>
    </xf>
    <xf numFmtId="165" fontId="58" fillId="0" borderId="85" xfId="0" applyNumberFormat="1" applyFont="1" applyBorder="1" applyAlignment="1" applyProtection="1">
      <alignment horizontal="justify" vertical="center" wrapText="1"/>
      <protection locked="0"/>
    </xf>
    <xf numFmtId="0" fontId="53" fillId="0" borderId="0" xfId="0" applyFont="1" applyAlignment="1">
      <alignment horizontal="center" vertical="center"/>
    </xf>
    <xf numFmtId="0" fontId="52" fillId="0" borderId="0" xfId="0" quotePrefix="1" applyFont="1" applyAlignment="1">
      <alignment horizontal="center" vertical="center"/>
    </xf>
    <xf numFmtId="0" fontId="0" fillId="0" borderId="136" xfId="0" applyBorder="1" applyAlignment="1">
      <alignment horizontal="center" vertical="center" wrapText="1"/>
    </xf>
    <xf numFmtId="0" fontId="0" fillId="0" borderId="137" xfId="0" applyBorder="1" applyAlignment="1">
      <alignment horizontal="center" vertical="center" wrapText="1"/>
    </xf>
    <xf numFmtId="0" fontId="52" fillId="0" borderId="0" xfId="0" applyFont="1" applyAlignment="1">
      <alignment horizontal="center"/>
    </xf>
    <xf numFmtId="0" fontId="53" fillId="0" borderId="0" xfId="0" applyFont="1" applyAlignment="1">
      <alignment horizontal="center"/>
    </xf>
    <xf numFmtId="165" fontId="58" fillId="0" borderId="360" xfId="0" applyNumberFormat="1" applyFont="1" applyBorder="1" applyAlignment="1" applyProtection="1">
      <alignment horizontal="center" vertical="center" wrapText="1"/>
      <protection locked="0"/>
    </xf>
    <xf numFmtId="165" fontId="58" fillId="0" borderId="361" xfId="0" applyNumberFormat="1" applyFont="1" applyBorder="1" applyAlignment="1" applyProtection="1">
      <alignment horizontal="center" vertical="center" wrapText="1"/>
      <protection locked="0"/>
    </xf>
    <xf numFmtId="165" fontId="58" fillId="0" borderId="378" xfId="0" applyNumberFormat="1" applyFont="1" applyBorder="1" applyAlignment="1" applyProtection="1">
      <alignment horizontal="center" vertical="center" wrapText="1"/>
      <protection locked="0"/>
    </xf>
    <xf numFmtId="165" fontId="58" fillId="0" borderId="389" xfId="0" applyNumberFormat="1" applyFont="1" applyBorder="1" applyAlignment="1" applyProtection="1">
      <alignment horizontal="center" vertical="center" wrapText="1"/>
      <protection locked="0"/>
    </xf>
    <xf numFmtId="165" fontId="58" fillId="0" borderId="390" xfId="0" applyNumberFormat="1" applyFont="1" applyBorder="1" applyAlignment="1" applyProtection="1">
      <alignment horizontal="center" vertical="center" wrapText="1"/>
      <protection locked="0"/>
    </xf>
    <xf numFmtId="165" fontId="58" fillId="0" borderId="391" xfId="0" applyNumberFormat="1" applyFont="1" applyBorder="1" applyAlignment="1" applyProtection="1">
      <alignment horizontal="center" vertical="center" wrapText="1"/>
      <protection locked="0"/>
    </xf>
    <xf numFmtId="0" fontId="21" fillId="0" borderId="0" xfId="13" applyFont="1" applyBorder="1" applyAlignment="1">
      <alignment horizontal="center"/>
    </xf>
    <xf numFmtId="165" fontId="52" fillId="20" borderId="0" xfId="13" applyNumberFormat="1" applyFont="1" applyFill="1" applyBorder="1" applyAlignment="1">
      <alignment horizontal="left" vertical="center"/>
    </xf>
    <xf numFmtId="0" fontId="52" fillId="20" borderId="0" xfId="13" quotePrefix="1" applyFont="1" applyFill="1" applyBorder="1" applyAlignment="1">
      <alignment horizontal="left" vertical="center"/>
    </xf>
    <xf numFmtId="165" fontId="58" fillId="0" borderId="359" xfId="0" applyNumberFormat="1" applyFont="1" applyBorder="1" applyAlignment="1" applyProtection="1">
      <alignment horizontal="center" vertical="center" wrapText="1"/>
      <protection locked="0"/>
    </xf>
    <xf numFmtId="165" fontId="58" fillId="0" borderId="345" xfId="0" applyNumberFormat="1" applyFont="1" applyBorder="1" applyAlignment="1" applyProtection="1">
      <alignment horizontal="center" vertical="center" wrapText="1"/>
      <protection locked="0"/>
    </xf>
    <xf numFmtId="165" fontId="58" fillId="0" borderId="356" xfId="0" applyNumberFormat="1" applyFont="1" applyBorder="1" applyAlignment="1" applyProtection="1">
      <alignment horizontal="center" vertical="center" wrapText="1"/>
      <protection locked="0"/>
    </xf>
    <xf numFmtId="165" fontId="58" fillId="0" borderId="257" xfId="0" applyNumberFormat="1" applyFont="1" applyBorder="1" applyAlignment="1" applyProtection="1">
      <alignment horizontal="center" vertical="center" wrapText="1"/>
      <protection locked="0"/>
    </xf>
    <xf numFmtId="165" fontId="58" fillId="0" borderId="242" xfId="0" applyNumberFormat="1" applyFont="1" applyBorder="1" applyAlignment="1" applyProtection="1">
      <alignment horizontal="center" vertical="center" wrapText="1"/>
      <protection locked="0"/>
    </xf>
    <xf numFmtId="165" fontId="58" fillId="0" borderId="243" xfId="0" applyNumberFormat="1" applyFont="1" applyBorder="1" applyAlignment="1" applyProtection="1">
      <alignment horizontal="center" vertical="center" wrapText="1"/>
      <protection locked="0"/>
    </xf>
    <xf numFmtId="0" fontId="52" fillId="20" borderId="203" xfId="13" quotePrefix="1" applyFont="1" applyFill="1" applyBorder="1" applyAlignment="1">
      <alignment horizontal="center" vertical="center"/>
    </xf>
    <xf numFmtId="0" fontId="52" fillId="20" borderId="203" xfId="13" applyFont="1" applyFill="1" applyBorder="1" applyAlignment="1">
      <alignment horizontal="center" vertical="center"/>
    </xf>
    <xf numFmtId="0" fontId="52" fillId="21" borderId="0" xfId="13" applyFont="1" applyFill="1" applyBorder="1" applyAlignment="1">
      <alignment horizontal="center" vertical="center"/>
    </xf>
    <xf numFmtId="165" fontId="52" fillId="21" borderId="0" xfId="1" applyNumberFormat="1" applyFont="1" applyFill="1" applyBorder="1" applyAlignment="1" applyProtection="1">
      <alignment horizontal="center" vertical="center"/>
    </xf>
    <xf numFmtId="0" fontId="52" fillId="23" borderId="203" xfId="13" quotePrefix="1" applyFont="1" applyFill="1" applyBorder="1" applyAlignment="1">
      <alignment horizontal="center" vertical="center"/>
    </xf>
    <xf numFmtId="0" fontId="52" fillId="23" borderId="203" xfId="13" applyFont="1" applyFill="1" applyBorder="1" applyAlignment="1">
      <alignment horizontal="center" vertical="center"/>
    </xf>
    <xf numFmtId="0" fontId="52" fillId="21" borderId="203" xfId="13" quotePrefix="1" applyFont="1" applyFill="1" applyBorder="1" applyAlignment="1">
      <alignment horizontal="center" vertical="center" wrapText="1"/>
    </xf>
    <xf numFmtId="0" fontId="52" fillId="23" borderId="0" xfId="13" quotePrefix="1" applyFont="1" applyFill="1" applyBorder="1" applyAlignment="1">
      <alignment horizontal="center" vertical="center"/>
    </xf>
    <xf numFmtId="0" fontId="52" fillId="23" borderId="0" xfId="13" applyFont="1" applyFill="1" applyBorder="1" applyAlignment="1">
      <alignment horizontal="center" vertical="center"/>
    </xf>
    <xf numFmtId="165" fontId="58" fillId="0" borderId="360" xfId="0" applyNumberFormat="1" applyFont="1" applyBorder="1" applyAlignment="1" applyProtection="1">
      <alignment horizontal="justify" vertical="center" wrapText="1"/>
      <protection locked="0"/>
    </xf>
    <xf numFmtId="165" fontId="58" fillId="0" borderId="361" xfId="0" applyNumberFormat="1" applyFont="1" applyBorder="1" applyAlignment="1" applyProtection="1">
      <alignment horizontal="justify" vertical="center" wrapText="1"/>
      <protection locked="0"/>
    </xf>
    <xf numFmtId="165" fontId="58" fillId="0" borderId="362" xfId="0" applyNumberFormat="1" applyFont="1" applyBorder="1" applyAlignment="1" applyProtection="1">
      <alignment horizontal="justify" vertical="center" wrapText="1"/>
      <protection locked="0"/>
    </xf>
    <xf numFmtId="165" fontId="58" fillId="0" borderId="352" xfId="0" applyNumberFormat="1" applyFont="1" applyBorder="1" applyAlignment="1" applyProtection="1">
      <alignment horizontal="justify" vertical="center" wrapText="1"/>
      <protection locked="0"/>
    </xf>
    <xf numFmtId="165" fontId="58" fillId="0" borderId="179" xfId="0" applyNumberFormat="1" applyFont="1" applyBorder="1" applyAlignment="1" applyProtection="1">
      <alignment horizontal="justify" vertical="center" wrapText="1"/>
      <protection locked="0"/>
    </xf>
    <xf numFmtId="165" fontId="58" fillId="0" borderId="0" xfId="0" applyNumberFormat="1" applyFont="1" applyBorder="1" applyAlignment="1" applyProtection="1">
      <alignment horizontal="justify" vertical="center" wrapText="1"/>
      <protection locked="0"/>
    </xf>
    <xf numFmtId="165" fontId="58" fillId="0" borderId="255" xfId="0" applyNumberFormat="1" applyFont="1" applyBorder="1" applyAlignment="1" applyProtection="1">
      <alignment horizontal="center" vertical="center" wrapText="1"/>
      <protection locked="0"/>
    </xf>
    <xf numFmtId="165" fontId="58" fillId="0" borderId="240" xfId="0" applyNumberFormat="1" applyFont="1" applyBorder="1" applyAlignment="1" applyProtection="1">
      <alignment horizontal="center" vertical="center" wrapText="1"/>
      <protection locked="0"/>
    </xf>
    <xf numFmtId="165" fontId="58" fillId="0" borderId="331" xfId="0" applyNumberFormat="1" applyFont="1" applyBorder="1" applyAlignment="1" applyProtection="1">
      <alignment horizontal="center" vertical="center"/>
      <protection locked="0"/>
    </xf>
    <xf numFmtId="165" fontId="58" fillId="0" borderId="332" xfId="0" applyNumberFormat="1" applyFont="1" applyBorder="1" applyAlignment="1" applyProtection="1">
      <alignment horizontal="center" vertical="center"/>
      <protection locked="0"/>
    </xf>
    <xf numFmtId="165" fontId="58" fillId="0" borderId="238" xfId="0" applyNumberFormat="1" applyFont="1" applyBorder="1" applyAlignment="1" applyProtection="1">
      <alignment horizontal="center" vertical="center"/>
      <protection locked="0"/>
    </xf>
    <xf numFmtId="165" fontId="58" fillId="0" borderId="388" xfId="0" applyNumberFormat="1" applyFont="1" applyBorder="1" applyAlignment="1" applyProtection="1">
      <alignment horizontal="center" vertical="center"/>
      <protection locked="0"/>
    </xf>
    <xf numFmtId="165" fontId="13" fillId="0" borderId="331" xfId="13" applyNumberFormat="1" applyFont="1" applyBorder="1" applyAlignment="1">
      <alignment horizontal="center" vertical="center"/>
    </xf>
    <xf numFmtId="0" fontId="13" fillId="0" borderId="39" xfId="13" applyFont="1" applyBorder="1" applyAlignment="1">
      <alignment horizontal="center" vertical="center"/>
    </xf>
    <xf numFmtId="0" fontId="13" fillId="0" borderId="332" xfId="13" applyFont="1" applyBorder="1" applyAlignment="1">
      <alignment horizontal="center" vertical="center"/>
    </xf>
    <xf numFmtId="0" fontId="13" fillId="0" borderId="392" xfId="13" applyFont="1" applyBorder="1" applyAlignment="1">
      <alignment horizontal="center" vertical="center"/>
    </xf>
    <xf numFmtId="0" fontId="13" fillId="0" borderId="242" xfId="13" applyFont="1" applyBorder="1" applyAlignment="1">
      <alignment horizontal="center" vertical="center"/>
    </xf>
    <xf numFmtId="0" fontId="13" fillId="0" borderId="388" xfId="13" applyFont="1" applyBorder="1" applyAlignment="1">
      <alignment horizontal="center" vertical="center"/>
    </xf>
    <xf numFmtId="164" fontId="52" fillId="0" borderId="230" xfId="0" applyNumberFormat="1" applyFont="1" applyBorder="1" applyAlignment="1">
      <alignment horizontal="center" vertical="center"/>
    </xf>
    <xf numFmtId="164" fontId="52" fillId="0" borderId="233" xfId="0" applyNumberFormat="1" applyFont="1" applyBorder="1" applyAlignment="1">
      <alignment horizontal="center" vertical="center"/>
    </xf>
    <xf numFmtId="164" fontId="52" fillId="0" borderId="234" xfId="0" applyNumberFormat="1" applyFont="1" applyBorder="1" applyAlignment="1">
      <alignment horizontal="center" vertical="center"/>
    </xf>
    <xf numFmtId="164" fontId="52" fillId="0" borderId="238" xfId="0" applyNumberFormat="1" applyFont="1" applyBorder="1" applyAlignment="1">
      <alignment horizontal="center" vertical="center"/>
    </xf>
    <xf numFmtId="164" fontId="52" fillId="0" borderId="215" xfId="0" applyNumberFormat="1" applyFont="1" applyBorder="1" applyAlignment="1">
      <alignment horizontal="center" vertical="center"/>
    </xf>
    <xf numFmtId="164" fontId="52" fillId="0" borderId="216" xfId="0" applyNumberFormat="1" applyFont="1" applyBorder="1" applyAlignment="1">
      <alignment horizontal="center" vertical="center"/>
    </xf>
    <xf numFmtId="3" fontId="52" fillId="3" borderId="220" xfId="0" quotePrefix="1" applyNumberFormat="1" applyFont="1" applyFill="1" applyBorder="1" applyAlignment="1" applyProtection="1">
      <alignment horizontal="right"/>
      <protection locked="0"/>
    </xf>
    <xf numFmtId="0" fontId="52" fillId="3" borderId="204" xfId="0" quotePrefix="1" applyFont="1" applyFill="1" applyBorder="1" applyAlignment="1">
      <alignment horizontal="center" vertical="center"/>
    </xf>
    <xf numFmtId="0" fontId="52" fillId="3" borderId="204" xfId="0" applyFont="1" applyFill="1" applyBorder="1" applyAlignment="1">
      <alignment horizontal="center" vertical="center"/>
    </xf>
    <xf numFmtId="164" fontId="58" fillId="3" borderId="222" xfId="1" applyNumberFormat="1" applyFont="1" applyFill="1" applyBorder="1" applyAlignment="1" applyProtection="1">
      <alignment horizontal="left" vertical="center"/>
    </xf>
    <xf numFmtId="164" fontId="58" fillId="3" borderId="223" xfId="1" applyNumberFormat="1" applyFont="1" applyFill="1" applyBorder="1" applyAlignment="1" applyProtection="1">
      <alignment horizontal="left" vertical="center"/>
    </xf>
    <xf numFmtId="164" fontId="58" fillId="3" borderId="236" xfId="1" applyNumberFormat="1" applyFont="1" applyFill="1" applyBorder="1" applyAlignment="1" applyProtection="1">
      <alignment horizontal="left" vertical="center"/>
    </xf>
    <xf numFmtId="164" fontId="58" fillId="3" borderId="214" xfId="1" applyNumberFormat="1" applyFont="1" applyFill="1" applyBorder="1" applyAlignment="1" applyProtection="1">
      <alignment horizontal="left" vertical="center"/>
    </xf>
    <xf numFmtId="164" fontId="58" fillId="3" borderId="220" xfId="1" applyNumberFormat="1" applyFont="1" applyFill="1" applyBorder="1" applyAlignment="1" applyProtection="1">
      <alignment horizontal="left" vertical="center"/>
    </xf>
    <xf numFmtId="164" fontId="58" fillId="3" borderId="237" xfId="1" applyNumberFormat="1" applyFont="1" applyFill="1" applyBorder="1" applyAlignment="1" applyProtection="1">
      <alignment horizontal="left" vertical="center"/>
    </xf>
    <xf numFmtId="164" fontId="58" fillId="3" borderId="359" xfId="1" applyNumberFormat="1" applyFont="1" applyFill="1" applyBorder="1" applyAlignment="1" applyProtection="1">
      <alignment horizontal="left" vertical="center"/>
    </xf>
    <xf numFmtId="164" fontId="58" fillId="3" borderId="39" xfId="1" applyNumberFormat="1" applyFont="1" applyFill="1" applyBorder="1" applyAlignment="1" applyProtection="1">
      <alignment horizontal="left" vertical="center"/>
    </xf>
    <xf numFmtId="164" fontId="58" fillId="3" borderId="356" xfId="1" applyNumberFormat="1" applyFont="1" applyFill="1" applyBorder="1" applyAlignment="1" applyProtection="1">
      <alignment horizontal="left" vertical="center"/>
    </xf>
    <xf numFmtId="164" fontId="58" fillId="3" borderId="257" xfId="1" applyNumberFormat="1" applyFont="1" applyFill="1" applyBorder="1" applyAlignment="1" applyProtection="1">
      <alignment horizontal="left" vertical="center"/>
    </xf>
    <xf numFmtId="164" fontId="58" fillId="3" borderId="242" xfId="1" applyNumberFormat="1" applyFont="1" applyFill="1" applyBorder="1" applyAlignment="1" applyProtection="1">
      <alignment horizontal="left" vertical="center"/>
    </xf>
    <xf numFmtId="164" fontId="58" fillId="3" borderId="243" xfId="1" applyNumberFormat="1" applyFont="1" applyFill="1" applyBorder="1" applyAlignment="1" applyProtection="1">
      <alignment horizontal="left" vertical="center"/>
    </xf>
    <xf numFmtId="0" fontId="52" fillId="3" borderId="85" xfId="0" quotePrefix="1" applyFont="1" applyFill="1" applyBorder="1" applyAlignment="1">
      <alignment horizontal="center" vertical="center"/>
    </xf>
    <xf numFmtId="0" fontId="52" fillId="3" borderId="85" xfId="0" applyFont="1" applyFill="1" applyBorder="1" applyAlignment="1">
      <alignment horizontal="center" vertical="center"/>
    </xf>
    <xf numFmtId="164" fontId="58" fillId="3" borderId="148" xfId="1" applyNumberFormat="1" applyFont="1" applyFill="1" applyBorder="1" applyAlignment="1" applyProtection="1">
      <alignment horizontal="left" vertical="center"/>
    </xf>
    <xf numFmtId="164" fontId="58" fillId="3" borderId="140" xfId="1" applyNumberFormat="1" applyFont="1" applyFill="1" applyBorder="1" applyAlignment="1" applyProtection="1">
      <alignment horizontal="left" vertical="center"/>
    </xf>
    <xf numFmtId="164" fontId="58" fillId="3" borderId="150" xfId="1" applyNumberFormat="1" applyFont="1" applyFill="1" applyBorder="1" applyAlignment="1" applyProtection="1">
      <alignment horizontal="left" vertical="center"/>
    </xf>
    <xf numFmtId="164" fontId="58" fillId="3" borderId="60" xfId="1" applyNumberFormat="1" applyFont="1" applyFill="1" applyBorder="1" applyAlignment="1" applyProtection="1">
      <alignment horizontal="left" vertical="center"/>
    </xf>
    <xf numFmtId="164" fontId="58" fillId="3" borderId="69" xfId="1" applyNumberFormat="1" applyFont="1" applyFill="1" applyBorder="1" applyAlignment="1" applyProtection="1">
      <alignment horizontal="left" vertical="center"/>
    </xf>
    <xf numFmtId="164" fontId="58" fillId="3" borderId="61" xfId="1" applyNumberFormat="1" applyFont="1" applyFill="1" applyBorder="1" applyAlignment="1" applyProtection="1">
      <alignment horizontal="left" vertical="center"/>
    </xf>
    <xf numFmtId="164" fontId="58" fillId="3" borderId="119" xfId="1" applyNumberFormat="1" applyFont="1" applyFill="1" applyBorder="1" applyAlignment="1" applyProtection="1">
      <alignment horizontal="left" vertical="center"/>
    </xf>
    <xf numFmtId="164" fontId="58" fillId="3" borderId="111" xfId="1" applyNumberFormat="1" applyFont="1" applyFill="1" applyBorder="1" applyAlignment="1" applyProtection="1">
      <alignment horizontal="left" vertical="center"/>
    </xf>
    <xf numFmtId="164" fontId="58" fillId="3" borderId="0" xfId="1" applyNumberFormat="1" applyFont="1" applyFill="1" applyBorder="1" applyAlignment="1" applyProtection="1">
      <alignment horizontal="left" vertical="center"/>
    </xf>
    <xf numFmtId="164" fontId="58" fillId="3" borderId="85" xfId="1" applyNumberFormat="1" applyFont="1" applyFill="1" applyBorder="1" applyAlignment="1" applyProtection="1">
      <alignment horizontal="left" vertical="center"/>
    </xf>
    <xf numFmtId="3" fontId="52" fillId="3" borderId="69" xfId="0" quotePrefix="1" applyNumberFormat="1" applyFont="1" applyFill="1" applyBorder="1" applyAlignment="1" applyProtection="1">
      <alignment horizontal="right"/>
      <protection locked="0"/>
    </xf>
    <xf numFmtId="164" fontId="58" fillId="3" borderId="393" xfId="1" applyNumberFormat="1" applyFont="1" applyFill="1" applyBorder="1" applyAlignment="1" applyProtection="1">
      <alignment horizontal="center" vertical="center"/>
    </xf>
    <xf numFmtId="164" fontId="58" fillId="3" borderId="39" xfId="1" applyNumberFormat="1" applyFont="1" applyFill="1" applyBorder="1" applyAlignment="1" applyProtection="1">
      <alignment horizontal="center" vertical="center"/>
    </xf>
    <xf numFmtId="164" fontId="58" fillId="3" borderId="332" xfId="1" applyNumberFormat="1" applyFont="1" applyFill="1" applyBorder="1" applyAlignment="1" applyProtection="1">
      <alignment horizontal="center" vertical="center"/>
    </xf>
    <xf numFmtId="164" fontId="58" fillId="3" borderId="238" xfId="1" applyNumberFormat="1" applyFont="1" applyFill="1" applyBorder="1" applyAlignment="1" applyProtection="1">
      <alignment horizontal="center" vertical="center"/>
    </xf>
    <xf numFmtId="164" fontId="58" fillId="3" borderId="242" xfId="1" applyNumberFormat="1" applyFont="1" applyFill="1" applyBorder="1" applyAlignment="1" applyProtection="1">
      <alignment horizontal="center" vertical="center"/>
    </xf>
    <xf numFmtId="164" fontId="58" fillId="3" borderId="388" xfId="1" applyNumberFormat="1" applyFont="1" applyFill="1" applyBorder="1" applyAlignment="1" applyProtection="1">
      <alignment horizontal="center" vertical="center"/>
    </xf>
    <xf numFmtId="3" fontId="52" fillId="3" borderId="475" xfId="0" quotePrefix="1" applyNumberFormat="1" applyFont="1" applyFill="1" applyBorder="1" applyAlignment="1" applyProtection="1">
      <alignment horizontal="right"/>
      <protection locked="0"/>
    </xf>
    <xf numFmtId="0" fontId="113" fillId="3" borderId="196" xfId="0" applyFont="1" applyFill="1" applyBorder="1" applyAlignment="1">
      <alignment horizontal="center" vertical="top"/>
    </xf>
    <xf numFmtId="0" fontId="52" fillId="3" borderId="529" xfId="0" quotePrefix="1" applyFont="1" applyFill="1" applyBorder="1" applyAlignment="1">
      <alignment horizontal="center" vertical="center"/>
    </xf>
    <xf numFmtId="164" fontId="52" fillId="0" borderId="230" xfId="0" applyNumberFormat="1" applyFont="1" applyBorder="1" applyAlignment="1">
      <alignment vertical="center"/>
    </xf>
    <xf numFmtId="164" fontId="52" fillId="0" borderId="233" xfId="0" applyNumberFormat="1" applyFont="1" applyBorder="1" applyAlignment="1">
      <alignment vertical="center"/>
    </xf>
    <xf numFmtId="164" fontId="52" fillId="0" borderId="234" xfId="0" applyNumberFormat="1" applyFont="1" applyBorder="1" applyAlignment="1">
      <alignment vertical="center"/>
    </xf>
    <xf numFmtId="164" fontId="52" fillId="0" borderId="238" xfId="0" applyNumberFormat="1" applyFont="1" applyBorder="1" applyAlignment="1">
      <alignment vertical="center"/>
    </xf>
    <xf numFmtId="164" fontId="52" fillId="0" borderId="215" xfId="0" applyNumberFormat="1" applyFont="1" applyBorder="1" applyAlignment="1">
      <alignment vertical="center"/>
    </xf>
    <xf numFmtId="164" fontId="52" fillId="0" borderId="216" xfId="0" applyNumberFormat="1" applyFont="1" applyBorder="1" applyAlignment="1">
      <alignment vertical="center"/>
    </xf>
    <xf numFmtId="164" fontId="99" fillId="3" borderId="222" xfId="1" applyNumberFormat="1" applyFont="1" applyFill="1" applyBorder="1" applyAlignment="1" applyProtection="1">
      <alignment horizontal="left" vertical="center"/>
    </xf>
    <xf numFmtId="164" fontId="99" fillId="3" borderId="223" xfId="1" applyNumberFormat="1" applyFont="1" applyFill="1" applyBorder="1" applyAlignment="1" applyProtection="1">
      <alignment horizontal="left" vertical="center"/>
    </xf>
    <xf numFmtId="164" fontId="99" fillId="3" borderId="236" xfId="1" applyNumberFormat="1" applyFont="1" applyFill="1" applyBorder="1" applyAlignment="1" applyProtection="1">
      <alignment horizontal="left" vertical="center"/>
    </xf>
    <xf numFmtId="164" fontId="99" fillId="3" borderId="214" xfId="1" applyNumberFormat="1" applyFont="1" applyFill="1" applyBorder="1" applyAlignment="1" applyProtection="1">
      <alignment horizontal="left" vertical="center"/>
    </xf>
    <xf numFmtId="164" fontId="99" fillId="3" borderId="220" xfId="1" applyNumberFormat="1" applyFont="1" applyFill="1" applyBorder="1" applyAlignment="1" applyProtection="1">
      <alignment horizontal="left" vertical="center"/>
    </xf>
    <xf numFmtId="164" fontId="99" fillId="3" borderId="237" xfId="1" applyNumberFormat="1" applyFont="1" applyFill="1" applyBorder="1" applyAlignment="1" applyProtection="1">
      <alignment horizontal="left" vertical="center"/>
    </xf>
    <xf numFmtId="0" fontId="113" fillId="3" borderId="0" xfId="0" applyFont="1" applyFill="1" applyBorder="1" applyAlignment="1">
      <alignment horizontal="center" vertical="top"/>
    </xf>
    <xf numFmtId="0" fontId="52" fillId="3" borderId="86" xfId="0" quotePrefix="1" applyFont="1" applyFill="1" applyBorder="1" applyAlignment="1">
      <alignment horizontal="center" vertical="center"/>
    </xf>
    <xf numFmtId="0" fontId="52" fillId="3" borderId="86" xfId="0" applyFont="1" applyFill="1" applyBorder="1" applyAlignment="1">
      <alignment horizontal="center" vertical="center"/>
    </xf>
    <xf numFmtId="164" fontId="58" fillId="3" borderId="118" xfId="1" applyNumberFormat="1" applyFont="1" applyFill="1" applyBorder="1" applyAlignment="1" applyProtection="1">
      <alignment horizontal="left" vertical="center"/>
    </xf>
    <xf numFmtId="0" fontId="52" fillId="3" borderId="0" xfId="0" quotePrefix="1" applyFont="1" applyFill="1" applyAlignment="1">
      <alignment horizontal="center" vertical="center"/>
    </xf>
    <xf numFmtId="0" fontId="52" fillId="3" borderId="0" xfId="0" applyFont="1" applyFill="1" applyAlignment="1">
      <alignment horizontal="center" vertical="center"/>
    </xf>
    <xf numFmtId="169" fontId="155" fillId="24" borderId="399" xfId="0" applyNumberFormat="1" applyFont="1" applyFill="1" applyBorder="1" applyAlignment="1">
      <alignment horizontal="center" vertical="center"/>
    </xf>
    <xf numFmtId="169" fontId="155" fillId="24" borderId="452" xfId="0" applyNumberFormat="1" applyFont="1" applyFill="1" applyBorder="1" applyAlignment="1">
      <alignment horizontal="center" vertical="center"/>
    </xf>
    <xf numFmtId="169" fontId="155" fillId="24" borderId="400" xfId="0" applyNumberFormat="1" applyFont="1" applyFill="1" applyBorder="1" applyAlignment="1">
      <alignment horizontal="center" vertical="center"/>
    </xf>
    <xf numFmtId="169" fontId="155" fillId="24" borderId="401" xfId="0" applyNumberFormat="1" applyFont="1" applyFill="1" applyBorder="1" applyAlignment="1">
      <alignment horizontal="center" vertical="center"/>
    </xf>
    <xf numFmtId="169" fontId="155" fillId="24" borderId="457" xfId="0" applyNumberFormat="1" applyFont="1" applyFill="1" applyBorder="1" applyAlignment="1">
      <alignment horizontal="center" vertical="center"/>
    </xf>
    <xf numFmtId="169" fontId="155" fillId="24" borderId="402" xfId="0" applyNumberFormat="1" applyFont="1" applyFill="1" applyBorder="1" applyAlignment="1">
      <alignment horizontal="center" vertical="center"/>
    </xf>
    <xf numFmtId="49" fontId="93" fillId="24" borderId="457" xfId="0" quotePrefix="1" applyNumberFormat="1" applyFont="1" applyFill="1" applyBorder="1" applyAlignment="1">
      <alignment horizontal="right"/>
    </xf>
    <xf numFmtId="0" fontId="112" fillId="3" borderId="196" xfId="0" applyFont="1" applyFill="1" applyBorder="1" applyAlignment="1">
      <alignment horizontal="center"/>
    </xf>
    <xf numFmtId="0" fontId="52" fillId="3" borderId="203" xfId="0" quotePrefix="1" applyFont="1" applyFill="1" applyBorder="1" applyAlignment="1">
      <alignment horizontal="center" vertical="center"/>
    </xf>
    <xf numFmtId="2" fontId="52" fillId="3" borderId="0" xfId="0" applyNumberFormat="1" applyFont="1" applyFill="1" applyAlignment="1">
      <alignment horizontal="center"/>
    </xf>
    <xf numFmtId="0" fontId="93" fillId="24" borderId="0" xfId="0" applyFont="1" applyFill="1" applyAlignment="1">
      <alignment horizontal="center" vertical="center" wrapText="1"/>
    </xf>
    <xf numFmtId="3" fontId="93" fillId="24" borderId="0" xfId="0" applyNumberFormat="1" applyFont="1" applyFill="1" applyAlignment="1">
      <alignment horizontal="center"/>
    </xf>
    <xf numFmtId="0" fontId="93" fillId="0" borderId="458" xfId="0" quotePrefix="1" applyFont="1" applyBorder="1" applyAlignment="1">
      <alignment horizontal="center" vertical="center"/>
    </xf>
    <xf numFmtId="0" fontId="32" fillId="0" borderId="458" xfId="0" applyFont="1" applyBorder="1"/>
    <xf numFmtId="0" fontId="93" fillId="24" borderId="529" xfId="0" quotePrefix="1" applyFont="1" applyFill="1" applyBorder="1" applyAlignment="1">
      <alignment horizontal="center" vertical="center"/>
    </xf>
    <xf numFmtId="0" fontId="93" fillId="24" borderId="457" xfId="0" quotePrefix="1" applyFont="1" applyFill="1" applyBorder="1" applyAlignment="1">
      <alignment horizontal="right"/>
    </xf>
    <xf numFmtId="169" fontId="96" fillId="24" borderId="399" xfId="0" applyNumberFormat="1" applyFont="1" applyFill="1" applyBorder="1" applyAlignment="1">
      <alignment horizontal="center" vertical="center"/>
    </xf>
    <xf numFmtId="169" fontId="96" fillId="24" borderId="452" xfId="0" applyNumberFormat="1" applyFont="1" applyFill="1" applyBorder="1" applyAlignment="1">
      <alignment horizontal="center" vertical="center"/>
    </xf>
    <xf numFmtId="169" fontId="96" fillId="24" borderId="400" xfId="0" applyNumberFormat="1" applyFont="1" applyFill="1" applyBorder="1" applyAlignment="1">
      <alignment horizontal="center" vertical="center"/>
    </xf>
    <xf numFmtId="169" fontId="96" fillId="24" borderId="401" xfId="0" applyNumberFormat="1" applyFont="1" applyFill="1" applyBorder="1" applyAlignment="1">
      <alignment horizontal="center" vertical="center"/>
    </xf>
    <xf numFmtId="169" fontId="96" fillId="24" borderId="457" xfId="0" applyNumberFormat="1" applyFont="1" applyFill="1" applyBorder="1" applyAlignment="1">
      <alignment horizontal="center" vertical="center"/>
    </xf>
    <xf numFmtId="169" fontId="96" fillId="24" borderId="402" xfId="0" applyNumberFormat="1" applyFont="1" applyFill="1" applyBorder="1" applyAlignment="1">
      <alignment horizontal="center" vertical="center"/>
    </xf>
    <xf numFmtId="3" fontId="96" fillId="24" borderId="513" xfId="0" applyNumberFormat="1" applyFont="1" applyFill="1" applyBorder="1" applyAlignment="1">
      <alignment horizontal="center" vertical="center" wrapText="1"/>
    </xf>
    <xf numFmtId="3" fontId="96" fillId="24" borderId="515" xfId="0" applyNumberFormat="1" applyFont="1" applyFill="1" applyBorder="1" applyAlignment="1">
      <alignment horizontal="center" vertical="center" wrapText="1"/>
    </xf>
    <xf numFmtId="3" fontId="96" fillId="24" borderId="510" xfId="0" applyNumberFormat="1" applyFont="1" applyFill="1" applyBorder="1" applyAlignment="1">
      <alignment horizontal="center" vertical="center" wrapText="1"/>
    </xf>
    <xf numFmtId="3" fontId="96" fillId="24" borderId="530" xfId="0" applyNumberFormat="1" applyFont="1" applyFill="1" applyBorder="1" applyAlignment="1">
      <alignment horizontal="center" vertical="center" wrapText="1"/>
    </xf>
    <xf numFmtId="0" fontId="93" fillId="24" borderId="458" xfId="0" quotePrefix="1" applyFont="1" applyFill="1" applyBorder="1" applyAlignment="1">
      <alignment horizontal="center" vertical="center"/>
    </xf>
    <xf numFmtId="49" fontId="93" fillId="24" borderId="458" xfId="0" applyNumberFormat="1" applyFont="1" applyFill="1" applyBorder="1" applyAlignment="1">
      <alignment horizontal="center" vertical="center"/>
    </xf>
    <xf numFmtId="3" fontId="93" fillId="24" borderId="457" xfId="0" quotePrefix="1" applyNumberFormat="1" applyFont="1" applyFill="1" applyBorder="1" applyAlignment="1">
      <alignment horizontal="right"/>
    </xf>
    <xf numFmtId="0" fontId="52" fillId="3" borderId="385" xfId="0" quotePrefix="1" applyFont="1" applyFill="1" applyBorder="1" applyAlignment="1">
      <alignment horizontal="center" vertical="center"/>
    </xf>
    <xf numFmtId="3" fontId="52" fillId="3" borderId="0" xfId="0" quotePrefix="1" applyNumberFormat="1" applyFont="1" applyFill="1" applyBorder="1" applyAlignment="1" applyProtection="1">
      <alignment horizontal="right"/>
      <protection locked="0"/>
    </xf>
    <xf numFmtId="3" fontId="20" fillId="3" borderId="393" xfId="0" applyNumberFormat="1" applyFont="1" applyFill="1" applyBorder="1" applyAlignment="1" applyProtection="1">
      <alignment horizontal="center" vertical="center" wrapText="1"/>
      <protection locked="0"/>
    </xf>
    <xf numFmtId="3" fontId="20" fillId="3" borderId="332" xfId="0" applyNumberFormat="1" applyFont="1" applyFill="1" applyBorder="1" applyAlignment="1" applyProtection="1">
      <alignment horizontal="center" vertical="center" wrapText="1"/>
      <protection locked="0"/>
    </xf>
    <xf numFmtId="3" fontId="20" fillId="3" borderId="238" xfId="0" applyNumberFormat="1" applyFont="1" applyFill="1" applyBorder="1" applyAlignment="1" applyProtection="1">
      <alignment horizontal="center" vertical="center" wrapText="1"/>
      <protection locked="0"/>
    </xf>
    <xf numFmtId="3" fontId="20" fillId="3" borderId="388" xfId="0" applyNumberFormat="1" applyFont="1" applyFill="1" applyBorder="1" applyAlignment="1" applyProtection="1">
      <alignment horizontal="center" vertical="center" wrapText="1"/>
      <protection locked="0"/>
    </xf>
    <xf numFmtId="0" fontId="96" fillId="24" borderId="536" xfId="0" applyFont="1" applyFill="1" applyBorder="1" applyAlignment="1">
      <alignment horizontal="center"/>
    </xf>
    <xf numFmtId="3" fontId="52" fillId="3" borderId="56" xfId="0" quotePrefix="1" applyNumberFormat="1" applyFont="1" applyFill="1" applyBorder="1" applyAlignment="1" applyProtection="1">
      <alignment horizontal="right"/>
      <protection locked="0"/>
    </xf>
    <xf numFmtId="0" fontId="52" fillId="3" borderId="0" xfId="0" applyFont="1" applyFill="1" applyAlignment="1">
      <alignment horizontal="center"/>
    </xf>
    <xf numFmtId="0" fontId="52" fillId="3" borderId="0" xfId="0" applyFont="1" applyFill="1" applyAlignment="1">
      <alignment horizontal="center" vertical="center" wrapText="1"/>
    </xf>
    <xf numFmtId="0" fontId="52" fillId="3" borderId="0" xfId="0" applyFont="1" applyFill="1" applyAlignment="1">
      <alignment horizontal="center" wrapText="1"/>
    </xf>
    <xf numFmtId="3" fontId="52" fillId="3" borderId="0" xfId="0" quotePrefix="1" applyNumberFormat="1" applyFont="1" applyFill="1" applyAlignment="1" applyProtection="1">
      <alignment horizontal="right"/>
      <protection locked="0"/>
    </xf>
    <xf numFmtId="164" fontId="58" fillId="3" borderId="160" xfId="1" applyNumberFormat="1" applyFont="1" applyFill="1" applyBorder="1" applyAlignment="1" applyProtection="1">
      <alignment horizontal="left" vertical="center"/>
    </xf>
    <xf numFmtId="0" fontId="93" fillId="24" borderId="458" xfId="0" applyFont="1" applyFill="1" applyBorder="1" applyAlignment="1">
      <alignment horizontal="center" vertical="center"/>
    </xf>
    <xf numFmtId="0" fontId="171" fillId="0" borderId="0" xfId="0" applyFont="1" applyBorder="1" applyAlignment="1">
      <alignment horizontal="center" vertical="center"/>
    </xf>
    <xf numFmtId="0" fontId="0" fillId="0" borderId="0" xfId="0" applyBorder="1"/>
    <xf numFmtId="0" fontId="52" fillId="3" borderId="0" xfId="0" quotePrefix="1" applyFont="1" applyFill="1" applyBorder="1" applyAlignment="1">
      <alignment horizontal="center" vertical="center"/>
    </xf>
    <xf numFmtId="3" fontId="52" fillId="3" borderId="0" xfId="0" applyNumberFormat="1" applyFont="1" applyFill="1" applyAlignment="1" applyProtection="1">
      <alignment horizontal="center" vertical="center"/>
      <protection locked="0"/>
    </xf>
    <xf numFmtId="0" fontId="52" fillId="3" borderId="160" xfId="0" quotePrefix="1" applyFont="1" applyFill="1" applyBorder="1" applyAlignment="1">
      <alignment horizontal="center" vertical="center"/>
    </xf>
    <xf numFmtId="164" fontId="58" fillId="3" borderId="532" xfId="1" applyNumberFormat="1" applyFont="1" applyFill="1" applyBorder="1" applyAlignment="1" applyProtection="1">
      <alignment horizontal="center" vertical="center"/>
    </xf>
    <xf numFmtId="164" fontId="58" fillId="3" borderId="512" xfId="1" applyNumberFormat="1" applyFont="1" applyFill="1" applyBorder="1" applyAlignment="1" applyProtection="1">
      <alignment horizontal="center" vertical="center"/>
    </xf>
    <xf numFmtId="164" fontId="58" fillId="3" borderId="533" xfId="1" applyNumberFormat="1" applyFont="1" applyFill="1" applyBorder="1" applyAlignment="1" applyProtection="1">
      <alignment horizontal="center" vertical="center"/>
    </xf>
    <xf numFmtId="164" fontId="58" fillId="3" borderId="498" xfId="1" applyNumberFormat="1" applyFont="1" applyFill="1" applyBorder="1" applyAlignment="1" applyProtection="1">
      <alignment horizontal="center" vertical="center"/>
    </xf>
    <xf numFmtId="164" fontId="58" fillId="3" borderId="511" xfId="1" applyNumberFormat="1" applyFont="1" applyFill="1" applyBorder="1" applyAlignment="1" applyProtection="1">
      <alignment horizontal="center" vertical="center"/>
    </xf>
    <xf numFmtId="164" fontId="58" fillId="3" borderId="531" xfId="1" applyNumberFormat="1" applyFont="1" applyFill="1" applyBorder="1" applyAlignment="1" applyProtection="1">
      <alignment horizontal="center" vertical="center"/>
    </xf>
    <xf numFmtId="0" fontId="53" fillId="3" borderId="56" xfId="0" applyFont="1" applyFill="1" applyBorder="1" applyAlignment="1">
      <alignment horizontal="left" vertical="top" wrapText="1"/>
    </xf>
    <xf numFmtId="0" fontId="52" fillId="3" borderId="69" xfId="0" quotePrefix="1" applyFont="1" applyFill="1" applyBorder="1" applyAlignment="1">
      <alignment horizontal="right"/>
    </xf>
    <xf numFmtId="164" fontId="58" fillId="3" borderId="117" xfId="0" applyNumberFormat="1" applyFont="1" applyFill="1" applyBorder="1" applyAlignment="1" applyProtection="1">
      <alignment vertical="center" wrapText="1"/>
      <protection locked="0"/>
    </xf>
    <xf numFmtId="164" fontId="58" fillId="3" borderId="111" xfId="0" applyNumberFormat="1" applyFont="1" applyFill="1" applyBorder="1" applyAlignment="1" applyProtection="1">
      <alignment vertical="center" wrapText="1"/>
      <protection locked="0"/>
    </xf>
    <xf numFmtId="164" fontId="58" fillId="3" borderId="118" xfId="0" applyNumberFormat="1" applyFont="1" applyFill="1" applyBorder="1" applyAlignment="1" applyProtection="1">
      <alignment vertical="center" wrapText="1"/>
      <protection locked="0"/>
    </xf>
    <xf numFmtId="164" fontId="58" fillId="3" borderId="54" xfId="0" applyNumberFormat="1" applyFont="1" applyFill="1" applyBorder="1" applyAlignment="1" applyProtection="1">
      <alignment vertical="center" wrapText="1"/>
      <protection locked="0"/>
    </xf>
    <xf numFmtId="164" fontId="58" fillId="3" borderId="69" xfId="0" applyNumberFormat="1" applyFont="1" applyFill="1" applyBorder="1" applyAlignment="1" applyProtection="1">
      <alignment vertical="center" wrapText="1"/>
      <protection locked="0"/>
    </xf>
    <xf numFmtId="164" fontId="58" fillId="3" borderId="61" xfId="0" applyNumberFormat="1" applyFont="1" applyFill="1" applyBorder="1" applyAlignment="1" applyProtection="1">
      <alignment vertical="center" wrapText="1"/>
      <protection locked="0"/>
    </xf>
    <xf numFmtId="0" fontId="52" fillId="3" borderId="350" xfId="0" quotePrefix="1" applyFont="1" applyFill="1" applyBorder="1" applyAlignment="1">
      <alignment horizontal="center" vertical="center"/>
    </xf>
    <xf numFmtId="164" fontId="58" fillId="3" borderId="377" xfId="0" applyNumberFormat="1" applyFont="1" applyFill="1" applyBorder="1" applyAlignment="1" applyProtection="1">
      <alignment vertical="center" wrapText="1"/>
      <protection locked="0"/>
    </xf>
    <xf numFmtId="164" fontId="58" fillId="3" borderId="327" xfId="0" applyNumberFormat="1" applyFont="1" applyFill="1" applyBorder="1" applyAlignment="1" applyProtection="1">
      <alignment vertical="center" wrapText="1"/>
      <protection locked="0"/>
    </xf>
    <xf numFmtId="164" fontId="58" fillId="3" borderId="378" xfId="0" applyNumberFormat="1" applyFont="1" applyFill="1" applyBorder="1" applyAlignment="1" applyProtection="1">
      <alignment vertical="center" wrapText="1"/>
      <protection locked="0"/>
    </xf>
    <xf numFmtId="164" fontId="58" fillId="3" borderId="333" xfId="0" applyNumberFormat="1" applyFont="1" applyFill="1" applyBorder="1" applyAlignment="1" applyProtection="1">
      <alignment vertical="center" wrapText="1"/>
      <protection locked="0"/>
    </xf>
    <xf numFmtId="164" fontId="58" fillId="3" borderId="351" xfId="0" applyNumberFormat="1" applyFont="1" applyFill="1" applyBorder="1" applyAlignment="1" applyProtection="1">
      <alignment vertical="center" wrapText="1"/>
      <protection locked="0"/>
    </xf>
    <xf numFmtId="164" fontId="58" fillId="3" borderId="353" xfId="0" applyNumberFormat="1" applyFont="1" applyFill="1" applyBorder="1" applyAlignment="1" applyProtection="1">
      <alignment vertical="center" wrapText="1"/>
      <protection locked="0"/>
    </xf>
    <xf numFmtId="0" fontId="113" fillId="3" borderId="195" xfId="0" applyFont="1" applyFill="1" applyBorder="1" applyAlignment="1" applyProtection="1">
      <alignment horizontal="center"/>
      <protection locked="0"/>
    </xf>
    <xf numFmtId="0" fontId="53" fillId="3" borderId="196" xfId="0" applyFont="1" applyFill="1" applyBorder="1" applyAlignment="1">
      <alignment horizontal="center"/>
    </xf>
    <xf numFmtId="164" fontId="58" fillId="3" borderId="395" xfId="0" applyNumberFormat="1" applyFont="1" applyFill="1" applyBorder="1" applyAlignment="1" applyProtection="1">
      <alignment horizontal="center" vertical="center" wrapText="1"/>
      <protection locked="0"/>
    </xf>
    <xf numFmtId="164" fontId="58" fillId="3" borderId="396" xfId="0" applyNumberFormat="1" applyFont="1" applyFill="1" applyBorder="1" applyAlignment="1" applyProtection="1">
      <alignment horizontal="center" vertical="center" wrapText="1"/>
      <protection locked="0"/>
    </xf>
    <xf numFmtId="164" fontId="58" fillId="3" borderId="397" xfId="0" applyNumberFormat="1" applyFont="1" applyFill="1" applyBorder="1" applyAlignment="1" applyProtection="1">
      <alignment horizontal="center" vertical="center" wrapText="1"/>
      <protection locked="0"/>
    </xf>
    <xf numFmtId="164" fontId="58" fillId="3" borderId="333" xfId="0" applyNumberFormat="1" applyFont="1" applyFill="1" applyBorder="1" applyAlignment="1" applyProtection="1">
      <alignment horizontal="center" vertical="center" wrapText="1"/>
      <protection locked="0"/>
    </xf>
    <xf numFmtId="164" fontId="58" fillId="3" borderId="390" xfId="0" applyNumberFormat="1" applyFont="1" applyFill="1" applyBorder="1" applyAlignment="1" applyProtection="1">
      <alignment horizontal="center" vertical="center" wrapText="1"/>
      <protection locked="0"/>
    </xf>
    <xf numFmtId="164" fontId="58" fillId="3" borderId="391" xfId="0" applyNumberFormat="1" applyFont="1" applyFill="1" applyBorder="1" applyAlignment="1" applyProtection="1">
      <alignment horizontal="center" vertical="center" wrapText="1"/>
      <protection locked="0"/>
    </xf>
    <xf numFmtId="0" fontId="113" fillId="3" borderId="196" xfId="0" applyFont="1" applyFill="1" applyBorder="1" applyAlignment="1">
      <alignment horizontal="center"/>
    </xf>
    <xf numFmtId="0" fontId="21" fillId="21" borderId="0" xfId="0" applyFont="1" applyFill="1" applyAlignment="1">
      <alignment horizontal="center"/>
    </xf>
    <xf numFmtId="0" fontId="52" fillId="3" borderId="69" xfId="0" quotePrefix="1" applyFont="1" applyFill="1" applyBorder="1" applyAlignment="1">
      <alignment horizontal="right" vertical="center"/>
    </xf>
    <xf numFmtId="164" fontId="58" fillId="3" borderId="143" xfId="0" applyNumberFormat="1" applyFont="1" applyFill="1" applyBorder="1" applyAlignment="1" applyProtection="1">
      <alignment vertical="center" wrapText="1"/>
      <protection locked="0"/>
    </xf>
    <xf numFmtId="164" fontId="58" fillId="3" borderId="144" xfId="0" applyNumberFormat="1" applyFont="1" applyFill="1" applyBorder="1" applyAlignment="1" applyProtection="1">
      <alignment vertical="center" wrapText="1"/>
      <protection locked="0"/>
    </xf>
    <xf numFmtId="164" fontId="58" fillId="3" borderId="145" xfId="0" applyNumberFormat="1" applyFont="1" applyFill="1" applyBorder="1" applyAlignment="1" applyProtection="1">
      <alignment vertical="center" wrapText="1"/>
      <protection locked="0"/>
    </xf>
    <xf numFmtId="164" fontId="58" fillId="3" borderId="84" xfId="0" applyNumberFormat="1" applyFont="1" applyFill="1" applyBorder="1" applyAlignment="1" applyProtection="1">
      <alignment vertical="center" wrapText="1"/>
      <protection locked="0"/>
    </xf>
    <xf numFmtId="164" fontId="58" fillId="3" borderId="147" xfId="0" applyNumberFormat="1" applyFont="1" applyFill="1" applyBorder="1" applyAlignment="1" applyProtection="1">
      <alignment vertical="center" wrapText="1"/>
      <protection locked="0"/>
    </xf>
    <xf numFmtId="164" fontId="58" fillId="3" borderId="150" xfId="0" applyNumberFormat="1" applyFont="1" applyFill="1" applyBorder="1" applyAlignment="1" applyProtection="1">
      <alignment vertical="center" wrapText="1"/>
      <protection locked="0"/>
    </xf>
    <xf numFmtId="3" fontId="20" fillId="3" borderId="143" xfId="0" applyNumberFormat="1" applyFont="1" applyFill="1" applyBorder="1" applyAlignment="1" applyProtection="1">
      <alignment horizontal="center" vertical="center" wrapText="1"/>
      <protection locked="0"/>
    </xf>
    <xf numFmtId="3" fontId="20" fillId="3" borderId="145" xfId="0" applyNumberFormat="1" applyFont="1" applyFill="1" applyBorder="1" applyAlignment="1" applyProtection="1">
      <alignment horizontal="center" vertical="center" wrapText="1"/>
      <protection locked="0"/>
    </xf>
    <xf numFmtId="3" fontId="20" fillId="3" borderId="139" xfId="0" applyNumberFormat="1" applyFont="1" applyFill="1" applyBorder="1" applyAlignment="1" applyProtection="1">
      <alignment horizontal="center" vertical="center" wrapText="1"/>
      <protection locked="0"/>
    </xf>
    <xf numFmtId="3" fontId="20" fillId="3" borderId="57" xfId="0" applyNumberFormat="1" applyFont="1" applyFill="1" applyBorder="1" applyAlignment="1" applyProtection="1">
      <alignment horizontal="center" vertical="center" wrapText="1"/>
      <protection locked="0"/>
    </xf>
    <xf numFmtId="0" fontId="52" fillId="0" borderId="5" xfId="0" applyFont="1" applyBorder="1" applyAlignment="1">
      <alignment horizontal="center" vertical="center"/>
    </xf>
    <xf numFmtId="0" fontId="52" fillId="3" borderId="351" xfId="0" quotePrefix="1" applyFont="1" applyFill="1" applyBorder="1" applyAlignment="1">
      <alignment horizontal="right"/>
    </xf>
    <xf numFmtId="0" fontId="21" fillId="3" borderId="0" xfId="0" applyFont="1" applyFill="1" applyAlignment="1">
      <alignment horizontal="center"/>
    </xf>
    <xf numFmtId="164" fontId="58" fillId="3" borderId="239" xfId="0" applyNumberFormat="1" applyFont="1" applyFill="1" applyBorder="1" applyAlignment="1" applyProtection="1">
      <alignment vertical="center" wrapText="1"/>
      <protection locked="0"/>
    </xf>
    <xf numFmtId="164" fontId="58" fillId="3" borderId="223" xfId="0" applyNumberFormat="1" applyFont="1" applyFill="1" applyBorder="1" applyAlignment="1" applyProtection="1">
      <alignment vertical="center" wrapText="1"/>
      <protection locked="0"/>
    </xf>
    <xf numFmtId="164" fontId="58" fillId="3" borderId="236" xfId="0" applyNumberFormat="1" applyFont="1" applyFill="1" applyBorder="1" applyAlignment="1" applyProtection="1">
      <alignment vertical="center" wrapText="1"/>
      <protection locked="0"/>
    </xf>
    <xf numFmtId="164" fontId="58" fillId="3" borderId="238" xfId="0" applyNumberFormat="1" applyFont="1" applyFill="1" applyBorder="1" applyAlignment="1" applyProtection="1">
      <alignment vertical="center" wrapText="1"/>
      <protection locked="0"/>
    </xf>
    <xf numFmtId="164" fontId="58" fillId="3" borderId="215" xfId="0" applyNumberFormat="1" applyFont="1" applyFill="1" applyBorder="1" applyAlignment="1" applyProtection="1">
      <alignment vertical="center" wrapText="1"/>
      <protection locked="0"/>
    </xf>
    <xf numFmtId="164" fontId="58" fillId="3" borderId="240" xfId="0" applyNumberFormat="1" applyFont="1" applyFill="1" applyBorder="1" applyAlignment="1" applyProtection="1">
      <alignment vertical="center" wrapText="1"/>
      <protection locked="0"/>
    </xf>
    <xf numFmtId="169" fontId="52" fillId="3" borderId="0" xfId="0" applyNumberFormat="1" applyFont="1" applyFill="1" applyAlignment="1">
      <alignment horizontal="justify" vertical="center" wrapText="1"/>
    </xf>
    <xf numFmtId="164" fontId="58" fillId="3" borderId="64" xfId="0" applyNumberFormat="1" applyFont="1" applyFill="1" applyBorder="1" applyAlignment="1" applyProtection="1">
      <alignment vertical="center" wrapText="1"/>
      <protection locked="0"/>
    </xf>
    <xf numFmtId="164" fontId="58" fillId="3" borderId="56" xfId="0" applyNumberFormat="1" applyFont="1" applyFill="1" applyBorder="1" applyAlignment="1" applyProtection="1">
      <alignment vertical="center" wrapText="1"/>
      <protection locked="0"/>
    </xf>
    <xf numFmtId="164" fontId="58" fillId="3" borderId="55" xfId="0" applyNumberFormat="1" applyFont="1" applyFill="1" applyBorder="1" applyAlignment="1" applyProtection="1">
      <alignment vertical="center" wrapText="1"/>
      <protection locked="0"/>
    </xf>
    <xf numFmtId="165" fontId="20" fillId="3" borderId="143" xfId="0" applyNumberFormat="1" applyFont="1" applyFill="1" applyBorder="1" applyAlignment="1" applyProtection="1">
      <alignment horizontal="center" vertical="center" wrapText="1"/>
      <protection locked="0"/>
    </xf>
    <xf numFmtId="165" fontId="20" fillId="3" borderId="144" xfId="0" applyNumberFormat="1" applyFont="1" applyFill="1" applyBorder="1" applyAlignment="1" applyProtection="1">
      <alignment horizontal="center" vertical="center" wrapText="1"/>
      <protection locked="0"/>
    </xf>
    <xf numFmtId="165" fontId="20" fillId="3" borderId="145" xfId="0" applyNumberFormat="1" applyFont="1" applyFill="1" applyBorder="1" applyAlignment="1" applyProtection="1">
      <alignment horizontal="center" vertical="center" wrapText="1"/>
      <protection locked="0"/>
    </xf>
    <xf numFmtId="165" fontId="20" fillId="3" borderId="139" xfId="0" applyNumberFormat="1" applyFont="1" applyFill="1" applyBorder="1" applyAlignment="1" applyProtection="1">
      <alignment horizontal="center" vertical="center" wrapText="1"/>
      <protection locked="0"/>
    </xf>
    <xf numFmtId="165" fontId="20" fillId="3" borderId="56" xfId="0" applyNumberFormat="1" applyFont="1" applyFill="1" applyBorder="1" applyAlignment="1" applyProtection="1">
      <alignment horizontal="center" vertical="center" wrapText="1"/>
      <protection locked="0"/>
    </xf>
    <xf numFmtId="165" fontId="20" fillId="3" borderId="57" xfId="0" applyNumberFormat="1" applyFont="1" applyFill="1" applyBorder="1" applyAlignment="1" applyProtection="1">
      <alignment horizontal="center" vertical="center" wrapText="1"/>
      <protection locked="0"/>
    </xf>
    <xf numFmtId="0" fontId="52" fillId="3" borderId="0" xfId="0" quotePrefix="1" applyFont="1" applyFill="1" applyAlignment="1">
      <alignment horizontal="right"/>
    </xf>
    <xf numFmtId="169" fontId="58" fillId="3" borderId="0" xfId="0" applyNumberFormat="1" applyFont="1" applyFill="1" applyAlignment="1">
      <alignment horizontal="justify" vertical="center" wrapText="1"/>
    </xf>
    <xf numFmtId="164" fontId="58" fillId="3" borderId="154" xfId="0" quotePrefix="1" applyNumberFormat="1" applyFont="1" applyFill="1" applyBorder="1" applyAlignment="1" applyProtection="1">
      <alignment vertical="center" wrapText="1"/>
      <protection locked="0"/>
    </xf>
    <xf numFmtId="164" fontId="58" fillId="3" borderId="154" xfId="0" applyNumberFormat="1" applyFont="1" applyFill="1" applyBorder="1" applyAlignment="1" applyProtection="1">
      <alignment vertical="center" wrapText="1"/>
      <protection locked="0"/>
    </xf>
    <xf numFmtId="0" fontId="93" fillId="24" borderId="452" xfId="0" quotePrefix="1" applyFont="1" applyFill="1" applyBorder="1" applyAlignment="1">
      <alignment horizontal="right"/>
    </xf>
    <xf numFmtId="0" fontId="32" fillId="0" borderId="452" xfId="0" applyFont="1" applyBorder="1"/>
    <xf numFmtId="0" fontId="32" fillId="0" borderId="457" xfId="0" applyFont="1" applyBorder="1"/>
    <xf numFmtId="165" fontId="155" fillId="24" borderId="399" xfId="0" applyNumberFormat="1" applyFont="1" applyFill="1" applyBorder="1" applyAlignment="1">
      <alignment vertical="center" wrapText="1"/>
    </xf>
    <xf numFmtId="0" fontId="32" fillId="0" borderId="400" xfId="0" applyFont="1" applyBorder="1"/>
    <xf numFmtId="0" fontId="32" fillId="0" borderId="401" xfId="0" applyFont="1" applyBorder="1"/>
    <xf numFmtId="0" fontId="32" fillId="0" borderId="402" xfId="0" applyFont="1" applyBorder="1"/>
    <xf numFmtId="164" fontId="58" fillId="3" borderId="0" xfId="0" applyNumberFormat="1" applyFont="1" applyFill="1" applyAlignment="1" applyProtection="1">
      <alignment vertical="center" wrapText="1"/>
      <protection locked="0"/>
    </xf>
    <xf numFmtId="164" fontId="58" fillId="3" borderId="156" xfId="0" applyNumberFormat="1" applyFont="1" applyFill="1" applyBorder="1" applyAlignment="1" applyProtection="1">
      <alignment vertical="center" wrapText="1"/>
      <protection locked="0"/>
    </xf>
    <xf numFmtId="0" fontId="52" fillId="3" borderId="56" xfId="0" quotePrefix="1" applyFont="1" applyFill="1" applyBorder="1" applyAlignment="1">
      <alignment horizontal="right"/>
    </xf>
    <xf numFmtId="164" fontId="58" fillId="3" borderId="112" xfId="0" applyNumberFormat="1" applyFont="1" applyFill="1" applyBorder="1" applyAlignment="1" applyProtection="1">
      <alignment vertical="center" wrapText="1"/>
      <protection locked="0"/>
    </xf>
    <xf numFmtId="164" fontId="58" fillId="3" borderId="113" xfId="0" applyNumberFormat="1" applyFont="1" applyFill="1" applyBorder="1" applyAlignment="1" applyProtection="1">
      <alignment vertical="center" wrapText="1"/>
      <protection locked="0"/>
    </xf>
    <xf numFmtId="164" fontId="58" fillId="3" borderId="114" xfId="0" applyNumberFormat="1" applyFont="1" applyFill="1" applyBorder="1" applyAlignment="1" applyProtection="1">
      <alignment vertical="center" wrapText="1"/>
      <protection locked="0"/>
    </xf>
    <xf numFmtId="164" fontId="58" fillId="3" borderId="57" xfId="0" applyNumberFormat="1" applyFont="1" applyFill="1" applyBorder="1" applyAlignment="1" applyProtection="1">
      <alignment vertical="center" wrapText="1"/>
      <protection locked="0"/>
    </xf>
    <xf numFmtId="0" fontId="52" fillId="3" borderId="233" xfId="0" quotePrefix="1" applyFont="1" applyFill="1" applyBorder="1" applyAlignment="1">
      <alignment horizontal="right"/>
    </xf>
    <xf numFmtId="164" fontId="52" fillId="3" borderId="71" xfId="0" applyNumberFormat="1" applyFont="1" applyFill="1" applyBorder="1" applyAlignment="1">
      <alignment vertical="center"/>
    </xf>
    <xf numFmtId="164" fontId="52" fillId="3" borderId="29" xfId="0" applyNumberFormat="1" applyFont="1" applyFill="1" applyBorder="1" applyAlignment="1">
      <alignment vertical="center"/>
    </xf>
    <xf numFmtId="164" fontId="52" fillId="3" borderId="81" xfId="0" applyNumberFormat="1" applyFont="1" applyFill="1" applyBorder="1" applyAlignment="1">
      <alignment vertical="center"/>
    </xf>
    <xf numFmtId="164" fontId="52" fillId="3" borderId="63" xfId="0" applyNumberFormat="1" applyFont="1" applyFill="1" applyBorder="1" applyAlignment="1">
      <alignment vertical="center"/>
    </xf>
    <xf numFmtId="164" fontId="52" fillId="3" borderId="88" xfId="0" applyNumberFormat="1" applyFont="1" applyFill="1" applyBorder="1" applyAlignment="1">
      <alignment vertical="center"/>
    </xf>
    <xf numFmtId="164" fontId="52" fillId="3" borderId="22" xfId="0" applyNumberFormat="1" applyFont="1" applyFill="1" applyBorder="1" applyAlignment="1">
      <alignment vertical="center"/>
    </xf>
    <xf numFmtId="165" fontId="58" fillId="3" borderId="0" xfId="0" applyNumberFormat="1" applyFont="1" applyFill="1" applyAlignment="1" applyProtection="1">
      <alignment vertical="center" wrapText="1"/>
      <protection locked="0"/>
    </xf>
    <xf numFmtId="166" fontId="52" fillId="3" borderId="14" xfId="0" applyNumberFormat="1" applyFont="1" applyFill="1" applyBorder="1" applyAlignment="1">
      <alignment horizontal="center"/>
    </xf>
    <xf numFmtId="0" fontId="52" fillId="3" borderId="13" xfId="0" applyFont="1" applyFill="1" applyBorder="1" applyAlignment="1">
      <alignment horizontal="center"/>
    </xf>
    <xf numFmtId="164" fontId="52" fillId="3" borderId="212" xfId="0" applyNumberFormat="1" applyFont="1" applyFill="1" applyBorder="1" applyAlignment="1">
      <alignment vertical="center"/>
    </xf>
    <xf numFmtId="164" fontId="52" fillId="3" borderId="209" xfId="0" applyNumberFormat="1" applyFont="1" applyFill="1" applyBorder="1" applyAlignment="1">
      <alignment vertical="center"/>
    </xf>
    <xf numFmtId="164" fontId="52" fillId="3" borderId="210" xfId="0" applyNumberFormat="1" applyFont="1" applyFill="1" applyBorder="1" applyAlignment="1">
      <alignment vertical="center"/>
    </xf>
    <xf numFmtId="164" fontId="52" fillId="3" borderId="200" xfId="0" applyNumberFormat="1" applyFont="1" applyFill="1" applyBorder="1" applyAlignment="1">
      <alignment vertical="center"/>
    </xf>
    <xf numFmtId="164" fontId="52" fillId="3" borderId="197" xfId="0" applyNumberFormat="1" applyFont="1" applyFill="1" applyBorder="1" applyAlignment="1">
      <alignment vertical="center"/>
    </xf>
    <xf numFmtId="164" fontId="52" fillId="3" borderId="201" xfId="0" applyNumberFormat="1" applyFont="1" applyFill="1" applyBorder="1" applyAlignment="1">
      <alignment vertical="center"/>
    </xf>
    <xf numFmtId="3" fontId="58" fillId="3" borderId="111" xfId="0" applyNumberFormat="1" applyFont="1" applyFill="1" applyBorder="1" applyAlignment="1" applyProtection="1">
      <alignment horizontal="right" vertical="center"/>
      <protection locked="0"/>
    </xf>
    <xf numFmtId="3" fontId="58" fillId="3" borderId="0" xfId="0" applyNumberFormat="1" applyFont="1" applyFill="1" applyAlignment="1" applyProtection="1">
      <alignment horizontal="right" vertical="center"/>
      <protection locked="0"/>
    </xf>
    <xf numFmtId="0" fontId="52" fillId="0" borderId="197" xfId="0" applyFont="1" applyFill="1" applyBorder="1" applyAlignment="1">
      <alignment horizontal="center"/>
    </xf>
    <xf numFmtId="0" fontId="52" fillId="3" borderId="56" xfId="0" applyFont="1" applyFill="1" applyBorder="1" applyAlignment="1">
      <alignment horizontal="center"/>
    </xf>
    <xf numFmtId="0" fontId="52" fillId="3" borderId="186" xfId="0" applyFont="1" applyFill="1" applyBorder="1" applyAlignment="1">
      <alignment horizontal="center"/>
    </xf>
    <xf numFmtId="0" fontId="52" fillId="3" borderId="184" xfId="0" quotePrefix="1" applyFont="1" applyFill="1" applyBorder="1" applyAlignment="1">
      <alignment horizontal="right"/>
    </xf>
    <xf numFmtId="164" fontId="58" fillId="3" borderId="368" xfId="0" applyNumberFormat="1" applyFont="1" applyFill="1" applyBorder="1" applyAlignment="1" applyProtection="1">
      <alignment vertical="center" wrapText="1"/>
      <protection locked="0"/>
    </xf>
    <xf numFmtId="164" fontId="58" fillId="3" borderId="369" xfId="0" applyNumberFormat="1" applyFont="1" applyFill="1" applyBorder="1" applyAlignment="1" applyProtection="1">
      <alignment vertical="center" wrapText="1"/>
      <protection locked="0"/>
    </xf>
    <xf numFmtId="164" fontId="58" fillId="3" borderId="370" xfId="0" applyNumberFormat="1" applyFont="1" applyFill="1" applyBorder="1" applyAlignment="1" applyProtection="1">
      <alignment vertical="center" wrapText="1"/>
      <protection locked="0"/>
    </xf>
    <xf numFmtId="164" fontId="58" fillId="3" borderId="371" xfId="0" applyNumberFormat="1" applyFont="1" applyFill="1" applyBorder="1" applyAlignment="1" applyProtection="1">
      <alignment vertical="center" wrapText="1"/>
      <protection locked="0"/>
    </xf>
    <xf numFmtId="164" fontId="58" fillId="3" borderId="372" xfId="0" applyNumberFormat="1" applyFont="1" applyFill="1" applyBorder="1" applyAlignment="1" applyProtection="1">
      <alignment vertical="center" wrapText="1"/>
      <protection locked="0"/>
    </xf>
    <xf numFmtId="164" fontId="58" fillId="3" borderId="373" xfId="0" applyNumberFormat="1" applyFont="1" applyFill="1" applyBorder="1" applyAlignment="1" applyProtection="1">
      <alignment vertical="center" wrapText="1"/>
      <protection locked="0"/>
    </xf>
    <xf numFmtId="0" fontId="52" fillId="3" borderId="351" xfId="0" quotePrefix="1" applyFont="1" applyFill="1" applyBorder="1" applyAlignment="1">
      <alignment horizontal="right" vertical="center"/>
    </xf>
    <xf numFmtId="0" fontId="52" fillId="3" borderId="385" xfId="0" quotePrefix="1" applyFont="1" applyFill="1" applyBorder="1" applyAlignment="1">
      <alignment horizontal="center" vertical="center" wrapText="1"/>
    </xf>
    <xf numFmtId="0" fontId="0" fillId="0" borderId="385" xfId="0" applyBorder="1" applyAlignment="1">
      <alignment horizontal="center" vertical="center" wrapText="1"/>
    </xf>
    <xf numFmtId="167" fontId="58" fillId="0" borderId="143" xfId="1" applyFont="1" applyBorder="1" applyAlignment="1" applyProtection="1">
      <alignment horizontal="center" vertical="center" wrapText="1"/>
      <protection locked="0"/>
    </xf>
    <xf numFmtId="167" fontId="58" fillId="0" borderId="144" xfId="1" applyFont="1" applyBorder="1" applyAlignment="1" applyProtection="1">
      <alignment horizontal="center" vertical="center" wrapText="1"/>
      <protection locked="0"/>
    </xf>
    <xf numFmtId="167" fontId="58" fillId="0" borderId="145" xfId="1" applyFont="1" applyBorder="1" applyAlignment="1" applyProtection="1">
      <alignment horizontal="center" vertical="center" wrapText="1"/>
      <protection locked="0"/>
    </xf>
    <xf numFmtId="167" fontId="58" fillId="0" borderId="139" xfId="1" applyFont="1" applyBorder="1" applyAlignment="1" applyProtection="1">
      <alignment horizontal="center" vertical="center" wrapText="1"/>
      <protection locked="0"/>
    </xf>
    <xf numFmtId="167" fontId="58" fillId="0" borderId="56" xfId="1" applyFont="1" applyBorder="1" applyAlignment="1" applyProtection="1">
      <alignment horizontal="center" vertical="center" wrapText="1"/>
      <protection locked="0"/>
    </xf>
    <xf numFmtId="167" fontId="58" fillId="0" borderId="57" xfId="1" applyFont="1" applyBorder="1" applyAlignment="1" applyProtection="1">
      <alignment horizontal="center" vertical="center" wrapText="1"/>
      <protection locked="0"/>
    </xf>
    <xf numFmtId="0" fontId="52" fillId="0" borderId="86" xfId="0" quotePrefix="1" applyFont="1" applyBorder="1" applyAlignment="1">
      <alignment horizontal="center" vertical="center"/>
    </xf>
    <xf numFmtId="0" fontId="52" fillId="3" borderId="0" xfId="0" applyFont="1" applyFill="1" applyAlignment="1">
      <alignment horizontal="center" vertical="top"/>
    </xf>
    <xf numFmtId="167" fontId="52" fillId="3" borderId="143" xfId="1" applyFont="1" applyFill="1" applyBorder="1" applyAlignment="1" applyProtection="1">
      <alignment horizontal="center" vertical="center" wrapText="1"/>
    </xf>
    <xf numFmtId="167" fontId="52" fillId="3" borderId="144" xfId="1" applyFont="1" applyFill="1" applyBorder="1" applyAlignment="1" applyProtection="1">
      <alignment horizontal="center" vertical="center" wrapText="1"/>
    </xf>
    <xf numFmtId="167" fontId="52" fillId="3" borderId="145" xfId="1" applyFont="1" applyFill="1" applyBorder="1" applyAlignment="1" applyProtection="1">
      <alignment horizontal="center" vertical="center" wrapText="1"/>
    </xf>
    <xf numFmtId="167" fontId="52" fillId="3" borderId="139" xfId="1" applyFont="1" applyFill="1" applyBorder="1" applyAlignment="1" applyProtection="1">
      <alignment horizontal="center" vertical="center" wrapText="1"/>
    </xf>
    <xf numFmtId="167" fontId="52" fillId="3" borderId="56" xfId="1" applyFont="1" applyFill="1" applyBorder="1" applyAlignment="1" applyProtection="1">
      <alignment horizontal="center" vertical="center" wrapText="1"/>
    </xf>
    <xf numFmtId="167" fontId="52" fillId="3" borderId="57" xfId="1" applyFont="1" applyFill="1" applyBorder="1" applyAlignment="1" applyProtection="1">
      <alignment horizontal="center" vertical="center" wrapText="1"/>
    </xf>
    <xf numFmtId="167" fontId="52" fillId="3" borderId="143" xfId="1" applyFont="1" applyFill="1" applyBorder="1" applyAlignment="1" applyProtection="1">
      <alignment horizontal="center" vertical="center"/>
    </xf>
    <xf numFmtId="167" fontId="52" fillId="3" borderId="144" xfId="1" applyFont="1" applyFill="1" applyBorder="1" applyAlignment="1" applyProtection="1">
      <alignment horizontal="center" vertical="center"/>
    </xf>
    <xf numFmtId="167" fontId="52" fillId="3" borderId="145" xfId="1" applyFont="1" applyFill="1" applyBorder="1" applyAlignment="1" applyProtection="1">
      <alignment horizontal="center" vertical="center"/>
    </xf>
    <xf numFmtId="167" fontId="52" fillId="3" borderId="139" xfId="1" applyFont="1" applyFill="1" applyBorder="1" applyAlignment="1" applyProtection="1">
      <alignment horizontal="center" vertical="center"/>
    </xf>
    <xf numFmtId="167" fontId="52" fillId="3" borderId="56" xfId="1" applyFont="1" applyFill="1" applyBorder="1" applyAlignment="1" applyProtection="1">
      <alignment horizontal="center" vertical="center"/>
    </xf>
    <xf numFmtId="167" fontId="52" fillId="3" borderId="57" xfId="1" applyFont="1" applyFill="1" applyBorder="1" applyAlignment="1" applyProtection="1">
      <alignment horizontal="center" vertical="center"/>
    </xf>
    <xf numFmtId="0" fontId="52" fillId="0" borderId="393" xfId="0" applyFont="1" applyBorder="1" applyAlignment="1">
      <alignment horizontal="left" vertical="center" indent="1"/>
    </xf>
    <xf numFmtId="0" fontId="52" fillId="0" borderId="398" xfId="0" applyFont="1" applyBorder="1" applyAlignment="1">
      <alignment horizontal="left" vertical="center" indent="1"/>
    </xf>
    <xf numFmtId="0" fontId="52" fillId="0" borderId="356" xfId="0" applyFont="1" applyBorder="1" applyAlignment="1">
      <alignment horizontal="left" vertical="center" indent="1"/>
    </xf>
    <xf numFmtId="0" fontId="52" fillId="0" borderId="5" xfId="0" applyFont="1" applyBorder="1" applyAlignment="1">
      <alignment horizontal="left" vertical="center" indent="1"/>
    </xf>
    <xf numFmtId="0" fontId="52" fillId="0" borderId="0" xfId="0" applyFont="1" applyBorder="1" applyAlignment="1">
      <alignment horizontal="left" vertical="center" indent="1"/>
    </xf>
    <xf numFmtId="0" fontId="52" fillId="0" borderId="385" xfId="0" applyFont="1" applyBorder="1" applyAlignment="1">
      <alignment horizontal="left" vertical="center" indent="1"/>
    </xf>
    <xf numFmtId="0" fontId="52" fillId="0" borderId="257" xfId="0" applyFont="1" applyBorder="1" applyAlignment="1">
      <alignment horizontal="left" vertical="center" indent="1"/>
    </xf>
    <xf numFmtId="0" fontId="52" fillId="0" borderId="242" xfId="0" applyFont="1" applyBorder="1" applyAlignment="1">
      <alignment horizontal="left" vertical="center" indent="1"/>
    </xf>
    <xf numFmtId="0" fontId="52" fillId="0" borderId="243" xfId="0" applyFont="1" applyBorder="1" applyAlignment="1">
      <alignment horizontal="left" vertical="center" indent="1"/>
    </xf>
    <xf numFmtId="165" fontId="52" fillId="3" borderId="143" xfId="1" applyNumberFormat="1" applyFont="1" applyFill="1" applyBorder="1" applyAlignment="1" applyProtection="1">
      <alignment vertical="center"/>
    </xf>
    <xf numFmtId="165" fontId="52" fillId="3" borderId="144" xfId="1" applyNumberFormat="1" applyFont="1" applyFill="1" applyBorder="1" applyAlignment="1" applyProtection="1">
      <alignment vertical="center"/>
    </xf>
    <xf numFmtId="165" fontId="52" fillId="3" borderId="145" xfId="1" applyNumberFormat="1" applyFont="1" applyFill="1" applyBorder="1" applyAlignment="1" applyProtection="1">
      <alignment vertical="center"/>
    </xf>
    <xf numFmtId="165" fontId="52" fillId="3" borderId="139" xfId="1" applyNumberFormat="1" applyFont="1" applyFill="1" applyBorder="1" applyAlignment="1" applyProtection="1">
      <alignment vertical="center"/>
    </xf>
    <xf numFmtId="165" fontId="52" fillId="3" borderId="56" xfId="1" applyNumberFormat="1" applyFont="1" applyFill="1" applyBorder="1" applyAlignment="1" applyProtection="1">
      <alignment vertical="center"/>
    </xf>
    <xf numFmtId="165" fontId="52" fillId="3" borderId="57" xfId="1" applyNumberFormat="1" applyFont="1" applyFill="1" applyBorder="1" applyAlignment="1" applyProtection="1">
      <alignment vertical="center"/>
    </xf>
    <xf numFmtId="165" fontId="52" fillId="0" borderId="143" xfId="1" applyNumberFormat="1" applyFont="1" applyFill="1" applyBorder="1" applyAlignment="1" applyProtection="1">
      <alignment vertical="center"/>
    </xf>
    <xf numFmtId="165" fontId="52" fillId="0" borderId="144" xfId="1" applyNumberFormat="1" applyFont="1" applyFill="1" applyBorder="1" applyAlignment="1" applyProtection="1">
      <alignment vertical="center"/>
    </xf>
    <xf numFmtId="165" fontId="52" fillId="0" borderId="145" xfId="1" applyNumberFormat="1" applyFont="1" applyFill="1" applyBorder="1" applyAlignment="1" applyProtection="1">
      <alignment vertical="center"/>
    </xf>
    <xf numFmtId="165" fontId="52" fillId="0" borderId="139" xfId="1" applyNumberFormat="1" applyFont="1" applyFill="1" applyBorder="1" applyAlignment="1" applyProtection="1">
      <alignment vertical="center"/>
    </xf>
    <xf numFmtId="165" fontId="52" fillId="0" borderId="56" xfId="1" applyNumberFormat="1" applyFont="1" applyFill="1" applyBorder="1" applyAlignment="1" applyProtection="1">
      <alignment vertical="center"/>
    </xf>
    <xf numFmtId="165" fontId="52" fillId="0" borderId="57" xfId="1" applyNumberFormat="1" applyFont="1" applyFill="1" applyBorder="1" applyAlignment="1" applyProtection="1">
      <alignment vertical="center"/>
    </xf>
    <xf numFmtId="0" fontId="52" fillId="3" borderId="0" xfId="0" applyFont="1" applyFill="1" applyAlignment="1">
      <alignment horizontal="left" vertical="center" wrapText="1"/>
    </xf>
    <xf numFmtId="165" fontId="25" fillId="3" borderId="0" xfId="0" applyNumberFormat="1" applyFont="1" applyFill="1" applyAlignment="1" applyProtection="1">
      <alignment vertical="center" wrapText="1"/>
      <protection locked="0"/>
    </xf>
    <xf numFmtId="0" fontId="52" fillId="3" borderId="0" xfId="0" applyFont="1" applyFill="1" applyBorder="1" applyAlignment="1">
      <alignment horizontal="center"/>
    </xf>
    <xf numFmtId="0" fontId="52" fillId="3" borderId="0" xfId="0" applyFont="1" applyFill="1" applyBorder="1" applyAlignment="1">
      <alignment horizontal="center" vertical="center"/>
    </xf>
    <xf numFmtId="0" fontId="16" fillId="3" borderId="296" xfId="0" quotePrefix="1" applyFont="1" applyFill="1" applyBorder="1" applyAlignment="1">
      <alignment horizontal="center" vertical="center"/>
    </xf>
    <xf numFmtId="0" fontId="16" fillId="3" borderId="39" xfId="0" quotePrefix="1" applyFont="1" applyFill="1" applyBorder="1" applyAlignment="1">
      <alignment horizontal="center" vertical="center"/>
    </xf>
    <xf numFmtId="0" fontId="16" fillId="3" borderId="332" xfId="0" quotePrefix="1" applyFont="1" applyFill="1" applyBorder="1" applyAlignment="1">
      <alignment horizontal="center" vertical="center"/>
    </xf>
    <xf numFmtId="0" fontId="16" fillId="3" borderId="257" xfId="0" quotePrefix="1" applyFont="1" applyFill="1" applyBorder="1" applyAlignment="1">
      <alignment horizontal="center" vertical="center"/>
    </xf>
    <xf numFmtId="0" fontId="16" fillId="3" borderId="301" xfId="0" quotePrefix="1" applyFont="1" applyFill="1" applyBorder="1" applyAlignment="1">
      <alignment horizontal="center" vertical="center"/>
    </xf>
    <xf numFmtId="0" fontId="16" fillId="3" borderId="302" xfId="0" quotePrefix="1" applyFont="1" applyFill="1" applyBorder="1" applyAlignment="1">
      <alignment horizontal="center" vertical="center"/>
    </xf>
    <xf numFmtId="167" fontId="32" fillId="3" borderId="393" xfId="1" quotePrefix="1" applyFill="1" applyBorder="1" applyAlignment="1">
      <alignment horizontal="center" vertical="center"/>
    </xf>
    <xf numFmtId="167" fontId="32" fillId="3" borderId="398" xfId="1" quotePrefix="1" applyFill="1" applyBorder="1" applyAlignment="1">
      <alignment horizontal="center" vertical="center"/>
    </xf>
    <xf numFmtId="167" fontId="32" fillId="3" borderId="356" xfId="1" quotePrefix="1" applyFill="1" applyBorder="1" applyAlignment="1">
      <alignment horizontal="center" vertical="center"/>
    </xf>
    <xf numFmtId="167" fontId="32" fillId="3" borderId="257" xfId="1" quotePrefix="1" applyFill="1" applyBorder="1" applyAlignment="1">
      <alignment horizontal="center" vertical="center"/>
    </xf>
    <xf numFmtId="167" fontId="32" fillId="3" borderId="242" xfId="1" quotePrefix="1" applyFill="1" applyBorder="1" applyAlignment="1">
      <alignment horizontal="center" vertical="center"/>
    </xf>
    <xf numFmtId="167" fontId="32" fillId="3" borderId="243" xfId="1" quotePrefix="1" applyFill="1" applyBorder="1" applyAlignment="1">
      <alignment horizontal="center" vertical="center"/>
    </xf>
    <xf numFmtId="0" fontId="52" fillId="3" borderId="0" xfId="0" applyFont="1" applyFill="1" applyBorder="1" applyAlignment="1">
      <alignment horizontal="right"/>
    </xf>
    <xf numFmtId="0" fontId="52" fillId="3" borderId="203" xfId="0" applyFont="1" applyFill="1" applyBorder="1" applyAlignment="1">
      <alignment horizontal="center" vertical="center"/>
    </xf>
    <xf numFmtId="166" fontId="58" fillId="0" borderId="0" xfId="0" applyNumberFormat="1" applyFont="1" applyAlignment="1">
      <alignment horizontal="center"/>
    </xf>
    <xf numFmtId="167" fontId="32" fillId="3" borderId="382" xfId="1" quotePrefix="1" applyFill="1" applyBorder="1" applyAlignment="1">
      <alignment horizontal="center" vertical="center"/>
    </xf>
    <xf numFmtId="167" fontId="32" fillId="3" borderId="380" xfId="1" quotePrefix="1" applyFill="1" applyBorder="1" applyAlignment="1">
      <alignment horizontal="center" vertical="center"/>
    </xf>
    <xf numFmtId="167" fontId="32" fillId="3" borderId="381" xfId="1" quotePrefix="1" applyFill="1" applyBorder="1" applyAlignment="1">
      <alignment horizontal="center" vertical="center"/>
    </xf>
    <xf numFmtId="167" fontId="32" fillId="3" borderId="255" xfId="1" quotePrefix="1" applyFill="1" applyBorder="1" applyAlignment="1">
      <alignment horizontal="center" vertical="center"/>
    </xf>
    <xf numFmtId="167" fontId="32" fillId="3" borderId="301" xfId="1" quotePrefix="1" applyFill="1" applyBorder="1" applyAlignment="1">
      <alignment horizontal="center" vertical="center"/>
    </xf>
    <xf numFmtId="0" fontId="52" fillId="3" borderId="432" xfId="0" quotePrefix="1" applyFont="1" applyFill="1" applyBorder="1" applyAlignment="1">
      <alignment horizontal="center" vertical="center"/>
    </xf>
    <xf numFmtId="0" fontId="52" fillId="3" borderId="406" xfId="0" applyFont="1" applyFill="1" applyBorder="1" applyAlignment="1">
      <alignment horizontal="right"/>
    </xf>
    <xf numFmtId="0" fontId="21" fillId="3" borderId="0" xfId="0" applyFont="1" applyFill="1" applyAlignment="1">
      <alignment horizontal="center" vertical="center"/>
    </xf>
    <xf numFmtId="167" fontId="32" fillId="3" borderId="509" xfId="1" quotePrefix="1" applyFill="1" applyBorder="1" applyAlignment="1">
      <alignment horizontal="center" vertical="center"/>
    </xf>
    <xf numFmtId="167" fontId="32" fillId="3" borderId="184" xfId="1" quotePrefix="1" applyFill="1" applyBorder="1" applyAlignment="1">
      <alignment horizontal="center" vertical="center"/>
    </xf>
    <xf numFmtId="167" fontId="32" fillId="3" borderId="690" xfId="1" quotePrefix="1" applyFill="1" applyBorder="1" applyAlignment="1">
      <alignment horizontal="center" vertical="center"/>
    </xf>
    <xf numFmtId="167" fontId="32" fillId="3" borderId="510" xfId="1" quotePrefix="1" applyFill="1" applyBorder="1" applyAlignment="1">
      <alignment horizontal="center" vertical="center"/>
    </xf>
    <xf numFmtId="167" fontId="32" fillId="3" borderId="406" xfId="1" quotePrefix="1" applyFill="1" applyBorder="1" applyAlignment="1">
      <alignment horizontal="center" vertical="center"/>
    </xf>
    <xf numFmtId="167" fontId="32" fillId="3" borderId="530" xfId="1" quotePrefix="1" applyFill="1" applyBorder="1" applyAlignment="1">
      <alignment horizontal="center" vertical="center"/>
    </xf>
    <xf numFmtId="167" fontId="32" fillId="3" borderId="296" xfId="1" quotePrefix="1" applyFill="1" applyBorder="1" applyAlignment="1">
      <alignment horizontal="center" vertical="center"/>
    </xf>
    <xf numFmtId="167" fontId="32" fillId="3" borderId="39" xfId="1" quotePrefix="1" applyFill="1" applyBorder="1" applyAlignment="1">
      <alignment horizontal="center" vertical="center"/>
    </xf>
    <xf numFmtId="167" fontId="32" fillId="3" borderId="332" xfId="1" quotePrefix="1" applyFill="1" applyBorder="1" applyAlignment="1">
      <alignment horizontal="center" vertical="center"/>
    </xf>
    <xf numFmtId="167" fontId="32" fillId="3" borderId="302" xfId="1" quotePrefix="1" applyFill="1" applyBorder="1" applyAlignment="1">
      <alignment horizontal="center" vertical="center"/>
    </xf>
    <xf numFmtId="167" fontId="32" fillId="3" borderId="301" xfId="1" applyFill="1" applyBorder="1" applyAlignment="1">
      <alignment horizontal="right"/>
    </xf>
    <xf numFmtId="0" fontId="52" fillId="3" borderId="301" xfId="0" applyFont="1" applyFill="1" applyBorder="1" applyAlignment="1">
      <alignment horizontal="right"/>
    </xf>
    <xf numFmtId="0" fontId="53" fillId="3" borderId="0" xfId="0" applyFont="1" applyFill="1" applyAlignment="1">
      <alignment horizontal="center"/>
    </xf>
    <xf numFmtId="0" fontId="53" fillId="3" borderId="0" xfId="0" applyFont="1" applyFill="1" applyBorder="1" applyAlignment="1">
      <alignment horizontal="center"/>
    </xf>
    <xf numFmtId="0" fontId="53" fillId="3" borderId="0" xfId="0" applyFont="1" applyFill="1" applyBorder="1" applyAlignment="1">
      <alignment horizontal="center" vertical="center"/>
    </xf>
    <xf numFmtId="167" fontId="32" fillId="3" borderId="379" xfId="1" quotePrefix="1" applyFill="1" applyBorder="1" applyAlignment="1">
      <alignment horizontal="center" vertical="center"/>
    </xf>
    <xf numFmtId="0" fontId="52" fillId="3" borderId="242" xfId="0" applyFont="1" applyFill="1" applyBorder="1" applyAlignment="1">
      <alignment horizontal="right"/>
    </xf>
    <xf numFmtId="164" fontId="52" fillId="3" borderId="393" xfId="0" quotePrefix="1" applyNumberFormat="1" applyFont="1" applyFill="1" applyBorder="1" applyAlignment="1">
      <alignment horizontal="center" vertical="center"/>
    </xf>
    <xf numFmtId="164" fontId="52" fillId="3" borderId="398" xfId="0" quotePrefix="1" applyNumberFormat="1" applyFont="1" applyFill="1" applyBorder="1" applyAlignment="1">
      <alignment horizontal="center" vertical="center"/>
    </xf>
    <xf numFmtId="164" fontId="52" fillId="3" borderId="356" xfId="0" quotePrefix="1" applyNumberFormat="1" applyFont="1" applyFill="1" applyBorder="1" applyAlignment="1">
      <alignment horizontal="center" vertical="center"/>
    </xf>
    <xf numFmtId="164" fontId="52" fillId="3" borderId="257" xfId="0" quotePrefix="1" applyNumberFormat="1" applyFont="1" applyFill="1" applyBorder="1" applyAlignment="1">
      <alignment horizontal="center" vertical="center"/>
    </xf>
    <xf numFmtId="164" fontId="52" fillId="3" borderId="242" xfId="0" quotePrefix="1" applyNumberFormat="1" applyFont="1" applyFill="1" applyBorder="1" applyAlignment="1">
      <alignment horizontal="center" vertical="center"/>
    </xf>
    <xf numFmtId="164" fontId="52" fillId="3" borderId="243" xfId="0" quotePrefix="1" applyNumberFormat="1" applyFont="1" applyFill="1" applyBorder="1" applyAlignment="1">
      <alignment horizontal="center" vertical="center"/>
    </xf>
    <xf numFmtId="0" fontId="20" fillId="3" borderId="296" xfId="0" quotePrefix="1" applyFont="1" applyFill="1" applyBorder="1" applyAlignment="1">
      <alignment horizontal="center" vertical="center"/>
    </xf>
    <xf numFmtId="0" fontId="20" fillId="3" borderId="39" xfId="0" quotePrefix="1" applyFont="1" applyFill="1" applyBorder="1" applyAlignment="1">
      <alignment horizontal="center" vertical="center"/>
    </xf>
    <xf numFmtId="0" fontId="20" fillId="3" borderId="332" xfId="0" quotePrefix="1" applyFont="1" applyFill="1" applyBorder="1" applyAlignment="1">
      <alignment horizontal="center" vertical="center"/>
    </xf>
    <xf numFmtId="0" fontId="20" fillId="3" borderId="257" xfId="0" quotePrefix="1" applyFont="1" applyFill="1" applyBorder="1" applyAlignment="1">
      <alignment horizontal="center" vertical="center"/>
    </xf>
    <xf numFmtId="0" fontId="20" fillId="3" borderId="301" xfId="0" quotePrefix="1" applyFont="1" applyFill="1" applyBorder="1" applyAlignment="1">
      <alignment horizontal="center" vertical="center"/>
    </xf>
    <xf numFmtId="0" fontId="20" fillId="3" borderId="302" xfId="0" quotePrefix="1" applyFont="1" applyFill="1" applyBorder="1" applyAlignment="1">
      <alignment horizontal="center" vertical="center"/>
    </xf>
    <xf numFmtId="164" fontId="20" fillId="3" borderId="509" xfId="0" quotePrefix="1" applyNumberFormat="1" applyFont="1" applyFill="1" applyBorder="1" applyAlignment="1">
      <alignment horizontal="center" vertical="center"/>
    </xf>
    <xf numFmtId="164" fontId="20" fillId="3" borderId="184" xfId="0" quotePrefix="1" applyNumberFormat="1" applyFont="1" applyFill="1" applyBorder="1" applyAlignment="1">
      <alignment horizontal="center" vertical="center"/>
    </xf>
    <xf numFmtId="164" fontId="20" fillId="3" borderId="690" xfId="0" quotePrefix="1" applyNumberFormat="1" applyFont="1" applyFill="1" applyBorder="1" applyAlignment="1">
      <alignment horizontal="center" vertical="center"/>
    </xf>
    <xf numFmtId="164" fontId="20" fillId="3" borderId="510" xfId="0" quotePrefix="1" applyNumberFormat="1" applyFont="1" applyFill="1" applyBorder="1" applyAlignment="1">
      <alignment horizontal="center" vertical="center"/>
    </xf>
    <xf numFmtId="164" fontId="20" fillId="3" borderId="406" xfId="0" quotePrefix="1" applyNumberFormat="1" applyFont="1" applyFill="1" applyBorder="1" applyAlignment="1">
      <alignment horizontal="center" vertical="center"/>
    </xf>
    <xf numFmtId="164" fontId="20" fillId="3" borderId="530" xfId="0" quotePrefix="1" applyNumberFormat="1" applyFont="1" applyFill="1" applyBorder="1" applyAlignment="1">
      <alignment horizontal="center" vertical="center"/>
    </xf>
    <xf numFmtId="0" fontId="52" fillId="3" borderId="0" xfId="0" quotePrefix="1" applyFont="1" applyFill="1" applyBorder="1" applyAlignment="1">
      <alignment horizontal="left" vertical="center" indent="2"/>
    </xf>
    <xf numFmtId="0" fontId="52" fillId="3" borderId="385" xfId="0" quotePrefix="1" applyFont="1" applyFill="1" applyBorder="1" applyAlignment="1">
      <alignment horizontal="left" vertical="center" indent="2"/>
    </xf>
    <xf numFmtId="0" fontId="96" fillId="0" borderId="403" xfId="0" applyFont="1" applyBorder="1" applyAlignment="1">
      <alignment horizontal="center" vertical="center"/>
    </xf>
    <xf numFmtId="0" fontId="58" fillId="0" borderId="178" xfId="0" applyFont="1" applyBorder="1" applyAlignment="1">
      <alignment horizontal="center" vertical="center"/>
    </xf>
    <xf numFmtId="3" fontId="93" fillId="0" borderId="0" xfId="0" quotePrefix="1" applyNumberFormat="1" applyFont="1" applyBorder="1" applyAlignment="1">
      <alignment horizontal="right" vertical="center"/>
    </xf>
    <xf numFmtId="0" fontId="93" fillId="0" borderId="0" xfId="0" applyFont="1" applyBorder="1" applyAlignment="1">
      <alignment horizontal="center" vertical="center"/>
    </xf>
    <xf numFmtId="0" fontId="162" fillId="0" borderId="399" xfId="0" applyFont="1" applyBorder="1" applyAlignment="1">
      <alignment horizontal="center" vertical="center"/>
    </xf>
    <xf numFmtId="0" fontId="0" fillId="0" borderId="400" xfId="0" applyFont="1" applyBorder="1" applyAlignment="1">
      <alignment vertical="center"/>
    </xf>
    <xf numFmtId="0" fontId="0" fillId="0" borderId="401" xfId="0" applyFont="1" applyBorder="1" applyAlignment="1">
      <alignment vertical="center"/>
    </xf>
    <xf numFmtId="0" fontId="0" fillId="0" borderId="402" xfId="0" applyFont="1" applyBorder="1" applyAlignment="1">
      <alignment vertical="center"/>
    </xf>
    <xf numFmtId="0" fontId="52" fillId="3" borderId="0" xfId="0" applyFont="1" applyFill="1" applyAlignment="1">
      <alignment horizontal="left" vertical="top" wrapText="1"/>
    </xf>
    <xf numFmtId="0" fontId="53" fillId="3" borderId="0" xfId="0" applyFont="1" applyFill="1" applyBorder="1" applyAlignment="1">
      <alignment horizontal="left" vertical="center"/>
    </xf>
    <xf numFmtId="167" fontId="32" fillId="3" borderId="342" xfId="1" quotePrefix="1" applyFill="1" applyBorder="1" applyAlignment="1">
      <alignment horizontal="center" vertical="center"/>
    </xf>
    <xf numFmtId="0" fontId="52" fillId="3" borderId="385" xfId="0" applyFont="1" applyFill="1" applyBorder="1" applyAlignment="1">
      <alignment horizontal="center" vertical="center"/>
    </xf>
    <xf numFmtId="0" fontId="53" fillId="3" borderId="0" xfId="0" applyFont="1" applyFill="1" applyAlignment="1">
      <alignment horizontal="left" vertical="center" wrapText="1"/>
    </xf>
    <xf numFmtId="0" fontId="53" fillId="3" borderId="0" xfId="0" applyFont="1" applyFill="1" applyAlignment="1">
      <alignment horizontal="left" vertical="center"/>
    </xf>
    <xf numFmtId="0" fontId="58" fillId="3" borderId="393" xfId="0" applyFont="1" applyFill="1" applyBorder="1" applyAlignment="1">
      <alignment horizontal="center" vertical="center"/>
    </xf>
    <xf numFmtId="0" fontId="58" fillId="3" borderId="398" xfId="0" applyFont="1" applyFill="1" applyBorder="1" applyAlignment="1">
      <alignment horizontal="center" vertical="center"/>
    </xf>
    <xf numFmtId="0" fontId="58" fillId="3" borderId="356" xfId="0" applyFont="1" applyFill="1" applyBorder="1" applyAlignment="1">
      <alignment horizontal="center" vertical="center"/>
    </xf>
    <xf numFmtId="0" fontId="58" fillId="3" borderId="257" xfId="0" applyFont="1" applyFill="1" applyBorder="1" applyAlignment="1">
      <alignment horizontal="center" vertical="center"/>
    </xf>
    <xf numFmtId="0" fontId="58" fillId="3" borderId="242" xfId="0" applyFont="1" applyFill="1" applyBorder="1" applyAlignment="1">
      <alignment horizontal="center" vertical="center"/>
    </xf>
    <xf numFmtId="0" fontId="58" fillId="3" borderId="243" xfId="0" applyFont="1" applyFill="1" applyBorder="1" applyAlignment="1">
      <alignment horizontal="center" vertical="center"/>
    </xf>
    <xf numFmtId="1" fontId="74" fillId="0" borderId="0" xfId="67" applyNumberFormat="1" applyFont="1" applyAlignment="1">
      <alignment horizontal="center"/>
    </xf>
    <xf numFmtId="0" fontId="157" fillId="0" borderId="0" xfId="67"/>
    <xf numFmtId="0" fontId="32" fillId="0" borderId="0" xfId="67" applyFont="1"/>
    <xf numFmtId="0" fontId="164" fillId="0" borderId="462" xfId="67" applyFont="1" applyBorder="1" applyAlignment="1">
      <alignment horizontal="center"/>
    </xf>
    <xf numFmtId="0" fontId="164" fillId="0" borderId="463" xfId="67" applyFont="1" applyBorder="1" applyAlignment="1">
      <alignment horizontal="center"/>
    </xf>
    <xf numFmtId="0" fontId="93" fillId="0" borderId="597" xfId="67" applyFont="1" applyBorder="1" applyAlignment="1">
      <alignment horizontal="center" vertical="center"/>
    </xf>
    <xf numFmtId="0" fontId="32" fillId="0" borderId="597" xfId="67" applyFont="1" applyBorder="1"/>
    <xf numFmtId="0" fontId="93" fillId="0" borderId="0" xfId="67" applyFont="1" applyBorder="1" applyAlignment="1">
      <alignment horizontal="left" vertical="top" wrapText="1"/>
    </xf>
    <xf numFmtId="0" fontId="157" fillId="0" borderId="0" xfId="67" applyBorder="1"/>
    <xf numFmtId="0" fontId="32" fillId="0" borderId="458" xfId="67" applyFont="1" applyBorder="1"/>
    <xf numFmtId="165" fontId="155" fillId="0" borderId="582" xfId="67" applyNumberFormat="1" applyFont="1" applyBorder="1" applyAlignment="1">
      <alignment horizontal="center" vertical="center"/>
    </xf>
    <xf numFmtId="0" fontId="32" fillId="0" borderId="583" xfId="67" applyFont="1" applyBorder="1"/>
    <xf numFmtId="0" fontId="32" fillId="0" borderId="584" xfId="67" applyFont="1" applyBorder="1"/>
    <xf numFmtId="1" fontId="165" fillId="0" borderId="582" xfId="67" applyNumberFormat="1" applyFont="1" applyBorder="1" applyAlignment="1">
      <alignment horizontal="center" vertical="center"/>
    </xf>
    <xf numFmtId="0" fontId="93" fillId="0" borderId="579" xfId="67" applyFont="1" applyBorder="1" applyAlignment="1">
      <alignment horizontal="center" vertical="center" wrapText="1"/>
    </xf>
    <xf numFmtId="0" fontId="32" fillId="0" borderId="549" xfId="67" applyFont="1" applyBorder="1"/>
    <xf numFmtId="165" fontId="93" fillId="0" borderId="571" xfId="67" applyNumberFormat="1" applyFont="1" applyBorder="1" applyAlignment="1">
      <alignment horizontal="center" vertical="center"/>
    </xf>
    <xf numFmtId="0" fontId="32" fillId="0" borderId="552" xfId="67" applyFont="1" applyBorder="1"/>
    <xf numFmtId="0" fontId="32" fillId="0" borderId="459" xfId="67" applyFont="1" applyBorder="1"/>
    <xf numFmtId="0" fontId="93" fillId="0" borderId="552" xfId="67" applyFont="1" applyBorder="1" applyAlignment="1">
      <alignment horizontal="center" vertical="center"/>
    </xf>
    <xf numFmtId="0" fontId="93" fillId="0" borderId="572" xfId="67" applyFont="1" applyBorder="1" applyAlignment="1">
      <alignment horizontal="center" vertical="center" wrapText="1"/>
    </xf>
    <xf numFmtId="0" fontId="171" fillId="0" borderId="582" xfId="67" quotePrefix="1" applyFont="1" applyBorder="1" applyAlignment="1">
      <alignment horizontal="center" vertical="center"/>
    </xf>
    <xf numFmtId="0" fontId="165" fillId="0" borderId="582" xfId="67" quotePrefix="1" applyFont="1" applyBorder="1" applyAlignment="1">
      <alignment horizontal="center" vertical="center"/>
    </xf>
    <xf numFmtId="0" fontId="93" fillId="0" borderId="546" xfId="67" applyFont="1" applyBorder="1" applyAlignment="1">
      <alignment horizontal="center" vertical="center" wrapText="1"/>
    </xf>
    <xf numFmtId="0" fontId="32" fillId="0" borderId="594" xfId="67" applyFont="1" applyBorder="1"/>
    <xf numFmtId="165" fontId="93" fillId="0" borderId="399" xfId="67" applyNumberFormat="1" applyFont="1" applyBorder="1" applyAlignment="1">
      <alignment horizontal="center" vertical="center"/>
    </xf>
    <xf numFmtId="0" fontId="32" fillId="0" borderId="400" xfId="67" applyFont="1" applyBorder="1"/>
    <xf numFmtId="0" fontId="32" fillId="0" borderId="576" xfId="67" applyFont="1" applyBorder="1"/>
    <xf numFmtId="0" fontId="32" fillId="0" borderId="463" xfId="67" applyFont="1" applyBorder="1"/>
    <xf numFmtId="0" fontId="93" fillId="0" borderId="452" xfId="67" applyFont="1" applyBorder="1" applyAlignment="1">
      <alignment horizontal="center" vertical="center"/>
    </xf>
    <xf numFmtId="0" fontId="32" fillId="0" borderId="452" xfId="67" applyFont="1" applyBorder="1"/>
    <xf numFmtId="0" fontId="93" fillId="0" borderId="590" xfId="67" applyFont="1" applyBorder="1" applyAlignment="1">
      <alignment horizontal="center" vertical="center" wrapText="1"/>
    </xf>
    <xf numFmtId="0" fontId="32" fillId="0" borderId="585" xfId="67" applyFont="1" applyBorder="1"/>
    <xf numFmtId="0" fontId="32" fillId="0" borderId="595" xfId="67" applyFont="1" applyBorder="1"/>
    <xf numFmtId="0" fontId="93" fillId="0" borderId="593" xfId="67" applyFont="1" applyBorder="1" applyAlignment="1">
      <alignment horizontal="center" vertical="center"/>
    </xf>
    <xf numFmtId="0" fontId="32" fillId="0" borderId="593" xfId="67" applyFont="1" applyBorder="1"/>
    <xf numFmtId="0" fontId="32" fillId="0" borderId="550" xfId="67" applyFont="1" applyBorder="1"/>
    <xf numFmtId="49" fontId="93" fillId="0" borderId="459" xfId="67" applyNumberFormat="1" applyFont="1" applyBorder="1" applyAlignment="1">
      <alignment horizontal="center" vertical="center" wrapText="1"/>
    </xf>
    <xf numFmtId="49" fontId="93" fillId="0" borderId="458" xfId="67" applyNumberFormat="1" applyFont="1" applyBorder="1" applyAlignment="1">
      <alignment horizontal="center" vertical="center"/>
    </xf>
    <xf numFmtId="49" fontId="93" fillId="0" borderId="459" xfId="67" applyNumberFormat="1" applyFont="1" applyBorder="1" applyAlignment="1">
      <alignment horizontal="center" vertical="center"/>
    </xf>
    <xf numFmtId="49" fontId="93" fillId="0" borderId="401" xfId="67" applyNumberFormat="1" applyFont="1" applyBorder="1" applyAlignment="1">
      <alignment horizontal="center" vertical="center"/>
    </xf>
    <xf numFmtId="49" fontId="93" fillId="0" borderId="402" xfId="67" applyNumberFormat="1" applyFont="1" applyBorder="1" applyAlignment="1">
      <alignment horizontal="center" vertical="center"/>
    </xf>
    <xf numFmtId="0" fontId="32" fillId="0" borderId="592" xfId="67" applyFont="1" applyBorder="1"/>
    <xf numFmtId="49" fontId="93" fillId="0" borderId="453" xfId="67" applyNumberFormat="1" applyFont="1" applyBorder="1" applyAlignment="1">
      <alignment horizontal="center" vertical="center" wrapText="1"/>
    </xf>
    <xf numFmtId="49" fontId="32" fillId="0" borderId="591" xfId="67" applyNumberFormat="1" applyFont="1" applyBorder="1"/>
    <xf numFmtId="49" fontId="32" fillId="0" borderId="453" xfId="67" applyNumberFormat="1" applyFont="1" applyBorder="1"/>
    <xf numFmtId="49" fontId="157" fillId="0" borderId="591" xfId="67" applyNumberFormat="1" applyBorder="1"/>
    <xf numFmtId="49" fontId="20" fillId="0" borderId="591" xfId="67" applyNumberFormat="1" applyFont="1" applyBorder="1"/>
    <xf numFmtId="49" fontId="20" fillId="0" borderId="453" xfId="67" applyNumberFormat="1" applyFont="1" applyBorder="1"/>
    <xf numFmtId="49" fontId="180" fillId="0" borderId="591" xfId="67" applyNumberFormat="1" applyFont="1" applyBorder="1"/>
    <xf numFmtId="0" fontId="93" fillId="0" borderId="0" xfId="67" applyFont="1" applyBorder="1" applyAlignment="1">
      <alignment horizontal="left" vertical="center" wrapText="1"/>
    </xf>
    <xf numFmtId="0" fontId="157" fillId="0" borderId="0" xfId="67" applyBorder="1" applyAlignment="1">
      <alignment vertical="center"/>
    </xf>
    <xf numFmtId="0" fontId="32" fillId="0" borderId="458" xfId="67" applyFont="1" applyBorder="1" applyAlignment="1">
      <alignment vertical="center"/>
    </xf>
    <xf numFmtId="49" fontId="93" fillId="0" borderId="591" xfId="67" applyNumberFormat="1" applyFont="1" applyBorder="1" applyAlignment="1">
      <alignment horizontal="center" vertical="center"/>
    </xf>
    <xf numFmtId="49" fontId="93" fillId="0" borderId="453" xfId="67" applyNumberFormat="1" applyFont="1" applyBorder="1" applyAlignment="1">
      <alignment horizontal="center" vertical="center"/>
    </xf>
    <xf numFmtId="0" fontId="93" fillId="0" borderId="546" xfId="67" quotePrefix="1" applyFont="1" applyBorder="1" applyAlignment="1">
      <alignment horizontal="center" vertical="center" wrapText="1"/>
    </xf>
    <xf numFmtId="0" fontId="93" fillId="0" borderId="590" xfId="67" quotePrefix="1" applyFont="1" applyBorder="1" applyAlignment="1">
      <alignment horizontal="center" vertical="center" wrapText="1"/>
    </xf>
    <xf numFmtId="0" fontId="93" fillId="0" borderId="585" xfId="67" quotePrefix="1" applyFont="1" applyBorder="1" applyAlignment="1">
      <alignment horizontal="center" vertical="center" wrapText="1"/>
    </xf>
    <xf numFmtId="0" fontId="93" fillId="0" borderId="549" xfId="67" quotePrefix="1" applyFont="1" applyBorder="1" applyAlignment="1">
      <alignment horizontal="center" vertical="center" wrapText="1"/>
    </xf>
    <xf numFmtId="49" fontId="93" fillId="0" borderId="588" xfId="67" applyNumberFormat="1" applyFont="1" applyBorder="1" applyAlignment="1">
      <alignment horizontal="center" vertical="center" wrapText="1"/>
    </xf>
    <xf numFmtId="49" fontId="93" fillId="0" borderId="589" xfId="67" applyNumberFormat="1" applyFont="1" applyBorder="1" applyAlignment="1">
      <alignment horizontal="center" vertical="center"/>
    </xf>
    <xf numFmtId="1" fontId="94" fillId="0" borderId="577" xfId="67" applyNumberFormat="1" applyFont="1" applyBorder="1" applyAlignment="1">
      <alignment horizontal="center"/>
    </xf>
    <xf numFmtId="0" fontId="32" fillId="0" borderId="577" xfId="67" applyFont="1" applyBorder="1"/>
    <xf numFmtId="0" fontId="93" fillId="0" borderId="579" xfId="67" quotePrefix="1" applyFont="1" applyBorder="1" applyAlignment="1">
      <alignment horizontal="center" vertical="center" wrapText="1"/>
    </xf>
    <xf numFmtId="0" fontId="32" fillId="0" borderId="586" xfId="67" applyFont="1" applyBorder="1"/>
    <xf numFmtId="49" fontId="93" fillId="0" borderId="571" xfId="67" applyNumberFormat="1" applyFont="1" applyBorder="1" applyAlignment="1">
      <alignment horizontal="center" vertical="center" wrapText="1"/>
    </xf>
    <xf numFmtId="49" fontId="93" fillId="0" borderId="572" xfId="67" applyNumberFormat="1" applyFont="1" applyBorder="1" applyAlignment="1">
      <alignment horizontal="center" vertical="center"/>
    </xf>
    <xf numFmtId="49" fontId="93" fillId="0" borderId="587" xfId="67" applyNumberFormat="1" applyFont="1" applyBorder="1" applyAlignment="1">
      <alignment horizontal="center" vertical="center"/>
    </xf>
    <xf numFmtId="49" fontId="93" fillId="0" borderId="665" xfId="67" applyNumberFormat="1" applyFont="1" applyBorder="1" applyAlignment="1">
      <alignment horizontal="center" vertical="center"/>
    </xf>
    <xf numFmtId="0" fontId="93" fillId="0" borderId="580" xfId="67" quotePrefix="1" applyFont="1" applyBorder="1" applyAlignment="1">
      <alignment horizontal="center" vertical="center" wrapText="1"/>
    </xf>
    <xf numFmtId="0" fontId="93" fillId="0" borderId="581" xfId="67" applyFont="1" applyBorder="1" applyAlignment="1">
      <alignment horizontal="center" vertical="center"/>
    </xf>
    <xf numFmtId="0" fontId="32" fillId="0" borderId="581" xfId="67" applyFont="1" applyBorder="1"/>
    <xf numFmtId="0" fontId="94" fillId="0" borderId="577" xfId="67" applyFont="1" applyBorder="1" applyAlignment="1">
      <alignment horizontal="center"/>
    </xf>
    <xf numFmtId="0" fontId="32" fillId="0" borderId="562" xfId="67" applyFont="1" applyBorder="1"/>
    <xf numFmtId="0" fontId="94" fillId="0" borderId="462" xfId="67" applyFont="1" applyBorder="1" applyAlignment="1">
      <alignment horizontal="center"/>
    </xf>
    <xf numFmtId="0" fontId="32" fillId="0" borderId="462" xfId="67" applyFont="1" applyBorder="1"/>
    <xf numFmtId="0" fontId="93" fillId="0" borderId="459" xfId="67" applyFont="1" applyBorder="1" applyAlignment="1">
      <alignment horizontal="center"/>
    </xf>
    <xf numFmtId="0" fontId="177" fillId="0" borderId="0" xfId="67" applyFont="1" applyBorder="1"/>
    <xf numFmtId="0" fontId="22" fillId="0" borderId="458" xfId="67" applyFont="1" applyBorder="1"/>
    <xf numFmtId="0" fontId="92" fillId="0" borderId="459" xfId="67" applyFont="1" applyBorder="1" applyAlignment="1">
      <alignment horizontal="center"/>
    </xf>
    <xf numFmtId="0" fontId="176" fillId="0" borderId="449" xfId="67" applyFont="1" applyBorder="1" applyAlignment="1">
      <alignment horizontal="center" vertical="center"/>
    </xf>
    <xf numFmtId="0" fontId="176" fillId="0" borderId="459" xfId="67" applyFont="1" applyBorder="1" applyAlignment="1">
      <alignment horizontal="center" vertical="center"/>
    </xf>
    <xf numFmtId="0" fontId="176" fillId="0" borderId="0" xfId="67" applyFont="1" applyBorder="1" applyAlignment="1">
      <alignment horizontal="center" vertical="center"/>
    </xf>
    <xf numFmtId="0" fontId="95" fillId="0" borderId="459" xfId="67" applyFont="1" applyBorder="1" applyAlignment="1">
      <alignment horizontal="center"/>
    </xf>
    <xf numFmtId="0" fontId="96" fillId="0" borderId="459" xfId="67" applyFont="1" applyBorder="1" applyAlignment="1">
      <alignment horizontal="center"/>
    </xf>
    <xf numFmtId="0" fontId="176" fillId="0" borderId="449" xfId="67" applyFont="1" applyBorder="1" applyAlignment="1">
      <alignment horizontal="center" vertical="center" wrapText="1"/>
    </xf>
    <xf numFmtId="0" fontId="93" fillId="0" borderId="399" xfId="67" applyFont="1" applyBorder="1" applyAlignment="1">
      <alignment horizontal="center"/>
    </xf>
    <xf numFmtId="0" fontId="22" fillId="0" borderId="452" xfId="67" applyFont="1" applyBorder="1"/>
    <xf numFmtId="0" fontId="22" fillId="0" borderId="400" xfId="67" applyFont="1" applyBorder="1"/>
    <xf numFmtId="0" fontId="94" fillId="0" borderId="399" xfId="67" applyFont="1" applyBorder="1" applyAlignment="1">
      <alignment horizontal="center" vertical="center" wrapText="1"/>
    </xf>
    <xf numFmtId="0" fontId="32" fillId="0" borderId="0" xfId="67" applyFont="1" applyBorder="1"/>
    <xf numFmtId="0" fontId="94" fillId="0" borderId="459" xfId="67" applyFont="1" applyBorder="1" applyAlignment="1">
      <alignment horizontal="center"/>
    </xf>
    <xf numFmtId="0" fontId="176" fillId="0" borderId="461" xfId="67" applyFont="1" applyBorder="1" applyAlignment="1">
      <alignment horizontal="center" vertical="center"/>
    </xf>
    <xf numFmtId="0" fontId="176" fillId="0" borderId="576" xfId="67" applyFont="1" applyBorder="1" applyAlignment="1">
      <alignment horizontal="center" vertical="center"/>
    </xf>
    <xf numFmtId="0" fontId="176" fillId="0" borderId="462" xfId="67" applyFont="1" applyBorder="1" applyAlignment="1">
      <alignment horizontal="center" vertical="center"/>
    </xf>
    <xf numFmtId="0" fontId="95" fillId="0" borderId="576" xfId="67" applyFont="1" applyBorder="1" applyAlignment="1">
      <alignment horizontal="center"/>
    </xf>
    <xf numFmtId="0" fontId="96" fillId="0" borderId="576" xfId="67" applyFont="1" applyBorder="1" applyAlignment="1">
      <alignment horizontal="center"/>
    </xf>
    <xf numFmtId="0" fontId="22" fillId="0" borderId="462" xfId="67" applyFont="1" applyBorder="1"/>
    <xf numFmtId="0" fontId="22" fillId="0" borderId="463" xfId="67" applyFont="1" applyBorder="1"/>
    <xf numFmtId="0" fontId="94" fillId="0" borderId="0" xfId="67" applyFont="1" applyBorder="1" applyAlignment="1">
      <alignment horizontal="center" vertical="center"/>
    </xf>
    <xf numFmtId="0" fontId="32" fillId="0" borderId="450" xfId="67" applyFont="1" applyBorder="1"/>
    <xf numFmtId="0" fontId="94" fillId="0" borderId="449" xfId="67" applyFont="1" applyBorder="1" applyAlignment="1">
      <alignment horizontal="center"/>
    </xf>
    <xf numFmtId="0" fontId="32" fillId="0" borderId="664" xfId="67" applyFont="1" applyBorder="1"/>
    <xf numFmtId="0" fontId="176" fillId="0" borderId="0" xfId="67" applyFont="1" applyBorder="1" applyAlignment="1">
      <alignment horizontal="left" vertical="top" wrapText="1"/>
    </xf>
    <xf numFmtId="0" fontId="92" fillId="0" borderId="570" xfId="67" applyFont="1" applyBorder="1" applyAlignment="1">
      <alignment horizontal="center" vertical="center"/>
    </xf>
    <xf numFmtId="0" fontId="92" fillId="0" borderId="571" xfId="67" applyFont="1" applyBorder="1" applyAlignment="1">
      <alignment horizontal="center" vertical="center"/>
    </xf>
    <xf numFmtId="0" fontId="32" fillId="0" borderId="572" xfId="67" applyFont="1" applyBorder="1"/>
    <xf numFmtId="0" fontId="92" fillId="0" borderId="0" xfId="67" applyFont="1" applyBorder="1" applyAlignment="1">
      <alignment horizontal="center" vertical="center"/>
    </xf>
    <xf numFmtId="0" fontId="164" fillId="0" borderId="459" xfId="67" applyFont="1" applyBorder="1" applyAlignment="1">
      <alignment horizontal="center"/>
    </xf>
    <xf numFmtId="0" fontId="94" fillId="25" borderId="571" xfId="67" applyFont="1" applyFill="1" applyBorder="1" applyAlignment="1">
      <alignment horizontal="center"/>
    </xf>
    <xf numFmtId="0" fontId="32" fillId="25" borderId="552" xfId="67" applyFont="1" applyFill="1" applyBorder="1"/>
    <xf numFmtId="0" fontId="32" fillId="25" borderId="459" xfId="67" applyFont="1" applyFill="1" applyBorder="1"/>
    <xf numFmtId="0" fontId="157" fillId="25" borderId="0" xfId="67" applyFill="1" applyBorder="1"/>
    <xf numFmtId="0" fontId="94" fillId="0" borderId="449" xfId="67" applyFont="1" applyBorder="1" applyAlignment="1">
      <alignment horizontal="center" vertical="center" wrapText="1"/>
    </xf>
    <xf numFmtId="0" fontId="94" fillId="0" borderId="459" xfId="67" applyFont="1" applyBorder="1" applyAlignment="1">
      <alignment horizontal="center" vertical="center"/>
    </xf>
    <xf numFmtId="0" fontId="176" fillId="25" borderId="0" xfId="67" applyFont="1" applyFill="1" applyBorder="1" applyAlignment="1">
      <alignment horizontal="center" vertical="center"/>
    </xf>
    <xf numFmtId="1" fontId="74" fillId="24" borderId="0" xfId="67" applyNumberFormat="1" applyFont="1" applyFill="1" applyAlignment="1">
      <alignment horizontal="center" vertical="center"/>
    </xf>
    <xf numFmtId="0" fontId="162" fillId="0" borderId="462" xfId="67" applyFont="1" applyBorder="1" applyAlignment="1">
      <alignment horizontal="left"/>
    </xf>
    <xf numFmtId="0" fontId="162" fillId="0" borderId="463" xfId="67" applyFont="1" applyBorder="1" applyAlignment="1">
      <alignment horizontal="left"/>
    </xf>
    <xf numFmtId="0" fontId="93" fillId="24" borderId="552" xfId="67" applyFont="1" applyFill="1" applyBorder="1" applyAlignment="1">
      <alignment horizontal="center" vertical="center"/>
    </xf>
    <xf numFmtId="0" fontId="93" fillId="24" borderId="581" xfId="67" applyFont="1" applyFill="1" applyBorder="1" applyAlignment="1">
      <alignment horizontal="center" vertical="center"/>
    </xf>
    <xf numFmtId="0" fontId="93" fillId="30" borderId="0" xfId="67" applyFont="1" applyFill="1" applyBorder="1" applyAlignment="1">
      <alignment horizontal="left" vertical="top" wrapText="1"/>
    </xf>
    <xf numFmtId="0" fontId="32" fillId="25" borderId="0" xfId="67" applyFont="1" applyFill="1" applyBorder="1"/>
    <xf numFmtId="0" fontId="32" fillId="25" borderId="458" xfId="67" applyFont="1" applyFill="1" applyBorder="1"/>
    <xf numFmtId="165" fontId="155" fillId="24" borderId="582" xfId="67" applyNumberFormat="1" applyFont="1" applyFill="1" applyBorder="1" applyAlignment="1">
      <alignment horizontal="center" vertical="center"/>
    </xf>
    <xf numFmtId="0" fontId="93" fillId="24" borderId="549" xfId="67" applyFont="1" applyFill="1" applyBorder="1" applyAlignment="1">
      <alignment horizontal="center" vertical="center" wrapText="1"/>
    </xf>
    <xf numFmtId="0" fontId="93" fillId="24" borderId="552" xfId="67" quotePrefix="1" applyFont="1" applyFill="1" applyBorder="1" applyAlignment="1">
      <alignment horizontal="center" vertical="center"/>
    </xf>
    <xf numFmtId="1" fontId="165" fillId="24" borderId="582" xfId="67" applyNumberFormat="1" applyFont="1" applyFill="1" applyBorder="1" applyAlignment="1">
      <alignment horizontal="center" vertical="center"/>
    </xf>
    <xf numFmtId="0" fontId="93" fillId="24" borderId="0" xfId="67" applyFont="1" applyFill="1" applyBorder="1" applyAlignment="1">
      <alignment horizontal="center" vertical="center"/>
    </xf>
    <xf numFmtId="0" fontId="93" fillId="24" borderId="597" xfId="67" applyFont="1" applyFill="1" applyBorder="1" applyAlignment="1">
      <alignment horizontal="center" vertical="center"/>
    </xf>
    <xf numFmtId="0" fontId="93" fillId="24" borderId="536" xfId="67" applyFont="1" applyFill="1" applyBorder="1" applyAlignment="1">
      <alignment horizontal="left" vertical="top" wrapText="1"/>
    </xf>
    <xf numFmtId="0" fontId="32" fillId="0" borderId="536" xfId="67" applyFont="1" applyBorder="1"/>
    <xf numFmtId="0" fontId="93" fillId="24" borderId="452" xfId="67" applyFont="1" applyFill="1" applyBorder="1" applyAlignment="1">
      <alignment horizontal="center" vertical="center"/>
    </xf>
    <xf numFmtId="0" fontId="93" fillId="24" borderId="0" xfId="67" applyFont="1" applyFill="1" applyBorder="1" applyAlignment="1">
      <alignment horizontal="left" vertical="top" wrapText="1"/>
    </xf>
    <xf numFmtId="165" fontId="155" fillId="24" borderId="0" xfId="67" applyNumberFormat="1" applyFont="1" applyFill="1" applyBorder="1" applyAlignment="1">
      <alignment horizontal="center" vertical="center"/>
    </xf>
    <xf numFmtId="0" fontId="165" fillId="24" borderId="582" xfId="67" quotePrefix="1" applyFont="1" applyFill="1" applyBorder="1" applyAlignment="1">
      <alignment horizontal="center" vertical="center"/>
    </xf>
    <xf numFmtId="0" fontId="93" fillId="24" borderId="399" xfId="67" applyFont="1" applyFill="1" applyBorder="1" applyAlignment="1">
      <alignment horizontal="center" vertical="center" wrapText="1"/>
    </xf>
    <xf numFmtId="165" fontId="93" fillId="24" borderId="548" xfId="67" applyNumberFormat="1" applyFont="1" applyFill="1" applyBorder="1" applyAlignment="1">
      <alignment horizontal="center" vertical="center" wrapText="1"/>
    </xf>
    <xf numFmtId="0" fontId="32" fillId="0" borderId="548" xfId="67" applyFont="1" applyBorder="1"/>
    <xf numFmtId="0" fontId="32" fillId="0" borderId="606" xfId="67" applyFont="1" applyBorder="1"/>
    <xf numFmtId="0" fontId="93" fillId="24" borderId="565" xfId="67" applyFont="1" applyFill="1" applyBorder="1" applyAlignment="1">
      <alignment horizontal="center" vertical="center" wrapText="1"/>
    </xf>
    <xf numFmtId="0" fontId="32" fillId="0" borderId="567" xfId="67" applyFont="1" applyBorder="1"/>
    <xf numFmtId="0" fontId="32" fillId="0" borderId="661" xfId="67" applyFont="1" applyBorder="1"/>
    <xf numFmtId="0" fontId="93" fillId="24" borderId="593" xfId="67" applyFont="1" applyFill="1" applyBorder="1" applyAlignment="1">
      <alignment horizontal="center" vertical="center"/>
    </xf>
    <xf numFmtId="0" fontId="171" fillId="24" borderId="582" xfId="67" quotePrefix="1" applyFont="1" applyFill="1" applyBorder="1" applyAlignment="1">
      <alignment horizontal="center" vertical="center"/>
    </xf>
    <xf numFmtId="0" fontId="32" fillId="0" borderId="401" xfId="67" applyFont="1" applyBorder="1"/>
    <xf numFmtId="0" fontId="32" fillId="0" borderId="568" xfId="67" applyFont="1" applyBorder="1"/>
    <xf numFmtId="1" fontId="171" fillId="24" borderId="582" xfId="67" quotePrefix="1" applyNumberFormat="1" applyFont="1" applyFill="1" applyBorder="1" applyAlignment="1">
      <alignment horizontal="center" vertical="center"/>
    </xf>
    <xf numFmtId="1" fontId="94" fillId="0" borderId="462" xfId="67" applyNumberFormat="1" applyFont="1" applyBorder="1" applyAlignment="1">
      <alignment horizontal="center"/>
    </xf>
    <xf numFmtId="0" fontId="93" fillId="24" borderId="579" xfId="67" applyFont="1" applyFill="1" applyBorder="1" applyAlignment="1">
      <alignment horizontal="center" vertical="center" wrapText="1"/>
    </xf>
    <xf numFmtId="49" fontId="93" fillId="0" borderId="601" xfId="67" applyNumberFormat="1" applyFont="1" applyBorder="1" applyAlignment="1">
      <alignment horizontal="center" vertical="center" wrapText="1"/>
    </xf>
    <xf numFmtId="49" fontId="93" fillId="0" borderId="602" xfId="67" applyNumberFormat="1" applyFont="1" applyBorder="1" applyAlignment="1">
      <alignment horizontal="center" vertical="center"/>
    </xf>
    <xf numFmtId="0" fontId="93" fillId="24" borderId="660" xfId="67" applyFont="1" applyFill="1" applyBorder="1" applyAlignment="1">
      <alignment horizontal="center" vertical="center" wrapText="1"/>
    </xf>
    <xf numFmtId="0" fontId="93" fillId="24" borderId="552" xfId="67" applyFont="1" applyFill="1" applyBorder="1" applyAlignment="1">
      <alignment horizontal="center" vertical="center" wrapText="1"/>
    </xf>
    <xf numFmtId="0" fontId="94" fillId="24" borderId="462" xfId="67" applyFont="1" applyFill="1" applyBorder="1" applyAlignment="1">
      <alignment horizontal="center" vertical="center"/>
    </xf>
    <xf numFmtId="1" fontId="165" fillId="30" borderId="0" xfId="67" applyNumberFormat="1" applyFont="1" applyFill="1" applyBorder="1" applyAlignment="1">
      <alignment horizontal="center" vertical="center"/>
    </xf>
    <xf numFmtId="0" fontId="32" fillId="25" borderId="462" xfId="67" applyFont="1" applyFill="1" applyBorder="1"/>
    <xf numFmtId="165" fontId="93" fillId="24" borderId="459" xfId="67" applyNumberFormat="1" applyFont="1" applyFill="1" applyBorder="1" applyAlignment="1">
      <alignment horizontal="center" vertical="center"/>
    </xf>
    <xf numFmtId="0" fontId="93" fillId="24" borderId="546" xfId="67" applyFont="1" applyFill="1" applyBorder="1" applyAlignment="1">
      <alignment horizontal="center" vertical="center" wrapText="1"/>
    </xf>
    <xf numFmtId="165" fontId="93" fillId="24" borderId="452" xfId="67" applyNumberFormat="1" applyFont="1" applyFill="1" applyBorder="1" applyAlignment="1">
      <alignment horizontal="center" vertical="center"/>
    </xf>
    <xf numFmtId="0" fontId="32" fillId="0" borderId="464" xfId="67" applyFont="1" applyBorder="1"/>
    <xf numFmtId="0" fontId="176" fillId="24" borderId="461" xfId="67" applyFont="1" applyFill="1" applyBorder="1" applyAlignment="1">
      <alignment horizontal="center" vertical="center"/>
    </xf>
    <xf numFmtId="0" fontId="176" fillId="24" borderId="576" xfId="67" applyFont="1" applyFill="1" applyBorder="1" applyAlignment="1">
      <alignment horizontal="center" vertical="center"/>
    </xf>
    <xf numFmtId="0" fontId="176" fillId="0" borderId="576" xfId="67" applyFont="1" applyBorder="1" applyAlignment="1">
      <alignment horizontal="center"/>
    </xf>
    <xf numFmtId="0" fontId="176" fillId="0" borderId="459" xfId="67" applyFont="1" applyBorder="1" applyAlignment="1">
      <alignment horizontal="center"/>
    </xf>
    <xf numFmtId="0" fontId="176" fillId="24" borderId="449" xfId="67" applyFont="1" applyFill="1" applyBorder="1" applyAlignment="1">
      <alignment horizontal="center" vertical="center"/>
    </xf>
    <xf numFmtId="0" fontId="176" fillId="24" borderId="459" xfId="67" applyFont="1" applyFill="1" applyBorder="1" applyAlignment="1">
      <alignment horizontal="center" vertical="center"/>
    </xf>
    <xf numFmtId="0" fontId="32" fillId="0" borderId="178" xfId="67" applyFont="1" applyBorder="1"/>
    <xf numFmtId="0" fontId="176" fillId="34" borderId="401" xfId="67" applyFont="1" applyFill="1" applyBorder="1" applyAlignment="1">
      <alignment horizontal="center" vertical="center"/>
    </xf>
    <xf numFmtId="0" fontId="32" fillId="25" borderId="457" xfId="67" applyFont="1" applyFill="1" applyBorder="1"/>
    <xf numFmtId="0" fontId="32" fillId="25" borderId="460" xfId="67" applyFont="1" applyFill="1" applyBorder="1"/>
    <xf numFmtId="0" fontId="176" fillId="24" borderId="449" xfId="67" applyFont="1" applyFill="1" applyBorder="1" applyAlignment="1">
      <alignment horizontal="center" vertical="center" wrapText="1"/>
    </xf>
    <xf numFmtId="0" fontId="94" fillId="0" borderId="399" xfId="67" applyFont="1" applyBorder="1" applyAlignment="1">
      <alignment horizontal="center"/>
    </xf>
    <xf numFmtId="0" fontId="95" fillId="0" borderId="399" xfId="67" applyFont="1" applyBorder="1" applyAlignment="1">
      <alignment horizontal="center"/>
    </xf>
    <xf numFmtId="0" fontId="32" fillId="0" borderId="599" xfId="67" applyFont="1" applyBorder="1"/>
    <xf numFmtId="0" fontId="176" fillId="34" borderId="459" xfId="67" applyFont="1" applyFill="1" applyBorder="1" applyAlignment="1">
      <alignment horizontal="center" vertical="center"/>
    </xf>
    <xf numFmtId="0" fontId="32" fillId="25" borderId="450" xfId="67" applyFont="1" applyFill="1" applyBorder="1"/>
    <xf numFmtId="0" fontId="94" fillId="24" borderId="449" xfId="67" applyFont="1" applyFill="1" applyBorder="1" applyAlignment="1">
      <alignment horizontal="center" vertical="center" wrapText="1"/>
    </xf>
    <xf numFmtId="0" fontId="94" fillId="24" borderId="459" xfId="67" applyFont="1" applyFill="1" applyBorder="1" applyAlignment="1">
      <alignment horizontal="center" vertical="center"/>
    </xf>
    <xf numFmtId="0" fontId="94" fillId="25" borderId="459" xfId="67" applyFont="1" applyFill="1" applyBorder="1" applyAlignment="1">
      <alignment horizontal="center"/>
    </xf>
    <xf numFmtId="0" fontId="93" fillId="0" borderId="0" xfId="67" applyFont="1" applyBorder="1" applyAlignment="1">
      <alignment horizontal="center" vertical="top"/>
    </xf>
    <xf numFmtId="0" fontId="92" fillId="24" borderId="570" xfId="67" applyFont="1" applyFill="1" applyBorder="1" applyAlignment="1">
      <alignment horizontal="center" vertical="center"/>
    </xf>
    <xf numFmtId="0" fontId="92" fillId="24" borderId="571" xfId="67" applyFont="1" applyFill="1" applyBorder="1" applyAlignment="1">
      <alignment horizontal="center" vertical="center"/>
    </xf>
    <xf numFmtId="0" fontId="164" fillId="0" borderId="571" xfId="67" applyFont="1" applyBorder="1" applyAlignment="1">
      <alignment horizontal="center"/>
    </xf>
    <xf numFmtId="0" fontId="32" fillId="0" borderId="575" xfId="67" applyFont="1" applyBorder="1"/>
    <xf numFmtId="0" fontId="164" fillId="25" borderId="571" xfId="67" applyFont="1" applyFill="1" applyBorder="1" applyAlignment="1">
      <alignment horizontal="center"/>
    </xf>
    <xf numFmtId="0" fontId="32" fillId="25" borderId="573" xfId="67" applyFont="1" applyFill="1" applyBorder="1"/>
    <xf numFmtId="0" fontId="93" fillId="33" borderId="552" xfId="67" applyFont="1" applyFill="1" applyBorder="1" applyAlignment="1">
      <alignment horizontal="center" vertical="center"/>
    </xf>
    <xf numFmtId="0" fontId="32" fillId="0" borderId="609" xfId="67" applyFont="1" applyBorder="1"/>
    <xf numFmtId="0" fontId="93" fillId="24" borderId="570" xfId="67" applyFont="1" applyFill="1" applyBorder="1" applyAlignment="1">
      <alignment horizontal="center" vertical="center" wrapText="1"/>
    </xf>
    <xf numFmtId="0" fontId="32" fillId="0" borderId="449" xfId="67" applyFont="1" applyBorder="1"/>
    <xf numFmtId="0" fontId="32" fillId="0" borderId="461" xfId="67" applyFont="1" applyBorder="1"/>
    <xf numFmtId="0" fontId="93" fillId="30" borderId="0" xfId="67" applyFont="1" applyFill="1" applyAlignment="1">
      <alignment horizontal="left" vertical="top" wrapText="1"/>
    </xf>
    <xf numFmtId="0" fontId="32" fillId="25" borderId="0" xfId="67" applyFont="1" applyFill="1"/>
    <xf numFmtId="0" fontId="74" fillId="24" borderId="449" xfId="67" applyFont="1" applyFill="1" applyBorder="1" applyAlignment="1">
      <alignment horizontal="center" vertical="center"/>
    </xf>
    <xf numFmtId="165" fontId="93" fillId="24" borderId="399" xfId="67" applyNumberFormat="1" applyFont="1" applyFill="1" applyBorder="1" applyAlignment="1">
      <alignment horizontal="center" vertical="center"/>
    </xf>
    <xf numFmtId="165" fontId="93" fillId="24" borderId="400" xfId="67" applyNumberFormat="1" applyFont="1" applyFill="1" applyBorder="1" applyAlignment="1">
      <alignment horizontal="center" vertical="center"/>
    </xf>
    <xf numFmtId="165" fontId="93" fillId="24" borderId="458" xfId="67" applyNumberFormat="1" applyFont="1" applyFill="1" applyBorder="1" applyAlignment="1">
      <alignment horizontal="center" vertical="center"/>
    </xf>
    <xf numFmtId="165" fontId="93" fillId="24" borderId="607" xfId="67" applyNumberFormat="1" applyFont="1" applyFill="1" applyBorder="1" applyAlignment="1">
      <alignment horizontal="center" vertical="center"/>
    </xf>
    <xf numFmtId="165" fontId="93" fillId="24" borderId="608" xfId="67" applyNumberFormat="1" applyFont="1" applyFill="1" applyBorder="1" applyAlignment="1">
      <alignment horizontal="center" vertical="center"/>
    </xf>
    <xf numFmtId="0" fontId="182" fillId="0" borderId="0" xfId="67" applyFont="1" applyAlignment="1">
      <alignment horizontal="center"/>
    </xf>
    <xf numFmtId="0" fontId="93" fillId="33" borderId="581" xfId="67" applyFont="1" applyFill="1" applyBorder="1" applyAlignment="1">
      <alignment horizontal="center" vertical="center"/>
    </xf>
    <xf numFmtId="0" fontId="93" fillId="33" borderId="571" xfId="67" applyFont="1" applyFill="1" applyBorder="1" applyAlignment="1">
      <alignment horizontal="center" vertical="center" wrapText="1"/>
    </xf>
    <xf numFmtId="165" fontId="93" fillId="33" borderId="554" xfId="67" applyNumberFormat="1" applyFont="1" applyFill="1" applyBorder="1" applyAlignment="1">
      <alignment horizontal="center" vertical="center"/>
    </xf>
    <xf numFmtId="0" fontId="32" fillId="0" borderId="209" xfId="67" applyFont="1" applyBorder="1"/>
    <xf numFmtId="0" fontId="32" fillId="0" borderId="68" xfId="67" applyFont="1" applyBorder="1"/>
    <xf numFmtId="0" fontId="32" fillId="0" borderId="266" xfId="67" applyFont="1" applyBorder="1"/>
    <xf numFmtId="0" fontId="32" fillId="0" borderId="197" xfId="67" applyFont="1" applyBorder="1"/>
    <xf numFmtId="0" fontId="93" fillId="24" borderId="0" xfId="67" applyFont="1" applyFill="1" applyAlignment="1">
      <alignment horizontal="center" vertical="center"/>
    </xf>
    <xf numFmtId="0" fontId="93" fillId="24" borderId="571" xfId="67" applyFont="1" applyFill="1" applyBorder="1" applyAlignment="1">
      <alignment horizontal="center" vertical="center" wrapText="1"/>
    </xf>
    <xf numFmtId="165" fontId="93" fillId="24" borderId="554" xfId="67" applyNumberFormat="1" applyFont="1" applyFill="1" applyBorder="1" applyAlignment="1">
      <alignment horizontal="center" vertical="center"/>
    </xf>
    <xf numFmtId="0" fontId="162" fillId="0" borderId="536" xfId="67" applyFont="1" applyBorder="1" applyAlignment="1">
      <alignment horizontal="left"/>
    </xf>
    <xf numFmtId="0" fontId="93" fillId="24" borderId="585" xfId="67" applyFont="1" applyFill="1" applyBorder="1" applyAlignment="1">
      <alignment horizontal="center" vertical="center" wrapText="1"/>
    </xf>
    <xf numFmtId="0" fontId="93" fillId="24" borderId="590" xfId="67" applyFont="1" applyFill="1" applyBorder="1" applyAlignment="1">
      <alignment horizontal="center" vertical="center" wrapText="1"/>
    </xf>
    <xf numFmtId="0" fontId="93" fillId="24" borderId="0" xfId="67" applyFont="1" applyFill="1" applyAlignment="1">
      <alignment horizontal="left" vertical="top" wrapText="1"/>
    </xf>
    <xf numFmtId="0" fontId="93" fillId="24" borderId="580" xfId="67" applyFont="1" applyFill="1" applyBorder="1" applyAlignment="1">
      <alignment horizontal="center" vertical="center" wrapText="1"/>
    </xf>
    <xf numFmtId="0" fontId="94" fillId="24" borderId="0" xfId="67" applyFont="1" applyFill="1" applyAlignment="1">
      <alignment horizontal="center" vertical="top"/>
    </xf>
    <xf numFmtId="0" fontId="32" fillId="0" borderId="0" xfId="67" applyFont="1" applyAlignment="1">
      <alignment vertical="top"/>
    </xf>
    <xf numFmtId="0" fontId="94" fillId="0" borderId="0" xfId="67" applyFont="1" applyAlignment="1">
      <alignment horizontal="center" vertical="top"/>
    </xf>
    <xf numFmtId="0" fontId="157" fillId="0" borderId="0" xfId="67" applyAlignment="1">
      <alignment vertical="top"/>
    </xf>
    <xf numFmtId="1" fontId="94" fillId="0" borderId="0" xfId="67" applyNumberFormat="1" applyFont="1" applyAlignment="1">
      <alignment horizontal="center" vertical="top"/>
    </xf>
    <xf numFmtId="0" fontId="164" fillId="0" borderId="536" xfId="67" applyFont="1" applyBorder="1" applyAlignment="1">
      <alignment horizontal="left" vertical="top"/>
    </xf>
    <xf numFmtId="0" fontId="32" fillId="0" borderId="536" xfId="67" applyFont="1" applyBorder="1" applyAlignment="1">
      <alignment vertical="top"/>
    </xf>
    <xf numFmtId="0" fontId="94" fillId="24" borderId="0" xfId="67" applyFont="1" applyFill="1" applyAlignment="1">
      <alignment horizontal="center"/>
    </xf>
    <xf numFmtId="0" fontId="94" fillId="0" borderId="0" xfId="67" applyFont="1" applyAlignment="1">
      <alignment horizontal="center"/>
    </xf>
    <xf numFmtId="1" fontId="94" fillId="0" borderId="0" xfId="67" applyNumberFormat="1" applyFont="1" applyAlignment="1">
      <alignment horizontal="center"/>
    </xf>
    <xf numFmtId="0" fontId="176" fillId="24" borderId="462" xfId="67" applyFont="1" applyFill="1" applyBorder="1" applyAlignment="1">
      <alignment horizontal="center" vertical="center"/>
    </xf>
    <xf numFmtId="0" fontId="26" fillId="0" borderId="462" xfId="67" applyFont="1" applyBorder="1"/>
    <xf numFmtId="0" fontId="26" fillId="0" borderId="463" xfId="67" applyFont="1" applyBorder="1"/>
    <xf numFmtId="0" fontId="176" fillId="24" borderId="0" xfId="67" applyFont="1" applyFill="1" applyAlignment="1">
      <alignment horizontal="center" vertical="center"/>
    </xf>
    <xf numFmtId="0" fontId="179" fillId="0" borderId="0" xfId="67" applyFont="1"/>
    <xf numFmtId="0" fontId="26" fillId="0" borderId="458" xfId="67" applyFont="1" applyBorder="1"/>
    <xf numFmtId="0" fontId="176" fillId="24" borderId="401" xfId="67" applyFont="1" applyFill="1" applyBorder="1" applyAlignment="1">
      <alignment horizontal="center" vertical="center"/>
    </xf>
    <xf numFmtId="0" fontId="32" fillId="0" borderId="457" xfId="67" applyFont="1" applyBorder="1"/>
    <xf numFmtId="0" fontId="32" fillId="0" borderId="460" xfId="67" applyFont="1" applyBorder="1"/>
    <xf numFmtId="0" fontId="94" fillId="24" borderId="0" xfId="67" applyFont="1" applyFill="1" applyAlignment="1">
      <alignment horizontal="center" vertical="center"/>
    </xf>
    <xf numFmtId="0" fontId="93" fillId="0" borderId="0" xfId="67" applyFont="1" applyAlignment="1">
      <alignment horizontal="center" vertical="top"/>
    </xf>
    <xf numFmtId="0" fontId="93" fillId="0" borderId="0" xfId="67" applyFont="1" applyAlignment="1">
      <alignment horizontal="left" vertical="top" wrapText="1"/>
    </xf>
    <xf numFmtId="0" fontId="176" fillId="0" borderId="0" xfId="67" applyFont="1" applyAlignment="1">
      <alignment horizontal="left" vertical="top" wrapText="1"/>
    </xf>
    <xf numFmtId="0" fontId="32" fillId="0" borderId="573" xfId="67" applyFont="1" applyBorder="1"/>
    <xf numFmtId="0" fontId="92" fillId="24" borderId="552" xfId="67" applyFont="1" applyFill="1" applyBorder="1" applyAlignment="1">
      <alignment horizontal="center" vertical="center"/>
    </xf>
    <xf numFmtId="0" fontId="93" fillId="33" borderId="580" xfId="67" applyFont="1" applyFill="1" applyBorder="1" applyAlignment="1">
      <alignment horizontal="center" vertical="center" wrapText="1"/>
    </xf>
    <xf numFmtId="0" fontId="93" fillId="30" borderId="579" xfId="67" applyFont="1" applyFill="1" applyBorder="1" applyAlignment="1">
      <alignment horizontal="center" vertical="center" wrapText="1"/>
    </xf>
    <xf numFmtId="0" fontId="32" fillId="25" borderId="549" xfId="67" applyFont="1" applyFill="1" applyBorder="1"/>
    <xf numFmtId="0" fontId="32" fillId="25" borderId="594" xfId="67" applyFont="1" applyFill="1" applyBorder="1"/>
    <xf numFmtId="165" fontId="93" fillId="30" borderId="571" xfId="67" applyNumberFormat="1" applyFont="1" applyFill="1" applyBorder="1" applyAlignment="1">
      <alignment horizontal="center" vertical="center"/>
    </xf>
    <xf numFmtId="0" fontId="32" fillId="25" borderId="572" xfId="67" applyFont="1" applyFill="1" applyBorder="1"/>
    <xf numFmtId="0" fontId="32" fillId="25" borderId="576" xfId="67" applyFont="1" applyFill="1" applyBorder="1"/>
    <xf numFmtId="0" fontId="32" fillId="25" borderId="463" xfId="67" applyFont="1" applyFill="1" applyBorder="1"/>
    <xf numFmtId="0" fontId="157" fillId="25" borderId="0" xfId="67" applyFill="1"/>
    <xf numFmtId="165" fontId="165" fillId="30" borderId="571" xfId="67" applyNumberFormat="1" applyFont="1" applyFill="1" applyBorder="1" applyAlignment="1">
      <alignment horizontal="center" vertical="center"/>
    </xf>
    <xf numFmtId="0" fontId="32" fillId="25" borderId="464" xfId="67" applyFont="1" applyFill="1" applyBorder="1"/>
    <xf numFmtId="0" fontId="93" fillId="24" borderId="0" xfId="67" applyFont="1" applyFill="1" applyAlignment="1">
      <alignment horizontal="center" wrapText="1"/>
    </xf>
    <xf numFmtId="0" fontId="94" fillId="0" borderId="462" xfId="67" applyFont="1" applyBorder="1" applyAlignment="1">
      <alignment horizontal="center" vertical="center"/>
    </xf>
    <xf numFmtId="0" fontId="32" fillId="0" borderId="462" xfId="67" applyFont="1" applyBorder="1" applyAlignment="1">
      <alignment vertical="center"/>
    </xf>
    <xf numFmtId="1" fontId="94" fillId="0" borderId="462" xfId="67" applyNumberFormat="1" applyFont="1" applyBorder="1" applyAlignment="1">
      <alignment horizontal="center" vertical="center"/>
    </xf>
    <xf numFmtId="0" fontId="93" fillId="24" borderId="462" xfId="67" applyFont="1" applyFill="1" applyBorder="1" applyAlignment="1">
      <alignment horizontal="center" wrapText="1"/>
    </xf>
    <xf numFmtId="0" fontId="165" fillId="24" borderId="582" xfId="67" applyFont="1" applyFill="1" applyBorder="1" applyAlignment="1">
      <alignment horizontal="center" vertical="center"/>
    </xf>
    <xf numFmtId="0" fontId="93" fillId="0" borderId="0" xfId="67" applyFont="1" applyAlignment="1">
      <alignment horizontal="center"/>
    </xf>
    <xf numFmtId="0" fontId="93" fillId="0" borderId="453" xfId="67" applyFont="1" applyBorder="1" applyAlignment="1">
      <alignment horizontal="center" vertical="center"/>
    </xf>
    <xf numFmtId="0" fontId="93" fillId="0" borderId="591" xfId="67" applyFont="1" applyBorder="1" applyAlignment="1">
      <alignment horizontal="center" vertical="center"/>
    </xf>
    <xf numFmtId="0" fontId="93" fillId="0" borderId="209" xfId="67" quotePrefix="1" applyFont="1" applyBorder="1" applyAlignment="1">
      <alignment horizontal="center" wrapText="1"/>
    </xf>
    <xf numFmtId="0" fontId="93" fillId="0" borderId="0" xfId="67" quotePrefix="1" applyFont="1" applyBorder="1" applyAlignment="1">
      <alignment horizontal="center" wrapText="1"/>
    </xf>
    <xf numFmtId="1" fontId="165" fillId="24" borderId="452" xfId="67" applyNumberFormat="1" applyFont="1" applyFill="1" applyBorder="1" applyAlignment="1">
      <alignment horizontal="center" vertical="center"/>
    </xf>
    <xf numFmtId="1" fontId="165" fillId="24" borderId="400" xfId="67" applyNumberFormat="1" applyFont="1" applyFill="1" applyBorder="1" applyAlignment="1">
      <alignment horizontal="center" vertical="center"/>
    </xf>
    <xf numFmtId="0" fontId="93" fillId="0" borderId="399" xfId="67" applyFont="1" applyBorder="1" applyAlignment="1">
      <alignment horizontal="center" vertical="center"/>
    </xf>
    <xf numFmtId="0" fontId="93" fillId="0" borderId="400" xfId="67" applyFont="1" applyBorder="1" applyAlignment="1">
      <alignment horizontal="center" vertical="center"/>
    </xf>
    <xf numFmtId="1" fontId="165" fillId="24" borderId="619" xfId="67" applyNumberFormat="1" applyFont="1" applyFill="1" applyBorder="1" applyAlignment="1">
      <alignment horizontal="center" vertical="center"/>
    </xf>
    <xf numFmtId="1" fontId="165" fillId="24" borderId="527" xfId="67" applyNumberFormat="1" applyFont="1" applyFill="1" applyBorder="1" applyAlignment="1">
      <alignment horizontal="center" vertical="center"/>
    </xf>
    <xf numFmtId="1" fontId="165" fillId="24" borderId="620" xfId="67" applyNumberFormat="1" applyFont="1" applyFill="1" applyBorder="1" applyAlignment="1">
      <alignment horizontal="center" vertical="center"/>
    </xf>
    <xf numFmtId="1" fontId="165" fillId="34" borderId="454" xfId="67" applyNumberFormat="1" applyFont="1" applyFill="1" applyBorder="1" applyAlignment="1">
      <alignment horizontal="center" vertical="center"/>
    </xf>
    <xf numFmtId="1" fontId="165" fillId="34" borderId="591" xfId="67" applyNumberFormat="1" applyFont="1" applyFill="1" applyBorder="1" applyAlignment="1">
      <alignment horizontal="center" vertical="center"/>
    </xf>
    <xf numFmtId="0" fontId="93" fillId="0" borderId="408" xfId="67" applyFont="1" applyBorder="1" applyAlignment="1">
      <alignment horizontal="center" vertical="center" wrapText="1"/>
    </xf>
    <xf numFmtId="0" fontId="93" fillId="0" borderId="200" xfId="67" applyFont="1" applyBorder="1" applyAlignment="1">
      <alignment horizontal="center" vertical="center" wrapText="1"/>
    </xf>
    <xf numFmtId="0" fontId="93" fillId="0" borderId="39" xfId="67" applyFont="1" applyBorder="1" applyAlignment="1">
      <alignment horizontal="left" vertical="center" wrapText="1"/>
    </xf>
    <xf numFmtId="0" fontId="93" fillId="0" borderId="553" xfId="67" applyFont="1" applyBorder="1" applyAlignment="1">
      <alignment horizontal="left" vertical="center" wrapText="1"/>
    </xf>
    <xf numFmtId="0" fontId="93" fillId="0" borderId="197" xfId="67" applyFont="1" applyBorder="1" applyAlignment="1">
      <alignment horizontal="left" vertical="center" wrapText="1"/>
    </xf>
    <xf numFmtId="0" fontId="93" fillId="0" borderId="608" xfId="67" applyFont="1" applyBorder="1" applyAlignment="1">
      <alignment horizontal="left" vertical="center" wrapText="1"/>
    </xf>
    <xf numFmtId="0" fontId="162" fillId="36" borderId="612" xfId="67" applyFont="1" applyFill="1" applyBorder="1"/>
    <xf numFmtId="0" fontId="162" fillId="36" borderId="39" xfId="67" applyFont="1" applyFill="1" applyBorder="1"/>
    <xf numFmtId="0" fontId="162" fillId="36" borderId="553" xfId="67" applyFont="1" applyFill="1" applyBorder="1"/>
    <xf numFmtId="0" fontId="93" fillId="25" borderId="588" xfId="67" applyFont="1" applyFill="1" applyBorder="1" applyAlignment="1">
      <alignment horizontal="center" vertical="center"/>
    </xf>
    <xf numFmtId="0" fontId="93" fillId="25" borderId="589" xfId="67" applyFont="1" applyFill="1" applyBorder="1" applyAlignment="1">
      <alignment horizontal="center" vertical="center"/>
    </xf>
    <xf numFmtId="0" fontId="93" fillId="0" borderId="408" xfId="67" quotePrefix="1" applyFont="1" applyBorder="1" applyAlignment="1">
      <alignment horizontal="center" vertical="center" wrapText="1"/>
    </xf>
    <xf numFmtId="0" fontId="93" fillId="0" borderId="200" xfId="67" quotePrefix="1" applyFont="1" applyBorder="1" applyAlignment="1">
      <alignment horizontal="center" vertical="center" wrapText="1"/>
    </xf>
    <xf numFmtId="0" fontId="93" fillId="0" borderId="502" xfId="67" applyFont="1" applyBorder="1" applyAlignment="1">
      <alignment horizontal="left" vertical="center" wrapText="1"/>
    </xf>
    <xf numFmtId="0" fontId="93" fillId="0" borderId="73" xfId="67" applyFont="1" applyBorder="1" applyAlignment="1">
      <alignment horizontal="left" vertical="center" wrapText="1"/>
    </xf>
    <xf numFmtId="0" fontId="93" fillId="0" borderId="604" xfId="67" quotePrefix="1" applyFont="1" applyBorder="1" applyAlignment="1">
      <alignment horizontal="center" vertical="center" wrapText="1"/>
    </xf>
    <xf numFmtId="0" fontId="93" fillId="0" borderId="193" xfId="67" quotePrefix="1" applyFont="1" applyBorder="1" applyAlignment="1">
      <alignment horizontal="center" vertical="center" wrapText="1"/>
    </xf>
    <xf numFmtId="0" fontId="93" fillId="0" borderId="452" xfId="67" applyFont="1" applyBorder="1" applyAlignment="1">
      <alignment horizontal="left" vertical="center" wrapText="1"/>
    </xf>
    <xf numFmtId="0" fontId="93" fillId="0" borderId="400" xfId="67" applyFont="1" applyBorder="1" applyAlignment="1">
      <alignment horizontal="left" vertical="center" wrapText="1"/>
    </xf>
    <xf numFmtId="0" fontId="93" fillId="0" borderId="0" xfId="67" applyFont="1" applyAlignment="1">
      <alignment horizontal="left" vertical="center" wrapText="1"/>
    </xf>
    <xf numFmtId="0" fontId="93" fillId="0" borderId="458" xfId="67" applyFont="1" applyBorder="1" applyAlignment="1">
      <alignment horizontal="left" vertical="center" wrapText="1"/>
    </xf>
    <xf numFmtId="0" fontId="162" fillId="36" borderId="459" xfId="67" applyFont="1" applyFill="1" applyBorder="1"/>
    <xf numFmtId="0" fontId="162" fillId="36" borderId="0" xfId="67" applyFont="1" applyFill="1"/>
    <xf numFmtId="0" fontId="162" fillId="36" borderId="458" xfId="67" applyFont="1" applyFill="1" applyBorder="1"/>
    <xf numFmtId="0" fontId="93" fillId="25" borderId="453" xfId="67" applyFont="1" applyFill="1" applyBorder="1" applyAlignment="1">
      <alignment horizontal="center" vertical="center"/>
    </xf>
    <xf numFmtId="0" fontId="93" fillId="25" borderId="591" xfId="67" applyFont="1" applyFill="1" applyBorder="1" applyAlignment="1">
      <alignment horizontal="center" vertical="center"/>
    </xf>
    <xf numFmtId="0" fontId="93" fillId="0" borderId="193" xfId="67" applyFont="1" applyBorder="1" applyAlignment="1">
      <alignment horizontal="center" vertical="center" wrapText="1"/>
    </xf>
    <xf numFmtId="0" fontId="93" fillId="0" borderId="411" xfId="67" applyFont="1" applyBorder="1" applyAlignment="1">
      <alignment horizontal="center" vertical="center" wrapText="1"/>
    </xf>
    <xf numFmtId="0" fontId="93" fillId="0" borderId="0" xfId="67" quotePrefix="1" applyFont="1" applyAlignment="1">
      <alignment horizontal="left" wrapText="1"/>
    </xf>
    <xf numFmtId="0" fontId="93" fillId="0" borderId="446" xfId="67" quotePrefix="1" applyFont="1" applyBorder="1" applyAlignment="1">
      <alignment horizontal="left" wrapText="1"/>
    </xf>
    <xf numFmtId="0" fontId="93" fillId="0" borderId="475" xfId="67" quotePrefix="1" applyFont="1" applyBorder="1" applyAlignment="1">
      <alignment horizontal="left" wrapText="1"/>
    </xf>
    <xf numFmtId="0" fontId="93" fillId="0" borderId="541" xfId="67" quotePrefix="1" applyFont="1" applyBorder="1" applyAlignment="1">
      <alignment horizontal="left" wrapText="1"/>
    </xf>
    <xf numFmtId="1" fontId="165" fillId="24" borderId="622" xfId="67" applyNumberFormat="1" applyFont="1" applyFill="1" applyBorder="1" applyAlignment="1">
      <alignment horizontal="center" vertical="center"/>
    </xf>
    <xf numFmtId="1" fontId="165" fillId="24" borderId="623" xfId="67" applyNumberFormat="1" applyFont="1" applyFill="1" applyBorder="1" applyAlignment="1">
      <alignment horizontal="center" vertical="center"/>
    </xf>
    <xf numFmtId="1" fontId="165" fillId="24" borderId="624" xfId="67" applyNumberFormat="1" applyFont="1" applyFill="1" applyBorder="1" applyAlignment="1">
      <alignment horizontal="center" vertical="center"/>
    </xf>
    <xf numFmtId="0" fontId="171" fillId="0" borderId="0" xfId="67" applyFont="1" applyAlignment="1">
      <alignment horizontal="center" vertical="center" wrapText="1"/>
    </xf>
    <xf numFmtId="0" fontId="162" fillId="0" borderId="0" xfId="67" applyFont="1" applyAlignment="1">
      <alignment horizontal="center" vertical="center" wrapText="1"/>
    </xf>
    <xf numFmtId="0" fontId="93" fillId="0" borderId="588" xfId="67" quotePrefix="1" applyFont="1" applyBorder="1" applyAlignment="1">
      <alignment horizontal="center" vertical="center"/>
    </xf>
    <xf numFmtId="0" fontId="93" fillId="0" borderId="589" xfId="67" quotePrefix="1" applyFont="1" applyBorder="1" applyAlignment="1">
      <alignment horizontal="center" vertical="center"/>
    </xf>
    <xf numFmtId="0" fontId="93" fillId="0" borderId="543" xfId="67" quotePrefix="1" applyFont="1" applyBorder="1" applyAlignment="1">
      <alignment horizontal="center" vertical="center"/>
    </xf>
    <xf numFmtId="0" fontId="93" fillId="0" borderId="558" xfId="67" quotePrefix="1" applyFont="1" applyBorder="1" applyAlignment="1">
      <alignment horizontal="center" vertical="center"/>
    </xf>
    <xf numFmtId="0" fontId="93" fillId="0" borderId="0" xfId="67" applyFont="1" applyAlignment="1">
      <alignment horizontal="center" vertical="center"/>
    </xf>
    <xf numFmtId="1" fontId="165" fillId="24" borderId="628" xfId="67" applyNumberFormat="1" applyFont="1" applyFill="1" applyBorder="1" applyAlignment="1">
      <alignment horizontal="center" vertical="center"/>
    </xf>
    <xf numFmtId="1" fontId="165" fillId="24" borderId="629" xfId="67" applyNumberFormat="1" applyFont="1" applyFill="1" applyBorder="1" applyAlignment="1">
      <alignment horizontal="center" vertical="center"/>
    </xf>
    <xf numFmtId="1" fontId="165" fillId="24" borderId="630" xfId="67" applyNumberFormat="1" applyFont="1" applyFill="1" applyBorder="1" applyAlignment="1">
      <alignment horizontal="center" vertical="center"/>
    </xf>
    <xf numFmtId="1" fontId="165" fillId="24" borderId="631" xfId="67" applyNumberFormat="1" applyFont="1" applyFill="1" applyBorder="1" applyAlignment="1">
      <alignment horizontal="center" vertical="center"/>
    </xf>
    <xf numFmtId="1" fontId="165" fillId="24" borderId="632" xfId="67" applyNumberFormat="1" applyFont="1" applyFill="1" applyBorder="1" applyAlignment="1">
      <alignment horizontal="center" vertical="center"/>
    </xf>
    <xf numFmtId="0" fontId="93" fillId="0" borderId="633" xfId="67" applyFont="1" applyBorder="1" applyAlignment="1">
      <alignment horizontal="center" vertical="center"/>
    </xf>
    <xf numFmtId="0" fontId="93" fillId="0" borderId="632" xfId="67" applyFont="1" applyBorder="1" applyAlignment="1">
      <alignment horizontal="center" vertical="center"/>
    </xf>
    <xf numFmtId="1" fontId="165" fillId="24" borderId="635" xfId="67" applyNumberFormat="1" applyFont="1" applyFill="1" applyBorder="1" applyAlignment="1">
      <alignment horizontal="center" vertical="center"/>
    </xf>
    <xf numFmtId="1" fontId="165" fillId="24" borderId="636" xfId="67" applyNumberFormat="1" applyFont="1" applyFill="1" applyBorder="1" applyAlignment="1">
      <alignment horizontal="center" vertical="center"/>
    </xf>
    <xf numFmtId="1" fontId="165" fillId="24" borderId="637" xfId="67" applyNumberFormat="1" applyFont="1" applyFill="1" applyBorder="1" applyAlignment="1">
      <alignment horizontal="center" vertical="center"/>
    </xf>
    <xf numFmtId="0" fontId="93" fillId="0" borderId="209" xfId="67" applyFont="1" applyBorder="1" applyAlignment="1">
      <alignment horizontal="left" wrapText="1" indent="1"/>
    </xf>
    <xf numFmtId="0" fontId="93" fillId="0" borderId="0" xfId="67" applyFont="1" applyBorder="1" applyAlignment="1">
      <alignment horizontal="left" wrapText="1" indent="1"/>
    </xf>
    <xf numFmtId="0" fontId="162" fillId="0" borderId="209" xfId="67" applyFont="1" applyBorder="1"/>
    <xf numFmtId="0" fontId="93" fillId="0" borderId="209" xfId="67" applyFont="1" applyBorder="1" applyAlignment="1">
      <alignment horizontal="center" vertical="center"/>
    </xf>
    <xf numFmtId="0" fontId="162" fillId="0" borderId="0" xfId="67" applyFont="1"/>
    <xf numFmtId="0" fontId="93" fillId="0" borderId="603" xfId="67" quotePrefix="1" applyFont="1" applyBorder="1" applyAlignment="1">
      <alignment horizontal="center" vertical="center" wrapText="1"/>
    </xf>
    <xf numFmtId="0" fontId="93" fillId="0" borderId="457" xfId="67" applyFont="1" applyBorder="1" applyAlignment="1">
      <alignment horizontal="left" vertical="center" wrapText="1"/>
    </xf>
    <xf numFmtId="0" fontId="93" fillId="0" borderId="402" xfId="67" applyFont="1" applyBorder="1" applyAlignment="1">
      <alignment horizontal="left" vertical="center" wrapText="1"/>
    </xf>
    <xf numFmtId="0" fontId="93" fillId="0" borderId="193" xfId="67" applyFont="1" applyBorder="1" applyAlignment="1">
      <alignment horizontal="center" vertical="center"/>
    </xf>
    <xf numFmtId="1" fontId="165" fillId="24" borderId="615" xfId="67" applyNumberFormat="1" applyFont="1" applyFill="1" applyBorder="1" applyAlignment="1">
      <alignment horizontal="center" vertical="center"/>
    </xf>
    <xf numFmtId="1" fontId="165" fillId="24" borderId="616" xfId="67" applyNumberFormat="1" applyFont="1" applyFill="1" applyBorder="1" applyAlignment="1">
      <alignment horizontal="center" vertical="center"/>
    </xf>
    <xf numFmtId="1" fontId="165" fillId="24" borderId="617" xfId="67" applyNumberFormat="1" applyFont="1" applyFill="1" applyBorder="1" applyAlignment="1">
      <alignment horizontal="center" vertical="center"/>
    </xf>
    <xf numFmtId="1" fontId="165" fillId="24" borderId="454" xfId="67" applyNumberFormat="1" applyFont="1" applyFill="1" applyBorder="1" applyAlignment="1">
      <alignment horizontal="center" vertical="center"/>
    </xf>
    <xf numFmtId="1" fontId="165" fillId="24" borderId="591" xfId="67" applyNumberFormat="1" applyFont="1" applyFill="1" applyBorder="1" applyAlignment="1">
      <alignment horizontal="center" vertical="center"/>
    </xf>
    <xf numFmtId="0" fontId="93" fillId="0" borderId="604" xfId="67" applyFont="1" applyBorder="1" applyAlignment="1">
      <alignment horizontal="center" vertical="center" wrapText="1"/>
    </xf>
    <xf numFmtId="0" fontId="93" fillId="0" borderId="603" xfId="67" applyFont="1" applyBorder="1" applyAlignment="1">
      <alignment horizontal="center" vertical="center" wrapText="1"/>
    </xf>
    <xf numFmtId="0" fontId="93" fillId="0" borderId="411" xfId="67" applyFont="1" applyBorder="1" applyAlignment="1">
      <alignment horizontal="center" vertical="center"/>
    </xf>
    <xf numFmtId="0" fontId="93" fillId="0" borderId="446" xfId="67" applyFont="1" applyBorder="1" applyAlignment="1">
      <alignment horizontal="left" vertical="center" wrapText="1"/>
    </xf>
    <xf numFmtId="0" fontId="93" fillId="0" borderId="408" xfId="67" applyFont="1" applyBorder="1" applyAlignment="1">
      <alignment horizontal="center" vertical="center"/>
    </xf>
    <xf numFmtId="0" fontId="93" fillId="0" borderId="547" xfId="67" applyFont="1" applyBorder="1" applyAlignment="1">
      <alignment horizontal="left" vertical="center" wrapText="1"/>
    </xf>
    <xf numFmtId="0" fontId="93" fillId="0" borderId="542" xfId="67" applyFont="1" applyBorder="1" applyAlignment="1">
      <alignment horizontal="left" vertical="center" wrapText="1"/>
    </xf>
    <xf numFmtId="0" fontId="93" fillId="25" borderId="543" xfId="67" applyFont="1" applyFill="1" applyBorder="1" applyAlignment="1">
      <alignment horizontal="center" vertical="center"/>
    </xf>
    <xf numFmtId="0" fontId="93" fillId="25" borderId="558" xfId="67" applyFont="1" applyFill="1" applyBorder="1" applyAlignment="1">
      <alignment horizontal="center" vertical="center"/>
    </xf>
    <xf numFmtId="0" fontId="93" fillId="0" borderId="604" xfId="67" quotePrefix="1" applyFont="1" applyBorder="1" applyAlignment="1">
      <alignment horizontal="center" vertical="center"/>
    </xf>
    <xf numFmtId="0" fontId="93" fillId="0" borderId="603" xfId="67" quotePrefix="1" applyFont="1" applyBorder="1" applyAlignment="1">
      <alignment horizontal="center" vertical="center"/>
    </xf>
    <xf numFmtId="0" fontId="93" fillId="25" borderId="466" xfId="67" applyFont="1" applyFill="1" applyBorder="1" applyAlignment="1">
      <alignment horizontal="center" vertical="center"/>
    </xf>
    <xf numFmtId="0" fontId="93" fillId="25" borderId="621" xfId="67" applyFont="1" applyFill="1" applyBorder="1" applyAlignment="1">
      <alignment horizontal="center" vertical="center"/>
    </xf>
    <xf numFmtId="0" fontId="93" fillId="0" borderId="566" xfId="67" quotePrefix="1" applyFont="1" applyBorder="1" applyAlignment="1">
      <alignment horizontal="center" vertical="center"/>
    </xf>
    <xf numFmtId="0" fontId="93" fillId="0" borderId="555" xfId="67" quotePrefix="1" applyFont="1" applyBorder="1" applyAlignment="1">
      <alignment horizontal="center" vertical="center"/>
    </xf>
    <xf numFmtId="0" fontId="93" fillId="0" borderId="475" xfId="67" quotePrefix="1" applyFont="1" applyBorder="1" applyAlignment="1">
      <alignment horizontal="center" vertical="center"/>
    </xf>
    <xf numFmtId="0" fontId="32" fillId="0" borderId="527" xfId="67" applyFont="1" applyBorder="1"/>
    <xf numFmtId="0" fontId="32" fillId="0" borderId="620" xfId="67" applyFont="1" applyBorder="1"/>
    <xf numFmtId="0" fontId="32" fillId="0" borderId="603" xfId="67" applyFont="1" applyBorder="1" applyAlignment="1">
      <alignment vertical="center"/>
    </xf>
    <xf numFmtId="0" fontId="32" fillId="0" borderId="0" xfId="67" applyFont="1" applyAlignment="1">
      <alignment horizontal="left" vertical="center"/>
    </xf>
    <xf numFmtId="0" fontId="32" fillId="0" borderId="457" xfId="67" applyFont="1" applyBorder="1" applyAlignment="1">
      <alignment horizontal="left" vertical="center"/>
    </xf>
    <xf numFmtId="0" fontId="93" fillId="0" borderId="39" xfId="67" applyFont="1" applyBorder="1" applyAlignment="1">
      <alignment horizontal="center" vertical="center"/>
    </xf>
    <xf numFmtId="0" fontId="93" fillId="0" borderId="502" xfId="67" applyFont="1" applyBorder="1" applyAlignment="1">
      <alignment horizontal="center" vertical="center"/>
    </xf>
    <xf numFmtId="0" fontId="162" fillId="36" borderId="452" xfId="67" applyFont="1" applyFill="1" applyBorder="1"/>
    <xf numFmtId="0" fontId="32" fillId="25" borderId="452" xfId="67" applyFont="1" applyFill="1" applyBorder="1"/>
    <xf numFmtId="0" fontId="32" fillId="25" borderId="400" xfId="67" applyFont="1" applyFill="1" applyBorder="1"/>
    <xf numFmtId="0" fontId="93" fillId="25" borderId="614" xfId="67" applyFont="1" applyFill="1" applyBorder="1" applyAlignment="1">
      <alignment horizontal="center" vertical="center"/>
    </xf>
    <xf numFmtId="0" fontId="162" fillId="36" borderId="613" xfId="67" applyFont="1" applyFill="1" applyBorder="1"/>
    <xf numFmtId="0" fontId="162" fillId="36" borderId="400" xfId="67" applyFont="1" applyFill="1" applyBorder="1"/>
    <xf numFmtId="0" fontId="93" fillId="0" borderId="411" xfId="67" quotePrefix="1" applyFont="1" applyBorder="1" applyAlignment="1">
      <alignment horizontal="center" vertical="center" wrapText="1"/>
    </xf>
    <xf numFmtId="0" fontId="93" fillId="0" borderId="475" xfId="67" applyFont="1" applyBorder="1" applyAlignment="1">
      <alignment horizontal="left" vertical="center" wrapText="1"/>
    </xf>
    <xf numFmtId="0" fontId="93" fillId="0" borderId="541" xfId="67" applyFont="1" applyBorder="1" applyAlignment="1">
      <alignment horizontal="left" vertical="center" wrapText="1"/>
    </xf>
    <xf numFmtId="0" fontId="93" fillId="0" borderId="454" xfId="67" applyFont="1" applyBorder="1" applyAlignment="1">
      <alignment horizontal="center" vertical="center"/>
    </xf>
    <xf numFmtId="0" fontId="93" fillId="0" borderId="401" xfId="67" applyFont="1" applyBorder="1" applyAlignment="1">
      <alignment horizontal="center" vertical="center"/>
    </xf>
    <xf numFmtId="0" fontId="93" fillId="0" borderId="457" xfId="67" applyFont="1" applyBorder="1" applyAlignment="1">
      <alignment horizontal="center" vertical="center"/>
    </xf>
    <xf numFmtId="0" fontId="93" fillId="0" borderId="542" xfId="67" applyFont="1" applyBorder="1" applyAlignment="1">
      <alignment horizontal="center" vertical="center"/>
    </xf>
    <xf numFmtId="0" fontId="93" fillId="0" borderId="540" xfId="67" applyFont="1" applyBorder="1" applyAlignment="1">
      <alignment horizontal="center" vertical="center"/>
    </xf>
    <xf numFmtId="0" fontId="93" fillId="0" borderId="541" xfId="67" applyFont="1" applyBorder="1" applyAlignment="1">
      <alignment horizontal="center" vertical="center"/>
    </xf>
    <xf numFmtId="0" fontId="92" fillId="0" borderId="68" xfId="67" applyFont="1" applyBorder="1" applyAlignment="1">
      <alignment horizontal="center" vertical="center"/>
    </xf>
    <xf numFmtId="0" fontId="92" fillId="0" borderId="0" xfId="67" applyFont="1" applyAlignment="1">
      <alignment horizontal="center" vertical="center"/>
    </xf>
    <xf numFmtId="0" fontId="92" fillId="0" borderId="178" xfId="67" applyFont="1" applyBorder="1" applyAlignment="1">
      <alignment horizontal="center" vertical="center"/>
    </xf>
    <xf numFmtId="0" fontId="92" fillId="0" borderId="193" xfId="67" applyFont="1" applyBorder="1" applyAlignment="1">
      <alignment horizontal="center"/>
    </xf>
    <xf numFmtId="0" fontId="92" fillId="0" borderId="0" xfId="67" applyFont="1" applyAlignment="1">
      <alignment horizontal="center"/>
    </xf>
    <xf numFmtId="0" fontId="92" fillId="0" borderId="446" xfId="67" applyFont="1" applyBorder="1" applyAlignment="1">
      <alignment horizontal="center"/>
    </xf>
    <xf numFmtId="0" fontId="93" fillId="0" borderId="0" xfId="67" applyFont="1" applyAlignment="1">
      <alignment horizontal="center" vertical="center" wrapText="1"/>
    </xf>
    <xf numFmtId="0" fontId="157" fillId="0" borderId="446" xfId="67" applyBorder="1"/>
    <xf numFmtId="0" fontId="92" fillId="0" borderId="540" xfId="67" applyFont="1" applyBorder="1" applyAlignment="1">
      <alignment horizontal="center" vertical="center"/>
    </xf>
    <xf numFmtId="0" fontId="92" fillId="0" borderId="475" xfId="67" applyFont="1" applyBorder="1" applyAlignment="1">
      <alignment horizontal="center" vertical="center"/>
    </xf>
    <xf numFmtId="0" fontId="92" fillId="0" borderId="539" xfId="67" applyFont="1" applyBorder="1" applyAlignment="1">
      <alignment horizontal="center" vertical="center"/>
    </xf>
    <xf numFmtId="0" fontId="96" fillId="0" borderId="193" xfId="67" applyFont="1" applyBorder="1" applyAlignment="1">
      <alignment horizontal="center" vertical="center"/>
    </xf>
    <xf numFmtId="0" fontId="96" fillId="0" borderId="603" xfId="67" applyFont="1" applyBorder="1" applyAlignment="1">
      <alignment horizontal="center" vertical="center"/>
    </xf>
    <xf numFmtId="0" fontId="93" fillId="0" borderId="446" xfId="67" applyFont="1" applyBorder="1" applyAlignment="1">
      <alignment horizontal="center" vertical="center" wrapText="1"/>
    </xf>
    <xf numFmtId="0" fontId="93" fillId="0" borderId="457" xfId="67" applyFont="1" applyBorder="1" applyAlignment="1">
      <alignment horizontal="center" vertical="center" wrapText="1"/>
    </xf>
    <xf numFmtId="0" fontId="93" fillId="0" borderId="542" xfId="67" applyFont="1" applyBorder="1" applyAlignment="1">
      <alignment horizontal="center" vertical="center" wrapText="1"/>
    </xf>
    <xf numFmtId="0" fontId="96" fillId="0" borderId="457" xfId="67" applyFont="1" applyBorder="1" applyAlignment="1">
      <alignment horizontal="center" vertical="top"/>
    </xf>
    <xf numFmtId="0" fontId="164" fillId="0" borderId="209" xfId="67" applyFont="1" applyBorder="1" applyAlignment="1">
      <alignment horizontal="center" vertical="center" wrapText="1"/>
    </xf>
    <xf numFmtId="0" fontId="92" fillId="0" borderId="552" xfId="67" applyFont="1" applyBorder="1" applyAlignment="1">
      <alignment horizontal="center"/>
    </xf>
    <xf numFmtId="0" fontId="96" fillId="0" borderId="554" xfId="67" applyFont="1" applyBorder="1" applyAlignment="1">
      <alignment horizontal="center" vertical="center" wrapText="1"/>
    </xf>
    <xf numFmtId="0" fontId="96" fillId="0" borderId="209" xfId="67" applyFont="1" applyBorder="1" applyAlignment="1">
      <alignment horizontal="center" vertical="center"/>
    </xf>
    <xf numFmtId="0" fontId="96" fillId="0" borderId="251" xfId="67" applyFont="1" applyBorder="1" applyAlignment="1">
      <alignment horizontal="center" vertical="center"/>
    </xf>
    <xf numFmtId="0" fontId="96" fillId="0" borderId="68" xfId="67" applyFont="1" applyBorder="1" applyAlignment="1">
      <alignment horizontal="center" vertical="center"/>
    </xf>
    <xf numFmtId="0" fontId="96" fillId="0" borderId="0" xfId="67" applyFont="1" applyAlignment="1">
      <alignment horizontal="center" vertical="center"/>
    </xf>
    <xf numFmtId="0" fontId="96" fillId="0" borderId="446" xfId="67" applyFont="1" applyBorder="1" applyAlignment="1">
      <alignment horizontal="center" vertical="center"/>
    </xf>
    <xf numFmtId="0" fontId="96" fillId="0" borderId="540" xfId="67" applyFont="1" applyBorder="1" applyAlignment="1">
      <alignment horizontal="center" vertical="center"/>
    </xf>
    <xf numFmtId="0" fontId="96" fillId="0" borderId="475" xfId="67" applyFont="1" applyBorder="1" applyAlignment="1">
      <alignment horizontal="center" vertical="center"/>
    </xf>
    <xf numFmtId="0" fontId="96" fillId="0" borderId="541" xfId="67" applyFont="1" applyBorder="1" applyAlignment="1">
      <alignment horizontal="center" vertical="center"/>
    </xf>
    <xf numFmtId="0" fontId="162" fillId="0" borderId="552" xfId="67" applyFont="1" applyBorder="1" applyAlignment="1">
      <alignment horizontal="center"/>
    </xf>
    <xf numFmtId="0" fontId="93" fillId="30" borderId="554" xfId="67" applyFont="1" applyFill="1" applyBorder="1" applyAlignment="1">
      <alignment horizontal="center" vertical="center"/>
    </xf>
    <xf numFmtId="0" fontId="93" fillId="30" borderId="209" xfId="67" applyFont="1" applyFill="1" applyBorder="1" applyAlignment="1">
      <alignment horizontal="center" vertical="center"/>
    </xf>
    <xf numFmtId="0" fontId="93" fillId="30" borderId="447" xfId="67" applyFont="1" applyFill="1" applyBorder="1" applyAlignment="1">
      <alignment horizontal="center" vertical="center"/>
    </xf>
    <xf numFmtId="0" fontId="32" fillId="0" borderId="611" xfId="67" applyFont="1" applyBorder="1"/>
    <xf numFmtId="0" fontId="93" fillId="30" borderId="571" xfId="67" applyFont="1" applyFill="1" applyBorder="1" applyAlignment="1">
      <alignment horizontal="center" vertical="center"/>
    </xf>
    <xf numFmtId="0" fontId="93" fillId="30" borderId="552" xfId="67" applyFont="1" applyFill="1" applyBorder="1" applyAlignment="1">
      <alignment horizontal="center" vertical="center"/>
    </xf>
    <xf numFmtId="0" fontId="93" fillId="30" borderId="575" xfId="67" applyFont="1" applyFill="1" applyBorder="1" applyAlignment="1">
      <alignment horizontal="center" vertical="center"/>
    </xf>
    <xf numFmtId="0" fontId="93" fillId="0" borderId="509" xfId="67" applyFont="1" applyBorder="1" applyAlignment="1">
      <alignment horizontal="center" vertical="center"/>
    </xf>
    <xf numFmtId="0" fontId="93" fillId="0" borderId="409" xfId="67" applyFont="1" applyBorder="1" applyAlignment="1">
      <alignment horizontal="center" vertical="center"/>
    </xf>
    <xf numFmtId="0" fontId="93" fillId="0" borderId="193" xfId="67" applyFont="1" applyBorder="1" applyAlignment="1">
      <alignment horizontal="center"/>
    </xf>
    <xf numFmtId="0" fontId="93" fillId="0" borderId="446" xfId="67" applyFont="1" applyBorder="1" applyAlignment="1">
      <alignment horizontal="center"/>
    </xf>
    <xf numFmtId="0" fontId="93" fillId="0" borderId="68" xfId="67" applyFont="1" applyBorder="1" applyAlignment="1">
      <alignment horizontal="center" vertical="center" wrapText="1"/>
    </xf>
    <xf numFmtId="0" fontId="93" fillId="0" borderId="68" xfId="67" applyFont="1" applyBorder="1" applyAlignment="1">
      <alignment horizontal="center" vertical="center"/>
    </xf>
    <xf numFmtId="0" fontId="93" fillId="0" borderId="178" xfId="67" applyFont="1" applyBorder="1" applyAlignment="1">
      <alignment horizontal="center" vertical="center"/>
    </xf>
    <xf numFmtId="0" fontId="93" fillId="0" borderId="459" xfId="67" applyFont="1" applyBorder="1" applyAlignment="1">
      <alignment horizontal="center" vertical="center" wrapText="1"/>
    </xf>
    <xf numFmtId="0" fontId="92" fillId="0" borderId="68" xfId="67" applyFont="1" applyBorder="1" applyAlignment="1">
      <alignment horizontal="center"/>
    </xf>
    <xf numFmtId="0" fontId="21" fillId="0" borderId="0" xfId="0" applyFont="1" applyBorder="1" applyAlignment="1">
      <alignment horizontal="center" vertical="center"/>
    </xf>
    <xf numFmtId="49" fontId="93" fillId="0" borderId="451" xfId="0" applyNumberFormat="1" applyFont="1" applyBorder="1" applyAlignment="1">
      <alignment horizontal="center" vertical="center"/>
    </xf>
    <xf numFmtId="0" fontId="32" fillId="0" borderId="449" xfId="0" applyFont="1" applyBorder="1"/>
    <xf numFmtId="0" fontId="32" fillId="0" borderId="456" xfId="0" applyFont="1" applyBorder="1"/>
    <xf numFmtId="0" fontId="93" fillId="0" borderId="399" xfId="0" applyFont="1" applyBorder="1" applyAlignment="1">
      <alignment horizontal="left" vertical="center" wrapText="1" indent="1"/>
    </xf>
    <xf numFmtId="0" fontId="32" fillId="0" borderId="452" xfId="0" applyFont="1" applyBorder="1" applyAlignment="1">
      <alignment horizontal="left" indent="1"/>
    </xf>
    <xf numFmtId="0" fontId="32" fillId="0" borderId="459" xfId="0" applyFont="1" applyBorder="1" applyAlignment="1">
      <alignment horizontal="left" indent="1"/>
    </xf>
    <xf numFmtId="0" fontId="0" fillId="0" borderId="0" xfId="0" applyAlignment="1">
      <alignment horizontal="left" indent="1"/>
    </xf>
    <xf numFmtId="0" fontId="32" fillId="0" borderId="0" xfId="0" applyFont="1" applyBorder="1" applyAlignment="1">
      <alignment horizontal="left" indent="1"/>
    </xf>
    <xf numFmtId="0" fontId="32" fillId="0" borderId="401" xfId="0" applyFont="1" applyBorder="1" applyAlignment="1">
      <alignment horizontal="left" indent="1"/>
    </xf>
    <xf numFmtId="0" fontId="32" fillId="0" borderId="457" xfId="0" applyFont="1" applyBorder="1" applyAlignment="1">
      <alignment horizontal="left" indent="1"/>
    </xf>
    <xf numFmtId="49" fontId="93" fillId="24" borderId="458" xfId="0" applyNumberFormat="1" applyFont="1" applyFill="1" applyBorder="1" applyAlignment="1">
      <alignment horizontal="center" vertical="center" wrapText="1"/>
    </xf>
    <xf numFmtId="165" fontId="155" fillId="24" borderId="399" xfId="0" applyNumberFormat="1" applyFont="1" applyFill="1" applyBorder="1" applyAlignment="1">
      <alignment horizontal="center" vertical="center" wrapText="1"/>
    </xf>
    <xf numFmtId="165" fontId="25" fillId="0" borderId="0" xfId="0" applyNumberFormat="1" applyFont="1" applyAlignment="1">
      <alignment horizontal="center" vertical="center"/>
    </xf>
    <xf numFmtId="3" fontId="52" fillId="3" borderId="385" xfId="0" quotePrefix="1" applyNumberFormat="1" applyFont="1" applyFill="1" applyBorder="1" applyAlignment="1" applyProtection="1">
      <alignment horizontal="right" vertical="center"/>
      <protection locked="0"/>
    </xf>
    <xf numFmtId="3" fontId="52" fillId="3" borderId="385" xfId="0" applyNumberFormat="1" applyFont="1" applyFill="1" applyBorder="1" applyAlignment="1" applyProtection="1">
      <alignment horizontal="right" vertical="center"/>
      <protection locked="0"/>
    </xf>
    <xf numFmtId="164" fontId="58" fillId="0" borderId="513" xfId="0" applyNumberFormat="1" applyFont="1" applyBorder="1" applyAlignment="1" applyProtection="1">
      <alignment horizontal="center" vertical="center" wrapText="1"/>
      <protection locked="0"/>
    </xf>
    <xf numFmtId="164" fontId="58" fillId="0" borderId="514" xfId="0" applyNumberFormat="1" applyFont="1" applyBorder="1" applyAlignment="1" applyProtection="1">
      <alignment horizontal="center" vertical="center" wrapText="1"/>
      <protection locked="0"/>
    </xf>
    <xf numFmtId="164" fontId="58" fillId="0" borderId="515" xfId="0" applyNumberFormat="1" applyFont="1" applyBorder="1" applyAlignment="1" applyProtection="1">
      <alignment horizontal="center" vertical="center" wrapText="1"/>
      <protection locked="0"/>
    </xf>
    <xf numFmtId="164" fontId="58" fillId="0" borderId="418" xfId="0" applyNumberFormat="1" applyFont="1" applyBorder="1" applyAlignment="1" applyProtection="1">
      <alignment horizontal="center" vertical="center" wrapText="1"/>
      <protection locked="0"/>
    </xf>
    <xf numFmtId="164" fontId="58" fillId="0" borderId="475" xfId="0" applyNumberFormat="1" applyFont="1" applyBorder="1" applyAlignment="1" applyProtection="1">
      <alignment horizontal="center" vertical="center" wrapText="1"/>
      <protection locked="0"/>
    </xf>
    <xf numFmtId="164" fontId="58" fillId="0" borderId="422" xfId="0" applyNumberFormat="1" applyFont="1" applyBorder="1" applyAlignment="1" applyProtection="1">
      <alignment horizontal="center" vertical="center" wrapText="1"/>
      <protection locked="0"/>
    </xf>
    <xf numFmtId="3" fontId="52" fillId="3" borderId="407" xfId="0" quotePrefix="1" applyNumberFormat="1" applyFont="1" applyFill="1" applyBorder="1" applyAlignment="1" applyProtection="1">
      <alignment horizontal="right" vertical="center"/>
      <protection locked="0"/>
    </xf>
    <xf numFmtId="3" fontId="52" fillId="3" borderId="407" xfId="0" applyNumberFormat="1" applyFont="1" applyFill="1" applyBorder="1" applyAlignment="1" applyProtection="1">
      <alignment horizontal="right" vertical="center"/>
      <protection locked="0"/>
    </xf>
    <xf numFmtId="0" fontId="96" fillId="0" borderId="39" xfId="0" applyFont="1" applyBorder="1" applyAlignment="1">
      <alignment horizontal="left" vertical="center" wrapText="1" indent="2"/>
    </xf>
    <xf numFmtId="0" fontId="93" fillId="0" borderId="452" xfId="0" applyFont="1" applyBorder="1" applyAlignment="1">
      <alignment horizontal="left" vertical="center" wrapText="1" indent="1"/>
    </xf>
    <xf numFmtId="0" fontId="53" fillId="3" borderId="0" xfId="0" applyFont="1" applyFill="1" applyBorder="1" applyAlignment="1">
      <alignment horizontal="center" vertical="top"/>
    </xf>
    <xf numFmtId="164" fontId="58" fillId="0" borderId="420" xfId="0" applyNumberFormat="1" applyFont="1" applyBorder="1" applyAlignment="1" applyProtection="1">
      <alignment vertical="center" wrapText="1"/>
      <protection locked="0"/>
    </xf>
    <xf numFmtId="164" fontId="58" fillId="0" borderId="39" xfId="0" applyNumberFormat="1" applyFont="1" applyBorder="1" applyAlignment="1" applyProtection="1">
      <alignment vertical="center" wrapText="1"/>
      <protection locked="0"/>
    </xf>
    <xf numFmtId="164" fontId="58" fillId="0" borderId="419" xfId="0" applyNumberFormat="1" applyFont="1" applyBorder="1" applyAlignment="1" applyProtection="1">
      <alignment vertical="center" wrapText="1"/>
      <protection locked="0"/>
    </xf>
    <xf numFmtId="164" fontId="58" fillId="0" borderId="257" xfId="0" applyNumberFormat="1" applyFont="1" applyBorder="1" applyAlignment="1" applyProtection="1">
      <alignment vertical="center" wrapText="1"/>
      <protection locked="0"/>
    </xf>
    <xf numFmtId="164" fontId="58" fillId="0" borderId="406" xfId="0" applyNumberFormat="1" applyFont="1" applyBorder="1" applyAlignment="1" applyProtection="1">
      <alignment vertical="center" wrapText="1"/>
      <protection locked="0"/>
    </xf>
    <xf numFmtId="164" fontId="58" fillId="0" borderId="422" xfId="0" applyNumberFormat="1" applyFont="1" applyBorder="1" applyAlignment="1" applyProtection="1">
      <alignment vertical="center" wrapText="1"/>
      <protection locked="0"/>
    </xf>
    <xf numFmtId="0" fontId="52" fillId="0" borderId="406" xfId="0" quotePrefix="1" applyFont="1" applyBorder="1" applyAlignment="1">
      <alignment horizontal="right" vertical="center"/>
    </xf>
    <xf numFmtId="0" fontId="96" fillId="24" borderId="451" xfId="0" applyFont="1" applyFill="1" applyBorder="1" applyAlignment="1">
      <alignment horizontal="center" vertical="center" wrapText="1"/>
    </xf>
    <xf numFmtId="0" fontId="32" fillId="0" borderId="400" xfId="0" applyFont="1" applyBorder="1" applyAlignment="1">
      <alignment wrapText="1"/>
    </xf>
    <xf numFmtId="0" fontId="32" fillId="0" borderId="456" xfId="0" applyFont="1" applyBorder="1" applyAlignment="1">
      <alignment wrapText="1"/>
    </xf>
    <xf numFmtId="0" fontId="32" fillId="0" borderId="402" xfId="0" applyFont="1" applyBorder="1" applyAlignment="1">
      <alignment wrapText="1"/>
    </xf>
    <xf numFmtId="0" fontId="93" fillId="24" borderId="399" xfId="0" applyFont="1" applyFill="1" applyBorder="1" applyAlignment="1">
      <alignment horizontal="center" vertical="center" wrapText="1"/>
    </xf>
    <xf numFmtId="0" fontId="93" fillId="24" borderId="452" xfId="0" applyFont="1" applyFill="1" applyBorder="1" applyAlignment="1">
      <alignment horizontal="center" vertical="center" wrapText="1"/>
    </xf>
    <xf numFmtId="0" fontId="93" fillId="24" borderId="400" xfId="0" applyFont="1" applyFill="1" applyBorder="1" applyAlignment="1">
      <alignment horizontal="center" vertical="center" wrapText="1"/>
    </xf>
    <xf numFmtId="0" fontId="93" fillId="24" borderId="401" xfId="0" applyFont="1" applyFill="1" applyBorder="1" applyAlignment="1">
      <alignment horizontal="center" vertical="center" wrapText="1"/>
    </xf>
    <xf numFmtId="0" fontId="93" fillId="24" borderId="457" xfId="0" applyFont="1" applyFill="1" applyBorder="1" applyAlignment="1">
      <alignment horizontal="center" vertical="center" wrapText="1"/>
    </xf>
    <xf numFmtId="0" fontId="93" fillId="24" borderId="402" xfId="0" applyFont="1" applyFill="1" applyBorder="1" applyAlignment="1">
      <alignment horizontal="center" vertical="center" wrapText="1"/>
    </xf>
    <xf numFmtId="0" fontId="52" fillId="3" borderId="406" xfId="0" quotePrefix="1" applyFont="1" applyFill="1" applyBorder="1" applyAlignment="1">
      <alignment horizontal="right" vertical="center"/>
    </xf>
    <xf numFmtId="0" fontId="93" fillId="30" borderId="0" xfId="0" applyFont="1" applyFill="1" applyBorder="1" applyAlignment="1">
      <alignment horizontal="left" vertical="center"/>
    </xf>
    <xf numFmtId="0" fontId="32" fillId="25" borderId="0" xfId="0" applyFont="1" applyFill="1" applyBorder="1"/>
    <xf numFmtId="49" fontId="93" fillId="0" borderId="451" xfId="0" applyNumberFormat="1" applyFont="1" applyBorder="1" applyAlignment="1">
      <alignment horizontal="center" vertical="center" wrapText="1"/>
    </xf>
    <xf numFmtId="0" fontId="32" fillId="0" borderId="0" xfId="0" applyFont="1" applyBorder="1"/>
    <xf numFmtId="0" fontId="32" fillId="0" borderId="461" xfId="0" applyFont="1" applyBorder="1"/>
    <xf numFmtId="0" fontId="32" fillId="0" borderId="462" xfId="0" applyFont="1" applyBorder="1"/>
    <xf numFmtId="49" fontId="93" fillId="0" borderId="400" xfId="0" applyNumberFormat="1" applyFont="1" applyBorder="1" applyAlignment="1">
      <alignment horizontal="center" vertical="center"/>
    </xf>
    <xf numFmtId="0" fontId="32" fillId="0" borderId="463" xfId="0" applyFont="1" applyBorder="1"/>
    <xf numFmtId="165" fontId="74" fillId="30" borderId="399" xfId="0" applyNumberFormat="1" applyFont="1" applyFill="1" applyBorder="1" applyAlignment="1">
      <alignment horizontal="center" vertical="center"/>
    </xf>
    <xf numFmtId="165" fontId="74" fillId="30" borderId="452" xfId="0" applyNumberFormat="1" applyFont="1" applyFill="1" applyBorder="1" applyAlignment="1">
      <alignment horizontal="center" vertical="center"/>
    </xf>
    <xf numFmtId="165" fontId="74" fillId="30" borderId="400" xfId="0" applyNumberFormat="1" applyFont="1" applyFill="1" applyBorder="1" applyAlignment="1">
      <alignment horizontal="center" vertical="center"/>
    </xf>
    <xf numFmtId="165" fontId="74" fillId="30" borderId="401" xfId="0" applyNumberFormat="1" applyFont="1" applyFill="1" applyBorder="1" applyAlignment="1">
      <alignment horizontal="center" vertical="center"/>
    </xf>
    <xf numFmtId="165" fontId="74" fillId="30" borderId="457" xfId="0" applyNumberFormat="1" applyFont="1" applyFill="1" applyBorder="1" applyAlignment="1">
      <alignment horizontal="center" vertical="center"/>
    </xf>
    <xf numFmtId="165" fontId="74" fillId="30" borderId="402" xfId="0" applyNumberFormat="1" applyFont="1" applyFill="1" applyBorder="1" applyAlignment="1">
      <alignment horizontal="center" vertical="center"/>
    </xf>
    <xf numFmtId="0" fontId="171" fillId="0" borderId="0" xfId="67" applyFont="1" applyAlignment="1">
      <alignment horizontal="center" vertical="center"/>
    </xf>
    <xf numFmtId="49" fontId="93" fillId="0" borderId="560" xfId="67" quotePrefix="1" applyNumberFormat="1" applyFont="1" applyBorder="1" applyAlignment="1">
      <alignment horizontal="center" vertical="center"/>
    </xf>
    <xf numFmtId="49" fontId="93" fillId="0" borderId="548" xfId="67" applyNumberFormat="1" applyFont="1" applyBorder="1" applyAlignment="1">
      <alignment horizontal="center" vertical="center"/>
    </xf>
    <xf numFmtId="49" fontId="93" fillId="0" borderId="560" xfId="67" applyNumberFormat="1" applyFont="1" applyBorder="1" applyAlignment="1">
      <alignment horizontal="center" vertical="center"/>
    </xf>
    <xf numFmtId="49" fontId="93" fillId="0" borderId="551" xfId="67" applyNumberFormat="1" applyFont="1" applyBorder="1" applyAlignment="1">
      <alignment horizontal="center" vertical="center"/>
    </xf>
    <xf numFmtId="49" fontId="93" fillId="24" borderId="567" xfId="67" applyNumberFormat="1" applyFont="1" applyFill="1" applyBorder="1" applyAlignment="1">
      <alignment horizontal="center" vertical="center" wrapText="1"/>
    </xf>
    <xf numFmtId="0" fontId="93" fillId="25" borderId="475" xfId="67" quotePrefix="1" applyFont="1" applyFill="1" applyBorder="1" applyAlignment="1">
      <alignment horizontal="center" vertical="center"/>
    </xf>
    <xf numFmtId="0" fontId="93" fillId="25" borderId="539" xfId="67" quotePrefix="1" applyFont="1" applyFill="1" applyBorder="1" applyAlignment="1">
      <alignment horizontal="center" vertical="center"/>
    </xf>
    <xf numFmtId="0" fontId="95" fillId="0" borderId="39" xfId="67" applyFont="1" applyBorder="1" applyAlignment="1">
      <alignment horizontal="center" vertical="center"/>
    </xf>
    <xf numFmtId="0" fontId="95" fillId="0" borderId="409" xfId="67" applyFont="1" applyBorder="1" applyAlignment="1">
      <alignment horizontal="center" vertical="center"/>
    </xf>
    <xf numFmtId="0" fontId="95" fillId="0" borderId="475" xfId="67" applyFont="1" applyBorder="1" applyAlignment="1">
      <alignment horizontal="center" vertical="center"/>
    </xf>
    <xf numFmtId="0" fontId="95" fillId="0" borderId="539" xfId="67" applyFont="1" applyBorder="1" applyAlignment="1">
      <alignment horizontal="center" vertical="center"/>
    </xf>
    <xf numFmtId="49" fontId="93" fillId="0" borderId="509" xfId="67" applyNumberFormat="1" applyFont="1" applyBorder="1" applyAlignment="1">
      <alignment horizontal="center" vertical="center"/>
    </xf>
    <xf numFmtId="49" fontId="93" fillId="0" borderId="39" xfId="67" applyNumberFormat="1" applyFont="1" applyBorder="1" applyAlignment="1">
      <alignment horizontal="center" vertical="center"/>
    </xf>
    <xf numFmtId="49" fontId="93" fillId="0" borderId="68" xfId="67" applyNumberFormat="1" applyFont="1" applyBorder="1" applyAlignment="1">
      <alignment horizontal="center" vertical="center"/>
    </xf>
    <xf numFmtId="49" fontId="93" fillId="0" borderId="0" xfId="67" applyNumberFormat="1" applyFont="1" applyBorder="1" applyAlignment="1">
      <alignment horizontal="center" vertical="center"/>
    </xf>
    <xf numFmtId="49" fontId="93" fillId="0" borderId="540" xfId="67" applyNumberFormat="1" applyFont="1" applyBorder="1" applyAlignment="1">
      <alignment horizontal="center" vertical="center"/>
    </xf>
    <xf numFmtId="49" fontId="93" fillId="0" borderId="475" xfId="67" applyNumberFormat="1" applyFont="1" applyBorder="1" applyAlignment="1">
      <alignment horizontal="center" vertical="center"/>
    </xf>
    <xf numFmtId="49" fontId="93" fillId="24" borderId="459" xfId="67" applyNumberFormat="1" applyFont="1" applyFill="1" applyBorder="1" applyAlignment="1">
      <alignment horizontal="center" vertical="center" wrapText="1"/>
    </xf>
    <xf numFmtId="49" fontId="93" fillId="24" borderId="0" xfId="67" applyNumberFormat="1" applyFont="1" applyFill="1" applyBorder="1" applyAlignment="1">
      <alignment horizontal="center" vertical="center" wrapText="1"/>
    </xf>
    <xf numFmtId="49" fontId="93" fillId="24" borderId="178" xfId="67" applyNumberFormat="1" applyFont="1" applyFill="1" applyBorder="1" applyAlignment="1">
      <alignment horizontal="center" vertical="center" wrapText="1"/>
    </xf>
    <xf numFmtId="49" fontId="93" fillId="24" borderId="401" xfId="67" applyNumberFormat="1" applyFont="1" applyFill="1" applyBorder="1" applyAlignment="1">
      <alignment horizontal="center" vertical="center" wrapText="1"/>
    </xf>
    <xf numFmtId="49" fontId="93" fillId="24" borderId="457" xfId="67" applyNumberFormat="1" applyFont="1" applyFill="1" applyBorder="1" applyAlignment="1">
      <alignment horizontal="center" vertical="center" wrapText="1"/>
    </xf>
    <xf numFmtId="49" fontId="93" fillId="24" borderId="555" xfId="67" applyNumberFormat="1" applyFont="1" applyFill="1" applyBorder="1" applyAlignment="1">
      <alignment horizontal="center" vertical="center" wrapText="1"/>
    </xf>
    <xf numFmtId="0" fontId="93" fillId="25" borderId="556" xfId="67" quotePrefix="1" applyFont="1" applyFill="1" applyBorder="1" applyAlignment="1">
      <alignment horizontal="center" vertical="center"/>
    </xf>
    <xf numFmtId="0" fontId="93" fillId="25" borderId="557" xfId="67" quotePrefix="1" applyFont="1" applyFill="1" applyBorder="1" applyAlignment="1">
      <alignment horizontal="center" vertical="center"/>
    </xf>
    <xf numFmtId="0" fontId="93" fillId="25" borderId="569" xfId="67" quotePrefix="1" applyFont="1" applyFill="1" applyBorder="1" applyAlignment="1">
      <alignment horizontal="center" vertical="center"/>
    </xf>
    <xf numFmtId="0" fontId="94" fillId="0" borderId="408" xfId="67" applyFont="1" applyBorder="1" applyAlignment="1">
      <alignment horizontal="center" vertical="center"/>
    </xf>
    <xf numFmtId="0" fontId="94" fillId="0" borderId="39" xfId="67" applyFont="1" applyBorder="1" applyAlignment="1">
      <alignment horizontal="center" vertical="center"/>
    </xf>
    <xf numFmtId="0" fontId="94" fillId="0" borderId="409" xfId="67" applyFont="1" applyBorder="1" applyAlignment="1">
      <alignment horizontal="center" vertical="center"/>
    </xf>
    <xf numFmtId="0" fontId="94" fillId="0" borderId="193" xfId="67" applyFont="1" applyBorder="1" applyAlignment="1">
      <alignment horizontal="center" vertical="center"/>
    </xf>
    <xf numFmtId="0" fontId="94" fillId="0" borderId="178" xfId="67" applyFont="1" applyBorder="1" applyAlignment="1">
      <alignment horizontal="center" vertical="center"/>
    </xf>
    <xf numFmtId="0" fontId="94" fillId="0" borderId="411" xfId="67" applyFont="1" applyBorder="1" applyAlignment="1">
      <alignment horizontal="center" vertical="center"/>
    </xf>
    <xf numFmtId="0" fontId="94" fillId="0" borderId="475" xfId="67" applyFont="1" applyBorder="1" applyAlignment="1">
      <alignment horizontal="center" vertical="center"/>
    </xf>
    <xf numFmtId="0" fontId="94" fillId="0" borderId="539" xfId="67" applyFont="1" applyBorder="1" applyAlignment="1">
      <alignment horizontal="center" vertical="center"/>
    </xf>
    <xf numFmtId="49" fontId="93" fillId="0" borderId="76" xfId="67" quotePrefix="1" applyNumberFormat="1" applyFont="1" applyBorder="1" applyAlignment="1">
      <alignment horizontal="center" vertical="center"/>
    </xf>
    <xf numFmtId="49" fontId="93" fillId="0" borderId="545" xfId="67" applyNumberFormat="1" applyFont="1" applyBorder="1" applyAlignment="1">
      <alignment horizontal="center" vertical="center"/>
    </xf>
    <xf numFmtId="0" fontId="96" fillId="24" borderId="212" xfId="67" applyFont="1" applyFill="1" applyBorder="1" applyAlignment="1">
      <alignment horizontal="center" vertical="center" wrapText="1"/>
    </xf>
    <xf numFmtId="0" fontId="96" fillId="24" borderId="209" xfId="67" applyFont="1" applyFill="1" applyBorder="1" applyAlignment="1">
      <alignment horizontal="center" vertical="center" wrapText="1"/>
    </xf>
    <xf numFmtId="0" fontId="96" fillId="24" borderId="411" xfId="67" applyFont="1" applyFill="1" applyBorder="1" applyAlignment="1">
      <alignment horizontal="center" vertical="center" wrapText="1"/>
    </xf>
    <xf numFmtId="0" fontId="96" fillId="24" borderId="475" xfId="67" applyFont="1" applyFill="1" applyBorder="1" applyAlignment="1">
      <alignment horizontal="center" vertical="center" wrapText="1"/>
    </xf>
    <xf numFmtId="0" fontId="96" fillId="24" borderId="447" xfId="67" applyFont="1" applyFill="1" applyBorder="1" applyAlignment="1">
      <alignment horizontal="center" vertical="center" wrapText="1"/>
    </xf>
    <xf numFmtId="0" fontId="96" fillId="24" borderId="539" xfId="67" applyFont="1" applyFill="1" applyBorder="1" applyAlignment="1">
      <alignment horizontal="center" vertical="center" wrapText="1"/>
    </xf>
    <xf numFmtId="0" fontId="96" fillId="0" borderId="209" xfId="67" applyFont="1" applyBorder="1" applyAlignment="1">
      <alignment horizontal="center" vertical="center" wrapText="1" readingOrder="1"/>
    </xf>
    <xf numFmtId="0" fontId="96" fillId="0" borderId="447" xfId="67" applyFont="1" applyBorder="1" applyAlignment="1">
      <alignment horizontal="center" vertical="center" wrapText="1" readingOrder="1"/>
    </xf>
    <xf numFmtId="0" fontId="96" fillId="0" borderId="457" xfId="67" applyFont="1" applyBorder="1" applyAlignment="1">
      <alignment horizontal="center" vertical="center" wrapText="1" readingOrder="1"/>
    </xf>
    <xf numFmtId="0" fontId="96" fillId="0" borderId="555" xfId="67" applyFont="1" applyBorder="1" applyAlignment="1">
      <alignment horizontal="center" vertical="center" wrapText="1" readingOrder="1"/>
    </xf>
    <xf numFmtId="0" fontId="93" fillId="0" borderId="556" xfId="67" quotePrefix="1" applyFont="1" applyBorder="1" applyAlignment="1">
      <alignment horizontal="center" vertical="center"/>
    </xf>
    <xf numFmtId="0" fontId="93" fillId="0" borderId="557" xfId="67" quotePrefix="1" applyFont="1" applyBorder="1" applyAlignment="1">
      <alignment horizontal="center" vertical="center"/>
    </xf>
    <xf numFmtId="0" fontId="93" fillId="0" borderId="563" xfId="67" quotePrefix="1" applyFont="1" applyBorder="1" applyAlignment="1">
      <alignment horizontal="center" vertical="center"/>
    </xf>
    <xf numFmtId="0" fontId="32" fillId="0" borderId="454" xfId="67" applyFont="1" applyBorder="1"/>
    <xf numFmtId="0" fontId="32" fillId="0" borderId="564" xfId="67" applyFont="1" applyBorder="1"/>
    <xf numFmtId="0" fontId="93" fillId="0" borderId="544" xfId="67" quotePrefix="1" applyFont="1" applyBorder="1" applyAlignment="1">
      <alignment horizontal="center" vertical="center"/>
    </xf>
    <xf numFmtId="0" fontId="93" fillId="0" borderId="559" xfId="67" quotePrefix="1" applyFont="1" applyBorder="1" applyAlignment="1">
      <alignment horizontal="center" vertical="center"/>
    </xf>
    <xf numFmtId="3" fontId="15" fillId="0" borderId="0" xfId="0" applyNumberFormat="1" applyFont="1" applyFill="1" applyBorder="1" applyAlignment="1" applyProtection="1">
      <alignment horizontal="right" vertical="center"/>
      <protection locked="0"/>
    </xf>
    <xf numFmtId="3" fontId="11" fillId="0" borderId="0"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horizontal="right" vertical="center"/>
    </xf>
    <xf numFmtId="3" fontId="11" fillId="0" borderId="0" xfId="0" applyNumberFormat="1" applyFont="1" applyFill="1" applyBorder="1" applyAlignment="1" applyProtection="1">
      <alignment horizontal="right" vertical="center"/>
      <protection locked="0"/>
    </xf>
    <xf numFmtId="0" fontId="18" fillId="0" borderId="0" xfId="0" applyFont="1" applyFill="1" applyBorder="1" applyAlignment="1" applyProtection="1">
      <alignment horizontal="center" vertical="center"/>
    </xf>
    <xf numFmtId="0" fontId="0" fillId="0" borderId="662" xfId="0" applyBorder="1" applyAlignment="1" applyProtection="1">
      <alignment horizontal="center" vertical="center" wrapText="1"/>
    </xf>
    <xf numFmtId="0" fontId="0" fillId="0" borderId="663" xfId="0" applyBorder="1" applyAlignment="1" applyProtection="1">
      <alignment horizontal="center" vertical="center" wrapText="1"/>
    </xf>
    <xf numFmtId="0" fontId="75" fillId="0" borderId="193" xfId="0" applyFont="1" applyFill="1" applyBorder="1" applyAlignment="1" applyProtection="1">
      <alignment horizontal="center"/>
    </xf>
    <xf numFmtId="0" fontId="75" fillId="0" borderId="0" xfId="0" applyFont="1" applyFill="1" applyBorder="1" applyAlignment="1" applyProtection="1">
      <alignment horizontal="center"/>
    </xf>
    <xf numFmtId="0" fontId="75" fillId="0" borderId="664" xfId="0" applyFont="1" applyFill="1" applyBorder="1" applyAlignment="1" applyProtection="1">
      <alignment horizontal="center"/>
    </xf>
    <xf numFmtId="0" fontId="76" fillId="0" borderId="193" xfId="0" applyFont="1" applyFill="1" applyBorder="1" applyAlignment="1" applyProtection="1">
      <alignment horizontal="center"/>
    </xf>
    <xf numFmtId="0" fontId="76" fillId="0" borderId="0" xfId="0" applyFont="1" applyFill="1" applyBorder="1" applyAlignment="1" applyProtection="1">
      <alignment horizontal="center"/>
    </xf>
    <xf numFmtId="0" fontId="76" fillId="0" borderId="664" xfId="0" applyFont="1" applyFill="1" applyBorder="1" applyAlignment="1" applyProtection="1">
      <alignment horizontal="center"/>
    </xf>
    <xf numFmtId="0" fontId="21" fillId="0" borderId="513" xfId="62" applyFont="1" applyFill="1" applyBorder="1" applyAlignment="1">
      <alignment horizontal="right" vertical="center"/>
    </xf>
    <xf numFmtId="0" fontId="21" fillId="0" borderId="184" xfId="62" applyFont="1" applyFill="1" applyBorder="1" applyAlignment="1">
      <alignment horizontal="right" vertical="center"/>
    </xf>
    <xf numFmtId="0" fontId="21" fillId="0" borderId="502" xfId="62" applyFont="1" applyFill="1" applyBorder="1" applyAlignment="1">
      <alignment horizontal="right" vertical="center"/>
    </xf>
    <xf numFmtId="0" fontId="21" fillId="0" borderId="540" xfId="62" applyFont="1" applyFill="1" applyBorder="1" applyAlignment="1">
      <alignment horizontal="right" vertical="center"/>
    </xf>
    <xf numFmtId="0" fontId="21" fillId="0" borderId="657" xfId="62" applyFont="1" applyFill="1" applyBorder="1" applyAlignment="1">
      <alignment horizontal="right" vertical="center"/>
    </xf>
    <xf numFmtId="0" fontId="21" fillId="0" borderId="541" xfId="62" applyFont="1" applyFill="1" applyBorder="1" applyAlignment="1">
      <alignment horizontal="right" vertical="center"/>
    </xf>
    <xf numFmtId="49" fontId="15" fillId="0" borderId="68" xfId="63" applyNumberFormat="1" applyFont="1" applyFill="1" applyBorder="1" applyAlignment="1">
      <alignment horizontal="center" vertical="center"/>
    </xf>
    <xf numFmtId="0" fontId="21" fillId="0" borderId="0" xfId="0" applyFont="1" applyFill="1" applyBorder="1" applyAlignment="1" applyProtection="1">
      <alignment horizontal="center"/>
    </xf>
    <xf numFmtId="0" fontId="22" fillId="0" borderId="193" xfId="0" applyFont="1" applyFill="1" applyBorder="1" applyAlignment="1" applyProtection="1">
      <alignment horizontal="center"/>
    </xf>
    <xf numFmtId="0" fontId="22" fillId="0" borderId="0" xfId="0" applyFont="1" applyFill="1" applyBorder="1" applyAlignment="1" applyProtection="1">
      <alignment horizontal="center"/>
    </xf>
    <xf numFmtId="0" fontId="15" fillId="0" borderId="657" xfId="62" quotePrefix="1" applyFont="1" applyBorder="1" applyAlignment="1">
      <alignment horizontal="right" vertical="center"/>
    </xf>
    <xf numFmtId="0" fontId="15" fillId="0" borderId="657" xfId="62" applyFont="1" applyBorder="1" applyAlignment="1">
      <alignment horizontal="right" vertical="center"/>
    </xf>
    <xf numFmtId="0" fontId="15" fillId="0" borderId="529" xfId="62" applyFont="1" applyBorder="1" applyAlignment="1">
      <alignment horizontal="center" vertical="center"/>
    </xf>
    <xf numFmtId="0" fontId="15" fillId="0" borderId="513" xfId="0" applyFont="1" applyFill="1" applyBorder="1" applyAlignment="1" applyProtection="1">
      <alignment horizontal="right" vertical="center"/>
    </xf>
    <xf numFmtId="0" fontId="15" fillId="0" borderId="184" xfId="0" applyFont="1" applyFill="1" applyBorder="1" applyAlignment="1" applyProtection="1">
      <alignment horizontal="right" vertical="center"/>
    </xf>
    <xf numFmtId="0" fontId="15" fillId="0" borderId="502" xfId="0" applyFont="1" applyFill="1" applyBorder="1" applyAlignment="1" applyProtection="1">
      <alignment horizontal="right" vertical="center"/>
    </xf>
    <xf numFmtId="0" fontId="15" fillId="0" borderId="540" xfId="0" applyFont="1" applyFill="1" applyBorder="1" applyAlignment="1" applyProtection="1">
      <alignment horizontal="right" vertical="center"/>
    </xf>
    <xf numFmtId="0" fontId="15" fillId="0" borderId="657" xfId="0" applyFont="1" applyFill="1" applyBorder="1" applyAlignment="1" applyProtection="1">
      <alignment horizontal="right" vertical="center"/>
    </xf>
    <xf numFmtId="0" fontId="15" fillId="0" borderId="541" xfId="0" applyFont="1" applyFill="1" applyBorder="1" applyAlignment="1" applyProtection="1">
      <alignment horizontal="right" vertical="center"/>
    </xf>
    <xf numFmtId="49" fontId="15" fillId="0" borderId="0" xfId="62" applyNumberFormat="1" applyFont="1" applyFill="1" applyBorder="1" applyAlignment="1">
      <alignment horizontal="left" vertical="center"/>
    </xf>
    <xf numFmtId="0" fontId="15" fillId="20" borderId="657" xfId="62" applyFont="1" applyFill="1" applyBorder="1" applyAlignment="1">
      <alignment horizontal="right" vertical="top"/>
    </xf>
    <xf numFmtId="0" fontId="15" fillId="0" borderId="529" xfId="62" applyFont="1" applyFill="1" applyBorder="1" applyAlignment="1">
      <alignment horizontal="center" vertical="center"/>
    </xf>
    <xf numFmtId="49" fontId="15" fillId="0" borderId="0" xfId="62" applyNumberFormat="1" applyFont="1" applyFill="1" applyBorder="1" applyAlignment="1">
      <alignment horizontal="center" vertical="center"/>
    </xf>
    <xf numFmtId="49" fontId="15" fillId="0" borderId="0" xfId="62" applyNumberFormat="1" applyFont="1" applyFill="1" applyBorder="1" applyAlignment="1">
      <alignment horizontal="center"/>
    </xf>
    <xf numFmtId="0" fontId="158" fillId="0" borderId="642" xfId="0" applyFont="1" applyFill="1" applyBorder="1" applyAlignment="1" applyProtection="1">
      <alignment horizontal="center" vertical="center"/>
      <protection locked="0"/>
    </xf>
    <xf numFmtId="0" fontId="158" fillId="0" borderId="545" xfId="0" applyFont="1" applyFill="1" applyBorder="1" applyAlignment="1" applyProtection="1">
      <alignment horizontal="center" vertical="center"/>
      <protection locked="0"/>
    </xf>
    <xf numFmtId="0" fontId="15" fillId="0" borderId="68" xfId="62" applyFont="1" applyFill="1" applyBorder="1" applyAlignment="1">
      <alignment horizontal="center" vertical="center"/>
    </xf>
    <xf numFmtId="0" fontId="15" fillId="0" borderId="0" xfId="62" applyFont="1" applyFill="1" applyBorder="1" applyAlignment="1">
      <alignment horizontal="center" vertical="center"/>
    </xf>
    <xf numFmtId="49" fontId="15" fillId="0" borderId="68" xfId="63" applyNumberFormat="1" applyFont="1" applyFill="1" applyBorder="1" applyAlignment="1">
      <alignment horizontal="center" vertical="center" wrapText="1"/>
    </xf>
    <xf numFmtId="0" fontId="21" fillId="0" borderId="513" xfId="62" applyFont="1" applyFill="1" applyBorder="1" applyAlignment="1">
      <alignment horizontal="right" vertical="center" wrapText="1"/>
    </xf>
    <xf numFmtId="0" fontId="21" fillId="0" borderId="184" xfId="62" applyFont="1" applyFill="1" applyBorder="1" applyAlignment="1">
      <alignment horizontal="right" vertical="center" wrapText="1"/>
    </xf>
    <xf numFmtId="0" fontId="21" fillId="0" borderId="502" xfId="62" applyFont="1" applyFill="1" applyBorder="1" applyAlignment="1">
      <alignment horizontal="right" vertical="center" wrapText="1"/>
    </xf>
    <xf numFmtId="0" fontId="21" fillId="0" borderId="540" xfId="62" applyFont="1" applyFill="1" applyBorder="1" applyAlignment="1">
      <alignment horizontal="right" vertical="center" wrapText="1"/>
    </xf>
    <xf numFmtId="0" fontId="21" fillId="0" borderId="657" xfId="62" applyFont="1" applyFill="1" applyBorder="1" applyAlignment="1">
      <alignment horizontal="right" vertical="center" wrapText="1"/>
    </xf>
    <xf numFmtId="0" fontId="21" fillId="0" borderId="541" xfId="62" applyFont="1" applyFill="1" applyBorder="1" applyAlignment="1">
      <alignment horizontal="right" vertical="center" wrapText="1"/>
    </xf>
    <xf numFmtId="0" fontId="25" fillId="28" borderId="424" xfId="0" applyFont="1" applyFill="1" applyBorder="1" applyAlignment="1" applyProtection="1">
      <alignment horizontal="center" vertical="center"/>
    </xf>
    <xf numFmtId="0" fontId="25" fillId="28" borderId="425" xfId="0" applyFont="1" applyFill="1" applyBorder="1" applyAlignment="1" applyProtection="1">
      <alignment horizontal="center" vertical="center"/>
    </xf>
    <xf numFmtId="0" fontId="25" fillId="28" borderId="426" xfId="0" applyFont="1" applyFill="1" applyBorder="1" applyAlignment="1" applyProtection="1">
      <alignment horizontal="center" vertical="center"/>
    </xf>
    <xf numFmtId="0" fontId="25" fillId="28" borderId="427" xfId="0" applyFont="1" applyFill="1" applyBorder="1" applyAlignment="1" applyProtection="1">
      <alignment horizontal="center" vertical="center"/>
    </xf>
    <xf numFmtId="0" fontId="25" fillId="28" borderId="428" xfId="0" applyFont="1" applyFill="1" applyBorder="1" applyAlignment="1" applyProtection="1">
      <alignment horizontal="center" vertical="center"/>
    </xf>
    <xf numFmtId="0" fontId="25" fillId="28" borderId="429" xfId="0" applyFont="1" applyFill="1" applyBorder="1" applyAlignment="1" applyProtection="1">
      <alignment horizontal="center" vertical="center"/>
    </xf>
    <xf numFmtId="0" fontId="16" fillId="3" borderId="424" xfId="0" applyFont="1" applyFill="1" applyBorder="1" applyAlignment="1" applyProtection="1">
      <alignment horizontal="center" vertical="center"/>
    </xf>
    <xf numFmtId="0" fontId="16" fillId="3" borderId="426" xfId="0" applyFont="1" applyFill="1" applyBorder="1" applyAlignment="1" applyProtection="1">
      <alignment horizontal="center" vertical="center"/>
    </xf>
    <xf numFmtId="0" fontId="16" fillId="3" borderId="427" xfId="0" applyFont="1" applyFill="1" applyBorder="1" applyAlignment="1" applyProtection="1">
      <alignment horizontal="center" vertical="center"/>
    </xf>
    <xf numFmtId="0" fontId="16" fillId="3" borderId="429" xfId="0" applyFont="1" applyFill="1" applyBorder="1" applyAlignment="1" applyProtection="1">
      <alignment horizontal="center" vertical="center"/>
    </xf>
    <xf numFmtId="0" fontId="20" fillId="28" borderId="424" xfId="0" applyFont="1" applyFill="1" applyBorder="1" applyAlignment="1" applyProtection="1">
      <alignment horizontal="left" indent="1"/>
    </xf>
    <xf numFmtId="0" fontId="20" fillId="28" borderId="425" xfId="0" applyFont="1" applyFill="1" applyBorder="1" applyAlignment="1" applyProtection="1">
      <alignment horizontal="left" indent="1"/>
    </xf>
    <xf numFmtId="0" fontId="20" fillId="28" borderId="426" xfId="0" applyFont="1" applyFill="1" applyBorder="1" applyAlignment="1" applyProtection="1">
      <alignment horizontal="left" indent="1"/>
    </xf>
    <xf numFmtId="0" fontId="20" fillId="3" borderId="425" xfId="0" applyFont="1" applyFill="1" applyBorder="1" applyAlignment="1" applyProtection="1">
      <alignment horizontal="center" vertical="center"/>
    </xf>
    <xf numFmtId="0" fontId="20" fillId="3" borderId="426" xfId="0" applyFont="1" applyFill="1" applyBorder="1" applyAlignment="1" applyProtection="1">
      <alignment horizontal="center" vertical="center"/>
    </xf>
    <xf numFmtId="0" fontId="20" fillId="3" borderId="428" xfId="0" applyFont="1" applyFill="1" applyBorder="1" applyAlignment="1" applyProtection="1">
      <alignment horizontal="center" vertical="center"/>
    </xf>
    <xf numFmtId="0" fontId="20" fillId="3" borderId="429" xfId="0" applyFont="1" applyFill="1" applyBorder="1" applyAlignment="1" applyProtection="1">
      <alignment horizontal="center" vertical="center"/>
    </xf>
    <xf numFmtId="0" fontId="26" fillId="28" borderId="427" xfId="0" applyFont="1" applyFill="1" applyBorder="1" applyAlignment="1" applyProtection="1">
      <alignment horizontal="left" vertical="top" indent="1"/>
    </xf>
    <xf numFmtId="0" fontId="26" fillId="28" borderId="428" xfId="0" applyFont="1" applyFill="1" applyBorder="1" applyAlignment="1" applyProtection="1">
      <alignment horizontal="left" vertical="top" indent="1"/>
    </xf>
    <xf numFmtId="0" fontId="26" fillId="28" borderId="429" xfId="0" applyFont="1" applyFill="1" applyBorder="1" applyAlignment="1" applyProtection="1">
      <alignment horizontal="left" vertical="top" indent="1"/>
    </xf>
    <xf numFmtId="0" fontId="15" fillId="0" borderId="657" xfId="62" applyFont="1" applyFill="1" applyBorder="1" applyAlignment="1">
      <alignment horizontal="right"/>
    </xf>
    <xf numFmtId="49" fontId="15" fillId="0" borderId="0" xfId="62" applyNumberFormat="1" applyFont="1" applyFill="1" applyBorder="1" applyAlignment="1">
      <alignment horizontal="center" vertical="top"/>
    </xf>
    <xf numFmtId="0" fontId="15" fillId="0" borderId="0" xfId="63" applyFont="1" applyFill="1" applyBorder="1" applyAlignment="1">
      <alignment horizontal="left" vertical="center"/>
    </xf>
    <xf numFmtId="0" fontId="15" fillId="0" borderId="529" xfId="63" applyFont="1" applyFill="1" applyBorder="1" applyAlignment="1">
      <alignment horizontal="center" vertical="center"/>
    </xf>
    <xf numFmtId="0" fontId="11" fillId="0" borderId="642" xfId="0" applyFont="1" applyFill="1" applyBorder="1" applyAlignment="1" applyProtection="1">
      <alignment horizontal="center" vertical="center"/>
      <protection locked="0"/>
    </xf>
    <xf numFmtId="0" fontId="11" fillId="0" borderId="545" xfId="0" applyFont="1" applyFill="1" applyBorder="1" applyAlignment="1" applyProtection="1">
      <alignment horizontal="center" vertical="center"/>
      <protection locked="0"/>
    </xf>
    <xf numFmtId="0" fontId="15" fillId="0" borderId="529" xfId="63" quotePrefix="1" applyFont="1" applyFill="1" applyBorder="1" applyAlignment="1">
      <alignment horizontal="center" vertical="center"/>
    </xf>
    <xf numFmtId="0" fontId="15" fillId="0" borderId="657" xfId="0" applyFont="1" applyFill="1" applyBorder="1" applyAlignment="1" applyProtection="1">
      <alignment horizontal="right"/>
    </xf>
    <xf numFmtId="0" fontId="22" fillId="0" borderId="513" xfId="62" applyFont="1" applyFill="1" applyBorder="1" applyAlignment="1">
      <alignment horizontal="left" vertical="center"/>
    </xf>
    <xf numFmtId="0" fontId="22" fillId="0" borderId="184" xfId="62" applyFont="1" applyFill="1" applyBorder="1" applyAlignment="1">
      <alignment horizontal="left" vertical="center"/>
    </xf>
    <xf numFmtId="0" fontId="22" fillId="0" borderId="502" xfId="62" applyFont="1" applyFill="1" applyBorder="1" applyAlignment="1">
      <alignment horizontal="left" vertical="center"/>
    </xf>
    <xf numFmtId="0" fontId="22" fillId="0" borderId="68" xfId="62" applyFont="1" applyFill="1" applyBorder="1" applyAlignment="1">
      <alignment horizontal="left" vertical="center"/>
    </xf>
    <xf numFmtId="0" fontId="22" fillId="0" borderId="0" xfId="62" applyFont="1" applyFill="1" applyBorder="1" applyAlignment="1">
      <alignment horizontal="left" vertical="center"/>
    </xf>
    <xf numFmtId="0" fontId="22" fillId="0" borderId="529" xfId="62" applyFont="1" applyFill="1" applyBorder="1" applyAlignment="1">
      <alignment horizontal="left" vertical="center"/>
    </xf>
    <xf numFmtId="0" fontId="22" fillId="0" borderId="540" xfId="62" applyFont="1" applyFill="1" applyBorder="1" applyAlignment="1">
      <alignment horizontal="left" vertical="center"/>
    </xf>
    <xf numFmtId="0" fontId="22" fillId="0" borderId="657" xfId="62" applyFont="1" applyFill="1" applyBorder="1" applyAlignment="1">
      <alignment horizontal="left" vertical="center"/>
    </xf>
    <xf numFmtId="0" fontId="22" fillId="0" borderId="541" xfId="62" applyFont="1" applyFill="1" applyBorder="1" applyAlignment="1">
      <alignment horizontal="left" vertical="center"/>
    </xf>
    <xf numFmtId="0" fontId="15" fillId="0" borderId="0" xfId="62" applyFont="1" applyBorder="1" applyAlignment="1">
      <alignment horizontal="right" wrapText="1"/>
    </xf>
    <xf numFmtId="0" fontId="25" fillId="31" borderId="424" xfId="0" applyFont="1" applyFill="1" applyBorder="1" applyAlignment="1" applyProtection="1">
      <alignment horizontal="center" vertical="center"/>
    </xf>
    <xf numFmtId="0" fontId="25" fillId="31" borderId="425" xfId="0" applyFont="1" applyFill="1" applyBorder="1" applyAlignment="1" applyProtection="1">
      <alignment horizontal="center" vertical="center"/>
    </xf>
    <xf numFmtId="0" fontId="25" fillId="31" borderId="426" xfId="0" applyFont="1" applyFill="1" applyBorder="1" applyAlignment="1" applyProtection="1">
      <alignment horizontal="center" vertical="center"/>
    </xf>
    <xf numFmtId="0" fontId="25" fillId="31" borderId="427" xfId="0" applyFont="1" applyFill="1" applyBorder="1" applyAlignment="1" applyProtection="1">
      <alignment horizontal="center" vertical="center"/>
    </xf>
    <xf numFmtId="0" fontId="25" fillId="31" borderId="428" xfId="0" applyFont="1" applyFill="1" applyBorder="1" applyAlignment="1" applyProtection="1">
      <alignment horizontal="center" vertical="center"/>
    </xf>
    <xf numFmtId="0" fontId="25" fillId="31" borderId="429" xfId="0" applyFont="1" applyFill="1" applyBorder="1" applyAlignment="1" applyProtection="1">
      <alignment horizontal="center" vertical="center"/>
    </xf>
    <xf numFmtId="0" fontId="20" fillId="31" borderId="424" xfId="0" applyFont="1" applyFill="1" applyBorder="1" applyAlignment="1" applyProtection="1">
      <alignment horizontal="left" indent="1"/>
    </xf>
    <xf numFmtId="0" fontId="20" fillId="31" borderId="425" xfId="0" applyFont="1" applyFill="1" applyBorder="1" applyAlignment="1" applyProtection="1">
      <alignment horizontal="left" indent="1"/>
    </xf>
    <xf numFmtId="0" fontId="20" fillId="31" borderId="426" xfId="0" applyFont="1" applyFill="1" applyBorder="1" applyAlignment="1" applyProtection="1">
      <alignment horizontal="left" indent="1"/>
    </xf>
    <xf numFmtId="0" fontId="26" fillId="31" borderId="427" xfId="0" applyFont="1" applyFill="1" applyBorder="1" applyAlignment="1" applyProtection="1">
      <alignment horizontal="left" vertical="top" indent="1"/>
    </xf>
    <xf numFmtId="0" fontId="26" fillId="31" borderId="428" xfId="0" applyFont="1" applyFill="1" applyBorder="1" applyAlignment="1" applyProtection="1">
      <alignment horizontal="left" vertical="top" indent="1"/>
    </xf>
    <xf numFmtId="0" fontId="26" fillId="31" borderId="429" xfId="0" applyFont="1" applyFill="1" applyBorder="1" applyAlignment="1" applyProtection="1">
      <alignment horizontal="left" vertical="top" indent="1"/>
    </xf>
    <xf numFmtId="0" fontId="15" fillId="0" borderId="0" xfId="0" applyFont="1" applyFill="1" applyBorder="1" applyAlignment="1">
      <alignment horizontal="left" vertical="top" wrapText="1"/>
    </xf>
    <xf numFmtId="49" fontId="15" fillId="0" borderId="0" xfId="62" applyNumberFormat="1" applyFont="1" applyFill="1" applyBorder="1" applyAlignment="1">
      <alignment horizontal="left" vertical="top"/>
    </xf>
    <xf numFmtId="49" fontId="15" fillId="0" borderId="0" xfId="62" applyNumberFormat="1" applyFont="1" applyFill="1" applyBorder="1" applyAlignment="1">
      <alignment horizontal="left"/>
    </xf>
    <xf numFmtId="0" fontId="15" fillId="0" borderId="529" xfId="0" applyFont="1" applyFill="1" applyBorder="1" applyAlignment="1" applyProtection="1">
      <alignment horizontal="center" vertical="center"/>
    </xf>
    <xf numFmtId="0" fontId="15" fillId="0" borderId="68" xfId="0" applyFont="1" applyFill="1" applyBorder="1" applyAlignment="1" applyProtection="1">
      <alignment horizontal="center" vertical="center"/>
    </xf>
    <xf numFmtId="0" fontId="15" fillId="3" borderId="0" xfId="0" applyFont="1" applyFill="1" applyBorder="1" applyAlignment="1" applyProtection="1">
      <alignment horizontal="right"/>
    </xf>
    <xf numFmtId="0" fontId="14" fillId="25" borderId="671" xfId="0" applyFont="1" applyFill="1" applyBorder="1" applyAlignment="1" applyProtection="1">
      <alignment horizontal="left" vertical="center" indent="1"/>
    </xf>
    <xf numFmtId="0" fontId="14" fillId="25" borderId="672" xfId="0" applyFont="1" applyFill="1" applyBorder="1" applyAlignment="1" applyProtection="1">
      <alignment horizontal="left" vertical="center" indent="1"/>
    </xf>
    <xf numFmtId="0" fontId="14" fillId="25" borderId="673" xfId="0" applyFont="1" applyFill="1" applyBorder="1" applyAlignment="1" applyProtection="1">
      <alignment horizontal="left" vertical="center" indent="1"/>
    </xf>
    <xf numFmtId="0" fontId="14" fillId="25" borderId="668" xfId="0" applyFont="1" applyFill="1" applyBorder="1" applyAlignment="1" applyProtection="1">
      <alignment horizontal="center" vertical="center"/>
    </xf>
    <xf numFmtId="0" fontId="14" fillId="25" borderId="669" xfId="0" applyFont="1" applyFill="1" applyBorder="1" applyAlignment="1" applyProtection="1">
      <alignment horizontal="center" vertical="center"/>
    </xf>
    <xf numFmtId="0" fontId="14" fillId="25" borderId="670" xfId="0" applyFont="1" applyFill="1" applyBorder="1" applyAlignment="1" applyProtection="1">
      <alignment horizontal="center" vertical="center"/>
    </xf>
    <xf numFmtId="0" fontId="14" fillId="25" borderId="682" xfId="0" applyFont="1" applyFill="1" applyBorder="1" applyAlignment="1" applyProtection="1">
      <alignment horizontal="left" vertical="center" indent="1"/>
    </xf>
    <xf numFmtId="0" fontId="14" fillId="25" borderId="683" xfId="0" applyFont="1" applyFill="1" applyBorder="1" applyAlignment="1" applyProtection="1">
      <alignment horizontal="left" vertical="center" indent="1"/>
    </xf>
    <xf numFmtId="0" fontId="14" fillId="25" borderId="684" xfId="0" applyFont="1" applyFill="1" applyBorder="1" applyAlignment="1" applyProtection="1">
      <alignment horizontal="left" vertical="center" indent="1"/>
    </xf>
    <xf numFmtId="0" fontId="13" fillId="25" borderId="212" xfId="0" applyFont="1" applyFill="1" applyBorder="1" applyAlignment="1" applyProtection="1">
      <alignment horizontal="center"/>
    </xf>
    <xf numFmtId="0" fontId="13" fillId="25" borderId="209" xfId="0" applyFont="1" applyFill="1" applyBorder="1" applyAlignment="1" applyProtection="1">
      <alignment horizontal="center"/>
    </xf>
    <xf numFmtId="0" fontId="13" fillId="25" borderId="663" xfId="0" applyFont="1" applyFill="1" applyBorder="1" applyAlignment="1" applyProtection="1">
      <alignment horizontal="center"/>
    </xf>
    <xf numFmtId="0" fontId="15" fillId="25" borderId="193" xfId="0" applyFont="1" applyFill="1" applyBorder="1" applyAlignment="1" applyProtection="1">
      <alignment horizontal="center"/>
    </xf>
    <xf numFmtId="0" fontId="15" fillId="25" borderId="0" xfId="0" applyFont="1" applyFill="1" applyBorder="1" applyAlignment="1" applyProtection="1">
      <alignment horizontal="center"/>
    </xf>
    <xf numFmtId="0" fontId="15" fillId="25" borderId="664" xfId="0" applyFont="1" applyFill="1" applyBorder="1" applyAlignment="1" applyProtection="1">
      <alignment horizontal="center"/>
    </xf>
    <xf numFmtId="0" fontId="18" fillId="25" borderId="193" xfId="0" applyFont="1" applyFill="1" applyBorder="1" applyAlignment="1" applyProtection="1">
      <alignment horizontal="center" vertical="top"/>
    </xf>
    <xf numFmtId="0" fontId="18" fillId="25" borderId="0" xfId="0" applyFont="1" applyFill="1" applyBorder="1" applyAlignment="1" applyProtection="1">
      <alignment horizontal="center" vertical="top"/>
    </xf>
    <xf numFmtId="0" fontId="18" fillId="25" borderId="664" xfId="0" applyFont="1" applyFill="1" applyBorder="1" applyAlignment="1" applyProtection="1">
      <alignment horizontal="center" vertical="top"/>
    </xf>
    <xf numFmtId="14" fontId="14" fillId="0" borderId="0" xfId="0" applyNumberFormat="1" applyFont="1" applyFill="1" applyBorder="1" applyAlignment="1" applyProtection="1">
      <alignment horizontal="center"/>
    </xf>
    <xf numFmtId="14" fontId="14" fillId="0" borderId="664" xfId="0" applyNumberFormat="1" applyFont="1" applyFill="1" applyBorder="1" applyAlignment="1" applyProtection="1">
      <alignment horizontal="center"/>
    </xf>
    <xf numFmtId="0" fontId="15" fillId="0" borderId="0" xfId="0" applyFont="1" applyFill="1" applyBorder="1" applyAlignment="1" applyProtection="1">
      <alignment horizontal="center" vertical="center" wrapText="1"/>
    </xf>
    <xf numFmtId="0" fontId="14" fillId="25" borderId="668" xfId="0" applyFont="1" applyFill="1" applyBorder="1" applyAlignment="1" applyProtection="1">
      <alignment horizontal="left" vertical="center" indent="1"/>
    </xf>
    <xf numFmtId="0" fontId="14" fillId="25" borderId="669" xfId="0" applyFont="1" applyFill="1" applyBorder="1" applyAlignment="1" applyProtection="1">
      <alignment horizontal="left" vertical="center" indent="1"/>
    </xf>
    <xf numFmtId="0" fontId="14" fillId="25" borderId="670" xfId="0" applyFont="1" applyFill="1" applyBorder="1" applyAlignment="1" applyProtection="1">
      <alignment horizontal="left" vertical="center" indent="1"/>
    </xf>
    <xf numFmtId="0" fontId="15" fillId="0" borderId="0" xfId="0" applyFont="1" applyFill="1" applyBorder="1" applyAlignment="1" applyProtection="1">
      <alignment horizontal="right"/>
    </xf>
    <xf numFmtId="0" fontId="22" fillId="0" borderId="0" xfId="0" applyFont="1" applyFill="1" applyBorder="1" applyAlignment="1" applyProtection="1">
      <alignment horizontal="center" vertical="center"/>
    </xf>
    <xf numFmtId="0" fontId="15" fillId="0" borderId="432"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5" fillId="25" borderId="407" xfId="0" quotePrefix="1" applyFont="1" applyFill="1" applyBorder="1" applyAlignment="1" applyProtection="1">
      <alignment horizontal="center" vertical="center"/>
    </xf>
    <xf numFmtId="0" fontId="15" fillId="25" borderId="407" xfId="0" applyFont="1" applyFill="1" applyBorder="1" applyAlignment="1" applyProtection="1">
      <alignment horizontal="center" vertical="center"/>
    </xf>
    <xf numFmtId="0" fontId="18" fillId="0" borderId="196" xfId="23" applyFont="1" applyFill="1" applyBorder="1" applyAlignment="1">
      <alignment horizontal="left" vertical="top"/>
    </xf>
    <xf numFmtId="0" fontId="15" fillId="25" borderId="513" xfId="65" applyFont="1" applyFill="1" applyBorder="1" applyAlignment="1" applyProtection="1">
      <alignment horizontal="left" vertical="center" indent="1"/>
    </xf>
    <xf numFmtId="0" fontId="15" fillId="25" borderId="184" xfId="65" applyFont="1" applyFill="1" applyBorder="1" applyAlignment="1" applyProtection="1">
      <alignment horizontal="left" vertical="center" indent="1"/>
    </xf>
    <xf numFmtId="0" fontId="15" fillId="25" borderId="502" xfId="65" applyFont="1" applyFill="1" applyBorder="1" applyAlignment="1" applyProtection="1">
      <alignment horizontal="left" vertical="center" indent="1"/>
    </xf>
    <xf numFmtId="0" fontId="18" fillId="25" borderId="540" xfId="65" applyFont="1" applyFill="1" applyBorder="1" applyAlignment="1" applyProtection="1">
      <alignment horizontal="left" vertical="center" indent="1"/>
    </xf>
    <xf numFmtId="0" fontId="18" fillId="25" borderId="657" xfId="65" applyFont="1" applyFill="1" applyBorder="1" applyAlignment="1" applyProtection="1">
      <alignment horizontal="left" vertical="center" indent="1"/>
    </xf>
    <xf numFmtId="0" fontId="18" fillId="25" borderId="541" xfId="65" applyFont="1" applyFill="1" applyBorder="1" applyAlignment="1" applyProtection="1">
      <alignment horizontal="left" vertical="center" indent="1"/>
    </xf>
    <xf numFmtId="0" fontId="21" fillId="0" borderId="0" xfId="65" applyFont="1" applyFill="1" applyBorder="1" applyAlignment="1" applyProtection="1">
      <alignment horizontal="center" vertical="center"/>
    </xf>
    <xf numFmtId="0" fontId="15" fillId="0" borderId="0" xfId="0" applyFont="1" applyFill="1" applyBorder="1" applyAlignment="1">
      <alignment horizontal="right" vertical="center"/>
    </xf>
    <xf numFmtId="0" fontId="15" fillId="0" borderId="529" xfId="0" applyFont="1" applyFill="1" applyBorder="1" applyAlignment="1">
      <alignment horizontal="center" vertical="center"/>
    </xf>
    <xf numFmtId="0" fontId="15" fillId="0" borderId="68" xfId="23" applyFont="1" applyFill="1" applyBorder="1" applyAlignment="1">
      <alignment horizontal="center" vertical="center"/>
    </xf>
    <xf numFmtId="0" fontId="15" fillId="0" borderId="0" xfId="23" applyFont="1" applyFill="1" applyBorder="1" applyAlignment="1">
      <alignment horizontal="center" vertical="center"/>
    </xf>
    <xf numFmtId="0" fontId="15" fillId="0" borderId="68" xfId="0" applyFont="1" applyFill="1" applyBorder="1" applyAlignment="1">
      <alignment horizontal="center" vertical="center"/>
    </xf>
    <xf numFmtId="0" fontId="15" fillId="0" borderId="0" xfId="0" applyFont="1" applyFill="1" applyBorder="1" applyAlignment="1">
      <alignment horizontal="center" vertical="center"/>
    </xf>
    <xf numFmtId="0" fontId="14" fillId="25" borderId="68" xfId="0" applyFont="1" applyFill="1" applyBorder="1" applyAlignment="1" applyProtection="1">
      <alignment horizontal="center"/>
    </xf>
    <xf numFmtId="0" fontId="14" fillId="25" borderId="0" xfId="0" applyFont="1" applyFill="1" applyBorder="1" applyAlignment="1" applyProtection="1">
      <alignment horizontal="center"/>
    </xf>
    <xf numFmtId="0" fontId="14" fillId="25" borderId="529" xfId="0" applyFont="1" applyFill="1" applyBorder="1" applyAlignment="1" applyProtection="1">
      <alignment horizontal="center"/>
    </xf>
    <xf numFmtId="0" fontId="33" fillId="25" borderId="68" xfId="0" applyFont="1" applyFill="1" applyBorder="1" applyAlignment="1" applyProtection="1">
      <alignment horizontal="center"/>
    </xf>
    <xf numFmtId="0" fontId="33" fillId="25" borderId="0" xfId="0" applyFont="1" applyFill="1" applyBorder="1" applyAlignment="1" applyProtection="1">
      <alignment horizontal="center"/>
    </xf>
    <xf numFmtId="0" fontId="33" fillId="25" borderId="529" xfId="0" applyFont="1" applyFill="1" applyBorder="1" applyAlignment="1" applyProtection="1">
      <alignment horizontal="center"/>
    </xf>
    <xf numFmtId="0" fontId="15" fillId="25" borderId="657" xfId="0" applyFont="1" applyFill="1" applyBorder="1" applyAlignment="1" applyProtection="1">
      <alignment horizontal="right" vertical="center"/>
    </xf>
    <xf numFmtId="0" fontId="15" fillId="0" borderId="68"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18" fillId="0" borderId="0" xfId="23" applyFont="1" applyFill="1" applyBorder="1" applyAlignment="1">
      <alignment horizontal="center"/>
    </xf>
    <xf numFmtId="0" fontId="22" fillId="0" borderId="0" xfId="23" applyFont="1" applyFill="1" applyBorder="1" applyAlignment="1">
      <alignment horizontal="center"/>
    </xf>
    <xf numFmtId="0" fontId="15" fillId="0" borderId="0" xfId="23" applyFont="1" applyFill="1" applyBorder="1" applyAlignment="1">
      <alignment horizontal="center"/>
    </xf>
    <xf numFmtId="0" fontId="15" fillId="0" borderId="657" xfId="0" applyFont="1" applyFill="1" applyBorder="1" applyAlignment="1">
      <alignment horizontal="right"/>
    </xf>
    <xf numFmtId="0" fontId="22" fillId="0" borderId="448" xfId="0" applyFont="1" applyFill="1" applyBorder="1" applyAlignment="1" applyProtection="1">
      <alignment horizontal="left" vertical="center"/>
    </xf>
    <xf numFmtId="0" fontId="21" fillId="0" borderId="513" xfId="0" applyFont="1" applyFill="1" applyBorder="1" applyAlignment="1" applyProtection="1">
      <alignment horizontal="right" vertical="center"/>
    </xf>
    <xf numFmtId="0" fontId="21" fillId="0" borderId="184" xfId="0" applyFont="1" applyFill="1" applyBorder="1" applyAlignment="1" applyProtection="1">
      <alignment horizontal="right" vertical="center"/>
    </xf>
    <xf numFmtId="0" fontId="21" fillId="0" borderId="502" xfId="0" applyFont="1" applyFill="1" applyBorder="1" applyAlignment="1" applyProtection="1">
      <alignment horizontal="right" vertical="center"/>
    </xf>
    <xf numFmtId="0" fontId="21" fillId="0" borderId="540" xfId="0" applyFont="1" applyFill="1" applyBorder="1" applyAlignment="1" applyProtection="1">
      <alignment horizontal="right" vertical="center"/>
    </xf>
    <xf numFmtId="0" fontId="21" fillId="0" borderId="657" xfId="0" applyFont="1" applyFill="1" applyBorder="1" applyAlignment="1" applyProtection="1">
      <alignment horizontal="right" vertical="center"/>
    </xf>
    <xf numFmtId="0" fontId="21" fillId="0" borderId="541" xfId="0" applyFont="1" applyFill="1" applyBorder="1" applyAlignment="1" applyProtection="1">
      <alignment horizontal="right" vertical="center"/>
    </xf>
    <xf numFmtId="0" fontId="13" fillId="0" borderId="664" xfId="0" applyFont="1" applyFill="1" applyBorder="1" applyAlignment="1" applyProtection="1">
      <alignment horizontal="left" vertical="center"/>
    </xf>
    <xf numFmtId="0" fontId="18" fillId="0" borderId="196" xfId="0" applyFont="1" applyFill="1" applyBorder="1" applyAlignment="1" applyProtection="1">
      <alignment horizontal="center" vertical="center"/>
      <protection locked="0"/>
    </xf>
    <xf numFmtId="0" fontId="25" fillId="28" borderId="687" xfId="0" applyFont="1" applyFill="1" applyBorder="1" applyAlignment="1" applyProtection="1">
      <alignment horizontal="center" vertical="center"/>
    </xf>
    <xf numFmtId="0" fontId="25" fillId="28" borderId="688" xfId="0" applyFont="1" applyFill="1" applyBorder="1" applyAlignment="1" applyProtection="1">
      <alignment horizontal="center" vertical="center"/>
    </xf>
    <xf numFmtId="0" fontId="25" fillId="28" borderId="689" xfId="0" applyFont="1" applyFill="1" applyBorder="1" applyAlignment="1" applyProtection="1">
      <alignment horizontal="center" vertical="center"/>
    </xf>
    <xf numFmtId="0" fontId="16" fillId="3" borderId="687" xfId="0" applyFont="1" applyFill="1" applyBorder="1" applyAlignment="1" applyProtection="1">
      <alignment horizontal="center" vertical="center"/>
    </xf>
    <xf numFmtId="0" fontId="16" fillId="3" borderId="689" xfId="0" applyFont="1" applyFill="1" applyBorder="1" applyAlignment="1" applyProtection="1">
      <alignment horizontal="center" vertical="center"/>
    </xf>
    <xf numFmtId="0" fontId="15" fillId="0" borderId="0" xfId="0" applyFont="1" applyFill="1" applyBorder="1" applyAlignment="1">
      <alignment horizontal="right"/>
    </xf>
    <xf numFmtId="0" fontId="15" fillId="0" borderId="0" xfId="23" applyFont="1" applyFill="1" applyBorder="1" applyAlignment="1">
      <alignment horizontal="right"/>
    </xf>
    <xf numFmtId="0" fontId="21" fillId="0" borderId="0" xfId="0" applyFont="1" applyFill="1" applyBorder="1" applyAlignment="1" applyProtection="1">
      <alignment horizontal="right" vertical="center"/>
    </xf>
    <xf numFmtId="0" fontId="18" fillId="0" borderId="0" xfId="0" applyFont="1" applyFill="1" applyBorder="1" applyAlignment="1" applyProtection="1">
      <alignment horizontal="center" vertical="center" wrapText="1"/>
      <protection locked="0"/>
    </xf>
    <xf numFmtId="0" fontId="15" fillId="0" borderId="0" xfId="0" applyFont="1" applyFill="1" applyBorder="1" applyAlignment="1" applyProtection="1">
      <alignment horizontal="center" vertical="center" wrapText="1"/>
      <protection locked="0"/>
    </xf>
    <xf numFmtId="0" fontId="15" fillId="0" borderId="529" xfId="0" quotePrefix="1" applyFont="1" applyFill="1" applyBorder="1" applyAlignment="1">
      <alignment horizontal="center" vertical="center"/>
    </xf>
    <xf numFmtId="0" fontId="15" fillId="0" borderId="0" xfId="0" applyFont="1" applyFill="1" applyBorder="1" applyAlignment="1" applyProtection="1">
      <alignment horizontal="center" vertical="top"/>
    </xf>
    <xf numFmtId="0" fontId="15" fillId="0" borderId="0" xfId="23" quotePrefix="1" applyFont="1" applyFill="1" applyBorder="1" applyAlignment="1">
      <alignment horizontal="center" vertical="center"/>
    </xf>
    <xf numFmtId="0" fontId="22" fillId="0" borderId="513" xfId="23" applyFont="1" applyFill="1" applyBorder="1" applyAlignment="1">
      <alignment horizontal="center"/>
    </xf>
    <xf numFmtId="0" fontId="22" fillId="0" borderId="184" xfId="23" applyFont="1" applyFill="1" applyBorder="1" applyAlignment="1">
      <alignment horizontal="center"/>
    </xf>
    <xf numFmtId="0" fontId="22" fillId="0" borderId="502" xfId="23" applyFont="1" applyFill="1" applyBorder="1" applyAlignment="1">
      <alignment horizontal="center"/>
    </xf>
    <xf numFmtId="0" fontId="22" fillId="0" borderId="540" xfId="23" applyFont="1" applyFill="1" applyBorder="1" applyAlignment="1">
      <alignment horizontal="center"/>
    </xf>
    <xf numFmtId="0" fontId="22" fillId="0" borderId="657" xfId="23" applyFont="1" applyFill="1" applyBorder="1" applyAlignment="1">
      <alignment horizontal="center"/>
    </xf>
    <xf numFmtId="0" fontId="22" fillId="0" borderId="541" xfId="23" applyFont="1" applyFill="1" applyBorder="1" applyAlignment="1">
      <alignment horizontal="center"/>
    </xf>
    <xf numFmtId="0" fontId="22" fillId="0" borderId="0" xfId="0" applyFont="1" applyBorder="1" applyAlignment="1">
      <alignment horizontal="center" vertical="center"/>
    </xf>
    <xf numFmtId="0" fontId="22" fillId="0" borderId="664" xfId="0" applyFont="1" applyBorder="1" applyAlignment="1">
      <alignment horizontal="center" vertical="center"/>
    </xf>
    <xf numFmtId="0" fontId="22" fillId="0" borderId="664" xfId="23" applyFont="1" applyFill="1" applyBorder="1" applyAlignment="1">
      <alignment horizontal="center"/>
    </xf>
    <xf numFmtId="0" fontId="25" fillId="28" borderId="424" xfId="0" applyFont="1" applyFill="1" applyBorder="1" applyAlignment="1" applyProtection="1">
      <alignment horizontal="left" vertical="center" indent="1"/>
    </xf>
    <xf numFmtId="0" fontId="25" fillId="28" borderId="425" xfId="0" applyFont="1" applyFill="1" applyBorder="1" applyAlignment="1" applyProtection="1">
      <alignment horizontal="left" vertical="center" indent="1"/>
    </xf>
    <xf numFmtId="0" fontId="25" fillId="28" borderId="427" xfId="0" applyFont="1" applyFill="1" applyBorder="1" applyAlignment="1" applyProtection="1">
      <alignment horizontal="left" vertical="center" indent="1"/>
    </xf>
    <xf numFmtId="0" fontId="25" fillId="28" borderId="428" xfId="0" applyFont="1" applyFill="1" applyBorder="1" applyAlignment="1" applyProtection="1">
      <alignment horizontal="left" vertical="center" indent="1"/>
    </xf>
    <xf numFmtId="0" fontId="21" fillId="0" borderId="0" xfId="65" applyFont="1" applyBorder="1" applyAlignment="1" applyProtection="1">
      <alignment horizontal="center" vertical="center"/>
    </xf>
    <xf numFmtId="0" fontId="11" fillId="0" borderId="513" xfId="0" applyFont="1" applyFill="1" applyBorder="1" applyAlignment="1" applyProtection="1">
      <alignment horizontal="center" vertical="center"/>
      <protection locked="0"/>
    </xf>
    <xf numFmtId="0" fontId="11" fillId="0" borderId="184" xfId="0" applyFont="1" applyFill="1" applyBorder="1" applyAlignment="1" applyProtection="1">
      <alignment horizontal="center" vertical="center"/>
      <protection locked="0"/>
    </xf>
    <xf numFmtId="0" fontId="11" fillId="0" borderId="502" xfId="0" applyFont="1" applyFill="1" applyBorder="1" applyAlignment="1" applyProtection="1">
      <alignment horizontal="center" vertical="center"/>
      <protection locked="0"/>
    </xf>
    <xf numFmtId="0" fontId="11" fillId="0" borderId="540" xfId="0" applyFont="1" applyFill="1" applyBorder="1" applyAlignment="1" applyProtection="1">
      <alignment horizontal="center" vertical="center"/>
      <protection locked="0"/>
    </xf>
    <xf numFmtId="0" fontId="11" fillId="0" borderId="657" xfId="0" applyFont="1" applyFill="1" applyBorder="1" applyAlignment="1" applyProtection="1">
      <alignment horizontal="center" vertical="center"/>
      <protection locked="0"/>
    </xf>
    <xf numFmtId="0" fontId="11" fillId="0" borderId="541" xfId="0" applyFont="1" applyFill="1" applyBorder="1" applyAlignment="1" applyProtection="1">
      <alignment horizontal="center" vertical="center"/>
      <protection locked="0"/>
    </xf>
    <xf numFmtId="0" fontId="22" fillId="0" borderId="68" xfId="23" applyFont="1" applyFill="1" applyBorder="1" applyAlignment="1">
      <alignment horizontal="center" vertical="center"/>
    </xf>
    <xf numFmtId="0" fontId="145" fillId="0" borderId="529" xfId="0" quotePrefix="1" applyFont="1" applyBorder="1" applyAlignment="1">
      <alignment horizontal="center" vertical="center" readingOrder="2"/>
    </xf>
    <xf numFmtId="0" fontId="145" fillId="0" borderId="529" xfId="0" applyFont="1" applyBorder="1" applyAlignment="1">
      <alignment horizontal="center" vertical="center" readingOrder="2"/>
    </xf>
    <xf numFmtId="0" fontId="16" fillId="0" borderId="513" xfId="0" applyFont="1" applyFill="1" applyBorder="1" applyAlignment="1" applyProtection="1">
      <alignment horizontal="center" vertical="center"/>
    </xf>
    <xf numFmtId="0" fontId="16" fillId="0" borderId="184" xfId="0" applyFont="1" applyFill="1" applyBorder="1" applyAlignment="1" applyProtection="1">
      <alignment horizontal="center" vertical="center"/>
    </xf>
    <xf numFmtId="0" fontId="16" fillId="0" borderId="502" xfId="0" applyFont="1" applyFill="1" applyBorder="1" applyAlignment="1" applyProtection="1">
      <alignment horizontal="center" vertical="center"/>
    </xf>
    <xf numFmtId="0" fontId="16" fillId="0" borderId="540" xfId="0" applyFont="1" applyFill="1" applyBorder="1" applyAlignment="1" applyProtection="1">
      <alignment horizontal="center" vertical="center"/>
    </xf>
    <xf numFmtId="0" fontId="16" fillId="0" borderId="657" xfId="0" applyFont="1" applyFill="1" applyBorder="1" applyAlignment="1" applyProtection="1">
      <alignment horizontal="center" vertical="center"/>
    </xf>
    <xf numFmtId="0" fontId="16" fillId="0" borderId="541" xfId="0" applyFont="1" applyFill="1" applyBorder="1" applyAlignment="1" applyProtection="1">
      <alignment horizontal="center" vertical="center"/>
    </xf>
    <xf numFmtId="0" fontId="15" fillId="0" borderId="529" xfId="65" quotePrefix="1" applyFont="1" applyBorder="1" applyAlignment="1" applyProtection="1">
      <alignment horizontal="center" vertical="center"/>
    </xf>
    <xf numFmtId="0" fontId="15" fillId="0" borderId="529" xfId="65" applyFont="1" applyBorder="1" applyAlignment="1" applyProtection="1">
      <alignment horizontal="center" vertical="center"/>
    </xf>
    <xf numFmtId="49" fontId="22" fillId="0" borderId="68" xfId="63" applyNumberFormat="1" applyFont="1" applyFill="1" applyBorder="1" applyAlignment="1">
      <alignment horizontal="center" vertical="center"/>
    </xf>
    <xf numFmtId="0" fontId="15" fillId="0" borderId="0" xfId="65" applyFont="1" applyBorder="1" applyAlignment="1" applyProtection="1">
      <alignment horizontal="center" vertical="center"/>
    </xf>
    <xf numFmtId="0" fontId="15" fillId="0" borderId="0" xfId="0" applyFont="1" applyBorder="1" applyAlignment="1">
      <alignment horizontal="center" vertical="center"/>
    </xf>
    <xf numFmtId="0" fontId="0" fillId="0" borderId="0" xfId="0" applyBorder="1" applyAlignment="1">
      <alignment vertical="center"/>
    </xf>
    <xf numFmtId="0" fontId="15" fillId="0" borderId="657" xfId="65" applyFont="1" applyBorder="1" applyAlignment="1" applyProtection="1">
      <alignment horizontal="right" vertical="center"/>
    </xf>
    <xf numFmtId="0" fontId="21" fillId="0" borderId="0" xfId="65" applyFont="1" applyAlignment="1" applyProtection="1">
      <alignment horizontal="center" vertical="center"/>
    </xf>
    <xf numFmtId="0" fontId="15" fillId="0" borderId="0" xfId="65" applyFont="1" applyBorder="1" applyAlignment="1" applyProtection="1">
      <alignment horizontal="right" vertical="center"/>
    </xf>
    <xf numFmtId="0" fontId="15" fillId="0" borderId="0" xfId="64" applyFont="1" applyFill="1" applyBorder="1" applyAlignment="1">
      <alignment horizontal="center" vertical="center"/>
    </xf>
    <xf numFmtId="0" fontId="18" fillId="0" borderId="0" xfId="65" applyFont="1" applyBorder="1" applyAlignment="1" applyProtection="1">
      <alignment horizontal="center" vertical="center"/>
    </xf>
    <xf numFmtId="0" fontId="15" fillId="0" borderId="196" xfId="0" applyFont="1" applyBorder="1" applyAlignment="1">
      <alignment horizontal="center" vertical="center"/>
    </xf>
    <xf numFmtId="0" fontId="15" fillId="0" borderId="68" xfId="23" applyFont="1" applyFill="1" applyBorder="1" applyAlignment="1">
      <alignment horizontal="left" vertical="center"/>
    </xf>
    <xf numFmtId="0" fontId="15" fillId="0" borderId="0" xfId="23" applyFont="1" applyFill="1" applyBorder="1" applyAlignment="1">
      <alignment horizontal="left" vertical="center"/>
    </xf>
    <xf numFmtId="0" fontId="22" fillId="0" borderId="196" xfId="65" applyFont="1" applyBorder="1" applyAlignment="1" applyProtection="1">
      <alignment horizontal="center" vertical="center"/>
    </xf>
    <xf numFmtId="0" fontId="15" fillId="0" borderId="513" xfId="0" applyFont="1" applyFill="1" applyBorder="1" applyAlignment="1" applyProtection="1">
      <alignment horizontal="center" vertical="center"/>
    </xf>
    <xf numFmtId="0" fontId="15" fillId="0" borderId="184" xfId="0" applyFont="1" applyFill="1" applyBorder="1" applyAlignment="1" applyProtection="1">
      <alignment horizontal="center" vertical="center"/>
    </xf>
    <xf numFmtId="0" fontId="15" fillId="0" borderId="502" xfId="0" applyFont="1" applyFill="1" applyBorder="1" applyAlignment="1" applyProtection="1">
      <alignment horizontal="center" vertical="center"/>
    </xf>
    <xf numFmtId="0" fontId="15" fillId="0" borderId="540" xfId="0" applyFont="1" applyFill="1" applyBorder="1" applyAlignment="1" applyProtection="1">
      <alignment horizontal="center" vertical="center"/>
    </xf>
    <xf numFmtId="0" fontId="15" fillId="0" borderId="657" xfId="0" applyFont="1" applyFill="1" applyBorder="1" applyAlignment="1" applyProtection="1">
      <alignment horizontal="center" vertical="center"/>
    </xf>
    <xf numFmtId="0" fontId="15" fillId="0" borderId="541" xfId="0" applyFont="1" applyFill="1" applyBorder="1" applyAlignment="1" applyProtection="1">
      <alignment horizontal="center" vertical="center"/>
    </xf>
    <xf numFmtId="0" fontId="0" fillId="0" borderId="0" xfId="0" applyFill="1" applyBorder="1" applyAlignment="1">
      <alignment horizontal="center" vertical="center"/>
    </xf>
    <xf numFmtId="3" fontId="17" fillId="0" borderId="0" xfId="0" applyNumberFormat="1" applyFont="1" applyFill="1" applyBorder="1" applyAlignment="1" applyProtection="1">
      <alignment horizontal="center" vertical="center"/>
    </xf>
    <xf numFmtId="0" fontId="15" fillId="0" borderId="529" xfId="65" quotePrefix="1" applyFont="1" applyFill="1" applyBorder="1" applyAlignment="1" applyProtection="1">
      <alignment horizontal="center" vertical="center"/>
    </xf>
    <xf numFmtId="0" fontId="15" fillId="0" borderId="541" xfId="65" applyFont="1" applyFill="1" applyBorder="1" applyAlignment="1" applyProtection="1">
      <alignment horizontal="center" vertical="center"/>
    </xf>
    <xf numFmtId="0" fontId="22" fillId="0" borderId="513" xfId="65" applyFont="1" applyFill="1" applyBorder="1" applyAlignment="1" applyProtection="1">
      <alignment horizontal="right" vertical="center"/>
    </xf>
    <xf numFmtId="0" fontId="22" fillId="0" borderId="184" xfId="65" applyFont="1" applyFill="1" applyBorder="1" applyAlignment="1" applyProtection="1">
      <alignment horizontal="right" vertical="center"/>
    </xf>
    <xf numFmtId="0" fontId="22" fillId="0" borderId="502" xfId="65" applyFont="1" applyFill="1" applyBorder="1" applyAlignment="1" applyProtection="1">
      <alignment horizontal="right" vertical="center"/>
    </xf>
    <xf numFmtId="0" fontId="22" fillId="0" borderId="540" xfId="65" applyFont="1" applyFill="1" applyBorder="1" applyAlignment="1" applyProtection="1">
      <alignment horizontal="right" vertical="center"/>
    </xf>
    <xf numFmtId="0" fontId="22" fillId="0" borderId="657" xfId="65" applyFont="1" applyFill="1" applyBorder="1" applyAlignment="1" applyProtection="1">
      <alignment horizontal="right" vertical="center"/>
    </xf>
    <xf numFmtId="0" fontId="22" fillId="0" borderId="541" xfId="65" applyFont="1" applyFill="1" applyBorder="1" applyAlignment="1" applyProtection="1">
      <alignment horizontal="right" vertical="center"/>
    </xf>
    <xf numFmtId="0" fontId="22" fillId="0" borderId="184" xfId="65" applyFont="1" applyFill="1" applyBorder="1" applyAlignment="1" applyProtection="1">
      <alignment horizontal="center" vertical="center"/>
    </xf>
    <xf numFmtId="0" fontId="22" fillId="0" borderId="0" xfId="65" applyFont="1" applyFill="1" applyBorder="1" applyAlignment="1" applyProtection="1">
      <alignment horizontal="center" vertical="center"/>
    </xf>
    <xf numFmtId="0" fontId="22" fillId="0" borderId="657" xfId="65" applyFont="1" applyFill="1" applyBorder="1" applyAlignment="1" applyProtection="1">
      <alignment horizontal="center" vertical="center"/>
    </xf>
    <xf numFmtId="0" fontId="152" fillId="25" borderId="68" xfId="65" applyFont="1" applyFill="1" applyBorder="1" applyAlignment="1" applyProtection="1">
      <alignment horizontal="center"/>
    </xf>
    <xf numFmtId="0" fontId="152" fillId="25" borderId="0" xfId="65" applyFont="1" applyFill="1" applyBorder="1" applyAlignment="1" applyProtection="1">
      <alignment horizontal="center"/>
    </xf>
    <xf numFmtId="0" fontId="152" fillId="25" borderId="529" xfId="65" applyFont="1" applyFill="1" applyBorder="1" applyAlignment="1" applyProtection="1">
      <alignment horizontal="center"/>
    </xf>
    <xf numFmtId="0" fontId="15" fillId="0" borderId="68" xfId="65" applyFont="1" applyFill="1" applyBorder="1" applyAlignment="1" applyProtection="1">
      <alignment horizontal="center" vertical="center"/>
    </xf>
    <xf numFmtId="0" fontId="15" fillId="0" borderId="0" xfId="65" applyFont="1" applyFill="1" applyBorder="1" applyAlignment="1" applyProtection="1">
      <alignment horizontal="center" vertical="center"/>
    </xf>
    <xf numFmtId="0" fontId="15" fillId="0" borderId="529" xfId="65" applyFont="1" applyFill="1" applyBorder="1" applyAlignment="1" applyProtection="1">
      <alignment horizontal="center" vertical="center"/>
    </xf>
    <xf numFmtId="0" fontId="15" fillId="0" borderId="68" xfId="65" applyFont="1" applyFill="1" applyBorder="1" applyAlignment="1" applyProtection="1">
      <alignment horizontal="center"/>
    </xf>
    <xf numFmtId="0" fontId="15" fillId="0" borderId="0" xfId="65" applyFont="1" applyFill="1" applyBorder="1" applyAlignment="1" applyProtection="1">
      <alignment horizontal="center"/>
    </xf>
    <xf numFmtId="0" fontId="15" fillId="0" borderId="529" xfId="65" applyFont="1" applyFill="1" applyBorder="1" applyAlignment="1" applyProtection="1">
      <alignment horizontal="center"/>
    </xf>
    <xf numFmtId="0" fontId="18" fillId="25" borderId="540" xfId="65" applyFont="1" applyFill="1" applyBorder="1" applyAlignment="1" applyProtection="1">
      <alignment horizontal="center" vertical="top"/>
    </xf>
    <xf numFmtId="0" fontId="18" fillId="25" borderId="657" xfId="65" applyFont="1" applyFill="1" applyBorder="1" applyAlignment="1" applyProtection="1">
      <alignment horizontal="center" vertical="top"/>
    </xf>
    <xf numFmtId="0" fontId="18" fillId="25" borderId="541" xfId="65" applyFont="1" applyFill="1" applyBorder="1" applyAlignment="1" applyProtection="1">
      <alignment horizontal="center" vertical="top"/>
    </xf>
    <xf numFmtId="0" fontId="18" fillId="0" borderId="68" xfId="65" applyFont="1" applyFill="1" applyBorder="1" applyAlignment="1" applyProtection="1">
      <alignment horizontal="center" vertical="center"/>
    </xf>
    <xf numFmtId="0" fontId="18" fillId="0" borderId="0" xfId="65" applyFont="1" applyFill="1" applyBorder="1" applyAlignment="1" applyProtection="1">
      <alignment horizontal="center" vertical="center"/>
    </xf>
    <xf numFmtId="0" fontId="18" fillId="0" borderId="529" xfId="65" applyFont="1" applyFill="1" applyBorder="1" applyAlignment="1" applyProtection="1">
      <alignment horizontal="center" vertical="center"/>
    </xf>
    <xf numFmtId="0" fontId="18" fillId="0" borderId="68" xfId="65" applyFont="1" applyFill="1" applyBorder="1" applyAlignment="1" applyProtection="1">
      <alignment horizontal="center" vertical="top"/>
    </xf>
    <xf numFmtId="0" fontId="18" fillId="0" borderId="0" xfId="65" applyFont="1" applyFill="1" applyBorder="1" applyAlignment="1" applyProtection="1">
      <alignment horizontal="center" vertical="top"/>
    </xf>
    <xf numFmtId="0" fontId="18" fillId="0" borderId="529" xfId="65" applyFont="1" applyFill="1" applyBorder="1" applyAlignment="1" applyProtection="1">
      <alignment horizontal="center" vertical="top"/>
    </xf>
    <xf numFmtId="0" fontId="13" fillId="0" borderId="0" xfId="0" applyFont="1" applyFill="1" applyAlignment="1" applyProtection="1">
      <alignment horizontal="left"/>
    </xf>
    <xf numFmtId="0" fontId="25" fillId="28" borderId="438" xfId="0" applyFont="1" applyFill="1" applyBorder="1" applyAlignment="1" applyProtection="1">
      <alignment horizontal="center" vertical="center"/>
    </xf>
    <xf numFmtId="0" fontId="25" fillId="28" borderId="439" xfId="0" applyFont="1" applyFill="1" applyBorder="1" applyAlignment="1" applyProtection="1">
      <alignment horizontal="center" vertical="center"/>
    </xf>
    <xf numFmtId="0" fontId="25" fillId="28" borderId="440" xfId="0" applyFont="1" applyFill="1" applyBorder="1" applyAlignment="1" applyProtection="1">
      <alignment horizontal="center" vertical="center"/>
    </xf>
    <xf numFmtId="0" fontId="25" fillId="28" borderId="441" xfId="0" applyFont="1" applyFill="1" applyBorder="1" applyAlignment="1" applyProtection="1">
      <alignment horizontal="center" vertical="center"/>
    </xf>
    <xf numFmtId="0" fontId="14" fillId="0" borderId="0" xfId="13" applyFont="1" applyFill="1" applyBorder="1" applyAlignment="1" applyProtection="1">
      <alignment horizontal="center"/>
    </xf>
    <xf numFmtId="0" fontId="13" fillId="0" borderId="0" xfId="13" applyFont="1" applyFill="1" applyBorder="1" applyAlignment="1" applyProtection="1">
      <alignment horizontal="center"/>
    </xf>
    <xf numFmtId="0" fontId="14" fillId="0" borderId="421" xfId="13" applyFont="1" applyFill="1" applyBorder="1" applyAlignment="1" applyProtection="1">
      <alignment horizontal="center" wrapText="1"/>
    </xf>
    <xf numFmtId="0" fontId="14" fillId="0" borderId="405" xfId="13" applyFont="1" applyFill="1" applyBorder="1" applyAlignment="1" applyProtection="1">
      <alignment horizontal="center" wrapText="1"/>
    </xf>
    <xf numFmtId="0" fontId="14" fillId="0" borderId="68" xfId="13" applyFont="1" applyFill="1" applyBorder="1" applyAlignment="1" applyProtection="1">
      <alignment horizontal="center" vertical="center"/>
    </xf>
    <xf numFmtId="0" fontId="14" fillId="0" borderId="0" xfId="13" applyFont="1" applyFill="1" applyBorder="1" applyAlignment="1" applyProtection="1">
      <alignment horizontal="center" vertical="center"/>
    </xf>
    <xf numFmtId="0" fontId="14" fillId="0" borderId="68" xfId="13" applyFont="1" applyFill="1" applyBorder="1" applyAlignment="1" applyProtection="1">
      <alignment horizontal="center" vertical="center" wrapText="1"/>
    </xf>
    <xf numFmtId="0" fontId="14" fillId="0" borderId="0" xfId="13" applyFont="1" applyFill="1" applyBorder="1" applyAlignment="1" applyProtection="1">
      <alignment horizontal="center" vertical="center" wrapText="1"/>
    </xf>
    <xf numFmtId="0" fontId="20" fillId="27" borderId="0" xfId="13" applyFont="1" applyFill="1" applyBorder="1" applyAlignment="1" applyProtection="1">
      <alignment horizontal="left" vertical="center" wrapText="1"/>
    </xf>
    <xf numFmtId="0" fontId="89" fillId="3" borderId="14" xfId="53" applyFont="1" applyFill="1" applyBorder="1" applyAlignment="1">
      <alignment horizontal="center"/>
    </xf>
    <xf numFmtId="0" fontId="89" fillId="3" borderId="0" xfId="53" applyFont="1" applyFill="1" applyAlignment="1">
      <alignment horizontal="center"/>
    </xf>
    <xf numFmtId="0" fontId="89" fillId="3" borderId="92" xfId="53" applyFont="1" applyFill="1" applyBorder="1" applyAlignment="1">
      <alignment horizontal="center"/>
    </xf>
    <xf numFmtId="0" fontId="90" fillId="3" borderId="14" xfId="53" applyFont="1" applyFill="1" applyBorder="1" applyAlignment="1">
      <alignment horizontal="center"/>
    </xf>
    <xf numFmtId="0" fontId="90" fillId="3" borderId="0" xfId="53" applyFont="1" applyFill="1" applyAlignment="1">
      <alignment horizontal="center"/>
    </xf>
    <xf numFmtId="0" fontId="90" fillId="3" borderId="92" xfId="53" applyFont="1" applyFill="1" applyBorder="1" applyAlignment="1">
      <alignment horizontal="center"/>
    </xf>
    <xf numFmtId="0" fontId="93" fillId="0" borderId="99" xfId="53" applyFont="1" applyBorder="1" applyAlignment="1">
      <alignment horizontal="center" vertical="center" wrapText="1"/>
    </xf>
    <xf numFmtId="0" fontId="93" fillId="0" borderId="99" xfId="53" applyFont="1" applyBorder="1" applyAlignment="1">
      <alignment horizontal="center" vertical="center"/>
    </xf>
    <xf numFmtId="0" fontId="96" fillId="0" borderId="99" xfId="53" applyFont="1" applyBorder="1" applyAlignment="1">
      <alignment horizontal="center" vertical="center" wrapText="1"/>
    </xf>
    <xf numFmtId="0" fontId="96" fillId="0" borderId="99" xfId="53" applyFont="1" applyBorder="1" applyAlignment="1">
      <alignment horizontal="center" vertical="center"/>
    </xf>
    <xf numFmtId="0" fontId="96" fillId="0" borderId="100" xfId="53" applyFont="1" applyBorder="1" applyAlignment="1">
      <alignment horizontal="center" vertical="center"/>
    </xf>
    <xf numFmtId="0" fontId="96" fillId="0" borderId="25" xfId="53" applyFont="1" applyBorder="1" applyAlignment="1">
      <alignment horizontal="center"/>
    </xf>
    <xf numFmtId="0" fontId="96" fillId="0" borderId="74" xfId="53" quotePrefix="1" applyFont="1" applyBorder="1" applyAlignment="1">
      <alignment horizontal="center" vertical="center"/>
    </xf>
    <xf numFmtId="0" fontId="96" fillId="0" borderId="75" xfId="53" applyFont="1" applyBorder="1" applyAlignment="1">
      <alignment horizontal="center" vertical="center"/>
    </xf>
    <xf numFmtId="0" fontId="96" fillId="0" borderId="76" xfId="53" applyFont="1" applyBorder="1" applyAlignment="1">
      <alignment horizontal="center" vertical="center"/>
    </xf>
    <xf numFmtId="0" fontId="96" fillId="0" borderId="101" xfId="53" applyFont="1" applyBorder="1" applyAlignment="1">
      <alignment horizontal="center"/>
    </xf>
    <xf numFmtId="0" fontId="22" fillId="9" borderId="96" xfId="13" applyFont="1" applyFill="1" applyBorder="1" applyAlignment="1">
      <alignment horizontal="center"/>
    </xf>
    <xf numFmtId="0" fontId="22" fillId="9" borderId="95" xfId="13" applyFont="1" applyFill="1" applyBorder="1" applyAlignment="1">
      <alignment horizontal="center"/>
    </xf>
    <xf numFmtId="0" fontId="22" fillId="9" borderId="94" xfId="13" applyFont="1" applyFill="1" applyBorder="1" applyAlignment="1">
      <alignment horizontal="center"/>
    </xf>
    <xf numFmtId="0" fontId="22" fillId="9" borderId="93" xfId="13" applyFont="1" applyFill="1" applyBorder="1" applyAlignment="1">
      <alignment horizontal="center"/>
    </xf>
    <xf numFmtId="0" fontId="93" fillId="0" borderId="0" xfId="53" applyFont="1" applyAlignment="1">
      <alignment horizontal="right" vertical="center"/>
    </xf>
    <xf numFmtId="0" fontId="22" fillId="9" borderId="105" xfId="13" applyFont="1" applyFill="1" applyBorder="1" applyAlignment="1">
      <alignment horizontal="center"/>
    </xf>
    <xf numFmtId="0" fontId="22" fillId="9" borderId="106" xfId="13" applyFont="1" applyFill="1" applyBorder="1" applyAlignment="1">
      <alignment horizontal="center"/>
    </xf>
    <xf numFmtId="0" fontId="22" fillId="9" borderId="107" xfId="13" applyFont="1" applyFill="1" applyBorder="1" applyAlignment="1">
      <alignment horizontal="center"/>
    </xf>
    <xf numFmtId="0" fontId="22" fillId="9" borderId="108" xfId="13" applyFont="1" applyFill="1" applyBorder="1" applyAlignment="1">
      <alignment horizontal="center"/>
    </xf>
    <xf numFmtId="0" fontId="74" fillId="3" borderId="0" xfId="13" applyFont="1" applyFill="1" applyAlignment="1">
      <alignment horizontal="center" vertical="center"/>
    </xf>
    <xf numFmtId="49" fontId="20" fillId="0" borderId="0" xfId="0" applyNumberFormat="1" applyFont="1" applyAlignment="1">
      <alignment horizontal="center" vertical="top" wrapText="1"/>
    </xf>
    <xf numFmtId="49" fontId="0" fillId="0" borderId="0" xfId="0" applyNumberFormat="1"/>
    <xf numFmtId="49" fontId="22" fillId="0" borderId="415" xfId="24" applyNumberFormat="1" applyFont="1" applyFill="1" applyBorder="1" applyAlignment="1">
      <alignment horizontal="center"/>
    </xf>
    <xf numFmtId="49" fontId="22" fillId="0" borderId="416" xfId="24" applyNumberFormat="1" applyFont="1" applyFill="1" applyBorder="1" applyAlignment="1">
      <alignment horizontal="center"/>
    </xf>
    <xf numFmtId="49" fontId="22" fillId="0" borderId="417" xfId="24" applyNumberFormat="1" applyFont="1" applyFill="1" applyBorder="1" applyAlignment="1">
      <alignment horizontal="center"/>
    </xf>
  </cellXfs>
  <cellStyles count="68">
    <cellStyle name="Comma" xfId="1" builtinId="3"/>
    <cellStyle name="Comma 2" xfId="2" xr:uid="{00000000-0005-0000-0000-000001000000}"/>
    <cellStyle name="Comma 2 2" xfId="3" xr:uid="{00000000-0005-0000-0000-000002000000}"/>
    <cellStyle name="Comma 2 2 2" xfId="26" xr:uid="{00000000-0005-0000-0000-000003000000}"/>
    <cellStyle name="Comma 2 2 3" xfId="27" xr:uid="{00000000-0005-0000-0000-000004000000}"/>
    <cellStyle name="Comma 3" xfId="28" xr:uid="{00000000-0005-0000-0000-000005000000}"/>
    <cellStyle name="Comma 4" xfId="29" xr:uid="{00000000-0005-0000-0000-000006000000}"/>
    <cellStyle name="Hyperlink" xfId="25" builtinId="8"/>
    <cellStyle name="Hyperlink 2" xfId="4" xr:uid="{00000000-0005-0000-0000-000008000000}"/>
    <cellStyle name="Normal" xfId="0" builtinId="0"/>
    <cellStyle name="Normal - Style1" xfId="5" xr:uid="{00000000-0005-0000-0000-00000A000000}"/>
    <cellStyle name="Normal - Style2" xfId="6" xr:uid="{00000000-0005-0000-0000-00000B000000}"/>
    <cellStyle name="Normal - Style3" xfId="7" xr:uid="{00000000-0005-0000-0000-00000C000000}"/>
    <cellStyle name="Normal - Style4" xfId="8" xr:uid="{00000000-0005-0000-0000-00000D000000}"/>
    <cellStyle name="Normal - Style5" xfId="9" xr:uid="{00000000-0005-0000-0000-00000E000000}"/>
    <cellStyle name="Normal - Style6" xfId="10" xr:uid="{00000000-0005-0000-0000-00000F000000}"/>
    <cellStyle name="Normal - Style7" xfId="11" xr:uid="{00000000-0005-0000-0000-000010000000}"/>
    <cellStyle name="Normal - Style8" xfId="12" xr:uid="{00000000-0005-0000-0000-000011000000}"/>
    <cellStyle name="Normal 10" xfId="30" xr:uid="{00000000-0005-0000-0000-000012000000}"/>
    <cellStyle name="Normal 11" xfId="31" xr:uid="{00000000-0005-0000-0000-000013000000}"/>
    <cellStyle name="Normal 12" xfId="32" xr:uid="{00000000-0005-0000-0000-000014000000}"/>
    <cellStyle name="Normal 13" xfId="33" xr:uid="{00000000-0005-0000-0000-000015000000}"/>
    <cellStyle name="Normal 14" xfId="34" xr:uid="{00000000-0005-0000-0000-000016000000}"/>
    <cellStyle name="Normal 15" xfId="44" xr:uid="{00000000-0005-0000-0000-000017000000}"/>
    <cellStyle name="Normal 16" xfId="45" xr:uid="{00000000-0005-0000-0000-000018000000}"/>
    <cellStyle name="Normal 16 2" xfId="47" xr:uid="{00000000-0005-0000-0000-000019000000}"/>
    <cellStyle name="Normal 16 2 2" xfId="49" xr:uid="{00000000-0005-0000-0000-00001A000000}"/>
    <cellStyle name="Normal 16 2 2 2" xfId="53" xr:uid="{00000000-0005-0000-0000-00001B000000}"/>
    <cellStyle name="Normal 16 2 2 2 2" xfId="57" xr:uid="{00000000-0005-0000-0000-00001C000000}"/>
    <cellStyle name="Normal 16 2 2 2 3" xfId="59" xr:uid="{00000000-0005-0000-0000-00001D000000}"/>
    <cellStyle name="Normal 16 2 3" xfId="52" xr:uid="{00000000-0005-0000-0000-00001E000000}"/>
    <cellStyle name="Normal 16 3" xfId="48" xr:uid="{00000000-0005-0000-0000-00001F000000}"/>
    <cellStyle name="Normal 16 3 2" xfId="55" xr:uid="{00000000-0005-0000-0000-000020000000}"/>
    <cellStyle name="Normal 16 4" xfId="51" xr:uid="{00000000-0005-0000-0000-000021000000}"/>
    <cellStyle name="Normal 17" xfId="46" xr:uid="{00000000-0005-0000-0000-000022000000}"/>
    <cellStyle name="Normal 17 2" xfId="50" xr:uid="{00000000-0005-0000-0000-000023000000}"/>
    <cellStyle name="Normal 17 2 2" xfId="56" xr:uid="{00000000-0005-0000-0000-000024000000}"/>
    <cellStyle name="Normal 17 3" xfId="54" xr:uid="{00000000-0005-0000-0000-000025000000}"/>
    <cellStyle name="Normal 18" xfId="58" xr:uid="{00000000-0005-0000-0000-000026000000}"/>
    <cellStyle name="Normal 18 2" xfId="66" xr:uid="{24E124C3-6ED5-4138-9A4B-84338DEAED61}"/>
    <cellStyle name="Normal 19" xfId="60" xr:uid="{00000000-0005-0000-0000-000027000000}"/>
    <cellStyle name="Normal 2" xfId="13" xr:uid="{00000000-0005-0000-0000-000028000000}"/>
    <cellStyle name="Normal 2 2" xfId="14" xr:uid="{00000000-0005-0000-0000-000029000000}"/>
    <cellStyle name="Normal 2 2 2" xfId="35" xr:uid="{00000000-0005-0000-0000-00002A000000}"/>
    <cellStyle name="Normal 2_Copy of SSE2011-SAND29122010" xfId="15" xr:uid="{00000000-0005-0000-0000-00002B000000}"/>
    <cellStyle name="Normal 20" xfId="67" xr:uid="{69E90E17-37B7-4411-AC32-43FD13D066B4}"/>
    <cellStyle name="Normal 3" xfId="16" xr:uid="{00000000-0005-0000-0000-00002C000000}"/>
    <cellStyle name="Normal 3 2" xfId="17" xr:uid="{00000000-0005-0000-0000-00002D000000}"/>
    <cellStyle name="Normal 3 2 2" xfId="18" xr:uid="{00000000-0005-0000-0000-00002E000000}"/>
    <cellStyle name="Normal 3 2 2 2" xfId="36" xr:uid="{00000000-0005-0000-0000-00002F000000}"/>
    <cellStyle name="Normal 3 2 2_Copy of SSE2011-SAND29122010" xfId="37" xr:uid="{00000000-0005-0000-0000-000030000000}"/>
    <cellStyle name="Normal 3 2 3" xfId="38" xr:uid="{00000000-0005-0000-0000-000031000000}"/>
    <cellStyle name="Normal 3 2_Copy of SSE2011-SAND29122010" xfId="19" xr:uid="{00000000-0005-0000-0000-000032000000}"/>
    <cellStyle name="Normal 3 3" xfId="61" xr:uid="{00000000-0005-0000-0000-000033000000}"/>
    <cellStyle name="Normal 3_Copy of SSE2011-SAND29122010" xfId="20" xr:uid="{00000000-0005-0000-0000-000034000000}"/>
    <cellStyle name="Normal 4" xfId="21" xr:uid="{00000000-0005-0000-0000-000035000000}"/>
    <cellStyle name="Normal 5" xfId="22" xr:uid="{00000000-0005-0000-0000-000036000000}"/>
    <cellStyle name="Normal 6" xfId="39" xr:uid="{00000000-0005-0000-0000-000037000000}"/>
    <cellStyle name="Normal 7" xfId="40" xr:uid="{00000000-0005-0000-0000-000038000000}"/>
    <cellStyle name="Normal 8" xfId="41" xr:uid="{00000000-0005-0000-0000-000039000000}"/>
    <cellStyle name="Normal 9" xfId="42" xr:uid="{00000000-0005-0000-0000-00003A000000}"/>
    <cellStyle name="Normal_A (2)_ajj" xfId="62" xr:uid="{00000000-0005-0000-0000-00003B000000}"/>
    <cellStyle name="Normal_A_1" xfId="63" xr:uid="{00000000-0005-0000-0000-00003C000000}"/>
    <cellStyle name="Normal_akaun" xfId="23" xr:uid="{00000000-0005-0000-0000-00003D000000}"/>
    <cellStyle name="Normal_SoalanICT" xfId="64" xr:uid="{00000000-0005-0000-0000-00003E000000}"/>
    <cellStyle name="Normal_SSE BARU FRONT PAGE" xfId="24" xr:uid="{00000000-0005-0000-0000-00003F000000}"/>
    <cellStyle name="Normal_sse(2000)BAHAN(malay)" xfId="65" xr:uid="{00000000-0005-0000-0000-000040000000}"/>
    <cellStyle name="Percent 2" xfId="43" xr:uid="{00000000-0005-0000-0000-000041000000}"/>
  </cellStyles>
  <dxfs count="9">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colors>
    <mruColors>
      <color rgb="FF0000CC"/>
      <color rgb="FFF6F9FC"/>
      <color rgb="FFE6E6E6"/>
      <color rgb="FFFFFFFF"/>
      <color rgb="FFFCD9BC"/>
      <color rgb="FFFFDEBD"/>
      <color rgb="FFFFCC00"/>
      <color rgb="FFFFD7AF"/>
      <color rgb="FFFFCC99"/>
      <color rgb="FFFFD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52919</xdr:colOff>
      <xdr:row>59</xdr:row>
      <xdr:rowOff>21167</xdr:rowOff>
    </xdr:from>
    <xdr:to>
      <xdr:col>18</xdr:col>
      <xdr:colOff>74087</xdr:colOff>
      <xdr:row>61</xdr:row>
      <xdr:rowOff>21166</xdr:rowOff>
    </xdr:to>
    <xdr:sp macro="" textlink="">
      <xdr:nvSpPr>
        <xdr:cNvPr id="2" name="Rounded Rectangle 4">
          <a:extLst>
            <a:ext uri="{FF2B5EF4-FFF2-40B4-BE49-F238E27FC236}">
              <a16:creationId xmlns:a16="http://schemas.microsoft.com/office/drawing/2014/main" id="{00000000-0008-0000-0000-000002000000}"/>
            </a:ext>
          </a:extLst>
        </xdr:cNvPr>
        <xdr:cNvSpPr>
          <a:spLocks noChangeArrowheads="1"/>
        </xdr:cNvSpPr>
      </xdr:nvSpPr>
      <xdr:spPr>
        <a:xfrm>
          <a:off x="52919" y="7755467"/>
          <a:ext cx="3869268" cy="276224"/>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1</xdr:col>
      <xdr:colOff>2</xdr:colOff>
      <xdr:row>21</xdr:row>
      <xdr:rowOff>74084</xdr:rowOff>
    </xdr:from>
    <xdr:to>
      <xdr:col>2</xdr:col>
      <xdr:colOff>137585</xdr:colOff>
      <xdr:row>37</xdr:row>
      <xdr:rowOff>95250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a:xfrm>
          <a:off x="133352" y="2998259"/>
          <a:ext cx="309033" cy="2107141"/>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16</xdr:col>
      <xdr:colOff>99060</xdr:colOff>
      <xdr:row>1</xdr:row>
      <xdr:rowOff>85090</xdr:rowOff>
    </xdr:from>
    <xdr:to>
      <xdr:col>23</xdr:col>
      <xdr:colOff>83820</xdr:colOff>
      <xdr:row>10</xdr:row>
      <xdr:rowOff>45720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657600" y="237490"/>
          <a:ext cx="1211580" cy="1103630"/>
        </a:xfrm>
        <a:prstGeom prst="rect">
          <a:avLst/>
        </a:prstGeom>
        <a:noFill/>
        <a:ln w="9525">
          <a:noFill/>
          <a:round/>
        </a:ln>
      </xdr:spPr>
    </xdr:pic>
    <xdr:clientData/>
  </xdr:twoCellAnchor>
  <xdr:twoCellAnchor>
    <xdr:from>
      <xdr:col>0</xdr:col>
      <xdr:colOff>95249</xdr:colOff>
      <xdr:row>38</xdr:row>
      <xdr:rowOff>88910</xdr:rowOff>
    </xdr:from>
    <xdr:to>
      <xdr:col>18</xdr:col>
      <xdr:colOff>123824</xdr:colOff>
      <xdr:row>42</xdr:row>
      <xdr:rowOff>116426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95249" y="5222885"/>
          <a:ext cx="3876675" cy="522816"/>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xdr:txBody>
    </xdr:sp>
    <xdr:clientData/>
  </xdr:twoCellAnchor>
  <xdr:twoCellAnchor>
    <xdr:from>
      <xdr:col>0</xdr:col>
      <xdr:colOff>31751</xdr:colOff>
      <xdr:row>59</xdr:row>
      <xdr:rowOff>42333</xdr:rowOff>
    </xdr:from>
    <xdr:to>
      <xdr:col>40</xdr:col>
      <xdr:colOff>438978</xdr:colOff>
      <xdr:row>61</xdr:row>
      <xdr:rowOff>10582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1751" y="7776633"/>
          <a:ext cx="8160577" cy="244474"/>
        </a:xfrm>
        <a:prstGeom prst="rect">
          <a:avLst/>
        </a:prstGeom>
        <a:solidFill>
          <a:schemeClr val="accent1">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latin typeface="Arial" pitchFamily="34" charset="0"/>
              <a:cs typeface="Arial" pitchFamily="34" charset="0"/>
            </a:rPr>
            <a:t>MAKLUMAN AM </a:t>
          </a:r>
          <a:r>
            <a:rPr lang="en-MY" sz="1000">
              <a:latin typeface="Arial" pitchFamily="34" charset="0"/>
              <a:cs typeface="Arial" pitchFamily="34" charset="0"/>
            </a:rPr>
            <a:t>/ </a:t>
          </a:r>
          <a:r>
            <a:rPr lang="en-MY" sz="1000" i="1">
              <a:latin typeface="Arial" pitchFamily="34" charset="0"/>
              <a:cs typeface="Arial" pitchFamily="34" charset="0"/>
            </a:rPr>
            <a:t>GENERAL INFORMATION</a:t>
          </a:r>
        </a:p>
      </xdr:txBody>
    </xdr:sp>
    <xdr:clientData/>
  </xdr:twoCellAnchor>
  <xdr:twoCellAnchor>
    <xdr:from>
      <xdr:col>2</xdr:col>
      <xdr:colOff>169334</xdr:colOff>
      <xdr:row>36</xdr:row>
      <xdr:rowOff>21170</xdr:rowOff>
    </xdr:from>
    <xdr:to>
      <xdr:col>16</xdr:col>
      <xdr:colOff>169334</xdr:colOff>
      <xdr:row>38</xdr:row>
      <xdr:rowOff>105837</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a:xfrm>
          <a:off x="474134" y="4907495"/>
          <a:ext cx="3124200" cy="332317"/>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25</xdr:col>
      <xdr:colOff>132000</xdr:colOff>
      <xdr:row>31</xdr:row>
      <xdr:rowOff>10518</xdr:rowOff>
    </xdr:from>
    <xdr:to>
      <xdr:col>40</xdr:col>
      <xdr:colOff>89666</xdr:colOff>
      <xdr:row>33</xdr:row>
      <xdr:rowOff>18840</xdr:rowOff>
    </xdr:to>
    <xdr:sp macro="" textlink="">
      <xdr:nvSpPr>
        <xdr:cNvPr id="9" name="Rounded Rectangle 4">
          <a:extLst>
            <a:ext uri="{FF2B5EF4-FFF2-40B4-BE49-F238E27FC236}">
              <a16:creationId xmlns:a16="http://schemas.microsoft.com/office/drawing/2014/main" id="{00000000-0008-0000-0000-000009000000}"/>
            </a:ext>
          </a:extLst>
        </xdr:cNvPr>
        <xdr:cNvSpPr>
          <a:spLocks noChangeArrowheads="1"/>
        </xdr:cNvSpPr>
      </xdr:nvSpPr>
      <xdr:spPr>
        <a:xfrm>
          <a:off x="5313600" y="3911958"/>
          <a:ext cx="2792306" cy="389322"/>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84667</xdr:colOff>
      <xdr:row>30</xdr:row>
      <xdr:rowOff>66237</xdr:rowOff>
    </xdr:from>
    <xdr:to>
      <xdr:col>25</xdr:col>
      <xdr:colOff>28575</xdr:colOff>
      <xdr:row>32</xdr:row>
      <xdr:rowOff>171609</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161367" y="4047687"/>
          <a:ext cx="877358" cy="372072"/>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p>
      </xdr:txBody>
    </xdr:sp>
    <xdr:clientData/>
  </xdr:twoCellAnchor>
  <xdr:twoCellAnchor>
    <xdr:from>
      <xdr:col>20</xdr:col>
      <xdr:colOff>84666</xdr:colOff>
      <xdr:row>33</xdr:row>
      <xdr:rowOff>34017</xdr:rowOff>
    </xdr:from>
    <xdr:to>
      <xdr:col>25</xdr:col>
      <xdr:colOff>28576</xdr:colOff>
      <xdr:row>35</xdr:row>
      <xdr:rowOff>45980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4161366" y="4472667"/>
          <a:ext cx="877360" cy="35486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84667</xdr:colOff>
      <xdr:row>35</xdr:row>
      <xdr:rowOff>88318</xdr:rowOff>
    </xdr:from>
    <xdr:to>
      <xdr:col>25</xdr:col>
      <xdr:colOff>31750</xdr:colOff>
      <xdr:row>38</xdr:row>
      <xdr:rowOff>891</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161367" y="4784143"/>
          <a:ext cx="880533" cy="35072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137585</xdr:colOff>
      <xdr:row>35</xdr:row>
      <xdr:rowOff>141238</xdr:rowOff>
    </xdr:from>
    <xdr:to>
      <xdr:col>40</xdr:col>
      <xdr:colOff>95251</xdr:colOff>
      <xdr:row>37</xdr:row>
      <xdr:rowOff>114550</xdr:rowOff>
    </xdr:to>
    <xdr:sp macro="" textlink="">
      <xdr:nvSpPr>
        <xdr:cNvPr id="13" name="Rounded Rectangle 4">
          <a:extLst>
            <a:ext uri="{FF2B5EF4-FFF2-40B4-BE49-F238E27FC236}">
              <a16:creationId xmlns:a16="http://schemas.microsoft.com/office/drawing/2014/main" id="{00000000-0008-0000-0000-00000D000000}"/>
            </a:ext>
          </a:extLst>
        </xdr:cNvPr>
        <xdr:cNvSpPr>
          <a:spLocks noChangeArrowheads="1"/>
        </xdr:cNvSpPr>
      </xdr:nvSpPr>
      <xdr:spPr>
        <a:xfrm>
          <a:off x="5147735" y="4837063"/>
          <a:ext cx="2700866" cy="287637"/>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84687</xdr:colOff>
      <xdr:row>38</xdr:row>
      <xdr:rowOff>22072</xdr:rowOff>
    </xdr:from>
    <xdr:to>
      <xdr:col>25</xdr:col>
      <xdr:colOff>31770</xdr:colOff>
      <xdr:row>41</xdr:row>
      <xdr:rowOff>905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161387" y="5156047"/>
          <a:ext cx="880533" cy="350308"/>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137583</xdr:colOff>
      <xdr:row>38</xdr:row>
      <xdr:rowOff>85555</xdr:rowOff>
    </xdr:from>
    <xdr:to>
      <xdr:col>40</xdr:col>
      <xdr:colOff>95249</xdr:colOff>
      <xdr:row>41</xdr:row>
      <xdr:rowOff>888</xdr:rowOff>
    </xdr:to>
    <xdr:sp macro="" textlink="">
      <xdr:nvSpPr>
        <xdr:cNvPr id="15" name="Rounded Rectangle 4">
          <a:extLst>
            <a:ext uri="{FF2B5EF4-FFF2-40B4-BE49-F238E27FC236}">
              <a16:creationId xmlns:a16="http://schemas.microsoft.com/office/drawing/2014/main" id="{00000000-0008-0000-0000-00000F000000}"/>
            </a:ext>
          </a:extLst>
        </xdr:cNvPr>
        <xdr:cNvSpPr>
          <a:spLocks noChangeArrowheads="1"/>
        </xdr:cNvSpPr>
      </xdr:nvSpPr>
      <xdr:spPr>
        <a:xfrm>
          <a:off x="5147733" y="5219530"/>
          <a:ext cx="2700866" cy="286808"/>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84669</xdr:colOff>
      <xdr:row>41</xdr:row>
      <xdr:rowOff>43225</xdr:rowOff>
    </xdr:from>
    <xdr:to>
      <xdr:col>25</xdr:col>
      <xdr:colOff>31752</xdr:colOff>
      <xdr:row>44</xdr:row>
      <xdr:rowOff>22057</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61369" y="5548675"/>
          <a:ext cx="880533" cy="35030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41</xdr:row>
      <xdr:rowOff>74972</xdr:rowOff>
    </xdr:from>
    <xdr:to>
      <xdr:col>40</xdr:col>
      <xdr:colOff>95250</xdr:colOff>
      <xdr:row>43</xdr:row>
      <xdr:rowOff>114543</xdr:rowOff>
    </xdr:to>
    <xdr:sp macro="" textlink="">
      <xdr:nvSpPr>
        <xdr:cNvPr id="17" name="Rounded Rectangle 4">
          <a:extLst>
            <a:ext uri="{FF2B5EF4-FFF2-40B4-BE49-F238E27FC236}">
              <a16:creationId xmlns:a16="http://schemas.microsoft.com/office/drawing/2014/main" id="{00000000-0008-0000-0000-000011000000}"/>
            </a:ext>
          </a:extLst>
        </xdr:cNvPr>
        <xdr:cNvSpPr>
          <a:spLocks noChangeArrowheads="1"/>
        </xdr:cNvSpPr>
      </xdr:nvSpPr>
      <xdr:spPr>
        <a:xfrm>
          <a:off x="5147734" y="5580422"/>
          <a:ext cx="2700866" cy="287221"/>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27517</xdr:colOff>
      <xdr:row>49</xdr:row>
      <xdr:rowOff>98878</xdr:rowOff>
    </xdr:from>
    <xdr:to>
      <xdr:col>25</xdr:col>
      <xdr:colOff>48684</xdr:colOff>
      <xdr:row>52</xdr:row>
      <xdr:rowOff>77710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104217" y="6594928"/>
          <a:ext cx="954617" cy="350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137582</xdr:colOff>
      <xdr:row>50</xdr:row>
      <xdr:rowOff>6385</xdr:rowOff>
    </xdr:from>
    <xdr:to>
      <xdr:col>40</xdr:col>
      <xdr:colOff>95248</xdr:colOff>
      <xdr:row>52</xdr:row>
      <xdr:rowOff>45957</xdr:rowOff>
    </xdr:to>
    <xdr:sp macro="" textlink="">
      <xdr:nvSpPr>
        <xdr:cNvPr id="19" name="Rounded Rectangle 4">
          <a:extLst>
            <a:ext uri="{FF2B5EF4-FFF2-40B4-BE49-F238E27FC236}">
              <a16:creationId xmlns:a16="http://schemas.microsoft.com/office/drawing/2014/main" id="{00000000-0008-0000-0000-000013000000}"/>
            </a:ext>
          </a:extLst>
        </xdr:cNvPr>
        <xdr:cNvSpPr>
          <a:spLocks noChangeArrowheads="1"/>
        </xdr:cNvSpPr>
      </xdr:nvSpPr>
      <xdr:spPr>
        <a:xfrm>
          <a:off x="5147732" y="6626260"/>
          <a:ext cx="2700866" cy="287222"/>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84669</xdr:colOff>
      <xdr:row>53</xdr:row>
      <xdr:rowOff>24825</xdr:rowOff>
    </xdr:from>
    <xdr:to>
      <xdr:col>25</xdr:col>
      <xdr:colOff>31752</xdr:colOff>
      <xdr:row>55</xdr:row>
      <xdr:rowOff>109479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4161369" y="7016175"/>
          <a:ext cx="880533" cy="332304"/>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53</xdr:row>
      <xdr:rowOff>35392</xdr:rowOff>
    </xdr:from>
    <xdr:to>
      <xdr:col>40</xdr:col>
      <xdr:colOff>95250</xdr:colOff>
      <xdr:row>55</xdr:row>
      <xdr:rowOff>77726</xdr:rowOff>
    </xdr:to>
    <xdr:sp macro="" textlink="">
      <xdr:nvSpPr>
        <xdr:cNvPr id="21" name="Rounded Rectangle 4">
          <a:extLst>
            <a:ext uri="{FF2B5EF4-FFF2-40B4-BE49-F238E27FC236}">
              <a16:creationId xmlns:a16="http://schemas.microsoft.com/office/drawing/2014/main" id="{00000000-0008-0000-0000-000015000000}"/>
            </a:ext>
          </a:extLst>
        </xdr:cNvPr>
        <xdr:cNvSpPr>
          <a:spLocks noChangeArrowheads="1"/>
        </xdr:cNvSpPr>
      </xdr:nvSpPr>
      <xdr:spPr>
        <a:xfrm>
          <a:off x="5147734" y="7026742"/>
          <a:ext cx="2700866" cy="289984"/>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25</xdr:col>
      <xdr:colOff>133350</xdr:colOff>
      <xdr:row>33</xdr:row>
      <xdr:rowOff>96467</xdr:rowOff>
    </xdr:from>
    <xdr:to>
      <xdr:col>40</xdr:col>
      <xdr:colOff>91016</xdr:colOff>
      <xdr:row>35</xdr:row>
      <xdr:rowOff>44930</xdr:rowOff>
    </xdr:to>
    <xdr:sp macro="" textlink="">
      <xdr:nvSpPr>
        <xdr:cNvPr id="22" name="Rounded Rectangle 4">
          <a:extLst>
            <a:ext uri="{FF2B5EF4-FFF2-40B4-BE49-F238E27FC236}">
              <a16:creationId xmlns:a16="http://schemas.microsoft.com/office/drawing/2014/main" id="{00000000-0008-0000-0000-000016000000}"/>
            </a:ext>
          </a:extLst>
        </xdr:cNvPr>
        <xdr:cNvSpPr>
          <a:spLocks noChangeArrowheads="1"/>
        </xdr:cNvSpPr>
      </xdr:nvSpPr>
      <xdr:spPr>
        <a:xfrm>
          <a:off x="5143500" y="4449392"/>
          <a:ext cx="2700866" cy="291363"/>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xdr:col>
      <xdr:colOff>182215</xdr:colOff>
      <xdr:row>22</xdr:row>
      <xdr:rowOff>115956</xdr:rowOff>
    </xdr:from>
    <xdr:to>
      <xdr:col>18</xdr:col>
      <xdr:colOff>41412</xdr:colOff>
      <xdr:row>36</xdr:row>
      <xdr:rowOff>8282</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487015" y="3116331"/>
          <a:ext cx="3402497" cy="1778276"/>
        </a:xfrm>
        <a:prstGeom prst="rect">
          <a:avLst/>
        </a:prstGeom>
        <a:solidFill>
          <a:schemeClr val="accent1">
            <a:lumMod val="20000"/>
            <a:lumOff val="80000"/>
          </a:schemeClr>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3</xdr:col>
      <xdr:colOff>74543</xdr:colOff>
      <xdr:row>8</xdr:row>
      <xdr:rowOff>124240</xdr:rowOff>
    </xdr:from>
    <xdr:to>
      <xdr:col>4</xdr:col>
      <xdr:colOff>149086</xdr:colOff>
      <xdr:row>10</xdr:row>
      <xdr:rowOff>107673</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626993" y="1181515"/>
          <a:ext cx="360293" cy="250133"/>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198782</xdr:colOff>
      <xdr:row>8</xdr:row>
      <xdr:rowOff>132521</xdr:rowOff>
    </xdr:from>
    <xdr:to>
      <xdr:col>8</xdr:col>
      <xdr:colOff>190499</xdr:colOff>
      <xdr:row>10</xdr:row>
      <xdr:rowOff>115954</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036982" y="1189796"/>
          <a:ext cx="868017" cy="250133"/>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33130</xdr:colOff>
      <xdr:row>9</xdr:row>
      <xdr:rowOff>0</xdr:rowOff>
    </xdr:from>
    <xdr:to>
      <xdr:col>10</xdr:col>
      <xdr:colOff>182216</xdr:colOff>
      <xdr:row>10</xdr:row>
      <xdr:rowOff>115955</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1966705" y="1190625"/>
          <a:ext cx="368161" cy="24930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editAs="oneCell">
    <xdr:from>
      <xdr:col>4</xdr:col>
      <xdr:colOff>190500</xdr:colOff>
      <xdr:row>88</xdr:row>
      <xdr:rowOff>85725</xdr:rowOff>
    </xdr:from>
    <xdr:to>
      <xdr:col>6</xdr:col>
      <xdr:colOff>152217</xdr:colOff>
      <xdr:row>89</xdr:row>
      <xdr:rowOff>229066</xdr:rowOff>
    </xdr:to>
    <xdr:pic>
      <xdr:nvPicPr>
        <xdr:cNvPr id="28" name="Picture 2">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028700" y="10934700"/>
          <a:ext cx="399867" cy="362416"/>
        </a:xfrm>
        <a:prstGeom prst="rect">
          <a:avLst/>
        </a:prstGeom>
        <a:noFill/>
      </xdr:spPr>
    </xdr:pic>
    <xdr:clientData/>
  </xdr:twoCellAnchor>
  <xdr:twoCellAnchor>
    <xdr:from>
      <xdr:col>0</xdr:col>
      <xdr:colOff>19050</xdr:colOff>
      <xdr:row>49</xdr:row>
      <xdr:rowOff>85725</xdr:rowOff>
    </xdr:from>
    <xdr:to>
      <xdr:col>16</xdr:col>
      <xdr:colOff>101342</xdr:colOff>
      <xdr:row>58</xdr:row>
      <xdr:rowOff>47625</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19050" y="6581775"/>
          <a:ext cx="3511292"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Bagi sebarang pertanyaan, sila hubungi :</a:t>
          </a:r>
        </a:p>
        <a:p>
          <a:r>
            <a:rPr lang="en-MY" sz="850" i="1">
              <a:latin typeface="Arial" pitchFamily="34" charset="0"/>
              <a:cs typeface="Arial" pitchFamily="34" charset="0"/>
            </a:rPr>
            <a:t>For enquiries, please contact</a:t>
          </a:r>
          <a:r>
            <a:rPr lang="en-MY" sz="850">
              <a:latin typeface="Arial" pitchFamily="34" charset="0"/>
              <a:cs typeface="Arial" pitchFamily="34" charset="0"/>
            </a:rPr>
            <a:t> :</a:t>
          </a:r>
        </a:p>
        <a:p>
          <a:endParaRPr lang="en-MY" sz="600">
            <a:latin typeface="Arial" pitchFamily="34" charset="0"/>
            <a:cs typeface="Arial" pitchFamily="34" charset="0"/>
          </a:endParaRPr>
        </a:p>
        <a:p>
          <a:r>
            <a:rPr lang="en-MY" sz="850" b="1">
              <a:latin typeface="Arial" pitchFamily="34" charset="0"/>
              <a:cs typeface="Arial" pitchFamily="34" charset="0"/>
            </a:rPr>
            <a:t>No. Tel </a:t>
          </a:r>
          <a:r>
            <a:rPr lang="en-MY" sz="850">
              <a:latin typeface="Arial" pitchFamily="34" charset="0"/>
              <a:cs typeface="Arial" pitchFamily="34" charset="0"/>
            </a:rPr>
            <a:t>/ </a:t>
          </a:r>
          <a:r>
            <a:rPr lang="en-MY" sz="850" i="1">
              <a:latin typeface="Arial" pitchFamily="34" charset="0"/>
              <a:cs typeface="Arial" pitchFamily="34" charset="0"/>
            </a:rPr>
            <a:t>Tel. No    </a:t>
          </a:r>
          <a:r>
            <a:rPr lang="en-MY" sz="850">
              <a:latin typeface="Arial" pitchFamily="34" charset="0"/>
              <a:cs typeface="Arial" pitchFamily="34" charset="0"/>
            </a:rPr>
            <a:t>:  </a:t>
          </a:r>
          <a:endParaRPr lang="en-MY" sz="500" b="1">
            <a:latin typeface="Arial" pitchFamily="34" charset="0"/>
            <a:cs typeface="Arial" pitchFamily="34" charset="0"/>
          </a:endParaRPr>
        </a:p>
        <a:p>
          <a:r>
            <a:rPr lang="en-MY" sz="850" b="1">
              <a:latin typeface="Arial" pitchFamily="34" charset="0"/>
              <a:cs typeface="Arial" pitchFamily="34" charset="0"/>
            </a:rPr>
            <a:t>No. Faks </a:t>
          </a:r>
          <a:r>
            <a:rPr lang="en-MY" sz="850">
              <a:latin typeface="Arial" pitchFamily="34" charset="0"/>
              <a:cs typeface="Arial" pitchFamily="34" charset="0"/>
            </a:rPr>
            <a:t>/ </a:t>
          </a:r>
          <a:r>
            <a:rPr lang="en-MY" sz="850" i="1">
              <a:latin typeface="Arial" pitchFamily="34" charset="0"/>
              <a:cs typeface="Arial" pitchFamily="34" charset="0"/>
            </a:rPr>
            <a:t>Fax No </a:t>
          </a:r>
          <a:r>
            <a:rPr lang="en-MY" sz="850">
              <a:latin typeface="Arial" pitchFamily="34" charset="0"/>
              <a:cs typeface="Arial" pitchFamily="34" charset="0"/>
            </a:rPr>
            <a:t>:  </a:t>
          </a:r>
          <a:endParaRPr lang="en-MY" sz="500" b="1">
            <a:latin typeface="Arial" pitchFamily="34" charset="0"/>
            <a:cs typeface="Arial" pitchFamily="34" charset="0"/>
          </a:endParaRPr>
        </a:p>
        <a:p>
          <a:r>
            <a:rPr lang="en-MY" sz="850" b="1">
              <a:latin typeface="Arial" pitchFamily="34" charset="0"/>
              <a:cs typeface="Arial" pitchFamily="34" charset="0"/>
            </a:rPr>
            <a:t>E-mel </a:t>
          </a:r>
          <a:r>
            <a:rPr lang="en-MY" sz="850">
              <a:latin typeface="Arial" pitchFamily="34" charset="0"/>
              <a:cs typeface="Arial" pitchFamily="34" charset="0"/>
            </a:rPr>
            <a:t>/ </a:t>
          </a:r>
          <a:r>
            <a:rPr lang="en-MY" sz="850" i="1">
              <a:latin typeface="Arial" pitchFamily="34" charset="0"/>
              <a:cs typeface="Arial" pitchFamily="34" charset="0"/>
            </a:rPr>
            <a:t>Email</a:t>
          </a:r>
          <a:r>
            <a:rPr lang="en-MY" sz="850">
              <a:latin typeface="Arial" pitchFamily="34" charset="0"/>
              <a:cs typeface="Arial" pitchFamily="34" charset="0"/>
            </a:rPr>
            <a:t>         :  </a:t>
          </a:r>
          <a:endParaRPr lang="en-MY" sz="850" b="1">
            <a:latin typeface="Arial" pitchFamily="34" charset="0"/>
            <a:cs typeface="Arial" pitchFamily="34" charset="0"/>
          </a:endParaRPr>
        </a:p>
        <a:p>
          <a:r>
            <a:rPr lang="en-MY" sz="850" b="1">
              <a:latin typeface="Arial" pitchFamily="34" charset="0"/>
              <a:cs typeface="Arial" pitchFamily="34" charset="0"/>
            </a:rPr>
            <a:t>                                  </a:t>
          </a:r>
        </a:p>
        <a:p>
          <a:r>
            <a:rPr lang="en-MY" sz="850" baseline="0">
              <a:latin typeface="Arial" pitchFamily="34" charset="0"/>
              <a:cs typeface="Arial" pitchFamily="34" charset="0"/>
            </a:rPr>
            <a:t>                                  </a:t>
          </a:r>
          <a:endParaRPr lang="en-MY" sz="850">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247650</xdr:colOff>
      <xdr:row>68</xdr:row>
      <xdr:rowOff>66675</xdr:rowOff>
    </xdr:from>
    <xdr:to>
      <xdr:col>12</xdr:col>
      <xdr:colOff>66675</xdr:colOff>
      <xdr:row>69</xdr:row>
      <xdr:rowOff>57150</xdr:rowOff>
    </xdr:to>
    <xdr:sp macro="" textlink="">
      <xdr:nvSpPr>
        <xdr:cNvPr id="2" name="Text Box 3">
          <a:extLst>
            <a:ext uri="{FF2B5EF4-FFF2-40B4-BE49-F238E27FC236}">
              <a16:creationId xmlns:a16="http://schemas.microsoft.com/office/drawing/2014/main" id="{00000000-0008-0000-0900-000002000000}"/>
            </a:ext>
          </a:extLst>
        </xdr:cNvPr>
        <xdr:cNvSpPr txBox="1">
          <a:spLocks noChangeArrowheads="1"/>
        </xdr:cNvSpPr>
      </xdr:nvSpPr>
      <xdr:spPr>
        <a:xfrm>
          <a:off x="4248150" y="9858375"/>
          <a:ext cx="142875"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68</xdr:row>
      <xdr:rowOff>66675</xdr:rowOff>
    </xdr:from>
    <xdr:to>
      <xdr:col>15</xdr:col>
      <xdr:colOff>361950</xdr:colOff>
      <xdr:row>69</xdr:row>
      <xdr:rowOff>57150</xdr:rowOff>
    </xdr:to>
    <xdr:sp macro="" textlink="">
      <xdr:nvSpPr>
        <xdr:cNvPr id="3" name="Text Box 3">
          <a:extLst>
            <a:ext uri="{FF2B5EF4-FFF2-40B4-BE49-F238E27FC236}">
              <a16:creationId xmlns:a16="http://schemas.microsoft.com/office/drawing/2014/main" id="{00000000-0008-0000-0900-000003000000}"/>
            </a:ext>
          </a:extLst>
        </xdr:cNvPr>
        <xdr:cNvSpPr txBox="1">
          <a:spLocks noChangeArrowheads="1"/>
        </xdr:cNvSpPr>
      </xdr:nvSpPr>
      <xdr:spPr>
        <a:xfrm>
          <a:off x="5657850" y="98583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68</xdr:row>
      <xdr:rowOff>66675</xdr:rowOff>
    </xdr:from>
    <xdr:to>
      <xdr:col>19</xdr:col>
      <xdr:colOff>371475</xdr:colOff>
      <xdr:row>69</xdr:row>
      <xdr:rowOff>57150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a:xfrm>
          <a:off x="7077075" y="9858375"/>
          <a:ext cx="133350" cy="142875"/>
        </a:xfrm>
        <a:prstGeom prst="rect">
          <a:avLst/>
        </a:prstGeom>
        <a:solidFill>
          <a:srgbClr val="FFFFFF"/>
        </a:solidFill>
        <a:ln w="9360">
          <a:solidFill>
            <a:srgbClr val="000000"/>
          </a:solidFill>
          <a:miter lim="800000"/>
        </a:ln>
      </xdr:spPr>
    </xdr:sp>
    <xdr:clientData/>
  </xdr:twoCellAnchor>
  <xdr:twoCellAnchor>
    <xdr:from>
      <xdr:col>25</xdr:col>
      <xdr:colOff>82550</xdr:colOff>
      <xdr:row>68</xdr:row>
      <xdr:rowOff>79376</xdr:rowOff>
    </xdr:from>
    <xdr:to>
      <xdr:col>25</xdr:col>
      <xdr:colOff>219075</xdr:colOff>
      <xdr:row>69</xdr:row>
      <xdr:rowOff>47626</xdr:rowOff>
    </xdr:to>
    <xdr:sp macro="" textlink="">
      <xdr:nvSpPr>
        <xdr:cNvPr id="5" name="Text Box 3">
          <a:extLst>
            <a:ext uri="{FF2B5EF4-FFF2-40B4-BE49-F238E27FC236}">
              <a16:creationId xmlns:a16="http://schemas.microsoft.com/office/drawing/2014/main" id="{00000000-0008-0000-0900-000005000000}"/>
            </a:ext>
          </a:extLst>
        </xdr:cNvPr>
        <xdr:cNvSpPr txBox="1">
          <a:spLocks noChangeArrowheads="1"/>
        </xdr:cNvSpPr>
      </xdr:nvSpPr>
      <xdr:spPr>
        <a:xfrm>
          <a:off x="8712200" y="12223751"/>
          <a:ext cx="136525" cy="120650"/>
        </a:xfrm>
        <a:prstGeom prst="rect">
          <a:avLst/>
        </a:prstGeom>
        <a:solidFill>
          <a:srgbClr val="FFFFFF"/>
        </a:solidFill>
        <a:ln w="9360">
          <a:solidFill>
            <a:srgbClr val="000000"/>
          </a:solidFill>
          <a:miter lim="800000"/>
        </a:ln>
      </xdr:spPr>
    </xdr:sp>
    <xdr:clientData/>
  </xdr:twoCellAnchor>
  <xdr:twoCellAnchor>
    <xdr:from>
      <xdr:col>4</xdr:col>
      <xdr:colOff>1</xdr:colOff>
      <xdr:row>1</xdr:row>
      <xdr:rowOff>2858</xdr:rowOff>
    </xdr:from>
    <xdr:to>
      <xdr:col>4</xdr:col>
      <xdr:colOff>552451</xdr:colOff>
      <xdr:row>2</xdr:row>
      <xdr:rowOff>257176</xdr:rowOff>
    </xdr:to>
    <xdr:grpSp>
      <xdr:nvGrpSpPr>
        <xdr:cNvPr id="12" name="Group 11">
          <a:extLst>
            <a:ext uri="{FF2B5EF4-FFF2-40B4-BE49-F238E27FC236}">
              <a16:creationId xmlns:a16="http://schemas.microsoft.com/office/drawing/2014/main" id="{00000000-0008-0000-0900-00000C000000}"/>
            </a:ext>
          </a:extLst>
        </xdr:cNvPr>
        <xdr:cNvGrpSpPr/>
      </xdr:nvGrpSpPr>
      <xdr:grpSpPr>
        <a:xfrm>
          <a:off x="792481" y="322898"/>
          <a:ext cx="552450" cy="559118"/>
          <a:chOff x="716280" y="57150"/>
          <a:chExt cx="590549" cy="567898"/>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00000000-0008-0000-0900-000006000000}"/>
              </a:ext>
            </a:extLst>
          </xdr:cNvPr>
          <xdr:cNvSpPr/>
        </xdr:nvSpPr>
        <xdr:spPr>
          <a:xfrm>
            <a:off x="716280" y="57150"/>
            <a:ext cx="590549" cy="567898"/>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7">
            <a:extLst>
              <a:ext uri="{FF2B5EF4-FFF2-40B4-BE49-F238E27FC236}">
                <a16:creationId xmlns:a16="http://schemas.microsoft.com/office/drawing/2014/main" id="{00000000-0008-0000-0900-000007000000}"/>
              </a:ext>
            </a:extLst>
          </xdr:cNvPr>
          <xdr:cNvSpPr/>
        </xdr:nvSpPr>
        <xdr:spPr>
          <a:xfrm>
            <a:off x="767306" y="104775"/>
            <a:ext cx="491898" cy="46881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836930" y="202773"/>
            <a:ext cx="41513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5A</a:t>
            </a:r>
          </a:p>
        </xdr:txBody>
      </xdr:sp>
    </xdr:grpSp>
    <xdr:clientData/>
  </xdr:twoCellAnchor>
  <xdr:twoCellAnchor>
    <xdr:from>
      <xdr:col>33</xdr:col>
      <xdr:colOff>355600</xdr:colOff>
      <xdr:row>68</xdr:row>
      <xdr:rowOff>66675</xdr:rowOff>
    </xdr:from>
    <xdr:to>
      <xdr:col>34</xdr:col>
      <xdr:colOff>38100</xdr:colOff>
      <xdr:row>69</xdr:row>
      <xdr:rowOff>57150</xdr:rowOff>
    </xdr:to>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a:xfrm>
          <a:off x="12109450" y="9858375"/>
          <a:ext cx="133350" cy="142875"/>
        </a:xfrm>
        <a:prstGeom prst="rect">
          <a:avLst/>
        </a:prstGeom>
        <a:solidFill>
          <a:srgbClr val="FFFFFF"/>
        </a:solidFill>
        <a:ln w="9360">
          <a:solidFill>
            <a:srgbClr val="000000"/>
          </a:solidFill>
          <a:miter lim="800000"/>
        </a:ln>
      </xdr:spPr>
    </xdr:sp>
    <xdr:clientData/>
  </xdr:twoCellAnchor>
  <xdr:twoCellAnchor>
    <xdr:from>
      <xdr:col>38</xdr:col>
      <xdr:colOff>3175</xdr:colOff>
      <xdr:row>68</xdr:row>
      <xdr:rowOff>73025</xdr:rowOff>
    </xdr:from>
    <xdr:to>
      <xdr:col>38</xdr:col>
      <xdr:colOff>136525</xdr:colOff>
      <xdr:row>69</xdr:row>
      <xdr:rowOff>63500</xdr:rowOff>
    </xdr:to>
    <xdr:sp macro="" textlink="">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a:xfrm>
          <a:off x="14881225" y="9864725"/>
          <a:ext cx="133350" cy="142875"/>
        </a:xfrm>
        <a:prstGeom prst="rect">
          <a:avLst/>
        </a:prstGeom>
        <a:solidFill>
          <a:srgbClr val="FFFFFF"/>
        </a:solidFill>
        <a:ln w="9360">
          <a:solidFill>
            <a:srgbClr val="000000"/>
          </a:solidFill>
          <a:miter lim="800000"/>
        </a:ln>
      </xdr:spPr>
    </xdr:sp>
    <xdr:clientData/>
  </xdr:twoCellAnchor>
  <xdr:twoCellAnchor>
    <xdr:from>
      <xdr:col>42</xdr:col>
      <xdr:colOff>231775</xdr:colOff>
      <xdr:row>68</xdr:row>
      <xdr:rowOff>66675</xdr:rowOff>
    </xdr:from>
    <xdr:to>
      <xdr:col>42</xdr:col>
      <xdr:colOff>365125</xdr:colOff>
      <xdr:row>69</xdr:row>
      <xdr:rowOff>57150</xdr:rowOff>
    </xdr:to>
    <xdr:sp macro="" textlink="">
      <xdr:nvSpPr>
        <xdr:cNvPr id="11" name="Text Box 3">
          <a:extLst>
            <a:ext uri="{FF2B5EF4-FFF2-40B4-BE49-F238E27FC236}">
              <a16:creationId xmlns:a16="http://schemas.microsoft.com/office/drawing/2014/main" id="{00000000-0008-0000-0900-00000B000000}"/>
            </a:ext>
          </a:extLst>
        </xdr:cNvPr>
        <xdr:cNvSpPr txBox="1">
          <a:spLocks noChangeArrowheads="1"/>
        </xdr:cNvSpPr>
      </xdr:nvSpPr>
      <xdr:spPr>
        <a:xfrm>
          <a:off x="17802225" y="9858375"/>
          <a:ext cx="133350" cy="142875"/>
        </a:xfrm>
        <a:prstGeom prst="rect">
          <a:avLst/>
        </a:prstGeom>
        <a:solidFill>
          <a:srgbClr val="FFFFFF"/>
        </a:solidFill>
        <a:ln w="9360">
          <a:solidFill>
            <a:srgbClr val="000000"/>
          </a:solidFill>
          <a:miter lim="800000"/>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247650</xdr:colOff>
      <xdr:row>67</xdr:row>
      <xdr:rowOff>66675</xdr:rowOff>
    </xdr:from>
    <xdr:to>
      <xdr:col>12</xdr:col>
      <xdr:colOff>66675</xdr:colOff>
      <xdr:row>68</xdr:row>
      <xdr:rowOff>57150</xdr:rowOff>
    </xdr:to>
    <xdr:sp macro="" textlink="">
      <xdr:nvSpPr>
        <xdr:cNvPr id="2" name="Text Box 3">
          <a:extLst>
            <a:ext uri="{FF2B5EF4-FFF2-40B4-BE49-F238E27FC236}">
              <a16:creationId xmlns:a16="http://schemas.microsoft.com/office/drawing/2014/main" id="{00000000-0008-0000-0A00-000002000000}"/>
            </a:ext>
          </a:extLst>
        </xdr:cNvPr>
        <xdr:cNvSpPr txBox="1">
          <a:spLocks noChangeArrowheads="1"/>
        </xdr:cNvSpPr>
      </xdr:nvSpPr>
      <xdr:spPr>
        <a:xfrm>
          <a:off x="4248150" y="9858375"/>
          <a:ext cx="142875" cy="142875"/>
        </a:xfrm>
        <a:prstGeom prst="rect">
          <a:avLst/>
        </a:prstGeom>
        <a:solidFill>
          <a:srgbClr val="FFFFFF"/>
        </a:solidFill>
        <a:ln w="9360">
          <a:solidFill>
            <a:srgbClr val="000000"/>
          </a:solidFill>
          <a:miter lim="800000"/>
        </a:ln>
      </xdr:spPr>
    </xdr:sp>
    <xdr:clientData/>
  </xdr:twoCellAnchor>
  <xdr:twoCellAnchor>
    <xdr:from>
      <xdr:col>16</xdr:col>
      <xdr:colOff>228600</xdr:colOff>
      <xdr:row>67</xdr:row>
      <xdr:rowOff>66675</xdr:rowOff>
    </xdr:from>
    <xdr:to>
      <xdr:col>16</xdr:col>
      <xdr:colOff>361950</xdr:colOff>
      <xdr:row>68</xdr:row>
      <xdr:rowOff>57150</xdr:rowOff>
    </xdr:to>
    <xdr:sp macro="" textlink="">
      <xdr:nvSpPr>
        <xdr:cNvPr id="3" name="Text Box 3">
          <a:extLst>
            <a:ext uri="{FF2B5EF4-FFF2-40B4-BE49-F238E27FC236}">
              <a16:creationId xmlns:a16="http://schemas.microsoft.com/office/drawing/2014/main" id="{00000000-0008-0000-0A00-000003000000}"/>
            </a:ext>
          </a:extLst>
        </xdr:cNvPr>
        <xdr:cNvSpPr txBox="1">
          <a:spLocks noChangeArrowheads="1"/>
        </xdr:cNvSpPr>
      </xdr:nvSpPr>
      <xdr:spPr>
        <a:xfrm>
          <a:off x="5657850" y="9858375"/>
          <a:ext cx="133350" cy="142875"/>
        </a:xfrm>
        <a:prstGeom prst="rect">
          <a:avLst/>
        </a:prstGeom>
        <a:solidFill>
          <a:srgbClr val="FFFFFF"/>
        </a:solidFill>
        <a:ln w="9360">
          <a:solidFill>
            <a:srgbClr val="000000"/>
          </a:solidFill>
          <a:miter lim="800000"/>
        </a:ln>
      </xdr:spPr>
    </xdr:sp>
    <xdr:clientData/>
  </xdr:twoCellAnchor>
  <xdr:twoCellAnchor>
    <xdr:from>
      <xdr:col>20</xdr:col>
      <xdr:colOff>238125</xdr:colOff>
      <xdr:row>67</xdr:row>
      <xdr:rowOff>66675</xdr:rowOff>
    </xdr:from>
    <xdr:to>
      <xdr:col>20</xdr:col>
      <xdr:colOff>371475</xdr:colOff>
      <xdr:row>68</xdr:row>
      <xdr:rowOff>57150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a:xfrm>
          <a:off x="7077075" y="9858375"/>
          <a:ext cx="133350" cy="142875"/>
        </a:xfrm>
        <a:prstGeom prst="rect">
          <a:avLst/>
        </a:prstGeom>
        <a:solidFill>
          <a:srgbClr val="FFFFFF"/>
        </a:solidFill>
        <a:ln w="9360">
          <a:solidFill>
            <a:srgbClr val="000000"/>
          </a:solidFill>
          <a:miter lim="800000"/>
        </a:ln>
      </xdr:spPr>
    </xdr:sp>
    <xdr:clientData/>
  </xdr:twoCellAnchor>
  <xdr:twoCellAnchor>
    <xdr:from>
      <xdr:col>26</xdr:col>
      <xdr:colOff>12700</xdr:colOff>
      <xdr:row>67</xdr:row>
      <xdr:rowOff>66675</xdr:rowOff>
    </xdr:from>
    <xdr:to>
      <xdr:col>26</xdr:col>
      <xdr:colOff>161925</xdr:colOff>
      <xdr:row>68</xdr:row>
      <xdr:rowOff>66675</xdr:rowOff>
    </xdr:to>
    <xdr:sp macro="" textlink="">
      <xdr:nvSpPr>
        <xdr:cNvPr id="5" name="Text Box 3">
          <a:extLst>
            <a:ext uri="{FF2B5EF4-FFF2-40B4-BE49-F238E27FC236}">
              <a16:creationId xmlns:a16="http://schemas.microsoft.com/office/drawing/2014/main" id="{00000000-0008-0000-0A00-000005000000}"/>
            </a:ext>
          </a:extLst>
        </xdr:cNvPr>
        <xdr:cNvSpPr txBox="1">
          <a:spLocks noChangeArrowheads="1"/>
        </xdr:cNvSpPr>
      </xdr:nvSpPr>
      <xdr:spPr>
        <a:xfrm>
          <a:off x="8756650" y="12020550"/>
          <a:ext cx="149225" cy="152400"/>
        </a:xfrm>
        <a:prstGeom prst="rect">
          <a:avLst/>
        </a:prstGeom>
        <a:solidFill>
          <a:srgbClr val="FFFFFF"/>
        </a:solidFill>
        <a:ln w="9360">
          <a:solidFill>
            <a:srgbClr val="000000"/>
          </a:solidFill>
          <a:miter lim="800000"/>
        </a:ln>
      </xdr:spPr>
    </xdr:sp>
    <xdr:clientData/>
  </xdr:twoCellAnchor>
  <xdr:twoCellAnchor>
    <xdr:from>
      <xdr:col>4</xdr:col>
      <xdr:colOff>1</xdr:colOff>
      <xdr:row>1</xdr:row>
      <xdr:rowOff>17146</xdr:rowOff>
    </xdr:from>
    <xdr:to>
      <xdr:col>4</xdr:col>
      <xdr:colOff>552450</xdr:colOff>
      <xdr:row>2</xdr:row>
      <xdr:rowOff>238126</xdr:rowOff>
    </xdr:to>
    <xdr:grpSp>
      <xdr:nvGrpSpPr>
        <xdr:cNvPr id="12" name="Group 11">
          <a:extLst>
            <a:ext uri="{FF2B5EF4-FFF2-40B4-BE49-F238E27FC236}">
              <a16:creationId xmlns:a16="http://schemas.microsoft.com/office/drawing/2014/main" id="{00000000-0008-0000-0A00-00000C000000}"/>
            </a:ext>
          </a:extLst>
        </xdr:cNvPr>
        <xdr:cNvGrpSpPr/>
      </xdr:nvGrpSpPr>
      <xdr:grpSpPr>
        <a:xfrm>
          <a:off x="731521" y="245746"/>
          <a:ext cx="552449" cy="525780"/>
          <a:chOff x="716280" y="57150"/>
          <a:chExt cx="590549" cy="621238"/>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00000000-0008-0000-0A00-000006000000}"/>
              </a:ext>
            </a:extLst>
          </xdr:cNvPr>
          <xdr:cNvSpPr/>
        </xdr:nvSpPr>
        <xdr:spPr>
          <a:xfrm>
            <a:off x="716280" y="57150"/>
            <a:ext cx="590549" cy="621238"/>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7">
            <a:extLst>
              <a:ext uri="{FF2B5EF4-FFF2-40B4-BE49-F238E27FC236}">
                <a16:creationId xmlns:a16="http://schemas.microsoft.com/office/drawing/2014/main" id="{00000000-0008-0000-0A00-000007000000}"/>
              </a:ext>
            </a:extLst>
          </xdr:cNvPr>
          <xdr:cNvSpPr/>
        </xdr:nvSpPr>
        <xdr:spPr>
          <a:xfrm>
            <a:off x="767306" y="104775"/>
            <a:ext cx="491898" cy="52215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831284" y="229652"/>
            <a:ext cx="448672" cy="22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5B</a:t>
            </a:r>
          </a:p>
        </xdr:txBody>
      </xdr:sp>
    </xdr:grpSp>
    <xdr:clientData/>
  </xdr:twoCellAnchor>
  <xdr:twoCellAnchor>
    <xdr:from>
      <xdr:col>35</xdr:col>
      <xdr:colOff>332317</xdr:colOff>
      <xdr:row>67</xdr:row>
      <xdr:rowOff>109009</xdr:rowOff>
    </xdr:from>
    <xdr:to>
      <xdr:col>36</xdr:col>
      <xdr:colOff>28575</xdr:colOff>
      <xdr:row>68</xdr:row>
      <xdr:rowOff>85725</xdr:rowOff>
    </xdr:to>
    <xdr:sp macro="" textlink="">
      <xdr:nvSpPr>
        <xdr:cNvPr id="9" name="Text Box 3">
          <a:extLst>
            <a:ext uri="{FF2B5EF4-FFF2-40B4-BE49-F238E27FC236}">
              <a16:creationId xmlns:a16="http://schemas.microsoft.com/office/drawing/2014/main" id="{00000000-0008-0000-0A00-000009000000}"/>
            </a:ext>
          </a:extLst>
        </xdr:cNvPr>
        <xdr:cNvSpPr txBox="1">
          <a:spLocks noChangeArrowheads="1"/>
        </xdr:cNvSpPr>
      </xdr:nvSpPr>
      <xdr:spPr>
        <a:xfrm>
          <a:off x="11848042" y="12062884"/>
          <a:ext cx="124883" cy="129116"/>
        </a:xfrm>
        <a:prstGeom prst="rect">
          <a:avLst/>
        </a:prstGeom>
        <a:solidFill>
          <a:srgbClr val="FFFFFF"/>
        </a:solidFill>
        <a:ln w="9360">
          <a:solidFill>
            <a:srgbClr val="000000"/>
          </a:solidFill>
          <a:miter lim="800000"/>
        </a:ln>
      </xdr:spPr>
    </xdr:sp>
    <xdr:clientData/>
  </xdr:twoCellAnchor>
  <xdr:twoCellAnchor>
    <xdr:from>
      <xdr:col>39</xdr:col>
      <xdr:colOff>323851</xdr:colOff>
      <xdr:row>67</xdr:row>
      <xdr:rowOff>101953</xdr:rowOff>
    </xdr:from>
    <xdr:to>
      <xdr:col>40</xdr:col>
      <xdr:colOff>13054</xdr:colOff>
      <xdr:row>68</xdr:row>
      <xdr:rowOff>76200</xdr:rowOff>
    </xdr:to>
    <xdr:sp macro="" textlink="">
      <xdr:nvSpPr>
        <xdr:cNvPr id="10" name="Text Box 3">
          <a:extLst>
            <a:ext uri="{FF2B5EF4-FFF2-40B4-BE49-F238E27FC236}">
              <a16:creationId xmlns:a16="http://schemas.microsoft.com/office/drawing/2014/main" id="{00000000-0008-0000-0A00-00000A000000}"/>
            </a:ext>
          </a:extLst>
        </xdr:cNvPr>
        <xdr:cNvSpPr txBox="1">
          <a:spLocks noChangeArrowheads="1"/>
        </xdr:cNvSpPr>
      </xdr:nvSpPr>
      <xdr:spPr>
        <a:xfrm>
          <a:off x="14335126" y="12055828"/>
          <a:ext cx="117828" cy="126647"/>
        </a:xfrm>
        <a:prstGeom prst="rect">
          <a:avLst/>
        </a:prstGeom>
        <a:solidFill>
          <a:srgbClr val="FFFFFF"/>
        </a:solidFill>
        <a:ln w="9360">
          <a:solidFill>
            <a:srgbClr val="000000"/>
          </a:solidFill>
          <a:miter lim="800000"/>
        </a:ln>
      </xdr:spPr>
    </xdr:sp>
    <xdr:clientData/>
  </xdr:twoCellAnchor>
  <xdr:twoCellAnchor>
    <xdr:from>
      <xdr:col>44</xdr:col>
      <xdr:colOff>112536</xdr:colOff>
      <xdr:row>67</xdr:row>
      <xdr:rowOff>95602</xdr:rowOff>
    </xdr:from>
    <xdr:to>
      <xdr:col>44</xdr:col>
      <xdr:colOff>247297</xdr:colOff>
      <xdr:row>68</xdr:row>
      <xdr:rowOff>86077</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a:xfrm>
          <a:off x="16827147" y="9994546"/>
          <a:ext cx="134761" cy="145698"/>
        </a:xfrm>
        <a:prstGeom prst="rect">
          <a:avLst/>
        </a:prstGeom>
        <a:solidFill>
          <a:srgbClr val="FFFFFF"/>
        </a:solidFill>
        <a:ln w="9360">
          <a:solidFill>
            <a:srgbClr val="000000"/>
          </a:solidFill>
          <a:miter lim="800000"/>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9525</xdr:colOff>
      <xdr:row>1</xdr:row>
      <xdr:rowOff>76200</xdr:rowOff>
    </xdr:from>
    <xdr:to>
      <xdr:col>3</xdr:col>
      <xdr:colOff>266700</xdr:colOff>
      <xdr:row>4</xdr:row>
      <xdr:rowOff>133350</xdr:rowOff>
    </xdr:to>
    <xdr:grpSp>
      <xdr:nvGrpSpPr>
        <xdr:cNvPr id="8" name="Group 7">
          <a:extLst>
            <a:ext uri="{FF2B5EF4-FFF2-40B4-BE49-F238E27FC236}">
              <a16:creationId xmlns:a16="http://schemas.microsoft.com/office/drawing/2014/main" id="{00000000-0008-0000-0B00-000008000000}"/>
            </a:ext>
          </a:extLst>
        </xdr:cNvPr>
        <xdr:cNvGrpSpPr/>
      </xdr:nvGrpSpPr>
      <xdr:grpSpPr>
        <a:xfrm>
          <a:off x="421005" y="259080"/>
          <a:ext cx="539115" cy="560070"/>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B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B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6</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180975</xdr:colOff>
      <xdr:row>1</xdr:row>
      <xdr:rowOff>1682</xdr:rowOff>
    </xdr:from>
    <xdr:to>
      <xdr:col>2</xdr:col>
      <xdr:colOff>142875</xdr:colOff>
      <xdr:row>3</xdr:row>
      <xdr:rowOff>38101</xdr:rowOff>
    </xdr:to>
    <xdr:grpSp>
      <xdr:nvGrpSpPr>
        <xdr:cNvPr id="8" name="Group 7">
          <a:extLst>
            <a:ext uri="{FF2B5EF4-FFF2-40B4-BE49-F238E27FC236}">
              <a16:creationId xmlns:a16="http://schemas.microsoft.com/office/drawing/2014/main" id="{00000000-0008-0000-0C00-000008000000}"/>
            </a:ext>
          </a:extLst>
        </xdr:cNvPr>
        <xdr:cNvGrpSpPr/>
      </xdr:nvGrpSpPr>
      <xdr:grpSpPr>
        <a:xfrm>
          <a:off x="226695" y="207422"/>
          <a:ext cx="419100" cy="417419"/>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C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C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7</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142875</xdr:colOff>
      <xdr:row>0</xdr:row>
      <xdr:rowOff>190500</xdr:rowOff>
    </xdr:from>
    <xdr:to>
      <xdr:col>2</xdr:col>
      <xdr:colOff>321315</xdr:colOff>
      <xdr:row>3</xdr:row>
      <xdr:rowOff>58425</xdr:rowOff>
    </xdr:to>
    <xdr:grpSp>
      <xdr:nvGrpSpPr>
        <xdr:cNvPr id="12" name="Group 11">
          <a:extLst>
            <a:ext uri="{FF2B5EF4-FFF2-40B4-BE49-F238E27FC236}">
              <a16:creationId xmlns:a16="http://schemas.microsoft.com/office/drawing/2014/main" id="{00000000-0008-0000-0D00-00000C000000}"/>
            </a:ext>
          </a:extLst>
        </xdr:cNvPr>
        <xdr:cNvGrpSpPr/>
      </xdr:nvGrpSpPr>
      <xdr:grpSpPr>
        <a:xfrm>
          <a:off x="211455" y="190500"/>
          <a:ext cx="452760" cy="462285"/>
          <a:chOff x="325336" y="563882"/>
          <a:chExt cx="454665" cy="468000"/>
        </a:xfrm>
        <a:solidFill>
          <a:schemeClr val="accent1">
            <a:lumMod val="20000"/>
            <a:lumOff val="80000"/>
          </a:schemeClr>
        </a:solidFill>
      </xdr:grpSpPr>
      <xdr:sp macro="" textlink="">
        <xdr:nvSpPr>
          <xdr:cNvPr id="13" name="Flowchart: Connector 12">
            <a:extLst>
              <a:ext uri="{FF2B5EF4-FFF2-40B4-BE49-F238E27FC236}">
                <a16:creationId xmlns:a16="http://schemas.microsoft.com/office/drawing/2014/main" id="{00000000-0008-0000-0D00-00000D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4" name="Flowchart: Connector 13">
            <a:extLst>
              <a:ext uri="{FF2B5EF4-FFF2-40B4-BE49-F238E27FC236}">
                <a16:creationId xmlns:a16="http://schemas.microsoft.com/office/drawing/2014/main" id="{00000000-0008-0000-0D00-00000E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twoCellAnchor>
    <xdr:from>
      <xdr:col>1</xdr:col>
      <xdr:colOff>142875</xdr:colOff>
      <xdr:row>83</xdr:row>
      <xdr:rowOff>0</xdr:rowOff>
    </xdr:from>
    <xdr:to>
      <xdr:col>2</xdr:col>
      <xdr:colOff>321315</xdr:colOff>
      <xdr:row>85</xdr:row>
      <xdr:rowOff>58425</xdr:rowOff>
    </xdr:to>
    <xdr:grpSp>
      <xdr:nvGrpSpPr>
        <xdr:cNvPr id="8" name="Group 7">
          <a:extLst>
            <a:ext uri="{FF2B5EF4-FFF2-40B4-BE49-F238E27FC236}">
              <a16:creationId xmlns:a16="http://schemas.microsoft.com/office/drawing/2014/main" id="{00000000-0008-0000-0D00-000008000000}"/>
            </a:ext>
          </a:extLst>
        </xdr:cNvPr>
        <xdr:cNvGrpSpPr/>
      </xdr:nvGrpSpPr>
      <xdr:grpSpPr>
        <a:xfrm>
          <a:off x="211455" y="12755880"/>
          <a:ext cx="452760" cy="454665"/>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D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D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twoCellAnchor>
    <xdr:from>
      <xdr:col>1</xdr:col>
      <xdr:colOff>142875</xdr:colOff>
      <xdr:row>175</xdr:row>
      <xdr:rowOff>0</xdr:rowOff>
    </xdr:from>
    <xdr:to>
      <xdr:col>2</xdr:col>
      <xdr:colOff>321315</xdr:colOff>
      <xdr:row>177</xdr:row>
      <xdr:rowOff>58425</xdr:rowOff>
    </xdr:to>
    <xdr:grpSp>
      <xdr:nvGrpSpPr>
        <xdr:cNvPr id="11" name="Group 10">
          <a:extLst>
            <a:ext uri="{FF2B5EF4-FFF2-40B4-BE49-F238E27FC236}">
              <a16:creationId xmlns:a16="http://schemas.microsoft.com/office/drawing/2014/main" id="{00000000-0008-0000-0D00-00000B000000}"/>
            </a:ext>
          </a:extLst>
        </xdr:cNvPr>
        <xdr:cNvGrpSpPr/>
      </xdr:nvGrpSpPr>
      <xdr:grpSpPr>
        <a:xfrm>
          <a:off x="211455" y="24483060"/>
          <a:ext cx="452760" cy="454665"/>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D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D00-000010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171450</xdr:colOff>
      <xdr:row>1</xdr:row>
      <xdr:rowOff>76201</xdr:rowOff>
    </xdr:from>
    <xdr:to>
      <xdr:col>2</xdr:col>
      <xdr:colOff>304800</xdr:colOff>
      <xdr:row>4</xdr:row>
      <xdr:rowOff>47626</xdr:rowOff>
    </xdr:to>
    <xdr:grpSp>
      <xdr:nvGrpSpPr>
        <xdr:cNvPr id="32" name="Group 31">
          <a:extLst>
            <a:ext uri="{FF2B5EF4-FFF2-40B4-BE49-F238E27FC236}">
              <a16:creationId xmlns:a16="http://schemas.microsoft.com/office/drawing/2014/main" id="{00000000-0008-0000-0E00-000020000000}"/>
            </a:ext>
          </a:extLst>
        </xdr:cNvPr>
        <xdr:cNvGrpSpPr/>
      </xdr:nvGrpSpPr>
      <xdr:grpSpPr>
        <a:xfrm>
          <a:off x="275724" y="196517"/>
          <a:ext cx="486276" cy="476751"/>
          <a:chOff x="325336" y="563882"/>
          <a:chExt cx="454665" cy="468000"/>
        </a:xfrm>
        <a:solidFill>
          <a:schemeClr val="accent1">
            <a:lumMod val="20000"/>
            <a:lumOff val="80000"/>
          </a:schemeClr>
        </a:solidFill>
      </xdr:grpSpPr>
      <xdr:sp macro="" textlink="">
        <xdr:nvSpPr>
          <xdr:cNvPr id="33" name="Flowchart: Connector 32">
            <a:extLst>
              <a:ext uri="{FF2B5EF4-FFF2-40B4-BE49-F238E27FC236}">
                <a16:creationId xmlns:a16="http://schemas.microsoft.com/office/drawing/2014/main" id="{00000000-0008-0000-0E00-000021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40" name="Flowchart: Connector 39">
            <a:extLst>
              <a:ext uri="{FF2B5EF4-FFF2-40B4-BE49-F238E27FC236}">
                <a16:creationId xmlns:a16="http://schemas.microsoft.com/office/drawing/2014/main" id="{00000000-0008-0000-0E00-000028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89</xdr:row>
      <xdr:rowOff>45720</xdr:rowOff>
    </xdr:from>
    <xdr:to>
      <xdr:col>2</xdr:col>
      <xdr:colOff>283215</xdr:colOff>
      <xdr:row>92</xdr:row>
      <xdr:rowOff>19050</xdr:rowOff>
    </xdr:to>
    <xdr:grpSp>
      <xdr:nvGrpSpPr>
        <xdr:cNvPr id="11" name="Group 10">
          <a:extLst>
            <a:ext uri="{FF2B5EF4-FFF2-40B4-BE49-F238E27FC236}">
              <a16:creationId xmlns:a16="http://schemas.microsoft.com/office/drawing/2014/main" id="{00000000-0008-0000-0E00-00000B000000}"/>
            </a:ext>
          </a:extLst>
        </xdr:cNvPr>
        <xdr:cNvGrpSpPr/>
      </xdr:nvGrpSpPr>
      <xdr:grpSpPr>
        <a:xfrm>
          <a:off x="275724" y="14756331"/>
          <a:ext cx="464691" cy="494698"/>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0E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0E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180</xdr:row>
      <xdr:rowOff>106679</xdr:rowOff>
    </xdr:from>
    <xdr:to>
      <xdr:col>2</xdr:col>
      <xdr:colOff>304800</xdr:colOff>
      <xdr:row>183</xdr:row>
      <xdr:rowOff>57150</xdr:rowOff>
    </xdr:to>
    <xdr:grpSp>
      <xdr:nvGrpSpPr>
        <xdr:cNvPr id="17" name="Group 16">
          <a:extLst>
            <a:ext uri="{FF2B5EF4-FFF2-40B4-BE49-F238E27FC236}">
              <a16:creationId xmlns:a16="http://schemas.microsoft.com/office/drawing/2014/main" id="{00000000-0008-0000-0E00-000011000000}"/>
            </a:ext>
          </a:extLst>
        </xdr:cNvPr>
        <xdr:cNvGrpSpPr/>
      </xdr:nvGrpSpPr>
      <xdr:grpSpPr>
        <a:xfrm>
          <a:off x="275724" y="29295290"/>
          <a:ext cx="486276" cy="471839"/>
          <a:chOff x="325336" y="563882"/>
          <a:chExt cx="454665" cy="468000"/>
        </a:xfrm>
        <a:solidFill>
          <a:schemeClr val="accent1">
            <a:lumMod val="20000"/>
            <a:lumOff val="80000"/>
          </a:schemeClr>
        </a:solidFill>
      </xdr:grpSpPr>
      <xdr:sp macro="" textlink="">
        <xdr:nvSpPr>
          <xdr:cNvPr id="18" name="Flowchart: Connector 17">
            <a:extLst>
              <a:ext uri="{FF2B5EF4-FFF2-40B4-BE49-F238E27FC236}">
                <a16:creationId xmlns:a16="http://schemas.microsoft.com/office/drawing/2014/main" id="{00000000-0008-0000-0E00-000012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9" name="Flowchart: Connector 18">
            <a:extLst>
              <a:ext uri="{FF2B5EF4-FFF2-40B4-BE49-F238E27FC236}">
                <a16:creationId xmlns:a16="http://schemas.microsoft.com/office/drawing/2014/main" id="{00000000-0008-0000-0E00-000013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171449</xdr:colOff>
      <xdr:row>275</xdr:row>
      <xdr:rowOff>121920</xdr:rowOff>
    </xdr:from>
    <xdr:to>
      <xdr:col>2</xdr:col>
      <xdr:colOff>295274</xdr:colOff>
      <xdr:row>278</xdr:row>
      <xdr:rowOff>91964</xdr:rowOff>
    </xdr:to>
    <xdr:grpSp>
      <xdr:nvGrpSpPr>
        <xdr:cNvPr id="20" name="Group 19">
          <a:extLst>
            <a:ext uri="{FF2B5EF4-FFF2-40B4-BE49-F238E27FC236}">
              <a16:creationId xmlns:a16="http://schemas.microsoft.com/office/drawing/2014/main" id="{00000000-0008-0000-0E00-000014000000}"/>
            </a:ext>
          </a:extLst>
        </xdr:cNvPr>
        <xdr:cNvGrpSpPr/>
      </xdr:nvGrpSpPr>
      <xdr:grpSpPr>
        <a:xfrm>
          <a:off x="275723" y="43507794"/>
          <a:ext cx="476751" cy="467349"/>
          <a:chOff x="325336" y="563882"/>
          <a:chExt cx="454665" cy="468000"/>
        </a:xfrm>
        <a:solidFill>
          <a:schemeClr val="accent1">
            <a:lumMod val="20000"/>
            <a:lumOff val="80000"/>
          </a:schemeClr>
        </a:solidFill>
      </xdr:grpSpPr>
      <xdr:sp macro="" textlink="">
        <xdr:nvSpPr>
          <xdr:cNvPr id="21" name="Flowchart: Connector 20">
            <a:extLst>
              <a:ext uri="{FF2B5EF4-FFF2-40B4-BE49-F238E27FC236}">
                <a16:creationId xmlns:a16="http://schemas.microsoft.com/office/drawing/2014/main" id="{00000000-0008-0000-0E00-000015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2" name="Flowchart: Connector 21">
            <a:extLst>
              <a:ext uri="{FF2B5EF4-FFF2-40B4-BE49-F238E27FC236}">
                <a16:creationId xmlns:a16="http://schemas.microsoft.com/office/drawing/2014/main" id="{00000000-0008-0000-0E00-000016000000}"/>
              </a:ext>
            </a:extLst>
          </xdr:cNvPr>
          <xdr:cNvSpPr/>
        </xdr:nvSpPr>
        <xdr:spPr bwMode="auto">
          <a:xfrm>
            <a:off x="371007" y="613669"/>
            <a:ext cx="362602"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376</xdr:row>
      <xdr:rowOff>118109</xdr:rowOff>
    </xdr:from>
    <xdr:to>
      <xdr:col>2</xdr:col>
      <xdr:colOff>285750</xdr:colOff>
      <xdr:row>379</xdr:row>
      <xdr:rowOff>82432</xdr:rowOff>
    </xdr:to>
    <xdr:grpSp>
      <xdr:nvGrpSpPr>
        <xdr:cNvPr id="23" name="Group 22">
          <a:extLst>
            <a:ext uri="{FF2B5EF4-FFF2-40B4-BE49-F238E27FC236}">
              <a16:creationId xmlns:a16="http://schemas.microsoft.com/office/drawing/2014/main" id="{00000000-0008-0000-0E00-000017000000}"/>
            </a:ext>
          </a:extLst>
        </xdr:cNvPr>
        <xdr:cNvGrpSpPr/>
      </xdr:nvGrpSpPr>
      <xdr:grpSpPr>
        <a:xfrm>
          <a:off x="275724" y="57861667"/>
          <a:ext cx="467226" cy="485691"/>
          <a:chOff x="325336" y="563882"/>
          <a:chExt cx="454665" cy="468000"/>
        </a:xfrm>
        <a:solidFill>
          <a:schemeClr val="accent1">
            <a:lumMod val="20000"/>
            <a:lumOff val="80000"/>
          </a:schemeClr>
        </a:solidFill>
      </xdr:grpSpPr>
      <xdr:sp macro="" textlink="">
        <xdr:nvSpPr>
          <xdr:cNvPr id="24" name="Flowchart: Connector 23">
            <a:extLst>
              <a:ext uri="{FF2B5EF4-FFF2-40B4-BE49-F238E27FC236}">
                <a16:creationId xmlns:a16="http://schemas.microsoft.com/office/drawing/2014/main" id="{00000000-0008-0000-0E00-000018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5" name="Flowchart: Connector 24">
            <a:extLst>
              <a:ext uri="{FF2B5EF4-FFF2-40B4-BE49-F238E27FC236}">
                <a16:creationId xmlns:a16="http://schemas.microsoft.com/office/drawing/2014/main" id="{00000000-0008-0000-0E00-000019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114300</xdr:colOff>
      <xdr:row>1</xdr:row>
      <xdr:rowOff>0</xdr:rowOff>
    </xdr:from>
    <xdr:to>
      <xdr:col>2</xdr:col>
      <xdr:colOff>292740</xdr:colOff>
      <xdr:row>4</xdr:row>
      <xdr:rowOff>10800</xdr:rowOff>
    </xdr:to>
    <xdr:grpSp>
      <xdr:nvGrpSpPr>
        <xdr:cNvPr id="11" name="Group 10">
          <a:extLst>
            <a:ext uri="{FF2B5EF4-FFF2-40B4-BE49-F238E27FC236}">
              <a16:creationId xmlns:a16="http://schemas.microsoft.com/office/drawing/2014/main" id="{00000000-0008-0000-0F00-00000B000000}"/>
            </a:ext>
          </a:extLst>
        </xdr:cNvPr>
        <xdr:cNvGrpSpPr/>
      </xdr:nvGrpSpPr>
      <xdr:grpSpPr>
        <a:xfrm>
          <a:off x="190500" y="152400"/>
          <a:ext cx="460380" cy="460380"/>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0F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0F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10</a:t>
            </a:r>
          </a:p>
        </xdr:txBody>
      </xdr:sp>
    </xdr:grpSp>
    <xdr:clientData/>
  </xdr:twoCellAnchor>
  <xdr:twoCellAnchor>
    <xdr:from>
      <xdr:col>1</xdr:col>
      <xdr:colOff>114300</xdr:colOff>
      <xdr:row>26</xdr:row>
      <xdr:rowOff>182880</xdr:rowOff>
    </xdr:from>
    <xdr:to>
      <xdr:col>2</xdr:col>
      <xdr:colOff>292740</xdr:colOff>
      <xdr:row>29</xdr:row>
      <xdr:rowOff>57150</xdr:rowOff>
    </xdr:to>
    <xdr:grpSp>
      <xdr:nvGrpSpPr>
        <xdr:cNvPr id="14" name="Group 13">
          <a:extLst>
            <a:ext uri="{FF2B5EF4-FFF2-40B4-BE49-F238E27FC236}">
              <a16:creationId xmlns:a16="http://schemas.microsoft.com/office/drawing/2014/main" id="{00000000-0008-0000-0F00-00000E000000}"/>
            </a:ext>
          </a:extLst>
        </xdr:cNvPr>
        <xdr:cNvGrpSpPr/>
      </xdr:nvGrpSpPr>
      <xdr:grpSpPr>
        <a:xfrm>
          <a:off x="190500" y="3665220"/>
          <a:ext cx="460380" cy="461010"/>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F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F00-000010000000}"/>
              </a:ext>
            </a:extLst>
          </xdr:cNvPr>
          <xdr:cNvSpPr/>
        </xdr:nvSpPr>
        <xdr:spPr bwMode="auto">
          <a:xfrm>
            <a:off x="371006" y="613669"/>
            <a:ext cx="367937" cy="367524"/>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11</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38100</xdr:colOff>
      <xdr:row>1</xdr:row>
      <xdr:rowOff>182881</xdr:rowOff>
    </xdr:from>
    <xdr:to>
      <xdr:col>2</xdr:col>
      <xdr:colOff>276225</xdr:colOff>
      <xdr:row>4</xdr:row>
      <xdr:rowOff>132080</xdr:rowOff>
    </xdr:to>
    <xdr:grpSp>
      <xdr:nvGrpSpPr>
        <xdr:cNvPr id="11" name="Group 10">
          <a:extLst>
            <a:ext uri="{FF2B5EF4-FFF2-40B4-BE49-F238E27FC236}">
              <a16:creationId xmlns:a16="http://schemas.microsoft.com/office/drawing/2014/main" id="{00000000-0008-0000-1000-00000B000000}"/>
            </a:ext>
          </a:extLst>
        </xdr:cNvPr>
        <xdr:cNvGrpSpPr/>
      </xdr:nvGrpSpPr>
      <xdr:grpSpPr>
        <a:xfrm>
          <a:off x="137160" y="236221"/>
          <a:ext cx="573405" cy="543559"/>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10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10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twoCellAnchor>
    <xdr:from>
      <xdr:col>1</xdr:col>
      <xdr:colOff>64770</xdr:colOff>
      <xdr:row>97</xdr:row>
      <xdr:rowOff>12701</xdr:rowOff>
    </xdr:from>
    <xdr:to>
      <xdr:col>2</xdr:col>
      <xdr:colOff>234950</xdr:colOff>
      <xdr:row>101</xdr:row>
      <xdr:rowOff>50800</xdr:rowOff>
    </xdr:to>
    <xdr:grpSp>
      <xdr:nvGrpSpPr>
        <xdr:cNvPr id="8" name="Group 7">
          <a:extLst>
            <a:ext uri="{FF2B5EF4-FFF2-40B4-BE49-F238E27FC236}">
              <a16:creationId xmlns:a16="http://schemas.microsoft.com/office/drawing/2014/main" id="{00000000-0008-0000-1000-000008000000}"/>
            </a:ext>
          </a:extLst>
        </xdr:cNvPr>
        <xdr:cNvGrpSpPr/>
      </xdr:nvGrpSpPr>
      <xdr:grpSpPr>
        <a:xfrm>
          <a:off x="163830" y="13309601"/>
          <a:ext cx="505460" cy="480059"/>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10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10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twoCellAnchor>
    <xdr:from>
      <xdr:col>1</xdr:col>
      <xdr:colOff>50799</xdr:colOff>
      <xdr:row>191</xdr:row>
      <xdr:rowOff>60960</xdr:rowOff>
    </xdr:from>
    <xdr:to>
      <xdr:col>2</xdr:col>
      <xdr:colOff>257174</xdr:colOff>
      <xdr:row>194</xdr:row>
      <xdr:rowOff>120650</xdr:rowOff>
    </xdr:to>
    <xdr:grpSp>
      <xdr:nvGrpSpPr>
        <xdr:cNvPr id="17" name="Group 16">
          <a:extLst>
            <a:ext uri="{FF2B5EF4-FFF2-40B4-BE49-F238E27FC236}">
              <a16:creationId xmlns:a16="http://schemas.microsoft.com/office/drawing/2014/main" id="{00000000-0008-0000-1000-000011000000}"/>
            </a:ext>
          </a:extLst>
        </xdr:cNvPr>
        <xdr:cNvGrpSpPr/>
      </xdr:nvGrpSpPr>
      <xdr:grpSpPr>
        <a:xfrm>
          <a:off x="149859" y="26273760"/>
          <a:ext cx="541655" cy="554990"/>
          <a:chOff x="325336" y="563882"/>
          <a:chExt cx="454665" cy="468000"/>
        </a:xfrm>
        <a:solidFill>
          <a:schemeClr val="accent1">
            <a:lumMod val="20000"/>
            <a:lumOff val="80000"/>
          </a:schemeClr>
        </a:solidFill>
      </xdr:grpSpPr>
      <xdr:sp macro="" textlink="">
        <xdr:nvSpPr>
          <xdr:cNvPr id="18" name="Flowchart: Connector 17">
            <a:extLst>
              <a:ext uri="{FF2B5EF4-FFF2-40B4-BE49-F238E27FC236}">
                <a16:creationId xmlns:a16="http://schemas.microsoft.com/office/drawing/2014/main" id="{00000000-0008-0000-1000-000012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9" name="Flowchart: Connector 18">
            <a:extLst>
              <a:ext uri="{FF2B5EF4-FFF2-40B4-BE49-F238E27FC236}">
                <a16:creationId xmlns:a16="http://schemas.microsoft.com/office/drawing/2014/main" id="{00000000-0008-0000-1000-000013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wsDr>
</file>

<file path=xl/drawings/drawing18.xml><?xml version="1.0" encoding="utf-8"?>
<xdr:wsDr xmlns:xdr="http://schemas.openxmlformats.org/drawingml/2006/spreadsheetDrawing" xmlns:a="http://schemas.openxmlformats.org/drawingml/2006/main">
  <xdr:oneCellAnchor>
    <xdr:from>
      <xdr:col>37</xdr:col>
      <xdr:colOff>66675</xdr:colOff>
      <xdr:row>2</xdr:row>
      <xdr:rowOff>152400</xdr:rowOff>
    </xdr:from>
    <xdr:ext cx="457200" cy="438150"/>
    <xdr:grpSp>
      <xdr:nvGrpSpPr>
        <xdr:cNvPr id="2" name="Shape 2">
          <a:extLst>
            <a:ext uri="{FF2B5EF4-FFF2-40B4-BE49-F238E27FC236}">
              <a16:creationId xmlns:a16="http://schemas.microsoft.com/office/drawing/2014/main" id="{F9AE7900-FE02-4700-9587-4E8A307CF64A}"/>
            </a:ext>
          </a:extLst>
        </xdr:cNvPr>
        <xdr:cNvGrpSpPr/>
      </xdr:nvGrpSpPr>
      <xdr:grpSpPr>
        <a:xfrm>
          <a:off x="8269381" y="413871"/>
          <a:ext cx="457200" cy="438150"/>
          <a:chOff x="5088825" y="3560925"/>
          <a:chExt cx="514350" cy="438150"/>
        </a:xfrm>
      </xdr:grpSpPr>
      <xdr:grpSp>
        <xdr:nvGrpSpPr>
          <xdr:cNvPr id="3" name="Shape 139">
            <a:extLst>
              <a:ext uri="{FF2B5EF4-FFF2-40B4-BE49-F238E27FC236}">
                <a16:creationId xmlns:a16="http://schemas.microsoft.com/office/drawing/2014/main" id="{E12A464D-FAF8-BC54-EF13-4C25349AD825}"/>
              </a:ext>
            </a:extLst>
          </xdr:cNvPr>
          <xdr:cNvGrpSpPr/>
        </xdr:nvGrpSpPr>
        <xdr:grpSpPr>
          <a:xfrm>
            <a:off x="5088825" y="3560925"/>
            <a:ext cx="514350" cy="438150"/>
            <a:chOff x="485775" y="123825"/>
            <a:chExt cx="447676" cy="447675"/>
          </a:xfrm>
        </xdr:grpSpPr>
        <xdr:sp macro="" textlink="">
          <xdr:nvSpPr>
            <xdr:cNvPr id="4" name="Shape 32">
              <a:extLst>
                <a:ext uri="{FF2B5EF4-FFF2-40B4-BE49-F238E27FC236}">
                  <a16:creationId xmlns:a16="http://schemas.microsoft.com/office/drawing/2014/main" id="{782A8641-72AE-B73B-F1EF-99958AB1EF09}"/>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140">
              <a:extLst>
                <a:ext uri="{FF2B5EF4-FFF2-40B4-BE49-F238E27FC236}">
                  <a16:creationId xmlns:a16="http://schemas.microsoft.com/office/drawing/2014/main" id="{E305BFAB-FA0C-6F71-3DAB-249B4552C39F}"/>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6" name="Shape 141">
              <a:extLst>
                <a:ext uri="{FF2B5EF4-FFF2-40B4-BE49-F238E27FC236}">
                  <a16:creationId xmlns:a16="http://schemas.microsoft.com/office/drawing/2014/main" id="{FEEF0E9A-A637-A54F-86C3-46E2AF41E356}"/>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oneCellAnchor>
    <xdr:from>
      <xdr:col>2</xdr:col>
      <xdr:colOff>19051</xdr:colOff>
      <xdr:row>2</xdr:row>
      <xdr:rowOff>95250</xdr:rowOff>
    </xdr:from>
    <xdr:ext cx="457199" cy="438150"/>
    <xdr:grpSp>
      <xdr:nvGrpSpPr>
        <xdr:cNvPr id="7" name="Shape 2">
          <a:extLst>
            <a:ext uri="{FF2B5EF4-FFF2-40B4-BE49-F238E27FC236}">
              <a16:creationId xmlns:a16="http://schemas.microsoft.com/office/drawing/2014/main" id="{E5B42660-43EB-46A9-84CB-5E28029FA5BE}"/>
            </a:ext>
          </a:extLst>
        </xdr:cNvPr>
        <xdr:cNvGrpSpPr/>
      </xdr:nvGrpSpPr>
      <xdr:grpSpPr>
        <a:xfrm>
          <a:off x="160992" y="356721"/>
          <a:ext cx="457199" cy="438150"/>
          <a:chOff x="5084063" y="3560925"/>
          <a:chExt cx="523875" cy="438150"/>
        </a:xfrm>
      </xdr:grpSpPr>
      <xdr:grpSp>
        <xdr:nvGrpSpPr>
          <xdr:cNvPr id="8" name="Shape 142">
            <a:extLst>
              <a:ext uri="{FF2B5EF4-FFF2-40B4-BE49-F238E27FC236}">
                <a16:creationId xmlns:a16="http://schemas.microsoft.com/office/drawing/2014/main" id="{F52CA566-DD32-DA97-AE65-F3775B687DED}"/>
              </a:ext>
            </a:extLst>
          </xdr:cNvPr>
          <xdr:cNvGrpSpPr/>
        </xdr:nvGrpSpPr>
        <xdr:grpSpPr>
          <a:xfrm>
            <a:off x="5084063" y="3560925"/>
            <a:ext cx="523875" cy="438150"/>
            <a:chOff x="485775" y="123825"/>
            <a:chExt cx="447676" cy="447675"/>
          </a:xfrm>
        </xdr:grpSpPr>
        <xdr:sp macro="" textlink="">
          <xdr:nvSpPr>
            <xdr:cNvPr id="9" name="Shape 32">
              <a:extLst>
                <a:ext uri="{FF2B5EF4-FFF2-40B4-BE49-F238E27FC236}">
                  <a16:creationId xmlns:a16="http://schemas.microsoft.com/office/drawing/2014/main" id="{47141EE5-8BF7-8972-0202-3E7632D760DF}"/>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43">
              <a:extLst>
                <a:ext uri="{FF2B5EF4-FFF2-40B4-BE49-F238E27FC236}">
                  <a16:creationId xmlns:a16="http://schemas.microsoft.com/office/drawing/2014/main" id="{CA9D9C48-BE8E-B64B-C8C7-93965938CBDF}"/>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11" name="Shape 144">
              <a:extLst>
                <a:ext uri="{FF2B5EF4-FFF2-40B4-BE49-F238E27FC236}">
                  <a16:creationId xmlns:a16="http://schemas.microsoft.com/office/drawing/2014/main" id="{0B6F11BD-CF31-1A03-A116-FF52B2879FE5}"/>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wsDr>
</file>

<file path=xl/drawings/drawing19.xml><?xml version="1.0" encoding="utf-8"?>
<xdr:wsDr xmlns:xdr="http://schemas.openxmlformats.org/drawingml/2006/spreadsheetDrawing" xmlns:a="http://schemas.openxmlformats.org/drawingml/2006/main">
  <xdr:oneCellAnchor>
    <xdr:from>
      <xdr:col>1</xdr:col>
      <xdr:colOff>76201</xdr:colOff>
      <xdr:row>2</xdr:row>
      <xdr:rowOff>57150</xdr:rowOff>
    </xdr:from>
    <xdr:ext cx="527050" cy="514350"/>
    <xdr:grpSp>
      <xdr:nvGrpSpPr>
        <xdr:cNvPr id="2" name="Shape 2">
          <a:extLst>
            <a:ext uri="{FF2B5EF4-FFF2-40B4-BE49-F238E27FC236}">
              <a16:creationId xmlns:a16="http://schemas.microsoft.com/office/drawing/2014/main" id="{F4DDA1D4-43E2-4F84-B38D-BE93E752B540}"/>
            </a:ext>
          </a:extLst>
        </xdr:cNvPr>
        <xdr:cNvGrpSpPr/>
      </xdr:nvGrpSpPr>
      <xdr:grpSpPr>
        <a:xfrm>
          <a:off x="183959" y="318847"/>
          <a:ext cx="527050" cy="514350"/>
          <a:chOff x="5055488" y="3522825"/>
          <a:chExt cx="581025" cy="514350"/>
        </a:xfrm>
      </xdr:grpSpPr>
      <xdr:grpSp>
        <xdr:nvGrpSpPr>
          <xdr:cNvPr id="3" name="Shape 147">
            <a:extLst>
              <a:ext uri="{FF2B5EF4-FFF2-40B4-BE49-F238E27FC236}">
                <a16:creationId xmlns:a16="http://schemas.microsoft.com/office/drawing/2014/main" id="{0CCB5A1C-384E-172E-D9EC-E9FEF621B3D8}"/>
              </a:ext>
            </a:extLst>
          </xdr:cNvPr>
          <xdr:cNvGrpSpPr/>
        </xdr:nvGrpSpPr>
        <xdr:grpSpPr>
          <a:xfrm>
            <a:off x="5055488" y="3522825"/>
            <a:ext cx="581025" cy="514350"/>
            <a:chOff x="485775" y="123825"/>
            <a:chExt cx="447676" cy="447675"/>
          </a:xfrm>
        </xdr:grpSpPr>
        <xdr:sp macro="" textlink="">
          <xdr:nvSpPr>
            <xdr:cNvPr id="4" name="Shape 32">
              <a:extLst>
                <a:ext uri="{FF2B5EF4-FFF2-40B4-BE49-F238E27FC236}">
                  <a16:creationId xmlns:a16="http://schemas.microsoft.com/office/drawing/2014/main" id="{727E1A54-D06E-A29E-BFC7-62D2E2D1CE92}"/>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148">
              <a:extLst>
                <a:ext uri="{FF2B5EF4-FFF2-40B4-BE49-F238E27FC236}">
                  <a16:creationId xmlns:a16="http://schemas.microsoft.com/office/drawing/2014/main" id="{208AA13B-3145-A10A-01C6-6AAC6808EDB1}"/>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6" name="Shape 149">
              <a:extLst>
                <a:ext uri="{FF2B5EF4-FFF2-40B4-BE49-F238E27FC236}">
                  <a16:creationId xmlns:a16="http://schemas.microsoft.com/office/drawing/2014/main" id="{014351B8-E31E-A0F2-78BB-DA5C3744D36D}"/>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oneCellAnchor>
    <xdr:from>
      <xdr:col>35</xdr:col>
      <xdr:colOff>171450</xdr:colOff>
      <xdr:row>2</xdr:row>
      <xdr:rowOff>85725</xdr:rowOff>
    </xdr:from>
    <xdr:ext cx="561975" cy="514350"/>
    <xdr:grpSp>
      <xdr:nvGrpSpPr>
        <xdr:cNvPr id="7" name="Shape 2">
          <a:extLst>
            <a:ext uri="{FF2B5EF4-FFF2-40B4-BE49-F238E27FC236}">
              <a16:creationId xmlns:a16="http://schemas.microsoft.com/office/drawing/2014/main" id="{D216ED32-66BB-4E01-90D5-E115CE0E0767}"/>
            </a:ext>
          </a:extLst>
        </xdr:cNvPr>
        <xdr:cNvGrpSpPr/>
      </xdr:nvGrpSpPr>
      <xdr:grpSpPr>
        <a:xfrm>
          <a:off x="8615026" y="347422"/>
          <a:ext cx="561975" cy="514350"/>
          <a:chOff x="5031675" y="3522825"/>
          <a:chExt cx="628650" cy="514350"/>
        </a:xfrm>
      </xdr:grpSpPr>
      <xdr:grpSp>
        <xdr:nvGrpSpPr>
          <xdr:cNvPr id="8" name="Shape 150">
            <a:extLst>
              <a:ext uri="{FF2B5EF4-FFF2-40B4-BE49-F238E27FC236}">
                <a16:creationId xmlns:a16="http://schemas.microsoft.com/office/drawing/2014/main" id="{00A8C6AA-E135-172A-894D-6A984CBC0DC3}"/>
              </a:ext>
            </a:extLst>
          </xdr:cNvPr>
          <xdr:cNvGrpSpPr/>
        </xdr:nvGrpSpPr>
        <xdr:grpSpPr>
          <a:xfrm>
            <a:off x="5031675" y="3522825"/>
            <a:ext cx="628650" cy="514350"/>
            <a:chOff x="485775" y="123825"/>
            <a:chExt cx="447676" cy="447675"/>
          </a:xfrm>
        </xdr:grpSpPr>
        <xdr:sp macro="" textlink="">
          <xdr:nvSpPr>
            <xdr:cNvPr id="9" name="Shape 32">
              <a:extLst>
                <a:ext uri="{FF2B5EF4-FFF2-40B4-BE49-F238E27FC236}">
                  <a16:creationId xmlns:a16="http://schemas.microsoft.com/office/drawing/2014/main" id="{79504413-ED6D-C163-4AF0-208139AF6729}"/>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51">
              <a:extLst>
                <a:ext uri="{FF2B5EF4-FFF2-40B4-BE49-F238E27FC236}">
                  <a16:creationId xmlns:a16="http://schemas.microsoft.com/office/drawing/2014/main" id="{DB97CD2D-EC4F-4035-F469-632F6C756AE9}"/>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11" name="Shape 152">
              <a:extLst>
                <a:ext uri="{FF2B5EF4-FFF2-40B4-BE49-F238E27FC236}">
                  <a16:creationId xmlns:a16="http://schemas.microsoft.com/office/drawing/2014/main" id="{6D00C90A-31A4-A498-F1F0-4FC4CF250F38}"/>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21</xdr:col>
      <xdr:colOff>27214</xdr:colOff>
      <xdr:row>20</xdr:row>
      <xdr:rowOff>38100</xdr:rowOff>
    </xdr:from>
    <xdr:to>
      <xdr:col>35</xdr:col>
      <xdr:colOff>7620</xdr:colOff>
      <xdr:row>25</xdr:row>
      <xdr:rowOff>174172</xdr:rowOff>
    </xdr:to>
    <xdr:sp macro="" textlink="">
      <xdr:nvSpPr>
        <xdr:cNvPr id="41" name="Rounded Rectangle 4">
          <a:extLst>
            <a:ext uri="{FF2B5EF4-FFF2-40B4-BE49-F238E27FC236}">
              <a16:creationId xmlns:a16="http://schemas.microsoft.com/office/drawing/2014/main" id="{00000000-0008-0000-0100-000029000000}"/>
            </a:ext>
          </a:extLst>
        </xdr:cNvPr>
        <xdr:cNvSpPr>
          <a:spLocks noChangeArrowheads="1"/>
        </xdr:cNvSpPr>
      </xdr:nvSpPr>
      <xdr:spPr bwMode="auto">
        <a:xfrm>
          <a:off x="4698274" y="3017520"/>
          <a:ext cx="3919946" cy="867592"/>
        </a:xfrm>
        <a:prstGeom prst="roundRect">
          <a:avLst>
            <a:gd name="adj" fmla="val 9847"/>
          </a:avLst>
        </a:prstGeom>
        <a:noFill/>
        <a:ln w="12700">
          <a:solidFill>
            <a:schemeClr val="tx1"/>
          </a:solidFill>
          <a:miter lim="800000"/>
          <a:headEnd/>
          <a:tailEnd/>
        </a:ln>
      </xdr:spPr>
    </xdr:sp>
    <xdr:clientData/>
  </xdr:twoCellAnchor>
  <xdr:twoCellAnchor>
    <xdr:from>
      <xdr:col>1</xdr:col>
      <xdr:colOff>2</xdr:colOff>
      <xdr:row>20</xdr:row>
      <xdr:rowOff>121709</xdr:rowOff>
    </xdr:from>
    <xdr:to>
      <xdr:col>2</xdr:col>
      <xdr:colOff>137585</xdr:colOff>
      <xdr:row>37</xdr:row>
      <xdr:rowOff>0</xdr:rowOff>
    </xdr:to>
    <xdr:sp macro="" textlink="" fLocksText="0">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133352" y="2655359"/>
          <a:ext cx="385233" cy="2297641"/>
        </a:xfrm>
        <a:prstGeom prst="rect">
          <a:avLst/>
        </a:prstGeom>
        <a:noFill/>
        <a:ln w="9525">
          <a:noFill/>
          <a:round/>
          <a:headEnd/>
          <a:tailEnd/>
        </a:ln>
      </xdr:spPr>
      <xdr:txBody>
        <a:bodyPr vertOverflow="clip" vert="vert270" wrap="square" lIns="27360" tIns="22680" rIns="27360" bIns="22680" anchor="ctr" upright="1"/>
        <a:lstStyle/>
        <a:p>
          <a:pPr algn="ctr" rtl="0">
            <a:defRPr sz="1000"/>
          </a:pPr>
          <a:r>
            <a:rPr lang="en-MY" sz="850" b="1" i="0" u="none" strike="noStrike" baseline="0">
              <a:solidFill>
                <a:srgbClr val="000000"/>
              </a:solidFill>
              <a:latin typeface="Arial"/>
              <a:cs typeface="Arial"/>
            </a:rPr>
            <a:t>Nama pertubuhan dan alamat  pos</a:t>
          </a:r>
        </a:p>
        <a:p>
          <a:pPr algn="ctr" rtl="0">
            <a:defRPr sz="1000"/>
          </a:pPr>
          <a:r>
            <a:rPr lang="en-MY" sz="850" b="0" i="1" u="none" strike="noStrike" baseline="0">
              <a:solidFill>
                <a:srgbClr val="000000"/>
              </a:solidFill>
              <a:latin typeface="Arial"/>
              <a:cs typeface="Arial"/>
            </a:rPr>
            <a:t>Name of establishment and postal address</a:t>
          </a:r>
        </a:p>
      </xdr:txBody>
    </xdr:sp>
    <xdr:clientData/>
  </xdr:twoCellAnchor>
  <xdr:twoCellAnchor>
    <xdr:from>
      <xdr:col>1</xdr:col>
      <xdr:colOff>142875</xdr:colOff>
      <xdr:row>37</xdr:row>
      <xdr:rowOff>11345</xdr:rowOff>
    </xdr:from>
    <xdr:to>
      <xdr:col>18</xdr:col>
      <xdr:colOff>67731</xdr:colOff>
      <xdr:row>41</xdr:row>
      <xdr:rowOff>38862</xdr:rowOff>
    </xdr:to>
    <xdr:sp macro="" textlink="" fLocksText="0">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284389" y="5323574"/>
          <a:ext cx="3854599" cy="506488"/>
        </a:xfrm>
        <a:prstGeom prst="rect">
          <a:avLst/>
        </a:prstGeom>
        <a:solidFill>
          <a:srgbClr val="FFFFFF"/>
        </a:solidFill>
        <a:ln w="9360">
          <a:solidFill>
            <a:srgbClr val="FFFFFF"/>
          </a:solidFill>
          <a:miter lim="800000"/>
          <a:headEnd/>
          <a:tailEnd/>
        </a:ln>
        <a:effectLst/>
      </xdr:spPr>
      <xdr:txBody>
        <a:bodyPr vertOverflow="clip" wrap="square" lIns="27360" tIns="22680" rIns="27360" bIns="22680" anchor="ctr" upright="1"/>
        <a:lstStyle/>
        <a:p>
          <a:pPr algn="l" rtl="0">
            <a:defRPr sz="1000"/>
          </a:pPr>
          <a:r>
            <a:rPr lang="en-MY" sz="850" b="1" i="0" u="none" strike="noStrike" baseline="0">
              <a:solidFill>
                <a:srgbClr val="000000"/>
              </a:solidFill>
              <a:latin typeface="Arial"/>
              <a:cs typeface="Arial"/>
            </a:rPr>
            <a:t>Sila lengkap dan kembalikan soal selidik ini kepada :</a:t>
          </a:r>
        </a:p>
        <a:p>
          <a:pPr algn="l" rtl="0">
            <a:defRPr sz="1000"/>
          </a:pPr>
          <a:r>
            <a:rPr lang="en-MY" sz="850" b="0" i="1" u="none" strike="noStrike" baseline="0">
              <a:solidFill>
                <a:srgbClr val="000000"/>
              </a:solidFill>
              <a:latin typeface="Arial"/>
              <a:cs typeface="Arial"/>
            </a:rPr>
            <a:t>Please complete and return this questionnaire to :</a:t>
          </a:r>
        </a:p>
      </xdr:txBody>
    </xdr:sp>
    <xdr:clientData/>
  </xdr:twoCellAnchor>
  <xdr:twoCellAnchor>
    <xdr:from>
      <xdr:col>2</xdr:col>
      <xdr:colOff>151356</xdr:colOff>
      <xdr:row>22</xdr:row>
      <xdr:rowOff>74083</xdr:rowOff>
    </xdr:from>
    <xdr:to>
      <xdr:col>18</xdr:col>
      <xdr:colOff>228599</xdr:colOff>
      <xdr:row>34</xdr:row>
      <xdr:rowOff>43543</xdr:rowOff>
    </xdr:to>
    <xdr:sp macro="" textlink="">
      <xdr:nvSpPr>
        <xdr:cNvPr id="38921" name="Rounded Rectangle 4">
          <a:extLst>
            <a:ext uri="{FF2B5EF4-FFF2-40B4-BE49-F238E27FC236}">
              <a16:creationId xmlns:a16="http://schemas.microsoft.com/office/drawing/2014/main" id="{00000000-0008-0000-0100-000009980000}"/>
            </a:ext>
          </a:extLst>
        </xdr:cNvPr>
        <xdr:cNvSpPr>
          <a:spLocks noChangeArrowheads="1"/>
        </xdr:cNvSpPr>
      </xdr:nvSpPr>
      <xdr:spPr bwMode="auto">
        <a:xfrm>
          <a:off x="543242" y="3263597"/>
          <a:ext cx="3756614" cy="1732946"/>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1</xdr:col>
      <xdr:colOff>63499</xdr:colOff>
      <xdr:row>48</xdr:row>
      <xdr:rowOff>48981</xdr:rowOff>
    </xdr:from>
    <xdr:to>
      <xdr:col>15</xdr:col>
      <xdr:colOff>95250</xdr:colOff>
      <xdr:row>56</xdr:row>
      <xdr:rowOff>87085</xdr:rowOff>
    </xdr:to>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205013" y="6645724"/>
          <a:ext cx="3308351" cy="1115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Bagi sebarang pertanyaan, sila hubungi :</a:t>
          </a:r>
        </a:p>
        <a:p>
          <a:r>
            <a:rPr lang="en-MY" sz="850" i="1">
              <a:latin typeface="Arial" pitchFamily="34" charset="0"/>
              <a:cs typeface="Arial" pitchFamily="34" charset="0"/>
            </a:rPr>
            <a:t>For enquiries, please contact</a:t>
          </a:r>
          <a:r>
            <a:rPr lang="en-MY" sz="850">
              <a:latin typeface="Arial" pitchFamily="34" charset="0"/>
              <a:cs typeface="Arial" pitchFamily="34" charset="0"/>
            </a:rPr>
            <a:t> :</a:t>
          </a:r>
        </a:p>
        <a:p>
          <a:endParaRPr lang="en-MY" sz="600">
            <a:latin typeface="Arial" pitchFamily="34" charset="0"/>
            <a:cs typeface="Arial" pitchFamily="34" charset="0"/>
          </a:endParaRPr>
        </a:p>
        <a:p>
          <a:r>
            <a:rPr lang="en-MY" sz="850" b="1">
              <a:latin typeface="Arial" pitchFamily="34" charset="0"/>
              <a:cs typeface="Arial" pitchFamily="34" charset="0"/>
            </a:rPr>
            <a:t>No. Tel </a:t>
          </a:r>
          <a:r>
            <a:rPr lang="en-MY" sz="850">
              <a:latin typeface="Arial" pitchFamily="34" charset="0"/>
              <a:cs typeface="Arial" pitchFamily="34" charset="0"/>
            </a:rPr>
            <a:t>/ </a:t>
          </a:r>
          <a:r>
            <a:rPr lang="en-MY" sz="850" i="1">
              <a:latin typeface="Arial" pitchFamily="34" charset="0"/>
              <a:cs typeface="Arial" pitchFamily="34" charset="0"/>
            </a:rPr>
            <a:t>Tel. No    </a:t>
          </a:r>
          <a:r>
            <a:rPr lang="en-MY" sz="850">
              <a:latin typeface="Arial" pitchFamily="34" charset="0"/>
              <a:cs typeface="Arial" pitchFamily="34" charset="0"/>
            </a:rPr>
            <a:t>:  </a:t>
          </a:r>
          <a:endParaRPr lang="en-MY" sz="850" b="1" baseline="0">
            <a:latin typeface="Arial" pitchFamily="34" charset="0"/>
            <a:cs typeface="Arial" pitchFamily="34" charset="0"/>
          </a:endParaRPr>
        </a:p>
        <a:p>
          <a:endParaRPr lang="en-MY" sz="500" b="1">
            <a:latin typeface="Arial" pitchFamily="34" charset="0"/>
            <a:cs typeface="Arial" pitchFamily="34" charset="0"/>
          </a:endParaRPr>
        </a:p>
        <a:p>
          <a:r>
            <a:rPr lang="en-MY" sz="850" b="1">
              <a:latin typeface="Arial" pitchFamily="34" charset="0"/>
              <a:cs typeface="Arial" pitchFamily="34" charset="0"/>
            </a:rPr>
            <a:t>No. Faks </a:t>
          </a:r>
          <a:r>
            <a:rPr lang="en-MY" sz="850">
              <a:latin typeface="Arial" pitchFamily="34" charset="0"/>
              <a:cs typeface="Arial" pitchFamily="34" charset="0"/>
            </a:rPr>
            <a:t>/ </a:t>
          </a:r>
          <a:r>
            <a:rPr lang="en-MY" sz="850" i="1">
              <a:latin typeface="Arial" pitchFamily="34" charset="0"/>
              <a:cs typeface="Arial" pitchFamily="34" charset="0"/>
            </a:rPr>
            <a:t>Fax No </a:t>
          </a:r>
          <a:r>
            <a:rPr lang="en-MY" sz="850">
              <a:latin typeface="Arial" pitchFamily="34" charset="0"/>
              <a:cs typeface="Arial" pitchFamily="34" charset="0"/>
            </a:rPr>
            <a:t>:  </a:t>
          </a:r>
          <a:endParaRPr lang="en-MY" sz="850" b="1" baseline="0">
            <a:latin typeface="Arial" pitchFamily="34" charset="0"/>
            <a:cs typeface="Arial" pitchFamily="34" charset="0"/>
          </a:endParaRPr>
        </a:p>
        <a:p>
          <a:endParaRPr lang="en-MY" sz="500" b="1">
            <a:latin typeface="Arial" pitchFamily="34" charset="0"/>
            <a:cs typeface="Arial" pitchFamily="34" charset="0"/>
          </a:endParaRPr>
        </a:p>
        <a:p>
          <a:r>
            <a:rPr lang="en-MY" sz="850" b="1">
              <a:latin typeface="Arial" pitchFamily="34" charset="0"/>
              <a:cs typeface="Arial" pitchFamily="34" charset="0"/>
            </a:rPr>
            <a:t>E-mel </a:t>
          </a:r>
          <a:r>
            <a:rPr lang="en-MY" sz="850">
              <a:latin typeface="Arial" pitchFamily="34" charset="0"/>
              <a:cs typeface="Arial" pitchFamily="34" charset="0"/>
            </a:rPr>
            <a:t>/ </a:t>
          </a:r>
          <a:r>
            <a:rPr lang="en-MY" sz="850" i="1">
              <a:latin typeface="Arial" pitchFamily="34" charset="0"/>
              <a:cs typeface="Arial" pitchFamily="34" charset="0"/>
            </a:rPr>
            <a:t>Email</a:t>
          </a:r>
          <a:r>
            <a:rPr lang="en-MY" sz="850">
              <a:latin typeface="Arial" pitchFamily="34" charset="0"/>
              <a:cs typeface="Arial" pitchFamily="34" charset="0"/>
            </a:rPr>
            <a:t>         :  </a:t>
          </a:r>
          <a:r>
            <a:rPr lang="en-MY" sz="850" baseline="0">
              <a:latin typeface="Arial" pitchFamily="34" charset="0"/>
              <a:cs typeface="Arial" pitchFamily="34" charset="0"/>
            </a:rPr>
            <a:t>                                  </a:t>
          </a:r>
          <a:endParaRPr lang="en-MY" sz="850">
            <a:latin typeface="Arial" pitchFamily="34" charset="0"/>
            <a:cs typeface="Arial" pitchFamily="34" charset="0"/>
          </a:endParaRPr>
        </a:p>
      </xdr:txBody>
    </xdr:sp>
    <xdr:clientData/>
  </xdr:twoCellAnchor>
  <xdr:twoCellAnchor>
    <xdr:from>
      <xdr:col>3</xdr:col>
      <xdr:colOff>125797</xdr:colOff>
      <xdr:row>34</xdr:row>
      <xdr:rowOff>87842</xdr:rowOff>
    </xdr:from>
    <xdr:to>
      <xdr:col>17</xdr:col>
      <xdr:colOff>158454</xdr:colOff>
      <xdr:row>37</xdr:row>
      <xdr:rowOff>48683</xdr:rowOff>
    </xdr:to>
    <xdr:sp macro="" textlink="" fLocksText="0">
      <xdr:nvSpPr>
        <xdr:cNvPr id="22" name="Rectangle 21">
          <a:extLst>
            <a:ext uri="{FF2B5EF4-FFF2-40B4-BE49-F238E27FC236}">
              <a16:creationId xmlns:a16="http://schemas.microsoft.com/office/drawing/2014/main" id="{00000000-0008-0000-0100-000016000000}"/>
            </a:ext>
          </a:extLst>
        </xdr:cNvPr>
        <xdr:cNvSpPr>
          <a:spLocks noChangeArrowheads="1"/>
        </xdr:cNvSpPr>
      </xdr:nvSpPr>
      <xdr:spPr bwMode="auto">
        <a:xfrm>
          <a:off x="768054" y="5040842"/>
          <a:ext cx="3243943" cy="320070"/>
        </a:xfrm>
        <a:prstGeom prst="rect">
          <a:avLst/>
        </a:prstGeom>
        <a:noFill/>
        <a:ln w="9360">
          <a:noFill/>
          <a:miter lim="800000"/>
          <a:headEnd/>
          <a:tailEnd/>
        </a:ln>
        <a:effectLst/>
      </xdr:spPr>
      <xdr:txBody>
        <a:bodyPr vertOverflow="clip" wrap="square" lIns="27360" tIns="22680" rIns="27360" bIns="22680" anchor="ctr" upright="1"/>
        <a:lstStyle/>
        <a:p>
          <a:pPr algn="ctr" rtl="0">
            <a:defRPr sz="1000"/>
          </a:pPr>
          <a:r>
            <a:rPr lang="en-MY" sz="850" b="1" i="0" u="none" strike="noStrike" baseline="0">
              <a:solidFill>
                <a:srgbClr val="000000"/>
              </a:solidFill>
              <a:latin typeface="Arial"/>
              <a:cs typeface="Arial"/>
            </a:rPr>
            <a:t>Sila pinda jika alamat pos di atas tidak tepat</a:t>
          </a:r>
        </a:p>
        <a:p>
          <a:pPr algn="ctr" rtl="0">
            <a:defRPr sz="1000"/>
          </a:pPr>
          <a:r>
            <a:rPr lang="en-MY" sz="850" b="0" i="1" u="none" strike="noStrike" baseline="0">
              <a:solidFill>
                <a:srgbClr val="000000"/>
              </a:solidFill>
              <a:latin typeface="Arial"/>
              <a:cs typeface="Arial"/>
            </a:rPr>
            <a:t>Please amend if the above postal address is incorrect</a:t>
          </a:r>
        </a:p>
      </xdr:txBody>
    </xdr:sp>
    <xdr:clientData/>
  </xdr:twoCellAnchor>
  <xdr:twoCellAnchor>
    <xdr:from>
      <xdr:col>24</xdr:col>
      <xdr:colOff>79070</xdr:colOff>
      <xdr:row>30</xdr:row>
      <xdr:rowOff>42054</xdr:rowOff>
    </xdr:from>
    <xdr:to>
      <xdr:col>34</xdr:col>
      <xdr:colOff>139202</xdr:colOff>
      <xdr:row>31</xdr:row>
      <xdr:rowOff>73077</xdr:rowOff>
    </xdr:to>
    <xdr:sp macro="" textlink="">
      <xdr:nvSpPr>
        <xdr:cNvPr id="23" name="Rounded Rectangle 4">
          <a:extLst>
            <a:ext uri="{FF2B5EF4-FFF2-40B4-BE49-F238E27FC236}">
              <a16:creationId xmlns:a16="http://schemas.microsoft.com/office/drawing/2014/main" id="{00000000-0008-0000-0100-000017000000}"/>
            </a:ext>
          </a:extLst>
        </xdr:cNvPr>
        <xdr:cNvSpPr>
          <a:spLocks noChangeArrowheads="1"/>
        </xdr:cNvSpPr>
      </xdr:nvSpPr>
      <xdr:spPr bwMode="auto">
        <a:xfrm>
          <a:off x="5576356" y="4494311"/>
          <a:ext cx="2999275" cy="281395"/>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84668</xdr:colOff>
      <xdr:row>30</xdr:row>
      <xdr:rowOff>39726</xdr:rowOff>
    </xdr:from>
    <xdr:to>
      <xdr:col>24</xdr:col>
      <xdr:colOff>128483</xdr:colOff>
      <xdr:row>33</xdr:row>
      <xdr:rowOff>0</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4455585" y="4336559"/>
          <a:ext cx="1006898" cy="404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Nama </a:t>
          </a:r>
          <a:r>
            <a:rPr lang="en-MY" sz="850" b="1" baseline="0">
              <a:latin typeface="Arial" pitchFamily="34" charset="0"/>
              <a:cs typeface="Arial" pitchFamily="34" charset="0"/>
            </a:rPr>
            <a:t>              </a:t>
          </a:r>
          <a:r>
            <a:rPr lang="en-MY" sz="850">
              <a:latin typeface="Arial" pitchFamily="34" charset="0"/>
              <a:cs typeface="Arial" pitchFamily="34" charset="0"/>
            </a:rPr>
            <a:t>:</a:t>
          </a:r>
        </a:p>
        <a:p>
          <a:r>
            <a:rPr lang="en-MY" sz="850" i="1">
              <a:latin typeface="Arial" pitchFamily="34" charset="0"/>
              <a:cs typeface="Arial" pitchFamily="34" charset="0"/>
            </a:rPr>
            <a:t>Name              </a:t>
          </a:r>
          <a:r>
            <a:rPr lang="en-MY" sz="850">
              <a:latin typeface="Arial" pitchFamily="34" charset="0"/>
              <a:cs typeface="Arial" pitchFamily="34" charset="0"/>
            </a:rPr>
            <a:t> </a:t>
          </a:r>
          <a:r>
            <a:rPr lang="en-MY" sz="850" i="0">
              <a:latin typeface="Arial" pitchFamily="34" charset="0"/>
              <a:cs typeface="Arial" pitchFamily="34" charset="0"/>
            </a:rPr>
            <a:t>:</a:t>
          </a:r>
        </a:p>
      </xdr:txBody>
    </xdr:sp>
    <xdr:clientData/>
  </xdr:twoCellAnchor>
  <xdr:twoCellAnchor>
    <xdr:from>
      <xdr:col>20</xdr:col>
      <xdr:colOff>84666</xdr:colOff>
      <xdr:row>32</xdr:row>
      <xdr:rowOff>55924</xdr:rowOff>
    </xdr:from>
    <xdr:to>
      <xdr:col>24</xdr:col>
      <xdr:colOff>128481</xdr:colOff>
      <xdr:row>35</xdr:row>
      <xdr:rowOff>50210</xdr:rowOff>
    </xdr:to>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4591352" y="4834753"/>
          <a:ext cx="103441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Jawatan     </a:t>
          </a:r>
          <a:r>
            <a:rPr lang="en-MY" sz="850">
              <a:latin typeface="Arial" pitchFamily="34" charset="0"/>
              <a:cs typeface="Arial" pitchFamily="34" charset="0"/>
            </a:rPr>
            <a:t>      :</a:t>
          </a:r>
        </a:p>
        <a:p>
          <a:r>
            <a:rPr lang="en-MY" sz="850" i="1">
              <a:latin typeface="Arial" pitchFamily="34" charset="0"/>
              <a:cs typeface="Arial" pitchFamily="34" charset="0"/>
            </a:rPr>
            <a:t>Designation     </a:t>
          </a:r>
          <a:r>
            <a:rPr lang="en-MY" sz="850" i="0">
              <a:latin typeface="Arial" pitchFamily="34" charset="0"/>
              <a:cs typeface="Arial" pitchFamily="34" charset="0"/>
            </a:rPr>
            <a:t> :</a:t>
          </a:r>
        </a:p>
      </xdr:txBody>
    </xdr:sp>
    <xdr:clientData/>
  </xdr:twoCellAnchor>
  <xdr:twoCellAnchor>
    <xdr:from>
      <xdr:col>24</xdr:col>
      <xdr:colOff>78904</xdr:colOff>
      <xdr:row>32</xdr:row>
      <xdr:rowOff>71058</xdr:rowOff>
    </xdr:from>
    <xdr:to>
      <xdr:col>34</xdr:col>
      <xdr:colOff>139359</xdr:colOff>
      <xdr:row>35</xdr:row>
      <xdr:rowOff>19624</xdr:rowOff>
    </xdr:to>
    <xdr:sp macro="" textlink="">
      <xdr:nvSpPr>
        <xdr:cNvPr id="26" name="Rounded Rectangle 4">
          <a:extLst>
            <a:ext uri="{FF2B5EF4-FFF2-40B4-BE49-F238E27FC236}">
              <a16:creationId xmlns:a16="http://schemas.microsoft.com/office/drawing/2014/main" id="{00000000-0008-0000-0100-00001A000000}"/>
            </a:ext>
          </a:extLst>
        </xdr:cNvPr>
        <xdr:cNvSpPr>
          <a:spLocks noChangeArrowheads="1"/>
        </xdr:cNvSpPr>
      </xdr:nvSpPr>
      <xdr:spPr bwMode="auto">
        <a:xfrm>
          <a:off x="5576190" y="4849887"/>
          <a:ext cx="2999598" cy="307794"/>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84667</xdr:colOff>
      <xdr:row>35</xdr:row>
      <xdr:rowOff>84340</xdr:rowOff>
    </xdr:from>
    <xdr:to>
      <xdr:col>24</xdr:col>
      <xdr:colOff>128482</xdr:colOff>
      <xdr:row>38</xdr:row>
      <xdr:rowOff>78624</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591353" y="5222397"/>
          <a:ext cx="1034415" cy="3535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Telefon </a:t>
          </a:r>
          <a:r>
            <a:rPr lang="en-MY" sz="850">
              <a:latin typeface="Arial" pitchFamily="34" charset="0"/>
              <a:cs typeface="Arial" pitchFamily="34" charset="0"/>
            </a:rPr>
            <a:t>           :</a:t>
          </a:r>
        </a:p>
        <a:p>
          <a:r>
            <a:rPr lang="en-MY" sz="850" i="1">
              <a:latin typeface="Arial" pitchFamily="34" charset="0"/>
              <a:cs typeface="Arial" pitchFamily="34" charset="0"/>
            </a:rPr>
            <a:t>Telephone </a:t>
          </a:r>
          <a:r>
            <a:rPr lang="en-MY" sz="850" i="0">
              <a:latin typeface="Arial" pitchFamily="34" charset="0"/>
              <a:cs typeface="Arial" pitchFamily="34" charset="0"/>
            </a:rPr>
            <a:t>      :</a:t>
          </a:r>
        </a:p>
      </xdr:txBody>
    </xdr:sp>
    <xdr:clientData/>
  </xdr:twoCellAnchor>
  <xdr:twoCellAnchor>
    <xdr:from>
      <xdr:col>24</xdr:col>
      <xdr:colOff>76606</xdr:colOff>
      <xdr:row>35</xdr:row>
      <xdr:rowOff>99474</xdr:rowOff>
    </xdr:from>
    <xdr:to>
      <xdr:col>34</xdr:col>
      <xdr:colOff>141514</xdr:colOff>
      <xdr:row>38</xdr:row>
      <xdr:rowOff>52120</xdr:rowOff>
    </xdr:to>
    <xdr:sp macro="" textlink="">
      <xdr:nvSpPr>
        <xdr:cNvPr id="28" name="Rounded Rectangle 4">
          <a:extLst>
            <a:ext uri="{FF2B5EF4-FFF2-40B4-BE49-F238E27FC236}">
              <a16:creationId xmlns:a16="http://schemas.microsoft.com/office/drawing/2014/main" id="{00000000-0008-0000-0100-00001C000000}"/>
            </a:ext>
          </a:extLst>
        </xdr:cNvPr>
        <xdr:cNvSpPr>
          <a:spLocks noChangeArrowheads="1"/>
        </xdr:cNvSpPr>
      </xdr:nvSpPr>
      <xdr:spPr bwMode="auto">
        <a:xfrm>
          <a:off x="5573892" y="5237531"/>
          <a:ext cx="3004051" cy="311875"/>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84687</xdr:colOff>
      <xdr:row>38</xdr:row>
      <xdr:rowOff>94397</xdr:rowOff>
    </xdr:from>
    <xdr:to>
      <xdr:col>24</xdr:col>
      <xdr:colOff>128502</xdr:colOff>
      <xdr:row>41</xdr:row>
      <xdr:rowOff>88683</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4591373" y="5591683"/>
          <a:ext cx="103441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No. Faks          </a:t>
          </a:r>
          <a:r>
            <a:rPr lang="en-MY" sz="850">
              <a:latin typeface="Arial" pitchFamily="34" charset="0"/>
              <a:cs typeface="Arial" pitchFamily="34" charset="0"/>
            </a:rPr>
            <a:t>:</a:t>
          </a:r>
        </a:p>
        <a:p>
          <a:r>
            <a:rPr lang="en-MY" sz="850" i="1">
              <a:latin typeface="Arial" pitchFamily="34" charset="0"/>
              <a:cs typeface="Arial" pitchFamily="34" charset="0"/>
            </a:rPr>
            <a:t>Fax.</a:t>
          </a:r>
          <a:r>
            <a:rPr lang="en-MY" sz="850" i="1" baseline="0">
              <a:latin typeface="Arial" pitchFamily="34" charset="0"/>
              <a:cs typeface="Arial" pitchFamily="34" charset="0"/>
            </a:rPr>
            <a:t> No   </a:t>
          </a:r>
          <a:r>
            <a:rPr lang="en-MY" sz="850" i="0">
              <a:latin typeface="Arial" pitchFamily="34" charset="0"/>
              <a:cs typeface="Arial" pitchFamily="34" charset="0"/>
            </a:rPr>
            <a:t>         :   </a:t>
          </a:r>
        </a:p>
      </xdr:txBody>
    </xdr:sp>
    <xdr:clientData/>
  </xdr:twoCellAnchor>
  <xdr:twoCellAnchor>
    <xdr:from>
      <xdr:col>24</xdr:col>
      <xdr:colOff>76606</xdr:colOff>
      <xdr:row>38</xdr:row>
      <xdr:rowOff>109531</xdr:rowOff>
    </xdr:from>
    <xdr:to>
      <xdr:col>34</xdr:col>
      <xdr:colOff>141514</xdr:colOff>
      <xdr:row>41</xdr:row>
      <xdr:rowOff>62179</xdr:rowOff>
    </xdr:to>
    <xdr:sp macro="" textlink="">
      <xdr:nvSpPr>
        <xdr:cNvPr id="30" name="Rounded Rectangle 4">
          <a:extLst>
            <a:ext uri="{FF2B5EF4-FFF2-40B4-BE49-F238E27FC236}">
              <a16:creationId xmlns:a16="http://schemas.microsoft.com/office/drawing/2014/main" id="{00000000-0008-0000-0100-00001E000000}"/>
            </a:ext>
          </a:extLst>
        </xdr:cNvPr>
        <xdr:cNvSpPr>
          <a:spLocks noChangeArrowheads="1"/>
        </xdr:cNvSpPr>
      </xdr:nvSpPr>
      <xdr:spPr bwMode="auto">
        <a:xfrm>
          <a:off x="5573892" y="5606817"/>
          <a:ext cx="3004051" cy="311876"/>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84669</xdr:colOff>
      <xdr:row>41</xdr:row>
      <xdr:rowOff>113970</xdr:rowOff>
    </xdr:from>
    <xdr:to>
      <xdr:col>24</xdr:col>
      <xdr:colOff>128484</xdr:colOff>
      <xdr:row>44</xdr:row>
      <xdr:rowOff>104172</xdr:rowOff>
    </xdr:to>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4591355" y="5970484"/>
          <a:ext cx="1034415" cy="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E-mel              </a:t>
          </a:r>
          <a:r>
            <a:rPr lang="en-MY" sz="850">
              <a:latin typeface="Arial" pitchFamily="34" charset="0"/>
              <a:cs typeface="Arial" pitchFamily="34" charset="0"/>
            </a:rPr>
            <a:t> :</a:t>
          </a:r>
        </a:p>
        <a:p>
          <a:r>
            <a:rPr lang="en-MY" sz="850" i="1">
              <a:latin typeface="Arial" pitchFamily="34" charset="0"/>
              <a:cs typeface="Arial" pitchFamily="34" charset="0"/>
            </a:rPr>
            <a:t>Email                </a:t>
          </a:r>
          <a:r>
            <a:rPr lang="en-MY" sz="850" i="0">
              <a:latin typeface="Arial" pitchFamily="34" charset="0"/>
              <a:cs typeface="Arial" pitchFamily="34" charset="0"/>
            </a:rPr>
            <a:t>:  </a:t>
          </a:r>
        </a:p>
      </xdr:txBody>
    </xdr:sp>
    <xdr:clientData/>
  </xdr:twoCellAnchor>
  <xdr:twoCellAnchor>
    <xdr:from>
      <xdr:col>24</xdr:col>
      <xdr:colOff>76606</xdr:colOff>
      <xdr:row>42</xdr:row>
      <xdr:rowOff>9361</xdr:rowOff>
    </xdr:from>
    <xdr:to>
      <xdr:col>34</xdr:col>
      <xdr:colOff>141514</xdr:colOff>
      <xdr:row>44</xdr:row>
      <xdr:rowOff>73586</xdr:rowOff>
    </xdr:to>
    <xdr:sp macro="" textlink="">
      <xdr:nvSpPr>
        <xdr:cNvPr id="32" name="Rounded Rectangle 4">
          <a:extLst>
            <a:ext uri="{FF2B5EF4-FFF2-40B4-BE49-F238E27FC236}">
              <a16:creationId xmlns:a16="http://schemas.microsoft.com/office/drawing/2014/main" id="{00000000-0008-0000-0100-000020000000}"/>
            </a:ext>
          </a:extLst>
        </xdr:cNvPr>
        <xdr:cNvSpPr>
          <a:spLocks noChangeArrowheads="1"/>
        </xdr:cNvSpPr>
      </xdr:nvSpPr>
      <xdr:spPr bwMode="auto">
        <a:xfrm>
          <a:off x="5573892" y="5985618"/>
          <a:ext cx="3004051" cy="30371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84667</xdr:colOff>
      <xdr:row>50</xdr:row>
      <xdr:rowOff>40010</xdr:rowOff>
    </xdr:from>
    <xdr:to>
      <xdr:col>25</xdr:col>
      <xdr:colOff>105834</xdr:colOff>
      <xdr:row>53</xdr:row>
      <xdr:rowOff>34296</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4572000" y="6889543"/>
          <a:ext cx="1316567" cy="426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Tandatangan   </a:t>
          </a:r>
          <a:r>
            <a:rPr lang="en-MY" sz="850" b="0">
              <a:latin typeface="Arial" pitchFamily="34" charset="0"/>
              <a:cs typeface="Arial" pitchFamily="34" charset="0"/>
            </a:rPr>
            <a:t>: </a:t>
          </a:r>
          <a:r>
            <a:rPr lang="en-MY" sz="850" b="1">
              <a:latin typeface="Arial" pitchFamily="34" charset="0"/>
              <a:cs typeface="Arial" pitchFamily="34" charset="0"/>
            </a:rPr>
            <a:t>     </a:t>
          </a:r>
        </a:p>
        <a:p>
          <a:r>
            <a:rPr lang="en-MY" sz="850" i="1">
              <a:latin typeface="Arial" pitchFamily="34" charset="0"/>
              <a:cs typeface="Arial" pitchFamily="34" charset="0"/>
            </a:rPr>
            <a:t>Signature          </a:t>
          </a:r>
          <a:r>
            <a:rPr lang="en-MY" sz="850" i="0">
              <a:latin typeface="Arial" pitchFamily="34" charset="0"/>
              <a:cs typeface="Arial" pitchFamily="34" charset="0"/>
            </a:rPr>
            <a:t>:  </a:t>
          </a:r>
        </a:p>
      </xdr:txBody>
    </xdr:sp>
    <xdr:clientData/>
  </xdr:twoCellAnchor>
  <xdr:twoCellAnchor>
    <xdr:from>
      <xdr:col>24</xdr:col>
      <xdr:colOff>76200</xdr:colOff>
      <xdr:row>50</xdr:row>
      <xdr:rowOff>62870</xdr:rowOff>
    </xdr:from>
    <xdr:to>
      <xdr:col>34</xdr:col>
      <xdr:colOff>143212</xdr:colOff>
      <xdr:row>52</xdr:row>
      <xdr:rowOff>160867</xdr:rowOff>
    </xdr:to>
    <xdr:sp macro="" textlink="">
      <xdr:nvSpPr>
        <xdr:cNvPr id="34" name="Rounded Rectangle 4">
          <a:extLst>
            <a:ext uri="{FF2B5EF4-FFF2-40B4-BE49-F238E27FC236}">
              <a16:creationId xmlns:a16="http://schemas.microsoft.com/office/drawing/2014/main" id="{00000000-0008-0000-0100-000022000000}"/>
            </a:ext>
          </a:extLst>
        </xdr:cNvPr>
        <xdr:cNvSpPr>
          <a:spLocks noChangeArrowheads="1"/>
        </xdr:cNvSpPr>
      </xdr:nvSpPr>
      <xdr:spPr bwMode="auto">
        <a:xfrm>
          <a:off x="5562600" y="6912403"/>
          <a:ext cx="3030345" cy="335064"/>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84669</xdr:colOff>
      <xdr:row>53</xdr:row>
      <xdr:rowOff>53061</xdr:rowOff>
    </xdr:from>
    <xdr:to>
      <xdr:col>25</xdr:col>
      <xdr:colOff>133350</xdr:colOff>
      <xdr:row>56</xdr:row>
      <xdr:rowOff>47346</xdr:rowOff>
    </xdr:to>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4591355" y="7433575"/>
          <a:ext cx="133319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Tarikh </a:t>
          </a:r>
          <a:r>
            <a:rPr lang="en-MY" sz="850">
              <a:latin typeface="Arial" pitchFamily="34" charset="0"/>
              <a:cs typeface="Arial" pitchFamily="34" charset="0"/>
            </a:rPr>
            <a:t>             </a:t>
          </a:r>
          <a:r>
            <a:rPr lang="en-MY" sz="850" b="0">
              <a:latin typeface="Arial" pitchFamily="34" charset="0"/>
              <a:cs typeface="Arial" pitchFamily="34" charset="0"/>
            </a:rPr>
            <a:t> :</a:t>
          </a:r>
        </a:p>
        <a:p>
          <a:r>
            <a:rPr lang="en-MY" sz="850" i="1">
              <a:latin typeface="Arial" pitchFamily="34" charset="0"/>
              <a:cs typeface="Arial" pitchFamily="34" charset="0"/>
            </a:rPr>
            <a:t>Date                  </a:t>
          </a:r>
          <a:r>
            <a:rPr lang="en-MY" sz="850" i="0">
              <a:latin typeface="Arial" pitchFamily="34" charset="0"/>
              <a:cs typeface="Arial" pitchFamily="34" charset="0"/>
            </a:rPr>
            <a:t>:    </a:t>
          </a:r>
        </a:p>
      </xdr:txBody>
    </xdr:sp>
    <xdr:clientData/>
  </xdr:twoCellAnchor>
  <xdr:twoCellAnchor>
    <xdr:from>
      <xdr:col>0</xdr:col>
      <xdr:colOff>123825</xdr:colOff>
      <xdr:row>5</xdr:row>
      <xdr:rowOff>4080</xdr:rowOff>
    </xdr:from>
    <xdr:to>
      <xdr:col>12</xdr:col>
      <xdr:colOff>217715</xdr:colOff>
      <xdr:row>8</xdr:row>
      <xdr:rowOff>108857</xdr:rowOff>
    </xdr:to>
    <xdr:sp macro="" textlink="">
      <xdr:nvSpPr>
        <xdr:cNvPr id="38" name="Rounded Rectangle 4">
          <a:extLst>
            <a:ext uri="{FF2B5EF4-FFF2-40B4-BE49-F238E27FC236}">
              <a16:creationId xmlns:a16="http://schemas.microsoft.com/office/drawing/2014/main" id="{00000000-0008-0000-0100-000026000000}"/>
            </a:ext>
          </a:extLst>
        </xdr:cNvPr>
        <xdr:cNvSpPr>
          <a:spLocks noChangeArrowheads="1"/>
        </xdr:cNvSpPr>
      </xdr:nvSpPr>
      <xdr:spPr bwMode="auto">
        <a:xfrm>
          <a:off x="123825" y="823230"/>
          <a:ext cx="2760890" cy="495302"/>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0</xdr:col>
      <xdr:colOff>93368</xdr:colOff>
      <xdr:row>4</xdr:row>
      <xdr:rowOff>34636</xdr:rowOff>
    </xdr:from>
    <xdr:to>
      <xdr:col>12</xdr:col>
      <xdr:colOff>251113</xdr:colOff>
      <xdr:row>8</xdr:row>
      <xdr:rowOff>164523</xdr:rowOff>
    </xdr:to>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93368" y="779318"/>
          <a:ext cx="2807427" cy="60613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100" b="1">
              <a:latin typeface="Arial" pitchFamily="34" charset="0"/>
              <a:cs typeface="Arial" pitchFamily="34" charset="0"/>
            </a:rPr>
            <a:t>Sila</a:t>
          </a:r>
          <a:r>
            <a:rPr lang="en-US" sz="1100" b="1" baseline="0">
              <a:latin typeface="Arial" pitchFamily="34" charset="0"/>
              <a:cs typeface="Arial" pitchFamily="34" charset="0"/>
            </a:rPr>
            <a:t> buat satu salinan untuk rekod tuan</a:t>
          </a:r>
        </a:p>
        <a:p>
          <a:pPr algn="ctr"/>
          <a:r>
            <a:rPr lang="en-US" sz="1100" i="1" baseline="0">
              <a:latin typeface="Arial" pitchFamily="34" charset="0"/>
              <a:cs typeface="Arial" pitchFamily="34" charset="0"/>
            </a:rPr>
            <a:t>Please make a copy for your record</a:t>
          </a:r>
          <a:endParaRPr lang="en-US" sz="1100" i="1">
            <a:latin typeface="Arial" pitchFamily="34" charset="0"/>
            <a:cs typeface="Arial" pitchFamily="34" charset="0"/>
          </a:endParaRPr>
        </a:p>
      </xdr:txBody>
    </xdr:sp>
    <xdr:clientData/>
  </xdr:twoCellAnchor>
  <xdr:twoCellAnchor>
    <xdr:from>
      <xdr:col>25</xdr:col>
      <xdr:colOff>123826</xdr:colOff>
      <xdr:row>1</xdr:row>
      <xdr:rowOff>14976</xdr:rowOff>
    </xdr:from>
    <xdr:to>
      <xdr:col>35</xdr:col>
      <xdr:colOff>95251</xdr:colOff>
      <xdr:row>3</xdr:row>
      <xdr:rowOff>155656</xdr:rowOff>
    </xdr:to>
    <xdr:sp macro="" textlink="">
      <xdr:nvSpPr>
        <xdr:cNvPr id="48" name="Rounded Rectangle 4">
          <a:extLst>
            <a:ext uri="{FF2B5EF4-FFF2-40B4-BE49-F238E27FC236}">
              <a16:creationId xmlns:a16="http://schemas.microsoft.com/office/drawing/2014/main" id="{00000000-0008-0000-0100-000030000000}"/>
            </a:ext>
          </a:extLst>
        </xdr:cNvPr>
        <xdr:cNvSpPr>
          <a:spLocks noChangeArrowheads="1"/>
        </xdr:cNvSpPr>
      </xdr:nvSpPr>
      <xdr:spPr bwMode="auto">
        <a:xfrm>
          <a:off x="5915026" y="167376"/>
          <a:ext cx="2758168" cy="54345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25</xdr:col>
      <xdr:colOff>171710</xdr:colOff>
      <xdr:row>1</xdr:row>
      <xdr:rowOff>5442</xdr:rowOff>
    </xdr:from>
    <xdr:to>
      <xdr:col>35</xdr:col>
      <xdr:colOff>85674</xdr:colOff>
      <xdr:row>3</xdr:row>
      <xdr:rowOff>165190</xdr:rowOff>
    </xdr:to>
    <xdr:grpSp>
      <xdr:nvGrpSpPr>
        <xdr:cNvPr id="54" name="Group 53">
          <a:extLst>
            <a:ext uri="{FF2B5EF4-FFF2-40B4-BE49-F238E27FC236}">
              <a16:creationId xmlns:a16="http://schemas.microsoft.com/office/drawing/2014/main" id="{00000000-0008-0000-0100-000036000000}"/>
            </a:ext>
          </a:extLst>
        </xdr:cNvPr>
        <xdr:cNvGrpSpPr/>
      </xdr:nvGrpSpPr>
      <xdr:grpSpPr>
        <a:xfrm>
          <a:off x="5808778" y="161306"/>
          <a:ext cx="2632919" cy="558066"/>
          <a:chOff x="6191249" y="1352550"/>
          <a:chExt cx="2686051" cy="561975"/>
        </a:xfrm>
      </xdr:grpSpPr>
      <xdr:sp macro="" textlink="">
        <xdr:nvSpPr>
          <xdr:cNvPr id="75782" name="Text Box 6">
            <a:extLst>
              <a:ext uri="{FF2B5EF4-FFF2-40B4-BE49-F238E27FC236}">
                <a16:creationId xmlns:a16="http://schemas.microsoft.com/office/drawing/2014/main" id="{00000000-0008-0000-0100-000006280100}"/>
              </a:ext>
            </a:extLst>
          </xdr:cNvPr>
          <xdr:cNvSpPr txBox="1">
            <a:spLocks noChangeArrowheads="1"/>
          </xdr:cNvSpPr>
        </xdr:nvSpPr>
        <xdr:spPr bwMode="auto">
          <a:xfrm>
            <a:off x="6191249" y="1390650"/>
            <a:ext cx="2066925" cy="485775"/>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100" b="1" i="0" u="none" strike="noStrike" baseline="0">
                <a:solidFill>
                  <a:sysClr val="windowText" lastClr="000000"/>
                </a:solidFill>
                <a:latin typeface="Arial"/>
                <a:cs typeface="Arial"/>
              </a:rPr>
              <a:t>PETROLEUM DAN GAS ASLI</a:t>
            </a:r>
          </a:p>
          <a:p>
            <a:pPr algn="ctr" rtl="0">
              <a:defRPr sz="1000"/>
            </a:pPr>
            <a:endParaRPr lang="en-US" sz="300" b="1" i="0" u="none" strike="noStrike" baseline="0">
              <a:solidFill>
                <a:sysClr val="windowText" lastClr="000000"/>
              </a:solidFill>
              <a:latin typeface="Arial"/>
              <a:cs typeface="Arial"/>
            </a:endParaRPr>
          </a:p>
          <a:p>
            <a:pPr algn="ctr" rtl="0">
              <a:defRPr sz="1000"/>
            </a:pPr>
            <a:r>
              <a:rPr lang="en-US" sz="1000" b="0" i="1" u="none" strike="noStrike" baseline="0">
                <a:solidFill>
                  <a:sysClr val="windowText" lastClr="000000"/>
                </a:solidFill>
                <a:latin typeface="Arial"/>
                <a:cs typeface="Arial"/>
              </a:rPr>
              <a:t>PETROLEUM AND NATURAL GAS</a:t>
            </a:r>
          </a:p>
        </xdr:txBody>
      </xdr:sp>
      <xdr:grpSp>
        <xdr:nvGrpSpPr>
          <xdr:cNvPr id="53" name="Group 52">
            <a:extLst>
              <a:ext uri="{FF2B5EF4-FFF2-40B4-BE49-F238E27FC236}">
                <a16:creationId xmlns:a16="http://schemas.microsoft.com/office/drawing/2014/main" id="{00000000-0008-0000-0100-000035000000}"/>
              </a:ext>
            </a:extLst>
          </xdr:cNvPr>
          <xdr:cNvGrpSpPr/>
        </xdr:nvGrpSpPr>
        <xdr:grpSpPr>
          <a:xfrm>
            <a:off x="8258175" y="1352550"/>
            <a:ext cx="619125" cy="561975"/>
            <a:chOff x="8258175" y="1352550"/>
            <a:chExt cx="619125" cy="561975"/>
          </a:xfrm>
        </xdr:grpSpPr>
        <xdr:sp macro="" textlink="">
          <xdr:nvSpPr>
            <xdr:cNvPr id="49" name="Rectangle 48">
              <a:extLst>
                <a:ext uri="{FF2B5EF4-FFF2-40B4-BE49-F238E27FC236}">
                  <a16:creationId xmlns:a16="http://schemas.microsoft.com/office/drawing/2014/main" id="{00000000-0008-0000-0100-000031000000}"/>
                </a:ext>
              </a:extLst>
            </xdr:cNvPr>
            <xdr:cNvSpPr/>
          </xdr:nvSpPr>
          <xdr:spPr bwMode="auto">
            <a:xfrm>
              <a:off x="8267700" y="1352550"/>
              <a:ext cx="609600" cy="5619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lang="en-US" sz="2000" b="1">
                  <a:solidFill>
                    <a:sysClr val="windowText" lastClr="000000"/>
                  </a:solidFill>
                  <a:latin typeface="Arial" pitchFamily="34" charset="0"/>
                  <a:cs typeface="Arial" pitchFamily="34" charset="0"/>
                </a:rPr>
                <a:t>207</a:t>
              </a:r>
            </a:p>
          </xdr:txBody>
        </xdr:sp>
        <xdr:cxnSp macro="">
          <xdr:nvCxnSpPr>
            <xdr:cNvPr id="51" name="Straight Connector 50">
              <a:extLst>
                <a:ext uri="{FF2B5EF4-FFF2-40B4-BE49-F238E27FC236}">
                  <a16:creationId xmlns:a16="http://schemas.microsoft.com/office/drawing/2014/main" id="{00000000-0008-0000-0100-000033000000}"/>
                </a:ext>
              </a:extLst>
            </xdr:cNvPr>
            <xdr:cNvCxnSpPr/>
          </xdr:nvCxnSpPr>
          <xdr:spPr bwMode="auto">
            <a:xfrm>
              <a:off x="8258175" y="1362075"/>
              <a:ext cx="0" cy="542925"/>
            </a:xfrm>
            <a:prstGeom prst="line">
              <a:avLst/>
            </a:prstGeom>
            <a:solidFill>
              <a:srgbClr val="FFFFFF"/>
            </a:solidFill>
            <a:ln w="9525" cap="flat" cmpd="sng" algn="ctr">
              <a:solidFill>
                <a:schemeClr val="tx2">
                  <a:lumMod val="40000"/>
                  <a:lumOff val="60000"/>
                </a:schemeClr>
              </a:solidFill>
              <a:prstDash val="solid"/>
              <a:round/>
              <a:headEnd type="none" w="med" len="med"/>
              <a:tailEnd type="none" w="med" len="med"/>
            </a:ln>
            <a:effectLst/>
          </xdr:spPr>
        </xdr:cxnSp>
      </xdr:grpSp>
    </xdr:grpSp>
    <xdr:clientData/>
  </xdr:twoCellAnchor>
  <xdr:twoCellAnchor editAs="absolute">
    <xdr:from>
      <xdr:col>16</xdr:col>
      <xdr:colOff>112394</xdr:colOff>
      <xdr:row>0</xdr:row>
      <xdr:rowOff>66675</xdr:rowOff>
    </xdr:from>
    <xdr:to>
      <xdr:col>22</xdr:col>
      <xdr:colOff>150495</xdr:colOff>
      <xdr:row>8</xdr:row>
      <xdr:rowOff>9525</xdr:rowOff>
    </xdr:to>
    <xdr:pic>
      <xdr:nvPicPr>
        <xdr:cNvPr id="59" name="Picture 4">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7388" b="10601"/>
        <a:stretch>
          <a:fillRect/>
        </a:stretch>
      </xdr:blipFill>
      <xdr:spPr bwMode="auto">
        <a:xfrm>
          <a:off x="3686174" y="66675"/>
          <a:ext cx="1266826" cy="1152525"/>
        </a:xfrm>
        <a:prstGeom prst="rect">
          <a:avLst/>
        </a:prstGeom>
        <a:noFill/>
        <a:ln w="9525">
          <a:noFill/>
          <a:miter lim="800000"/>
          <a:headEnd/>
          <a:tailEnd/>
        </a:ln>
      </xdr:spPr>
    </xdr:pic>
    <xdr:clientData/>
  </xdr:twoCellAnchor>
  <xdr:twoCellAnchor>
    <xdr:from>
      <xdr:col>1</xdr:col>
      <xdr:colOff>66675</xdr:colOff>
      <xdr:row>40</xdr:row>
      <xdr:rowOff>84361</xdr:rowOff>
    </xdr:from>
    <xdr:to>
      <xdr:col>18</xdr:col>
      <xdr:colOff>161925</xdr:colOff>
      <xdr:row>48</xdr:row>
      <xdr:rowOff>84360</xdr:rowOff>
    </xdr:to>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202142" y="5689294"/>
          <a:ext cx="4015316" cy="922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850" b="1" baseline="0">
            <a:latin typeface="Arial" pitchFamily="34" charset="0"/>
            <a:cs typeface="Arial" pitchFamily="34" charset="0"/>
          </a:endParaRPr>
        </a:p>
      </xdr:txBody>
    </xdr:sp>
    <xdr:clientData/>
  </xdr:twoCellAnchor>
  <xdr:twoCellAnchor>
    <xdr:from>
      <xdr:col>0</xdr:col>
      <xdr:colOff>120863</xdr:colOff>
      <xdr:row>1</xdr:row>
      <xdr:rowOff>33743</xdr:rowOff>
    </xdr:from>
    <xdr:to>
      <xdr:col>12</xdr:col>
      <xdr:colOff>206829</xdr:colOff>
      <xdr:row>3</xdr:row>
      <xdr:rowOff>156103</xdr:rowOff>
    </xdr:to>
    <xdr:sp macro="" textlink="">
      <xdr:nvSpPr>
        <xdr:cNvPr id="57" name="Rounded Rectangle 4">
          <a:extLst>
            <a:ext uri="{FF2B5EF4-FFF2-40B4-BE49-F238E27FC236}">
              <a16:creationId xmlns:a16="http://schemas.microsoft.com/office/drawing/2014/main" id="{00000000-0008-0000-0100-000039000000}"/>
            </a:ext>
          </a:extLst>
        </xdr:cNvPr>
        <xdr:cNvSpPr>
          <a:spLocks noChangeArrowheads="1"/>
        </xdr:cNvSpPr>
      </xdr:nvSpPr>
      <xdr:spPr bwMode="auto">
        <a:xfrm>
          <a:off x="120863" y="186143"/>
          <a:ext cx="2850937" cy="52513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1</xdr:col>
      <xdr:colOff>114713</xdr:colOff>
      <xdr:row>1</xdr:row>
      <xdr:rowOff>43159</xdr:rowOff>
    </xdr:from>
    <xdr:to>
      <xdr:col>12</xdr:col>
      <xdr:colOff>217716</xdr:colOff>
      <xdr:row>3</xdr:row>
      <xdr:rowOff>188321</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256227" y="195559"/>
          <a:ext cx="2726460" cy="547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100" b="1">
              <a:latin typeface="Arial" pitchFamily="34" charset="0"/>
              <a:cs typeface="Arial" pitchFamily="34" charset="0"/>
            </a:rPr>
            <a:t>Sulit selepas data diisi</a:t>
          </a:r>
          <a:endParaRPr lang="en-US" sz="1100" b="1" baseline="0">
            <a:latin typeface="Arial" pitchFamily="34" charset="0"/>
            <a:cs typeface="Arial" pitchFamily="34" charset="0"/>
          </a:endParaRPr>
        </a:p>
        <a:p>
          <a:pPr algn="ctr"/>
          <a:r>
            <a:rPr lang="en-US" sz="1100" i="1" baseline="0">
              <a:latin typeface="Arial" pitchFamily="34" charset="0"/>
              <a:cs typeface="Arial" pitchFamily="34" charset="0"/>
            </a:rPr>
            <a:t>Confidential when filled with data</a:t>
          </a:r>
          <a:endParaRPr lang="en-US" sz="1100" i="1">
            <a:latin typeface="Arial" pitchFamily="34" charset="0"/>
            <a:cs typeface="Arial" pitchFamily="34" charset="0"/>
          </a:endParaRPr>
        </a:p>
      </xdr:txBody>
    </xdr:sp>
    <xdr:clientData/>
  </xdr:twoCellAnchor>
  <xdr:twoCellAnchor>
    <xdr:from>
      <xdr:col>25</xdr:col>
      <xdr:colOff>119743</xdr:colOff>
      <xdr:row>5</xdr:row>
      <xdr:rowOff>920</xdr:rowOff>
    </xdr:from>
    <xdr:to>
      <xdr:col>35</xdr:col>
      <xdr:colOff>91168</xdr:colOff>
      <xdr:row>8</xdr:row>
      <xdr:rowOff>122897</xdr:rowOff>
    </xdr:to>
    <xdr:sp macro="" textlink="">
      <xdr:nvSpPr>
        <xdr:cNvPr id="56" name="Rounded Rectangle 4">
          <a:extLst>
            <a:ext uri="{FF2B5EF4-FFF2-40B4-BE49-F238E27FC236}">
              <a16:creationId xmlns:a16="http://schemas.microsoft.com/office/drawing/2014/main" id="{00000000-0008-0000-0100-000038000000}"/>
            </a:ext>
          </a:extLst>
        </xdr:cNvPr>
        <xdr:cNvSpPr>
          <a:spLocks noChangeArrowheads="1"/>
        </xdr:cNvSpPr>
      </xdr:nvSpPr>
      <xdr:spPr bwMode="auto">
        <a:xfrm>
          <a:off x="5910943" y="828234"/>
          <a:ext cx="2758168" cy="502977"/>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25</xdr:col>
      <xdr:colOff>140768</xdr:colOff>
      <xdr:row>5</xdr:row>
      <xdr:rowOff>47625</xdr:rowOff>
    </xdr:from>
    <xdr:to>
      <xdr:col>35</xdr:col>
      <xdr:colOff>87227</xdr:colOff>
      <xdr:row>8</xdr:row>
      <xdr:rowOff>80282</xdr:rowOff>
    </xdr:to>
    <xdr:sp macro="" textlink="">
      <xdr:nvSpPr>
        <xdr:cNvPr id="60" name="Text Box 6">
          <a:extLst>
            <a:ext uri="{FF2B5EF4-FFF2-40B4-BE49-F238E27FC236}">
              <a16:creationId xmlns:a16="http://schemas.microsoft.com/office/drawing/2014/main" id="{00000000-0008-0000-0100-00003C000000}"/>
            </a:ext>
          </a:extLst>
        </xdr:cNvPr>
        <xdr:cNvSpPr txBox="1">
          <a:spLocks noChangeArrowheads="1"/>
        </xdr:cNvSpPr>
      </xdr:nvSpPr>
      <xdr:spPr bwMode="auto">
        <a:xfrm>
          <a:off x="5798618" y="866775"/>
          <a:ext cx="2661084" cy="42318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100" b="1" i="0" u="none" strike="noStrike" baseline="0">
              <a:solidFill>
                <a:srgbClr val="000000"/>
              </a:solidFill>
              <a:latin typeface="Arial"/>
              <a:cs typeface="Arial"/>
            </a:rPr>
            <a:t>TAHUN RUJUKAN 2021</a:t>
          </a:r>
        </a:p>
        <a:p>
          <a:pPr algn="ctr" rtl="0">
            <a:defRPr sz="1000"/>
          </a:pPr>
          <a:endParaRPr lang="en-US" sz="300" b="1" i="0" u="none" strike="noStrike" baseline="0">
            <a:solidFill>
              <a:srgbClr val="000000"/>
            </a:solidFill>
            <a:latin typeface="Arial"/>
            <a:cs typeface="Arial"/>
          </a:endParaRPr>
        </a:p>
        <a:p>
          <a:pPr algn="ctr" rtl="0">
            <a:defRPr sz="1000"/>
          </a:pPr>
          <a:r>
            <a:rPr lang="en-US" sz="1000" b="0" i="1" u="none" strike="noStrike" baseline="0">
              <a:solidFill>
                <a:srgbClr val="000000"/>
              </a:solidFill>
              <a:latin typeface="Arial"/>
              <a:cs typeface="Arial"/>
            </a:rPr>
            <a:t>REFERENCE YEAR 2021</a:t>
          </a:r>
        </a:p>
      </xdr:txBody>
    </xdr:sp>
    <xdr:clientData/>
  </xdr:twoCellAnchor>
  <xdr:twoCellAnchor>
    <xdr:from>
      <xdr:col>24</xdr:col>
      <xdr:colOff>84647</xdr:colOff>
      <xdr:row>53</xdr:row>
      <xdr:rowOff>59269</xdr:rowOff>
    </xdr:from>
    <xdr:to>
      <xdr:col>35</xdr:col>
      <xdr:colOff>5621</xdr:colOff>
      <xdr:row>56</xdr:row>
      <xdr:rowOff>4961</xdr:rowOff>
    </xdr:to>
    <xdr:sp macro="" textlink="">
      <xdr:nvSpPr>
        <xdr:cNvPr id="39" name="Rounded Rectangle 4">
          <a:extLst>
            <a:ext uri="{FF2B5EF4-FFF2-40B4-BE49-F238E27FC236}">
              <a16:creationId xmlns:a16="http://schemas.microsoft.com/office/drawing/2014/main" id="{00000000-0008-0000-0100-000027000000}"/>
            </a:ext>
          </a:extLst>
        </xdr:cNvPr>
        <xdr:cNvSpPr>
          <a:spLocks noChangeArrowheads="1"/>
        </xdr:cNvSpPr>
      </xdr:nvSpPr>
      <xdr:spPr bwMode="auto">
        <a:xfrm>
          <a:off x="5571047" y="7340602"/>
          <a:ext cx="3028241" cy="301292"/>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171450</xdr:colOff>
      <xdr:row>2</xdr:row>
      <xdr:rowOff>76200</xdr:rowOff>
    </xdr:from>
    <xdr:ext cx="523875" cy="533400"/>
    <xdr:grpSp>
      <xdr:nvGrpSpPr>
        <xdr:cNvPr id="2" name="Shape 2">
          <a:extLst>
            <a:ext uri="{FF2B5EF4-FFF2-40B4-BE49-F238E27FC236}">
              <a16:creationId xmlns:a16="http://schemas.microsoft.com/office/drawing/2014/main" id="{E76BA86C-A99B-42DB-A430-D8CA5901817F}"/>
            </a:ext>
          </a:extLst>
        </xdr:cNvPr>
        <xdr:cNvGrpSpPr/>
      </xdr:nvGrpSpPr>
      <xdr:grpSpPr>
        <a:xfrm>
          <a:off x="171450" y="337897"/>
          <a:ext cx="523875" cy="533400"/>
          <a:chOff x="5041200" y="3513300"/>
          <a:chExt cx="609600" cy="533400"/>
        </a:xfrm>
      </xdr:grpSpPr>
      <xdr:grpSp>
        <xdr:nvGrpSpPr>
          <xdr:cNvPr id="3" name="Shape 156">
            <a:extLst>
              <a:ext uri="{FF2B5EF4-FFF2-40B4-BE49-F238E27FC236}">
                <a16:creationId xmlns:a16="http://schemas.microsoft.com/office/drawing/2014/main" id="{1491F411-228E-8132-EB66-7E1C44F4838F}"/>
              </a:ext>
            </a:extLst>
          </xdr:cNvPr>
          <xdr:cNvGrpSpPr/>
        </xdr:nvGrpSpPr>
        <xdr:grpSpPr>
          <a:xfrm>
            <a:off x="5041200" y="3513300"/>
            <a:ext cx="609600" cy="533400"/>
            <a:chOff x="485775" y="123825"/>
            <a:chExt cx="447676" cy="447675"/>
          </a:xfrm>
        </xdr:grpSpPr>
        <xdr:sp macro="" textlink="">
          <xdr:nvSpPr>
            <xdr:cNvPr id="4" name="Shape 32">
              <a:extLst>
                <a:ext uri="{FF2B5EF4-FFF2-40B4-BE49-F238E27FC236}">
                  <a16:creationId xmlns:a16="http://schemas.microsoft.com/office/drawing/2014/main" id="{BC350E24-D9FA-4F98-C1E5-E98A281A9A8A}"/>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157">
              <a:extLst>
                <a:ext uri="{FF2B5EF4-FFF2-40B4-BE49-F238E27FC236}">
                  <a16:creationId xmlns:a16="http://schemas.microsoft.com/office/drawing/2014/main" id="{9907F9BE-27E2-00EE-75F3-1A01ED75CD31}"/>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6" name="Shape 158">
              <a:extLst>
                <a:ext uri="{FF2B5EF4-FFF2-40B4-BE49-F238E27FC236}">
                  <a16:creationId xmlns:a16="http://schemas.microsoft.com/office/drawing/2014/main" id="{2D798BA4-7933-2ECA-BE5C-F7B9F3D5066D}"/>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oneCellAnchor>
    <xdr:from>
      <xdr:col>37</xdr:col>
      <xdr:colOff>28575</xdr:colOff>
      <xdr:row>2</xdr:row>
      <xdr:rowOff>133350</xdr:rowOff>
    </xdr:from>
    <xdr:ext cx="552450" cy="533400"/>
    <xdr:grpSp>
      <xdr:nvGrpSpPr>
        <xdr:cNvPr id="7" name="Shape 2">
          <a:extLst>
            <a:ext uri="{FF2B5EF4-FFF2-40B4-BE49-F238E27FC236}">
              <a16:creationId xmlns:a16="http://schemas.microsoft.com/office/drawing/2014/main" id="{D0F7783B-B058-4A2F-9B63-C49D09319CA8}"/>
            </a:ext>
          </a:extLst>
        </xdr:cNvPr>
        <xdr:cNvGrpSpPr/>
      </xdr:nvGrpSpPr>
      <xdr:grpSpPr>
        <a:xfrm>
          <a:off x="8618393" y="395047"/>
          <a:ext cx="552450" cy="533400"/>
          <a:chOff x="5022150" y="3513300"/>
          <a:chExt cx="647700" cy="533400"/>
        </a:xfrm>
      </xdr:grpSpPr>
      <xdr:grpSp>
        <xdr:nvGrpSpPr>
          <xdr:cNvPr id="8" name="Shape 159">
            <a:extLst>
              <a:ext uri="{FF2B5EF4-FFF2-40B4-BE49-F238E27FC236}">
                <a16:creationId xmlns:a16="http://schemas.microsoft.com/office/drawing/2014/main" id="{DB1E1AA5-F1EA-987B-C434-04A668EF6B75}"/>
              </a:ext>
            </a:extLst>
          </xdr:cNvPr>
          <xdr:cNvGrpSpPr/>
        </xdr:nvGrpSpPr>
        <xdr:grpSpPr>
          <a:xfrm>
            <a:off x="5022150" y="3513300"/>
            <a:ext cx="647700" cy="533400"/>
            <a:chOff x="485775" y="123825"/>
            <a:chExt cx="447676" cy="447675"/>
          </a:xfrm>
        </xdr:grpSpPr>
        <xdr:sp macro="" textlink="">
          <xdr:nvSpPr>
            <xdr:cNvPr id="9" name="Shape 32">
              <a:extLst>
                <a:ext uri="{FF2B5EF4-FFF2-40B4-BE49-F238E27FC236}">
                  <a16:creationId xmlns:a16="http://schemas.microsoft.com/office/drawing/2014/main" id="{0A4121C0-FD8F-37CC-020C-B73D4D2EA9AA}"/>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60">
              <a:extLst>
                <a:ext uri="{FF2B5EF4-FFF2-40B4-BE49-F238E27FC236}">
                  <a16:creationId xmlns:a16="http://schemas.microsoft.com/office/drawing/2014/main" id="{CB1579E2-75ED-E1E9-1D1E-2397992BB02A}"/>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11" name="Shape 161">
              <a:extLst>
                <a:ext uri="{FF2B5EF4-FFF2-40B4-BE49-F238E27FC236}">
                  <a16:creationId xmlns:a16="http://schemas.microsoft.com/office/drawing/2014/main" id="{96566921-2816-FBC4-4969-007BCD87FAF4}"/>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38101</xdr:colOff>
      <xdr:row>2</xdr:row>
      <xdr:rowOff>57150</xdr:rowOff>
    </xdr:from>
    <xdr:ext cx="514350" cy="533400"/>
    <xdr:grpSp>
      <xdr:nvGrpSpPr>
        <xdr:cNvPr id="2" name="Shape 2">
          <a:extLst>
            <a:ext uri="{FF2B5EF4-FFF2-40B4-BE49-F238E27FC236}">
              <a16:creationId xmlns:a16="http://schemas.microsoft.com/office/drawing/2014/main" id="{AD69427B-E18D-4DA7-95CA-A258AA02708B}"/>
            </a:ext>
          </a:extLst>
        </xdr:cNvPr>
        <xdr:cNvGrpSpPr/>
      </xdr:nvGrpSpPr>
      <xdr:grpSpPr>
        <a:xfrm>
          <a:off x="315192" y="318847"/>
          <a:ext cx="514350" cy="533400"/>
          <a:chOff x="5055488" y="3513300"/>
          <a:chExt cx="581025" cy="533400"/>
        </a:xfrm>
      </xdr:grpSpPr>
      <xdr:grpSp>
        <xdr:nvGrpSpPr>
          <xdr:cNvPr id="3" name="Shape 163">
            <a:extLst>
              <a:ext uri="{FF2B5EF4-FFF2-40B4-BE49-F238E27FC236}">
                <a16:creationId xmlns:a16="http://schemas.microsoft.com/office/drawing/2014/main" id="{2B5CBA43-6559-DFD8-9307-F4C7B2C42466}"/>
              </a:ext>
            </a:extLst>
          </xdr:cNvPr>
          <xdr:cNvGrpSpPr/>
        </xdr:nvGrpSpPr>
        <xdr:grpSpPr>
          <a:xfrm>
            <a:off x="5055488" y="3513300"/>
            <a:ext cx="581025" cy="533400"/>
            <a:chOff x="485775" y="123825"/>
            <a:chExt cx="447676" cy="447675"/>
          </a:xfrm>
        </xdr:grpSpPr>
        <xdr:sp macro="" textlink="">
          <xdr:nvSpPr>
            <xdr:cNvPr id="4" name="Shape 32">
              <a:extLst>
                <a:ext uri="{FF2B5EF4-FFF2-40B4-BE49-F238E27FC236}">
                  <a16:creationId xmlns:a16="http://schemas.microsoft.com/office/drawing/2014/main" id="{7C999BEA-198E-A799-91CF-FC449907FD63}"/>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164">
              <a:extLst>
                <a:ext uri="{FF2B5EF4-FFF2-40B4-BE49-F238E27FC236}">
                  <a16:creationId xmlns:a16="http://schemas.microsoft.com/office/drawing/2014/main" id="{FD242A12-5A96-B6FC-B46D-FA125A42AB20}"/>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6" name="Shape 165">
              <a:extLst>
                <a:ext uri="{FF2B5EF4-FFF2-40B4-BE49-F238E27FC236}">
                  <a16:creationId xmlns:a16="http://schemas.microsoft.com/office/drawing/2014/main" id="{9FA4355B-F439-DA83-C230-8E51C3F574E7}"/>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oneCellAnchor>
    <xdr:from>
      <xdr:col>40</xdr:col>
      <xdr:colOff>123825</xdr:colOff>
      <xdr:row>2</xdr:row>
      <xdr:rowOff>85725</xdr:rowOff>
    </xdr:from>
    <xdr:ext cx="523875" cy="533400"/>
    <xdr:grpSp>
      <xdr:nvGrpSpPr>
        <xdr:cNvPr id="7" name="Shape 2">
          <a:extLst>
            <a:ext uri="{FF2B5EF4-FFF2-40B4-BE49-F238E27FC236}">
              <a16:creationId xmlns:a16="http://schemas.microsoft.com/office/drawing/2014/main" id="{80910515-C9F2-4685-AC65-8ACD1DBD869D}"/>
            </a:ext>
          </a:extLst>
        </xdr:cNvPr>
        <xdr:cNvGrpSpPr/>
      </xdr:nvGrpSpPr>
      <xdr:grpSpPr>
        <a:xfrm>
          <a:off x="8967643" y="347422"/>
          <a:ext cx="523875" cy="533400"/>
          <a:chOff x="5026913" y="3513300"/>
          <a:chExt cx="638175" cy="533400"/>
        </a:xfrm>
      </xdr:grpSpPr>
      <xdr:grpSp>
        <xdr:nvGrpSpPr>
          <xdr:cNvPr id="8" name="Shape 166">
            <a:extLst>
              <a:ext uri="{FF2B5EF4-FFF2-40B4-BE49-F238E27FC236}">
                <a16:creationId xmlns:a16="http://schemas.microsoft.com/office/drawing/2014/main" id="{1D0019C9-0F69-A845-2F4B-14F56C1B766E}"/>
              </a:ext>
            </a:extLst>
          </xdr:cNvPr>
          <xdr:cNvGrpSpPr/>
        </xdr:nvGrpSpPr>
        <xdr:grpSpPr>
          <a:xfrm>
            <a:off x="5026913" y="3513300"/>
            <a:ext cx="638175" cy="533400"/>
            <a:chOff x="485775" y="123825"/>
            <a:chExt cx="447676" cy="447675"/>
          </a:xfrm>
        </xdr:grpSpPr>
        <xdr:sp macro="" textlink="">
          <xdr:nvSpPr>
            <xdr:cNvPr id="9" name="Shape 32">
              <a:extLst>
                <a:ext uri="{FF2B5EF4-FFF2-40B4-BE49-F238E27FC236}">
                  <a16:creationId xmlns:a16="http://schemas.microsoft.com/office/drawing/2014/main" id="{B47A01F0-36C7-7F9E-B323-BA993EC6351F}"/>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67">
              <a:extLst>
                <a:ext uri="{FF2B5EF4-FFF2-40B4-BE49-F238E27FC236}">
                  <a16:creationId xmlns:a16="http://schemas.microsoft.com/office/drawing/2014/main" id="{81AB251F-D21D-2ECB-37D1-BFA5721E3BF1}"/>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11" name="Shape 168">
              <a:extLst>
                <a:ext uri="{FF2B5EF4-FFF2-40B4-BE49-F238E27FC236}">
                  <a16:creationId xmlns:a16="http://schemas.microsoft.com/office/drawing/2014/main" id="{9F671285-08CF-56BC-A8F9-FE21082A7A7C}"/>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13</a:t>
              </a:r>
              <a:endParaRPr sz="1400"/>
            </a:p>
          </xdr:txBody>
        </xdr:sp>
      </xdr:grpSp>
    </xdr:grpSp>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282389</xdr:colOff>
      <xdr:row>2</xdr:row>
      <xdr:rowOff>84044</xdr:rowOff>
    </xdr:from>
    <xdr:ext cx="612962" cy="601756"/>
    <xdr:grpSp>
      <xdr:nvGrpSpPr>
        <xdr:cNvPr id="2" name="Shape 2">
          <a:extLst>
            <a:ext uri="{FF2B5EF4-FFF2-40B4-BE49-F238E27FC236}">
              <a16:creationId xmlns:a16="http://schemas.microsoft.com/office/drawing/2014/main" id="{6A5BA77C-78C4-41F6-A98F-A34E3C66FFB0}"/>
            </a:ext>
          </a:extLst>
        </xdr:cNvPr>
        <xdr:cNvGrpSpPr/>
      </xdr:nvGrpSpPr>
      <xdr:grpSpPr>
        <a:xfrm>
          <a:off x="282389" y="268771"/>
          <a:ext cx="612962" cy="601756"/>
          <a:chOff x="5022150" y="3537113"/>
          <a:chExt cx="647700" cy="485775"/>
        </a:xfrm>
      </xdr:grpSpPr>
      <xdr:grpSp>
        <xdr:nvGrpSpPr>
          <xdr:cNvPr id="3" name="Shape 172">
            <a:extLst>
              <a:ext uri="{FF2B5EF4-FFF2-40B4-BE49-F238E27FC236}">
                <a16:creationId xmlns:a16="http://schemas.microsoft.com/office/drawing/2014/main" id="{C23AAEAF-F384-9C9F-BE1A-254FBDA66EF1}"/>
              </a:ext>
            </a:extLst>
          </xdr:cNvPr>
          <xdr:cNvGrpSpPr/>
        </xdr:nvGrpSpPr>
        <xdr:grpSpPr>
          <a:xfrm>
            <a:off x="5022150" y="3537113"/>
            <a:ext cx="647700" cy="485775"/>
            <a:chOff x="485775" y="123825"/>
            <a:chExt cx="447676" cy="447675"/>
          </a:xfrm>
        </xdr:grpSpPr>
        <xdr:sp macro="" textlink="">
          <xdr:nvSpPr>
            <xdr:cNvPr id="4" name="Shape 32">
              <a:extLst>
                <a:ext uri="{FF2B5EF4-FFF2-40B4-BE49-F238E27FC236}">
                  <a16:creationId xmlns:a16="http://schemas.microsoft.com/office/drawing/2014/main" id="{13EA1321-2409-FDAC-8F51-E67ABE11AB3C}"/>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173">
              <a:extLst>
                <a:ext uri="{FF2B5EF4-FFF2-40B4-BE49-F238E27FC236}">
                  <a16:creationId xmlns:a16="http://schemas.microsoft.com/office/drawing/2014/main" id="{EEEB0FAF-7073-4E67-B8FD-6C3AF8DD83BA}"/>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6" name="Shape 174">
              <a:extLst>
                <a:ext uri="{FF2B5EF4-FFF2-40B4-BE49-F238E27FC236}">
                  <a16:creationId xmlns:a16="http://schemas.microsoft.com/office/drawing/2014/main" id="{D7F18592-7DAA-848C-1DC2-205922EF1B6B}"/>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14</a:t>
              </a:r>
              <a:endParaRPr sz="1400"/>
            </a:p>
          </xdr:txBody>
        </xdr:sp>
      </xdr:grpSp>
    </xdr:grpSp>
    <xdr:clientData fLocksWithSheet="0"/>
  </xdr:oneCellAnchor>
  <xdr:oneCellAnchor>
    <xdr:from>
      <xdr:col>33</xdr:col>
      <xdr:colOff>239808</xdr:colOff>
      <xdr:row>2</xdr:row>
      <xdr:rowOff>95250</xdr:rowOff>
    </xdr:from>
    <xdr:ext cx="638175" cy="610721"/>
    <xdr:grpSp>
      <xdr:nvGrpSpPr>
        <xdr:cNvPr id="7" name="Shape 2">
          <a:extLst>
            <a:ext uri="{FF2B5EF4-FFF2-40B4-BE49-F238E27FC236}">
              <a16:creationId xmlns:a16="http://schemas.microsoft.com/office/drawing/2014/main" id="{B42300AD-A7A9-4AC7-9FEA-96BBA50A2AA3}"/>
            </a:ext>
          </a:extLst>
        </xdr:cNvPr>
        <xdr:cNvGrpSpPr/>
      </xdr:nvGrpSpPr>
      <xdr:grpSpPr>
        <a:xfrm>
          <a:off x="8313929" y="279977"/>
          <a:ext cx="638175" cy="610721"/>
          <a:chOff x="5026913" y="3537113"/>
          <a:chExt cx="638175" cy="485775"/>
        </a:xfrm>
      </xdr:grpSpPr>
      <xdr:grpSp>
        <xdr:nvGrpSpPr>
          <xdr:cNvPr id="8" name="Shape 175">
            <a:extLst>
              <a:ext uri="{FF2B5EF4-FFF2-40B4-BE49-F238E27FC236}">
                <a16:creationId xmlns:a16="http://schemas.microsoft.com/office/drawing/2014/main" id="{F0AEC018-D39E-5482-95B4-4B2A11A1B26C}"/>
              </a:ext>
            </a:extLst>
          </xdr:cNvPr>
          <xdr:cNvGrpSpPr/>
        </xdr:nvGrpSpPr>
        <xdr:grpSpPr>
          <a:xfrm>
            <a:off x="5026913" y="3537113"/>
            <a:ext cx="638175" cy="485775"/>
            <a:chOff x="485775" y="123825"/>
            <a:chExt cx="447676" cy="447675"/>
          </a:xfrm>
        </xdr:grpSpPr>
        <xdr:sp macro="" textlink="">
          <xdr:nvSpPr>
            <xdr:cNvPr id="9" name="Shape 32">
              <a:extLst>
                <a:ext uri="{FF2B5EF4-FFF2-40B4-BE49-F238E27FC236}">
                  <a16:creationId xmlns:a16="http://schemas.microsoft.com/office/drawing/2014/main" id="{7AF8E0E5-FDE8-32C8-36CB-B4F04B49779C}"/>
                </a:ext>
              </a:extLst>
            </xdr:cNvPr>
            <xdr:cNvSpPr/>
          </xdr:nvSpPr>
          <xdr:spPr>
            <a:xfrm>
              <a:off x="485775" y="123825"/>
              <a:ext cx="447675"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 name="Shape 176">
              <a:extLst>
                <a:ext uri="{FF2B5EF4-FFF2-40B4-BE49-F238E27FC236}">
                  <a16:creationId xmlns:a16="http://schemas.microsoft.com/office/drawing/2014/main" id="{5A0FB8FF-9396-A2EF-E60B-E091FEA870B2}"/>
                </a:ext>
              </a:extLst>
            </xdr:cNvPr>
            <xdr:cNvSpPr/>
          </xdr:nvSpPr>
          <xdr:spPr>
            <a:xfrm>
              <a:off x="485775" y="123825"/>
              <a:ext cx="447676" cy="447675"/>
            </a:xfrm>
            <a:prstGeom prst="flowChartConnector">
              <a:avLst/>
            </a:prstGeom>
            <a:no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endParaRPr sz="1200"/>
            </a:p>
          </xdr:txBody>
        </xdr:sp>
        <xdr:sp macro="" textlink="">
          <xdr:nvSpPr>
            <xdr:cNvPr id="11" name="Shape 177">
              <a:extLst>
                <a:ext uri="{FF2B5EF4-FFF2-40B4-BE49-F238E27FC236}">
                  <a16:creationId xmlns:a16="http://schemas.microsoft.com/office/drawing/2014/main" id="{4873C0DA-75E5-F6F9-0EF1-8A1419EAF1DD}"/>
                </a:ext>
              </a:extLst>
            </xdr:cNvPr>
            <xdr:cNvSpPr/>
          </xdr:nvSpPr>
          <xdr:spPr>
            <a:xfrm>
              <a:off x="530743" y="171450"/>
              <a:ext cx="362281" cy="351564"/>
            </a:xfrm>
            <a:prstGeom prst="flowChartConnector">
              <a:avLst/>
            </a:prstGeom>
            <a:solidFill>
              <a:schemeClr val="accent1">
                <a:lumMod val="20000"/>
                <a:lumOff val="80000"/>
              </a:schemeClr>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1200" b="1">
                  <a:latin typeface="Arial"/>
                  <a:ea typeface="Arial"/>
                  <a:cs typeface="Arial"/>
                  <a:sym typeface="Arial"/>
                </a:rPr>
                <a:t>14</a:t>
              </a:r>
              <a:endParaRPr sz="1400"/>
            </a:p>
          </xdr:txBody>
        </xdr:sp>
      </xdr:grpSp>
    </xdr:grpSp>
    <xdr:clientData fLocksWithSheet="0"/>
  </xdr:oneCellAnchor>
</xdr:wsDr>
</file>

<file path=xl/drawings/drawing23.xml><?xml version="1.0" encoding="utf-8"?>
<xdr:wsDr xmlns:xdr="http://schemas.openxmlformats.org/drawingml/2006/spreadsheetDrawing" xmlns:a="http://schemas.openxmlformats.org/drawingml/2006/main">
  <xdr:twoCellAnchor>
    <xdr:from>
      <xdr:col>1</xdr:col>
      <xdr:colOff>76201</xdr:colOff>
      <xdr:row>0</xdr:row>
      <xdr:rowOff>213360</xdr:rowOff>
    </xdr:from>
    <xdr:to>
      <xdr:col>2</xdr:col>
      <xdr:colOff>152401</xdr:colOff>
      <xdr:row>4</xdr:row>
      <xdr:rowOff>28575</xdr:rowOff>
    </xdr:to>
    <xdr:grpSp>
      <xdr:nvGrpSpPr>
        <xdr:cNvPr id="8" name="Group 7">
          <a:extLst>
            <a:ext uri="{FF2B5EF4-FFF2-40B4-BE49-F238E27FC236}">
              <a16:creationId xmlns:a16="http://schemas.microsoft.com/office/drawing/2014/main" id="{00000000-0008-0000-1800-000008000000}"/>
            </a:ext>
          </a:extLst>
        </xdr:cNvPr>
        <xdr:cNvGrpSpPr/>
      </xdr:nvGrpSpPr>
      <xdr:grpSpPr>
        <a:xfrm>
          <a:off x="327213" y="213360"/>
          <a:ext cx="524435" cy="496533"/>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18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18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15</a:t>
            </a:r>
          </a:p>
        </xdr:txBody>
      </xdr:sp>
    </xdr:grpSp>
    <xdr:clientData/>
  </xdr:twoCellAnchor>
  <xdr:twoCellAnchor>
    <xdr:from>
      <xdr:col>1</xdr:col>
      <xdr:colOff>76201</xdr:colOff>
      <xdr:row>20</xdr:row>
      <xdr:rowOff>114300</xdr:rowOff>
    </xdr:from>
    <xdr:to>
      <xdr:col>2</xdr:col>
      <xdr:colOff>152401</xdr:colOff>
      <xdr:row>22</xdr:row>
      <xdr:rowOff>224790</xdr:rowOff>
    </xdr:to>
    <xdr:grpSp>
      <xdr:nvGrpSpPr>
        <xdr:cNvPr id="21" name="Group 20">
          <a:extLst>
            <a:ext uri="{FF2B5EF4-FFF2-40B4-BE49-F238E27FC236}">
              <a16:creationId xmlns:a16="http://schemas.microsoft.com/office/drawing/2014/main" id="{FC22B9D0-6713-4792-ACC5-A7C62C1FC801}"/>
            </a:ext>
          </a:extLst>
        </xdr:cNvPr>
        <xdr:cNvGrpSpPr/>
      </xdr:nvGrpSpPr>
      <xdr:grpSpPr>
        <a:xfrm>
          <a:off x="327213" y="2740959"/>
          <a:ext cx="524435" cy="513902"/>
          <a:chOff x="325336" y="563882"/>
          <a:chExt cx="454665" cy="468000"/>
        </a:xfrm>
        <a:solidFill>
          <a:schemeClr val="accent1">
            <a:lumMod val="20000"/>
            <a:lumOff val="80000"/>
          </a:schemeClr>
        </a:solidFill>
      </xdr:grpSpPr>
      <xdr:sp macro="" textlink="">
        <xdr:nvSpPr>
          <xdr:cNvPr id="22" name="Flowchart: Connector 21">
            <a:extLst>
              <a:ext uri="{FF2B5EF4-FFF2-40B4-BE49-F238E27FC236}">
                <a16:creationId xmlns:a16="http://schemas.microsoft.com/office/drawing/2014/main" id="{8F5BFAD9-44C0-4437-85A7-326B0FCF8D6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3" name="Flowchart: Connector 22">
            <a:extLst>
              <a:ext uri="{FF2B5EF4-FFF2-40B4-BE49-F238E27FC236}">
                <a16:creationId xmlns:a16="http://schemas.microsoft.com/office/drawing/2014/main" id="{97D6CA00-AB8C-4149-AF78-217DE4C42299}"/>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226954</xdr:colOff>
      <xdr:row>21</xdr:row>
      <xdr:rowOff>0</xdr:rowOff>
    </xdr:from>
    <xdr:to>
      <xdr:col>16</xdr:col>
      <xdr:colOff>258817</xdr:colOff>
      <xdr:row>61</xdr:row>
      <xdr:rowOff>39415</xdr:rowOff>
    </xdr:to>
    <xdr:sp macro="" textlink="">
      <xdr:nvSpPr>
        <xdr:cNvPr id="2" name="Rounded Rectangle 1">
          <a:extLst>
            <a:ext uri="{FF2B5EF4-FFF2-40B4-BE49-F238E27FC236}">
              <a16:creationId xmlns:a16="http://schemas.microsoft.com/office/drawing/2014/main" id="{98EA9813-C865-4507-A02D-7E17BC7853E3}"/>
            </a:ext>
          </a:extLst>
        </xdr:cNvPr>
        <xdr:cNvSpPr/>
      </xdr:nvSpPr>
      <xdr:spPr>
        <a:xfrm>
          <a:off x="931804" y="1323975"/>
          <a:ext cx="4984863" cy="5278165"/>
        </a:xfrm>
        <a:prstGeom prst="roundRect">
          <a:avLst>
            <a:gd name="adj" fmla="val 5995"/>
          </a:avLst>
        </a:prstGeom>
        <a:solidFill>
          <a:schemeClr val="accent1">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lvl="1" algn="l"/>
          <a:r>
            <a:rPr lang="en-MY" sz="1000" b="1" i="0" u="none" strike="noStrike">
              <a:latin typeface="Arial" panose="020B0604020202020204" pitchFamily="34" charset="0"/>
              <a:ea typeface="+mn-ea"/>
              <a:cs typeface="Arial" panose="020B0604020202020204" pitchFamily="34" charset="0"/>
            </a:rPr>
            <a:t>Soalan berkaitan daya saing pertubuhan mengandungi 8 Seksyen iaitu:</a:t>
          </a:r>
          <a:r>
            <a:rPr lang="en-MY" sz="1000">
              <a:latin typeface="Arial" panose="020B0604020202020204" pitchFamily="34" charset="0"/>
              <a:cs typeface="Arial" panose="020B0604020202020204" pitchFamily="34" charset="0"/>
            </a:rPr>
            <a:t> </a:t>
          </a:r>
        </a:p>
        <a:p>
          <a:pPr lvl="1" algn="l"/>
          <a:r>
            <a:rPr lang="en-MY" sz="1000" b="0" i="1" u="none" strike="noStrike">
              <a:latin typeface="Arial" panose="020B0604020202020204" pitchFamily="34" charset="0"/>
              <a:ea typeface="+mn-ea"/>
              <a:cs typeface="Arial" panose="020B0604020202020204" pitchFamily="34" charset="0"/>
            </a:rPr>
            <a:t>Questions related competitiveness of the establishment consists of 8 Sections:</a:t>
          </a:r>
          <a:r>
            <a:rPr lang="en-MY" sz="1000">
              <a:latin typeface="Arial" panose="020B0604020202020204" pitchFamily="34" charset="0"/>
              <a:cs typeface="Arial" panose="020B0604020202020204" pitchFamily="34" charset="0"/>
            </a:rPr>
            <a:t> </a:t>
          </a:r>
          <a:r>
            <a:rPr lang="en-MY" sz="1000" b="0" i="1" u="none" strike="noStrike">
              <a:latin typeface="Arial" panose="020B0604020202020204" pitchFamily="34" charset="0"/>
              <a:ea typeface="+mn-ea"/>
              <a:cs typeface="Arial" panose="020B0604020202020204" pitchFamily="34" charset="0"/>
            </a:rPr>
            <a:t> </a:t>
          </a:r>
        </a:p>
        <a:p>
          <a:pPr algn="l"/>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p>
        <a:p>
          <a:pPr lvl="1" algn="l"/>
          <a:r>
            <a:rPr lang="en-MY" sz="1000" b="1" i="0" u="none" strike="noStrike">
              <a:latin typeface="Arial" panose="020B0604020202020204" pitchFamily="34" charset="0"/>
              <a:ea typeface="+mn-ea"/>
              <a:cs typeface="Arial" panose="020B0604020202020204" pitchFamily="34" charset="0"/>
            </a:rPr>
            <a:t>Seksyen A: Modul Ekonomi </a:t>
          </a:r>
          <a:r>
            <a:rPr lang="en-MY" sz="1000" b="1" i="0">
              <a:effectLst/>
              <a:latin typeface="Arial" panose="020B0604020202020204" pitchFamily="34" charset="0"/>
              <a:ea typeface="+mn-ea"/>
              <a:cs typeface="Arial" panose="020B0604020202020204" pitchFamily="34" charset="0"/>
            </a:rPr>
            <a:t>Digital</a:t>
          </a:r>
          <a:r>
            <a:rPr lang="en-MY" sz="1000">
              <a:latin typeface="Arial" panose="020B0604020202020204" pitchFamily="34" charset="0"/>
              <a:cs typeface="Arial" panose="020B0604020202020204" pitchFamily="34" charset="0"/>
            </a:rPr>
            <a:t> </a:t>
          </a:r>
        </a:p>
        <a:p>
          <a:pPr lvl="1" algn="l"/>
          <a:r>
            <a:rPr lang="en-MY" sz="1000" b="0" i="0" u="none" strike="noStrike">
              <a:latin typeface="Arial" panose="020B0604020202020204" pitchFamily="34" charset="0"/>
              <a:ea typeface="+mn-ea"/>
              <a:cs typeface="Arial" panose="020B0604020202020204" pitchFamily="34" charset="0"/>
            </a:rPr>
            <a:t>Section A: </a:t>
          </a:r>
          <a:r>
            <a:rPr lang="en-MY" sz="1000" b="0" i="0">
              <a:effectLst/>
              <a:latin typeface="Arial" panose="020B0604020202020204" pitchFamily="34" charset="0"/>
              <a:ea typeface="+mn-ea"/>
              <a:cs typeface="Arial" panose="020B0604020202020204" pitchFamily="34" charset="0"/>
            </a:rPr>
            <a:t>Digital </a:t>
          </a:r>
          <a:r>
            <a:rPr lang="en-MY" sz="1000" b="0" i="0" u="none" strike="noStrike">
              <a:latin typeface="Arial" panose="020B0604020202020204" pitchFamily="34" charset="0"/>
              <a:ea typeface="+mn-ea"/>
              <a:cs typeface="Arial" panose="020B0604020202020204" pitchFamily="34" charset="0"/>
            </a:rPr>
            <a:t>Economic </a:t>
          </a:r>
          <a:r>
            <a:rPr lang="en-MY" sz="1000" b="0" i="0">
              <a:effectLst/>
              <a:latin typeface="Arial" panose="020B0604020202020204" pitchFamily="34" charset="0"/>
              <a:ea typeface="+mn-ea"/>
              <a:cs typeface="Arial" panose="020B0604020202020204" pitchFamily="34" charset="0"/>
            </a:rPr>
            <a:t>Module</a:t>
          </a:r>
        </a:p>
        <a:p>
          <a:pPr lvl="1" algn="l"/>
          <a:endParaRPr lang="en-MY" sz="1000" b="0" i="0">
            <a:effectLst/>
            <a:latin typeface="Arial" panose="020B0604020202020204" pitchFamily="34" charset="0"/>
            <a:ea typeface="+mn-ea"/>
            <a:cs typeface="Arial" panose="020B0604020202020204" pitchFamily="34" charset="0"/>
          </a:endParaRPr>
        </a:p>
        <a:p>
          <a:pPr lvl="1"/>
          <a:r>
            <a:rPr lang="en-MY" sz="1000" b="1" i="0">
              <a:effectLst/>
              <a:latin typeface="Arial" panose="020B0604020202020204" pitchFamily="34" charset="0"/>
              <a:ea typeface="+mn-ea"/>
              <a:cs typeface="Arial" panose="020B0604020202020204" pitchFamily="34" charset="0"/>
            </a:rPr>
            <a:t>Seksyen B: Perkhidmatan dan Peralatan Minyak &amp; Gas (OGSE)</a:t>
          </a:r>
          <a:endParaRPr lang="en-MY" sz="1000">
            <a:effectLst/>
            <a:latin typeface="Arial" panose="020B0604020202020204" pitchFamily="34" charset="0"/>
            <a:cs typeface="Arial" panose="020B0604020202020204" pitchFamily="34" charset="0"/>
          </a:endParaRPr>
        </a:p>
        <a:p>
          <a:pPr lvl="1"/>
          <a:r>
            <a:rPr lang="en-MY" sz="1000" b="0" i="0">
              <a:effectLst/>
              <a:latin typeface="Arial" panose="020B0604020202020204" pitchFamily="34" charset="0"/>
              <a:ea typeface="+mn-ea"/>
              <a:cs typeface="Arial" panose="020B0604020202020204" pitchFamily="34" charset="0"/>
            </a:rPr>
            <a:t>Section B: </a:t>
          </a:r>
          <a:r>
            <a:rPr lang="en-MY" sz="1000" b="0" i="1">
              <a:effectLst/>
              <a:latin typeface="Arial" panose="020B0604020202020204" pitchFamily="34" charset="0"/>
              <a:ea typeface="+mn-ea"/>
              <a:cs typeface="Arial" panose="020B0604020202020204" pitchFamily="34" charset="0"/>
            </a:rPr>
            <a:t>Oil</a:t>
          </a:r>
          <a:r>
            <a:rPr lang="en-MY" sz="1000" b="0" i="1" baseline="0">
              <a:effectLst/>
              <a:latin typeface="Arial" panose="020B0604020202020204" pitchFamily="34" charset="0"/>
              <a:ea typeface="+mn-ea"/>
              <a:cs typeface="Arial" panose="020B0604020202020204" pitchFamily="34" charset="0"/>
            </a:rPr>
            <a:t> &amp; Gas Services and Equipment (OGSE)</a:t>
          </a:r>
          <a:endParaRPr lang="en-MY" sz="1000">
            <a:effectLst/>
            <a:latin typeface="Arial" panose="020B0604020202020204" pitchFamily="34" charset="0"/>
            <a:cs typeface="Arial" panose="020B0604020202020204" pitchFamily="34" charset="0"/>
          </a:endParaRPr>
        </a:p>
        <a:p>
          <a:pPr lvl="1" algn="l"/>
          <a:r>
            <a:rPr lang="en-MY" sz="1000" b="0" i="1"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p>
        <a:p>
          <a:pPr lvl="1" algn="l"/>
          <a:r>
            <a:rPr lang="en-MY" sz="1000">
              <a:latin typeface="Arial" panose="020B0604020202020204" pitchFamily="34" charset="0"/>
              <a:cs typeface="Arial" panose="020B0604020202020204" pitchFamily="34" charset="0"/>
            </a:rPr>
            <a:t> </a:t>
          </a:r>
          <a:r>
            <a:rPr lang="en-MY" sz="1000" b="1" i="0" u="none" strike="noStrike">
              <a:latin typeface="Arial" panose="020B0604020202020204" pitchFamily="34" charset="0"/>
              <a:ea typeface="+mn-ea"/>
              <a:cs typeface="Arial" panose="020B0604020202020204" pitchFamily="34" charset="0"/>
            </a:rPr>
            <a:t>Seksyen C: Inovasi dan</a:t>
          </a:r>
          <a:r>
            <a:rPr lang="en-MY" sz="1000" b="1" i="0" u="none" strike="noStrike" baseline="0">
              <a:latin typeface="Arial" panose="020B0604020202020204" pitchFamily="34" charset="0"/>
              <a:ea typeface="+mn-ea"/>
              <a:cs typeface="Arial" panose="020B0604020202020204" pitchFamily="34" charset="0"/>
            </a:rPr>
            <a:t> </a:t>
          </a:r>
          <a:r>
            <a:rPr lang="en-MY" sz="1000" b="1" i="0" u="none" strike="noStrike">
              <a:latin typeface="Arial" panose="020B0604020202020204" pitchFamily="34" charset="0"/>
              <a:ea typeface="+mn-ea"/>
              <a:cs typeface="Arial" panose="020B0604020202020204" pitchFamily="34" charset="0"/>
            </a:rPr>
            <a:t>Penyelidikan &amp; Pembangunan</a:t>
          </a:r>
        </a:p>
        <a:p>
          <a:pPr lvl="1" algn="l"/>
          <a:r>
            <a:rPr lang="en-MY" sz="1000">
              <a:latin typeface="Arial" panose="020B0604020202020204" pitchFamily="34" charset="0"/>
              <a:cs typeface="Arial" panose="020B0604020202020204" pitchFamily="34" charset="0"/>
            </a:rPr>
            <a:t> </a:t>
          </a:r>
          <a:r>
            <a:rPr lang="en-MY" sz="1000" b="0" i="1" u="none" strike="noStrike">
              <a:latin typeface="Arial" panose="020B0604020202020204" pitchFamily="34" charset="0"/>
              <a:ea typeface="+mn-ea"/>
              <a:cs typeface="Arial" panose="020B0604020202020204" pitchFamily="34" charset="0"/>
            </a:rPr>
            <a:t>Section C: Innovation and Research &amp; Development</a:t>
          </a:r>
          <a:endParaRPr lang="en-MY" sz="1000">
            <a:latin typeface="Arial" panose="020B0604020202020204" pitchFamily="34" charset="0"/>
            <a:cs typeface="Arial" panose="020B0604020202020204" pitchFamily="34" charset="0"/>
          </a:endParaRPr>
        </a:p>
        <a:p>
          <a:pPr lvl="1" algn="l"/>
          <a:r>
            <a:rPr lang="en-MY" sz="1000" b="0" i="1"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p>
        <a:p>
          <a:pPr lvl="1" algn="l"/>
          <a:r>
            <a:rPr lang="en-MY" sz="1000" b="1" i="0">
              <a:effectLst/>
              <a:latin typeface="Arial" panose="020B0604020202020204" pitchFamily="34" charset="0"/>
              <a:ea typeface="+mn-ea"/>
              <a:cs typeface="Arial" panose="020B0604020202020204" pitchFamily="34" charset="0"/>
            </a:rPr>
            <a:t>Seksyen D: </a:t>
          </a:r>
          <a:r>
            <a:rPr lang="en-MY" sz="1000" b="1">
              <a:latin typeface="Arial" panose="020B0604020202020204" pitchFamily="34" charset="0"/>
              <a:ea typeface="+mn-ea"/>
              <a:cs typeface="Arial" panose="020B0604020202020204" pitchFamily="34" charset="0"/>
            </a:rPr>
            <a:t>Import dan Eksport Perdagangan Antarabangsa</a:t>
          </a:r>
        </a:p>
        <a:p>
          <a:pPr lvl="1" algn="l"/>
          <a:r>
            <a:rPr lang="en-MY" sz="1000" b="0" i="1">
              <a:effectLst/>
              <a:latin typeface="Arial" panose="020B0604020202020204" pitchFamily="34" charset="0"/>
              <a:ea typeface="+mn-ea"/>
              <a:cs typeface="Arial" panose="020B0604020202020204" pitchFamily="34" charset="0"/>
            </a:rPr>
            <a:t>Section D: </a:t>
          </a:r>
          <a:r>
            <a:rPr lang="en-MY" sz="1000" i="1">
              <a:latin typeface="Arial" panose="020B0604020202020204" pitchFamily="34" charset="0"/>
              <a:ea typeface="+mn-ea"/>
              <a:cs typeface="Arial" panose="020B0604020202020204" pitchFamily="34" charset="0"/>
            </a:rPr>
            <a:t>Imports and Exports of International Trade</a:t>
          </a: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E: </a:t>
          </a:r>
          <a:r>
            <a:rPr lang="en-MY" sz="1000" b="1">
              <a:latin typeface="Arial" panose="020B0604020202020204" pitchFamily="34" charset="0"/>
              <a:ea typeface="+mn-ea"/>
              <a:cs typeface="Arial" panose="020B0604020202020204" pitchFamily="34" charset="0"/>
            </a:rPr>
            <a:t>Kelestarian Alam Sekitar</a:t>
          </a:r>
        </a:p>
        <a:p>
          <a:pPr lvl="1" algn="l"/>
          <a:r>
            <a:rPr lang="en-MY" sz="1000" b="0" i="1">
              <a:effectLst/>
              <a:latin typeface="Arial" panose="020B0604020202020204" pitchFamily="34" charset="0"/>
              <a:ea typeface="+mn-ea"/>
              <a:cs typeface="Arial" panose="020B0604020202020204" pitchFamily="34" charset="0"/>
            </a:rPr>
            <a:t>Section E: </a:t>
          </a:r>
          <a:r>
            <a:rPr lang="en-MY" sz="1000" i="1">
              <a:latin typeface="Arial" panose="020B0604020202020204" pitchFamily="34" charset="0"/>
              <a:ea typeface="+mn-ea"/>
              <a:cs typeface="Arial" panose="020B0604020202020204" pitchFamily="34" charset="0"/>
            </a:rPr>
            <a:t>Environmental Sustainability</a:t>
          </a:r>
          <a:endParaRPr lang="en-MY" sz="1000" i="1">
            <a:effectLst/>
            <a:latin typeface="Arial" panose="020B0604020202020204" pitchFamily="34" charset="0"/>
            <a:cs typeface="Arial" panose="020B0604020202020204" pitchFamily="34" charset="0"/>
          </a:endParaRPr>
        </a:p>
        <a:p>
          <a:pPr lvl="1" algn="l"/>
          <a:endParaRPr lang="en-MY" sz="1000">
            <a:effectLst/>
            <a:latin typeface="Arial" panose="020B0604020202020204" pitchFamily="34" charset="0"/>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F: Penerimagunaan</a:t>
          </a:r>
          <a:r>
            <a:rPr lang="en-MY" sz="1000" b="1" i="0" baseline="0">
              <a:effectLst/>
              <a:latin typeface="Arial" panose="020B0604020202020204" pitchFamily="34" charset="0"/>
              <a:ea typeface="+mn-ea"/>
              <a:cs typeface="Arial" panose="020B0604020202020204" pitchFamily="34" charset="0"/>
            </a:rPr>
            <a:t> Teknologi</a:t>
          </a:r>
          <a:endParaRPr lang="en-MY" sz="1000" b="1">
            <a:latin typeface="Arial" panose="020B0604020202020204" pitchFamily="34" charset="0"/>
            <a:ea typeface="+mn-ea"/>
            <a:cs typeface="Arial" panose="020B0604020202020204" pitchFamily="34" charset="0"/>
          </a:endParaRPr>
        </a:p>
        <a:p>
          <a:pPr lvl="1" algn="l"/>
          <a:r>
            <a:rPr lang="en-MY" sz="1000" b="0" i="1">
              <a:effectLst/>
              <a:latin typeface="Arial" panose="020B0604020202020204" pitchFamily="34" charset="0"/>
              <a:ea typeface="+mn-ea"/>
              <a:cs typeface="Arial" panose="020B0604020202020204" pitchFamily="34" charset="0"/>
            </a:rPr>
            <a:t>Section F: </a:t>
          </a:r>
          <a:r>
            <a:rPr lang="en-MY" sz="1000" i="1">
              <a:latin typeface="Arial" panose="020B0604020202020204" pitchFamily="34" charset="0"/>
              <a:ea typeface="+mn-ea"/>
              <a:cs typeface="Arial" panose="020B0604020202020204" pitchFamily="34" charset="0"/>
            </a:rPr>
            <a:t>Technology</a:t>
          </a:r>
          <a:r>
            <a:rPr lang="en-MY" sz="1000" i="1" baseline="0">
              <a:latin typeface="Arial" panose="020B0604020202020204" pitchFamily="34" charset="0"/>
              <a:ea typeface="+mn-ea"/>
              <a:cs typeface="Arial" panose="020B0604020202020204" pitchFamily="34" charset="0"/>
            </a:rPr>
            <a:t> Adaption</a:t>
          </a:r>
          <a:endParaRPr lang="en-MY" sz="1000" i="1">
            <a:latin typeface="Arial" panose="020B0604020202020204" pitchFamily="34" charset="0"/>
            <a:ea typeface="+mn-ea"/>
            <a:cs typeface="Arial" panose="020B0604020202020204" pitchFamily="34" charset="0"/>
          </a:endParaRP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G: </a:t>
          </a:r>
          <a:r>
            <a:rPr lang="en-MY" sz="1000" b="1" i="1">
              <a:latin typeface="Arial" panose="020B0604020202020204" pitchFamily="34" charset="0"/>
              <a:ea typeface="+mn-ea"/>
              <a:cs typeface="Arial" panose="020B0604020202020204" pitchFamily="34" charset="0"/>
            </a:rPr>
            <a:t>Affiliate / Subsidiari Asing</a:t>
          </a:r>
        </a:p>
        <a:p>
          <a:pPr lvl="1" algn="l"/>
          <a:r>
            <a:rPr lang="en-MY" sz="1000" b="0" i="1">
              <a:effectLst/>
              <a:latin typeface="Arial" panose="020B0604020202020204" pitchFamily="34" charset="0"/>
              <a:ea typeface="+mn-ea"/>
              <a:cs typeface="Arial" panose="020B0604020202020204" pitchFamily="34" charset="0"/>
            </a:rPr>
            <a:t>Section G: </a:t>
          </a:r>
          <a:r>
            <a:rPr lang="en-MY" sz="1000">
              <a:latin typeface="Arial" panose="020B0604020202020204" pitchFamily="34" charset="0"/>
              <a:ea typeface="+mn-ea"/>
              <a:cs typeface="Arial" panose="020B0604020202020204" pitchFamily="34" charset="0"/>
            </a:rPr>
            <a:t> </a:t>
          </a:r>
          <a:r>
            <a:rPr lang="en-MY" sz="1000" i="1">
              <a:latin typeface="Arial" panose="020B0604020202020204" pitchFamily="34" charset="0"/>
              <a:ea typeface="+mn-ea"/>
              <a:cs typeface="Arial" panose="020B0604020202020204" pitchFamily="34" charset="0"/>
            </a:rPr>
            <a:t>Foreign Affiliate / Subsidiary</a:t>
          </a: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H: </a:t>
          </a:r>
          <a:r>
            <a:rPr lang="en-MY" sz="1000" b="1">
              <a:latin typeface="Arial" panose="020B0604020202020204" pitchFamily="34" charset="0"/>
              <a:ea typeface="+mn-ea"/>
              <a:cs typeface="Arial" panose="020B0604020202020204" pitchFamily="34" charset="0"/>
            </a:rPr>
            <a:t>Kemudahan Pembiayaan</a:t>
          </a:r>
        </a:p>
        <a:p>
          <a:pPr lvl="1" algn="l"/>
          <a:r>
            <a:rPr lang="en-MY" sz="1000" b="0" i="1">
              <a:effectLst/>
              <a:latin typeface="Arial" panose="020B0604020202020204" pitchFamily="34" charset="0"/>
              <a:ea typeface="+mn-ea"/>
              <a:cs typeface="Arial" panose="020B0604020202020204" pitchFamily="34" charset="0"/>
            </a:rPr>
            <a:t>Section H: </a:t>
          </a:r>
          <a:r>
            <a:rPr lang="en-MY" sz="1000" i="1">
              <a:latin typeface="Arial" panose="020B0604020202020204" pitchFamily="34" charset="0"/>
              <a:ea typeface="+mn-ea"/>
              <a:cs typeface="Arial" panose="020B0604020202020204" pitchFamily="34" charset="0"/>
            </a:rPr>
            <a:t>Access to Financing</a:t>
          </a:r>
          <a:endParaRPr lang="en-MY" sz="1000">
            <a:effectLst/>
            <a:latin typeface="Arial" panose="020B0604020202020204" pitchFamily="34" charset="0"/>
            <a:cs typeface="Arial" panose="020B0604020202020204" pitchFamily="34" charset="0"/>
          </a:endParaRPr>
        </a:p>
        <a:p>
          <a:pPr algn="l"/>
          <a:endParaRPr lang="en-MY" sz="10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0</xdr:colOff>
      <xdr:row>394</xdr:row>
      <xdr:rowOff>38100</xdr:rowOff>
    </xdr:from>
    <xdr:to>
      <xdr:col>6</xdr:col>
      <xdr:colOff>22860</xdr:colOff>
      <xdr:row>395</xdr:row>
      <xdr:rowOff>140970</xdr:rowOff>
    </xdr:to>
    <xdr:sp macro="" textlink="">
      <xdr:nvSpPr>
        <xdr:cNvPr id="2" name="Text Box 1">
          <a:extLst>
            <a:ext uri="{FF2B5EF4-FFF2-40B4-BE49-F238E27FC236}">
              <a16:creationId xmlns:a16="http://schemas.microsoft.com/office/drawing/2014/main" id="{E2B5B3C9-7C22-4431-AC29-2FBB25203FE9}"/>
            </a:ext>
          </a:extLst>
        </xdr:cNvPr>
        <xdr:cNvSpPr txBox="1">
          <a:spLocks noChangeArrowheads="1"/>
        </xdr:cNvSpPr>
      </xdr:nvSpPr>
      <xdr:spPr>
        <a:xfrm>
          <a:off x="790575" y="57854850"/>
          <a:ext cx="537210" cy="245745"/>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0</xdr:colOff>
      <xdr:row>398</xdr:row>
      <xdr:rowOff>28575</xdr:rowOff>
    </xdr:from>
    <xdr:to>
      <xdr:col>6</xdr:col>
      <xdr:colOff>19050</xdr:colOff>
      <xdr:row>399</xdr:row>
      <xdr:rowOff>140970</xdr:rowOff>
    </xdr:to>
    <xdr:sp macro="" textlink="">
      <xdr:nvSpPr>
        <xdr:cNvPr id="3" name="Text Box 1">
          <a:extLst>
            <a:ext uri="{FF2B5EF4-FFF2-40B4-BE49-F238E27FC236}">
              <a16:creationId xmlns:a16="http://schemas.microsoft.com/office/drawing/2014/main" id="{AA36F9CD-476E-47AA-819C-6B3AF6B0115D}"/>
            </a:ext>
          </a:extLst>
        </xdr:cNvPr>
        <xdr:cNvSpPr txBox="1">
          <a:spLocks noChangeArrowheads="1"/>
        </xdr:cNvSpPr>
      </xdr:nvSpPr>
      <xdr:spPr>
        <a:xfrm>
          <a:off x="790575" y="58416825"/>
          <a:ext cx="533400" cy="25527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402</xdr:row>
      <xdr:rowOff>28575</xdr:rowOff>
    </xdr:from>
    <xdr:to>
      <xdr:col>6</xdr:col>
      <xdr:colOff>19050</xdr:colOff>
      <xdr:row>404</xdr:row>
      <xdr:rowOff>17145</xdr:rowOff>
    </xdr:to>
    <xdr:sp macro="" textlink="">
      <xdr:nvSpPr>
        <xdr:cNvPr id="4" name="Text Box 1">
          <a:extLst>
            <a:ext uri="{FF2B5EF4-FFF2-40B4-BE49-F238E27FC236}">
              <a16:creationId xmlns:a16="http://schemas.microsoft.com/office/drawing/2014/main" id="{7CD381A4-55E1-45F3-A4C8-CFBAB2BDA17A}"/>
            </a:ext>
          </a:extLst>
        </xdr:cNvPr>
        <xdr:cNvSpPr txBox="1">
          <a:spLocks noChangeArrowheads="1"/>
        </xdr:cNvSpPr>
      </xdr:nvSpPr>
      <xdr:spPr>
        <a:xfrm>
          <a:off x="790575" y="58988325"/>
          <a:ext cx="533400" cy="27432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twoCellAnchor>
    <xdr:from>
      <xdr:col>4</xdr:col>
      <xdr:colOff>0</xdr:colOff>
      <xdr:row>453</xdr:row>
      <xdr:rowOff>38100</xdr:rowOff>
    </xdr:from>
    <xdr:to>
      <xdr:col>6</xdr:col>
      <xdr:colOff>22860</xdr:colOff>
      <xdr:row>454</xdr:row>
      <xdr:rowOff>140970</xdr:rowOff>
    </xdr:to>
    <xdr:sp macro="" textlink="">
      <xdr:nvSpPr>
        <xdr:cNvPr id="5" name="Text Box 1">
          <a:extLst>
            <a:ext uri="{FF2B5EF4-FFF2-40B4-BE49-F238E27FC236}">
              <a16:creationId xmlns:a16="http://schemas.microsoft.com/office/drawing/2014/main" id="{05FBABC9-F2B7-4445-AC7A-71AF8077CC05}"/>
            </a:ext>
          </a:extLst>
        </xdr:cNvPr>
        <xdr:cNvSpPr txBox="1">
          <a:spLocks noChangeArrowheads="1"/>
        </xdr:cNvSpPr>
      </xdr:nvSpPr>
      <xdr:spPr>
        <a:xfrm>
          <a:off x="790575" y="66189225"/>
          <a:ext cx="537210" cy="245745"/>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0</xdr:colOff>
      <xdr:row>457</xdr:row>
      <xdr:rowOff>28575</xdr:rowOff>
    </xdr:from>
    <xdr:to>
      <xdr:col>6</xdr:col>
      <xdr:colOff>19050</xdr:colOff>
      <xdr:row>458</xdr:row>
      <xdr:rowOff>140970</xdr:rowOff>
    </xdr:to>
    <xdr:sp macro="" textlink="">
      <xdr:nvSpPr>
        <xdr:cNvPr id="6" name="Text Box 1">
          <a:extLst>
            <a:ext uri="{FF2B5EF4-FFF2-40B4-BE49-F238E27FC236}">
              <a16:creationId xmlns:a16="http://schemas.microsoft.com/office/drawing/2014/main" id="{4F962B92-3D28-4C0B-B356-AE89CBBD1FB7}"/>
            </a:ext>
          </a:extLst>
        </xdr:cNvPr>
        <xdr:cNvSpPr txBox="1">
          <a:spLocks noChangeArrowheads="1"/>
        </xdr:cNvSpPr>
      </xdr:nvSpPr>
      <xdr:spPr>
        <a:xfrm>
          <a:off x="790575" y="66751200"/>
          <a:ext cx="533400" cy="25527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461</xdr:row>
      <xdr:rowOff>28575</xdr:rowOff>
    </xdr:from>
    <xdr:to>
      <xdr:col>6</xdr:col>
      <xdr:colOff>19050</xdr:colOff>
      <xdr:row>463</xdr:row>
      <xdr:rowOff>17145</xdr:rowOff>
    </xdr:to>
    <xdr:sp macro="" textlink="">
      <xdr:nvSpPr>
        <xdr:cNvPr id="7" name="Text Box 1">
          <a:extLst>
            <a:ext uri="{FF2B5EF4-FFF2-40B4-BE49-F238E27FC236}">
              <a16:creationId xmlns:a16="http://schemas.microsoft.com/office/drawing/2014/main" id="{A69E9D89-52BC-44A3-8CAF-5D1F826CCC0C}"/>
            </a:ext>
          </a:extLst>
        </xdr:cNvPr>
        <xdr:cNvSpPr txBox="1">
          <a:spLocks noChangeArrowheads="1"/>
        </xdr:cNvSpPr>
      </xdr:nvSpPr>
      <xdr:spPr>
        <a:xfrm>
          <a:off x="790575" y="67322700"/>
          <a:ext cx="533400" cy="27432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34016</xdr:colOff>
      <xdr:row>36</xdr:row>
      <xdr:rowOff>6804</xdr:rowOff>
    </xdr:from>
    <xdr:to>
      <xdr:col>11</xdr:col>
      <xdr:colOff>204106</xdr:colOff>
      <xdr:row>36</xdr:row>
      <xdr:rowOff>13607</xdr:rowOff>
    </xdr:to>
    <xdr:cxnSp macro="">
      <xdr:nvCxnSpPr>
        <xdr:cNvPr id="7" name="Straight Connector 6">
          <a:extLst>
            <a:ext uri="{FF2B5EF4-FFF2-40B4-BE49-F238E27FC236}">
              <a16:creationId xmlns:a16="http://schemas.microsoft.com/office/drawing/2014/main" id="{00000000-0008-0000-0200-000007000000}"/>
            </a:ext>
          </a:extLst>
        </xdr:cNvPr>
        <xdr:cNvCxnSpPr/>
      </xdr:nvCxnSpPr>
      <xdr:spPr bwMode="auto">
        <a:xfrm flipV="1">
          <a:off x="1762123" y="5646965"/>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14</xdr:col>
      <xdr:colOff>29935</xdr:colOff>
      <xdr:row>36</xdr:row>
      <xdr:rowOff>2720</xdr:rowOff>
    </xdr:from>
    <xdr:to>
      <xdr:col>17</xdr:col>
      <xdr:colOff>200025</xdr:colOff>
      <xdr:row>36</xdr:row>
      <xdr:rowOff>9523</xdr:rowOff>
    </xdr:to>
    <xdr:cxnSp macro="">
      <xdr:nvCxnSpPr>
        <xdr:cNvPr id="12" name="Straight Connector 11">
          <a:extLst>
            <a:ext uri="{FF2B5EF4-FFF2-40B4-BE49-F238E27FC236}">
              <a16:creationId xmlns:a16="http://schemas.microsoft.com/office/drawing/2014/main" id="{00000000-0008-0000-0200-00000C000000}"/>
            </a:ext>
          </a:extLst>
        </xdr:cNvPr>
        <xdr:cNvCxnSpPr/>
      </xdr:nvCxnSpPr>
      <xdr:spPr bwMode="auto">
        <a:xfrm flipV="1">
          <a:off x="3145971" y="5642881"/>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20</xdr:col>
      <xdr:colOff>32657</xdr:colOff>
      <xdr:row>35</xdr:row>
      <xdr:rowOff>148318</xdr:rowOff>
    </xdr:from>
    <xdr:to>
      <xdr:col>23</xdr:col>
      <xdr:colOff>202746</xdr:colOff>
      <xdr:row>36</xdr:row>
      <xdr:rowOff>5442</xdr:rowOff>
    </xdr:to>
    <xdr:cxnSp macro="">
      <xdr:nvCxnSpPr>
        <xdr:cNvPr id="13" name="Straight Connector 12">
          <a:extLst>
            <a:ext uri="{FF2B5EF4-FFF2-40B4-BE49-F238E27FC236}">
              <a16:creationId xmlns:a16="http://schemas.microsoft.com/office/drawing/2014/main" id="{00000000-0008-0000-0200-00000D000000}"/>
            </a:ext>
          </a:extLst>
        </xdr:cNvPr>
        <xdr:cNvCxnSpPr/>
      </xdr:nvCxnSpPr>
      <xdr:spPr bwMode="auto">
        <a:xfrm flipV="1">
          <a:off x="4536621" y="5638800"/>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26</xdr:col>
      <xdr:colOff>32657</xdr:colOff>
      <xdr:row>35</xdr:row>
      <xdr:rowOff>148318</xdr:rowOff>
    </xdr:from>
    <xdr:to>
      <xdr:col>29</xdr:col>
      <xdr:colOff>202746</xdr:colOff>
      <xdr:row>36</xdr:row>
      <xdr:rowOff>5442</xdr:rowOff>
    </xdr:to>
    <xdr:cxnSp macro="">
      <xdr:nvCxnSpPr>
        <xdr:cNvPr id="14" name="Straight Connector 13">
          <a:extLst>
            <a:ext uri="{FF2B5EF4-FFF2-40B4-BE49-F238E27FC236}">
              <a16:creationId xmlns:a16="http://schemas.microsoft.com/office/drawing/2014/main" id="{00000000-0008-0000-0200-00000E000000}"/>
            </a:ext>
          </a:extLst>
        </xdr:cNvPr>
        <xdr:cNvCxnSpPr/>
      </xdr:nvCxnSpPr>
      <xdr:spPr bwMode="auto">
        <a:xfrm flipV="1">
          <a:off x="4536621" y="5638800"/>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10</xdr:col>
      <xdr:colOff>197305</xdr:colOff>
      <xdr:row>39</xdr:row>
      <xdr:rowOff>115661</xdr:rowOff>
    </xdr:from>
    <xdr:ext cx="311817" cy="374141"/>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2354037" y="617764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16</xdr:col>
      <xdr:colOff>197301</xdr:colOff>
      <xdr:row>39</xdr:row>
      <xdr:rowOff>115661</xdr:rowOff>
    </xdr:from>
    <xdr:ext cx="311817" cy="374141"/>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3775980" y="617764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22</xdr:col>
      <xdr:colOff>193221</xdr:colOff>
      <xdr:row>39</xdr:row>
      <xdr:rowOff>118383</xdr:rowOff>
    </xdr:from>
    <xdr:ext cx="311817" cy="374141"/>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5159828" y="6180365"/>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28</xdr:col>
      <xdr:colOff>209549</xdr:colOff>
      <xdr:row>39</xdr:row>
      <xdr:rowOff>114301</xdr:rowOff>
    </xdr:from>
    <xdr:ext cx="311817" cy="374141"/>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564085" y="617628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58636</xdr:colOff>
      <xdr:row>4</xdr:row>
      <xdr:rowOff>203835</xdr:rowOff>
    </xdr:from>
    <xdr:to>
      <xdr:col>3</xdr:col>
      <xdr:colOff>180975</xdr:colOff>
      <xdr:row>6</xdr:row>
      <xdr:rowOff>69857</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81909" y="758787"/>
          <a:ext cx="491793" cy="457918"/>
          <a:chOff x="325336" y="563882"/>
          <a:chExt cx="454665" cy="468000"/>
        </a:xfrm>
        <a:solidFill>
          <a:schemeClr val="accent1">
            <a:lumMod val="20000"/>
            <a:lumOff val="80000"/>
          </a:schemeClr>
        </a:solidFill>
      </xdr:grpSpPr>
      <xdr:sp macro="" textlink="">
        <xdr:nvSpPr>
          <xdr:cNvPr id="8" name="Flowchart: Connector 7">
            <a:extLst>
              <a:ext uri="{FF2B5EF4-FFF2-40B4-BE49-F238E27FC236}">
                <a16:creationId xmlns:a16="http://schemas.microsoft.com/office/drawing/2014/main" id="{00000000-0008-0000-0300-000008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9" name="Flowchart: Connector 8">
            <a:extLst>
              <a:ext uri="{FF2B5EF4-FFF2-40B4-BE49-F238E27FC236}">
                <a16:creationId xmlns:a16="http://schemas.microsoft.com/office/drawing/2014/main" id="{00000000-0008-0000-0300-000009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295274</xdr:colOff>
      <xdr:row>1</xdr:row>
      <xdr:rowOff>38965</xdr:rowOff>
    </xdr:from>
    <xdr:to>
      <xdr:col>3</xdr:col>
      <xdr:colOff>74531</xdr:colOff>
      <xdr:row>3</xdr:row>
      <xdr:rowOff>186112</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295274" y="173436"/>
          <a:ext cx="478504" cy="451947"/>
          <a:chOff x="325336" y="563882"/>
          <a:chExt cx="454665" cy="468000"/>
        </a:xfrm>
        <a:solidFill>
          <a:schemeClr val="accent1">
            <a:lumMod val="20000"/>
            <a:lumOff val="80000"/>
          </a:schemeClr>
        </a:solidFill>
      </xdr:grpSpPr>
      <xdr:sp macro="" textlink="">
        <xdr:nvSpPr>
          <xdr:cNvPr id="7" name="Flowchart: Connector 6">
            <a:extLst>
              <a:ext uri="{FF2B5EF4-FFF2-40B4-BE49-F238E27FC236}">
                <a16:creationId xmlns:a16="http://schemas.microsoft.com/office/drawing/2014/main" id="{00000000-0008-0000-0400-000007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8" name="Flowchart: Connector 7">
            <a:extLst>
              <a:ext uri="{FF2B5EF4-FFF2-40B4-BE49-F238E27FC236}">
                <a16:creationId xmlns:a16="http://schemas.microsoft.com/office/drawing/2014/main" id="{00000000-0008-0000-0400-000008000000}"/>
              </a:ext>
            </a:extLst>
          </xdr:cNvPr>
          <xdr:cNvSpPr/>
        </xdr:nvSpPr>
        <xdr:spPr bwMode="auto">
          <a:xfrm>
            <a:off x="371007" y="613669"/>
            <a:ext cx="353437" cy="367525"/>
          </a:xfrm>
          <a:prstGeom prst="flowChartConnector">
            <a:avLst/>
          </a:prstGeom>
          <a:solidFill>
            <a:schemeClr val="accent1">
              <a:lumMod val="20000"/>
              <a:lumOff val="80000"/>
            </a:schemeClr>
          </a:solid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291043</xdr:colOff>
      <xdr:row>1</xdr:row>
      <xdr:rowOff>0</xdr:rowOff>
    </xdr:from>
    <xdr:to>
      <xdr:col>2</xdr:col>
      <xdr:colOff>202783</xdr:colOff>
      <xdr:row>4</xdr:row>
      <xdr:rowOff>22006</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291043" y="213360"/>
          <a:ext cx="468000" cy="463966"/>
          <a:chOff x="325336" y="563882"/>
          <a:chExt cx="454665" cy="468000"/>
        </a:xfrm>
        <a:solidFill>
          <a:schemeClr val="accent1">
            <a:lumMod val="20000"/>
            <a:lumOff val="80000"/>
          </a:schemeClr>
        </a:solidFill>
      </xdr:grpSpPr>
      <xdr:sp macro="" textlink="">
        <xdr:nvSpPr>
          <xdr:cNvPr id="10" name="Flowchart: Connector 9">
            <a:extLst>
              <a:ext uri="{FF2B5EF4-FFF2-40B4-BE49-F238E27FC236}">
                <a16:creationId xmlns:a16="http://schemas.microsoft.com/office/drawing/2014/main" id="{00000000-0008-0000-0500-00000A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1" name="Flowchart: Connector 10">
            <a:extLst>
              <a:ext uri="{FF2B5EF4-FFF2-40B4-BE49-F238E27FC236}">
                <a16:creationId xmlns:a16="http://schemas.microsoft.com/office/drawing/2014/main" id="{00000000-0008-0000-0500-00000B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97371</xdr:colOff>
      <xdr:row>0</xdr:row>
      <xdr:rowOff>171449</xdr:rowOff>
    </xdr:from>
    <xdr:to>
      <xdr:col>3</xdr:col>
      <xdr:colOff>75786</xdr:colOff>
      <xdr:row>2</xdr:row>
      <xdr:rowOff>201299</xdr:rowOff>
    </xdr:to>
    <xdr:grpSp>
      <xdr:nvGrpSpPr>
        <xdr:cNvPr id="12" name="Group 11">
          <a:extLst>
            <a:ext uri="{FF2B5EF4-FFF2-40B4-BE49-F238E27FC236}">
              <a16:creationId xmlns:a16="http://schemas.microsoft.com/office/drawing/2014/main" id="{00000000-0008-0000-0600-00000C000000}"/>
            </a:ext>
          </a:extLst>
        </xdr:cNvPr>
        <xdr:cNvGrpSpPr/>
      </xdr:nvGrpSpPr>
      <xdr:grpSpPr>
        <a:xfrm>
          <a:off x="375277" y="171449"/>
          <a:ext cx="462509" cy="460156"/>
          <a:chOff x="325336" y="563882"/>
          <a:chExt cx="454665" cy="468000"/>
        </a:xfrm>
        <a:solidFill>
          <a:schemeClr val="accent1">
            <a:lumMod val="20000"/>
            <a:lumOff val="80000"/>
          </a:schemeClr>
        </a:solidFill>
      </xdr:grpSpPr>
      <xdr:sp macro="" textlink="">
        <xdr:nvSpPr>
          <xdr:cNvPr id="13" name="Flowchart: Connector 12">
            <a:extLst>
              <a:ext uri="{FF2B5EF4-FFF2-40B4-BE49-F238E27FC236}">
                <a16:creationId xmlns:a16="http://schemas.microsoft.com/office/drawing/2014/main" id="{00000000-0008-0000-0600-00000D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4" name="Flowchart: Connector 13">
            <a:extLst>
              <a:ext uri="{FF2B5EF4-FFF2-40B4-BE49-F238E27FC236}">
                <a16:creationId xmlns:a16="http://schemas.microsoft.com/office/drawing/2014/main" id="{00000000-0008-0000-0600-00000E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2</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1</xdr:row>
      <xdr:rowOff>95250</xdr:rowOff>
    </xdr:from>
    <xdr:to>
      <xdr:col>3</xdr:col>
      <xdr:colOff>16515</xdr:colOff>
      <xdr:row>4</xdr:row>
      <xdr:rowOff>58425</xdr:rowOff>
    </xdr:to>
    <xdr:grpSp>
      <xdr:nvGrpSpPr>
        <xdr:cNvPr id="5" name="Group 4">
          <a:extLst>
            <a:ext uri="{FF2B5EF4-FFF2-40B4-BE49-F238E27FC236}">
              <a16:creationId xmlns:a16="http://schemas.microsoft.com/office/drawing/2014/main" id="{00000000-0008-0000-0700-000005000000}"/>
            </a:ext>
          </a:extLst>
        </xdr:cNvPr>
        <xdr:cNvGrpSpPr/>
      </xdr:nvGrpSpPr>
      <xdr:grpSpPr>
        <a:xfrm>
          <a:off x="358140" y="209550"/>
          <a:ext cx="473715" cy="466095"/>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7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7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3</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19050</xdr:colOff>
      <xdr:row>91</xdr:row>
      <xdr:rowOff>66675</xdr:rowOff>
    </xdr:from>
    <xdr:to>
      <xdr:col>23</xdr:col>
      <xdr:colOff>152400</xdr:colOff>
      <xdr:row>92</xdr:row>
      <xdr:rowOff>57150</xdr:rowOff>
    </xdr:to>
    <xdr:sp macro="" textlink="">
      <xdr:nvSpPr>
        <xdr:cNvPr id="2" name="Text Box 3">
          <a:extLst>
            <a:ext uri="{FF2B5EF4-FFF2-40B4-BE49-F238E27FC236}">
              <a16:creationId xmlns:a16="http://schemas.microsoft.com/office/drawing/2014/main" id="{00000000-0008-0000-0800-000002000000}"/>
            </a:ext>
          </a:extLst>
        </xdr:cNvPr>
        <xdr:cNvSpPr txBox="1">
          <a:spLocks noChangeArrowheads="1"/>
        </xdr:cNvSpPr>
      </xdr:nvSpPr>
      <xdr:spPr bwMode="auto">
        <a:xfrm>
          <a:off x="3733800"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39</xdr:col>
      <xdr:colOff>104775</xdr:colOff>
      <xdr:row>91</xdr:row>
      <xdr:rowOff>66675</xdr:rowOff>
    </xdr:from>
    <xdr:to>
      <xdr:col>40</xdr:col>
      <xdr:colOff>76200</xdr:colOff>
      <xdr:row>92</xdr:row>
      <xdr:rowOff>57150</xdr:rowOff>
    </xdr:to>
    <xdr:sp macro="" textlink="">
      <xdr:nvSpPr>
        <xdr:cNvPr id="3" name="Text Box 4">
          <a:extLst>
            <a:ext uri="{FF2B5EF4-FFF2-40B4-BE49-F238E27FC236}">
              <a16:creationId xmlns:a16="http://schemas.microsoft.com/office/drawing/2014/main" id="{00000000-0008-0000-0800-000003000000}"/>
            </a:ext>
          </a:extLst>
        </xdr:cNvPr>
        <xdr:cNvSpPr txBox="1">
          <a:spLocks noChangeArrowheads="1"/>
        </xdr:cNvSpPr>
      </xdr:nvSpPr>
      <xdr:spPr bwMode="auto">
        <a:xfrm>
          <a:off x="641032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49</xdr:col>
      <xdr:colOff>104775</xdr:colOff>
      <xdr:row>91</xdr:row>
      <xdr:rowOff>66675</xdr:rowOff>
    </xdr:from>
    <xdr:to>
      <xdr:col>50</xdr:col>
      <xdr:colOff>76200</xdr:colOff>
      <xdr:row>92</xdr:row>
      <xdr:rowOff>57150</xdr:rowOff>
    </xdr:to>
    <xdr:sp macro="" textlink="">
      <xdr:nvSpPr>
        <xdr:cNvPr id="4" name="Text Box 5">
          <a:extLst>
            <a:ext uri="{FF2B5EF4-FFF2-40B4-BE49-F238E27FC236}">
              <a16:creationId xmlns:a16="http://schemas.microsoft.com/office/drawing/2014/main" id="{00000000-0008-0000-0800-000004000000}"/>
            </a:ext>
          </a:extLst>
        </xdr:cNvPr>
        <xdr:cNvSpPr txBox="1">
          <a:spLocks noChangeArrowheads="1"/>
        </xdr:cNvSpPr>
      </xdr:nvSpPr>
      <xdr:spPr bwMode="auto">
        <a:xfrm>
          <a:off x="804862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69</xdr:col>
      <xdr:colOff>19050</xdr:colOff>
      <xdr:row>91</xdr:row>
      <xdr:rowOff>95250</xdr:rowOff>
    </xdr:from>
    <xdr:to>
      <xdr:col>69</xdr:col>
      <xdr:colOff>152400</xdr:colOff>
      <xdr:row>92</xdr:row>
      <xdr:rowOff>85725</xdr:rowOff>
    </xdr:to>
    <xdr:sp macro="" textlink="">
      <xdr:nvSpPr>
        <xdr:cNvPr id="5" name="Text Box 6">
          <a:extLst>
            <a:ext uri="{FF2B5EF4-FFF2-40B4-BE49-F238E27FC236}">
              <a16:creationId xmlns:a16="http://schemas.microsoft.com/office/drawing/2014/main" id="{00000000-0008-0000-0800-000005000000}"/>
            </a:ext>
          </a:extLst>
        </xdr:cNvPr>
        <xdr:cNvSpPr txBox="1">
          <a:spLocks noChangeArrowheads="1"/>
        </xdr:cNvSpPr>
      </xdr:nvSpPr>
      <xdr:spPr bwMode="auto">
        <a:xfrm>
          <a:off x="11058525" y="15773400"/>
          <a:ext cx="133350" cy="142875"/>
        </a:xfrm>
        <a:prstGeom prst="rect">
          <a:avLst/>
        </a:prstGeom>
        <a:solidFill>
          <a:srgbClr val="FFFFFF"/>
        </a:solidFill>
        <a:ln w="9360">
          <a:solidFill>
            <a:srgbClr val="000000"/>
          </a:solidFill>
          <a:miter lim="800000"/>
          <a:headEnd/>
          <a:tailEnd/>
        </a:ln>
      </xdr:spPr>
    </xdr:sp>
    <xdr:clientData/>
  </xdr:twoCellAnchor>
  <xdr:twoCellAnchor>
    <xdr:from>
      <xdr:col>59</xdr:col>
      <xdr:colOff>28575</xdr:colOff>
      <xdr:row>91</xdr:row>
      <xdr:rowOff>76200</xdr:rowOff>
    </xdr:from>
    <xdr:to>
      <xdr:col>59</xdr:col>
      <xdr:colOff>161925</xdr:colOff>
      <xdr:row>92</xdr:row>
      <xdr:rowOff>66675</xdr:rowOff>
    </xdr:to>
    <xdr:sp macro="" textlink="">
      <xdr:nvSpPr>
        <xdr:cNvPr id="6" name="Text Box 7">
          <a:extLst>
            <a:ext uri="{FF2B5EF4-FFF2-40B4-BE49-F238E27FC236}">
              <a16:creationId xmlns:a16="http://schemas.microsoft.com/office/drawing/2014/main" id="{00000000-0008-0000-0800-000006000000}"/>
            </a:ext>
          </a:extLst>
        </xdr:cNvPr>
        <xdr:cNvSpPr txBox="1">
          <a:spLocks noChangeArrowheads="1"/>
        </xdr:cNvSpPr>
      </xdr:nvSpPr>
      <xdr:spPr bwMode="auto">
        <a:xfrm>
          <a:off x="9391650" y="15754350"/>
          <a:ext cx="133350" cy="142875"/>
        </a:xfrm>
        <a:prstGeom prst="rect">
          <a:avLst/>
        </a:prstGeom>
        <a:solidFill>
          <a:srgbClr val="FFFFFF"/>
        </a:solidFill>
        <a:ln w="9360">
          <a:solidFill>
            <a:srgbClr val="000000"/>
          </a:solidFill>
          <a:miter lim="800000"/>
          <a:headEnd/>
          <a:tailEnd/>
        </a:ln>
      </xdr:spPr>
    </xdr:sp>
    <xdr:clientData/>
  </xdr:twoCellAnchor>
  <xdr:twoCellAnchor>
    <xdr:from>
      <xdr:col>31</xdr:col>
      <xdr:colOff>95250</xdr:colOff>
      <xdr:row>91</xdr:row>
      <xdr:rowOff>66675</xdr:rowOff>
    </xdr:from>
    <xdr:to>
      <xdr:col>32</xdr:col>
      <xdr:colOff>66675</xdr:colOff>
      <xdr:row>92</xdr:row>
      <xdr:rowOff>57150</xdr:rowOff>
    </xdr:to>
    <xdr:sp macro="" textlink="">
      <xdr:nvSpPr>
        <xdr:cNvPr id="7" name="Text Box 8">
          <a:extLst>
            <a:ext uri="{FF2B5EF4-FFF2-40B4-BE49-F238E27FC236}">
              <a16:creationId xmlns:a16="http://schemas.microsoft.com/office/drawing/2014/main" id="{00000000-0008-0000-0800-000007000000}"/>
            </a:ext>
          </a:extLst>
        </xdr:cNvPr>
        <xdr:cNvSpPr txBox="1">
          <a:spLocks noChangeArrowheads="1"/>
        </xdr:cNvSpPr>
      </xdr:nvSpPr>
      <xdr:spPr bwMode="auto">
        <a:xfrm>
          <a:off x="5105400"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80</xdr:col>
      <xdr:colOff>19050</xdr:colOff>
      <xdr:row>91</xdr:row>
      <xdr:rowOff>66675</xdr:rowOff>
    </xdr:from>
    <xdr:to>
      <xdr:col>80</xdr:col>
      <xdr:colOff>152400</xdr:colOff>
      <xdr:row>92</xdr:row>
      <xdr:rowOff>57150</xdr:rowOff>
    </xdr:to>
    <xdr:sp macro="" textlink="">
      <xdr:nvSpPr>
        <xdr:cNvPr id="8" name="Text Box 9">
          <a:extLst>
            <a:ext uri="{FF2B5EF4-FFF2-40B4-BE49-F238E27FC236}">
              <a16:creationId xmlns:a16="http://schemas.microsoft.com/office/drawing/2014/main" id="{00000000-0008-0000-0800-000008000000}"/>
            </a:ext>
          </a:extLst>
        </xdr:cNvPr>
        <xdr:cNvSpPr txBox="1">
          <a:spLocks noChangeArrowheads="1"/>
        </xdr:cNvSpPr>
      </xdr:nvSpPr>
      <xdr:spPr bwMode="auto">
        <a:xfrm>
          <a:off x="1279207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90</xdr:col>
      <xdr:colOff>19050</xdr:colOff>
      <xdr:row>91</xdr:row>
      <xdr:rowOff>76200</xdr:rowOff>
    </xdr:from>
    <xdr:to>
      <xdr:col>90</xdr:col>
      <xdr:colOff>152400</xdr:colOff>
      <xdr:row>92</xdr:row>
      <xdr:rowOff>66675</xdr:rowOff>
    </xdr:to>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14354175" y="15754350"/>
          <a:ext cx="133350" cy="142875"/>
        </a:xfrm>
        <a:prstGeom prst="rect">
          <a:avLst/>
        </a:prstGeom>
        <a:solidFill>
          <a:srgbClr val="FFFFFF"/>
        </a:solidFill>
        <a:ln w="9360">
          <a:solidFill>
            <a:srgbClr val="000000"/>
          </a:solidFill>
          <a:miter lim="800000"/>
          <a:headEnd/>
          <a:tailEnd/>
        </a:ln>
      </xdr:spPr>
    </xdr:sp>
    <xdr:clientData/>
  </xdr:twoCellAnchor>
  <xdr:twoCellAnchor>
    <xdr:from>
      <xdr:col>6</xdr:col>
      <xdr:colOff>171450</xdr:colOff>
      <xdr:row>1</xdr:row>
      <xdr:rowOff>9526</xdr:rowOff>
    </xdr:from>
    <xdr:to>
      <xdr:col>8</xdr:col>
      <xdr:colOff>57149</xdr:colOff>
      <xdr:row>4</xdr:row>
      <xdr:rowOff>95250</xdr:rowOff>
    </xdr:to>
    <xdr:grpSp>
      <xdr:nvGrpSpPr>
        <xdr:cNvPr id="14" name="Group 13">
          <a:extLst>
            <a:ext uri="{FF2B5EF4-FFF2-40B4-BE49-F238E27FC236}">
              <a16:creationId xmlns:a16="http://schemas.microsoft.com/office/drawing/2014/main" id="{00000000-0008-0000-0800-00000E000000}"/>
            </a:ext>
          </a:extLst>
        </xdr:cNvPr>
        <xdr:cNvGrpSpPr/>
      </xdr:nvGrpSpPr>
      <xdr:grpSpPr>
        <a:xfrm>
          <a:off x="1357993" y="542926"/>
          <a:ext cx="582385" cy="597353"/>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8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800-000010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4</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fauziah.seman/Desktop/Borang%20dalam%20format%20excel/KP%20205/FINAL_BORANG%20BE%20PEMBUATAN%20FORMAT%20EXCEL%20(11%20July%202011)%202003%20format%20(3)%20(version%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fauziah.seman/Desktop/Borang%20dalam%20format%20excel/KP%20205/Untuk%20Compile/FINAL_BORANG%20BE%20PEMBUATAN%20FORMAT%20EXCEL%20(KP%20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SURYA\sharing%20folder\Documents%20and%20Settings\fauziah.seman\Desktop\Borang%20dalam%20format%20excel\KP%20205\Untuk%20Compile\FINAL_BORANG%20BE%20PEMBUATAN%20FORMAT%20EXCEL%20(KP%202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fauziah.seman/Desktop/Borang%20dalam%20format%20excel/KP%20205/Untuk%20Compile/GEE%20BORANG/FINAL_BORANG%20BE%20PEMBUATAN%20FORMAT%20EXCEL%20(11%20July%202011)%202003%20format%20(3)%20(version%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5-SURYA\sharing%20folder\Documents%20and%20Settings\fauziah.seman\Desktop\Borang%20dalam%20format%20excel\KP%20205\FINAL_BORANG%20BE%20PEMBUATAN%20FORMAT%20EXCEL%20(11%20July%202011)%202003%20format%20(3)%20(version%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DMIN%202023\Downloads\TR2025_BORANG%20BE2026_KP200_05112025_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KP200"/>
      <sheetName val="Muka Hadapan (ms1)"/>
      <sheetName val="Arahan (ms2)"/>
      <sheetName val="Soalan 1(ms3)"/>
      <sheetName val="Soalan 1(ms4)"/>
      <sheetName val="Soalan 1(ms5)"/>
      <sheetName val="Soalan 2(ms6)"/>
      <sheetName val="Soalan 3(ms7) "/>
      <sheetName val="Soalan 4(ms8&amp;9)"/>
      <sheetName val="Soalan 5A(ms10&amp;11)"/>
      <sheetName val="Soalan 5B(ms12&amp;13)"/>
      <sheetName val="Soalan 6 (ms14)"/>
      <sheetName val="Soalan 7(ms15)"/>
      <sheetName val="Soalan 8(ms16-18)"/>
      <sheetName val="Soalan 9(ms19-23)"/>
      <sheetName val="Soalan 10&amp;11(ms24)"/>
      <sheetName val="Soalan 12(ms25-27)"/>
      <sheetName val="Soalan 13A(m28-29)"/>
      <sheetName val="Soalan 13B(ms30-31)"/>
      <sheetName val="Soalan 13B (ms32-33)"/>
      <sheetName val="Soalan 13C(ms34-35)"/>
      <sheetName val="Soalan 14 (ms36-37)"/>
      <sheetName val="Soalan 15 &amp; 16 (ms38)"/>
      <sheetName val="Catatan (ms39)"/>
      <sheetName val="Daya saing"/>
      <sheetName val="Seksyen A"/>
      <sheetName val="Seksyen B, C &amp; D"/>
      <sheetName val="Seksyen E"/>
      <sheetName val="Seksyen F, G"/>
      <sheetName val="Seksyen H"/>
      <sheetName val="Kegunaan Pejab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36">
          <cell r="A236">
            <v>27</v>
          </cell>
        </row>
      </sheetData>
      <sheetData sheetId="17"/>
      <sheetData sheetId="18"/>
      <sheetData sheetId="19"/>
      <sheetData sheetId="20">
        <row r="103">
          <cell r="AO103">
            <v>35</v>
          </cell>
        </row>
      </sheetData>
      <sheetData sheetId="21"/>
      <sheetData sheetId="22">
        <row r="100">
          <cell r="A100">
            <v>38</v>
          </cell>
        </row>
      </sheetData>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1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0.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omments" Target="../comments22.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89267-C862-4A8E-BACA-CC48BBB6E3F0}">
  <sheetPr>
    <tabColor theme="0"/>
  </sheetPr>
  <dimension ref="A1:BGK58"/>
  <sheetViews>
    <sheetView tabSelected="1" zoomScale="90" zoomScaleNormal="90" workbookViewId="0">
      <pane xSplit="1" ySplit="1" topLeftCell="AZV2" activePane="bottomRight" state="frozen"/>
      <selection pane="topRight" activeCell="B1" sqref="B1"/>
      <selection pane="bottomLeft" activeCell="A3" sqref="A3"/>
      <selection pane="bottomRight" activeCell="BAM23" sqref="BAM23"/>
    </sheetView>
  </sheetViews>
  <sheetFormatPr defaultColWidth="9.109375" defaultRowHeight="13.2"/>
  <cols>
    <col min="1" max="1" width="18.77734375" style="6762" bestFit="1" customWidth="1"/>
    <col min="2" max="204" width="9.109375" style="2865" customWidth="1"/>
    <col min="205" max="205" width="7" style="2865" customWidth="1"/>
    <col min="206" max="519" width="9.109375" style="2865" customWidth="1"/>
    <col min="520" max="520" width="16.44140625" style="2865" customWidth="1"/>
    <col min="521" max="521" width="12" style="2865" customWidth="1"/>
    <col min="522" max="534" width="9.109375" style="2865" customWidth="1"/>
    <col min="535" max="535" width="9.109375" style="2940" customWidth="1"/>
    <col min="536" max="558" width="9.109375" style="2865" customWidth="1"/>
    <col min="559" max="559" width="9.109375" style="2940" customWidth="1"/>
    <col min="560" max="593" width="9.109375" style="2865" customWidth="1"/>
    <col min="594" max="595" width="9.109375" style="3644" customWidth="1"/>
    <col min="596" max="915" width="9.109375" style="2865" customWidth="1"/>
    <col min="916" max="916" width="11.44140625" style="2865" customWidth="1"/>
    <col min="917" max="917" width="10.109375" style="2865" customWidth="1"/>
    <col min="918" max="1067" width="9.109375" style="2865" customWidth="1"/>
    <col min="1068" max="1155" width="9.109375" style="2940" customWidth="1"/>
    <col min="1156" max="1226" width="9.109375" style="2865" customWidth="1"/>
    <col min="1227" max="1227" width="9.109375" style="4366" customWidth="1"/>
    <col min="1228" max="1289" width="9.109375" style="2865" customWidth="1"/>
    <col min="1290" max="1290" width="9.109375" style="4366" customWidth="1"/>
    <col min="1291" max="1306" width="9.109375" style="2865" customWidth="1"/>
    <col min="1307" max="1317" width="9.109375" style="2940" customWidth="1"/>
    <col min="1318" max="1371" width="9.109375" style="2865" customWidth="1"/>
    <col min="1372" max="1372" width="9.21875" style="2865" customWidth="1"/>
    <col min="1373" max="1375" width="9.109375" style="2940" customWidth="1"/>
    <col min="1376" max="1376" width="9.109375" style="2865" customWidth="1"/>
    <col min="1377" max="1379" width="9.109375" style="4412" customWidth="1"/>
    <col min="1380" max="1381" width="13.109375" style="2865" customWidth="1"/>
    <col min="1382" max="1382" width="13.6640625" style="2865" customWidth="1"/>
    <col min="1383" max="1383" width="9.33203125" style="2865" bestFit="1" customWidth="1"/>
    <col min="1384" max="1384" width="13.6640625" style="2865" customWidth="1"/>
    <col min="1385" max="1385" width="11.33203125" style="2865" bestFit="1" customWidth="1"/>
    <col min="1386" max="1386" width="11.33203125" style="4412" customWidth="1"/>
    <col min="1387" max="1387" width="13.6640625" style="2865" customWidth="1"/>
    <col min="1388" max="1388" width="8.77734375" style="4400" customWidth="1"/>
    <col min="1389" max="1389" width="10.6640625" style="2865" bestFit="1" customWidth="1"/>
    <col min="1390" max="1390" width="13.6640625" style="2865" customWidth="1"/>
    <col min="1391" max="1391" width="12.33203125" style="2865" bestFit="1" customWidth="1"/>
    <col min="1392" max="1392" width="8" style="2865" bestFit="1" customWidth="1"/>
    <col min="1393" max="1393" width="8" style="4413" customWidth="1"/>
    <col min="1394" max="1395" width="8" style="4401" bestFit="1" customWidth="1"/>
    <col min="1396" max="1396" width="9.6640625" style="4401" bestFit="1" customWidth="1"/>
    <col min="1397" max="1397" width="13.6640625" style="2865" customWidth="1"/>
    <col min="1398" max="1400" width="12" style="4398" bestFit="1" customWidth="1"/>
    <col min="1401" max="1401" width="14.44140625" style="4398" customWidth="1"/>
    <col min="1402" max="1402" width="13.6640625" style="2865" bestFit="1" customWidth="1"/>
    <col min="1403" max="16384" width="9.109375" style="2865"/>
  </cols>
  <sheetData>
    <row r="1" spans="1:1545" s="4390" customFormat="1" ht="38.4" customHeight="1">
      <c r="A1" s="6761" t="s">
        <v>1991</v>
      </c>
      <c r="B1" s="4390" t="s">
        <v>280</v>
      </c>
      <c r="C1" s="4390" t="s">
        <v>2804</v>
      </c>
      <c r="D1" s="4390" t="s">
        <v>1992</v>
      </c>
      <c r="E1" s="4390" t="s">
        <v>1993</v>
      </c>
      <c r="F1" s="4390" t="s">
        <v>1994</v>
      </c>
      <c r="G1" s="4390" t="s">
        <v>1071</v>
      </c>
      <c r="H1" s="4390" t="s">
        <v>409</v>
      </c>
      <c r="I1" s="4390" t="s">
        <v>410</v>
      </c>
      <c r="J1" s="4390" t="s">
        <v>1545</v>
      </c>
      <c r="K1" s="4390" t="s">
        <v>1546</v>
      </c>
      <c r="L1" s="4391" t="s">
        <v>282</v>
      </c>
      <c r="M1" s="4390" t="s">
        <v>283</v>
      </c>
      <c r="N1" s="4390" t="s">
        <v>285</v>
      </c>
      <c r="O1" s="4390" t="s">
        <v>284</v>
      </c>
      <c r="P1" s="4390" t="s">
        <v>287</v>
      </c>
      <c r="Q1" s="4390" t="s">
        <v>289</v>
      </c>
      <c r="R1" s="4390" t="s">
        <v>290</v>
      </c>
      <c r="S1" s="4390" t="s">
        <v>291</v>
      </c>
      <c r="T1" s="4390" t="s">
        <v>292</v>
      </c>
      <c r="U1" s="4390" t="s">
        <v>288</v>
      </c>
      <c r="V1" s="4390" t="s">
        <v>293</v>
      </c>
      <c r="W1" s="4390" t="s">
        <v>299</v>
      </c>
      <c r="X1" s="4390" t="s">
        <v>1995</v>
      </c>
      <c r="Y1" s="4390" t="s">
        <v>1996</v>
      </c>
      <c r="Z1" s="4390" t="s">
        <v>2698</v>
      </c>
      <c r="AA1" s="4390" t="s">
        <v>411</v>
      </c>
      <c r="AB1" s="4390" t="s">
        <v>301</v>
      </c>
      <c r="AC1" s="4390" t="s">
        <v>412</v>
      </c>
      <c r="AD1" s="4390" t="s">
        <v>1553</v>
      </c>
      <c r="AE1" s="4390" t="s">
        <v>1686</v>
      </c>
      <c r="AF1" s="4390" t="s">
        <v>1997</v>
      </c>
      <c r="AG1" s="4390" t="s">
        <v>2699</v>
      </c>
      <c r="AH1" s="4390" t="s">
        <v>2700</v>
      </c>
      <c r="AI1" s="4390" t="s">
        <v>2701</v>
      </c>
      <c r="AJ1" s="4391" t="s">
        <v>1689</v>
      </c>
      <c r="AK1" s="4391" t="s">
        <v>303</v>
      </c>
      <c r="AL1" s="4390" t="s">
        <v>1072</v>
      </c>
      <c r="AM1" s="4390" t="s">
        <v>1354</v>
      </c>
      <c r="AN1" s="4390" t="s">
        <v>1073</v>
      </c>
      <c r="AO1" s="4390" t="s">
        <v>1355</v>
      </c>
      <c r="AP1" s="4390" t="s">
        <v>1074</v>
      </c>
      <c r="AQ1" s="4390" t="s">
        <v>1356</v>
      </c>
      <c r="AR1" s="4391" t="s">
        <v>306</v>
      </c>
      <c r="AS1" s="4391" t="s">
        <v>305</v>
      </c>
      <c r="AT1" s="4391" t="s">
        <v>1078</v>
      </c>
      <c r="AU1" s="4390" t="s">
        <v>1998</v>
      </c>
      <c r="AV1" s="4390" t="s">
        <v>1999</v>
      </c>
      <c r="AW1" s="4390" t="s">
        <v>2702</v>
      </c>
      <c r="AX1" s="4390" t="s">
        <v>2703</v>
      </c>
      <c r="AY1" s="4390" t="s">
        <v>2000</v>
      </c>
      <c r="AZ1" s="4390" t="s">
        <v>2704</v>
      </c>
      <c r="BA1" s="4390" t="s">
        <v>2705</v>
      </c>
      <c r="BB1" s="4390" t="s">
        <v>2001</v>
      </c>
      <c r="BC1" s="4390" t="s">
        <v>2002</v>
      </c>
      <c r="BD1" s="4390" t="s">
        <v>320</v>
      </c>
      <c r="BE1" s="4390" t="s">
        <v>319</v>
      </c>
      <c r="BF1" s="4390" t="s">
        <v>2003</v>
      </c>
      <c r="BG1" s="4390" t="s">
        <v>2004</v>
      </c>
      <c r="BH1" s="4390" t="s">
        <v>2005</v>
      </c>
      <c r="BI1" s="4390" t="s">
        <v>2006</v>
      </c>
      <c r="BJ1" s="4390" t="s">
        <v>2007</v>
      </c>
      <c r="BK1" s="4390" t="s">
        <v>2008</v>
      </c>
      <c r="BL1" s="4390" t="s">
        <v>2009</v>
      </c>
      <c r="BM1" s="4390" t="s">
        <v>2010</v>
      </c>
      <c r="BN1" s="4390" t="s">
        <v>2706</v>
      </c>
      <c r="BO1" s="4390" t="s">
        <v>2011</v>
      </c>
      <c r="BP1" s="4390" t="s">
        <v>2012</v>
      </c>
      <c r="BQ1" s="4390" t="s">
        <v>2013</v>
      </c>
      <c r="BR1" s="4392" t="s">
        <v>2816</v>
      </c>
      <c r="BS1" s="4390" t="s">
        <v>2014</v>
      </c>
      <c r="BT1" s="4392" t="s">
        <v>3584</v>
      </c>
      <c r="BU1" s="4390" t="s">
        <v>2015</v>
      </c>
      <c r="BV1" s="4390" t="s">
        <v>2016</v>
      </c>
      <c r="BW1" s="4390" t="s">
        <v>2017</v>
      </c>
      <c r="BX1" s="4390" t="s">
        <v>2018</v>
      </c>
      <c r="BY1" s="4390" t="s">
        <v>2707</v>
      </c>
      <c r="BZ1" s="4390" t="s">
        <v>2019</v>
      </c>
      <c r="CA1" s="4390" t="s">
        <v>2020</v>
      </c>
      <c r="CB1" s="4390" t="s">
        <v>2021</v>
      </c>
      <c r="CC1" s="4390" t="s">
        <v>2022</v>
      </c>
      <c r="CD1" s="4390" t="s">
        <v>2023</v>
      </c>
      <c r="CE1" s="4390" t="s">
        <v>2024</v>
      </c>
      <c r="CF1" s="4390" t="s">
        <v>2025</v>
      </c>
      <c r="CG1" s="4390" t="s">
        <v>2026</v>
      </c>
      <c r="CH1" s="4390" t="s">
        <v>2027</v>
      </c>
      <c r="CI1" s="4390" t="s">
        <v>2028</v>
      </c>
      <c r="CJ1" s="4390" t="s">
        <v>2029</v>
      </c>
      <c r="CK1" s="4390" t="s">
        <v>2030</v>
      </c>
      <c r="CL1" s="4392" t="s">
        <v>2819</v>
      </c>
      <c r="CM1" s="4390" t="s">
        <v>2031</v>
      </c>
      <c r="CN1" s="4392" t="s">
        <v>2820</v>
      </c>
      <c r="CO1" s="4390" t="s">
        <v>2032</v>
      </c>
      <c r="CP1" s="4390" t="s">
        <v>2033</v>
      </c>
      <c r="CQ1" s="4390" t="s">
        <v>2034</v>
      </c>
      <c r="CR1" s="4390" t="s">
        <v>2035</v>
      </c>
      <c r="CS1" s="4390" t="s">
        <v>2036</v>
      </c>
      <c r="CT1" s="4390" t="s">
        <v>2037</v>
      </c>
      <c r="CU1" s="4390" t="s">
        <v>2038</v>
      </c>
      <c r="CV1" s="4390" t="s">
        <v>2039</v>
      </c>
      <c r="CW1" s="4390" t="s">
        <v>2040</v>
      </c>
      <c r="CX1" s="4390" t="s">
        <v>2041</v>
      </c>
      <c r="CY1" s="4390" t="s">
        <v>2042</v>
      </c>
      <c r="CZ1" s="4390" t="s">
        <v>2043</v>
      </c>
      <c r="DA1" s="4390" t="s">
        <v>2044</v>
      </c>
      <c r="DB1" s="4392" t="s">
        <v>2821</v>
      </c>
      <c r="DC1" s="4390" t="s">
        <v>2045</v>
      </c>
      <c r="DD1" s="4390" t="s">
        <v>2046</v>
      </c>
      <c r="DE1" s="4390" t="s">
        <v>2047</v>
      </c>
      <c r="DF1" s="4390" t="s">
        <v>2048</v>
      </c>
      <c r="DG1" s="4390" t="s">
        <v>2049</v>
      </c>
      <c r="DH1" s="4390" t="s">
        <v>2050</v>
      </c>
      <c r="DI1" s="4390" t="s">
        <v>2051</v>
      </c>
      <c r="DJ1" s="4390" t="s">
        <v>2052</v>
      </c>
      <c r="DK1" s="4390" t="s">
        <v>2053</v>
      </c>
      <c r="DL1" s="4390" t="s">
        <v>2054</v>
      </c>
      <c r="DM1" s="4392" t="s">
        <v>2822</v>
      </c>
      <c r="DN1" s="4390" t="s">
        <v>2055</v>
      </c>
      <c r="DO1" s="4392" t="s">
        <v>2823</v>
      </c>
      <c r="DP1" s="4390" t="s">
        <v>2056</v>
      </c>
      <c r="DQ1" s="4390" t="s">
        <v>2057</v>
      </c>
      <c r="DR1" s="4390" t="s">
        <v>2058</v>
      </c>
      <c r="DS1" s="4390" t="s">
        <v>2059</v>
      </c>
      <c r="DT1" s="4390" t="s">
        <v>2060</v>
      </c>
      <c r="DU1" s="4390" t="s">
        <v>2061</v>
      </c>
      <c r="DV1" s="4390" t="s">
        <v>2062</v>
      </c>
      <c r="DW1" s="4390" t="s">
        <v>2063</v>
      </c>
      <c r="DX1" s="4390" t="s">
        <v>2064</v>
      </c>
      <c r="DY1" s="4390" t="s">
        <v>2065</v>
      </c>
      <c r="DZ1" s="4390" t="s">
        <v>2066</v>
      </c>
      <c r="EA1" s="4390" t="s">
        <v>2067</v>
      </c>
      <c r="EB1" s="4390" t="s">
        <v>2068</v>
      </c>
      <c r="EC1" s="4390" t="s">
        <v>2069</v>
      </c>
      <c r="ED1" s="4390" t="s">
        <v>2070</v>
      </c>
      <c r="EE1" s="4390" t="s">
        <v>2071</v>
      </c>
      <c r="EF1" s="4392" t="s">
        <v>2824</v>
      </c>
      <c r="EG1" s="4390" t="s">
        <v>2072</v>
      </c>
      <c r="EH1" s="4392" t="s">
        <v>2825</v>
      </c>
      <c r="EI1" s="4390" t="s">
        <v>2073</v>
      </c>
      <c r="EJ1" s="4390" t="s">
        <v>2074</v>
      </c>
      <c r="EK1" s="4390" t="s">
        <v>2075</v>
      </c>
      <c r="EL1" s="4390" t="s">
        <v>2076</v>
      </c>
      <c r="EM1" s="4390" t="s">
        <v>2077</v>
      </c>
      <c r="EN1" s="4390" t="s">
        <v>2078</v>
      </c>
      <c r="EO1" s="4390" t="s">
        <v>2079</v>
      </c>
      <c r="EP1" s="4390" t="s">
        <v>2080</v>
      </c>
      <c r="EQ1" s="4390" t="s">
        <v>2081</v>
      </c>
      <c r="ER1" s="4390" t="s">
        <v>2082</v>
      </c>
      <c r="ES1" s="4390" t="s">
        <v>2083</v>
      </c>
      <c r="ET1" s="4390" t="s">
        <v>2084</v>
      </c>
      <c r="EU1" s="4390" t="s">
        <v>2085</v>
      </c>
      <c r="EV1" s="4390" t="s">
        <v>2086</v>
      </c>
      <c r="EW1" s="4390" t="s">
        <v>2087</v>
      </c>
      <c r="EX1" s="4390" t="s">
        <v>2088</v>
      </c>
      <c r="EY1" s="4392" t="s">
        <v>2826</v>
      </c>
      <c r="EZ1" s="4390" t="s">
        <v>2089</v>
      </c>
      <c r="FA1" s="4392" t="s">
        <v>3585</v>
      </c>
      <c r="FB1" s="4390" t="s">
        <v>2090</v>
      </c>
      <c r="FC1" s="4390" t="s">
        <v>2091</v>
      </c>
      <c r="FD1" s="4390" t="s">
        <v>2092</v>
      </c>
      <c r="FE1" s="4390" t="s">
        <v>2093</v>
      </c>
      <c r="FF1" s="4390" t="s">
        <v>2094</v>
      </c>
      <c r="FG1" s="4390" t="s">
        <v>2095</v>
      </c>
      <c r="FH1" s="4390" t="s">
        <v>2096</v>
      </c>
      <c r="FI1" s="4390" t="s">
        <v>2097</v>
      </c>
      <c r="FJ1" s="4390" t="s">
        <v>2098</v>
      </c>
      <c r="FK1" s="4390" t="s">
        <v>2099</v>
      </c>
      <c r="FL1" s="4390" t="s">
        <v>2100</v>
      </c>
      <c r="FM1" s="4390" t="s">
        <v>2101</v>
      </c>
      <c r="FN1" s="4390" t="s">
        <v>2102</v>
      </c>
      <c r="FO1" s="4390" t="s">
        <v>2103</v>
      </c>
      <c r="FP1" s="4390" t="s">
        <v>2104</v>
      </c>
      <c r="FQ1" s="4390" t="s">
        <v>2105</v>
      </c>
      <c r="FR1" s="4392" t="s">
        <v>2827</v>
      </c>
      <c r="FS1" s="4390" t="s">
        <v>2106</v>
      </c>
      <c r="FT1" s="4392" t="s">
        <v>2828</v>
      </c>
      <c r="FU1" s="4390" t="s">
        <v>2107</v>
      </c>
      <c r="FV1" s="4390" t="s">
        <v>2108</v>
      </c>
      <c r="FW1" s="4390" t="s">
        <v>2109</v>
      </c>
      <c r="FX1" s="4390" t="s">
        <v>2110</v>
      </c>
      <c r="FY1" s="4390" t="s">
        <v>2111</v>
      </c>
      <c r="FZ1" s="4390" t="s">
        <v>2112</v>
      </c>
      <c r="GA1" s="4390" t="s">
        <v>2113</v>
      </c>
      <c r="GB1" s="4390" t="s">
        <v>2114</v>
      </c>
      <c r="GC1" s="4390" t="s">
        <v>2115</v>
      </c>
      <c r="GD1" s="4390" t="s">
        <v>2116</v>
      </c>
      <c r="GE1" s="4390" t="s">
        <v>2117</v>
      </c>
      <c r="GF1" s="4390" t="s">
        <v>2118</v>
      </c>
      <c r="GG1" s="4390" t="s">
        <v>2119</v>
      </c>
      <c r="GH1" s="4390" t="s">
        <v>2120</v>
      </c>
      <c r="GI1" s="4390" t="s">
        <v>2121</v>
      </c>
      <c r="GJ1" s="4392" t="s">
        <v>2829</v>
      </c>
      <c r="GK1" s="4390" t="s">
        <v>2122</v>
      </c>
      <c r="GL1" s="4392" t="s">
        <v>2830</v>
      </c>
      <c r="GM1" s="4390" t="s">
        <v>2123</v>
      </c>
      <c r="GN1" s="4390" t="s">
        <v>2124</v>
      </c>
      <c r="GO1" s="4390" t="s">
        <v>2125</v>
      </c>
      <c r="GP1" s="4390" t="s">
        <v>2126</v>
      </c>
      <c r="GQ1" s="4390" t="s">
        <v>2127</v>
      </c>
      <c r="GR1" s="4390" t="s">
        <v>2128</v>
      </c>
      <c r="GS1" s="4390" t="s">
        <v>2129</v>
      </c>
      <c r="GT1" s="4390" t="s">
        <v>2130</v>
      </c>
      <c r="GU1" s="4390" t="s">
        <v>2131</v>
      </c>
      <c r="GV1" s="4390" t="s">
        <v>2132</v>
      </c>
      <c r="GW1" s="4390" t="s">
        <v>2133</v>
      </c>
      <c r="GX1" s="4390" t="s">
        <v>2134</v>
      </c>
      <c r="GY1" s="4390" t="s">
        <v>2135</v>
      </c>
      <c r="GZ1" s="4390" t="s">
        <v>2136</v>
      </c>
      <c r="HA1" s="4390" t="s">
        <v>2137</v>
      </c>
      <c r="HB1" s="4390" t="s">
        <v>2138</v>
      </c>
      <c r="HC1" s="4390" t="s">
        <v>2139</v>
      </c>
      <c r="HD1" s="4390" t="s">
        <v>2140</v>
      </c>
      <c r="HE1" s="4390" t="s">
        <v>2141</v>
      </c>
      <c r="HF1" s="4390" t="s">
        <v>2142</v>
      </c>
      <c r="HG1" s="4390" t="s">
        <v>2143</v>
      </c>
      <c r="HH1" s="4390" t="s">
        <v>2144</v>
      </c>
      <c r="HI1" s="4390" t="s">
        <v>2145</v>
      </c>
      <c r="HJ1" s="4390" t="s">
        <v>2146</v>
      </c>
      <c r="HK1" s="4390" t="s">
        <v>2147</v>
      </c>
      <c r="HL1" s="4390" t="s">
        <v>2148</v>
      </c>
      <c r="HM1" s="4390" t="s">
        <v>2149</v>
      </c>
      <c r="HN1" s="4390" t="s">
        <v>2150</v>
      </c>
      <c r="HO1" s="4390" t="s">
        <v>2151</v>
      </c>
      <c r="HP1" s="4390" t="s">
        <v>2152</v>
      </c>
      <c r="HQ1" s="4390" t="s">
        <v>2153</v>
      </c>
      <c r="HR1" s="4390" t="s">
        <v>2154</v>
      </c>
      <c r="HS1" s="4390" t="s">
        <v>2155</v>
      </c>
      <c r="HT1" s="4390" t="s">
        <v>2156</v>
      </c>
      <c r="HU1" s="4390" t="s">
        <v>2157</v>
      </c>
      <c r="HV1" s="4390" t="s">
        <v>2158</v>
      </c>
      <c r="HW1" s="4390" t="s">
        <v>2159</v>
      </c>
      <c r="HX1" s="4390" t="s">
        <v>2160</v>
      </c>
      <c r="HY1" s="4390" t="s">
        <v>2161</v>
      </c>
      <c r="HZ1" s="4390" t="s">
        <v>2162</v>
      </c>
      <c r="IA1" s="4390" t="s">
        <v>2163</v>
      </c>
      <c r="IB1" s="4390" t="s">
        <v>2164</v>
      </c>
      <c r="IC1" s="4390" t="s">
        <v>2165</v>
      </c>
      <c r="ID1" s="4390" t="s">
        <v>2166</v>
      </c>
      <c r="IE1" s="4390" t="s">
        <v>2167</v>
      </c>
      <c r="IF1" s="4390" t="s">
        <v>2168</v>
      </c>
      <c r="IG1" s="4390" t="s">
        <v>2169</v>
      </c>
      <c r="IH1" s="4390" t="s">
        <v>2170</v>
      </c>
      <c r="II1" s="4390" t="s">
        <v>2171</v>
      </c>
      <c r="IJ1" s="4390" t="s">
        <v>2172</v>
      </c>
      <c r="IK1" s="4390" t="s">
        <v>2173</v>
      </c>
      <c r="IL1" s="4390" t="s">
        <v>2174</v>
      </c>
      <c r="IM1" s="4390" t="s">
        <v>2175</v>
      </c>
      <c r="IN1" s="4390" t="s">
        <v>2176</v>
      </c>
      <c r="IO1" s="4390" t="s">
        <v>2177</v>
      </c>
      <c r="IP1" s="4390" t="s">
        <v>2178</v>
      </c>
      <c r="IQ1" s="4390" t="s">
        <v>2179</v>
      </c>
      <c r="IR1" s="4390" t="s">
        <v>2180</v>
      </c>
      <c r="IS1" s="4390" t="s">
        <v>2181</v>
      </c>
      <c r="IT1" s="4390" t="s">
        <v>2182</v>
      </c>
      <c r="IU1" s="4390" t="s">
        <v>2183</v>
      </c>
      <c r="IV1" s="4390" t="s">
        <v>2184</v>
      </c>
      <c r="IW1" s="4390" t="s">
        <v>2185</v>
      </c>
      <c r="IX1" s="4390" t="s">
        <v>2186</v>
      </c>
      <c r="IY1" s="4390" t="s">
        <v>2187</v>
      </c>
      <c r="IZ1" s="4390" t="s">
        <v>2188</v>
      </c>
      <c r="JA1" s="4390" t="s">
        <v>2189</v>
      </c>
      <c r="JB1" s="4390" t="s">
        <v>2190</v>
      </c>
      <c r="JC1" s="4390" t="s">
        <v>2191</v>
      </c>
      <c r="JD1" s="4390" t="s">
        <v>2192</v>
      </c>
      <c r="JE1" s="4390" t="s">
        <v>2193</v>
      </c>
      <c r="JF1" s="4390" t="s">
        <v>2194</v>
      </c>
      <c r="JG1" s="4390" t="s">
        <v>2195</v>
      </c>
      <c r="JH1" s="4390" t="s">
        <v>2196</v>
      </c>
      <c r="JI1" s="4390" t="s">
        <v>2197</v>
      </c>
      <c r="JJ1" s="4390" t="s">
        <v>2198</v>
      </c>
      <c r="JK1" s="4390" t="s">
        <v>2199</v>
      </c>
      <c r="JL1" s="4390" t="s">
        <v>2200</v>
      </c>
      <c r="JM1" s="4390" t="s">
        <v>2201</v>
      </c>
      <c r="JN1" s="4390" t="s">
        <v>2202</v>
      </c>
      <c r="JO1" s="4390" t="s">
        <v>2203</v>
      </c>
      <c r="JP1" s="4390" t="s">
        <v>2204</v>
      </c>
      <c r="JQ1" s="4390" t="s">
        <v>2205</v>
      </c>
      <c r="JR1" s="4390" t="s">
        <v>2206</v>
      </c>
      <c r="JS1" s="4390" t="s">
        <v>2207</v>
      </c>
      <c r="JT1" s="4390" t="s">
        <v>2208</v>
      </c>
      <c r="JU1" s="4390" t="s">
        <v>2209</v>
      </c>
      <c r="JV1" s="4390" t="s">
        <v>2210</v>
      </c>
      <c r="JW1" s="4390" t="s">
        <v>2211</v>
      </c>
      <c r="JX1" s="4390" t="s">
        <v>2212</v>
      </c>
      <c r="JY1" s="4390" t="s">
        <v>2213</v>
      </c>
      <c r="JZ1" s="4390" t="s">
        <v>2214</v>
      </c>
      <c r="KA1" s="4390" t="s">
        <v>2215</v>
      </c>
      <c r="KB1" s="4390" t="s">
        <v>2216</v>
      </c>
      <c r="KC1" s="4390" t="s">
        <v>2217</v>
      </c>
      <c r="KD1" s="4390" t="s">
        <v>2218</v>
      </c>
      <c r="KE1" s="4390" t="s">
        <v>2219</v>
      </c>
      <c r="KF1" s="4390" t="s">
        <v>2220</v>
      </c>
      <c r="KG1" s="4390" t="s">
        <v>2221</v>
      </c>
      <c r="KH1" s="4390" t="s">
        <v>2222</v>
      </c>
      <c r="KI1" s="4390" t="s">
        <v>2223</v>
      </c>
      <c r="KJ1" s="4390" t="s">
        <v>2224</v>
      </c>
      <c r="KK1" s="4390" t="s">
        <v>2225</v>
      </c>
      <c r="KL1" s="4390" t="s">
        <v>2226</v>
      </c>
      <c r="KM1" s="4390" t="s">
        <v>2227</v>
      </c>
      <c r="KN1" s="4390" t="s">
        <v>2228</v>
      </c>
      <c r="KO1" s="4390" t="s">
        <v>2229</v>
      </c>
      <c r="KP1" s="4390" t="s">
        <v>2230</v>
      </c>
      <c r="KQ1" s="4390" t="s">
        <v>2231</v>
      </c>
      <c r="KR1" s="4390" t="s">
        <v>2232</v>
      </c>
      <c r="KS1" s="4390" t="s">
        <v>2233</v>
      </c>
      <c r="KT1" s="4390" t="s">
        <v>2234</v>
      </c>
      <c r="KU1" s="4390" t="s">
        <v>2235</v>
      </c>
      <c r="KV1" s="4390" t="s">
        <v>2236</v>
      </c>
      <c r="KW1" s="4390" t="s">
        <v>2237</v>
      </c>
      <c r="KX1" s="4390" t="s">
        <v>2238</v>
      </c>
      <c r="KY1" s="4390" t="s">
        <v>2239</v>
      </c>
      <c r="KZ1" s="4390" t="s">
        <v>2240</v>
      </c>
      <c r="LA1" s="4390" t="s">
        <v>2241</v>
      </c>
      <c r="LB1" s="4390" t="s">
        <v>2242</v>
      </c>
      <c r="LC1" s="4390" t="s">
        <v>2243</v>
      </c>
      <c r="LD1" s="4390" t="s">
        <v>2244</v>
      </c>
      <c r="LE1" s="4390" t="s">
        <v>2245</v>
      </c>
      <c r="LF1" s="4390" t="s">
        <v>2246</v>
      </c>
      <c r="LG1" s="4390" t="s">
        <v>2247</v>
      </c>
      <c r="LH1" s="4390" t="s">
        <v>2248</v>
      </c>
      <c r="LI1" s="4390" t="s">
        <v>2249</v>
      </c>
      <c r="LJ1" s="4390" t="s">
        <v>2250</v>
      </c>
      <c r="LK1" s="4390" t="s">
        <v>2251</v>
      </c>
      <c r="LL1" s="4390" t="s">
        <v>2252</v>
      </c>
      <c r="LM1" s="4390" t="s">
        <v>2253</v>
      </c>
      <c r="LN1" s="4390" t="s">
        <v>2254</v>
      </c>
      <c r="LO1" s="4390" t="s">
        <v>2255</v>
      </c>
      <c r="LP1" s="4390" t="s">
        <v>2256</v>
      </c>
      <c r="LQ1" s="4390" t="s">
        <v>2257</v>
      </c>
      <c r="LR1" s="4390" t="s">
        <v>2258</v>
      </c>
      <c r="LS1" s="4390" t="s">
        <v>2259</v>
      </c>
      <c r="LT1" s="4390" t="s">
        <v>2260</v>
      </c>
      <c r="LU1" s="4390" t="s">
        <v>2261</v>
      </c>
      <c r="LV1" s="4390" t="s">
        <v>2262</v>
      </c>
      <c r="LW1" s="4390" t="s">
        <v>2263</v>
      </c>
      <c r="LX1" s="4390" t="s">
        <v>2264</v>
      </c>
      <c r="LY1" s="4390" t="s">
        <v>2265</v>
      </c>
      <c r="LZ1" s="4390" t="s">
        <v>2266</v>
      </c>
      <c r="MA1" s="4390" t="s">
        <v>2267</v>
      </c>
      <c r="MB1" s="4390" t="s">
        <v>2268</v>
      </c>
      <c r="MC1" s="4390" t="s">
        <v>2269</v>
      </c>
      <c r="MD1" s="4390" t="s">
        <v>2270</v>
      </c>
      <c r="ME1" s="4390" t="s">
        <v>2271</v>
      </c>
      <c r="MF1" s="4390" t="s">
        <v>2272</v>
      </c>
      <c r="MG1" s="4390" t="s">
        <v>2273</v>
      </c>
      <c r="MH1" s="4390" t="s">
        <v>2274</v>
      </c>
      <c r="MI1" s="4390" t="s">
        <v>2275</v>
      </c>
      <c r="MJ1" s="4390" t="s">
        <v>2276</v>
      </c>
      <c r="MK1" s="4390" t="s">
        <v>2277</v>
      </c>
      <c r="ML1" s="4390" t="s">
        <v>2278</v>
      </c>
      <c r="MM1" s="4390" t="s">
        <v>2279</v>
      </c>
      <c r="MN1" s="4390" t="s">
        <v>2280</v>
      </c>
      <c r="MO1" s="4390" t="s">
        <v>2281</v>
      </c>
      <c r="MP1" s="4390" t="s">
        <v>2282</v>
      </c>
      <c r="MQ1" s="4390" t="s">
        <v>2283</v>
      </c>
      <c r="MR1" s="4390" t="s">
        <v>2284</v>
      </c>
      <c r="MS1" s="4390" t="s">
        <v>2285</v>
      </c>
      <c r="MT1" s="4390" t="s">
        <v>2286</v>
      </c>
      <c r="MU1" s="4390" t="s">
        <v>2287</v>
      </c>
      <c r="MV1" s="4390" t="s">
        <v>2288</v>
      </c>
      <c r="MW1" s="4390" t="s">
        <v>2289</v>
      </c>
      <c r="MX1" s="4390" t="s">
        <v>2290</v>
      </c>
      <c r="MY1" s="4390" t="s">
        <v>2291</v>
      </c>
      <c r="MZ1" s="4390" t="s">
        <v>2292</v>
      </c>
      <c r="NA1" s="4390" t="s">
        <v>2293</v>
      </c>
      <c r="NB1" s="4390" t="s">
        <v>2294</v>
      </c>
      <c r="NC1" s="4390" t="s">
        <v>2295</v>
      </c>
      <c r="ND1" s="4390" t="s">
        <v>2296</v>
      </c>
      <c r="NE1" s="4390" t="s">
        <v>2297</v>
      </c>
      <c r="NF1" s="4390" t="s">
        <v>2298</v>
      </c>
      <c r="NG1" s="4390" t="s">
        <v>2299</v>
      </c>
      <c r="NH1" s="4390" t="s">
        <v>2300</v>
      </c>
      <c r="NI1" s="4390" t="s">
        <v>2301</v>
      </c>
      <c r="NJ1" s="4390" t="s">
        <v>2302</v>
      </c>
      <c r="NK1" s="4390" t="s">
        <v>2303</v>
      </c>
      <c r="NL1" s="4390" t="s">
        <v>2304</v>
      </c>
      <c r="NM1" s="4390" t="s">
        <v>2305</v>
      </c>
      <c r="NN1" s="4390" t="s">
        <v>2306</v>
      </c>
      <c r="NO1" s="4390" t="s">
        <v>2307</v>
      </c>
      <c r="NP1" s="4390" t="s">
        <v>2308</v>
      </c>
      <c r="NQ1" s="4390" t="s">
        <v>2309</v>
      </c>
      <c r="NR1" s="4390" t="s">
        <v>2310</v>
      </c>
      <c r="NS1" s="4390" t="s">
        <v>2311</v>
      </c>
      <c r="NT1" s="4390" t="s">
        <v>594</v>
      </c>
      <c r="NU1" s="4390" t="s">
        <v>615</v>
      </c>
      <c r="NV1" s="4390" t="s">
        <v>616</v>
      </c>
      <c r="NW1" s="4390" t="s">
        <v>617</v>
      </c>
      <c r="NX1" s="4390" t="s">
        <v>618</v>
      </c>
      <c r="NY1" s="4390" t="s">
        <v>619</v>
      </c>
      <c r="NZ1" s="4390" t="s">
        <v>620</v>
      </c>
      <c r="OA1" s="4390" t="s">
        <v>1725</v>
      </c>
      <c r="OB1" s="4390" t="s">
        <v>621</v>
      </c>
      <c r="OC1" s="4390" t="s">
        <v>622</v>
      </c>
      <c r="OD1" s="4390" t="s">
        <v>623</v>
      </c>
      <c r="OE1" s="4390" t="s">
        <v>624</v>
      </c>
      <c r="OF1" s="4390" t="s">
        <v>614</v>
      </c>
      <c r="OG1" s="4390" t="s">
        <v>625</v>
      </c>
      <c r="OH1" s="4390" t="s">
        <v>626</v>
      </c>
      <c r="OI1" s="4390" t="s">
        <v>627</v>
      </c>
      <c r="OJ1" s="4390" t="s">
        <v>628</v>
      </c>
      <c r="OK1" s="4390" t="s">
        <v>629</v>
      </c>
      <c r="OL1" s="4390" t="s">
        <v>630</v>
      </c>
      <c r="OM1" s="4390" t="s">
        <v>1726</v>
      </c>
      <c r="ON1" s="4390" t="s">
        <v>631</v>
      </c>
      <c r="OO1" s="4390" t="s">
        <v>632</v>
      </c>
      <c r="OP1" s="4390" t="s">
        <v>633</v>
      </c>
      <c r="OQ1" s="4390" t="s">
        <v>634</v>
      </c>
      <c r="OR1" s="4390" t="s">
        <v>2312</v>
      </c>
      <c r="OS1" s="4390" t="s">
        <v>2313</v>
      </c>
      <c r="OT1" s="4390" t="s">
        <v>2314</v>
      </c>
      <c r="OU1" s="4390" t="s">
        <v>2315</v>
      </c>
      <c r="OV1" s="4390" t="s">
        <v>2708</v>
      </c>
      <c r="OW1" s="4390" t="s">
        <v>2709</v>
      </c>
      <c r="OX1" s="4390" t="s">
        <v>2316</v>
      </c>
      <c r="OY1" s="4390" t="s">
        <v>2868</v>
      </c>
      <c r="OZ1" s="4390" t="s">
        <v>2869</v>
      </c>
      <c r="PA1" s="4390" t="s">
        <v>2870</v>
      </c>
      <c r="PB1" s="4390" t="s">
        <v>2871</v>
      </c>
      <c r="PC1" s="4390" t="s">
        <v>2872</v>
      </c>
      <c r="PD1" s="4390" t="s">
        <v>2873</v>
      </c>
      <c r="PE1" s="4390" t="s">
        <v>2874</v>
      </c>
      <c r="PF1" s="4390" t="s">
        <v>2875</v>
      </c>
      <c r="PG1" s="4390" t="s">
        <v>2876</v>
      </c>
      <c r="PH1" s="4390" t="s">
        <v>2317</v>
      </c>
      <c r="PI1" s="4390" t="s">
        <v>2318</v>
      </c>
      <c r="PJ1" s="4390" t="s">
        <v>2319</v>
      </c>
      <c r="PK1" s="4390" t="s">
        <v>2320</v>
      </c>
      <c r="PL1" s="4390" t="s">
        <v>2877</v>
      </c>
      <c r="PM1" s="4390" t="s">
        <v>2321</v>
      </c>
      <c r="PN1" s="4390" t="s">
        <v>2878</v>
      </c>
      <c r="PO1" s="4390" t="s">
        <v>2710</v>
      </c>
      <c r="PP1" s="4390" t="s">
        <v>2711</v>
      </c>
      <c r="PQ1" s="4390" t="s">
        <v>2322</v>
      </c>
      <c r="PR1" s="4390" t="s">
        <v>2323</v>
      </c>
      <c r="PS1" s="4390" t="s">
        <v>2712</v>
      </c>
      <c r="PT1" s="4390" t="s">
        <v>2324</v>
      </c>
      <c r="PU1" s="4390" t="s">
        <v>2325</v>
      </c>
      <c r="PV1" s="4390" t="s">
        <v>2326</v>
      </c>
      <c r="PW1" s="4390" t="s">
        <v>2327</v>
      </c>
      <c r="PX1" s="4390" t="s">
        <v>2328</v>
      </c>
      <c r="PY1" s="4390" t="s">
        <v>2329</v>
      </c>
      <c r="PZ1" s="4390" t="s">
        <v>2330</v>
      </c>
      <c r="QA1" s="4390" t="s">
        <v>2331</v>
      </c>
      <c r="QB1" s="4390" t="s">
        <v>2332</v>
      </c>
      <c r="QC1" s="4390" t="s">
        <v>2333</v>
      </c>
      <c r="QD1" s="4390" t="s">
        <v>2339</v>
      </c>
      <c r="QE1" s="4390" t="s">
        <v>2766</v>
      </c>
      <c r="QF1" s="4390" t="s">
        <v>2334</v>
      </c>
      <c r="QG1" s="4390" t="s">
        <v>2335</v>
      </c>
      <c r="QH1" s="4390" t="s">
        <v>2336</v>
      </c>
      <c r="QI1" s="4390" t="s">
        <v>2337</v>
      </c>
      <c r="QJ1" s="4390" t="s">
        <v>2338</v>
      </c>
      <c r="QK1" s="4390" t="s">
        <v>2713</v>
      </c>
      <c r="QL1" s="4390" t="s">
        <v>2340</v>
      </c>
      <c r="QM1" s="4390" t="s">
        <v>2341</v>
      </c>
      <c r="QN1" s="4390" t="s">
        <v>2342</v>
      </c>
      <c r="QO1" s="4390" t="s">
        <v>2343</v>
      </c>
      <c r="QP1" s="4390" t="s">
        <v>2344</v>
      </c>
      <c r="QQ1" s="4390" t="s">
        <v>2345</v>
      </c>
      <c r="QR1" s="4390" t="s">
        <v>2346</v>
      </c>
      <c r="QS1" s="4390" t="s">
        <v>2347</v>
      </c>
      <c r="QT1" s="4390" t="s">
        <v>2348</v>
      </c>
      <c r="QU1" s="4390" t="s">
        <v>2349</v>
      </c>
      <c r="QV1" s="4390" t="s">
        <v>2350</v>
      </c>
      <c r="QW1" s="4390" t="s">
        <v>2351</v>
      </c>
      <c r="QX1" s="4390" t="s">
        <v>2879</v>
      </c>
      <c r="QY1" s="4390" t="s">
        <v>2352</v>
      </c>
      <c r="QZ1" s="4390" t="s">
        <v>2714</v>
      </c>
      <c r="RA1" s="4390" t="s">
        <v>2353</v>
      </c>
      <c r="RB1" s="4390" t="s">
        <v>2354</v>
      </c>
      <c r="RC1" s="4390" t="s">
        <v>2355</v>
      </c>
      <c r="RD1" s="4390" t="s">
        <v>2356</v>
      </c>
      <c r="RE1" s="4390" t="s">
        <v>2357</v>
      </c>
      <c r="RF1" s="4390" t="s">
        <v>2358</v>
      </c>
      <c r="RG1" s="4390" t="s">
        <v>2359</v>
      </c>
      <c r="RH1" s="4390" t="s">
        <v>2360</v>
      </c>
      <c r="RI1" s="4390" t="s">
        <v>2361</v>
      </c>
      <c r="RJ1" s="4390" t="s">
        <v>2362</v>
      </c>
      <c r="RK1" s="4390" t="s">
        <v>2363</v>
      </c>
      <c r="RL1" s="4390" t="s">
        <v>2364</v>
      </c>
      <c r="RM1" s="4390" t="s">
        <v>2365</v>
      </c>
      <c r="RN1" s="4390" t="s">
        <v>2366</v>
      </c>
      <c r="RO1" s="4390" t="s">
        <v>2367</v>
      </c>
      <c r="RP1" s="4390" t="s">
        <v>2368</v>
      </c>
      <c r="RQ1" s="4390" t="s">
        <v>2369</v>
      </c>
      <c r="RR1" s="4390" t="s">
        <v>2370</v>
      </c>
      <c r="RS1" s="4390" t="s">
        <v>2371</v>
      </c>
      <c r="RT1" s="4390" t="s">
        <v>2715</v>
      </c>
      <c r="RU1" s="4390" t="s">
        <v>2372</v>
      </c>
      <c r="RV1" s="4390" t="s">
        <v>2717</v>
      </c>
      <c r="RW1" s="4390" t="s">
        <v>2718</v>
      </c>
      <c r="RX1" s="4390" t="s">
        <v>2719</v>
      </c>
      <c r="RY1" s="4390" t="s">
        <v>2720</v>
      </c>
      <c r="RZ1" s="4390" t="s">
        <v>2721</v>
      </c>
      <c r="SA1" s="4390" t="s">
        <v>2722</v>
      </c>
      <c r="SB1" s="4390" t="s">
        <v>2723</v>
      </c>
      <c r="SC1" s="4390" t="s">
        <v>2724</v>
      </c>
      <c r="SD1" s="4390" t="s">
        <v>2373</v>
      </c>
      <c r="SE1" s="4390" t="s">
        <v>2376</v>
      </c>
      <c r="SF1" s="4390" t="s">
        <v>2375</v>
      </c>
      <c r="SG1" s="4390" t="s">
        <v>2377</v>
      </c>
      <c r="SH1" s="4390" t="s">
        <v>2725</v>
      </c>
      <c r="SI1" s="4390" t="s">
        <v>2726</v>
      </c>
      <c r="SJ1" s="4390" t="s">
        <v>2716</v>
      </c>
      <c r="SK1" s="4390" t="s">
        <v>2727</v>
      </c>
      <c r="SL1" s="4390" t="s">
        <v>2728</v>
      </c>
      <c r="SM1" s="4390" t="s">
        <v>2378</v>
      </c>
      <c r="SN1" s="4390" t="s">
        <v>2379</v>
      </c>
      <c r="SO1" s="4390" t="s">
        <v>2767</v>
      </c>
      <c r="SP1" s="4390" t="s">
        <v>2374</v>
      </c>
      <c r="SQ1" s="4390" t="s">
        <v>2729</v>
      </c>
      <c r="SR1" s="4390" t="s">
        <v>2380</v>
      </c>
      <c r="SS1" s="4390" t="s">
        <v>2381</v>
      </c>
      <c r="ST1" s="4390" t="s">
        <v>2382</v>
      </c>
      <c r="SU1" s="4390" t="s">
        <v>2383</v>
      </c>
      <c r="SV1" s="4390" t="s">
        <v>2730</v>
      </c>
      <c r="SW1" s="4390" t="s">
        <v>2384</v>
      </c>
      <c r="SX1" s="4390" t="s">
        <v>2385</v>
      </c>
      <c r="SY1" s="4390" t="s">
        <v>2386</v>
      </c>
      <c r="SZ1" s="4390" t="s">
        <v>2387</v>
      </c>
      <c r="TA1" s="4390" t="s">
        <v>2388</v>
      </c>
      <c r="TB1" s="4390" t="s">
        <v>2389</v>
      </c>
      <c r="TC1" s="4390" t="s">
        <v>2731</v>
      </c>
      <c r="TD1" s="4390" t="s">
        <v>2732</v>
      </c>
      <c r="TE1" s="4390" t="s">
        <v>2390</v>
      </c>
      <c r="TF1" s="4390" t="s">
        <v>2391</v>
      </c>
      <c r="TG1" s="4390" t="s">
        <v>2392</v>
      </c>
      <c r="TH1" s="4390" t="s">
        <v>2393</v>
      </c>
      <c r="TI1" s="4390" t="s">
        <v>2394</v>
      </c>
      <c r="TJ1" s="4390" t="s">
        <v>2395</v>
      </c>
      <c r="TK1" s="4390" t="s">
        <v>2396</v>
      </c>
      <c r="TL1" s="4390" t="s">
        <v>2397</v>
      </c>
      <c r="TM1" s="4390" t="s">
        <v>2398</v>
      </c>
      <c r="TN1" s="4390" t="s">
        <v>2399</v>
      </c>
      <c r="TO1" s="4391" t="s">
        <v>2880</v>
      </c>
      <c r="TP1" s="4390" t="s">
        <v>2881</v>
      </c>
      <c r="TQ1" s="4390" t="s">
        <v>2882</v>
      </c>
      <c r="TR1" s="4390" t="s">
        <v>2883</v>
      </c>
      <c r="TS1" s="4390" t="s">
        <v>2884</v>
      </c>
      <c r="TT1" s="4390" t="s">
        <v>2885</v>
      </c>
      <c r="TU1" s="4390" t="s">
        <v>2886</v>
      </c>
      <c r="TV1" s="4390" t="s">
        <v>2887</v>
      </c>
      <c r="TW1" s="4390" t="s">
        <v>2888</v>
      </c>
      <c r="TX1" s="4390" t="s">
        <v>2889</v>
      </c>
      <c r="TY1" s="4390" t="s">
        <v>2890</v>
      </c>
      <c r="TZ1" s="4390" t="s">
        <v>2891</v>
      </c>
      <c r="UA1" s="4390" t="s">
        <v>2892</v>
      </c>
      <c r="UB1" s="4390" t="s">
        <v>2893</v>
      </c>
      <c r="UC1" s="4390" t="s">
        <v>2894</v>
      </c>
      <c r="UD1" s="4390" t="s">
        <v>2895</v>
      </c>
      <c r="UE1" s="4390" t="s">
        <v>2896</v>
      </c>
      <c r="UF1" s="4390" t="s">
        <v>2897</v>
      </c>
      <c r="UG1" s="4390" t="s">
        <v>2898</v>
      </c>
      <c r="UH1" s="4390" t="s">
        <v>2899</v>
      </c>
      <c r="UI1" s="4390" t="s">
        <v>2900</v>
      </c>
      <c r="UJ1" s="4390" t="s">
        <v>2901</v>
      </c>
      <c r="UK1" s="4390" t="s">
        <v>2902</v>
      </c>
      <c r="UL1" s="4390" t="s">
        <v>2903</v>
      </c>
      <c r="UM1" s="4391" t="s">
        <v>2904</v>
      </c>
      <c r="UN1" s="4390" t="s">
        <v>2400</v>
      </c>
      <c r="UO1" s="4390" t="s">
        <v>2401</v>
      </c>
      <c r="UP1" s="4390" t="s">
        <v>2402</v>
      </c>
      <c r="UQ1" s="4390" t="s">
        <v>2403</v>
      </c>
      <c r="UR1" s="4390" t="s">
        <v>2404</v>
      </c>
      <c r="US1" s="4390" t="s">
        <v>2405</v>
      </c>
      <c r="UT1" s="4390" t="s">
        <v>2406</v>
      </c>
      <c r="UU1" s="4390" t="s">
        <v>2407</v>
      </c>
      <c r="UV1" s="4390" t="s">
        <v>2408</v>
      </c>
      <c r="UW1" s="4390" t="s">
        <v>2409</v>
      </c>
      <c r="UX1" s="4390" t="s">
        <v>2410</v>
      </c>
      <c r="UY1" s="4390" t="s">
        <v>2411</v>
      </c>
      <c r="UZ1" s="4390" t="s">
        <v>2412</v>
      </c>
      <c r="VA1" s="4390" t="s">
        <v>2413</v>
      </c>
      <c r="VB1" s="4390" t="s">
        <v>2414</v>
      </c>
      <c r="VC1" s="4390" t="s">
        <v>2415</v>
      </c>
      <c r="VD1" s="4390" t="s">
        <v>2416</v>
      </c>
      <c r="VE1" s="4390" t="s">
        <v>2417</v>
      </c>
      <c r="VF1" s="4390" t="s">
        <v>2418</v>
      </c>
      <c r="VG1" s="4390" t="s">
        <v>2419</v>
      </c>
      <c r="VH1" s="4390" t="s">
        <v>2420</v>
      </c>
      <c r="VI1" s="4390" t="s">
        <v>2421</v>
      </c>
      <c r="VJ1" s="4390" t="s">
        <v>2422</v>
      </c>
      <c r="VK1" s="4390" t="s">
        <v>2423</v>
      </c>
      <c r="VL1" s="4390" t="s">
        <v>2424</v>
      </c>
      <c r="VM1" s="4390" t="s">
        <v>2425</v>
      </c>
      <c r="VN1" s="4390" t="s">
        <v>2426</v>
      </c>
      <c r="VO1" s="4390" t="s">
        <v>2427</v>
      </c>
      <c r="VP1" s="4390" t="s">
        <v>2428</v>
      </c>
      <c r="VQ1" s="4390" t="s">
        <v>378</v>
      </c>
      <c r="VR1" s="4390" t="s">
        <v>2429</v>
      </c>
      <c r="VS1" s="4390" t="s">
        <v>2733</v>
      </c>
      <c r="VT1" s="4390" t="s">
        <v>2734</v>
      </c>
      <c r="VU1" s="4390" t="s">
        <v>2430</v>
      </c>
      <c r="VV1" s="4390" t="s">
        <v>2431</v>
      </c>
      <c r="VW1" s="4390" t="s">
        <v>2432</v>
      </c>
      <c r="VX1" s="4390" t="s">
        <v>2735</v>
      </c>
      <c r="VY1" s="4390" t="s">
        <v>2736</v>
      </c>
      <c r="VZ1" s="4390" t="s">
        <v>2737</v>
      </c>
      <c r="WA1" s="4390" t="s">
        <v>2433</v>
      </c>
      <c r="WB1" s="4390" t="s">
        <v>2434</v>
      </c>
      <c r="WC1" s="4390" t="s">
        <v>2435</v>
      </c>
      <c r="WD1" s="4390" t="s">
        <v>2436</v>
      </c>
      <c r="WE1" s="4390" t="s">
        <v>2437</v>
      </c>
      <c r="WF1" s="4390" t="s">
        <v>2438</v>
      </c>
      <c r="WG1" s="4390" t="s">
        <v>2439</v>
      </c>
      <c r="WH1" s="4390" t="s">
        <v>2440</v>
      </c>
      <c r="WI1" s="4390" t="s">
        <v>2441</v>
      </c>
      <c r="WJ1" s="4390" t="s">
        <v>2442</v>
      </c>
      <c r="WK1" s="4390" t="s">
        <v>2443</v>
      </c>
      <c r="WL1" s="4390" t="s">
        <v>2444</v>
      </c>
      <c r="WM1" s="4390" t="s">
        <v>2445</v>
      </c>
      <c r="WN1" s="4390" t="s">
        <v>2446</v>
      </c>
      <c r="WO1" s="4390" t="s">
        <v>2738</v>
      </c>
      <c r="WP1" s="4390" t="s">
        <v>2739</v>
      </c>
      <c r="WQ1" s="4390" t="s">
        <v>2740</v>
      </c>
      <c r="WR1" s="4390" t="s">
        <v>2448</v>
      </c>
      <c r="WS1" s="4390" t="s">
        <v>2447</v>
      </c>
      <c r="WT1" s="4390" t="s">
        <v>2741</v>
      </c>
      <c r="WU1" s="4390" t="s">
        <v>2449</v>
      </c>
      <c r="WV1" s="4390" t="s">
        <v>2450</v>
      </c>
      <c r="WW1" s="4390" t="s">
        <v>2451</v>
      </c>
      <c r="WX1" s="4390" t="s">
        <v>2452</v>
      </c>
      <c r="WY1" s="4390" t="s">
        <v>2453</v>
      </c>
      <c r="WZ1" s="4390" t="s">
        <v>2454</v>
      </c>
      <c r="XA1" s="4390" t="s">
        <v>2455</v>
      </c>
      <c r="XB1" s="4390" t="s">
        <v>2456</v>
      </c>
      <c r="XC1" s="4390" t="s">
        <v>2742</v>
      </c>
      <c r="XD1" s="4390" t="s">
        <v>2743</v>
      </c>
      <c r="XE1" s="4390" t="s">
        <v>2744</v>
      </c>
      <c r="XF1" s="4390" t="s">
        <v>2457</v>
      </c>
      <c r="XG1" s="4390" t="s">
        <v>2745</v>
      </c>
      <c r="XH1" s="4390" t="s">
        <v>2458</v>
      </c>
      <c r="XI1" s="4390" t="s">
        <v>2746</v>
      </c>
      <c r="XJ1" s="4390" t="s">
        <v>2747</v>
      </c>
      <c r="XK1" s="4390" t="s">
        <v>2459</v>
      </c>
      <c r="XL1" s="4390" t="s">
        <v>2460</v>
      </c>
      <c r="XM1" s="4390" t="s">
        <v>2461</v>
      </c>
      <c r="XN1" s="4390" t="s">
        <v>2748</v>
      </c>
      <c r="XO1" s="4390" t="s">
        <v>2749</v>
      </c>
      <c r="XP1" s="4390" t="s">
        <v>2750</v>
      </c>
      <c r="XQ1" s="4390" t="s">
        <v>2462</v>
      </c>
      <c r="XR1" s="4390" t="s">
        <v>2463</v>
      </c>
      <c r="XS1" s="4390" t="s">
        <v>2464</v>
      </c>
      <c r="XT1" s="4390" t="s">
        <v>2465</v>
      </c>
      <c r="XU1" s="4390" t="s">
        <v>2466</v>
      </c>
      <c r="XV1" s="4390" t="s">
        <v>2467</v>
      </c>
      <c r="XW1" s="4390" t="s">
        <v>2468</v>
      </c>
      <c r="XX1" s="4390" t="s">
        <v>2469</v>
      </c>
      <c r="XY1" s="4390" t="s">
        <v>2470</v>
      </c>
      <c r="XZ1" s="4390" t="s">
        <v>2471</v>
      </c>
      <c r="YA1" s="4390" t="s">
        <v>2472</v>
      </c>
      <c r="YB1" s="4390" t="s">
        <v>2751</v>
      </c>
      <c r="YC1" s="4390" t="s">
        <v>2752</v>
      </c>
      <c r="YD1" s="4390" t="s">
        <v>2753</v>
      </c>
      <c r="YE1" s="4390" t="s">
        <v>2473</v>
      </c>
      <c r="YF1" s="4390" t="s">
        <v>2754</v>
      </c>
      <c r="YG1" s="4390" t="s">
        <v>2474</v>
      </c>
      <c r="YH1" s="4390" t="s">
        <v>2475</v>
      </c>
      <c r="YI1" s="4390" t="s">
        <v>2755</v>
      </c>
      <c r="YJ1" s="4390" t="s">
        <v>2756</v>
      </c>
      <c r="YK1" s="4390" t="s">
        <v>2757</v>
      </c>
      <c r="YL1" s="4390" t="s">
        <v>2758</v>
      </c>
      <c r="YM1" s="4390" t="s">
        <v>2759</v>
      </c>
      <c r="YN1" s="4390" t="s">
        <v>2760</v>
      </c>
      <c r="YO1" s="4390" t="s">
        <v>2761</v>
      </c>
      <c r="YP1" s="4390" t="s">
        <v>2762</v>
      </c>
      <c r="YQ1" s="4390" t="s">
        <v>2763</v>
      </c>
      <c r="YR1" s="4390" t="s">
        <v>2764</v>
      </c>
      <c r="YS1" s="4390" t="s">
        <v>2476</v>
      </c>
      <c r="YT1" s="4390" t="s">
        <v>2765</v>
      </c>
      <c r="YU1" s="4390" t="s">
        <v>2477</v>
      </c>
      <c r="YV1" s="4390" t="s">
        <v>3079</v>
      </c>
      <c r="YW1" s="4390" t="s">
        <v>3080</v>
      </c>
      <c r="YX1" s="4390" t="s">
        <v>3081</v>
      </c>
      <c r="YY1" s="4390" t="s">
        <v>3082</v>
      </c>
      <c r="YZ1" s="4390" t="s">
        <v>3083</v>
      </c>
      <c r="ZA1" s="4390" t="s">
        <v>3084</v>
      </c>
      <c r="ZB1" s="4390" t="s">
        <v>3085</v>
      </c>
      <c r="ZC1" s="4390" t="s">
        <v>3086</v>
      </c>
      <c r="ZD1" s="4390" t="s">
        <v>3087</v>
      </c>
      <c r="ZE1" s="4390" t="s">
        <v>3088</v>
      </c>
      <c r="ZF1" s="4390" t="s">
        <v>3089</v>
      </c>
      <c r="ZG1" s="4390" t="s">
        <v>3090</v>
      </c>
      <c r="ZH1" s="4390" t="s">
        <v>3091</v>
      </c>
      <c r="ZI1" s="4390" t="s">
        <v>3092</v>
      </c>
      <c r="ZJ1" s="4390" t="s">
        <v>3093</v>
      </c>
      <c r="ZK1" s="4390" t="s">
        <v>3094</v>
      </c>
      <c r="ZL1" s="4390" t="s">
        <v>3095</v>
      </c>
      <c r="ZM1" s="4390" t="s">
        <v>3096</v>
      </c>
      <c r="ZN1" s="4390" t="s">
        <v>3097</v>
      </c>
      <c r="ZO1" s="4390" t="s">
        <v>3098</v>
      </c>
      <c r="ZP1" s="4390" t="s">
        <v>3099</v>
      </c>
      <c r="ZQ1" s="4390" t="s">
        <v>3100</v>
      </c>
      <c r="ZR1" s="4390" t="s">
        <v>3101</v>
      </c>
      <c r="ZS1" s="4390" t="s">
        <v>3102</v>
      </c>
      <c r="ZT1" s="4390" t="s">
        <v>3103</v>
      </c>
      <c r="ZU1" s="4390" t="s">
        <v>3104</v>
      </c>
      <c r="ZV1" s="4390" t="s">
        <v>3105</v>
      </c>
      <c r="ZW1" s="4390" t="s">
        <v>3106</v>
      </c>
      <c r="ZX1" s="4390" t="s">
        <v>3107</v>
      </c>
      <c r="ZY1" s="4390" t="s">
        <v>3108</v>
      </c>
      <c r="ZZ1" s="4390" t="s">
        <v>3109</v>
      </c>
      <c r="AAA1" s="4390" t="s">
        <v>3110</v>
      </c>
      <c r="AAB1" s="4390" t="s">
        <v>3111</v>
      </c>
      <c r="AAC1" s="4390" t="s">
        <v>3112</v>
      </c>
      <c r="AAD1" s="4390" t="s">
        <v>3113</v>
      </c>
      <c r="AAE1" s="4390" t="s">
        <v>3114</v>
      </c>
      <c r="AAF1" s="4390" t="s">
        <v>3115</v>
      </c>
      <c r="AAG1" s="4390" t="s">
        <v>3116</v>
      </c>
      <c r="AAH1" s="4390" t="s">
        <v>3117</v>
      </c>
      <c r="AAI1" s="4390" t="s">
        <v>3118</v>
      </c>
      <c r="AAJ1" s="4390" t="s">
        <v>3119</v>
      </c>
      <c r="AAK1" s="4390" t="s">
        <v>3120</v>
      </c>
      <c r="AAL1" s="4390" t="s">
        <v>3121</v>
      </c>
      <c r="AAM1" s="4390" t="s">
        <v>3122</v>
      </c>
      <c r="AAN1" s="4390" t="s">
        <v>3123</v>
      </c>
      <c r="AAO1" s="4390" t="s">
        <v>3124</v>
      </c>
      <c r="AAP1" s="4390" t="s">
        <v>3125</v>
      </c>
      <c r="AAQ1" s="4390" t="s">
        <v>3126</v>
      </c>
      <c r="AAR1" s="4390" t="s">
        <v>3127</v>
      </c>
      <c r="AAS1" s="4390" t="s">
        <v>3128</v>
      </c>
      <c r="AAT1" s="4390" t="s">
        <v>3129</v>
      </c>
      <c r="AAU1" s="4390" t="s">
        <v>3130</v>
      </c>
      <c r="AAV1" s="4390" t="s">
        <v>3131</v>
      </c>
      <c r="AAW1" s="4390" t="s">
        <v>3132</v>
      </c>
      <c r="AAX1" s="4390" t="s">
        <v>3133</v>
      </c>
      <c r="AAY1" s="4390" t="s">
        <v>3134</v>
      </c>
      <c r="AAZ1" s="4390" t="s">
        <v>3135</v>
      </c>
      <c r="ABA1" s="4390" t="s">
        <v>3136</v>
      </c>
      <c r="ABB1" s="4390" t="s">
        <v>3137</v>
      </c>
      <c r="ABC1" s="4390" t="s">
        <v>3138</v>
      </c>
      <c r="ABD1" s="4390" t="s">
        <v>3139</v>
      </c>
      <c r="ABE1" s="4390" t="s">
        <v>3140</v>
      </c>
      <c r="ABF1" s="4390" t="s">
        <v>3141</v>
      </c>
      <c r="ABG1" s="4390" t="s">
        <v>3142</v>
      </c>
      <c r="ABH1" s="4390" t="s">
        <v>3143</v>
      </c>
      <c r="ABI1" s="4390" t="s">
        <v>3144</v>
      </c>
      <c r="ABJ1" s="4390" t="s">
        <v>3145</v>
      </c>
      <c r="ABK1" s="4390" t="s">
        <v>3146</v>
      </c>
      <c r="ABL1" s="4390" t="s">
        <v>3147</v>
      </c>
      <c r="ABM1" s="4390" t="s">
        <v>3148</v>
      </c>
      <c r="ABN1" s="4390" t="s">
        <v>3149</v>
      </c>
      <c r="ABO1" s="4390" t="s">
        <v>3150</v>
      </c>
      <c r="ABP1" s="4390" t="s">
        <v>3151</v>
      </c>
      <c r="ABQ1" s="4390" t="s">
        <v>3152</v>
      </c>
      <c r="ABR1" s="4390" t="s">
        <v>3153</v>
      </c>
      <c r="ABS1" s="4390" t="s">
        <v>3154</v>
      </c>
      <c r="ABT1" s="4390" t="s">
        <v>3155</v>
      </c>
      <c r="ABU1" s="4390" t="s">
        <v>3156</v>
      </c>
      <c r="ABV1" s="4390" t="s">
        <v>3157</v>
      </c>
      <c r="ABW1" s="4390" t="s">
        <v>3158</v>
      </c>
      <c r="ABX1" s="4390" t="s">
        <v>3159</v>
      </c>
      <c r="ABY1" s="4390" t="s">
        <v>3160</v>
      </c>
      <c r="ABZ1" s="4390" t="s">
        <v>3161</v>
      </c>
      <c r="ACA1" s="4390" t="s">
        <v>3162</v>
      </c>
      <c r="ACB1" s="4390" t="s">
        <v>3163</v>
      </c>
      <c r="ACC1" s="4390" t="s">
        <v>3164</v>
      </c>
      <c r="ACD1" s="4390" t="s">
        <v>3165</v>
      </c>
      <c r="ACE1" s="4390" t="s">
        <v>3166</v>
      </c>
      <c r="ACF1" s="4390" t="s">
        <v>3167</v>
      </c>
      <c r="ACG1" s="4390" t="s">
        <v>3168</v>
      </c>
      <c r="ACH1" s="4390" t="s">
        <v>3169</v>
      </c>
      <c r="ACI1" s="4390" t="s">
        <v>3170</v>
      </c>
      <c r="ACJ1" s="4390" t="s">
        <v>3171</v>
      </c>
      <c r="ACK1" s="4390" t="s">
        <v>3172</v>
      </c>
      <c r="ACL1" s="4390" t="s">
        <v>3173</v>
      </c>
      <c r="ACM1" s="4390" t="s">
        <v>3174</v>
      </c>
      <c r="ACN1" s="4390" t="s">
        <v>3175</v>
      </c>
      <c r="ACO1" s="4390" t="s">
        <v>3176</v>
      </c>
      <c r="ACP1" s="4390" t="s">
        <v>3177</v>
      </c>
      <c r="ACQ1" s="4390" t="s">
        <v>3178</v>
      </c>
      <c r="ACR1" s="4390" t="s">
        <v>3179</v>
      </c>
      <c r="ACS1" s="4390" t="s">
        <v>3180</v>
      </c>
      <c r="ACT1" s="4390" t="s">
        <v>3181</v>
      </c>
      <c r="ACU1" s="4390" t="s">
        <v>3182</v>
      </c>
      <c r="ACV1" s="4390" t="s">
        <v>3183</v>
      </c>
      <c r="ACW1" s="4390" t="s">
        <v>3184</v>
      </c>
      <c r="ACX1" s="4390" t="s">
        <v>3185</v>
      </c>
      <c r="ACY1" s="4390" t="s">
        <v>3186</v>
      </c>
      <c r="ACZ1" s="4390" t="s">
        <v>3187</v>
      </c>
      <c r="ADA1" s="4390" t="s">
        <v>3188</v>
      </c>
      <c r="ADB1" s="4390" t="s">
        <v>3189</v>
      </c>
      <c r="ADC1" s="4390" t="s">
        <v>3190</v>
      </c>
      <c r="ADD1" s="4390" t="s">
        <v>3191</v>
      </c>
      <c r="ADE1" s="4390" t="s">
        <v>3192</v>
      </c>
      <c r="ADF1" s="4390" t="s">
        <v>3193</v>
      </c>
      <c r="ADG1" s="4390" t="s">
        <v>3194</v>
      </c>
      <c r="ADH1" s="4390" t="s">
        <v>3195</v>
      </c>
      <c r="ADI1" s="4390" t="s">
        <v>3196</v>
      </c>
      <c r="ADJ1" s="4390" t="s">
        <v>3197</v>
      </c>
      <c r="ADK1" s="4390" t="s">
        <v>3198</v>
      </c>
      <c r="ADL1" s="4390" t="s">
        <v>3199</v>
      </c>
      <c r="ADM1" s="4390" t="s">
        <v>3200</v>
      </c>
      <c r="ADN1" s="4390" t="s">
        <v>3201</v>
      </c>
      <c r="ADO1" s="4390" t="s">
        <v>3202</v>
      </c>
      <c r="ADP1" s="4390" t="s">
        <v>3203</v>
      </c>
      <c r="ADQ1" s="4390" t="s">
        <v>3204</v>
      </c>
      <c r="ADR1" s="4390" t="s">
        <v>3205</v>
      </c>
      <c r="ADS1" s="4390" t="s">
        <v>3206</v>
      </c>
      <c r="ADT1" s="4390" t="s">
        <v>3207</v>
      </c>
      <c r="ADU1" s="4390" t="s">
        <v>3208</v>
      </c>
      <c r="ADV1" s="4390" t="s">
        <v>3209</v>
      </c>
      <c r="ADW1" s="4390" t="s">
        <v>3210</v>
      </c>
      <c r="ADX1" s="4390" t="s">
        <v>3211</v>
      </c>
      <c r="ADY1" s="4390" t="s">
        <v>3212</v>
      </c>
      <c r="ADZ1" s="4390" t="s">
        <v>3213</v>
      </c>
      <c r="AEA1" s="4390" t="s">
        <v>3214</v>
      </c>
      <c r="AEB1" s="4390" t="s">
        <v>3215</v>
      </c>
      <c r="AEC1" s="4390" t="s">
        <v>3216</v>
      </c>
      <c r="AED1" s="4390" t="s">
        <v>3217</v>
      </c>
      <c r="AEE1" s="4390" t="s">
        <v>3218</v>
      </c>
      <c r="AEF1" s="4390" t="s">
        <v>3219</v>
      </c>
      <c r="AEG1" s="4390" t="s">
        <v>3220</v>
      </c>
      <c r="AEH1" s="4390" t="s">
        <v>3221</v>
      </c>
      <c r="AEI1" s="4390" t="s">
        <v>3222</v>
      </c>
      <c r="AEJ1" s="4390" t="s">
        <v>3223</v>
      </c>
      <c r="AEK1" s="4390" t="s">
        <v>3224</v>
      </c>
      <c r="AEL1" s="4390" t="s">
        <v>3225</v>
      </c>
      <c r="AEM1" s="4390" t="s">
        <v>3226</v>
      </c>
      <c r="AEN1" s="4390" t="s">
        <v>3227</v>
      </c>
      <c r="AEO1" s="4390" t="s">
        <v>3228</v>
      </c>
      <c r="AEP1" s="4390" t="s">
        <v>3229</v>
      </c>
      <c r="AEQ1" s="4390" t="s">
        <v>3230</v>
      </c>
      <c r="AER1" s="4390" t="s">
        <v>3231</v>
      </c>
      <c r="AES1" s="4390" t="s">
        <v>3232</v>
      </c>
      <c r="AET1" s="4390" t="s">
        <v>3233</v>
      </c>
      <c r="AEU1" s="4390" t="s">
        <v>3234</v>
      </c>
      <c r="AEV1" s="4390" t="s">
        <v>3235</v>
      </c>
      <c r="AEW1" s="4390" t="s">
        <v>3236</v>
      </c>
      <c r="AEX1" s="4390" t="s">
        <v>3237</v>
      </c>
      <c r="AEY1" s="4390" t="s">
        <v>3238</v>
      </c>
      <c r="AEZ1" s="4390" t="s">
        <v>3239</v>
      </c>
      <c r="AFA1" s="4390" t="s">
        <v>3240</v>
      </c>
      <c r="AFB1" s="4390" t="s">
        <v>3241</v>
      </c>
      <c r="AFC1" s="4390" t="s">
        <v>3242</v>
      </c>
      <c r="AFD1" s="4390" t="s">
        <v>3243</v>
      </c>
      <c r="AFE1" s="4390" t="s">
        <v>3244</v>
      </c>
      <c r="AFF1" s="4390" t="s">
        <v>3245</v>
      </c>
      <c r="AFG1" s="4390" t="s">
        <v>3246</v>
      </c>
      <c r="AFH1" s="4390" t="s">
        <v>3247</v>
      </c>
      <c r="AFI1" s="4390" t="s">
        <v>3248</v>
      </c>
      <c r="AFJ1" s="4390" t="s">
        <v>3249</v>
      </c>
      <c r="AFK1" s="4390" t="s">
        <v>3250</v>
      </c>
      <c r="AFL1" s="4390" t="s">
        <v>3251</v>
      </c>
      <c r="AFM1" s="4390" t="s">
        <v>3252</v>
      </c>
      <c r="AFN1" s="4390" t="s">
        <v>3253</v>
      </c>
      <c r="AFO1" s="4390" t="s">
        <v>3254</v>
      </c>
      <c r="AFP1" s="4390" t="s">
        <v>3255</v>
      </c>
      <c r="AFQ1" s="4390" t="s">
        <v>3256</v>
      </c>
      <c r="AFR1" s="4390" t="s">
        <v>3257</v>
      </c>
      <c r="AFS1" s="4390" t="s">
        <v>3258</v>
      </c>
      <c r="AFT1" s="4390" t="s">
        <v>3259</v>
      </c>
      <c r="AFU1" s="4390" t="s">
        <v>3260</v>
      </c>
      <c r="AFV1" s="4390" t="s">
        <v>3261</v>
      </c>
      <c r="AFW1" s="4390" t="s">
        <v>3262</v>
      </c>
      <c r="AFX1" s="4390" t="s">
        <v>3263</v>
      </c>
      <c r="AFY1" s="4390" t="s">
        <v>3264</v>
      </c>
      <c r="AFZ1" s="4390" t="s">
        <v>3265</v>
      </c>
      <c r="AGA1" s="4390" t="s">
        <v>3266</v>
      </c>
      <c r="AGB1" s="4390" t="s">
        <v>3267</v>
      </c>
      <c r="AGC1" s="4390" t="s">
        <v>3268</v>
      </c>
      <c r="AGD1" s="4390" t="s">
        <v>3269</v>
      </c>
      <c r="AGE1" s="4390" t="s">
        <v>3270</v>
      </c>
      <c r="AGF1" s="4390" t="s">
        <v>3271</v>
      </c>
      <c r="AGG1" s="4390" t="s">
        <v>3272</v>
      </c>
      <c r="AGH1" s="4390" t="s">
        <v>3273</v>
      </c>
      <c r="AGI1" s="4390" t="s">
        <v>3274</v>
      </c>
      <c r="AGJ1" s="4390" t="s">
        <v>3275</v>
      </c>
      <c r="AGK1" s="4390" t="s">
        <v>3276</v>
      </c>
      <c r="AGL1" s="4390" t="s">
        <v>3277</v>
      </c>
      <c r="AGM1" s="4390" t="s">
        <v>3278</v>
      </c>
      <c r="AGN1" s="4390" t="s">
        <v>3279</v>
      </c>
      <c r="AGO1" s="4390" t="s">
        <v>3280</v>
      </c>
      <c r="AGP1" s="4390" t="s">
        <v>3281</v>
      </c>
      <c r="AGQ1" s="4390" t="s">
        <v>3282</v>
      </c>
      <c r="AGR1" s="4390" t="s">
        <v>3283</v>
      </c>
      <c r="AGS1" s="4390" t="s">
        <v>3284</v>
      </c>
      <c r="AGT1" s="4390" t="s">
        <v>3285</v>
      </c>
      <c r="AGU1" s="4390" t="s">
        <v>3286</v>
      </c>
      <c r="AGV1" s="4390" t="s">
        <v>3287</v>
      </c>
      <c r="AGW1" s="4390" t="s">
        <v>3288</v>
      </c>
      <c r="AGX1" s="4390" t="s">
        <v>3289</v>
      </c>
      <c r="AGY1" s="4390" t="s">
        <v>3290</v>
      </c>
      <c r="AGZ1" s="4390" t="s">
        <v>3291</v>
      </c>
      <c r="AHA1" s="4390" t="s">
        <v>3292</v>
      </c>
      <c r="AHB1" s="4390" t="s">
        <v>3293</v>
      </c>
      <c r="AHC1" s="4390" t="s">
        <v>3294</v>
      </c>
      <c r="AHD1" s="4390" t="s">
        <v>3295</v>
      </c>
      <c r="AHE1" s="4390" t="s">
        <v>3296</v>
      </c>
      <c r="AHF1" s="4390" t="s">
        <v>3297</v>
      </c>
      <c r="AHG1" s="4390" t="s">
        <v>3298</v>
      </c>
      <c r="AHH1" s="4390" t="s">
        <v>3299</v>
      </c>
      <c r="AHI1" s="4390" t="s">
        <v>3300</v>
      </c>
      <c r="AHJ1" s="4390" t="s">
        <v>3301</v>
      </c>
      <c r="AHK1" s="4390" t="s">
        <v>3302</v>
      </c>
      <c r="AHL1" s="4390" t="s">
        <v>3303</v>
      </c>
      <c r="AHM1" s="4390" t="s">
        <v>3304</v>
      </c>
      <c r="AHN1" s="4390" t="s">
        <v>3305</v>
      </c>
      <c r="AHO1" s="4390" t="s">
        <v>3306</v>
      </c>
      <c r="AHP1" s="4390" t="s">
        <v>3307</v>
      </c>
      <c r="AHQ1" s="4390" t="s">
        <v>3308</v>
      </c>
      <c r="AHR1" s="4390" t="s">
        <v>3309</v>
      </c>
      <c r="AHS1" s="4390" t="s">
        <v>3310</v>
      </c>
      <c r="AHT1" s="4390" t="s">
        <v>3311</v>
      </c>
      <c r="AHU1" s="4390" t="s">
        <v>3312</v>
      </c>
      <c r="AHV1" s="4390" t="s">
        <v>3313</v>
      </c>
      <c r="AHW1" s="4390" t="s">
        <v>3314</v>
      </c>
      <c r="AHX1" s="4390" t="s">
        <v>3315</v>
      </c>
      <c r="AHY1" s="4390" t="s">
        <v>3316</v>
      </c>
      <c r="AHZ1" s="4390" t="s">
        <v>3317</v>
      </c>
      <c r="AIA1" s="4390" t="s">
        <v>3318</v>
      </c>
      <c r="AIB1" s="4390" t="s">
        <v>3319</v>
      </c>
      <c r="AIC1" s="4390" t="s">
        <v>3320</v>
      </c>
      <c r="AID1" s="4390" t="s">
        <v>3321</v>
      </c>
      <c r="AIE1" s="4390" t="s">
        <v>3322</v>
      </c>
      <c r="AIF1" s="4390" t="s">
        <v>3323</v>
      </c>
      <c r="AIG1" s="4390" t="s">
        <v>3324</v>
      </c>
      <c r="AIH1" s="4390" t="s">
        <v>3325</v>
      </c>
      <c r="AII1" s="4390" t="s">
        <v>3326</v>
      </c>
      <c r="AIJ1" s="4390" t="s">
        <v>3327</v>
      </c>
      <c r="AIK1" s="4390" t="s">
        <v>3328</v>
      </c>
      <c r="AIL1" s="4390" t="s">
        <v>3329</v>
      </c>
      <c r="AIM1" s="4390" t="s">
        <v>3330</v>
      </c>
      <c r="AIN1" s="4390" t="s">
        <v>3331</v>
      </c>
      <c r="AIO1" s="4390" t="s">
        <v>3332</v>
      </c>
      <c r="AIP1" s="4390" t="s">
        <v>3333</v>
      </c>
      <c r="AIQ1" s="4390" t="s">
        <v>3334</v>
      </c>
      <c r="AIR1" s="4390" t="s">
        <v>3335</v>
      </c>
      <c r="AIS1" s="4390" t="s">
        <v>3336</v>
      </c>
      <c r="AIT1" s="4390" t="s">
        <v>3337</v>
      </c>
      <c r="AIU1" s="4390" t="s">
        <v>3338</v>
      </c>
      <c r="AIV1" s="4390" t="s">
        <v>3339</v>
      </c>
      <c r="AIW1" s="4390" t="s">
        <v>3340</v>
      </c>
      <c r="AIX1" s="4390" t="s">
        <v>3341</v>
      </c>
      <c r="AIY1" s="4390" t="s">
        <v>3342</v>
      </c>
      <c r="AIZ1" s="4390" t="s">
        <v>3343</v>
      </c>
      <c r="AJA1" s="4390" t="s">
        <v>3344</v>
      </c>
      <c r="AJB1" s="4390" t="s">
        <v>3345</v>
      </c>
      <c r="AJC1" s="4390" t="s">
        <v>3346</v>
      </c>
      <c r="AJD1" s="4390" t="s">
        <v>3347</v>
      </c>
      <c r="AJE1" s="4390" t="s">
        <v>3348</v>
      </c>
      <c r="AJF1" s="4390" t="s">
        <v>3349</v>
      </c>
      <c r="AJG1" s="4390" t="s">
        <v>3350</v>
      </c>
      <c r="AJH1" s="4390" t="s">
        <v>3351</v>
      </c>
      <c r="AJI1" s="4390" t="s">
        <v>3352</v>
      </c>
      <c r="AJJ1" s="4390" t="s">
        <v>3353</v>
      </c>
      <c r="AJK1" s="4390" t="s">
        <v>3354</v>
      </c>
      <c r="AJL1" s="4390" t="s">
        <v>3355</v>
      </c>
      <c r="AJM1" s="4390" t="s">
        <v>3356</v>
      </c>
      <c r="AJN1" s="4390" t="s">
        <v>3357</v>
      </c>
      <c r="AJO1" s="4390" t="s">
        <v>3358</v>
      </c>
      <c r="AJP1" s="4390" t="s">
        <v>3359</v>
      </c>
      <c r="AJQ1" s="4390" t="s">
        <v>3360</v>
      </c>
      <c r="AJR1" s="4390" t="s">
        <v>3361</v>
      </c>
      <c r="AJS1" s="4390" t="s">
        <v>3362</v>
      </c>
      <c r="AJT1" s="4390" t="s">
        <v>3363</v>
      </c>
      <c r="AJU1" s="4390" t="s">
        <v>3364</v>
      </c>
      <c r="AJV1" s="4390" t="s">
        <v>3365</v>
      </c>
      <c r="AJW1" s="4390" t="s">
        <v>3366</v>
      </c>
      <c r="AJX1" s="4390" t="s">
        <v>3367</v>
      </c>
      <c r="AJY1" s="4390" t="s">
        <v>3368</v>
      </c>
      <c r="AJZ1" s="4390" t="s">
        <v>3369</v>
      </c>
      <c r="AKA1" s="4390" t="s">
        <v>3370</v>
      </c>
      <c r="AKB1" s="4390" t="s">
        <v>3371</v>
      </c>
      <c r="AKC1" s="4390" t="s">
        <v>3372</v>
      </c>
      <c r="AKD1" s="4390" t="s">
        <v>3373</v>
      </c>
      <c r="AKE1" s="4390" t="s">
        <v>3374</v>
      </c>
      <c r="AKF1" s="4390" t="s">
        <v>3375</v>
      </c>
      <c r="AKG1" s="4390" t="s">
        <v>3376</v>
      </c>
      <c r="AKH1" s="4390" t="s">
        <v>3377</v>
      </c>
      <c r="AKI1" s="4390" t="s">
        <v>3378</v>
      </c>
      <c r="AKJ1" s="4390" t="s">
        <v>3379</v>
      </c>
      <c r="AKK1" s="4390" t="s">
        <v>3380</v>
      </c>
      <c r="AKL1" s="4390" t="s">
        <v>3381</v>
      </c>
      <c r="AKM1" s="4390" t="s">
        <v>3382</v>
      </c>
      <c r="AKN1" s="4390" t="s">
        <v>3383</v>
      </c>
      <c r="AKO1" s="4390" t="s">
        <v>3384</v>
      </c>
      <c r="AKP1" s="4390" t="s">
        <v>3385</v>
      </c>
      <c r="AKQ1" s="4390" t="s">
        <v>3386</v>
      </c>
      <c r="AKR1" s="4390" t="s">
        <v>3387</v>
      </c>
      <c r="AKS1" s="4390" t="s">
        <v>3388</v>
      </c>
      <c r="AKT1" s="4390" t="s">
        <v>3389</v>
      </c>
      <c r="AKU1" s="4390" t="s">
        <v>3390</v>
      </c>
      <c r="AKV1" s="4390" t="s">
        <v>3391</v>
      </c>
      <c r="AKW1" s="4390" t="s">
        <v>3392</v>
      </c>
      <c r="AKX1" s="4390" t="s">
        <v>3393</v>
      </c>
      <c r="AKY1" s="4390" t="s">
        <v>3394</v>
      </c>
      <c r="AKZ1" s="4390" t="s">
        <v>3395</v>
      </c>
      <c r="ALA1" s="4390" t="s">
        <v>3396</v>
      </c>
      <c r="ALB1" s="4390" t="s">
        <v>3397</v>
      </c>
      <c r="ALC1" s="4390" t="s">
        <v>3398</v>
      </c>
      <c r="ALD1" s="4390" t="s">
        <v>3399</v>
      </c>
      <c r="ALE1" s="4390" t="s">
        <v>3400</v>
      </c>
      <c r="ALF1" s="4390" t="s">
        <v>3401</v>
      </c>
      <c r="ALG1" s="4390" t="s">
        <v>3402</v>
      </c>
      <c r="ALH1" s="4390" t="s">
        <v>3403</v>
      </c>
      <c r="ALI1" s="4390" t="s">
        <v>3404</v>
      </c>
      <c r="ALJ1" s="4390" t="s">
        <v>3405</v>
      </c>
      <c r="ALK1" s="4390" t="s">
        <v>3406</v>
      </c>
      <c r="ALL1" s="4390" t="s">
        <v>3407</v>
      </c>
      <c r="ALM1" s="4390" t="s">
        <v>3408</v>
      </c>
      <c r="ALN1" s="4390" t="s">
        <v>3409</v>
      </c>
      <c r="ALO1" s="4390" t="s">
        <v>3410</v>
      </c>
      <c r="ALP1" s="4390" t="s">
        <v>3411</v>
      </c>
      <c r="ALQ1" s="4390" t="s">
        <v>3412</v>
      </c>
      <c r="ALR1" s="4390" t="s">
        <v>3413</v>
      </c>
      <c r="ALS1" s="4390" t="s">
        <v>3414</v>
      </c>
      <c r="ALT1" s="4390" t="s">
        <v>3415</v>
      </c>
      <c r="ALU1" s="4390" t="s">
        <v>3416</v>
      </c>
      <c r="ALV1" s="4390" t="s">
        <v>3417</v>
      </c>
      <c r="ALW1" s="4390" t="s">
        <v>3418</v>
      </c>
      <c r="ALX1" s="4390" t="s">
        <v>3419</v>
      </c>
      <c r="ALY1" s="4390" t="s">
        <v>3420</v>
      </c>
      <c r="ALZ1" s="4390" t="s">
        <v>3421</v>
      </c>
      <c r="AMA1" s="4390" t="s">
        <v>3422</v>
      </c>
      <c r="AMB1" s="4390" t="s">
        <v>3423</v>
      </c>
      <c r="AMC1" s="4390" t="s">
        <v>3424</v>
      </c>
      <c r="AMD1" s="4390" t="s">
        <v>3425</v>
      </c>
      <c r="AME1" s="4390" t="s">
        <v>3426</v>
      </c>
      <c r="AMF1" s="4390" t="s">
        <v>3427</v>
      </c>
      <c r="AMG1" s="4390" t="s">
        <v>3428</v>
      </c>
      <c r="AMH1" s="4390" t="s">
        <v>3429</v>
      </c>
      <c r="AMI1" s="4390" t="s">
        <v>3430</v>
      </c>
      <c r="AMJ1" s="4390" t="s">
        <v>3431</v>
      </c>
      <c r="AMK1" s="4390" t="s">
        <v>3432</v>
      </c>
      <c r="AML1" s="4390" t="s">
        <v>3433</v>
      </c>
      <c r="AMM1" s="4390" t="s">
        <v>3434</v>
      </c>
      <c r="AMN1" s="4390" t="s">
        <v>3435</v>
      </c>
      <c r="AMO1" s="4390" t="s">
        <v>3436</v>
      </c>
      <c r="AMP1" s="4390" t="s">
        <v>3437</v>
      </c>
      <c r="AMQ1" s="4390" t="s">
        <v>3438</v>
      </c>
      <c r="AMR1" s="4390" t="s">
        <v>3439</v>
      </c>
      <c r="AMS1" s="4390" t="s">
        <v>3440</v>
      </c>
      <c r="AMT1" s="4390" t="s">
        <v>3441</v>
      </c>
      <c r="AMU1" s="4390" t="s">
        <v>3442</v>
      </c>
      <c r="AMV1" s="4390" t="s">
        <v>3443</v>
      </c>
      <c r="AMW1" s="4390" t="s">
        <v>3444</v>
      </c>
      <c r="AMX1" s="4390" t="s">
        <v>3445</v>
      </c>
      <c r="AMY1" s="4390" t="s">
        <v>3446</v>
      </c>
      <c r="AMZ1" s="4390" t="s">
        <v>3447</v>
      </c>
      <c r="ANA1" s="4390" t="s">
        <v>3448</v>
      </c>
      <c r="ANB1" s="4390" t="s">
        <v>3449</v>
      </c>
      <c r="ANC1" s="4390" t="s">
        <v>3450</v>
      </c>
      <c r="AND1" s="4390" t="s">
        <v>3451</v>
      </c>
      <c r="ANE1" s="4390" t="s">
        <v>3452</v>
      </c>
      <c r="ANF1" s="4390" t="s">
        <v>3453</v>
      </c>
      <c r="ANG1" s="4390" t="s">
        <v>3454</v>
      </c>
      <c r="ANH1" s="4390" t="s">
        <v>3455</v>
      </c>
      <c r="ANI1" s="4390" t="s">
        <v>3456</v>
      </c>
      <c r="ANJ1" s="4390" t="s">
        <v>3457</v>
      </c>
      <c r="ANK1" s="4390" t="s">
        <v>3458</v>
      </c>
      <c r="ANL1" s="4390" t="s">
        <v>3459</v>
      </c>
      <c r="ANM1" s="4390" t="s">
        <v>3460</v>
      </c>
      <c r="ANN1" s="4390" t="s">
        <v>3461</v>
      </c>
      <c r="ANO1" s="4390" t="s">
        <v>3462</v>
      </c>
      <c r="ANP1" s="4390" t="s">
        <v>3463</v>
      </c>
      <c r="ANQ1" s="4390" t="s">
        <v>3464</v>
      </c>
      <c r="ANR1" s="4390" t="s">
        <v>3465</v>
      </c>
      <c r="ANS1" s="4390" t="s">
        <v>3466</v>
      </c>
      <c r="ANT1" s="4390" t="s">
        <v>3467</v>
      </c>
      <c r="ANU1" s="4390" t="s">
        <v>3468</v>
      </c>
      <c r="ANV1" s="4390" t="s">
        <v>3469</v>
      </c>
      <c r="ANW1" s="4390" t="s">
        <v>3470</v>
      </c>
      <c r="ANX1" s="4390" t="s">
        <v>3471</v>
      </c>
      <c r="ANY1" s="4390" t="s">
        <v>3472</v>
      </c>
      <c r="ANZ1" s="4390" t="s">
        <v>3473</v>
      </c>
      <c r="AOA1" s="4390" t="s">
        <v>3474</v>
      </c>
      <c r="AOB1" s="4391" t="s">
        <v>3475</v>
      </c>
      <c r="AOC1" s="4391" t="s">
        <v>3476</v>
      </c>
      <c r="AOD1" s="4391" t="s">
        <v>3477</v>
      </c>
      <c r="AOE1" s="4391" t="s">
        <v>3478</v>
      </c>
      <c r="AOF1" s="4391" t="s">
        <v>3479</v>
      </c>
      <c r="AOG1" s="4391" t="s">
        <v>3480</v>
      </c>
      <c r="AOH1" s="4391" t="s">
        <v>3481</v>
      </c>
      <c r="AOI1" s="4391" t="s">
        <v>3482</v>
      </c>
      <c r="AOJ1" s="4391" t="s">
        <v>3483</v>
      </c>
      <c r="AOK1" s="4391" t="s">
        <v>3484</v>
      </c>
      <c r="AOL1" s="4391" t="s">
        <v>3485</v>
      </c>
      <c r="AOM1" s="4391" t="s">
        <v>3486</v>
      </c>
      <c r="AON1" s="4391" t="s">
        <v>3487</v>
      </c>
      <c r="AOO1" s="4391" t="s">
        <v>3488</v>
      </c>
      <c r="AOP1" s="4391" t="s">
        <v>3489</v>
      </c>
      <c r="AOQ1" s="4391" t="s">
        <v>3490</v>
      </c>
      <c r="AOR1" s="4391" t="s">
        <v>3491</v>
      </c>
      <c r="AOS1" s="4391" t="s">
        <v>3492</v>
      </c>
      <c r="AOT1" s="4391" t="s">
        <v>3493</v>
      </c>
      <c r="AOU1" s="4391" t="s">
        <v>3494</v>
      </c>
      <c r="AOV1" s="4391" t="s">
        <v>3495</v>
      </c>
      <c r="AOW1" s="4391" t="s">
        <v>3496</v>
      </c>
      <c r="AOX1" s="4391" t="s">
        <v>3497</v>
      </c>
      <c r="AOY1" s="4391" t="s">
        <v>3498</v>
      </c>
      <c r="AOZ1" s="4391" t="s">
        <v>3499</v>
      </c>
      <c r="APA1" s="4391" t="s">
        <v>3500</v>
      </c>
      <c r="APB1" s="4391" t="s">
        <v>3501</v>
      </c>
      <c r="APC1" s="4391" t="s">
        <v>3502</v>
      </c>
      <c r="APD1" s="4391" t="s">
        <v>3503</v>
      </c>
      <c r="APE1" s="4391" t="s">
        <v>3504</v>
      </c>
      <c r="APF1" s="4391" t="s">
        <v>3505</v>
      </c>
      <c r="APG1" s="4391" t="s">
        <v>3506</v>
      </c>
      <c r="APH1" s="4391" t="s">
        <v>3507</v>
      </c>
      <c r="API1" s="4391" t="s">
        <v>3508</v>
      </c>
      <c r="APJ1" s="4391" t="s">
        <v>3509</v>
      </c>
      <c r="APK1" s="4391" t="s">
        <v>3510</v>
      </c>
      <c r="APL1" s="4415" t="s">
        <v>3579</v>
      </c>
      <c r="APM1" s="4415" t="s">
        <v>3580</v>
      </c>
      <c r="APN1" s="4391" t="s">
        <v>3511</v>
      </c>
      <c r="APO1" s="4415" t="s">
        <v>3581</v>
      </c>
      <c r="APP1" s="4415" t="s">
        <v>3582</v>
      </c>
      <c r="APQ1" s="4415" t="s">
        <v>3583</v>
      </c>
      <c r="APR1" s="4391" t="s">
        <v>2478</v>
      </c>
      <c r="APS1" s="4391" t="s">
        <v>2479</v>
      </c>
      <c r="APT1" s="4391" t="s">
        <v>2480</v>
      </c>
      <c r="APU1" s="4391" t="s">
        <v>2481</v>
      </c>
      <c r="APV1" s="4391" t="s">
        <v>2482</v>
      </c>
      <c r="APW1" s="4391" t="s">
        <v>2483</v>
      </c>
      <c r="APX1" s="4391" t="s">
        <v>2484</v>
      </c>
      <c r="APY1" s="4391" t="s">
        <v>2485</v>
      </c>
      <c r="APZ1" s="4391" t="s">
        <v>2486</v>
      </c>
      <c r="AQA1" s="4391" t="s">
        <v>2487</v>
      </c>
      <c r="AQB1" s="4391" t="s">
        <v>2488</v>
      </c>
      <c r="AQC1" s="4391" t="s">
        <v>2489</v>
      </c>
      <c r="AQD1" s="4391" t="s">
        <v>2490</v>
      </c>
      <c r="AQE1" s="4391" t="s">
        <v>2491</v>
      </c>
      <c r="AQF1" s="4391" t="s">
        <v>2492</v>
      </c>
      <c r="AQG1" s="4391" t="s">
        <v>2493</v>
      </c>
      <c r="AQH1" s="4391" t="s">
        <v>2494</v>
      </c>
      <c r="AQI1" s="4391" t="s">
        <v>2495</v>
      </c>
      <c r="AQJ1" s="4391" t="s">
        <v>2496</v>
      </c>
      <c r="AQK1" s="4391" t="s">
        <v>2497</v>
      </c>
      <c r="AQL1" s="4391" t="s">
        <v>2498</v>
      </c>
      <c r="AQM1" s="4391">
        <v>310012</v>
      </c>
      <c r="AQN1" s="4391">
        <v>310082</v>
      </c>
      <c r="AQO1" s="4391" t="s">
        <v>2499</v>
      </c>
      <c r="AQP1" s="4391" t="s">
        <v>2500</v>
      </c>
      <c r="AQQ1" s="4391" t="s">
        <v>2501</v>
      </c>
      <c r="AQR1" s="4391" t="s">
        <v>2502</v>
      </c>
      <c r="AQS1" s="4391" t="s">
        <v>2503</v>
      </c>
      <c r="AQT1" s="4391" t="s">
        <v>2504</v>
      </c>
      <c r="AQU1" s="4391" t="s">
        <v>2509</v>
      </c>
      <c r="AQV1" s="4391" t="s">
        <v>2510</v>
      </c>
      <c r="AQW1" s="4391" t="s">
        <v>2511</v>
      </c>
      <c r="AQX1" s="4391" t="s">
        <v>2512</v>
      </c>
      <c r="AQY1" s="4391" t="s">
        <v>2513</v>
      </c>
      <c r="AQZ1" s="4391" t="s">
        <v>2514</v>
      </c>
      <c r="ARA1" s="4391" t="s">
        <v>2515</v>
      </c>
      <c r="ARB1" s="4391" t="s">
        <v>2516</v>
      </c>
      <c r="ARC1" s="4391" t="s">
        <v>2517</v>
      </c>
      <c r="ARD1" s="4391" t="s">
        <v>2518</v>
      </c>
      <c r="ARE1" s="4391" t="s">
        <v>2519</v>
      </c>
      <c r="ARF1" s="4391" t="s">
        <v>2520</v>
      </c>
      <c r="ARG1" s="4391">
        <v>310076</v>
      </c>
      <c r="ARH1" s="4391" t="s">
        <v>2521</v>
      </c>
      <c r="ARI1" s="4391" t="s">
        <v>1177</v>
      </c>
      <c r="ARJ1" s="4391" t="s">
        <v>2505</v>
      </c>
      <c r="ARK1" s="4391" t="s">
        <v>2506</v>
      </c>
      <c r="ARL1" s="4390" t="s">
        <v>2507</v>
      </c>
      <c r="ARM1" s="4390" t="s">
        <v>2508</v>
      </c>
      <c r="ARN1" s="4390" t="s">
        <v>2522</v>
      </c>
      <c r="ARO1" s="4390" t="s">
        <v>2523</v>
      </c>
      <c r="ARP1" s="4390" t="s">
        <v>2524</v>
      </c>
      <c r="ARQ1" s="4390" t="s">
        <v>2525</v>
      </c>
      <c r="ARR1" s="4390" t="s">
        <v>2526</v>
      </c>
      <c r="ARS1" s="4390" t="s">
        <v>2527</v>
      </c>
      <c r="ART1" s="4390" t="s">
        <v>2528</v>
      </c>
      <c r="ARU1" s="4390" t="s">
        <v>2529</v>
      </c>
      <c r="ARV1" s="4390" t="s">
        <v>2530</v>
      </c>
      <c r="ARW1" s="4390" t="s">
        <v>2531</v>
      </c>
      <c r="ARX1" s="4390" t="s">
        <v>2532</v>
      </c>
      <c r="ARY1" s="4393">
        <v>310079</v>
      </c>
      <c r="ARZ1" s="4390" t="s">
        <v>1193</v>
      </c>
      <c r="ASA1" s="4390" t="s">
        <v>2533</v>
      </c>
      <c r="ASB1" s="4390" t="s">
        <v>2534</v>
      </c>
      <c r="ASC1" s="4390" t="s">
        <v>2535</v>
      </c>
      <c r="ASD1" s="4390" t="s">
        <v>2536</v>
      </c>
      <c r="ASE1" s="4390" t="s">
        <v>2537</v>
      </c>
      <c r="ASF1" s="4390" t="s">
        <v>2538</v>
      </c>
      <c r="ASG1" s="4390" t="s">
        <v>2539</v>
      </c>
      <c r="ASH1" s="4390" t="s">
        <v>1196</v>
      </c>
      <c r="ASI1" s="4390" t="s">
        <v>2540</v>
      </c>
      <c r="ASJ1" s="4390" t="s">
        <v>2541</v>
      </c>
      <c r="ASK1" s="4390" t="s">
        <v>2542</v>
      </c>
      <c r="ASL1" s="4390" t="s">
        <v>2543</v>
      </c>
      <c r="ASM1" s="4390" t="s">
        <v>2544</v>
      </c>
      <c r="ASN1" s="4390" t="s">
        <v>2545</v>
      </c>
      <c r="ASO1" s="4390" t="s">
        <v>1212</v>
      </c>
      <c r="ASP1" s="4390" t="s">
        <v>2546</v>
      </c>
      <c r="ASQ1" s="4390" t="s">
        <v>2547</v>
      </c>
      <c r="ASR1" s="4390" t="s">
        <v>2548</v>
      </c>
      <c r="ASS1" s="4390" t="s">
        <v>2549</v>
      </c>
      <c r="AST1" s="4390" t="s">
        <v>2550</v>
      </c>
      <c r="ASU1" s="4390" t="s">
        <v>2551</v>
      </c>
      <c r="ASV1" s="4390" t="s">
        <v>2685</v>
      </c>
      <c r="ASW1" s="4390" t="s">
        <v>2691</v>
      </c>
      <c r="ASX1" s="4390" t="s">
        <v>2692</v>
      </c>
      <c r="ASY1" s="4390" t="s">
        <v>2693</v>
      </c>
      <c r="ASZ1" s="4390" t="s">
        <v>2694</v>
      </c>
      <c r="ATA1" s="4390" t="s">
        <v>2695</v>
      </c>
      <c r="ATB1" s="4390" t="s">
        <v>2686</v>
      </c>
      <c r="ATC1" s="4390" t="s">
        <v>2687</v>
      </c>
      <c r="ATD1" s="4390" t="s">
        <v>2688</v>
      </c>
      <c r="ATE1" s="4390" t="s">
        <v>2689</v>
      </c>
      <c r="ATF1" s="4390" t="s">
        <v>2690</v>
      </c>
      <c r="ATG1" s="4390" t="s">
        <v>2696</v>
      </c>
      <c r="ATH1" s="4390" t="s">
        <v>2697</v>
      </c>
      <c r="ATI1" s="4390" t="s">
        <v>2578</v>
      </c>
      <c r="ATJ1" s="4390" t="s">
        <v>2579</v>
      </c>
      <c r="ATK1" s="4390" t="s">
        <v>2580</v>
      </c>
      <c r="ATL1" s="4390" t="s">
        <v>2581</v>
      </c>
      <c r="ATM1" s="4390" t="s">
        <v>2582</v>
      </c>
      <c r="ATN1" s="4390" t="s">
        <v>2583</v>
      </c>
      <c r="ATO1" s="4390" t="s">
        <v>2584</v>
      </c>
      <c r="ATP1" s="4390" t="s">
        <v>2585</v>
      </c>
      <c r="ATQ1" s="4390" t="s">
        <v>2586</v>
      </c>
      <c r="ATR1" s="4390" t="s">
        <v>2587</v>
      </c>
      <c r="ATS1" s="4390" t="s">
        <v>2768</v>
      </c>
      <c r="ATT1" s="4390" t="s">
        <v>2769</v>
      </c>
      <c r="ATU1" s="4390" t="s">
        <v>2770</v>
      </c>
      <c r="ATV1" s="4390" t="s">
        <v>2771</v>
      </c>
      <c r="ATW1" s="4390" t="s">
        <v>2772</v>
      </c>
      <c r="ATX1" s="4390" t="s">
        <v>2773</v>
      </c>
      <c r="ATY1" s="4390" t="s">
        <v>2774</v>
      </c>
      <c r="ATZ1" s="4390" t="s">
        <v>2775</v>
      </c>
      <c r="AUA1" s="4390" t="s">
        <v>2776</v>
      </c>
      <c r="AUB1" s="4390" t="s">
        <v>2777</v>
      </c>
      <c r="AUC1" s="4390" t="s">
        <v>2778</v>
      </c>
      <c r="AUD1" s="4390" t="s">
        <v>2779</v>
      </c>
      <c r="AUE1" s="4390" t="s">
        <v>3630</v>
      </c>
      <c r="AUF1" s="4390" t="s">
        <v>2588</v>
      </c>
      <c r="AUG1" s="4390" t="s">
        <v>2589</v>
      </c>
      <c r="AUH1" s="4390" t="s">
        <v>2590</v>
      </c>
      <c r="AUI1" s="4390" t="s">
        <v>2591</v>
      </c>
      <c r="AUJ1" s="4390" t="s">
        <v>2592</v>
      </c>
      <c r="AUK1" s="4390" t="s">
        <v>2593</v>
      </c>
      <c r="AUL1" s="4390" t="s">
        <v>2594</v>
      </c>
      <c r="AUM1" s="4390" t="s">
        <v>2595</v>
      </c>
      <c r="AUN1" s="4390" t="s">
        <v>2596</v>
      </c>
      <c r="AUO1" s="4390" t="s">
        <v>2780</v>
      </c>
      <c r="AUP1" s="4390" t="s">
        <v>2781</v>
      </c>
      <c r="AUQ1" s="4390" t="s">
        <v>2782</v>
      </c>
      <c r="AUR1" s="4390" t="s">
        <v>2783</v>
      </c>
      <c r="AUS1" s="4390" t="s">
        <v>2784</v>
      </c>
      <c r="AUT1" s="4390" t="s">
        <v>2785</v>
      </c>
      <c r="AUU1" s="4390" t="s">
        <v>2786</v>
      </c>
      <c r="AUV1" s="4390" t="s">
        <v>2787</v>
      </c>
      <c r="AUW1" s="4390" t="s">
        <v>2788</v>
      </c>
      <c r="AUX1" s="4390" t="s">
        <v>2789</v>
      </c>
      <c r="AUY1" s="4390" t="s">
        <v>2790</v>
      </c>
      <c r="AUZ1" s="4390" t="s">
        <v>2791</v>
      </c>
      <c r="AVA1" s="4390" t="s">
        <v>2792</v>
      </c>
      <c r="AVB1" s="4390" t="s">
        <v>2597</v>
      </c>
      <c r="AVC1" s="4390" t="s">
        <v>2793</v>
      </c>
      <c r="AVD1" s="4390" t="s">
        <v>2598</v>
      </c>
      <c r="AVE1" s="4390" t="s">
        <v>2599</v>
      </c>
      <c r="AVF1" s="4390" t="s">
        <v>2600</v>
      </c>
      <c r="AVG1" s="4390" t="s">
        <v>2601</v>
      </c>
      <c r="AVH1" s="4390" t="s">
        <v>2602</v>
      </c>
      <c r="AVI1" s="4390" t="s">
        <v>2603</v>
      </c>
      <c r="AVJ1" s="4390" t="s">
        <v>2604</v>
      </c>
      <c r="AVK1" s="4390" t="s">
        <v>2605</v>
      </c>
      <c r="AVL1" s="4390" t="s">
        <v>2606</v>
      </c>
      <c r="AVM1" s="4390" t="s">
        <v>2794</v>
      </c>
      <c r="AVN1" s="4390" t="s">
        <v>2795</v>
      </c>
      <c r="AVO1" s="4390" t="s">
        <v>2607</v>
      </c>
      <c r="AVP1" s="4390" t="s">
        <v>2608</v>
      </c>
      <c r="AVQ1" s="4390" t="s">
        <v>2609</v>
      </c>
      <c r="AVR1" s="4390" t="s">
        <v>2610</v>
      </c>
      <c r="AVS1" s="4390" t="s">
        <v>2796</v>
      </c>
      <c r="AVT1" s="4390" t="s">
        <v>2797</v>
      </c>
      <c r="AVU1" s="4390" t="s">
        <v>2611</v>
      </c>
      <c r="AVV1" s="4390" t="s">
        <v>2612</v>
      </c>
      <c r="AVW1" s="4390" t="s">
        <v>2613</v>
      </c>
      <c r="AVX1" s="4390" t="s">
        <v>2614</v>
      </c>
      <c r="AVY1" s="4390" t="s">
        <v>2615</v>
      </c>
      <c r="AVZ1" s="4390" t="s">
        <v>2616</v>
      </c>
      <c r="AWA1" s="4390" t="s">
        <v>2617</v>
      </c>
      <c r="AWB1" s="4390" t="s">
        <v>2618</v>
      </c>
      <c r="AWC1" s="4390" t="s">
        <v>2619</v>
      </c>
      <c r="AWD1" s="4390" t="s">
        <v>2620</v>
      </c>
      <c r="AWE1" s="4390" t="s">
        <v>2621</v>
      </c>
      <c r="AWF1" s="4390" t="s">
        <v>2622</v>
      </c>
      <c r="AWG1" s="4390" t="s">
        <v>2623</v>
      </c>
      <c r="AWH1" s="4390" t="s">
        <v>2624</v>
      </c>
      <c r="AWI1" s="4390" t="s">
        <v>2625</v>
      </c>
      <c r="AWJ1" s="4390" t="s">
        <v>2626</v>
      </c>
      <c r="AWK1" s="4390" t="s">
        <v>2627</v>
      </c>
      <c r="AWL1" s="4390" t="s">
        <v>2628</v>
      </c>
      <c r="AWM1" s="4390" t="s">
        <v>2629</v>
      </c>
      <c r="AWN1" s="4390" t="s">
        <v>2798</v>
      </c>
      <c r="AWO1" s="4390" t="s">
        <v>2630</v>
      </c>
      <c r="AWP1" s="4390" t="s">
        <v>3631</v>
      </c>
      <c r="AWQ1" s="4390" t="s">
        <v>2631</v>
      </c>
      <c r="AWR1" s="4390" t="s">
        <v>2632</v>
      </c>
      <c r="AWS1" s="4390" t="s">
        <v>2633</v>
      </c>
      <c r="AWT1" s="4390" t="s">
        <v>2634</v>
      </c>
      <c r="AWU1" s="4390" t="s">
        <v>2635</v>
      </c>
      <c r="AWV1" s="4390" t="s">
        <v>2636</v>
      </c>
      <c r="AWW1" s="4390" t="s">
        <v>2637</v>
      </c>
      <c r="AWX1" s="4390" t="s">
        <v>2638</v>
      </c>
      <c r="AWY1" s="4390" t="s">
        <v>2639</v>
      </c>
      <c r="AWZ1" s="4390" t="s">
        <v>2640</v>
      </c>
      <c r="AXA1" s="4390" t="s">
        <v>2641</v>
      </c>
      <c r="AXB1" s="4390" t="s">
        <v>2642</v>
      </c>
      <c r="AXC1" s="4390" t="s">
        <v>2643</v>
      </c>
      <c r="AXD1" s="4390" t="s">
        <v>2644</v>
      </c>
      <c r="AXE1" s="4390" t="s">
        <v>2799</v>
      </c>
      <c r="AXF1" s="4390" t="s">
        <v>2800</v>
      </c>
      <c r="AXG1" s="4391" t="s">
        <v>2645</v>
      </c>
      <c r="AXH1" s="4391" t="s">
        <v>3632</v>
      </c>
      <c r="AXI1" s="4391" t="s">
        <v>2646</v>
      </c>
      <c r="AXJ1" s="4391" t="s">
        <v>2647</v>
      </c>
      <c r="AXK1" s="4391" t="s">
        <v>2648</v>
      </c>
      <c r="AXL1" s="4391" t="s">
        <v>2649</v>
      </c>
      <c r="AXM1" s="4391" t="s">
        <v>2650</v>
      </c>
      <c r="AXN1" s="4391" t="s">
        <v>2651</v>
      </c>
      <c r="AXO1" s="4391" t="s">
        <v>2652</v>
      </c>
      <c r="AXP1" s="4391" t="s">
        <v>2653</v>
      </c>
      <c r="AXQ1" s="4391" t="s">
        <v>3633</v>
      </c>
      <c r="AXR1" s="4390" t="s">
        <v>2654</v>
      </c>
      <c r="AXS1" s="4390" t="s">
        <v>2655</v>
      </c>
      <c r="AXT1" s="4390" t="s">
        <v>2656</v>
      </c>
      <c r="AXU1" s="4390" t="s">
        <v>2657</v>
      </c>
      <c r="AXV1" s="4390" t="s">
        <v>2658</v>
      </c>
      <c r="AXW1" s="4390" t="s">
        <v>2659</v>
      </c>
      <c r="AXX1" s="4390" t="s">
        <v>2660</v>
      </c>
      <c r="AXY1" s="4390" t="s">
        <v>2661</v>
      </c>
      <c r="AXZ1" s="4390" t="s">
        <v>2662</v>
      </c>
      <c r="AYA1" s="4390" t="s">
        <v>2663</v>
      </c>
      <c r="AYB1" s="4390" t="s">
        <v>2664</v>
      </c>
      <c r="AYC1" s="4390" t="s">
        <v>2665</v>
      </c>
      <c r="AYD1" s="4390" t="s">
        <v>2666</v>
      </c>
      <c r="AYE1" s="4390" t="s">
        <v>2667</v>
      </c>
      <c r="AYF1" s="4390" t="s">
        <v>2668</v>
      </c>
      <c r="AYG1" s="4390" t="s">
        <v>2669</v>
      </c>
      <c r="AYH1" s="4390" t="s">
        <v>2670</v>
      </c>
      <c r="AYI1" s="4390" t="s">
        <v>2671</v>
      </c>
      <c r="AYJ1" s="4390" t="s">
        <v>2672</v>
      </c>
      <c r="AYK1" s="4390" t="s">
        <v>2673</v>
      </c>
      <c r="AYL1" s="4390" t="s">
        <v>2674</v>
      </c>
      <c r="AYM1" s="4390" t="s">
        <v>2675</v>
      </c>
      <c r="AYN1" s="4390" t="s">
        <v>2682</v>
      </c>
      <c r="AYO1" s="4390" t="s">
        <v>2683</v>
      </c>
      <c r="AYP1" s="4390" t="s">
        <v>2684</v>
      </c>
      <c r="AYQ1" s="4390" t="s">
        <v>2676</v>
      </c>
      <c r="AYR1" s="4390" t="s">
        <v>2677</v>
      </c>
      <c r="AYS1" s="4390" t="s">
        <v>2678</v>
      </c>
      <c r="AYT1" s="4390" t="s">
        <v>2679</v>
      </c>
      <c r="AYU1" s="4390" t="s">
        <v>2680</v>
      </c>
      <c r="AYV1" s="4390" t="s">
        <v>2681</v>
      </c>
      <c r="AYW1" s="4390" t="s">
        <v>2552</v>
      </c>
      <c r="AYX1" s="4390" t="s">
        <v>2553</v>
      </c>
      <c r="AYY1" s="4390" t="s">
        <v>2554</v>
      </c>
      <c r="AYZ1" s="4390" t="s">
        <v>2555</v>
      </c>
      <c r="AZA1" s="4390" t="s">
        <v>2556</v>
      </c>
      <c r="AZB1" s="4390" t="s">
        <v>2557</v>
      </c>
      <c r="AZC1" s="4390" t="s">
        <v>2558</v>
      </c>
      <c r="AZD1" s="4390" t="s">
        <v>2559</v>
      </c>
      <c r="AZE1" s="4390" t="s">
        <v>2560</v>
      </c>
      <c r="AZF1" s="4390" t="s">
        <v>2561</v>
      </c>
      <c r="AZG1" s="4390" t="s">
        <v>2562</v>
      </c>
      <c r="AZH1" s="4390" t="s">
        <v>2563</v>
      </c>
      <c r="AZI1" s="4390" t="s">
        <v>2564</v>
      </c>
      <c r="AZJ1" s="4390" t="s">
        <v>2565</v>
      </c>
      <c r="AZK1" s="4390" t="s">
        <v>2566</v>
      </c>
      <c r="AZL1" s="4390" t="s">
        <v>2567</v>
      </c>
      <c r="AZM1" s="4390" t="s">
        <v>2568</v>
      </c>
      <c r="AZN1" s="4390" t="s">
        <v>2569</v>
      </c>
      <c r="AZO1" s="4390" t="s">
        <v>2570</v>
      </c>
      <c r="AZP1" s="4390" t="s">
        <v>2571</v>
      </c>
      <c r="AZQ1" s="4390" t="s">
        <v>2572</v>
      </c>
      <c r="AZR1" s="4390" t="s">
        <v>2573</v>
      </c>
      <c r="AZS1" s="4390" t="s">
        <v>2574</v>
      </c>
      <c r="AZT1" s="4390" t="s">
        <v>2575</v>
      </c>
      <c r="AZU1" s="4391" t="s">
        <v>2576</v>
      </c>
      <c r="AZV1" s="4391" t="s">
        <v>3634</v>
      </c>
      <c r="AZW1" s="4391" t="s">
        <v>2577</v>
      </c>
      <c r="AZX1" s="4390" t="s">
        <v>2801</v>
      </c>
      <c r="AZY1" s="4394" t="s">
        <v>3656</v>
      </c>
      <c r="AZZ1" s="4394" t="s">
        <v>3657</v>
      </c>
      <c r="BAA1" s="4394" t="s">
        <v>3658</v>
      </c>
      <c r="BAB1" s="4394" t="s">
        <v>3636</v>
      </c>
      <c r="BAC1" s="4394" t="s">
        <v>3637</v>
      </c>
      <c r="BAD1" s="4394" t="s">
        <v>3638</v>
      </c>
      <c r="BAE1" s="4394" t="s">
        <v>3639</v>
      </c>
      <c r="BAF1" s="4394" t="s">
        <v>3640</v>
      </c>
      <c r="BAG1" s="4394" t="s">
        <v>3641</v>
      </c>
      <c r="BAH1" s="4394" t="s">
        <v>3663</v>
      </c>
      <c r="BAI1" s="4394" t="s">
        <v>3642</v>
      </c>
      <c r="BAJ1" s="4394" t="s">
        <v>3643</v>
      </c>
      <c r="BAK1" s="4394" t="s">
        <v>3644</v>
      </c>
      <c r="BAL1" s="4394" t="s">
        <v>3645</v>
      </c>
      <c r="BAM1" s="4394" t="s">
        <v>3646</v>
      </c>
      <c r="BAN1" s="4394" t="s">
        <v>3647</v>
      </c>
      <c r="BAO1" s="4394" t="s">
        <v>3664</v>
      </c>
      <c r="BAP1" s="4394" t="s">
        <v>99</v>
      </c>
      <c r="BAQ1" s="4394" t="s">
        <v>3654</v>
      </c>
      <c r="BAR1" s="4394" t="s">
        <v>3655</v>
      </c>
      <c r="BAS1" s="4394" t="s">
        <v>3648</v>
      </c>
      <c r="BAT1" s="4394" t="s">
        <v>3650</v>
      </c>
      <c r="BAU1" s="4394" t="s">
        <v>3651</v>
      </c>
      <c r="BAV1" s="4394" t="s">
        <v>3652</v>
      </c>
      <c r="BAW1" s="4394" t="s">
        <v>3653</v>
      </c>
      <c r="BAX1" s="4394" t="s">
        <v>3649</v>
      </c>
    </row>
    <row r="2" spans="1:1545" s="2936" customFormat="1" ht="15">
      <c r="A2" s="3183">
        <f>'Muka Hadapan (ms1)'!W23</f>
        <v>0</v>
      </c>
      <c r="B2" s="2936">
        <f>'Soalan 1(ms3)'!T9</f>
        <v>0</v>
      </c>
      <c r="C2" s="4402">
        <f>IF('Soalan 1(ms3)'!V15&lt;&gt;"",1,IF('Soalan 1(ms3)'!V17&lt;&gt;"",2,0))</f>
        <v>0</v>
      </c>
      <c r="D2" s="2937">
        <f>'Soalan 1(ms3)'!AB21</f>
        <v>0</v>
      </c>
      <c r="E2" s="2937" t="str">
        <f>TEXT('Soalan 1(ms3)'!D28,"00")&amp;TEXT('Soalan 1(ms3)'!G28,"00")&amp;TEXT('Soalan 1(ms3)'!J28,"00")</f>
        <v>000000</v>
      </c>
      <c r="F2" s="2937" t="str">
        <f>TEXT('Soalan 1(ms3)'!V28,"00")&amp;TEXT('Soalan 1(ms3)'!Y28,"00")&amp;TEXT('Soalan 1(ms3)'!AB28,"00")</f>
        <v>000000</v>
      </c>
      <c r="G2" s="2936">
        <f>'Soalan 1(ms3)'!B35</f>
        <v>0</v>
      </c>
      <c r="H2" s="2937">
        <f>'Soalan 1(ms3)'!B42</f>
        <v>0</v>
      </c>
      <c r="I2" s="2936">
        <f>'Soalan 1(ms3)'!AA48</f>
        <v>0</v>
      </c>
      <c r="J2" s="2936">
        <f>'Soalan 1(ms3)'!Y58</f>
        <v>0</v>
      </c>
      <c r="K2" s="2936">
        <f>'Soalan 1(ms3)'!W62</f>
        <v>0</v>
      </c>
      <c r="L2" s="4402">
        <f>IF('Soalan 1(ms3)'!D74&lt;&gt;"",1,IF('Soalan 1(ms3)'!J74&lt;&gt;"",2,0))</f>
        <v>0</v>
      </c>
      <c r="M2" s="2936">
        <f>'Soalan 1(ms3)'!J84</f>
        <v>0</v>
      </c>
      <c r="N2" s="2936">
        <f>'Soalan 1(ms3)'!N84</f>
        <v>0</v>
      </c>
      <c r="O2" s="2936">
        <f>'Soalan 1(ms3)'!R84</f>
        <v>0</v>
      </c>
      <c r="P2" s="2936">
        <f>'Soalan 1(ms3)'!AA84</f>
        <v>0</v>
      </c>
      <c r="Q2" s="2936">
        <f>'Soalan 1(ms3)'!AE84</f>
        <v>0</v>
      </c>
      <c r="R2" s="2936">
        <f>'Soalan 1(ms3)'!J88</f>
        <v>0</v>
      </c>
      <c r="S2" s="2936">
        <f>'Soalan 1(ms3)'!N88</f>
        <v>0</v>
      </c>
      <c r="T2" s="2936">
        <f>'Soalan 1(ms3)'!R88</f>
        <v>0</v>
      </c>
      <c r="U2" s="2936">
        <f>'Soalan 1(ms3)'!AA88</f>
        <v>0</v>
      </c>
      <c r="V2" s="2936">
        <f>'Soalan 1(ms3)'!AE88</f>
        <v>0</v>
      </c>
      <c r="W2" s="2936">
        <f>'Soalan 1(ms4)'!B9</f>
        <v>0</v>
      </c>
      <c r="X2" s="2936">
        <f>'Soalan 1(ms4)'!Z20</f>
        <v>0</v>
      </c>
      <c r="Y2" s="2936">
        <f>'Soalan 1(ms4)'!Z23</f>
        <v>0</v>
      </c>
      <c r="Z2" s="2936">
        <f>'Soalan 1(ms4)'!Z26</f>
        <v>0</v>
      </c>
      <c r="AA2" s="2936">
        <f>'Soalan 1(ms4)'!AB33</f>
        <v>0</v>
      </c>
      <c r="AB2" s="2936">
        <f>'Soalan 1(ms4)'!C39</f>
        <v>0</v>
      </c>
      <c r="AC2" s="2936">
        <f>'Soalan 1(ms4)'!AB39</f>
        <v>0</v>
      </c>
      <c r="AD2" s="2936">
        <f>'Soalan 1(ms4)'!C52</f>
        <v>0</v>
      </c>
      <c r="AE2" s="2936">
        <f>'Soalan 1(ms4)'!AB52</f>
        <v>0</v>
      </c>
      <c r="AF2" s="2936">
        <f>'Soalan 1(ms4)'!Z69</f>
        <v>0</v>
      </c>
      <c r="AG2" s="2936">
        <f>'Soalan 1(ms4)'!Z72</f>
        <v>0</v>
      </c>
      <c r="AH2" s="2936">
        <f>'Soalan 1(ms4)'!Z78</f>
        <v>0</v>
      </c>
      <c r="AI2" s="2936">
        <f>'Soalan 1(ms4)'!Z81</f>
        <v>0</v>
      </c>
      <c r="AJ2" s="4402">
        <f>IF('Soalan 1(ms5)'!C10&lt;&gt;"",1,IF('Soalan 1(ms5)'!I10&lt;&gt;"",2,0))</f>
        <v>0</v>
      </c>
      <c r="AK2" s="4402">
        <f>IF('Soalan 1(ms5)'!C20&lt;&gt;"",1,IF('Soalan 1(ms5)'!I20&lt;&gt;"",2,0))</f>
        <v>0</v>
      </c>
      <c r="AL2" s="2936">
        <f>'Soalan 1(ms5)'!C29</f>
        <v>0</v>
      </c>
      <c r="AM2" s="2936">
        <f>'Soalan 1(ms5)'!AA34</f>
        <v>0</v>
      </c>
      <c r="AN2" s="2936">
        <f>'Soalan 1(ms5)'!C43</f>
        <v>0</v>
      </c>
      <c r="AO2" s="2936">
        <f>'Soalan 1(ms5)'!AA48</f>
        <v>0</v>
      </c>
      <c r="AP2" s="2936">
        <f>'Soalan 1(ms5)'!C54</f>
        <v>0</v>
      </c>
      <c r="AQ2" s="2936">
        <f>'Soalan 1(ms5)'!AA59</f>
        <v>0</v>
      </c>
      <c r="AR2" s="4402">
        <f>IF('Soalan 2(ms6)'!AI8&lt;&gt;"",1,IF('Soalan 2(ms6)'!AI11&lt;&gt;"",2,IF('Soalan 2(ms6)'!AI14&lt;&gt;"",9,IF('Soalan 2(ms6)'!AI17&lt;&gt;"",3,IF('Soalan 2(ms6)'!AI20&lt;&gt;"",4,IF('Soalan 2(ms6)'!AI23&lt;&gt;"",5,IF('Soalan 2(ms6)'!AI26&lt;&gt;"",6,IF('Soalan 2(ms6)'!AI29,7,0))))))))</f>
        <v>0</v>
      </c>
      <c r="AS2" s="4402">
        <f>IF('Soalan 2(ms6)'!D42&lt;&gt;"",1,IF('Soalan 2(ms6)'!J42&lt;&gt;"",2,0))</f>
        <v>0</v>
      </c>
      <c r="AT2" s="4402">
        <f>IF('Soalan 2(ms6)'!D69&lt;&gt;"",1,IF('Soalan 2(ms6)'!J69&lt;&gt;"",2,0))</f>
        <v>0</v>
      </c>
      <c r="AU2" s="2936">
        <f>'Soalan 3(ms7) '!W8</f>
        <v>0</v>
      </c>
      <c r="AV2" s="2936">
        <f>'Soalan 3(ms7) '!W10</f>
        <v>0</v>
      </c>
      <c r="AW2" s="2936">
        <f>'Soalan 3(ms7) '!AF44</f>
        <v>0</v>
      </c>
      <c r="AX2" s="2936">
        <f>'Soalan 3(ms7) '!AF47</f>
        <v>0</v>
      </c>
      <c r="AY2" s="2936">
        <f>'Soalan 3(ms7) '!AF50</f>
        <v>0</v>
      </c>
      <c r="AZ2" s="2936">
        <f>'Soalan 3(ms7) '!AF57</f>
        <v>0</v>
      </c>
      <c r="BA2" s="2936">
        <f>'Soalan 3(ms7) '!AF60</f>
        <v>0</v>
      </c>
      <c r="BB2" s="2936">
        <f>'Soalan 3(ms7) '!AF64</f>
        <v>0</v>
      </c>
      <c r="BC2" s="2936">
        <f>'Soalan 3(ms7) '!AF67</f>
        <v>0</v>
      </c>
      <c r="BD2" s="2936">
        <f>'Soalan 3(ms7) '!C82</f>
        <v>0</v>
      </c>
      <c r="BE2" s="2936">
        <f>'Soalan 3(ms7) '!AE79</f>
        <v>0</v>
      </c>
      <c r="BF2" s="2938">
        <f>'Soalan 4(ms8&amp;9)'!M11</f>
        <v>0</v>
      </c>
      <c r="BG2" s="2938">
        <f>'Soalan 4(ms8&amp;9)'!M15</f>
        <v>0</v>
      </c>
      <c r="BH2" s="2938">
        <f>'Soalan 4(ms8&amp;9)'!M19</f>
        <v>0</v>
      </c>
      <c r="BI2" s="2938">
        <f>'Soalan 4(ms8&amp;9)'!M23</f>
        <v>0</v>
      </c>
      <c r="BJ2" s="2938">
        <f>'Soalan 4(ms8&amp;9)'!M27</f>
        <v>0</v>
      </c>
      <c r="BK2" s="2938">
        <f>'Soalan 4(ms8&amp;9)'!M31</f>
        <v>0</v>
      </c>
      <c r="BL2" s="2938">
        <f>'Soalan 4(ms8&amp;9)'!M35</f>
        <v>0</v>
      </c>
      <c r="BM2" s="2938">
        <f>'Soalan 4(ms8&amp;9)'!M39</f>
        <v>0</v>
      </c>
      <c r="BN2" s="2936">
        <f>'Soalan 4(ms8&amp;9)'!E40</f>
        <v>0</v>
      </c>
      <c r="BO2" s="2938">
        <f>'Soalan 4(ms8&amp;9)'!M43</f>
        <v>0</v>
      </c>
      <c r="BP2" s="2938">
        <f>'Soalan 4(ms8&amp;9)'!M47</f>
        <v>0</v>
      </c>
      <c r="BQ2" s="2938">
        <f>'Soalan 4(ms8&amp;9)'!M51</f>
        <v>0</v>
      </c>
      <c r="BR2" s="2938">
        <f>'Soalan 4(ms8&amp;9)'!M55</f>
        <v>0</v>
      </c>
      <c r="BS2" s="2938">
        <f>'Soalan 4(ms8&amp;9)'!M59</f>
        <v>0</v>
      </c>
      <c r="BT2" s="2938">
        <f>'Soalan 4(ms8&amp;9)'!M63</f>
        <v>0</v>
      </c>
      <c r="BU2" s="2938">
        <f>'Soalan 4(ms8&amp;9)'!M67</f>
        <v>0</v>
      </c>
      <c r="BV2" s="2938">
        <f>'Soalan 4(ms8&amp;9)'!M71</f>
        <v>0</v>
      </c>
      <c r="BW2" s="2938">
        <f>'Soalan 4(ms8&amp;9)'!M75</f>
        <v>0</v>
      </c>
      <c r="BX2" s="2938">
        <f>'Soalan 4(ms8&amp;9)'!M79</f>
        <v>0</v>
      </c>
      <c r="BY2" s="2936">
        <f>'Soalan 4(ms8&amp;9)'!D81</f>
        <v>0</v>
      </c>
      <c r="BZ2" s="2938">
        <f>'Soalan 4(ms8&amp;9)'!M83</f>
        <v>0</v>
      </c>
      <c r="CA2" s="2938">
        <f>'Soalan 4(ms8&amp;9)'!AB11</f>
        <v>0</v>
      </c>
      <c r="CB2" s="2938">
        <f>'Soalan 4(ms8&amp;9)'!AB15</f>
        <v>0</v>
      </c>
      <c r="CC2" s="2938">
        <f>'Soalan 4(ms8&amp;9)'!AB19</f>
        <v>0</v>
      </c>
      <c r="CD2" s="2938">
        <f>'Soalan 4(ms8&amp;9)'!AB23</f>
        <v>0</v>
      </c>
      <c r="CE2" s="2938">
        <f>'Soalan 4(ms8&amp;9)'!AB27</f>
        <v>0</v>
      </c>
      <c r="CF2" s="2938">
        <f>'Soalan 4(ms8&amp;9)'!AB31</f>
        <v>0</v>
      </c>
      <c r="CG2" s="2938">
        <f>'Soalan 4(ms8&amp;9)'!AB35</f>
        <v>0</v>
      </c>
      <c r="CH2" s="2938">
        <f>'Soalan 4(ms8&amp;9)'!AB39</f>
        <v>0</v>
      </c>
      <c r="CI2" s="2938">
        <f>'Soalan 4(ms8&amp;9)'!AB43</f>
        <v>0</v>
      </c>
      <c r="CJ2" s="2938">
        <f>'Soalan 4(ms8&amp;9)'!AB47</f>
        <v>0</v>
      </c>
      <c r="CK2" s="2938">
        <f>'Soalan 4(ms8&amp;9)'!AB51</f>
        <v>0</v>
      </c>
      <c r="CL2" s="2938">
        <f>'Soalan 4(ms8&amp;9)'!AB55</f>
        <v>0</v>
      </c>
      <c r="CM2" s="2938">
        <f>'Soalan 4(ms8&amp;9)'!AB59</f>
        <v>0</v>
      </c>
      <c r="CN2" s="2938">
        <f>'Soalan 4(ms8&amp;9)'!AB63</f>
        <v>0</v>
      </c>
      <c r="CO2" s="2938">
        <f>'Soalan 4(ms8&amp;9)'!AB67</f>
        <v>0</v>
      </c>
      <c r="CP2" s="2938">
        <f>'Soalan 4(ms8&amp;9)'!AB71</f>
        <v>0</v>
      </c>
      <c r="CQ2" s="2938">
        <f>'Soalan 4(ms8&amp;9)'!AB75</f>
        <v>0</v>
      </c>
      <c r="CR2" s="2938">
        <f>'Soalan 4(ms8&amp;9)'!AB79</f>
        <v>0</v>
      </c>
      <c r="CS2" s="2938">
        <f>'Soalan 4(ms8&amp;9)'!AB83</f>
        <v>0</v>
      </c>
      <c r="CT2" s="2938">
        <f>'Soalan 4(ms8&amp;9)'!AK15</f>
        <v>0</v>
      </c>
      <c r="CU2" s="2938">
        <f>'Soalan 4(ms8&amp;9)'!AK19</f>
        <v>0</v>
      </c>
      <c r="CV2" s="2938">
        <f>'Soalan 4(ms8&amp;9)'!AK23</f>
        <v>0</v>
      </c>
      <c r="CW2" s="2938">
        <f>'Soalan 4(ms8&amp;9)'!AK31</f>
        <v>0</v>
      </c>
      <c r="CX2" s="2938">
        <f>'Soalan 4(ms8&amp;9)'!AK35</f>
        <v>0</v>
      </c>
      <c r="CY2" s="2938">
        <f>'Soalan 4(ms8&amp;9)'!AK39</f>
        <v>0</v>
      </c>
      <c r="CZ2" s="2938">
        <f>'Soalan 4(ms8&amp;9)'!AK43</f>
        <v>0</v>
      </c>
      <c r="DA2" s="2938">
        <f>'Soalan 4(ms8&amp;9)'!AK51</f>
        <v>0</v>
      </c>
      <c r="DB2" s="2938">
        <f>'Soalan 4(ms8&amp;9)'!AK55</f>
        <v>0</v>
      </c>
      <c r="DC2" s="2938">
        <f>'Soalan 4(ms8&amp;9)'!AK59</f>
        <v>0</v>
      </c>
      <c r="DD2" s="2938">
        <f>'Soalan 4(ms8&amp;9)'!AK79</f>
        <v>0</v>
      </c>
      <c r="DE2" s="2938">
        <f>'Soalan 4(ms8&amp;9)'!AK83</f>
        <v>0</v>
      </c>
      <c r="DF2" s="2938">
        <f>'Soalan 4(ms8&amp;9)'!AT15</f>
        <v>0</v>
      </c>
      <c r="DG2" s="2938">
        <f>'Soalan 4(ms8&amp;9)'!AT19</f>
        <v>0</v>
      </c>
      <c r="DH2" s="2938">
        <f>'Soalan 4(ms8&amp;9)'!AT23</f>
        <v>0</v>
      </c>
      <c r="DI2" s="2938">
        <f>'Soalan 4(ms8&amp;9)'!AT27</f>
        <v>0</v>
      </c>
      <c r="DJ2" s="2938">
        <f>'Soalan 4(ms8&amp;9)'!AT43</f>
        <v>0</v>
      </c>
      <c r="DK2" s="2938">
        <f>'Soalan 4(ms8&amp;9)'!AT47</f>
        <v>0</v>
      </c>
      <c r="DL2" s="2938">
        <f>'Soalan 4(ms8&amp;9)'!AT51</f>
        <v>0</v>
      </c>
      <c r="DM2" s="2938">
        <f>'Soalan 4(ms8&amp;9)'!AT55</f>
        <v>0</v>
      </c>
      <c r="DN2" s="2938">
        <f>'Soalan 4(ms8&amp;9)'!AT59</f>
        <v>0</v>
      </c>
      <c r="DO2" s="2938">
        <f>'Soalan 4(ms8&amp;9)'!AT63</f>
        <v>0</v>
      </c>
      <c r="DP2" s="2938">
        <f>'Soalan 4(ms8&amp;9)'!AT67</f>
        <v>0</v>
      </c>
      <c r="DQ2" s="2938">
        <f>'Soalan 4(ms8&amp;9)'!AT71</f>
        <v>0</v>
      </c>
      <c r="DR2" s="2938">
        <f>'Soalan 4(ms8&amp;9)'!AT75</f>
        <v>0</v>
      </c>
      <c r="DS2" s="2938">
        <f>'Soalan 4(ms8&amp;9)'!AT79</f>
        <v>0</v>
      </c>
      <c r="DT2" s="2938">
        <f>'Soalan 4(ms8&amp;9)'!AT83</f>
        <v>0</v>
      </c>
      <c r="DU2" s="2938">
        <f>'Soalan 4(ms8&amp;9)'!BE11</f>
        <v>0</v>
      </c>
      <c r="DV2" s="2938">
        <f>'Soalan 4(ms8&amp;9)'!BE15</f>
        <v>0</v>
      </c>
      <c r="DW2" s="2938">
        <f>'Soalan 4(ms8&amp;9)'!BE19</f>
        <v>0</v>
      </c>
      <c r="DX2" s="2938">
        <f>'Soalan 4(ms8&amp;9)'!BE23</f>
        <v>0</v>
      </c>
      <c r="DY2" s="2938">
        <f>'Soalan 4(ms8&amp;9)'!BE27</f>
        <v>0</v>
      </c>
      <c r="DZ2" s="2938">
        <f>'Soalan 4(ms8&amp;9)'!BE31</f>
        <v>0</v>
      </c>
      <c r="EA2" s="2938">
        <f>'Soalan 4(ms8&amp;9)'!BE35</f>
        <v>0</v>
      </c>
      <c r="EB2" s="2938">
        <f>'Soalan 4(ms8&amp;9)'!BE39</f>
        <v>0</v>
      </c>
      <c r="EC2" s="2938">
        <f>'Soalan 4(ms8&amp;9)'!BE43</f>
        <v>0</v>
      </c>
      <c r="ED2" s="2938">
        <f>'Soalan 4(ms8&amp;9)'!BE47</f>
        <v>0</v>
      </c>
      <c r="EE2" s="2938">
        <f>'Soalan 4(ms8&amp;9)'!BE51</f>
        <v>0</v>
      </c>
      <c r="EF2" s="2938">
        <f>'Soalan 4(ms8&amp;9)'!BE55</f>
        <v>0</v>
      </c>
      <c r="EG2" s="2938">
        <f>'Soalan 4(ms8&amp;9)'!BE59</f>
        <v>0</v>
      </c>
      <c r="EH2" s="2938">
        <f>'Soalan 4(ms8&amp;9)'!BE63</f>
        <v>0</v>
      </c>
      <c r="EI2" s="2938">
        <f>'Soalan 4(ms8&amp;9)'!BE67</f>
        <v>0</v>
      </c>
      <c r="EJ2" s="2938">
        <f>'Soalan 4(ms8&amp;9)'!BE71</f>
        <v>0</v>
      </c>
      <c r="EK2" s="2938">
        <f>'Soalan 4(ms8&amp;9)'!BE75</f>
        <v>0</v>
      </c>
      <c r="EL2" s="2938">
        <f>'Soalan 4(ms8&amp;9)'!BE79</f>
        <v>0</v>
      </c>
      <c r="EM2" s="2938">
        <f>'Soalan 4(ms8&amp;9)'!BE83</f>
        <v>0</v>
      </c>
      <c r="EN2" s="2938">
        <f>'Soalan 4(ms8&amp;9)'!BN11</f>
        <v>0</v>
      </c>
      <c r="EO2" s="2938">
        <f>'Soalan 4(ms8&amp;9)'!BN15</f>
        <v>0</v>
      </c>
      <c r="EP2" s="2938">
        <f>'Soalan 4(ms8&amp;9)'!BN19</f>
        <v>0</v>
      </c>
      <c r="EQ2" s="2938">
        <f>'Soalan 4(ms8&amp;9)'!BN23</f>
        <v>0</v>
      </c>
      <c r="ER2" s="2938">
        <f>'Soalan 4(ms8&amp;9)'!BN27</f>
        <v>0</v>
      </c>
      <c r="ES2" s="2938">
        <f>'Soalan 4(ms8&amp;9)'!BN31</f>
        <v>0</v>
      </c>
      <c r="ET2" s="2938">
        <f>'Soalan 4(ms8&amp;9)'!BN35</f>
        <v>0</v>
      </c>
      <c r="EU2" s="2938">
        <f>'Soalan 4(ms8&amp;9)'!BN39</f>
        <v>0</v>
      </c>
      <c r="EV2" s="2938">
        <f>'Soalan 4(ms8&amp;9)'!BN43</f>
        <v>0</v>
      </c>
      <c r="EW2" s="2938">
        <f>'Soalan 4(ms8&amp;9)'!BN47</f>
        <v>0</v>
      </c>
      <c r="EX2" s="2938">
        <f>'Soalan 4(ms8&amp;9)'!BN51</f>
        <v>0</v>
      </c>
      <c r="EY2" s="2938">
        <f>'Soalan 4(ms8&amp;9)'!BN55</f>
        <v>0</v>
      </c>
      <c r="EZ2" s="2938">
        <f>'Soalan 4(ms8&amp;9)'!BN59</f>
        <v>0</v>
      </c>
      <c r="FA2" s="2938">
        <f>'Soalan 4(ms8&amp;9)'!BN63</f>
        <v>0</v>
      </c>
      <c r="FB2" s="2938">
        <f>'Soalan 4(ms8&amp;9)'!BN67</f>
        <v>0</v>
      </c>
      <c r="FC2" s="2938">
        <f>'Soalan 4(ms8&amp;9)'!BN71</f>
        <v>0</v>
      </c>
      <c r="FD2" s="2938">
        <f>'Soalan 4(ms8&amp;9)'!BN75</f>
        <v>0</v>
      </c>
      <c r="FE2" s="2938">
        <f>'Soalan 4(ms8&amp;9)'!BN79</f>
        <v>0</v>
      </c>
      <c r="FF2" s="2938">
        <f>'Soalan 4(ms8&amp;9)'!BN83</f>
        <v>0</v>
      </c>
      <c r="FG2" s="2938">
        <f>'Soalan 4(ms8&amp;9)'!BW11</f>
        <v>0</v>
      </c>
      <c r="FH2" s="2938">
        <f>'Soalan 4(ms8&amp;9)'!BW15</f>
        <v>0</v>
      </c>
      <c r="FI2" s="2938">
        <f>'Soalan 4(ms8&amp;9)'!BW19</f>
        <v>0</v>
      </c>
      <c r="FJ2" s="2938">
        <f>'Soalan 4(ms8&amp;9)'!BW23</f>
        <v>0</v>
      </c>
      <c r="FK2" s="2938">
        <f>'Soalan 4(ms8&amp;9)'!BW27</f>
        <v>0</v>
      </c>
      <c r="FL2" s="2938">
        <f>'Soalan 4(ms8&amp;9)'!BW31</f>
        <v>0</v>
      </c>
      <c r="FM2" s="2938">
        <f>'Soalan 4(ms8&amp;9)'!BW35</f>
        <v>0</v>
      </c>
      <c r="FN2" s="2938">
        <f>'Soalan 4(ms8&amp;9)'!BW39</f>
        <v>0</v>
      </c>
      <c r="FO2" s="2938">
        <f>'Soalan 4(ms8&amp;9)'!BW43</f>
        <v>0</v>
      </c>
      <c r="FP2" s="2938">
        <f>'Soalan 4(ms8&amp;9)'!BW47</f>
        <v>0</v>
      </c>
      <c r="FQ2" s="2938">
        <f>'Soalan 4(ms8&amp;9)'!BW51</f>
        <v>0</v>
      </c>
      <c r="FR2" s="2938">
        <f>'Soalan 4(ms8&amp;9)'!BW55</f>
        <v>0</v>
      </c>
      <c r="FS2" s="2938">
        <f>'Soalan 4(ms8&amp;9)'!BW59</f>
        <v>0</v>
      </c>
      <c r="FT2" s="2938">
        <f>'Soalan 4(ms8&amp;9)'!BW63</f>
        <v>0</v>
      </c>
      <c r="FU2" s="2938">
        <f>'Soalan 4(ms8&amp;9)'!BW67</f>
        <v>0</v>
      </c>
      <c r="FV2" s="2938">
        <f>'Soalan 4(ms8&amp;9)'!BW71</f>
        <v>0</v>
      </c>
      <c r="FW2" s="2938">
        <f>'Soalan 4(ms8&amp;9)'!BW79</f>
        <v>0</v>
      </c>
      <c r="FX2" s="2938">
        <f>'Soalan 4(ms8&amp;9)'!BW83</f>
        <v>0</v>
      </c>
      <c r="FY2" s="2938">
        <f>'Soalan 4(ms8&amp;9)'!CG11</f>
        <v>0</v>
      </c>
      <c r="FZ2" s="2938">
        <f>'Soalan 4(ms8&amp;9)'!CG15</f>
        <v>0</v>
      </c>
      <c r="GA2" s="2938">
        <f>'Soalan 4(ms8&amp;9)'!CG19</f>
        <v>0</v>
      </c>
      <c r="GB2" s="2938">
        <f>'Soalan 4(ms8&amp;9)'!CG23</f>
        <v>0</v>
      </c>
      <c r="GC2" s="2938">
        <f>'Soalan 4(ms8&amp;9)'!CG27</f>
        <v>0</v>
      </c>
      <c r="GD2" s="2938">
        <f>'Soalan 4(ms8&amp;9)'!CG31</f>
        <v>0</v>
      </c>
      <c r="GE2" s="2938">
        <f>'Soalan 4(ms8&amp;9)'!CG35</f>
        <v>0</v>
      </c>
      <c r="GF2" s="2938">
        <f>'Soalan 4(ms8&amp;9)'!CG39</f>
        <v>0</v>
      </c>
      <c r="GG2" s="2938">
        <f>'Soalan 4(ms8&amp;9)'!CG43</f>
        <v>0</v>
      </c>
      <c r="GH2" s="2938">
        <f>'Soalan 4(ms8&amp;9)'!CG47</f>
        <v>0</v>
      </c>
      <c r="GI2" s="2938">
        <f>'Soalan 4(ms8&amp;9)'!CG51</f>
        <v>0</v>
      </c>
      <c r="GJ2" s="2938">
        <f>'Soalan 4(ms8&amp;9)'!CG55</f>
        <v>0</v>
      </c>
      <c r="GK2" s="2938">
        <f>'Soalan 4(ms8&amp;9)'!CG59</f>
        <v>0</v>
      </c>
      <c r="GL2" s="2938">
        <f>'Soalan 4(ms8&amp;9)'!CG63</f>
        <v>0</v>
      </c>
      <c r="GM2" s="2938">
        <f>'Soalan 4(ms8&amp;9)'!CG67</f>
        <v>0</v>
      </c>
      <c r="GN2" s="2938">
        <f>'Soalan 4(ms8&amp;9)'!CG71</f>
        <v>0</v>
      </c>
      <c r="GO2" s="2938">
        <f>'Soalan 4(ms8&amp;9)'!CG75</f>
        <v>0</v>
      </c>
      <c r="GP2" s="2938">
        <f>'Soalan 4(ms8&amp;9)'!CG79</f>
        <v>0</v>
      </c>
      <c r="GQ2" s="2938">
        <f>'Soalan 4(ms8&amp;9)'!CG83</f>
        <v>0</v>
      </c>
      <c r="GR2" s="2938">
        <f>'Soalan 4(ms8&amp;9)'!AB89</f>
        <v>0</v>
      </c>
      <c r="GS2" s="2938">
        <f>'Soalan 4(ms8&amp;9)'!AK89</f>
        <v>0</v>
      </c>
      <c r="GT2" s="2938">
        <f>'Soalan 4(ms8&amp;9)'!AT89</f>
        <v>0</v>
      </c>
      <c r="GU2" s="2938">
        <f>'Soalan 4(ms8&amp;9)'!BN89</f>
        <v>0</v>
      </c>
      <c r="GV2" s="2938">
        <f>'Soalan 4(ms8&amp;9)'!BW89</f>
        <v>0</v>
      </c>
      <c r="GW2" s="2938">
        <f>'Soalan 4(ms8&amp;9)'!CG89</f>
        <v>0</v>
      </c>
      <c r="GX2" s="2938">
        <f>'Soalan 5A(ms10&amp;11)'!K17</f>
        <v>0</v>
      </c>
      <c r="GY2" s="2938">
        <f>'Soalan 5A(ms10&amp;11)'!K21</f>
        <v>0</v>
      </c>
      <c r="GZ2" s="2938">
        <f>'Soalan 5A(ms10&amp;11)'!K25</f>
        <v>0</v>
      </c>
      <c r="HA2" s="2938">
        <f>'Soalan 5A(ms10&amp;11)'!K30</f>
        <v>0</v>
      </c>
      <c r="HB2" s="2938">
        <f>'Soalan 5A(ms10&amp;11)'!K34</f>
        <v>0</v>
      </c>
      <c r="HC2" s="2938">
        <f>'Soalan 5A(ms10&amp;11)'!K38</f>
        <v>0</v>
      </c>
      <c r="HD2" s="2938">
        <f>'Soalan 5A(ms10&amp;11)'!K42</f>
        <v>0</v>
      </c>
      <c r="HE2" s="2938">
        <f>'Soalan 5A(ms10&amp;11)'!K46</f>
        <v>0</v>
      </c>
      <c r="HF2" s="2938">
        <f>'Soalan 5A(ms10&amp;11)'!K50</f>
        <v>0</v>
      </c>
      <c r="HG2" s="2938">
        <f>'Soalan 5A(ms10&amp;11)'!K54</f>
        <v>0</v>
      </c>
      <c r="HH2" s="2938">
        <f>'Soalan 5A(ms10&amp;11)'!K58</f>
        <v>0</v>
      </c>
      <c r="HI2" s="2938">
        <f>'Soalan 5A(ms10&amp;11)'!K61</f>
        <v>0</v>
      </c>
      <c r="HJ2" s="2938">
        <f>'Soalan 5A(ms10&amp;11)'!K64</f>
        <v>0</v>
      </c>
      <c r="HK2" s="2938">
        <f>'Soalan 5A(ms10&amp;11)'!K67</f>
        <v>0</v>
      </c>
      <c r="HL2" s="2938">
        <f>'Soalan 5A(ms10&amp;11)'!O17</f>
        <v>0</v>
      </c>
      <c r="HM2" s="2938">
        <f>'Soalan 5A(ms10&amp;11)'!O21</f>
        <v>0</v>
      </c>
      <c r="HN2" s="2938">
        <f>'Soalan 5A(ms10&amp;11)'!O25</f>
        <v>0</v>
      </c>
      <c r="HO2" s="2938">
        <f>'Soalan 5A(ms10&amp;11)'!O30</f>
        <v>0</v>
      </c>
      <c r="HP2" s="2938">
        <f>'Soalan 5A(ms10&amp;11)'!O34</f>
        <v>0</v>
      </c>
      <c r="HQ2" s="2938">
        <f>'Soalan 5A(ms10&amp;11)'!O38</f>
        <v>0</v>
      </c>
      <c r="HR2" s="2938">
        <f>'Soalan 5A(ms10&amp;11)'!O42</f>
        <v>0</v>
      </c>
      <c r="HS2" s="2938">
        <f>'Soalan 5A(ms10&amp;11)'!O46</f>
        <v>0</v>
      </c>
      <c r="HT2" s="2938">
        <f>'Soalan 5A(ms10&amp;11)'!O50</f>
        <v>0</v>
      </c>
      <c r="HU2" s="2938">
        <f>'Soalan 5A(ms10&amp;11)'!O54</f>
        <v>0</v>
      </c>
      <c r="HV2" s="2938">
        <f>'Soalan 5A(ms10&amp;11)'!O58</f>
        <v>0</v>
      </c>
      <c r="HW2" s="2938">
        <f>'Soalan 5A(ms10&amp;11)'!O61</f>
        <v>0</v>
      </c>
      <c r="HX2" s="2938">
        <f>'Soalan 5A(ms10&amp;11)'!O64</f>
        <v>0</v>
      </c>
      <c r="HY2" s="2938">
        <f>'Soalan 5A(ms10&amp;11)'!O67</f>
        <v>0</v>
      </c>
      <c r="HZ2" s="2938">
        <f>'Soalan 5A(ms10&amp;11)'!S17</f>
        <v>0</v>
      </c>
      <c r="IA2" s="2938">
        <f>'Soalan 5A(ms10&amp;11)'!S21</f>
        <v>0</v>
      </c>
      <c r="IB2" s="2938">
        <f>'Soalan 5A(ms10&amp;11)'!S25</f>
        <v>0</v>
      </c>
      <c r="IC2" s="2938">
        <f>'Soalan 5A(ms10&amp;11)'!S30</f>
        <v>0</v>
      </c>
      <c r="ID2" s="2938">
        <f>'Soalan 5A(ms10&amp;11)'!S34</f>
        <v>0</v>
      </c>
      <c r="IE2" s="2938">
        <f>'Soalan 5A(ms10&amp;11)'!S38</f>
        <v>0</v>
      </c>
      <c r="IF2" s="2938">
        <f>'Soalan 5A(ms10&amp;11)'!S42</f>
        <v>0</v>
      </c>
      <c r="IG2" s="2938">
        <f>'Soalan 5A(ms10&amp;11)'!S46</f>
        <v>0</v>
      </c>
      <c r="IH2" s="2938">
        <f>'Soalan 5A(ms10&amp;11)'!S50</f>
        <v>0</v>
      </c>
      <c r="II2" s="2938">
        <f>'Soalan 5A(ms10&amp;11)'!S54</f>
        <v>0</v>
      </c>
      <c r="IJ2" s="2938">
        <f>'Soalan 5A(ms10&amp;11)'!S58</f>
        <v>0</v>
      </c>
      <c r="IK2" s="2938">
        <f>'Soalan 5A(ms10&amp;11)'!S61</f>
        <v>0</v>
      </c>
      <c r="IL2" s="2938">
        <f>'Soalan 5A(ms10&amp;11)'!S64</f>
        <v>0</v>
      </c>
      <c r="IM2" s="2938">
        <f>'Soalan 5A(ms10&amp;11)'!S67</f>
        <v>0</v>
      </c>
      <c r="IN2" s="2938">
        <f>'Soalan 5A(ms10&amp;11)'!W25</f>
        <v>0</v>
      </c>
      <c r="IO2" s="2938">
        <f>'Soalan 5A(ms10&amp;11)'!W30</f>
        <v>0</v>
      </c>
      <c r="IP2" s="2938">
        <f>'Soalan 5A(ms10&amp;11)'!W34</f>
        <v>0</v>
      </c>
      <c r="IQ2" s="2938">
        <f>'Soalan 5A(ms10&amp;11)'!W38</f>
        <v>0</v>
      </c>
      <c r="IR2" s="2938">
        <f>'Soalan 5A(ms10&amp;11)'!W42</f>
        <v>0</v>
      </c>
      <c r="IS2" s="2938">
        <f>'Soalan 5A(ms10&amp;11)'!W46</f>
        <v>0</v>
      </c>
      <c r="IT2" s="2938">
        <f>'Soalan 5A(ms10&amp;11)'!W50</f>
        <v>0</v>
      </c>
      <c r="IU2" s="2938">
        <f>'Soalan 5A(ms10&amp;11)'!W54</f>
        <v>0</v>
      </c>
      <c r="IV2" s="2938">
        <f>'Soalan 5A(ms10&amp;11)'!W58</f>
        <v>0</v>
      </c>
      <c r="IW2" s="2938">
        <f>'Soalan 5A(ms10&amp;11)'!W61</f>
        <v>0</v>
      </c>
      <c r="IX2" s="2938">
        <f>'Soalan 5A(ms10&amp;11)'!W67</f>
        <v>0</v>
      </c>
      <c r="IY2" s="2938">
        <f>'Soalan 5A(ms10&amp;11)'!AF25</f>
        <v>0</v>
      </c>
      <c r="IZ2" s="2938">
        <f>'Soalan 5A(ms10&amp;11)'!AF30</f>
        <v>0</v>
      </c>
      <c r="JA2" s="2938">
        <f>'Soalan 5A(ms10&amp;11)'!AF34</f>
        <v>0</v>
      </c>
      <c r="JB2" s="2938">
        <f>'Soalan 5A(ms10&amp;11)'!AF38</f>
        <v>0</v>
      </c>
      <c r="JC2" s="2938">
        <f>'Soalan 5A(ms10&amp;11)'!AF42</f>
        <v>0</v>
      </c>
      <c r="JD2" s="2938">
        <f>'Soalan 5A(ms10&amp;11)'!AF46</f>
        <v>0</v>
      </c>
      <c r="JE2" s="2938">
        <f>'Soalan 5A(ms10&amp;11)'!AF50</f>
        <v>0</v>
      </c>
      <c r="JF2" s="2938">
        <f>'Soalan 5A(ms10&amp;11)'!AF54</f>
        <v>0</v>
      </c>
      <c r="JG2" s="2938">
        <f>'Soalan 5A(ms10&amp;11)'!AF58</f>
        <v>0</v>
      </c>
      <c r="JH2" s="2938">
        <f>'Soalan 5A(ms10&amp;11)'!AF61</f>
        <v>0</v>
      </c>
      <c r="JI2" s="2938">
        <f>'Soalan 5A(ms10&amp;11)'!AF64</f>
        <v>0</v>
      </c>
      <c r="JJ2" s="2938">
        <f>'Soalan 5A(ms10&amp;11)'!AF67</f>
        <v>0</v>
      </c>
      <c r="JK2" s="2938">
        <f>'Soalan 5A(ms10&amp;11)'!AJ25</f>
        <v>0</v>
      </c>
      <c r="JL2" s="2938">
        <f>'Soalan 5A(ms10&amp;11)'!AJ30</f>
        <v>0</v>
      </c>
      <c r="JM2" s="2938">
        <f>'Soalan 5A(ms10&amp;11)'!AJ34</f>
        <v>0</v>
      </c>
      <c r="JN2" s="2938">
        <f>'Soalan 5A(ms10&amp;11)'!AJ38</f>
        <v>0</v>
      </c>
      <c r="JO2" s="2938">
        <f>'Soalan 5A(ms10&amp;11)'!AJ42</f>
        <v>0</v>
      </c>
      <c r="JP2" s="2938">
        <f>'Soalan 5A(ms10&amp;11)'!AJ46</f>
        <v>0</v>
      </c>
      <c r="JQ2" s="2938">
        <f>'Soalan 5A(ms10&amp;11)'!AJ50</f>
        <v>0</v>
      </c>
      <c r="JR2" s="2938">
        <f>'Soalan 5A(ms10&amp;11)'!AJ54</f>
        <v>0</v>
      </c>
      <c r="JS2" s="2938">
        <f>'Soalan 5A(ms10&amp;11)'!AJ58</f>
        <v>0</v>
      </c>
      <c r="JT2" s="2938">
        <f>'Soalan 5A(ms10&amp;11)'!AJ61</f>
        <v>0</v>
      </c>
      <c r="JU2" s="2938">
        <f>'Soalan 5A(ms10&amp;11)'!AJ64</f>
        <v>0</v>
      </c>
      <c r="JV2" s="2938">
        <f>'Soalan 5A(ms10&amp;11)'!AJ67</f>
        <v>0</v>
      </c>
      <c r="JW2" s="2938">
        <f>'Soalan 5A(ms10&amp;11)'!AN25</f>
        <v>0</v>
      </c>
      <c r="JX2" s="2938">
        <f>'Soalan 5A(ms10&amp;11)'!AN30</f>
        <v>0</v>
      </c>
      <c r="JY2" s="2938">
        <f>'Soalan 5A(ms10&amp;11)'!AN34</f>
        <v>0</v>
      </c>
      <c r="JZ2" s="2938">
        <f>'Soalan 5A(ms10&amp;11)'!AN38</f>
        <v>0</v>
      </c>
      <c r="KA2" s="2938">
        <f>'Soalan 5A(ms10&amp;11)'!AN42</f>
        <v>0</v>
      </c>
      <c r="KB2" s="2938">
        <f>'Soalan 5A(ms10&amp;11)'!AN46</f>
        <v>0</v>
      </c>
      <c r="KC2" s="2938">
        <f>'Soalan 5A(ms10&amp;11)'!AN50</f>
        <v>0</v>
      </c>
      <c r="KD2" s="2938">
        <f>'Soalan 5A(ms10&amp;11)'!AN54</f>
        <v>0</v>
      </c>
      <c r="KE2" s="2938">
        <f>'Soalan 5A(ms10&amp;11)'!AN58</f>
        <v>0</v>
      </c>
      <c r="KF2" s="2938">
        <f>'Soalan 5A(ms10&amp;11)'!AN61</f>
        <v>0</v>
      </c>
      <c r="KG2" s="2938">
        <f>'Soalan 5A(ms10&amp;11)'!AN64</f>
        <v>0</v>
      </c>
      <c r="KH2" s="2938">
        <f>'Soalan 5A(ms10&amp;11)'!AN67</f>
        <v>0</v>
      </c>
      <c r="KI2" s="2938">
        <f>'Soalan 5B(ms12&amp;13)'!K17</f>
        <v>0</v>
      </c>
      <c r="KJ2" s="2938">
        <f>'Soalan 5B(ms12&amp;13)'!K21</f>
        <v>0</v>
      </c>
      <c r="KK2" s="2938">
        <f>'Soalan 5B(ms12&amp;13)'!K25</f>
        <v>0</v>
      </c>
      <c r="KL2" s="2938">
        <f>'Soalan 5B(ms12&amp;13)'!K29</f>
        <v>0</v>
      </c>
      <c r="KM2" s="2938">
        <f>'Soalan 5B(ms12&amp;13)'!K33</f>
        <v>0</v>
      </c>
      <c r="KN2" s="2938">
        <f>'Soalan 5B(ms12&amp;13)'!K37</f>
        <v>0</v>
      </c>
      <c r="KO2" s="2938">
        <f>'Soalan 5B(ms12&amp;13)'!K41</f>
        <v>0</v>
      </c>
      <c r="KP2" s="2938">
        <f>'Soalan 5B(ms12&amp;13)'!K45</f>
        <v>0</v>
      </c>
      <c r="KQ2" s="2938">
        <f>'Soalan 5B(ms12&amp;13)'!K49</f>
        <v>0</v>
      </c>
      <c r="KR2" s="2938">
        <f>'Soalan 5B(ms12&amp;13)'!K53</f>
        <v>0</v>
      </c>
      <c r="KS2" s="2938">
        <f>'Soalan 5B(ms12&amp;13)'!K57</f>
        <v>0</v>
      </c>
      <c r="KT2" s="2938">
        <f>'Soalan 5B(ms12&amp;13)'!K60</f>
        <v>0</v>
      </c>
      <c r="KU2" s="2938">
        <f>'Soalan 5B(ms12&amp;13)'!K63</f>
        <v>0</v>
      </c>
      <c r="KV2" s="2938">
        <f>'Soalan 5B(ms12&amp;13)'!K66</f>
        <v>0</v>
      </c>
      <c r="KW2" s="2938">
        <f>'Soalan 5B(ms12&amp;13)'!O17</f>
        <v>0</v>
      </c>
      <c r="KX2" s="2938">
        <f>'Soalan 5B(ms12&amp;13)'!O21</f>
        <v>0</v>
      </c>
      <c r="KY2" s="2938">
        <f>'Soalan 5B(ms12&amp;13)'!O25</f>
        <v>0</v>
      </c>
      <c r="KZ2" s="2938">
        <f>'Soalan 5B(ms12&amp;13)'!O29</f>
        <v>0</v>
      </c>
      <c r="LA2" s="2938">
        <f>'Soalan 5B(ms12&amp;13)'!O33</f>
        <v>0</v>
      </c>
      <c r="LB2" s="2938">
        <f>'Soalan 5B(ms12&amp;13)'!O37</f>
        <v>0</v>
      </c>
      <c r="LC2" s="2938">
        <f>'Soalan 5B(ms12&amp;13)'!O41</f>
        <v>0</v>
      </c>
      <c r="LD2" s="2938">
        <f>'Soalan 5B(ms12&amp;13)'!O45</f>
        <v>0</v>
      </c>
      <c r="LE2" s="2938">
        <f>'Soalan 5B(ms12&amp;13)'!O49</f>
        <v>0</v>
      </c>
      <c r="LF2" s="2938">
        <f>'Soalan 5B(ms12&amp;13)'!O53</f>
        <v>0</v>
      </c>
      <c r="LG2" s="2938">
        <f>'Soalan 5B(ms12&amp;13)'!O57</f>
        <v>0</v>
      </c>
      <c r="LH2" s="2938">
        <f>'Soalan 5B(ms12&amp;13)'!O60</f>
        <v>0</v>
      </c>
      <c r="LI2" s="2938">
        <f>'Soalan 5B(ms12&amp;13)'!O63</f>
        <v>0</v>
      </c>
      <c r="LJ2" s="2938">
        <f>'Soalan 5B(ms12&amp;13)'!O66</f>
        <v>0</v>
      </c>
      <c r="LK2" s="2938">
        <f>'Soalan 5B(ms12&amp;13)'!T17</f>
        <v>0</v>
      </c>
      <c r="LL2" s="2938">
        <f>'Soalan 5B(ms12&amp;13)'!T21</f>
        <v>0</v>
      </c>
      <c r="LM2" s="2938">
        <f>'Soalan 5B(ms12&amp;13)'!T25</f>
        <v>0</v>
      </c>
      <c r="LN2" s="2938">
        <f>'Soalan 5B(ms12&amp;13)'!T29</f>
        <v>0</v>
      </c>
      <c r="LO2" s="2938">
        <f>'Soalan 5B(ms12&amp;13)'!T33</f>
        <v>0</v>
      </c>
      <c r="LP2" s="2938">
        <f>'Soalan 5B(ms12&amp;13)'!T37</f>
        <v>0</v>
      </c>
      <c r="LQ2" s="2938">
        <f>'Soalan 5B(ms12&amp;13)'!T41</f>
        <v>0</v>
      </c>
      <c r="LR2" s="2938">
        <f>'Soalan 5B(ms12&amp;13)'!T45</f>
        <v>0</v>
      </c>
      <c r="LS2" s="2938">
        <f>'Soalan 5B(ms12&amp;13)'!T49</f>
        <v>0</v>
      </c>
      <c r="LT2" s="2938">
        <f>'Soalan 5B(ms12&amp;13)'!T53</f>
        <v>0</v>
      </c>
      <c r="LU2" s="2938">
        <f>'Soalan 5B(ms12&amp;13)'!T57</f>
        <v>0</v>
      </c>
      <c r="LV2" s="2938">
        <f>'Soalan 5B(ms12&amp;13)'!T60</f>
        <v>0</v>
      </c>
      <c r="LW2" s="2938">
        <f>'Soalan 5B(ms12&amp;13)'!T63</f>
        <v>0</v>
      </c>
      <c r="LX2" s="2938">
        <f>'Soalan 5B(ms12&amp;13)'!T66</f>
        <v>0</v>
      </c>
      <c r="LY2" s="2938">
        <f>'Soalan 5B(ms12&amp;13)'!X25</f>
        <v>0</v>
      </c>
      <c r="LZ2" s="2938">
        <f>'Soalan 5B(ms12&amp;13)'!X29</f>
        <v>0</v>
      </c>
      <c r="MA2" s="2938">
        <f>'Soalan 5B(ms12&amp;13)'!X33</f>
        <v>0</v>
      </c>
      <c r="MB2" s="2938">
        <f>'Soalan 5B(ms12&amp;13)'!X37</f>
        <v>0</v>
      </c>
      <c r="MC2" s="2938">
        <f>'Soalan 5B(ms12&amp;13)'!X41</f>
        <v>0</v>
      </c>
      <c r="MD2" s="2938">
        <f>'Soalan 5B(ms12&amp;13)'!X45</f>
        <v>0</v>
      </c>
      <c r="ME2" s="2938">
        <f>'Soalan 5B(ms12&amp;13)'!X49</f>
        <v>0</v>
      </c>
      <c r="MF2" s="2938">
        <f>'Soalan 5B(ms12&amp;13)'!X53</f>
        <v>0</v>
      </c>
      <c r="MG2" s="2938">
        <f>'Soalan 5B(ms12&amp;13)'!X57</f>
        <v>0</v>
      </c>
      <c r="MH2" s="2938">
        <f>'Soalan 5B(ms12&amp;13)'!X60</f>
        <v>0</v>
      </c>
      <c r="MI2" s="2938">
        <f>'Soalan 5B(ms12&amp;13)'!X66</f>
        <v>0</v>
      </c>
      <c r="MJ2" s="2938">
        <f>'Soalan 5B(ms12&amp;13)'!AH25</f>
        <v>0</v>
      </c>
      <c r="MK2" s="2938">
        <f>'Soalan 5B(ms12&amp;13)'!AH29</f>
        <v>0</v>
      </c>
      <c r="ML2" s="2938">
        <f>'Soalan 5B(ms12&amp;13)'!AH33</f>
        <v>0</v>
      </c>
      <c r="MM2" s="2938">
        <f>'Soalan 5B(ms12&amp;13)'!AH37</f>
        <v>0</v>
      </c>
      <c r="MN2" s="2938">
        <f>'Soalan 5B(ms12&amp;13)'!AH41</f>
        <v>0</v>
      </c>
      <c r="MO2" s="2938">
        <f>'Soalan 5B(ms12&amp;13)'!AH45</f>
        <v>0</v>
      </c>
      <c r="MP2" s="2938">
        <f>'Soalan 5B(ms12&amp;13)'!AH49</f>
        <v>0</v>
      </c>
      <c r="MQ2" s="2938">
        <f>'Soalan 5B(ms12&amp;13)'!AH53</f>
        <v>0</v>
      </c>
      <c r="MR2" s="2938">
        <f>'Soalan 5B(ms12&amp;13)'!AH57</f>
        <v>0</v>
      </c>
      <c r="MS2" s="2938">
        <f>'Soalan 5B(ms12&amp;13)'!AH60</f>
        <v>0</v>
      </c>
      <c r="MT2" s="2938">
        <f>'Soalan 5B(ms12&amp;13)'!AH63</f>
        <v>0</v>
      </c>
      <c r="MU2" s="2938">
        <f>'Soalan 5B(ms12&amp;13)'!AH66</f>
        <v>0</v>
      </c>
      <c r="MV2" s="2938">
        <f>'Soalan 5B(ms12&amp;13)'!AL25</f>
        <v>0</v>
      </c>
      <c r="MW2" s="2938">
        <f>'Soalan 5B(ms12&amp;13)'!AL29</f>
        <v>0</v>
      </c>
      <c r="MX2" s="2938">
        <f>'Soalan 5B(ms12&amp;13)'!AL33</f>
        <v>0</v>
      </c>
      <c r="MY2" s="2938">
        <f>'Soalan 5B(ms12&amp;13)'!AL37</f>
        <v>0</v>
      </c>
      <c r="MZ2" s="2938">
        <f>'Soalan 5B(ms12&amp;13)'!AL41</f>
        <v>0</v>
      </c>
      <c r="NA2" s="2938">
        <f>'Soalan 5B(ms12&amp;13)'!AL45</f>
        <v>0</v>
      </c>
      <c r="NB2" s="2938">
        <f>'Soalan 5B(ms12&amp;13)'!AL49</f>
        <v>0</v>
      </c>
      <c r="NC2" s="2938">
        <f>'Soalan 5B(ms12&amp;13)'!AL53</f>
        <v>0</v>
      </c>
      <c r="ND2" s="2938">
        <f>'Soalan 5B(ms12&amp;13)'!AL57</f>
        <v>0</v>
      </c>
      <c r="NE2" s="2938">
        <f>'Soalan 5B(ms12&amp;13)'!AL60</f>
        <v>0</v>
      </c>
      <c r="NF2" s="2938">
        <f>'Soalan 5B(ms12&amp;13)'!AL63</f>
        <v>0</v>
      </c>
      <c r="NG2" s="2938">
        <f>'Soalan 5B(ms12&amp;13)'!AL66</f>
        <v>0</v>
      </c>
      <c r="NH2" s="2938">
        <f>'Soalan 5B(ms12&amp;13)'!AP25</f>
        <v>0</v>
      </c>
      <c r="NI2" s="2938">
        <f>'Soalan 5B(ms12&amp;13)'!AP29</f>
        <v>0</v>
      </c>
      <c r="NJ2" s="2938">
        <f>'Soalan 5B(ms12&amp;13)'!AP33</f>
        <v>0</v>
      </c>
      <c r="NK2" s="2938">
        <f>'Soalan 5B(ms12&amp;13)'!AP37</f>
        <v>0</v>
      </c>
      <c r="NL2" s="2938">
        <f>'Soalan 5B(ms12&amp;13)'!AP41</f>
        <v>0</v>
      </c>
      <c r="NM2" s="2938">
        <f>'Soalan 5B(ms12&amp;13)'!AP45</f>
        <v>0</v>
      </c>
      <c r="NN2" s="2938">
        <f>'Soalan 5B(ms12&amp;13)'!AP49</f>
        <v>0</v>
      </c>
      <c r="NO2" s="2938">
        <f>'Soalan 5B(ms12&amp;13)'!AP53</f>
        <v>0</v>
      </c>
      <c r="NP2" s="2938">
        <f>'Soalan 5B(ms12&amp;13)'!AP57</f>
        <v>0</v>
      </c>
      <c r="NQ2" s="2938">
        <f>'Soalan 5B(ms12&amp;13)'!AP60</f>
        <v>0</v>
      </c>
      <c r="NR2" s="2938">
        <f>'Soalan 5B(ms12&amp;13)'!AP63</f>
        <v>0</v>
      </c>
      <c r="NS2" s="2938">
        <f>'Soalan 5B(ms12&amp;13)'!AP66</f>
        <v>0</v>
      </c>
      <c r="NT2" s="3048">
        <f>'Soalan 6(ms14)'!L15</f>
        <v>0</v>
      </c>
      <c r="NU2" s="3048">
        <f>'Soalan 6(ms14)'!L21</f>
        <v>0</v>
      </c>
      <c r="NV2" s="3048">
        <f>'Soalan 6(ms14)'!L25</f>
        <v>0</v>
      </c>
      <c r="NW2" s="3048">
        <f>'Soalan 6(ms14)'!L31</f>
        <v>0</v>
      </c>
      <c r="NX2" s="3048">
        <f>'Soalan 6(ms14)'!L35</f>
        <v>0</v>
      </c>
      <c r="NY2" s="3048">
        <f>'Soalan 6(ms14)'!L39</f>
        <v>0</v>
      </c>
      <c r="NZ2" s="3048">
        <f>'Soalan 6(ms14)'!L45</f>
        <v>0</v>
      </c>
      <c r="OA2" s="3048">
        <f>'Soalan 6(ms14)'!L49</f>
        <v>0</v>
      </c>
      <c r="OB2" s="3048">
        <f>'Soalan 6(ms14)'!L53</f>
        <v>0</v>
      </c>
      <c r="OC2" s="3048">
        <f>'Soalan 6(ms14)'!L57</f>
        <v>0</v>
      </c>
      <c r="OD2" s="3048">
        <f>'Soalan 6(ms14)'!L61</f>
        <v>0</v>
      </c>
      <c r="OE2" s="3048">
        <f>'Soalan 6(ms14)'!L65</f>
        <v>0</v>
      </c>
      <c r="OF2" s="3048">
        <f>'Soalan 6(ms14)'!T15</f>
        <v>0</v>
      </c>
      <c r="OG2" s="3048">
        <f>'Soalan 6(ms14)'!T21</f>
        <v>0</v>
      </c>
      <c r="OH2" s="3048">
        <f>'Soalan 6(ms14)'!T25</f>
        <v>0</v>
      </c>
      <c r="OI2" s="3048">
        <f>'Soalan 6(ms14)'!T31</f>
        <v>0</v>
      </c>
      <c r="OJ2" s="3048">
        <f>'Soalan 6(ms14)'!T35</f>
        <v>0</v>
      </c>
      <c r="OK2" s="3048">
        <f>'Soalan 6(ms14)'!T39</f>
        <v>0</v>
      </c>
      <c r="OL2" s="3048">
        <f>'Soalan 6(ms14)'!T45</f>
        <v>0</v>
      </c>
      <c r="OM2" s="3048">
        <f>'Soalan 6(ms14)'!T49</f>
        <v>0</v>
      </c>
      <c r="ON2" s="3048">
        <f>'Soalan 6(ms14)'!T53</f>
        <v>0</v>
      </c>
      <c r="OO2" s="3048">
        <f>'Soalan 6(ms14)'!T57</f>
        <v>0</v>
      </c>
      <c r="OP2" s="3048">
        <f>'Soalan 6(ms14)'!T61</f>
        <v>0</v>
      </c>
      <c r="OQ2" s="3048">
        <f>'Soalan 6(ms14)'!T65</f>
        <v>0</v>
      </c>
      <c r="OR2" s="3048">
        <f>'Soalan 7(ms15)'!AI9</f>
        <v>0</v>
      </c>
      <c r="OS2" s="3048">
        <f>'Soalan 7(ms15)'!AJ13</f>
        <v>0</v>
      </c>
      <c r="OT2" s="3048">
        <f>'Soalan 7(ms15)'!AK17</f>
        <v>0</v>
      </c>
      <c r="OU2" s="3048">
        <f>'Soalan 7(ms15)'!AG21</f>
        <v>0</v>
      </c>
      <c r="OV2" s="3048">
        <f>'Soalan 7(ms15)'!AE25</f>
        <v>0</v>
      </c>
      <c r="OW2" s="3048">
        <f>'Soalan 7(ms15)'!AE29</f>
        <v>0</v>
      </c>
      <c r="OX2" s="3048">
        <f>'Soalan 7(ms15)'!AA36</f>
        <v>0</v>
      </c>
      <c r="OY2" s="4403">
        <f>'Soalan 8(ms16-18)'!W8</f>
        <v>0</v>
      </c>
      <c r="OZ2" s="4404">
        <f>'Soalan 8(ms16-18)'!AD11</f>
        <v>0</v>
      </c>
      <c r="PA2" s="4403">
        <f>'Soalan 8(ms16-18)'!W19</f>
        <v>0</v>
      </c>
      <c r="PB2" s="4403">
        <f>'Soalan 8(ms16-18)'!W23</f>
        <v>0</v>
      </c>
      <c r="PC2" s="4403">
        <f>'Soalan 8(ms16-18)'!W27</f>
        <v>0</v>
      </c>
      <c r="PD2" s="4403">
        <f>'Soalan 8(ms16-18)'!W30</f>
        <v>0</v>
      </c>
      <c r="PE2" s="4403">
        <f>'Soalan 8(ms16-18)'!W33</f>
        <v>0</v>
      </c>
      <c r="PF2" s="4403">
        <f>'Soalan 8(ms16-18)'!W36</f>
        <v>0</v>
      </c>
      <c r="PG2" s="4403">
        <f>'Soalan 8(ms16-18)'!W40</f>
        <v>0</v>
      </c>
      <c r="PH2" s="2936">
        <f>'Soalan 8(ms16-18)'!W51</f>
        <v>0</v>
      </c>
      <c r="PI2" s="2938">
        <f>'Soalan 8(ms16-18)'!AD56</f>
        <v>0</v>
      </c>
      <c r="PJ2" s="2936">
        <f>'Soalan 8(ms16-18)'!W61</f>
        <v>0</v>
      </c>
      <c r="PK2" s="2938">
        <f>'Soalan 8(ms16-18)'!AD66</f>
        <v>0</v>
      </c>
      <c r="PL2" s="2938">
        <f>'Soalan 8(ms16-18)'!W75</f>
        <v>0</v>
      </c>
      <c r="PM2" s="2936">
        <f>'Soalan 8(ms16-18)'!W90</f>
        <v>0</v>
      </c>
      <c r="PN2" s="2936">
        <f>'Soalan 8(ms16-18)'!W97</f>
        <v>0</v>
      </c>
      <c r="PO2" s="2936">
        <f>'Soalan 8(ms16-18)'!W103</f>
        <v>0</v>
      </c>
      <c r="PP2" s="2936">
        <f>'Soalan 8(ms16-18)'!C107</f>
        <v>0</v>
      </c>
      <c r="PQ2" s="2936">
        <f>'Soalan 8(ms16-18)'!W111</f>
        <v>0</v>
      </c>
      <c r="PR2" s="2936">
        <f>'Soalan 8(ms16-18)'!W117</f>
        <v>0</v>
      </c>
      <c r="PS2" s="2936">
        <f>'Soalan 8(ms16-18)'!C121</f>
        <v>0</v>
      </c>
      <c r="PT2" s="2936">
        <f>'Soalan 8(ms16-18)'!W125</f>
        <v>0</v>
      </c>
      <c r="PU2" s="2936">
        <f>'Soalan 8(ms16-18)'!W132</f>
        <v>0</v>
      </c>
      <c r="PV2" s="2936">
        <f>'Soalan 8(ms16-18)'!W140</f>
        <v>0</v>
      </c>
      <c r="PW2" s="2936">
        <f>'Soalan 8(ms16-18)'!W144</f>
        <v>0</v>
      </c>
      <c r="PX2" s="2936">
        <f>'Soalan 8(ms16-18)'!W148</f>
        <v>0</v>
      </c>
      <c r="PY2" s="2936">
        <f>'Soalan 8(ms16-18)'!W152</f>
        <v>0</v>
      </c>
      <c r="PZ2" s="2936">
        <f>'Soalan 8(ms16-18)'!W156</f>
        <v>0</v>
      </c>
      <c r="QA2" s="2936">
        <f>'Soalan 8(ms16-18)'!W160</f>
        <v>0</v>
      </c>
      <c r="QB2" s="2936">
        <f>'Soalan 8(ms16-18)'!W164</f>
        <v>0</v>
      </c>
      <c r="QC2" s="2936">
        <f>'Soalan 8(ms16-18)'!W169</f>
        <v>0</v>
      </c>
      <c r="QD2" s="2936">
        <f>'Soalan 8(ms16-18)'!W182</f>
        <v>0</v>
      </c>
      <c r="QE2" s="2936">
        <f>'Soalan 8(ms16-18)'!C185</f>
        <v>0</v>
      </c>
      <c r="QF2" s="2936">
        <f>'Soalan 8(ms16-18)'!W197</f>
        <v>0</v>
      </c>
      <c r="QG2" s="2936">
        <f>'Soalan 8(ms16-18)'!W201</f>
        <v>0</v>
      </c>
      <c r="QH2" s="2936">
        <f>'Soalan 8(ms16-18)'!W205</f>
        <v>0</v>
      </c>
      <c r="QI2" s="2936">
        <f>'Soalan 8(ms16-18)'!W209</f>
        <v>0</v>
      </c>
      <c r="QJ2" s="2936">
        <f>'Soalan 8(ms16-18)'!W213</f>
        <v>0</v>
      </c>
      <c r="QK2" s="2936">
        <f>'Soalan 8(ms16-18)'!D215</f>
        <v>0</v>
      </c>
      <c r="QL2" s="2936">
        <f>'Soalan 8(ms16-18)'!U227</f>
        <v>0</v>
      </c>
      <c r="QM2" s="2936">
        <f>'Soalan 8(ms16-18)'!W233</f>
        <v>0</v>
      </c>
      <c r="QN2" s="2936">
        <f>'Soalan 8(ms16-18)'!V239</f>
        <v>0</v>
      </c>
      <c r="QO2" s="2936">
        <f>'Soalan 9(ms19-23)'!S8</f>
        <v>0</v>
      </c>
      <c r="QP2" s="2936">
        <f>'Soalan 9(ms19-23)'!S26</f>
        <v>0</v>
      </c>
      <c r="QQ2" s="2936">
        <f>'Soalan 9(ms19-23)'!S30</f>
        <v>0</v>
      </c>
      <c r="QR2" s="2936">
        <f>'Soalan 9(ms19-23)'!S34</f>
        <v>0</v>
      </c>
      <c r="QS2" s="2936">
        <f>'Soalan 9(ms19-23)'!S38</f>
        <v>0</v>
      </c>
      <c r="QT2" s="2936">
        <f>'Soalan 9(ms19-23)'!S42</f>
        <v>0</v>
      </c>
      <c r="QU2" s="2936">
        <f>'Soalan 9(ms19-23)'!S46</f>
        <v>0</v>
      </c>
      <c r="QV2" s="2936">
        <f>'Soalan 9(ms19-23)'!S50</f>
        <v>0</v>
      </c>
      <c r="QW2" s="2936">
        <f>'Soalan 9(ms19-23)'!S54</f>
        <v>0</v>
      </c>
      <c r="QX2" s="3048">
        <f>'Soalan 9(ms19-23)'!S61</f>
        <v>0</v>
      </c>
      <c r="QY2" s="2936">
        <f>'Soalan 9(ms19-23)'!S67</f>
        <v>0</v>
      </c>
      <c r="QZ2" s="2936">
        <f>'Soalan 9(ms19-23)'!C72</f>
        <v>0</v>
      </c>
      <c r="RA2" s="2936">
        <f>'Soalan 9(ms19-23)'!S75</f>
        <v>0</v>
      </c>
      <c r="RB2" s="2936">
        <f>'Soalan 9(ms19-23)'!S96</f>
        <v>0</v>
      </c>
      <c r="RC2" s="2939">
        <f>'Soalan 9(ms19-23)'!S99</f>
        <v>0</v>
      </c>
      <c r="RD2" s="2939">
        <f>'Soalan 9(ms19-23)'!S102</f>
        <v>0</v>
      </c>
      <c r="RE2" s="2936">
        <f>'Soalan 9(ms19-23)'!S107</f>
        <v>0</v>
      </c>
      <c r="RF2" s="2936">
        <f>'Soalan 9(ms19-23)'!S112</f>
        <v>0</v>
      </c>
      <c r="RG2" s="2936">
        <f>'Soalan 9(ms19-23)'!S119</f>
        <v>0</v>
      </c>
      <c r="RH2" s="2936">
        <f>'Soalan 9(ms19-23)'!S124</f>
        <v>0</v>
      </c>
      <c r="RI2" s="2936">
        <f>'Soalan 9(ms19-23)'!S129</f>
        <v>0</v>
      </c>
      <c r="RJ2" s="2936">
        <f>'Soalan 9(ms19-23)'!S134</f>
        <v>0</v>
      </c>
      <c r="RK2" s="2936">
        <f>'Soalan 9(ms19-23)'!S139</f>
        <v>0</v>
      </c>
      <c r="RL2" s="2936">
        <f>'Soalan 9(ms19-23)'!S144</f>
        <v>0</v>
      </c>
      <c r="RM2" s="2936">
        <f>'Soalan 9(ms19-23)'!S149</f>
        <v>0</v>
      </c>
      <c r="RN2" s="2936">
        <f>'Soalan 9(ms19-23)'!S155</f>
        <v>0</v>
      </c>
      <c r="RO2" s="2936">
        <f>'Soalan 9(ms19-23)'!S160</f>
        <v>0</v>
      </c>
      <c r="RP2" s="2936">
        <f>'Soalan 9(ms19-23)'!S165</f>
        <v>0</v>
      </c>
      <c r="RQ2" s="2936">
        <f>'Soalan 9(ms19-23)'!S172</f>
        <v>0</v>
      </c>
      <c r="RR2" s="2936">
        <f>'Soalan 9(ms19-23)'!S188</f>
        <v>0</v>
      </c>
      <c r="RS2" s="2936">
        <f>'Soalan 9(ms19-23)'!S193</f>
        <v>0</v>
      </c>
      <c r="RT2" s="2936">
        <f>'Soalan 9(ms19-23)'!C195</f>
        <v>0</v>
      </c>
      <c r="RU2" s="2936">
        <f>'Soalan 9(ms19-23)'!S203</f>
        <v>0</v>
      </c>
      <c r="RV2" s="2936">
        <f>'Soalan 9(ms19-23)'!S206</f>
        <v>0</v>
      </c>
      <c r="RW2" s="2936">
        <f>'Soalan 9(ms19-23)'!S209</f>
        <v>0</v>
      </c>
      <c r="RX2" s="2936">
        <f>'Soalan 9(ms19-23)'!S212</f>
        <v>0</v>
      </c>
      <c r="RY2" s="2936">
        <f>'Soalan 9(ms19-23)'!S215</f>
        <v>0</v>
      </c>
      <c r="RZ2" s="2936">
        <f>'Soalan 9(ms19-23)'!S218</f>
        <v>0</v>
      </c>
      <c r="SA2" s="2936">
        <f>'Soalan 9(ms19-23)'!S221</f>
        <v>0</v>
      </c>
      <c r="SB2" s="2936">
        <f>'Soalan 9(ms19-23)'!S224</f>
        <v>0</v>
      </c>
      <c r="SC2" s="2936">
        <f>'Soalan 9(ms19-23)'!S227</f>
        <v>0</v>
      </c>
      <c r="SD2" s="2936">
        <f>'Soalan 9(ms19-23)'!S232</f>
        <v>0</v>
      </c>
      <c r="SE2" s="2936">
        <f>'Soalan 9(ms19-23)'!S243</f>
        <v>0</v>
      </c>
      <c r="SF2" s="2936">
        <f>'Soalan 9(ms19-23)'!D245</f>
        <v>0</v>
      </c>
      <c r="SG2" s="2936">
        <f>'Soalan 9(ms19-23)'!S247</f>
        <v>0</v>
      </c>
      <c r="SH2" s="2936">
        <f>'Soalan 9(ms19-23)'!D251</f>
        <v>0</v>
      </c>
      <c r="SI2" s="2938">
        <f>'Soalan 9(ms19-23)'!S253</f>
        <v>0</v>
      </c>
      <c r="SJ2" s="2938">
        <f>'Soalan 9(ms19-23)'!S256</f>
        <v>0</v>
      </c>
      <c r="SK2" s="2936">
        <f>'Soalan 9(ms19-23)'!S263</f>
        <v>0</v>
      </c>
      <c r="SL2" s="2936">
        <f>'Soalan 9(ms19-23)'!S266</f>
        <v>0</v>
      </c>
      <c r="SM2" s="2936">
        <f>'Soalan 9(ms19-23)'!S269</f>
        <v>0</v>
      </c>
      <c r="SN2" s="2936">
        <f>'Soalan 9(ms19-23)'!S283</f>
        <v>0</v>
      </c>
      <c r="SO2" s="2936">
        <f>'Soalan 9(ms19-23)'!C285</f>
        <v>0</v>
      </c>
      <c r="SP2" s="2936">
        <f>'Soalan 9(ms19-23)'!S296</f>
        <v>0</v>
      </c>
      <c r="SQ2" s="2936">
        <f>'Soalan 9(ms19-23)'!S300</f>
        <v>0</v>
      </c>
      <c r="SR2" s="2936">
        <f>'Soalan 9(ms19-23)'!S317</f>
        <v>0</v>
      </c>
      <c r="SS2" s="2936">
        <f>'Soalan 9(ms19-23)'!S341</f>
        <v>0</v>
      </c>
      <c r="ST2" s="2936">
        <f>'Soalan 9(ms19-23)'!S347</f>
        <v>0</v>
      </c>
      <c r="SU2" s="2936">
        <f>'Soalan 9(ms19-23)'!S350</f>
        <v>0</v>
      </c>
      <c r="SV2" s="2936">
        <f>'Soalan 9(ms19-23)'!S356</f>
        <v>0</v>
      </c>
      <c r="SW2" s="2936">
        <f>'Soalan 9(ms19-23)'!S367</f>
        <v>0</v>
      </c>
      <c r="SX2" s="2936">
        <f>'Soalan 9(ms19-23)'!S383</f>
        <v>0</v>
      </c>
      <c r="SY2" s="2936">
        <f>'Soalan 9(ms19-23)'!S387</f>
        <v>0</v>
      </c>
      <c r="SZ2" s="2936">
        <f>'Soalan 9(ms19-23)'!S390</f>
        <v>0</v>
      </c>
      <c r="TA2" s="2936">
        <f>'Soalan 9(ms19-23)'!S393</f>
        <v>0</v>
      </c>
      <c r="TB2" s="2936">
        <f>'Soalan 9(ms19-23)'!S396</f>
        <v>0</v>
      </c>
      <c r="TC2" s="2936">
        <f>'Soalan 9(ms19-23)'!S400</f>
        <v>0</v>
      </c>
      <c r="TD2" s="2936">
        <f>'Soalan 9(ms19-23)'!D405</f>
        <v>0</v>
      </c>
      <c r="TE2" s="2936">
        <f>'Soalan 9(ms19-23)'!S409</f>
        <v>0</v>
      </c>
      <c r="TF2" s="2936">
        <f>'Soalan 9(ms19-23)'!S414</f>
        <v>0</v>
      </c>
      <c r="TG2" s="2936">
        <f>'Soalan 9(ms19-23)'!S419</f>
        <v>0</v>
      </c>
      <c r="TH2" s="2936">
        <f>'Soalan 9(ms19-23)'!Q424</f>
        <v>0</v>
      </c>
      <c r="TI2" s="2936">
        <f>'Soalan 9(ms19-23)'!S430</f>
        <v>0</v>
      </c>
      <c r="TJ2" s="2936">
        <f>'Soalan 9(ms19-23)'!S435</f>
        <v>0</v>
      </c>
      <c r="TK2" s="2936">
        <f>'Soalan 9(ms19-23)'!S440</f>
        <v>0</v>
      </c>
      <c r="TL2" s="2936">
        <f>'Soalan 9(ms19-23)'!S445</f>
        <v>0</v>
      </c>
      <c r="TM2" s="3048">
        <f>'Soalan 9(ms19-23)'!S450</f>
        <v>0</v>
      </c>
      <c r="TN2" s="2936">
        <f>'Soalan 9(ms19-23)'!Q456</f>
        <v>0</v>
      </c>
      <c r="TO2" s="4396">
        <f>'Catatan (ms39)'!E20</f>
        <v>0</v>
      </c>
      <c r="TP2" s="3183">
        <f>'Catatan (ms39)'!E23</f>
        <v>0</v>
      </c>
      <c r="TQ2" s="3183">
        <f>'Catatan (ms39)'!E26</f>
        <v>0</v>
      </c>
      <c r="TR2" s="3183">
        <f>'Catatan (ms39)'!E29</f>
        <v>0</v>
      </c>
      <c r="TS2" s="3183">
        <f>'Catatan (ms39)'!E32</f>
        <v>0</v>
      </c>
      <c r="TT2" s="3183">
        <f>'Catatan (ms39)'!E35</f>
        <v>0</v>
      </c>
      <c r="TU2" s="3183">
        <f>'Catatan (ms39)'!E38</f>
        <v>0</v>
      </c>
      <c r="TV2" s="3183">
        <f>'Catatan (ms39)'!E41</f>
        <v>0</v>
      </c>
      <c r="TW2" s="3183">
        <f>'Catatan (ms39)'!O20</f>
        <v>0</v>
      </c>
      <c r="TX2" s="3183">
        <f>'Catatan (ms39)'!O23</f>
        <v>0</v>
      </c>
      <c r="TY2" s="3183">
        <f>'Catatan (ms39)'!O26</f>
        <v>0</v>
      </c>
      <c r="TZ2" s="3183">
        <f>'Catatan (ms39)'!O29</f>
        <v>0</v>
      </c>
      <c r="UA2" s="3183">
        <f>'Catatan (ms39)'!O32</f>
        <v>0</v>
      </c>
      <c r="UB2" s="3183">
        <f>'Catatan (ms39)'!O35</f>
        <v>0</v>
      </c>
      <c r="UC2" s="3183">
        <f>'Catatan (ms39)'!O38</f>
        <v>0</v>
      </c>
      <c r="UD2" s="3183">
        <f>'Catatan (ms39)'!O41</f>
        <v>0</v>
      </c>
      <c r="UE2" s="2936">
        <f>'Catatan (ms39)'!U21</f>
        <v>0</v>
      </c>
      <c r="UF2" s="2936">
        <f>'Catatan (ms39)'!U24</f>
        <v>0</v>
      </c>
      <c r="UG2" s="2936">
        <f>'Catatan (ms39)'!U27</f>
        <v>0</v>
      </c>
      <c r="UH2" s="2936">
        <f>'Catatan (ms39)'!U30</f>
        <v>0</v>
      </c>
      <c r="UI2" s="2936">
        <f>'Catatan (ms39)'!U36</f>
        <v>0</v>
      </c>
      <c r="UJ2" s="2936">
        <f>'Catatan (ms39)'!U36</f>
        <v>0</v>
      </c>
      <c r="UK2" s="2936">
        <f>'Catatan (ms39)'!U39</f>
        <v>0</v>
      </c>
      <c r="UL2" s="2936">
        <f>'Catatan (ms39)'!U42</f>
        <v>0</v>
      </c>
      <c r="UM2" s="4395">
        <f>'Catatan (ms39)'!U45</f>
        <v>0</v>
      </c>
      <c r="UN2" s="2936">
        <f>'Soalan 10&amp;11(ms24)'!L8</f>
        <v>0</v>
      </c>
      <c r="UO2" s="2936">
        <f>'Soalan 10&amp;11(ms24)'!L12</f>
        <v>0</v>
      </c>
      <c r="UP2" s="2936">
        <f>'Soalan 10&amp;11(ms24)'!L15</f>
        <v>0</v>
      </c>
      <c r="UQ2" s="2936">
        <f>'Soalan 10&amp;11(ms24)'!L19</f>
        <v>0</v>
      </c>
      <c r="UR2" s="2936">
        <f>'Soalan 10&amp;11(ms24)'!L24</f>
        <v>0</v>
      </c>
      <c r="US2" s="2936">
        <f>'Soalan 10&amp;11(ms24)'!S8</f>
        <v>0</v>
      </c>
      <c r="UT2" s="2936">
        <f>'Soalan 10&amp;11(ms24)'!S12</f>
        <v>0</v>
      </c>
      <c r="UU2" s="2936">
        <f>'Soalan 10&amp;11(ms24)'!S15</f>
        <v>0</v>
      </c>
      <c r="UV2" s="2936">
        <f>'Soalan 10&amp;11(ms24)'!S19</f>
        <v>0</v>
      </c>
      <c r="UW2" s="2936">
        <f>'Soalan 10&amp;11(ms24)'!S24</f>
        <v>0</v>
      </c>
      <c r="UX2" s="3048">
        <f>'Soalan 10&amp;11(ms24)'!H37</f>
        <v>0</v>
      </c>
      <c r="UY2" s="3048">
        <f>'Soalan 10&amp;11(ms24)'!R37</f>
        <v>0</v>
      </c>
      <c r="UZ2" s="2936">
        <f>'Soalan 10&amp;11(ms24)'!Y46</f>
        <v>0</v>
      </c>
      <c r="VA2" s="2936">
        <f>'Soalan 10&amp;11(ms24)'!Y48</f>
        <v>0</v>
      </c>
      <c r="VB2" s="2936">
        <f>'Soalan 10&amp;11(ms24)'!Y50</f>
        <v>0</v>
      </c>
      <c r="VC2" s="2936">
        <f>'Soalan 10&amp;11(ms24)'!Y52</f>
        <v>0</v>
      </c>
      <c r="VD2" s="2936">
        <f>'Soalan 10&amp;11(ms24)'!Y54</f>
        <v>0</v>
      </c>
      <c r="VE2" s="2936">
        <f>'Soalan 10&amp;11(ms24)'!Y56</f>
        <v>0</v>
      </c>
      <c r="VF2" s="2936">
        <f>'Soalan 10&amp;11(ms24)'!Y58</f>
        <v>0</v>
      </c>
      <c r="VG2" s="2936">
        <f>'Soalan 10&amp;11(ms24)'!Y60</f>
        <v>0</v>
      </c>
      <c r="VH2" s="2936">
        <f>'Soalan 10&amp;11(ms24)'!Y62</f>
        <v>0</v>
      </c>
      <c r="VI2" s="2936">
        <f>'Soalan 10&amp;11(ms24)'!Y64</f>
        <v>0</v>
      </c>
      <c r="VJ2" s="2936">
        <f>'Soalan 10&amp;11(ms24)'!Y66</f>
        <v>0</v>
      </c>
      <c r="VK2" s="2936">
        <f>'Soalan 10&amp;11(ms24)'!Y68</f>
        <v>0</v>
      </c>
      <c r="VL2" s="2936">
        <f>'Soalan 10&amp;11(ms24)'!Y70</f>
        <v>0</v>
      </c>
      <c r="VM2" s="2936">
        <f>'Soalan 10&amp;11(ms24)'!Y72</f>
        <v>0</v>
      </c>
      <c r="VN2" s="2936">
        <f>'Soalan 10&amp;11(ms24)'!Y74</f>
        <v>0</v>
      </c>
      <c r="VO2" s="2936">
        <f>'Soalan 10&amp;11(ms24)'!Y76</f>
        <v>0</v>
      </c>
      <c r="VP2" s="2936">
        <f>'Soalan 10&amp;11(ms24)'!Y78</f>
        <v>0</v>
      </c>
      <c r="VQ2" s="2936">
        <f>'Soalan 10&amp;11(ms24)'!D80</f>
        <v>0</v>
      </c>
      <c r="VR2" s="2936">
        <f>'Soalan 12 (ms25-27) '!L12</f>
        <v>0</v>
      </c>
      <c r="VS2" s="2936">
        <f>'Soalan 12 (ms25-27) '!L15</f>
        <v>0</v>
      </c>
      <c r="VT2" s="2936">
        <f>'Soalan 12 (ms25-27) '!L18</f>
        <v>0</v>
      </c>
      <c r="VU2" s="2936">
        <f>'Soalan 12 (ms25-27) '!L22</f>
        <v>0</v>
      </c>
      <c r="VV2" s="2936">
        <f>'Soalan 12 (ms25-27) '!L25</f>
        <v>0</v>
      </c>
      <c r="VW2" s="2936">
        <f>'Soalan 12 (ms25-27) '!L29</f>
        <v>0</v>
      </c>
      <c r="VX2" s="2936">
        <f>'Soalan 12 (ms25-27) '!L38</f>
        <v>0</v>
      </c>
      <c r="VY2" s="2936">
        <f>'Soalan 12 (ms25-27) '!L42</f>
        <v>0</v>
      </c>
      <c r="VZ2" s="2936">
        <f>'Soalan 12 (ms25-27) '!L45</f>
        <v>0</v>
      </c>
      <c r="WA2" s="2936">
        <f>'Soalan 12 (ms25-27) '!L49</f>
        <v>0</v>
      </c>
      <c r="WB2" s="2936">
        <f>'Soalan 12 (ms25-27) '!L55</f>
        <v>0</v>
      </c>
      <c r="WC2" s="2936">
        <f>'Soalan 12 (ms25-27) '!O60</f>
        <v>0</v>
      </c>
      <c r="WD2" s="2936">
        <f>'Soalan 12 (ms25-27) '!O63</f>
        <v>0</v>
      </c>
      <c r="WE2" s="2936">
        <f>'Soalan 12 (ms25-27) '!O66</f>
        <v>0</v>
      </c>
      <c r="WF2" s="2936">
        <f>'Soalan 12 (ms25-27) '!L107</f>
        <v>0</v>
      </c>
      <c r="WG2" s="2936">
        <f>'Soalan 12 (ms25-27) '!L114</f>
        <v>0</v>
      </c>
      <c r="WH2" s="2936">
        <f>'Soalan 12 (ms25-27) '!L118</f>
        <v>0</v>
      </c>
      <c r="WI2" s="2936">
        <f>'Soalan 12 (ms25-27) '!L122</f>
        <v>0</v>
      </c>
      <c r="WJ2" s="2936">
        <f>'Soalan 12 (ms25-27) '!L126</f>
        <v>0</v>
      </c>
      <c r="WK2" s="2936">
        <f>'Soalan 12 (ms25-27) '!L130</f>
        <v>0</v>
      </c>
      <c r="WL2" s="2936">
        <f>'Soalan 12 (ms25-27) '!L134</f>
        <v>0</v>
      </c>
      <c r="WM2" s="2936">
        <f>'Soalan 12 (ms25-27) '!L138</f>
        <v>0</v>
      </c>
      <c r="WN2" s="2936">
        <f>'Soalan 12 (ms25-27) '!L142</f>
        <v>0</v>
      </c>
      <c r="WO2" s="2936">
        <f>'Soalan 12 (ms25-27) '!L146</f>
        <v>0</v>
      </c>
      <c r="WP2" s="2936">
        <f>'Soalan 12 (ms25-27) '!L151</f>
        <v>0</v>
      </c>
      <c r="WQ2" s="2936">
        <f>'Soalan 12 (ms25-27) '!L155</f>
        <v>0</v>
      </c>
      <c r="WR2" s="2936">
        <f>'Soalan 12 (ms25-27) '!G163</f>
        <v>0</v>
      </c>
      <c r="WS2" s="2936">
        <f>'Soalan 12 (ms25-27) '!L166</f>
        <v>0</v>
      </c>
      <c r="WT2" s="2936">
        <f>'Soalan 12 (ms25-27) '!L172</f>
        <v>0</v>
      </c>
      <c r="WU2" s="2936">
        <f>'Soalan 12 (ms25-27) '!L203</f>
        <v>0</v>
      </c>
      <c r="WV2" s="2936">
        <f>'Soalan 12 (ms25-27) '!L207</f>
        <v>0</v>
      </c>
      <c r="WW2" s="2936">
        <f>'Soalan 12 (ms25-27) '!L214</f>
        <v>0</v>
      </c>
      <c r="WX2" s="2936">
        <f>'Soalan 12 (ms25-27) '!L218</f>
        <v>0</v>
      </c>
      <c r="WY2" s="2936">
        <f>'Soalan 12 (ms25-27) '!L222</f>
        <v>0</v>
      </c>
      <c r="WZ2" s="2936">
        <f>'Soalan 12 (ms25-27) '!L226</f>
        <v>0</v>
      </c>
      <c r="XA2" s="2936">
        <f>'Soalan 12 (ms25-27) '!L230</f>
        <v>0</v>
      </c>
      <c r="XB2" s="2936">
        <f>'Soalan 12 (ms25-27) '!L234</f>
        <v>0</v>
      </c>
      <c r="XC2" s="2936">
        <f>'Soalan 12 (ms25-27) '!L238</f>
        <v>0</v>
      </c>
      <c r="XD2" s="2936">
        <f>'Soalan 12 (ms25-27) '!L242</f>
        <v>0</v>
      </c>
      <c r="XE2" s="2936">
        <f>'Soalan 12 (ms25-27) '!L246</f>
        <v>0</v>
      </c>
      <c r="XF2" s="2936">
        <f>'Soalan 12 (ms25-27) '!I254</f>
        <v>0</v>
      </c>
      <c r="XG2" s="2936">
        <f>'Soalan 12 (ms25-27) '!L258</f>
        <v>0</v>
      </c>
      <c r="XH2" s="2936">
        <f>'Soalan 12 (ms25-27) '!S12</f>
        <v>0</v>
      </c>
      <c r="XI2" s="2936">
        <f>'Soalan 12 (ms25-27) '!S15</f>
        <v>0</v>
      </c>
      <c r="XJ2" s="2936">
        <f>'Soalan 12 (ms25-27) '!S18</f>
        <v>0</v>
      </c>
      <c r="XK2" s="2936">
        <f>'Soalan 12 (ms25-27) '!S22</f>
        <v>0</v>
      </c>
      <c r="XL2" s="2936">
        <f>'Soalan 12 (ms25-27) '!S25</f>
        <v>0</v>
      </c>
      <c r="XM2" s="2936">
        <f>'Soalan 12 (ms25-27) '!S29</f>
        <v>0</v>
      </c>
      <c r="XN2" s="2936">
        <f>'Soalan 12 (ms25-27) '!S38</f>
        <v>0</v>
      </c>
      <c r="XO2" s="2936">
        <f>'Soalan 12 (ms25-27) '!S42</f>
        <v>0</v>
      </c>
      <c r="XP2" s="2936">
        <f>'Soalan 12 (ms25-27) '!S45</f>
        <v>0</v>
      </c>
      <c r="XQ2" s="2936">
        <f>'Soalan 12 (ms25-27) '!S49</f>
        <v>0</v>
      </c>
      <c r="XR2" s="2936">
        <f>'Soalan 12 (ms25-27) '!S55</f>
        <v>0</v>
      </c>
      <c r="XS2" s="2936">
        <f>'Soalan 12 (ms25-27) '!S107</f>
        <v>0</v>
      </c>
      <c r="XT2" s="2936">
        <f>'Soalan 12 (ms25-27) '!S114</f>
        <v>0</v>
      </c>
      <c r="XU2" s="2936">
        <f>'Soalan 12 (ms25-27) '!S118</f>
        <v>0</v>
      </c>
      <c r="XV2" s="2936">
        <f>'Soalan 12 (ms25-27) '!S122</f>
        <v>0</v>
      </c>
      <c r="XW2" s="2936">
        <f>'Soalan 12 (ms25-27) '!S126</f>
        <v>0</v>
      </c>
      <c r="XX2" s="2936">
        <f>'Soalan 12 (ms25-27) '!S130</f>
        <v>0</v>
      </c>
      <c r="XY2" s="2936">
        <f>'Soalan 12 (ms25-27) '!S134</f>
        <v>0</v>
      </c>
      <c r="XZ2" s="2936">
        <f>'Soalan 12 (ms25-27) '!S138</f>
        <v>0</v>
      </c>
      <c r="YA2" s="2936">
        <f>'Soalan 12 (ms25-27) '!S142</f>
        <v>0</v>
      </c>
      <c r="YB2" s="2936">
        <f>'Soalan 12 (ms25-27) '!S146</f>
        <v>0</v>
      </c>
      <c r="YC2" s="2936">
        <f>'Soalan 12 (ms25-27) '!S151</f>
        <v>0</v>
      </c>
      <c r="YD2" s="2936">
        <f>'Soalan 12 (ms25-27) '!S155</f>
        <v>0</v>
      </c>
      <c r="YE2" s="2936">
        <f>'Soalan 12 (ms25-27) '!S166</f>
        <v>0</v>
      </c>
      <c r="YF2" s="2936">
        <f>'Soalan 12 (ms25-27) '!S172</f>
        <v>0</v>
      </c>
      <c r="YG2" s="2936">
        <f>'Soalan 12 (ms25-27) '!S203</f>
        <v>0</v>
      </c>
      <c r="YH2" s="2936">
        <f>'Soalan 12 (ms25-27) '!S207</f>
        <v>0</v>
      </c>
      <c r="YI2" s="2936">
        <f>'Soalan 12 (ms25-27) '!S214</f>
        <v>0</v>
      </c>
      <c r="YJ2" s="2936">
        <f>'Soalan 12 (ms25-27) '!S218</f>
        <v>0</v>
      </c>
      <c r="YK2" s="2936">
        <f>'Soalan 12 (ms25-27) '!S222</f>
        <v>0</v>
      </c>
      <c r="YL2" s="2936">
        <f>'Soalan 12 (ms25-27) '!S226</f>
        <v>0</v>
      </c>
      <c r="YM2" s="2936">
        <f>'Soalan 12 (ms25-27) '!S230</f>
        <v>0</v>
      </c>
      <c r="YN2" s="2936">
        <f>'Soalan 12 (ms25-27) '!S234</f>
        <v>0</v>
      </c>
      <c r="YO2" s="2936">
        <f>'Soalan 12 (ms25-27) '!S238</f>
        <v>0</v>
      </c>
      <c r="YP2" s="2936">
        <f>'Soalan 12 (ms25-27) '!S242</f>
        <v>0</v>
      </c>
      <c r="YQ2" s="2936">
        <f>'Soalan 12 (ms25-27) '!S246</f>
        <v>0</v>
      </c>
      <c r="YR2" s="2936">
        <f>'Soalan 12 (ms25-27) '!S258</f>
        <v>0</v>
      </c>
      <c r="YS2" s="2936">
        <f>'Soalan 12 (ms25-27) '!W267</f>
        <v>0</v>
      </c>
      <c r="YT2" s="2936">
        <f>'Soalan 12 (ms25-27) '!W270</f>
        <v>0</v>
      </c>
      <c r="YU2" s="2936">
        <f>'Soalan 12 (ms25-27) '!S275</f>
        <v>0</v>
      </c>
      <c r="YV2" s="4405">
        <f>'Soalan 13A(m28-29)'!O34</f>
        <v>0</v>
      </c>
      <c r="YW2" s="4405">
        <f>'Soalan 13A(m28-29)'!O37</f>
        <v>0</v>
      </c>
      <c r="YX2" s="4405">
        <f>'Soalan 13A(m28-29)'!O40</f>
        <v>0</v>
      </c>
      <c r="YY2" s="4405">
        <f>'Soalan 13A(m28-29)'!O43</f>
        <v>0</v>
      </c>
      <c r="YZ2" s="4405">
        <f>'Soalan 13A(m28-29)'!O46</f>
        <v>0</v>
      </c>
      <c r="ZA2" s="4405">
        <f>'Soalan 13A(m28-29)'!O49</f>
        <v>0</v>
      </c>
      <c r="ZB2" s="4405">
        <f>'Soalan 13A(m28-29)'!O52</f>
        <v>0</v>
      </c>
      <c r="ZC2" s="4405">
        <f>'Soalan 13A(m28-29)'!O55</f>
        <v>0</v>
      </c>
      <c r="ZD2" s="4405">
        <f>'Soalan 13A(m28-29)'!O58</f>
        <v>0</v>
      </c>
      <c r="ZE2" s="4405">
        <f>'Soalan 13A(m28-29)'!O61</f>
        <v>0</v>
      </c>
      <c r="ZF2" s="4405">
        <f>'Soalan 13A(m28-29)'!O64</f>
        <v>0</v>
      </c>
      <c r="ZG2" s="4405">
        <f>'Soalan 13A(m28-29)'!O67</f>
        <v>0</v>
      </c>
      <c r="ZH2" s="4405">
        <f>'Soalan 13A(m28-29)'!O70</f>
        <v>0</v>
      </c>
      <c r="ZI2" s="4405">
        <f>'Soalan 13A(m28-29)'!O73</f>
        <v>0</v>
      </c>
      <c r="ZJ2" s="4405">
        <f>'Soalan 13A(m28-29)'!O76</f>
        <v>0</v>
      </c>
      <c r="ZK2" s="4405">
        <f>'Soalan 13A(m28-29)'!O79</f>
        <v>0</v>
      </c>
      <c r="ZL2" s="4405">
        <f>'Soalan 13A(m28-29)'!O82</f>
        <v>0</v>
      </c>
      <c r="ZM2" s="4405">
        <f>'Soalan 13A(m28-29)'!O85</f>
        <v>0</v>
      </c>
      <c r="ZN2" s="4405">
        <f>'Soalan 13A(m28-29)'!O88</f>
        <v>0</v>
      </c>
      <c r="ZO2" s="4405" t="str">
        <f>'Soalan 13A(m28-29)'!D90</f>
        <v>……………………………………………</v>
      </c>
      <c r="ZP2" s="4405">
        <f>'Soalan 13A(m28-29)'!L87</f>
        <v>0</v>
      </c>
      <c r="ZQ2" s="4405">
        <f>'Soalan 13A(m28-29)'!O93</f>
        <v>0</v>
      </c>
      <c r="ZR2" s="4405">
        <f>'Soalan 13A(m28-29)'!Z34</f>
        <v>0</v>
      </c>
      <c r="ZS2" s="4405">
        <f>'Soalan 13A(m28-29)'!Z37</f>
        <v>0</v>
      </c>
      <c r="ZT2" s="4405">
        <f>'Soalan 13A(m28-29)'!Z40</f>
        <v>0</v>
      </c>
      <c r="ZU2" s="4405">
        <f>'Soalan 13A(m28-29)'!Z43</f>
        <v>0</v>
      </c>
      <c r="ZV2" s="4405">
        <f>'Soalan 13A(m28-29)'!Z46</f>
        <v>0</v>
      </c>
      <c r="ZW2" s="4405">
        <f>'Soalan 13A(m28-29)'!Z49</f>
        <v>0</v>
      </c>
      <c r="ZX2" s="4405">
        <f>'Soalan 13A(m28-29)'!Z52</f>
        <v>0</v>
      </c>
      <c r="ZY2" s="4405">
        <f>'Soalan 13A(m28-29)'!Z55</f>
        <v>0</v>
      </c>
      <c r="ZZ2" s="4405">
        <f>'Soalan 13A(m28-29)'!Z58</f>
        <v>0</v>
      </c>
      <c r="AAA2" s="4405">
        <f>'Soalan 13A(m28-29)'!Z61</f>
        <v>0</v>
      </c>
      <c r="AAB2" s="4405">
        <f>'Soalan 13A(m28-29)'!Z64</f>
        <v>0</v>
      </c>
      <c r="AAC2" s="4405">
        <f>'Soalan 13A(m28-29)'!Z67</f>
        <v>0</v>
      </c>
      <c r="AAD2" s="4405">
        <f>'Soalan 13A(m28-29)'!Z70</f>
        <v>0</v>
      </c>
      <c r="AAE2" s="4405">
        <f>'Soalan 13A(m28-29)'!Z73</f>
        <v>0</v>
      </c>
      <c r="AAF2" s="4405">
        <f>'Soalan 13A(m28-29)'!Z76</f>
        <v>0</v>
      </c>
      <c r="AAG2" s="4405">
        <f>'Soalan 13A(m28-29)'!Z79</f>
        <v>0</v>
      </c>
      <c r="AAH2" s="4405">
        <f>'Soalan 13A(m28-29)'!Z82</f>
        <v>0</v>
      </c>
      <c r="AAI2" s="4405">
        <f>'Soalan 13A(m28-29)'!Z85</f>
        <v>0</v>
      </c>
      <c r="AAJ2" s="4405">
        <f>'Soalan 13A(m28-29)'!Z88</f>
        <v>0</v>
      </c>
      <c r="AAK2" s="4405">
        <f>'Soalan 13A(m28-29)'!Z93</f>
        <v>0</v>
      </c>
      <c r="AAL2" s="4405">
        <f>'Soalan 13A(m28-29)'!AN34</f>
        <v>0</v>
      </c>
      <c r="AAM2" s="4405">
        <f>'Soalan 13A(m28-29)'!AN37</f>
        <v>0</v>
      </c>
      <c r="AAN2" s="4405">
        <f>'Soalan 13A(m28-29)'!AN40</f>
        <v>0</v>
      </c>
      <c r="AAO2" s="4405">
        <f>'Soalan 13A(m28-29)'!AN43</f>
        <v>0</v>
      </c>
      <c r="AAP2" s="4405">
        <f>'Soalan 13A(m28-29)'!AN46</f>
        <v>0</v>
      </c>
      <c r="AAQ2" s="4405">
        <f>'Soalan 13A(m28-29)'!AN49</f>
        <v>0</v>
      </c>
      <c r="AAR2" s="4405">
        <f>'Soalan 13A(m28-29)'!AN52</f>
        <v>0</v>
      </c>
      <c r="AAS2" s="4405">
        <f>'Soalan 13A(m28-29)'!AN55</f>
        <v>0</v>
      </c>
      <c r="AAT2" s="4405">
        <f>'Soalan 13A(m28-29)'!AN58</f>
        <v>0</v>
      </c>
      <c r="AAU2" s="4405">
        <f>'Soalan 13A(m28-29)'!AN61</f>
        <v>0</v>
      </c>
      <c r="AAV2" s="4405">
        <f>'Soalan 13A(m28-29)'!AN64</f>
        <v>0</v>
      </c>
      <c r="AAW2" s="4405">
        <f>'Soalan 13A(m28-29)'!AN67</f>
        <v>0</v>
      </c>
      <c r="AAX2" s="4405">
        <f>'Soalan 13A(m28-29)'!AN70</f>
        <v>0</v>
      </c>
      <c r="AAY2" s="4405">
        <f>'Soalan 13A(m28-29)'!AN73</f>
        <v>0</v>
      </c>
      <c r="AAZ2" s="4405">
        <f>'Soalan 13A(m28-29)'!AN76</f>
        <v>0</v>
      </c>
      <c r="ABA2" s="4405">
        <f>'Soalan 13A(m28-29)'!AN79</f>
        <v>0</v>
      </c>
      <c r="ABB2" s="4405">
        <f>'Soalan 13A(m28-29)'!AN82</f>
        <v>0</v>
      </c>
      <c r="ABC2" s="4405">
        <f>'Soalan 13A(m28-29)'!AN85</f>
        <v>0</v>
      </c>
      <c r="ABD2" s="4405">
        <f>'Soalan 13A(m28-29)'!AN88</f>
        <v>0</v>
      </c>
      <c r="ABE2" s="4405">
        <f>'Soalan 13A(m28-29)'!AN93</f>
        <v>0</v>
      </c>
      <c r="ABF2" s="4405">
        <f>'Soalan 13A(m28-29)'!AY34</f>
        <v>0</v>
      </c>
      <c r="ABG2" s="4405">
        <f>'Soalan 13A(m28-29)'!AY37</f>
        <v>0</v>
      </c>
      <c r="ABH2" s="4405">
        <f>'Soalan 13A(m28-29)'!AY40</f>
        <v>0</v>
      </c>
      <c r="ABI2" s="4405">
        <f>'Soalan 13A(m28-29)'!AY43</f>
        <v>0</v>
      </c>
      <c r="ABJ2" s="4405">
        <f>'Soalan 13A(m28-29)'!AY46</f>
        <v>0</v>
      </c>
      <c r="ABK2" s="4405">
        <f>'Soalan 13A(m28-29)'!AY49</f>
        <v>0</v>
      </c>
      <c r="ABL2" s="4405">
        <f>'Soalan 13A(m28-29)'!AY52</f>
        <v>0</v>
      </c>
      <c r="ABM2" s="4405">
        <f>'Soalan 13A(m28-29)'!AY55</f>
        <v>0</v>
      </c>
      <c r="ABN2" s="4405">
        <f>'Soalan 13A(m28-29)'!AY58</f>
        <v>0</v>
      </c>
      <c r="ABO2" s="4405">
        <f>'Soalan 13A(m28-29)'!AY61</f>
        <v>0</v>
      </c>
      <c r="ABP2" s="4405">
        <f>'Soalan 13A(m28-29)'!AY64</f>
        <v>0</v>
      </c>
      <c r="ABQ2" s="4405">
        <f>'Soalan 13A(m28-29)'!AY67</f>
        <v>0</v>
      </c>
      <c r="ABR2" s="4405">
        <f>'Soalan 13A(m28-29)'!AY70</f>
        <v>0</v>
      </c>
      <c r="ABS2" s="4405">
        <f>'Soalan 13A(m28-29)'!AY73</f>
        <v>0</v>
      </c>
      <c r="ABT2" s="4405">
        <f>'Soalan 13A(m28-29)'!AY76</f>
        <v>0</v>
      </c>
      <c r="ABU2" s="4405">
        <f>'Soalan 13A(m28-29)'!AY79</f>
        <v>0</v>
      </c>
      <c r="ABV2" s="4405">
        <f>'Soalan 13A(m28-29)'!AY82</f>
        <v>0</v>
      </c>
      <c r="ABW2" s="4405">
        <f>'Soalan 13A(m28-29)'!AY85</f>
        <v>0</v>
      </c>
      <c r="ABX2" s="4405">
        <f>'Soalan 13A(m28-29)'!AY88</f>
        <v>0</v>
      </c>
      <c r="ABY2" s="4405">
        <f>'Soalan 13A(m28-29)'!AY93</f>
        <v>0</v>
      </c>
      <c r="ABZ2" s="4405" t="str">
        <f>'Soalan 13A(m28-29)'!BJ34</f>
        <v>08</v>
      </c>
      <c r="ACA2" s="4405" t="str">
        <f>'Soalan 13A(m28-29)'!BJ37</f>
        <v>08</v>
      </c>
      <c r="ACB2" s="4405" t="str">
        <f>'Soalan 13A(m28-29)'!BJ40</f>
        <v>08</v>
      </c>
      <c r="ACC2" s="4405" t="str">
        <f>'Soalan 13A(m28-29)'!BJ43</f>
        <v>08</v>
      </c>
      <c r="ACD2" s="4405">
        <f>'Soalan 13A(m28-29)'!BJ46</f>
        <v>34</v>
      </c>
      <c r="ACE2" s="4405" t="str">
        <f>'Soalan 13A(m28-29)'!BJ49</f>
        <v>08</v>
      </c>
      <c r="ACF2" s="4405" t="str">
        <f>'Soalan 13A(m28-29)'!BJ52</f>
        <v>08</v>
      </c>
      <c r="ACG2" s="4405" t="str">
        <f>'Soalan 13A(m28-29)'!BJ55</f>
        <v>08</v>
      </c>
      <c r="ACH2" s="4405" t="str">
        <f>'Soalan 13A(m28-29)'!BJ58</f>
        <v>07</v>
      </c>
      <c r="ACI2" s="4405" t="str">
        <f>'Soalan 13A(m28-29)'!BJ61</f>
        <v>08</v>
      </c>
      <c r="ACJ2" s="4405" t="str">
        <f>'Soalan 13A(m28-29)'!BJ64</f>
        <v>08</v>
      </c>
      <c r="ACK2" s="4405" t="str">
        <f>'Soalan 13A(m28-29)'!BJ67</f>
        <v>08</v>
      </c>
      <c r="ACL2" s="4405" t="str">
        <f>'Soalan 13A(m28-29)'!BJ70</f>
        <v>08</v>
      </c>
      <c r="ACM2" s="4405" t="str">
        <f>'Soalan 13A(m28-29)'!BJ73</f>
        <v>08</v>
      </c>
      <c r="ACN2" s="4405">
        <f>'Soalan 13A(m28-29)'!BJ76</f>
        <v>34</v>
      </c>
      <c r="ACO2" s="4405" t="str">
        <f>'Soalan 13A(m28-29)'!BJ79</f>
        <v>07</v>
      </c>
      <c r="ACP2" s="4405" t="str">
        <f>'Soalan 13A(m28-29)'!BJ82</f>
        <v>07</v>
      </c>
      <c r="ACQ2" s="4405" t="str">
        <f>'Soalan 13A(m28-29)'!BJ85</f>
        <v>08</v>
      </c>
      <c r="ACR2" s="4406">
        <f>'Soalan 13A(m28-29)'!BJ88</f>
        <v>0</v>
      </c>
      <c r="ACS2" s="4405">
        <f>'Soalan 13A(m28-29)'!BN34</f>
        <v>0</v>
      </c>
      <c r="ACT2" s="4406">
        <f>'Soalan 13A(m28-29)'!BN37</f>
        <v>0</v>
      </c>
      <c r="ACU2" s="4405">
        <f>'Soalan 13A(m28-29)'!BN40</f>
        <v>0</v>
      </c>
      <c r="ACV2" s="4405">
        <f>'Soalan 13A(m28-29)'!BN43</f>
        <v>0</v>
      </c>
      <c r="ACW2" s="4405">
        <f>'Soalan 13A(m28-29)'!BN46</f>
        <v>0</v>
      </c>
      <c r="ACX2" s="4405">
        <f>'Soalan 13A(m28-29)'!BN49</f>
        <v>0</v>
      </c>
      <c r="ACY2" s="4405">
        <f>'Soalan 13A(m28-29)'!BN52</f>
        <v>0</v>
      </c>
      <c r="ACZ2" s="4405">
        <f>'Soalan 13A(m28-29)'!BN55</f>
        <v>0</v>
      </c>
      <c r="ADA2" s="4405">
        <f>'Soalan 13A(m28-29)'!BN58</f>
        <v>0</v>
      </c>
      <c r="ADB2" s="4405">
        <f>'Soalan 13A(m28-29)'!BN61</f>
        <v>0</v>
      </c>
      <c r="ADC2" s="4405">
        <f>'Soalan 13A(m28-29)'!BN64</f>
        <v>0</v>
      </c>
      <c r="ADD2" s="4405">
        <f>'Soalan 13A(m28-29)'!BN67</f>
        <v>0</v>
      </c>
      <c r="ADE2" s="4405">
        <f>'Soalan 13A(m28-29)'!BN70</f>
        <v>0</v>
      </c>
      <c r="ADF2" s="4405">
        <f>'Soalan 13A(m28-29)'!BN73</f>
        <v>0</v>
      </c>
      <c r="ADG2" s="4405">
        <f>'Soalan 13A(m28-29)'!BN76</f>
        <v>0</v>
      </c>
      <c r="ADH2" s="4405">
        <f>'Soalan 13A(m28-29)'!BN79</f>
        <v>0</v>
      </c>
      <c r="ADI2" s="4405">
        <f>'Soalan 13A(m28-29)'!BN82</f>
        <v>0</v>
      </c>
      <c r="ADJ2" s="4405">
        <f>'Soalan 13A(m28-29)'!BN85</f>
        <v>0</v>
      </c>
      <c r="ADK2" s="4406">
        <f>'Soalan 13A(m28-29)'!BN88</f>
        <v>0</v>
      </c>
      <c r="ADL2" s="3048">
        <f>'Soalan 13B(ms30-31)'!O35</f>
        <v>0</v>
      </c>
      <c r="ADM2" s="3048">
        <f>'Soalan 13B(ms30-31)'!O38</f>
        <v>0</v>
      </c>
      <c r="ADN2" s="3048">
        <f>'Soalan 13B(ms30-31)'!O41</f>
        <v>0</v>
      </c>
      <c r="ADO2" s="3048">
        <f>'Soalan 13B(ms30-31)'!O44</f>
        <v>0</v>
      </c>
      <c r="ADP2" s="3048">
        <f>'Soalan 13B(ms30-31)'!O47</f>
        <v>0</v>
      </c>
      <c r="ADQ2" s="3048">
        <f>'Soalan 13B(ms30-31)'!O50</f>
        <v>0</v>
      </c>
      <c r="ADR2" s="3048" t="str">
        <f>'Soalan 13B(ms30-31)'!D51</f>
        <v>………………………..</v>
      </c>
      <c r="ADS2" s="3048">
        <f>'Soalan 13B(ms30-31)'!L49</f>
        <v>0</v>
      </c>
      <c r="ADT2" s="3048">
        <f>'Soalan 13B(ms30-31)'!O54</f>
        <v>0</v>
      </c>
      <c r="ADU2" s="3048">
        <f>'Soalan 13B(ms30-31)'!Z35</f>
        <v>0</v>
      </c>
      <c r="ADV2" s="3048">
        <f>'Soalan 13B(ms30-31)'!Z38</f>
        <v>0</v>
      </c>
      <c r="ADW2" s="3048">
        <f>'Soalan 13B(ms30-31)'!Z41</f>
        <v>0</v>
      </c>
      <c r="ADX2" s="3048">
        <f>'Soalan 13B(ms30-31)'!Z44</f>
        <v>0</v>
      </c>
      <c r="ADY2" s="3048">
        <f>'Soalan 13B(ms30-31)'!Z47</f>
        <v>0</v>
      </c>
      <c r="ADZ2" s="3048">
        <f>'Soalan 13B(ms30-31)'!Z50</f>
        <v>0</v>
      </c>
      <c r="AEA2" s="3048">
        <f>'Soalan 13B(ms30-31)'!Z54</f>
        <v>0</v>
      </c>
      <c r="AEB2" s="3048">
        <f>'Soalan 13B(ms30-31)'!AL35</f>
        <v>0</v>
      </c>
      <c r="AEC2" s="3048">
        <f>'Soalan 13B(ms30-31)'!AL38</f>
        <v>0</v>
      </c>
      <c r="AED2" s="3048">
        <f>'Soalan 13B(ms30-31)'!AL41</f>
        <v>0</v>
      </c>
      <c r="AEE2" s="3048">
        <f>'Soalan 13B(ms30-31)'!AL44</f>
        <v>0</v>
      </c>
      <c r="AEF2" s="3048">
        <f>'Soalan 13B(ms30-31)'!AL47</f>
        <v>0</v>
      </c>
      <c r="AEG2" s="3048">
        <f>'Soalan 13B(ms30-31)'!AL50</f>
        <v>0</v>
      </c>
      <c r="AEH2" s="3048">
        <f>'Soalan 13B(ms30-31)'!AL54</f>
        <v>0</v>
      </c>
      <c r="AEI2" s="3048">
        <f>'Soalan 13B(ms30-31)'!AW35</f>
        <v>0</v>
      </c>
      <c r="AEJ2" s="3048">
        <f>'Soalan 13B(ms30-31)'!AW38</f>
        <v>0</v>
      </c>
      <c r="AEK2" s="3048">
        <f>'Soalan 13B(ms30-31)'!AW41</f>
        <v>0</v>
      </c>
      <c r="AEL2" s="3048">
        <f>'Soalan 13B(ms30-31)'!AW44</f>
        <v>0</v>
      </c>
      <c r="AEM2" s="3048">
        <f>'Soalan 13B(ms30-31)'!AW47</f>
        <v>0</v>
      </c>
      <c r="AEN2" s="3048">
        <f>'Soalan 13B(ms30-31)'!AW50</f>
        <v>0</v>
      </c>
      <c r="AEO2" s="3048">
        <f>'Soalan 13B(ms30-31)'!AW54</f>
        <v>0</v>
      </c>
      <c r="AEP2" s="3048" t="str">
        <f>'Soalan 13B(ms30-31)'!BH35</f>
        <v>08</v>
      </c>
      <c r="AEQ2" s="3048" t="str">
        <f>'Soalan 13B(ms30-31)'!BH38</f>
        <v>08</v>
      </c>
      <c r="AER2" s="3048" t="str">
        <f>'Soalan 13B(ms30-31)'!BH41</f>
        <v>08</v>
      </c>
      <c r="AES2" s="3048" t="str">
        <f>'Soalan 13B(ms30-31)'!BH44</f>
        <v>08</v>
      </c>
      <c r="AET2" s="3048" t="str">
        <f>'Soalan 13B(ms30-31)'!BH47</f>
        <v>08</v>
      </c>
      <c r="AEU2" s="2937">
        <f>'Soalan 13B(ms30-31)'!BH50</f>
        <v>0</v>
      </c>
      <c r="AEV2" s="3048">
        <f>'Soalan 13B(ms30-31)'!BL35</f>
        <v>0</v>
      </c>
      <c r="AEW2" s="3048">
        <f>'Soalan 13B(ms30-31)'!BL38</f>
        <v>0</v>
      </c>
      <c r="AEX2" s="3048">
        <f>'Soalan 13B(ms30-31)'!BL41</f>
        <v>0</v>
      </c>
      <c r="AEY2" s="3048">
        <f>'Soalan 13B(ms30-31)'!BL44</f>
        <v>0</v>
      </c>
      <c r="AEZ2" s="3048">
        <f>'Soalan 13B(ms30-31)'!BL47</f>
        <v>0</v>
      </c>
      <c r="AFA2" s="2937">
        <f>'Soalan 13B(ms30-31)'!BL50</f>
        <v>0</v>
      </c>
      <c r="AFB2" s="3048">
        <f>'Soalan 13B(ms30-31)'!O64</f>
        <v>0</v>
      </c>
      <c r="AFC2" s="3048">
        <f>'Soalan 13B(ms30-31)'!O67</f>
        <v>0</v>
      </c>
      <c r="AFD2" s="3048">
        <f>'Soalan 13B(ms30-31)'!O70</f>
        <v>0</v>
      </c>
      <c r="AFE2" s="3048">
        <f>'Soalan 13B(ms30-31)'!O73</f>
        <v>0</v>
      </c>
      <c r="AFF2" s="3048">
        <f>'Soalan 13B(ms30-31)'!O76</f>
        <v>0</v>
      </c>
      <c r="AFG2" s="3048">
        <f>'Soalan 13B(ms30-31)'!O79</f>
        <v>0</v>
      </c>
      <c r="AFH2" s="3048">
        <f>'Soalan 13B(ms30-31)'!O84</f>
        <v>0</v>
      </c>
      <c r="AFI2" s="3048">
        <f>'Soalan 13B(ms30-31)'!D84</f>
        <v>0</v>
      </c>
      <c r="AFJ2" s="3048">
        <f>'Soalan 13B(ms30-31)'!L81</f>
        <v>0</v>
      </c>
      <c r="AFK2" s="3048">
        <f>'Soalan 13B(ms30-31)'!O88</f>
        <v>0</v>
      </c>
      <c r="AFL2" s="3048">
        <f>'Soalan 13B(ms30-31)'!Z64</f>
        <v>0</v>
      </c>
      <c r="AFM2" s="3048">
        <f>'Soalan 13B(ms30-31)'!Z67</f>
        <v>0</v>
      </c>
      <c r="AFN2" s="3048">
        <f>'Soalan 13B(ms30-31)'!Z70</f>
        <v>0</v>
      </c>
      <c r="AFO2" s="3048">
        <f>'Soalan 13B(ms30-31)'!Z73</f>
        <v>0</v>
      </c>
      <c r="AFP2" s="3048">
        <f>'Soalan 13B(ms30-31)'!Z76</f>
        <v>0</v>
      </c>
      <c r="AFQ2" s="3048">
        <f>'Soalan 13B(ms30-31)'!Z79</f>
        <v>0</v>
      </c>
      <c r="AFR2" s="3048">
        <f>'Soalan 13B(ms30-31)'!Z84</f>
        <v>0</v>
      </c>
      <c r="AFS2" s="3048">
        <f>'Soalan 13B(ms30-31)'!Z88</f>
        <v>0</v>
      </c>
      <c r="AFT2" s="3048">
        <f>'Soalan 13B(ms30-31)'!AL64</f>
        <v>0</v>
      </c>
      <c r="AFU2" s="3048">
        <f>'Soalan 13B(ms30-31)'!AL67</f>
        <v>0</v>
      </c>
      <c r="AFV2" s="3048">
        <f>'Soalan 13B(ms30-31)'!AL70</f>
        <v>0</v>
      </c>
      <c r="AFW2" s="3048">
        <f>'Soalan 13B(ms30-31)'!AL73</f>
        <v>0</v>
      </c>
      <c r="AFX2" s="3048">
        <f>'Soalan 13B(ms30-31)'!AL76</f>
        <v>0</v>
      </c>
      <c r="AFY2" s="3048">
        <f>'Soalan 13B(ms30-31)'!AL79</f>
        <v>0</v>
      </c>
      <c r="AFZ2" s="3048">
        <f>'Soalan 13B(ms30-31)'!AL84</f>
        <v>0</v>
      </c>
      <c r="AGA2" s="3048">
        <f>'Soalan 13B(ms30-31)'!AL88</f>
        <v>0</v>
      </c>
      <c r="AGB2" s="3048">
        <f>'Soalan 13B(ms30-31)'!AW64</f>
        <v>0</v>
      </c>
      <c r="AGC2" s="3048">
        <f>'Soalan 13B(ms30-31)'!AW67</f>
        <v>0</v>
      </c>
      <c r="AGD2" s="3048">
        <f>'Soalan 13B(ms30-31)'!AW70</f>
        <v>0</v>
      </c>
      <c r="AGE2" s="3048">
        <f>'Soalan 13B(ms30-31)'!AW73</f>
        <v>0</v>
      </c>
      <c r="AGF2" s="3048">
        <f>'Soalan 13B(ms30-31)'!AW76</f>
        <v>0</v>
      </c>
      <c r="AGG2" s="3048">
        <f>'Soalan 13B(ms30-31)'!AW79</f>
        <v>0</v>
      </c>
      <c r="AGH2" s="3048">
        <f>'Soalan 13B(ms30-31)'!AW84</f>
        <v>0</v>
      </c>
      <c r="AGI2" s="3048">
        <f>'Soalan 13B(ms30-31)'!AW88</f>
        <v>0</v>
      </c>
      <c r="AGJ2" s="2937" t="str">
        <f>'Soalan 13B(ms30-31)'!BH64</f>
        <v>08</v>
      </c>
      <c r="AGK2" s="3048" t="str">
        <f>'Soalan 13B(ms30-31)'!BH67</f>
        <v>08</v>
      </c>
      <c r="AGL2" s="3048" t="str">
        <f>'Soalan 13B(ms30-31)'!BH70</f>
        <v>08</v>
      </c>
      <c r="AGM2" s="3048" t="str">
        <f>'Soalan 13B(ms30-31)'!BH73</f>
        <v>08</v>
      </c>
      <c r="AGN2" s="3048" t="str">
        <f>'Soalan 13B(ms30-31)'!BH76</f>
        <v>08</v>
      </c>
      <c r="AGO2" s="3048" t="str">
        <f>'Soalan 13B(ms30-31)'!BH79</f>
        <v>08</v>
      </c>
      <c r="AGP2" s="2937">
        <f>'Soalan 13B(ms30-31)'!BH84</f>
        <v>0</v>
      </c>
      <c r="AGQ2" s="2937">
        <f>'Soalan 13B(ms30-31)'!BL64</f>
        <v>0</v>
      </c>
      <c r="AGR2" s="2937">
        <f>'Soalan 13B(ms30-31)'!BL67</f>
        <v>0</v>
      </c>
      <c r="AGS2" s="2937">
        <f>'Soalan 13B(ms30-31)'!BL70</f>
        <v>0</v>
      </c>
      <c r="AGT2" s="3048">
        <f>'Soalan 13B(ms30-31)'!BL73</f>
        <v>0</v>
      </c>
      <c r="AGU2" s="3048">
        <f>'Soalan 13B(ms30-31)'!BL76</f>
        <v>0</v>
      </c>
      <c r="AGV2" s="3048">
        <f>'Soalan 13B(ms30-31)'!BL79</f>
        <v>0</v>
      </c>
      <c r="AGW2" s="2937">
        <f>'Soalan 13B(ms30-31)'!BL84</f>
        <v>0</v>
      </c>
      <c r="AGX2" s="3048">
        <f>'Soalan 13B (ms32-33)'!O37</f>
        <v>0</v>
      </c>
      <c r="AGY2" s="3048">
        <f>'Soalan 13B (ms32-33)'!O40</f>
        <v>0</v>
      </c>
      <c r="AGZ2" s="3048">
        <f>'Soalan 13B (ms32-33)'!O43</f>
        <v>0</v>
      </c>
      <c r="AHA2" s="3048">
        <f>'Soalan 13B (ms32-33)'!O46</f>
        <v>0</v>
      </c>
      <c r="AHB2" s="3048">
        <f>'Soalan 13B (ms32-33)'!O49</f>
        <v>0</v>
      </c>
      <c r="AHC2" s="3048">
        <f>'Soalan 13B (ms32-33)'!O52</f>
        <v>0</v>
      </c>
      <c r="AHD2" s="3048">
        <f>'Soalan 13B (ms32-33)'!D53</f>
        <v>0</v>
      </c>
      <c r="AHE2" s="3048">
        <f>'Soalan 13B (ms32-33)'!L51</f>
        <v>0</v>
      </c>
      <c r="AHF2" s="3048">
        <f>'Soalan 13B (ms32-33)'!O58</f>
        <v>0</v>
      </c>
      <c r="AHG2" s="3048">
        <f>'Soalan 13B (ms32-33)'!O63</f>
        <v>0</v>
      </c>
      <c r="AHH2" s="3048">
        <f>'Soalan 13B (ms32-33)'!Z37</f>
        <v>0</v>
      </c>
      <c r="AHI2" s="3048">
        <f>'Soalan 13B (ms32-33)'!Z40</f>
        <v>0</v>
      </c>
      <c r="AHJ2" s="3048">
        <f>'Soalan 13B (ms32-33)'!Z43</f>
        <v>0</v>
      </c>
      <c r="AHK2" s="3048">
        <f>'Soalan 13B (ms32-33)'!Z46</f>
        <v>0</v>
      </c>
      <c r="AHL2" s="3048">
        <f>'Soalan 13B (ms32-33)'!Z49</f>
        <v>0</v>
      </c>
      <c r="AHM2" s="3048">
        <f>'Soalan 13B (ms32-33)'!Z52</f>
        <v>0</v>
      </c>
      <c r="AHN2" s="3048">
        <f>'Soalan 13B (ms32-33)'!Z58</f>
        <v>0</v>
      </c>
      <c r="AHO2" s="3048">
        <f>'Soalan 13B (ms32-33)'!Z63</f>
        <v>0</v>
      </c>
      <c r="AHP2" s="3048">
        <f>'Soalan 13B (ms32-33)'!AL37</f>
        <v>0</v>
      </c>
      <c r="AHQ2" s="3048">
        <f>'Soalan 13B (ms32-33)'!AL40</f>
        <v>0</v>
      </c>
      <c r="AHR2" s="3048">
        <f>'Soalan 13B (ms32-33)'!AL43</f>
        <v>0</v>
      </c>
      <c r="AHS2" s="3048">
        <f>'Soalan 13B (ms32-33)'!AL46</f>
        <v>0</v>
      </c>
      <c r="AHT2" s="3048">
        <f>'Soalan 13B (ms32-33)'!AL49</f>
        <v>0</v>
      </c>
      <c r="AHU2" s="3048">
        <f>'Soalan 13B (ms32-33)'!AL52</f>
        <v>0</v>
      </c>
      <c r="AHV2" s="3048">
        <f>'Soalan 13B (ms32-33)'!AL58</f>
        <v>0</v>
      </c>
      <c r="AHW2" s="3048">
        <f>'Soalan 13B (ms32-33)'!AL63</f>
        <v>0</v>
      </c>
      <c r="AHX2" s="3048">
        <f>'Soalan 13B (ms32-33)'!AW37</f>
        <v>0</v>
      </c>
      <c r="AHY2" s="3048">
        <f>'Soalan 13B (ms32-33)'!AW40</f>
        <v>0</v>
      </c>
      <c r="AHZ2" s="3048">
        <f>'Soalan 13B (ms32-33)'!AW43</f>
        <v>0</v>
      </c>
      <c r="AIA2" s="3048">
        <f>'Soalan 13B (ms32-33)'!AW46</f>
        <v>0</v>
      </c>
      <c r="AIB2" s="3048">
        <f>'Soalan 13B (ms32-33)'!AW49</f>
        <v>0</v>
      </c>
      <c r="AIC2" s="3048">
        <f>'Soalan 13B (ms32-33)'!AW52</f>
        <v>0</v>
      </c>
      <c r="AID2" s="3048">
        <f>'Soalan 13B (ms32-33)'!AW58</f>
        <v>0</v>
      </c>
      <c r="AIE2" s="3048">
        <f>'Soalan 13B (ms32-33)'!AW63</f>
        <v>0</v>
      </c>
      <c r="AIF2" s="3048" t="str">
        <f>'Soalan 13B (ms32-33)'!BH37</f>
        <v>08</v>
      </c>
      <c r="AIG2" s="3048" t="str">
        <f>'Soalan 13B (ms32-33)'!BH40</f>
        <v>08</v>
      </c>
      <c r="AIH2" s="3048" t="str">
        <f>'Soalan 13B (ms32-33)'!BH43</f>
        <v>08</v>
      </c>
      <c r="AII2" s="3048" t="str">
        <f>'Soalan 13B (ms32-33)'!BH46</f>
        <v>08</v>
      </c>
      <c r="AIJ2" s="3048" t="str">
        <f>'Soalan 13B (ms32-33)'!BH49</f>
        <v>08</v>
      </c>
      <c r="AIK2" s="3048">
        <f>'Soalan 13B (ms32-33)'!BH52</f>
        <v>0</v>
      </c>
      <c r="AIL2" s="2937">
        <f>'Soalan 13B (ms32-33)'!BL37</f>
        <v>0</v>
      </c>
      <c r="AIM2" s="2937">
        <f>'Soalan 13B (ms32-33)'!BL40</f>
        <v>0</v>
      </c>
      <c r="AIN2" s="2937">
        <f>'Soalan 13B (ms32-33)'!BL43</f>
        <v>0</v>
      </c>
      <c r="AIO2" s="2937">
        <f>'Soalan 13B (ms32-33)'!BL46</f>
        <v>0</v>
      </c>
      <c r="AIP2" s="3048">
        <f>'Soalan 13B (ms32-33)'!BL49</f>
        <v>0</v>
      </c>
      <c r="AIQ2" s="2937">
        <f>'Soalan 13B (ms32-33)'!BL52</f>
        <v>0</v>
      </c>
      <c r="AIR2" s="3048">
        <f>'Soalan 13C(ms34-35)'!P35</f>
        <v>0</v>
      </c>
      <c r="AIS2" s="3048">
        <f>'Soalan 13C(ms34-35)'!P38</f>
        <v>0</v>
      </c>
      <c r="AIT2" s="3048">
        <f>'Soalan 13C(ms34-35)'!P41</f>
        <v>0</v>
      </c>
      <c r="AIU2" s="3048">
        <f>'Soalan 13C(ms34-35)'!P44</f>
        <v>0</v>
      </c>
      <c r="AIV2" s="3048">
        <f>'Soalan 13C(ms34-35)'!E45</f>
        <v>0</v>
      </c>
      <c r="AIW2" s="3048">
        <f>'Soalan 13C(ms34-35)'!M43</f>
        <v>0</v>
      </c>
      <c r="AIX2" s="3048">
        <f>'Soalan 13C(ms34-35)'!P48</f>
        <v>0</v>
      </c>
      <c r="AIY2" s="3048">
        <f>'Soalan 13C(ms34-35)'!AA35</f>
        <v>0</v>
      </c>
      <c r="AIZ2" s="3048">
        <f>'Soalan 13C(ms34-35)'!AA38</f>
        <v>0</v>
      </c>
      <c r="AJA2" s="3048">
        <f>'Soalan 13C(ms34-35)'!AA41</f>
        <v>0</v>
      </c>
      <c r="AJB2" s="3048">
        <f>'Soalan 13C(ms34-35)'!AA44</f>
        <v>0</v>
      </c>
      <c r="AJC2" s="3048">
        <f>'Soalan 13C(ms34-35)'!AA48</f>
        <v>0</v>
      </c>
      <c r="AJD2" s="3048">
        <f>'Soalan 13C(ms34-35)'!AQ35</f>
        <v>0</v>
      </c>
      <c r="AJE2" s="3048">
        <f>'Soalan 13C(ms34-35)'!AQ38</f>
        <v>0</v>
      </c>
      <c r="AJF2" s="3048">
        <f>'Soalan 13C(ms34-35)'!AQ41</f>
        <v>0</v>
      </c>
      <c r="AJG2" s="3048">
        <f>'Soalan 13C(ms34-35)'!AQ44</f>
        <v>0</v>
      </c>
      <c r="AJH2" s="3048">
        <f>'Soalan 13C(ms34-35)'!AQ48</f>
        <v>0</v>
      </c>
      <c r="AJI2" s="3048">
        <f>'Soalan 13C(ms34-35)'!BB35</f>
        <v>0</v>
      </c>
      <c r="AJJ2" s="3048">
        <f>'Soalan 13C(ms34-35)'!BB38</f>
        <v>0</v>
      </c>
      <c r="AJK2" s="3048">
        <f>'Soalan 13C(ms34-35)'!BB41</f>
        <v>0</v>
      </c>
      <c r="AJL2" s="3048">
        <f>'Soalan 13C(ms34-35)'!BB44</f>
        <v>0</v>
      </c>
      <c r="AJM2" s="3048">
        <f>'Soalan 13C(ms34-35)'!BB48</f>
        <v>0</v>
      </c>
      <c r="AJN2" s="3048" t="str">
        <f>'Soalan 13C(ms34-35)'!BM35</f>
        <v>08</v>
      </c>
      <c r="AJO2" s="3048" t="str">
        <f>'Soalan 13C(ms34-35)'!BM38</f>
        <v>08</v>
      </c>
      <c r="AJP2" s="3048" t="str">
        <f>'Soalan 13C(ms34-35)'!BM41</f>
        <v>08</v>
      </c>
      <c r="AJQ2" s="2937">
        <f>'Soalan 13C(ms34-35)'!BM44</f>
        <v>0</v>
      </c>
      <c r="AJR2" s="3048">
        <f>'Soalan 13C(ms34-35)'!BQ35</f>
        <v>0</v>
      </c>
      <c r="AJS2" s="3048">
        <f>'Soalan 13C(ms34-35)'!BQ38</f>
        <v>0</v>
      </c>
      <c r="AJT2" s="3048">
        <f>'Soalan 13C(ms34-35)'!BQ41</f>
        <v>0</v>
      </c>
      <c r="AJU2" s="2937">
        <f>'Soalan 13C(ms34-35)'!BQ44</f>
        <v>0</v>
      </c>
      <c r="AJV2" s="3048">
        <f>'Soalan 13C(ms34-35)'!P55</f>
        <v>0</v>
      </c>
      <c r="AJW2" s="3048">
        <f>'Soalan 13C(ms34-35)'!P58</f>
        <v>0</v>
      </c>
      <c r="AJX2" s="3048">
        <f>'Soalan 13C(ms34-35)'!P61</f>
        <v>0</v>
      </c>
      <c r="AJY2" s="3048">
        <f>'Soalan 13C(ms34-35)'!P64</f>
        <v>0</v>
      </c>
      <c r="AJZ2" s="3048" t="str">
        <f>'Soalan 13C(ms34-35)'!E65</f>
        <v>…………………………………..</v>
      </c>
      <c r="AKA2" s="3048">
        <f>'Soalan 13C(ms34-35)'!M63</f>
        <v>0</v>
      </c>
      <c r="AKB2" s="3048">
        <f>'Soalan 13C(ms34-35)'!P67</f>
        <v>0</v>
      </c>
      <c r="AKC2" s="3048">
        <f>'Soalan 13C(ms34-35)'!AA55</f>
        <v>0</v>
      </c>
      <c r="AKD2" s="3048">
        <f>'Soalan 13C(ms34-35)'!AA58</f>
        <v>0</v>
      </c>
      <c r="AKE2" s="3048">
        <f>'Soalan 13C(ms34-35)'!AA61</f>
        <v>0</v>
      </c>
      <c r="AKF2" s="3048">
        <f>'Soalan 13C(ms34-35)'!AA64</f>
        <v>0</v>
      </c>
      <c r="AKG2" s="3048">
        <f>'Soalan 13C(ms34-35)'!AA67</f>
        <v>0</v>
      </c>
      <c r="AKH2" s="3048">
        <f>'Soalan 13C(ms34-35)'!AQ55</f>
        <v>0</v>
      </c>
      <c r="AKI2" s="3048">
        <f>'Soalan 13C(ms34-35)'!AQ58</f>
        <v>0</v>
      </c>
      <c r="AKJ2" s="3048">
        <f>'Soalan 13C(ms34-35)'!AQ61</f>
        <v>0</v>
      </c>
      <c r="AKK2" s="3048">
        <f>'Soalan 13C(ms34-35)'!AQ64</f>
        <v>0</v>
      </c>
      <c r="AKL2" s="3048">
        <f>'Soalan 13C(ms34-35)'!AQ67</f>
        <v>0</v>
      </c>
      <c r="AKM2" s="3048">
        <f>'Soalan 13C(ms34-35)'!BB55</f>
        <v>0</v>
      </c>
      <c r="AKN2" s="3048">
        <f>'Soalan 13C(ms34-35)'!BB58</f>
        <v>0</v>
      </c>
      <c r="AKO2" s="3048">
        <f>'Soalan 13C(ms34-35)'!BB61</f>
        <v>0</v>
      </c>
      <c r="AKP2" s="3048">
        <f>'Soalan 13C(ms34-35)'!BB64</f>
        <v>0</v>
      </c>
      <c r="AKQ2" s="3048">
        <f>'Soalan 13C(ms34-35)'!BB67</f>
        <v>0</v>
      </c>
      <c r="AKR2" s="3048" t="str">
        <f>'Soalan 13C(ms34-35)'!BM55</f>
        <v>08</v>
      </c>
      <c r="AKS2" s="3048" t="str">
        <f>'Soalan 13C(ms34-35)'!BM58</f>
        <v>08</v>
      </c>
      <c r="AKT2" s="3048" t="str">
        <f>'Soalan 13C(ms34-35)'!BM61</f>
        <v>08</v>
      </c>
      <c r="AKU2" s="2937">
        <f>'Soalan 13C(ms34-35)'!BM64</f>
        <v>0</v>
      </c>
      <c r="AKV2" s="3048">
        <f>'Soalan 13C(ms34-35)'!BQ55</f>
        <v>0</v>
      </c>
      <c r="AKW2" s="3048">
        <f>'Soalan 13C(ms34-35)'!BQ58</f>
        <v>0</v>
      </c>
      <c r="AKX2" s="3048">
        <f>'Soalan 13C(ms34-35)'!BQ61</f>
        <v>0</v>
      </c>
      <c r="AKY2" s="2937">
        <f>'Soalan 13C(ms34-35)'!BQ64</f>
        <v>0</v>
      </c>
      <c r="AKZ2" s="3048">
        <f>'Soalan 13C(ms34-35)'!P74</f>
        <v>0</v>
      </c>
      <c r="ALA2" s="3048">
        <f>'Soalan 13C(ms34-35)'!P77</f>
        <v>0</v>
      </c>
      <c r="ALB2" s="3048">
        <f>'Soalan 13C(ms34-35)'!P80</f>
        <v>0</v>
      </c>
      <c r="ALC2" s="3048" t="str">
        <f>'Soalan 13C(ms34-35)'!E81</f>
        <v>…………………………………..</v>
      </c>
      <c r="ALD2" s="3048">
        <f>'Soalan 13C(ms34-35)'!M79</f>
        <v>0</v>
      </c>
      <c r="ALE2" s="3048">
        <f>'Soalan 13C(ms34-35)'!P83</f>
        <v>0</v>
      </c>
      <c r="ALF2" s="3048">
        <f>'Soalan 13C(ms34-35)'!P89</f>
        <v>0</v>
      </c>
      <c r="ALG2" s="3048">
        <f>'Soalan 13C(ms34-35)'!AA74</f>
        <v>0</v>
      </c>
      <c r="ALH2" s="3048">
        <f>'Soalan 13C(ms34-35)'!AA77</f>
        <v>0</v>
      </c>
      <c r="ALI2" s="3048">
        <f>'Soalan 13C(ms34-35)'!AA80</f>
        <v>0</v>
      </c>
      <c r="ALJ2" s="3048">
        <f>'Soalan 13C(ms34-35)'!AA83</f>
        <v>0</v>
      </c>
      <c r="ALK2" s="3048">
        <f>'Soalan 13C(ms34-35)'!AA89</f>
        <v>0</v>
      </c>
      <c r="ALL2" s="3048">
        <f>'Soalan 13C(ms34-35)'!AQ74</f>
        <v>0</v>
      </c>
      <c r="ALM2" s="3048">
        <f>'Soalan 13C(ms34-35)'!AQ77</f>
        <v>0</v>
      </c>
      <c r="ALN2" s="3048">
        <f>'Soalan 13C(ms34-35)'!AQ80</f>
        <v>0</v>
      </c>
      <c r="ALO2" s="3048">
        <f>'Soalan 13C(ms34-35)'!AQ83</f>
        <v>0</v>
      </c>
      <c r="ALP2" s="3048">
        <f>'Soalan 13C(ms34-35)'!AQ89</f>
        <v>0</v>
      </c>
      <c r="ALQ2" s="3048">
        <f>'Soalan 13C(ms34-35)'!BB74</f>
        <v>0</v>
      </c>
      <c r="ALR2" s="3048">
        <f>'Soalan 13C(ms34-35)'!BB77</f>
        <v>0</v>
      </c>
      <c r="ALS2" s="3048">
        <f>'Soalan 13C(ms34-35)'!BB80</f>
        <v>0</v>
      </c>
      <c r="ALT2" s="3048">
        <f>'Soalan 13C(ms34-35)'!BB83</f>
        <v>0</v>
      </c>
      <c r="ALU2" s="3048">
        <f>'Soalan 13C(ms34-35)'!BB89</f>
        <v>0</v>
      </c>
      <c r="ALV2" s="3048" t="str">
        <f>'Soalan 13C(ms34-35)'!BM74</f>
        <v>08</v>
      </c>
      <c r="ALW2" s="3048" t="str">
        <f>'Soalan 13C(ms34-35)'!BM77</f>
        <v>08</v>
      </c>
      <c r="ALX2" s="2937">
        <f>'Soalan 13C(ms34-35)'!BM80</f>
        <v>0</v>
      </c>
      <c r="ALY2" s="3048">
        <f>'Soalan 13C(ms34-35)'!BQ74</f>
        <v>0</v>
      </c>
      <c r="ALZ2" s="3048">
        <f>'Soalan 13C(ms34-35)'!BQ77</f>
        <v>0</v>
      </c>
      <c r="AMA2" s="2937">
        <f>'Soalan 13C(ms34-35)'!BQ80</f>
        <v>0</v>
      </c>
      <c r="AMB2" s="2937">
        <f>'Soalan 14 (ms36-37)'!N17</f>
        <v>0</v>
      </c>
      <c r="AMC2" s="2937">
        <f>'Soalan 14 (ms36-37)'!N19</f>
        <v>0</v>
      </c>
      <c r="AMD2" s="2937">
        <f>'Soalan 14 (ms36-37)'!N21</f>
        <v>0</v>
      </c>
      <c r="AME2" s="2937">
        <f>'Soalan 14 (ms36-37)'!N23</f>
        <v>0</v>
      </c>
      <c r="AMF2" s="2937">
        <f>'Soalan 14 (ms36-37)'!N25</f>
        <v>0</v>
      </c>
      <c r="AMG2" s="2937">
        <f>'Soalan 14 (ms36-37)'!N27</f>
        <v>0</v>
      </c>
      <c r="AMH2" s="2937">
        <f>'Soalan 14 (ms36-37)'!N29</f>
        <v>0</v>
      </c>
      <c r="AMI2" s="2937">
        <f>'Soalan 14 (ms36-37)'!N31</f>
        <v>0</v>
      </c>
      <c r="AMJ2" s="2937">
        <f>'Soalan 14 (ms36-37)'!N33</f>
        <v>0</v>
      </c>
      <c r="AMK2" s="2937">
        <f>'Soalan 14 (ms36-37)'!N35</f>
        <v>0</v>
      </c>
      <c r="AML2" s="2937">
        <f>'Soalan 14 (ms36-37)'!N37</f>
        <v>0</v>
      </c>
      <c r="AMM2" s="2937">
        <f>'Soalan 14 (ms36-37)'!N39</f>
        <v>0</v>
      </c>
      <c r="AMN2" s="2937">
        <f>'Soalan 14 (ms36-37)'!N41</f>
        <v>0</v>
      </c>
      <c r="AMO2" s="2937">
        <f>'Soalan 14 (ms36-37)'!N43</f>
        <v>0</v>
      </c>
      <c r="AMP2" s="2937">
        <f>'Soalan 14 (ms36-37)'!N45</f>
        <v>0</v>
      </c>
      <c r="AMQ2" s="2937">
        <f>'Soalan 14 (ms36-37)'!N47</f>
        <v>0</v>
      </c>
      <c r="AMR2" s="2937">
        <f>'Soalan 14 (ms36-37)'!AU17</f>
        <v>0</v>
      </c>
      <c r="AMS2" s="2937">
        <f>'Soalan 14 (ms36-37)'!AU19</f>
        <v>0</v>
      </c>
      <c r="AMT2" s="2937">
        <f>'Soalan 14 (ms36-37)'!AU21</f>
        <v>0</v>
      </c>
      <c r="AMU2" s="2937">
        <f>'Soalan 14 (ms36-37)'!AU23</f>
        <v>0</v>
      </c>
      <c r="AMV2" s="2937">
        <f>'Soalan 14 (ms36-37)'!AU25</f>
        <v>0</v>
      </c>
      <c r="AMW2" s="2937">
        <f>'Soalan 14 (ms36-37)'!AU27</f>
        <v>0</v>
      </c>
      <c r="AMX2" s="2937">
        <f>'Soalan 14 (ms36-37)'!AU29</f>
        <v>0</v>
      </c>
      <c r="AMY2" s="2937">
        <f>'Soalan 14 (ms36-37)'!AU31</f>
        <v>0</v>
      </c>
      <c r="AMZ2" s="2937">
        <f>'Soalan 14 (ms36-37)'!AU33</f>
        <v>0</v>
      </c>
      <c r="ANA2" s="2937">
        <f>'Soalan 14 (ms36-37)'!AU35</f>
        <v>0</v>
      </c>
      <c r="ANB2" s="2936" t="str">
        <f>'Soalan 14 (ms36-37)'!AI34</f>
        <v>-----------------------------------------------------</v>
      </c>
      <c r="ANC2" s="2937">
        <f>'Soalan 14 (ms36-37)'!AU37</f>
        <v>0</v>
      </c>
      <c r="AND2" s="2936" t="str">
        <f>'Soalan 14 (ms36-37)'!AI36</f>
        <v>-----------------------------------------------------</v>
      </c>
      <c r="ANE2" s="2937">
        <f>'Soalan 14 (ms36-37)'!AU39</f>
        <v>0</v>
      </c>
      <c r="ANF2" s="2937">
        <f>'Soalan 14 (ms36-37)'!AU41</f>
        <v>0</v>
      </c>
      <c r="ANG2" s="2936" t="str">
        <f>'Soalan 14 (ms36-37)'!AI40</f>
        <v>-----------------------------------------------------</v>
      </c>
      <c r="ANH2" s="2937">
        <f>'Soalan 14 (ms36-37)'!AU43</f>
        <v>0</v>
      </c>
      <c r="ANI2" s="2936" t="str">
        <f>'Soalan 14 (ms36-37)'!AI42</f>
        <v>-----------------------------------------------------</v>
      </c>
      <c r="ANJ2" s="2937">
        <f>'Soalan 14 (ms36-37)'!AU45</f>
        <v>0</v>
      </c>
      <c r="ANK2" s="2936" t="str">
        <f>'Soalan 14 (ms36-37)'!AI44</f>
        <v>-----------------------------------------------------</v>
      </c>
      <c r="ANL2" s="4397">
        <f>'Soalan 14 (ms36-37)'!AU47</f>
        <v>0</v>
      </c>
      <c r="ANM2" s="2937">
        <f>'Soalan 14 (ms36-37)'!X17</f>
        <v>0</v>
      </c>
      <c r="ANN2" s="2937">
        <f>'Soalan 14 (ms36-37)'!X19</f>
        <v>0</v>
      </c>
      <c r="ANO2" s="2937">
        <f>'Soalan 14 (ms36-37)'!X21</f>
        <v>0</v>
      </c>
      <c r="ANP2" s="2937">
        <f>'Soalan 14 (ms36-37)'!X23</f>
        <v>0</v>
      </c>
      <c r="ANQ2" s="2937">
        <f>'Soalan 14 (ms36-37)'!X25</f>
        <v>0</v>
      </c>
      <c r="ANR2" s="2937">
        <f>'Soalan 14 (ms36-37)'!X27</f>
        <v>0</v>
      </c>
      <c r="ANS2" s="2937">
        <f>'Soalan 14 (ms36-37)'!X29</f>
        <v>0</v>
      </c>
      <c r="ANT2" s="2937">
        <f>'Soalan 14 (ms36-37)'!X31</f>
        <v>0</v>
      </c>
      <c r="ANU2" s="2937">
        <f>'Soalan 14 (ms36-37)'!X33</f>
        <v>0</v>
      </c>
      <c r="ANV2" s="2937">
        <f>'Soalan 14 (ms36-37)'!X35</f>
        <v>0</v>
      </c>
      <c r="ANW2" s="2937">
        <f>'Soalan 14 (ms36-37)'!X37</f>
        <v>0</v>
      </c>
      <c r="ANX2" s="2937">
        <f>'Soalan 14 (ms36-37)'!X39</f>
        <v>0</v>
      </c>
      <c r="ANY2" s="2937">
        <f>'Soalan 14 (ms36-37)'!X41</f>
        <v>0</v>
      </c>
      <c r="ANZ2" s="2937">
        <f>'Soalan 14 (ms36-37)'!X43</f>
        <v>0</v>
      </c>
      <c r="AOA2" s="2937">
        <f>'Soalan 14 (ms36-37)'!X45</f>
        <v>0</v>
      </c>
      <c r="AOB2" s="4416">
        <f>'Soalan 14 (ms36-37)'!X47</f>
        <v>0</v>
      </c>
      <c r="AOC2" s="4416">
        <f>'Soalan 14 (ms36-37)'!BE17</f>
        <v>0</v>
      </c>
      <c r="AOD2" s="4416">
        <f>'Soalan 14 (ms36-37)'!BE19</f>
        <v>0</v>
      </c>
      <c r="AOE2" s="4416">
        <f>'Soalan 14 (ms36-37)'!BE21</f>
        <v>0</v>
      </c>
      <c r="AOF2" s="4416">
        <f>'Soalan 14 (ms36-37)'!BE23</f>
        <v>0</v>
      </c>
      <c r="AOG2" s="4416">
        <f>'Soalan 14 (ms36-37)'!BE25</f>
        <v>0</v>
      </c>
      <c r="AOH2" s="4416">
        <f>'Soalan 14 (ms36-37)'!BE27</f>
        <v>0</v>
      </c>
      <c r="AOI2" s="4416">
        <f>'Soalan 14 (ms36-37)'!BE29</f>
        <v>0</v>
      </c>
      <c r="AOJ2" s="4416">
        <f>'Soalan 14 (ms36-37)'!BE31</f>
        <v>0</v>
      </c>
      <c r="AOK2" s="4416">
        <f>'Soalan 14 (ms36-37)'!BE33</f>
        <v>0</v>
      </c>
      <c r="AOL2" s="4416">
        <f>'Soalan 14 (ms36-37)'!BE39</f>
        <v>0</v>
      </c>
      <c r="AOM2" s="4416">
        <f>'Soalan 14 (ms36-37)'!AE17</f>
        <v>0</v>
      </c>
      <c r="AON2" s="4416">
        <f>'Soalan 14 (ms36-37)'!AE19</f>
        <v>0</v>
      </c>
      <c r="AOO2" s="4416">
        <f>'Soalan 14 (ms36-37)'!AE21</f>
        <v>0</v>
      </c>
      <c r="AOP2" s="4416">
        <f>'Soalan 14 (ms36-37)'!AE23</f>
        <v>0</v>
      </c>
      <c r="AOQ2" s="4416">
        <f>'Soalan 14 (ms36-37)'!AE25</f>
        <v>0</v>
      </c>
      <c r="AOR2" s="4416">
        <f>'Soalan 14 (ms36-37)'!AE27</f>
        <v>0</v>
      </c>
      <c r="AOS2" s="4416">
        <f>'Soalan 14 (ms36-37)'!AE29</f>
        <v>0</v>
      </c>
      <c r="AOT2" s="4416">
        <f>'Soalan 14 (ms36-37)'!AE31</f>
        <v>0</v>
      </c>
      <c r="AOU2" s="4416">
        <f>'Soalan 14 (ms36-37)'!AE33</f>
        <v>0</v>
      </c>
      <c r="AOV2" s="4416">
        <f>'Soalan 14 (ms36-37)'!AE35</f>
        <v>0</v>
      </c>
      <c r="AOW2" s="4416">
        <f>'Soalan 14 (ms36-37)'!AE37</f>
        <v>0</v>
      </c>
      <c r="AOX2" s="4416">
        <f>'Soalan 14 (ms36-37)'!AE39</f>
        <v>0</v>
      </c>
      <c r="AOY2" s="4416">
        <f>'Soalan 14 (ms36-37)'!AE41</f>
        <v>0</v>
      </c>
      <c r="AOZ2" s="4416">
        <f>'Soalan 14 (ms36-37)'!AE43</f>
        <v>0</v>
      </c>
      <c r="APA2" s="4416">
        <f>'Soalan 14 (ms36-37)'!AE45</f>
        <v>0</v>
      </c>
      <c r="APB2" s="4416">
        <f>'Soalan 14 (ms36-37)'!AE47</f>
        <v>0</v>
      </c>
      <c r="APC2" s="4416">
        <f>'Soalan 14 (ms36-37)'!BL17</f>
        <v>0</v>
      </c>
      <c r="APD2" s="4416">
        <f>'Soalan 14 (ms36-37)'!BL19</f>
        <v>0</v>
      </c>
      <c r="APE2" s="4416">
        <f>'Soalan 14 (ms36-37)'!BL21</f>
        <v>0</v>
      </c>
      <c r="APF2" s="4416">
        <f>'Soalan 14 (ms36-37)'!BL23</f>
        <v>0</v>
      </c>
      <c r="APG2" s="4416">
        <f>'Soalan 14 (ms36-37)'!BL25</f>
        <v>0</v>
      </c>
      <c r="APH2" s="4416">
        <f>'Soalan 14 (ms36-37)'!BL27</f>
        <v>0</v>
      </c>
      <c r="API2" s="4416">
        <f>'Soalan 14 (ms36-37)'!BL29</f>
        <v>0</v>
      </c>
      <c r="APJ2" s="4416">
        <f>'Soalan 14 (ms36-37)'!BL31</f>
        <v>0</v>
      </c>
      <c r="APK2" s="4416">
        <f>'Soalan 14 (ms36-37)'!BL33</f>
        <v>0</v>
      </c>
      <c r="APL2" s="4416">
        <f>'Soalan 14 (ms36-37)'!BL35</f>
        <v>0</v>
      </c>
      <c r="APM2" s="4416">
        <f>'Soalan 14 (ms36-37)'!BL37</f>
        <v>0</v>
      </c>
      <c r="APN2" s="4416">
        <f>'Soalan 14 (ms36-37)'!BL39</f>
        <v>0</v>
      </c>
      <c r="APO2" s="4416">
        <f>'Soalan 14 (ms36-37)'!BL41</f>
        <v>0</v>
      </c>
      <c r="APP2" s="4416">
        <f>'Soalan 14 (ms36-37)'!BL43</f>
        <v>0</v>
      </c>
      <c r="APQ2" s="4416">
        <f>'Soalan 14 (ms36-37)'!BL45</f>
        <v>0</v>
      </c>
      <c r="APR2" s="4395">
        <f>'Soalan 15&amp;16 (ms38)'!M10</f>
        <v>0</v>
      </c>
      <c r="APS2" s="4395">
        <f>'Soalan 15&amp;16 (ms38)'!T10</f>
        <v>0</v>
      </c>
      <c r="APT2" s="4395">
        <f>'Soalan 15&amp;16 (ms38)'!S31</f>
        <v>0</v>
      </c>
      <c r="APU2" s="4395">
        <f>'Soalan 15&amp;16 (ms38)'!S35</f>
        <v>0</v>
      </c>
      <c r="APV2" s="4395">
        <f>'Soalan 15&amp;16 (ms38)'!S39</f>
        <v>0</v>
      </c>
      <c r="APW2" s="4395">
        <f>'Soalan 15&amp;16 (ms38)'!S43</f>
        <v>0</v>
      </c>
      <c r="APX2" s="4395">
        <f>'Soalan 15&amp;16 (ms38)'!S47</f>
        <v>0</v>
      </c>
      <c r="APY2" s="4395">
        <f>'Soalan 15&amp;16 (ms38)'!S51</f>
        <v>0</v>
      </c>
      <c r="APZ2" s="4395">
        <f>'Soalan 15&amp;16 (ms38)'!S55</f>
        <v>0</v>
      </c>
      <c r="AQA2" s="4395">
        <f>'Soalan 15&amp;16 (ms38)'!S59</f>
        <v>0</v>
      </c>
      <c r="AQB2" s="4395">
        <f>'Soalan 15&amp;16 (ms38)'!S63</f>
        <v>0</v>
      </c>
      <c r="AQC2" s="4395">
        <f>'Soalan 15&amp;16 (ms38)'!S67</f>
        <v>0</v>
      </c>
      <c r="AQD2" s="4395">
        <f>'Soalan 15&amp;16 (ms38)'!S71</f>
        <v>0</v>
      </c>
      <c r="AQE2" s="4395">
        <f>'Soalan 15&amp;16 (ms38)'!S75</f>
        <v>0</v>
      </c>
      <c r="AQF2" s="4395">
        <f>'Soalan 15&amp;16 (ms38)'!S79</f>
        <v>0</v>
      </c>
      <c r="AQG2" s="4395">
        <f>'Soalan 15&amp;16 (ms38)'!S83</f>
        <v>0</v>
      </c>
      <c r="AQH2" s="4395">
        <f>'Soalan 15&amp;16 (ms38)'!S87</f>
        <v>0</v>
      </c>
      <c r="AQI2" s="4395">
        <f>'Soalan 15&amp;16 (ms38)'!S91</f>
        <v>0</v>
      </c>
      <c r="AQJ2" s="4402">
        <f>IF('Seksyen A'!F18&lt;&gt;"",1,IF('Seksyen A'!F23&lt;&gt;"",2,0))</f>
        <v>0</v>
      </c>
      <c r="AQK2" s="4395">
        <f>'Seksyen A'!AD29</f>
        <v>0</v>
      </c>
      <c r="AQL2" s="4402">
        <f>IF('Seksyen A'!F39&lt;&gt;"",1,IF('Seksyen A'!F53&lt;&gt;"",2,0))</f>
        <v>0</v>
      </c>
      <c r="AQM2" s="4395">
        <f>'Seksyen A'!AF47</f>
        <v>0</v>
      </c>
      <c r="AQN2" s="4395">
        <f>'Seksyen A'!AF50</f>
        <v>0</v>
      </c>
      <c r="AQO2" s="4395">
        <f>'Seksyen A'!AE61</f>
        <v>0</v>
      </c>
      <c r="AQP2" s="4395">
        <f>'Seksyen A'!AE64</f>
        <v>0</v>
      </c>
      <c r="AQQ2" s="4395">
        <f>'Seksyen A'!AE67</f>
        <v>0</v>
      </c>
      <c r="AQR2" s="4395">
        <f>'Seksyen A'!AE70</f>
        <v>0</v>
      </c>
      <c r="AQS2" s="4395">
        <f>'Seksyen A'!AE73</f>
        <v>0</v>
      </c>
      <c r="AQT2" s="4395">
        <f>'Seksyen A'!AE76</f>
        <v>0</v>
      </c>
      <c r="AQU2" s="4395">
        <f>'Seksyen A'!AE105</f>
        <v>0</v>
      </c>
      <c r="AQV2" s="4395">
        <f>'Seksyen A'!AE108</f>
        <v>0</v>
      </c>
      <c r="AQW2" s="4395">
        <f>'Seksyen A'!AE111</f>
        <v>0</v>
      </c>
      <c r="AQX2" s="4395">
        <f>'Seksyen A'!AE114</f>
        <v>0</v>
      </c>
      <c r="AQY2" s="4395">
        <f>'Seksyen A'!AE117</f>
        <v>0</v>
      </c>
      <c r="AQZ2" s="4395">
        <f>'Seksyen A'!AE120</f>
        <v>0</v>
      </c>
      <c r="ARA2" s="4395">
        <f>'Seksyen A'!AE123</f>
        <v>0</v>
      </c>
      <c r="ARB2" s="4395">
        <f>'Seksyen A'!AE126</f>
        <v>0</v>
      </c>
      <c r="ARC2" s="4395">
        <f>'Seksyen A'!AE129</f>
        <v>0</v>
      </c>
      <c r="ARD2" s="4395">
        <f>'Seksyen A'!AE132</f>
        <v>0</v>
      </c>
      <c r="ARE2" s="4395">
        <f>'Seksyen A'!AE138</f>
        <v>0</v>
      </c>
      <c r="ARF2" s="4395">
        <f>'Seksyen A'!AE141</f>
        <v>0</v>
      </c>
      <c r="ARG2" s="4395">
        <f>'Seksyen A'!AE144</f>
        <v>0</v>
      </c>
      <c r="ARH2" s="4395">
        <f>'Seksyen A'!AE147</f>
        <v>0</v>
      </c>
      <c r="ARI2" s="4402">
        <f>IF('Seksyen A'!E159&lt;&gt;"",1,IF('Seksyen A'!O159&lt;&gt;"",2,0))</f>
        <v>0</v>
      </c>
      <c r="ARJ2" s="4395">
        <f>'Seksyen A'!AE165</f>
        <v>0</v>
      </c>
      <c r="ARK2" s="4395">
        <f>'Seksyen A'!AE168</f>
        <v>0</v>
      </c>
      <c r="ARL2" s="2936">
        <f>'Seksyen A'!AE171</f>
        <v>0</v>
      </c>
      <c r="ARM2" s="2936">
        <f>'Seksyen A'!AE174</f>
        <v>0</v>
      </c>
      <c r="ARN2" s="2936">
        <f>'Seksyen A'!AE208</f>
        <v>0</v>
      </c>
      <c r="ARO2" s="2936">
        <f>'Seksyen A'!AE211</f>
        <v>0</v>
      </c>
      <c r="ARP2" s="2936">
        <f>'Seksyen A'!AE214</f>
        <v>0</v>
      </c>
      <c r="ARQ2" s="2936">
        <f>'Seksyen A'!AE217</f>
        <v>0</v>
      </c>
      <c r="ARR2" s="2936">
        <f>'Seksyen A'!AE220</f>
        <v>0</v>
      </c>
      <c r="ARS2" s="2936">
        <f>'Seksyen A'!AE223</f>
        <v>0</v>
      </c>
      <c r="ART2" s="2936">
        <f>'Seksyen A'!AE226</f>
        <v>0</v>
      </c>
      <c r="ARU2" s="2936">
        <f>'Seksyen A'!AE229</f>
        <v>0</v>
      </c>
      <c r="ARV2" s="2936">
        <f>'Seksyen A'!AE232</f>
        <v>0</v>
      </c>
      <c r="ARW2" s="2936">
        <f>'Seksyen A'!E235</f>
        <v>0</v>
      </c>
      <c r="ARX2" s="2936">
        <f>'Seksyen A'!AE239</f>
        <v>0</v>
      </c>
      <c r="ARY2" s="4402">
        <f>IF('Seksyen A'!F247&lt;&gt;"",1,IF('Seksyen A'!P247&lt;&gt;"",2,0))</f>
        <v>0</v>
      </c>
      <c r="ARZ2" s="4402">
        <f>IF('Seksyen A'!E295&lt;&gt;"",1,IF('Seksyen A'!O295&lt;&gt;"",2,0))</f>
        <v>0</v>
      </c>
      <c r="ASA2" s="2936">
        <f>'Seksyen A'!AE304</f>
        <v>0</v>
      </c>
      <c r="ASB2" s="2936">
        <f>'Seksyen A'!AE307</f>
        <v>0</v>
      </c>
      <c r="ASC2" s="2936">
        <f>'Seksyen A'!AE310</f>
        <v>0</v>
      </c>
      <c r="ASD2" s="2936">
        <f>'Seksyen A'!AE313</f>
        <v>0</v>
      </c>
      <c r="ASE2" s="2936">
        <f>'Seksyen A'!AE316</f>
        <v>0</v>
      </c>
      <c r="ASF2" s="2936">
        <f>'Seksyen A'!AE324</f>
        <v>0</v>
      </c>
      <c r="ASG2" s="2936">
        <f>'Seksyen A'!AE328</f>
        <v>0</v>
      </c>
      <c r="ASH2" s="4402">
        <f>IF('Seksyen A'!E336&lt;&gt;"",1,IF('Seksyen A'!O336&lt;&gt;"",2,0))</f>
        <v>0</v>
      </c>
      <c r="ASI2" s="2936">
        <f>'Seksyen A'!AB356</f>
        <v>0</v>
      </c>
      <c r="ASJ2" s="2936">
        <f>'Seksyen A'!AB395</f>
        <v>0</v>
      </c>
      <c r="ASK2" s="2936">
        <f>'Seksyen A'!AB399</f>
        <v>0</v>
      </c>
      <c r="ASL2" s="2936">
        <f>'Seksyen A'!AB403</f>
        <v>0</v>
      </c>
      <c r="ASM2" s="2936">
        <f>'Seksyen A'!AB414</f>
        <v>0</v>
      </c>
      <c r="ASN2" s="2936">
        <f>'Seksyen A'!AB417</f>
        <v>0</v>
      </c>
      <c r="ASO2" s="4402">
        <f>IF('Seksyen A'!E429&lt;&gt;"",1,IF('Seksyen A'!O429&lt;&gt;"",2,0))</f>
        <v>0</v>
      </c>
      <c r="ASP2" s="2936">
        <f>'Seksyen A'!AC444</f>
        <v>0</v>
      </c>
      <c r="ASQ2" s="2936">
        <f>'Seksyen A'!AC454</f>
        <v>0</v>
      </c>
      <c r="ASR2" s="2936">
        <f>'Seksyen A'!AC458</f>
        <v>0</v>
      </c>
      <c r="ASS2" s="2936">
        <f>'Seksyen A'!AC462</f>
        <v>0</v>
      </c>
      <c r="AST2" s="2936">
        <f>'Seksyen A'!AC472</f>
        <v>0</v>
      </c>
      <c r="ASU2" s="2936">
        <f>'Seksyen A'!AC475</f>
        <v>0</v>
      </c>
      <c r="ASV2" s="4402">
        <f>IF('Seksyen B_OGSE'!D12&lt;&gt;"",1,IF('Seksyen B_OGSE'!J12&lt;&gt;"",2,0))</f>
        <v>0</v>
      </c>
      <c r="ASW2" s="2936">
        <f>'Seksyen B_OGSE'!D23</f>
        <v>0</v>
      </c>
      <c r="ASX2" s="2936">
        <f>'Seksyen B_OGSE'!D26</f>
        <v>0</v>
      </c>
      <c r="ASY2" s="2936">
        <f>'Seksyen B_OGSE'!D29</f>
        <v>0</v>
      </c>
      <c r="ASZ2" s="2936">
        <f>'Seksyen B_OGSE'!D32</f>
        <v>0</v>
      </c>
      <c r="ATA2" s="2936">
        <f>'Seksyen B_OGSE'!D35</f>
        <v>0</v>
      </c>
      <c r="ATB2" s="2936">
        <f>'Seksyen B_OGSE'!AD22</f>
        <v>0</v>
      </c>
      <c r="ATC2" s="2936">
        <f>'Seksyen B_OGSE'!AD25</f>
        <v>0</v>
      </c>
      <c r="ATD2" s="2936">
        <f>'Seksyen B_OGSE'!AD28</f>
        <v>0</v>
      </c>
      <c r="ATE2" s="2936">
        <f>'Seksyen B_OGSE'!AD31</f>
        <v>0</v>
      </c>
      <c r="ATF2" s="2936">
        <f>'Seksyen B_OGSE'!AD34</f>
        <v>0</v>
      </c>
      <c r="ATG2" s="2936">
        <f>'Seksyen B_OGSE'!Y42</f>
        <v>0</v>
      </c>
      <c r="ATH2" s="2936">
        <f>'Seksyen B_OGSE'!AD46</f>
        <v>0</v>
      </c>
      <c r="ATI2" s="2936">
        <f>'Seksyen C'!AI11</f>
        <v>0</v>
      </c>
      <c r="ATJ2" s="2936">
        <f>'Seksyen C'!AI16</f>
        <v>0</v>
      </c>
      <c r="ATK2" s="2936">
        <f>'Seksyen C'!AI19</f>
        <v>0</v>
      </c>
      <c r="ATL2" s="2936">
        <f>'Seksyen C'!AI22</f>
        <v>0</v>
      </c>
      <c r="ATM2" s="2936">
        <f>'Seksyen C'!AI29</f>
        <v>0</v>
      </c>
      <c r="ATN2" s="2936">
        <f>'Seksyen C'!AI32</f>
        <v>0</v>
      </c>
      <c r="ATO2" s="2936">
        <f>'Seksyen C'!AI35</f>
        <v>0</v>
      </c>
      <c r="ATP2" s="2936">
        <f>'Seksyen C'!AI38</f>
        <v>0</v>
      </c>
      <c r="ATQ2" s="2936">
        <f>'Seksyen C'!AI41</f>
        <v>0</v>
      </c>
      <c r="ATR2" s="4402">
        <f>IF('Seksyen C'!E54&lt;&gt;"",1,IF('Seksyen C'!E57&lt;&gt;"",2,0))</f>
        <v>0</v>
      </c>
      <c r="ATS2" s="2936">
        <f>'Seksyen C'!AG64</f>
        <v>0</v>
      </c>
      <c r="ATT2" s="2936">
        <f>'Seksyen C'!AG67</f>
        <v>0</v>
      </c>
      <c r="ATU2" s="2936">
        <f>'Seksyen C'!AG70</f>
        <v>0</v>
      </c>
      <c r="ATV2" s="2936">
        <f>'Seksyen C'!AG77</f>
        <v>0</v>
      </c>
      <c r="ATW2" s="2936">
        <f>'Seksyen C'!AG80</f>
        <v>0</v>
      </c>
      <c r="ATX2" s="2936">
        <f>'Seksyen C'!AG83</f>
        <v>0</v>
      </c>
      <c r="ATY2" s="2936">
        <f>'Seksyen C'!AG90</f>
        <v>0</v>
      </c>
      <c r="ATZ2" s="2936">
        <f>'Seksyen C'!AG93</f>
        <v>0</v>
      </c>
      <c r="AUA2" s="2936">
        <f>'Seksyen C'!AG96</f>
        <v>0</v>
      </c>
      <c r="AUB2" s="2936">
        <f>'Seksyen C'!AG99</f>
        <v>0</v>
      </c>
      <c r="AUC2" s="2936">
        <f>'Seksyen C'!AG102</f>
        <v>0</v>
      </c>
      <c r="AUD2" s="2936">
        <f>'Seksyen C'!AG105</f>
        <v>0</v>
      </c>
      <c r="AUE2" s="2936">
        <f>'Seksyen C'!AH110</f>
        <v>0</v>
      </c>
      <c r="AUF2" s="2936">
        <f>'Seksyen C'!AG121</f>
        <v>0</v>
      </c>
      <c r="AUG2" s="2936">
        <f>'Seksyen C'!AG124</f>
        <v>0</v>
      </c>
      <c r="AUH2" s="2936">
        <f>'Seksyen C'!AG127</f>
        <v>0</v>
      </c>
      <c r="AUI2" s="2936">
        <f>'Seksyen C'!P143</f>
        <v>0</v>
      </c>
      <c r="AUJ2" s="2936">
        <f>'Seksyen C'!P146</f>
        <v>0</v>
      </c>
      <c r="AUK2" s="2936">
        <f>'Seksyen C'!P149</f>
        <v>0</v>
      </c>
      <c r="AUL2" s="2936">
        <f>'Seksyen C'!X143</f>
        <v>0</v>
      </c>
      <c r="AUM2" s="2936">
        <f>'Seksyen C'!X146</f>
        <v>0</v>
      </c>
      <c r="AUN2" s="2936">
        <f>'Seksyen C'!X149</f>
        <v>0</v>
      </c>
      <c r="AUO2" s="4402">
        <f>IF('Seksyen C'!E157&lt;&gt;"",1,IF('Seksyen C'!J157&lt;&gt;"",2,0))</f>
        <v>0</v>
      </c>
      <c r="AUP2" s="2936">
        <f>'Seksyen C'!X165</f>
        <v>0</v>
      </c>
      <c r="AUQ2" s="2936">
        <f>'Seksyen D'!R19</f>
        <v>0</v>
      </c>
      <c r="AUR2" s="2936">
        <f>'Seksyen D'!R25</f>
        <v>0</v>
      </c>
      <c r="AUS2" s="2936">
        <f>'Seksyen D'!R28</f>
        <v>0</v>
      </c>
      <c r="AUT2" s="2936">
        <f>'Seksyen D'!R31</f>
        <v>0</v>
      </c>
      <c r="AUU2" s="2936">
        <f>'Seksyen D'!R34</f>
        <v>0</v>
      </c>
      <c r="AUV2" s="2936">
        <f>'Seksyen D'!X19</f>
        <v>0</v>
      </c>
      <c r="AUW2" s="2936">
        <f>'Seksyen D'!X25</f>
        <v>0</v>
      </c>
      <c r="AUX2" s="2936">
        <f>'Seksyen D'!X28</f>
        <v>0</v>
      </c>
      <c r="AUY2" s="2936">
        <f>'Seksyen D'!X31</f>
        <v>0</v>
      </c>
      <c r="AUZ2" s="2936">
        <f>'Seksyen D'!X34</f>
        <v>0</v>
      </c>
      <c r="AVA2" s="4402">
        <f>IF('Seksyen E'!F13&lt;&gt;"",1,IF('Seksyen E'!K13&lt;&gt;"",2,0))</f>
        <v>0</v>
      </c>
      <c r="AVB2" s="4402">
        <f>IF('Seksyen E'!F21&lt;&gt;"",1,IF('Seksyen E'!K21&lt;&gt;"",2,0))</f>
        <v>0</v>
      </c>
      <c r="AVC2" s="4402">
        <f>IF('Seksyen E'!F29&lt;&gt;"",1,IF('Seksyen E'!K29&lt;&gt;"",2,0))</f>
        <v>0</v>
      </c>
      <c r="AVD2" s="2936">
        <f>'Seksyen E'!H40</f>
        <v>0</v>
      </c>
      <c r="AVE2" s="2936">
        <f>'Seksyen E'!S40</f>
        <v>0</v>
      </c>
      <c r="AVF2" s="2936">
        <f>'Seksyen E'!O48</f>
        <v>0</v>
      </c>
      <c r="AVG2" s="2936">
        <f>'Seksyen E'!O51</f>
        <v>0</v>
      </c>
      <c r="AVH2" s="2936">
        <f>'Seksyen E'!O54</f>
        <v>0</v>
      </c>
      <c r="AVI2" s="2936">
        <f>'Seksyen E'!O57</f>
        <v>0</v>
      </c>
      <c r="AVJ2" s="2936">
        <f>'Seksyen E'!AD48</f>
        <v>0</v>
      </c>
      <c r="AVK2" s="2936">
        <f>'Seksyen E'!AD51</f>
        <v>0</v>
      </c>
      <c r="AVL2" s="2936">
        <f>'Seksyen E'!AD54</f>
        <v>0</v>
      </c>
      <c r="AVM2" s="4402">
        <f>IF('Seksyen E'!F65&lt;&gt;"",1,IF('Seksyen E'!K65&lt;&gt;"",2,0))</f>
        <v>0</v>
      </c>
      <c r="AVN2" s="4402">
        <f>IF('Seksyen E'!F73&lt;&gt;"",1,IF('Seksyen E'!K73&lt;&gt;"",2,0))</f>
        <v>0</v>
      </c>
      <c r="AVO2" s="4402">
        <f>IF('Seksyen F'!AI12&lt;&gt;"",1,IF('Seksyen F'!AI15&lt;&gt;"",2,IF('Seksyen F'!AI18&lt;&gt;"",3,IF('Seksyen F'!AI21&lt;&gt;"",4,IF('Seksyen F'!AI24&lt;&gt;"",5,0)))))</f>
        <v>0</v>
      </c>
      <c r="AVP2" s="4402">
        <f>IF('Seksyen F'!D33&lt;&gt;"",1,IF('Seksyen F'!D49&lt;&gt;"",2,0))</f>
        <v>0</v>
      </c>
      <c r="AVQ2" s="2936">
        <f>'Seksyen F'!AG37</f>
        <v>0</v>
      </c>
      <c r="AVR2" s="2936">
        <f>'Seksyen F'!AG40</f>
        <v>0</v>
      </c>
      <c r="AVS2" s="2936">
        <f>'Seksyen F'!AG43</f>
        <v>0</v>
      </c>
      <c r="AVT2" s="2936">
        <f>'Seksyen F'!AG46</f>
        <v>0</v>
      </c>
      <c r="AVU2" s="2936">
        <f>'Seksyen F'!R56</f>
        <v>0</v>
      </c>
      <c r="AVV2" s="2936">
        <f>'Seksyen F'!R59</f>
        <v>0</v>
      </c>
      <c r="AVW2" s="2936">
        <f>'Seksyen F'!R64</f>
        <v>0</v>
      </c>
      <c r="AVX2" s="2936">
        <f>'Seksyen F'!R69</f>
        <v>0</v>
      </c>
      <c r="AVY2" s="2936">
        <f>'Seksyen F'!R72</f>
        <v>0</v>
      </c>
      <c r="AVZ2" s="2936">
        <f>'Seksyen F'!R75</f>
        <v>0</v>
      </c>
      <c r="AWA2" s="2936">
        <f>'Seksyen F'!R78</f>
        <v>0</v>
      </c>
      <c r="AWB2" s="2936">
        <f>'Seksyen F'!R81</f>
        <v>0</v>
      </c>
      <c r="AWC2" s="2936">
        <f>'Seksyen F'!R84</f>
        <v>0</v>
      </c>
      <c r="AWD2" s="2936">
        <f>'Seksyen F'!R87</f>
        <v>0</v>
      </c>
      <c r="AWE2" s="2936">
        <f>'Seksyen F'!AI56</f>
        <v>0</v>
      </c>
      <c r="AWF2" s="2936">
        <f>'Seksyen F'!AI59</f>
        <v>0</v>
      </c>
      <c r="AWG2" s="2936">
        <f>'Seksyen F'!AI62</f>
        <v>0</v>
      </c>
      <c r="AWH2" s="2936">
        <f>'Seksyen F'!AI65</f>
        <v>0</v>
      </c>
      <c r="AWI2" s="2936">
        <f>'Seksyen F'!AI68</f>
        <v>0</v>
      </c>
      <c r="AWJ2" s="2936">
        <f>'Seksyen F'!AI71</f>
        <v>0</v>
      </c>
      <c r="AWK2" s="2936">
        <f>'Seksyen F'!AI74</f>
        <v>0</v>
      </c>
      <c r="AWL2" s="2936">
        <f>'Seksyen F'!AI77</f>
        <v>0</v>
      </c>
      <c r="AWM2" s="2936">
        <f>'Seksyen F'!AI80</f>
        <v>0</v>
      </c>
      <c r="AWN2" s="2936">
        <f>'Seksyen F'!AI83</f>
        <v>0</v>
      </c>
      <c r="AWO2" s="2936">
        <f>'Seksyen F'!AI86</f>
        <v>0</v>
      </c>
      <c r="AWP2" s="2936">
        <f>'Seksyen F'!U88</f>
        <v>0</v>
      </c>
      <c r="AWQ2" s="2936">
        <f>'Seksyen F'!R113</f>
        <v>0</v>
      </c>
      <c r="AWR2" s="2936">
        <f>'Seksyen F'!R116</f>
        <v>0</v>
      </c>
      <c r="AWS2" s="2936">
        <f>'Seksyen F'!R119</f>
        <v>0</v>
      </c>
      <c r="AWT2" s="2936">
        <f>'Seksyen F'!R122</f>
        <v>0</v>
      </c>
      <c r="AWU2" s="2936">
        <f>'Seksyen F'!R125</f>
        <v>0</v>
      </c>
      <c r="AWV2" s="2936">
        <f>'Seksyen F'!R128</f>
        <v>0</v>
      </c>
      <c r="AWW2" s="2936">
        <f>'Seksyen F'!R131</f>
        <v>0</v>
      </c>
      <c r="AWX2" s="2936">
        <f>'Seksyen F'!R134</f>
        <v>0</v>
      </c>
      <c r="AWY2" s="2936">
        <f>'Seksyen F'!R137</f>
        <v>0</v>
      </c>
      <c r="AWZ2" s="2936">
        <f>'Seksyen F'!AI113</f>
        <v>0</v>
      </c>
      <c r="AXA2" s="2936">
        <f>'Seksyen F'!AI116</f>
        <v>0</v>
      </c>
      <c r="AXB2" s="2936">
        <f>'Seksyen F'!AI119</f>
        <v>0</v>
      </c>
      <c r="AXC2" s="2936">
        <f>'Seksyen F'!AI122</f>
        <v>0</v>
      </c>
      <c r="AXD2" s="2936">
        <f>'Seksyen F'!AI125</f>
        <v>0</v>
      </c>
      <c r="AXE2" s="2936">
        <f>'Seksyen F'!AI128</f>
        <v>0</v>
      </c>
      <c r="AXF2" s="2936">
        <f>'Seksyen F'!AI131</f>
        <v>0</v>
      </c>
      <c r="AXG2" s="4395">
        <f>'Seksyen F'!AI134</f>
        <v>0</v>
      </c>
      <c r="AXH2" s="4395">
        <f>'Seksyen F'!U137</f>
        <v>0</v>
      </c>
      <c r="AXI2" s="4402">
        <f>IF('Seksyen F'!D146&lt;&gt;"",1,IF('Seksyen F'!D149&lt;&gt;"",2,IF('Seksyen F'!D152&lt;&gt;"",3,0)))</f>
        <v>0</v>
      </c>
      <c r="AXJ2" s="4395">
        <f>'Seksyen F'!R158</f>
        <v>0</v>
      </c>
      <c r="AXK2" s="4395">
        <f>'Seksyen F'!R161</f>
        <v>0</v>
      </c>
      <c r="AXL2" s="4395">
        <f>'Seksyen F'!R164</f>
        <v>0</v>
      </c>
      <c r="AXM2" s="4395">
        <f>'Seksyen F'!R167</f>
        <v>0</v>
      </c>
      <c r="AXN2" s="4395">
        <f>'Seksyen F'!AI158</f>
        <v>0</v>
      </c>
      <c r="AXO2" s="4395">
        <f>'Seksyen F'!AI161</f>
        <v>0</v>
      </c>
      <c r="AXP2" s="4395">
        <f>'Seksyen F'!AI164</f>
        <v>0</v>
      </c>
      <c r="AXQ2" s="4395">
        <f>'Seksyen F'!U167</f>
        <v>0</v>
      </c>
      <c r="AXR2" s="4402">
        <f>IF('Seksyen F'!R179&lt;&gt;"",1,IF('Seksyen F'!V179&lt;&gt;"",2,IF('Seksyen F'!AA179&lt;&gt;"",3,0)))</f>
        <v>0</v>
      </c>
      <c r="AXS2" s="4402">
        <f>IF('Seksyen F'!R182&lt;&gt;"",1,IF('Seksyen F'!V182&lt;&gt;"",2,IF('Seksyen F'!AA182&lt;&gt;"",3,0)))</f>
        <v>0</v>
      </c>
      <c r="AXT2" s="4402">
        <f>IF('Seksyen F'!R185&lt;&gt;"",1,IF('Seksyen F'!V185&lt;&gt;"",2,IF('Seksyen F'!AA185&lt;&gt;"",3,0)))</f>
        <v>0</v>
      </c>
      <c r="AXU2" s="4402">
        <f>IF('Seksyen F'!R191&lt;&gt;"",1,IF('Seksyen F'!V191&lt;&gt;"",2,IF('Seksyen F'!AA191&lt;&gt;"",3,0)))</f>
        <v>0</v>
      </c>
      <c r="AXV2" s="4402">
        <f>IF('Seksyen F'!R194&lt;&gt;"",1,IF('Seksyen F'!V194&lt;&gt;"",2,IF('Seksyen F'!AA194&lt;&gt;"",3,0)))</f>
        <v>0</v>
      </c>
      <c r="AXW2" s="4402">
        <f>IF('Seksyen F'!R197&lt;&gt;"",1,IF('Seksyen F'!V197&lt;&gt;"",2,IF('Seksyen F'!AA197&lt;&gt;"",3,0)))</f>
        <v>0</v>
      </c>
      <c r="AXX2" s="4402">
        <f>IF('Seksyen F'!R200&lt;&gt;"",1,IF('Seksyen F'!V200&lt;&gt;"",2,IF('Seksyen F'!AA200&lt;&gt;"",3,0)))</f>
        <v>0</v>
      </c>
      <c r="AXY2" s="2936">
        <f>'Seksyen F'!AG229</f>
        <v>0</v>
      </c>
      <c r="AXZ2" s="2936">
        <f>'Seksyen F'!AG232</f>
        <v>0</v>
      </c>
      <c r="AYA2" s="4402">
        <f>IF('Seksyen F'!D240&lt;&gt;"",1,IF('Seksyen F'!J240&lt;&gt;"",2,0))</f>
        <v>0</v>
      </c>
      <c r="AYB2" s="2936">
        <f>'Seksyen F'!AG248</f>
        <v>0</v>
      </c>
      <c r="AYC2" s="2936">
        <f>'Seksyen F'!AG251</f>
        <v>0</v>
      </c>
      <c r="AYD2" s="4402">
        <f>IF('Seksyen F'!D260&lt;&gt;"",1,IF('Seksyen F'!J260&lt;&gt;"",2,0))</f>
        <v>0</v>
      </c>
      <c r="AYE2" s="2936">
        <f>'Seksyen F'!R267</f>
        <v>0</v>
      </c>
      <c r="AYF2" s="2936">
        <f>'Seksyen F'!R270</f>
        <v>0</v>
      </c>
      <c r="AYG2" s="2936">
        <f>'Seksyen F'!R273</f>
        <v>0</v>
      </c>
      <c r="AYH2" s="2936">
        <f>'Seksyen F'!R276</f>
        <v>0</v>
      </c>
      <c r="AYI2" s="2936">
        <f>'Seksyen F'!AI267</f>
        <v>0</v>
      </c>
      <c r="AYJ2" s="2936">
        <f>'Seksyen F'!AI270</f>
        <v>0</v>
      </c>
      <c r="AYK2" s="2936">
        <f>'Seksyen F'!AI273</f>
        <v>0</v>
      </c>
      <c r="AYL2" s="2936">
        <f>'Seksyen F'!AI276</f>
        <v>0</v>
      </c>
      <c r="AYM2" s="4402">
        <f>IF('Seksyen G'!D13&lt;&gt;"",1,IF('Seksyen G'!J13&lt;&gt;"",2,0))</f>
        <v>0</v>
      </c>
      <c r="AYN2" s="2936">
        <f>'Seksyen G'!D31</f>
        <v>0</v>
      </c>
      <c r="AYO2" s="2936">
        <f>'Seksyen G'!D34</f>
        <v>0</v>
      </c>
      <c r="AYP2" s="2936">
        <f>'Seksyen G'!D37</f>
        <v>0</v>
      </c>
      <c r="AYQ2" s="2936">
        <f>'Seksyen G'!Y32</f>
        <v>0</v>
      </c>
      <c r="AYR2" s="2936">
        <f>'Seksyen G'!Y35</f>
        <v>0</v>
      </c>
      <c r="AYS2" s="2936">
        <f>'Seksyen G'!Y38</f>
        <v>0</v>
      </c>
      <c r="AYT2" s="2936">
        <f>'Seksyen G'!AD32</f>
        <v>0</v>
      </c>
      <c r="AYU2" s="2936">
        <f>'Seksyen G'!AD35</f>
        <v>0</v>
      </c>
      <c r="AYV2" s="2936">
        <f>'Seksyen G'!AD38</f>
        <v>0</v>
      </c>
      <c r="AYW2" s="4402">
        <f>IF('Seksyen H'!E16&lt;&gt;"",1,IF('Seksyen H'!E19&lt;&gt;"",2,0))</f>
        <v>0</v>
      </c>
      <c r="AYX2" s="2936">
        <f>'Seksyen H'!AG26</f>
        <v>0</v>
      </c>
      <c r="AYY2" s="2936">
        <f>'Seksyen H'!AG29</f>
        <v>0</v>
      </c>
      <c r="AYZ2" s="2936">
        <f>'Seksyen H'!AG32</f>
        <v>0</v>
      </c>
      <c r="AZA2" s="2936">
        <f>'Seksyen H'!AG35</f>
        <v>0</v>
      </c>
      <c r="AZB2" s="2936">
        <f>'Seksyen H'!AG38</f>
        <v>0</v>
      </c>
      <c r="AZC2" s="2936">
        <f>'Seksyen H'!AG41</f>
        <v>0</v>
      </c>
      <c r="AZD2" s="2936">
        <f>'Seksyen H'!AG44</f>
        <v>0</v>
      </c>
      <c r="AZE2" s="2936">
        <f>'Seksyen H'!AG47</f>
        <v>0</v>
      </c>
      <c r="AZF2" s="2936">
        <f>'Seksyen H'!AG56</f>
        <v>0</v>
      </c>
      <c r="AZG2" s="2936">
        <f>'Seksyen H'!AG59</f>
        <v>0</v>
      </c>
      <c r="AZH2" s="2936">
        <f>'Seksyen H'!AG62</f>
        <v>0</v>
      </c>
      <c r="AZI2" s="2936">
        <f>'Seksyen H'!AG65</f>
        <v>0</v>
      </c>
      <c r="AZJ2" s="2936">
        <f>'Seksyen H'!AG70</f>
        <v>0</v>
      </c>
      <c r="AZK2" s="2936">
        <f>'Seksyen H'!AG73</f>
        <v>0</v>
      </c>
      <c r="AZL2" s="2936">
        <f>'Seksyen H'!AG78</f>
        <v>0</v>
      </c>
      <c r="AZM2" s="2936">
        <f>'Seksyen H'!AG82</f>
        <v>0</v>
      </c>
      <c r="AZN2" s="2936">
        <f>'Seksyen H'!AG85</f>
        <v>0</v>
      </c>
      <c r="AZO2" s="2936">
        <f>'Seksyen H'!AG88</f>
        <v>0</v>
      </c>
      <c r="AZP2" s="2936">
        <f>'Seksyen H'!AG115</f>
        <v>0</v>
      </c>
      <c r="AZQ2" s="2936">
        <f>'Seksyen H'!AG118</f>
        <v>0</v>
      </c>
      <c r="AZR2" s="2936">
        <f>'Seksyen H'!AG121</f>
        <v>0</v>
      </c>
      <c r="AZS2" s="2936">
        <f>'Seksyen H'!AG124</f>
        <v>0</v>
      </c>
      <c r="AZT2" s="2936">
        <f>'Seksyen H'!AG127</f>
        <v>0</v>
      </c>
      <c r="AZU2" s="4395">
        <f>'Seksyen H'!AG130</f>
        <v>0</v>
      </c>
      <c r="AZV2" s="4395">
        <f>'Seksyen H'!J131</f>
        <v>0</v>
      </c>
      <c r="AZW2" s="4395">
        <f>'Seksyen H'!AG133</f>
        <v>0</v>
      </c>
      <c r="AZX2" s="4402">
        <f>IF('Seksyen H'!E141&lt;&gt;"",1,IF('Seksyen H'!K141&lt;&gt;"",2,0))</f>
        <v>0</v>
      </c>
      <c r="AZY2" s="4402">
        <f>Y2</f>
        <v>0</v>
      </c>
      <c r="AZZ2" s="4402">
        <f>QL2</f>
        <v>0</v>
      </c>
      <c r="BAA2" s="4402">
        <f>TH2</f>
        <v>0</v>
      </c>
      <c r="BAB2" s="4407">
        <f>DF2+DG2+DH2+DI2+DJ2+DK2+DL2+DM2+DN2+DO2+DP2+DQ2+DR2+DS2+OY2+PH2+PJ2+PL2+PM2+PN2+PO2+PR2+PT2+PU2+PW2+PX2+PY2+PZ2+QA2+QB2+QC2+QD2+(RC2/100*RB2)+UT2+UU2+UV2-(QW2+UO2+UP2+UQ2)</f>
        <v>0</v>
      </c>
      <c r="BAC2" s="4407">
        <f>QO2+QP2+QQ2+QR2+QS2+QT2+QU2+QV2+QX2+QY2+RA2+RE2+RF2+RG2+RH2+RI2+RJ2+RK2+RL2+RM2+RN2+RO2+RP2+RQ2+RR2+RS2++RV2+RW2+RX2+RY2+RZ2+SA2+SB2+SC2+SG2+SN2+SX2+SY2+SZ2+TA2+TE2+TF2+TG2</f>
        <v>0</v>
      </c>
      <c r="BAD2" s="4407">
        <f>BAB2-BAC2</f>
        <v>0</v>
      </c>
      <c r="BAE2" s="4407">
        <f>GX2+GY2+GZ2+HA2+HB2+HC2+HD2+HE2+HF2+HG2+HH2+HJ2+HL2+HM2+HN2+HO2+HP2+HQ2+HR2+HS2+HT2+HU2+HV2+HX2+KI2+KJ2+KK2+KL2+KM2+KN2+KO2+KP2+KQ2+KR2+KS2+KU2+KW2+KX2+KY2+KZ2+LA2+LB2+LC2+LD2+LE2+LF2+LG2+LI2</f>
        <v>0</v>
      </c>
      <c r="BAF2" s="4407">
        <f>GZ2+HA2+HB2+HC2+HD2+HE2+HF2+HG2+HH2+HJ2+HN2+HO2+HP2+HQ2+HR2+HS2+HT2+HU2+HV2+HX2+KK2+KL2+KM2+KN2+KO2+KP2+KQ2+KR2+KS2+KU2+KY2+KZ2+LA2+LB2+LC2+LD2+LE2+LF2+LG2+LI2</f>
        <v>0</v>
      </c>
      <c r="BAG2" s="4407">
        <f>IY2+IZ2+JA2+JB2+JC2+JD2+JE2+JF2+JG2+JI2+JK2+JL2+JM2+JN2+JO2+JP2+JQ2+JR2+JS2+JU2+MJ2+MK2+ML2+MM2+MN2+MO2+MP2+MQ2+MR2+MT2+MV2+MW2+MX2+MY2+MZ2+NA2+NB2+NC2+ND2+NF2</f>
        <v>0</v>
      </c>
      <c r="BAH2" s="4407">
        <f>SR2+SS2+ST2+SU2+SV2+SW2+TA2+TC2</f>
        <v>0</v>
      </c>
      <c r="BAI2" s="4407">
        <f>BF2+BG2+BH2+BI2+BJ2+BK2+BL2+BM2+BO2+BP2+BQ2+BR2+BS33+BT2+BU2+BV2+BW2+BX2+CA2+CB2+CC2+CD2+CE2+CF2+CG2+CH2+CI2+CJ2+CK2+CL2+CM2+CN2+CO2+CP2+CQ2+CR2+CT2+CU2+CV2+CW2+CX2+CY2+CZ2+DA2+DB2+DC2+DD2+DF2+DG2+DH2+DI2+DJ2+DK2+DL2+DM2+DN2+DO2+DP2+DQ2+DR2+DS2-(DU2+DV2+DW2+DX2+DY2+DZ2+EA2+EB2+EC2+ED2+EE2+EF2+EG2+EH2+EI2+EJ2+EK2+EL2)+EN2+EO2+EP2+EQ2+ER2+ES2+ET2+EU2+EV2+EW2+EX2+EY2+EZ2+FA2+FB2+FC2+FD2+FE2-(FG2+FH2+FI2+FJ2+FK2+FL2+FM2+FN2+FO2+FP2+FQ2+FR2+FS2+FT2+FU2+FV2+FW2)+RB2</f>
        <v>0</v>
      </c>
      <c r="BAJ2" s="4408" t="e">
        <f>BAC2/BAB2</f>
        <v>#DIV/0!</v>
      </c>
      <c r="BAK2" s="4407" t="e">
        <f>BAG2/BAF2/12</f>
        <v>#DIV/0!</v>
      </c>
      <c r="BAL2" s="4407" t="b">
        <f>(FG2+FH2+FI2+FJ2+FK2+FL2+FM2+FN2+FO2+FP2+FQ2+FR2+FS2+FT2+FU2+FV2+FW2)=SD2</f>
        <v>1</v>
      </c>
      <c r="BAM2" s="4407" t="b">
        <f>BAG2=SR2</f>
        <v>1</v>
      </c>
      <c r="BAN2" s="4407" t="b">
        <f>BAE2=NT2+NU2+NV2+NW2+NX2+NY2+NZ2+OA2+OB2+OC2+OD2+OF2+OG2+OH2+OI2+OJ2+OK2+OL2+OM2+ON2+OO2+OP2</f>
        <v>1</v>
      </c>
      <c r="BAO2" s="4407" t="b">
        <f>BAF2&gt;0=BAG2&gt;0</f>
        <v>1</v>
      </c>
      <c r="BAP2" s="4407" t="b">
        <f>QT2=XH2</f>
        <v>1</v>
      </c>
      <c r="BAQ2" s="4407" t="b">
        <f>QU2=(YF2+YG2)</f>
        <v>1</v>
      </c>
      <c r="BAR2" s="4407" t="b">
        <f>QV2=(XS2+XT2+XU2+XV2+XW2+XX2+XY2+XZ2+YA2+YB2+YC2+YD2+YE2)</f>
        <v>1</v>
      </c>
      <c r="BAS2" s="4407" t="b">
        <f>(QL2-TH2)=UX2</f>
        <v>1</v>
      </c>
      <c r="BAT2" s="4407" t="b">
        <f>ABY2=OY2</f>
        <v>1</v>
      </c>
      <c r="BAU2" s="4407" t="b">
        <f>AIE2=OY2</f>
        <v>1</v>
      </c>
      <c r="BAV2" s="4407" t="b">
        <f>ALU2=OY2</f>
        <v>1</v>
      </c>
      <c r="BAW2" s="4407" t="str">
        <f>IF(OR(Y2="08105",Y2="08107"),"C",
IF(OR(Y2="08101",Y2="08102",Y2="08103",Y2="08104",Y2="08106",Y2="08108",Y2="08109",Y2="08991",Y2="08992",Y2="08993",Y2="08994",Y2="08995",Y2="08996",Y2="08999",Y2="09900"),"B",
IF(OR(Y2="05100",Y2="05200",Y2="07101",Y2="07102",Y2="07210",Y2="07291",Y2="07292", Y2="07293",Y2="07294",Y2="07295",Y2="07296",Y2="07297",Y2="07298",Y2="07299",Y2="08911",Y2="08912",Y2="08913",
           Y2="08914",Y2="08915",Y2="08916",Y2="08917",Y2="08918",Y2="08921",Y2="08922",Y2="08923",Y2="08931",Y2="08932",Y2="08933"),"A",
IF(OR(Z2="08105",Z2="08107"),"C",
IF(OR(Z2="08101",Z2="08102",Z2="08103",Z2="08104",Z2="08106",Z2="08108",Z2="08109",Z2="08991",Z2="08992",Z2="08993",Z2="08994",Z2="08995",Z2="08996",Z2="08999",Z2="09900"),"B",
IF(OR(Z2="05100",Z2="05200",Z2="07101",Z2="07102",Z2="07210",Z2="07291",Z2="07292",Z2="07293",Z2="07294",Z2="07295",Z2="07296",Z2="07297",Z2="07298",Z2="07299",Z2="08911",Z2="08912",
           Z2="08913",Z2="08914",Z2="08915",Z2="08916",Z2="08917",Z2="08918",Z2="08921",Z2="08922",Z2="08923",Z2="08931",Z2="08932",Z2="08933"),"A",
"Invalid"
))))))</f>
        <v>Invalid</v>
      </c>
      <c r="BAX2" s="4407" t="b">
        <f>QO2=(AMB2+AMC2+AMD2+AME2+AMF2+AMG2+AMH2+AMI2+AMJ2+AMK2+AML2+AMM2+AMN2+AMO2+AMP2+AMQ2+AMR2+AMS2+AMT2+AMU2+AMV2+AMW2+AMX2+AMY2+AMZ2+ANA2+ANC2+ANE2+ANF2+ANH2+ANJ2)</f>
        <v>1</v>
      </c>
    </row>
    <row r="3" spans="1:1545" s="2936" customFormat="1" ht="15">
      <c r="A3" s="3183"/>
      <c r="C3" s="2940"/>
      <c r="D3" s="2937"/>
      <c r="E3" s="2937"/>
      <c r="F3" s="2937"/>
      <c r="H3" s="2937"/>
      <c r="L3" s="2940"/>
      <c r="AJ3" s="2940"/>
      <c r="AK3" s="2940"/>
      <c r="AR3" s="2940"/>
      <c r="AS3" s="2940"/>
      <c r="AT3" s="2940"/>
      <c r="BF3" s="2938"/>
      <c r="BG3" s="2938"/>
      <c r="BH3" s="2938"/>
      <c r="BI3" s="2938"/>
      <c r="BJ3" s="2938"/>
      <c r="BK3" s="2938"/>
      <c r="BL3" s="2938"/>
      <c r="BM3" s="2938"/>
      <c r="BO3" s="2938"/>
      <c r="BP3" s="2938"/>
      <c r="BQ3" s="2938"/>
      <c r="BR3" s="2938"/>
      <c r="BS3" s="2938"/>
      <c r="BT3" s="2938"/>
      <c r="BU3" s="2938"/>
      <c r="BV3" s="2938"/>
      <c r="BW3" s="2938"/>
      <c r="BX3" s="2938"/>
      <c r="BZ3" s="2938"/>
      <c r="CA3" s="2938"/>
      <c r="CB3" s="2938"/>
      <c r="CC3" s="2938"/>
      <c r="CD3" s="2938"/>
      <c r="CE3" s="2938"/>
      <c r="CF3" s="2938"/>
      <c r="CG3" s="2938"/>
      <c r="CH3" s="2938"/>
      <c r="CI3" s="2938"/>
      <c r="CJ3" s="2938"/>
      <c r="CK3" s="2938"/>
      <c r="CL3" s="2938"/>
      <c r="CM3" s="2938"/>
      <c r="CN3" s="2938"/>
      <c r="CO3" s="2938"/>
      <c r="CP3" s="2938"/>
      <c r="CQ3" s="2938"/>
      <c r="CR3" s="2938"/>
      <c r="CS3" s="2938"/>
      <c r="CT3" s="2938"/>
      <c r="CU3" s="2938"/>
      <c r="CV3" s="2938"/>
      <c r="CW3" s="2938"/>
      <c r="CX3" s="2938"/>
      <c r="CY3" s="2938"/>
      <c r="CZ3" s="2938"/>
      <c r="DA3" s="2938"/>
      <c r="DB3" s="2938"/>
      <c r="DC3" s="2938"/>
      <c r="DD3" s="2938"/>
      <c r="DE3" s="2938"/>
      <c r="DF3" s="2938"/>
      <c r="DG3" s="2938"/>
      <c r="DH3" s="2938"/>
      <c r="DI3" s="2938"/>
      <c r="DJ3" s="2938"/>
      <c r="DK3" s="2938"/>
      <c r="DL3" s="2938"/>
      <c r="DM3" s="2938"/>
      <c r="DN3" s="2938"/>
      <c r="DO3" s="2938"/>
      <c r="DP3" s="2938"/>
      <c r="DQ3" s="2938"/>
      <c r="DR3" s="2938"/>
      <c r="DS3" s="2938"/>
      <c r="DT3" s="2938"/>
      <c r="DU3" s="2938"/>
      <c r="DV3" s="2938"/>
      <c r="DW3" s="2938"/>
      <c r="DX3" s="2938"/>
      <c r="DY3" s="2938"/>
      <c r="DZ3" s="2938"/>
      <c r="EA3" s="2938"/>
      <c r="EB3" s="2938"/>
      <c r="EC3" s="2938"/>
      <c r="ED3" s="2938"/>
      <c r="EE3" s="2938"/>
      <c r="EF3" s="2938"/>
      <c r="EG3" s="2938"/>
      <c r="EH3" s="2938"/>
      <c r="EI3" s="2938"/>
      <c r="EJ3" s="2938"/>
      <c r="EK3" s="2938"/>
      <c r="EL3" s="2938"/>
      <c r="EM3" s="2938"/>
      <c r="EN3" s="2938"/>
      <c r="EO3" s="2938"/>
      <c r="EP3" s="2938"/>
      <c r="EQ3" s="2938"/>
      <c r="ER3" s="2938"/>
      <c r="ES3" s="2938"/>
      <c r="ET3" s="2938"/>
      <c r="EU3" s="2938"/>
      <c r="EV3" s="2938"/>
      <c r="EW3" s="2938"/>
      <c r="EX3" s="2938"/>
      <c r="EY3" s="2938"/>
      <c r="EZ3" s="2938"/>
      <c r="FA3" s="2938"/>
      <c r="FB3" s="2938"/>
      <c r="FC3" s="2938"/>
      <c r="FD3" s="2938"/>
      <c r="FE3" s="2938"/>
      <c r="FF3" s="2938"/>
      <c r="FG3" s="2938"/>
      <c r="FH3" s="2938"/>
      <c r="FI3" s="2938"/>
      <c r="FJ3" s="2938"/>
      <c r="FK3" s="2938"/>
      <c r="FL3" s="2938"/>
      <c r="FM3" s="2938"/>
      <c r="FN3" s="2938"/>
      <c r="FO3" s="2938"/>
      <c r="FP3" s="2938"/>
      <c r="FQ3" s="2938"/>
      <c r="FR3" s="2938"/>
      <c r="FS3" s="2938"/>
      <c r="FT3" s="2938"/>
      <c r="FU3" s="2938"/>
      <c r="FV3" s="2938"/>
      <c r="FW3" s="2938"/>
      <c r="FX3" s="2938"/>
      <c r="FY3" s="2938"/>
      <c r="FZ3" s="2938"/>
      <c r="GA3" s="2938"/>
      <c r="GB3" s="2938"/>
      <c r="GC3" s="2938"/>
      <c r="GD3" s="2938"/>
      <c r="GE3" s="2938"/>
      <c r="GF3" s="2938"/>
      <c r="GG3" s="2938"/>
      <c r="GH3" s="2938"/>
      <c r="GI3" s="2938"/>
      <c r="GJ3" s="2938"/>
      <c r="GK3" s="2938"/>
      <c r="GL3" s="2938"/>
      <c r="GM3" s="2938"/>
      <c r="GN3" s="2938"/>
      <c r="GO3" s="2938"/>
      <c r="GP3" s="2938"/>
      <c r="GQ3" s="2938"/>
      <c r="GR3" s="2938"/>
      <c r="GS3" s="2938"/>
      <c r="GT3" s="2938"/>
      <c r="GU3" s="2938"/>
      <c r="GV3" s="2938"/>
      <c r="GW3" s="2938"/>
      <c r="GX3" s="2938"/>
      <c r="GY3" s="2938"/>
      <c r="GZ3" s="2938"/>
      <c r="HA3" s="2938"/>
      <c r="HB3" s="2938"/>
      <c r="HC3" s="2938"/>
      <c r="HD3" s="2938"/>
      <c r="HE3" s="2938"/>
      <c r="HF3" s="2938"/>
      <c r="HG3" s="2938"/>
      <c r="HH3" s="2938"/>
      <c r="HI3" s="2938"/>
      <c r="HJ3" s="2938"/>
      <c r="HK3" s="2938"/>
      <c r="HL3" s="2938"/>
      <c r="HM3" s="2938"/>
      <c r="HN3" s="2938"/>
      <c r="HO3" s="2938"/>
      <c r="HP3" s="2938"/>
      <c r="HQ3" s="2938"/>
      <c r="HR3" s="2938"/>
      <c r="HS3" s="2938"/>
      <c r="HT3" s="2938"/>
      <c r="HU3" s="2938"/>
      <c r="HV3" s="2938"/>
      <c r="HW3" s="2938"/>
      <c r="HX3" s="2938"/>
      <c r="HY3" s="2938"/>
      <c r="HZ3" s="2938"/>
      <c r="IA3" s="2938"/>
      <c r="IB3" s="2938"/>
      <c r="IC3" s="2938"/>
      <c r="ID3" s="2938"/>
      <c r="IE3" s="2938"/>
      <c r="IF3" s="2938"/>
      <c r="IG3" s="2938"/>
      <c r="IH3" s="2938"/>
      <c r="II3" s="2938"/>
      <c r="IJ3" s="2938"/>
      <c r="IK3" s="2938"/>
      <c r="IL3" s="2938"/>
      <c r="IM3" s="2938"/>
      <c r="IN3" s="2938"/>
      <c r="IO3" s="2938"/>
      <c r="IP3" s="2938"/>
      <c r="IQ3" s="2938"/>
      <c r="IR3" s="2938"/>
      <c r="IS3" s="2938"/>
      <c r="IT3" s="2938"/>
      <c r="IU3" s="2938"/>
      <c r="IV3" s="2938"/>
      <c r="IW3" s="2938"/>
      <c r="IX3" s="2938"/>
      <c r="IY3" s="2938"/>
      <c r="IZ3" s="2938"/>
      <c r="JA3" s="2938"/>
      <c r="JB3" s="2938"/>
      <c r="JC3" s="2938"/>
      <c r="JD3" s="2938"/>
      <c r="JE3" s="2938"/>
      <c r="JF3" s="2938"/>
      <c r="JG3" s="2938"/>
      <c r="JH3" s="2938"/>
      <c r="JI3" s="2938"/>
      <c r="JJ3" s="2938"/>
      <c r="JK3" s="2938"/>
      <c r="JL3" s="2938"/>
      <c r="JM3" s="2938"/>
      <c r="JN3" s="2938"/>
      <c r="JO3" s="2938"/>
      <c r="JP3" s="2938"/>
      <c r="JQ3" s="2938"/>
      <c r="JR3" s="2938"/>
      <c r="JS3" s="2938"/>
      <c r="JT3" s="2938"/>
      <c r="JU3" s="2938"/>
      <c r="JV3" s="2938"/>
      <c r="JW3" s="2938"/>
      <c r="JX3" s="2938"/>
      <c r="JY3" s="2938"/>
      <c r="JZ3" s="2938"/>
      <c r="KA3" s="2938"/>
      <c r="KB3" s="2938"/>
      <c r="KC3" s="2938"/>
      <c r="KD3" s="2938"/>
      <c r="KE3" s="2938"/>
      <c r="KF3" s="2938"/>
      <c r="KG3" s="2938"/>
      <c r="KH3" s="2938"/>
      <c r="KI3" s="2938"/>
      <c r="KJ3" s="2938"/>
      <c r="KK3" s="2938"/>
      <c r="KL3" s="2938"/>
      <c r="KM3" s="2938"/>
      <c r="KN3" s="2938"/>
      <c r="KO3" s="2938"/>
      <c r="KP3" s="2938"/>
      <c r="KQ3" s="2938"/>
      <c r="KR3" s="2938"/>
      <c r="KS3" s="2938"/>
      <c r="KT3" s="2938"/>
      <c r="KU3" s="2938"/>
      <c r="KV3" s="2938"/>
      <c r="KW3" s="2938"/>
      <c r="KX3" s="2938"/>
      <c r="KY3" s="2938"/>
      <c r="KZ3" s="2938"/>
      <c r="LA3" s="2938"/>
      <c r="LB3" s="2938"/>
      <c r="LC3" s="2938"/>
      <c r="LD3" s="2938"/>
      <c r="LE3" s="2938"/>
      <c r="LF3" s="2938"/>
      <c r="LG3" s="2938"/>
      <c r="LH3" s="2938"/>
      <c r="LI3" s="2938"/>
      <c r="LJ3" s="2938"/>
      <c r="LK3" s="2938"/>
      <c r="LL3" s="2938"/>
      <c r="LM3" s="2938"/>
      <c r="LN3" s="2938"/>
      <c r="LO3" s="2938"/>
      <c r="LP3" s="2938"/>
      <c r="LQ3" s="2938"/>
      <c r="LR3" s="2938"/>
      <c r="LS3" s="2938"/>
      <c r="LT3" s="2938"/>
      <c r="LU3" s="2938"/>
      <c r="LV3" s="2938"/>
      <c r="LW3" s="2938"/>
      <c r="LX3" s="2938"/>
      <c r="LY3" s="2938"/>
      <c r="LZ3" s="2938"/>
      <c r="MA3" s="2938"/>
      <c r="MB3" s="2938"/>
      <c r="MC3" s="2938"/>
      <c r="MD3" s="2938"/>
      <c r="ME3" s="2938"/>
      <c r="MF3" s="2938"/>
      <c r="MG3" s="2938"/>
      <c r="MH3" s="2938"/>
      <c r="MI3" s="2938"/>
      <c r="MJ3" s="2938"/>
      <c r="MK3" s="2938"/>
      <c r="ML3" s="2938"/>
      <c r="MM3" s="2938"/>
      <c r="MN3" s="2938"/>
      <c r="MO3" s="2938"/>
      <c r="MP3" s="2938"/>
      <c r="MQ3" s="2938"/>
      <c r="MR3" s="2938"/>
      <c r="MS3" s="2938"/>
      <c r="MT3" s="2938"/>
      <c r="MU3" s="2938"/>
      <c r="MV3" s="2938"/>
      <c r="MW3" s="2938"/>
      <c r="MX3" s="2938"/>
      <c r="MY3" s="2938"/>
      <c r="MZ3" s="2938"/>
      <c r="NA3" s="2938"/>
      <c r="NB3" s="2938"/>
      <c r="NC3" s="2938"/>
      <c r="ND3" s="2938"/>
      <c r="NE3" s="2938"/>
      <c r="NF3" s="2938"/>
      <c r="NG3" s="2938"/>
      <c r="NH3" s="2938"/>
      <c r="NI3" s="2938"/>
      <c r="NJ3" s="2938"/>
      <c r="NK3" s="2938"/>
      <c r="NL3" s="2938"/>
      <c r="NM3" s="2938"/>
      <c r="NN3" s="2938"/>
      <c r="NO3" s="2938"/>
      <c r="NP3" s="2938"/>
      <c r="NQ3" s="2938"/>
      <c r="NR3" s="2938"/>
      <c r="NS3" s="2938"/>
      <c r="NT3" s="3048"/>
      <c r="NU3" s="3048"/>
      <c r="NV3" s="3048"/>
      <c r="NW3" s="3048"/>
      <c r="NX3" s="3048"/>
      <c r="NY3" s="3048"/>
      <c r="NZ3" s="3048"/>
      <c r="OA3" s="3048"/>
      <c r="OB3" s="3048"/>
      <c r="OC3" s="3048"/>
      <c r="OD3" s="3048"/>
      <c r="OE3" s="3048"/>
      <c r="OF3" s="3048"/>
      <c r="OG3" s="3048"/>
      <c r="OH3" s="3048"/>
      <c r="OI3" s="3048"/>
      <c r="OJ3" s="3048"/>
      <c r="OK3" s="3048"/>
      <c r="OL3" s="3048"/>
      <c r="OM3" s="3048"/>
      <c r="ON3" s="3048"/>
      <c r="OO3" s="3048"/>
      <c r="OP3" s="3048"/>
      <c r="OQ3" s="3048"/>
      <c r="OR3" s="3048"/>
      <c r="OS3" s="3048"/>
      <c r="OT3" s="3048"/>
      <c r="OU3" s="3048"/>
      <c r="OV3" s="3048"/>
      <c r="OW3" s="3048"/>
      <c r="OX3" s="3048"/>
      <c r="OY3" s="4399"/>
      <c r="OZ3" s="2935"/>
      <c r="PA3" s="4399"/>
      <c r="PB3" s="4399"/>
      <c r="PC3" s="4399"/>
      <c r="PD3" s="4399"/>
      <c r="PE3" s="4399"/>
      <c r="PF3" s="4399"/>
      <c r="PG3" s="4399"/>
      <c r="PI3" s="2938"/>
      <c r="PK3" s="2938"/>
      <c r="PL3" s="2938"/>
      <c r="QX3" s="3048"/>
      <c r="RC3" s="2939"/>
      <c r="RD3" s="2939"/>
      <c r="SI3" s="2938"/>
      <c r="SJ3" s="2938"/>
      <c r="TM3" s="3048"/>
      <c r="TO3" s="4396"/>
      <c r="TP3" s="3183"/>
      <c r="TQ3" s="3183"/>
      <c r="TR3" s="3183"/>
      <c r="TS3" s="3183"/>
      <c r="TT3" s="3183"/>
      <c r="TU3" s="3183"/>
      <c r="TV3" s="3183"/>
      <c r="TW3" s="3183"/>
      <c r="TX3" s="3183"/>
      <c r="TY3" s="3183"/>
      <c r="TZ3" s="3183"/>
      <c r="UA3" s="3183"/>
      <c r="UB3" s="3183"/>
      <c r="UC3" s="3183"/>
      <c r="UD3" s="3183"/>
      <c r="UM3" s="4395"/>
      <c r="UX3" s="3048"/>
      <c r="UY3" s="3048"/>
      <c r="YV3" s="3558"/>
      <c r="YW3" s="3558"/>
      <c r="YX3" s="3558"/>
      <c r="YY3" s="3558"/>
      <c r="YZ3" s="3558"/>
      <c r="ZA3" s="3558"/>
      <c r="ZB3" s="3558"/>
      <c r="ZC3" s="3558"/>
      <c r="ZD3" s="3558"/>
      <c r="ZE3" s="3558"/>
      <c r="ZF3" s="3558"/>
      <c r="ZG3" s="3558"/>
      <c r="ZH3" s="3558"/>
      <c r="ZI3" s="3558"/>
      <c r="ZJ3" s="3558"/>
      <c r="ZK3" s="3558"/>
      <c r="ZL3" s="3558"/>
      <c r="ZM3" s="3558"/>
      <c r="ZN3" s="3558"/>
      <c r="ZO3" s="3558"/>
      <c r="ZP3" s="3558"/>
      <c r="ZQ3" s="3558"/>
      <c r="ZR3" s="3558"/>
      <c r="ZS3" s="3558"/>
      <c r="ZT3" s="3558"/>
      <c r="ZU3" s="3558"/>
      <c r="ZV3" s="3558"/>
      <c r="ZW3" s="3558"/>
      <c r="ZX3" s="3558"/>
      <c r="ZY3" s="3558"/>
      <c r="ZZ3" s="3558"/>
      <c r="AAA3" s="3558"/>
      <c r="AAB3" s="3558"/>
      <c r="AAC3" s="3558"/>
      <c r="AAD3" s="3558"/>
      <c r="AAE3" s="3558"/>
      <c r="AAF3" s="3558"/>
      <c r="AAG3" s="3558"/>
      <c r="AAH3" s="3558"/>
      <c r="AAI3" s="3558"/>
      <c r="AAJ3" s="3558"/>
      <c r="AAK3" s="3558"/>
      <c r="AAL3" s="3558"/>
      <c r="AAM3" s="3558"/>
      <c r="AAN3" s="3558"/>
      <c r="AAO3" s="3558"/>
      <c r="AAP3" s="3558"/>
      <c r="AAQ3" s="3558"/>
      <c r="AAR3" s="3558"/>
      <c r="AAS3" s="3558"/>
      <c r="AAT3" s="3558"/>
      <c r="AAU3" s="3558"/>
      <c r="AAV3" s="3558"/>
      <c r="AAW3" s="3558"/>
      <c r="AAX3" s="3558"/>
      <c r="AAY3" s="3558"/>
      <c r="AAZ3" s="3558"/>
      <c r="ABA3" s="3558"/>
      <c r="ABB3" s="3558"/>
      <c r="ABC3" s="3558"/>
      <c r="ABD3" s="3558"/>
      <c r="ABE3" s="3558"/>
      <c r="ABF3" s="3558"/>
      <c r="ABG3" s="3558"/>
      <c r="ABH3" s="3558"/>
      <c r="ABI3" s="3558"/>
      <c r="ABJ3" s="3558"/>
      <c r="ABK3" s="3558"/>
      <c r="ABL3" s="3558"/>
      <c r="ABM3" s="3558"/>
      <c r="ABN3" s="3558"/>
      <c r="ABO3" s="3558"/>
      <c r="ABP3" s="3558"/>
      <c r="ABQ3" s="3558"/>
      <c r="ABR3" s="3558"/>
      <c r="ABS3" s="3558"/>
      <c r="ABT3" s="3558"/>
      <c r="ABU3" s="3558"/>
      <c r="ABV3" s="3558"/>
      <c r="ABW3" s="3558"/>
      <c r="ABX3" s="3558"/>
      <c r="ABY3" s="3558"/>
      <c r="ABZ3" s="3558"/>
      <c r="ACA3" s="3558"/>
      <c r="ACB3" s="3558"/>
      <c r="ACC3" s="3558"/>
      <c r="ACD3" s="3558"/>
      <c r="ACE3" s="3558"/>
      <c r="ACF3" s="3558"/>
      <c r="ACG3" s="3558"/>
      <c r="ACH3" s="3558"/>
      <c r="ACI3" s="3558"/>
      <c r="ACJ3" s="3558"/>
      <c r="ACK3" s="3558"/>
      <c r="ACL3" s="3558"/>
      <c r="ACM3" s="3558"/>
      <c r="ACN3" s="3558"/>
      <c r="ACO3" s="3558"/>
      <c r="ACP3" s="3558"/>
      <c r="ACQ3" s="3558"/>
      <c r="ACR3" s="2934"/>
      <c r="ACS3" s="3558"/>
      <c r="ACT3" s="2934"/>
      <c r="ACU3" s="3558"/>
      <c r="ACV3" s="3558"/>
      <c r="ACW3" s="3558"/>
      <c r="ACX3" s="3558"/>
      <c r="ACY3" s="3558"/>
      <c r="ACZ3" s="3558"/>
      <c r="ADA3" s="3558"/>
      <c r="ADB3" s="3558"/>
      <c r="ADC3" s="3558"/>
      <c r="ADD3" s="3558"/>
      <c r="ADE3" s="3558"/>
      <c r="ADF3" s="3558"/>
      <c r="ADG3" s="3558"/>
      <c r="ADH3" s="3558"/>
      <c r="ADI3" s="3558"/>
      <c r="ADJ3" s="3558"/>
      <c r="ADK3" s="2934"/>
      <c r="ADL3" s="3048"/>
      <c r="ADM3" s="3048"/>
      <c r="ADN3" s="3048"/>
      <c r="ADO3" s="3048"/>
      <c r="ADP3" s="3048"/>
      <c r="ADQ3" s="3048"/>
      <c r="ADR3" s="3048"/>
      <c r="ADS3" s="3048"/>
      <c r="ADT3" s="3048"/>
      <c r="ADU3" s="3048"/>
      <c r="ADV3" s="3048"/>
      <c r="ADW3" s="3048"/>
      <c r="ADX3" s="3048"/>
      <c r="ADY3" s="3048"/>
      <c r="ADZ3" s="3048"/>
      <c r="AEA3" s="3048"/>
      <c r="AEB3" s="3048"/>
      <c r="AEC3" s="3048"/>
      <c r="AED3" s="3048"/>
      <c r="AEE3" s="3048"/>
      <c r="AEF3" s="3048"/>
      <c r="AEG3" s="3048"/>
      <c r="AEH3" s="3048"/>
      <c r="AEI3" s="3048"/>
      <c r="AEJ3" s="3048"/>
      <c r="AEK3" s="3048"/>
      <c r="AEL3" s="3048"/>
      <c r="AEM3" s="3048"/>
      <c r="AEN3" s="3048"/>
      <c r="AEO3" s="3048"/>
      <c r="AEP3" s="3048"/>
      <c r="AEQ3" s="3048"/>
      <c r="AER3" s="3048"/>
      <c r="AES3" s="3048"/>
      <c r="AET3" s="3048"/>
      <c r="AEU3" s="2937"/>
      <c r="AEV3" s="3048"/>
      <c r="AEW3" s="3048"/>
      <c r="AEX3" s="3048"/>
      <c r="AEY3" s="3048"/>
      <c r="AEZ3" s="3048"/>
      <c r="AFA3" s="2937"/>
      <c r="AFB3" s="3048"/>
      <c r="AFC3" s="3048"/>
      <c r="AFD3" s="3048"/>
      <c r="AFE3" s="3048"/>
      <c r="AFF3" s="3048"/>
      <c r="AFG3" s="3048"/>
      <c r="AFH3" s="3048"/>
      <c r="AFI3" s="3048"/>
      <c r="AFJ3" s="3048"/>
      <c r="AFK3" s="3048"/>
      <c r="AFL3" s="3048"/>
      <c r="AFM3" s="3048"/>
      <c r="AFN3" s="3048"/>
      <c r="AFO3" s="3048"/>
      <c r="AFP3" s="3048"/>
      <c r="AFQ3" s="3048"/>
      <c r="AFR3" s="3048"/>
      <c r="AFS3" s="3048"/>
      <c r="AFT3" s="3048"/>
      <c r="AFU3" s="3048"/>
      <c r="AFV3" s="3048"/>
      <c r="AFW3" s="3048"/>
      <c r="AFX3" s="3048"/>
      <c r="AFY3" s="3048"/>
      <c r="AFZ3" s="3048"/>
      <c r="AGA3" s="3048"/>
      <c r="AGB3" s="3048"/>
      <c r="AGC3" s="3048"/>
      <c r="AGD3" s="3048"/>
      <c r="AGE3" s="3048"/>
      <c r="AGF3" s="3048"/>
      <c r="AGG3" s="3048"/>
      <c r="AGH3" s="3048"/>
      <c r="AGI3" s="3048"/>
      <c r="AGJ3" s="2937"/>
      <c r="AGK3" s="3048"/>
      <c r="AGL3" s="3048"/>
      <c r="AGM3" s="3048"/>
      <c r="AGN3" s="3048"/>
      <c r="AGO3" s="3048"/>
      <c r="AGP3" s="2937"/>
      <c r="AGQ3" s="2937"/>
      <c r="AGR3" s="2937"/>
      <c r="AGS3" s="2937"/>
      <c r="AGT3" s="3048"/>
      <c r="AGU3" s="3048"/>
      <c r="AGV3" s="3048"/>
      <c r="AGW3" s="2937"/>
      <c r="AGX3" s="3048"/>
      <c r="AGY3" s="3048"/>
      <c r="AGZ3" s="3048"/>
      <c r="AHA3" s="3048"/>
      <c r="AHB3" s="3048"/>
      <c r="AHC3" s="3048"/>
      <c r="AHD3" s="3048"/>
      <c r="AHE3" s="3048"/>
      <c r="AHF3" s="3048"/>
      <c r="AHG3" s="3048"/>
      <c r="AHH3" s="3048"/>
      <c r="AHI3" s="3048"/>
      <c r="AHJ3" s="3048"/>
      <c r="AHK3" s="3048"/>
      <c r="AHL3" s="3048"/>
      <c r="AHM3" s="3048"/>
      <c r="AHN3" s="3048"/>
      <c r="AHO3" s="3048"/>
      <c r="AHP3" s="3048"/>
      <c r="AHQ3" s="3048"/>
      <c r="AHR3" s="3048"/>
      <c r="AHS3" s="3048"/>
      <c r="AHT3" s="3048"/>
      <c r="AHU3" s="3048"/>
      <c r="AHV3" s="3048"/>
      <c r="AHW3" s="3048"/>
      <c r="AHX3" s="3048"/>
      <c r="AHY3" s="3048"/>
      <c r="AHZ3" s="3048"/>
      <c r="AIA3" s="3048"/>
      <c r="AIB3" s="3048"/>
      <c r="AIC3" s="3048"/>
      <c r="AID3" s="3048"/>
      <c r="AIE3" s="3048"/>
      <c r="AIF3" s="3048"/>
      <c r="AIG3" s="3048"/>
      <c r="AIH3" s="3048"/>
      <c r="AII3" s="3048"/>
      <c r="AIJ3" s="3048"/>
      <c r="AIK3" s="3048"/>
      <c r="AIL3" s="2937"/>
      <c r="AIM3" s="2937"/>
      <c r="AIN3" s="2937"/>
      <c r="AIO3" s="2937"/>
      <c r="AIP3" s="3048"/>
      <c r="AIQ3" s="2937"/>
      <c r="AIR3" s="3048"/>
      <c r="AIS3" s="3048"/>
      <c r="AIT3" s="3048"/>
      <c r="AIU3" s="3048"/>
      <c r="AIV3" s="3048"/>
      <c r="AIW3" s="3048"/>
      <c r="AIX3" s="3048"/>
      <c r="AIY3" s="3048"/>
      <c r="AIZ3" s="3048"/>
      <c r="AJA3" s="3048"/>
      <c r="AJB3" s="3048"/>
      <c r="AJC3" s="3048"/>
      <c r="AJD3" s="3048"/>
      <c r="AJE3" s="3048"/>
      <c r="AJF3" s="3048"/>
      <c r="AJG3" s="3048"/>
      <c r="AJH3" s="3048"/>
      <c r="AJI3" s="3048"/>
      <c r="AJJ3" s="3048"/>
      <c r="AJK3" s="3048"/>
      <c r="AJL3" s="3048"/>
      <c r="AJM3" s="3048"/>
      <c r="AJN3" s="3048"/>
      <c r="AJO3" s="3048"/>
      <c r="AJP3" s="3048"/>
      <c r="AJQ3" s="2937"/>
      <c r="AJR3" s="3048"/>
      <c r="AJS3" s="3048"/>
      <c r="AJT3" s="3048"/>
      <c r="AJU3" s="2937"/>
      <c r="AJV3" s="3048"/>
      <c r="AJW3" s="3048"/>
      <c r="AJX3" s="3048"/>
      <c r="AJY3" s="3048"/>
      <c r="AJZ3" s="3048"/>
      <c r="AKA3" s="3048"/>
      <c r="AKB3" s="3048"/>
      <c r="AKC3" s="3048"/>
      <c r="AKD3" s="3048"/>
      <c r="AKE3" s="3048"/>
      <c r="AKF3" s="3048"/>
      <c r="AKG3" s="3048"/>
      <c r="AKH3" s="3048"/>
      <c r="AKI3" s="3048"/>
      <c r="AKJ3" s="3048"/>
      <c r="AKK3" s="3048"/>
      <c r="AKL3" s="3048"/>
      <c r="AKM3" s="3048"/>
      <c r="AKN3" s="3048"/>
      <c r="AKO3" s="3048"/>
      <c r="AKP3" s="3048"/>
      <c r="AKQ3" s="3048"/>
      <c r="AKR3" s="3048"/>
      <c r="AKS3" s="3048"/>
      <c r="AKT3" s="3048"/>
      <c r="AKU3" s="2937"/>
      <c r="AKV3" s="3048"/>
      <c r="AKW3" s="3048"/>
      <c r="AKX3" s="3048"/>
      <c r="AKY3" s="2937"/>
      <c r="AKZ3" s="3048"/>
      <c r="ALA3" s="3048"/>
      <c r="ALB3" s="3048"/>
      <c r="ALC3" s="3048"/>
      <c r="ALD3" s="3048"/>
      <c r="ALE3" s="3048"/>
      <c r="ALF3" s="3048"/>
      <c r="ALG3" s="3048"/>
      <c r="ALH3" s="3048"/>
      <c r="ALI3" s="3048"/>
      <c r="ALJ3" s="3048"/>
      <c r="ALK3" s="3048"/>
      <c r="ALL3" s="3048"/>
      <c r="ALM3" s="3048"/>
      <c r="ALN3" s="3048"/>
      <c r="ALO3" s="3048"/>
      <c r="ALP3" s="3048"/>
      <c r="ALQ3" s="3048"/>
      <c r="ALR3" s="3048"/>
      <c r="ALS3" s="3048"/>
      <c r="ALT3" s="3048"/>
      <c r="ALU3" s="3048"/>
      <c r="ALV3" s="3048"/>
      <c r="ALW3" s="3048"/>
      <c r="ALX3" s="2937"/>
      <c r="ALY3" s="3048"/>
      <c r="ALZ3" s="3048"/>
      <c r="AMA3" s="2937"/>
      <c r="AMB3" s="2937"/>
      <c r="AMC3" s="2937"/>
      <c r="AMD3" s="2937"/>
      <c r="AME3" s="2937"/>
      <c r="AMF3" s="2937"/>
      <c r="AMG3" s="2937"/>
      <c r="AMH3" s="2937"/>
      <c r="AMI3" s="2937"/>
      <c r="AMJ3" s="2937"/>
      <c r="AMK3" s="2937"/>
      <c r="AML3" s="2937"/>
      <c r="AMM3" s="2937"/>
      <c r="AMN3" s="2937"/>
      <c r="AMO3" s="2937"/>
      <c r="AMP3" s="2937"/>
      <c r="AMQ3" s="2937"/>
      <c r="AMR3" s="2937"/>
      <c r="AMS3" s="2937"/>
      <c r="AMT3" s="2937"/>
      <c r="AMU3" s="2937"/>
      <c r="AMV3" s="2937"/>
      <c r="AMW3" s="2937"/>
      <c r="AMX3" s="2937"/>
      <c r="AMY3" s="2937"/>
      <c r="AMZ3" s="2937"/>
      <c r="ANA3" s="2937"/>
      <c r="ANC3" s="2937"/>
      <c r="ANE3" s="2937"/>
      <c r="ANF3" s="2937"/>
      <c r="ANH3" s="2937"/>
      <c r="ANJ3" s="2937"/>
      <c r="ANL3" s="4397"/>
      <c r="ANM3" s="2937"/>
      <c r="ANN3" s="2937"/>
      <c r="ANO3" s="2937"/>
      <c r="ANP3" s="2937"/>
      <c r="ANQ3" s="2937"/>
      <c r="ANR3" s="2937"/>
      <c r="ANS3" s="2937"/>
      <c r="ANT3" s="2937"/>
      <c r="ANU3" s="2937"/>
      <c r="ANV3" s="2937"/>
      <c r="ANW3" s="2937"/>
      <c r="ANX3" s="2937"/>
      <c r="ANY3" s="2937"/>
      <c r="ANZ3" s="2937"/>
      <c r="AOA3" s="2937"/>
      <c r="AOB3" s="4416"/>
      <c r="AOC3" s="4416"/>
      <c r="AOD3" s="4416"/>
      <c r="AOE3" s="4416"/>
      <c r="AOF3" s="4416"/>
      <c r="AOG3" s="4416"/>
      <c r="AOH3" s="4416"/>
      <c r="AOI3" s="4416"/>
      <c r="AOJ3" s="4416"/>
      <c r="AOK3" s="4416"/>
      <c r="AOL3" s="4416"/>
      <c r="AOM3" s="4416"/>
      <c r="AON3" s="4416"/>
      <c r="AOO3" s="4416"/>
      <c r="AOP3" s="4416"/>
      <c r="AOQ3" s="4416"/>
      <c r="AOR3" s="4416"/>
      <c r="AOS3" s="4416"/>
      <c r="AOT3" s="4416"/>
      <c r="AOU3" s="4416"/>
      <c r="AOV3" s="4416"/>
      <c r="AOW3" s="4416"/>
      <c r="AOX3" s="4416"/>
      <c r="AOY3" s="4416"/>
      <c r="AOZ3" s="4416"/>
      <c r="APA3" s="4416"/>
      <c r="APB3" s="4416"/>
      <c r="APC3" s="4416"/>
      <c r="APD3" s="4416"/>
      <c r="APE3" s="4416"/>
      <c r="APF3" s="4416"/>
      <c r="APG3" s="4416"/>
      <c r="APH3" s="4416"/>
      <c r="API3" s="4416"/>
      <c r="APJ3" s="4416"/>
      <c r="APK3" s="4416"/>
      <c r="APL3" s="4416"/>
      <c r="APM3" s="4416"/>
      <c r="APN3" s="4416"/>
      <c r="APO3" s="4416"/>
      <c r="APP3" s="4416"/>
      <c r="APQ3" s="4416"/>
      <c r="APR3" s="4395"/>
      <c r="APS3" s="4395"/>
      <c r="APT3" s="4395"/>
      <c r="APU3" s="4395"/>
      <c r="APV3" s="4395"/>
      <c r="APW3" s="4395"/>
      <c r="APX3" s="4395"/>
      <c r="APY3" s="4395"/>
      <c r="APZ3" s="4395"/>
      <c r="AQA3" s="4395"/>
      <c r="AQB3" s="4395"/>
      <c r="AQC3" s="4395"/>
      <c r="AQD3" s="4395"/>
      <c r="AQE3" s="4395"/>
      <c r="AQF3" s="4395"/>
      <c r="AQG3" s="4395"/>
      <c r="AQH3" s="4395"/>
      <c r="AQI3" s="4395"/>
      <c r="AQJ3" s="2940"/>
      <c r="AQK3" s="4395"/>
      <c r="AQL3" s="2940"/>
      <c r="AQM3" s="4395"/>
      <c r="AQN3" s="4395"/>
      <c r="AQO3" s="4395"/>
      <c r="AQP3" s="4395"/>
      <c r="AQQ3" s="4395"/>
      <c r="AQR3" s="4395"/>
      <c r="AQS3" s="4395"/>
      <c r="AQT3" s="4395"/>
      <c r="AQU3" s="4395"/>
      <c r="AQV3" s="4395"/>
      <c r="AQW3" s="4395"/>
      <c r="AQX3" s="4395"/>
      <c r="AQY3" s="4395"/>
      <c r="AQZ3" s="4395"/>
      <c r="ARA3" s="4395"/>
      <c r="ARB3" s="4395"/>
      <c r="ARC3" s="4395"/>
      <c r="ARD3" s="4395"/>
      <c r="ARE3" s="4395"/>
      <c r="ARF3" s="4395"/>
      <c r="ARG3" s="4395"/>
      <c r="ARH3" s="4395"/>
      <c r="ARI3" s="2940"/>
      <c r="ARJ3" s="4395"/>
      <c r="ARK3" s="4395"/>
      <c r="ARY3" s="2940"/>
      <c r="ARZ3" s="2940"/>
      <c r="ASH3" s="2940"/>
      <c r="ASO3" s="2940"/>
      <c r="ASV3" s="2940"/>
      <c r="ATR3" s="2940"/>
      <c r="AUO3" s="2940"/>
      <c r="AVA3" s="2940"/>
      <c r="AVB3" s="2940"/>
      <c r="AVC3" s="2940"/>
      <c r="AVM3" s="2940"/>
      <c r="AVN3" s="2940"/>
      <c r="AVO3" s="2940"/>
      <c r="AVP3" s="2940"/>
      <c r="AXG3" s="4395"/>
      <c r="AXH3" s="4395"/>
      <c r="AXI3" s="2940"/>
      <c r="AXJ3" s="4395"/>
      <c r="AXK3" s="4395"/>
      <c r="AXL3" s="4395"/>
      <c r="AXM3" s="4395"/>
      <c r="AXN3" s="4395"/>
      <c r="AXO3" s="4395"/>
      <c r="AXP3" s="4395"/>
      <c r="AXQ3" s="4395"/>
      <c r="AXR3" s="2940"/>
      <c r="AXS3" s="2940"/>
      <c r="AXT3" s="2940"/>
      <c r="AXU3" s="2940"/>
      <c r="AXV3" s="2940"/>
      <c r="AXW3" s="2940"/>
      <c r="AXX3" s="2940"/>
      <c r="AYA3" s="2940"/>
      <c r="AYD3" s="2940"/>
      <c r="AYM3" s="2940"/>
      <c r="AYW3" s="2940"/>
      <c r="AZU3" s="4395"/>
      <c r="AZV3" s="4395"/>
      <c r="AZW3" s="4395"/>
      <c r="AZX3" s="2940"/>
      <c r="AZY3" s="2940"/>
      <c r="AZZ3" s="2940"/>
      <c r="BAA3" s="2940"/>
      <c r="BAB3" s="4407"/>
      <c r="BAC3" s="4407"/>
      <c r="BAD3" s="4407"/>
      <c r="BAE3" s="4407"/>
      <c r="BAF3" s="4407"/>
      <c r="BAG3" s="4407"/>
      <c r="BAH3" s="4407"/>
      <c r="BAI3" s="4407"/>
      <c r="BAJ3" s="4408"/>
      <c r="BAK3" s="4407"/>
      <c r="BAL3" s="4407"/>
      <c r="BAM3" s="4407"/>
      <c r="BAN3" s="4407"/>
      <c r="BAO3" s="4407"/>
      <c r="BAP3" s="4407"/>
      <c r="BAQ3" s="4407"/>
      <c r="BAR3" s="4407"/>
      <c r="BAS3" s="4407"/>
      <c r="BAT3" s="4409"/>
      <c r="BAU3" s="4409"/>
      <c r="BAV3" s="4409"/>
      <c r="BAW3" s="4409"/>
      <c r="BAX3" s="4407"/>
    </row>
    <row r="4" spans="1:1545" s="2936" customFormat="1" ht="15">
      <c r="A4" s="3183"/>
      <c r="C4" s="2940"/>
      <c r="D4" s="2937"/>
      <c r="E4" s="2937"/>
      <c r="F4" s="2937"/>
      <c r="H4" s="2937"/>
      <c r="L4" s="2940"/>
      <c r="AJ4" s="2940"/>
      <c r="AK4" s="2940"/>
      <c r="AR4" s="2940"/>
      <c r="AS4" s="2940"/>
      <c r="AT4" s="2940"/>
      <c r="BF4" s="2938"/>
      <c r="BG4" s="2938"/>
      <c r="BH4" s="2938"/>
      <c r="BI4" s="2938"/>
      <c r="BJ4" s="2938"/>
      <c r="BK4" s="2938"/>
      <c r="BL4" s="2938"/>
      <c r="BM4" s="2938"/>
      <c r="BO4" s="2938"/>
      <c r="BP4" s="2938"/>
      <c r="BQ4" s="2938"/>
      <c r="BR4" s="2938"/>
      <c r="BS4" s="2938"/>
      <c r="BT4" s="2938"/>
      <c r="BU4" s="2938"/>
      <c r="BV4" s="2938"/>
      <c r="BW4" s="2938"/>
      <c r="BX4" s="2938"/>
      <c r="BZ4" s="2938"/>
      <c r="CA4" s="2938"/>
      <c r="CB4" s="2938"/>
      <c r="CC4" s="2938"/>
      <c r="CD4" s="2938"/>
      <c r="CE4" s="2938"/>
      <c r="CF4" s="2938"/>
      <c r="CG4" s="2938"/>
      <c r="CH4" s="2938"/>
      <c r="CI4" s="2938"/>
      <c r="CJ4" s="2938"/>
      <c r="CK4" s="2938"/>
      <c r="CL4" s="2938"/>
      <c r="CM4" s="2938"/>
      <c r="CN4" s="2938"/>
      <c r="CO4" s="2938"/>
      <c r="CP4" s="2938"/>
      <c r="CQ4" s="2938"/>
      <c r="CR4" s="2938"/>
      <c r="CS4" s="2938"/>
      <c r="CT4" s="2938"/>
      <c r="CU4" s="2938"/>
      <c r="CV4" s="2938"/>
      <c r="CW4" s="2938"/>
      <c r="CX4" s="2938"/>
      <c r="CY4" s="2938"/>
      <c r="CZ4" s="2938"/>
      <c r="DA4" s="2938"/>
      <c r="DB4" s="2938"/>
      <c r="DC4" s="2938"/>
      <c r="DD4" s="2938"/>
      <c r="DE4" s="2938"/>
      <c r="DF4" s="2938"/>
      <c r="DG4" s="2938"/>
      <c r="DH4" s="2938"/>
      <c r="DI4" s="2938"/>
      <c r="DJ4" s="2938"/>
      <c r="DK4" s="2938"/>
      <c r="DL4" s="2938"/>
      <c r="DM4" s="2938"/>
      <c r="DN4" s="2938"/>
      <c r="DO4" s="2938"/>
      <c r="DP4" s="2938"/>
      <c r="DQ4" s="2938"/>
      <c r="DR4" s="2938"/>
      <c r="DS4" s="2938"/>
      <c r="DT4" s="2938"/>
      <c r="DU4" s="2938"/>
      <c r="DV4" s="2938"/>
      <c r="DW4" s="2938"/>
      <c r="DX4" s="2938"/>
      <c r="DY4" s="2938"/>
      <c r="DZ4" s="2938"/>
      <c r="EA4" s="2938"/>
      <c r="EB4" s="2938"/>
      <c r="EC4" s="2938"/>
      <c r="ED4" s="2938"/>
      <c r="EE4" s="2938"/>
      <c r="EF4" s="2938"/>
      <c r="EG4" s="2938"/>
      <c r="EH4" s="2938"/>
      <c r="EI4" s="2938"/>
      <c r="EJ4" s="2938"/>
      <c r="EK4" s="2938"/>
      <c r="EL4" s="2938"/>
      <c r="EM4" s="2938"/>
      <c r="EN4" s="2938"/>
      <c r="EO4" s="2938"/>
      <c r="EP4" s="2938"/>
      <c r="EQ4" s="2938"/>
      <c r="ER4" s="2938"/>
      <c r="ES4" s="2938"/>
      <c r="ET4" s="2938"/>
      <c r="EU4" s="2938"/>
      <c r="EV4" s="2938"/>
      <c r="EW4" s="2938"/>
      <c r="EX4" s="2938"/>
      <c r="EY4" s="2938"/>
      <c r="EZ4" s="2938"/>
      <c r="FA4" s="2938"/>
      <c r="FB4" s="2938"/>
      <c r="FC4" s="2938"/>
      <c r="FD4" s="2938"/>
      <c r="FE4" s="2938"/>
      <c r="FF4" s="2938"/>
      <c r="FG4" s="2938"/>
      <c r="FH4" s="2938"/>
      <c r="FI4" s="2938"/>
      <c r="FJ4" s="2938"/>
      <c r="FK4" s="2938"/>
      <c r="FL4" s="2938"/>
      <c r="FM4" s="2938"/>
      <c r="FN4" s="2938"/>
      <c r="FO4" s="2938"/>
      <c r="FP4" s="2938"/>
      <c r="FQ4" s="2938"/>
      <c r="FR4" s="2938"/>
      <c r="FS4" s="2938"/>
      <c r="FT4" s="2938"/>
      <c r="FU4" s="2938"/>
      <c r="FV4" s="2938"/>
      <c r="FW4" s="2938"/>
      <c r="FX4" s="2938"/>
      <c r="FY4" s="2938"/>
      <c r="FZ4" s="2938"/>
      <c r="GA4" s="2938"/>
      <c r="GB4" s="2938"/>
      <c r="GC4" s="2938"/>
      <c r="GD4" s="2938"/>
      <c r="GE4" s="2938"/>
      <c r="GF4" s="2938"/>
      <c r="GG4" s="2938"/>
      <c r="GH4" s="2938"/>
      <c r="GI4" s="2938"/>
      <c r="GJ4" s="2938"/>
      <c r="GK4" s="2938"/>
      <c r="GL4" s="2938"/>
      <c r="GM4" s="2938"/>
      <c r="GN4" s="2938"/>
      <c r="GO4" s="2938"/>
      <c r="GP4" s="2938"/>
      <c r="GQ4" s="2938"/>
      <c r="GR4" s="2938"/>
      <c r="GS4" s="2938"/>
      <c r="GT4" s="2938"/>
      <c r="GU4" s="2938"/>
      <c r="GV4" s="2938"/>
      <c r="GW4" s="2938"/>
      <c r="GX4" s="2938"/>
      <c r="GY4" s="2938"/>
      <c r="GZ4" s="2938"/>
      <c r="HA4" s="2938"/>
      <c r="HB4" s="2938"/>
      <c r="HC4" s="2938"/>
      <c r="HD4" s="2938"/>
      <c r="HE4" s="2938"/>
      <c r="HF4" s="2938"/>
      <c r="HG4" s="2938"/>
      <c r="HH4" s="2938"/>
      <c r="HI4" s="2938"/>
      <c r="HJ4" s="2938"/>
      <c r="HK4" s="2938"/>
      <c r="HL4" s="2938"/>
      <c r="HM4" s="2938"/>
      <c r="HN4" s="2938"/>
      <c r="HO4" s="2938"/>
      <c r="HP4" s="2938"/>
      <c r="HQ4" s="2938"/>
      <c r="HR4" s="2938"/>
      <c r="HS4" s="2938"/>
      <c r="HT4" s="2938"/>
      <c r="HU4" s="2938"/>
      <c r="HV4" s="2938"/>
      <c r="HW4" s="2938"/>
      <c r="HX4" s="2938"/>
      <c r="HY4" s="2938"/>
      <c r="HZ4" s="2938"/>
      <c r="IA4" s="2938"/>
      <c r="IB4" s="2938"/>
      <c r="IC4" s="2938"/>
      <c r="ID4" s="2938"/>
      <c r="IE4" s="2938"/>
      <c r="IF4" s="2938"/>
      <c r="IG4" s="2938"/>
      <c r="IH4" s="2938"/>
      <c r="II4" s="2938"/>
      <c r="IJ4" s="2938"/>
      <c r="IK4" s="2938"/>
      <c r="IL4" s="2938"/>
      <c r="IM4" s="2938"/>
      <c r="IN4" s="2938"/>
      <c r="IO4" s="2938"/>
      <c r="IP4" s="2938"/>
      <c r="IQ4" s="2938"/>
      <c r="IR4" s="2938"/>
      <c r="IS4" s="2938"/>
      <c r="IT4" s="2938"/>
      <c r="IU4" s="2938"/>
      <c r="IV4" s="2938"/>
      <c r="IW4" s="2938"/>
      <c r="IX4" s="2938"/>
      <c r="IY4" s="2938"/>
      <c r="IZ4" s="2938"/>
      <c r="JA4" s="2938"/>
      <c r="JB4" s="2938"/>
      <c r="JC4" s="2938"/>
      <c r="JD4" s="2938"/>
      <c r="JE4" s="2938"/>
      <c r="JF4" s="2938"/>
      <c r="JG4" s="2938"/>
      <c r="JH4" s="2938"/>
      <c r="JI4" s="2938"/>
      <c r="JJ4" s="2938"/>
      <c r="JK4" s="2938"/>
      <c r="JL4" s="2938"/>
      <c r="JM4" s="2938"/>
      <c r="JN4" s="2938"/>
      <c r="JO4" s="2938"/>
      <c r="JP4" s="2938"/>
      <c r="JQ4" s="2938"/>
      <c r="JR4" s="2938"/>
      <c r="JS4" s="2938"/>
      <c r="JT4" s="2938"/>
      <c r="JU4" s="2938"/>
      <c r="JV4" s="2938"/>
      <c r="JW4" s="2938"/>
      <c r="JX4" s="2938"/>
      <c r="JY4" s="2938"/>
      <c r="JZ4" s="2938"/>
      <c r="KA4" s="2938"/>
      <c r="KB4" s="2938"/>
      <c r="KC4" s="2938"/>
      <c r="KD4" s="2938"/>
      <c r="KE4" s="2938"/>
      <c r="KF4" s="2938"/>
      <c r="KG4" s="2938"/>
      <c r="KH4" s="2938"/>
      <c r="KI4" s="2938"/>
      <c r="KJ4" s="2938"/>
      <c r="KK4" s="2938"/>
      <c r="KL4" s="2938"/>
      <c r="KM4" s="2938"/>
      <c r="KN4" s="2938"/>
      <c r="KO4" s="2938"/>
      <c r="KP4" s="2938"/>
      <c r="KQ4" s="2938"/>
      <c r="KR4" s="2938"/>
      <c r="KS4" s="2938"/>
      <c r="KT4" s="2938"/>
      <c r="KU4" s="2938"/>
      <c r="KV4" s="2938"/>
      <c r="KW4" s="2938"/>
      <c r="KX4" s="2938"/>
      <c r="KY4" s="2938"/>
      <c r="KZ4" s="2938"/>
      <c r="LA4" s="2938"/>
      <c r="LB4" s="2938"/>
      <c r="LC4" s="2938"/>
      <c r="LD4" s="2938"/>
      <c r="LE4" s="2938"/>
      <c r="LF4" s="2938"/>
      <c r="LG4" s="2938"/>
      <c r="LH4" s="2938"/>
      <c r="LI4" s="2938"/>
      <c r="LJ4" s="2938"/>
      <c r="LK4" s="2938"/>
      <c r="LL4" s="2938"/>
      <c r="LM4" s="2938"/>
      <c r="LN4" s="2938"/>
      <c r="LO4" s="2938"/>
      <c r="LP4" s="2938"/>
      <c r="LQ4" s="2938"/>
      <c r="LR4" s="2938"/>
      <c r="LS4" s="2938"/>
      <c r="LT4" s="2938"/>
      <c r="LU4" s="2938"/>
      <c r="LV4" s="2938"/>
      <c r="LW4" s="2938"/>
      <c r="LX4" s="2938"/>
      <c r="LY4" s="2938"/>
      <c r="LZ4" s="2938"/>
      <c r="MA4" s="2938"/>
      <c r="MB4" s="2938"/>
      <c r="MC4" s="2938"/>
      <c r="MD4" s="2938"/>
      <c r="ME4" s="2938"/>
      <c r="MF4" s="2938"/>
      <c r="MG4" s="2938"/>
      <c r="MH4" s="2938"/>
      <c r="MI4" s="2938"/>
      <c r="MJ4" s="2938"/>
      <c r="MK4" s="2938"/>
      <c r="ML4" s="2938"/>
      <c r="MM4" s="2938"/>
      <c r="MN4" s="2938"/>
      <c r="MO4" s="2938"/>
      <c r="MP4" s="2938"/>
      <c r="MQ4" s="2938"/>
      <c r="MR4" s="2938"/>
      <c r="MS4" s="2938"/>
      <c r="MT4" s="2938"/>
      <c r="MU4" s="2938"/>
      <c r="MV4" s="2938"/>
      <c r="MW4" s="2938"/>
      <c r="MX4" s="2938"/>
      <c r="MY4" s="2938"/>
      <c r="MZ4" s="2938"/>
      <c r="NA4" s="2938"/>
      <c r="NB4" s="2938"/>
      <c r="NC4" s="2938"/>
      <c r="ND4" s="2938"/>
      <c r="NE4" s="2938"/>
      <c r="NF4" s="2938"/>
      <c r="NG4" s="2938"/>
      <c r="NH4" s="2938"/>
      <c r="NI4" s="2938"/>
      <c r="NJ4" s="2938"/>
      <c r="NK4" s="2938"/>
      <c r="NL4" s="2938"/>
      <c r="NM4" s="2938"/>
      <c r="NN4" s="2938"/>
      <c r="NO4" s="2938"/>
      <c r="NP4" s="2938"/>
      <c r="NQ4" s="2938"/>
      <c r="NR4" s="2938"/>
      <c r="NS4" s="2938"/>
      <c r="NT4" s="3048"/>
      <c r="NU4" s="3048"/>
      <c r="NV4" s="3048"/>
      <c r="NW4" s="3048"/>
      <c r="NX4" s="3048"/>
      <c r="NY4" s="3048"/>
      <c r="NZ4" s="3048"/>
      <c r="OA4" s="3048"/>
      <c r="OB4" s="3048"/>
      <c r="OC4" s="3048"/>
      <c r="OD4" s="3048"/>
      <c r="OE4" s="3048"/>
      <c r="OF4" s="3048"/>
      <c r="OG4" s="3048"/>
      <c r="OH4" s="3048"/>
      <c r="OI4" s="3048"/>
      <c r="OJ4" s="3048"/>
      <c r="OK4" s="3048"/>
      <c r="OL4" s="3048"/>
      <c r="OM4" s="3048"/>
      <c r="ON4" s="3048"/>
      <c r="OO4" s="3048"/>
      <c r="OP4" s="3048"/>
      <c r="OQ4" s="3048"/>
      <c r="OR4" s="3048"/>
      <c r="OS4" s="3048"/>
      <c r="OT4" s="3048"/>
      <c r="OU4" s="3048"/>
      <c r="OV4" s="3048"/>
      <c r="OW4" s="3048"/>
      <c r="OX4" s="3048"/>
      <c r="OY4" s="4399"/>
      <c r="OZ4" s="2935"/>
      <c r="PA4" s="4399"/>
      <c r="PB4" s="4399"/>
      <c r="PC4" s="4399"/>
      <c r="PD4" s="4399"/>
      <c r="PE4" s="4399"/>
      <c r="PF4" s="4399"/>
      <c r="PG4" s="4399"/>
      <c r="PI4" s="2938"/>
      <c r="PK4" s="2938"/>
      <c r="PL4" s="2938"/>
      <c r="QX4" s="3048"/>
      <c r="RC4" s="2939"/>
      <c r="RD4" s="2939"/>
      <c r="SI4" s="2938"/>
      <c r="SJ4" s="2938"/>
      <c r="TM4" s="3048"/>
      <c r="TO4" s="4396"/>
      <c r="TP4" s="3183"/>
      <c r="TQ4" s="3183"/>
      <c r="TR4" s="3183"/>
      <c r="TS4" s="3183"/>
      <c r="TT4" s="3183"/>
      <c r="TU4" s="3183"/>
      <c r="TV4" s="3183"/>
      <c r="TW4" s="3183"/>
      <c r="TX4" s="3183"/>
      <c r="TY4" s="3183"/>
      <c r="TZ4" s="3183"/>
      <c r="UA4" s="3183"/>
      <c r="UB4" s="3183"/>
      <c r="UC4" s="3183"/>
      <c r="UD4" s="3183"/>
      <c r="UM4" s="4395"/>
      <c r="UX4" s="3048"/>
      <c r="UY4" s="3048"/>
      <c r="YV4" s="3558"/>
      <c r="YW4" s="3558"/>
      <c r="YX4" s="3558"/>
      <c r="YY4" s="3558"/>
      <c r="YZ4" s="3558"/>
      <c r="ZA4" s="3558"/>
      <c r="ZB4" s="3558"/>
      <c r="ZC4" s="3558"/>
      <c r="ZD4" s="3558"/>
      <c r="ZE4" s="3558"/>
      <c r="ZF4" s="3558"/>
      <c r="ZG4" s="3558"/>
      <c r="ZH4" s="3558"/>
      <c r="ZI4" s="3558"/>
      <c r="ZJ4" s="3558"/>
      <c r="ZK4" s="3558"/>
      <c r="ZL4" s="3558"/>
      <c r="ZM4" s="3558"/>
      <c r="ZN4" s="3558"/>
      <c r="ZO4" s="3558"/>
      <c r="ZP4" s="3558"/>
      <c r="ZQ4" s="3558"/>
      <c r="ZR4" s="3558"/>
      <c r="ZS4" s="3558"/>
      <c r="ZT4" s="3558"/>
      <c r="ZU4" s="3558"/>
      <c r="ZV4" s="3558"/>
      <c r="ZW4" s="3558"/>
      <c r="ZX4" s="3558"/>
      <c r="ZY4" s="3558"/>
      <c r="ZZ4" s="3558"/>
      <c r="AAA4" s="3558"/>
      <c r="AAB4" s="3558"/>
      <c r="AAC4" s="3558"/>
      <c r="AAD4" s="3558"/>
      <c r="AAE4" s="3558"/>
      <c r="AAF4" s="3558"/>
      <c r="AAG4" s="3558"/>
      <c r="AAH4" s="3558"/>
      <c r="AAI4" s="3558"/>
      <c r="AAJ4" s="3558"/>
      <c r="AAK4" s="3558"/>
      <c r="AAL4" s="3558"/>
      <c r="AAM4" s="3558"/>
      <c r="AAN4" s="3558"/>
      <c r="AAO4" s="3558"/>
      <c r="AAP4" s="3558"/>
      <c r="AAQ4" s="3558"/>
      <c r="AAR4" s="3558"/>
      <c r="AAS4" s="3558"/>
      <c r="AAT4" s="3558"/>
      <c r="AAU4" s="3558"/>
      <c r="AAV4" s="3558"/>
      <c r="AAW4" s="3558"/>
      <c r="AAX4" s="3558"/>
      <c r="AAY4" s="3558"/>
      <c r="AAZ4" s="3558"/>
      <c r="ABA4" s="3558"/>
      <c r="ABB4" s="3558"/>
      <c r="ABC4" s="3558"/>
      <c r="ABD4" s="3558"/>
      <c r="ABE4" s="3558"/>
      <c r="ABF4" s="3558"/>
      <c r="ABG4" s="3558"/>
      <c r="ABH4" s="3558"/>
      <c r="ABI4" s="3558"/>
      <c r="ABJ4" s="3558"/>
      <c r="ABK4" s="3558"/>
      <c r="ABL4" s="3558"/>
      <c r="ABM4" s="3558"/>
      <c r="ABN4" s="3558"/>
      <c r="ABO4" s="3558"/>
      <c r="ABP4" s="3558"/>
      <c r="ABQ4" s="3558"/>
      <c r="ABR4" s="3558"/>
      <c r="ABS4" s="3558"/>
      <c r="ABT4" s="3558"/>
      <c r="ABU4" s="3558"/>
      <c r="ABV4" s="3558"/>
      <c r="ABW4" s="3558"/>
      <c r="ABX4" s="3558"/>
      <c r="ABY4" s="3558"/>
      <c r="ABZ4" s="3558"/>
      <c r="ACA4" s="3558"/>
      <c r="ACB4" s="3558"/>
      <c r="ACC4" s="3558"/>
      <c r="ACD4" s="3558"/>
      <c r="ACE4" s="3558"/>
      <c r="ACF4" s="3558"/>
      <c r="ACG4" s="3558"/>
      <c r="ACH4" s="3558"/>
      <c r="ACI4" s="3558"/>
      <c r="ACJ4" s="3558"/>
      <c r="ACK4" s="3558"/>
      <c r="ACL4" s="3558"/>
      <c r="ACM4" s="3558"/>
      <c r="ACN4" s="3558"/>
      <c r="ACO4" s="3558"/>
      <c r="ACP4" s="3558"/>
      <c r="ACQ4" s="3558"/>
      <c r="ACR4" s="2934"/>
      <c r="ACS4" s="3558"/>
      <c r="ACT4" s="2934"/>
      <c r="ACU4" s="3558"/>
      <c r="ACV4" s="3558"/>
      <c r="ACW4" s="3558"/>
      <c r="ACX4" s="3558"/>
      <c r="ACY4" s="3558"/>
      <c r="ACZ4" s="3558"/>
      <c r="ADA4" s="3558"/>
      <c r="ADB4" s="3558"/>
      <c r="ADC4" s="3558"/>
      <c r="ADD4" s="3558"/>
      <c r="ADE4" s="3558"/>
      <c r="ADF4" s="3558"/>
      <c r="ADG4" s="3558"/>
      <c r="ADH4" s="3558"/>
      <c r="ADI4" s="3558"/>
      <c r="ADJ4" s="3558"/>
      <c r="ADK4" s="2934"/>
      <c r="ADL4" s="3048"/>
      <c r="ADM4" s="3048"/>
      <c r="ADN4" s="3048"/>
      <c r="ADO4" s="3048"/>
      <c r="ADP4" s="3048"/>
      <c r="ADQ4" s="3048"/>
      <c r="ADR4" s="3048"/>
      <c r="ADS4" s="3048"/>
      <c r="ADT4" s="3048"/>
      <c r="ADU4" s="3048"/>
      <c r="ADV4" s="3048"/>
      <c r="ADW4" s="3048"/>
      <c r="ADX4" s="3048"/>
      <c r="ADY4" s="3048"/>
      <c r="ADZ4" s="3048"/>
      <c r="AEA4" s="3048"/>
      <c r="AEB4" s="3048"/>
      <c r="AEC4" s="3048"/>
      <c r="AED4" s="3048"/>
      <c r="AEE4" s="3048"/>
      <c r="AEF4" s="3048"/>
      <c r="AEG4" s="3048"/>
      <c r="AEH4" s="3048"/>
      <c r="AEI4" s="3048"/>
      <c r="AEJ4" s="3048"/>
      <c r="AEK4" s="3048"/>
      <c r="AEL4" s="3048"/>
      <c r="AEM4" s="3048"/>
      <c r="AEN4" s="3048"/>
      <c r="AEO4" s="3048"/>
      <c r="AEP4" s="3048"/>
      <c r="AEQ4" s="3048"/>
      <c r="AER4" s="3048"/>
      <c r="AES4" s="3048"/>
      <c r="AET4" s="3048"/>
      <c r="AEU4" s="2937"/>
      <c r="AEV4" s="3048"/>
      <c r="AEW4" s="3048"/>
      <c r="AEX4" s="3048"/>
      <c r="AEY4" s="3048"/>
      <c r="AEZ4" s="3048"/>
      <c r="AFA4" s="2937"/>
      <c r="AFB4" s="3048"/>
      <c r="AFC4" s="3048"/>
      <c r="AFD4" s="3048"/>
      <c r="AFE4" s="3048"/>
      <c r="AFF4" s="3048"/>
      <c r="AFG4" s="3048"/>
      <c r="AFH4" s="3048"/>
      <c r="AFI4" s="3048"/>
      <c r="AFJ4" s="3048"/>
      <c r="AFK4" s="3048"/>
      <c r="AFL4" s="3048"/>
      <c r="AFM4" s="3048"/>
      <c r="AFN4" s="3048"/>
      <c r="AFO4" s="3048"/>
      <c r="AFP4" s="3048"/>
      <c r="AFQ4" s="3048"/>
      <c r="AFR4" s="3048"/>
      <c r="AFS4" s="3048"/>
      <c r="AFT4" s="3048"/>
      <c r="AFU4" s="3048"/>
      <c r="AFV4" s="3048"/>
      <c r="AFW4" s="3048"/>
      <c r="AFX4" s="3048"/>
      <c r="AFY4" s="3048"/>
      <c r="AFZ4" s="3048"/>
      <c r="AGA4" s="3048"/>
      <c r="AGB4" s="3048"/>
      <c r="AGC4" s="3048"/>
      <c r="AGD4" s="3048"/>
      <c r="AGE4" s="3048"/>
      <c r="AGF4" s="3048"/>
      <c r="AGG4" s="3048"/>
      <c r="AGH4" s="3048"/>
      <c r="AGI4" s="3048"/>
      <c r="AGJ4" s="2937"/>
      <c r="AGK4" s="3048"/>
      <c r="AGL4" s="3048"/>
      <c r="AGM4" s="3048"/>
      <c r="AGN4" s="3048"/>
      <c r="AGO4" s="3048"/>
      <c r="AGP4" s="2937"/>
      <c r="AGQ4" s="2937"/>
      <c r="AGR4" s="2937"/>
      <c r="AGS4" s="2937"/>
      <c r="AGT4" s="3048"/>
      <c r="AGU4" s="3048"/>
      <c r="AGV4" s="3048"/>
      <c r="AGW4" s="2937"/>
      <c r="AGX4" s="3048"/>
      <c r="AGY4" s="3048"/>
      <c r="AGZ4" s="3048"/>
      <c r="AHA4" s="3048"/>
      <c r="AHB4" s="3048"/>
      <c r="AHC4" s="3048"/>
      <c r="AHD4" s="3048"/>
      <c r="AHE4" s="3048"/>
      <c r="AHF4" s="3048"/>
      <c r="AHG4" s="3048"/>
      <c r="AHH4" s="3048"/>
      <c r="AHI4" s="3048"/>
      <c r="AHJ4" s="3048"/>
      <c r="AHK4" s="3048"/>
      <c r="AHL4" s="3048"/>
      <c r="AHM4" s="3048"/>
      <c r="AHN4" s="3048"/>
      <c r="AHO4" s="3048"/>
      <c r="AHP4" s="3048"/>
      <c r="AHQ4" s="3048"/>
      <c r="AHR4" s="3048"/>
      <c r="AHS4" s="3048"/>
      <c r="AHT4" s="3048"/>
      <c r="AHU4" s="3048"/>
      <c r="AHV4" s="3048"/>
      <c r="AHW4" s="3048"/>
      <c r="AHX4" s="3048"/>
      <c r="AHY4" s="3048"/>
      <c r="AHZ4" s="3048"/>
      <c r="AIA4" s="3048"/>
      <c r="AIB4" s="3048"/>
      <c r="AIC4" s="3048"/>
      <c r="AID4" s="3048"/>
      <c r="AIE4" s="3048"/>
      <c r="AIF4" s="3048"/>
      <c r="AIG4" s="3048"/>
      <c r="AIH4" s="3048"/>
      <c r="AII4" s="3048"/>
      <c r="AIJ4" s="3048"/>
      <c r="AIK4" s="3048"/>
      <c r="AIL4" s="2937"/>
      <c r="AIM4" s="2937"/>
      <c r="AIN4" s="2937"/>
      <c r="AIO4" s="2937"/>
      <c r="AIP4" s="3048"/>
      <c r="AIQ4" s="2937"/>
      <c r="AIR4" s="3048"/>
      <c r="AIS4" s="3048"/>
      <c r="AIT4" s="3048"/>
      <c r="AIU4" s="3048"/>
      <c r="AIV4" s="3048"/>
      <c r="AIW4" s="3048"/>
      <c r="AIX4" s="3048"/>
      <c r="AIY4" s="3048"/>
      <c r="AIZ4" s="3048"/>
      <c r="AJA4" s="3048"/>
      <c r="AJB4" s="3048"/>
      <c r="AJC4" s="3048"/>
      <c r="AJD4" s="3048"/>
      <c r="AJE4" s="3048"/>
      <c r="AJF4" s="3048"/>
      <c r="AJG4" s="3048"/>
      <c r="AJH4" s="3048"/>
      <c r="AJI4" s="3048"/>
      <c r="AJJ4" s="3048"/>
      <c r="AJK4" s="3048"/>
      <c r="AJL4" s="3048"/>
      <c r="AJM4" s="3048"/>
      <c r="AJN4" s="3048"/>
      <c r="AJO4" s="3048"/>
      <c r="AJP4" s="3048"/>
      <c r="AJQ4" s="2937"/>
      <c r="AJR4" s="3048"/>
      <c r="AJS4" s="3048"/>
      <c r="AJT4" s="3048"/>
      <c r="AJU4" s="2937"/>
      <c r="AJV4" s="3048"/>
      <c r="AJW4" s="3048"/>
      <c r="AJX4" s="3048"/>
      <c r="AJY4" s="3048"/>
      <c r="AJZ4" s="3048"/>
      <c r="AKA4" s="3048"/>
      <c r="AKB4" s="3048"/>
      <c r="AKC4" s="3048"/>
      <c r="AKD4" s="3048"/>
      <c r="AKE4" s="3048"/>
      <c r="AKF4" s="3048"/>
      <c r="AKG4" s="3048"/>
      <c r="AKH4" s="3048"/>
      <c r="AKI4" s="3048"/>
      <c r="AKJ4" s="3048"/>
      <c r="AKK4" s="3048"/>
      <c r="AKL4" s="3048"/>
      <c r="AKM4" s="3048"/>
      <c r="AKN4" s="3048"/>
      <c r="AKO4" s="3048"/>
      <c r="AKP4" s="3048"/>
      <c r="AKQ4" s="3048"/>
      <c r="AKR4" s="3048"/>
      <c r="AKS4" s="3048"/>
      <c r="AKT4" s="3048"/>
      <c r="AKU4" s="2937"/>
      <c r="AKV4" s="3048"/>
      <c r="AKW4" s="3048"/>
      <c r="AKX4" s="3048"/>
      <c r="AKY4" s="2937"/>
      <c r="AKZ4" s="3048"/>
      <c r="ALA4" s="3048"/>
      <c r="ALB4" s="3048"/>
      <c r="ALC4" s="3048"/>
      <c r="ALD4" s="3048"/>
      <c r="ALE4" s="3048"/>
      <c r="ALF4" s="3048"/>
      <c r="ALG4" s="3048"/>
      <c r="ALH4" s="3048"/>
      <c r="ALI4" s="3048"/>
      <c r="ALJ4" s="3048"/>
      <c r="ALK4" s="3048"/>
      <c r="ALL4" s="3048"/>
      <c r="ALM4" s="3048"/>
      <c r="ALN4" s="3048"/>
      <c r="ALO4" s="3048"/>
      <c r="ALP4" s="3048"/>
      <c r="ALQ4" s="3048"/>
      <c r="ALR4" s="3048"/>
      <c r="ALS4" s="3048"/>
      <c r="ALT4" s="3048"/>
      <c r="ALU4" s="3048"/>
      <c r="ALV4" s="3048"/>
      <c r="ALW4" s="3048"/>
      <c r="ALX4" s="2937"/>
      <c r="ALY4" s="3048"/>
      <c r="ALZ4" s="3048"/>
      <c r="AMA4" s="2937"/>
      <c r="AMB4" s="2937"/>
      <c r="AMC4" s="2937"/>
      <c r="AMD4" s="2937"/>
      <c r="AME4" s="2937"/>
      <c r="AMF4" s="2937"/>
      <c r="AMG4" s="2937"/>
      <c r="AMH4" s="2937"/>
      <c r="AMI4" s="2937"/>
      <c r="AMJ4" s="2937"/>
      <c r="AMK4" s="2937"/>
      <c r="AML4" s="2937"/>
      <c r="AMM4" s="2937"/>
      <c r="AMN4" s="2937"/>
      <c r="AMO4" s="2937"/>
      <c r="AMP4" s="2937"/>
      <c r="AMQ4" s="2937"/>
      <c r="AMR4" s="2937"/>
      <c r="AMS4" s="2937"/>
      <c r="AMT4" s="2937"/>
      <c r="AMU4" s="2937"/>
      <c r="AMV4" s="2937"/>
      <c r="AMW4" s="2937"/>
      <c r="AMX4" s="2937"/>
      <c r="AMY4" s="2937"/>
      <c r="AMZ4" s="2937"/>
      <c r="ANA4" s="2937"/>
      <c r="ANC4" s="2937"/>
      <c r="ANE4" s="2937"/>
      <c r="ANF4" s="2937"/>
      <c r="ANH4" s="2937"/>
      <c r="ANJ4" s="2937"/>
      <c r="ANL4" s="4397"/>
      <c r="ANM4" s="2937"/>
      <c r="ANN4" s="2937"/>
      <c r="ANO4" s="2937"/>
      <c r="ANP4" s="2937"/>
      <c r="ANQ4" s="2937"/>
      <c r="ANR4" s="2937"/>
      <c r="ANS4" s="2937"/>
      <c r="ANT4" s="2937"/>
      <c r="ANU4" s="2937"/>
      <c r="ANV4" s="2937"/>
      <c r="ANW4" s="2937"/>
      <c r="ANX4" s="2937"/>
      <c r="ANY4" s="2937"/>
      <c r="ANZ4" s="2937"/>
      <c r="AOA4" s="2937"/>
      <c r="AOB4" s="4416"/>
      <c r="AOC4" s="4416"/>
      <c r="AOD4" s="4416"/>
      <c r="AOE4" s="4416"/>
      <c r="AOF4" s="4416"/>
      <c r="AOG4" s="4416"/>
      <c r="AOH4" s="4416"/>
      <c r="AOI4" s="4416"/>
      <c r="AOJ4" s="4416"/>
      <c r="AOK4" s="4416"/>
      <c r="AOL4" s="4416"/>
      <c r="AOM4" s="4416"/>
      <c r="AON4" s="4416"/>
      <c r="AOO4" s="4416"/>
      <c r="AOP4" s="4416"/>
      <c r="AOQ4" s="4416"/>
      <c r="AOR4" s="4416"/>
      <c r="AOS4" s="4416"/>
      <c r="AOT4" s="4416"/>
      <c r="AOU4" s="4416"/>
      <c r="AOV4" s="4416"/>
      <c r="AOW4" s="4416"/>
      <c r="AOX4" s="4416"/>
      <c r="AOY4" s="4416"/>
      <c r="AOZ4" s="4416"/>
      <c r="APA4" s="4416"/>
      <c r="APB4" s="4416"/>
      <c r="APC4" s="4416"/>
      <c r="APD4" s="4416"/>
      <c r="APE4" s="4416"/>
      <c r="APF4" s="4416"/>
      <c r="APG4" s="4416"/>
      <c r="APH4" s="4416"/>
      <c r="API4" s="4416"/>
      <c r="APJ4" s="4416"/>
      <c r="APK4" s="4416"/>
      <c r="APL4" s="4416"/>
      <c r="APM4" s="4416"/>
      <c r="APN4" s="4416"/>
      <c r="APO4" s="4416"/>
      <c r="APP4" s="4416"/>
      <c r="APQ4" s="4416"/>
      <c r="APR4" s="4395"/>
      <c r="APS4" s="4395"/>
      <c r="APT4" s="4395"/>
      <c r="APU4" s="4395"/>
      <c r="APV4" s="4395"/>
      <c r="APW4" s="4395"/>
      <c r="APX4" s="4395"/>
      <c r="APY4" s="4395"/>
      <c r="APZ4" s="4395"/>
      <c r="AQA4" s="4395"/>
      <c r="AQB4" s="4395"/>
      <c r="AQC4" s="4395"/>
      <c r="AQD4" s="4395"/>
      <c r="AQE4" s="4395"/>
      <c r="AQF4" s="4395"/>
      <c r="AQG4" s="4395"/>
      <c r="AQH4" s="4395"/>
      <c r="AQI4" s="4395"/>
      <c r="AQJ4" s="2940"/>
      <c r="AQK4" s="4395"/>
      <c r="AQL4" s="2940"/>
      <c r="AQM4" s="4395"/>
      <c r="AQN4" s="4395"/>
      <c r="AQO4" s="4395"/>
      <c r="AQP4" s="4395"/>
      <c r="AQQ4" s="4395"/>
      <c r="AQR4" s="4395"/>
      <c r="AQS4" s="4395"/>
      <c r="AQT4" s="4395"/>
      <c r="AQU4" s="4395"/>
      <c r="AQV4" s="4395"/>
      <c r="AQW4" s="4395"/>
      <c r="AQX4" s="4395"/>
      <c r="AQY4" s="4395"/>
      <c r="AQZ4" s="4395"/>
      <c r="ARA4" s="4395"/>
      <c r="ARB4" s="4395"/>
      <c r="ARC4" s="4395"/>
      <c r="ARD4" s="4395"/>
      <c r="ARE4" s="4395"/>
      <c r="ARF4" s="4395"/>
      <c r="ARG4" s="4395"/>
      <c r="ARH4" s="4395"/>
      <c r="ARI4" s="2940"/>
      <c r="ARJ4" s="4395"/>
      <c r="ARK4" s="4395"/>
      <c r="ARY4" s="2940"/>
      <c r="ARZ4" s="2940"/>
      <c r="ASH4" s="2940"/>
      <c r="ASO4" s="2940"/>
      <c r="ASV4" s="2940"/>
      <c r="ATR4" s="2940"/>
      <c r="AUO4" s="2940"/>
      <c r="AVA4" s="2940"/>
      <c r="AVB4" s="2940"/>
      <c r="AVC4" s="2940"/>
      <c r="AVM4" s="2940"/>
      <c r="AVN4" s="2940"/>
      <c r="AVO4" s="2940"/>
      <c r="AVP4" s="2940"/>
      <c r="AXG4" s="4395"/>
      <c r="AXH4" s="4395"/>
      <c r="AXI4" s="2940"/>
      <c r="AXJ4" s="4395"/>
      <c r="AXK4" s="4395"/>
      <c r="AXL4" s="4395"/>
      <c r="AXM4" s="4395"/>
      <c r="AXN4" s="4395"/>
      <c r="AXO4" s="4395"/>
      <c r="AXP4" s="4395"/>
      <c r="AXQ4" s="4395"/>
      <c r="AXR4" s="2940"/>
      <c r="AXS4" s="2940"/>
      <c r="AXT4" s="2940"/>
      <c r="AXU4" s="2940"/>
      <c r="AXV4" s="2940"/>
      <c r="AXW4" s="2940"/>
      <c r="AXX4" s="2940"/>
      <c r="AYA4" s="2940"/>
      <c r="AYD4" s="2940"/>
      <c r="AYM4" s="2940"/>
      <c r="AYW4" s="2940"/>
      <c r="AZU4" s="4395"/>
      <c r="AZV4" s="4395"/>
      <c r="AZW4" s="4395"/>
      <c r="AZX4" s="2940"/>
      <c r="AZY4" s="2940"/>
      <c r="AZZ4" s="2940"/>
      <c r="BAA4" s="2940"/>
      <c r="BAB4" s="4407"/>
      <c r="BAC4" s="4407"/>
      <c r="BAD4" s="4407"/>
      <c r="BAE4" s="4407"/>
      <c r="BAF4" s="4407"/>
      <c r="BAG4" s="4407"/>
      <c r="BAH4" s="4407"/>
      <c r="BAI4" s="4407"/>
      <c r="BAJ4" s="4408"/>
      <c r="BAK4" s="4407"/>
      <c r="BAL4" s="4407"/>
      <c r="BAM4" s="4407"/>
      <c r="BAN4" s="4407"/>
      <c r="BAO4" s="4407"/>
      <c r="BAP4" s="4407"/>
      <c r="BAQ4" s="4407"/>
      <c r="BAR4" s="4407"/>
      <c r="BAS4" s="4407"/>
      <c r="BAT4" s="4409"/>
      <c r="BAU4" s="4409"/>
      <c r="BAV4" s="4409"/>
      <c r="BAW4" s="4409"/>
      <c r="BAX4" s="4407"/>
    </row>
    <row r="5" spans="1:1545">
      <c r="NT5" s="3558"/>
      <c r="NU5" s="3558"/>
      <c r="NV5" s="3558"/>
      <c r="NW5" s="3558"/>
      <c r="NX5" s="3558"/>
      <c r="NY5" s="3558"/>
      <c r="NZ5" s="3558"/>
      <c r="OA5" s="3558"/>
      <c r="OB5" s="3558"/>
      <c r="OC5" s="3558"/>
      <c r="OD5" s="3558"/>
      <c r="OE5" s="3558"/>
      <c r="OF5" s="3558"/>
      <c r="OG5" s="3558"/>
      <c r="OH5" s="3558"/>
      <c r="OI5" s="3558"/>
      <c r="OJ5" s="3558"/>
      <c r="OK5" s="3558"/>
      <c r="OL5" s="3558"/>
      <c r="OM5" s="3558"/>
      <c r="ON5" s="3558"/>
      <c r="OO5" s="3558"/>
      <c r="OP5" s="3558"/>
      <c r="OQ5" s="3558"/>
      <c r="OR5" s="3558"/>
      <c r="OS5" s="3558"/>
      <c r="OT5" s="3558"/>
      <c r="OU5" s="3558"/>
      <c r="OV5" s="3558"/>
      <c r="OW5" s="3558"/>
      <c r="OX5" s="3558"/>
      <c r="TV5" s="2935"/>
      <c r="AZF5" s="2936"/>
      <c r="BAB5" s="4410"/>
      <c r="BAC5" s="4410"/>
      <c r="BAD5" s="4410"/>
      <c r="BAE5" s="4410"/>
      <c r="BAF5" s="4410"/>
      <c r="BAG5" s="4410"/>
      <c r="BAH5" s="4410"/>
      <c r="BAI5" s="4410"/>
      <c r="BAJ5" s="4411"/>
      <c r="BAK5" s="4410"/>
      <c r="BAL5" s="4410"/>
      <c r="BAM5" s="4410"/>
      <c r="BAN5" s="4410"/>
      <c r="BAO5" s="4410"/>
      <c r="BAP5" s="4410"/>
      <c r="BAQ5" s="4410"/>
      <c r="BAR5" s="4410"/>
      <c r="BAS5" s="4410"/>
      <c r="BAT5" s="4398" t="s">
        <v>1206</v>
      </c>
      <c r="BAX5" s="4410"/>
      <c r="BGI5" s="2940"/>
      <c r="BGJ5" s="2940"/>
    </row>
    <row r="6" spans="1:1545" ht="16.2" customHeight="1">
      <c r="QZ6" s="2958"/>
      <c r="TW6" s="2935"/>
      <c r="AZG6" s="2936"/>
      <c r="BAB6" s="4410"/>
      <c r="BAC6" s="4410"/>
      <c r="BAD6" s="4410"/>
      <c r="BAE6" s="4410"/>
      <c r="BAF6" s="4410"/>
      <c r="BAG6" s="4410"/>
      <c r="BAH6" s="4410"/>
      <c r="BAI6" s="4410"/>
      <c r="BAJ6" s="4411"/>
      <c r="BAK6" s="4410"/>
      <c r="BAL6" s="4410"/>
      <c r="BAM6" s="4410"/>
      <c r="BAN6" s="4410"/>
      <c r="BAO6" s="4410"/>
      <c r="BAP6" s="4410"/>
      <c r="BAQ6" s="4410"/>
      <c r="BAR6" s="4410"/>
      <c r="BAS6" s="4410"/>
      <c r="BAX6" s="4410"/>
      <c r="BGJ6" s="2940"/>
      <c r="BGK6" s="2940"/>
    </row>
    <row r="7" spans="1:1545">
      <c r="BAH7" s="4417"/>
    </row>
    <row r="8" spans="1:1545">
      <c r="BAH8" s="4417"/>
    </row>
    <row r="9" spans="1:1545">
      <c r="BAH9" s="4417"/>
    </row>
    <row r="10" spans="1:1545">
      <c r="BAH10" s="4417"/>
    </row>
    <row r="11" spans="1:1545">
      <c r="BAH11" s="4417"/>
    </row>
    <row r="12" spans="1:1545">
      <c r="BAH12" s="4417"/>
    </row>
    <row r="13" spans="1:1545">
      <c r="BAH13" s="4417"/>
    </row>
    <row r="14" spans="1:1545">
      <c r="BAH14" s="4417"/>
    </row>
    <row r="15" spans="1:1545">
      <c r="BAH15" s="4417"/>
    </row>
    <row r="16" spans="1:1545">
      <c r="BAH16" s="4417"/>
    </row>
    <row r="17" spans="431:431 1386:1386">
      <c r="BAH17" s="4417"/>
    </row>
    <row r="18" spans="431:431 1386:1386">
      <c r="BAH18" s="4417"/>
    </row>
    <row r="19" spans="431:431 1386:1386">
      <c r="BAH19" s="4417"/>
    </row>
    <row r="20" spans="431:431 1386:1386">
      <c r="BAH20" s="4417"/>
    </row>
    <row r="21" spans="431:431 1386:1386">
      <c r="BAH21" s="4417"/>
    </row>
    <row r="22" spans="431:431 1386:1386">
      <c r="PO22" s="4389"/>
      <c r="BAH22" s="4417"/>
    </row>
    <row r="23" spans="431:431 1386:1386">
      <c r="PO23" s="2936"/>
      <c r="BAH23" s="4417"/>
    </row>
    <row r="24" spans="431:431 1386:1386">
      <c r="BAH24" s="4417"/>
    </row>
    <row r="25" spans="431:431 1386:1386">
      <c r="BAH25" s="4417"/>
    </row>
    <row r="26" spans="431:431 1386:1386">
      <c r="BAH26" s="4417"/>
    </row>
    <row r="27" spans="431:431 1386:1386">
      <c r="BAH27" s="4417"/>
    </row>
    <row r="28" spans="431:431 1386:1386">
      <c r="BAH28" s="4417"/>
    </row>
    <row r="29" spans="431:431 1386:1386">
      <c r="BAH29" s="4417"/>
    </row>
    <row r="30" spans="431:431 1386:1386">
      <c r="BAH30" s="4417"/>
    </row>
    <row r="31" spans="431:431 1386:1386">
      <c r="BAH31" s="4417"/>
    </row>
    <row r="32" spans="431:431 1386:1386">
      <c r="BAH32" s="4417"/>
    </row>
    <row r="33" spans="1386:1386">
      <c r="BAH33" s="4417"/>
    </row>
    <row r="34" spans="1386:1386">
      <c r="BAH34" s="2940"/>
    </row>
    <row r="35" spans="1386:1386">
      <c r="BAH35" s="2940"/>
    </row>
    <row r="36" spans="1386:1386">
      <c r="BAH36" s="2940"/>
    </row>
    <row r="37" spans="1386:1386">
      <c r="BAH37" s="2940"/>
    </row>
    <row r="38" spans="1386:1386">
      <c r="BAH38" s="2940"/>
    </row>
    <row r="39" spans="1386:1386">
      <c r="BAH39" s="2940"/>
    </row>
    <row r="40" spans="1386:1386">
      <c r="BAH40" s="2940"/>
    </row>
    <row r="41" spans="1386:1386">
      <c r="BAH41" s="2940"/>
    </row>
    <row r="42" spans="1386:1386">
      <c r="BAH42" s="2940"/>
    </row>
    <row r="43" spans="1386:1386">
      <c r="BAH43" s="2940"/>
    </row>
    <row r="44" spans="1386:1386">
      <c r="BAH44" s="2940"/>
    </row>
    <row r="45" spans="1386:1386">
      <c r="BAH45" s="2940"/>
    </row>
    <row r="46" spans="1386:1386">
      <c r="BAH46" s="2940"/>
    </row>
    <row r="47" spans="1386:1386">
      <c r="BAH47" s="2940"/>
    </row>
    <row r="48" spans="1386:1386">
      <c r="BAH48" s="2940"/>
    </row>
    <row r="49" spans="1386:1386">
      <c r="BAH49" s="2940"/>
    </row>
    <row r="50" spans="1386:1386">
      <c r="BAH50" s="2940"/>
    </row>
    <row r="51" spans="1386:1386">
      <c r="BAH51" s="2940"/>
    </row>
    <row r="52" spans="1386:1386">
      <c r="BAH52" s="2940"/>
    </row>
    <row r="53" spans="1386:1386">
      <c r="BAH53" s="2940"/>
    </row>
    <row r="54" spans="1386:1386">
      <c r="BAH54" s="2940"/>
    </row>
    <row r="55" spans="1386:1386">
      <c r="BAH55" s="2940"/>
    </row>
    <row r="56" spans="1386:1386">
      <c r="BAH56" s="2940"/>
    </row>
    <row r="57" spans="1386:1386">
      <c r="BAH57" s="2940"/>
    </row>
    <row r="58" spans="1386:1386">
      <c r="BAH58" s="2940"/>
    </row>
  </sheetData>
  <phoneticPr fontId="22" type="noConversion"/>
  <conditionalFormatting sqref="BAJ2:BAJ1048576">
    <cfRule type="cellIs" dxfId="8" priority="19" operator="greaterThan">
      <formula>1</formula>
    </cfRule>
  </conditionalFormatting>
  <conditionalFormatting sqref="BAJ1:BAJ1048576">
    <cfRule type="cellIs" dxfId="7" priority="18" operator="lessThan">
      <formula>0</formula>
    </cfRule>
  </conditionalFormatting>
  <conditionalFormatting sqref="BAL3:BAS1048576 BAX1:BAX1048576 BAL1:BAN2 BAP1:BAS2">
    <cfRule type="containsText" dxfId="6" priority="15" operator="containsText" text="FALSE">
      <formula>NOT(ISERROR(SEARCH("FALSE",BAL1)))</formula>
    </cfRule>
  </conditionalFormatting>
  <conditionalFormatting sqref="BAJ3:BAX1048576 BAJ1:BAN2 BAP1:BAX2">
    <cfRule type="containsText" dxfId="5" priority="7" operator="containsText" text="FALSE">
      <formula>NOT(ISERROR(SEARCH("FALSE",BAJ1)))</formula>
    </cfRule>
  </conditionalFormatting>
  <conditionalFormatting sqref="BAD1:BAD1048576">
    <cfRule type="cellIs" dxfId="4" priority="6" operator="lessThan">
      <formula>0</formula>
    </cfRule>
  </conditionalFormatting>
  <conditionalFormatting sqref="BAO1">
    <cfRule type="containsText" dxfId="3" priority="5" operator="containsText" text="FALSE">
      <formula>NOT(ISERROR(SEARCH("FALSE",BAO1)))</formula>
    </cfRule>
  </conditionalFormatting>
  <conditionalFormatting sqref="BAO1">
    <cfRule type="containsText" dxfId="2" priority="4" operator="containsText" text="FALSE">
      <formula>NOT(ISERROR(SEARCH("FALSE",BAO1)))</formula>
    </cfRule>
  </conditionalFormatting>
  <conditionalFormatting sqref="BAO2">
    <cfRule type="containsText" dxfId="1" priority="2" operator="containsText" text="FALSE">
      <formula>NOT(ISERROR(SEARCH("FALSE",BAO2)))</formula>
    </cfRule>
  </conditionalFormatting>
  <conditionalFormatting sqref="BAO2">
    <cfRule type="containsText" dxfId="0" priority="1" operator="containsText" text="FALSE">
      <formula>NOT(ISERROR(SEARCH("FALSE",BAO2)))</formula>
    </cfRule>
  </conditionalFormatting>
  <pageMargins left="0.7" right="0.7" top="0.75" bottom="0.75" header="0.3" footer="0.3"/>
  <pageSetup paperSize="9" orientation="portrait"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DF112"/>
  <sheetViews>
    <sheetView showGridLines="0" view="pageBreakPreview" zoomScale="99" zoomScaleNormal="100" zoomScaleSheetLayoutView="99" workbookViewId="0">
      <pane ySplit="8" topLeftCell="A48" activePane="bottomLeft" state="frozen"/>
      <selection activeCell="AU35" sqref="AU35"/>
      <selection pane="bottomLeft" activeCell="AU35" sqref="AU35"/>
    </sheetView>
  </sheetViews>
  <sheetFormatPr defaultColWidth="9.109375" defaultRowHeight="16.5" customHeight="1"/>
  <cols>
    <col min="1" max="2" width="0.88671875" style="1" customWidth="1"/>
    <col min="3" max="3" width="5" style="1" customWidth="1"/>
    <col min="4" max="5" width="2.88671875" style="1" customWidth="1"/>
    <col min="6" max="6" width="4.6640625" style="1" customWidth="1"/>
    <col min="7" max="7" width="5.5546875" style="1" customWidth="1"/>
    <col min="8" max="9" width="4.6640625" style="1" customWidth="1"/>
    <col min="10" max="10" width="2.5546875" style="1" customWidth="1"/>
    <col min="11" max="11" width="6.109375" style="1" customWidth="1"/>
    <col min="12" max="12" width="3.33203125" style="1" customWidth="1"/>
    <col min="13" max="13" width="2.44140625" style="1" customWidth="1"/>
    <col min="14" max="19" width="1.6640625" style="1" customWidth="1"/>
    <col min="20" max="20" width="1.44140625" style="1" customWidth="1"/>
    <col min="21" max="21" width="1.88671875" style="1" customWidth="1"/>
    <col min="22" max="22" width="2" style="1" customWidth="1"/>
    <col min="23" max="23" width="1.88671875" style="1" customWidth="1"/>
    <col min="24" max="24" width="2" style="1" customWidth="1"/>
    <col min="25" max="26" width="2.44140625" style="1" customWidth="1"/>
    <col min="27" max="27" width="2.33203125" style="1" customWidth="1"/>
    <col min="28" max="28" width="2.44140625" style="1" customWidth="1"/>
    <col min="29" max="29" width="2" style="1" customWidth="1"/>
    <col min="30" max="34" width="2.44140625" style="1" customWidth="1"/>
    <col min="35" max="35" width="3.109375" style="1" customWidth="1"/>
    <col min="36" max="36" width="5.6640625" style="1" customWidth="1"/>
    <col min="37" max="37" width="2.44140625" style="1" customWidth="1"/>
    <col min="38" max="38" width="1.5546875" style="1" customWidth="1"/>
    <col min="39" max="39" width="3.6640625" style="1" customWidth="1"/>
    <col min="40" max="42" width="2.44140625" style="1" customWidth="1"/>
    <col min="43" max="43" width="3.109375" style="1" customWidth="1"/>
    <col min="44" max="44" width="2.44140625" style="1" customWidth="1"/>
    <col min="45" max="45" width="4.33203125" style="1" customWidth="1"/>
    <col min="46" max="46" width="2.6640625" style="1" customWidth="1"/>
    <col min="47" max="47" width="1.44140625" style="1" customWidth="1"/>
    <col min="48" max="53" width="2.44140625" style="1" customWidth="1"/>
    <col min="54" max="54" width="6.44140625" style="1" customWidth="1"/>
    <col min="55" max="55" width="0.88671875" style="1" customWidth="1"/>
    <col min="56" max="56" width="3.44140625" style="1" customWidth="1"/>
    <col min="57" max="64" width="2.44140625" style="1" customWidth="1"/>
    <col min="65" max="65" width="3.33203125" style="1" customWidth="1"/>
    <col min="66" max="73" width="2.44140625" style="1" customWidth="1"/>
    <col min="74" max="74" width="4.109375" style="1" customWidth="1"/>
    <col min="75" max="83" width="2.44140625" style="1" customWidth="1"/>
    <col min="84" max="84" width="1.5546875" style="1" customWidth="1"/>
    <col min="85" max="93" width="2.44140625" style="1" customWidth="1"/>
    <col min="94" max="94" width="4.33203125" style="1" customWidth="1"/>
    <col min="95" max="95" width="1.109375" style="1" hidden="1" customWidth="1"/>
    <col min="96" max="16384" width="9.109375" style="1"/>
  </cols>
  <sheetData>
    <row r="1" spans="1:108" ht="42" customHeight="1">
      <c r="A1" s="1189"/>
      <c r="B1" s="1190"/>
      <c r="C1" s="1191"/>
      <c r="D1" s="1192"/>
      <c r="E1" s="1193"/>
      <c r="F1" s="1121"/>
      <c r="G1" s="1121"/>
      <c r="H1" s="1121"/>
      <c r="I1" s="1121"/>
      <c r="J1" s="1193"/>
      <c r="K1" s="1193"/>
      <c r="L1" s="1194"/>
      <c r="M1" s="5019" t="s">
        <v>1368</v>
      </c>
      <c r="N1" s="5019"/>
      <c r="O1" s="5019"/>
      <c r="P1" s="5019"/>
      <c r="Q1" s="5019"/>
      <c r="R1" s="5019"/>
      <c r="S1" s="5019"/>
      <c r="T1" s="5019"/>
      <c r="U1" s="5019"/>
      <c r="V1" s="5019"/>
      <c r="W1" s="5019"/>
      <c r="X1" s="5019"/>
      <c r="Y1" s="5019"/>
      <c r="Z1" s="5019"/>
      <c r="AA1" s="5019"/>
      <c r="AB1" s="5019"/>
      <c r="AC1" s="5019"/>
      <c r="AD1" s="5019"/>
      <c r="AE1" s="5019"/>
      <c r="AF1" s="5019"/>
      <c r="AG1" s="5019"/>
      <c r="AH1" s="5019"/>
      <c r="AI1" s="5019"/>
      <c r="AJ1" s="5019"/>
      <c r="AK1" s="5019"/>
      <c r="AL1" s="5019"/>
      <c r="AM1" s="5019"/>
      <c r="AN1" s="5019"/>
      <c r="AO1" s="5019"/>
      <c r="AP1" s="5019"/>
      <c r="AQ1" s="5019"/>
      <c r="AR1" s="5019"/>
      <c r="AS1" s="5019"/>
      <c r="AT1" s="5019"/>
      <c r="AU1" s="5019"/>
      <c r="AV1" s="5019"/>
      <c r="AW1" s="5019"/>
      <c r="AX1" s="5019"/>
      <c r="AY1" s="5019"/>
      <c r="AZ1" s="5019"/>
      <c r="BA1" s="5019"/>
      <c r="BB1" s="5020"/>
      <c r="BC1" s="532"/>
      <c r="BD1" s="1207"/>
      <c r="BE1" s="5019" t="s">
        <v>1082</v>
      </c>
      <c r="BF1" s="5019"/>
      <c r="BG1" s="5019"/>
      <c r="BH1" s="5019"/>
      <c r="BI1" s="5019"/>
      <c r="BJ1" s="5019"/>
      <c r="BK1" s="5019"/>
      <c r="BL1" s="5019"/>
      <c r="BM1" s="5019"/>
      <c r="BN1" s="5019"/>
      <c r="BO1" s="5019"/>
      <c r="BP1" s="5019"/>
      <c r="BQ1" s="5019"/>
      <c r="BR1" s="5019"/>
      <c r="BS1" s="5019"/>
      <c r="BT1" s="5019"/>
      <c r="BU1" s="5019"/>
      <c r="BV1" s="5019"/>
      <c r="BW1" s="5019"/>
      <c r="BX1" s="5019"/>
      <c r="BY1" s="5019"/>
      <c r="BZ1" s="5019"/>
      <c r="CA1" s="5019"/>
      <c r="CB1" s="5019"/>
      <c r="CC1" s="5019"/>
      <c r="CD1" s="5019"/>
      <c r="CE1" s="5019"/>
      <c r="CF1" s="5019"/>
      <c r="CG1" s="5019"/>
      <c r="CH1" s="5019"/>
      <c r="CI1" s="5019"/>
      <c r="CJ1" s="5019"/>
      <c r="CK1" s="5019"/>
      <c r="CL1" s="5019"/>
      <c r="CM1" s="5019"/>
      <c r="CN1" s="5019"/>
      <c r="CO1" s="5019"/>
      <c r="CP1" s="5019"/>
      <c r="CQ1" s="5020"/>
    </row>
    <row r="2" spans="1:108" ht="15" customHeight="1">
      <c r="A2" s="1195"/>
      <c r="B2" s="531"/>
      <c r="D2" s="5021"/>
      <c r="E2" s="5021"/>
      <c r="F2" s="5021"/>
      <c r="G2" s="5021"/>
      <c r="H2" s="5023"/>
      <c r="I2" s="5023"/>
      <c r="L2" s="1196"/>
      <c r="M2" s="5025"/>
      <c r="N2" s="5026"/>
      <c r="O2" s="5027"/>
      <c r="P2" s="5027"/>
      <c r="Q2" s="5027"/>
      <c r="R2" s="5027"/>
      <c r="S2" s="5027"/>
      <c r="T2" s="5026"/>
      <c r="U2" s="5026"/>
      <c r="V2" s="5026"/>
      <c r="W2" s="5026"/>
      <c r="X2" s="5026"/>
      <c r="Y2" s="5026"/>
      <c r="Z2" s="5026"/>
      <c r="AA2" s="5026"/>
      <c r="AB2" s="5028" t="s">
        <v>3587</v>
      </c>
      <c r="AC2" s="5029"/>
      <c r="AD2" s="5029"/>
      <c r="AE2" s="5029"/>
      <c r="AF2" s="5029"/>
      <c r="AG2" s="5029"/>
      <c r="AH2" s="5029"/>
      <c r="AI2" s="5029"/>
      <c r="AJ2" s="5029"/>
      <c r="AK2" s="5029"/>
      <c r="AL2" s="5029"/>
      <c r="AM2" s="5029"/>
      <c r="AN2" s="5029"/>
      <c r="AO2" s="5029"/>
      <c r="AP2" s="5029"/>
      <c r="AQ2" s="5029"/>
      <c r="AR2" s="5029"/>
      <c r="AS2" s="5029"/>
      <c r="AT2" s="5029"/>
      <c r="AU2" s="5029"/>
      <c r="AV2" s="5029"/>
      <c r="AW2" s="5029"/>
      <c r="AX2" s="5029"/>
      <c r="AY2" s="5029"/>
      <c r="AZ2" s="5029"/>
      <c r="BA2" s="5029"/>
      <c r="BB2" s="5030"/>
      <c r="BC2" s="533"/>
      <c r="BD2" s="1208"/>
      <c r="BE2" s="5052" t="s">
        <v>3589</v>
      </c>
      <c r="BF2" s="5053"/>
      <c r="BG2" s="5053"/>
      <c r="BH2" s="5053"/>
      <c r="BI2" s="5053"/>
      <c r="BJ2" s="5053"/>
      <c r="BK2" s="5053"/>
      <c r="BL2" s="5053"/>
      <c r="BM2" s="5054"/>
      <c r="BN2" s="534"/>
      <c r="BO2" s="1404"/>
      <c r="BP2" s="1404"/>
      <c r="BQ2" s="1404"/>
      <c r="BR2" s="1404"/>
      <c r="BS2" s="1404"/>
      <c r="BT2" s="1404"/>
      <c r="BU2" s="1404"/>
      <c r="BV2" s="3702"/>
      <c r="BW2" s="1599"/>
      <c r="BX2" s="1599"/>
      <c r="BY2" s="1599"/>
      <c r="BZ2" s="1599"/>
      <c r="CA2" s="1599"/>
      <c r="CB2" s="1599"/>
      <c r="CC2" s="1599"/>
      <c r="CD2" s="1599"/>
      <c r="CE2" s="1599"/>
      <c r="CF2" s="1599"/>
      <c r="CG2" s="3703"/>
      <c r="CH2" s="3704"/>
      <c r="CI2" s="3704"/>
      <c r="CJ2" s="3704"/>
      <c r="CK2" s="3704"/>
      <c r="CL2" s="3704"/>
      <c r="CM2" s="3704"/>
      <c r="CN2" s="3704"/>
      <c r="CO2" s="3704"/>
      <c r="CP2" s="3704"/>
      <c r="CQ2" s="3705"/>
    </row>
    <row r="3" spans="1:108" ht="12" customHeight="1">
      <c r="A3" s="1197"/>
      <c r="B3" s="535"/>
      <c r="C3" s="66"/>
      <c r="D3" s="5022"/>
      <c r="E3" s="5022"/>
      <c r="F3" s="5022"/>
      <c r="G3" s="5022"/>
      <c r="H3" s="5024"/>
      <c r="I3" s="5024"/>
      <c r="J3" s="66"/>
      <c r="K3" s="66"/>
      <c r="L3" s="1198"/>
      <c r="M3" s="5031" t="s">
        <v>1369</v>
      </c>
      <c r="N3" s="5031"/>
      <c r="O3" s="5031"/>
      <c r="P3" s="5031"/>
      <c r="Q3" s="5031"/>
      <c r="R3" s="5031"/>
      <c r="S3" s="5031"/>
      <c r="T3" s="5031"/>
      <c r="U3" s="5031"/>
      <c r="V3" s="5031"/>
      <c r="W3" s="5031"/>
      <c r="X3" s="5031"/>
      <c r="Y3" s="5031"/>
      <c r="Z3" s="5031"/>
      <c r="AA3" s="5031"/>
      <c r="AB3" s="5032" t="s">
        <v>3588</v>
      </c>
      <c r="AC3" s="5033"/>
      <c r="AD3" s="5033"/>
      <c r="AE3" s="5033"/>
      <c r="AF3" s="5033"/>
      <c r="AG3" s="5033"/>
      <c r="AH3" s="5033"/>
      <c r="AI3" s="5033"/>
      <c r="AJ3" s="5033"/>
      <c r="AK3" s="5033"/>
      <c r="AL3" s="5033"/>
      <c r="AM3" s="5033"/>
      <c r="AN3" s="5033"/>
      <c r="AO3" s="5033"/>
      <c r="AP3" s="5033"/>
      <c r="AQ3" s="5033"/>
      <c r="AR3" s="5033"/>
      <c r="AS3" s="5033"/>
      <c r="AT3" s="5033"/>
      <c r="AU3" s="5033"/>
      <c r="AV3" s="5033"/>
      <c r="AW3" s="5033"/>
      <c r="AX3" s="5033"/>
      <c r="AY3" s="5033"/>
      <c r="AZ3" s="5033"/>
      <c r="BA3" s="5033"/>
      <c r="BB3" s="5034"/>
      <c r="BC3" s="536"/>
      <c r="BD3" s="1209"/>
      <c r="BE3" s="5038"/>
      <c r="BF3" s="5039"/>
      <c r="BG3" s="5039"/>
      <c r="BH3" s="5039"/>
      <c r="BI3" s="5039"/>
      <c r="BJ3" s="5039"/>
      <c r="BK3" s="5039"/>
      <c r="BL3" s="5039"/>
      <c r="BM3" s="5055"/>
      <c r="BN3" s="5035" t="s">
        <v>553</v>
      </c>
      <c r="BO3" s="5036"/>
      <c r="BP3" s="5036"/>
      <c r="BQ3" s="5036"/>
      <c r="BR3" s="5036"/>
      <c r="BS3" s="5036"/>
      <c r="BT3" s="5036"/>
      <c r="BU3" s="5036"/>
      <c r="BV3" s="5037"/>
      <c r="BW3" s="5035" t="s">
        <v>3591</v>
      </c>
      <c r="BX3" s="5036"/>
      <c r="BY3" s="5036"/>
      <c r="BZ3" s="5036"/>
      <c r="CA3" s="5036"/>
      <c r="CB3" s="5036"/>
      <c r="CC3" s="5036"/>
      <c r="CD3" s="5036"/>
      <c r="CE3" s="5036"/>
      <c r="CF3" s="5074"/>
      <c r="CG3" s="5038" t="s">
        <v>1376</v>
      </c>
      <c r="CH3" s="5039"/>
      <c r="CI3" s="5039"/>
      <c r="CJ3" s="5039"/>
      <c r="CK3" s="5039"/>
      <c r="CL3" s="5039"/>
      <c r="CM3" s="5039"/>
      <c r="CN3" s="5039"/>
      <c r="CO3" s="5039"/>
      <c r="CP3" s="5039"/>
      <c r="CQ3" s="5040"/>
    </row>
    <row r="4" spans="1:108" ht="12.75" customHeight="1">
      <c r="A4" s="1195"/>
      <c r="B4" s="531"/>
      <c r="C4" s="5044"/>
      <c r="D4" s="5044"/>
      <c r="E4" s="5044"/>
      <c r="F4" s="5044"/>
      <c r="G4" s="5044"/>
      <c r="H4" s="5044"/>
      <c r="I4" s="5044"/>
      <c r="J4" s="5044"/>
      <c r="K4" s="5044"/>
      <c r="L4" s="5045"/>
      <c r="M4" s="5031"/>
      <c r="N4" s="5031"/>
      <c r="O4" s="5031"/>
      <c r="P4" s="5031"/>
      <c r="Q4" s="5031"/>
      <c r="R4" s="5031"/>
      <c r="S4" s="5031"/>
      <c r="T4" s="5031"/>
      <c r="U4" s="5031"/>
      <c r="V4" s="5031"/>
      <c r="W4" s="5031"/>
      <c r="X4" s="5031"/>
      <c r="Y4" s="5031"/>
      <c r="Z4" s="5031"/>
      <c r="AA4" s="5031"/>
      <c r="AB4" s="5046" t="s">
        <v>1372</v>
      </c>
      <c r="AC4" s="5047"/>
      <c r="AD4" s="5047"/>
      <c r="AE4" s="5047"/>
      <c r="AF4" s="5047"/>
      <c r="AG4" s="5047"/>
      <c r="AH4" s="5047"/>
      <c r="AI4" s="5047"/>
      <c r="AJ4" s="5047"/>
      <c r="AK4" s="5047"/>
      <c r="AL4" s="5047"/>
      <c r="AM4" s="5047"/>
      <c r="AN4" s="5047"/>
      <c r="AO4" s="5047"/>
      <c r="AP4" s="5047"/>
      <c r="AQ4" s="5047"/>
      <c r="AR4" s="5047"/>
      <c r="AS4" s="5048"/>
      <c r="AT4" s="5056" t="s">
        <v>1521</v>
      </c>
      <c r="AU4" s="5057"/>
      <c r="AV4" s="5057"/>
      <c r="AW4" s="5057"/>
      <c r="AX4" s="5057"/>
      <c r="AY4" s="5057"/>
      <c r="AZ4" s="5057"/>
      <c r="BA4" s="5057"/>
      <c r="BB4" s="5058"/>
      <c r="BC4" s="537"/>
      <c r="BD4" s="1210"/>
      <c r="BE4" s="5038"/>
      <c r="BF4" s="5039"/>
      <c r="BG4" s="5039"/>
      <c r="BH4" s="5039"/>
      <c r="BI4" s="5039"/>
      <c r="BJ4" s="5039"/>
      <c r="BK4" s="5039"/>
      <c r="BL4" s="5039"/>
      <c r="BM4" s="5055"/>
      <c r="BN4" s="5035"/>
      <c r="BO4" s="5036"/>
      <c r="BP4" s="5036"/>
      <c r="BQ4" s="5036"/>
      <c r="BR4" s="5036"/>
      <c r="BS4" s="5036"/>
      <c r="BT4" s="5036"/>
      <c r="BU4" s="5036"/>
      <c r="BV4" s="5037"/>
      <c r="BW4" s="5035"/>
      <c r="BX4" s="5036"/>
      <c r="BY4" s="5036"/>
      <c r="BZ4" s="5036"/>
      <c r="CA4" s="5036"/>
      <c r="CB4" s="5036"/>
      <c r="CC4" s="5036"/>
      <c r="CD4" s="5036"/>
      <c r="CE4" s="5036"/>
      <c r="CF4" s="5074"/>
      <c r="CG4" s="5038"/>
      <c r="CH4" s="5039"/>
      <c r="CI4" s="5039"/>
      <c r="CJ4" s="5039"/>
      <c r="CK4" s="5039"/>
      <c r="CL4" s="5039"/>
      <c r="CM4" s="5039"/>
      <c r="CN4" s="5039"/>
      <c r="CO4" s="5039"/>
      <c r="CP4" s="5039"/>
      <c r="CQ4" s="5040"/>
    </row>
    <row r="5" spans="1:108" ht="9.75" customHeight="1">
      <c r="A5" s="1195"/>
      <c r="B5" s="531"/>
      <c r="C5" s="5044"/>
      <c r="D5" s="5044"/>
      <c r="E5" s="5044"/>
      <c r="F5" s="5044"/>
      <c r="G5" s="5044"/>
      <c r="H5" s="5044"/>
      <c r="I5" s="5044"/>
      <c r="J5" s="5044"/>
      <c r="K5" s="5044"/>
      <c r="L5" s="5045"/>
      <c r="M5" s="5031"/>
      <c r="N5" s="5031"/>
      <c r="O5" s="5031"/>
      <c r="P5" s="5031"/>
      <c r="Q5" s="5031"/>
      <c r="R5" s="5031"/>
      <c r="S5" s="5031"/>
      <c r="T5" s="5031"/>
      <c r="U5" s="5031"/>
      <c r="V5" s="5031"/>
      <c r="W5" s="5031"/>
      <c r="X5" s="5031"/>
      <c r="Y5" s="5031"/>
      <c r="Z5" s="5031"/>
      <c r="AA5" s="5031"/>
      <c r="AB5" s="5049"/>
      <c r="AC5" s="5050"/>
      <c r="AD5" s="5050"/>
      <c r="AE5" s="5050"/>
      <c r="AF5" s="5050"/>
      <c r="AG5" s="5050"/>
      <c r="AH5" s="5050"/>
      <c r="AI5" s="5050"/>
      <c r="AJ5" s="5050"/>
      <c r="AK5" s="5050"/>
      <c r="AL5" s="5050"/>
      <c r="AM5" s="5050"/>
      <c r="AN5" s="5050"/>
      <c r="AO5" s="5050"/>
      <c r="AP5" s="5050"/>
      <c r="AQ5" s="5050"/>
      <c r="AR5" s="5050"/>
      <c r="AS5" s="5051"/>
      <c r="AT5" s="5059"/>
      <c r="AU5" s="5060"/>
      <c r="AV5" s="5060"/>
      <c r="AW5" s="5060"/>
      <c r="AX5" s="5060"/>
      <c r="AY5" s="5060"/>
      <c r="AZ5" s="5060"/>
      <c r="BA5" s="5060"/>
      <c r="BB5" s="5061"/>
      <c r="BC5" s="537"/>
      <c r="BD5" s="1210"/>
      <c r="BE5" s="5038"/>
      <c r="BF5" s="5039"/>
      <c r="BG5" s="5039"/>
      <c r="BH5" s="5039"/>
      <c r="BI5" s="5039"/>
      <c r="BJ5" s="5039"/>
      <c r="BK5" s="5039"/>
      <c r="BL5" s="5039"/>
      <c r="BM5" s="5055"/>
      <c r="BN5" s="5035"/>
      <c r="BO5" s="5036"/>
      <c r="BP5" s="5036"/>
      <c r="BQ5" s="5036"/>
      <c r="BR5" s="5036"/>
      <c r="BS5" s="5036"/>
      <c r="BT5" s="5036"/>
      <c r="BU5" s="5036"/>
      <c r="BV5" s="5037"/>
      <c r="BW5" s="5035"/>
      <c r="BX5" s="5036"/>
      <c r="BY5" s="5036"/>
      <c r="BZ5" s="5036"/>
      <c r="CA5" s="5036"/>
      <c r="CB5" s="5036"/>
      <c r="CC5" s="5036"/>
      <c r="CD5" s="5036"/>
      <c r="CE5" s="5036"/>
      <c r="CF5" s="5074"/>
      <c r="CG5" s="5041" t="s">
        <v>1377</v>
      </c>
      <c r="CH5" s="4999"/>
      <c r="CI5" s="4999"/>
      <c r="CJ5" s="4999"/>
      <c r="CK5" s="4999"/>
      <c r="CL5" s="4999"/>
      <c r="CM5" s="4999"/>
      <c r="CN5" s="4999"/>
      <c r="CO5" s="4999"/>
      <c r="CP5" s="4999"/>
      <c r="CQ5" s="5042"/>
    </row>
    <row r="6" spans="1:108" ht="22.2" customHeight="1">
      <c r="A6" s="1195"/>
      <c r="B6" s="531"/>
      <c r="C6" s="17"/>
      <c r="D6" s="5073" t="s">
        <v>542</v>
      </c>
      <c r="E6" s="5073"/>
      <c r="F6" s="5073"/>
      <c r="G6" s="5073"/>
      <c r="H6" s="5073"/>
      <c r="I6" s="5073"/>
      <c r="J6" s="5073"/>
      <c r="K6" s="5073"/>
      <c r="L6" s="1199"/>
      <c r="M6" s="5008" t="s">
        <v>1370</v>
      </c>
      <c r="N6" s="5009"/>
      <c r="O6" s="5009"/>
      <c r="P6" s="5009"/>
      <c r="Q6" s="5009"/>
      <c r="R6" s="5009"/>
      <c r="S6" s="5009"/>
      <c r="T6" s="5009"/>
      <c r="U6" s="5009"/>
      <c r="V6" s="5009"/>
      <c r="W6" s="5009"/>
      <c r="X6" s="5009"/>
      <c r="Y6" s="5009"/>
      <c r="Z6" s="5009"/>
      <c r="AA6" s="5010"/>
      <c r="AB6" s="5065" t="s">
        <v>1709</v>
      </c>
      <c r="AC6" s="5066"/>
      <c r="AD6" s="5066"/>
      <c r="AE6" s="5066"/>
      <c r="AF6" s="5066"/>
      <c r="AG6" s="5066"/>
      <c r="AH6" s="5066"/>
      <c r="AI6" s="5066"/>
      <c r="AJ6" s="5067"/>
      <c r="AK6" s="5065" t="s">
        <v>1710</v>
      </c>
      <c r="AL6" s="5066"/>
      <c r="AM6" s="5066"/>
      <c r="AN6" s="5066"/>
      <c r="AO6" s="5066"/>
      <c r="AP6" s="5066"/>
      <c r="AQ6" s="5066"/>
      <c r="AR6" s="5066"/>
      <c r="AS6" s="5071"/>
      <c r="AT6" s="5059"/>
      <c r="AU6" s="5060"/>
      <c r="AV6" s="5060"/>
      <c r="AW6" s="5060"/>
      <c r="AX6" s="5060"/>
      <c r="AY6" s="5060"/>
      <c r="AZ6" s="5060"/>
      <c r="BA6" s="5060"/>
      <c r="BB6" s="5061"/>
      <c r="BC6" s="538"/>
      <c r="BD6" s="1211"/>
      <c r="BE6" s="4999" t="s">
        <v>3590</v>
      </c>
      <c r="BF6" s="4999"/>
      <c r="BG6" s="4999"/>
      <c r="BH6" s="4999"/>
      <c r="BI6" s="4999"/>
      <c r="BJ6" s="4999"/>
      <c r="BK6" s="4999"/>
      <c r="BL6" s="4999"/>
      <c r="BM6" s="5043"/>
      <c r="BN6" s="4998" t="s">
        <v>554</v>
      </c>
      <c r="BO6" s="5004"/>
      <c r="BP6" s="5004"/>
      <c r="BQ6" s="5004"/>
      <c r="BR6" s="5004"/>
      <c r="BS6" s="5004"/>
      <c r="BT6" s="5004"/>
      <c r="BU6" s="5004"/>
      <c r="BV6" s="5005"/>
      <c r="BW6" s="4998" t="s">
        <v>3592</v>
      </c>
      <c r="BX6" s="4999"/>
      <c r="BY6" s="4999"/>
      <c r="BZ6" s="4999"/>
      <c r="CA6" s="4999"/>
      <c r="CB6" s="4999"/>
      <c r="CC6" s="4999"/>
      <c r="CD6" s="4999"/>
      <c r="CE6" s="4999"/>
      <c r="CF6" s="5000"/>
      <c r="CG6" s="5041"/>
      <c r="CH6" s="4999"/>
      <c r="CI6" s="4999"/>
      <c r="CJ6" s="4999"/>
      <c r="CK6" s="4999"/>
      <c r="CL6" s="4999"/>
      <c r="CM6" s="4999"/>
      <c r="CN6" s="4999"/>
      <c r="CO6" s="4999"/>
      <c r="CP6" s="4999"/>
      <c r="CQ6" s="5042"/>
    </row>
    <row r="7" spans="1:108" ht="22.2" customHeight="1">
      <c r="A7" s="1195"/>
      <c r="B7" s="531"/>
      <c r="C7" s="539"/>
      <c r="D7" s="5007" t="s">
        <v>1371</v>
      </c>
      <c r="E7" s="5007"/>
      <c r="F7" s="5007"/>
      <c r="G7" s="5007"/>
      <c r="H7" s="5007"/>
      <c r="I7" s="5007"/>
      <c r="J7" s="5007"/>
      <c r="K7" s="5007"/>
      <c r="L7" s="1200"/>
      <c r="M7" s="5009"/>
      <c r="N7" s="5009"/>
      <c r="O7" s="5009"/>
      <c r="P7" s="5009"/>
      <c r="Q7" s="5009"/>
      <c r="R7" s="5009"/>
      <c r="S7" s="5009"/>
      <c r="T7" s="5009"/>
      <c r="U7" s="5009"/>
      <c r="V7" s="5009"/>
      <c r="W7" s="5009"/>
      <c r="X7" s="5009"/>
      <c r="Y7" s="5009"/>
      <c r="Z7" s="5009"/>
      <c r="AA7" s="5010"/>
      <c r="AB7" s="5068"/>
      <c r="AC7" s="5069"/>
      <c r="AD7" s="5069"/>
      <c r="AE7" s="5069"/>
      <c r="AF7" s="5069"/>
      <c r="AG7" s="5069"/>
      <c r="AH7" s="5069"/>
      <c r="AI7" s="5069"/>
      <c r="AJ7" s="5070"/>
      <c r="AK7" s="5068"/>
      <c r="AL7" s="5069"/>
      <c r="AM7" s="5069"/>
      <c r="AN7" s="5069"/>
      <c r="AO7" s="5069"/>
      <c r="AP7" s="5069"/>
      <c r="AQ7" s="5069"/>
      <c r="AR7" s="5069"/>
      <c r="AS7" s="5072"/>
      <c r="AT7" s="5062"/>
      <c r="AU7" s="5063"/>
      <c r="AV7" s="5063"/>
      <c r="AW7" s="5063"/>
      <c r="AX7" s="5063"/>
      <c r="AY7" s="5063"/>
      <c r="AZ7" s="5063"/>
      <c r="BA7" s="5063"/>
      <c r="BB7" s="5064"/>
      <c r="BC7" s="123"/>
      <c r="BD7" s="1212"/>
      <c r="BE7" s="4999"/>
      <c r="BF7" s="4999"/>
      <c r="BG7" s="4999"/>
      <c r="BH7" s="4999"/>
      <c r="BI7" s="4999"/>
      <c r="BJ7" s="4999"/>
      <c r="BK7" s="4999"/>
      <c r="BL7" s="4999"/>
      <c r="BM7" s="5043"/>
      <c r="BN7" s="5006"/>
      <c r="BO7" s="5004"/>
      <c r="BP7" s="5004"/>
      <c r="BQ7" s="5004"/>
      <c r="BR7" s="5004"/>
      <c r="BS7" s="5004"/>
      <c r="BT7" s="5004"/>
      <c r="BU7" s="5004"/>
      <c r="BV7" s="5005"/>
      <c r="BW7" s="5001"/>
      <c r="BX7" s="5002"/>
      <c r="BY7" s="5002"/>
      <c r="BZ7" s="5002"/>
      <c r="CA7" s="5002"/>
      <c r="CB7" s="5002"/>
      <c r="CC7" s="5002"/>
      <c r="CD7" s="5002"/>
      <c r="CE7" s="5002"/>
      <c r="CF7" s="5003"/>
      <c r="CG7" s="3706"/>
      <c r="CH7" s="3707"/>
      <c r="CI7" s="3707"/>
      <c r="CJ7" s="3707"/>
      <c r="CK7" s="3707"/>
      <c r="CL7" s="3708"/>
      <c r="CM7" s="3708"/>
      <c r="CN7" s="3708"/>
      <c r="CO7" s="3708"/>
      <c r="CP7" s="3707"/>
      <c r="CQ7" s="3709"/>
    </row>
    <row r="8" spans="1:108" ht="21" customHeight="1">
      <c r="A8" s="1201"/>
      <c r="B8" s="1202"/>
      <c r="C8" s="1203"/>
      <c r="D8" s="1203"/>
      <c r="E8" s="1203"/>
      <c r="F8" s="1203"/>
      <c r="G8" s="1203"/>
      <c r="H8" s="1203"/>
      <c r="I8" s="1203"/>
      <c r="J8" s="1203"/>
      <c r="K8" s="1203"/>
      <c r="L8" s="1204"/>
      <c r="M8" s="5092" t="s">
        <v>580</v>
      </c>
      <c r="N8" s="5012"/>
      <c r="O8" s="5093"/>
      <c r="P8" s="5093"/>
      <c r="Q8" s="5093"/>
      <c r="R8" s="5093"/>
      <c r="S8" s="5093"/>
      <c r="T8" s="5012"/>
      <c r="U8" s="5012"/>
      <c r="V8" s="5012"/>
      <c r="W8" s="5012"/>
      <c r="X8" s="5012"/>
      <c r="Y8" s="5012"/>
      <c r="Z8" s="5012"/>
      <c r="AA8" s="5012"/>
      <c r="AB8" s="5011" t="s">
        <v>581</v>
      </c>
      <c r="AC8" s="5012"/>
      <c r="AD8" s="5012"/>
      <c r="AE8" s="5012"/>
      <c r="AF8" s="5012"/>
      <c r="AG8" s="5012"/>
      <c r="AH8" s="5012"/>
      <c r="AI8" s="5012"/>
      <c r="AJ8" s="5012"/>
      <c r="AK8" s="5011" t="s">
        <v>582</v>
      </c>
      <c r="AL8" s="5012"/>
      <c r="AM8" s="5012"/>
      <c r="AN8" s="5012"/>
      <c r="AO8" s="5012"/>
      <c r="AP8" s="5012"/>
      <c r="AQ8" s="5012"/>
      <c r="AR8" s="5012"/>
      <c r="AS8" s="5018"/>
      <c r="AT8" s="5013" t="s">
        <v>583</v>
      </c>
      <c r="AU8" s="5012"/>
      <c r="AV8" s="5012"/>
      <c r="AW8" s="5012"/>
      <c r="AX8" s="5012"/>
      <c r="AY8" s="5012"/>
      <c r="AZ8" s="5012"/>
      <c r="BA8" s="5012"/>
      <c r="BB8" s="5014"/>
      <c r="BC8" s="619"/>
      <c r="BD8" s="1213"/>
      <c r="BE8" s="5015" t="s">
        <v>584</v>
      </c>
      <c r="BF8" s="5016"/>
      <c r="BG8" s="5016"/>
      <c r="BH8" s="5016"/>
      <c r="BI8" s="5016"/>
      <c r="BJ8" s="5016"/>
      <c r="BK8" s="5016"/>
      <c r="BL8" s="5016"/>
      <c r="BM8" s="5017"/>
      <c r="BN8" s="5015" t="s">
        <v>1079</v>
      </c>
      <c r="BO8" s="5016"/>
      <c r="BP8" s="5016"/>
      <c r="BQ8" s="5016"/>
      <c r="BR8" s="5016"/>
      <c r="BS8" s="5016"/>
      <c r="BT8" s="5016"/>
      <c r="BU8" s="5016"/>
      <c r="BV8" s="5016"/>
      <c r="BW8" s="5083" t="s">
        <v>1080</v>
      </c>
      <c r="BX8" s="5016"/>
      <c r="BY8" s="5016"/>
      <c r="BZ8" s="5016"/>
      <c r="CA8" s="5016"/>
      <c r="CB8" s="5016"/>
      <c r="CC8" s="5016"/>
      <c r="CD8" s="5016"/>
      <c r="CE8" s="5016"/>
      <c r="CF8" s="5016"/>
      <c r="CG8" s="5084" t="s">
        <v>1081</v>
      </c>
      <c r="CH8" s="5085"/>
      <c r="CI8" s="5085"/>
      <c r="CJ8" s="5085"/>
      <c r="CK8" s="5085"/>
      <c r="CL8" s="5085"/>
      <c r="CM8" s="5085"/>
      <c r="CN8" s="5085"/>
      <c r="CO8" s="5085"/>
      <c r="CP8" s="5085"/>
      <c r="CQ8" s="5086"/>
    </row>
    <row r="9" spans="1:108" ht="15" customHeight="1">
      <c r="A9" s="2067"/>
      <c r="B9" s="2068"/>
      <c r="C9" s="2069">
        <v>4.0999999999999996</v>
      </c>
      <c r="D9" s="2070" t="s">
        <v>541</v>
      </c>
      <c r="E9" s="2071"/>
      <c r="F9" s="2071"/>
      <c r="G9" s="2071"/>
      <c r="H9" s="2071"/>
      <c r="I9" s="2071"/>
      <c r="J9" s="2071"/>
      <c r="K9" s="2071"/>
      <c r="L9" s="5087" t="s">
        <v>36</v>
      </c>
      <c r="M9" s="4918"/>
      <c r="N9" s="4918"/>
      <c r="O9" s="4918"/>
      <c r="P9" s="4918"/>
      <c r="Q9" s="4918"/>
      <c r="R9" s="4918"/>
      <c r="S9" s="4918"/>
      <c r="T9" s="4918"/>
      <c r="U9" s="4918"/>
      <c r="V9" s="4918"/>
      <c r="W9" s="4918"/>
      <c r="X9" s="4918"/>
      <c r="Y9" s="4918"/>
      <c r="Z9" s="4918"/>
      <c r="AA9" s="4918"/>
      <c r="AB9" s="5089"/>
      <c r="AC9" s="5089"/>
      <c r="AD9" s="5089"/>
      <c r="AE9" s="5089"/>
      <c r="AF9" s="5089"/>
      <c r="AG9" s="5089"/>
      <c r="AH9" s="5089"/>
      <c r="AI9" s="5089"/>
      <c r="AJ9" s="5089"/>
      <c r="AK9" s="5089"/>
      <c r="AL9" s="5089"/>
      <c r="AM9" s="5089"/>
      <c r="AN9" s="5089"/>
      <c r="AO9" s="5089"/>
      <c r="AP9" s="5089"/>
      <c r="AQ9" s="5089"/>
      <c r="AR9" s="5089"/>
      <c r="AS9" s="5089"/>
      <c r="AT9" s="5089"/>
      <c r="AU9" s="5089"/>
      <c r="AV9" s="5089"/>
      <c r="AW9" s="5089"/>
      <c r="AX9" s="5089"/>
      <c r="AY9" s="5089"/>
      <c r="AZ9" s="5089"/>
      <c r="BA9" s="5089"/>
      <c r="BB9" s="5090"/>
      <c r="BC9" s="470"/>
      <c r="BD9" s="5096" t="s">
        <v>36</v>
      </c>
      <c r="BE9" s="4864"/>
      <c r="BF9" s="4864"/>
      <c r="BG9" s="4864"/>
      <c r="BH9" s="4864"/>
      <c r="BI9" s="4864"/>
      <c r="BJ9" s="4864"/>
      <c r="BK9" s="4864"/>
      <c r="BL9" s="4864"/>
      <c r="BM9" s="4864"/>
      <c r="BN9" s="4864"/>
      <c r="BO9" s="4864"/>
      <c r="BP9" s="4864"/>
      <c r="BQ9" s="4864"/>
      <c r="BR9" s="4864"/>
      <c r="BS9" s="4864"/>
      <c r="BT9" s="4864"/>
      <c r="BU9" s="4864"/>
      <c r="BV9" s="4864"/>
      <c r="BW9" s="4864"/>
      <c r="BX9" s="4864"/>
      <c r="BY9" s="4864"/>
      <c r="BZ9" s="4864"/>
      <c r="CA9" s="4864"/>
      <c r="CB9" s="4864"/>
      <c r="CC9" s="4864"/>
      <c r="CD9" s="4864"/>
      <c r="CE9" s="4864"/>
      <c r="CF9" s="4864"/>
      <c r="CG9" s="4864"/>
      <c r="CH9" s="4864"/>
      <c r="CI9" s="4864"/>
      <c r="CJ9" s="4864"/>
      <c r="CK9" s="4864"/>
      <c r="CL9" s="4864"/>
      <c r="CM9" s="4864"/>
      <c r="CN9" s="4864"/>
      <c r="CO9" s="4864"/>
      <c r="CP9" s="4864"/>
      <c r="CQ9" s="5090"/>
    </row>
    <row r="10" spans="1:108" ht="15" customHeight="1" thickBot="1">
      <c r="A10" s="2067"/>
      <c r="B10" s="2068"/>
      <c r="C10" s="2072"/>
      <c r="D10" s="2073" t="s">
        <v>555</v>
      </c>
      <c r="E10" s="2071"/>
      <c r="F10" s="2071"/>
      <c r="G10" s="2071"/>
      <c r="H10" s="2071"/>
      <c r="I10" s="2071"/>
      <c r="J10" s="2071"/>
      <c r="K10" s="2071"/>
      <c r="L10" s="5088"/>
      <c r="M10" s="4996"/>
      <c r="N10" s="4996"/>
      <c r="O10" s="4996"/>
      <c r="P10" s="4996"/>
      <c r="Q10" s="4996"/>
      <c r="R10" s="4996"/>
      <c r="S10" s="4996"/>
      <c r="T10" s="4996"/>
      <c r="U10" s="4996"/>
      <c r="V10" s="4996"/>
      <c r="W10" s="4996"/>
      <c r="X10" s="4996"/>
      <c r="Y10" s="4996"/>
      <c r="Z10" s="4996"/>
      <c r="AA10" s="4996"/>
      <c r="AB10" s="4995"/>
      <c r="AC10" s="4995"/>
      <c r="AD10" s="4995"/>
      <c r="AE10" s="4995"/>
      <c r="AF10" s="4995"/>
      <c r="AG10" s="4995"/>
      <c r="AH10" s="4995"/>
      <c r="AI10" s="4995"/>
      <c r="AJ10" s="4995"/>
      <c r="AK10" s="5089"/>
      <c r="AL10" s="5089"/>
      <c r="AM10" s="5089"/>
      <c r="AN10" s="5089"/>
      <c r="AO10" s="5089"/>
      <c r="AP10" s="5089"/>
      <c r="AQ10" s="5089"/>
      <c r="AR10" s="5089"/>
      <c r="AS10" s="5089"/>
      <c r="AT10" s="5089"/>
      <c r="AU10" s="5089"/>
      <c r="AV10" s="5089"/>
      <c r="AW10" s="5089"/>
      <c r="AX10" s="5089"/>
      <c r="AY10" s="5089"/>
      <c r="AZ10" s="5089"/>
      <c r="BA10" s="5089"/>
      <c r="BB10" s="5090"/>
      <c r="BC10" s="470"/>
      <c r="BD10" s="4904"/>
      <c r="BE10" s="4865"/>
      <c r="BF10" s="4865"/>
      <c r="BG10" s="4865"/>
      <c r="BH10" s="4865"/>
      <c r="BI10" s="4865"/>
      <c r="BJ10" s="4865"/>
      <c r="BK10" s="4865"/>
      <c r="BL10" s="4865"/>
      <c r="BM10" s="4865"/>
      <c r="BN10" s="4865"/>
      <c r="BO10" s="4865"/>
      <c r="BP10" s="4865"/>
      <c r="BQ10" s="4865"/>
      <c r="BR10" s="4865"/>
      <c r="BS10" s="4865"/>
      <c r="BT10" s="4865"/>
      <c r="BU10" s="4865"/>
      <c r="BV10" s="4865"/>
      <c r="BW10" s="4865"/>
      <c r="BX10" s="4865"/>
      <c r="BY10" s="4865"/>
      <c r="BZ10" s="4865"/>
      <c r="CA10" s="4865"/>
      <c r="CB10" s="4865"/>
      <c r="CC10" s="4865"/>
      <c r="CD10" s="4865"/>
      <c r="CE10" s="4865"/>
      <c r="CF10" s="4865"/>
      <c r="CG10" s="4865"/>
      <c r="CH10" s="4865"/>
      <c r="CI10" s="4865"/>
      <c r="CJ10" s="4865"/>
      <c r="CK10" s="4865"/>
      <c r="CL10" s="4865"/>
      <c r="CM10" s="4865"/>
      <c r="CN10" s="4865"/>
      <c r="CO10" s="4865"/>
      <c r="CP10" s="4865"/>
      <c r="CQ10" s="4867"/>
      <c r="CS10" s="1">
        <v>-1</v>
      </c>
    </row>
    <row r="11" spans="1:108" ht="15" customHeight="1" thickTop="1">
      <c r="A11" s="2067"/>
      <c r="B11" s="2068"/>
      <c r="C11" s="2069" t="s">
        <v>539</v>
      </c>
      <c r="D11" s="2070" t="s">
        <v>200</v>
      </c>
      <c r="E11" s="2071"/>
      <c r="F11" s="2071"/>
      <c r="G11" s="2071"/>
      <c r="H11" s="2071"/>
      <c r="I11" s="2071"/>
      <c r="J11" s="2071"/>
      <c r="K11" s="2071"/>
      <c r="L11" s="5088"/>
      <c r="M11" s="4899"/>
      <c r="N11" s="4899"/>
      <c r="O11" s="4899"/>
      <c r="P11" s="4899"/>
      <c r="Q11" s="4899"/>
      <c r="R11" s="4899"/>
      <c r="S11" s="4899"/>
      <c r="T11" s="4899"/>
      <c r="U11" s="4899"/>
      <c r="V11" s="4899"/>
      <c r="W11" s="4899"/>
      <c r="X11" s="4899"/>
      <c r="Y11" s="4899"/>
      <c r="Z11" s="4899"/>
      <c r="AA11" s="4899"/>
      <c r="AB11" s="4898"/>
      <c r="AC11" s="4898"/>
      <c r="AD11" s="4898"/>
      <c r="AE11" s="4898"/>
      <c r="AF11" s="4898"/>
      <c r="AG11" s="4898"/>
      <c r="AH11" s="4898"/>
      <c r="AI11" s="4898"/>
      <c r="AJ11" s="4898"/>
      <c r="AK11" s="5091"/>
      <c r="AL11" s="5089"/>
      <c r="AM11" s="5089"/>
      <c r="AN11" s="5089"/>
      <c r="AO11" s="5089"/>
      <c r="AP11" s="5089"/>
      <c r="AQ11" s="5089"/>
      <c r="AR11" s="5089"/>
      <c r="AS11" s="5089"/>
      <c r="AT11" s="5089"/>
      <c r="AU11" s="5089"/>
      <c r="AV11" s="5089"/>
      <c r="AW11" s="5089"/>
      <c r="AX11" s="5089"/>
      <c r="AY11" s="5089"/>
      <c r="AZ11" s="5089"/>
      <c r="BA11" s="5089"/>
      <c r="BB11" s="5090"/>
      <c r="BC11" s="470"/>
      <c r="BD11" s="4904"/>
      <c r="BE11" s="4858"/>
      <c r="BF11" s="4858"/>
      <c r="BG11" s="4858"/>
      <c r="BH11" s="4858"/>
      <c r="BI11" s="4858"/>
      <c r="BJ11" s="4858"/>
      <c r="BK11" s="4858"/>
      <c r="BL11" s="4858"/>
      <c r="BM11" s="4858"/>
      <c r="BN11" s="4856"/>
      <c r="BO11" s="4856"/>
      <c r="BP11" s="4856"/>
      <c r="BQ11" s="4856"/>
      <c r="BR11" s="4856"/>
      <c r="BS11" s="4856"/>
      <c r="BT11" s="4856"/>
      <c r="BU11" s="4856"/>
      <c r="BV11" s="4856"/>
      <c r="BW11" s="4856"/>
      <c r="BX11" s="4856"/>
      <c r="BY11" s="4856"/>
      <c r="BZ11" s="4856"/>
      <c r="CA11" s="4856"/>
      <c r="CB11" s="4856"/>
      <c r="CC11" s="4856"/>
      <c r="CD11" s="4856"/>
      <c r="CE11" s="4856"/>
      <c r="CF11" s="4856"/>
      <c r="CG11" s="4858">
        <f>M11+AB11-BE11+BN11-BW11</f>
        <v>0</v>
      </c>
      <c r="CH11" s="4859"/>
      <c r="CI11" s="4859"/>
      <c r="CJ11" s="4859"/>
      <c r="CK11" s="4859"/>
      <c r="CL11" s="4859"/>
      <c r="CM11" s="4859"/>
      <c r="CN11" s="4859"/>
      <c r="CO11" s="4859"/>
      <c r="CP11" s="4859"/>
      <c r="CQ11" s="4860"/>
    </row>
    <row r="12" spans="1:108" ht="15" customHeight="1" thickBot="1">
      <c r="A12" s="2067"/>
      <c r="B12" s="2068"/>
      <c r="C12" s="2074"/>
      <c r="D12" s="2050" t="s">
        <v>201</v>
      </c>
      <c r="E12" s="2075"/>
      <c r="F12" s="2076"/>
      <c r="G12" s="2076"/>
      <c r="H12" s="2071"/>
      <c r="I12" s="2071"/>
      <c r="J12" s="2071"/>
      <c r="K12" s="2071"/>
      <c r="L12" s="5088"/>
      <c r="M12" s="4869"/>
      <c r="N12" s="4869"/>
      <c r="O12" s="4869"/>
      <c r="P12" s="4869"/>
      <c r="Q12" s="4869"/>
      <c r="R12" s="4869"/>
      <c r="S12" s="4869"/>
      <c r="T12" s="4869"/>
      <c r="U12" s="4869"/>
      <c r="V12" s="4869"/>
      <c r="W12" s="4869"/>
      <c r="X12" s="4869"/>
      <c r="Y12" s="4869"/>
      <c r="Z12" s="4869"/>
      <c r="AA12" s="4869"/>
      <c r="AB12" s="4857"/>
      <c r="AC12" s="4857"/>
      <c r="AD12" s="4857"/>
      <c r="AE12" s="4857"/>
      <c r="AF12" s="4857"/>
      <c r="AG12" s="4857"/>
      <c r="AH12" s="4857"/>
      <c r="AI12" s="4857"/>
      <c r="AJ12" s="4857"/>
      <c r="AK12" s="5091"/>
      <c r="AL12" s="5089"/>
      <c r="AM12" s="5089"/>
      <c r="AN12" s="5089"/>
      <c r="AO12" s="5089"/>
      <c r="AP12" s="5089"/>
      <c r="AQ12" s="5089"/>
      <c r="AR12" s="5089"/>
      <c r="AS12" s="5089"/>
      <c r="AT12" s="5089"/>
      <c r="AU12" s="5089"/>
      <c r="AV12" s="5089"/>
      <c r="AW12" s="5089"/>
      <c r="AX12" s="5089"/>
      <c r="AY12" s="5089"/>
      <c r="AZ12" s="5089"/>
      <c r="BA12" s="5089"/>
      <c r="BB12" s="5090"/>
      <c r="BC12" s="540"/>
      <c r="BD12" s="4904"/>
      <c r="BE12" s="4869"/>
      <c r="BF12" s="4869"/>
      <c r="BG12" s="4869"/>
      <c r="BH12" s="4869"/>
      <c r="BI12" s="4869"/>
      <c r="BJ12" s="4869"/>
      <c r="BK12" s="4869"/>
      <c r="BL12" s="4869"/>
      <c r="BM12" s="4869"/>
      <c r="BN12" s="4857"/>
      <c r="BO12" s="4857"/>
      <c r="BP12" s="4857"/>
      <c r="BQ12" s="4857"/>
      <c r="BR12" s="4857"/>
      <c r="BS12" s="4857"/>
      <c r="BT12" s="4857"/>
      <c r="BU12" s="4857"/>
      <c r="BV12" s="4857"/>
      <c r="BW12" s="4857"/>
      <c r="BX12" s="4857"/>
      <c r="BY12" s="4857"/>
      <c r="BZ12" s="4857"/>
      <c r="CA12" s="4857"/>
      <c r="CB12" s="4857"/>
      <c r="CC12" s="4857"/>
      <c r="CD12" s="4857"/>
      <c r="CE12" s="4857"/>
      <c r="CF12" s="4857"/>
      <c r="CG12" s="4861"/>
      <c r="CH12" s="4861"/>
      <c r="CI12" s="4861"/>
      <c r="CJ12" s="4861"/>
      <c r="CK12" s="4861"/>
      <c r="CL12" s="4861"/>
      <c r="CM12" s="4861"/>
      <c r="CN12" s="4861"/>
      <c r="CO12" s="4861"/>
      <c r="CP12" s="4861"/>
      <c r="CQ12" s="4862"/>
    </row>
    <row r="13" spans="1:108" ht="15" customHeight="1" thickTop="1">
      <c r="A13" s="2067"/>
      <c r="B13" s="2068"/>
      <c r="C13" s="2069" t="s">
        <v>540</v>
      </c>
      <c r="D13" s="2070" t="s">
        <v>137</v>
      </c>
      <c r="E13" s="2070"/>
      <c r="F13" s="2071"/>
      <c r="G13" s="2071"/>
      <c r="H13" s="2071"/>
      <c r="I13" s="2071"/>
      <c r="J13" s="2070"/>
      <c r="K13" s="2071"/>
      <c r="L13" s="4945" t="s">
        <v>37</v>
      </c>
      <c r="M13" s="4900"/>
      <c r="N13" s="4900"/>
      <c r="O13" s="4900"/>
      <c r="P13" s="4900"/>
      <c r="Q13" s="4900"/>
      <c r="R13" s="4900"/>
      <c r="S13" s="4900"/>
      <c r="T13" s="4900"/>
      <c r="U13" s="4900"/>
      <c r="V13" s="4900"/>
      <c r="W13" s="4900"/>
      <c r="X13" s="4900"/>
      <c r="Y13" s="4900"/>
      <c r="Z13" s="4900"/>
      <c r="AA13" s="4900"/>
      <c r="AB13" s="4900"/>
      <c r="AC13" s="4900"/>
      <c r="AD13" s="4900"/>
      <c r="AE13" s="4900"/>
      <c r="AF13" s="4900"/>
      <c r="AG13" s="4900"/>
      <c r="AH13" s="4900"/>
      <c r="AI13" s="4900"/>
      <c r="AJ13" s="4900"/>
      <c r="AK13" s="4918"/>
      <c r="AL13" s="4918"/>
      <c r="AM13" s="4918"/>
      <c r="AN13" s="4918"/>
      <c r="AO13" s="4918"/>
      <c r="AP13" s="4918"/>
      <c r="AQ13" s="4918"/>
      <c r="AR13" s="4918"/>
      <c r="AS13" s="4918"/>
      <c r="AT13" s="4918"/>
      <c r="AU13" s="4918"/>
      <c r="AV13" s="4918"/>
      <c r="AW13" s="4918"/>
      <c r="AX13" s="4918"/>
      <c r="AY13" s="4918"/>
      <c r="AZ13" s="4918"/>
      <c r="BA13" s="4918"/>
      <c r="BB13" s="4948"/>
      <c r="BC13" s="471"/>
      <c r="BD13" s="4943" t="s">
        <v>37</v>
      </c>
      <c r="BE13" s="4863"/>
      <c r="BF13" s="4863"/>
      <c r="BG13" s="4863"/>
      <c r="BH13" s="4863"/>
      <c r="BI13" s="4863"/>
      <c r="BJ13" s="4863"/>
      <c r="BK13" s="4863"/>
      <c r="BL13" s="4863"/>
      <c r="BM13" s="4863"/>
      <c r="BN13" s="4863"/>
      <c r="BO13" s="4863"/>
      <c r="BP13" s="4863"/>
      <c r="BQ13" s="4863"/>
      <c r="BR13" s="4863"/>
      <c r="BS13" s="4863"/>
      <c r="BT13" s="4863"/>
      <c r="BU13" s="4863"/>
      <c r="BV13" s="4863"/>
      <c r="BW13" s="4863"/>
      <c r="BX13" s="4863"/>
      <c r="BY13" s="4863"/>
      <c r="BZ13" s="4863"/>
      <c r="CA13" s="4863"/>
      <c r="CB13" s="4863"/>
      <c r="CC13" s="4863"/>
      <c r="CD13" s="4863"/>
      <c r="CE13" s="4863"/>
      <c r="CF13" s="4863"/>
      <c r="CG13" s="4863"/>
      <c r="CH13" s="4863"/>
      <c r="CI13" s="4863"/>
      <c r="CJ13" s="4863"/>
      <c r="CK13" s="4863"/>
      <c r="CL13" s="4863"/>
      <c r="CM13" s="4863"/>
      <c r="CN13" s="4863"/>
      <c r="CO13" s="4863"/>
      <c r="CP13" s="4863"/>
      <c r="CQ13" s="4866"/>
    </row>
    <row r="14" spans="1:108" ht="15" customHeight="1" thickBot="1">
      <c r="A14" s="2067"/>
      <c r="B14" s="2068"/>
      <c r="C14" s="2071"/>
      <c r="D14" s="2073" t="s">
        <v>138</v>
      </c>
      <c r="E14" s="2077"/>
      <c r="F14" s="2070"/>
      <c r="G14" s="2070"/>
      <c r="H14" s="2070"/>
      <c r="I14" s="2070"/>
      <c r="J14" s="2077"/>
      <c r="K14" s="2071"/>
      <c r="L14" s="4946"/>
      <c r="M14" s="4995"/>
      <c r="N14" s="4995"/>
      <c r="O14" s="4995"/>
      <c r="P14" s="4995"/>
      <c r="Q14" s="4995"/>
      <c r="R14" s="4995"/>
      <c r="S14" s="4995"/>
      <c r="T14" s="4995"/>
      <c r="U14" s="4995"/>
      <c r="V14" s="4995"/>
      <c r="W14" s="4995"/>
      <c r="X14" s="4995"/>
      <c r="Y14" s="4995"/>
      <c r="Z14" s="4995"/>
      <c r="AA14" s="4995"/>
      <c r="AB14" s="4995"/>
      <c r="AC14" s="4995"/>
      <c r="AD14" s="4995"/>
      <c r="AE14" s="4995"/>
      <c r="AF14" s="4995"/>
      <c r="AG14" s="4995"/>
      <c r="AH14" s="4995"/>
      <c r="AI14" s="4995"/>
      <c r="AJ14" s="4995"/>
      <c r="AK14" s="4996"/>
      <c r="AL14" s="4996"/>
      <c r="AM14" s="4996"/>
      <c r="AN14" s="4996"/>
      <c r="AO14" s="4996"/>
      <c r="AP14" s="4996"/>
      <c r="AQ14" s="4996"/>
      <c r="AR14" s="4996"/>
      <c r="AS14" s="4996"/>
      <c r="AT14" s="4996"/>
      <c r="AU14" s="4996"/>
      <c r="AV14" s="4996"/>
      <c r="AW14" s="4996"/>
      <c r="AX14" s="4996"/>
      <c r="AY14" s="4996"/>
      <c r="AZ14" s="4996"/>
      <c r="BA14" s="4996"/>
      <c r="BB14" s="4997"/>
      <c r="BC14" s="471"/>
      <c r="BD14" s="4944"/>
      <c r="BE14" s="4865"/>
      <c r="BF14" s="4865"/>
      <c r="BG14" s="4865"/>
      <c r="BH14" s="4865"/>
      <c r="BI14" s="4865"/>
      <c r="BJ14" s="4865"/>
      <c r="BK14" s="4865"/>
      <c r="BL14" s="4865"/>
      <c r="BM14" s="4865"/>
      <c r="BN14" s="4865"/>
      <c r="BO14" s="4865"/>
      <c r="BP14" s="4865"/>
      <c r="BQ14" s="4865"/>
      <c r="BR14" s="4865"/>
      <c r="BS14" s="4865"/>
      <c r="BT14" s="4865"/>
      <c r="BU14" s="4865"/>
      <c r="BV14" s="4865"/>
      <c r="BW14" s="4865"/>
      <c r="BX14" s="4865"/>
      <c r="BY14" s="4865"/>
      <c r="BZ14" s="4865"/>
      <c r="CA14" s="4865"/>
      <c r="CB14" s="4865"/>
      <c r="CC14" s="4865"/>
      <c r="CD14" s="4865"/>
      <c r="CE14" s="4865"/>
      <c r="CF14" s="4865"/>
      <c r="CG14" s="4865"/>
      <c r="CH14" s="4865"/>
      <c r="CI14" s="4865"/>
      <c r="CJ14" s="4865"/>
      <c r="CK14" s="4865"/>
      <c r="CL14" s="4865"/>
      <c r="CM14" s="4865"/>
      <c r="CN14" s="4865"/>
      <c r="CO14" s="4865"/>
      <c r="CP14" s="4865"/>
      <c r="CQ14" s="4867"/>
      <c r="CX14" s="1404"/>
      <c r="CY14" s="1404"/>
      <c r="CZ14" s="1404"/>
      <c r="DA14" s="1404"/>
      <c r="DB14" s="1404"/>
      <c r="DC14" s="1404"/>
      <c r="DD14" s="1404"/>
    </row>
    <row r="15" spans="1:108" ht="15" customHeight="1" thickTop="1">
      <c r="A15" s="2067"/>
      <c r="B15" s="2068"/>
      <c r="C15" s="2071"/>
      <c r="D15" s="2071" t="s">
        <v>29</v>
      </c>
      <c r="E15" s="2070" t="s">
        <v>139</v>
      </c>
      <c r="F15" s="2075"/>
      <c r="G15" s="2076"/>
      <c r="H15" s="2076"/>
      <c r="I15" s="2076"/>
      <c r="J15" s="2078"/>
      <c r="K15" s="2071"/>
      <c r="L15" s="4946"/>
      <c r="M15" s="4899"/>
      <c r="N15" s="4899"/>
      <c r="O15" s="4899"/>
      <c r="P15" s="4899"/>
      <c r="Q15" s="4899"/>
      <c r="R15" s="4899"/>
      <c r="S15" s="4899"/>
      <c r="T15" s="4899"/>
      <c r="U15" s="4899"/>
      <c r="V15" s="4899"/>
      <c r="W15" s="4899"/>
      <c r="X15" s="4899"/>
      <c r="Y15" s="4899"/>
      <c r="Z15" s="4899"/>
      <c r="AA15" s="4899"/>
      <c r="AB15" s="4898"/>
      <c r="AC15" s="4898"/>
      <c r="AD15" s="4898"/>
      <c r="AE15" s="4898"/>
      <c r="AF15" s="4898"/>
      <c r="AG15" s="4898"/>
      <c r="AH15" s="4898"/>
      <c r="AI15" s="4898"/>
      <c r="AJ15" s="4898"/>
      <c r="AK15" s="4898"/>
      <c r="AL15" s="4898"/>
      <c r="AM15" s="4898"/>
      <c r="AN15" s="4898"/>
      <c r="AO15" s="4898"/>
      <c r="AP15" s="4898"/>
      <c r="AQ15" s="4898"/>
      <c r="AR15" s="4898"/>
      <c r="AS15" s="4898"/>
      <c r="AT15" s="4898"/>
      <c r="AU15" s="4898"/>
      <c r="AV15" s="4898"/>
      <c r="AW15" s="4898"/>
      <c r="AX15" s="4898"/>
      <c r="AY15" s="4898"/>
      <c r="AZ15" s="4898"/>
      <c r="BA15" s="4898"/>
      <c r="BB15" s="4898"/>
      <c r="BC15" s="540"/>
      <c r="BD15" s="4944"/>
      <c r="BE15" s="4858"/>
      <c r="BF15" s="4858"/>
      <c r="BG15" s="4858"/>
      <c r="BH15" s="4858"/>
      <c r="BI15" s="4858"/>
      <c r="BJ15" s="4858"/>
      <c r="BK15" s="4858"/>
      <c r="BL15" s="4858"/>
      <c r="BM15" s="4858"/>
      <c r="BN15" s="4856"/>
      <c r="BO15" s="4856"/>
      <c r="BP15" s="4856"/>
      <c r="BQ15" s="4856"/>
      <c r="BR15" s="4856"/>
      <c r="BS15" s="4856"/>
      <c r="BT15" s="4856"/>
      <c r="BU15" s="4856"/>
      <c r="BV15" s="4856"/>
      <c r="BW15" s="4856"/>
      <c r="BX15" s="4856"/>
      <c r="BY15" s="4856"/>
      <c r="BZ15" s="4856"/>
      <c r="CA15" s="4856"/>
      <c r="CB15" s="4856"/>
      <c r="CC15" s="4856"/>
      <c r="CD15" s="4856"/>
      <c r="CE15" s="4856"/>
      <c r="CF15" s="4856"/>
      <c r="CG15" s="4858">
        <f>M15+AB15+AK15+AT15-BE15+BN15-BW15</f>
        <v>0</v>
      </c>
      <c r="CH15" s="4859"/>
      <c r="CI15" s="4859"/>
      <c r="CJ15" s="4859"/>
      <c r="CK15" s="4859"/>
      <c r="CL15" s="4859"/>
      <c r="CM15" s="4859"/>
      <c r="CN15" s="4859"/>
      <c r="CO15" s="4859"/>
      <c r="CP15" s="4859"/>
      <c r="CQ15" s="4860"/>
      <c r="CS15" s="2775"/>
      <c r="CT15" s="2776"/>
      <c r="CU15" s="2776"/>
      <c r="CV15" s="2776"/>
      <c r="CW15" s="2776"/>
      <c r="CX15" s="2776"/>
      <c r="CY15" s="2776"/>
      <c r="CZ15" s="2776"/>
      <c r="DA15" s="2776"/>
      <c r="DB15" s="2776"/>
      <c r="DC15" s="2776"/>
      <c r="DD15" s="1404"/>
    </row>
    <row r="16" spans="1:108" ht="15" customHeight="1" thickBot="1">
      <c r="A16" s="2067"/>
      <c r="B16" s="2068"/>
      <c r="C16" s="2071"/>
      <c r="D16" s="2071"/>
      <c r="E16" s="2073" t="s">
        <v>140</v>
      </c>
      <c r="F16" s="2077"/>
      <c r="G16" s="2078"/>
      <c r="H16" s="2078"/>
      <c r="I16" s="2078"/>
      <c r="J16" s="2078"/>
      <c r="K16" s="2071"/>
      <c r="L16" s="4946"/>
      <c r="M16" s="4869"/>
      <c r="N16" s="4869"/>
      <c r="O16" s="4869"/>
      <c r="P16" s="4869"/>
      <c r="Q16" s="4869"/>
      <c r="R16" s="4869"/>
      <c r="S16" s="4869"/>
      <c r="T16" s="4869"/>
      <c r="U16" s="4869"/>
      <c r="V16" s="4869"/>
      <c r="W16" s="4869"/>
      <c r="X16" s="4869"/>
      <c r="Y16" s="4869"/>
      <c r="Z16" s="4869"/>
      <c r="AA16" s="4869"/>
      <c r="AB16" s="4857"/>
      <c r="AC16" s="4857"/>
      <c r="AD16" s="4857"/>
      <c r="AE16" s="4857"/>
      <c r="AF16" s="4857"/>
      <c r="AG16" s="4857"/>
      <c r="AH16" s="4857"/>
      <c r="AI16" s="4857"/>
      <c r="AJ16" s="4857"/>
      <c r="AK16" s="4857"/>
      <c r="AL16" s="4857"/>
      <c r="AM16" s="4857"/>
      <c r="AN16" s="4857"/>
      <c r="AO16" s="4857"/>
      <c r="AP16" s="4857"/>
      <c r="AQ16" s="4857"/>
      <c r="AR16" s="4857"/>
      <c r="AS16" s="4857"/>
      <c r="AT16" s="4857"/>
      <c r="AU16" s="4857"/>
      <c r="AV16" s="4857"/>
      <c r="AW16" s="4857"/>
      <c r="AX16" s="4857"/>
      <c r="AY16" s="4857"/>
      <c r="AZ16" s="4857"/>
      <c r="BA16" s="4857"/>
      <c r="BB16" s="4857"/>
      <c r="BC16" s="540"/>
      <c r="BD16" s="4944"/>
      <c r="BE16" s="4869"/>
      <c r="BF16" s="4869"/>
      <c r="BG16" s="4869"/>
      <c r="BH16" s="4869"/>
      <c r="BI16" s="4869"/>
      <c r="BJ16" s="4869"/>
      <c r="BK16" s="4869"/>
      <c r="BL16" s="4869"/>
      <c r="BM16" s="4869"/>
      <c r="BN16" s="4857"/>
      <c r="BO16" s="4857"/>
      <c r="BP16" s="4857"/>
      <c r="BQ16" s="4857"/>
      <c r="BR16" s="4857"/>
      <c r="BS16" s="4857"/>
      <c r="BT16" s="4857"/>
      <c r="BU16" s="4857"/>
      <c r="BV16" s="4857"/>
      <c r="BW16" s="4857"/>
      <c r="BX16" s="4857"/>
      <c r="BY16" s="4857"/>
      <c r="BZ16" s="4857"/>
      <c r="CA16" s="4857"/>
      <c r="CB16" s="4857"/>
      <c r="CC16" s="4857"/>
      <c r="CD16" s="4857"/>
      <c r="CE16" s="4857"/>
      <c r="CF16" s="4857"/>
      <c r="CG16" s="4861"/>
      <c r="CH16" s="4861"/>
      <c r="CI16" s="4861"/>
      <c r="CJ16" s="4861"/>
      <c r="CK16" s="4861"/>
      <c r="CL16" s="4861"/>
      <c r="CM16" s="4861"/>
      <c r="CN16" s="4861"/>
      <c r="CO16" s="4861"/>
      <c r="CP16" s="4861"/>
      <c r="CQ16" s="4862"/>
      <c r="CS16" s="2776"/>
      <c r="CT16" s="2776"/>
      <c r="CU16" s="2776"/>
      <c r="CV16" s="2776"/>
      <c r="CW16" s="2776"/>
      <c r="CX16" s="2776"/>
      <c r="CY16" s="2776"/>
      <c r="CZ16" s="2776"/>
      <c r="DA16" s="2776"/>
      <c r="DB16" s="2776"/>
      <c r="DC16" s="2776"/>
      <c r="DD16" s="1404"/>
    </row>
    <row r="17" spans="1:108" ht="15" customHeight="1" thickTop="1">
      <c r="A17" s="2067"/>
      <c r="B17" s="2068"/>
      <c r="C17" s="2071"/>
      <c r="D17" s="2071" t="s">
        <v>30</v>
      </c>
      <c r="E17" s="2070" t="s">
        <v>141</v>
      </c>
      <c r="F17" s="2074"/>
      <c r="G17" s="2075"/>
      <c r="H17" s="2075"/>
      <c r="I17" s="2075"/>
      <c r="J17" s="2075"/>
      <c r="K17" s="2070"/>
      <c r="L17" s="4945" t="s">
        <v>38</v>
      </c>
      <c r="M17" s="4900"/>
      <c r="N17" s="4900"/>
      <c r="O17" s="4900"/>
      <c r="P17" s="4900"/>
      <c r="Q17" s="4900"/>
      <c r="R17" s="4900"/>
      <c r="S17" s="4900"/>
      <c r="T17" s="4900"/>
      <c r="U17" s="4900"/>
      <c r="V17" s="4900"/>
      <c r="W17" s="4900"/>
      <c r="X17" s="4900"/>
      <c r="Y17" s="4900"/>
      <c r="Z17" s="4900"/>
      <c r="AA17" s="4900"/>
      <c r="AB17" s="4900"/>
      <c r="AC17" s="4900"/>
      <c r="AD17" s="4900"/>
      <c r="AE17" s="4900"/>
      <c r="AF17" s="4900"/>
      <c r="AG17" s="4900"/>
      <c r="AH17" s="4900"/>
      <c r="AI17" s="4900"/>
      <c r="AJ17" s="4900"/>
      <c r="AK17" s="4917"/>
      <c r="AL17" s="4917"/>
      <c r="AM17" s="4917"/>
      <c r="AN17" s="4917"/>
      <c r="AO17" s="4917"/>
      <c r="AP17" s="4917"/>
      <c r="AQ17" s="4917"/>
      <c r="AR17" s="4917"/>
      <c r="AS17" s="4917"/>
      <c r="AT17" s="4917"/>
      <c r="AU17" s="4917"/>
      <c r="AV17" s="4917"/>
      <c r="AW17" s="4917"/>
      <c r="AX17" s="4917"/>
      <c r="AY17" s="4917"/>
      <c r="AZ17" s="4917"/>
      <c r="BA17" s="4917"/>
      <c r="BB17" s="4919"/>
      <c r="BC17" s="471"/>
      <c r="BD17" s="4943" t="s">
        <v>38</v>
      </c>
      <c r="BE17" s="4863"/>
      <c r="BF17" s="4863"/>
      <c r="BG17" s="4863"/>
      <c r="BH17" s="4863"/>
      <c r="BI17" s="4863"/>
      <c r="BJ17" s="4863"/>
      <c r="BK17" s="4863"/>
      <c r="BL17" s="4863"/>
      <c r="BM17" s="4863"/>
      <c r="BN17" s="4863"/>
      <c r="BO17" s="4863"/>
      <c r="BP17" s="4863"/>
      <c r="BQ17" s="4863"/>
      <c r="BR17" s="4863"/>
      <c r="BS17" s="4863"/>
      <c r="BT17" s="4863"/>
      <c r="BU17" s="4863"/>
      <c r="BV17" s="4863"/>
      <c r="BW17" s="4863"/>
      <c r="BX17" s="4863"/>
      <c r="BY17" s="4863"/>
      <c r="BZ17" s="4863"/>
      <c r="CA17" s="4863"/>
      <c r="CB17" s="4863"/>
      <c r="CC17" s="4863"/>
      <c r="CD17" s="4863"/>
      <c r="CE17" s="4863"/>
      <c r="CF17" s="4863"/>
      <c r="CG17" s="4863"/>
      <c r="CH17" s="4863"/>
      <c r="CI17" s="4863"/>
      <c r="CJ17" s="4863"/>
      <c r="CK17" s="4863"/>
      <c r="CL17" s="4863"/>
      <c r="CM17" s="4863"/>
      <c r="CN17" s="4863"/>
      <c r="CO17" s="4863"/>
      <c r="CP17" s="4863"/>
      <c r="CQ17" s="4866"/>
      <c r="CS17" s="1404"/>
      <c r="CT17" s="1404"/>
      <c r="CU17" s="1404"/>
      <c r="CV17" s="1404"/>
      <c r="CW17" s="1404"/>
      <c r="CX17" s="1404"/>
      <c r="CY17" s="1404"/>
      <c r="CZ17" s="1404"/>
      <c r="DA17" s="1404"/>
      <c r="DB17" s="1404"/>
      <c r="DC17" s="1404"/>
      <c r="DD17" s="1404"/>
    </row>
    <row r="18" spans="1:108" ht="15" customHeight="1" thickBot="1">
      <c r="A18" s="2067"/>
      <c r="B18" s="2068"/>
      <c r="C18" s="2071"/>
      <c r="D18" s="2071"/>
      <c r="E18" s="2075" t="s">
        <v>556</v>
      </c>
      <c r="F18" s="2074"/>
      <c r="G18" s="2075"/>
      <c r="H18" s="2075"/>
      <c r="I18" s="2075"/>
      <c r="J18" s="2075"/>
      <c r="K18" s="2070"/>
      <c r="L18" s="4946"/>
      <c r="M18" s="4995"/>
      <c r="N18" s="4995"/>
      <c r="O18" s="4995"/>
      <c r="P18" s="4995"/>
      <c r="Q18" s="4995"/>
      <c r="R18" s="4995"/>
      <c r="S18" s="4995"/>
      <c r="T18" s="4995"/>
      <c r="U18" s="4995"/>
      <c r="V18" s="4995"/>
      <c r="W18" s="4995"/>
      <c r="X18" s="4995"/>
      <c r="Y18" s="4995"/>
      <c r="Z18" s="4995"/>
      <c r="AA18" s="4995"/>
      <c r="AB18" s="4995"/>
      <c r="AC18" s="4995"/>
      <c r="AD18" s="4995"/>
      <c r="AE18" s="4995"/>
      <c r="AF18" s="4995"/>
      <c r="AG18" s="4995"/>
      <c r="AH18" s="4995"/>
      <c r="AI18" s="4995"/>
      <c r="AJ18" s="4995"/>
      <c r="AK18" s="4996"/>
      <c r="AL18" s="4996"/>
      <c r="AM18" s="4996"/>
      <c r="AN18" s="4996"/>
      <c r="AO18" s="4996"/>
      <c r="AP18" s="4996"/>
      <c r="AQ18" s="4996"/>
      <c r="AR18" s="4996"/>
      <c r="AS18" s="4996"/>
      <c r="AT18" s="4996"/>
      <c r="AU18" s="4996"/>
      <c r="AV18" s="4996"/>
      <c r="AW18" s="4996"/>
      <c r="AX18" s="4996"/>
      <c r="AY18" s="4996"/>
      <c r="AZ18" s="4996"/>
      <c r="BA18" s="4996"/>
      <c r="BB18" s="4997"/>
      <c r="BC18" s="471"/>
      <c r="BD18" s="4944"/>
      <c r="BE18" s="4865"/>
      <c r="BF18" s="4865"/>
      <c r="BG18" s="4865"/>
      <c r="BH18" s="4865"/>
      <c r="BI18" s="4865"/>
      <c r="BJ18" s="4865"/>
      <c r="BK18" s="4865"/>
      <c r="BL18" s="4865"/>
      <c r="BM18" s="4865"/>
      <c r="BN18" s="4865"/>
      <c r="BO18" s="4865"/>
      <c r="BP18" s="4865"/>
      <c r="BQ18" s="4865"/>
      <c r="BR18" s="4865"/>
      <c r="BS18" s="4865"/>
      <c r="BT18" s="4865"/>
      <c r="BU18" s="4865"/>
      <c r="BV18" s="4865"/>
      <c r="BW18" s="4865"/>
      <c r="BX18" s="4865"/>
      <c r="BY18" s="4865"/>
      <c r="BZ18" s="4865"/>
      <c r="CA18" s="4865"/>
      <c r="CB18" s="4865"/>
      <c r="CC18" s="4865"/>
      <c r="CD18" s="4865"/>
      <c r="CE18" s="4865"/>
      <c r="CF18" s="4865"/>
      <c r="CG18" s="4865"/>
      <c r="CH18" s="4865"/>
      <c r="CI18" s="4865"/>
      <c r="CJ18" s="4865"/>
      <c r="CK18" s="4865"/>
      <c r="CL18" s="4865"/>
      <c r="CM18" s="4865"/>
      <c r="CN18" s="4865"/>
      <c r="CO18" s="4865"/>
      <c r="CP18" s="4865"/>
      <c r="CQ18" s="4867"/>
      <c r="CX18" s="1404"/>
      <c r="CY18" s="1404"/>
      <c r="CZ18" s="1404"/>
      <c r="DA18" s="1404"/>
      <c r="DB18" s="1404"/>
      <c r="DC18" s="1404"/>
      <c r="DD18" s="1404"/>
    </row>
    <row r="19" spans="1:108" ht="15" customHeight="1" thickTop="1">
      <c r="A19" s="2067"/>
      <c r="B19" s="2068"/>
      <c r="C19" s="2071"/>
      <c r="D19" s="2071"/>
      <c r="E19" s="2079" t="s">
        <v>557</v>
      </c>
      <c r="F19" s="2074"/>
      <c r="G19" s="2075"/>
      <c r="H19" s="2075"/>
      <c r="I19" s="2075"/>
      <c r="J19" s="2070"/>
      <c r="K19" s="2070"/>
      <c r="L19" s="4946"/>
      <c r="M19" s="4899"/>
      <c r="N19" s="4899"/>
      <c r="O19" s="4899"/>
      <c r="P19" s="4899"/>
      <c r="Q19" s="4899"/>
      <c r="R19" s="4899"/>
      <c r="S19" s="4899"/>
      <c r="T19" s="4899"/>
      <c r="U19" s="4899"/>
      <c r="V19" s="4899"/>
      <c r="W19" s="4899"/>
      <c r="X19" s="4899"/>
      <c r="Y19" s="4899"/>
      <c r="Z19" s="4899"/>
      <c r="AA19" s="4899"/>
      <c r="AB19" s="4898"/>
      <c r="AC19" s="4898"/>
      <c r="AD19" s="4898"/>
      <c r="AE19" s="4898"/>
      <c r="AF19" s="4898"/>
      <c r="AG19" s="4898"/>
      <c r="AH19" s="4898"/>
      <c r="AI19" s="4898"/>
      <c r="AJ19" s="4898"/>
      <c r="AK19" s="4898"/>
      <c r="AL19" s="4898"/>
      <c r="AM19" s="4898"/>
      <c r="AN19" s="4898"/>
      <c r="AO19" s="4898"/>
      <c r="AP19" s="4898"/>
      <c r="AQ19" s="4898"/>
      <c r="AR19" s="4898"/>
      <c r="AS19" s="4898"/>
      <c r="AT19" s="4898"/>
      <c r="AU19" s="4898"/>
      <c r="AV19" s="4898"/>
      <c r="AW19" s="4898"/>
      <c r="AX19" s="4898"/>
      <c r="AY19" s="4898"/>
      <c r="AZ19" s="4898"/>
      <c r="BA19" s="4898"/>
      <c r="BB19" s="4898"/>
      <c r="BC19" s="541"/>
      <c r="BD19" s="4944"/>
      <c r="BE19" s="4858"/>
      <c r="BF19" s="4858"/>
      <c r="BG19" s="4858"/>
      <c r="BH19" s="4858"/>
      <c r="BI19" s="4858"/>
      <c r="BJ19" s="4858"/>
      <c r="BK19" s="4858"/>
      <c r="BL19" s="4858"/>
      <c r="BM19" s="4858"/>
      <c r="BN19" s="4856"/>
      <c r="BO19" s="4856"/>
      <c r="BP19" s="4856"/>
      <c r="BQ19" s="4856"/>
      <c r="BR19" s="4856"/>
      <c r="BS19" s="4856"/>
      <c r="BT19" s="4856"/>
      <c r="BU19" s="4856"/>
      <c r="BV19" s="4856"/>
      <c r="BW19" s="4856"/>
      <c r="BX19" s="4856"/>
      <c r="BY19" s="4856"/>
      <c r="BZ19" s="4856"/>
      <c r="CA19" s="4856"/>
      <c r="CB19" s="4856"/>
      <c r="CC19" s="4856"/>
      <c r="CD19" s="4856"/>
      <c r="CE19" s="4856"/>
      <c r="CF19" s="4856"/>
      <c r="CG19" s="4858">
        <f>M19+AB19+AK19+AT19-BE19+BN19-BW19</f>
        <v>0</v>
      </c>
      <c r="CH19" s="4859"/>
      <c r="CI19" s="4859"/>
      <c r="CJ19" s="4859"/>
      <c r="CK19" s="4859"/>
      <c r="CL19" s="4859"/>
      <c r="CM19" s="4859"/>
      <c r="CN19" s="4859"/>
      <c r="CO19" s="4859"/>
      <c r="CP19" s="4859"/>
      <c r="CQ19" s="4860"/>
    </row>
    <row r="20" spans="1:108" ht="15" customHeight="1" thickBot="1">
      <c r="A20" s="2067"/>
      <c r="B20" s="2068"/>
      <c r="C20" s="2071"/>
      <c r="D20" s="2071"/>
      <c r="E20" s="2073" t="s">
        <v>558</v>
      </c>
      <c r="F20" s="2074"/>
      <c r="G20" s="2075"/>
      <c r="H20" s="2075"/>
      <c r="I20" s="2075"/>
      <c r="J20" s="2077"/>
      <c r="K20" s="2077"/>
      <c r="L20" s="4946"/>
      <c r="M20" s="4869"/>
      <c r="N20" s="4869"/>
      <c r="O20" s="4869"/>
      <c r="P20" s="4869"/>
      <c r="Q20" s="4869"/>
      <c r="R20" s="4869"/>
      <c r="S20" s="4869"/>
      <c r="T20" s="4869"/>
      <c r="U20" s="4869"/>
      <c r="V20" s="4869"/>
      <c r="W20" s="4869"/>
      <c r="X20" s="4869"/>
      <c r="Y20" s="4869"/>
      <c r="Z20" s="4869"/>
      <c r="AA20" s="4869"/>
      <c r="AB20" s="4857"/>
      <c r="AC20" s="4857"/>
      <c r="AD20" s="4857"/>
      <c r="AE20" s="4857"/>
      <c r="AF20" s="4857"/>
      <c r="AG20" s="4857"/>
      <c r="AH20" s="4857"/>
      <c r="AI20" s="4857"/>
      <c r="AJ20" s="4857"/>
      <c r="AK20" s="4857"/>
      <c r="AL20" s="4857"/>
      <c r="AM20" s="4857"/>
      <c r="AN20" s="4857"/>
      <c r="AO20" s="4857"/>
      <c r="AP20" s="4857"/>
      <c r="AQ20" s="4857"/>
      <c r="AR20" s="4857"/>
      <c r="AS20" s="4857"/>
      <c r="AT20" s="4857"/>
      <c r="AU20" s="4857"/>
      <c r="AV20" s="4857"/>
      <c r="AW20" s="4857"/>
      <c r="AX20" s="4857"/>
      <c r="AY20" s="4857"/>
      <c r="AZ20" s="4857"/>
      <c r="BA20" s="4857"/>
      <c r="BB20" s="4857"/>
      <c r="BC20" s="541"/>
      <c r="BD20" s="4944"/>
      <c r="BE20" s="4869"/>
      <c r="BF20" s="4869"/>
      <c r="BG20" s="4869"/>
      <c r="BH20" s="4869"/>
      <c r="BI20" s="4869"/>
      <c r="BJ20" s="4869"/>
      <c r="BK20" s="4869"/>
      <c r="BL20" s="4869"/>
      <c r="BM20" s="4869"/>
      <c r="BN20" s="4857"/>
      <c r="BO20" s="4857"/>
      <c r="BP20" s="4857"/>
      <c r="BQ20" s="4857"/>
      <c r="BR20" s="4857"/>
      <c r="BS20" s="4857"/>
      <c r="BT20" s="4857"/>
      <c r="BU20" s="4857"/>
      <c r="BV20" s="4857"/>
      <c r="BW20" s="4857"/>
      <c r="BX20" s="4857"/>
      <c r="BY20" s="4857"/>
      <c r="BZ20" s="4857"/>
      <c r="CA20" s="4857"/>
      <c r="CB20" s="4857"/>
      <c r="CC20" s="4857"/>
      <c r="CD20" s="4857"/>
      <c r="CE20" s="4857"/>
      <c r="CF20" s="4857"/>
      <c r="CG20" s="4861"/>
      <c r="CH20" s="4861"/>
      <c r="CI20" s="4861"/>
      <c r="CJ20" s="4861"/>
      <c r="CK20" s="4861"/>
      <c r="CL20" s="4861"/>
      <c r="CM20" s="4861"/>
      <c r="CN20" s="4861"/>
      <c r="CO20" s="4861"/>
      <c r="CP20" s="4861"/>
      <c r="CQ20" s="4862"/>
    </row>
    <row r="21" spans="1:108" ht="15" customHeight="1" thickTop="1">
      <c r="A21" s="2067"/>
      <c r="B21" s="2068"/>
      <c r="C21" s="2071"/>
      <c r="D21" s="2071" t="s">
        <v>44</v>
      </c>
      <c r="E21" s="2070" t="s">
        <v>559</v>
      </c>
      <c r="F21" s="2074"/>
      <c r="G21" s="2080"/>
      <c r="H21" s="2080"/>
      <c r="I21" s="2080"/>
      <c r="J21" s="2070"/>
      <c r="K21" s="2070"/>
      <c r="L21" s="4984" t="s">
        <v>39</v>
      </c>
      <c r="M21" s="4900"/>
      <c r="N21" s="4900"/>
      <c r="O21" s="4900"/>
      <c r="P21" s="4900"/>
      <c r="Q21" s="4900"/>
      <c r="R21" s="4900"/>
      <c r="S21" s="4900"/>
      <c r="T21" s="4900"/>
      <c r="U21" s="4900"/>
      <c r="V21" s="4900"/>
      <c r="W21" s="4900"/>
      <c r="X21" s="4900"/>
      <c r="Y21" s="4900"/>
      <c r="Z21" s="4900"/>
      <c r="AA21" s="4900"/>
      <c r="AB21" s="4900"/>
      <c r="AC21" s="4900"/>
      <c r="AD21" s="4900"/>
      <c r="AE21" s="4900"/>
      <c r="AF21" s="4900"/>
      <c r="AG21" s="4900"/>
      <c r="AH21" s="4900"/>
      <c r="AI21" s="4900"/>
      <c r="AJ21" s="4900"/>
      <c r="AK21" s="4917"/>
      <c r="AL21" s="4917"/>
      <c r="AM21" s="4917"/>
      <c r="AN21" s="4917"/>
      <c r="AO21" s="4917"/>
      <c r="AP21" s="4917"/>
      <c r="AQ21" s="4917"/>
      <c r="AR21" s="4917"/>
      <c r="AS21" s="4917"/>
      <c r="AT21" s="4917"/>
      <c r="AU21" s="4917"/>
      <c r="AV21" s="4917"/>
      <c r="AW21" s="4917"/>
      <c r="AX21" s="4917"/>
      <c r="AY21" s="4917"/>
      <c r="AZ21" s="4917"/>
      <c r="BA21" s="4917"/>
      <c r="BB21" s="4919"/>
      <c r="BC21" s="471"/>
      <c r="BD21" s="5097" t="s">
        <v>39</v>
      </c>
      <c r="BE21" s="4863"/>
      <c r="BF21" s="4863"/>
      <c r="BG21" s="4863"/>
      <c r="BH21" s="4863"/>
      <c r="BI21" s="4863"/>
      <c r="BJ21" s="4863"/>
      <c r="BK21" s="4863"/>
      <c r="BL21" s="4863"/>
      <c r="BM21" s="4863"/>
      <c r="BN21" s="4863"/>
      <c r="BO21" s="4863"/>
      <c r="BP21" s="4863"/>
      <c r="BQ21" s="4863"/>
      <c r="BR21" s="4863"/>
      <c r="BS21" s="4863"/>
      <c r="BT21" s="4863"/>
      <c r="BU21" s="4863"/>
      <c r="BV21" s="4863"/>
      <c r="BW21" s="4863"/>
      <c r="BX21" s="4863"/>
      <c r="BY21" s="4863"/>
      <c r="BZ21" s="4863"/>
      <c r="CA21" s="4863"/>
      <c r="CB21" s="4863"/>
      <c r="CC21" s="4863"/>
      <c r="CD21" s="4863"/>
      <c r="CE21" s="4863"/>
      <c r="CF21" s="4863"/>
      <c r="CG21" s="4863"/>
      <c r="CH21" s="4863"/>
      <c r="CI21" s="4863"/>
      <c r="CJ21" s="4863"/>
      <c r="CK21" s="4863"/>
      <c r="CL21" s="4863"/>
      <c r="CM21" s="4863"/>
      <c r="CN21" s="4863"/>
      <c r="CO21" s="4863"/>
      <c r="CP21" s="4863"/>
      <c r="CQ21" s="4866"/>
    </row>
    <row r="22" spans="1:108" ht="15" customHeight="1" thickBot="1">
      <c r="A22" s="2067"/>
      <c r="B22" s="2068"/>
      <c r="C22" s="2071"/>
      <c r="D22" s="2071"/>
      <c r="E22" s="2075" t="s">
        <v>543</v>
      </c>
      <c r="F22" s="2074"/>
      <c r="G22" s="2070"/>
      <c r="H22" s="2070"/>
      <c r="I22" s="2070"/>
      <c r="J22" s="2070"/>
      <c r="K22" s="2070"/>
      <c r="L22" s="4985"/>
      <c r="M22" s="4901"/>
      <c r="N22" s="4901"/>
      <c r="O22" s="4901"/>
      <c r="P22" s="4901"/>
      <c r="Q22" s="4901"/>
      <c r="R22" s="4901"/>
      <c r="S22" s="4901"/>
      <c r="T22" s="4901"/>
      <c r="U22" s="4901"/>
      <c r="V22" s="4901"/>
      <c r="W22" s="4901"/>
      <c r="X22" s="4901"/>
      <c r="Y22" s="4901"/>
      <c r="Z22" s="4901"/>
      <c r="AA22" s="4901"/>
      <c r="AB22" s="4901"/>
      <c r="AC22" s="4901"/>
      <c r="AD22" s="4901"/>
      <c r="AE22" s="4901"/>
      <c r="AF22" s="4901"/>
      <c r="AG22" s="4901"/>
      <c r="AH22" s="4901"/>
      <c r="AI22" s="4901"/>
      <c r="AJ22" s="4901"/>
      <c r="AK22" s="4920"/>
      <c r="AL22" s="4920"/>
      <c r="AM22" s="4920"/>
      <c r="AN22" s="4920"/>
      <c r="AO22" s="4920"/>
      <c r="AP22" s="4920"/>
      <c r="AQ22" s="4920"/>
      <c r="AR22" s="4920"/>
      <c r="AS22" s="4920"/>
      <c r="AT22" s="4920"/>
      <c r="AU22" s="4920"/>
      <c r="AV22" s="4920"/>
      <c r="AW22" s="4920"/>
      <c r="AX22" s="4920"/>
      <c r="AY22" s="4920"/>
      <c r="AZ22" s="4920"/>
      <c r="BA22" s="4920"/>
      <c r="BB22" s="4921"/>
      <c r="BC22" s="471"/>
      <c r="BD22" s="5098"/>
      <c r="BE22" s="4865"/>
      <c r="BF22" s="4865"/>
      <c r="BG22" s="4865"/>
      <c r="BH22" s="4865"/>
      <c r="BI22" s="4865"/>
      <c r="BJ22" s="4865"/>
      <c r="BK22" s="4865"/>
      <c r="BL22" s="4865"/>
      <c r="BM22" s="4865"/>
      <c r="BN22" s="4865"/>
      <c r="BO22" s="4865"/>
      <c r="BP22" s="4865"/>
      <c r="BQ22" s="4865"/>
      <c r="BR22" s="4865"/>
      <c r="BS22" s="4865"/>
      <c r="BT22" s="4865"/>
      <c r="BU22" s="4865"/>
      <c r="BV22" s="4865"/>
      <c r="BW22" s="4865"/>
      <c r="BX22" s="4865"/>
      <c r="BY22" s="4865"/>
      <c r="BZ22" s="4865"/>
      <c r="CA22" s="4865"/>
      <c r="CB22" s="4865"/>
      <c r="CC22" s="4865"/>
      <c r="CD22" s="4865"/>
      <c r="CE22" s="4865"/>
      <c r="CF22" s="4865"/>
      <c r="CG22" s="4865"/>
      <c r="CH22" s="4865"/>
      <c r="CI22" s="4865"/>
      <c r="CJ22" s="4865"/>
      <c r="CK22" s="4865"/>
      <c r="CL22" s="4865"/>
      <c r="CM22" s="4865"/>
      <c r="CN22" s="4865"/>
      <c r="CO22" s="4865"/>
      <c r="CP22" s="4865"/>
      <c r="CQ22" s="4867"/>
    </row>
    <row r="23" spans="1:108" ht="15" customHeight="1" thickTop="1">
      <c r="A23" s="2067"/>
      <c r="B23" s="2068"/>
      <c r="C23" s="2071"/>
      <c r="D23" s="2071"/>
      <c r="E23" s="2079" t="s">
        <v>560</v>
      </c>
      <c r="F23" s="2074"/>
      <c r="G23" s="2070"/>
      <c r="H23" s="2070"/>
      <c r="I23" s="2070"/>
      <c r="J23" s="2071"/>
      <c r="K23" s="2071"/>
      <c r="L23" s="4986"/>
      <c r="M23" s="4899"/>
      <c r="N23" s="4899"/>
      <c r="O23" s="4899"/>
      <c r="P23" s="4899"/>
      <c r="Q23" s="4899"/>
      <c r="R23" s="4899"/>
      <c r="S23" s="4899"/>
      <c r="T23" s="4899"/>
      <c r="U23" s="4899"/>
      <c r="V23" s="4899"/>
      <c r="W23" s="4899"/>
      <c r="X23" s="4899"/>
      <c r="Y23" s="4899"/>
      <c r="Z23" s="4899"/>
      <c r="AA23" s="4899"/>
      <c r="AB23" s="4898"/>
      <c r="AC23" s="4898"/>
      <c r="AD23" s="4898"/>
      <c r="AE23" s="4898"/>
      <c r="AF23" s="4898"/>
      <c r="AG23" s="4898"/>
      <c r="AH23" s="4898"/>
      <c r="AI23" s="4898"/>
      <c r="AJ23" s="4898"/>
      <c r="AK23" s="4898"/>
      <c r="AL23" s="4898"/>
      <c r="AM23" s="4898"/>
      <c r="AN23" s="4898"/>
      <c r="AO23" s="4898"/>
      <c r="AP23" s="4898"/>
      <c r="AQ23" s="4898"/>
      <c r="AR23" s="4898"/>
      <c r="AS23" s="4898"/>
      <c r="AT23" s="4898"/>
      <c r="AU23" s="4898"/>
      <c r="AV23" s="4898"/>
      <c r="AW23" s="4898"/>
      <c r="AX23" s="4898"/>
      <c r="AY23" s="4898"/>
      <c r="AZ23" s="4898"/>
      <c r="BA23" s="4898"/>
      <c r="BB23" s="4898"/>
      <c r="BC23" s="540"/>
      <c r="BD23" s="5098"/>
      <c r="BE23" s="4858"/>
      <c r="BF23" s="4858"/>
      <c r="BG23" s="4858"/>
      <c r="BH23" s="4858"/>
      <c r="BI23" s="4858"/>
      <c r="BJ23" s="4858"/>
      <c r="BK23" s="4858"/>
      <c r="BL23" s="4858"/>
      <c r="BM23" s="4858"/>
      <c r="BN23" s="4856"/>
      <c r="BO23" s="4856"/>
      <c r="BP23" s="4856"/>
      <c r="BQ23" s="4856"/>
      <c r="BR23" s="4856"/>
      <c r="BS23" s="4856"/>
      <c r="BT23" s="4856"/>
      <c r="BU23" s="4856"/>
      <c r="BV23" s="4856"/>
      <c r="BW23" s="4856"/>
      <c r="BX23" s="4856"/>
      <c r="BY23" s="4856"/>
      <c r="BZ23" s="4856"/>
      <c r="CA23" s="4856"/>
      <c r="CB23" s="4856"/>
      <c r="CC23" s="4856"/>
      <c r="CD23" s="4856"/>
      <c r="CE23" s="4856"/>
      <c r="CF23" s="4856"/>
      <c r="CG23" s="4858">
        <f>M23+AB23+AK23+AT23-BE23+BN23-BW23</f>
        <v>0</v>
      </c>
      <c r="CH23" s="4859"/>
      <c r="CI23" s="4859"/>
      <c r="CJ23" s="4859"/>
      <c r="CK23" s="4859"/>
      <c r="CL23" s="4859"/>
      <c r="CM23" s="4859"/>
      <c r="CN23" s="4859"/>
      <c r="CO23" s="4859"/>
      <c r="CP23" s="4859"/>
      <c r="CQ23" s="4860"/>
    </row>
    <row r="24" spans="1:108" ht="15" customHeight="1" thickBot="1">
      <c r="A24" s="2067"/>
      <c r="B24" s="2068"/>
      <c r="C24" s="2071"/>
      <c r="D24" s="2071"/>
      <c r="E24" s="2073" t="s">
        <v>544</v>
      </c>
      <c r="F24" s="2074"/>
      <c r="G24" s="2070"/>
      <c r="H24" s="2070"/>
      <c r="I24" s="2070"/>
      <c r="J24" s="2071"/>
      <c r="K24" s="2071"/>
      <c r="L24" s="4986"/>
      <c r="M24" s="4869"/>
      <c r="N24" s="4869"/>
      <c r="O24" s="4869"/>
      <c r="P24" s="4869"/>
      <c r="Q24" s="4869"/>
      <c r="R24" s="4869"/>
      <c r="S24" s="4869"/>
      <c r="T24" s="4869"/>
      <c r="U24" s="4869"/>
      <c r="V24" s="4869"/>
      <c r="W24" s="4869"/>
      <c r="X24" s="4869"/>
      <c r="Y24" s="4869"/>
      <c r="Z24" s="4869"/>
      <c r="AA24" s="4869"/>
      <c r="AB24" s="4857"/>
      <c r="AC24" s="4857"/>
      <c r="AD24" s="4857"/>
      <c r="AE24" s="4857"/>
      <c r="AF24" s="4857"/>
      <c r="AG24" s="4857"/>
      <c r="AH24" s="4857"/>
      <c r="AI24" s="4857"/>
      <c r="AJ24" s="4857"/>
      <c r="AK24" s="4857"/>
      <c r="AL24" s="4857"/>
      <c r="AM24" s="4857"/>
      <c r="AN24" s="4857"/>
      <c r="AO24" s="4857"/>
      <c r="AP24" s="4857"/>
      <c r="AQ24" s="4857"/>
      <c r="AR24" s="4857"/>
      <c r="AS24" s="4857"/>
      <c r="AT24" s="4857"/>
      <c r="AU24" s="4857"/>
      <c r="AV24" s="4857"/>
      <c r="AW24" s="4857"/>
      <c r="AX24" s="4857"/>
      <c r="AY24" s="4857"/>
      <c r="AZ24" s="4857"/>
      <c r="BA24" s="4857"/>
      <c r="BB24" s="4857"/>
      <c r="BC24" s="540"/>
      <c r="BD24" s="5098"/>
      <c r="BE24" s="4869"/>
      <c r="BF24" s="4869"/>
      <c r="BG24" s="4869"/>
      <c r="BH24" s="4869"/>
      <c r="BI24" s="4869"/>
      <c r="BJ24" s="4869"/>
      <c r="BK24" s="4869"/>
      <c r="BL24" s="4869"/>
      <c r="BM24" s="4869"/>
      <c r="BN24" s="4857"/>
      <c r="BO24" s="4857"/>
      <c r="BP24" s="4857"/>
      <c r="BQ24" s="4857"/>
      <c r="BR24" s="4857"/>
      <c r="BS24" s="4857"/>
      <c r="BT24" s="4857"/>
      <c r="BU24" s="4857"/>
      <c r="BV24" s="4857"/>
      <c r="BW24" s="4857"/>
      <c r="BX24" s="4857"/>
      <c r="BY24" s="4857"/>
      <c r="BZ24" s="4857"/>
      <c r="CA24" s="4857"/>
      <c r="CB24" s="4857"/>
      <c r="CC24" s="4857"/>
      <c r="CD24" s="4857"/>
      <c r="CE24" s="4857"/>
      <c r="CF24" s="4857"/>
      <c r="CG24" s="4861"/>
      <c r="CH24" s="4861"/>
      <c r="CI24" s="4861"/>
      <c r="CJ24" s="4861"/>
      <c r="CK24" s="4861"/>
      <c r="CL24" s="4861"/>
      <c r="CM24" s="4861"/>
      <c r="CN24" s="4861"/>
      <c r="CO24" s="4861"/>
      <c r="CP24" s="4861"/>
      <c r="CQ24" s="4862"/>
    </row>
    <row r="25" spans="1:108" ht="15" customHeight="1" thickTop="1">
      <c r="A25" s="2067"/>
      <c r="B25" s="2068"/>
      <c r="C25" s="2071"/>
      <c r="D25" s="2071"/>
      <c r="E25" s="2077"/>
      <c r="F25" s="2074"/>
      <c r="G25" s="2070"/>
      <c r="H25" s="2070"/>
      <c r="I25" s="2070"/>
      <c r="J25" s="2071"/>
      <c r="K25" s="2071"/>
      <c r="L25" s="4968" t="s">
        <v>40</v>
      </c>
      <c r="M25" s="4970"/>
      <c r="N25" s="4970"/>
      <c r="O25" s="4970"/>
      <c r="P25" s="4970"/>
      <c r="Q25" s="4970"/>
      <c r="R25" s="4970"/>
      <c r="S25" s="4970"/>
      <c r="T25" s="4970"/>
      <c r="U25" s="4970"/>
      <c r="V25" s="4970"/>
      <c r="W25" s="4970"/>
      <c r="X25" s="4970"/>
      <c r="Y25" s="4970"/>
      <c r="Z25" s="4970"/>
      <c r="AA25" s="4970"/>
      <c r="AB25" s="4967"/>
      <c r="AC25" s="4967"/>
      <c r="AD25" s="4967"/>
      <c r="AE25" s="4967"/>
      <c r="AF25" s="4967"/>
      <c r="AG25" s="4967"/>
      <c r="AH25" s="4967"/>
      <c r="AI25" s="4967"/>
      <c r="AJ25" s="4967"/>
      <c r="AK25" s="4967"/>
      <c r="AL25" s="4967"/>
      <c r="AM25" s="4967"/>
      <c r="AN25" s="4967"/>
      <c r="AO25" s="4967"/>
      <c r="AP25" s="4967"/>
      <c r="AQ25" s="4967"/>
      <c r="AR25" s="4967"/>
      <c r="AS25" s="4967"/>
      <c r="AT25" s="4967"/>
      <c r="AU25" s="4967"/>
      <c r="AV25" s="4967"/>
      <c r="AW25" s="4967"/>
      <c r="AX25" s="4967"/>
      <c r="AY25" s="4967"/>
      <c r="AZ25" s="4967"/>
      <c r="BA25" s="4967"/>
      <c r="BB25" s="4992"/>
      <c r="BC25" s="540"/>
      <c r="BD25" s="4951" t="s">
        <v>40</v>
      </c>
      <c r="BE25" s="5081"/>
      <c r="BF25" s="5081"/>
      <c r="BG25" s="5081"/>
      <c r="BH25" s="5081"/>
      <c r="BI25" s="5081"/>
      <c r="BJ25" s="5081"/>
      <c r="BK25" s="5081"/>
      <c r="BL25" s="5081"/>
      <c r="BM25" s="5081"/>
      <c r="BN25" s="5079"/>
      <c r="BO25" s="5079"/>
      <c r="BP25" s="5079"/>
      <c r="BQ25" s="5079"/>
      <c r="BR25" s="5079"/>
      <c r="BS25" s="5079"/>
      <c r="BT25" s="5079"/>
      <c r="BU25" s="5079"/>
      <c r="BV25" s="5079"/>
      <c r="BW25" s="5079"/>
      <c r="BX25" s="5079"/>
      <c r="BY25" s="5079"/>
      <c r="BZ25" s="5079"/>
      <c r="CA25" s="5079"/>
      <c r="CB25" s="5079"/>
      <c r="CC25" s="5079"/>
      <c r="CD25" s="5079"/>
      <c r="CE25" s="5079"/>
      <c r="CF25" s="5079"/>
      <c r="CG25" s="5075"/>
      <c r="CH25" s="5075"/>
      <c r="CI25" s="5075"/>
      <c r="CJ25" s="5075"/>
      <c r="CK25" s="5075"/>
      <c r="CL25" s="5075"/>
      <c r="CM25" s="5075"/>
      <c r="CN25" s="5075"/>
      <c r="CO25" s="5075"/>
      <c r="CP25" s="5075"/>
      <c r="CQ25" s="5076"/>
    </row>
    <row r="26" spans="1:108" ht="15" customHeight="1" thickBot="1">
      <c r="A26" s="2067"/>
      <c r="B26" s="2068"/>
      <c r="C26" s="2074"/>
      <c r="D26" s="2074"/>
      <c r="E26" s="2074"/>
      <c r="F26" s="2077"/>
      <c r="G26" s="2071"/>
      <c r="H26" s="2071"/>
      <c r="I26" s="2071"/>
      <c r="J26" s="2071"/>
      <c r="K26" s="2071"/>
      <c r="L26" s="4969"/>
      <c r="M26" s="4972"/>
      <c r="N26" s="4972"/>
      <c r="O26" s="4972"/>
      <c r="P26" s="4972"/>
      <c r="Q26" s="4972"/>
      <c r="R26" s="4972"/>
      <c r="S26" s="4972"/>
      <c r="T26" s="4972"/>
      <c r="U26" s="4972"/>
      <c r="V26" s="4972"/>
      <c r="W26" s="4972"/>
      <c r="X26" s="4972"/>
      <c r="Y26" s="4972"/>
      <c r="Z26" s="4972"/>
      <c r="AA26" s="4972"/>
      <c r="AB26" s="4936"/>
      <c r="AC26" s="4936"/>
      <c r="AD26" s="4936"/>
      <c r="AE26" s="4936"/>
      <c r="AF26" s="4936"/>
      <c r="AG26" s="4936"/>
      <c r="AH26" s="4936"/>
      <c r="AI26" s="4936"/>
      <c r="AJ26" s="4936"/>
      <c r="AK26" s="4933"/>
      <c r="AL26" s="4933"/>
      <c r="AM26" s="4933"/>
      <c r="AN26" s="4933"/>
      <c r="AO26" s="4933"/>
      <c r="AP26" s="4933"/>
      <c r="AQ26" s="4933"/>
      <c r="AR26" s="4933"/>
      <c r="AS26" s="4933"/>
      <c r="AT26" s="4936"/>
      <c r="AU26" s="4936"/>
      <c r="AV26" s="4936"/>
      <c r="AW26" s="4936"/>
      <c r="AX26" s="4936"/>
      <c r="AY26" s="4936"/>
      <c r="AZ26" s="4936"/>
      <c r="BA26" s="4936"/>
      <c r="BB26" s="4993"/>
      <c r="BC26" s="225"/>
      <c r="BD26" s="4952"/>
      <c r="BE26" s="5082"/>
      <c r="BF26" s="5082"/>
      <c r="BG26" s="5082"/>
      <c r="BH26" s="5082"/>
      <c r="BI26" s="5082"/>
      <c r="BJ26" s="5082"/>
      <c r="BK26" s="5082"/>
      <c r="BL26" s="5082"/>
      <c r="BM26" s="5082"/>
      <c r="BN26" s="5080"/>
      <c r="BO26" s="5080"/>
      <c r="BP26" s="5080"/>
      <c r="BQ26" s="5080"/>
      <c r="BR26" s="5080"/>
      <c r="BS26" s="5080"/>
      <c r="BT26" s="5080"/>
      <c r="BU26" s="5080"/>
      <c r="BV26" s="5080"/>
      <c r="BW26" s="5080"/>
      <c r="BX26" s="5080"/>
      <c r="BY26" s="5080"/>
      <c r="BZ26" s="5080"/>
      <c r="CA26" s="5080"/>
      <c r="CB26" s="5080"/>
      <c r="CC26" s="5080"/>
      <c r="CD26" s="5080"/>
      <c r="CE26" s="5080"/>
      <c r="CF26" s="5080"/>
      <c r="CG26" s="5077"/>
      <c r="CH26" s="5077"/>
      <c r="CI26" s="5077"/>
      <c r="CJ26" s="5077"/>
      <c r="CK26" s="5077"/>
      <c r="CL26" s="5077"/>
      <c r="CM26" s="5077"/>
      <c r="CN26" s="5077"/>
      <c r="CO26" s="5077"/>
      <c r="CP26" s="5077"/>
      <c r="CQ26" s="5078"/>
      <c r="CY26" s="1404"/>
    </row>
    <row r="27" spans="1:108" ht="15" customHeight="1" thickTop="1">
      <c r="A27" s="2067"/>
      <c r="B27" s="2068"/>
      <c r="C27" s="2069" t="s">
        <v>545</v>
      </c>
      <c r="D27" s="2070" t="s">
        <v>561</v>
      </c>
      <c r="E27" s="2074"/>
      <c r="F27" s="2077"/>
      <c r="G27" s="2071"/>
      <c r="H27" s="2071"/>
      <c r="I27" s="2071"/>
      <c r="J27" s="2071"/>
      <c r="K27" s="2071"/>
      <c r="L27" s="4926"/>
      <c r="M27" s="4899"/>
      <c r="N27" s="4899"/>
      <c r="O27" s="4899"/>
      <c r="P27" s="4899"/>
      <c r="Q27" s="4899"/>
      <c r="R27" s="4899"/>
      <c r="S27" s="4899"/>
      <c r="T27" s="4899"/>
      <c r="U27" s="4899"/>
      <c r="V27" s="4899"/>
      <c r="W27" s="4899"/>
      <c r="X27" s="4899"/>
      <c r="Y27" s="4899"/>
      <c r="Z27" s="4899"/>
      <c r="AA27" s="4899"/>
      <c r="AB27" s="4898"/>
      <c r="AC27" s="4898"/>
      <c r="AD27" s="4898"/>
      <c r="AE27" s="4898"/>
      <c r="AF27" s="4898"/>
      <c r="AG27" s="4898"/>
      <c r="AH27" s="4898"/>
      <c r="AI27" s="4898"/>
      <c r="AJ27" s="4898"/>
      <c r="AK27" s="4949"/>
      <c r="AL27" s="4933"/>
      <c r="AM27" s="4933"/>
      <c r="AN27" s="4933"/>
      <c r="AO27" s="4933"/>
      <c r="AP27" s="4933"/>
      <c r="AQ27" s="4933"/>
      <c r="AR27" s="4933"/>
      <c r="AS27" s="4994"/>
      <c r="AT27" s="4898"/>
      <c r="AU27" s="4898"/>
      <c r="AV27" s="4898"/>
      <c r="AW27" s="4898"/>
      <c r="AX27" s="4898"/>
      <c r="AY27" s="4898"/>
      <c r="AZ27" s="4898"/>
      <c r="BA27" s="4898"/>
      <c r="BB27" s="4898"/>
      <c r="BC27" s="225"/>
      <c r="BD27" s="4903"/>
      <c r="BE27" s="4858"/>
      <c r="BF27" s="4858"/>
      <c r="BG27" s="4858"/>
      <c r="BH27" s="4858"/>
      <c r="BI27" s="4858"/>
      <c r="BJ27" s="4858"/>
      <c r="BK27" s="4858"/>
      <c r="BL27" s="4858"/>
      <c r="BM27" s="4858"/>
      <c r="BN27" s="4856"/>
      <c r="BO27" s="4856"/>
      <c r="BP27" s="4856"/>
      <c r="BQ27" s="4856"/>
      <c r="BR27" s="4856"/>
      <c r="BS27" s="4856"/>
      <c r="BT27" s="4856"/>
      <c r="BU27" s="4856"/>
      <c r="BV27" s="4856"/>
      <c r="BW27" s="4856"/>
      <c r="BX27" s="4856"/>
      <c r="BY27" s="4856"/>
      <c r="BZ27" s="4856"/>
      <c r="CA27" s="4856"/>
      <c r="CB27" s="4856"/>
      <c r="CC27" s="4856"/>
      <c r="CD27" s="4856"/>
      <c r="CE27" s="4856"/>
      <c r="CF27" s="4856"/>
      <c r="CG27" s="4858">
        <f>M27+AB27+AT27-BE27+BN27-BW27</f>
        <v>0</v>
      </c>
      <c r="CH27" s="4859"/>
      <c r="CI27" s="4859"/>
      <c r="CJ27" s="4859"/>
      <c r="CK27" s="4859"/>
      <c r="CL27" s="4859"/>
      <c r="CM27" s="4859"/>
      <c r="CN27" s="4859"/>
      <c r="CO27" s="4859"/>
      <c r="CP27" s="4859"/>
      <c r="CQ27" s="4860"/>
    </row>
    <row r="28" spans="1:108" ht="15" customHeight="1" thickBot="1">
      <c r="A28" s="2067"/>
      <c r="B28" s="2068"/>
      <c r="C28" s="2070"/>
      <c r="D28" s="2073" t="s">
        <v>142</v>
      </c>
      <c r="E28" s="2074"/>
      <c r="F28" s="2071"/>
      <c r="G28" s="2071"/>
      <c r="H28" s="2071"/>
      <c r="I28" s="2071"/>
      <c r="J28" s="2071"/>
      <c r="K28" s="2071"/>
      <c r="L28" s="4991"/>
      <c r="M28" s="4869"/>
      <c r="N28" s="4869"/>
      <c r="O28" s="4869"/>
      <c r="P28" s="4869"/>
      <c r="Q28" s="4869"/>
      <c r="R28" s="4869"/>
      <c r="S28" s="4869"/>
      <c r="T28" s="4869"/>
      <c r="U28" s="4869"/>
      <c r="V28" s="4869"/>
      <c r="W28" s="4869"/>
      <c r="X28" s="4869"/>
      <c r="Y28" s="4869"/>
      <c r="Z28" s="4869"/>
      <c r="AA28" s="4869"/>
      <c r="AB28" s="4857"/>
      <c r="AC28" s="4857"/>
      <c r="AD28" s="4857"/>
      <c r="AE28" s="4857"/>
      <c r="AF28" s="4857"/>
      <c r="AG28" s="4857"/>
      <c r="AH28" s="4857"/>
      <c r="AI28" s="4857"/>
      <c r="AJ28" s="4857"/>
      <c r="AK28" s="4949"/>
      <c r="AL28" s="4933"/>
      <c r="AM28" s="4933"/>
      <c r="AN28" s="4933"/>
      <c r="AO28" s="4933"/>
      <c r="AP28" s="4933"/>
      <c r="AQ28" s="4933"/>
      <c r="AR28" s="4933"/>
      <c r="AS28" s="4994"/>
      <c r="AT28" s="4857"/>
      <c r="AU28" s="4857"/>
      <c r="AV28" s="4857"/>
      <c r="AW28" s="4857"/>
      <c r="AX28" s="4857"/>
      <c r="AY28" s="4857"/>
      <c r="AZ28" s="4857"/>
      <c r="BA28" s="4857"/>
      <c r="BB28" s="4857"/>
      <c r="BC28" s="542"/>
      <c r="BD28" s="4904"/>
      <c r="BE28" s="4869"/>
      <c r="BF28" s="4869"/>
      <c r="BG28" s="4869"/>
      <c r="BH28" s="4869"/>
      <c r="BI28" s="4869"/>
      <c r="BJ28" s="4869"/>
      <c r="BK28" s="4869"/>
      <c r="BL28" s="4869"/>
      <c r="BM28" s="4869"/>
      <c r="BN28" s="4857"/>
      <c r="BO28" s="4857"/>
      <c r="BP28" s="4857"/>
      <c r="BQ28" s="4857"/>
      <c r="BR28" s="4857"/>
      <c r="BS28" s="4857"/>
      <c r="BT28" s="4857"/>
      <c r="BU28" s="4857"/>
      <c r="BV28" s="4857"/>
      <c r="BW28" s="4857"/>
      <c r="BX28" s="4857"/>
      <c r="BY28" s="4857"/>
      <c r="BZ28" s="4857"/>
      <c r="CA28" s="4857"/>
      <c r="CB28" s="4857"/>
      <c r="CC28" s="4857"/>
      <c r="CD28" s="4857"/>
      <c r="CE28" s="4857"/>
      <c r="CF28" s="4857"/>
      <c r="CG28" s="4861"/>
      <c r="CH28" s="4861"/>
      <c r="CI28" s="4861"/>
      <c r="CJ28" s="4861"/>
      <c r="CK28" s="4861"/>
      <c r="CL28" s="4861"/>
      <c r="CM28" s="4861"/>
      <c r="CN28" s="4861"/>
      <c r="CO28" s="4861"/>
      <c r="CP28" s="4861"/>
      <c r="CQ28" s="4862"/>
    </row>
    <row r="29" spans="1:108" ht="15" customHeight="1" thickTop="1">
      <c r="A29" s="2067"/>
      <c r="B29" s="2068"/>
      <c r="C29" s="2069" t="s">
        <v>546</v>
      </c>
      <c r="D29" s="2070" t="s">
        <v>562</v>
      </c>
      <c r="E29" s="2074"/>
      <c r="F29" s="2071"/>
      <c r="G29" s="2071"/>
      <c r="H29" s="2071"/>
      <c r="I29" s="2071"/>
      <c r="J29" s="2071"/>
      <c r="K29" s="2071"/>
      <c r="L29" s="4945" t="s">
        <v>41</v>
      </c>
      <c r="M29" s="4900"/>
      <c r="N29" s="4900"/>
      <c r="O29" s="4900"/>
      <c r="P29" s="4900"/>
      <c r="Q29" s="4900"/>
      <c r="R29" s="4900"/>
      <c r="S29" s="4900"/>
      <c r="T29" s="4900"/>
      <c r="U29" s="4900"/>
      <c r="V29" s="4900"/>
      <c r="W29" s="4900"/>
      <c r="X29" s="4900"/>
      <c r="Y29" s="4900"/>
      <c r="Z29" s="4900"/>
      <c r="AA29" s="4900"/>
      <c r="AB29" s="4900"/>
      <c r="AC29" s="4900"/>
      <c r="AD29" s="4900"/>
      <c r="AE29" s="4900"/>
      <c r="AF29" s="4900"/>
      <c r="AG29" s="4900"/>
      <c r="AH29" s="4900"/>
      <c r="AI29" s="4900"/>
      <c r="AJ29" s="4900"/>
      <c r="AK29" s="4918"/>
      <c r="AL29" s="4918"/>
      <c r="AM29" s="4918"/>
      <c r="AN29" s="4918"/>
      <c r="AO29" s="4918"/>
      <c r="AP29" s="4918"/>
      <c r="AQ29" s="4918"/>
      <c r="AR29" s="4918"/>
      <c r="AS29" s="4918"/>
      <c r="AT29" s="4917"/>
      <c r="AU29" s="4917"/>
      <c r="AV29" s="4917"/>
      <c r="AW29" s="4917"/>
      <c r="AX29" s="4917"/>
      <c r="AY29" s="4917"/>
      <c r="AZ29" s="4917"/>
      <c r="BA29" s="4917"/>
      <c r="BB29" s="4919"/>
      <c r="BC29" s="471"/>
      <c r="BD29" s="4943" t="s">
        <v>41</v>
      </c>
      <c r="BE29" s="4863"/>
      <c r="BF29" s="4863"/>
      <c r="BG29" s="4863"/>
      <c r="BH29" s="4863"/>
      <c r="BI29" s="4863"/>
      <c r="BJ29" s="4863"/>
      <c r="BK29" s="4863"/>
      <c r="BL29" s="4863"/>
      <c r="BM29" s="4863"/>
      <c r="BN29" s="4863"/>
      <c r="BO29" s="4863"/>
      <c r="BP29" s="4863"/>
      <c r="BQ29" s="4863"/>
      <c r="BR29" s="4863"/>
      <c r="BS29" s="4863"/>
      <c r="BT29" s="4863"/>
      <c r="BU29" s="4863"/>
      <c r="BV29" s="4863"/>
      <c r="BW29" s="4863"/>
      <c r="BX29" s="4863"/>
      <c r="BY29" s="4863"/>
      <c r="BZ29" s="4863"/>
      <c r="CA29" s="4863"/>
      <c r="CB29" s="4863"/>
      <c r="CC29" s="4863"/>
      <c r="CD29" s="4863"/>
      <c r="CE29" s="4863"/>
      <c r="CF29" s="4863"/>
      <c r="CG29" s="4863"/>
      <c r="CH29" s="4863"/>
      <c r="CI29" s="4863"/>
      <c r="CJ29" s="4863"/>
      <c r="CK29" s="4863"/>
      <c r="CL29" s="4863"/>
      <c r="CM29" s="4863"/>
      <c r="CN29" s="4863"/>
      <c r="CO29" s="4863"/>
      <c r="CP29" s="4863"/>
      <c r="CQ29" s="4866"/>
    </row>
    <row r="30" spans="1:108" ht="15" customHeight="1" thickBot="1">
      <c r="A30" s="2067"/>
      <c r="B30" s="2068"/>
      <c r="C30" s="2070"/>
      <c r="D30" s="2073" t="s">
        <v>563</v>
      </c>
      <c r="E30" s="2074"/>
      <c r="F30" s="2071"/>
      <c r="G30" s="2071"/>
      <c r="H30" s="2071"/>
      <c r="I30" s="2071"/>
      <c r="J30" s="2071"/>
      <c r="K30" s="2071"/>
      <c r="L30" s="4946"/>
      <c r="M30" s="4901"/>
      <c r="N30" s="4901"/>
      <c r="O30" s="4901"/>
      <c r="P30" s="4901"/>
      <c r="Q30" s="4901"/>
      <c r="R30" s="4901"/>
      <c r="S30" s="4901"/>
      <c r="T30" s="4901"/>
      <c r="U30" s="4901"/>
      <c r="V30" s="4901"/>
      <c r="W30" s="4901"/>
      <c r="X30" s="4901"/>
      <c r="Y30" s="4901"/>
      <c r="Z30" s="4901"/>
      <c r="AA30" s="4901"/>
      <c r="AB30" s="4901"/>
      <c r="AC30" s="4901"/>
      <c r="AD30" s="4901"/>
      <c r="AE30" s="4901"/>
      <c r="AF30" s="4901"/>
      <c r="AG30" s="4901"/>
      <c r="AH30" s="4901"/>
      <c r="AI30" s="4901"/>
      <c r="AJ30" s="4901"/>
      <c r="AK30" s="4920"/>
      <c r="AL30" s="4920"/>
      <c r="AM30" s="4920"/>
      <c r="AN30" s="4920"/>
      <c r="AO30" s="4920"/>
      <c r="AP30" s="4920"/>
      <c r="AQ30" s="4920"/>
      <c r="AR30" s="4920"/>
      <c r="AS30" s="4920"/>
      <c r="AT30" s="4918"/>
      <c r="AU30" s="4918"/>
      <c r="AV30" s="4918"/>
      <c r="AW30" s="4918"/>
      <c r="AX30" s="4918"/>
      <c r="AY30" s="4918"/>
      <c r="AZ30" s="4918"/>
      <c r="BA30" s="4918"/>
      <c r="BB30" s="4948"/>
      <c r="BC30" s="471"/>
      <c r="BD30" s="4944"/>
      <c r="BE30" s="4865"/>
      <c r="BF30" s="4865"/>
      <c r="BG30" s="4865"/>
      <c r="BH30" s="4865"/>
      <c r="BI30" s="4865"/>
      <c r="BJ30" s="4865"/>
      <c r="BK30" s="4865"/>
      <c r="BL30" s="4865"/>
      <c r="BM30" s="4865"/>
      <c r="BN30" s="4865"/>
      <c r="BO30" s="4865"/>
      <c r="BP30" s="4865"/>
      <c r="BQ30" s="4865"/>
      <c r="BR30" s="4865"/>
      <c r="BS30" s="4865"/>
      <c r="BT30" s="4865"/>
      <c r="BU30" s="4865"/>
      <c r="BV30" s="4865"/>
      <c r="BW30" s="4865"/>
      <c r="BX30" s="4865"/>
      <c r="BY30" s="4865"/>
      <c r="BZ30" s="4865"/>
      <c r="CA30" s="4865"/>
      <c r="CB30" s="4865"/>
      <c r="CC30" s="4865"/>
      <c r="CD30" s="4865"/>
      <c r="CE30" s="4865"/>
      <c r="CF30" s="4865"/>
      <c r="CG30" s="4865"/>
      <c r="CH30" s="4865"/>
      <c r="CI30" s="4865"/>
      <c r="CJ30" s="4865"/>
      <c r="CK30" s="4865"/>
      <c r="CL30" s="4865"/>
      <c r="CM30" s="4865"/>
      <c r="CN30" s="4865"/>
      <c r="CO30" s="4865"/>
      <c r="CP30" s="4865"/>
      <c r="CQ30" s="4867"/>
    </row>
    <row r="31" spans="1:108" ht="15" customHeight="1" thickTop="1">
      <c r="A31" s="2067"/>
      <c r="B31" s="2068"/>
      <c r="C31" s="2071"/>
      <c r="D31" s="2071" t="s">
        <v>29</v>
      </c>
      <c r="E31" s="2070" t="s">
        <v>564</v>
      </c>
      <c r="F31" s="2074"/>
      <c r="G31" s="2071"/>
      <c r="H31" s="2071"/>
      <c r="I31" s="2071"/>
      <c r="J31" s="2071"/>
      <c r="K31" s="2071"/>
      <c r="L31" s="4947"/>
      <c r="M31" s="4899"/>
      <c r="N31" s="4899"/>
      <c r="O31" s="4899"/>
      <c r="P31" s="4899"/>
      <c r="Q31" s="4899"/>
      <c r="R31" s="4899"/>
      <c r="S31" s="4899"/>
      <c r="T31" s="4899"/>
      <c r="U31" s="4899"/>
      <c r="V31" s="4899"/>
      <c r="W31" s="4899"/>
      <c r="X31" s="4899"/>
      <c r="Y31" s="4899"/>
      <c r="Z31" s="4899"/>
      <c r="AA31" s="4899"/>
      <c r="AB31" s="4898"/>
      <c r="AC31" s="4898"/>
      <c r="AD31" s="4898"/>
      <c r="AE31" s="4898"/>
      <c r="AF31" s="4898"/>
      <c r="AG31" s="4898"/>
      <c r="AH31" s="4898"/>
      <c r="AI31" s="4898"/>
      <c r="AJ31" s="4898"/>
      <c r="AK31" s="4898"/>
      <c r="AL31" s="4898"/>
      <c r="AM31" s="4898"/>
      <c r="AN31" s="4898"/>
      <c r="AO31" s="4898"/>
      <c r="AP31" s="4898"/>
      <c r="AQ31" s="4898"/>
      <c r="AR31" s="4898"/>
      <c r="AS31" s="4898"/>
      <c r="AT31" s="4949"/>
      <c r="AU31" s="4933"/>
      <c r="AV31" s="4933"/>
      <c r="AW31" s="4933"/>
      <c r="AX31" s="4933"/>
      <c r="AY31" s="4933"/>
      <c r="AZ31" s="4933"/>
      <c r="BA31" s="4933"/>
      <c r="BB31" s="4990"/>
      <c r="BC31" s="540"/>
      <c r="BD31" s="4944"/>
      <c r="BE31" s="4858"/>
      <c r="BF31" s="4858"/>
      <c r="BG31" s="4858"/>
      <c r="BH31" s="4858"/>
      <c r="BI31" s="4858"/>
      <c r="BJ31" s="4858"/>
      <c r="BK31" s="4858"/>
      <c r="BL31" s="4858"/>
      <c r="BM31" s="4858"/>
      <c r="BN31" s="4856"/>
      <c r="BO31" s="4856"/>
      <c r="BP31" s="4856"/>
      <c r="BQ31" s="4856"/>
      <c r="BR31" s="4856"/>
      <c r="BS31" s="4856"/>
      <c r="BT31" s="4856"/>
      <c r="BU31" s="4856"/>
      <c r="BV31" s="4856"/>
      <c r="BW31" s="4856"/>
      <c r="BX31" s="4856"/>
      <c r="BY31" s="4856"/>
      <c r="BZ31" s="4856"/>
      <c r="CA31" s="4856"/>
      <c r="CB31" s="4856"/>
      <c r="CC31" s="4856"/>
      <c r="CD31" s="4856"/>
      <c r="CE31" s="4856"/>
      <c r="CF31" s="4856"/>
      <c r="CG31" s="4858">
        <f>M31+AB31+AK31-BE31+BN31-BW31</f>
        <v>0</v>
      </c>
      <c r="CH31" s="4858"/>
      <c r="CI31" s="4858"/>
      <c r="CJ31" s="4858"/>
      <c r="CK31" s="4858"/>
      <c r="CL31" s="4858"/>
      <c r="CM31" s="4858"/>
      <c r="CN31" s="4858"/>
      <c r="CO31" s="4858"/>
      <c r="CP31" s="4858"/>
      <c r="CQ31" s="4868"/>
    </row>
    <row r="32" spans="1:108" ht="15" customHeight="1" thickBot="1">
      <c r="A32" s="2067"/>
      <c r="B32" s="2068"/>
      <c r="C32" s="2071"/>
      <c r="D32" s="2071"/>
      <c r="E32" s="2073" t="s">
        <v>547</v>
      </c>
      <c r="F32" s="2074"/>
      <c r="G32" s="2071"/>
      <c r="H32" s="2071"/>
      <c r="I32" s="2071"/>
      <c r="J32" s="2071"/>
      <c r="K32" s="2071"/>
      <c r="L32" s="4947"/>
      <c r="M32" s="4869"/>
      <c r="N32" s="4869"/>
      <c r="O32" s="4869"/>
      <c r="P32" s="4869"/>
      <c r="Q32" s="4869"/>
      <c r="R32" s="4869"/>
      <c r="S32" s="4869"/>
      <c r="T32" s="4869"/>
      <c r="U32" s="4869"/>
      <c r="V32" s="4869"/>
      <c r="W32" s="4869"/>
      <c r="X32" s="4869"/>
      <c r="Y32" s="4869"/>
      <c r="Z32" s="4869"/>
      <c r="AA32" s="4869"/>
      <c r="AB32" s="4857"/>
      <c r="AC32" s="4857"/>
      <c r="AD32" s="4857"/>
      <c r="AE32" s="4857"/>
      <c r="AF32" s="4857"/>
      <c r="AG32" s="4857"/>
      <c r="AH32" s="4857"/>
      <c r="AI32" s="4857"/>
      <c r="AJ32" s="4857"/>
      <c r="AK32" s="4857"/>
      <c r="AL32" s="4857"/>
      <c r="AM32" s="4857"/>
      <c r="AN32" s="4857"/>
      <c r="AO32" s="4857"/>
      <c r="AP32" s="4857"/>
      <c r="AQ32" s="4857"/>
      <c r="AR32" s="4857"/>
      <c r="AS32" s="4857"/>
      <c r="AT32" s="4949"/>
      <c r="AU32" s="4933"/>
      <c r="AV32" s="4933"/>
      <c r="AW32" s="4933"/>
      <c r="AX32" s="4933"/>
      <c r="AY32" s="4933"/>
      <c r="AZ32" s="4933"/>
      <c r="BA32" s="4933"/>
      <c r="BB32" s="4990"/>
      <c r="BC32" s="540"/>
      <c r="BD32" s="4944"/>
      <c r="BE32" s="4869"/>
      <c r="BF32" s="4869"/>
      <c r="BG32" s="4869"/>
      <c r="BH32" s="4869"/>
      <c r="BI32" s="4869"/>
      <c r="BJ32" s="4869"/>
      <c r="BK32" s="4869"/>
      <c r="BL32" s="4869"/>
      <c r="BM32" s="4869"/>
      <c r="BN32" s="4857"/>
      <c r="BO32" s="4857"/>
      <c r="BP32" s="4857"/>
      <c r="BQ32" s="4857"/>
      <c r="BR32" s="4857"/>
      <c r="BS32" s="4857"/>
      <c r="BT32" s="4857"/>
      <c r="BU32" s="4857"/>
      <c r="BV32" s="4857"/>
      <c r="BW32" s="4857"/>
      <c r="BX32" s="4857"/>
      <c r="BY32" s="4857"/>
      <c r="BZ32" s="4857"/>
      <c r="CA32" s="4857"/>
      <c r="CB32" s="4857"/>
      <c r="CC32" s="4857"/>
      <c r="CD32" s="4857"/>
      <c r="CE32" s="4857"/>
      <c r="CF32" s="4857"/>
      <c r="CG32" s="4869"/>
      <c r="CH32" s="4869"/>
      <c r="CI32" s="4869"/>
      <c r="CJ32" s="4869"/>
      <c r="CK32" s="4869"/>
      <c r="CL32" s="4869"/>
      <c r="CM32" s="4869"/>
      <c r="CN32" s="4869"/>
      <c r="CO32" s="4869"/>
      <c r="CP32" s="4869"/>
      <c r="CQ32" s="4870"/>
    </row>
    <row r="33" spans="1:95" ht="15" customHeight="1" thickTop="1">
      <c r="A33" s="2067"/>
      <c r="B33" s="2068"/>
      <c r="C33" s="2071"/>
      <c r="D33" s="2071"/>
      <c r="E33" s="2071"/>
      <c r="F33" s="2077"/>
      <c r="G33" s="2071"/>
      <c r="H33" s="2071"/>
      <c r="I33" s="2071"/>
      <c r="J33" s="2071"/>
      <c r="K33" s="2071"/>
      <c r="L33" s="4938" t="s">
        <v>42</v>
      </c>
      <c r="M33" s="4900"/>
      <c r="N33" s="4900"/>
      <c r="O33" s="4900"/>
      <c r="P33" s="4900"/>
      <c r="Q33" s="4900"/>
      <c r="R33" s="4900"/>
      <c r="S33" s="4900"/>
      <c r="T33" s="4900"/>
      <c r="U33" s="4900"/>
      <c r="V33" s="4900"/>
      <c r="W33" s="4900"/>
      <c r="X33" s="4900"/>
      <c r="Y33" s="4900"/>
      <c r="Z33" s="4900"/>
      <c r="AA33" s="4900"/>
      <c r="AB33" s="4900"/>
      <c r="AC33" s="4900"/>
      <c r="AD33" s="4900"/>
      <c r="AE33" s="4900"/>
      <c r="AF33" s="4900"/>
      <c r="AG33" s="4900"/>
      <c r="AH33" s="4900"/>
      <c r="AI33" s="4900"/>
      <c r="AJ33" s="4900"/>
      <c r="AK33" s="4917"/>
      <c r="AL33" s="4917"/>
      <c r="AM33" s="4917"/>
      <c r="AN33" s="4917"/>
      <c r="AO33" s="4917"/>
      <c r="AP33" s="4917"/>
      <c r="AQ33" s="4917"/>
      <c r="AR33" s="4917"/>
      <c r="AS33" s="4917"/>
      <c r="AT33" s="4918"/>
      <c r="AU33" s="4918"/>
      <c r="AV33" s="4918"/>
      <c r="AW33" s="4918"/>
      <c r="AX33" s="4918"/>
      <c r="AY33" s="4918"/>
      <c r="AZ33" s="4918"/>
      <c r="BA33" s="4918"/>
      <c r="BB33" s="4948"/>
      <c r="BC33" s="471"/>
      <c r="BD33" s="4907" t="s">
        <v>42</v>
      </c>
      <c r="BE33" s="4863"/>
      <c r="BF33" s="4863"/>
      <c r="BG33" s="4863"/>
      <c r="BH33" s="4863"/>
      <c r="BI33" s="4863"/>
      <c r="BJ33" s="4863"/>
      <c r="BK33" s="4863"/>
      <c r="BL33" s="4863"/>
      <c r="BM33" s="4863"/>
      <c r="BN33" s="4863"/>
      <c r="BO33" s="4863"/>
      <c r="BP33" s="4863"/>
      <c r="BQ33" s="4863"/>
      <c r="BR33" s="4863"/>
      <c r="BS33" s="4863"/>
      <c r="BT33" s="4863"/>
      <c r="BU33" s="4863"/>
      <c r="BV33" s="4863"/>
      <c r="BW33" s="4863"/>
      <c r="BX33" s="4863"/>
      <c r="BY33" s="4863"/>
      <c r="BZ33" s="4863"/>
      <c r="CA33" s="4863"/>
      <c r="CB33" s="4863"/>
      <c r="CC33" s="4863"/>
      <c r="CD33" s="4863"/>
      <c r="CE33" s="4863"/>
      <c r="CF33" s="4863"/>
      <c r="CG33" s="4863"/>
      <c r="CH33" s="4863"/>
      <c r="CI33" s="4863"/>
      <c r="CJ33" s="4863"/>
      <c r="CK33" s="4863"/>
      <c r="CL33" s="4863"/>
      <c r="CM33" s="4863"/>
      <c r="CN33" s="4863"/>
      <c r="CO33" s="4863"/>
      <c r="CP33" s="4863"/>
      <c r="CQ33" s="4866"/>
    </row>
    <row r="34" spans="1:95" ht="15" customHeight="1" thickBot="1">
      <c r="A34" s="2067"/>
      <c r="B34" s="2068"/>
      <c r="C34" s="2070"/>
      <c r="D34" s="2074"/>
      <c r="E34" s="2074"/>
      <c r="F34" s="2074"/>
      <c r="G34" s="2071"/>
      <c r="H34" s="2071"/>
      <c r="I34" s="2071"/>
      <c r="J34" s="2071"/>
      <c r="K34" s="2071"/>
      <c r="L34" s="4939"/>
      <c r="M34" s="4901"/>
      <c r="N34" s="4901"/>
      <c r="O34" s="4901"/>
      <c r="P34" s="4901"/>
      <c r="Q34" s="4901"/>
      <c r="R34" s="4901"/>
      <c r="S34" s="4901"/>
      <c r="T34" s="4901"/>
      <c r="U34" s="4901"/>
      <c r="V34" s="4901"/>
      <c r="W34" s="4901"/>
      <c r="X34" s="4901"/>
      <c r="Y34" s="4901"/>
      <c r="Z34" s="4901"/>
      <c r="AA34" s="4901"/>
      <c r="AB34" s="4901"/>
      <c r="AC34" s="4901"/>
      <c r="AD34" s="4901"/>
      <c r="AE34" s="4901"/>
      <c r="AF34" s="4901"/>
      <c r="AG34" s="4901"/>
      <c r="AH34" s="4901"/>
      <c r="AI34" s="4901"/>
      <c r="AJ34" s="4901"/>
      <c r="AK34" s="4920"/>
      <c r="AL34" s="4920"/>
      <c r="AM34" s="4920"/>
      <c r="AN34" s="4920"/>
      <c r="AO34" s="4920"/>
      <c r="AP34" s="4920"/>
      <c r="AQ34" s="4920"/>
      <c r="AR34" s="4920"/>
      <c r="AS34" s="4920"/>
      <c r="AT34" s="4918"/>
      <c r="AU34" s="4918"/>
      <c r="AV34" s="4918"/>
      <c r="AW34" s="4918"/>
      <c r="AX34" s="4918"/>
      <c r="AY34" s="4918"/>
      <c r="AZ34" s="4918"/>
      <c r="BA34" s="4918"/>
      <c r="BB34" s="4948"/>
      <c r="BC34" s="471"/>
      <c r="BD34" s="4908"/>
      <c r="BE34" s="4865"/>
      <c r="BF34" s="4865"/>
      <c r="BG34" s="4865"/>
      <c r="BH34" s="4865"/>
      <c r="BI34" s="4865"/>
      <c r="BJ34" s="4865"/>
      <c r="BK34" s="4865"/>
      <c r="BL34" s="4865"/>
      <c r="BM34" s="4865"/>
      <c r="BN34" s="4865"/>
      <c r="BO34" s="4865"/>
      <c r="BP34" s="4865"/>
      <c r="BQ34" s="4865"/>
      <c r="BR34" s="4865"/>
      <c r="BS34" s="4865"/>
      <c r="BT34" s="4865"/>
      <c r="BU34" s="4865"/>
      <c r="BV34" s="4865"/>
      <c r="BW34" s="4865"/>
      <c r="BX34" s="4865"/>
      <c r="BY34" s="4865"/>
      <c r="BZ34" s="4865"/>
      <c r="CA34" s="4865"/>
      <c r="CB34" s="4865"/>
      <c r="CC34" s="4865"/>
      <c r="CD34" s="4865"/>
      <c r="CE34" s="4865"/>
      <c r="CF34" s="4865"/>
      <c r="CG34" s="4865"/>
      <c r="CH34" s="4865"/>
      <c r="CI34" s="4865"/>
      <c r="CJ34" s="4865"/>
      <c r="CK34" s="4865"/>
      <c r="CL34" s="4865"/>
      <c r="CM34" s="4865"/>
      <c r="CN34" s="4865"/>
      <c r="CO34" s="4865"/>
      <c r="CP34" s="4865"/>
      <c r="CQ34" s="4867"/>
    </row>
    <row r="35" spans="1:95" ht="15" customHeight="1" thickTop="1">
      <c r="A35" s="2067"/>
      <c r="B35" s="2068"/>
      <c r="C35" s="2071"/>
      <c r="D35" s="2071" t="s">
        <v>30</v>
      </c>
      <c r="E35" s="2070" t="s">
        <v>1566</v>
      </c>
      <c r="F35" s="2074"/>
      <c r="G35" s="2071"/>
      <c r="H35" s="2071"/>
      <c r="I35" s="2071"/>
      <c r="J35" s="2071"/>
      <c r="K35" s="2071"/>
      <c r="L35" s="4940"/>
      <c r="M35" s="4899"/>
      <c r="N35" s="4899"/>
      <c r="O35" s="4899"/>
      <c r="P35" s="4899"/>
      <c r="Q35" s="4899"/>
      <c r="R35" s="4899"/>
      <c r="S35" s="4899"/>
      <c r="T35" s="4899"/>
      <c r="U35" s="4899"/>
      <c r="V35" s="4899"/>
      <c r="W35" s="4899"/>
      <c r="X35" s="4899"/>
      <c r="Y35" s="4899"/>
      <c r="Z35" s="4899"/>
      <c r="AA35" s="4899"/>
      <c r="AB35" s="4898"/>
      <c r="AC35" s="4898"/>
      <c r="AD35" s="4898"/>
      <c r="AE35" s="4898"/>
      <c r="AF35" s="4898"/>
      <c r="AG35" s="4898"/>
      <c r="AH35" s="4898"/>
      <c r="AI35" s="4898"/>
      <c r="AJ35" s="4898"/>
      <c r="AK35" s="4898"/>
      <c r="AL35" s="4898"/>
      <c r="AM35" s="4898"/>
      <c r="AN35" s="4898"/>
      <c r="AO35" s="4898"/>
      <c r="AP35" s="4898"/>
      <c r="AQ35" s="4898"/>
      <c r="AR35" s="4898"/>
      <c r="AS35" s="4898"/>
      <c r="AT35" s="4949"/>
      <c r="AU35" s="4933"/>
      <c r="AV35" s="4933"/>
      <c r="AW35" s="4933"/>
      <c r="AX35" s="4933"/>
      <c r="AY35" s="4933"/>
      <c r="AZ35" s="4933"/>
      <c r="BA35" s="4933"/>
      <c r="BB35" s="4990"/>
      <c r="BC35" s="540"/>
      <c r="BD35" s="4908"/>
      <c r="BE35" s="4858"/>
      <c r="BF35" s="4858"/>
      <c r="BG35" s="4858"/>
      <c r="BH35" s="4858"/>
      <c r="BI35" s="4858"/>
      <c r="BJ35" s="4858"/>
      <c r="BK35" s="4858"/>
      <c r="BL35" s="4858"/>
      <c r="BM35" s="4858"/>
      <c r="BN35" s="4856"/>
      <c r="BO35" s="4856"/>
      <c r="BP35" s="4856"/>
      <c r="BQ35" s="4856"/>
      <c r="BR35" s="4856"/>
      <c r="BS35" s="4856"/>
      <c r="BT35" s="4856"/>
      <c r="BU35" s="4856"/>
      <c r="BV35" s="4856"/>
      <c r="BW35" s="4856"/>
      <c r="BX35" s="4856"/>
      <c r="BY35" s="4856"/>
      <c r="BZ35" s="4856"/>
      <c r="CA35" s="4856"/>
      <c r="CB35" s="4856"/>
      <c r="CC35" s="4856"/>
      <c r="CD35" s="4856"/>
      <c r="CE35" s="4856"/>
      <c r="CF35" s="4856"/>
      <c r="CG35" s="4858">
        <f>M35+AB35+AK35-BE35+BN35-BW35</f>
        <v>0</v>
      </c>
      <c r="CH35" s="4858"/>
      <c r="CI35" s="4858"/>
      <c r="CJ35" s="4858"/>
      <c r="CK35" s="4858"/>
      <c r="CL35" s="4858"/>
      <c r="CM35" s="4858"/>
      <c r="CN35" s="4858"/>
      <c r="CO35" s="4858"/>
      <c r="CP35" s="4858"/>
      <c r="CQ35" s="4868"/>
    </row>
    <row r="36" spans="1:95" ht="15" customHeight="1" thickBot="1">
      <c r="A36" s="2067"/>
      <c r="B36" s="2068"/>
      <c r="C36" s="2071"/>
      <c r="D36" s="2071"/>
      <c r="E36" s="2073" t="s">
        <v>1125</v>
      </c>
      <c r="F36" s="2074"/>
      <c r="G36" s="2071"/>
      <c r="H36" s="2071"/>
      <c r="I36" s="2071"/>
      <c r="J36" s="2071"/>
      <c r="K36" s="2071"/>
      <c r="L36" s="4989"/>
      <c r="M36" s="4869"/>
      <c r="N36" s="4869"/>
      <c r="O36" s="4869"/>
      <c r="P36" s="4869"/>
      <c r="Q36" s="4869"/>
      <c r="R36" s="4869"/>
      <c r="S36" s="4869"/>
      <c r="T36" s="4869"/>
      <c r="U36" s="4869"/>
      <c r="V36" s="4869"/>
      <c r="W36" s="4869"/>
      <c r="X36" s="4869"/>
      <c r="Y36" s="4869"/>
      <c r="Z36" s="4869"/>
      <c r="AA36" s="4869"/>
      <c r="AB36" s="4857"/>
      <c r="AC36" s="4857"/>
      <c r="AD36" s="4857"/>
      <c r="AE36" s="4857"/>
      <c r="AF36" s="4857"/>
      <c r="AG36" s="4857"/>
      <c r="AH36" s="4857"/>
      <c r="AI36" s="4857"/>
      <c r="AJ36" s="4857"/>
      <c r="AK36" s="4857"/>
      <c r="AL36" s="4857"/>
      <c r="AM36" s="4857"/>
      <c r="AN36" s="4857"/>
      <c r="AO36" s="4857"/>
      <c r="AP36" s="4857"/>
      <c r="AQ36" s="4857"/>
      <c r="AR36" s="4857"/>
      <c r="AS36" s="4857"/>
      <c r="AT36" s="4949"/>
      <c r="AU36" s="4933"/>
      <c r="AV36" s="4933"/>
      <c r="AW36" s="4933"/>
      <c r="AX36" s="4933"/>
      <c r="AY36" s="4933"/>
      <c r="AZ36" s="4933"/>
      <c r="BA36" s="4933"/>
      <c r="BB36" s="4990"/>
      <c r="BC36" s="540"/>
      <c r="BD36" s="5099"/>
      <c r="BE36" s="4869"/>
      <c r="BF36" s="4869"/>
      <c r="BG36" s="4869"/>
      <c r="BH36" s="4869"/>
      <c r="BI36" s="4869"/>
      <c r="BJ36" s="4869"/>
      <c r="BK36" s="4869"/>
      <c r="BL36" s="4869"/>
      <c r="BM36" s="4869"/>
      <c r="BN36" s="4857"/>
      <c r="BO36" s="4857"/>
      <c r="BP36" s="4857"/>
      <c r="BQ36" s="4857"/>
      <c r="BR36" s="4857"/>
      <c r="BS36" s="4857"/>
      <c r="BT36" s="4857"/>
      <c r="BU36" s="4857"/>
      <c r="BV36" s="4857"/>
      <c r="BW36" s="4857"/>
      <c r="BX36" s="4857"/>
      <c r="BY36" s="4857"/>
      <c r="BZ36" s="4857"/>
      <c r="CA36" s="4857"/>
      <c r="CB36" s="4857"/>
      <c r="CC36" s="4857"/>
      <c r="CD36" s="4857"/>
      <c r="CE36" s="4857"/>
      <c r="CF36" s="4857"/>
      <c r="CG36" s="4869"/>
      <c r="CH36" s="4869"/>
      <c r="CI36" s="4869"/>
      <c r="CJ36" s="4869"/>
      <c r="CK36" s="4869"/>
      <c r="CL36" s="4869"/>
      <c r="CM36" s="4869"/>
      <c r="CN36" s="4869"/>
      <c r="CO36" s="4869"/>
      <c r="CP36" s="4869"/>
      <c r="CQ36" s="4870"/>
    </row>
    <row r="37" spans="1:95" ht="15" customHeight="1" thickTop="1">
      <c r="A37" s="2067"/>
      <c r="B37" s="2068"/>
      <c r="C37" s="2071"/>
      <c r="D37" s="2074"/>
      <c r="E37" s="2074"/>
      <c r="F37" s="2074"/>
      <c r="G37" s="2078"/>
      <c r="H37" s="2078"/>
      <c r="I37" s="2071"/>
      <c r="J37" s="2071"/>
      <c r="K37" s="2071"/>
      <c r="L37" s="4984" t="s">
        <v>48</v>
      </c>
      <c r="M37" s="4987"/>
      <c r="N37" s="4987"/>
      <c r="O37" s="4987"/>
      <c r="P37" s="4987"/>
      <c r="Q37" s="4987"/>
      <c r="R37" s="4987"/>
      <c r="S37" s="4987"/>
      <c r="T37" s="4987"/>
      <c r="U37" s="4987"/>
      <c r="V37" s="4987"/>
      <c r="W37" s="4987"/>
      <c r="X37" s="4987"/>
      <c r="Y37" s="4987"/>
      <c r="Z37" s="4987"/>
      <c r="AA37" s="4987"/>
      <c r="AB37" s="4900"/>
      <c r="AC37" s="4900"/>
      <c r="AD37" s="4900"/>
      <c r="AE37" s="4900"/>
      <c r="AF37" s="4900"/>
      <c r="AG37" s="4900"/>
      <c r="AH37" s="4900"/>
      <c r="AI37" s="4900"/>
      <c r="AJ37" s="4900"/>
      <c r="AK37" s="4917"/>
      <c r="AL37" s="4917"/>
      <c r="AM37" s="4917"/>
      <c r="AN37" s="4917"/>
      <c r="AO37" s="4917"/>
      <c r="AP37" s="4917"/>
      <c r="AQ37" s="4917"/>
      <c r="AR37" s="4917"/>
      <c r="AS37" s="4917"/>
      <c r="AT37" s="4918"/>
      <c r="AU37" s="4918"/>
      <c r="AV37" s="4918"/>
      <c r="AW37" s="4918"/>
      <c r="AX37" s="4918"/>
      <c r="AY37" s="4918"/>
      <c r="AZ37" s="4918"/>
      <c r="BA37" s="4918"/>
      <c r="BB37" s="4948"/>
      <c r="BC37" s="543"/>
      <c r="BD37" s="5097" t="s">
        <v>48</v>
      </c>
      <c r="BE37" s="4863"/>
      <c r="BF37" s="4863"/>
      <c r="BG37" s="4863"/>
      <c r="BH37" s="4863"/>
      <c r="BI37" s="4863"/>
      <c r="BJ37" s="4863"/>
      <c r="BK37" s="4863"/>
      <c r="BL37" s="4863"/>
      <c r="BM37" s="4863"/>
      <c r="BN37" s="4863"/>
      <c r="BO37" s="4863"/>
      <c r="BP37" s="4863"/>
      <c r="BQ37" s="4863"/>
      <c r="BR37" s="4863"/>
      <c r="BS37" s="4863"/>
      <c r="BT37" s="4863"/>
      <c r="BU37" s="4863"/>
      <c r="BV37" s="4863"/>
      <c r="BW37" s="4863"/>
      <c r="BX37" s="4863"/>
      <c r="BY37" s="4863"/>
      <c r="BZ37" s="4863"/>
      <c r="CA37" s="4863"/>
      <c r="CB37" s="4863"/>
      <c r="CC37" s="4863"/>
      <c r="CD37" s="4863"/>
      <c r="CE37" s="4863"/>
      <c r="CF37" s="4863"/>
      <c r="CG37" s="4863"/>
      <c r="CH37" s="4863"/>
      <c r="CI37" s="4863"/>
      <c r="CJ37" s="4863"/>
      <c r="CK37" s="4863"/>
      <c r="CL37" s="4863"/>
      <c r="CM37" s="4863"/>
      <c r="CN37" s="4863"/>
      <c r="CO37" s="4863"/>
      <c r="CP37" s="4863"/>
      <c r="CQ37" s="3710"/>
    </row>
    <row r="38" spans="1:95" ht="15" customHeight="1" thickBot="1">
      <c r="A38" s="2067"/>
      <c r="B38" s="2068"/>
      <c r="C38" s="2071"/>
      <c r="D38" s="2071" t="s">
        <v>57</v>
      </c>
      <c r="E38" s="2070" t="s">
        <v>548</v>
      </c>
      <c r="F38" s="2074"/>
      <c r="G38" s="2078"/>
      <c r="H38" s="2078"/>
      <c r="I38" s="2071"/>
      <c r="J38" s="2071"/>
      <c r="K38" s="2071"/>
      <c r="L38" s="4985"/>
      <c r="M38" s="4988"/>
      <c r="N38" s="4988"/>
      <c r="O38" s="4988"/>
      <c r="P38" s="4988"/>
      <c r="Q38" s="4988"/>
      <c r="R38" s="4988"/>
      <c r="S38" s="4988"/>
      <c r="T38" s="4988"/>
      <c r="U38" s="4988"/>
      <c r="V38" s="4988"/>
      <c r="W38" s="4988"/>
      <c r="X38" s="4988"/>
      <c r="Y38" s="4988"/>
      <c r="Z38" s="4988"/>
      <c r="AA38" s="4988"/>
      <c r="AB38" s="4901"/>
      <c r="AC38" s="4901"/>
      <c r="AD38" s="4901"/>
      <c r="AE38" s="4901"/>
      <c r="AF38" s="4901"/>
      <c r="AG38" s="4901"/>
      <c r="AH38" s="4901"/>
      <c r="AI38" s="4901"/>
      <c r="AJ38" s="4901"/>
      <c r="AK38" s="4920"/>
      <c r="AL38" s="4920"/>
      <c r="AM38" s="4920"/>
      <c r="AN38" s="4920"/>
      <c r="AO38" s="4920"/>
      <c r="AP38" s="4920"/>
      <c r="AQ38" s="4920"/>
      <c r="AR38" s="4920"/>
      <c r="AS38" s="4920"/>
      <c r="AT38" s="4918"/>
      <c r="AU38" s="4918"/>
      <c r="AV38" s="4918"/>
      <c r="AW38" s="4918"/>
      <c r="AX38" s="4918"/>
      <c r="AY38" s="4918"/>
      <c r="AZ38" s="4918"/>
      <c r="BA38" s="4918"/>
      <c r="BB38" s="4948"/>
      <c r="BC38" s="543"/>
      <c r="BD38" s="5098"/>
      <c r="BE38" s="4865"/>
      <c r="BF38" s="4865"/>
      <c r="BG38" s="4865"/>
      <c r="BH38" s="4865"/>
      <c r="BI38" s="4865"/>
      <c r="BJ38" s="4865"/>
      <c r="BK38" s="4865"/>
      <c r="BL38" s="4865"/>
      <c r="BM38" s="4865"/>
      <c r="BN38" s="4865"/>
      <c r="BO38" s="4865"/>
      <c r="BP38" s="4865"/>
      <c r="BQ38" s="4865"/>
      <c r="BR38" s="4865"/>
      <c r="BS38" s="4865"/>
      <c r="BT38" s="4865"/>
      <c r="BU38" s="4865"/>
      <c r="BV38" s="4865"/>
      <c r="BW38" s="4865"/>
      <c r="BX38" s="4865"/>
      <c r="BY38" s="4865"/>
      <c r="BZ38" s="4865"/>
      <c r="CA38" s="4865"/>
      <c r="CB38" s="4865"/>
      <c r="CC38" s="4865"/>
      <c r="CD38" s="4865"/>
      <c r="CE38" s="4865"/>
      <c r="CF38" s="4865"/>
      <c r="CG38" s="4865"/>
      <c r="CH38" s="4865"/>
      <c r="CI38" s="4865"/>
      <c r="CJ38" s="4865"/>
      <c r="CK38" s="4865"/>
      <c r="CL38" s="4865"/>
      <c r="CM38" s="4865"/>
      <c r="CN38" s="4865"/>
      <c r="CO38" s="4865"/>
      <c r="CP38" s="4865"/>
      <c r="CQ38" s="3711"/>
    </row>
    <row r="39" spans="1:95" ht="15" customHeight="1" thickTop="1">
      <c r="A39" s="2067"/>
      <c r="B39" s="2068"/>
      <c r="C39" s="2071"/>
      <c r="D39" s="2078"/>
      <c r="E39" s="2073" t="s">
        <v>549</v>
      </c>
      <c r="F39" s="2074"/>
      <c r="G39" s="2078"/>
      <c r="H39" s="2078"/>
      <c r="I39" s="2071"/>
      <c r="J39" s="2071"/>
      <c r="K39" s="2071"/>
      <c r="L39" s="4986"/>
      <c r="M39" s="4899"/>
      <c r="N39" s="4899"/>
      <c r="O39" s="4899"/>
      <c r="P39" s="4899"/>
      <c r="Q39" s="4899"/>
      <c r="R39" s="4899"/>
      <c r="S39" s="4899"/>
      <c r="T39" s="4899"/>
      <c r="U39" s="4899"/>
      <c r="V39" s="4899"/>
      <c r="W39" s="4899"/>
      <c r="X39" s="4899"/>
      <c r="Y39" s="4899"/>
      <c r="Z39" s="4899"/>
      <c r="AA39" s="4899"/>
      <c r="AB39" s="4898"/>
      <c r="AC39" s="4898"/>
      <c r="AD39" s="4898"/>
      <c r="AE39" s="4898"/>
      <c r="AF39" s="4898"/>
      <c r="AG39" s="4898"/>
      <c r="AH39" s="4898"/>
      <c r="AI39" s="4898"/>
      <c r="AJ39" s="4898"/>
      <c r="AK39" s="4898"/>
      <c r="AL39" s="4898"/>
      <c r="AM39" s="4898"/>
      <c r="AN39" s="4898"/>
      <c r="AO39" s="4898"/>
      <c r="AP39" s="4898"/>
      <c r="AQ39" s="4898"/>
      <c r="AR39" s="4898"/>
      <c r="AS39" s="4898"/>
      <c r="AT39" s="4949"/>
      <c r="AU39" s="4933"/>
      <c r="AV39" s="4933"/>
      <c r="AW39" s="4933"/>
      <c r="AX39" s="4933"/>
      <c r="AY39" s="4933"/>
      <c r="AZ39" s="4933"/>
      <c r="BA39" s="4933"/>
      <c r="BB39" s="4990"/>
      <c r="BC39" s="543"/>
      <c r="BD39" s="5098"/>
      <c r="BE39" s="4858"/>
      <c r="BF39" s="4858"/>
      <c r="BG39" s="4858"/>
      <c r="BH39" s="4858"/>
      <c r="BI39" s="4858"/>
      <c r="BJ39" s="4858"/>
      <c r="BK39" s="4858"/>
      <c r="BL39" s="4858"/>
      <c r="BM39" s="4858"/>
      <c r="BN39" s="4856"/>
      <c r="BO39" s="4856"/>
      <c r="BP39" s="4856"/>
      <c r="BQ39" s="4856"/>
      <c r="BR39" s="4856"/>
      <c r="BS39" s="4856"/>
      <c r="BT39" s="4856"/>
      <c r="BU39" s="4856"/>
      <c r="BV39" s="4856"/>
      <c r="BW39" s="4856"/>
      <c r="BX39" s="4856"/>
      <c r="BY39" s="4856"/>
      <c r="BZ39" s="4856"/>
      <c r="CA39" s="4856"/>
      <c r="CB39" s="4856"/>
      <c r="CC39" s="4856"/>
      <c r="CD39" s="4856"/>
      <c r="CE39" s="4856"/>
      <c r="CF39" s="4856"/>
      <c r="CG39" s="4858">
        <f>M39+AB39+AK39-BE39+BN39-BW39</f>
        <v>0</v>
      </c>
      <c r="CH39" s="4859"/>
      <c r="CI39" s="4859"/>
      <c r="CJ39" s="4859"/>
      <c r="CK39" s="4859"/>
      <c r="CL39" s="4859"/>
      <c r="CM39" s="4859"/>
      <c r="CN39" s="4859"/>
      <c r="CO39" s="4859"/>
      <c r="CP39" s="4859"/>
      <c r="CQ39" s="4860"/>
    </row>
    <row r="40" spans="1:95" ht="15" customHeight="1" thickBot="1">
      <c r="A40" s="2067"/>
      <c r="B40" s="2068"/>
      <c r="C40" s="2071"/>
      <c r="D40" s="2074"/>
      <c r="E40" s="5102"/>
      <c r="F40" s="5102"/>
      <c r="G40" s="5102"/>
      <c r="H40" s="5102"/>
      <c r="I40" s="5102"/>
      <c r="J40" s="5102"/>
      <c r="K40" s="2071"/>
      <c r="L40" s="4986"/>
      <c r="M40" s="4869"/>
      <c r="N40" s="4869"/>
      <c r="O40" s="4869"/>
      <c r="P40" s="4869"/>
      <c r="Q40" s="4869"/>
      <c r="R40" s="4869"/>
      <c r="S40" s="4869"/>
      <c r="T40" s="4869"/>
      <c r="U40" s="4869"/>
      <c r="V40" s="4869"/>
      <c r="W40" s="4869"/>
      <c r="X40" s="4869"/>
      <c r="Y40" s="4869"/>
      <c r="Z40" s="4869"/>
      <c r="AA40" s="4869"/>
      <c r="AB40" s="4857"/>
      <c r="AC40" s="4857"/>
      <c r="AD40" s="4857"/>
      <c r="AE40" s="4857"/>
      <c r="AF40" s="4857"/>
      <c r="AG40" s="4857"/>
      <c r="AH40" s="4857"/>
      <c r="AI40" s="4857"/>
      <c r="AJ40" s="4857"/>
      <c r="AK40" s="4857"/>
      <c r="AL40" s="4857"/>
      <c r="AM40" s="4857"/>
      <c r="AN40" s="4857"/>
      <c r="AO40" s="4857"/>
      <c r="AP40" s="4857"/>
      <c r="AQ40" s="4857"/>
      <c r="AR40" s="4857"/>
      <c r="AS40" s="4857"/>
      <c r="AT40" s="4949"/>
      <c r="AU40" s="4933"/>
      <c r="AV40" s="4933"/>
      <c r="AW40" s="4933"/>
      <c r="AX40" s="4933"/>
      <c r="AY40" s="4933"/>
      <c r="AZ40" s="4933"/>
      <c r="BA40" s="4933"/>
      <c r="BB40" s="4990"/>
      <c r="BC40" s="542"/>
      <c r="BD40" s="5098"/>
      <c r="BE40" s="4869"/>
      <c r="BF40" s="4869"/>
      <c r="BG40" s="4869"/>
      <c r="BH40" s="4869"/>
      <c r="BI40" s="4869"/>
      <c r="BJ40" s="4869"/>
      <c r="BK40" s="4869"/>
      <c r="BL40" s="4869"/>
      <c r="BM40" s="4869"/>
      <c r="BN40" s="4857"/>
      <c r="BO40" s="4857"/>
      <c r="BP40" s="4857"/>
      <c r="BQ40" s="4857"/>
      <c r="BR40" s="4857"/>
      <c r="BS40" s="4857"/>
      <c r="BT40" s="4857"/>
      <c r="BU40" s="4857"/>
      <c r="BV40" s="4857"/>
      <c r="BW40" s="4857"/>
      <c r="BX40" s="4857"/>
      <c r="BY40" s="4857"/>
      <c r="BZ40" s="4857"/>
      <c r="CA40" s="4857"/>
      <c r="CB40" s="4857"/>
      <c r="CC40" s="4857"/>
      <c r="CD40" s="4857"/>
      <c r="CE40" s="4857"/>
      <c r="CF40" s="4857"/>
      <c r="CG40" s="4861"/>
      <c r="CH40" s="4861"/>
      <c r="CI40" s="4861"/>
      <c r="CJ40" s="4861"/>
      <c r="CK40" s="4861"/>
      <c r="CL40" s="4861"/>
      <c r="CM40" s="4861"/>
      <c r="CN40" s="4861"/>
      <c r="CO40" s="4861"/>
      <c r="CP40" s="4861"/>
      <c r="CQ40" s="4862"/>
    </row>
    <row r="41" spans="1:95" ht="18" thickTop="1">
      <c r="A41" s="2067"/>
      <c r="B41" s="2081"/>
      <c r="C41" s="2069" t="s">
        <v>550</v>
      </c>
      <c r="D41" s="2070" t="s">
        <v>565</v>
      </c>
      <c r="E41" s="2074"/>
      <c r="F41" s="2077"/>
      <c r="G41" s="2071"/>
      <c r="H41" s="2071"/>
      <c r="I41" s="2071"/>
      <c r="J41" s="2071"/>
      <c r="K41" s="2071"/>
      <c r="L41" s="4984" t="s">
        <v>43</v>
      </c>
      <c r="M41" s="4900"/>
      <c r="N41" s="4900"/>
      <c r="O41" s="4900"/>
      <c r="P41" s="4900"/>
      <c r="Q41" s="4900"/>
      <c r="R41" s="4900"/>
      <c r="S41" s="4900"/>
      <c r="T41" s="4900"/>
      <c r="U41" s="4900"/>
      <c r="V41" s="4900"/>
      <c r="W41" s="4900"/>
      <c r="X41" s="4900"/>
      <c r="Y41" s="4900"/>
      <c r="Z41" s="4900"/>
      <c r="AA41" s="4900"/>
      <c r="AB41" s="4900"/>
      <c r="AC41" s="4900"/>
      <c r="AD41" s="4900"/>
      <c r="AE41" s="4900"/>
      <c r="AF41" s="4900"/>
      <c r="AG41" s="4900"/>
      <c r="AH41" s="4900"/>
      <c r="AI41" s="4900"/>
      <c r="AJ41" s="4900"/>
      <c r="AK41" s="4917"/>
      <c r="AL41" s="4917"/>
      <c r="AM41" s="4917"/>
      <c r="AN41" s="4917"/>
      <c r="AO41" s="4917"/>
      <c r="AP41" s="4917"/>
      <c r="AQ41" s="4917"/>
      <c r="AR41" s="4917"/>
      <c r="AS41" s="4917"/>
      <c r="AT41" s="4918"/>
      <c r="AU41" s="4918"/>
      <c r="AV41" s="4918"/>
      <c r="AW41" s="4918"/>
      <c r="AX41" s="4918"/>
      <c r="AY41" s="4918"/>
      <c r="AZ41" s="4918"/>
      <c r="BA41" s="4918"/>
      <c r="BB41" s="4948"/>
      <c r="BC41" s="471"/>
      <c r="BD41" s="5097" t="s">
        <v>43</v>
      </c>
      <c r="BE41" s="4863"/>
      <c r="BF41" s="4863"/>
      <c r="BG41" s="4863"/>
      <c r="BH41" s="4863"/>
      <c r="BI41" s="4863"/>
      <c r="BJ41" s="4863"/>
      <c r="BK41" s="4863"/>
      <c r="BL41" s="4863"/>
      <c r="BM41" s="4863"/>
      <c r="BN41" s="4863"/>
      <c r="BO41" s="4863"/>
      <c r="BP41" s="4863"/>
      <c r="BQ41" s="4863"/>
      <c r="BR41" s="4863"/>
      <c r="BS41" s="4863"/>
      <c r="BT41" s="4863"/>
      <c r="BU41" s="4863"/>
      <c r="BV41" s="4863"/>
      <c r="BW41" s="4863"/>
      <c r="BX41" s="4863"/>
      <c r="BY41" s="4863"/>
      <c r="BZ41" s="4863"/>
      <c r="CA41" s="4863"/>
      <c r="CB41" s="4863"/>
      <c r="CC41" s="4863"/>
      <c r="CD41" s="4863"/>
      <c r="CE41" s="4863"/>
      <c r="CF41" s="4863"/>
      <c r="CG41" s="4863"/>
      <c r="CH41" s="4863"/>
      <c r="CI41" s="4863"/>
      <c r="CJ41" s="4863"/>
      <c r="CK41" s="4863"/>
      <c r="CL41" s="4863"/>
      <c r="CM41" s="4863"/>
      <c r="CN41" s="4863"/>
      <c r="CO41" s="4863"/>
      <c r="CP41" s="4863"/>
      <c r="CQ41" s="4866"/>
    </row>
    <row r="42" spans="1:95" ht="15" customHeight="1" thickBot="1">
      <c r="A42" s="2067"/>
      <c r="B42" s="2068"/>
      <c r="C42" s="2070"/>
      <c r="D42" s="2073" t="s">
        <v>566</v>
      </c>
      <c r="E42" s="2074"/>
      <c r="F42" s="2071"/>
      <c r="G42" s="2071"/>
      <c r="H42" s="2071"/>
      <c r="I42" s="2071"/>
      <c r="J42" s="2071"/>
      <c r="K42" s="2071"/>
      <c r="L42" s="4985"/>
      <c r="M42" s="4901"/>
      <c r="N42" s="4901"/>
      <c r="O42" s="4901"/>
      <c r="P42" s="4901"/>
      <c r="Q42" s="4901"/>
      <c r="R42" s="4901"/>
      <c r="S42" s="4901"/>
      <c r="T42" s="4901"/>
      <c r="U42" s="4901"/>
      <c r="V42" s="4901"/>
      <c r="W42" s="4901"/>
      <c r="X42" s="4901"/>
      <c r="Y42" s="4901"/>
      <c r="Z42" s="4901"/>
      <c r="AA42" s="4901"/>
      <c r="AB42" s="4901"/>
      <c r="AC42" s="4901"/>
      <c r="AD42" s="4901"/>
      <c r="AE42" s="4901"/>
      <c r="AF42" s="4901"/>
      <c r="AG42" s="4901"/>
      <c r="AH42" s="4901"/>
      <c r="AI42" s="4901"/>
      <c r="AJ42" s="4901"/>
      <c r="AK42" s="4920"/>
      <c r="AL42" s="4920"/>
      <c r="AM42" s="4920"/>
      <c r="AN42" s="4920"/>
      <c r="AO42" s="4920"/>
      <c r="AP42" s="4920"/>
      <c r="AQ42" s="4920"/>
      <c r="AR42" s="4920"/>
      <c r="AS42" s="4920"/>
      <c r="AT42" s="4920"/>
      <c r="AU42" s="4920"/>
      <c r="AV42" s="4920"/>
      <c r="AW42" s="4920"/>
      <c r="AX42" s="4920"/>
      <c r="AY42" s="4920"/>
      <c r="AZ42" s="4920"/>
      <c r="BA42" s="4920"/>
      <c r="BB42" s="4921"/>
      <c r="BC42" s="471"/>
      <c r="BD42" s="5098"/>
      <c r="BE42" s="4865"/>
      <c r="BF42" s="4865"/>
      <c r="BG42" s="4865"/>
      <c r="BH42" s="4865"/>
      <c r="BI42" s="4865"/>
      <c r="BJ42" s="4865"/>
      <c r="BK42" s="4865"/>
      <c r="BL42" s="4865"/>
      <c r="BM42" s="4865"/>
      <c r="BN42" s="4865"/>
      <c r="BO42" s="4865"/>
      <c r="BP42" s="4865"/>
      <c r="BQ42" s="4865"/>
      <c r="BR42" s="4865"/>
      <c r="BS42" s="4865"/>
      <c r="BT42" s="4865"/>
      <c r="BU42" s="4865"/>
      <c r="BV42" s="4865"/>
      <c r="BW42" s="4865"/>
      <c r="BX42" s="4865"/>
      <c r="BY42" s="4865"/>
      <c r="BZ42" s="4865"/>
      <c r="CA42" s="4865"/>
      <c r="CB42" s="4865"/>
      <c r="CC42" s="4865"/>
      <c r="CD42" s="4865"/>
      <c r="CE42" s="4865"/>
      <c r="CF42" s="4865"/>
      <c r="CG42" s="4865"/>
      <c r="CH42" s="4865"/>
      <c r="CI42" s="4865"/>
      <c r="CJ42" s="4865"/>
      <c r="CK42" s="4865"/>
      <c r="CL42" s="4865"/>
      <c r="CM42" s="4865"/>
      <c r="CN42" s="4865"/>
      <c r="CO42" s="4865"/>
      <c r="CP42" s="4865"/>
      <c r="CQ42" s="4867"/>
    </row>
    <row r="43" spans="1:95" ht="15" customHeight="1" thickTop="1">
      <c r="A43" s="2067"/>
      <c r="B43" s="2068"/>
      <c r="C43" s="2070"/>
      <c r="D43" s="2071" t="s">
        <v>414</v>
      </c>
      <c r="E43" s="2070" t="s">
        <v>567</v>
      </c>
      <c r="F43" s="2074"/>
      <c r="G43" s="2071"/>
      <c r="H43" s="2071"/>
      <c r="I43" s="2071"/>
      <c r="J43" s="2071"/>
      <c r="K43" s="2071"/>
      <c r="L43" s="4986"/>
      <c r="M43" s="4899"/>
      <c r="N43" s="4899"/>
      <c r="O43" s="4899"/>
      <c r="P43" s="4899"/>
      <c r="Q43" s="4899"/>
      <c r="R43" s="4899"/>
      <c r="S43" s="4899"/>
      <c r="T43" s="4899"/>
      <c r="U43" s="4899"/>
      <c r="V43" s="4899"/>
      <c r="W43" s="4899"/>
      <c r="X43" s="4899"/>
      <c r="Y43" s="4899"/>
      <c r="Z43" s="4899"/>
      <c r="AA43" s="4899"/>
      <c r="AB43" s="4898"/>
      <c r="AC43" s="4898"/>
      <c r="AD43" s="4898"/>
      <c r="AE43" s="4898"/>
      <c r="AF43" s="4898"/>
      <c r="AG43" s="4898"/>
      <c r="AH43" s="4898"/>
      <c r="AI43" s="4898"/>
      <c r="AJ43" s="4898"/>
      <c r="AK43" s="4898"/>
      <c r="AL43" s="4898"/>
      <c r="AM43" s="4898"/>
      <c r="AN43" s="4898"/>
      <c r="AO43" s="4898"/>
      <c r="AP43" s="4898"/>
      <c r="AQ43" s="4898"/>
      <c r="AR43" s="4898"/>
      <c r="AS43" s="4898"/>
      <c r="AT43" s="4898"/>
      <c r="AU43" s="4898"/>
      <c r="AV43" s="4898"/>
      <c r="AW43" s="4898"/>
      <c r="AX43" s="4898"/>
      <c r="AY43" s="4898"/>
      <c r="AZ43" s="4898"/>
      <c r="BA43" s="4898"/>
      <c r="BB43" s="4898"/>
      <c r="BC43" s="540"/>
      <c r="BD43" s="5098"/>
      <c r="BE43" s="4858"/>
      <c r="BF43" s="4858"/>
      <c r="BG43" s="4858"/>
      <c r="BH43" s="4858"/>
      <c r="BI43" s="4858"/>
      <c r="BJ43" s="4858"/>
      <c r="BK43" s="4858"/>
      <c r="BL43" s="4858"/>
      <c r="BM43" s="4858"/>
      <c r="BN43" s="4856"/>
      <c r="BO43" s="4856"/>
      <c r="BP43" s="4856"/>
      <c r="BQ43" s="4856"/>
      <c r="BR43" s="4856"/>
      <c r="BS43" s="4856"/>
      <c r="BT43" s="4856"/>
      <c r="BU43" s="4856"/>
      <c r="BV43" s="4856"/>
      <c r="BW43" s="4856"/>
      <c r="BX43" s="4856"/>
      <c r="BY43" s="4856"/>
      <c r="BZ43" s="4856"/>
      <c r="CA43" s="4856"/>
      <c r="CB43" s="4856"/>
      <c r="CC43" s="4856"/>
      <c r="CD43" s="4856"/>
      <c r="CE43" s="4856"/>
      <c r="CF43" s="4856"/>
      <c r="CG43" s="4858">
        <f>M43+AB43+AK43+AT43-BE43+BN43-BW43</f>
        <v>0</v>
      </c>
      <c r="CH43" s="4859"/>
      <c r="CI43" s="4859"/>
      <c r="CJ43" s="4859"/>
      <c r="CK43" s="4859"/>
      <c r="CL43" s="4859"/>
      <c r="CM43" s="4859"/>
      <c r="CN43" s="4859"/>
      <c r="CO43" s="4859"/>
      <c r="CP43" s="4859"/>
      <c r="CQ43" s="4860"/>
    </row>
    <row r="44" spans="1:95" ht="15" customHeight="1" thickBot="1">
      <c r="A44" s="2067"/>
      <c r="B44" s="2068"/>
      <c r="C44" s="2070"/>
      <c r="D44" s="2071"/>
      <c r="E44" s="2073" t="s">
        <v>551</v>
      </c>
      <c r="F44" s="2074"/>
      <c r="G44" s="2071"/>
      <c r="H44" s="2071"/>
      <c r="I44" s="2071"/>
      <c r="J44" s="2071"/>
      <c r="K44" s="2071"/>
      <c r="L44" s="4986"/>
      <c r="M44" s="4869"/>
      <c r="N44" s="4869"/>
      <c r="O44" s="4869"/>
      <c r="P44" s="4869"/>
      <c r="Q44" s="4869"/>
      <c r="R44" s="4869"/>
      <c r="S44" s="4869"/>
      <c r="T44" s="4869"/>
      <c r="U44" s="4869"/>
      <c r="V44" s="4869"/>
      <c r="W44" s="4869"/>
      <c r="X44" s="4869"/>
      <c r="Y44" s="4869"/>
      <c r="Z44" s="4869"/>
      <c r="AA44" s="4869"/>
      <c r="AB44" s="4857"/>
      <c r="AC44" s="4857"/>
      <c r="AD44" s="4857"/>
      <c r="AE44" s="4857"/>
      <c r="AF44" s="4857"/>
      <c r="AG44" s="4857"/>
      <c r="AH44" s="4857"/>
      <c r="AI44" s="4857"/>
      <c r="AJ44" s="4857"/>
      <c r="AK44" s="4857"/>
      <c r="AL44" s="4857"/>
      <c r="AM44" s="4857"/>
      <c r="AN44" s="4857"/>
      <c r="AO44" s="4857"/>
      <c r="AP44" s="4857"/>
      <c r="AQ44" s="4857"/>
      <c r="AR44" s="4857"/>
      <c r="AS44" s="4857"/>
      <c r="AT44" s="4857"/>
      <c r="AU44" s="4857"/>
      <c r="AV44" s="4857"/>
      <c r="AW44" s="4857"/>
      <c r="AX44" s="4857"/>
      <c r="AY44" s="4857"/>
      <c r="AZ44" s="4857"/>
      <c r="BA44" s="4857"/>
      <c r="BB44" s="4857"/>
      <c r="BC44" s="540"/>
      <c r="BD44" s="5098"/>
      <c r="BE44" s="4869"/>
      <c r="BF44" s="4869"/>
      <c r="BG44" s="4869"/>
      <c r="BH44" s="4869"/>
      <c r="BI44" s="4869"/>
      <c r="BJ44" s="4869"/>
      <c r="BK44" s="4869"/>
      <c r="BL44" s="4869"/>
      <c r="BM44" s="4869"/>
      <c r="BN44" s="4857"/>
      <c r="BO44" s="4857"/>
      <c r="BP44" s="4857"/>
      <c r="BQ44" s="4857"/>
      <c r="BR44" s="4857"/>
      <c r="BS44" s="4857"/>
      <c r="BT44" s="4857"/>
      <c r="BU44" s="4857"/>
      <c r="BV44" s="4857"/>
      <c r="BW44" s="4857"/>
      <c r="BX44" s="4857"/>
      <c r="BY44" s="4857"/>
      <c r="BZ44" s="4857"/>
      <c r="CA44" s="4857"/>
      <c r="CB44" s="4857"/>
      <c r="CC44" s="4857"/>
      <c r="CD44" s="4857"/>
      <c r="CE44" s="4857"/>
      <c r="CF44" s="4857"/>
      <c r="CG44" s="4861"/>
      <c r="CH44" s="4861"/>
      <c r="CI44" s="4861"/>
      <c r="CJ44" s="4861"/>
      <c r="CK44" s="4861"/>
      <c r="CL44" s="4861"/>
      <c r="CM44" s="4861"/>
      <c r="CN44" s="4861"/>
      <c r="CO44" s="4861"/>
      <c r="CP44" s="4861"/>
      <c r="CQ44" s="4862"/>
    </row>
    <row r="45" spans="1:95" ht="15" customHeight="1" thickTop="1">
      <c r="A45" s="2067"/>
      <c r="B45" s="2068"/>
      <c r="C45" s="2070"/>
      <c r="D45" s="2071"/>
      <c r="E45" s="2071"/>
      <c r="F45" s="2077"/>
      <c r="G45" s="2071"/>
      <c r="H45" s="2071"/>
      <c r="I45" s="2071"/>
      <c r="J45" s="2071"/>
      <c r="K45" s="2071"/>
      <c r="L45" s="4938" t="s">
        <v>317</v>
      </c>
      <c r="M45" s="4970"/>
      <c r="N45" s="4970"/>
      <c r="O45" s="4970"/>
      <c r="P45" s="4970"/>
      <c r="Q45" s="4970"/>
      <c r="R45" s="4970"/>
      <c r="S45" s="4970"/>
      <c r="T45" s="4970"/>
      <c r="U45" s="4970"/>
      <c r="V45" s="4970"/>
      <c r="W45" s="4970"/>
      <c r="X45" s="4970"/>
      <c r="Y45" s="4970"/>
      <c r="Z45" s="4970"/>
      <c r="AA45" s="4970"/>
      <c r="AB45" s="4970"/>
      <c r="AC45" s="4970"/>
      <c r="AD45" s="4970"/>
      <c r="AE45" s="4970"/>
      <c r="AF45" s="4970"/>
      <c r="AG45" s="4970"/>
      <c r="AH45" s="4970"/>
      <c r="AI45" s="4970"/>
      <c r="AJ45" s="4970"/>
      <c r="AK45" s="4917"/>
      <c r="AL45" s="4917"/>
      <c r="AM45" s="4917"/>
      <c r="AN45" s="4917"/>
      <c r="AO45" s="4917"/>
      <c r="AP45" s="4917"/>
      <c r="AQ45" s="4917"/>
      <c r="AR45" s="4917"/>
      <c r="AS45" s="4917"/>
      <c r="AT45" s="4917"/>
      <c r="AU45" s="4917"/>
      <c r="AV45" s="4917"/>
      <c r="AW45" s="4917"/>
      <c r="AX45" s="4917"/>
      <c r="AY45" s="4917"/>
      <c r="AZ45" s="4917"/>
      <c r="BA45" s="4917"/>
      <c r="BB45" s="4919"/>
      <c r="BC45" s="471"/>
      <c r="BD45" s="4907" t="s">
        <v>317</v>
      </c>
      <c r="BE45" s="4863"/>
      <c r="BF45" s="4863"/>
      <c r="BG45" s="4863"/>
      <c r="BH45" s="4863"/>
      <c r="BI45" s="4863"/>
      <c r="BJ45" s="4863"/>
      <c r="BK45" s="4863"/>
      <c r="BL45" s="4863"/>
      <c r="BM45" s="4863"/>
      <c r="BN45" s="4863"/>
      <c r="BO45" s="4863"/>
      <c r="BP45" s="4863"/>
      <c r="BQ45" s="4863"/>
      <c r="BR45" s="4863"/>
      <c r="BS45" s="4863"/>
      <c r="BT45" s="4863"/>
      <c r="BU45" s="4863"/>
      <c r="BV45" s="4863"/>
      <c r="BW45" s="5079"/>
      <c r="BX45" s="5079"/>
      <c r="BY45" s="5079"/>
      <c r="BZ45" s="5079"/>
      <c r="CA45" s="5079"/>
      <c r="CB45" s="5079"/>
      <c r="CC45" s="5079"/>
      <c r="CD45" s="5079"/>
      <c r="CE45" s="5079"/>
      <c r="CF45" s="5079"/>
      <c r="CG45" s="4863"/>
      <c r="CH45" s="4863"/>
      <c r="CI45" s="4863"/>
      <c r="CJ45" s="4863"/>
      <c r="CK45" s="4863"/>
      <c r="CL45" s="4863"/>
      <c r="CM45" s="4863"/>
      <c r="CN45" s="4863"/>
      <c r="CO45" s="4863"/>
      <c r="CP45" s="4863"/>
      <c r="CQ45" s="4866"/>
    </row>
    <row r="46" spans="1:95" ht="15" customHeight="1" thickBot="1">
      <c r="A46" s="2067"/>
      <c r="B46" s="2068"/>
      <c r="C46" s="2070"/>
      <c r="D46" s="2074"/>
      <c r="E46" s="2074"/>
      <c r="F46" s="2074"/>
      <c r="G46" s="2074"/>
      <c r="H46" s="2074"/>
      <c r="I46" s="2074"/>
      <c r="J46" s="2071"/>
      <c r="K46" s="2071"/>
      <c r="L46" s="4939"/>
      <c r="M46" s="4972"/>
      <c r="N46" s="4972"/>
      <c r="O46" s="4972"/>
      <c r="P46" s="4972"/>
      <c r="Q46" s="4972"/>
      <c r="R46" s="4972"/>
      <c r="S46" s="4972"/>
      <c r="T46" s="4972"/>
      <c r="U46" s="4972"/>
      <c r="V46" s="4972"/>
      <c r="W46" s="4972"/>
      <c r="X46" s="4972"/>
      <c r="Y46" s="4972"/>
      <c r="Z46" s="4972"/>
      <c r="AA46" s="4972"/>
      <c r="AB46" s="4972"/>
      <c r="AC46" s="4972"/>
      <c r="AD46" s="4972"/>
      <c r="AE46" s="4972"/>
      <c r="AF46" s="4972"/>
      <c r="AG46" s="4972"/>
      <c r="AH46" s="4972"/>
      <c r="AI46" s="4972"/>
      <c r="AJ46" s="4972"/>
      <c r="AK46" s="4920"/>
      <c r="AL46" s="4920"/>
      <c r="AM46" s="4920"/>
      <c r="AN46" s="4920"/>
      <c r="AO46" s="4920"/>
      <c r="AP46" s="4920"/>
      <c r="AQ46" s="4920"/>
      <c r="AR46" s="4920"/>
      <c r="AS46" s="4920"/>
      <c r="AT46" s="4920"/>
      <c r="AU46" s="4920"/>
      <c r="AV46" s="4920"/>
      <c r="AW46" s="4920"/>
      <c r="AX46" s="4920"/>
      <c r="AY46" s="4920"/>
      <c r="AZ46" s="4920"/>
      <c r="BA46" s="4920"/>
      <c r="BB46" s="4921"/>
      <c r="BC46" s="471"/>
      <c r="BD46" s="4908"/>
      <c r="BE46" s="4865"/>
      <c r="BF46" s="4865"/>
      <c r="BG46" s="4865"/>
      <c r="BH46" s="4865"/>
      <c r="BI46" s="4865"/>
      <c r="BJ46" s="4865"/>
      <c r="BK46" s="4865"/>
      <c r="BL46" s="4865"/>
      <c r="BM46" s="4865"/>
      <c r="BN46" s="4865"/>
      <c r="BO46" s="4865"/>
      <c r="BP46" s="4865"/>
      <c r="BQ46" s="4865"/>
      <c r="BR46" s="4865"/>
      <c r="BS46" s="4865"/>
      <c r="BT46" s="4865"/>
      <c r="BU46" s="4865"/>
      <c r="BV46" s="4865"/>
      <c r="BW46" s="5080"/>
      <c r="BX46" s="5080"/>
      <c r="BY46" s="5080"/>
      <c r="BZ46" s="5080"/>
      <c r="CA46" s="5080"/>
      <c r="CB46" s="5080"/>
      <c r="CC46" s="5080"/>
      <c r="CD46" s="5080"/>
      <c r="CE46" s="5080"/>
      <c r="CF46" s="5080"/>
      <c r="CG46" s="4865"/>
      <c r="CH46" s="4865"/>
      <c r="CI46" s="4865"/>
      <c r="CJ46" s="4865"/>
      <c r="CK46" s="4865"/>
      <c r="CL46" s="4865"/>
      <c r="CM46" s="4865"/>
      <c r="CN46" s="4865"/>
      <c r="CO46" s="4865"/>
      <c r="CP46" s="4865"/>
      <c r="CQ46" s="4867"/>
    </row>
    <row r="47" spans="1:95" ht="15" customHeight="1" thickTop="1">
      <c r="A47" s="2067"/>
      <c r="B47" s="2068"/>
      <c r="C47" s="2070"/>
      <c r="D47" s="2071" t="s">
        <v>30</v>
      </c>
      <c r="E47" s="2082" t="s">
        <v>568</v>
      </c>
      <c r="F47" s="2074"/>
      <c r="G47" s="2074"/>
      <c r="H47" s="2074"/>
      <c r="I47" s="2074"/>
      <c r="J47" s="2071"/>
      <c r="K47" s="2071"/>
      <c r="L47" s="4940"/>
      <c r="M47" s="4898"/>
      <c r="N47" s="4898"/>
      <c r="O47" s="4898"/>
      <c r="P47" s="4898"/>
      <c r="Q47" s="4898"/>
      <c r="R47" s="4898"/>
      <c r="S47" s="4898"/>
      <c r="T47" s="4898"/>
      <c r="U47" s="4898"/>
      <c r="V47" s="4898"/>
      <c r="W47" s="4898"/>
      <c r="X47" s="4898"/>
      <c r="Y47" s="4898"/>
      <c r="Z47" s="4898"/>
      <c r="AA47" s="4898"/>
      <c r="AB47" s="4898"/>
      <c r="AC47" s="4898"/>
      <c r="AD47" s="4898"/>
      <c r="AE47" s="4898"/>
      <c r="AF47" s="4898"/>
      <c r="AG47" s="4898"/>
      <c r="AH47" s="4898"/>
      <c r="AI47" s="4898"/>
      <c r="AJ47" s="4898"/>
      <c r="AK47" s="4982"/>
      <c r="AL47" s="4982"/>
      <c r="AM47" s="4982"/>
      <c r="AN47" s="4982"/>
      <c r="AO47" s="4982"/>
      <c r="AP47" s="4982"/>
      <c r="AQ47" s="4982"/>
      <c r="AR47" s="4982"/>
      <c r="AS47" s="4982"/>
      <c r="AT47" s="4898"/>
      <c r="AU47" s="4898"/>
      <c r="AV47" s="4898"/>
      <c r="AW47" s="4898"/>
      <c r="AX47" s="4898"/>
      <c r="AY47" s="4898"/>
      <c r="AZ47" s="4898"/>
      <c r="BA47" s="4898"/>
      <c r="BB47" s="4898"/>
      <c r="BC47" s="471"/>
      <c r="BD47" s="4908"/>
      <c r="BE47" s="4858"/>
      <c r="BF47" s="4858"/>
      <c r="BG47" s="4858"/>
      <c r="BH47" s="4858"/>
      <c r="BI47" s="4858"/>
      <c r="BJ47" s="4858"/>
      <c r="BK47" s="4858"/>
      <c r="BL47" s="4858"/>
      <c r="BM47" s="4858"/>
      <c r="BN47" s="4856"/>
      <c r="BO47" s="4856"/>
      <c r="BP47" s="4856"/>
      <c r="BQ47" s="4856"/>
      <c r="BR47" s="4856"/>
      <c r="BS47" s="4856"/>
      <c r="BT47" s="4856"/>
      <c r="BU47" s="4856"/>
      <c r="BV47" s="4856"/>
      <c r="BW47" s="4856"/>
      <c r="BX47" s="4856"/>
      <c r="BY47" s="4856"/>
      <c r="BZ47" s="4856"/>
      <c r="CA47" s="4856"/>
      <c r="CB47" s="4856"/>
      <c r="CC47" s="4856"/>
      <c r="CD47" s="4856"/>
      <c r="CE47" s="4856"/>
      <c r="CF47" s="4856"/>
      <c r="CG47" s="4858">
        <f>M47+AB47+AT47-BE47+BN47-BW47</f>
        <v>0</v>
      </c>
      <c r="CH47" s="4859"/>
      <c r="CI47" s="4859"/>
      <c r="CJ47" s="4859"/>
      <c r="CK47" s="4859"/>
      <c r="CL47" s="4859"/>
      <c r="CM47" s="4859"/>
      <c r="CN47" s="4859"/>
      <c r="CO47" s="4859"/>
      <c r="CP47" s="4859"/>
      <c r="CQ47" s="4860"/>
    </row>
    <row r="48" spans="1:95" ht="15" customHeight="1" thickBot="1">
      <c r="A48" s="2067"/>
      <c r="B48" s="2068"/>
      <c r="C48" s="2070"/>
      <c r="D48" s="2078"/>
      <c r="E48" s="2073" t="s">
        <v>569</v>
      </c>
      <c r="F48" s="2083"/>
      <c r="G48" s="2083"/>
      <c r="H48" s="2083"/>
      <c r="I48" s="2083"/>
      <c r="J48" s="2074"/>
      <c r="K48" s="2071"/>
      <c r="L48" s="4941"/>
      <c r="M48" s="4857"/>
      <c r="N48" s="4857"/>
      <c r="O48" s="4857"/>
      <c r="P48" s="4857"/>
      <c r="Q48" s="4857"/>
      <c r="R48" s="4857"/>
      <c r="S48" s="4857"/>
      <c r="T48" s="4857"/>
      <c r="U48" s="4857"/>
      <c r="V48" s="4857"/>
      <c r="W48" s="4857"/>
      <c r="X48" s="4857"/>
      <c r="Y48" s="4857"/>
      <c r="Z48" s="4857"/>
      <c r="AA48" s="4857"/>
      <c r="AB48" s="4857"/>
      <c r="AC48" s="4857"/>
      <c r="AD48" s="4857"/>
      <c r="AE48" s="4857"/>
      <c r="AF48" s="4857"/>
      <c r="AG48" s="4857"/>
      <c r="AH48" s="4857"/>
      <c r="AI48" s="4857"/>
      <c r="AJ48" s="4857"/>
      <c r="AK48" s="4983"/>
      <c r="AL48" s="4983"/>
      <c r="AM48" s="4983"/>
      <c r="AN48" s="4983"/>
      <c r="AO48" s="4983"/>
      <c r="AP48" s="4983"/>
      <c r="AQ48" s="4983"/>
      <c r="AR48" s="4983"/>
      <c r="AS48" s="4983"/>
      <c r="AT48" s="4857"/>
      <c r="AU48" s="4857"/>
      <c r="AV48" s="4857"/>
      <c r="AW48" s="4857"/>
      <c r="AX48" s="4857"/>
      <c r="AY48" s="4857"/>
      <c r="AZ48" s="4857"/>
      <c r="BA48" s="4857"/>
      <c r="BB48" s="4857"/>
      <c r="BC48" s="542"/>
      <c r="BD48" s="4909"/>
      <c r="BE48" s="4869"/>
      <c r="BF48" s="4869"/>
      <c r="BG48" s="4869"/>
      <c r="BH48" s="4869"/>
      <c r="BI48" s="4869"/>
      <c r="BJ48" s="4869"/>
      <c r="BK48" s="4869"/>
      <c r="BL48" s="4869"/>
      <c r="BM48" s="4869"/>
      <c r="BN48" s="4857"/>
      <c r="BO48" s="4857"/>
      <c r="BP48" s="4857"/>
      <c r="BQ48" s="4857"/>
      <c r="BR48" s="4857"/>
      <c r="BS48" s="4857"/>
      <c r="BT48" s="4857"/>
      <c r="BU48" s="4857"/>
      <c r="BV48" s="4857"/>
      <c r="BW48" s="4857"/>
      <c r="BX48" s="4857"/>
      <c r="BY48" s="4857"/>
      <c r="BZ48" s="4857"/>
      <c r="CA48" s="4857"/>
      <c r="CB48" s="4857"/>
      <c r="CC48" s="4857"/>
      <c r="CD48" s="4857"/>
      <c r="CE48" s="4857"/>
      <c r="CF48" s="4857"/>
      <c r="CG48" s="4861"/>
      <c r="CH48" s="4861"/>
      <c r="CI48" s="4861"/>
      <c r="CJ48" s="4861"/>
      <c r="CK48" s="4861"/>
      <c r="CL48" s="4861"/>
      <c r="CM48" s="4861"/>
      <c r="CN48" s="4861"/>
      <c r="CO48" s="4861"/>
      <c r="CP48" s="4861"/>
      <c r="CQ48" s="4862"/>
    </row>
    <row r="49" spans="1:95" ht="15" customHeight="1" thickTop="1">
      <c r="A49" s="2067"/>
      <c r="B49" s="2068"/>
      <c r="C49" s="2070"/>
      <c r="D49" s="2071"/>
      <c r="E49" s="2084"/>
      <c r="F49" s="2084"/>
      <c r="G49" s="2084"/>
      <c r="H49" s="2084"/>
      <c r="I49" s="2084"/>
      <c r="J49" s="2074"/>
      <c r="K49" s="2071"/>
      <c r="L49" s="4968" t="s">
        <v>318</v>
      </c>
      <c r="M49" s="4967"/>
      <c r="N49" s="4967"/>
      <c r="O49" s="4967"/>
      <c r="P49" s="4967"/>
      <c r="Q49" s="4967"/>
      <c r="R49" s="4967"/>
      <c r="S49" s="4967"/>
      <c r="T49" s="4967"/>
      <c r="U49" s="4967"/>
      <c r="V49" s="4967"/>
      <c r="W49" s="4967"/>
      <c r="X49" s="4967"/>
      <c r="Y49" s="4967"/>
      <c r="Z49" s="4967"/>
      <c r="AA49" s="4967"/>
      <c r="AB49" s="4967"/>
      <c r="AC49" s="4967"/>
      <c r="AD49" s="4967"/>
      <c r="AE49" s="4967"/>
      <c r="AF49" s="4967"/>
      <c r="AG49" s="4967"/>
      <c r="AH49" s="4967"/>
      <c r="AI49" s="4967"/>
      <c r="AJ49" s="4967"/>
      <c r="AK49" s="4917"/>
      <c r="AL49" s="4917"/>
      <c r="AM49" s="4917"/>
      <c r="AN49" s="4917"/>
      <c r="AO49" s="4917"/>
      <c r="AP49" s="4917"/>
      <c r="AQ49" s="4917"/>
      <c r="AR49" s="4917"/>
      <c r="AS49" s="4917"/>
      <c r="AT49" s="4970"/>
      <c r="AU49" s="4970"/>
      <c r="AV49" s="4970"/>
      <c r="AW49" s="4970"/>
      <c r="AX49" s="4970"/>
      <c r="AY49" s="4970"/>
      <c r="AZ49" s="4970"/>
      <c r="BA49" s="4970"/>
      <c r="BB49" s="4971"/>
      <c r="BC49" s="542"/>
      <c r="BD49" s="4951" t="s">
        <v>318</v>
      </c>
      <c r="BE49" s="5081"/>
      <c r="BF49" s="5081"/>
      <c r="BG49" s="5081"/>
      <c r="BH49" s="5081"/>
      <c r="BI49" s="5081"/>
      <c r="BJ49" s="5081"/>
      <c r="BK49" s="5081"/>
      <c r="BL49" s="5081"/>
      <c r="BM49" s="5081"/>
      <c r="BN49" s="5081"/>
      <c r="BO49" s="5081"/>
      <c r="BP49" s="5081"/>
      <c r="BQ49" s="5081"/>
      <c r="BR49" s="5081"/>
      <c r="BS49" s="5081"/>
      <c r="BT49" s="5081"/>
      <c r="BU49" s="5081"/>
      <c r="BV49" s="5081"/>
      <c r="BW49" s="5079"/>
      <c r="BX49" s="5079"/>
      <c r="BY49" s="5079"/>
      <c r="BZ49" s="5079"/>
      <c r="CA49" s="5079"/>
      <c r="CB49" s="5079"/>
      <c r="CC49" s="5079"/>
      <c r="CD49" s="5079"/>
      <c r="CE49" s="5079"/>
      <c r="CF49" s="5079"/>
      <c r="CG49" s="5081"/>
      <c r="CH49" s="5081"/>
      <c r="CI49" s="5081"/>
      <c r="CJ49" s="5081"/>
      <c r="CK49" s="5081"/>
      <c r="CL49" s="5081"/>
      <c r="CM49" s="5081"/>
      <c r="CN49" s="5081"/>
      <c r="CO49" s="5081"/>
      <c r="CP49" s="5081"/>
      <c r="CQ49" s="3712"/>
    </row>
    <row r="50" spans="1:95" ht="15" customHeight="1" thickBot="1">
      <c r="A50" s="2067"/>
      <c r="B50" s="2068"/>
      <c r="C50" s="2070"/>
      <c r="D50" s="2074"/>
      <c r="E50" s="2074"/>
      <c r="F50" s="2074"/>
      <c r="G50" s="2085"/>
      <c r="H50" s="2085"/>
      <c r="I50" s="2085"/>
      <c r="J50" s="2085"/>
      <c r="K50" s="2071"/>
      <c r="L50" s="4969"/>
      <c r="M50" s="4936"/>
      <c r="N50" s="4936"/>
      <c r="O50" s="4936"/>
      <c r="P50" s="4936"/>
      <c r="Q50" s="4936"/>
      <c r="R50" s="4936"/>
      <c r="S50" s="4936"/>
      <c r="T50" s="4936"/>
      <c r="U50" s="4936"/>
      <c r="V50" s="4936"/>
      <c r="W50" s="4936"/>
      <c r="X50" s="4936"/>
      <c r="Y50" s="4936"/>
      <c r="Z50" s="4936"/>
      <c r="AA50" s="4936"/>
      <c r="AB50" s="4936"/>
      <c r="AC50" s="4936"/>
      <c r="AD50" s="4936"/>
      <c r="AE50" s="4936"/>
      <c r="AF50" s="4936"/>
      <c r="AG50" s="4936"/>
      <c r="AH50" s="4936"/>
      <c r="AI50" s="4936"/>
      <c r="AJ50" s="4936"/>
      <c r="AK50" s="4920"/>
      <c r="AL50" s="4920"/>
      <c r="AM50" s="4920"/>
      <c r="AN50" s="4920"/>
      <c r="AO50" s="4920"/>
      <c r="AP50" s="4920"/>
      <c r="AQ50" s="4920"/>
      <c r="AR50" s="4920"/>
      <c r="AS50" s="4920"/>
      <c r="AT50" s="4972"/>
      <c r="AU50" s="4972"/>
      <c r="AV50" s="4972"/>
      <c r="AW50" s="4972"/>
      <c r="AX50" s="4972"/>
      <c r="AY50" s="4972"/>
      <c r="AZ50" s="4972"/>
      <c r="BA50" s="4972"/>
      <c r="BB50" s="4973"/>
      <c r="BC50" s="543"/>
      <c r="BD50" s="4952"/>
      <c r="BE50" s="5082"/>
      <c r="BF50" s="5082"/>
      <c r="BG50" s="5082"/>
      <c r="BH50" s="5082"/>
      <c r="BI50" s="5082"/>
      <c r="BJ50" s="5082"/>
      <c r="BK50" s="5082"/>
      <c r="BL50" s="5082"/>
      <c r="BM50" s="5082"/>
      <c r="BN50" s="5082"/>
      <c r="BO50" s="5082"/>
      <c r="BP50" s="5082"/>
      <c r="BQ50" s="5082"/>
      <c r="BR50" s="5082"/>
      <c r="BS50" s="5082"/>
      <c r="BT50" s="5082"/>
      <c r="BU50" s="5082"/>
      <c r="BV50" s="5082"/>
      <c r="BW50" s="5080"/>
      <c r="BX50" s="5080"/>
      <c r="BY50" s="5080"/>
      <c r="BZ50" s="5080"/>
      <c r="CA50" s="5080"/>
      <c r="CB50" s="5080"/>
      <c r="CC50" s="5080"/>
      <c r="CD50" s="5080"/>
      <c r="CE50" s="5080"/>
      <c r="CF50" s="5080"/>
      <c r="CG50" s="5082"/>
      <c r="CH50" s="5082"/>
      <c r="CI50" s="5082"/>
      <c r="CJ50" s="5082"/>
      <c r="CK50" s="5082"/>
      <c r="CL50" s="5082"/>
      <c r="CM50" s="5082"/>
      <c r="CN50" s="5082"/>
      <c r="CO50" s="5082"/>
      <c r="CP50" s="5082"/>
      <c r="CQ50" s="3713"/>
    </row>
    <row r="51" spans="1:95" ht="15" customHeight="1" thickTop="1">
      <c r="A51" s="2067"/>
      <c r="B51" s="2068"/>
      <c r="C51" s="2070"/>
      <c r="D51" s="2071" t="s">
        <v>44</v>
      </c>
      <c r="E51" s="2069" t="s">
        <v>157</v>
      </c>
      <c r="F51" s="2074"/>
      <c r="G51" s="2085"/>
      <c r="H51" s="2085"/>
      <c r="I51" s="2085"/>
      <c r="J51" s="2085"/>
      <c r="K51" s="2071"/>
      <c r="L51" s="4926"/>
      <c r="M51" s="4898"/>
      <c r="N51" s="4898"/>
      <c r="O51" s="4898"/>
      <c r="P51" s="4898"/>
      <c r="Q51" s="4898"/>
      <c r="R51" s="4898"/>
      <c r="S51" s="4898"/>
      <c r="T51" s="4898"/>
      <c r="U51" s="4898"/>
      <c r="V51" s="4898"/>
      <c r="W51" s="4898"/>
      <c r="X51" s="4898"/>
      <c r="Y51" s="4898"/>
      <c r="Z51" s="4898"/>
      <c r="AA51" s="4898"/>
      <c r="AB51" s="4898"/>
      <c r="AC51" s="4898"/>
      <c r="AD51" s="4898"/>
      <c r="AE51" s="4898"/>
      <c r="AF51" s="4898"/>
      <c r="AG51" s="4898"/>
      <c r="AH51" s="4898"/>
      <c r="AI51" s="4898"/>
      <c r="AJ51" s="4898"/>
      <c r="AK51" s="4898"/>
      <c r="AL51" s="4898"/>
      <c r="AM51" s="4898"/>
      <c r="AN51" s="4898"/>
      <c r="AO51" s="4898"/>
      <c r="AP51" s="4898"/>
      <c r="AQ51" s="4898"/>
      <c r="AR51" s="4898"/>
      <c r="AS51" s="4898"/>
      <c r="AT51" s="4898"/>
      <c r="AU51" s="4898"/>
      <c r="AV51" s="4898"/>
      <c r="AW51" s="4898"/>
      <c r="AX51" s="4898"/>
      <c r="AY51" s="4898"/>
      <c r="AZ51" s="4898"/>
      <c r="BA51" s="4898"/>
      <c r="BB51" s="4898"/>
      <c r="BC51" s="543"/>
      <c r="BD51" s="4903"/>
      <c r="BE51" s="4858"/>
      <c r="BF51" s="4858"/>
      <c r="BG51" s="4858"/>
      <c r="BH51" s="4858"/>
      <c r="BI51" s="4858"/>
      <c r="BJ51" s="4858"/>
      <c r="BK51" s="4858"/>
      <c r="BL51" s="4858"/>
      <c r="BM51" s="4858"/>
      <c r="BN51" s="4856"/>
      <c r="BO51" s="4856"/>
      <c r="BP51" s="4856"/>
      <c r="BQ51" s="4856"/>
      <c r="BR51" s="4856"/>
      <c r="BS51" s="4856"/>
      <c r="BT51" s="4856"/>
      <c r="BU51" s="4856"/>
      <c r="BV51" s="4856"/>
      <c r="BW51" s="4856"/>
      <c r="BX51" s="4856"/>
      <c r="BY51" s="4856"/>
      <c r="BZ51" s="4856"/>
      <c r="CA51" s="4856"/>
      <c r="CB51" s="4856"/>
      <c r="CC51" s="4856"/>
      <c r="CD51" s="4856"/>
      <c r="CE51" s="4856"/>
      <c r="CF51" s="4856"/>
      <c r="CG51" s="4858">
        <f>M51+AB51+AK51+AT51-BE51+BN51-BW51</f>
        <v>0</v>
      </c>
      <c r="CH51" s="4859"/>
      <c r="CI51" s="4859"/>
      <c r="CJ51" s="4859"/>
      <c r="CK51" s="4859"/>
      <c r="CL51" s="4859"/>
      <c r="CM51" s="4859"/>
      <c r="CN51" s="4859"/>
      <c r="CO51" s="4859"/>
      <c r="CP51" s="4859"/>
      <c r="CQ51" s="4860"/>
    </row>
    <row r="52" spans="1:95" ht="15" customHeight="1" thickBot="1">
      <c r="A52" s="2067"/>
      <c r="B52" s="2068"/>
      <c r="C52" s="2070"/>
      <c r="D52" s="2071"/>
      <c r="E52" s="2086" t="s">
        <v>1070</v>
      </c>
      <c r="F52" s="2074"/>
      <c r="G52" s="2085"/>
      <c r="H52" s="2085"/>
      <c r="I52" s="2085"/>
      <c r="J52" s="2085"/>
      <c r="K52" s="2071"/>
      <c r="L52" s="4937"/>
      <c r="M52" s="4857"/>
      <c r="N52" s="4857"/>
      <c r="O52" s="4857"/>
      <c r="P52" s="4857"/>
      <c r="Q52" s="4857"/>
      <c r="R52" s="4857"/>
      <c r="S52" s="4857"/>
      <c r="T52" s="4857"/>
      <c r="U52" s="4857"/>
      <c r="V52" s="4857"/>
      <c r="W52" s="4857"/>
      <c r="X52" s="4857"/>
      <c r="Y52" s="4857"/>
      <c r="Z52" s="4857"/>
      <c r="AA52" s="4857"/>
      <c r="AB52" s="4857"/>
      <c r="AC52" s="4857"/>
      <c r="AD52" s="4857"/>
      <c r="AE52" s="4857"/>
      <c r="AF52" s="4857"/>
      <c r="AG52" s="4857"/>
      <c r="AH52" s="4857"/>
      <c r="AI52" s="4857"/>
      <c r="AJ52" s="4857"/>
      <c r="AK52" s="4857"/>
      <c r="AL52" s="4857"/>
      <c r="AM52" s="4857"/>
      <c r="AN52" s="4857"/>
      <c r="AO52" s="4857"/>
      <c r="AP52" s="4857"/>
      <c r="AQ52" s="4857"/>
      <c r="AR52" s="4857"/>
      <c r="AS52" s="4857"/>
      <c r="AT52" s="4857"/>
      <c r="AU52" s="4857"/>
      <c r="AV52" s="4857"/>
      <c r="AW52" s="4857"/>
      <c r="AX52" s="4857"/>
      <c r="AY52" s="4857"/>
      <c r="AZ52" s="4857"/>
      <c r="BA52" s="4857"/>
      <c r="BB52" s="4857"/>
      <c r="BC52" s="542"/>
      <c r="BD52" s="4904"/>
      <c r="BE52" s="4869"/>
      <c r="BF52" s="4869"/>
      <c r="BG52" s="4869"/>
      <c r="BH52" s="4869"/>
      <c r="BI52" s="4869"/>
      <c r="BJ52" s="4869"/>
      <c r="BK52" s="4869"/>
      <c r="BL52" s="4869"/>
      <c r="BM52" s="4869"/>
      <c r="BN52" s="4857"/>
      <c r="BO52" s="4857"/>
      <c r="BP52" s="4857"/>
      <c r="BQ52" s="4857"/>
      <c r="BR52" s="4857"/>
      <c r="BS52" s="4857"/>
      <c r="BT52" s="4857"/>
      <c r="BU52" s="4857"/>
      <c r="BV52" s="4857"/>
      <c r="BW52" s="4857"/>
      <c r="BX52" s="4857"/>
      <c r="BY52" s="4857"/>
      <c r="BZ52" s="4857"/>
      <c r="CA52" s="4857"/>
      <c r="CB52" s="4857"/>
      <c r="CC52" s="4857"/>
      <c r="CD52" s="4857"/>
      <c r="CE52" s="4857"/>
      <c r="CF52" s="4857"/>
      <c r="CG52" s="4861"/>
      <c r="CH52" s="4861"/>
      <c r="CI52" s="4861"/>
      <c r="CJ52" s="4861"/>
      <c r="CK52" s="4861"/>
      <c r="CL52" s="4861"/>
      <c r="CM52" s="4861"/>
      <c r="CN52" s="4861"/>
      <c r="CO52" s="4861"/>
      <c r="CP52" s="4861"/>
      <c r="CQ52" s="4862"/>
    </row>
    <row r="53" spans="1:95" ht="15" customHeight="1" thickTop="1">
      <c r="A53" s="2067"/>
      <c r="B53" s="2068"/>
      <c r="C53" s="2087"/>
      <c r="D53" s="2070"/>
      <c r="E53" s="2074"/>
      <c r="F53" s="2073"/>
      <c r="G53" s="2071"/>
      <c r="H53" s="2071"/>
      <c r="I53" s="2071"/>
      <c r="J53" s="2071"/>
      <c r="K53" s="2071"/>
      <c r="L53" s="4968">
        <v>12</v>
      </c>
      <c r="M53" s="4953"/>
      <c r="N53" s="4954"/>
      <c r="O53" s="4954"/>
      <c r="P53" s="4954"/>
      <c r="Q53" s="4954"/>
      <c r="R53" s="4954"/>
      <c r="S53" s="4954"/>
      <c r="T53" s="4954"/>
      <c r="U53" s="4954"/>
      <c r="V53" s="4954"/>
      <c r="W53" s="4954"/>
      <c r="X53" s="4954"/>
      <c r="Y53" s="4954"/>
      <c r="Z53" s="4954"/>
      <c r="AA53" s="4955"/>
      <c r="AB53" s="4953"/>
      <c r="AC53" s="4954"/>
      <c r="AD53" s="4954"/>
      <c r="AE53" s="4954"/>
      <c r="AF53" s="4954"/>
      <c r="AG53" s="4954"/>
      <c r="AH53" s="4954"/>
      <c r="AI53" s="4954"/>
      <c r="AJ53" s="4955"/>
      <c r="AK53" s="4974"/>
      <c r="AL53" s="4975"/>
      <c r="AM53" s="4975"/>
      <c r="AN53" s="4975"/>
      <c r="AO53" s="4975"/>
      <c r="AP53" s="4975"/>
      <c r="AQ53" s="4975"/>
      <c r="AR53" s="4975"/>
      <c r="AS53" s="4976"/>
      <c r="AT53" s="4959"/>
      <c r="AU53" s="4960"/>
      <c r="AV53" s="4960"/>
      <c r="AW53" s="4960"/>
      <c r="AX53" s="4960"/>
      <c r="AY53" s="4960"/>
      <c r="AZ53" s="4960"/>
      <c r="BA53" s="4960"/>
      <c r="BB53" s="4980"/>
      <c r="BC53" s="471"/>
      <c r="BD53" s="4951">
        <v>12</v>
      </c>
      <c r="BE53" s="4959"/>
      <c r="BF53" s="4960"/>
      <c r="BG53" s="4960"/>
      <c r="BH53" s="4960"/>
      <c r="BI53" s="4960"/>
      <c r="BJ53" s="4960"/>
      <c r="BK53" s="4960"/>
      <c r="BL53" s="4960"/>
      <c r="BM53" s="4961"/>
      <c r="BN53" s="4959"/>
      <c r="BO53" s="4960"/>
      <c r="BP53" s="4960"/>
      <c r="BQ53" s="4960"/>
      <c r="BR53" s="4960"/>
      <c r="BS53" s="4960"/>
      <c r="BT53" s="4960"/>
      <c r="BU53" s="4960"/>
      <c r="BV53" s="4961"/>
      <c r="BW53" s="4953"/>
      <c r="BX53" s="4954"/>
      <c r="BY53" s="4954"/>
      <c r="BZ53" s="4954"/>
      <c r="CA53" s="4954"/>
      <c r="CB53" s="4954"/>
      <c r="CC53" s="4954"/>
      <c r="CD53" s="4954"/>
      <c r="CE53" s="4954"/>
      <c r="CF53" s="4955"/>
      <c r="CG53" s="4959"/>
      <c r="CH53" s="4960"/>
      <c r="CI53" s="4960"/>
      <c r="CJ53" s="4960"/>
      <c r="CK53" s="4960"/>
      <c r="CL53" s="4960"/>
      <c r="CM53" s="4960"/>
      <c r="CN53" s="4960"/>
      <c r="CO53" s="4960"/>
      <c r="CP53" s="4961"/>
      <c r="CQ53" s="4965"/>
    </row>
    <row r="54" spans="1:95" ht="15" customHeight="1" thickBot="1">
      <c r="A54" s="2067"/>
      <c r="B54" s="2068"/>
      <c r="C54" s="2087"/>
      <c r="D54" s="2070"/>
      <c r="E54" s="2074"/>
      <c r="F54" s="2073"/>
      <c r="G54" s="2071"/>
      <c r="H54" s="2071"/>
      <c r="I54" s="2071"/>
      <c r="J54" s="2071"/>
      <c r="K54" s="2071"/>
      <c r="L54" s="4969"/>
      <c r="M54" s="4956"/>
      <c r="N54" s="4957"/>
      <c r="O54" s="4957"/>
      <c r="P54" s="4957"/>
      <c r="Q54" s="4957"/>
      <c r="R54" s="4957"/>
      <c r="S54" s="4957"/>
      <c r="T54" s="4957"/>
      <c r="U54" s="4957"/>
      <c r="V54" s="4957"/>
      <c r="W54" s="4957"/>
      <c r="X54" s="4957"/>
      <c r="Y54" s="4957"/>
      <c r="Z54" s="4957"/>
      <c r="AA54" s="4958"/>
      <c r="AB54" s="4956"/>
      <c r="AC54" s="4957"/>
      <c r="AD54" s="4957"/>
      <c r="AE54" s="4957"/>
      <c r="AF54" s="4957"/>
      <c r="AG54" s="4957"/>
      <c r="AH54" s="4957"/>
      <c r="AI54" s="4957"/>
      <c r="AJ54" s="4958"/>
      <c r="AK54" s="4977"/>
      <c r="AL54" s="4978"/>
      <c r="AM54" s="4978"/>
      <c r="AN54" s="4978"/>
      <c r="AO54" s="4978"/>
      <c r="AP54" s="4978"/>
      <c r="AQ54" s="4978"/>
      <c r="AR54" s="4978"/>
      <c r="AS54" s="4979"/>
      <c r="AT54" s="4962"/>
      <c r="AU54" s="4963"/>
      <c r="AV54" s="4963"/>
      <c r="AW54" s="4963"/>
      <c r="AX54" s="4963"/>
      <c r="AY54" s="4963"/>
      <c r="AZ54" s="4963"/>
      <c r="BA54" s="4963"/>
      <c r="BB54" s="4981"/>
      <c r="BC54" s="471"/>
      <c r="BD54" s="4952"/>
      <c r="BE54" s="4962"/>
      <c r="BF54" s="4963"/>
      <c r="BG54" s="4963"/>
      <c r="BH54" s="4963"/>
      <c r="BI54" s="4963"/>
      <c r="BJ54" s="4963"/>
      <c r="BK54" s="4963"/>
      <c r="BL54" s="4963"/>
      <c r="BM54" s="4964"/>
      <c r="BN54" s="4962"/>
      <c r="BO54" s="4963"/>
      <c r="BP54" s="4963"/>
      <c r="BQ54" s="4963"/>
      <c r="BR54" s="4963"/>
      <c r="BS54" s="4963"/>
      <c r="BT54" s="4963"/>
      <c r="BU54" s="4963"/>
      <c r="BV54" s="4964"/>
      <c r="BW54" s="4956"/>
      <c r="BX54" s="4957"/>
      <c r="BY54" s="4957"/>
      <c r="BZ54" s="4957"/>
      <c r="CA54" s="4957"/>
      <c r="CB54" s="4957"/>
      <c r="CC54" s="4957"/>
      <c r="CD54" s="4957"/>
      <c r="CE54" s="4957"/>
      <c r="CF54" s="4958"/>
      <c r="CG54" s="4962"/>
      <c r="CH54" s="4963"/>
      <c r="CI54" s="4963"/>
      <c r="CJ54" s="4963"/>
      <c r="CK54" s="4963"/>
      <c r="CL54" s="4963"/>
      <c r="CM54" s="4963"/>
      <c r="CN54" s="4963"/>
      <c r="CO54" s="4963"/>
      <c r="CP54" s="4964"/>
      <c r="CQ54" s="4966"/>
    </row>
    <row r="55" spans="1:95" s="546" customFormat="1" ht="15" customHeight="1" thickTop="1">
      <c r="A55" s="2067"/>
      <c r="B55" s="2098"/>
      <c r="C55" s="2087" t="s">
        <v>552</v>
      </c>
      <c r="D55" s="2099" t="s">
        <v>45</v>
      </c>
      <c r="E55" s="2099"/>
      <c r="F55" s="2097"/>
      <c r="G55" s="2097"/>
      <c r="H55" s="2097"/>
      <c r="I55" s="2097"/>
      <c r="J55" s="2100"/>
      <c r="K55" s="2101"/>
      <c r="L55" s="4926"/>
      <c r="M55" s="4899"/>
      <c r="N55" s="4899"/>
      <c r="O55" s="4899"/>
      <c r="P55" s="4899"/>
      <c r="Q55" s="4899"/>
      <c r="R55" s="4899"/>
      <c r="S55" s="4899"/>
      <c r="T55" s="4899"/>
      <c r="U55" s="4899"/>
      <c r="V55" s="4899"/>
      <c r="W55" s="4899"/>
      <c r="X55" s="4899"/>
      <c r="Y55" s="4899"/>
      <c r="Z55" s="4899"/>
      <c r="AA55" s="4899"/>
      <c r="AB55" s="4899"/>
      <c r="AC55" s="4899"/>
      <c r="AD55" s="4899"/>
      <c r="AE55" s="4899"/>
      <c r="AF55" s="4899"/>
      <c r="AG55" s="4899"/>
      <c r="AH55" s="4899"/>
      <c r="AI55" s="4899"/>
      <c r="AJ55" s="4899"/>
      <c r="AK55" s="4898"/>
      <c r="AL55" s="4898"/>
      <c r="AM55" s="4898"/>
      <c r="AN55" s="4898"/>
      <c r="AO55" s="4898"/>
      <c r="AP55" s="4898"/>
      <c r="AQ55" s="4898"/>
      <c r="AR55" s="4898"/>
      <c r="AS55" s="4898"/>
      <c r="AT55" s="4898"/>
      <c r="AU55" s="4898"/>
      <c r="AV55" s="4898"/>
      <c r="AW55" s="4898"/>
      <c r="AX55" s="4898"/>
      <c r="AY55" s="4898"/>
      <c r="AZ55" s="4898"/>
      <c r="BA55" s="4898"/>
      <c r="BB55" s="4898"/>
      <c r="BC55" s="1650"/>
      <c r="BD55" s="4903"/>
      <c r="BE55" s="4858"/>
      <c r="BF55" s="4858"/>
      <c r="BG55" s="4858"/>
      <c r="BH55" s="4858"/>
      <c r="BI55" s="4858"/>
      <c r="BJ55" s="4858"/>
      <c r="BK55" s="4858"/>
      <c r="BL55" s="4858"/>
      <c r="BM55" s="4858"/>
      <c r="BN55" s="4856"/>
      <c r="BO55" s="4856"/>
      <c r="BP55" s="4856"/>
      <c r="BQ55" s="4856"/>
      <c r="BR55" s="4856"/>
      <c r="BS55" s="4856"/>
      <c r="BT55" s="4856"/>
      <c r="BU55" s="4856"/>
      <c r="BV55" s="4856"/>
      <c r="BW55" s="4856"/>
      <c r="BX55" s="4856"/>
      <c r="BY55" s="4856"/>
      <c r="BZ55" s="4856"/>
      <c r="CA55" s="4856"/>
      <c r="CB55" s="4856"/>
      <c r="CC55" s="4856"/>
      <c r="CD55" s="4856"/>
      <c r="CE55" s="4856"/>
      <c r="CF55" s="4856"/>
      <c r="CG55" s="4858">
        <f>M55+AB55+AK55+AT55-BE55+BN55-BW55</f>
        <v>0</v>
      </c>
      <c r="CH55" s="4859"/>
      <c r="CI55" s="4859"/>
      <c r="CJ55" s="4859"/>
      <c r="CK55" s="4859"/>
      <c r="CL55" s="4859"/>
      <c r="CM55" s="4859"/>
      <c r="CN55" s="4859"/>
      <c r="CO55" s="4859"/>
      <c r="CP55" s="4859"/>
      <c r="CQ55" s="4860"/>
    </row>
    <row r="56" spans="1:95" s="546" customFormat="1" ht="15" customHeight="1" thickBot="1">
      <c r="A56" s="2067"/>
      <c r="B56" s="2098"/>
      <c r="C56" s="2096"/>
      <c r="D56" s="2102" t="s">
        <v>46</v>
      </c>
      <c r="E56" s="2102"/>
      <c r="F56" s="2103"/>
      <c r="G56" s="2103"/>
      <c r="H56" s="2103"/>
      <c r="I56" s="2103"/>
      <c r="J56" s="2100"/>
      <c r="K56" s="2101"/>
      <c r="L56" s="4937"/>
      <c r="M56" s="4869"/>
      <c r="N56" s="4869"/>
      <c r="O56" s="4869"/>
      <c r="P56" s="4869"/>
      <c r="Q56" s="4869"/>
      <c r="R56" s="4869"/>
      <c r="S56" s="4869"/>
      <c r="T56" s="4869"/>
      <c r="U56" s="4869"/>
      <c r="V56" s="4869"/>
      <c r="W56" s="4869"/>
      <c r="X56" s="4869"/>
      <c r="Y56" s="4869"/>
      <c r="Z56" s="4869"/>
      <c r="AA56" s="4869"/>
      <c r="AB56" s="4869"/>
      <c r="AC56" s="4869"/>
      <c r="AD56" s="4869"/>
      <c r="AE56" s="4869"/>
      <c r="AF56" s="4869"/>
      <c r="AG56" s="4869"/>
      <c r="AH56" s="4869"/>
      <c r="AI56" s="4869"/>
      <c r="AJ56" s="4869"/>
      <c r="AK56" s="4857"/>
      <c r="AL56" s="4857"/>
      <c r="AM56" s="4857"/>
      <c r="AN56" s="4857"/>
      <c r="AO56" s="4857"/>
      <c r="AP56" s="4857"/>
      <c r="AQ56" s="4857"/>
      <c r="AR56" s="4857"/>
      <c r="AS56" s="4857"/>
      <c r="AT56" s="4857"/>
      <c r="AU56" s="4857"/>
      <c r="AV56" s="4857"/>
      <c r="AW56" s="4857"/>
      <c r="AX56" s="4857"/>
      <c r="AY56" s="4857"/>
      <c r="AZ56" s="4857"/>
      <c r="BA56" s="4857"/>
      <c r="BB56" s="4857"/>
      <c r="BC56" s="2793"/>
      <c r="BD56" s="4904"/>
      <c r="BE56" s="4869"/>
      <c r="BF56" s="4869"/>
      <c r="BG56" s="4869"/>
      <c r="BH56" s="4869"/>
      <c r="BI56" s="4869"/>
      <c r="BJ56" s="4869"/>
      <c r="BK56" s="4869"/>
      <c r="BL56" s="4869"/>
      <c r="BM56" s="4869"/>
      <c r="BN56" s="4857"/>
      <c r="BO56" s="4857"/>
      <c r="BP56" s="4857"/>
      <c r="BQ56" s="4857"/>
      <c r="BR56" s="4857"/>
      <c r="BS56" s="4857"/>
      <c r="BT56" s="4857"/>
      <c r="BU56" s="4857"/>
      <c r="BV56" s="4857"/>
      <c r="BW56" s="4857"/>
      <c r="BX56" s="4857"/>
      <c r="BY56" s="4857"/>
      <c r="BZ56" s="4857"/>
      <c r="CA56" s="4857"/>
      <c r="CB56" s="4857"/>
      <c r="CC56" s="4857"/>
      <c r="CD56" s="4857"/>
      <c r="CE56" s="4857"/>
      <c r="CF56" s="4857"/>
      <c r="CG56" s="4861"/>
      <c r="CH56" s="4861"/>
      <c r="CI56" s="4861"/>
      <c r="CJ56" s="4861"/>
      <c r="CK56" s="4861"/>
      <c r="CL56" s="4861"/>
      <c r="CM56" s="4861"/>
      <c r="CN56" s="4861"/>
      <c r="CO56" s="4861"/>
      <c r="CP56" s="4861"/>
      <c r="CQ56" s="4862"/>
    </row>
    <row r="57" spans="1:95" s="546" customFormat="1" ht="15" customHeight="1" thickTop="1">
      <c r="A57" s="2104"/>
      <c r="B57" s="2098"/>
      <c r="C57" s="2105"/>
      <c r="D57" s="2105"/>
      <c r="E57" s="1877"/>
      <c r="F57" s="2097"/>
      <c r="G57" s="2097"/>
      <c r="H57" s="2097"/>
      <c r="I57" s="2097"/>
      <c r="J57" s="2097"/>
      <c r="K57" s="2095"/>
      <c r="L57" s="4942" t="s">
        <v>323</v>
      </c>
      <c r="M57" s="4917"/>
      <c r="N57" s="4917"/>
      <c r="O57" s="4917"/>
      <c r="P57" s="4917"/>
      <c r="Q57" s="4917"/>
      <c r="R57" s="4917"/>
      <c r="S57" s="4917"/>
      <c r="T57" s="4917"/>
      <c r="U57" s="4917"/>
      <c r="V57" s="4917"/>
      <c r="W57" s="4917"/>
      <c r="X57" s="4917"/>
      <c r="Y57" s="4917"/>
      <c r="Z57" s="4917"/>
      <c r="AA57" s="4917"/>
      <c r="AB57" s="4900"/>
      <c r="AC57" s="4900"/>
      <c r="AD57" s="4900"/>
      <c r="AE57" s="4900"/>
      <c r="AF57" s="4900"/>
      <c r="AG57" s="4900"/>
      <c r="AH57" s="4900"/>
      <c r="AI57" s="4900"/>
      <c r="AJ57" s="4900"/>
      <c r="AK57" s="4900"/>
      <c r="AL57" s="4900"/>
      <c r="AM57" s="4900"/>
      <c r="AN57" s="4900"/>
      <c r="AO57" s="4900"/>
      <c r="AP57" s="4900"/>
      <c r="AQ57" s="4900"/>
      <c r="AR57" s="4900"/>
      <c r="AS57" s="4900"/>
      <c r="AT57" s="4900"/>
      <c r="AU57" s="4900"/>
      <c r="AV57" s="4900"/>
      <c r="AW57" s="4900"/>
      <c r="AX57" s="4900"/>
      <c r="AY57" s="4900"/>
      <c r="AZ57" s="4900"/>
      <c r="BA57" s="4900"/>
      <c r="BB57" s="4866"/>
      <c r="BC57" s="470"/>
      <c r="BD57" s="4950" t="s">
        <v>323</v>
      </c>
      <c r="BE57" s="4863"/>
      <c r="BF57" s="4863"/>
      <c r="BG57" s="4863"/>
      <c r="BH57" s="4863"/>
      <c r="BI57" s="4863"/>
      <c r="BJ57" s="4863"/>
      <c r="BK57" s="4863"/>
      <c r="BL57" s="4863"/>
      <c r="BM57" s="4863"/>
      <c r="BN57" s="4863"/>
      <c r="BO57" s="4863"/>
      <c r="BP57" s="4863"/>
      <c r="BQ57" s="4863"/>
      <c r="BR57" s="4863"/>
      <c r="BS57" s="4863"/>
      <c r="BT57" s="4863"/>
      <c r="BU57" s="4863"/>
      <c r="BV57" s="4863"/>
      <c r="BW57" s="4863"/>
      <c r="BX57" s="4863"/>
      <c r="BY57" s="4863"/>
      <c r="BZ57" s="4863"/>
      <c r="CA57" s="4863"/>
      <c r="CB57" s="4863"/>
      <c r="CC57" s="4863"/>
      <c r="CD57" s="4863"/>
      <c r="CE57" s="4863"/>
      <c r="CF57" s="4863"/>
      <c r="CG57" s="4863"/>
      <c r="CH57" s="4863"/>
      <c r="CI57" s="4863"/>
      <c r="CJ57" s="4863"/>
      <c r="CK57" s="4863"/>
      <c r="CL57" s="4863"/>
      <c r="CM57" s="4863"/>
      <c r="CN57" s="4863"/>
      <c r="CO57" s="4863"/>
      <c r="CP57" s="4863"/>
      <c r="CQ57" s="4866"/>
    </row>
    <row r="58" spans="1:95" s="546" customFormat="1" ht="15" customHeight="1" thickBot="1">
      <c r="A58" s="2104"/>
      <c r="B58" s="2091"/>
      <c r="C58" s="2069" t="s">
        <v>570</v>
      </c>
      <c r="D58" s="2070" t="s">
        <v>143</v>
      </c>
      <c r="E58" s="2074"/>
      <c r="F58" s="2071"/>
      <c r="G58" s="2071"/>
      <c r="H58" s="2071"/>
      <c r="I58" s="2071"/>
      <c r="J58" s="2071"/>
      <c r="K58" s="2090"/>
      <c r="L58" s="4925"/>
      <c r="M58" s="4920"/>
      <c r="N58" s="4920"/>
      <c r="O58" s="4920"/>
      <c r="P58" s="4920"/>
      <c r="Q58" s="4920"/>
      <c r="R58" s="4920"/>
      <c r="S58" s="4920"/>
      <c r="T58" s="4920"/>
      <c r="U58" s="4920"/>
      <c r="V58" s="4920"/>
      <c r="W58" s="4920"/>
      <c r="X58" s="4920"/>
      <c r="Y58" s="4920"/>
      <c r="Z58" s="4920"/>
      <c r="AA58" s="4920"/>
      <c r="AB58" s="4901"/>
      <c r="AC58" s="4901"/>
      <c r="AD58" s="4901"/>
      <c r="AE58" s="4901"/>
      <c r="AF58" s="4901"/>
      <c r="AG58" s="4901"/>
      <c r="AH58" s="4901"/>
      <c r="AI58" s="4901"/>
      <c r="AJ58" s="4901"/>
      <c r="AK58" s="4901"/>
      <c r="AL58" s="4901"/>
      <c r="AM58" s="4901"/>
      <c r="AN58" s="4901"/>
      <c r="AO58" s="4901"/>
      <c r="AP58" s="4901"/>
      <c r="AQ58" s="4901"/>
      <c r="AR58" s="4901"/>
      <c r="AS58" s="4901"/>
      <c r="AT58" s="4901"/>
      <c r="AU58" s="4901"/>
      <c r="AV58" s="4901"/>
      <c r="AW58" s="4901"/>
      <c r="AX58" s="4901"/>
      <c r="AY58" s="4901"/>
      <c r="AZ58" s="4901"/>
      <c r="BA58" s="4901"/>
      <c r="BB58" s="4934"/>
      <c r="BC58" s="470"/>
      <c r="BD58" s="4903"/>
      <c r="BE58" s="4865"/>
      <c r="BF58" s="4865"/>
      <c r="BG58" s="4865"/>
      <c r="BH58" s="4865"/>
      <c r="BI58" s="4865"/>
      <c r="BJ58" s="4865"/>
      <c r="BK58" s="4865"/>
      <c r="BL58" s="4865"/>
      <c r="BM58" s="4865"/>
      <c r="BN58" s="4865"/>
      <c r="BO58" s="4865"/>
      <c r="BP58" s="4865"/>
      <c r="BQ58" s="4865"/>
      <c r="BR58" s="4865"/>
      <c r="BS58" s="4865"/>
      <c r="BT58" s="4865"/>
      <c r="BU58" s="4865"/>
      <c r="BV58" s="4865"/>
      <c r="BW58" s="4865"/>
      <c r="BX58" s="4865"/>
      <c r="BY58" s="4865"/>
      <c r="BZ58" s="4865"/>
      <c r="CA58" s="4865"/>
      <c r="CB58" s="4865"/>
      <c r="CC58" s="4865"/>
      <c r="CD58" s="4865"/>
      <c r="CE58" s="4865"/>
      <c r="CF58" s="4865"/>
      <c r="CG58" s="4865"/>
      <c r="CH58" s="4865"/>
      <c r="CI58" s="4865"/>
      <c r="CJ58" s="4865"/>
      <c r="CK58" s="4865"/>
      <c r="CL58" s="4865"/>
      <c r="CM58" s="4865"/>
      <c r="CN58" s="4865"/>
      <c r="CO58" s="4865"/>
      <c r="CP58" s="4865"/>
      <c r="CQ58" s="4867"/>
    </row>
    <row r="59" spans="1:95" s="546" customFormat="1" ht="15" customHeight="1" thickTop="1">
      <c r="A59" s="2104"/>
      <c r="B59" s="2091"/>
      <c r="C59" s="2071"/>
      <c r="D59" s="2075" t="s">
        <v>1140</v>
      </c>
      <c r="E59" s="2071"/>
      <c r="F59" s="2071"/>
      <c r="G59" s="2071"/>
      <c r="H59" s="2071"/>
      <c r="I59" s="2071"/>
      <c r="J59" s="2071"/>
      <c r="K59" s="2090"/>
      <c r="L59" s="4926"/>
      <c r="M59" s="4899"/>
      <c r="N59" s="4899"/>
      <c r="O59" s="4899"/>
      <c r="P59" s="4899"/>
      <c r="Q59" s="4899"/>
      <c r="R59" s="4899"/>
      <c r="S59" s="4899"/>
      <c r="T59" s="4899"/>
      <c r="U59" s="4899"/>
      <c r="V59" s="4899"/>
      <c r="W59" s="4899"/>
      <c r="X59" s="4899"/>
      <c r="Y59" s="4899"/>
      <c r="Z59" s="4899"/>
      <c r="AA59" s="4899"/>
      <c r="AB59" s="4898"/>
      <c r="AC59" s="4898"/>
      <c r="AD59" s="4898"/>
      <c r="AE59" s="4898"/>
      <c r="AF59" s="4898"/>
      <c r="AG59" s="4898"/>
      <c r="AH59" s="4898"/>
      <c r="AI59" s="4898"/>
      <c r="AJ59" s="4898"/>
      <c r="AK59" s="4898"/>
      <c r="AL59" s="4898"/>
      <c r="AM59" s="4898"/>
      <c r="AN59" s="4898"/>
      <c r="AO59" s="4898"/>
      <c r="AP59" s="4898"/>
      <c r="AQ59" s="4898"/>
      <c r="AR59" s="4898"/>
      <c r="AS59" s="4898"/>
      <c r="AT59" s="4898"/>
      <c r="AU59" s="4898"/>
      <c r="AV59" s="4898"/>
      <c r="AW59" s="4898"/>
      <c r="AX59" s="4898"/>
      <c r="AY59" s="4898"/>
      <c r="AZ59" s="4898"/>
      <c r="BA59" s="4898"/>
      <c r="BB59" s="4898"/>
      <c r="BC59" s="548"/>
      <c r="BD59" s="4903"/>
      <c r="BE59" s="4858"/>
      <c r="BF59" s="4858"/>
      <c r="BG59" s="4858"/>
      <c r="BH59" s="4858"/>
      <c r="BI59" s="4858"/>
      <c r="BJ59" s="4858"/>
      <c r="BK59" s="4858"/>
      <c r="BL59" s="4858"/>
      <c r="BM59" s="4858"/>
      <c r="BN59" s="4856"/>
      <c r="BO59" s="4856"/>
      <c r="BP59" s="4856"/>
      <c r="BQ59" s="4856"/>
      <c r="BR59" s="4856"/>
      <c r="BS59" s="4856"/>
      <c r="BT59" s="4856"/>
      <c r="BU59" s="4856"/>
      <c r="BV59" s="4856"/>
      <c r="BW59" s="4856"/>
      <c r="BX59" s="4856"/>
      <c r="BY59" s="4856"/>
      <c r="BZ59" s="4856"/>
      <c r="CA59" s="4856"/>
      <c r="CB59" s="4856"/>
      <c r="CC59" s="4856"/>
      <c r="CD59" s="4856"/>
      <c r="CE59" s="4856"/>
      <c r="CF59" s="4856"/>
      <c r="CG59" s="4858">
        <f>M59+AB59+AK59+AT59+-BE59+BN59-BW59</f>
        <v>0</v>
      </c>
      <c r="CH59" s="4859"/>
      <c r="CI59" s="4859"/>
      <c r="CJ59" s="4859"/>
      <c r="CK59" s="4859"/>
      <c r="CL59" s="4859"/>
      <c r="CM59" s="4859"/>
      <c r="CN59" s="4859"/>
      <c r="CO59" s="4859"/>
      <c r="CP59" s="4859"/>
      <c r="CQ59" s="4860"/>
    </row>
    <row r="60" spans="1:95" s="546" customFormat="1" ht="15" customHeight="1" thickBot="1">
      <c r="A60" s="2104"/>
      <c r="B60" s="2091"/>
      <c r="C60" s="2089"/>
      <c r="D60" s="2073" t="s">
        <v>571</v>
      </c>
      <c r="E60" s="2071"/>
      <c r="F60" s="2071"/>
      <c r="G60" s="2071"/>
      <c r="H60" s="2071"/>
      <c r="I60" s="2071"/>
      <c r="J60" s="2071"/>
      <c r="K60" s="2071"/>
      <c r="L60" s="4937"/>
      <c r="M60" s="4869"/>
      <c r="N60" s="4869"/>
      <c r="O60" s="4869"/>
      <c r="P60" s="4869"/>
      <c r="Q60" s="4869"/>
      <c r="R60" s="4869"/>
      <c r="S60" s="4869"/>
      <c r="T60" s="4869"/>
      <c r="U60" s="4869"/>
      <c r="V60" s="4869"/>
      <c r="W60" s="4869"/>
      <c r="X60" s="4869"/>
      <c r="Y60" s="4869"/>
      <c r="Z60" s="4869"/>
      <c r="AA60" s="4869"/>
      <c r="AB60" s="4857"/>
      <c r="AC60" s="4857"/>
      <c r="AD60" s="4857"/>
      <c r="AE60" s="4857"/>
      <c r="AF60" s="4857"/>
      <c r="AG60" s="4857"/>
      <c r="AH60" s="4857"/>
      <c r="AI60" s="4857"/>
      <c r="AJ60" s="4857"/>
      <c r="AK60" s="4857"/>
      <c r="AL60" s="4857"/>
      <c r="AM60" s="4857"/>
      <c r="AN60" s="4857"/>
      <c r="AO60" s="4857"/>
      <c r="AP60" s="4857"/>
      <c r="AQ60" s="4857"/>
      <c r="AR60" s="4857"/>
      <c r="AS60" s="4857"/>
      <c r="AT60" s="4857"/>
      <c r="AU60" s="4857"/>
      <c r="AV60" s="4857"/>
      <c r="AW60" s="4857"/>
      <c r="AX60" s="4857"/>
      <c r="AY60" s="4857"/>
      <c r="AZ60" s="4857"/>
      <c r="BA60" s="4857"/>
      <c r="BB60" s="4857"/>
      <c r="BC60" s="548"/>
      <c r="BD60" s="4904"/>
      <c r="BE60" s="4869"/>
      <c r="BF60" s="4869"/>
      <c r="BG60" s="4869"/>
      <c r="BH60" s="4869"/>
      <c r="BI60" s="4869"/>
      <c r="BJ60" s="4869"/>
      <c r="BK60" s="4869"/>
      <c r="BL60" s="4869"/>
      <c r="BM60" s="4869"/>
      <c r="BN60" s="4857"/>
      <c r="BO60" s="4857"/>
      <c r="BP60" s="4857"/>
      <c r="BQ60" s="4857"/>
      <c r="BR60" s="4857"/>
      <c r="BS60" s="4857"/>
      <c r="BT60" s="4857"/>
      <c r="BU60" s="4857"/>
      <c r="BV60" s="4857"/>
      <c r="BW60" s="4857"/>
      <c r="BX60" s="4857"/>
      <c r="BY60" s="4857"/>
      <c r="BZ60" s="4857"/>
      <c r="CA60" s="4857"/>
      <c r="CB60" s="4857"/>
      <c r="CC60" s="4857"/>
      <c r="CD60" s="4857"/>
      <c r="CE60" s="4857"/>
      <c r="CF60" s="4857"/>
      <c r="CG60" s="4861"/>
      <c r="CH60" s="4861"/>
      <c r="CI60" s="4861"/>
      <c r="CJ60" s="4861"/>
      <c r="CK60" s="4861"/>
      <c r="CL60" s="4861"/>
      <c r="CM60" s="4861"/>
      <c r="CN60" s="4861"/>
      <c r="CO60" s="4861"/>
      <c r="CP60" s="4861"/>
      <c r="CQ60" s="4862"/>
    </row>
    <row r="61" spans="1:95" s="546" customFormat="1" ht="15" customHeight="1" thickTop="1">
      <c r="A61" s="2104"/>
      <c r="B61" s="2091"/>
      <c r="C61" s="2069"/>
      <c r="D61" s="2069"/>
      <c r="E61" s="2071"/>
      <c r="F61" s="2071"/>
      <c r="G61" s="2071"/>
      <c r="H61" s="2071"/>
      <c r="I61" s="2071"/>
      <c r="J61" s="2070"/>
      <c r="K61" s="2071"/>
      <c r="L61" s="4945" t="s">
        <v>347</v>
      </c>
      <c r="M61" s="4900"/>
      <c r="N61" s="4900"/>
      <c r="O61" s="4900"/>
      <c r="P61" s="4900"/>
      <c r="Q61" s="4900"/>
      <c r="R61" s="4900"/>
      <c r="S61" s="4900"/>
      <c r="T61" s="4900"/>
      <c r="U61" s="4900"/>
      <c r="V61" s="4900"/>
      <c r="W61" s="4900"/>
      <c r="X61" s="4900"/>
      <c r="Y61" s="4900"/>
      <c r="Z61" s="4900"/>
      <c r="AA61" s="4900"/>
      <c r="AB61" s="4900"/>
      <c r="AC61" s="4900"/>
      <c r="AD61" s="4900"/>
      <c r="AE61" s="4900"/>
      <c r="AF61" s="4900"/>
      <c r="AG61" s="4900"/>
      <c r="AH61" s="4900"/>
      <c r="AI61" s="4900"/>
      <c r="AJ61" s="4900"/>
      <c r="AK61" s="4917"/>
      <c r="AL61" s="4917"/>
      <c r="AM61" s="4917"/>
      <c r="AN61" s="4917"/>
      <c r="AO61" s="4917"/>
      <c r="AP61" s="4917"/>
      <c r="AQ61" s="4917"/>
      <c r="AR61" s="4917"/>
      <c r="AS61" s="4917"/>
      <c r="AT61" s="4917"/>
      <c r="AU61" s="4917"/>
      <c r="AV61" s="4917"/>
      <c r="AW61" s="4917"/>
      <c r="AX61" s="4917"/>
      <c r="AY61" s="4917"/>
      <c r="AZ61" s="4917"/>
      <c r="BA61" s="4917"/>
      <c r="BB61" s="4919"/>
      <c r="BC61" s="471"/>
      <c r="BD61" s="4943" t="s">
        <v>347</v>
      </c>
      <c r="BE61" s="4863"/>
      <c r="BF61" s="4863"/>
      <c r="BG61" s="4863"/>
      <c r="BH61" s="4863"/>
      <c r="BI61" s="4863"/>
      <c r="BJ61" s="4863"/>
      <c r="BK61" s="4863"/>
      <c r="BL61" s="4863"/>
      <c r="BM61" s="4863"/>
      <c r="BN61" s="4863"/>
      <c r="BO61" s="4863"/>
      <c r="BP61" s="4863"/>
      <c r="BQ61" s="4863"/>
      <c r="BR61" s="4863"/>
      <c r="BS61" s="4863"/>
      <c r="BT61" s="4863"/>
      <c r="BU61" s="4863"/>
      <c r="BV61" s="4863"/>
      <c r="BW61" s="4863"/>
      <c r="BX61" s="4863"/>
      <c r="BY61" s="4863"/>
      <c r="BZ61" s="4863"/>
      <c r="CA61" s="4863"/>
      <c r="CB61" s="4863"/>
      <c r="CC61" s="4863"/>
      <c r="CD61" s="4863"/>
      <c r="CE61" s="4863"/>
      <c r="CF61" s="4863"/>
      <c r="CG61" s="4863"/>
      <c r="CH61" s="4863"/>
      <c r="CI61" s="4863"/>
      <c r="CJ61" s="4863"/>
      <c r="CK61" s="4863"/>
      <c r="CL61" s="4863"/>
      <c r="CM61" s="4863"/>
      <c r="CN61" s="4863"/>
      <c r="CO61" s="4863"/>
      <c r="CP61" s="4863"/>
      <c r="CQ61" s="4866"/>
    </row>
    <row r="62" spans="1:95" s="546" customFormat="1" ht="15" customHeight="1" thickBot="1">
      <c r="A62" s="2104"/>
      <c r="B62" s="2091"/>
      <c r="C62" s="2069"/>
      <c r="D62" s="2962"/>
      <c r="E62" s="2962"/>
      <c r="F62" s="2962"/>
      <c r="G62" s="2962"/>
      <c r="H62" s="2962"/>
      <c r="I62" s="2962"/>
      <c r="J62" s="2962"/>
      <c r="K62" s="2071"/>
      <c r="L62" s="4946"/>
      <c r="M62" s="4901"/>
      <c r="N62" s="4901"/>
      <c r="O62" s="4901"/>
      <c r="P62" s="4901"/>
      <c r="Q62" s="4901"/>
      <c r="R62" s="4901"/>
      <c r="S62" s="4901"/>
      <c r="T62" s="4901"/>
      <c r="U62" s="4901"/>
      <c r="V62" s="4901"/>
      <c r="W62" s="4901"/>
      <c r="X62" s="4901"/>
      <c r="Y62" s="4901"/>
      <c r="Z62" s="4901"/>
      <c r="AA62" s="4901"/>
      <c r="AB62" s="4901"/>
      <c r="AC62" s="4901"/>
      <c r="AD62" s="4901"/>
      <c r="AE62" s="4901"/>
      <c r="AF62" s="4901"/>
      <c r="AG62" s="4901"/>
      <c r="AH62" s="4901"/>
      <c r="AI62" s="4901"/>
      <c r="AJ62" s="4901"/>
      <c r="AK62" s="4918"/>
      <c r="AL62" s="4918"/>
      <c r="AM62" s="4918"/>
      <c r="AN62" s="4918"/>
      <c r="AO62" s="4918"/>
      <c r="AP62" s="4918"/>
      <c r="AQ62" s="4918"/>
      <c r="AR62" s="4918"/>
      <c r="AS62" s="4918"/>
      <c r="AT62" s="4918"/>
      <c r="AU62" s="4918"/>
      <c r="AV62" s="4918"/>
      <c r="AW62" s="4918"/>
      <c r="AX62" s="4918"/>
      <c r="AY62" s="4918"/>
      <c r="AZ62" s="4918"/>
      <c r="BA62" s="4918"/>
      <c r="BB62" s="4948"/>
      <c r="BC62" s="471"/>
      <c r="BD62" s="4944"/>
      <c r="BE62" s="4865"/>
      <c r="BF62" s="4865"/>
      <c r="BG62" s="4865"/>
      <c r="BH62" s="4865"/>
      <c r="BI62" s="4865"/>
      <c r="BJ62" s="4865"/>
      <c r="BK62" s="4865"/>
      <c r="BL62" s="4865"/>
      <c r="BM62" s="4865"/>
      <c r="BN62" s="4865"/>
      <c r="BO62" s="4865"/>
      <c r="BP62" s="4865"/>
      <c r="BQ62" s="4865"/>
      <c r="BR62" s="4865"/>
      <c r="BS62" s="4865"/>
      <c r="BT62" s="4865"/>
      <c r="BU62" s="4865"/>
      <c r="BV62" s="4865"/>
      <c r="BW62" s="4865"/>
      <c r="BX62" s="4865"/>
      <c r="BY62" s="4865"/>
      <c r="BZ62" s="4865"/>
      <c r="CA62" s="4865"/>
      <c r="CB62" s="4865"/>
      <c r="CC62" s="4865"/>
      <c r="CD62" s="4865"/>
      <c r="CE62" s="4865"/>
      <c r="CF62" s="4865"/>
      <c r="CG62" s="4865"/>
      <c r="CH62" s="4865"/>
      <c r="CI62" s="4865"/>
      <c r="CJ62" s="4865"/>
      <c r="CK62" s="4865"/>
      <c r="CL62" s="4865"/>
      <c r="CM62" s="4865"/>
      <c r="CN62" s="4865"/>
      <c r="CO62" s="4865"/>
      <c r="CP62" s="4865"/>
      <c r="CQ62" s="4867"/>
    </row>
    <row r="63" spans="1:95" s="546" customFormat="1" ht="15" customHeight="1" thickTop="1">
      <c r="A63" s="2104"/>
      <c r="B63" s="2091"/>
      <c r="C63" s="2069" t="s">
        <v>1711</v>
      </c>
      <c r="D63" s="5100" t="s">
        <v>2818</v>
      </c>
      <c r="E63" s="5100"/>
      <c r="F63" s="5100"/>
      <c r="G63" s="5100"/>
      <c r="H63" s="5100"/>
      <c r="I63" s="5100"/>
      <c r="J63" s="2962"/>
      <c r="K63" s="2071"/>
      <c r="L63" s="4947"/>
      <c r="M63" s="4899"/>
      <c r="N63" s="4899"/>
      <c r="O63" s="4899"/>
      <c r="P63" s="4899"/>
      <c r="Q63" s="4899"/>
      <c r="R63" s="4899"/>
      <c r="S63" s="4899"/>
      <c r="T63" s="4899"/>
      <c r="U63" s="4899"/>
      <c r="V63" s="4899"/>
      <c r="W63" s="4899"/>
      <c r="X63" s="4899"/>
      <c r="Y63" s="4899"/>
      <c r="Z63" s="4899"/>
      <c r="AA63" s="4899"/>
      <c r="AB63" s="4898"/>
      <c r="AC63" s="4898"/>
      <c r="AD63" s="4898"/>
      <c r="AE63" s="4898"/>
      <c r="AF63" s="4898"/>
      <c r="AG63" s="4898"/>
      <c r="AH63" s="4898"/>
      <c r="AI63" s="4898"/>
      <c r="AJ63" s="4898"/>
      <c r="AK63" s="4949"/>
      <c r="AL63" s="4933"/>
      <c r="AM63" s="4933"/>
      <c r="AN63" s="4933"/>
      <c r="AO63" s="4933"/>
      <c r="AP63" s="4933"/>
      <c r="AQ63" s="4933"/>
      <c r="AR63" s="4933"/>
      <c r="AS63" s="4933"/>
      <c r="AT63" s="4898"/>
      <c r="AU63" s="4898"/>
      <c r="AV63" s="4898"/>
      <c r="AW63" s="4898"/>
      <c r="AX63" s="4898"/>
      <c r="AY63" s="4898"/>
      <c r="AZ63" s="4898"/>
      <c r="BA63" s="4898"/>
      <c r="BB63" s="4898"/>
      <c r="BC63" s="540"/>
      <c r="BD63" s="4944"/>
      <c r="BE63" s="4858"/>
      <c r="BF63" s="4858"/>
      <c r="BG63" s="4858"/>
      <c r="BH63" s="4858"/>
      <c r="BI63" s="4858"/>
      <c r="BJ63" s="4858"/>
      <c r="BK63" s="4858"/>
      <c r="BL63" s="4858"/>
      <c r="BM63" s="4858"/>
      <c r="BN63" s="4856"/>
      <c r="BO63" s="4856"/>
      <c r="BP63" s="4856"/>
      <c r="BQ63" s="4856"/>
      <c r="BR63" s="4856"/>
      <c r="BS63" s="4856"/>
      <c r="BT63" s="4856"/>
      <c r="BU63" s="4856"/>
      <c r="BV63" s="4856"/>
      <c r="BW63" s="4856"/>
      <c r="BX63" s="4856"/>
      <c r="BY63" s="4856"/>
      <c r="BZ63" s="4856"/>
      <c r="CA63" s="4856"/>
      <c r="CB63" s="4856"/>
      <c r="CC63" s="4856"/>
      <c r="CD63" s="4856"/>
      <c r="CE63" s="4856"/>
      <c r="CF63" s="4856"/>
      <c r="CG63" s="4858">
        <f>M63+AB63-BE63+BN63-BW63</f>
        <v>0</v>
      </c>
      <c r="CH63" s="4859"/>
      <c r="CI63" s="4859"/>
      <c r="CJ63" s="4859"/>
      <c r="CK63" s="4859"/>
      <c r="CL63" s="4859"/>
      <c r="CM63" s="4859"/>
      <c r="CN63" s="4859"/>
      <c r="CO63" s="4859"/>
      <c r="CP63" s="4859"/>
      <c r="CQ63" s="4860"/>
    </row>
    <row r="64" spans="1:95" s="546" customFormat="1" ht="18" customHeight="1" thickBot="1">
      <c r="A64" s="2104"/>
      <c r="B64" s="2091"/>
      <c r="C64" s="2088"/>
      <c r="D64" s="4883" t="s">
        <v>2817</v>
      </c>
      <c r="E64" s="5101"/>
      <c r="F64" s="5101"/>
      <c r="G64" s="5101"/>
      <c r="H64" s="5101"/>
      <c r="I64" s="5101"/>
      <c r="J64" s="2078"/>
      <c r="K64" s="2071"/>
      <c r="L64" s="4947"/>
      <c r="M64" s="4869"/>
      <c r="N64" s="4869"/>
      <c r="O64" s="4869"/>
      <c r="P64" s="4869"/>
      <c r="Q64" s="4869"/>
      <c r="R64" s="4869"/>
      <c r="S64" s="4869"/>
      <c r="T64" s="4869"/>
      <c r="U64" s="4869"/>
      <c r="V64" s="4869"/>
      <c r="W64" s="4869"/>
      <c r="X64" s="4869"/>
      <c r="Y64" s="4869"/>
      <c r="Z64" s="4869"/>
      <c r="AA64" s="4869"/>
      <c r="AB64" s="4857"/>
      <c r="AC64" s="4857"/>
      <c r="AD64" s="4857"/>
      <c r="AE64" s="4857"/>
      <c r="AF64" s="4857"/>
      <c r="AG64" s="4857"/>
      <c r="AH64" s="4857"/>
      <c r="AI64" s="4857"/>
      <c r="AJ64" s="4857"/>
      <c r="AK64" s="4949"/>
      <c r="AL64" s="4933"/>
      <c r="AM64" s="4933"/>
      <c r="AN64" s="4933"/>
      <c r="AO64" s="4933"/>
      <c r="AP64" s="4933"/>
      <c r="AQ64" s="4933"/>
      <c r="AR64" s="4933"/>
      <c r="AS64" s="4933"/>
      <c r="AT64" s="4857"/>
      <c r="AU64" s="4857"/>
      <c r="AV64" s="4857"/>
      <c r="AW64" s="4857"/>
      <c r="AX64" s="4857"/>
      <c r="AY64" s="4857"/>
      <c r="AZ64" s="4857"/>
      <c r="BA64" s="4857"/>
      <c r="BB64" s="4857"/>
      <c r="BC64" s="540"/>
      <c r="BD64" s="4944"/>
      <c r="BE64" s="4869"/>
      <c r="BF64" s="4869"/>
      <c r="BG64" s="4869"/>
      <c r="BH64" s="4869"/>
      <c r="BI64" s="4869"/>
      <c r="BJ64" s="4869"/>
      <c r="BK64" s="4869"/>
      <c r="BL64" s="4869"/>
      <c r="BM64" s="4869"/>
      <c r="BN64" s="4857"/>
      <c r="BO64" s="4857"/>
      <c r="BP64" s="4857"/>
      <c r="BQ64" s="4857"/>
      <c r="BR64" s="4857"/>
      <c r="BS64" s="4857"/>
      <c r="BT64" s="4857"/>
      <c r="BU64" s="4857"/>
      <c r="BV64" s="4857"/>
      <c r="BW64" s="4857"/>
      <c r="BX64" s="4857"/>
      <c r="BY64" s="4857"/>
      <c r="BZ64" s="4857"/>
      <c r="CA64" s="4857"/>
      <c r="CB64" s="4857"/>
      <c r="CC64" s="4857"/>
      <c r="CD64" s="4857"/>
      <c r="CE64" s="4857"/>
      <c r="CF64" s="4857"/>
      <c r="CG64" s="4861"/>
      <c r="CH64" s="4861"/>
      <c r="CI64" s="4861"/>
      <c r="CJ64" s="4861"/>
      <c r="CK64" s="4861"/>
      <c r="CL64" s="4861"/>
      <c r="CM64" s="4861"/>
      <c r="CN64" s="4861"/>
      <c r="CO64" s="4861"/>
      <c r="CP64" s="4861"/>
      <c r="CQ64" s="4862"/>
    </row>
    <row r="65" spans="1:97" s="546" customFormat="1" ht="15" customHeight="1" thickTop="1">
      <c r="A65" s="2104"/>
      <c r="B65" s="2091"/>
      <c r="C65" s="2069">
        <v>4.2</v>
      </c>
      <c r="D65" s="2069" t="s">
        <v>572</v>
      </c>
      <c r="E65" s="2071"/>
      <c r="F65" s="2077"/>
      <c r="G65" s="2071"/>
      <c r="H65" s="2071"/>
      <c r="I65" s="2071"/>
      <c r="J65" s="2071"/>
      <c r="K65" s="2071"/>
      <c r="L65" s="4938" t="s">
        <v>49</v>
      </c>
      <c r="M65" s="4900"/>
      <c r="N65" s="4900"/>
      <c r="O65" s="4900"/>
      <c r="P65" s="4900"/>
      <c r="Q65" s="4900"/>
      <c r="R65" s="4900"/>
      <c r="S65" s="4900"/>
      <c r="T65" s="4900"/>
      <c r="U65" s="4900"/>
      <c r="V65" s="4900"/>
      <c r="W65" s="4900"/>
      <c r="X65" s="4900"/>
      <c r="Y65" s="4900"/>
      <c r="Z65" s="4900"/>
      <c r="AA65" s="4900"/>
      <c r="AB65" s="4900"/>
      <c r="AC65" s="4900"/>
      <c r="AD65" s="4900"/>
      <c r="AE65" s="4900"/>
      <c r="AF65" s="4900"/>
      <c r="AG65" s="4900"/>
      <c r="AH65" s="4900"/>
      <c r="AI65" s="4900"/>
      <c r="AJ65" s="4900"/>
      <c r="AK65" s="4917"/>
      <c r="AL65" s="4917"/>
      <c r="AM65" s="4917"/>
      <c r="AN65" s="4917"/>
      <c r="AO65" s="4917"/>
      <c r="AP65" s="4917"/>
      <c r="AQ65" s="4917"/>
      <c r="AR65" s="4917"/>
      <c r="AS65" s="4917"/>
      <c r="AT65" s="4917"/>
      <c r="AU65" s="4917"/>
      <c r="AV65" s="4917"/>
      <c r="AW65" s="4917"/>
      <c r="AX65" s="4917"/>
      <c r="AY65" s="4917"/>
      <c r="AZ65" s="4917"/>
      <c r="BA65" s="4917"/>
      <c r="BB65" s="4919"/>
      <c r="BC65" s="543"/>
      <c r="BD65" s="4907" t="s">
        <v>49</v>
      </c>
      <c r="BE65" s="4863"/>
      <c r="BF65" s="4863"/>
      <c r="BG65" s="4863"/>
      <c r="BH65" s="4863"/>
      <c r="BI65" s="4863"/>
      <c r="BJ65" s="4863"/>
      <c r="BK65" s="4863"/>
      <c r="BL65" s="4863"/>
      <c r="BM65" s="4863"/>
      <c r="BN65" s="4863"/>
      <c r="BO65" s="4863"/>
      <c r="BP65" s="4863"/>
      <c r="BQ65" s="4863"/>
      <c r="BR65" s="4863"/>
      <c r="BS65" s="4863"/>
      <c r="BT65" s="4863"/>
      <c r="BU65" s="4863"/>
      <c r="BV65" s="4863"/>
      <c r="BW65" s="4863"/>
      <c r="BX65" s="4863"/>
      <c r="BY65" s="4863"/>
      <c r="BZ65" s="4863"/>
      <c r="CA65" s="4863"/>
      <c r="CB65" s="4863"/>
      <c r="CC65" s="4863"/>
      <c r="CD65" s="4863"/>
      <c r="CE65" s="4863"/>
      <c r="CF65" s="4863"/>
      <c r="CG65" s="4863"/>
      <c r="CH65" s="4863"/>
      <c r="CI65" s="4863"/>
      <c r="CJ65" s="4863"/>
      <c r="CK65" s="4863"/>
      <c r="CL65" s="4863"/>
      <c r="CM65" s="4863"/>
      <c r="CN65" s="4863"/>
      <c r="CO65" s="4863"/>
      <c r="CP65" s="4863"/>
      <c r="CQ65" s="4866"/>
    </row>
    <row r="66" spans="1:97" s="546" customFormat="1" ht="15" customHeight="1" thickBot="1">
      <c r="A66" s="2104"/>
      <c r="B66" s="2091"/>
      <c r="C66" s="2088"/>
      <c r="D66" s="2086" t="s">
        <v>573</v>
      </c>
      <c r="E66" s="2077"/>
      <c r="F66" s="2071"/>
      <c r="G66" s="2071"/>
      <c r="H66" s="2071"/>
      <c r="I66" s="2071"/>
      <c r="J66" s="2071"/>
      <c r="K66" s="2071"/>
      <c r="L66" s="4939"/>
      <c r="M66" s="4901"/>
      <c r="N66" s="4901"/>
      <c r="O66" s="4901"/>
      <c r="P66" s="4901"/>
      <c r="Q66" s="4901"/>
      <c r="R66" s="4901"/>
      <c r="S66" s="4901"/>
      <c r="T66" s="4901"/>
      <c r="U66" s="4901"/>
      <c r="V66" s="4901"/>
      <c r="W66" s="4901"/>
      <c r="X66" s="4901"/>
      <c r="Y66" s="4901"/>
      <c r="Z66" s="4901"/>
      <c r="AA66" s="4901"/>
      <c r="AB66" s="4901"/>
      <c r="AC66" s="4901"/>
      <c r="AD66" s="4901"/>
      <c r="AE66" s="4901"/>
      <c r="AF66" s="4901"/>
      <c r="AG66" s="4901"/>
      <c r="AH66" s="4901"/>
      <c r="AI66" s="4901"/>
      <c r="AJ66" s="4901"/>
      <c r="AK66" s="4918"/>
      <c r="AL66" s="4918"/>
      <c r="AM66" s="4918"/>
      <c r="AN66" s="4918"/>
      <c r="AO66" s="4918"/>
      <c r="AP66" s="4918"/>
      <c r="AQ66" s="4918"/>
      <c r="AR66" s="4918"/>
      <c r="AS66" s="4918"/>
      <c r="AT66" s="4920"/>
      <c r="AU66" s="4920"/>
      <c r="AV66" s="4920"/>
      <c r="AW66" s="4920"/>
      <c r="AX66" s="4920"/>
      <c r="AY66" s="4920"/>
      <c r="AZ66" s="4920"/>
      <c r="BA66" s="4920"/>
      <c r="BB66" s="4921"/>
      <c r="BC66" s="543"/>
      <c r="BD66" s="4908"/>
      <c r="BE66" s="4865"/>
      <c r="BF66" s="4865"/>
      <c r="BG66" s="4865"/>
      <c r="BH66" s="4865"/>
      <c r="BI66" s="4865"/>
      <c r="BJ66" s="4865"/>
      <c r="BK66" s="4865"/>
      <c r="BL66" s="4865"/>
      <c r="BM66" s="4865"/>
      <c r="BN66" s="4865"/>
      <c r="BO66" s="4865"/>
      <c r="BP66" s="4865"/>
      <c r="BQ66" s="4865"/>
      <c r="BR66" s="4865"/>
      <c r="BS66" s="4865"/>
      <c r="BT66" s="4865"/>
      <c r="BU66" s="4865"/>
      <c r="BV66" s="4865"/>
      <c r="BW66" s="4865"/>
      <c r="BX66" s="4865"/>
      <c r="BY66" s="4865"/>
      <c r="BZ66" s="4865"/>
      <c r="CA66" s="4865"/>
      <c r="CB66" s="4865"/>
      <c r="CC66" s="4865"/>
      <c r="CD66" s="4865"/>
      <c r="CE66" s="4865"/>
      <c r="CF66" s="4865"/>
      <c r="CG66" s="4865"/>
      <c r="CH66" s="4865"/>
      <c r="CI66" s="4865"/>
      <c r="CJ66" s="4865"/>
      <c r="CK66" s="4865"/>
      <c r="CL66" s="4865"/>
      <c r="CM66" s="4865"/>
      <c r="CN66" s="4865"/>
      <c r="CO66" s="4865"/>
      <c r="CP66" s="4865"/>
      <c r="CQ66" s="4867"/>
    </row>
    <row r="67" spans="1:97" s="546" customFormat="1" ht="15" customHeight="1" thickTop="1">
      <c r="A67" s="2104"/>
      <c r="B67" s="2091"/>
      <c r="C67" s="2069" t="s">
        <v>574</v>
      </c>
      <c r="D67" s="2069" t="s">
        <v>144</v>
      </c>
      <c r="E67" s="2107"/>
      <c r="F67" s="2077"/>
      <c r="G67" s="2071"/>
      <c r="H67" s="2071"/>
      <c r="I67" s="2071"/>
      <c r="J67" s="2092"/>
      <c r="K67" s="2093"/>
      <c r="L67" s="4940"/>
      <c r="M67" s="4899"/>
      <c r="N67" s="4899"/>
      <c r="O67" s="4899"/>
      <c r="P67" s="4899"/>
      <c r="Q67" s="4899"/>
      <c r="R67" s="4899"/>
      <c r="S67" s="4899"/>
      <c r="T67" s="4899"/>
      <c r="U67" s="4899"/>
      <c r="V67" s="4899"/>
      <c r="W67" s="4899"/>
      <c r="X67" s="4899"/>
      <c r="Y67" s="4899"/>
      <c r="Z67" s="4899"/>
      <c r="AA67" s="4899"/>
      <c r="AB67" s="4899"/>
      <c r="AC67" s="4899"/>
      <c r="AD67" s="4899"/>
      <c r="AE67" s="4899"/>
      <c r="AF67" s="4899"/>
      <c r="AG67" s="4899"/>
      <c r="AH67" s="4899"/>
      <c r="AI67" s="4899"/>
      <c r="AJ67" s="4899"/>
      <c r="AK67" s="4929"/>
      <c r="AL67" s="4930"/>
      <c r="AM67" s="4930"/>
      <c r="AN67" s="4930"/>
      <c r="AO67" s="4930"/>
      <c r="AP67" s="4930"/>
      <c r="AQ67" s="4930"/>
      <c r="AR67" s="4930"/>
      <c r="AS67" s="4931"/>
      <c r="AT67" s="4898"/>
      <c r="AU67" s="4898"/>
      <c r="AV67" s="4898"/>
      <c r="AW67" s="4898"/>
      <c r="AX67" s="4898"/>
      <c r="AY67" s="4898"/>
      <c r="AZ67" s="4898"/>
      <c r="BA67" s="4898"/>
      <c r="BB67" s="4898"/>
      <c r="BC67" s="540"/>
      <c r="BD67" s="4908"/>
      <c r="BE67" s="4858"/>
      <c r="BF67" s="4858"/>
      <c r="BG67" s="4858"/>
      <c r="BH67" s="4858"/>
      <c r="BI67" s="4858"/>
      <c r="BJ67" s="4858"/>
      <c r="BK67" s="4858"/>
      <c r="BL67" s="4858"/>
      <c r="BM67" s="4858"/>
      <c r="BN67" s="4856"/>
      <c r="BO67" s="4856"/>
      <c r="BP67" s="4856"/>
      <c r="BQ67" s="4856"/>
      <c r="BR67" s="4856"/>
      <c r="BS67" s="4856"/>
      <c r="BT67" s="4856"/>
      <c r="BU67" s="4856"/>
      <c r="BV67" s="4856"/>
      <c r="BW67" s="4856"/>
      <c r="BX67" s="4856"/>
      <c r="BY67" s="4856"/>
      <c r="BZ67" s="4856"/>
      <c r="CA67" s="4856"/>
      <c r="CB67" s="4856"/>
      <c r="CC67" s="4856"/>
      <c r="CD67" s="4856"/>
      <c r="CE67" s="4856"/>
      <c r="CF67" s="4856"/>
      <c r="CG67" s="4858">
        <f>M67+AB67+AT67-BE67+BN67-BW67</f>
        <v>0</v>
      </c>
      <c r="CH67" s="4858"/>
      <c r="CI67" s="4858"/>
      <c r="CJ67" s="4858"/>
      <c r="CK67" s="4858"/>
      <c r="CL67" s="4858"/>
      <c r="CM67" s="4858"/>
      <c r="CN67" s="4858"/>
      <c r="CO67" s="4858"/>
      <c r="CP67" s="4858"/>
      <c r="CQ67" s="4868"/>
    </row>
    <row r="68" spans="1:97" s="546" customFormat="1" ht="15" customHeight="1" thickBot="1">
      <c r="A68" s="2104"/>
      <c r="B68" s="2091"/>
      <c r="C68" s="2088"/>
      <c r="D68" s="2106" t="s">
        <v>145</v>
      </c>
      <c r="E68" s="2107"/>
      <c r="F68" s="2069"/>
      <c r="G68" s="2069"/>
      <c r="H68" s="2069"/>
      <c r="I68" s="2069"/>
      <c r="J68" s="2092"/>
      <c r="K68" s="2093"/>
      <c r="L68" s="4941"/>
      <c r="M68" s="4869"/>
      <c r="N68" s="4869"/>
      <c r="O68" s="4869"/>
      <c r="P68" s="4869"/>
      <c r="Q68" s="4869"/>
      <c r="R68" s="4869"/>
      <c r="S68" s="4869"/>
      <c r="T68" s="4869"/>
      <c r="U68" s="4869"/>
      <c r="V68" s="4869"/>
      <c r="W68" s="4869"/>
      <c r="X68" s="4869"/>
      <c r="Y68" s="4869"/>
      <c r="Z68" s="4869"/>
      <c r="AA68" s="4869"/>
      <c r="AB68" s="4869"/>
      <c r="AC68" s="4869"/>
      <c r="AD68" s="4869"/>
      <c r="AE68" s="4869"/>
      <c r="AF68" s="4869"/>
      <c r="AG68" s="4869"/>
      <c r="AH68" s="4869"/>
      <c r="AI68" s="4869"/>
      <c r="AJ68" s="4869"/>
      <c r="AK68" s="4929"/>
      <c r="AL68" s="4930"/>
      <c r="AM68" s="4930"/>
      <c r="AN68" s="4930"/>
      <c r="AO68" s="4930"/>
      <c r="AP68" s="4930"/>
      <c r="AQ68" s="4930"/>
      <c r="AR68" s="4930"/>
      <c r="AS68" s="4931"/>
      <c r="AT68" s="4857"/>
      <c r="AU68" s="4857"/>
      <c r="AV68" s="4857"/>
      <c r="AW68" s="4857"/>
      <c r="AX68" s="4857"/>
      <c r="AY68" s="4857"/>
      <c r="AZ68" s="4857"/>
      <c r="BA68" s="4857"/>
      <c r="BB68" s="4857"/>
      <c r="BC68" s="540"/>
      <c r="BD68" s="4909"/>
      <c r="BE68" s="4869"/>
      <c r="BF68" s="4869"/>
      <c r="BG68" s="4869"/>
      <c r="BH68" s="4869"/>
      <c r="BI68" s="4869"/>
      <c r="BJ68" s="4869"/>
      <c r="BK68" s="4869"/>
      <c r="BL68" s="4869"/>
      <c r="BM68" s="4869"/>
      <c r="BN68" s="4857"/>
      <c r="BO68" s="4857"/>
      <c r="BP68" s="4857"/>
      <c r="BQ68" s="4857"/>
      <c r="BR68" s="4857"/>
      <c r="BS68" s="4857"/>
      <c r="BT68" s="4857"/>
      <c r="BU68" s="4857"/>
      <c r="BV68" s="4857"/>
      <c r="BW68" s="4857"/>
      <c r="BX68" s="4857"/>
      <c r="BY68" s="4857"/>
      <c r="BZ68" s="4857"/>
      <c r="CA68" s="4857"/>
      <c r="CB68" s="4857"/>
      <c r="CC68" s="4857"/>
      <c r="CD68" s="4857"/>
      <c r="CE68" s="4857"/>
      <c r="CF68" s="4857"/>
      <c r="CG68" s="4869"/>
      <c r="CH68" s="4869"/>
      <c r="CI68" s="4869"/>
      <c r="CJ68" s="4869"/>
      <c r="CK68" s="4869"/>
      <c r="CL68" s="4869"/>
      <c r="CM68" s="4869"/>
      <c r="CN68" s="4869"/>
      <c r="CO68" s="4869"/>
      <c r="CP68" s="4869"/>
      <c r="CQ68" s="4870"/>
    </row>
    <row r="69" spans="1:97" s="546" customFormat="1" ht="15" customHeight="1" thickTop="1">
      <c r="A69" s="2104"/>
      <c r="B69" s="2091"/>
      <c r="C69" s="2069"/>
      <c r="D69" s="2070"/>
      <c r="E69" s="2074"/>
      <c r="F69" s="2089"/>
      <c r="G69" s="2089"/>
      <c r="H69" s="2089"/>
      <c r="I69" s="2089"/>
      <c r="J69" s="2071"/>
      <c r="K69" s="2090"/>
      <c r="L69" s="4932" t="s">
        <v>50</v>
      </c>
      <c r="M69" s="4900"/>
      <c r="N69" s="4900"/>
      <c r="O69" s="4900"/>
      <c r="P69" s="4900"/>
      <c r="Q69" s="4900"/>
      <c r="R69" s="4900"/>
      <c r="S69" s="4900"/>
      <c r="T69" s="4900"/>
      <c r="U69" s="4900"/>
      <c r="V69" s="4900"/>
      <c r="W69" s="4900"/>
      <c r="X69" s="4900"/>
      <c r="Y69" s="4900"/>
      <c r="Z69" s="4900"/>
      <c r="AA69" s="4900"/>
      <c r="AB69" s="4900"/>
      <c r="AC69" s="4900"/>
      <c r="AD69" s="4900"/>
      <c r="AE69" s="4900"/>
      <c r="AF69" s="4900"/>
      <c r="AG69" s="4900"/>
      <c r="AH69" s="4900"/>
      <c r="AI69" s="4900"/>
      <c r="AJ69" s="4900"/>
      <c r="AK69" s="4933"/>
      <c r="AL69" s="4933"/>
      <c r="AM69" s="4933"/>
      <c r="AN69" s="4933"/>
      <c r="AO69" s="4933"/>
      <c r="AP69" s="4933"/>
      <c r="AQ69" s="4933"/>
      <c r="AR69" s="4933"/>
      <c r="AS69" s="4933"/>
      <c r="AT69" s="4900"/>
      <c r="AU69" s="4900"/>
      <c r="AV69" s="4900"/>
      <c r="AW69" s="4900"/>
      <c r="AX69" s="4900"/>
      <c r="AY69" s="4900"/>
      <c r="AZ69" s="4900"/>
      <c r="BA69" s="4900"/>
      <c r="BB69" s="4866"/>
      <c r="BC69" s="470"/>
      <c r="BD69" s="4902" t="s">
        <v>50</v>
      </c>
      <c r="BE69" s="4863"/>
      <c r="BF69" s="4863"/>
      <c r="BG69" s="4863"/>
      <c r="BH69" s="4863"/>
      <c r="BI69" s="4863"/>
      <c r="BJ69" s="4863"/>
      <c r="BK69" s="4863"/>
      <c r="BL69" s="4863"/>
      <c r="BM69" s="4863"/>
      <c r="BN69" s="4863"/>
      <c r="BO69" s="4863"/>
      <c r="BP69" s="4863"/>
      <c r="BQ69" s="4863"/>
      <c r="BR69" s="4863"/>
      <c r="BS69" s="4863"/>
      <c r="BT69" s="4863"/>
      <c r="BU69" s="4863"/>
      <c r="BV69" s="4863"/>
      <c r="BW69" s="4863"/>
      <c r="BX69" s="4863"/>
      <c r="BY69" s="4863"/>
      <c r="BZ69" s="4863"/>
      <c r="CA69" s="4863"/>
      <c r="CB69" s="4863"/>
      <c r="CC69" s="4863"/>
      <c r="CD69" s="4863"/>
      <c r="CE69" s="4863"/>
      <c r="CF69" s="4863"/>
      <c r="CG69" s="4863"/>
      <c r="CH69" s="4863"/>
      <c r="CI69" s="4863"/>
      <c r="CJ69" s="4863"/>
      <c r="CK69" s="4863"/>
      <c r="CL69" s="4863"/>
      <c r="CM69" s="4863"/>
      <c r="CN69" s="4863"/>
      <c r="CO69" s="4863"/>
      <c r="CP69" s="4863"/>
      <c r="CQ69" s="3714"/>
    </row>
    <row r="70" spans="1:97" s="546" customFormat="1" ht="15" customHeight="1" thickBot="1">
      <c r="A70" s="2104"/>
      <c r="B70" s="2091"/>
      <c r="C70" s="2107"/>
      <c r="D70" s="2107"/>
      <c r="E70" s="2074"/>
      <c r="F70" s="2089"/>
      <c r="G70" s="2089"/>
      <c r="H70" s="2089"/>
      <c r="I70" s="2089"/>
      <c r="J70" s="2071"/>
      <c r="K70" s="2090"/>
      <c r="L70" s="4925"/>
      <c r="M70" s="4901"/>
      <c r="N70" s="4901"/>
      <c r="O70" s="4901"/>
      <c r="P70" s="4901"/>
      <c r="Q70" s="4901"/>
      <c r="R70" s="4901"/>
      <c r="S70" s="4901"/>
      <c r="T70" s="4901"/>
      <c r="U70" s="4901"/>
      <c r="V70" s="4901"/>
      <c r="W70" s="4901"/>
      <c r="X70" s="4901"/>
      <c r="Y70" s="4901"/>
      <c r="Z70" s="4901"/>
      <c r="AA70" s="4901"/>
      <c r="AB70" s="4901"/>
      <c r="AC70" s="4901"/>
      <c r="AD70" s="4901"/>
      <c r="AE70" s="4901"/>
      <c r="AF70" s="4901"/>
      <c r="AG70" s="4901"/>
      <c r="AH70" s="4901"/>
      <c r="AI70" s="4901"/>
      <c r="AJ70" s="4901"/>
      <c r="AK70" s="4933"/>
      <c r="AL70" s="4933"/>
      <c r="AM70" s="4933"/>
      <c r="AN70" s="4933"/>
      <c r="AO70" s="4933"/>
      <c r="AP70" s="4933"/>
      <c r="AQ70" s="4933"/>
      <c r="AR70" s="4933"/>
      <c r="AS70" s="4933"/>
      <c r="AT70" s="4901"/>
      <c r="AU70" s="4901"/>
      <c r="AV70" s="4901"/>
      <c r="AW70" s="4901"/>
      <c r="AX70" s="4901"/>
      <c r="AY70" s="4901"/>
      <c r="AZ70" s="4901"/>
      <c r="BA70" s="4901"/>
      <c r="BB70" s="4934"/>
      <c r="BC70" s="470"/>
      <c r="BD70" s="4903"/>
      <c r="BE70" s="4865"/>
      <c r="BF70" s="4865"/>
      <c r="BG70" s="4865"/>
      <c r="BH70" s="4865"/>
      <c r="BI70" s="4865"/>
      <c r="BJ70" s="4865"/>
      <c r="BK70" s="4865"/>
      <c r="BL70" s="4865"/>
      <c r="BM70" s="4865"/>
      <c r="BN70" s="4865"/>
      <c r="BO70" s="4865"/>
      <c r="BP70" s="4865"/>
      <c r="BQ70" s="4865"/>
      <c r="BR70" s="4865"/>
      <c r="BS70" s="4865"/>
      <c r="BT70" s="4865"/>
      <c r="BU70" s="4865"/>
      <c r="BV70" s="4865"/>
      <c r="BW70" s="4865"/>
      <c r="BX70" s="4865"/>
      <c r="BY70" s="4865"/>
      <c r="BZ70" s="4865"/>
      <c r="CA70" s="4865"/>
      <c r="CB70" s="4865"/>
      <c r="CC70" s="4865"/>
      <c r="CD70" s="4865"/>
      <c r="CE70" s="4865"/>
      <c r="CF70" s="4865"/>
      <c r="CG70" s="4865"/>
      <c r="CH70" s="4865"/>
      <c r="CI70" s="4865"/>
      <c r="CJ70" s="4865"/>
      <c r="CK70" s="4865"/>
      <c r="CL70" s="4865"/>
      <c r="CM70" s="4865"/>
      <c r="CN70" s="4865"/>
      <c r="CO70" s="4865"/>
      <c r="CP70" s="4865"/>
      <c r="CQ70" s="3715"/>
    </row>
    <row r="71" spans="1:97" s="546" customFormat="1" ht="15" customHeight="1" thickTop="1">
      <c r="A71" s="2104"/>
      <c r="B71" s="2091"/>
      <c r="C71" s="2069" t="s">
        <v>575</v>
      </c>
      <c r="D71" s="2070" t="s">
        <v>1373</v>
      </c>
      <c r="E71" s="2074"/>
      <c r="F71" s="2071"/>
      <c r="G71" s="2071"/>
      <c r="H71" s="2071"/>
      <c r="I71" s="2071"/>
      <c r="J71" s="2071"/>
      <c r="K71" s="2090"/>
      <c r="L71" s="4926"/>
      <c r="M71" s="4898"/>
      <c r="N71" s="4898"/>
      <c r="O71" s="4898"/>
      <c r="P71" s="4898"/>
      <c r="Q71" s="4898"/>
      <c r="R71" s="4898"/>
      <c r="S71" s="4898"/>
      <c r="T71" s="4898"/>
      <c r="U71" s="4898"/>
      <c r="V71" s="4898"/>
      <c r="W71" s="4898"/>
      <c r="X71" s="4898"/>
      <c r="Y71" s="4898"/>
      <c r="Z71" s="4898"/>
      <c r="AA71" s="4898"/>
      <c r="AB71" s="4898"/>
      <c r="AC71" s="4898"/>
      <c r="AD71" s="4898"/>
      <c r="AE71" s="4898"/>
      <c r="AF71" s="4898"/>
      <c r="AG71" s="4898"/>
      <c r="AH71" s="4898"/>
      <c r="AI71" s="4898"/>
      <c r="AJ71" s="4898"/>
      <c r="AK71" s="4929"/>
      <c r="AL71" s="4930"/>
      <c r="AM71" s="4930"/>
      <c r="AN71" s="4930"/>
      <c r="AO71" s="4930"/>
      <c r="AP71" s="4930"/>
      <c r="AQ71" s="4930"/>
      <c r="AR71" s="4930"/>
      <c r="AS71" s="4931"/>
      <c r="AT71" s="4899"/>
      <c r="AU71" s="4899"/>
      <c r="AV71" s="4899"/>
      <c r="AW71" s="4899"/>
      <c r="AX71" s="4899"/>
      <c r="AY71" s="4899"/>
      <c r="AZ71" s="4899"/>
      <c r="BA71" s="4899"/>
      <c r="BB71" s="4899"/>
      <c r="BC71" s="549"/>
      <c r="BD71" s="4903"/>
      <c r="BE71" s="4858"/>
      <c r="BF71" s="4858"/>
      <c r="BG71" s="4858"/>
      <c r="BH71" s="4858"/>
      <c r="BI71" s="4858"/>
      <c r="BJ71" s="4858"/>
      <c r="BK71" s="4858"/>
      <c r="BL71" s="4858"/>
      <c r="BM71" s="4858"/>
      <c r="BN71" s="4856"/>
      <c r="BO71" s="4856"/>
      <c r="BP71" s="4856"/>
      <c r="BQ71" s="4856"/>
      <c r="BR71" s="4856"/>
      <c r="BS71" s="4856"/>
      <c r="BT71" s="4856"/>
      <c r="BU71" s="4856"/>
      <c r="BV71" s="4856"/>
      <c r="BW71" s="4856"/>
      <c r="BX71" s="4856"/>
      <c r="BY71" s="4856"/>
      <c r="BZ71" s="4856"/>
      <c r="CA71" s="4856"/>
      <c r="CB71" s="4856"/>
      <c r="CC71" s="4856"/>
      <c r="CD71" s="4856"/>
      <c r="CE71" s="4856"/>
      <c r="CF71" s="4856"/>
      <c r="CG71" s="4858">
        <f>M71+AB71+AT71-BE71+BN71-BW71</f>
        <v>0</v>
      </c>
      <c r="CH71" s="4858"/>
      <c r="CI71" s="4858"/>
      <c r="CJ71" s="4858"/>
      <c r="CK71" s="4858"/>
      <c r="CL71" s="4858"/>
      <c r="CM71" s="4858"/>
      <c r="CN71" s="4858"/>
      <c r="CO71" s="4858"/>
      <c r="CP71" s="4858"/>
      <c r="CQ71" s="4868"/>
    </row>
    <row r="72" spans="1:97" s="546" customFormat="1" ht="15" customHeight="1" thickBot="1">
      <c r="A72" s="2104"/>
      <c r="B72" s="2091"/>
      <c r="C72" s="2070"/>
      <c r="D72" s="2073" t="s">
        <v>158</v>
      </c>
      <c r="E72" s="2074"/>
      <c r="F72" s="2071"/>
      <c r="G72" s="2071"/>
      <c r="H72" s="2071"/>
      <c r="I72" s="2071"/>
      <c r="J72" s="2071"/>
      <c r="K72" s="2090"/>
      <c r="L72" s="4937"/>
      <c r="M72" s="4857"/>
      <c r="N72" s="4857"/>
      <c r="O72" s="4857"/>
      <c r="P72" s="4857"/>
      <c r="Q72" s="4857"/>
      <c r="R72" s="4857"/>
      <c r="S72" s="4857"/>
      <c r="T72" s="4857"/>
      <c r="U72" s="4857"/>
      <c r="V72" s="4857"/>
      <c r="W72" s="4857"/>
      <c r="X72" s="4857"/>
      <c r="Y72" s="4857"/>
      <c r="Z72" s="4857"/>
      <c r="AA72" s="4857"/>
      <c r="AB72" s="4857"/>
      <c r="AC72" s="4857"/>
      <c r="AD72" s="4857"/>
      <c r="AE72" s="4857"/>
      <c r="AF72" s="4857"/>
      <c r="AG72" s="4857"/>
      <c r="AH72" s="4857"/>
      <c r="AI72" s="4857"/>
      <c r="AJ72" s="4857"/>
      <c r="AK72" s="4929"/>
      <c r="AL72" s="4930"/>
      <c r="AM72" s="4930"/>
      <c r="AN72" s="4930"/>
      <c r="AO72" s="4930"/>
      <c r="AP72" s="4930"/>
      <c r="AQ72" s="4930"/>
      <c r="AR72" s="4930"/>
      <c r="AS72" s="4931"/>
      <c r="AT72" s="4869"/>
      <c r="AU72" s="4869"/>
      <c r="AV72" s="4869"/>
      <c r="AW72" s="4869"/>
      <c r="AX72" s="4869"/>
      <c r="AY72" s="4869"/>
      <c r="AZ72" s="4869"/>
      <c r="BA72" s="4869"/>
      <c r="BB72" s="4869"/>
      <c r="BC72" s="549"/>
      <c r="BD72" s="4904"/>
      <c r="BE72" s="4869"/>
      <c r="BF72" s="4869"/>
      <c r="BG72" s="4869"/>
      <c r="BH72" s="4869"/>
      <c r="BI72" s="4869"/>
      <c r="BJ72" s="4869"/>
      <c r="BK72" s="4869"/>
      <c r="BL72" s="4869"/>
      <c r="BM72" s="4869"/>
      <c r="BN72" s="4857"/>
      <c r="BO72" s="4857"/>
      <c r="BP72" s="4857"/>
      <c r="BQ72" s="4857"/>
      <c r="BR72" s="4857"/>
      <c r="BS72" s="4857"/>
      <c r="BT72" s="4857"/>
      <c r="BU72" s="4857"/>
      <c r="BV72" s="4857"/>
      <c r="BW72" s="4857"/>
      <c r="BX72" s="4857"/>
      <c r="BY72" s="4857"/>
      <c r="BZ72" s="4857"/>
      <c r="CA72" s="4857"/>
      <c r="CB72" s="4857"/>
      <c r="CC72" s="4857"/>
      <c r="CD72" s="4857"/>
      <c r="CE72" s="4857"/>
      <c r="CF72" s="4857"/>
      <c r="CG72" s="4869"/>
      <c r="CH72" s="4869"/>
      <c r="CI72" s="4869"/>
      <c r="CJ72" s="4869"/>
      <c r="CK72" s="4869"/>
      <c r="CL72" s="4869"/>
      <c r="CM72" s="4869"/>
      <c r="CN72" s="4869"/>
      <c r="CO72" s="4869"/>
      <c r="CP72" s="4869"/>
      <c r="CQ72" s="4870"/>
    </row>
    <row r="73" spans="1:97" s="546" customFormat="1" ht="15" customHeight="1" thickTop="1">
      <c r="A73" s="2104"/>
      <c r="B73" s="2091"/>
      <c r="C73" s="2107"/>
      <c r="D73" s="2107"/>
      <c r="E73" s="2074"/>
      <c r="F73" s="2089"/>
      <c r="G73" s="2089"/>
      <c r="H73" s="2071"/>
      <c r="I73" s="2071"/>
      <c r="J73" s="2071"/>
      <c r="K73" s="2090"/>
      <c r="L73" s="4932" t="s">
        <v>59</v>
      </c>
      <c r="M73" s="4900"/>
      <c r="N73" s="4900"/>
      <c r="O73" s="4900"/>
      <c r="P73" s="4900"/>
      <c r="Q73" s="4900"/>
      <c r="R73" s="4900"/>
      <c r="S73" s="4900"/>
      <c r="T73" s="4900"/>
      <c r="U73" s="4900"/>
      <c r="V73" s="4900"/>
      <c r="W73" s="4900"/>
      <c r="X73" s="4900"/>
      <c r="Y73" s="4900"/>
      <c r="Z73" s="4900"/>
      <c r="AA73" s="4900"/>
      <c r="AB73" s="4900"/>
      <c r="AC73" s="4900"/>
      <c r="AD73" s="4900"/>
      <c r="AE73" s="4900"/>
      <c r="AF73" s="4900"/>
      <c r="AG73" s="4900"/>
      <c r="AH73" s="4900"/>
      <c r="AI73" s="4900"/>
      <c r="AJ73" s="4900"/>
      <c r="AK73" s="4933"/>
      <c r="AL73" s="4933"/>
      <c r="AM73" s="4933"/>
      <c r="AN73" s="4933"/>
      <c r="AO73" s="4933"/>
      <c r="AP73" s="4933"/>
      <c r="AQ73" s="4933"/>
      <c r="AR73" s="4933"/>
      <c r="AS73" s="4933"/>
      <c r="AT73" s="4900"/>
      <c r="AU73" s="4900"/>
      <c r="AV73" s="4900"/>
      <c r="AW73" s="4900"/>
      <c r="AX73" s="4900"/>
      <c r="AY73" s="4900"/>
      <c r="AZ73" s="4900"/>
      <c r="BA73" s="4900"/>
      <c r="BB73" s="4866"/>
      <c r="BC73" s="470"/>
      <c r="BD73" s="4902" t="s">
        <v>59</v>
      </c>
      <c r="BE73" s="4863"/>
      <c r="BF73" s="4863"/>
      <c r="BG73" s="4863"/>
      <c r="BH73" s="4863"/>
      <c r="BI73" s="4863"/>
      <c r="BJ73" s="4863"/>
      <c r="BK73" s="4863"/>
      <c r="BL73" s="4863"/>
      <c r="BM73" s="4863"/>
      <c r="BN73" s="4863"/>
      <c r="BO73" s="4863"/>
      <c r="BP73" s="4863"/>
      <c r="BQ73" s="4863"/>
      <c r="BR73" s="4863"/>
      <c r="BS73" s="4863"/>
      <c r="BT73" s="4863"/>
      <c r="BU73" s="4863"/>
      <c r="BV73" s="4863"/>
      <c r="BW73" s="4863"/>
      <c r="BX73" s="4863"/>
      <c r="BY73" s="4863"/>
      <c r="BZ73" s="4863"/>
      <c r="CA73" s="4863"/>
      <c r="CB73" s="4863"/>
      <c r="CC73" s="4863"/>
      <c r="CD73" s="4863"/>
      <c r="CE73" s="4863"/>
      <c r="CF73" s="4863"/>
      <c r="CG73" s="4863"/>
      <c r="CH73" s="4863"/>
      <c r="CI73" s="4863"/>
      <c r="CJ73" s="4863"/>
      <c r="CK73" s="4863"/>
      <c r="CL73" s="4863"/>
      <c r="CM73" s="4863"/>
      <c r="CN73" s="4863"/>
      <c r="CO73" s="4863"/>
      <c r="CP73" s="4863"/>
      <c r="CQ73" s="3714"/>
    </row>
    <row r="74" spans="1:97" s="546" customFormat="1" ht="15" customHeight="1" thickBot="1">
      <c r="A74" s="2104"/>
      <c r="B74" s="2091"/>
      <c r="C74" s="2107"/>
      <c r="D74" s="2107"/>
      <c r="E74" s="2074"/>
      <c r="F74" s="2089"/>
      <c r="G74" s="2089"/>
      <c r="H74" s="2071"/>
      <c r="I74" s="2071"/>
      <c r="J74" s="2071"/>
      <c r="K74" s="2090"/>
      <c r="L74" s="4925"/>
      <c r="M74" s="4901"/>
      <c r="N74" s="4901"/>
      <c r="O74" s="4901"/>
      <c r="P74" s="4901"/>
      <c r="Q74" s="4901"/>
      <c r="R74" s="4901"/>
      <c r="S74" s="4901"/>
      <c r="T74" s="4901"/>
      <c r="U74" s="4901"/>
      <c r="V74" s="4901"/>
      <c r="W74" s="4901"/>
      <c r="X74" s="4901"/>
      <c r="Y74" s="4901"/>
      <c r="Z74" s="4901"/>
      <c r="AA74" s="4901"/>
      <c r="AB74" s="4901"/>
      <c r="AC74" s="4901"/>
      <c r="AD74" s="4901"/>
      <c r="AE74" s="4901"/>
      <c r="AF74" s="4901"/>
      <c r="AG74" s="4901"/>
      <c r="AH74" s="4901"/>
      <c r="AI74" s="4901"/>
      <c r="AJ74" s="4901"/>
      <c r="AK74" s="4933"/>
      <c r="AL74" s="4933"/>
      <c r="AM74" s="4933"/>
      <c r="AN74" s="4933"/>
      <c r="AO74" s="4933"/>
      <c r="AP74" s="4933"/>
      <c r="AQ74" s="4933"/>
      <c r="AR74" s="4933"/>
      <c r="AS74" s="4933"/>
      <c r="AT74" s="4901"/>
      <c r="AU74" s="4901"/>
      <c r="AV74" s="4901"/>
      <c r="AW74" s="4901"/>
      <c r="AX74" s="4901"/>
      <c r="AY74" s="4901"/>
      <c r="AZ74" s="4901"/>
      <c r="BA74" s="4901"/>
      <c r="BB74" s="4934"/>
      <c r="BC74" s="470"/>
      <c r="BD74" s="4903"/>
      <c r="BE74" s="4865"/>
      <c r="BF74" s="4865"/>
      <c r="BG74" s="4865"/>
      <c r="BH74" s="4865"/>
      <c r="BI74" s="4865"/>
      <c r="BJ74" s="4865"/>
      <c r="BK74" s="4865"/>
      <c r="BL74" s="4865"/>
      <c r="BM74" s="4865"/>
      <c r="BN74" s="4865"/>
      <c r="BO74" s="4865"/>
      <c r="BP74" s="4865"/>
      <c r="BQ74" s="4865"/>
      <c r="BR74" s="4865"/>
      <c r="BS74" s="4865"/>
      <c r="BT74" s="4865"/>
      <c r="BU74" s="4865"/>
      <c r="BV74" s="4865"/>
      <c r="BW74" s="4865"/>
      <c r="BX74" s="4865"/>
      <c r="BY74" s="4865"/>
      <c r="BZ74" s="4865"/>
      <c r="CA74" s="4865"/>
      <c r="CB74" s="4865"/>
      <c r="CC74" s="4865"/>
      <c r="CD74" s="4865"/>
      <c r="CE74" s="4865"/>
      <c r="CF74" s="4865"/>
      <c r="CG74" s="4865"/>
      <c r="CH74" s="4865"/>
      <c r="CI74" s="4865"/>
      <c r="CJ74" s="4865"/>
      <c r="CK74" s="4865"/>
      <c r="CL74" s="4865"/>
      <c r="CM74" s="4865"/>
      <c r="CN74" s="4865"/>
      <c r="CO74" s="4865"/>
      <c r="CP74" s="4865"/>
      <c r="CQ74" s="3715"/>
    </row>
    <row r="75" spans="1:97" s="546" customFormat="1" ht="15" customHeight="1" thickTop="1">
      <c r="A75" s="2104"/>
      <c r="B75" s="2091"/>
      <c r="C75" s="2069" t="s">
        <v>576</v>
      </c>
      <c r="D75" s="2070" t="s">
        <v>577</v>
      </c>
      <c r="E75" s="2074"/>
      <c r="F75" s="2089"/>
      <c r="G75" s="2089"/>
      <c r="H75" s="2071"/>
      <c r="I75" s="2071"/>
      <c r="J75" s="2071"/>
      <c r="K75" s="2090"/>
      <c r="L75" s="4926"/>
      <c r="M75" s="4898"/>
      <c r="N75" s="4898"/>
      <c r="O75" s="4898"/>
      <c r="P75" s="4898"/>
      <c r="Q75" s="4898"/>
      <c r="R75" s="4898"/>
      <c r="S75" s="4898"/>
      <c r="T75" s="4898"/>
      <c r="U75" s="4898"/>
      <c r="V75" s="4898"/>
      <c r="W75" s="4898"/>
      <c r="X75" s="4898"/>
      <c r="Y75" s="4898"/>
      <c r="Z75" s="4898"/>
      <c r="AA75" s="4898"/>
      <c r="AB75" s="4898"/>
      <c r="AC75" s="4898"/>
      <c r="AD75" s="4898"/>
      <c r="AE75" s="4898"/>
      <c r="AF75" s="4898"/>
      <c r="AG75" s="4898"/>
      <c r="AH75" s="4898"/>
      <c r="AI75" s="4898"/>
      <c r="AJ75" s="4898"/>
      <c r="AK75" s="4929"/>
      <c r="AL75" s="4930"/>
      <c r="AM75" s="4930"/>
      <c r="AN75" s="4930"/>
      <c r="AO75" s="4930"/>
      <c r="AP75" s="4930"/>
      <c r="AQ75" s="4930"/>
      <c r="AR75" s="4930"/>
      <c r="AS75" s="4931"/>
      <c r="AT75" s="4898"/>
      <c r="AU75" s="4898"/>
      <c r="AV75" s="4898"/>
      <c r="AW75" s="4898"/>
      <c r="AX75" s="4898"/>
      <c r="AY75" s="4898"/>
      <c r="AZ75" s="4898"/>
      <c r="BA75" s="4898"/>
      <c r="BB75" s="4898"/>
      <c r="BC75" s="544"/>
      <c r="BD75" s="4903"/>
      <c r="BE75" s="4856"/>
      <c r="BF75" s="4856"/>
      <c r="BG75" s="4856"/>
      <c r="BH75" s="4856"/>
      <c r="BI75" s="4856"/>
      <c r="BJ75" s="4856"/>
      <c r="BK75" s="4856"/>
      <c r="BL75" s="4856"/>
      <c r="BM75" s="4856"/>
      <c r="BN75" s="4856"/>
      <c r="BO75" s="4856"/>
      <c r="BP75" s="4856"/>
      <c r="BQ75" s="4856"/>
      <c r="BR75" s="4856"/>
      <c r="BS75" s="4856"/>
      <c r="BT75" s="4856"/>
      <c r="BU75" s="4856"/>
      <c r="BV75" s="4856"/>
      <c r="BW75" s="4922"/>
      <c r="BX75" s="4923"/>
      <c r="BY75" s="4923"/>
      <c r="BZ75" s="4923"/>
      <c r="CA75" s="4923"/>
      <c r="CB75" s="4923"/>
      <c r="CC75" s="4923"/>
      <c r="CD75" s="4923"/>
      <c r="CE75" s="4923"/>
      <c r="CF75" s="4924"/>
      <c r="CG75" s="4858">
        <f>M75+AB75+AT75-BE75+BN75</f>
        <v>0</v>
      </c>
      <c r="CH75" s="4858"/>
      <c r="CI75" s="4858"/>
      <c r="CJ75" s="4858"/>
      <c r="CK75" s="4858"/>
      <c r="CL75" s="4858"/>
      <c r="CM75" s="4858"/>
      <c r="CN75" s="4858"/>
      <c r="CO75" s="4858"/>
      <c r="CP75" s="4858"/>
      <c r="CQ75" s="4868"/>
    </row>
    <row r="76" spans="1:97" s="546" customFormat="1" ht="15" customHeight="1" thickBot="1">
      <c r="A76" s="2104"/>
      <c r="B76" s="2091"/>
      <c r="C76" s="2069"/>
      <c r="D76" s="2073" t="s">
        <v>578</v>
      </c>
      <c r="E76" s="2074"/>
      <c r="F76" s="2071"/>
      <c r="G76" s="2071"/>
      <c r="H76" s="2071"/>
      <c r="I76" s="2071"/>
      <c r="J76" s="2071"/>
      <c r="K76" s="2090"/>
      <c r="L76" s="4926"/>
      <c r="M76" s="4857"/>
      <c r="N76" s="4857"/>
      <c r="O76" s="4857"/>
      <c r="P76" s="4857"/>
      <c r="Q76" s="4857"/>
      <c r="R76" s="4857"/>
      <c r="S76" s="4857"/>
      <c r="T76" s="4857"/>
      <c r="U76" s="4857"/>
      <c r="V76" s="4857"/>
      <c r="W76" s="4857"/>
      <c r="X76" s="4857"/>
      <c r="Y76" s="4857"/>
      <c r="Z76" s="4857"/>
      <c r="AA76" s="4857"/>
      <c r="AB76" s="4857"/>
      <c r="AC76" s="4857"/>
      <c r="AD76" s="4857"/>
      <c r="AE76" s="4857"/>
      <c r="AF76" s="4857"/>
      <c r="AG76" s="4857"/>
      <c r="AH76" s="4857"/>
      <c r="AI76" s="4857"/>
      <c r="AJ76" s="4857"/>
      <c r="AK76" s="4929"/>
      <c r="AL76" s="4930"/>
      <c r="AM76" s="4930"/>
      <c r="AN76" s="4930"/>
      <c r="AO76" s="4930"/>
      <c r="AP76" s="4930"/>
      <c r="AQ76" s="4930"/>
      <c r="AR76" s="4930"/>
      <c r="AS76" s="4931"/>
      <c r="AT76" s="4857"/>
      <c r="AU76" s="4857"/>
      <c r="AV76" s="4857"/>
      <c r="AW76" s="4857"/>
      <c r="AX76" s="4857"/>
      <c r="AY76" s="4857"/>
      <c r="AZ76" s="4857"/>
      <c r="BA76" s="4857"/>
      <c r="BB76" s="4857"/>
      <c r="BC76" s="544"/>
      <c r="BD76" s="4903"/>
      <c r="BE76" s="4857"/>
      <c r="BF76" s="4857"/>
      <c r="BG76" s="4857"/>
      <c r="BH76" s="4857"/>
      <c r="BI76" s="4857"/>
      <c r="BJ76" s="4857"/>
      <c r="BK76" s="4857"/>
      <c r="BL76" s="4857"/>
      <c r="BM76" s="4857"/>
      <c r="BN76" s="4857"/>
      <c r="BO76" s="4857"/>
      <c r="BP76" s="4857"/>
      <c r="BQ76" s="4857"/>
      <c r="BR76" s="4857"/>
      <c r="BS76" s="4857"/>
      <c r="BT76" s="4857"/>
      <c r="BU76" s="4857"/>
      <c r="BV76" s="4857"/>
      <c r="BW76" s="4922"/>
      <c r="BX76" s="4923"/>
      <c r="BY76" s="4923"/>
      <c r="BZ76" s="4923"/>
      <c r="CA76" s="4923"/>
      <c r="CB76" s="4923"/>
      <c r="CC76" s="4923"/>
      <c r="CD76" s="4923"/>
      <c r="CE76" s="4923"/>
      <c r="CF76" s="4924"/>
      <c r="CG76" s="4869"/>
      <c r="CH76" s="4869"/>
      <c r="CI76" s="4869"/>
      <c r="CJ76" s="4869"/>
      <c r="CK76" s="4869"/>
      <c r="CL76" s="4869"/>
      <c r="CM76" s="4869"/>
      <c r="CN76" s="4869"/>
      <c r="CO76" s="4869"/>
      <c r="CP76" s="4869"/>
      <c r="CQ76" s="4870"/>
    </row>
    <row r="77" spans="1:97" s="546" customFormat="1" ht="15" customHeight="1" thickTop="1">
      <c r="A77" s="2104"/>
      <c r="B77" s="2091"/>
      <c r="C77" s="2107"/>
      <c r="D77" s="2107"/>
      <c r="E77" s="2071"/>
      <c r="F77" s="2071"/>
      <c r="G77" s="2071"/>
      <c r="H77" s="2071"/>
      <c r="I77" s="2071"/>
      <c r="J77" s="2071"/>
      <c r="K77" s="2090"/>
      <c r="L77" s="4928" t="s">
        <v>60</v>
      </c>
      <c r="M77" s="4900"/>
      <c r="N77" s="4900"/>
      <c r="O77" s="4900"/>
      <c r="P77" s="4900"/>
      <c r="Q77" s="4900"/>
      <c r="R77" s="4900"/>
      <c r="S77" s="4900"/>
      <c r="T77" s="4900"/>
      <c r="U77" s="4900"/>
      <c r="V77" s="4900"/>
      <c r="W77" s="4900"/>
      <c r="X77" s="4900"/>
      <c r="Y77" s="4900"/>
      <c r="Z77" s="4900"/>
      <c r="AA77" s="4900"/>
      <c r="AB77" s="4900"/>
      <c r="AC77" s="4900"/>
      <c r="AD77" s="4900"/>
      <c r="AE77" s="4900"/>
      <c r="AF77" s="4900"/>
      <c r="AG77" s="4900"/>
      <c r="AH77" s="4900"/>
      <c r="AI77" s="4900"/>
      <c r="AJ77" s="4900"/>
      <c r="AK77" s="4933"/>
      <c r="AL77" s="4933"/>
      <c r="AM77" s="4933"/>
      <c r="AN77" s="4933"/>
      <c r="AO77" s="4933"/>
      <c r="AP77" s="4933"/>
      <c r="AQ77" s="4933"/>
      <c r="AR77" s="4933"/>
      <c r="AS77" s="4933"/>
      <c r="AT77" s="4900"/>
      <c r="AU77" s="4900"/>
      <c r="AV77" s="4900"/>
      <c r="AW77" s="4900"/>
      <c r="AX77" s="4900"/>
      <c r="AY77" s="4900"/>
      <c r="AZ77" s="4900"/>
      <c r="BA77" s="4900"/>
      <c r="BB77" s="4866"/>
      <c r="BC77" s="470"/>
      <c r="BD77" s="4905" t="s">
        <v>60</v>
      </c>
      <c r="BE77" s="4863"/>
      <c r="BF77" s="4863"/>
      <c r="BG77" s="4863"/>
      <c r="BH77" s="4863"/>
      <c r="BI77" s="4863"/>
      <c r="BJ77" s="4863"/>
      <c r="BK77" s="4863"/>
      <c r="BL77" s="4863"/>
      <c r="BM77" s="4863"/>
      <c r="BN77" s="4863"/>
      <c r="BO77" s="4863"/>
      <c r="BP77" s="4863"/>
      <c r="BQ77" s="4863"/>
      <c r="BR77" s="4863"/>
      <c r="BS77" s="4863"/>
      <c r="BT77" s="4863"/>
      <c r="BU77" s="4863"/>
      <c r="BV77" s="4863"/>
      <c r="BW77" s="4863"/>
      <c r="BX77" s="4863"/>
      <c r="BY77" s="4863"/>
      <c r="BZ77" s="4863"/>
      <c r="CA77" s="4863"/>
      <c r="CB77" s="4863"/>
      <c r="CC77" s="4863"/>
      <c r="CD77" s="4863"/>
      <c r="CE77" s="4863"/>
      <c r="CF77" s="4863"/>
      <c r="CG77" s="4863"/>
      <c r="CH77" s="4863"/>
      <c r="CI77" s="4863"/>
      <c r="CJ77" s="4863"/>
      <c r="CK77" s="4863"/>
      <c r="CL77" s="4863"/>
      <c r="CM77" s="4863"/>
      <c r="CN77" s="4863"/>
      <c r="CO77" s="4863"/>
      <c r="CP77" s="4863"/>
      <c r="CQ77" s="3714"/>
    </row>
    <row r="78" spans="1:97" s="546" customFormat="1" ht="15" customHeight="1" thickBot="1">
      <c r="A78" s="2104"/>
      <c r="B78" s="2091"/>
      <c r="C78" s="2107"/>
      <c r="D78" s="2107"/>
      <c r="E78" s="2071"/>
      <c r="F78" s="2071"/>
      <c r="G78" s="2071"/>
      <c r="H78" s="2071"/>
      <c r="I78" s="2071"/>
      <c r="J78" s="2071"/>
      <c r="K78" s="2090"/>
      <c r="L78" s="4925"/>
      <c r="M78" s="4901"/>
      <c r="N78" s="4901"/>
      <c r="O78" s="4901"/>
      <c r="P78" s="4901"/>
      <c r="Q78" s="4901"/>
      <c r="R78" s="4901"/>
      <c r="S78" s="4901"/>
      <c r="T78" s="4901"/>
      <c r="U78" s="4901"/>
      <c r="V78" s="4901"/>
      <c r="W78" s="4901"/>
      <c r="X78" s="4901"/>
      <c r="Y78" s="4901"/>
      <c r="Z78" s="4901"/>
      <c r="AA78" s="4901"/>
      <c r="AB78" s="4901"/>
      <c r="AC78" s="4901"/>
      <c r="AD78" s="4901"/>
      <c r="AE78" s="4901"/>
      <c r="AF78" s="4901"/>
      <c r="AG78" s="4901"/>
      <c r="AH78" s="4901"/>
      <c r="AI78" s="4901"/>
      <c r="AJ78" s="4901"/>
      <c r="AK78" s="4936"/>
      <c r="AL78" s="4936"/>
      <c r="AM78" s="4936"/>
      <c r="AN78" s="4936"/>
      <c r="AO78" s="4936"/>
      <c r="AP78" s="4936"/>
      <c r="AQ78" s="4936"/>
      <c r="AR78" s="4936"/>
      <c r="AS78" s="4936"/>
      <c r="AT78" s="4901"/>
      <c r="AU78" s="4901"/>
      <c r="AV78" s="4901"/>
      <c r="AW78" s="4901"/>
      <c r="AX78" s="4901"/>
      <c r="AY78" s="4901"/>
      <c r="AZ78" s="4901"/>
      <c r="BA78" s="4901"/>
      <c r="BB78" s="4934"/>
      <c r="BC78" s="470"/>
      <c r="BD78" s="4903"/>
      <c r="BE78" s="4865"/>
      <c r="BF78" s="4865"/>
      <c r="BG78" s="4865"/>
      <c r="BH78" s="4865"/>
      <c r="BI78" s="4865"/>
      <c r="BJ78" s="4865"/>
      <c r="BK78" s="4865"/>
      <c r="BL78" s="4865"/>
      <c r="BM78" s="4865"/>
      <c r="BN78" s="4865"/>
      <c r="BO78" s="4865"/>
      <c r="BP78" s="4865"/>
      <c r="BQ78" s="4865"/>
      <c r="BR78" s="4865"/>
      <c r="BS78" s="4865"/>
      <c r="BT78" s="4865"/>
      <c r="BU78" s="4865"/>
      <c r="BV78" s="4865"/>
      <c r="BW78" s="4864"/>
      <c r="BX78" s="4864"/>
      <c r="BY78" s="4864"/>
      <c r="BZ78" s="4864"/>
      <c r="CA78" s="4864"/>
      <c r="CB78" s="4864"/>
      <c r="CC78" s="4864"/>
      <c r="CD78" s="4864"/>
      <c r="CE78" s="4864"/>
      <c r="CF78" s="4864"/>
      <c r="CG78" s="4865"/>
      <c r="CH78" s="4865"/>
      <c r="CI78" s="4865"/>
      <c r="CJ78" s="4865"/>
      <c r="CK78" s="4865"/>
      <c r="CL78" s="4865"/>
      <c r="CM78" s="4865"/>
      <c r="CN78" s="4865"/>
      <c r="CO78" s="4865"/>
      <c r="CP78" s="4865"/>
      <c r="CQ78" s="3715"/>
    </row>
    <row r="79" spans="1:97" s="546" customFormat="1" ht="15" customHeight="1" thickTop="1">
      <c r="A79" s="2104"/>
      <c r="B79" s="2091"/>
      <c r="C79" s="2069">
        <v>4.3</v>
      </c>
      <c r="D79" s="2070" t="s">
        <v>548</v>
      </c>
      <c r="E79" s="2071"/>
      <c r="F79" s="2071"/>
      <c r="G79" s="2071"/>
      <c r="H79" s="2071"/>
      <c r="I79" s="2071"/>
      <c r="J79" s="2071"/>
      <c r="K79" s="2090"/>
      <c r="L79" s="4926"/>
      <c r="M79" s="4898"/>
      <c r="N79" s="4898"/>
      <c r="O79" s="4898"/>
      <c r="P79" s="4898"/>
      <c r="Q79" s="4898"/>
      <c r="R79" s="4898"/>
      <c r="S79" s="4898"/>
      <c r="T79" s="4898"/>
      <c r="U79" s="4898"/>
      <c r="V79" s="4898"/>
      <c r="W79" s="4898"/>
      <c r="X79" s="4898"/>
      <c r="Y79" s="4898"/>
      <c r="Z79" s="4898"/>
      <c r="AA79" s="4898"/>
      <c r="AB79" s="4898"/>
      <c r="AC79" s="4898"/>
      <c r="AD79" s="4898"/>
      <c r="AE79" s="4898"/>
      <c r="AF79" s="4898"/>
      <c r="AG79" s="4898"/>
      <c r="AH79" s="4898"/>
      <c r="AI79" s="4898"/>
      <c r="AJ79" s="4898"/>
      <c r="AK79" s="4898"/>
      <c r="AL79" s="4898"/>
      <c r="AM79" s="4898"/>
      <c r="AN79" s="4898"/>
      <c r="AO79" s="4898"/>
      <c r="AP79" s="4898"/>
      <c r="AQ79" s="4898"/>
      <c r="AR79" s="4898"/>
      <c r="AS79" s="4898"/>
      <c r="AT79" s="4899"/>
      <c r="AU79" s="4899"/>
      <c r="AV79" s="4899"/>
      <c r="AW79" s="4899"/>
      <c r="AX79" s="4899"/>
      <c r="AY79" s="4899"/>
      <c r="AZ79" s="4899"/>
      <c r="BA79" s="4899"/>
      <c r="BB79" s="4899"/>
      <c r="BC79" s="548"/>
      <c r="BD79" s="4903"/>
      <c r="BE79" s="4858"/>
      <c r="BF79" s="4858"/>
      <c r="BG79" s="4858"/>
      <c r="BH79" s="4858"/>
      <c r="BI79" s="4858"/>
      <c r="BJ79" s="4858"/>
      <c r="BK79" s="4858"/>
      <c r="BL79" s="4858"/>
      <c r="BM79" s="4858"/>
      <c r="BN79" s="4856"/>
      <c r="BO79" s="4856"/>
      <c r="BP79" s="4856"/>
      <c r="BQ79" s="4856"/>
      <c r="BR79" s="4856"/>
      <c r="BS79" s="4856"/>
      <c r="BT79" s="4856"/>
      <c r="BU79" s="4856"/>
      <c r="BV79" s="4856"/>
      <c r="BW79" s="4856"/>
      <c r="BX79" s="4856"/>
      <c r="BY79" s="4856"/>
      <c r="BZ79" s="4856"/>
      <c r="CA79" s="4856"/>
      <c r="CB79" s="4856"/>
      <c r="CC79" s="4856"/>
      <c r="CD79" s="4856"/>
      <c r="CE79" s="4856"/>
      <c r="CF79" s="4856"/>
      <c r="CG79" s="4858">
        <f>M79+AB79+AK79+AT79-BE79+BN79-BW79</f>
        <v>0</v>
      </c>
      <c r="CH79" s="4859"/>
      <c r="CI79" s="4859"/>
      <c r="CJ79" s="4859"/>
      <c r="CK79" s="4859"/>
      <c r="CL79" s="4859"/>
      <c r="CM79" s="4859"/>
      <c r="CN79" s="4859"/>
      <c r="CO79" s="4859"/>
      <c r="CP79" s="4859"/>
      <c r="CQ79" s="4860"/>
      <c r="CS79" s="2720">
        <f>M79+AB79+AK79+AT79-BE79-BN79-BW79</f>
        <v>0</v>
      </c>
    </row>
    <row r="80" spans="1:97" s="546" customFormat="1" ht="15" customHeight="1" thickBot="1">
      <c r="A80" s="2104"/>
      <c r="B80" s="2091"/>
      <c r="C80" s="2069"/>
      <c r="D80" s="2073" t="s">
        <v>1374</v>
      </c>
      <c r="E80" s="2071"/>
      <c r="F80" s="2071"/>
      <c r="G80" s="2071"/>
      <c r="H80" s="2071"/>
      <c r="I80" s="2071"/>
      <c r="J80" s="2071"/>
      <c r="K80" s="2090"/>
      <c r="L80" s="4927"/>
      <c r="M80" s="4857"/>
      <c r="N80" s="4857"/>
      <c r="O80" s="4857"/>
      <c r="P80" s="4857"/>
      <c r="Q80" s="4857"/>
      <c r="R80" s="4857"/>
      <c r="S80" s="4857"/>
      <c r="T80" s="4857"/>
      <c r="U80" s="4857"/>
      <c r="V80" s="4857"/>
      <c r="W80" s="4857"/>
      <c r="X80" s="4857"/>
      <c r="Y80" s="4857"/>
      <c r="Z80" s="4857"/>
      <c r="AA80" s="4857"/>
      <c r="AB80" s="4857"/>
      <c r="AC80" s="4857"/>
      <c r="AD80" s="4857"/>
      <c r="AE80" s="4857"/>
      <c r="AF80" s="4857"/>
      <c r="AG80" s="4857"/>
      <c r="AH80" s="4857"/>
      <c r="AI80" s="4857"/>
      <c r="AJ80" s="4857"/>
      <c r="AK80" s="4857"/>
      <c r="AL80" s="4857"/>
      <c r="AM80" s="4857"/>
      <c r="AN80" s="4857"/>
      <c r="AO80" s="4857"/>
      <c r="AP80" s="4857"/>
      <c r="AQ80" s="4857"/>
      <c r="AR80" s="4857"/>
      <c r="AS80" s="4857"/>
      <c r="AT80" s="4869"/>
      <c r="AU80" s="4869"/>
      <c r="AV80" s="4869"/>
      <c r="AW80" s="4869"/>
      <c r="AX80" s="4869"/>
      <c r="AY80" s="4869"/>
      <c r="AZ80" s="4869"/>
      <c r="BA80" s="4869"/>
      <c r="BB80" s="4869"/>
      <c r="BC80" s="548"/>
      <c r="BD80" s="4906"/>
      <c r="BE80" s="4869"/>
      <c r="BF80" s="4869"/>
      <c r="BG80" s="4869"/>
      <c r="BH80" s="4869"/>
      <c r="BI80" s="4869"/>
      <c r="BJ80" s="4869"/>
      <c r="BK80" s="4869"/>
      <c r="BL80" s="4869"/>
      <c r="BM80" s="4869"/>
      <c r="BN80" s="4857"/>
      <c r="BO80" s="4857"/>
      <c r="BP80" s="4857"/>
      <c r="BQ80" s="4857"/>
      <c r="BR80" s="4857"/>
      <c r="BS80" s="4857"/>
      <c r="BT80" s="4857"/>
      <c r="BU80" s="4857"/>
      <c r="BV80" s="4857"/>
      <c r="BW80" s="4857"/>
      <c r="BX80" s="4857"/>
      <c r="BY80" s="4857"/>
      <c r="BZ80" s="4857"/>
      <c r="CA80" s="4857"/>
      <c r="CB80" s="4857"/>
      <c r="CC80" s="4857"/>
      <c r="CD80" s="4857"/>
      <c r="CE80" s="4857"/>
      <c r="CF80" s="4857"/>
      <c r="CG80" s="4861"/>
      <c r="CH80" s="4861"/>
      <c r="CI80" s="4861"/>
      <c r="CJ80" s="4861"/>
      <c r="CK80" s="4861"/>
      <c r="CL80" s="4861"/>
      <c r="CM80" s="4861"/>
      <c r="CN80" s="4861"/>
      <c r="CO80" s="4861"/>
      <c r="CP80" s="4861"/>
      <c r="CQ80" s="4862"/>
    </row>
    <row r="81" spans="1:95" s="546" customFormat="1" ht="15" customHeight="1" thickTop="1">
      <c r="A81" s="2104"/>
      <c r="B81" s="2091"/>
      <c r="C81" s="2107"/>
      <c r="D81" s="5102"/>
      <c r="E81" s="5102"/>
      <c r="F81" s="5102"/>
      <c r="G81" s="5102"/>
      <c r="H81" s="5102"/>
      <c r="I81" s="5102"/>
      <c r="J81" s="2071"/>
      <c r="K81" s="2090"/>
      <c r="L81" s="4925">
        <v>99</v>
      </c>
      <c r="M81" s="4900"/>
      <c r="N81" s="4900"/>
      <c r="O81" s="4900"/>
      <c r="P81" s="4900"/>
      <c r="Q81" s="4900"/>
      <c r="R81" s="4900"/>
      <c r="S81" s="4900"/>
      <c r="T81" s="4900"/>
      <c r="U81" s="4900"/>
      <c r="V81" s="4900"/>
      <c r="W81" s="4900"/>
      <c r="X81" s="4900"/>
      <c r="Y81" s="4900"/>
      <c r="Z81" s="4900"/>
      <c r="AA81" s="4900"/>
      <c r="AB81" s="4900"/>
      <c r="AC81" s="4900"/>
      <c r="AD81" s="4900"/>
      <c r="AE81" s="4900"/>
      <c r="AF81" s="4900"/>
      <c r="AG81" s="4900"/>
      <c r="AH81" s="4900"/>
      <c r="AI81" s="4900"/>
      <c r="AJ81" s="4900"/>
      <c r="AK81" s="4900"/>
      <c r="AL81" s="4900"/>
      <c r="AM81" s="4900"/>
      <c r="AN81" s="4900"/>
      <c r="AO81" s="4900"/>
      <c r="AP81" s="4900"/>
      <c r="AQ81" s="4900"/>
      <c r="AR81" s="4900"/>
      <c r="AS81" s="4900"/>
      <c r="AT81" s="4900"/>
      <c r="AU81" s="4900"/>
      <c r="AV81" s="4900"/>
      <c r="AW81" s="4900"/>
      <c r="AX81" s="4900"/>
      <c r="AY81" s="4900"/>
      <c r="AZ81" s="4900"/>
      <c r="BA81" s="4900"/>
      <c r="BB81" s="4866"/>
      <c r="BC81" s="470"/>
      <c r="BD81" s="4903">
        <v>99</v>
      </c>
      <c r="BE81" s="4863"/>
      <c r="BF81" s="4863"/>
      <c r="BG81" s="4863"/>
      <c r="BH81" s="4863"/>
      <c r="BI81" s="4863"/>
      <c r="BJ81" s="4863"/>
      <c r="BK81" s="4863"/>
      <c r="BL81" s="4863"/>
      <c r="BM81" s="4863"/>
      <c r="BN81" s="4863"/>
      <c r="BO81" s="4863"/>
      <c r="BP81" s="4863"/>
      <c r="BQ81" s="4863"/>
      <c r="BR81" s="4863"/>
      <c r="BS81" s="4863"/>
      <c r="BT81" s="4863"/>
      <c r="BU81" s="4863"/>
      <c r="BV81" s="4863"/>
      <c r="BW81" s="4864"/>
      <c r="BX81" s="4864"/>
      <c r="BY81" s="4864"/>
      <c r="BZ81" s="4864"/>
      <c r="CA81" s="4864"/>
      <c r="CB81" s="4864"/>
      <c r="CC81" s="4864"/>
      <c r="CD81" s="4864"/>
      <c r="CE81" s="4864"/>
      <c r="CF81" s="4864"/>
      <c r="CG81" s="4863"/>
      <c r="CH81" s="4863"/>
      <c r="CI81" s="4863"/>
      <c r="CJ81" s="4863"/>
      <c r="CK81" s="4863"/>
      <c r="CL81" s="4863"/>
      <c r="CM81" s="4863"/>
      <c r="CN81" s="4863"/>
      <c r="CO81" s="4863"/>
      <c r="CP81" s="4863"/>
      <c r="CQ81" s="3714"/>
    </row>
    <row r="82" spans="1:95" s="546" customFormat="1" ht="15" customHeight="1" thickBot="1">
      <c r="A82" s="2104"/>
      <c r="B82" s="2091"/>
      <c r="C82" s="2107"/>
      <c r="D82" s="2107"/>
      <c r="E82" s="2071"/>
      <c r="F82" s="2071"/>
      <c r="G82" s="2071"/>
      <c r="H82" s="2071"/>
      <c r="I82" s="2071"/>
      <c r="J82" s="2071"/>
      <c r="K82" s="2090"/>
      <c r="L82" s="4925"/>
      <c r="M82" s="4901"/>
      <c r="N82" s="4901"/>
      <c r="O82" s="4901"/>
      <c r="P82" s="4901"/>
      <c r="Q82" s="4901"/>
      <c r="R82" s="4901"/>
      <c r="S82" s="4901"/>
      <c r="T82" s="4901"/>
      <c r="U82" s="4901"/>
      <c r="V82" s="4901"/>
      <c r="W82" s="4901"/>
      <c r="X82" s="4901"/>
      <c r="Y82" s="4901"/>
      <c r="Z82" s="4901"/>
      <c r="AA82" s="4901"/>
      <c r="AB82" s="4901"/>
      <c r="AC82" s="4901"/>
      <c r="AD82" s="4901"/>
      <c r="AE82" s="4901"/>
      <c r="AF82" s="4901"/>
      <c r="AG82" s="4901"/>
      <c r="AH82" s="4901"/>
      <c r="AI82" s="4901"/>
      <c r="AJ82" s="4901"/>
      <c r="AK82" s="4901"/>
      <c r="AL82" s="4901"/>
      <c r="AM82" s="4901"/>
      <c r="AN82" s="4901"/>
      <c r="AO82" s="4901"/>
      <c r="AP82" s="4901"/>
      <c r="AQ82" s="4901"/>
      <c r="AR82" s="4901"/>
      <c r="AS82" s="4901"/>
      <c r="AT82" s="4901"/>
      <c r="AU82" s="4901"/>
      <c r="AV82" s="4901"/>
      <c r="AW82" s="4901"/>
      <c r="AX82" s="4901"/>
      <c r="AY82" s="4901"/>
      <c r="AZ82" s="4901"/>
      <c r="BA82" s="4901"/>
      <c r="BB82" s="4934"/>
      <c r="BC82" s="470"/>
      <c r="BD82" s="4903"/>
      <c r="BE82" s="4865"/>
      <c r="BF82" s="4865"/>
      <c r="BG82" s="4865"/>
      <c r="BH82" s="4865"/>
      <c r="BI82" s="4865"/>
      <c r="BJ82" s="4865"/>
      <c r="BK82" s="4865"/>
      <c r="BL82" s="4865"/>
      <c r="BM82" s="4865"/>
      <c r="BN82" s="4865"/>
      <c r="BO82" s="4865"/>
      <c r="BP82" s="4865"/>
      <c r="BQ82" s="4865"/>
      <c r="BR82" s="4865"/>
      <c r="BS82" s="4865"/>
      <c r="BT82" s="4865"/>
      <c r="BU82" s="4865"/>
      <c r="BV82" s="4865"/>
      <c r="BW82" s="4865"/>
      <c r="BX82" s="4865"/>
      <c r="BY82" s="4865"/>
      <c r="BZ82" s="4865"/>
      <c r="CA82" s="4865"/>
      <c r="CB82" s="4865"/>
      <c r="CC82" s="4865"/>
      <c r="CD82" s="4865"/>
      <c r="CE82" s="4865"/>
      <c r="CF82" s="4865"/>
      <c r="CG82" s="4865"/>
      <c r="CH82" s="4865"/>
      <c r="CI82" s="4865"/>
      <c r="CJ82" s="4865"/>
      <c r="CK82" s="4865"/>
      <c r="CL82" s="4865"/>
      <c r="CM82" s="4865"/>
      <c r="CN82" s="4865"/>
      <c r="CO82" s="4865"/>
      <c r="CP82" s="4865"/>
      <c r="CQ82" s="3716"/>
    </row>
    <row r="83" spans="1:95" s="546" customFormat="1" ht="15" customHeight="1" thickTop="1">
      <c r="A83" s="2104"/>
      <c r="B83" s="2091"/>
      <c r="C83" s="2069">
        <v>4.4000000000000004</v>
      </c>
      <c r="D83" s="2070" t="s">
        <v>135</v>
      </c>
      <c r="E83" s="2071"/>
      <c r="F83" s="2071"/>
      <c r="G83" s="2071"/>
      <c r="H83" s="2071"/>
      <c r="I83" s="2071"/>
      <c r="J83" s="2071"/>
      <c r="K83" s="2090"/>
      <c r="L83" s="4926"/>
      <c r="M83" s="4916">
        <f>M11+M15+M19+M23+M27+M31+M35+M39+M43+M47+M51+M55+M59+M63+M67+M71+M75+M79</f>
        <v>0</v>
      </c>
      <c r="N83" s="4916"/>
      <c r="O83" s="4916"/>
      <c r="P83" s="4916"/>
      <c r="Q83" s="4916"/>
      <c r="R83" s="4916"/>
      <c r="S83" s="4916"/>
      <c r="T83" s="4916"/>
      <c r="U83" s="4916"/>
      <c r="V83" s="4916"/>
      <c r="W83" s="4916"/>
      <c r="X83" s="4916"/>
      <c r="Y83" s="4916"/>
      <c r="Z83" s="4916"/>
      <c r="AA83" s="4916"/>
      <c r="AB83" s="4916">
        <f>AB11+AB15+AB19+AB23+AB27+AB31+AB35+AB39+AB43+AB47+AB51+AB55+AB59+AB63+AB67+AB71+AB75+AB79</f>
        <v>0</v>
      </c>
      <c r="AC83" s="4916"/>
      <c r="AD83" s="4916"/>
      <c r="AE83" s="4916"/>
      <c r="AF83" s="4916"/>
      <c r="AG83" s="4916"/>
      <c r="AH83" s="4916"/>
      <c r="AI83" s="4916"/>
      <c r="AJ83" s="4916"/>
      <c r="AK83" s="4916">
        <f>AK15+AK19+AK23+AK31+AK35+AK39+AK43+AK51+AK55+AK59+AK79</f>
        <v>0</v>
      </c>
      <c r="AL83" s="4916"/>
      <c r="AM83" s="4916"/>
      <c r="AN83" s="4916"/>
      <c r="AO83" s="4916"/>
      <c r="AP83" s="4916"/>
      <c r="AQ83" s="4916"/>
      <c r="AR83" s="4916"/>
      <c r="AS83" s="4916"/>
      <c r="AT83" s="4916">
        <f>AT15+AT19+AT23+AT27+AT43+AT47+AT51+AT55+AT59+AT63+AT67+AT71+AT75+AT79</f>
        <v>0</v>
      </c>
      <c r="AU83" s="4916"/>
      <c r="AV83" s="4916"/>
      <c r="AW83" s="4916"/>
      <c r="AX83" s="4916"/>
      <c r="AY83" s="4916"/>
      <c r="AZ83" s="4916"/>
      <c r="BA83" s="4916"/>
      <c r="BB83" s="4916"/>
      <c r="BC83" s="558"/>
      <c r="BD83" s="4903"/>
      <c r="BE83" s="4914">
        <f>BE11+BE15+BE19+BE23+BE27+BE31+BE35+BE39+BE43+BE47+BE51+BE55+BE59+BE63+BE67+BE71+BE75+BE79</f>
        <v>0</v>
      </c>
      <c r="BF83" s="4914"/>
      <c r="BG83" s="4914"/>
      <c r="BH83" s="4914"/>
      <c r="BI83" s="4914"/>
      <c r="BJ83" s="4914"/>
      <c r="BK83" s="4914"/>
      <c r="BL83" s="4914"/>
      <c r="BM83" s="4914"/>
      <c r="BN83" s="4914">
        <f>BN11+BN15+BN19+BN23+BN27+BN31+BN35+BN39+BN43+BN47+BN51+BN55+BN59+BN63+BN67+BN71+BN75+BN79</f>
        <v>0</v>
      </c>
      <c r="BO83" s="4914"/>
      <c r="BP83" s="4914"/>
      <c r="BQ83" s="4914"/>
      <c r="BR83" s="4914"/>
      <c r="BS83" s="4914"/>
      <c r="BT83" s="4914"/>
      <c r="BU83" s="4914"/>
      <c r="BV83" s="4914"/>
      <c r="BW83" s="4914">
        <f>BW11+BW15+BW19+BW23+BW27+BW31+BW35+BW39+BW43+BW47+BW51+BW55+BW59+BW63+BW67+BW71+BW79</f>
        <v>0</v>
      </c>
      <c r="BX83" s="4914"/>
      <c r="BY83" s="4914"/>
      <c r="BZ83" s="4914"/>
      <c r="CA83" s="4914"/>
      <c r="CB83" s="4914"/>
      <c r="CC83" s="4914"/>
      <c r="CD83" s="4914"/>
      <c r="CE83" s="4914"/>
      <c r="CF83" s="4914"/>
      <c r="CG83" s="4914">
        <f>CG11+CG15+CG19+CG23+CG27+CG31+CG35+CG39+CG43+CG47+CG51+CG55+CG59+CG63+CG67+CG71+CG75+CG79</f>
        <v>0</v>
      </c>
      <c r="CH83" s="4914"/>
      <c r="CI83" s="4914"/>
      <c r="CJ83" s="4914"/>
      <c r="CK83" s="4914"/>
      <c r="CL83" s="4914"/>
      <c r="CM83" s="4914"/>
      <c r="CN83" s="4914"/>
      <c r="CO83" s="4914"/>
      <c r="CP83" s="4914"/>
      <c r="CQ83" s="3717"/>
    </row>
    <row r="84" spans="1:95" s="546" customFormat="1" ht="15" customHeight="1" thickBot="1">
      <c r="A84" s="2108"/>
      <c r="B84" s="2109"/>
      <c r="C84" s="2110"/>
      <c r="D84" s="2111" t="s">
        <v>136</v>
      </c>
      <c r="E84" s="2112"/>
      <c r="F84" s="2112"/>
      <c r="G84" s="2112"/>
      <c r="H84" s="2112"/>
      <c r="I84" s="2112"/>
      <c r="J84" s="2112"/>
      <c r="K84" s="2113"/>
      <c r="L84" s="4927"/>
      <c r="M84" s="4915"/>
      <c r="N84" s="4915"/>
      <c r="O84" s="4915"/>
      <c r="P84" s="4915"/>
      <c r="Q84" s="4915"/>
      <c r="R84" s="4915"/>
      <c r="S84" s="4915"/>
      <c r="T84" s="4915"/>
      <c r="U84" s="4915"/>
      <c r="V84" s="4915"/>
      <c r="W84" s="4915"/>
      <c r="X84" s="4915"/>
      <c r="Y84" s="4915"/>
      <c r="Z84" s="4915"/>
      <c r="AA84" s="4915"/>
      <c r="AB84" s="4915"/>
      <c r="AC84" s="4915"/>
      <c r="AD84" s="4915"/>
      <c r="AE84" s="4915"/>
      <c r="AF84" s="4915"/>
      <c r="AG84" s="4915"/>
      <c r="AH84" s="4915"/>
      <c r="AI84" s="4915"/>
      <c r="AJ84" s="4915"/>
      <c r="AK84" s="4915"/>
      <c r="AL84" s="4915"/>
      <c r="AM84" s="4915"/>
      <c r="AN84" s="4915"/>
      <c r="AO84" s="4915"/>
      <c r="AP84" s="4915"/>
      <c r="AQ84" s="4915"/>
      <c r="AR84" s="4915"/>
      <c r="AS84" s="4915"/>
      <c r="AT84" s="4915"/>
      <c r="AU84" s="4915"/>
      <c r="AV84" s="4915"/>
      <c r="AW84" s="4915"/>
      <c r="AX84" s="4915"/>
      <c r="AY84" s="4915"/>
      <c r="AZ84" s="4915"/>
      <c r="BA84" s="4915"/>
      <c r="BB84" s="4915"/>
      <c r="BC84" s="558"/>
      <c r="BD84" s="4906"/>
      <c r="BE84" s="4915"/>
      <c r="BF84" s="4915"/>
      <c r="BG84" s="4915"/>
      <c r="BH84" s="4915"/>
      <c r="BI84" s="4915"/>
      <c r="BJ84" s="4915"/>
      <c r="BK84" s="4915"/>
      <c r="BL84" s="4915"/>
      <c r="BM84" s="4915"/>
      <c r="BN84" s="4915"/>
      <c r="BO84" s="4915"/>
      <c r="BP84" s="4915"/>
      <c r="BQ84" s="4915"/>
      <c r="BR84" s="4915"/>
      <c r="BS84" s="4915"/>
      <c r="BT84" s="4915"/>
      <c r="BU84" s="4915"/>
      <c r="BV84" s="4915"/>
      <c r="BW84" s="4915"/>
      <c r="BX84" s="4915"/>
      <c r="BY84" s="4915"/>
      <c r="BZ84" s="4915"/>
      <c r="CA84" s="4915"/>
      <c r="CB84" s="4915"/>
      <c r="CC84" s="4915"/>
      <c r="CD84" s="4915"/>
      <c r="CE84" s="4915"/>
      <c r="CF84" s="4915"/>
      <c r="CG84" s="4915"/>
      <c r="CH84" s="4915"/>
      <c r="CI84" s="4915"/>
      <c r="CJ84" s="4915"/>
      <c r="CK84" s="4915"/>
      <c r="CL84" s="4915"/>
      <c r="CM84" s="4915"/>
      <c r="CN84" s="4915"/>
      <c r="CO84" s="4915"/>
      <c r="CP84" s="4915"/>
      <c r="CQ84" s="3717"/>
    </row>
    <row r="85" spans="1:95" s="546" customFormat="1" ht="15" customHeight="1" thickTop="1">
      <c r="A85" s="1205"/>
      <c r="B85" s="2091"/>
      <c r="C85" s="2072"/>
      <c r="D85" s="2073"/>
      <c r="E85" s="2071"/>
      <c r="F85" s="2114"/>
      <c r="G85" s="2114"/>
      <c r="H85" s="2114"/>
      <c r="I85" s="2114"/>
      <c r="J85" s="2114"/>
      <c r="K85" s="2115"/>
      <c r="L85" s="2116"/>
      <c r="M85" s="2794"/>
      <c r="N85" s="2094"/>
      <c r="O85" s="2094"/>
      <c r="P85" s="2094"/>
      <c r="Q85" s="2094"/>
      <c r="R85" s="2094"/>
      <c r="S85" s="2094"/>
      <c r="T85" s="2117"/>
      <c r="U85" s="2117"/>
      <c r="V85" s="2117"/>
      <c r="W85" s="2117"/>
      <c r="X85" s="2117"/>
      <c r="Y85" s="2117"/>
      <c r="Z85" s="2795"/>
      <c r="AA85" s="2796"/>
      <c r="AB85" s="4887" t="s">
        <v>1083</v>
      </c>
      <c r="AC85" s="4888"/>
      <c r="AD85" s="2117"/>
      <c r="AE85" s="2117"/>
      <c r="AF85" s="2117"/>
      <c r="AG85" s="2117"/>
      <c r="AH85" s="2117"/>
      <c r="AI85" s="2117"/>
      <c r="AJ85" s="2797"/>
      <c r="AK85" s="4884" t="s">
        <v>1084</v>
      </c>
      <c r="AL85" s="4885"/>
      <c r="AM85" s="4873" t="s">
        <v>1713</v>
      </c>
      <c r="AN85" s="4873"/>
      <c r="AO85" s="4873"/>
      <c r="AP85" s="4873"/>
      <c r="AQ85" s="4873"/>
      <c r="AR85" s="4873"/>
      <c r="AS85" s="4874"/>
      <c r="AT85" s="4884" t="s">
        <v>1085</v>
      </c>
      <c r="AU85" s="4892"/>
      <c r="AV85" s="4873" t="s">
        <v>1375</v>
      </c>
      <c r="AW85" s="4873"/>
      <c r="AX85" s="4873"/>
      <c r="AY85" s="4873"/>
      <c r="AZ85" s="4873"/>
      <c r="BA85" s="4873"/>
      <c r="BB85" s="4874"/>
      <c r="BC85" s="550"/>
      <c r="BD85" s="3724"/>
      <c r="BE85" s="3718"/>
      <c r="BF85" s="2178"/>
      <c r="BG85" s="2117"/>
      <c r="BH85" s="2117"/>
      <c r="BI85" s="2117"/>
      <c r="BJ85" s="2117"/>
      <c r="BK85" s="2117"/>
      <c r="BL85" s="2117"/>
      <c r="BM85" s="2117"/>
      <c r="BN85" s="4893" t="s">
        <v>1086</v>
      </c>
      <c r="BO85" s="4885"/>
      <c r="BP85" s="4871" t="s">
        <v>45</v>
      </c>
      <c r="BQ85" s="4871"/>
      <c r="BR85" s="4871"/>
      <c r="BS85" s="4871"/>
      <c r="BT85" s="4871"/>
      <c r="BU85" s="4871"/>
      <c r="BV85" s="4897"/>
      <c r="BW85" s="4884" t="s">
        <v>1087</v>
      </c>
      <c r="BX85" s="4885"/>
      <c r="BY85" s="4873" t="s">
        <v>1707</v>
      </c>
      <c r="BZ85" s="4873"/>
      <c r="CA85" s="4873"/>
      <c r="CB85" s="4873"/>
      <c r="CC85" s="4873"/>
      <c r="CD85" s="4873"/>
      <c r="CE85" s="4873"/>
      <c r="CF85" s="4874"/>
      <c r="CG85" s="4884" t="s">
        <v>585</v>
      </c>
      <c r="CH85" s="4885"/>
      <c r="CI85" s="4873" t="s">
        <v>1708</v>
      </c>
      <c r="CJ85" s="4873"/>
      <c r="CK85" s="4873"/>
      <c r="CL85" s="4873"/>
      <c r="CM85" s="4873"/>
      <c r="CN85" s="4873"/>
      <c r="CO85" s="4873"/>
      <c r="CP85" s="4874"/>
      <c r="CQ85" s="3719"/>
    </row>
    <row r="86" spans="1:95" s="546" customFormat="1" ht="15" customHeight="1">
      <c r="A86" s="1205"/>
      <c r="B86" s="2091"/>
      <c r="C86" s="2069" t="s">
        <v>1705</v>
      </c>
      <c r="D86" s="2075"/>
      <c r="E86" s="4882" t="s">
        <v>1714</v>
      </c>
      <c r="F86" s="4882"/>
      <c r="G86" s="4882"/>
      <c r="H86" s="4882"/>
      <c r="I86" s="4882"/>
      <c r="J86" s="4882"/>
      <c r="K86" s="4882"/>
      <c r="L86" s="4882"/>
      <c r="M86" s="4882"/>
      <c r="N86" s="4882"/>
      <c r="O86" s="4882"/>
      <c r="P86" s="4882"/>
      <c r="Q86" s="4882"/>
      <c r="R86" s="4882"/>
      <c r="S86" s="4882"/>
      <c r="T86" s="4882"/>
      <c r="U86" s="4882"/>
      <c r="V86" s="4882"/>
      <c r="W86" s="4882"/>
      <c r="X86" s="4882"/>
      <c r="Y86" s="2117"/>
      <c r="Z86" s="1651"/>
      <c r="AA86" s="1652"/>
      <c r="AB86" s="4889"/>
      <c r="AC86" s="4888"/>
      <c r="AD86" s="4871" t="s">
        <v>1712</v>
      </c>
      <c r="AE86" s="4871"/>
      <c r="AF86" s="4871"/>
      <c r="AG86" s="4871"/>
      <c r="AH86" s="4871"/>
      <c r="AI86" s="4871"/>
      <c r="AJ86" s="4872"/>
      <c r="AK86" s="4886"/>
      <c r="AL86" s="4910"/>
      <c r="AM86" s="4873"/>
      <c r="AN86" s="4873"/>
      <c r="AO86" s="4873"/>
      <c r="AP86" s="4873"/>
      <c r="AQ86" s="4873"/>
      <c r="AR86" s="4873"/>
      <c r="AS86" s="4875"/>
      <c r="AT86" s="4893"/>
      <c r="AU86" s="4894"/>
      <c r="AV86" s="4890"/>
      <c r="AW86" s="4890"/>
      <c r="AX86" s="4890"/>
      <c r="AY86" s="4890"/>
      <c r="AZ86" s="4890"/>
      <c r="BA86" s="4890"/>
      <c r="BB86" s="4891"/>
      <c r="BC86" s="550"/>
      <c r="BD86" s="1655"/>
      <c r="BE86" s="2177"/>
      <c r="BF86" s="2178"/>
      <c r="BG86" s="2117"/>
      <c r="BH86" s="2117"/>
      <c r="BI86" s="2117"/>
      <c r="BJ86" s="2117"/>
      <c r="BK86" s="2117"/>
      <c r="BL86" s="2117"/>
      <c r="BM86" s="2117"/>
      <c r="BN86" s="4886"/>
      <c r="BO86" s="4885"/>
      <c r="BP86" s="4871"/>
      <c r="BQ86" s="4871"/>
      <c r="BR86" s="4871"/>
      <c r="BS86" s="4871"/>
      <c r="BT86" s="4871"/>
      <c r="BU86" s="4871"/>
      <c r="BV86" s="4897"/>
      <c r="BW86" s="4886"/>
      <c r="BX86" s="4885"/>
      <c r="BY86" s="4873"/>
      <c r="BZ86" s="4873"/>
      <c r="CA86" s="4873"/>
      <c r="CB86" s="4873"/>
      <c r="CC86" s="4873"/>
      <c r="CD86" s="4873"/>
      <c r="CE86" s="4873"/>
      <c r="CF86" s="4874"/>
      <c r="CG86" s="4886"/>
      <c r="CH86" s="4885"/>
      <c r="CI86" s="4873"/>
      <c r="CJ86" s="4873"/>
      <c r="CK86" s="4873"/>
      <c r="CL86" s="4873"/>
      <c r="CM86" s="4873"/>
      <c r="CN86" s="4873"/>
      <c r="CO86" s="4873"/>
      <c r="CP86" s="4874"/>
      <c r="CQ86" s="3720"/>
    </row>
    <row r="87" spans="1:95" s="546" customFormat="1" ht="15" customHeight="1">
      <c r="A87" s="1205"/>
      <c r="B87" s="2091"/>
      <c r="C87" s="2076"/>
      <c r="D87" s="2075"/>
      <c r="E87" s="4882"/>
      <c r="F87" s="4882"/>
      <c r="G87" s="4882"/>
      <c r="H87" s="4882"/>
      <c r="I87" s="4882"/>
      <c r="J87" s="4882"/>
      <c r="K87" s="4882"/>
      <c r="L87" s="4882"/>
      <c r="M87" s="4882"/>
      <c r="N87" s="4882"/>
      <c r="O87" s="4882"/>
      <c r="P87" s="4882"/>
      <c r="Q87" s="4882"/>
      <c r="R87" s="4882"/>
      <c r="S87" s="4882"/>
      <c r="T87" s="4882"/>
      <c r="U87" s="4882"/>
      <c r="V87" s="4882"/>
      <c r="W87" s="4882"/>
      <c r="X87" s="4882"/>
      <c r="Y87" s="2118"/>
      <c r="Z87" s="1653"/>
      <c r="AA87" s="1654"/>
      <c r="AB87" s="4889"/>
      <c r="AC87" s="4888"/>
      <c r="AD87" s="4871"/>
      <c r="AE87" s="4871"/>
      <c r="AF87" s="4871"/>
      <c r="AG87" s="4871"/>
      <c r="AH87" s="4871"/>
      <c r="AI87" s="4871"/>
      <c r="AJ87" s="4872"/>
      <c r="AK87" s="4886"/>
      <c r="AL87" s="4910"/>
      <c r="AM87" s="4873"/>
      <c r="AN87" s="4873"/>
      <c r="AO87" s="4873"/>
      <c r="AP87" s="4873"/>
      <c r="AQ87" s="4873"/>
      <c r="AR87" s="4873"/>
      <c r="AS87" s="4875"/>
      <c r="AT87" s="4893"/>
      <c r="AU87" s="4894"/>
      <c r="AV87" s="4912" t="s">
        <v>579</v>
      </c>
      <c r="AW87" s="4912"/>
      <c r="AX87" s="4912"/>
      <c r="AY87" s="4912"/>
      <c r="AZ87" s="4912"/>
      <c r="BA87" s="4912"/>
      <c r="BB87" s="4913"/>
      <c r="BC87" s="551"/>
      <c r="BD87" s="1655"/>
      <c r="BE87" s="2177"/>
      <c r="BF87" s="2178"/>
      <c r="BG87" s="2179"/>
      <c r="BH87" s="2179"/>
      <c r="BI87" s="2179"/>
      <c r="BJ87" s="2179"/>
      <c r="BK87" s="2179"/>
      <c r="BL87" s="2179"/>
      <c r="BM87" s="2179"/>
      <c r="BN87" s="4886"/>
      <c r="BO87" s="4885"/>
      <c r="BP87" s="4895" t="s">
        <v>46</v>
      </c>
      <c r="BQ87" s="4895"/>
      <c r="BR87" s="4895"/>
      <c r="BS87" s="4895"/>
      <c r="BT87" s="4895"/>
      <c r="BU87" s="4895"/>
      <c r="BV87" s="4896"/>
      <c r="BW87" s="4886"/>
      <c r="BX87" s="4885"/>
      <c r="BY87" s="4873"/>
      <c r="BZ87" s="4873"/>
      <c r="CA87" s="4873"/>
      <c r="CB87" s="4873"/>
      <c r="CC87" s="4873"/>
      <c r="CD87" s="4873"/>
      <c r="CE87" s="4873"/>
      <c r="CF87" s="4874"/>
      <c r="CG87" s="4886"/>
      <c r="CH87" s="4885"/>
      <c r="CI87" s="4873"/>
      <c r="CJ87" s="4873"/>
      <c r="CK87" s="4873"/>
      <c r="CL87" s="4873"/>
      <c r="CM87" s="4873"/>
      <c r="CN87" s="4873"/>
      <c r="CO87" s="4873"/>
      <c r="CP87" s="4874"/>
      <c r="CQ87" s="3720"/>
    </row>
    <row r="88" spans="1:95" s="546" customFormat="1" ht="15" customHeight="1" thickBot="1">
      <c r="A88" s="1205"/>
      <c r="B88" s="2091"/>
      <c r="C88" s="2076"/>
      <c r="D88" s="2073"/>
      <c r="E88" s="4883" t="s">
        <v>1715</v>
      </c>
      <c r="F88" s="4883"/>
      <c r="G88" s="4883"/>
      <c r="H88" s="4883"/>
      <c r="I88" s="4883"/>
      <c r="J88" s="4883"/>
      <c r="K88" s="4883"/>
      <c r="L88" s="4883"/>
      <c r="M88" s="4883"/>
      <c r="N88" s="4883"/>
      <c r="O88" s="4883"/>
      <c r="P88" s="4883"/>
      <c r="Q88" s="4883"/>
      <c r="R88" s="4883"/>
      <c r="S88" s="4883"/>
      <c r="T88" s="4883"/>
      <c r="U88" s="4883"/>
      <c r="V88" s="4883"/>
      <c r="W88" s="4883"/>
      <c r="X88" s="4883"/>
      <c r="Y88" s="2118"/>
      <c r="Z88" s="1653"/>
      <c r="AA88" s="1654"/>
      <c r="AB88" s="4887"/>
      <c r="AC88" s="4888"/>
      <c r="AD88" s="2118"/>
      <c r="AE88" s="2118"/>
      <c r="AF88" s="2118"/>
      <c r="AG88" s="2118"/>
      <c r="AH88" s="2118"/>
      <c r="AI88" s="2118"/>
      <c r="AJ88" s="2798"/>
      <c r="AK88" s="4911"/>
      <c r="AL88" s="4885"/>
      <c r="AM88" s="4873"/>
      <c r="AN88" s="4873"/>
      <c r="AO88" s="4873"/>
      <c r="AP88" s="4873"/>
      <c r="AQ88" s="4873"/>
      <c r="AR88" s="4873"/>
      <c r="AS88" s="4874"/>
      <c r="AT88" s="4884"/>
      <c r="AU88" s="4892"/>
      <c r="AV88" s="4895"/>
      <c r="AW88" s="4895"/>
      <c r="AX88" s="4895"/>
      <c r="AY88" s="4895"/>
      <c r="AZ88" s="4895"/>
      <c r="BA88" s="4895"/>
      <c r="BB88" s="4896"/>
      <c r="BC88" s="551"/>
      <c r="BD88" s="1655"/>
      <c r="BE88" s="2177"/>
      <c r="BF88" s="2178"/>
      <c r="BG88" s="2179"/>
      <c r="BH88" s="2179"/>
      <c r="BI88" s="2179"/>
      <c r="BJ88" s="2179"/>
      <c r="BK88" s="2179"/>
      <c r="BL88" s="2179"/>
      <c r="BM88" s="2179"/>
      <c r="BN88" s="4886"/>
      <c r="BO88" s="4885"/>
      <c r="BP88" s="4895"/>
      <c r="BQ88" s="4895"/>
      <c r="BR88" s="4895"/>
      <c r="BS88" s="4895"/>
      <c r="BT88" s="4895"/>
      <c r="BU88" s="4895"/>
      <c r="BV88" s="4896"/>
      <c r="BW88" s="4886"/>
      <c r="BX88" s="4885"/>
      <c r="BY88" s="4873"/>
      <c r="BZ88" s="4873"/>
      <c r="CA88" s="4873"/>
      <c r="CB88" s="4873"/>
      <c r="CC88" s="4873"/>
      <c r="CD88" s="4873"/>
      <c r="CE88" s="4873"/>
      <c r="CF88" s="4874"/>
      <c r="CG88" s="4886"/>
      <c r="CH88" s="4885"/>
      <c r="CI88" s="4873"/>
      <c r="CJ88" s="4873"/>
      <c r="CK88" s="4873"/>
      <c r="CL88" s="4873"/>
      <c r="CM88" s="4873"/>
      <c r="CN88" s="4873"/>
      <c r="CO88" s="4873"/>
      <c r="CP88" s="4874"/>
      <c r="CQ88" s="3721"/>
    </row>
    <row r="89" spans="1:95" s="546" customFormat="1" ht="15" customHeight="1" thickTop="1">
      <c r="A89" s="1205"/>
      <c r="B89" s="2091"/>
      <c r="C89" s="2107"/>
      <c r="D89" s="2073"/>
      <c r="E89" s="4883"/>
      <c r="F89" s="4883"/>
      <c r="G89" s="4883"/>
      <c r="H89" s="4883"/>
      <c r="I89" s="4883"/>
      <c r="J89" s="4883"/>
      <c r="K89" s="4883"/>
      <c r="L89" s="4883"/>
      <c r="M89" s="4883"/>
      <c r="N89" s="4883"/>
      <c r="O89" s="4883"/>
      <c r="P89" s="4883"/>
      <c r="Q89" s="4883"/>
      <c r="R89" s="4883"/>
      <c r="S89" s="4883"/>
      <c r="T89" s="4883"/>
      <c r="U89" s="4883"/>
      <c r="V89" s="4883"/>
      <c r="W89" s="4883"/>
      <c r="X89" s="4883"/>
      <c r="Y89" s="2119"/>
      <c r="Z89" s="4878" t="s">
        <v>69</v>
      </c>
      <c r="AA89" s="4879"/>
      <c r="AB89" s="4898"/>
      <c r="AC89" s="4898"/>
      <c r="AD89" s="4898"/>
      <c r="AE89" s="4898"/>
      <c r="AF89" s="4898"/>
      <c r="AG89" s="4898"/>
      <c r="AH89" s="4898"/>
      <c r="AI89" s="4898"/>
      <c r="AJ89" s="4898"/>
      <c r="AK89" s="4898"/>
      <c r="AL89" s="4898"/>
      <c r="AM89" s="4898"/>
      <c r="AN89" s="4898"/>
      <c r="AO89" s="4898"/>
      <c r="AP89" s="4898"/>
      <c r="AQ89" s="4898"/>
      <c r="AR89" s="4898"/>
      <c r="AS89" s="4898"/>
      <c r="AT89" s="4899"/>
      <c r="AU89" s="4899"/>
      <c r="AV89" s="4899"/>
      <c r="AW89" s="4899"/>
      <c r="AX89" s="4899"/>
      <c r="AY89" s="4899"/>
      <c r="AZ89" s="4899"/>
      <c r="BA89" s="4899"/>
      <c r="BB89" s="4899"/>
      <c r="BC89" s="552"/>
      <c r="BD89" s="5094" t="s">
        <v>69</v>
      </c>
      <c r="BE89" s="2180"/>
      <c r="BF89" s="2119"/>
      <c r="BG89" s="2119"/>
      <c r="BH89" s="2119"/>
      <c r="BI89" s="2119"/>
      <c r="BJ89" s="2119"/>
      <c r="BK89" s="2119"/>
      <c r="BL89" s="2119"/>
      <c r="BM89" s="2119"/>
      <c r="BN89" s="4858"/>
      <c r="BO89" s="4858"/>
      <c r="BP89" s="4858"/>
      <c r="BQ89" s="4858"/>
      <c r="BR89" s="4858"/>
      <c r="BS89" s="4858"/>
      <c r="BT89" s="4858"/>
      <c r="BU89" s="4858"/>
      <c r="BV89" s="4858"/>
      <c r="BW89" s="4876"/>
      <c r="BX89" s="4876"/>
      <c r="BY89" s="4876"/>
      <c r="BZ89" s="4876"/>
      <c r="CA89" s="4876"/>
      <c r="CB89" s="4876"/>
      <c r="CC89" s="4876"/>
      <c r="CD89" s="4876"/>
      <c r="CE89" s="4876"/>
      <c r="CF89" s="4876"/>
      <c r="CG89" s="4876"/>
      <c r="CH89" s="4876"/>
      <c r="CI89" s="4876"/>
      <c r="CJ89" s="4876"/>
      <c r="CK89" s="4876"/>
      <c r="CL89" s="4876"/>
      <c r="CM89" s="4876"/>
      <c r="CN89" s="4876"/>
      <c r="CO89" s="4876"/>
      <c r="CP89" s="4876"/>
      <c r="CQ89" s="3722"/>
    </row>
    <row r="90" spans="1:95" s="546" customFormat="1" ht="15" customHeight="1" thickBot="1">
      <c r="A90" s="1206"/>
      <c r="B90" s="2120"/>
      <c r="C90" s="2121"/>
      <c r="D90" s="2122"/>
      <c r="E90" s="2122"/>
      <c r="F90" s="2122"/>
      <c r="G90" s="2122"/>
      <c r="H90" s="2122"/>
      <c r="I90" s="2122"/>
      <c r="J90" s="2123"/>
      <c r="K90" s="2123"/>
      <c r="L90" s="2124"/>
      <c r="M90" s="2125"/>
      <c r="N90" s="2125"/>
      <c r="O90" s="2125"/>
      <c r="P90" s="2125"/>
      <c r="Q90" s="2125"/>
      <c r="R90" s="2125"/>
      <c r="S90" s="2125"/>
      <c r="T90" s="2125"/>
      <c r="U90" s="2125"/>
      <c r="V90" s="2125"/>
      <c r="W90" s="2125"/>
      <c r="X90" s="2125"/>
      <c r="Y90" s="2125"/>
      <c r="Z90" s="4880"/>
      <c r="AA90" s="4881"/>
      <c r="AB90" s="4857"/>
      <c r="AC90" s="4857"/>
      <c r="AD90" s="4857"/>
      <c r="AE90" s="4857"/>
      <c r="AF90" s="4857"/>
      <c r="AG90" s="4857"/>
      <c r="AH90" s="4857"/>
      <c r="AI90" s="4857"/>
      <c r="AJ90" s="4857"/>
      <c r="AK90" s="4857"/>
      <c r="AL90" s="4857"/>
      <c r="AM90" s="4857"/>
      <c r="AN90" s="4857"/>
      <c r="AO90" s="4857"/>
      <c r="AP90" s="4857"/>
      <c r="AQ90" s="4857"/>
      <c r="AR90" s="4857"/>
      <c r="AS90" s="4857"/>
      <c r="AT90" s="4869"/>
      <c r="AU90" s="4869"/>
      <c r="AV90" s="4869"/>
      <c r="AW90" s="4869"/>
      <c r="AX90" s="4869"/>
      <c r="AY90" s="4869"/>
      <c r="AZ90" s="4869"/>
      <c r="BA90" s="4869"/>
      <c r="BB90" s="4869"/>
      <c r="BC90" s="552"/>
      <c r="BD90" s="5095"/>
      <c r="BE90" s="2181"/>
      <c r="BF90" s="2125"/>
      <c r="BG90" s="2125"/>
      <c r="BH90" s="2125"/>
      <c r="BI90" s="2125"/>
      <c r="BJ90" s="2125"/>
      <c r="BK90" s="2125"/>
      <c r="BL90" s="2125"/>
      <c r="BM90" s="2125"/>
      <c r="BN90" s="4935"/>
      <c r="BO90" s="4935"/>
      <c r="BP90" s="4935"/>
      <c r="BQ90" s="4935"/>
      <c r="BR90" s="4935"/>
      <c r="BS90" s="4935"/>
      <c r="BT90" s="4935"/>
      <c r="BU90" s="4935"/>
      <c r="BV90" s="4935"/>
      <c r="BW90" s="4877"/>
      <c r="BX90" s="4877"/>
      <c r="BY90" s="4877"/>
      <c r="BZ90" s="4877"/>
      <c r="CA90" s="4877"/>
      <c r="CB90" s="4877"/>
      <c r="CC90" s="4877"/>
      <c r="CD90" s="4877"/>
      <c r="CE90" s="4877"/>
      <c r="CF90" s="4877"/>
      <c r="CG90" s="4877"/>
      <c r="CH90" s="4877"/>
      <c r="CI90" s="4877"/>
      <c r="CJ90" s="4877"/>
      <c r="CK90" s="4877"/>
      <c r="CL90" s="4877"/>
      <c r="CM90" s="4877"/>
      <c r="CN90" s="4877"/>
      <c r="CO90" s="4877"/>
      <c r="CP90" s="4877"/>
      <c r="CQ90" s="3723"/>
    </row>
    <row r="91" spans="1:95" s="546" customFormat="1" ht="8.1" customHeight="1">
      <c r="A91" s="547"/>
      <c r="B91" s="545"/>
      <c r="C91" s="533"/>
      <c r="D91" s="24"/>
      <c r="E91" s="1"/>
      <c r="F91" s="1"/>
      <c r="G91" s="1"/>
      <c r="H91" s="1"/>
      <c r="I91" s="1"/>
      <c r="J91" s="1"/>
      <c r="K91" s="1"/>
      <c r="L91" s="553"/>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553"/>
      <c r="BE91" s="225"/>
      <c r="BF91" s="225"/>
      <c r="BG91" s="225"/>
      <c r="BH91" s="225"/>
      <c r="BI91" s="225"/>
      <c r="BJ91" s="225"/>
      <c r="BK91" s="225"/>
      <c r="BL91" s="225"/>
      <c r="BM91" s="225"/>
      <c r="BN91" s="225"/>
      <c r="BO91" s="225"/>
      <c r="BP91" s="225"/>
      <c r="BQ91" s="225"/>
      <c r="BR91" s="225"/>
      <c r="BS91" s="225"/>
      <c r="BT91" s="225"/>
      <c r="BU91" s="225"/>
      <c r="BV91" s="225"/>
      <c r="BW91" s="470"/>
      <c r="BX91" s="470"/>
      <c r="BY91" s="470"/>
      <c r="BZ91" s="470"/>
      <c r="CA91" s="470"/>
      <c r="CB91" s="470"/>
      <c r="CC91" s="470"/>
      <c r="CD91" s="470"/>
      <c r="CE91" s="470"/>
      <c r="CF91" s="470"/>
      <c r="CG91" s="470"/>
      <c r="CH91" s="470"/>
      <c r="CI91" s="470"/>
      <c r="CJ91" s="470"/>
      <c r="CK91" s="470"/>
      <c r="CL91" s="470"/>
      <c r="CM91" s="470"/>
      <c r="CN91" s="470"/>
      <c r="CO91" s="470"/>
      <c r="CP91" s="470"/>
      <c r="CQ91" s="225"/>
    </row>
    <row r="92" spans="1:95" ht="12" customHeight="1">
      <c r="A92" s="529"/>
      <c r="B92" s="529"/>
      <c r="C92" s="555"/>
      <c r="D92" s="556" t="s">
        <v>33</v>
      </c>
      <c r="E92" s="556"/>
      <c r="F92" s="497"/>
      <c r="G92" s="497"/>
      <c r="H92" s="497"/>
      <c r="I92" s="497"/>
      <c r="J92" s="556"/>
      <c r="K92" s="555"/>
      <c r="L92" s="555"/>
      <c r="M92" s="555"/>
      <c r="N92" s="555"/>
      <c r="O92" s="555"/>
      <c r="P92" s="555"/>
      <c r="Q92" s="555"/>
      <c r="R92" s="555"/>
      <c r="S92" s="555"/>
      <c r="T92" s="555"/>
      <c r="U92" s="555"/>
      <c r="V92" s="555"/>
      <c r="W92" s="555"/>
      <c r="X92" s="555"/>
      <c r="Y92" s="555"/>
      <c r="Z92" s="555"/>
      <c r="AA92" s="555"/>
      <c r="AB92" s="555"/>
      <c r="AC92" s="555"/>
      <c r="AD92" s="555"/>
      <c r="AE92" s="555"/>
      <c r="AF92" s="555"/>
      <c r="AG92" s="555"/>
      <c r="AH92" s="555"/>
      <c r="AI92" s="555"/>
      <c r="AJ92" s="555"/>
      <c r="AK92" s="555"/>
      <c r="AL92" s="555"/>
      <c r="AM92" s="555"/>
      <c r="AN92" s="555"/>
      <c r="AO92" s="555"/>
      <c r="AP92" s="555"/>
      <c r="AQ92" s="555"/>
      <c r="AR92" s="555"/>
      <c r="AS92" s="555"/>
      <c r="AT92" s="555"/>
      <c r="AU92" s="555"/>
      <c r="AV92" s="555"/>
      <c r="AW92" s="555"/>
      <c r="AX92" s="555"/>
      <c r="AY92" s="555"/>
      <c r="AZ92" s="555"/>
      <c r="BA92" s="555"/>
      <c r="BB92" s="555"/>
      <c r="BC92" s="529"/>
      <c r="BD92" s="555"/>
      <c r="BE92" s="555"/>
      <c r="BF92" s="555"/>
      <c r="BG92" s="555"/>
      <c r="BH92" s="555"/>
      <c r="BI92" s="555"/>
      <c r="BJ92" s="555"/>
      <c r="BK92" s="555"/>
      <c r="BL92" s="555"/>
      <c r="BM92" s="555"/>
      <c r="BN92" s="555"/>
      <c r="BO92" s="555"/>
      <c r="BP92" s="555"/>
      <c r="BQ92" s="555"/>
      <c r="BR92" s="555"/>
      <c r="BS92" s="555"/>
      <c r="BT92" s="555"/>
      <c r="BU92" s="555"/>
      <c r="BV92" s="555"/>
      <c r="BW92" s="555"/>
      <c r="BX92" s="555"/>
      <c r="BY92" s="555"/>
      <c r="BZ92" s="555"/>
      <c r="CA92" s="555"/>
      <c r="CB92" s="555"/>
      <c r="CC92" s="555"/>
      <c r="CD92" s="555"/>
      <c r="CE92" s="555"/>
      <c r="CF92" s="555"/>
      <c r="CG92" s="555"/>
      <c r="CH92" s="555"/>
      <c r="CI92" s="555"/>
      <c r="CJ92" s="555"/>
      <c r="CK92" s="555"/>
      <c r="CL92" s="555"/>
      <c r="CM92" s="555"/>
      <c r="CN92" s="555"/>
      <c r="CO92" s="555"/>
      <c r="CP92" s="555"/>
      <c r="CQ92" s="555"/>
    </row>
    <row r="93" spans="1:95" ht="12" customHeight="1">
      <c r="A93" s="529"/>
      <c r="B93" s="529"/>
      <c r="C93" s="555"/>
      <c r="D93" s="557" t="s">
        <v>34</v>
      </c>
      <c r="E93" s="557"/>
      <c r="F93" s="556"/>
      <c r="G93" s="556"/>
      <c r="H93" s="556"/>
      <c r="I93" s="556"/>
      <c r="J93" s="557"/>
      <c r="K93" s="555"/>
      <c r="L93" s="555"/>
      <c r="M93" s="555"/>
      <c r="N93" s="555"/>
      <c r="O93" s="555"/>
      <c r="P93" s="555"/>
      <c r="Q93" s="555"/>
      <c r="R93" s="555"/>
      <c r="S93" s="555"/>
      <c r="T93" s="555"/>
      <c r="U93" s="555"/>
      <c r="V93" s="555"/>
      <c r="W93" s="555"/>
      <c r="X93" s="555"/>
      <c r="Y93" s="555"/>
      <c r="Z93" s="555"/>
      <c r="AA93" s="555"/>
      <c r="AB93" s="555"/>
      <c r="AC93" s="555"/>
      <c r="AD93" s="555"/>
      <c r="AE93" s="555"/>
      <c r="AF93" s="555"/>
      <c r="AG93" s="555"/>
      <c r="AH93" s="555"/>
      <c r="AI93" s="555"/>
      <c r="AJ93" s="555"/>
      <c r="AK93" s="555"/>
      <c r="AL93" s="555"/>
      <c r="AM93" s="555"/>
      <c r="AN93" s="555"/>
      <c r="AO93" s="555"/>
      <c r="AP93" s="555"/>
      <c r="AQ93" s="555"/>
      <c r="AR93" s="555"/>
      <c r="AS93" s="555"/>
      <c r="AT93" s="555"/>
      <c r="AU93" s="555"/>
      <c r="AV93" s="555"/>
      <c r="AW93" s="555"/>
      <c r="AX93" s="555"/>
      <c r="AY93" s="555"/>
      <c r="AZ93" s="555"/>
      <c r="BA93" s="555"/>
      <c r="BB93" s="555"/>
      <c r="BC93" s="529"/>
      <c r="BD93" s="555"/>
      <c r="BE93" s="555"/>
      <c r="BF93" s="555"/>
      <c r="BG93" s="555"/>
      <c r="BH93" s="555"/>
      <c r="BI93" s="555"/>
      <c r="BJ93" s="555"/>
      <c r="BK93" s="555"/>
      <c r="BL93" s="555"/>
      <c r="BM93" s="555"/>
      <c r="BN93" s="555"/>
      <c r="BO93" s="555"/>
      <c r="BP93" s="555"/>
      <c r="BQ93" s="555"/>
      <c r="BR93" s="555"/>
      <c r="BS93" s="555"/>
      <c r="BT93" s="555"/>
      <c r="BU93" s="555"/>
      <c r="BV93" s="555"/>
      <c r="BW93" s="555"/>
      <c r="BX93" s="555"/>
      <c r="BY93" s="555"/>
      <c r="BZ93" s="555"/>
      <c r="CA93" s="555"/>
      <c r="CB93" s="555"/>
      <c r="CC93" s="555"/>
      <c r="CD93" s="555"/>
      <c r="CE93" s="555"/>
      <c r="CF93" s="555"/>
      <c r="CG93" s="555"/>
      <c r="CH93" s="555"/>
      <c r="CI93" s="555"/>
      <c r="CJ93" s="555"/>
      <c r="CK93" s="555"/>
      <c r="CL93" s="555"/>
      <c r="CM93" s="555"/>
      <c r="CN93" s="555"/>
      <c r="CO93" s="555"/>
      <c r="CP93" s="555"/>
      <c r="CQ93" s="555"/>
    </row>
    <row r="94" spans="1:95" ht="16.5" customHeight="1">
      <c r="F94" s="554"/>
      <c r="G94" s="554"/>
      <c r="H94" s="554"/>
      <c r="I94" s="554"/>
    </row>
    <row r="95" spans="1:95" ht="16.5" customHeight="1">
      <c r="F95" s="554"/>
      <c r="G95" s="554"/>
      <c r="H95" s="554"/>
      <c r="I95" s="554"/>
    </row>
    <row r="96" spans="1:95" ht="16.5" customHeight="1">
      <c r="F96" s="554"/>
      <c r="G96" s="554"/>
      <c r="H96" s="554"/>
      <c r="I96" s="554"/>
      <c r="AZ96" s="2719" t="e">
        <f>AT15+AT19+AT23+AT27+AT43+AT47+AT51+#REF!+#REF!+AT55+AT59+#REF!+#REF!+#REF!+#REF!+AT67+AT71+AT75+AT79</f>
        <v>#REF!</v>
      </c>
    </row>
    <row r="97" spans="1:110" ht="16.5" customHeight="1">
      <c r="F97" s="554"/>
      <c r="G97" s="554"/>
      <c r="H97" s="554"/>
      <c r="I97" s="554"/>
    </row>
    <row r="98" spans="1:110" ht="16.5" customHeight="1">
      <c r="F98" s="554"/>
      <c r="G98" s="554"/>
      <c r="H98" s="554"/>
      <c r="I98" s="554"/>
    </row>
    <row r="99" spans="1:110" ht="16.5" customHeight="1">
      <c r="F99" s="554"/>
      <c r="G99" s="554"/>
      <c r="H99" s="554"/>
      <c r="I99" s="554"/>
    </row>
    <row r="100" spans="1:110" ht="16.5" customHeight="1">
      <c r="F100" s="554"/>
      <c r="G100" s="554"/>
      <c r="H100" s="554"/>
      <c r="I100" s="554"/>
    </row>
    <row r="101" spans="1:110" ht="16.5" customHeight="1">
      <c r="F101" s="554"/>
      <c r="G101" s="554"/>
      <c r="H101" s="554"/>
      <c r="I101" s="554"/>
    </row>
    <row r="102" spans="1:110" ht="16.5" customHeight="1">
      <c r="F102" s="554"/>
      <c r="G102" s="554"/>
      <c r="H102" s="554"/>
      <c r="I102" s="554"/>
    </row>
    <row r="103" spans="1:110" ht="16.5" customHeight="1">
      <c r="F103" s="554"/>
      <c r="G103" s="554"/>
      <c r="H103" s="554"/>
      <c r="I103" s="554"/>
    </row>
    <row r="104" spans="1:110" ht="16.5" customHeight="1">
      <c r="F104" s="554"/>
      <c r="G104" s="554"/>
      <c r="H104" s="554"/>
      <c r="I104" s="554"/>
    </row>
    <row r="105" spans="1:110" ht="16.5" customHeight="1">
      <c r="F105" s="554"/>
      <c r="G105" s="554"/>
      <c r="H105" s="554"/>
      <c r="I105" s="554"/>
    </row>
    <row r="106" spans="1:110" ht="16.5" customHeight="1">
      <c r="F106" s="554"/>
      <c r="G106" s="554"/>
      <c r="H106" s="554"/>
      <c r="I106" s="554"/>
    </row>
    <row r="107" spans="1:110" ht="16.5" customHeight="1">
      <c r="F107" s="554"/>
      <c r="G107" s="554"/>
      <c r="H107" s="554"/>
      <c r="I107" s="554"/>
    </row>
    <row r="108" spans="1:110" ht="16.5" customHeight="1">
      <c r="F108" s="554"/>
      <c r="G108" s="554"/>
      <c r="H108" s="554"/>
      <c r="I108" s="554"/>
    </row>
    <row r="109" spans="1:110" ht="16.5" customHeight="1">
      <c r="A109" s="4720">
        <v>8</v>
      </c>
      <c r="B109" s="4720"/>
      <c r="C109" s="4720"/>
      <c r="D109" s="4720"/>
      <c r="E109" s="4720"/>
      <c r="F109" s="4720"/>
      <c r="G109" s="4720"/>
      <c r="H109" s="4720"/>
      <c r="I109" s="4720"/>
      <c r="J109" s="4720"/>
      <c r="K109" s="4720"/>
      <c r="L109" s="4720"/>
      <c r="M109" s="4720"/>
      <c r="N109" s="4720"/>
      <c r="O109" s="4720"/>
      <c r="P109" s="4720"/>
      <c r="Q109" s="4720"/>
      <c r="R109" s="4720"/>
      <c r="S109" s="4720"/>
      <c r="T109" s="4720"/>
      <c r="U109" s="4720"/>
      <c r="V109" s="4720"/>
      <c r="W109" s="4720"/>
      <c r="X109" s="4720"/>
      <c r="Y109" s="4720"/>
      <c r="Z109" s="4720"/>
      <c r="AA109" s="4720"/>
      <c r="AB109" s="4720"/>
      <c r="AC109" s="4720"/>
      <c r="AD109" s="4720"/>
      <c r="AE109" s="4720"/>
      <c r="AF109" s="4720"/>
      <c r="AG109" s="4720"/>
      <c r="AH109" s="4720"/>
      <c r="AI109" s="4720"/>
      <c r="AJ109" s="4720"/>
      <c r="AK109" s="4720"/>
      <c r="AL109" s="4720"/>
      <c r="AM109" s="4720"/>
      <c r="AN109" s="4720"/>
      <c r="AO109" s="4720"/>
      <c r="AP109" s="4720"/>
      <c r="AQ109" s="4720"/>
      <c r="AR109" s="4720"/>
      <c r="AS109" s="4720"/>
      <c r="AT109" s="4720"/>
      <c r="AU109" s="4720"/>
      <c r="AV109" s="4720"/>
      <c r="AW109" s="4720"/>
      <c r="AX109" s="4720"/>
      <c r="AY109" s="4720"/>
      <c r="AZ109" s="4720"/>
      <c r="BA109" s="4720"/>
      <c r="BB109" s="4720"/>
      <c r="BC109" s="4720"/>
      <c r="BD109" s="4720">
        <v>9</v>
      </c>
      <c r="BE109" s="4720"/>
      <c r="BF109" s="4720"/>
      <c r="BG109" s="4720"/>
      <c r="BH109" s="4720"/>
      <c r="BI109" s="4720"/>
      <c r="BJ109" s="4720"/>
      <c r="BK109" s="4720"/>
      <c r="BL109" s="4720"/>
      <c r="BM109" s="4720"/>
      <c r="BN109" s="4720"/>
      <c r="BO109" s="4720"/>
      <c r="BP109" s="4720"/>
      <c r="BQ109" s="4720"/>
      <c r="BR109" s="4720"/>
      <c r="BS109" s="4720"/>
      <c r="BT109" s="4720"/>
      <c r="BU109" s="4720"/>
      <c r="BV109" s="4720"/>
      <c r="BW109" s="4720"/>
      <c r="BX109" s="4720"/>
      <c r="BY109" s="4720"/>
      <c r="BZ109" s="4720"/>
      <c r="CA109" s="4720"/>
      <c r="CB109" s="4720"/>
      <c r="CC109" s="4720"/>
      <c r="CD109" s="4720"/>
      <c r="CE109" s="4720"/>
      <c r="CF109" s="4720"/>
      <c r="CG109" s="4720"/>
      <c r="CH109" s="4720"/>
      <c r="CI109" s="4720"/>
      <c r="CJ109" s="4720"/>
      <c r="CK109" s="4720"/>
      <c r="CL109" s="4720"/>
      <c r="CM109" s="4720"/>
      <c r="CN109" s="4720"/>
      <c r="CO109" s="4720"/>
      <c r="CP109" s="4720"/>
      <c r="CQ109" s="2188"/>
      <c r="CR109" s="2188"/>
      <c r="CS109" s="2188"/>
      <c r="CT109" s="2188"/>
      <c r="CU109" s="2188"/>
      <c r="CV109" s="2188"/>
      <c r="CW109" s="2188"/>
      <c r="CX109" s="2188"/>
      <c r="CY109" s="2188"/>
      <c r="CZ109" s="2188"/>
      <c r="DA109" s="2188"/>
      <c r="DB109" s="2188"/>
      <c r="DC109" s="2188"/>
      <c r="DD109" s="2188"/>
      <c r="DE109" s="2188"/>
      <c r="DF109" s="2188"/>
    </row>
    <row r="110" spans="1:110" ht="8.1" customHeight="1"/>
    <row r="111" spans="1:110" ht="18" customHeight="1">
      <c r="A111" s="4720"/>
      <c r="B111" s="4720"/>
      <c r="C111" s="4720"/>
      <c r="D111" s="4720"/>
      <c r="E111" s="4720"/>
      <c r="F111" s="4720"/>
      <c r="G111" s="4720"/>
      <c r="H111" s="4720"/>
      <c r="I111" s="4720"/>
      <c r="J111" s="4720"/>
      <c r="K111" s="4720"/>
      <c r="L111" s="4720"/>
      <c r="M111" s="4720"/>
      <c r="N111" s="4720"/>
      <c r="O111" s="4720"/>
      <c r="P111" s="4720"/>
      <c r="Q111" s="4720"/>
      <c r="R111" s="4720"/>
      <c r="S111" s="4720"/>
      <c r="T111" s="4720"/>
      <c r="U111" s="4720"/>
      <c r="V111" s="4720"/>
      <c r="W111" s="4720"/>
      <c r="X111" s="4720"/>
      <c r="Y111" s="4720"/>
      <c r="Z111" s="4720"/>
      <c r="AA111" s="4720"/>
      <c r="AB111" s="4720"/>
      <c r="AC111" s="4720"/>
      <c r="AD111" s="4720"/>
      <c r="AE111" s="4720"/>
      <c r="AF111" s="4720"/>
      <c r="AG111" s="4720"/>
      <c r="AH111" s="4720"/>
      <c r="AI111" s="4720"/>
      <c r="AJ111" s="4720"/>
      <c r="AK111" s="4720"/>
      <c r="AL111" s="4720"/>
      <c r="AM111" s="4720"/>
      <c r="AN111" s="4720"/>
      <c r="AO111" s="4720"/>
      <c r="AP111" s="4720"/>
      <c r="AQ111" s="4720"/>
      <c r="AR111" s="4720"/>
      <c r="AS111" s="4720"/>
      <c r="AT111" s="4720"/>
      <c r="AU111" s="4720"/>
      <c r="AV111" s="4720"/>
      <c r="AW111" s="4720"/>
      <c r="AX111" s="4720"/>
      <c r="AY111" s="4720"/>
      <c r="AZ111" s="4720"/>
      <c r="BA111" s="4720"/>
      <c r="BB111" s="4720"/>
      <c r="BC111" s="4720"/>
      <c r="BD111" s="4720"/>
      <c r="BE111" s="4720"/>
      <c r="BF111" s="4720"/>
      <c r="BG111" s="4720"/>
      <c r="BH111" s="4720"/>
      <c r="BI111" s="4720"/>
      <c r="BJ111" s="4720"/>
      <c r="BK111" s="4720"/>
      <c r="BL111" s="4720"/>
      <c r="BM111" s="4720"/>
      <c r="BN111" s="4720"/>
      <c r="BO111" s="4720"/>
      <c r="BP111" s="4720"/>
      <c r="BQ111" s="4720"/>
      <c r="BR111" s="4720"/>
      <c r="BS111" s="4720"/>
      <c r="BT111" s="4720"/>
      <c r="BU111" s="4720"/>
      <c r="BV111" s="4720"/>
      <c r="BW111" s="4720"/>
      <c r="BX111" s="4720"/>
      <c r="BY111" s="4720"/>
      <c r="BZ111" s="4720"/>
      <c r="CA111" s="4720"/>
      <c r="CB111" s="4720"/>
      <c r="CC111" s="4720"/>
      <c r="CD111" s="4720"/>
      <c r="CE111" s="4720"/>
      <c r="CF111" s="4720"/>
      <c r="CG111" s="4720"/>
      <c r="CH111" s="4720"/>
      <c r="CI111" s="4720"/>
      <c r="CJ111" s="4720"/>
      <c r="CK111" s="4720"/>
      <c r="CL111" s="4720"/>
      <c r="CM111" s="4720"/>
      <c r="CN111" s="4720"/>
      <c r="CO111" s="4720"/>
      <c r="CP111" s="4720"/>
      <c r="CQ111" s="2188"/>
      <c r="CR111" s="2188"/>
      <c r="CS111" s="2188"/>
      <c r="CT111" s="2188"/>
      <c r="CU111" s="2188"/>
      <c r="CV111" s="2188"/>
      <c r="CW111" s="2188"/>
      <c r="CX111" s="2188"/>
      <c r="CY111" s="2188"/>
      <c r="CZ111" s="2188"/>
      <c r="DA111" s="2188"/>
      <c r="DB111" s="2188"/>
      <c r="DC111" s="2188"/>
      <c r="DD111" s="2188"/>
      <c r="DE111" s="2188"/>
      <c r="DF111" s="2188"/>
    </row>
    <row r="112" spans="1:110" ht="8.1" customHeight="1"/>
  </sheetData>
  <sheetProtection selectLockedCells="1" selectUnlockedCells="1"/>
  <mergeCells count="409">
    <mergeCell ref="D63:I63"/>
    <mergeCell ref="D64:I64"/>
    <mergeCell ref="E40:J40"/>
    <mergeCell ref="D81:I81"/>
    <mergeCell ref="CG51:CQ52"/>
    <mergeCell ref="CG49:CP50"/>
    <mergeCell ref="BW51:CF52"/>
    <mergeCell ref="BW49:CF50"/>
    <mergeCell ref="BN51:BV52"/>
    <mergeCell ref="BN49:BV50"/>
    <mergeCell ref="BE51:BM52"/>
    <mergeCell ref="BE49:BM50"/>
    <mergeCell ref="BN41:BV42"/>
    <mergeCell ref="BW41:CF42"/>
    <mergeCell ref="CG41:CQ42"/>
    <mergeCell ref="BN45:BV46"/>
    <mergeCell ref="BW45:CF46"/>
    <mergeCell ref="CG45:CQ46"/>
    <mergeCell ref="AB39:AJ40"/>
    <mergeCell ref="AK39:AS40"/>
    <mergeCell ref="AT39:BB40"/>
    <mergeCell ref="BW39:CF40"/>
    <mergeCell ref="BN39:BV40"/>
    <mergeCell ref="BE39:BM40"/>
    <mergeCell ref="CG21:CQ22"/>
    <mergeCell ref="BW23:CF24"/>
    <mergeCell ref="CG23:CQ24"/>
    <mergeCell ref="BD89:BD90"/>
    <mergeCell ref="BD9:BD12"/>
    <mergeCell ref="BD13:BD16"/>
    <mergeCell ref="BD17:BD20"/>
    <mergeCell ref="BD21:BD24"/>
    <mergeCell ref="BD25:BD28"/>
    <mergeCell ref="BD29:BD32"/>
    <mergeCell ref="BD33:BD36"/>
    <mergeCell ref="BD41:BD44"/>
    <mergeCell ref="BD45:BD48"/>
    <mergeCell ref="BD49:BD52"/>
    <mergeCell ref="BD37:BD40"/>
    <mergeCell ref="CG13:CQ14"/>
    <mergeCell ref="CG15:CQ16"/>
    <mergeCell ref="BE23:BM24"/>
    <mergeCell ref="BN23:BV24"/>
    <mergeCell ref="BN21:BV22"/>
    <mergeCell ref="BW21:CF22"/>
    <mergeCell ref="CG17:CQ18"/>
    <mergeCell ref="BW29:CF30"/>
    <mergeCell ref="BN43:BV44"/>
    <mergeCell ref="CG19:CQ20"/>
    <mergeCell ref="BW31:CF32"/>
    <mergeCell ref="CG31:CQ32"/>
    <mergeCell ref="BN8:BV8"/>
    <mergeCell ref="BW8:CF8"/>
    <mergeCell ref="CG8:CQ8"/>
    <mergeCell ref="L9:L12"/>
    <mergeCell ref="M9:AA10"/>
    <mergeCell ref="AB9:AJ10"/>
    <mergeCell ref="AK9:AS10"/>
    <mergeCell ref="AT9:BB10"/>
    <mergeCell ref="BE9:BM10"/>
    <mergeCell ref="BN9:BV10"/>
    <mergeCell ref="BW9:CF10"/>
    <mergeCell ref="CG9:CQ10"/>
    <mergeCell ref="AB11:AJ12"/>
    <mergeCell ref="M11:AA12"/>
    <mergeCell ref="CG11:CQ12"/>
    <mergeCell ref="BW11:CF12"/>
    <mergeCell ref="BN11:BV12"/>
    <mergeCell ref="BE11:BM12"/>
    <mergeCell ref="AT11:BB12"/>
    <mergeCell ref="AK11:AS12"/>
    <mergeCell ref="M8:AA8"/>
    <mergeCell ref="CG27:CQ28"/>
    <mergeCell ref="CG25:CQ26"/>
    <mergeCell ref="BW27:CF28"/>
    <mergeCell ref="BW25:CF26"/>
    <mergeCell ref="BN27:BV28"/>
    <mergeCell ref="BN25:BV26"/>
    <mergeCell ref="BE27:BM28"/>
    <mergeCell ref="BE25:BM26"/>
    <mergeCell ref="CG29:CQ30"/>
    <mergeCell ref="BE29:BM30"/>
    <mergeCell ref="BN29:BV30"/>
    <mergeCell ref="BE31:BM32"/>
    <mergeCell ref="BN31:BV32"/>
    <mergeCell ref="M1:BB1"/>
    <mergeCell ref="BE1:CQ1"/>
    <mergeCell ref="D2:G3"/>
    <mergeCell ref="H2:H3"/>
    <mergeCell ref="I2:I3"/>
    <mergeCell ref="M2:AA2"/>
    <mergeCell ref="AB2:BB2"/>
    <mergeCell ref="M3:AA5"/>
    <mergeCell ref="AB3:BB3"/>
    <mergeCell ref="BN3:BV5"/>
    <mergeCell ref="CG3:CQ4"/>
    <mergeCell ref="CG5:CQ6"/>
    <mergeCell ref="BE6:BM7"/>
    <mergeCell ref="C4:L4"/>
    <mergeCell ref="C5:L5"/>
    <mergeCell ref="AB4:AS5"/>
    <mergeCell ref="BE2:BM5"/>
    <mergeCell ref="AT4:BB7"/>
    <mergeCell ref="AB6:AJ7"/>
    <mergeCell ref="AK6:AS7"/>
    <mergeCell ref="D6:K6"/>
    <mergeCell ref="BW3:CF5"/>
    <mergeCell ref="BW6:CF7"/>
    <mergeCell ref="AB19:AJ20"/>
    <mergeCell ref="AK19:AS20"/>
    <mergeCell ref="BN6:BV7"/>
    <mergeCell ref="D7:K7"/>
    <mergeCell ref="M6:AA7"/>
    <mergeCell ref="L13:L16"/>
    <mergeCell ref="M13:AA14"/>
    <mergeCell ref="AB13:AJ14"/>
    <mergeCell ref="AK13:AS14"/>
    <mergeCell ref="AT13:BB14"/>
    <mergeCell ref="BE13:BM14"/>
    <mergeCell ref="BN13:BV14"/>
    <mergeCell ref="AB8:AJ8"/>
    <mergeCell ref="AT8:BB8"/>
    <mergeCell ref="BE8:BM8"/>
    <mergeCell ref="L17:L20"/>
    <mergeCell ref="AK8:AS8"/>
    <mergeCell ref="BW13:CF14"/>
    <mergeCell ref="M15:AA16"/>
    <mergeCell ref="AB15:AJ16"/>
    <mergeCell ref="AK15:AS16"/>
    <mergeCell ref="AT15:BB16"/>
    <mergeCell ref="BE15:BM16"/>
    <mergeCell ref="BN15:BV16"/>
    <mergeCell ref="BW15:CF16"/>
    <mergeCell ref="M21:AA22"/>
    <mergeCell ref="AB21:AJ22"/>
    <mergeCell ref="AK21:AS22"/>
    <mergeCell ref="AT21:BB22"/>
    <mergeCell ref="BE21:BM22"/>
    <mergeCell ref="BW17:CF18"/>
    <mergeCell ref="BN17:BV18"/>
    <mergeCell ref="AT19:BB20"/>
    <mergeCell ref="BE19:BM20"/>
    <mergeCell ref="BN19:BV20"/>
    <mergeCell ref="BW19:CF20"/>
    <mergeCell ref="M17:AA18"/>
    <mergeCell ref="AB17:AJ18"/>
    <mergeCell ref="AK17:AS18"/>
    <mergeCell ref="AT17:BB18"/>
    <mergeCell ref="BE17:BM18"/>
    <mergeCell ref="L21:L24"/>
    <mergeCell ref="M23:AA24"/>
    <mergeCell ref="AB23:AJ24"/>
    <mergeCell ref="AK23:AS24"/>
    <mergeCell ref="AT23:BB24"/>
    <mergeCell ref="M19:AA20"/>
    <mergeCell ref="L25:L28"/>
    <mergeCell ref="AB25:AJ26"/>
    <mergeCell ref="L29:L32"/>
    <mergeCell ref="M29:AA30"/>
    <mergeCell ref="AB29:AJ30"/>
    <mergeCell ref="AK29:AS30"/>
    <mergeCell ref="AT29:BB30"/>
    <mergeCell ref="AB27:AJ28"/>
    <mergeCell ref="AT27:BB28"/>
    <mergeCell ref="AT25:BB26"/>
    <mergeCell ref="AK27:AS28"/>
    <mergeCell ref="AK25:AS26"/>
    <mergeCell ref="M27:AA28"/>
    <mergeCell ref="M25:AA26"/>
    <mergeCell ref="M31:AA32"/>
    <mergeCell ref="AB31:AJ32"/>
    <mergeCell ref="AK31:AS32"/>
    <mergeCell ref="AT31:BB32"/>
    <mergeCell ref="L33:L36"/>
    <mergeCell ref="M33:AA34"/>
    <mergeCell ref="AB33:AJ34"/>
    <mergeCell ref="AK33:AS34"/>
    <mergeCell ref="AT33:BB34"/>
    <mergeCell ref="BE33:BM34"/>
    <mergeCell ref="BN33:BV34"/>
    <mergeCell ref="BW33:CF34"/>
    <mergeCell ref="CG33:CQ34"/>
    <mergeCell ref="M35:AA36"/>
    <mergeCell ref="AB35:AJ36"/>
    <mergeCell ref="AK35:AS36"/>
    <mergeCell ref="AT35:BB36"/>
    <mergeCell ref="BE35:BM36"/>
    <mergeCell ref="BN35:BV36"/>
    <mergeCell ref="BW35:CF36"/>
    <mergeCell ref="CG35:CQ36"/>
    <mergeCell ref="BW43:CF44"/>
    <mergeCell ref="CG43:CQ44"/>
    <mergeCell ref="L37:L40"/>
    <mergeCell ref="M37:AA38"/>
    <mergeCell ref="AB37:AJ38"/>
    <mergeCell ref="AK37:AS38"/>
    <mergeCell ref="L41:L44"/>
    <mergeCell ref="M41:AA42"/>
    <mergeCell ref="AB41:AJ42"/>
    <mergeCell ref="AK41:AS42"/>
    <mergeCell ref="AT41:BB42"/>
    <mergeCell ref="BE41:BM42"/>
    <mergeCell ref="AT37:BB38"/>
    <mergeCell ref="BE37:BM38"/>
    <mergeCell ref="BN37:BV38"/>
    <mergeCell ref="BW37:CF38"/>
    <mergeCell ref="CG37:CP38"/>
    <mergeCell ref="M39:AA40"/>
    <mergeCell ref="AT43:BB44"/>
    <mergeCell ref="BE43:BM44"/>
    <mergeCell ref="AK43:AS44"/>
    <mergeCell ref="M43:AA44"/>
    <mergeCell ref="AB43:AJ44"/>
    <mergeCell ref="CG39:CQ40"/>
    <mergeCell ref="L45:L48"/>
    <mergeCell ref="M45:AA46"/>
    <mergeCell ref="AB45:AJ46"/>
    <mergeCell ref="AK45:AS46"/>
    <mergeCell ref="AT45:BB46"/>
    <mergeCell ref="BE45:BM46"/>
    <mergeCell ref="CG47:CQ48"/>
    <mergeCell ref="BW47:CF48"/>
    <mergeCell ref="BN47:BV48"/>
    <mergeCell ref="AB47:AJ48"/>
    <mergeCell ref="M47:AA48"/>
    <mergeCell ref="BE47:BM48"/>
    <mergeCell ref="AT47:BB48"/>
    <mergeCell ref="AK47:AS48"/>
    <mergeCell ref="M51:AA52"/>
    <mergeCell ref="M49:AA50"/>
    <mergeCell ref="L53:L56"/>
    <mergeCell ref="L49:L52"/>
    <mergeCell ref="AB51:AJ52"/>
    <mergeCell ref="AB49:AJ50"/>
    <mergeCell ref="AT51:BB52"/>
    <mergeCell ref="AT49:BB50"/>
    <mergeCell ref="AK51:AS52"/>
    <mergeCell ref="AK49:AS50"/>
    <mergeCell ref="M53:AA54"/>
    <mergeCell ref="AB53:AJ54"/>
    <mergeCell ref="AK53:AS54"/>
    <mergeCell ref="AT53:BB54"/>
    <mergeCell ref="M55:AA56"/>
    <mergeCell ref="AB55:AJ56"/>
    <mergeCell ref="AK55:AS56"/>
    <mergeCell ref="AT55:BB56"/>
    <mergeCell ref="BE55:BM56"/>
    <mergeCell ref="BN55:BV56"/>
    <mergeCell ref="BW55:CF56"/>
    <mergeCell ref="CG55:CQ56"/>
    <mergeCell ref="BD53:BD56"/>
    <mergeCell ref="BW53:CF54"/>
    <mergeCell ref="CG53:CP54"/>
    <mergeCell ref="CQ53:CQ54"/>
    <mergeCell ref="BE53:BM54"/>
    <mergeCell ref="BN53:BV54"/>
    <mergeCell ref="AB59:AJ60"/>
    <mergeCell ref="AK59:AS60"/>
    <mergeCell ref="AT59:BB60"/>
    <mergeCell ref="BE59:BM60"/>
    <mergeCell ref="BN59:BV60"/>
    <mergeCell ref="BW59:CF60"/>
    <mergeCell ref="CG59:CQ60"/>
    <mergeCell ref="BN57:BV58"/>
    <mergeCell ref="BW57:CF58"/>
    <mergeCell ref="L57:L60"/>
    <mergeCell ref="M57:AA58"/>
    <mergeCell ref="AB57:AJ58"/>
    <mergeCell ref="AK57:AS58"/>
    <mergeCell ref="AT57:BB58"/>
    <mergeCell ref="BE57:BM58"/>
    <mergeCell ref="BD61:BD64"/>
    <mergeCell ref="BW61:CF62"/>
    <mergeCell ref="CG61:CQ62"/>
    <mergeCell ref="M63:AA64"/>
    <mergeCell ref="BN61:BV62"/>
    <mergeCell ref="L61:L64"/>
    <mergeCell ref="M61:AA62"/>
    <mergeCell ref="AB61:AJ62"/>
    <mergeCell ref="AK61:AS62"/>
    <mergeCell ref="AT61:BB62"/>
    <mergeCell ref="BE61:BM62"/>
    <mergeCell ref="AB63:AJ64"/>
    <mergeCell ref="AK63:AS64"/>
    <mergeCell ref="AT63:BB64"/>
    <mergeCell ref="BE63:BM64"/>
    <mergeCell ref="CG57:CQ58"/>
    <mergeCell ref="BD57:BD60"/>
    <mergeCell ref="M59:AA60"/>
    <mergeCell ref="L69:L72"/>
    <mergeCell ref="M69:AA70"/>
    <mergeCell ref="AB69:AJ70"/>
    <mergeCell ref="AK69:AS70"/>
    <mergeCell ref="AT69:BB70"/>
    <mergeCell ref="BE69:BM70"/>
    <mergeCell ref="BN69:BV70"/>
    <mergeCell ref="BW69:CF70"/>
    <mergeCell ref="L65:L68"/>
    <mergeCell ref="M71:AA72"/>
    <mergeCell ref="AB71:AJ72"/>
    <mergeCell ref="AK71:AS72"/>
    <mergeCell ref="AT71:BB72"/>
    <mergeCell ref="BE71:BM72"/>
    <mergeCell ref="BN71:BV72"/>
    <mergeCell ref="BW65:CF66"/>
    <mergeCell ref="M67:AA68"/>
    <mergeCell ref="AB67:AJ68"/>
    <mergeCell ref="AK67:AS68"/>
    <mergeCell ref="AT67:BB68"/>
    <mergeCell ref="BE67:BM68"/>
    <mergeCell ref="BN67:BV68"/>
    <mergeCell ref="BW67:CF68"/>
    <mergeCell ref="M65:AA66"/>
    <mergeCell ref="BN89:BV90"/>
    <mergeCell ref="M83:AA84"/>
    <mergeCell ref="AB83:AJ84"/>
    <mergeCell ref="M81:AA82"/>
    <mergeCell ref="AB81:AJ82"/>
    <mergeCell ref="AK81:AS82"/>
    <mergeCell ref="AT81:BB82"/>
    <mergeCell ref="BE81:BM82"/>
    <mergeCell ref="M77:AA78"/>
    <mergeCell ref="AB77:AJ78"/>
    <mergeCell ref="AK77:AS78"/>
    <mergeCell ref="AT77:BB78"/>
    <mergeCell ref="BE77:BM78"/>
    <mergeCell ref="L81:L84"/>
    <mergeCell ref="L77:L80"/>
    <mergeCell ref="M75:AA76"/>
    <mergeCell ref="AB75:AJ76"/>
    <mergeCell ref="AK75:AS76"/>
    <mergeCell ref="AT75:BB76"/>
    <mergeCell ref="BE75:BM76"/>
    <mergeCell ref="BN75:BV76"/>
    <mergeCell ref="L73:L76"/>
    <mergeCell ref="M73:AA74"/>
    <mergeCell ref="AB73:AJ74"/>
    <mergeCell ref="AK73:AS74"/>
    <mergeCell ref="AT73:BB74"/>
    <mergeCell ref="BE73:BM74"/>
    <mergeCell ref="BN73:BV74"/>
    <mergeCell ref="BN81:BV82"/>
    <mergeCell ref="BN77:BV78"/>
    <mergeCell ref="M79:AA80"/>
    <mergeCell ref="AB79:AJ80"/>
    <mergeCell ref="AK79:AS80"/>
    <mergeCell ref="AT79:BB80"/>
    <mergeCell ref="BE79:BM80"/>
    <mergeCell ref="BN79:BV80"/>
    <mergeCell ref="AB65:AJ66"/>
    <mergeCell ref="BD69:BD72"/>
    <mergeCell ref="BD73:BD76"/>
    <mergeCell ref="BD77:BD80"/>
    <mergeCell ref="BD81:BD84"/>
    <mergeCell ref="BD65:BD68"/>
    <mergeCell ref="AK85:AL88"/>
    <mergeCell ref="AV87:BB88"/>
    <mergeCell ref="CG83:CP84"/>
    <mergeCell ref="BW81:CF82"/>
    <mergeCell ref="CG81:CP82"/>
    <mergeCell ref="AK83:AS84"/>
    <mergeCell ref="AT83:BB84"/>
    <mergeCell ref="BE83:BM84"/>
    <mergeCell ref="BN83:BV84"/>
    <mergeCell ref="BW83:CF84"/>
    <mergeCell ref="AK65:AS66"/>
    <mergeCell ref="AT65:BB66"/>
    <mergeCell ref="BE65:BM66"/>
    <mergeCell ref="BN65:BV66"/>
    <mergeCell ref="CG67:CQ68"/>
    <mergeCell ref="BW75:CF76"/>
    <mergeCell ref="CG75:CQ76"/>
    <mergeCell ref="BW73:CF74"/>
    <mergeCell ref="A111:BC111"/>
    <mergeCell ref="BD111:CP111"/>
    <mergeCell ref="AD86:AJ87"/>
    <mergeCell ref="AM85:AS88"/>
    <mergeCell ref="BW89:CF90"/>
    <mergeCell ref="CG89:CP90"/>
    <mergeCell ref="Z89:AA90"/>
    <mergeCell ref="E86:X87"/>
    <mergeCell ref="E88:X89"/>
    <mergeCell ref="BW85:BX88"/>
    <mergeCell ref="BY85:CF88"/>
    <mergeCell ref="CG85:CH88"/>
    <mergeCell ref="CI85:CP88"/>
    <mergeCell ref="A109:BC109"/>
    <mergeCell ref="BD109:CP109"/>
    <mergeCell ref="AB85:AC88"/>
    <mergeCell ref="AV85:BB86"/>
    <mergeCell ref="AT85:AU88"/>
    <mergeCell ref="BP87:BV88"/>
    <mergeCell ref="BP85:BV86"/>
    <mergeCell ref="BN85:BO88"/>
    <mergeCell ref="AB89:AJ90"/>
    <mergeCell ref="AK89:AS90"/>
    <mergeCell ref="AT89:BB90"/>
    <mergeCell ref="BN63:BV64"/>
    <mergeCell ref="BW63:CF64"/>
    <mergeCell ref="CG63:CQ64"/>
    <mergeCell ref="BW79:CF80"/>
    <mergeCell ref="CG79:CQ80"/>
    <mergeCell ref="BW77:CF78"/>
    <mergeCell ref="CG77:CP78"/>
    <mergeCell ref="CG73:CP74"/>
    <mergeCell ref="CG69:CP70"/>
    <mergeCell ref="CG65:CQ66"/>
    <mergeCell ref="BW71:CF72"/>
    <mergeCell ref="CG71:CQ72"/>
  </mergeCells>
  <pageMargins left="0" right="0" top="0.43307086614173201" bottom="0" header="0.31496062992126" footer="0.31496062992126"/>
  <pageSetup paperSize="9" scale="59" firstPageNumber="8" fitToHeight="0" pageOrder="overThenDown" orientation="landscape" useFirstPageNumber="1" r:id="rId1"/>
  <rowBreaks count="1" manualBreakCount="1">
    <brk id="60" max="89"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AQ84"/>
  <sheetViews>
    <sheetView showGridLines="0" view="pageBreakPreview" topLeftCell="A7" zoomScale="99" zoomScaleNormal="40" zoomScaleSheetLayoutView="99" workbookViewId="0">
      <pane xSplit="2" ySplit="8" topLeftCell="H54" activePane="bottomRight" state="frozen"/>
      <selection activeCell="AU35" sqref="AU35"/>
      <selection pane="topRight" activeCell="AU35" sqref="AU35"/>
      <selection pane="bottomLeft" activeCell="AU35" sqref="AU35"/>
      <selection pane="bottomRight" activeCell="AU35" sqref="AU35"/>
    </sheetView>
  </sheetViews>
  <sheetFormatPr defaultColWidth="9.109375" defaultRowHeight="16.5" customHeight="1"/>
  <cols>
    <col min="1" max="1" width="1.109375" style="984" customWidth="1"/>
    <col min="2" max="2" width="0.6640625" style="60" customWidth="1"/>
    <col min="3" max="3" width="4.33203125" style="60" customWidth="1"/>
    <col min="4" max="4" width="5.44140625" style="60" customWidth="1"/>
    <col min="5" max="5" width="9.6640625" style="60" customWidth="1"/>
    <col min="6" max="6" width="6.33203125" style="60" customWidth="1"/>
    <col min="7" max="7" width="5" style="60" customWidth="1"/>
    <col min="8" max="8" width="5.6640625" style="60" customWidth="1"/>
    <col min="9" max="9" width="12.44140625" style="60" customWidth="1"/>
    <col min="10" max="10" width="4.44140625" style="985" customWidth="1"/>
    <col min="11" max="11" width="5.6640625" style="60" customWidth="1"/>
    <col min="12" max="12" width="4.6640625" style="60" customWidth="1"/>
    <col min="13" max="13" width="5.6640625" style="60" customWidth="1"/>
    <col min="14" max="14" width="4.5546875" style="60" customWidth="1"/>
    <col min="15" max="16" width="5.6640625" style="60" customWidth="1"/>
    <col min="17" max="18" width="4.44140625" style="60" customWidth="1"/>
    <col min="19" max="21" width="5.6640625" style="60" customWidth="1"/>
    <col min="22" max="22" width="3.33203125" style="60" customWidth="1"/>
    <col min="23" max="23" width="4.33203125" style="60" customWidth="1"/>
    <col min="24" max="25" width="3.88671875" style="60" customWidth="1"/>
    <col min="26" max="26" width="4.33203125" style="60" customWidth="1"/>
    <col min="27" max="27" width="3.88671875" style="60" customWidth="1"/>
    <col min="28" max="28" width="3.5546875" style="60" customWidth="1"/>
    <col min="29" max="29" width="4.33203125" style="60" customWidth="1"/>
    <col min="30" max="30" width="3.33203125" style="60" customWidth="1"/>
    <col min="31" max="31" width="12.33203125" style="60" customWidth="1"/>
    <col min="32" max="34" width="6.44140625" style="60" customWidth="1"/>
    <col min="35" max="35" width="18.88671875" style="60" customWidth="1"/>
    <col min="36" max="38" width="6.44140625" style="60" customWidth="1"/>
    <col min="39" max="39" width="21.6640625" style="60" customWidth="1"/>
    <col min="40" max="42" width="5.6640625" style="60" customWidth="1"/>
    <col min="43" max="43" width="25.5546875" style="60" customWidth="1"/>
    <col min="44" max="16384" width="9.109375" style="60"/>
  </cols>
  <sheetData>
    <row r="1" spans="1:43" ht="25.2" customHeight="1">
      <c r="A1" s="975"/>
      <c r="B1" s="1068"/>
      <c r="C1" s="1069"/>
      <c r="D1" s="1070"/>
      <c r="E1" s="1071"/>
      <c r="F1" s="1072"/>
      <c r="G1" s="1072"/>
      <c r="H1" s="1073"/>
      <c r="I1" s="1072"/>
      <c r="J1" s="1072"/>
      <c r="K1" s="1073"/>
      <c r="L1" s="1074"/>
      <c r="M1" s="1074"/>
      <c r="N1" s="1074"/>
      <c r="O1" s="1074"/>
      <c r="P1" s="1074"/>
      <c r="Q1" s="1074"/>
      <c r="R1" s="1074"/>
      <c r="S1" s="1074"/>
      <c r="T1" s="1074"/>
      <c r="U1" s="1074"/>
      <c r="V1" s="1074"/>
      <c r="W1" s="1074"/>
      <c r="X1" s="1074"/>
      <c r="Y1" s="1074"/>
      <c r="Z1" s="1074"/>
      <c r="AA1" s="1074"/>
      <c r="AB1" s="1074"/>
      <c r="AC1" s="1217"/>
      <c r="AD1"/>
      <c r="AE1" s="1109"/>
      <c r="AF1" s="1074"/>
      <c r="AG1" s="1074"/>
      <c r="AH1" s="1074"/>
      <c r="AI1" s="1074"/>
      <c r="AJ1" s="1074"/>
      <c r="AK1" s="1074"/>
      <c r="AL1" s="1074"/>
      <c r="AM1" s="1074"/>
      <c r="AN1" s="1074"/>
      <c r="AO1" s="1074"/>
      <c r="AP1" s="1074"/>
      <c r="AQ1" s="1217"/>
    </row>
    <row r="2" spans="1:43" ht="24" customHeight="1">
      <c r="A2" s="975"/>
      <c r="B2" s="1076"/>
      <c r="C2" s="1077"/>
      <c r="D2" s="1078"/>
      <c r="E2" s="1079"/>
      <c r="F2" s="1081" t="s">
        <v>1406</v>
      </c>
      <c r="G2" s="1080"/>
      <c r="H2" s="1081"/>
      <c r="I2" s="1080"/>
      <c r="J2" s="1080"/>
      <c r="L2"/>
      <c r="M2"/>
      <c r="N2"/>
      <c r="O2"/>
      <c r="P2"/>
      <c r="Q2"/>
      <c r="R2"/>
      <c r="S2"/>
      <c r="T2"/>
      <c r="U2"/>
      <c r="V2"/>
      <c r="W2"/>
      <c r="X2"/>
      <c r="Y2"/>
      <c r="Z2"/>
      <c r="AA2"/>
      <c r="AB2"/>
      <c r="AC2" s="1218"/>
      <c r="AD2"/>
      <c r="AE2" s="1103"/>
      <c r="AF2"/>
      <c r="AG2"/>
      <c r="AH2"/>
      <c r="AI2"/>
      <c r="AJ2"/>
      <c r="AK2"/>
      <c r="AL2"/>
      <c r="AM2"/>
      <c r="AN2"/>
      <c r="AO2"/>
      <c r="AP2"/>
      <c r="AQ2" s="1218"/>
    </row>
    <row r="3" spans="1:43" ht="24" customHeight="1">
      <c r="A3" s="975"/>
      <c r="B3" s="1076"/>
      <c r="C3" s="1077"/>
      <c r="D3" s="1078"/>
      <c r="E3" s="1079"/>
      <c r="F3" s="1288" t="s">
        <v>1405</v>
      </c>
      <c r="G3" s="1080"/>
      <c r="H3" s="1081"/>
      <c r="I3" s="1080"/>
      <c r="J3" s="1080"/>
      <c r="L3"/>
      <c r="M3"/>
      <c r="N3"/>
      <c r="O3"/>
      <c r="P3"/>
      <c r="Q3"/>
      <c r="R3"/>
      <c r="S3"/>
      <c r="T3"/>
      <c r="U3"/>
      <c r="V3"/>
      <c r="W3"/>
      <c r="X3"/>
      <c r="Y3"/>
      <c r="Z3"/>
      <c r="AA3"/>
      <c r="AB3"/>
      <c r="AC3" s="1218"/>
      <c r="AD3"/>
      <c r="AE3" s="1103"/>
      <c r="AF3"/>
      <c r="AG3"/>
      <c r="AH3"/>
      <c r="AI3"/>
      <c r="AJ3"/>
      <c r="AK3"/>
      <c r="AL3"/>
      <c r="AM3"/>
      <c r="AN3"/>
      <c r="AO3"/>
      <c r="AP3"/>
      <c r="AQ3" s="1218"/>
    </row>
    <row r="4" spans="1:43" ht="24.6" customHeight="1">
      <c r="A4" s="976"/>
      <c r="B4" s="1082"/>
      <c r="C4" s="1083"/>
      <c r="D4" s="1084"/>
      <c r="E4" s="1085"/>
      <c r="F4" s="1086"/>
      <c r="G4" s="1087"/>
      <c r="H4" s="1087"/>
      <c r="I4" s="1087"/>
      <c r="J4" s="1087"/>
      <c r="K4" s="1219"/>
      <c r="L4" s="1219"/>
      <c r="M4" s="1219"/>
      <c r="N4" s="1219"/>
      <c r="O4" s="1219"/>
      <c r="P4" s="1219"/>
      <c r="Q4" s="1219"/>
      <c r="R4" s="1219"/>
      <c r="S4" s="1219"/>
      <c r="T4" s="1219"/>
      <c r="U4" s="1219"/>
      <c r="V4" s="1219"/>
      <c r="W4" s="1219"/>
      <c r="X4" s="1219"/>
      <c r="Y4" s="1219"/>
      <c r="Z4" s="1219"/>
      <c r="AA4" s="1219"/>
      <c r="AB4" s="1219"/>
      <c r="AC4" s="1220"/>
      <c r="AD4"/>
      <c r="AE4" s="1232"/>
      <c r="AF4" s="1233"/>
      <c r="AG4" s="1233"/>
      <c r="AH4" s="1233"/>
      <c r="AI4" s="1233"/>
      <c r="AJ4" s="1233"/>
      <c r="AK4" s="1233"/>
      <c r="AL4" s="1233"/>
      <c r="AM4" s="1233"/>
      <c r="AN4" s="1233"/>
      <c r="AO4" s="1233"/>
      <c r="AP4" s="1233"/>
      <c r="AQ4" s="1234"/>
    </row>
    <row r="5" spans="1:43" ht="12" customHeight="1">
      <c r="A5" s="975"/>
      <c r="B5" s="1088"/>
      <c r="C5" s="560"/>
      <c r="D5" s="561"/>
      <c r="E5" s="290"/>
      <c r="F5" s="977"/>
      <c r="G5" s="977"/>
      <c r="H5" s="977"/>
      <c r="I5" s="977"/>
      <c r="J5" s="1089"/>
      <c r="K5" s="5103" t="s">
        <v>1718</v>
      </c>
      <c r="L5" s="5104"/>
      <c r="M5" s="5104"/>
      <c r="N5" s="5104"/>
      <c r="O5" s="5104"/>
      <c r="P5" s="5104"/>
      <c r="Q5" s="5104"/>
      <c r="R5" s="5104"/>
      <c r="S5" s="5104"/>
      <c r="T5" s="5104"/>
      <c r="U5" s="5104"/>
      <c r="V5" s="5105"/>
      <c r="W5" s="5106" t="s">
        <v>1716</v>
      </c>
      <c r="X5" s="5107"/>
      <c r="Y5" s="5107"/>
      <c r="Z5" s="5107"/>
      <c r="AA5" s="5107"/>
      <c r="AB5" s="5107"/>
      <c r="AC5" s="5108"/>
      <c r="AD5" s="1004"/>
      <c r="AE5" s="5351"/>
      <c r="AF5" s="5112" t="s">
        <v>1386</v>
      </c>
      <c r="AG5" s="5113"/>
      <c r="AH5" s="5113"/>
      <c r="AI5" s="5113"/>
      <c r="AJ5" s="5113"/>
      <c r="AK5" s="5113"/>
      <c r="AL5" s="5113"/>
      <c r="AM5" s="5113"/>
      <c r="AN5" s="5113"/>
      <c r="AO5" s="5113"/>
      <c r="AP5" s="5113"/>
      <c r="AQ5" s="5114"/>
    </row>
    <row r="6" spans="1:43" ht="12" customHeight="1">
      <c r="A6" s="975"/>
      <c r="B6" s="1090"/>
      <c r="E6" s="117"/>
      <c r="F6" s="117"/>
      <c r="G6" s="1091"/>
      <c r="H6" s="1091"/>
      <c r="I6" s="1092"/>
      <c r="J6" s="1221"/>
      <c r="K6" s="5115" t="s">
        <v>1387</v>
      </c>
      <c r="L6" s="5116"/>
      <c r="M6" s="5116"/>
      <c r="N6" s="5116"/>
      <c r="O6" s="5116"/>
      <c r="P6" s="5116"/>
      <c r="Q6" s="5116"/>
      <c r="R6" s="5116"/>
      <c r="S6" s="5116"/>
      <c r="T6" s="5116"/>
      <c r="U6" s="5116"/>
      <c r="V6" s="5117"/>
      <c r="W6" s="5109"/>
      <c r="X6" s="5110"/>
      <c r="Y6" s="5110"/>
      <c r="Z6" s="5110"/>
      <c r="AA6" s="5110"/>
      <c r="AB6" s="5110"/>
      <c r="AC6" s="5111"/>
      <c r="AD6" s="1004"/>
      <c r="AE6" s="5351"/>
      <c r="AF6" s="5112"/>
      <c r="AG6" s="5113"/>
      <c r="AH6" s="5113"/>
      <c r="AI6" s="5113"/>
      <c r="AJ6" s="5113"/>
      <c r="AK6" s="5113"/>
      <c r="AL6" s="5113"/>
      <c r="AM6" s="5113"/>
      <c r="AN6" s="5113"/>
      <c r="AO6" s="5113"/>
      <c r="AP6" s="5113"/>
      <c r="AQ6" s="5114"/>
    </row>
    <row r="7" spans="1:43" ht="12" customHeight="1">
      <c r="A7" s="975"/>
      <c r="B7" s="1090"/>
      <c r="E7" s="1093"/>
      <c r="F7" s="1093"/>
      <c r="G7" s="1093"/>
      <c r="H7" s="1093"/>
      <c r="I7" s="1093"/>
      <c r="J7" s="1221"/>
      <c r="K7" s="5118" t="s">
        <v>1719</v>
      </c>
      <c r="L7" s="5119"/>
      <c r="M7" s="5119"/>
      <c r="N7" s="5119"/>
      <c r="O7" s="5119"/>
      <c r="P7" s="5119"/>
      <c r="Q7" s="5119"/>
      <c r="R7" s="5119"/>
      <c r="S7" s="5119"/>
      <c r="T7" s="5119"/>
      <c r="U7" s="5119"/>
      <c r="V7" s="5120"/>
      <c r="W7" s="5109"/>
      <c r="X7" s="5110"/>
      <c r="Y7" s="5110"/>
      <c r="Z7" s="5110"/>
      <c r="AA7" s="5110"/>
      <c r="AB7" s="5110"/>
      <c r="AC7" s="5111"/>
      <c r="AD7" s="1004"/>
      <c r="AE7" s="5351"/>
      <c r="AF7" s="5112"/>
      <c r="AG7" s="5113"/>
      <c r="AH7" s="5113"/>
      <c r="AI7" s="5113"/>
      <c r="AJ7" s="5113"/>
      <c r="AK7" s="5113"/>
      <c r="AL7" s="5113"/>
      <c r="AM7" s="5113"/>
      <c r="AN7" s="5113"/>
      <c r="AO7" s="5113"/>
      <c r="AP7" s="5113"/>
      <c r="AQ7" s="5114"/>
    </row>
    <row r="8" spans="1:43" ht="12" customHeight="1">
      <c r="A8" s="975"/>
      <c r="B8" s="1090"/>
      <c r="C8" s="1094"/>
      <c r="J8" s="1222"/>
      <c r="K8" s="5121" t="s">
        <v>1388</v>
      </c>
      <c r="L8" s="5122"/>
      <c r="M8" s="5122"/>
      <c r="N8" s="5122"/>
      <c r="O8" s="5122"/>
      <c r="P8" s="5122"/>
      <c r="Q8" s="5122"/>
      <c r="R8" s="5122"/>
      <c r="S8" s="5122"/>
      <c r="T8" s="5122"/>
      <c r="U8" s="5122"/>
      <c r="V8" s="5123"/>
      <c r="W8" s="5109"/>
      <c r="X8" s="5110"/>
      <c r="Y8" s="5110"/>
      <c r="Z8" s="5110"/>
      <c r="AA8" s="5110"/>
      <c r="AB8" s="5110"/>
      <c r="AC8" s="5111"/>
      <c r="AD8" s="1004"/>
      <c r="AE8" s="5351"/>
      <c r="AF8" s="5124" t="s">
        <v>1407</v>
      </c>
      <c r="AG8" s="5125"/>
      <c r="AH8" s="5125"/>
      <c r="AI8" s="5125"/>
      <c r="AJ8" s="5125"/>
      <c r="AK8" s="5125"/>
      <c r="AL8" s="5125"/>
      <c r="AM8" s="5125"/>
      <c r="AN8" s="5125"/>
      <c r="AO8" s="5125"/>
      <c r="AP8" s="5125"/>
      <c r="AQ8" s="5126"/>
    </row>
    <row r="9" spans="1:43" ht="12" customHeight="1">
      <c r="A9" s="975"/>
      <c r="B9" s="1090"/>
      <c r="C9" s="1094"/>
      <c r="D9" s="5150" t="s">
        <v>1378</v>
      </c>
      <c r="E9" s="5150"/>
      <c r="F9" s="5150"/>
      <c r="G9" s="5150"/>
      <c r="H9" s="5150"/>
      <c r="I9" s="5150"/>
      <c r="J9" s="1095"/>
      <c r="K9" s="5151" t="s">
        <v>1389</v>
      </c>
      <c r="L9" s="5152"/>
      <c r="M9" s="5152"/>
      <c r="N9" s="5153"/>
      <c r="O9" s="5151" t="s">
        <v>1390</v>
      </c>
      <c r="P9" s="5152"/>
      <c r="Q9" s="5152"/>
      <c r="R9" s="5153"/>
      <c r="S9" s="1170"/>
      <c r="T9" s="1170"/>
      <c r="U9" s="1170"/>
      <c r="V9" s="1223"/>
      <c r="W9" s="5109"/>
      <c r="X9" s="5110"/>
      <c r="Y9" s="5110"/>
      <c r="Z9" s="5110"/>
      <c r="AA9" s="5110"/>
      <c r="AB9" s="5110"/>
      <c r="AC9" s="5111"/>
      <c r="AD9" s="1004"/>
      <c r="AE9" s="5351"/>
      <c r="AF9" s="5127"/>
      <c r="AG9" s="5125"/>
      <c r="AH9" s="5125"/>
      <c r="AI9" s="5125"/>
      <c r="AJ9" s="5125"/>
      <c r="AK9" s="5125"/>
      <c r="AL9" s="5125"/>
      <c r="AM9" s="5125"/>
      <c r="AN9" s="5125"/>
      <c r="AO9" s="5125"/>
      <c r="AP9" s="5125"/>
      <c r="AQ9" s="5126"/>
    </row>
    <row r="10" spans="1:43" ht="12" customHeight="1">
      <c r="A10" s="975"/>
      <c r="B10" s="1090"/>
      <c r="C10" s="1094"/>
      <c r="D10" s="5131" t="s">
        <v>1379</v>
      </c>
      <c r="E10" s="5131"/>
      <c r="F10" s="5131"/>
      <c r="G10" s="5131"/>
      <c r="H10" s="5131"/>
      <c r="I10" s="5131"/>
      <c r="J10" s="1095"/>
      <c r="K10" s="5154"/>
      <c r="L10" s="5113"/>
      <c r="M10" s="5113"/>
      <c r="N10" s="5155"/>
      <c r="O10" s="5154"/>
      <c r="P10" s="5113"/>
      <c r="Q10" s="5113"/>
      <c r="R10" s="5155"/>
      <c r="S10" s="1170"/>
      <c r="T10" s="1170"/>
      <c r="U10" s="1170"/>
      <c r="V10" s="1223"/>
      <c r="W10" s="5156" t="s">
        <v>1717</v>
      </c>
      <c r="X10" s="5145"/>
      <c r="Y10" s="5145"/>
      <c r="Z10" s="5145"/>
      <c r="AA10" s="5145"/>
      <c r="AB10" s="5145"/>
      <c r="AC10" s="5157"/>
      <c r="AD10" s="1005"/>
      <c r="AE10" s="5351"/>
      <c r="AF10" s="5128"/>
      <c r="AG10" s="5129"/>
      <c r="AH10" s="5129"/>
      <c r="AI10" s="5129"/>
      <c r="AJ10" s="5129"/>
      <c r="AK10" s="5129"/>
      <c r="AL10" s="5129"/>
      <c r="AM10" s="5129"/>
      <c r="AN10" s="5129"/>
      <c r="AO10" s="5129"/>
      <c r="AP10" s="5129"/>
      <c r="AQ10" s="5130"/>
    </row>
    <row r="11" spans="1:43" ht="13.5" customHeight="1">
      <c r="A11" s="975"/>
      <c r="B11" s="1090"/>
      <c r="C11" s="1096"/>
      <c r="J11" s="1097"/>
      <c r="K11" s="5156" t="s">
        <v>1391</v>
      </c>
      <c r="L11" s="5145"/>
      <c r="M11" s="5145"/>
      <c r="N11" s="5146"/>
      <c r="O11" s="5113"/>
      <c r="P11" s="5113"/>
      <c r="Q11" s="5113"/>
      <c r="R11" s="5155"/>
      <c r="S11" s="5161" t="s">
        <v>91</v>
      </c>
      <c r="T11" s="5162"/>
      <c r="U11" s="5162"/>
      <c r="V11" s="5163"/>
      <c r="W11" s="5156"/>
      <c r="X11" s="5145"/>
      <c r="Y11" s="5145"/>
      <c r="Z11" s="5145"/>
      <c r="AA11" s="5145"/>
      <c r="AB11" s="5145"/>
      <c r="AC11" s="5157"/>
      <c r="AD11" s="1005"/>
      <c r="AE11" s="5351"/>
      <c r="AF11" s="5133" t="s">
        <v>1523</v>
      </c>
      <c r="AG11" s="5134"/>
      <c r="AH11" s="5134"/>
      <c r="AI11" s="5135"/>
      <c r="AJ11" s="5133" t="s">
        <v>1524</v>
      </c>
      <c r="AK11" s="5134"/>
      <c r="AL11" s="5134"/>
      <c r="AM11" s="5135"/>
      <c r="AN11" s="5133" t="s">
        <v>1525</v>
      </c>
      <c r="AO11" s="5134"/>
      <c r="AP11" s="5134"/>
      <c r="AQ11" s="5142"/>
    </row>
    <row r="12" spans="1:43" ht="12" customHeight="1">
      <c r="A12" s="975"/>
      <c r="B12" s="1090"/>
      <c r="C12" s="1098"/>
      <c r="E12" s="1093"/>
      <c r="F12" s="1093"/>
      <c r="G12" s="1093"/>
      <c r="H12" s="1093"/>
      <c r="I12" s="1093"/>
      <c r="J12" s="977"/>
      <c r="K12" s="5156"/>
      <c r="L12" s="5145"/>
      <c r="M12" s="5145"/>
      <c r="N12" s="5146"/>
      <c r="O12" s="5145" t="s">
        <v>1392</v>
      </c>
      <c r="P12" s="5145"/>
      <c r="Q12" s="5145"/>
      <c r="R12" s="5146"/>
      <c r="S12" s="5147" t="s">
        <v>92</v>
      </c>
      <c r="T12" s="5148"/>
      <c r="U12" s="5148"/>
      <c r="V12" s="5149"/>
      <c r="W12" s="5156"/>
      <c r="X12" s="5145"/>
      <c r="Y12" s="5145"/>
      <c r="Z12" s="5145"/>
      <c r="AA12" s="5145"/>
      <c r="AB12" s="5145"/>
      <c r="AC12" s="5157"/>
      <c r="AD12" s="1005"/>
      <c r="AE12" s="5351"/>
      <c r="AF12" s="5136"/>
      <c r="AG12" s="5137"/>
      <c r="AH12" s="5137"/>
      <c r="AI12" s="5138"/>
      <c r="AJ12" s="5136"/>
      <c r="AK12" s="5137"/>
      <c r="AL12" s="5137"/>
      <c r="AM12" s="5138"/>
      <c r="AN12" s="5136"/>
      <c r="AO12" s="5137"/>
      <c r="AP12" s="5137"/>
      <c r="AQ12" s="5143"/>
    </row>
    <row r="13" spans="1:43" ht="12" customHeight="1">
      <c r="A13" s="975"/>
      <c r="B13" s="1090"/>
      <c r="E13" s="1099"/>
      <c r="F13" s="1099"/>
      <c r="G13" s="1099"/>
      <c r="H13" s="1099"/>
      <c r="I13" s="1099"/>
      <c r="J13" s="977"/>
      <c r="K13" s="1224"/>
      <c r="L13" s="1100"/>
      <c r="M13" s="1100"/>
      <c r="N13" s="1225"/>
      <c r="O13" s="1101"/>
      <c r="P13" s="1101"/>
      <c r="Q13" s="1101"/>
      <c r="R13" s="1226"/>
      <c r="S13" s="1227"/>
      <c r="T13" s="1102"/>
      <c r="U13" s="1102"/>
      <c r="V13" s="1228"/>
      <c r="W13" s="5158"/>
      <c r="X13" s="5159"/>
      <c r="Y13" s="5159"/>
      <c r="Z13" s="5159"/>
      <c r="AA13" s="5159"/>
      <c r="AB13" s="5159"/>
      <c r="AC13" s="5160"/>
      <c r="AD13" s="1005"/>
      <c r="AE13" s="5351"/>
      <c r="AF13" s="5139"/>
      <c r="AG13" s="5140"/>
      <c r="AH13" s="5140"/>
      <c r="AI13" s="5141"/>
      <c r="AJ13" s="5139"/>
      <c r="AK13" s="5140"/>
      <c r="AL13" s="5140"/>
      <c r="AM13" s="5141"/>
      <c r="AN13" s="5139"/>
      <c r="AO13" s="5140"/>
      <c r="AP13" s="5140"/>
      <c r="AQ13" s="5144"/>
    </row>
    <row r="14" spans="1:43" ht="18" customHeight="1">
      <c r="A14" s="975"/>
      <c r="B14" s="1229"/>
      <c r="C14" s="1230"/>
      <c r="D14" s="1231"/>
      <c r="E14" s="1230"/>
      <c r="F14" s="1230"/>
      <c r="G14" s="1230"/>
      <c r="H14" s="1230"/>
      <c r="I14" s="1230"/>
      <c r="J14" s="977"/>
      <c r="K14" s="5178" t="s">
        <v>1088</v>
      </c>
      <c r="L14" s="5179"/>
      <c r="M14" s="5179"/>
      <c r="N14" s="5180"/>
      <c r="O14" s="5181" t="s">
        <v>1048</v>
      </c>
      <c r="P14" s="5182"/>
      <c r="Q14" s="5182"/>
      <c r="R14" s="5183"/>
      <c r="S14" s="5184" t="s">
        <v>1049</v>
      </c>
      <c r="T14" s="5185"/>
      <c r="U14" s="5185"/>
      <c r="V14" s="5185"/>
      <c r="W14" s="5186" t="s">
        <v>1050</v>
      </c>
      <c r="X14" s="5187"/>
      <c r="Y14" s="5187"/>
      <c r="Z14" s="5187"/>
      <c r="AA14" s="5187"/>
      <c r="AB14" s="5187"/>
      <c r="AC14" s="5188"/>
      <c r="AD14" s="5334"/>
      <c r="AE14" s="5352"/>
      <c r="AF14" s="5189" t="s">
        <v>1096</v>
      </c>
      <c r="AG14" s="5190"/>
      <c r="AH14" s="5190"/>
      <c r="AI14" s="5190"/>
      <c r="AJ14" s="5164" t="s">
        <v>1097</v>
      </c>
      <c r="AK14" s="5165"/>
      <c r="AL14" s="5165"/>
      <c r="AM14" s="5165"/>
      <c r="AN14" s="5164" t="s">
        <v>1098</v>
      </c>
      <c r="AO14" s="5165"/>
      <c r="AP14" s="5165"/>
      <c r="AQ14" s="5166"/>
    </row>
    <row r="15" spans="1:43" ht="13.2" customHeight="1">
      <c r="A15" s="975"/>
      <c r="B15" s="2126"/>
      <c r="C15" s="2127"/>
      <c r="D15" s="2127"/>
      <c r="E15" s="2128"/>
      <c r="F15" s="2128"/>
      <c r="G15" s="2128"/>
      <c r="H15" s="2128"/>
      <c r="I15" s="2128"/>
      <c r="J15" s="5167" t="s">
        <v>36</v>
      </c>
      <c r="K15" s="5170"/>
      <c r="L15" s="5171"/>
      <c r="M15" s="5171"/>
      <c r="N15" s="5172"/>
      <c r="O15" s="5176"/>
      <c r="P15" s="5171"/>
      <c r="Q15" s="5171"/>
      <c r="R15" s="5172"/>
      <c r="S15" s="5176"/>
      <c r="T15" s="5171"/>
      <c r="U15" s="5171"/>
      <c r="V15" s="5172"/>
      <c r="W15" s="5231"/>
      <c r="X15" s="5231"/>
      <c r="Y15" s="5231"/>
      <c r="Z15" s="5231"/>
      <c r="AA15" s="5231"/>
      <c r="AB15" s="5231"/>
      <c r="AC15" s="5232"/>
      <c r="AD15" s="5334"/>
      <c r="AE15" s="5329" t="s">
        <v>36</v>
      </c>
      <c r="AF15" s="5195"/>
      <c r="AG15" s="5196"/>
      <c r="AH15" s="5196"/>
      <c r="AI15" s="5197"/>
      <c r="AJ15" s="5204"/>
      <c r="AK15" s="5205"/>
      <c r="AL15" s="5205"/>
      <c r="AM15" s="5206"/>
      <c r="AN15" s="5195"/>
      <c r="AO15" s="5196"/>
      <c r="AP15" s="5196"/>
      <c r="AQ15" s="5213"/>
    </row>
    <row r="16" spans="1:43" s="978" customFormat="1" ht="13.2" customHeight="1" thickBot="1">
      <c r="A16" s="975"/>
      <c r="B16" s="2126"/>
      <c r="C16" s="2129">
        <v>5.0999999999999996</v>
      </c>
      <c r="D16" s="2130" t="s">
        <v>1532</v>
      </c>
      <c r="E16" s="2131"/>
      <c r="F16" s="2131"/>
      <c r="G16" s="2131"/>
      <c r="H16" s="2131"/>
      <c r="I16" s="2131"/>
      <c r="J16" s="5168"/>
      <c r="K16" s="5173"/>
      <c r="L16" s="5174"/>
      <c r="M16" s="5174"/>
      <c r="N16" s="5175"/>
      <c r="O16" s="5177"/>
      <c r="P16" s="5174"/>
      <c r="Q16" s="5174"/>
      <c r="R16" s="5175"/>
      <c r="S16" s="5177"/>
      <c r="T16" s="5174"/>
      <c r="U16" s="5174"/>
      <c r="V16" s="5175"/>
      <c r="W16" s="5233"/>
      <c r="X16" s="5233"/>
      <c r="Y16" s="5233"/>
      <c r="Z16" s="5233"/>
      <c r="AA16" s="5233"/>
      <c r="AB16" s="5233"/>
      <c r="AC16" s="5214"/>
      <c r="AD16" s="5334"/>
      <c r="AE16" s="5330"/>
      <c r="AF16" s="5198"/>
      <c r="AG16" s="5199"/>
      <c r="AH16" s="5199"/>
      <c r="AI16" s="5200"/>
      <c r="AJ16" s="5207"/>
      <c r="AK16" s="5208"/>
      <c r="AL16" s="5208"/>
      <c r="AM16" s="5209"/>
      <c r="AN16" s="5198"/>
      <c r="AO16" s="5199"/>
      <c r="AP16" s="5199"/>
      <c r="AQ16" s="5214"/>
    </row>
    <row r="17" spans="1:43" ht="13.2" customHeight="1" thickTop="1" thickBot="1">
      <c r="A17" s="975"/>
      <c r="B17" s="2132"/>
      <c r="C17" s="2133"/>
      <c r="D17" s="2134" t="s">
        <v>1393</v>
      </c>
      <c r="E17" s="2133"/>
      <c r="F17" s="2133"/>
      <c r="G17" s="2133"/>
      <c r="H17" s="2133"/>
      <c r="I17" s="2133"/>
      <c r="J17" s="5169"/>
      <c r="K17" s="5191"/>
      <c r="L17" s="5191"/>
      <c r="M17" s="5191"/>
      <c r="N17" s="5191"/>
      <c r="O17" s="5191"/>
      <c r="P17" s="5191"/>
      <c r="Q17" s="5191"/>
      <c r="R17" s="5191"/>
      <c r="S17" s="5193">
        <f>K17+O17</f>
        <v>0</v>
      </c>
      <c r="T17" s="5193"/>
      <c r="U17" s="5193"/>
      <c r="V17" s="5193"/>
      <c r="W17" s="5233"/>
      <c r="X17" s="5233"/>
      <c r="Y17" s="5233"/>
      <c r="Z17" s="5233"/>
      <c r="AA17" s="5233"/>
      <c r="AB17" s="5233"/>
      <c r="AC17" s="5214"/>
      <c r="AD17" s="5334"/>
      <c r="AE17" s="5330"/>
      <c r="AF17" s="5198"/>
      <c r="AG17" s="5199"/>
      <c r="AH17" s="5199"/>
      <c r="AI17" s="5200"/>
      <c r="AJ17" s="5207"/>
      <c r="AK17" s="5208"/>
      <c r="AL17" s="5208"/>
      <c r="AM17" s="5209"/>
      <c r="AN17" s="5198"/>
      <c r="AO17" s="5199"/>
      <c r="AP17" s="5199"/>
      <c r="AQ17" s="5214"/>
    </row>
    <row r="18" spans="1:43" ht="13.2" customHeight="1" thickTop="1" thickBot="1">
      <c r="A18" s="975"/>
      <c r="B18" s="2132"/>
      <c r="C18" s="2133"/>
      <c r="D18" s="5218"/>
      <c r="E18" s="5219"/>
      <c r="F18" s="5219"/>
      <c r="G18" s="5219"/>
      <c r="H18" s="5219"/>
      <c r="I18" s="5219"/>
      <c r="J18" s="5169"/>
      <c r="K18" s="5192"/>
      <c r="L18" s="5192"/>
      <c r="M18" s="5192"/>
      <c r="N18" s="5192"/>
      <c r="O18" s="5192"/>
      <c r="P18" s="5192"/>
      <c r="Q18" s="5192"/>
      <c r="R18" s="5192"/>
      <c r="S18" s="5194"/>
      <c r="T18" s="5194"/>
      <c r="U18" s="5194"/>
      <c r="V18" s="5194"/>
      <c r="W18" s="5233"/>
      <c r="X18" s="5233"/>
      <c r="Y18" s="5233"/>
      <c r="Z18" s="5233"/>
      <c r="AA18" s="5233"/>
      <c r="AB18" s="5233"/>
      <c r="AC18" s="5214"/>
      <c r="AD18" s="5334"/>
      <c r="AE18" s="5330"/>
      <c r="AF18" s="5198"/>
      <c r="AG18" s="5199"/>
      <c r="AH18" s="5199"/>
      <c r="AI18" s="5200"/>
      <c r="AJ18" s="5207"/>
      <c r="AK18" s="5208"/>
      <c r="AL18" s="5208"/>
      <c r="AM18" s="5209"/>
      <c r="AN18" s="5198"/>
      <c r="AO18" s="5199"/>
      <c r="AP18" s="5199"/>
      <c r="AQ18" s="5214"/>
    </row>
    <row r="19" spans="1:43" ht="13.2" customHeight="1" thickTop="1">
      <c r="A19" s="975"/>
      <c r="B19" s="2132"/>
      <c r="C19" s="2129">
        <v>5.2</v>
      </c>
      <c r="D19" s="2135" t="s">
        <v>1380</v>
      </c>
      <c r="E19" s="2136"/>
      <c r="F19" s="2136"/>
      <c r="G19" s="2136"/>
      <c r="H19" s="2136"/>
      <c r="I19" s="2136"/>
      <c r="J19" s="5220" t="s">
        <v>37</v>
      </c>
      <c r="K19" s="5222"/>
      <c r="L19" s="5223"/>
      <c r="M19" s="5223"/>
      <c r="N19" s="5224"/>
      <c r="O19" s="5225"/>
      <c r="P19" s="5223"/>
      <c r="Q19" s="5223"/>
      <c r="R19" s="5224"/>
      <c r="S19" s="5226"/>
      <c r="T19" s="5227"/>
      <c r="U19" s="5227"/>
      <c r="V19" s="5228"/>
      <c r="W19" s="5233"/>
      <c r="X19" s="5233"/>
      <c r="Y19" s="5233"/>
      <c r="Z19" s="5233"/>
      <c r="AA19" s="5233"/>
      <c r="AB19" s="5233"/>
      <c r="AC19" s="5214"/>
      <c r="AD19" s="1009"/>
      <c r="AE19" s="5331" t="s">
        <v>37</v>
      </c>
      <c r="AF19" s="5198"/>
      <c r="AG19" s="5199"/>
      <c r="AH19" s="5199"/>
      <c r="AI19" s="5200"/>
      <c r="AJ19" s="5207"/>
      <c r="AK19" s="5208"/>
      <c r="AL19" s="5208"/>
      <c r="AM19" s="5209"/>
      <c r="AN19" s="5198"/>
      <c r="AO19" s="5199"/>
      <c r="AP19" s="5199"/>
      <c r="AQ19" s="5214"/>
    </row>
    <row r="20" spans="1:43" ht="13.2" customHeight="1" thickBot="1">
      <c r="A20" s="975"/>
      <c r="B20" s="2132"/>
      <c r="C20" s="2137"/>
      <c r="D20" s="2137" t="s">
        <v>159</v>
      </c>
      <c r="E20" s="2136"/>
      <c r="F20" s="2136"/>
      <c r="G20" s="2136"/>
      <c r="H20" s="2136"/>
      <c r="I20" s="2136"/>
      <c r="J20" s="5221"/>
      <c r="K20" s="5222"/>
      <c r="L20" s="5223"/>
      <c r="M20" s="5223"/>
      <c r="N20" s="5224"/>
      <c r="O20" s="5225"/>
      <c r="P20" s="5223"/>
      <c r="Q20" s="5223"/>
      <c r="R20" s="5224"/>
      <c r="S20" s="5226"/>
      <c r="T20" s="5227"/>
      <c r="U20" s="5227"/>
      <c r="V20" s="5228"/>
      <c r="W20" s="5233"/>
      <c r="X20" s="5233"/>
      <c r="Y20" s="5233"/>
      <c r="Z20" s="5233"/>
      <c r="AA20" s="5233"/>
      <c r="AB20" s="5233"/>
      <c r="AC20" s="5214"/>
      <c r="AD20" s="1009"/>
      <c r="AE20" s="5330"/>
      <c r="AF20" s="5198"/>
      <c r="AG20" s="5199"/>
      <c r="AH20" s="5199"/>
      <c r="AI20" s="5200"/>
      <c r="AJ20" s="5207"/>
      <c r="AK20" s="5208"/>
      <c r="AL20" s="5208"/>
      <c r="AM20" s="5209"/>
      <c r="AN20" s="5198"/>
      <c r="AO20" s="5199"/>
      <c r="AP20" s="5199"/>
      <c r="AQ20" s="5214"/>
    </row>
    <row r="21" spans="1:43" ht="13.2" customHeight="1" thickTop="1" thickBot="1">
      <c r="A21" s="975"/>
      <c r="B21" s="2132"/>
      <c r="C21" s="2138"/>
      <c r="D21" s="2134" t="s">
        <v>1394</v>
      </c>
      <c r="E21" s="2139"/>
      <c r="F21" s="2139"/>
      <c r="G21" s="2139"/>
      <c r="H21" s="2139"/>
      <c r="I21" s="2139"/>
      <c r="J21" s="5169"/>
      <c r="K21" s="5191"/>
      <c r="L21" s="5191"/>
      <c r="M21" s="5191"/>
      <c r="N21" s="5191"/>
      <c r="O21" s="5229"/>
      <c r="P21" s="5229"/>
      <c r="Q21" s="5229"/>
      <c r="R21" s="5229"/>
      <c r="S21" s="5193">
        <f>K21+O21</f>
        <v>0</v>
      </c>
      <c r="T21" s="5193"/>
      <c r="U21" s="5193"/>
      <c r="V21" s="5193"/>
      <c r="W21" s="5233"/>
      <c r="X21" s="5233"/>
      <c r="Y21" s="5233"/>
      <c r="Z21" s="5233"/>
      <c r="AA21" s="5233"/>
      <c r="AB21" s="5233"/>
      <c r="AC21" s="5214"/>
      <c r="AD21" s="1009"/>
      <c r="AE21" s="5330"/>
      <c r="AF21" s="5198"/>
      <c r="AG21" s="5199"/>
      <c r="AH21" s="5199"/>
      <c r="AI21" s="5200"/>
      <c r="AJ21" s="5207"/>
      <c r="AK21" s="5208"/>
      <c r="AL21" s="5208"/>
      <c r="AM21" s="5209"/>
      <c r="AN21" s="5198"/>
      <c r="AO21" s="5199"/>
      <c r="AP21" s="5199"/>
      <c r="AQ21" s="5214"/>
    </row>
    <row r="22" spans="1:43" ht="13.2" customHeight="1" thickTop="1" thickBot="1">
      <c r="A22" s="975"/>
      <c r="B22" s="2132"/>
      <c r="C22" s="2138"/>
      <c r="D22" s="2140" t="s">
        <v>146</v>
      </c>
      <c r="E22" s="2139"/>
      <c r="F22" s="2139"/>
      <c r="G22" s="2139"/>
      <c r="H22" s="2139"/>
      <c r="I22" s="2139"/>
      <c r="J22" s="5169"/>
      <c r="K22" s="5192"/>
      <c r="L22" s="5192"/>
      <c r="M22" s="5192"/>
      <c r="N22" s="5192"/>
      <c r="O22" s="5230"/>
      <c r="P22" s="5230"/>
      <c r="Q22" s="5230"/>
      <c r="R22" s="5230"/>
      <c r="S22" s="5194"/>
      <c r="T22" s="5194"/>
      <c r="U22" s="5194"/>
      <c r="V22" s="5194"/>
      <c r="W22" s="5233"/>
      <c r="X22" s="5233"/>
      <c r="Y22" s="5233"/>
      <c r="Z22" s="5233"/>
      <c r="AA22" s="5233"/>
      <c r="AB22" s="5233"/>
      <c r="AC22" s="5214"/>
      <c r="AD22" s="5333"/>
      <c r="AE22" s="5330"/>
      <c r="AF22" s="5201"/>
      <c r="AG22" s="5202"/>
      <c r="AH22" s="5202"/>
      <c r="AI22" s="5203"/>
      <c r="AJ22" s="5210"/>
      <c r="AK22" s="5211"/>
      <c r="AL22" s="5211"/>
      <c r="AM22" s="5212"/>
      <c r="AN22" s="5201"/>
      <c r="AO22" s="5202"/>
      <c r="AP22" s="5202"/>
      <c r="AQ22" s="5215"/>
    </row>
    <row r="23" spans="1:43" ht="13.2" customHeight="1" thickTop="1">
      <c r="A23" s="975"/>
      <c r="B23" s="2132"/>
      <c r="C23" s="2141">
        <v>5.3</v>
      </c>
      <c r="D23" s="2138" t="s">
        <v>147</v>
      </c>
      <c r="E23" s="2142"/>
      <c r="F23" s="2143"/>
      <c r="G23" s="2143"/>
      <c r="H23" s="2143"/>
      <c r="I23" s="2143"/>
      <c r="J23" s="5220" t="s">
        <v>38</v>
      </c>
      <c r="K23" s="5207"/>
      <c r="L23" s="5243"/>
      <c r="M23" s="5243"/>
      <c r="N23" s="5244"/>
      <c r="O23" s="5207"/>
      <c r="P23" s="5243"/>
      <c r="Q23" s="5243"/>
      <c r="R23" s="5244"/>
      <c r="S23" s="5246"/>
      <c r="T23" s="5247"/>
      <c r="U23" s="5247"/>
      <c r="V23" s="5248"/>
      <c r="W23" s="5233"/>
      <c r="X23" s="5233"/>
      <c r="Y23" s="5233"/>
      <c r="Z23" s="5233"/>
      <c r="AA23" s="5233"/>
      <c r="AB23" s="5233"/>
      <c r="AC23" s="5214"/>
      <c r="AD23" s="5333"/>
      <c r="AE23" s="5331" t="s">
        <v>38</v>
      </c>
      <c r="AF23" s="5195"/>
      <c r="AG23" s="5196"/>
      <c r="AH23" s="5196"/>
      <c r="AI23" s="5197"/>
      <c r="AJ23" s="5204"/>
      <c r="AK23" s="5205"/>
      <c r="AL23" s="5205"/>
      <c r="AM23" s="5206"/>
      <c r="AN23" s="5195"/>
      <c r="AO23" s="5196"/>
      <c r="AP23" s="5196"/>
      <c r="AQ23" s="5213"/>
    </row>
    <row r="24" spans="1:43" ht="13.2" customHeight="1" thickBot="1">
      <c r="A24" s="975"/>
      <c r="B24" s="2132"/>
      <c r="C24" s="2138"/>
      <c r="D24" s="2134" t="s">
        <v>1141</v>
      </c>
      <c r="E24" s="2142"/>
      <c r="F24" s="2143"/>
      <c r="G24" s="2143"/>
      <c r="H24" s="2143"/>
      <c r="I24" s="2143"/>
      <c r="J24" s="5221"/>
      <c r="K24" s="5207"/>
      <c r="L24" s="5243"/>
      <c r="M24" s="5243"/>
      <c r="N24" s="5209"/>
      <c r="O24" s="5207"/>
      <c r="P24" s="5243"/>
      <c r="Q24" s="5243"/>
      <c r="R24" s="5209"/>
      <c r="S24" s="5246"/>
      <c r="T24" s="5247"/>
      <c r="U24" s="5247"/>
      <c r="V24" s="5251"/>
      <c r="W24" s="5199"/>
      <c r="X24" s="5199"/>
      <c r="Y24" s="5199"/>
      <c r="Z24" s="5199"/>
      <c r="AA24" s="5199"/>
      <c r="AB24" s="5199"/>
      <c r="AC24" s="5214"/>
      <c r="AD24" s="5333"/>
      <c r="AE24" s="5330"/>
      <c r="AF24" s="5216"/>
      <c r="AG24" s="5199"/>
      <c r="AH24" s="5199"/>
      <c r="AI24" s="5200"/>
      <c r="AJ24" s="5217"/>
      <c r="AK24" s="5208"/>
      <c r="AL24" s="5208"/>
      <c r="AM24" s="5209"/>
      <c r="AN24" s="5216"/>
      <c r="AO24" s="5199"/>
      <c r="AP24" s="5199"/>
      <c r="AQ24" s="5214"/>
    </row>
    <row r="25" spans="1:43" s="978" customFormat="1" ht="13.2" customHeight="1" thickTop="1" thickBot="1">
      <c r="A25" s="975"/>
      <c r="B25" s="2132"/>
      <c r="C25" s="2133"/>
      <c r="D25" s="2138" t="s">
        <v>160</v>
      </c>
      <c r="E25" s="2138" t="s">
        <v>161</v>
      </c>
      <c r="F25" s="2144"/>
      <c r="G25" s="2144"/>
      <c r="H25" s="2144"/>
      <c r="I25" s="2144"/>
      <c r="J25" s="5254"/>
      <c r="K25" s="5255"/>
      <c r="L25" s="5255"/>
      <c r="M25" s="5255"/>
      <c r="N25" s="5255"/>
      <c r="O25" s="5255"/>
      <c r="P25" s="5255"/>
      <c r="Q25" s="5255"/>
      <c r="R25" s="5255"/>
      <c r="S25" s="5193">
        <f>K25+O25</f>
        <v>0</v>
      </c>
      <c r="T25" s="5193"/>
      <c r="U25" s="5193"/>
      <c r="V25" s="5193"/>
      <c r="W25" s="5234"/>
      <c r="X25" s="5234"/>
      <c r="Y25" s="5234"/>
      <c r="Z25" s="5234"/>
      <c r="AA25" s="5234"/>
      <c r="AB25" s="5234"/>
      <c r="AC25" s="5234"/>
      <c r="AD25" s="5333"/>
      <c r="AE25" s="5353"/>
      <c r="AF25" s="5236"/>
      <c r="AG25" s="5236"/>
      <c r="AH25" s="5236"/>
      <c r="AI25" s="5236"/>
      <c r="AJ25" s="5238"/>
      <c r="AK25" s="5238"/>
      <c r="AL25" s="5238"/>
      <c r="AM25" s="5238"/>
      <c r="AN25" s="5238">
        <f>AF25+AJ25</f>
        <v>0</v>
      </c>
      <c r="AO25" s="5238"/>
      <c r="AP25" s="5238"/>
      <c r="AQ25" s="5238"/>
    </row>
    <row r="26" spans="1:43" ht="14.25" customHeight="1" thickTop="1" thickBot="1">
      <c r="A26" s="975"/>
      <c r="B26" s="2132"/>
      <c r="C26" s="2133"/>
      <c r="D26" s="2138"/>
      <c r="E26" s="2140" t="s">
        <v>1089</v>
      </c>
      <c r="F26" s="2144"/>
      <c r="G26" s="2144"/>
      <c r="H26" s="2144"/>
      <c r="I26" s="2145"/>
      <c r="J26" s="5254"/>
      <c r="K26" s="5237"/>
      <c r="L26" s="5237"/>
      <c r="M26" s="5237"/>
      <c r="N26" s="5237"/>
      <c r="O26" s="5237"/>
      <c r="P26" s="5237"/>
      <c r="Q26" s="5237"/>
      <c r="R26" s="5237"/>
      <c r="S26" s="5194"/>
      <c r="T26" s="5194"/>
      <c r="U26" s="5194"/>
      <c r="V26" s="5194"/>
      <c r="W26" s="5235"/>
      <c r="X26" s="5235"/>
      <c r="Y26" s="5235"/>
      <c r="Z26" s="5235"/>
      <c r="AA26" s="5235"/>
      <c r="AB26" s="5235"/>
      <c r="AC26" s="5235"/>
      <c r="AD26" s="5333"/>
      <c r="AE26" s="5354"/>
      <c r="AF26" s="5237"/>
      <c r="AG26" s="5237"/>
      <c r="AH26" s="5237"/>
      <c r="AI26" s="5237"/>
      <c r="AJ26" s="5235"/>
      <c r="AK26" s="5235"/>
      <c r="AL26" s="5235"/>
      <c r="AM26" s="5235"/>
      <c r="AN26" s="5235"/>
      <c r="AO26" s="5235"/>
      <c r="AP26" s="5235"/>
      <c r="AQ26" s="5235"/>
    </row>
    <row r="27" spans="1:43" ht="13.2" customHeight="1" thickTop="1">
      <c r="A27" s="975"/>
      <c r="B27" s="2132"/>
      <c r="C27" s="2133"/>
      <c r="D27" s="2130" t="s">
        <v>162</v>
      </c>
      <c r="E27" s="2130" t="s">
        <v>163</v>
      </c>
      <c r="F27" s="2139"/>
      <c r="G27" s="2139"/>
      <c r="H27" s="2139"/>
      <c r="I27" s="2139"/>
      <c r="J27" s="5239" t="s">
        <v>39</v>
      </c>
      <c r="K27" s="5207"/>
      <c r="L27" s="5243"/>
      <c r="M27" s="5243"/>
      <c r="N27" s="5244"/>
      <c r="O27" s="5207"/>
      <c r="P27" s="5243"/>
      <c r="Q27" s="5243"/>
      <c r="R27" s="5244"/>
      <c r="S27" s="5246"/>
      <c r="T27" s="5247"/>
      <c r="U27" s="5247"/>
      <c r="V27" s="5248"/>
      <c r="W27" s="5243"/>
      <c r="X27" s="5243"/>
      <c r="Y27" s="5243"/>
      <c r="Z27" s="5243"/>
      <c r="AA27" s="5243"/>
      <c r="AB27" s="5243"/>
      <c r="AC27" s="5252"/>
      <c r="AD27" s="5333"/>
      <c r="AE27" s="5355" t="s">
        <v>39</v>
      </c>
      <c r="AF27" s="5207"/>
      <c r="AG27" s="5243"/>
      <c r="AH27" s="5243"/>
      <c r="AI27" s="5209"/>
      <c r="AJ27" s="5207"/>
      <c r="AK27" s="5243"/>
      <c r="AL27" s="5243"/>
      <c r="AM27" s="5209"/>
      <c r="AN27" s="5207"/>
      <c r="AO27" s="5243"/>
      <c r="AP27" s="5243"/>
      <c r="AQ27" s="5252"/>
    </row>
    <row r="28" spans="1:43" ht="13.2" customHeight="1">
      <c r="A28" s="975"/>
      <c r="B28" s="2132"/>
      <c r="C28" s="2133"/>
      <c r="D28" s="2138"/>
      <c r="E28" s="2146" t="s">
        <v>1090</v>
      </c>
      <c r="F28" s="2139"/>
      <c r="G28" s="2139"/>
      <c r="H28" s="2139"/>
      <c r="I28" s="2139"/>
      <c r="J28" s="5240"/>
      <c r="K28" s="5207"/>
      <c r="L28" s="5243"/>
      <c r="M28" s="5243"/>
      <c r="N28" s="5245"/>
      <c r="O28" s="5217"/>
      <c r="P28" s="5243"/>
      <c r="Q28" s="5243"/>
      <c r="R28" s="5245"/>
      <c r="S28" s="5249"/>
      <c r="T28" s="5247"/>
      <c r="U28" s="5247"/>
      <c r="V28" s="5250"/>
      <c r="W28" s="5243"/>
      <c r="X28" s="5243"/>
      <c r="Y28" s="5243"/>
      <c r="Z28" s="5243"/>
      <c r="AA28" s="5243"/>
      <c r="AB28" s="5243"/>
      <c r="AC28" s="5252"/>
      <c r="AD28" s="5333"/>
      <c r="AE28" s="5342"/>
      <c r="AF28" s="5207"/>
      <c r="AG28" s="5243"/>
      <c r="AH28" s="5243"/>
      <c r="AI28" s="5253"/>
      <c r="AJ28" s="5207"/>
      <c r="AK28" s="5243"/>
      <c r="AL28" s="5243"/>
      <c r="AM28" s="5253"/>
      <c r="AN28" s="5207"/>
      <c r="AO28" s="5243"/>
      <c r="AP28" s="5243"/>
      <c r="AQ28" s="5252"/>
    </row>
    <row r="29" spans="1:43" ht="10.5" customHeight="1" thickBot="1">
      <c r="A29" s="975"/>
      <c r="B29" s="2132"/>
      <c r="C29" s="2133"/>
      <c r="D29" s="2138"/>
      <c r="E29" s="2146"/>
      <c r="F29" s="2139"/>
      <c r="G29" s="2139"/>
      <c r="H29" s="2139"/>
      <c r="I29" s="2139"/>
      <c r="J29" s="5240"/>
      <c r="K29" s="5207"/>
      <c r="L29" s="5243"/>
      <c r="M29" s="5243"/>
      <c r="N29" s="5209"/>
      <c r="O29" s="5207"/>
      <c r="P29" s="5243"/>
      <c r="Q29" s="5243"/>
      <c r="R29" s="5209"/>
      <c r="S29" s="5246"/>
      <c r="T29" s="5247"/>
      <c r="U29" s="5247"/>
      <c r="V29" s="5251"/>
      <c r="W29" s="5243"/>
      <c r="X29" s="5243"/>
      <c r="Y29" s="5243"/>
      <c r="Z29" s="5243"/>
      <c r="AA29" s="5243"/>
      <c r="AB29" s="5243"/>
      <c r="AC29" s="5252"/>
      <c r="AD29" s="5333"/>
      <c r="AE29" s="5342"/>
      <c r="AF29" s="5217"/>
      <c r="AG29" s="5243"/>
      <c r="AH29" s="5243"/>
      <c r="AI29" s="5209"/>
      <c r="AJ29" s="5217"/>
      <c r="AK29" s="5243"/>
      <c r="AL29" s="5243"/>
      <c r="AM29" s="5209"/>
      <c r="AN29" s="5217"/>
      <c r="AO29" s="5243"/>
      <c r="AP29" s="5243"/>
      <c r="AQ29" s="5252"/>
    </row>
    <row r="30" spans="1:43" ht="13.2" customHeight="1" thickTop="1" thickBot="1">
      <c r="A30" s="975"/>
      <c r="B30" s="2132"/>
      <c r="C30" s="2133"/>
      <c r="D30" s="2138"/>
      <c r="E30" s="2130" t="s">
        <v>1395</v>
      </c>
      <c r="F30" s="2139"/>
      <c r="G30" s="2139"/>
      <c r="H30" s="2139"/>
      <c r="I30" s="2139"/>
      <c r="J30" s="5241"/>
      <c r="K30" s="5256"/>
      <c r="L30" s="5256"/>
      <c r="M30" s="5256"/>
      <c r="N30" s="5256"/>
      <c r="O30" s="5256"/>
      <c r="P30" s="5256"/>
      <c r="Q30" s="5256"/>
      <c r="R30" s="5256"/>
      <c r="S30" s="5193">
        <f>K30+O30</f>
        <v>0</v>
      </c>
      <c r="T30" s="5193"/>
      <c r="U30" s="5193"/>
      <c r="V30" s="5193"/>
      <c r="W30" s="5258"/>
      <c r="X30" s="5258"/>
      <c r="Y30" s="5258"/>
      <c r="Z30" s="5258"/>
      <c r="AA30" s="5258"/>
      <c r="AB30" s="5258"/>
      <c r="AC30" s="5258"/>
      <c r="AD30" s="5333"/>
      <c r="AE30" s="5343"/>
      <c r="AF30" s="5260"/>
      <c r="AG30" s="5260"/>
      <c r="AH30" s="5260"/>
      <c r="AI30" s="5260"/>
      <c r="AJ30" s="5260"/>
      <c r="AK30" s="5260"/>
      <c r="AL30" s="5260"/>
      <c r="AM30" s="5260"/>
      <c r="AN30" s="5238">
        <f>AF30+AJ30</f>
        <v>0</v>
      </c>
      <c r="AO30" s="5238"/>
      <c r="AP30" s="5238"/>
      <c r="AQ30" s="5238"/>
    </row>
    <row r="31" spans="1:43" ht="13.2" customHeight="1" thickTop="1" thickBot="1">
      <c r="A31" s="975"/>
      <c r="B31" s="2132"/>
      <c r="C31" s="2133"/>
      <c r="D31" s="2138"/>
      <c r="E31" s="2147" t="s">
        <v>1396</v>
      </c>
      <c r="F31" s="2130"/>
      <c r="G31" s="2130"/>
      <c r="H31" s="2130"/>
      <c r="I31" s="2130"/>
      <c r="J31" s="5242"/>
      <c r="K31" s="5257"/>
      <c r="L31" s="5257"/>
      <c r="M31" s="5257"/>
      <c r="N31" s="5257"/>
      <c r="O31" s="5257"/>
      <c r="P31" s="5257"/>
      <c r="Q31" s="5257"/>
      <c r="R31" s="5257"/>
      <c r="S31" s="5194"/>
      <c r="T31" s="5194"/>
      <c r="U31" s="5194"/>
      <c r="V31" s="5194"/>
      <c r="W31" s="5259"/>
      <c r="X31" s="5259"/>
      <c r="Y31" s="5259"/>
      <c r="Z31" s="5259"/>
      <c r="AA31" s="5259"/>
      <c r="AB31" s="5259"/>
      <c r="AC31" s="5259"/>
      <c r="AD31" s="5333"/>
      <c r="AE31" s="5356"/>
      <c r="AF31" s="5257"/>
      <c r="AG31" s="5257"/>
      <c r="AH31" s="5257"/>
      <c r="AI31" s="5257"/>
      <c r="AJ31" s="5257"/>
      <c r="AK31" s="5257"/>
      <c r="AL31" s="5257"/>
      <c r="AM31" s="5257"/>
      <c r="AN31" s="5235"/>
      <c r="AO31" s="5235"/>
      <c r="AP31" s="5235"/>
      <c r="AQ31" s="5235"/>
    </row>
    <row r="32" spans="1:43" ht="13.2" customHeight="1" thickTop="1">
      <c r="A32" s="975"/>
      <c r="B32" s="2132"/>
      <c r="C32" s="2133"/>
      <c r="D32" s="2138"/>
      <c r="E32" s="2127"/>
      <c r="F32" s="2130"/>
      <c r="G32" s="2130"/>
      <c r="H32" s="2130"/>
      <c r="I32" s="2130"/>
      <c r="J32" s="5261" t="s">
        <v>40</v>
      </c>
      <c r="K32" s="5263"/>
      <c r="L32" s="5264"/>
      <c r="M32" s="5264"/>
      <c r="N32" s="5265"/>
      <c r="O32" s="5266"/>
      <c r="P32" s="5264"/>
      <c r="Q32" s="5264"/>
      <c r="R32" s="5265"/>
      <c r="S32" s="5267"/>
      <c r="T32" s="5268"/>
      <c r="U32" s="5268"/>
      <c r="V32" s="5269"/>
      <c r="W32" s="5270"/>
      <c r="X32" s="5270"/>
      <c r="Y32" s="5270"/>
      <c r="Z32" s="5270"/>
      <c r="AA32" s="5270"/>
      <c r="AB32" s="5270"/>
      <c r="AC32" s="5271"/>
      <c r="AD32" s="5333"/>
      <c r="AE32" s="5355" t="s">
        <v>40</v>
      </c>
      <c r="AF32" s="5266"/>
      <c r="AG32" s="5264"/>
      <c r="AH32" s="5264"/>
      <c r="AI32" s="5265"/>
      <c r="AJ32" s="5266"/>
      <c r="AK32" s="5264"/>
      <c r="AL32" s="5264"/>
      <c r="AM32" s="5265"/>
      <c r="AN32" s="5266"/>
      <c r="AO32" s="5264"/>
      <c r="AP32" s="5264"/>
      <c r="AQ32" s="5272"/>
    </row>
    <row r="33" spans="1:43" ht="13.2" customHeight="1" thickBot="1">
      <c r="A33" s="975"/>
      <c r="B33" s="2132"/>
      <c r="C33" s="2133"/>
      <c r="D33" s="2138"/>
      <c r="E33" s="2137" t="s">
        <v>1397</v>
      </c>
      <c r="F33" s="2130"/>
      <c r="G33" s="2130"/>
      <c r="H33" s="2130"/>
      <c r="I33" s="2130"/>
      <c r="J33" s="5240"/>
      <c r="K33" s="5263"/>
      <c r="L33" s="5264"/>
      <c r="M33" s="5264"/>
      <c r="N33" s="5265"/>
      <c r="O33" s="5266"/>
      <c r="P33" s="5264"/>
      <c r="Q33" s="5264"/>
      <c r="R33" s="5265"/>
      <c r="S33" s="5267"/>
      <c r="T33" s="5268"/>
      <c r="U33" s="5268"/>
      <c r="V33" s="5269"/>
      <c r="W33" s="5270"/>
      <c r="X33" s="5270"/>
      <c r="Y33" s="5270"/>
      <c r="Z33" s="5270"/>
      <c r="AA33" s="5270"/>
      <c r="AB33" s="5270"/>
      <c r="AC33" s="5271"/>
      <c r="AD33" s="5333"/>
      <c r="AE33" s="5342"/>
      <c r="AF33" s="5266"/>
      <c r="AG33" s="5264"/>
      <c r="AH33" s="5264"/>
      <c r="AI33" s="5265"/>
      <c r="AJ33" s="5266"/>
      <c r="AK33" s="5264"/>
      <c r="AL33" s="5264"/>
      <c r="AM33" s="5265"/>
      <c r="AN33" s="5266"/>
      <c r="AO33" s="5264"/>
      <c r="AP33" s="5264"/>
      <c r="AQ33" s="5272"/>
    </row>
    <row r="34" spans="1:43" ht="13.2" customHeight="1" thickTop="1" thickBot="1">
      <c r="A34" s="975"/>
      <c r="B34" s="2132"/>
      <c r="C34" s="2133"/>
      <c r="D34" s="2138"/>
      <c r="E34" s="2148" t="s">
        <v>1398</v>
      </c>
      <c r="F34" s="2130"/>
      <c r="G34" s="2130"/>
      <c r="H34" s="2130"/>
      <c r="I34" s="2130"/>
      <c r="J34" s="5241"/>
      <c r="K34" s="5256"/>
      <c r="L34" s="5256"/>
      <c r="M34" s="5256"/>
      <c r="N34" s="5256"/>
      <c r="O34" s="5256"/>
      <c r="P34" s="5256"/>
      <c r="Q34" s="5256"/>
      <c r="R34" s="5256"/>
      <c r="S34" s="5193">
        <f>K34+O34</f>
        <v>0</v>
      </c>
      <c r="T34" s="5193"/>
      <c r="U34" s="5193"/>
      <c r="V34" s="5193"/>
      <c r="W34" s="5258"/>
      <c r="X34" s="5258"/>
      <c r="Y34" s="5258"/>
      <c r="Z34" s="5258"/>
      <c r="AA34" s="5258"/>
      <c r="AB34" s="5258"/>
      <c r="AC34" s="5258"/>
      <c r="AD34" s="5333"/>
      <c r="AE34" s="5343"/>
      <c r="AF34" s="5260"/>
      <c r="AG34" s="5260"/>
      <c r="AH34" s="5260"/>
      <c r="AI34" s="5260"/>
      <c r="AJ34" s="5260"/>
      <c r="AK34" s="5260"/>
      <c r="AL34" s="5260"/>
      <c r="AM34" s="5260"/>
      <c r="AN34" s="5238">
        <f>AF34+AJ34</f>
        <v>0</v>
      </c>
      <c r="AO34" s="5238"/>
      <c r="AP34" s="5238"/>
      <c r="AQ34" s="5238"/>
    </row>
    <row r="35" spans="1:43" ht="13.2" customHeight="1" thickTop="1" thickBot="1">
      <c r="A35" s="975"/>
      <c r="B35" s="2132"/>
      <c r="C35" s="2133"/>
      <c r="D35" s="2138"/>
      <c r="E35" s="2140"/>
      <c r="F35" s="2130"/>
      <c r="G35" s="2130"/>
      <c r="H35" s="2130"/>
      <c r="I35" s="2130"/>
      <c r="J35" s="5262"/>
      <c r="K35" s="5257"/>
      <c r="L35" s="5257"/>
      <c r="M35" s="5257"/>
      <c r="N35" s="5257"/>
      <c r="O35" s="5257"/>
      <c r="P35" s="5257"/>
      <c r="Q35" s="5257"/>
      <c r="R35" s="5257"/>
      <c r="S35" s="5194"/>
      <c r="T35" s="5194"/>
      <c r="U35" s="5194"/>
      <c r="V35" s="5194"/>
      <c r="W35" s="5259"/>
      <c r="X35" s="5259"/>
      <c r="Y35" s="5259"/>
      <c r="Z35" s="5259"/>
      <c r="AA35" s="5259"/>
      <c r="AB35" s="5259"/>
      <c r="AC35" s="5259"/>
      <c r="AD35" s="5333"/>
      <c r="AE35" s="5356"/>
      <c r="AF35" s="5257"/>
      <c r="AG35" s="5257"/>
      <c r="AH35" s="5257"/>
      <c r="AI35" s="5257"/>
      <c r="AJ35" s="5257"/>
      <c r="AK35" s="5257"/>
      <c r="AL35" s="5257"/>
      <c r="AM35" s="5257"/>
      <c r="AN35" s="5235"/>
      <c r="AO35" s="5235"/>
      <c r="AP35" s="5235"/>
      <c r="AQ35" s="5235"/>
    </row>
    <row r="36" spans="1:43" ht="13.2" customHeight="1" thickTop="1">
      <c r="A36" s="975"/>
      <c r="B36" s="2132"/>
      <c r="C36" s="2133"/>
      <c r="D36" s="2127"/>
      <c r="E36" s="2127"/>
      <c r="F36" s="2139"/>
      <c r="G36" s="2139"/>
      <c r="H36" s="2139"/>
      <c r="I36" s="2139"/>
      <c r="J36" s="5220" t="s">
        <v>41</v>
      </c>
      <c r="K36" s="5222"/>
      <c r="L36" s="5223"/>
      <c r="M36" s="5223"/>
      <c r="N36" s="5224"/>
      <c r="O36" s="5225"/>
      <c r="P36" s="5223"/>
      <c r="Q36" s="5223"/>
      <c r="R36" s="5224"/>
      <c r="S36" s="5226"/>
      <c r="T36" s="5227"/>
      <c r="U36" s="5227"/>
      <c r="V36" s="5228"/>
      <c r="W36" s="5243"/>
      <c r="X36" s="5243"/>
      <c r="Y36" s="5243"/>
      <c r="Z36" s="5243"/>
      <c r="AA36" s="5243"/>
      <c r="AB36" s="5243"/>
      <c r="AC36" s="5252"/>
      <c r="AD36" s="5333"/>
      <c r="AE36" s="5329" t="s">
        <v>41</v>
      </c>
      <c r="AF36" s="5225"/>
      <c r="AG36" s="5223"/>
      <c r="AH36" s="5223"/>
      <c r="AI36" s="5224"/>
      <c r="AJ36" s="5225"/>
      <c r="AK36" s="5223"/>
      <c r="AL36" s="5223"/>
      <c r="AM36" s="5224"/>
      <c r="AN36" s="5225"/>
      <c r="AO36" s="5223"/>
      <c r="AP36" s="5223"/>
      <c r="AQ36" s="5273"/>
    </row>
    <row r="37" spans="1:43" ht="13.2" customHeight="1" thickBot="1">
      <c r="A37" s="975"/>
      <c r="B37" s="2132"/>
      <c r="C37" s="2133"/>
      <c r="D37" s="2130" t="s">
        <v>164</v>
      </c>
      <c r="E37" s="2130" t="s">
        <v>165</v>
      </c>
      <c r="F37" s="2139"/>
      <c r="G37" s="2139"/>
      <c r="H37" s="2139"/>
      <c r="I37" s="2139"/>
      <c r="J37" s="5221"/>
      <c r="K37" s="5222"/>
      <c r="L37" s="5223"/>
      <c r="M37" s="5223"/>
      <c r="N37" s="5224"/>
      <c r="O37" s="5225"/>
      <c r="P37" s="5223"/>
      <c r="Q37" s="5223"/>
      <c r="R37" s="5224"/>
      <c r="S37" s="5226"/>
      <c r="T37" s="5227"/>
      <c r="U37" s="5227"/>
      <c r="V37" s="5228"/>
      <c r="W37" s="5243"/>
      <c r="X37" s="5243"/>
      <c r="Y37" s="5243"/>
      <c r="Z37" s="5243"/>
      <c r="AA37" s="5243"/>
      <c r="AB37" s="5243"/>
      <c r="AC37" s="5252"/>
      <c r="AD37" s="5333"/>
      <c r="AE37" s="5357"/>
      <c r="AF37" s="5225"/>
      <c r="AG37" s="5223"/>
      <c r="AH37" s="5223"/>
      <c r="AI37" s="5224"/>
      <c r="AJ37" s="5225"/>
      <c r="AK37" s="5223"/>
      <c r="AL37" s="5223"/>
      <c r="AM37" s="5224"/>
      <c r="AN37" s="5225"/>
      <c r="AO37" s="5223"/>
      <c r="AP37" s="5223"/>
      <c r="AQ37" s="5273"/>
    </row>
    <row r="38" spans="1:43" ht="13.2" customHeight="1" thickTop="1" thickBot="1">
      <c r="A38" s="975"/>
      <c r="B38" s="2132"/>
      <c r="C38" s="2133"/>
      <c r="D38" s="2143"/>
      <c r="E38" s="2146" t="s">
        <v>1311</v>
      </c>
      <c r="F38" s="2149"/>
      <c r="G38" s="2149"/>
      <c r="H38" s="2149"/>
      <c r="I38" s="2150"/>
      <c r="J38" s="5254"/>
      <c r="K38" s="5229"/>
      <c r="L38" s="5229"/>
      <c r="M38" s="5229"/>
      <c r="N38" s="5229"/>
      <c r="O38" s="5229"/>
      <c r="P38" s="5229"/>
      <c r="Q38" s="5229"/>
      <c r="R38" s="5229"/>
      <c r="S38" s="5193">
        <f>K38+O38</f>
        <v>0</v>
      </c>
      <c r="T38" s="5193"/>
      <c r="U38" s="5193"/>
      <c r="V38" s="5193"/>
      <c r="W38" s="5258"/>
      <c r="X38" s="5258"/>
      <c r="Y38" s="5258"/>
      <c r="Z38" s="5258"/>
      <c r="AA38" s="5258"/>
      <c r="AB38" s="5258"/>
      <c r="AC38" s="5258"/>
      <c r="AD38" s="5333"/>
      <c r="AE38" s="5338"/>
      <c r="AF38" s="5274"/>
      <c r="AG38" s="5274"/>
      <c r="AH38" s="5274"/>
      <c r="AI38" s="5274"/>
      <c r="AJ38" s="5274"/>
      <c r="AK38" s="5274"/>
      <c r="AL38" s="5274"/>
      <c r="AM38" s="5274"/>
      <c r="AN38" s="5238">
        <f>AF38+AJ38</f>
        <v>0</v>
      </c>
      <c r="AO38" s="5238"/>
      <c r="AP38" s="5238"/>
      <c r="AQ38" s="5238"/>
    </row>
    <row r="39" spans="1:43" ht="13.2" customHeight="1" thickTop="1" thickBot="1">
      <c r="A39" s="975"/>
      <c r="B39" s="2132"/>
      <c r="C39" s="2133"/>
      <c r="D39" s="2143"/>
      <c r="E39" s="5276"/>
      <c r="F39" s="5276"/>
      <c r="G39" s="5276"/>
      <c r="H39" s="5276"/>
      <c r="I39" s="5276"/>
      <c r="J39" s="5254"/>
      <c r="K39" s="5230"/>
      <c r="L39" s="5230"/>
      <c r="M39" s="5230"/>
      <c r="N39" s="5230"/>
      <c r="O39" s="5230"/>
      <c r="P39" s="5230"/>
      <c r="Q39" s="5230"/>
      <c r="R39" s="5230"/>
      <c r="S39" s="5194"/>
      <c r="T39" s="5194"/>
      <c r="U39" s="5194"/>
      <c r="V39" s="5194"/>
      <c r="W39" s="5259"/>
      <c r="X39" s="5259"/>
      <c r="Y39" s="5259"/>
      <c r="Z39" s="5259"/>
      <c r="AA39" s="5259"/>
      <c r="AB39" s="5259"/>
      <c r="AC39" s="5259"/>
      <c r="AD39" s="5333"/>
      <c r="AE39" s="5358"/>
      <c r="AF39" s="5230"/>
      <c r="AG39" s="5230"/>
      <c r="AH39" s="5230"/>
      <c r="AI39" s="5230"/>
      <c r="AJ39" s="5230"/>
      <c r="AK39" s="5230"/>
      <c r="AL39" s="5230"/>
      <c r="AM39" s="5230"/>
      <c r="AN39" s="5235"/>
      <c r="AO39" s="5235"/>
      <c r="AP39" s="5235"/>
      <c r="AQ39" s="5235"/>
    </row>
    <row r="40" spans="1:43" ht="13.2" customHeight="1" thickTop="1">
      <c r="A40" s="975"/>
      <c r="B40" s="2132"/>
      <c r="C40" s="2133"/>
      <c r="D40" s="2127"/>
      <c r="E40" s="2130"/>
      <c r="F40" s="2151"/>
      <c r="G40" s="2151"/>
      <c r="H40" s="2151"/>
      <c r="I40" s="2151"/>
      <c r="J40" s="5220" t="s">
        <v>42</v>
      </c>
      <c r="K40" s="5222"/>
      <c r="L40" s="5223"/>
      <c r="M40" s="5223"/>
      <c r="N40" s="5224"/>
      <c r="O40" s="5225"/>
      <c r="P40" s="5223"/>
      <c r="Q40" s="5223"/>
      <c r="R40" s="5224"/>
      <c r="S40" s="5226"/>
      <c r="T40" s="5227"/>
      <c r="U40" s="5227"/>
      <c r="V40" s="5228"/>
      <c r="W40" s="5277"/>
      <c r="X40" s="5277"/>
      <c r="Y40" s="5277"/>
      <c r="Z40" s="5277"/>
      <c r="AA40" s="5277"/>
      <c r="AB40" s="5277"/>
      <c r="AC40" s="5278"/>
      <c r="AD40" s="5333"/>
      <c r="AE40" s="5336" t="s">
        <v>42</v>
      </c>
      <c r="AF40" s="5225"/>
      <c r="AG40" s="5223"/>
      <c r="AH40" s="5223"/>
      <c r="AI40" s="5224"/>
      <c r="AJ40" s="5225"/>
      <c r="AK40" s="5223"/>
      <c r="AL40" s="5223"/>
      <c r="AM40" s="5224"/>
      <c r="AN40" s="5225"/>
      <c r="AO40" s="5223"/>
      <c r="AP40" s="5223"/>
      <c r="AQ40" s="5273"/>
    </row>
    <row r="41" spans="1:43" ht="13.2" customHeight="1" thickBot="1">
      <c r="A41" s="975"/>
      <c r="B41" s="2132"/>
      <c r="C41" s="2133"/>
      <c r="D41" s="2130" t="s">
        <v>166</v>
      </c>
      <c r="E41" s="2135" t="s">
        <v>167</v>
      </c>
      <c r="F41" s="2130"/>
      <c r="G41" s="2130"/>
      <c r="H41" s="2130"/>
      <c r="I41" s="2130"/>
      <c r="J41" s="5221"/>
      <c r="K41" s="5222"/>
      <c r="L41" s="5223"/>
      <c r="M41" s="5223"/>
      <c r="N41" s="5224"/>
      <c r="O41" s="5225"/>
      <c r="P41" s="5223"/>
      <c r="Q41" s="5223"/>
      <c r="R41" s="5224"/>
      <c r="S41" s="5226"/>
      <c r="T41" s="5227"/>
      <c r="U41" s="5227"/>
      <c r="V41" s="5228"/>
      <c r="W41" s="5277"/>
      <c r="X41" s="5277"/>
      <c r="Y41" s="5277"/>
      <c r="Z41" s="5277"/>
      <c r="AA41" s="5277"/>
      <c r="AB41" s="5277"/>
      <c r="AC41" s="5278"/>
      <c r="AD41" s="5333"/>
      <c r="AE41" s="5337"/>
      <c r="AF41" s="5225"/>
      <c r="AG41" s="5223"/>
      <c r="AH41" s="5223"/>
      <c r="AI41" s="5224"/>
      <c r="AJ41" s="5225"/>
      <c r="AK41" s="5223"/>
      <c r="AL41" s="5223"/>
      <c r="AM41" s="5224"/>
      <c r="AN41" s="5225"/>
      <c r="AO41" s="5223"/>
      <c r="AP41" s="5223"/>
      <c r="AQ41" s="5273"/>
    </row>
    <row r="42" spans="1:43" ht="13.2" customHeight="1" thickTop="1" thickBot="1">
      <c r="A42" s="975"/>
      <c r="B42" s="2132"/>
      <c r="C42" s="2133"/>
      <c r="D42" s="2144"/>
      <c r="E42" s="2152" t="s">
        <v>1091</v>
      </c>
      <c r="F42" s="2153"/>
      <c r="G42" s="2153"/>
      <c r="H42" s="2153"/>
      <c r="I42" s="2154"/>
      <c r="J42" s="5254"/>
      <c r="K42" s="5191"/>
      <c r="L42" s="5191"/>
      <c r="M42" s="5191"/>
      <c r="N42" s="5191"/>
      <c r="O42" s="5229"/>
      <c r="P42" s="5229"/>
      <c r="Q42" s="5229"/>
      <c r="R42" s="5229"/>
      <c r="S42" s="5193">
        <f>K42+O42</f>
        <v>0</v>
      </c>
      <c r="T42" s="5193"/>
      <c r="U42" s="5193"/>
      <c r="V42" s="5193"/>
      <c r="W42" s="5258"/>
      <c r="X42" s="5258"/>
      <c r="Y42" s="5258"/>
      <c r="Z42" s="5258"/>
      <c r="AA42" s="5258"/>
      <c r="AB42" s="5258"/>
      <c r="AC42" s="5258"/>
      <c r="AD42" s="1010"/>
      <c r="AE42" s="5338"/>
      <c r="AF42" s="5274"/>
      <c r="AG42" s="5274"/>
      <c r="AH42" s="5274"/>
      <c r="AI42" s="5274"/>
      <c r="AJ42" s="5275"/>
      <c r="AK42" s="5275"/>
      <c r="AL42" s="5275"/>
      <c r="AM42" s="5275"/>
      <c r="AN42" s="5238">
        <f>AF42+AJ42</f>
        <v>0</v>
      </c>
      <c r="AO42" s="5238"/>
      <c r="AP42" s="5238"/>
      <c r="AQ42" s="5238"/>
    </row>
    <row r="43" spans="1:43" ht="13.2" customHeight="1" thickTop="1" thickBot="1">
      <c r="A43" s="975"/>
      <c r="B43" s="2132"/>
      <c r="C43" s="2133"/>
      <c r="D43" s="2144"/>
      <c r="E43" s="2153"/>
      <c r="F43" s="2153"/>
      <c r="G43" s="2153"/>
      <c r="H43" s="2153"/>
      <c r="I43" s="2154"/>
      <c r="J43" s="5254"/>
      <c r="K43" s="5192"/>
      <c r="L43" s="5192"/>
      <c r="M43" s="5192"/>
      <c r="N43" s="5192"/>
      <c r="O43" s="5230"/>
      <c r="P43" s="5230"/>
      <c r="Q43" s="5230"/>
      <c r="R43" s="5230"/>
      <c r="S43" s="5194"/>
      <c r="T43" s="5194"/>
      <c r="U43" s="5194"/>
      <c r="V43" s="5194"/>
      <c r="W43" s="5259"/>
      <c r="X43" s="5259"/>
      <c r="Y43" s="5259"/>
      <c r="Z43" s="5259"/>
      <c r="AA43" s="5259"/>
      <c r="AB43" s="5259"/>
      <c r="AC43" s="5259"/>
      <c r="AD43" s="1010"/>
      <c r="AE43" s="5338"/>
      <c r="AF43" s="5230"/>
      <c r="AG43" s="5230"/>
      <c r="AH43" s="5230"/>
      <c r="AI43" s="5230"/>
      <c r="AJ43" s="5192"/>
      <c r="AK43" s="5192"/>
      <c r="AL43" s="5192"/>
      <c r="AM43" s="5192"/>
      <c r="AN43" s="5235"/>
      <c r="AO43" s="5235"/>
      <c r="AP43" s="5235"/>
      <c r="AQ43" s="5235"/>
    </row>
    <row r="44" spans="1:43" ht="13.2" customHeight="1" thickTop="1">
      <c r="A44" s="975"/>
      <c r="B44" s="2132"/>
      <c r="C44" s="2133"/>
      <c r="D44" s="2127"/>
      <c r="E44" s="5279"/>
      <c r="F44" s="5279"/>
      <c r="G44" s="5279"/>
      <c r="H44" s="5279"/>
      <c r="I44" s="5279"/>
      <c r="J44" s="5280" t="s">
        <v>48</v>
      </c>
      <c r="K44" s="5283"/>
      <c r="L44" s="5284"/>
      <c r="M44" s="5284"/>
      <c r="N44" s="5285"/>
      <c r="O44" s="5283"/>
      <c r="P44" s="5284"/>
      <c r="Q44" s="5284"/>
      <c r="R44" s="5285"/>
      <c r="S44" s="5287"/>
      <c r="T44" s="5288"/>
      <c r="U44" s="5288"/>
      <c r="V44" s="5289"/>
      <c r="W44" s="5277"/>
      <c r="X44" s="5277"/>
      <c r="Y44" s="5277"/>
      <c r="Z44" s="5277"/>
      <c r="AA44" s="5277"/>
      <c r="AB44" s="5277"/>
      <c r="AC44" s="5278"/>
      <c r="AD44" s="1011"/>
      <c r="AE44" s="5339" t="s">
        <v>48</v>
      </c>
      <c r="AF44" s="5283"/>
      <c r="AG44" s="5284"/>
      <c r="AH44" s="5284"/>
      <c r="AI44" s="5285"/>
      <c r="AJ44" s="5283"/>
      <c r="AK44" s="5284"/>
      <c r="AL44" s="5284"/>
      <c r="AM44" s="5285"/>
      <c r="AN44" s="5283"/>
      <c r="AO44" s="5284"/>
      <c r="AP44" s="5284"/>
      <c r="AQ44" s="5290"/>
    </row>
    <row r="45" spans="1:43" ht="13.2" customHeight="1" thickBot="1">
      <c r="A45" s="975"/>
      <c r="B45" s="2132"/>
      <c r="C45" s="2133"/>
      <c r="D45" s="2130" t="s">
        <v>168</v>
      </c>
      <c r="E45" s="2137" t="s">
        <v>169</v>
      </c>
      <c r="F45" s="2155"/>
      <c r="G45" s="2155"/>
      <c r="H45" s="2155"/>
      <c r="I45" s="2155"/>
      <c r="J45" s="5281"/>
      <c r="K45" s="5286"/>
      <c r="L45" s="5284"/>
      <c r="M45" s="5284"/>
      <c r="N45" s="5285"/>
      <c r="O45" s="5283"/>
      <c r="P45" s="5284"/>
      <c r="Q45" s="5284"/>
      <c r="R45" s="5285"/>
      <c r="S45" s="5287"/>
      <c r="T45" s="5288"/>
      <c r="U45" s="5288"/>
      <c r="V45" s="5289"/>
      <c r="W45" s="5277"/>
      <c r="X45" s="5277"/>
      <c r="Y45" s="5277"/>
      <c r="Z45" s="5277"/>
      <c r="AA45" s="5277"/>
      <c r="AB45" s="5277"/>
      <c r="AC45" s="5278"/>
      <c r="AD45" s="1011"/>
      <c r="AE45" s="5340"/>
      <c r="AF45" s="5283"/>
      <c r="AG45" s="5284"/>
      <c r="AH45" s="5284"/>
      <c r="AI45" s="5285"/>
      <c r="AJ45" s="5283"/>
      <c r="AK45" s="5284"/>
      <c r="AL45" s="5284"/>
      <c r="AM45" s="5285"/>
      <c r="AN45" s="5283"/>
      <c r="AO45" s="5284"/>
      <c r="AP45" s="5284"/>
      <c r="AQ45" s="5290"/>
    </row>
    <row r="46" spans="1:43" ht="13.2" customHeight="1" thickTop="1" thickBot="1">
      <c r="A46" s="975"/>
      <c r="B46" s="2132"/>
      <c r="C46" s="2133"/>
      <c r="D46" s="2144"/>
      <c r="E46" s="2152" t="s">
        <v>1092</v>
      </c>
      <c r="F46" s="2156"/>
      <c r="G46" s="2157"/>
      <c r="H46" s="2157"/>
      <c r="I46" s="2157"/>
      <c r="J46" s="5282"/>
      <c r="K46" s="5191"/>
      <c r="L46" s="5191"/>
      <c r="M46" s="5191"/>
      <c r="N46" s="5191"/>
      <c r="O46" s="5229"/>
      <c r="P46" s="5229"/>
      <c r="Q46" s="5229"/>
      <c r="R46" s="5229"/>
      <c r="S46" s="5193">
        <f>K46+O46</f>
        <v>0</v>
      </c>
      <c r="T46" s="5193"/>
      <c r="U46" s="5193"/>
      <c r="V46" s="5193"/>
      <c r="W46" s="5258"/>
      <c r="X46" s="5258"/>
      <c r="Y46" s="5258"/>
      <c r="Z46" s="5258"/>
      <c r="AA46" s="5258"/>
      <c r="AB46" s="5258"/>
      <c r="AC46" s="5258"/>
      <c r="AD46" s="1010"/>
      <c r="AE46" s="5316"/>
      <c r="AF46" s="5274"/>
      <c r="AG46" s="5274"/>
      <c r="AH46" s="5274"/>
      <c r="AI46" s="5274"/>
      <c r="AJ46" s="5275"/>
      <c r="AK46" s="5275"/>
      <c r="AL46" s="5275"/>
      <c r="AM46" s="5275"/>
      <c r="AN46" s="5238">
        <f>AF46+AJ46</f>
        <v>0</v>
      </c>
      <c r="AO46" s="5238"/>
      <c r="AP46" s="5238"/>
      <c r="AQ46" s="5238"/>
    </row>
    <row r="47" spans="1:43" ht="13.2" customHeight="1" thickTop="1" thickBot="1">
      <c r="A47" s="975"/>
      <c r="B47" s="2132"/>
      <c r="C47" s="2133"/>
      <c r="D47" s="2144"/>
      <c r="E47" s="5132"/>
      <c r="F47" s="5132"/>
      <c r="G47" s="2157"/>
      <c r="H47" s="2157"/>
      <c r="I47" s="2157"/>
      <c r="J47" s="5282"/>
      <c r="K47" s="5192"/>
      <c r="L47" s="5192"/>
      <c r="M47" s="5192"/>
      <c r="N47" s="5192"/>
      <c r="O47" s="5230"/>
      <c r="P47" s="5230"/>
      <c r="Q47" s="5230"/>
      <c r="R47" s="5230"/>
      <c r="S47" s="5194"/>
      <c r="T47" s="5194"/>
      <c r="U47" s="5194"/>
      <c r="V47" s="5194"/>
      <c r="W47" s="5259"/>
      <c r="X47" s="5259"/>
      <c r="Y47" s="5259"/>
      <c r="Z47" s="5259"/>
      <c r="AA47" s="5259"/>
      <c r="AB47" s="5259"/>
      <c r="AC47" s="5259"/>
      <c r="AD47" s="1010"/>
      <c r="AE47" s="5316"/>
      <c r="AF47" s="5230"/>
      <c r="AG47" s="5230"/>
      <c r="AH47" s="5230"/>
      <c r="AI47" s="5230"/>
      <c r="AJ47" s="5192"/>
      <c r="AK47" s="5192"/>
      <c r="AL47" s="5192"/>
      <c r="AM47" s="5192"/>
      <c r="AN47" s="5235"/>
      <c r="AO47" s="5235"/>
      <c r="AP47" s="5235"/>
      <c r="AQ47" s="5235"/>
    </row>
    <row r="48" spans="1:43" ht="13.2" customHeight="1" thickTop="1">
      <c r="A48" s="975"/>
      <c r="B48" s="2132"/>
      <c r="C48" s="2133"/>
      <c r="D48" s="2130"/>
      <c r="E48" s="2138"/>
      <c r="F48" s="2158"/>
      <c r="G48" s="2158"/>
      <c r="H48" s="2158"/>
      <c r="I48" s="2159"/>
      <c r="J48" s="5239" t="s">
        <v>43</v>
      </c>
      <c r="K48" s="5299"/>
      <c r="L48" s="5284"/>
      <c r="M48" s="5284"/>
      <c r="N48" s="5285"/>
      <c r="O48" s="5283"/>
      <c r="P48" s="5284"/>
      <c r="Q48" s="5284"/>
      <c r="R48" s="5285"/>
      <c r="S48" s="5287"/>
      <c r="T48" s="5288"/>
      <c r="U48" s="5288"/>
      <c r="V48" s="5289"/>
      <c r="W48" s="5277"/>
      <c r="X48" s="5277"/>
      <c r="Y48" s="5277"/>
      <c r="Z48" s="5277"/>
      <c r="AA48" s="5277"/>
      <c r="AB48" s="5277"/>
      <c r="AC48" s="5278"/>
      <c r="AD48" s="1011"/>
      <c r="AE48" s="5341" t="s">
        <v>43</v>
      </c>
      <c r="AF48" s="5283"/>
      <c r="AG48" s="5284"/>
      <c r="AH48" s="5284"/>
      <c r="AI48" s="5285"/>
      <c r="AJ48" s="5283"/>
      <c r="AK48" s="5284"/>
      <c r="AL48" s="5284"/>
      <c r="AM48" s="5285"/>
      <c r="AN48" s="5283"/>
      <c r="AO48" s="5284"/>
      <c r="AP48" s="5284"/>
      <c r="AQ48" s="5290"/>
    </row>
    <row r="49" spans="1:43" ht="13.2" customHeight="1" thickBot="1">
      <c r="A49" s="975"/>
      <c r="B49" s="2132"/>
      <c r="C49" s="2133"/>
      <c r="D49" s="2130" t="s">
        <v>170</v>
      </c>
      <c r="E49" s="2138" t="s">
        <v>1399</v>
      </c>
      <c r="F49" s="2160"/>
      <c r="G49" s="2160"/>
      <c r="H49" s="2160"/>
      <c r="I49" s="2161"/>
      <c r="J49" s="5240"/>
      <c r="K49" s="5299"/>
      <c r="L49" s="5284"/>
      <c r="M49" s="5284"/>
      <c r="N49" s="5285"/>
      <c r="O49" s="5283"/>
      <c r="P49" s="5284"/>
      <c r="Q49" s="5284"/>
      <c r="R49" s="5285"/>
      <c r="S49" s="5287"/>
      <c r="T49" s="5288"/>
      <c r="U49" s="5288"/>
      <c r="V49" s="5289"/>
      <c r="W49" s="5277"/>
      <c r="X49" s="5277"/>
      <c r="Y49" s="5277"/>
      <c r="Z49" s="5277"/>
      <c r="AA49" s="5277"/>
      <c r="AB49" s="5277"/>
      <c r="AC49" s="5278"/>
      <c r="AD49" s="1011"/>
      <c r="AE49" s="5342"/>
      <c r="AF49" s="5283"/>
      <c r="AG49" s="5284"/>
      <c r="AH49" s="5284"/>
      <c r="AI49" s="5285"/>
      <c r="AJ49" s="5283"/>
      <c r="AK49" s="5284"/>
      <c r="AL49" s="5284"/>
      <c r="AM49" s="5285"/>
      <c r="AN49" s="5283"/>
      <c r="AO49" s="5284"/>
      <c r="AP49" s="5284"/>
      <c r="AQ49" s="5290"/>
    </row>
    <row r="50" spans="1:43" ht="13.2" customHeight="1" thickTop="1" thickBot="1">
      <c r="A50" s="975"/>
      <c r="B50" s="2132"/>
      <c r="C50" s="2133"/>
      <c r="D50" s="2130"/>
      <c r="E50" s="2130" t="s">
        <v>1400</v>
      </c>
      <c r="F50" s="2156"/>
      <c r="G50" s="2156"/>
      <c r="H50" s="2156"/>
      <c r="I50" s="2162"/>
      <c r="J50" s="5241"/>
      <c r="K50" s="5191"/>
      <c r="L50" s="5191"/>
      <c r="M50" s="5191"/>
      <c r="N50" s="5191"/>
      <c r="O50" s="5229"/>
      <c r="P50" s="5229"/>
      <c r="Q50" s="5229"/>
      <c r="R50" s="5229"/>
      <c r="S50" s="5193">
        <f>K50+O50</f>
        <v>0</v>
      </c>
      <c r="T50" s="5193"/>
      <c r="U50" s="5193"/>
      <c r="V50" s="5193"/>
      <c r="W50" s="5258"/>
      <c r="X50" s="5258"/>
      <c r="Y50" s="5258"/>
      <c r="Z50" s="5258"/>
      <c r="AA50" s="5258"/>
      <c r="AB50" s="5258"/>
      <c r="AC50" s="5258"/>
      <c r="AD50" s="1010"/>
      <c r="AE50" s="5343"/>
      <c r="AF50" s="5274"/>
      <c r="AG50" s="5274"/>
      <c r="AH50" s="5274"/>
      <c r="AI50" s="5274"/>
      <c r="AJ50" s="5275"/>
      <c r="AK50" s="5275"/>
      <c r="AL50" s="5275"/>
      <c r="AM50" s="5275"/>
      <c r="AN50" s="5238">
        <f>AF50+AJ50</f>
        <v>0</v>
      </c>
      <c r="AO50" s="5238"/>
      <c r="AP50" s="5238"/>
      <c r="AQ50" s="5238"/>
    </row>
    <row r="51" spans="1:43" ht="13.2" customHeight="1" thickTop="1" thickBot="1">
      <c r="A51" s="975"/>
      <c r="B51" s="2132"/>
      <c r="C51" s="2133"/>
      <c r="D51" s="2144"/>
      <c r="E51" s="2163" t="s">
        <v>1093</v>
      </c>
      <c r="F51" s="2156"/>
      <c r="G51" s="2156"/>
      <c r="H51" s="2156"/>
      <c r="I51" s="2162"/>
      <c r="J51" s="5262"/>
      <c r="K51" s="5192"/>
      <c r="L51" s="5192"/>
      <c r="M51" s="5192"/>
      <c r="N51" s="5192"/>
      <c r="O51" s="5230"/>
      <c r="P51" s="5230"/>
      <c r="Q51" s="5230"/>
      <c r="R51" s="5230"/>
      <c r="S51" s="5194"/>
      <c r="T51" s="5194"/>
      <c r="U51" s="5194"/>
      <c r="V51" s="5194"/>
      <c r="W51" s="5259"/>
      <c r="X51" s="5259"/>
      <c r="Y51" s="5259"/>
      <c r="Z51" s="5259"/>
      <c r="AA51" s="5259"/>
      <c r="AB51" s="5259"/>
      <c r="AC51" s="5259"/>
      <c r="AD51" s="1010"/>
      <c r="AE51" s="5344"/>
      <c r="AF51" s="5230"/>
      <c r="AG51" s="5230"/>
      <c r="AH51" s="5230"/>
      <c r="AI51" s="5230"/>
      <c r="AJ51" s="5192"/>
      <c r="AK51" s="5192"/>
      <c r="AL51" s="5192"/>
      <c r="AM51" s="5192"/>
      <c r="AN51" s="5235"/>
      <c r="AO51" s="5235"/>
      <c r="AP51" s="5235"/>
      <c r="AQ51" s="5235"/>
    </row>
    <row r="52" spans="1:43" ht="13.2" customHeight="1" thickTop="1">
      <c r="A52" s="975"/>
      <c r="B52" s="2132"/>
      <c r="C52" s="2133"/>
      <c r="D52" s="2138"/>
      <c r="E52" s="2155"/>
      <c r="F52" s="2156"/>
      <c r="G52" s="2156"/>
      <c r="H52" s="2156"/>
      <c r="I52" s="2156"/>
      <c r="J52" s="5291">
        <v>16</v>
      </c>
      <c r="K52" s="5292"/>
      <c r="L52" s="5293"/>
      <c r="M52" s="5293"/>
      <c r="N52" s="5294"/>
      <c r="O52" s="5292"/>
      <c r="P52" s="5293"/>
      <c r="Q52" s="5293"/>
      <c r="R52" s="5294"/>
      <c r="S52" s="5295"/>
      <c r="T52" s="5296"/>
      <c r="U52" s="5296"/>
      <c r="V52" s="5297"/>
      <c r="W52" s="5270"/>
      <c r="X52" s="5270"/>
      <c r="Y52" s="5270"/>
      <c r="Z52" s="5270"/>
      <c r="AA52" s="5270"/>
      <c r="AB52" s="5270"/>
      <c r="AC52" s="5271"/>
      <c r="AD52" s="1010"/>
      <c r="AE52" s="5345">
        <v>16</v>
      </c>
      <c r="AF52" s="5298"/>
      <c r="AG52" s="5293"/>
      <c r="AH52" s="5293"/>
      <c r="AI52" s="5294"/>
      <c r="AJ52" s="5298"/>
      <c r="AK52" s="5293"/>
      <c r="AL52" s="5293"/>
      <c r="AM52" s="5294"/>
      <c r="AN52" s="5298"/>
      <c r="AO52" s="5293"/>
      <c r="AP52" s="5293"/>
      <c r="AQ52" s="5300"/>
    </row>
    <row r="53" spans="1:43" ht="13.2" customHeight="1" thickBot="1">
      <c r="A53" s="975"/>
      <c r="B53" s="2132"/>
      <c r="C53" s="2133"/>
      <c r="D53" s="2144"/>
      <c r="E53" s="2140"/>
      <c r="F53" s="2156"/>
      <c r="G53" s="2156"/>
      <c r="H53" s="2156"/>
      <c r="I53" s="2156"/>
      <c r="J53" s="5240"/>
      <c r="K53" s="5292"/>
      <c r="L53" s="5293"/>
      <c r="M53" s="5293"/>
      <c r="N53" s="5294"/>
      <c r="O53" s="5292"/>
      <c r="P53" s="5293"/>
      <c r="Q53" s="5293"/>
      <c r="R53" s="5294"/>
      <c r="S53" s="5295"/>
      <c r="T53" s="5296"/>
      <c r="U53" s="5296"/>
      <c r="V53" s="5297"/>
      <c r="W53" s="5270"/>
      <c r="X53" s="5270"/>
      <c r="Y53" s="5270"/>
      <c r="Z53" s="5270"/>
      <c r="AA53" s="5270"/>
      <c r="AB53" s="5270"/>
      <c r="AC53" s="5271"/>
      <c r="AD53" s="1010"/>
      <c r="AE53" s="5342"/>
      <c r="AF53" s="5298"/>
      <c r="AG53" s="5293"/>
      <c r="AH53" s="5293"/>
      <c r="AI53" s="5294"/>
      <c r="AJ53" s="5298"/>
      <c r="AK53" s="5293"/>
      <c r="AL53" s="5293"/>
      <c r="AM53" s="5294"/>
      <c r="AN53" s="5298"/>
      <c r="AO53" s="5293"/>
      <c r="AP53" s="5293"/>
      <c r="AQ53" s="5300"/>
    </row>
    <row r="54" spans="1:43" ht="13.2" customHeight="1" thickTop="1" thickBot="1">
      <c r="A54" s="975"/>
      <c r="B54" s="2132"/>
      <c r="C54" s="2133"/>
      <c r="D54" s="2138" t="s">
        <v>171</v>
      </c>
      <c r="E54" s="2155" t="s">
        <v>1312</v>
      </c>
      <c r="F54" s="2155"/>
      <c r="G54" s="2155"/>
      <c r="H54" s="2156"/>
      <c r="I54" s="2156"/>
      <c r="J54" s="5241"/>
      <c r="K54" s="5256"/>
      <c r="L54" s="5256"/>
      <c r="M54" s="5256"/>
      <c r="N54" s="5256"/>
      <c r="O54" s="5256"/>
      <c r="P54" s="5256"/>
      <c r="Q54" s="5256"/>
      <c r="R54" s="5256"/>
      <c r="S54" s="5193">
        <f>K54+O54</f>
        <v>0</v>
      </c>
      <c r="T54" s="5193"/>
      <c r="U54" s="5193"/>
      <c r="V54" s="5193"/>
      <c r="W54" s="5258"/>
      <c r="X54" s="5258"/>
      <c r="Y54" s="5258"/>
      <c r="Z54" s="5258"/>
      <c r="AA54" s="5258"/>
      <c r="AB54" s="5258"/>
      <c r="AC54" s="5258"/>
      <c r="AD54" s="1010"/>
      <c r="AE54" s="5343"/>
      <c r="AF54" s="5260"/>
      <c r="AG54" s="5260"/>
      <c r="AH54" s="5260"/>
      <c r="AI54" s="5260"/>
      <c r="AJ54" s="5260"/>
      <c r="AK54" s="5260"/>
      <c r="AL54" s="5260"/>
      <c r="AM54" s="5260"/>
      <c r="AN54" s="5238">
        <f>AF54+AJ54</f>
        <v>0</v>
      </c>
      <c r="AO54" s="5238"/>
      <c r="AP54" s="5238"/>
      <c r="AQ54" s="5238"/>
    </row>
    <row r="55" spans="1:43" ht="13.2" customHeight="1" thickTop="1" thickBot="1">
      <c r="A55" s="975"/>
      <c r="B55" s="2132"/>
      <c r="C55" s="2133"/>
      <c r="D55" s="2144"/>
      <c r="E55" s="2140" t="s">
        <v>1401</v>
      </c>
      <c r="F55" s="2156"/>
      <c r="G55" s="2156"/>
      <c r="H55" s="2156"/>
      <c r="I55" s="2156"/>
      <c r="J55" s="5262"/>
      <c r="K55" s="5257"/>
      <c r="L55" s="5257"/>
      <c r="M55" s="5257"/>
      <c r="N55" s="5257"/>
      <c r="O55" s="5257"/>
      <c r="P55" s="5257"/>
      <c r="Q55" s="5257"/>
      <c r="R55" s="5257"/>
      <c r="S55" s="5194"/>
      <c r="T55" s="5194"/>
      <c r="U55" s="5194"/>
      <c r="V55" s="5194"/>
      <c r="W55" s="5259"/>
      <c r="X55" s="5259"/>
      <c r="Y55" s="5259"/>
      <c r="Z55" s="5259"/>
      <c r="AA55" s="5259"/>
      <c r="AB55" s="5259"/>
      <c r="AC55" s="5259"/>
      <c r="AD55" s="1010"/>
      <c r="AE55" s="5344"/>
      <c r="AF55" s="5257"/>
      <c r="AG55" s="5257"/>
      <c r="AH55" s="5257"/>
      <c r="AI55" s="5257"/>
      <c r="AJ55" s="5257"/>
      <c r="AK55" s="5257"/>
      <c r="AL55" s="5257"/>
      <c r="AM55" s="5257"/>
      <c r="AN55" s="5235"/>
      <c r="AO55" s="5235"/>
      <c r="AP55" s="5235"/>
      <c r="AQ55" s="5235"/>
    </row>
    <row r="56" spans="1:43" ht="13.2" customHeight="1" thickTop="1">
      <c r="A56" s="975"/>
      <c r="B56" s="2132"/>
      <c r="C56" s="2133"/>
      <c r="D56" s="2127"/>
      <c r="E56" s="2127"/>
      <c r="F56" s="2156"/>
      <c r="G56" s="2156"/>
      <c r="H56" s="2156"/>
      <c r="I56" s="2156"/>
      <c r="J56" s="5291">
        <v>12</v>
      </c>
      <c r="K56" s="5292"/>
      <c r="L56" s="5293"/>
      <c r="M56" s="5293"/>
      <c r="N56" s="5294"/>
      <c r="O56" s="5292"/>
      <c r="P56" s="5293"/>
      <c r="Q56" s="5293"/>
      <c r="R56" s="5294"/>
      <c r="S56" s="5295"/>
      <c r="T56" s="5296"/>
      <c r="U56" s="5296"/>
      <c r="V56" s="5297"/>
      <c r="W56" s="5270"/>
      <c r="X56" s="5270"/>
      <c r="Y56" s="5270"/>
      <c r="Z56" s="5270"/>
      <c r="AA56" s="5270"/>
      <c r="AB56" s="5270"/>
      <c r="AC56" s="5271"/>
      <c r="AD56" s="1010"/>
      <c r="AE56" s="5346">
        <v>12</v>
      </c>
      <c r="AF56" s="5298"/>
      <c r="AG56" s="5293"/>
      <c r="AH56" s="5293"/>
      <c r="AI56" s="5294"/>
      <c r="AJ56" s="5298"/>
      <c r="AK56" s="5293"/>
      <c r="AL56" s="5293"/>
      <c r="AM56" s="5294"/>
      <c r="AN56" s="5298"/>
      <c r="AO56" s="5293"/>
      <c r="AP56" s="5293"/>
      <c r="AQ56" s="5300"/>
    </row>
    <row r="57" spans="1:43" ht="13.2" customHeight="1" thickBot="1">
      <c r="A57" s="975"/>
      <c r="B57" s="2132"/>
      <c r="C57" s="2133"/>
      <c r="D57" s="2138" t="s">
        <v>172</v>
      </c>
      <c r="E57" s="2164" t="s">
        <v>173</v>
      </c>
      <c r="F57" s="2156"/>
      <c r="G57" s="2156"/>
      <c r="H57" s="2156"/>
      <c r="I57" s="2156"/>
      <c r="J57" s="5240"/>
      <c r="K57" s="5292"/>
      <c r="L57" s="5293"/>
      <c r="M57" s="5293"/>
      <c r="N57" s="5294"/>
      <c r="O57" s="5292"/>
      <c r="P57" s="5293"/>
      <c r="Q57" s="5293"/>
      <c r="R57" s="5294"/>
      <c r="S57" s="5295"/>
      <c r="T57" s="5296"/>
      <c r="U57" s="5296"/>
      <c r="V57" s="5297"/>
      <c r="W57" s="5270"/>
      <c r="X57" s="5270"/>
      <c r="Y57" s="5270"/>
      <c r="Z57" s="5270"/>
      <c r="AA57" s="5270"/>
      <c r="AB57" s="5270"/>
      <c r="AC57" s="5271"/>
      <c r="AD57" s="1010"/>
      <c r="AE57" s="5342"/>
      <c r="AF57" s="5298"/>
      <c r="AG57" s="5293"/>
      <c r="AH57" s="5293"/>
      <c r="AI57" s="5294"/>
      <c r="AJ57" s="5298"/>
      <c r="AK57" s="5293"/>
      <c r="AL57" s="5293"/>
      <c r="AM57" s="5294"/>
      <c r="AN57" s="5298"/>
      <c r="AO57" s="5293"/>
      <c r="AP57" s="5293"/>
      <c r="AQ57" s="5300"/>
    </row>
    <row r="58" spans="1:43" ht="13.2" customHeight="1" thickTop="1" thickBot="1">
      <c r="A58" s="975"/>
      <c r="B58" s="2132"/>
      <c r="C58" s="2133"/>
      <c r="D58" s="2144"/>
      <c r="E58" s="2163" t="s">
        <v>1094</v>
      </c>
      <c r="F58" s="2156"/>
      <c r="G58" s="2156"/>
      <c r="H58" s="2156"/>
      <c r="I58" s="2156"/>
      <c r="J58" s="5241"/>
      <c r="K58" s="5256"/>
      <c r="L58" s="5256"/>
      <c r="M58" s="5256"/>
      <c r="N58" s="5256"/>
      <c r="O58" s="5256"/>
      <c r="P58" s="5256"/>
      <c r="Q58" s="5256"/>
      <c r="R58" s="5256"/>
      <c r="S58" s="5193">
        <f>K58+O58</f>
        <v>0</v>
      </c>
      <c r="T58" s="5193"/>
      <c r="U58" s="5193"/>
      <c r="V58" s="5193"/>
      <c r="W58" s="5258"/>
      <c r="X58" s="5258"/>
      <c r="Y58" s="5258"/>
      <c r="Z58" s="5258"/>
      <c r="AA58" s="5258"/>
      <c r="AB58" s="5258"/>
      <c r="AC58" s="5258"/>
      <c r="AD58" s="1010"/>
      <c r="AE58" s="5343"/>
      <c r="AF58" s="5260"/>
      <c r="AG58" s="5260"/>
      <c r="AH58" s="5260"/>
      <c r="AI58" s="5260"/>
      <c r="AJ58" s="5260"/>
      <c r="AK58" s="5260"/>
      <c r="AL58" s="5260"/>
      <c r="AM58" s="5260"/>
      <c r="AN58" s="5238">
        <f>AF58+AJ58</f>
        <v>0</v>
      </c>
      <c r="AO58" s="5238"/>
      <c r="AP58" s="5238"/>
      <c r="AQ58" s="5238"/>
    </row>
    <row r="59" spans="1:43" ht="13.2" customHeight="1" thickTop="1" thickBot="1">
      <c r="A59" s="975"/>
      <c r="B59" s="2132"/>
      <c r="C59" s="2133"/>
      <c r="D59" s="2144"/>
      <c r="E59" s="2156"/>
      <c r="F59" s="2156"/>
      <c r="G59" s="2156"/>
      <c r="H59" s="2156"/>
      <c r="I59" s="2156"/>
      <c r="J59" s="5303"/>
      <c r="K59" s="5257"/>
      <c r="L59" s="5257"/>
      <c r="M59" s="5257"/>
      <c r="N59" s="5257"/>
      <c r="O59" s="5257"/>
      <c r="P59" s="5257"/>
      <c r="Q59" s="5257"/>
      <c r="R59" s="5257"/>
      <c r="S59" s="5194"/>
      <c r="T59" s="5194"/>
      <c r="U59" s="5194"/>
      <c r="V59" s="5194"/>
      <c r="W59" s="5259"/>
      <c r="X59" s="5259"/>
      <c r="Y59" s="5259"/>
      <c r="Z59" s="5259"/>
      <c r="AA59" s="5259"/>
      <c r="AB59" s="5259"/>
      <c r="AC59" s="5259"/>
      <c r="AD59" s="1010"/>
      <c r="AE59" s="5344"/>
      <c r="AF59" s="5257"/>
      <c r="AG59" s="5257"/>
      <c r="AH59" s="5257"/>
      <c r="AI59" s="5257"/>
      <c r="AJ59" s="5257"/>
      <c r="AK59" s="5257"/>
      <c r="AL59" s="5257"/>
      <c r="AM59" s="5257"/>
      <c r="AN59" s="5235"/>
      <c r="AO59" s="5235"/>
      <c r="AP59" s="5235"/>
      <c r="AQ59" s="5235"/>
    </row>
    <row r="60" spans="1:43" ht="25.95" customHeight="1" thickTop="1" thickBot="1">
      <c r="A60" s="979"/>
      <c r="B60" s="2165"/>
      <c r="C60" s="2166"/>
      <c r="D60" s="2130" t="s">
        <v>174</v>
      </c>
      <c r="E60" s="2130" t="s">
        <v>175</v>
      </c>
      <c r="F60" s="2142"/>
      <c r="G60" s="2142"/>
      <c r="H60" s="2142"/>
      <c r="I60" s="2142"/>
      <c r="J60" s="5301">
        <v>89</v>
      </c>
      <c r="K60" s="5299"/>
      <c r="L60" s="5284"/>
      <c r="M60" s="5284"/>
      <c r="N60" s="5285"/>
      <c r="O60" s="5283"/>
      <c r="P60" s="5284"/>
      <c r="Q60" s="5284"/>
      <c r="R60" s="5285"/>
      <c r="S60" s="5283"/>
      <c r="T60" s="5284"/>
      <c r="U60" s="5284"/>
      <c r="V60" s="5285"/>
      <c r="W60" s="5233"/>
      <c r="X60" s="5233"/>
      <c r="Y60" s="5233"/>
      <c r="Z60" s="5233"/>
      <c r="AA60" s="5233"/>
      <c r="AB60" s="5233"/>
      <c r="AC60" s="5214"/>
      <c r="AD60" s="1009"/>
      <c r="AE60" s="5347">
        <v>89</v>
      </c>
      <c r="AF60" s="5283"/>
      <c r="AG60" s="5284"/>
      <c r="AH60" s="5284"/>
      <c r="AI60" s="5285"/>
      <c r="AJ60" s="5283"/>
      <c r="AK60" s="5284"/>
      <c r="AL60" s="5284"/>
      <c r="AM60" s="5285"/>
      <c r="AN60" s="5283"/>
      <c r="AO60" s="5284"/>
      <c r="AP60" s="5284"/>
      <c r="AQ60" s="5290"/>
    </row>
    <row r="61" spans="1:43" ht="13.2" customHeight="1" thickTop="1" thickBot="1">
      <c r="A61" s="979"/>
      <c r="B61" s="2165"/>
      <c r="C61" s="2166"/>
      <c r="D61" s="2130"/>
      <c r="E61" s="2155" t="s">
        <v>1402</v>
      </c>
      <c r="F61" s="2142"/>
      <c r="G61" s="2142"/>
      <c r="H61" s="2142"/>
      <c r="I61" s="2142"/>
      <c r="J61" s="5302"/>
      <c r="K61" s="5304">
        <f>K25+K30+K34+K38+K42+K46+K50+K54+K58</f>
        <v>0</v>
      </c>
      <c r="L61" s="5304"/>
      <c r="M61" s="5304"/>
      <c r="N61" s="5304"/>
      <c r="O61" s="5304">
        <f>O25+O30+O34+O38+O42+O46+O50+O54+O58</f>
        <v>0</v>
      </c>
      <c r="P61" s="5304"/>
      <c r="Q61" s="5304"/>
      <c r="R61" s="5304"/>
      <c r="S61" s="5304">
        <f>S25+S30+S34+S38+S42+S46+S50+S54+S58</f>
        <v>0</v>
      </c>
      <c r="T61" s="5304"/>
      <c r="U61" s="5304"/>
      <c r="V61" s="5304"/>
      <c r="W61" s="5306">
        <f>W25+W30+W34+W38+W42+W46+W50+W54+W58</f>
        <v>0</v>
      </c>
      <c r="X61" s="5306"/>
      <c r="Y61" s="5306"/>
      <c r="Z61" s="5306"/>
      <c r="AA61" s="5306"/>
      <c r="AB61" s="5306"/>
      <c r="AC61" s="5306"/>
      <c r="AD61" s="1012"/>
      <c r="AE61" s="5348"/>
      <c r="AF61" s="5308">
        <f>AF25+AF30+AF34+AF38+AF42+AF46+AF50+AF54+AF58</f>
        <v>0</v>
      </c>
      <c r="AG61" s="5308"/>
      <c r="AH61" s="5308"/>
      <c r="AI61" s="5308"/>
      <c r="AJ61" s="5308">
        <f>AJ25+AJ30+AJ34+AJ38+AJ42+AJ46+AJ50+AJ54+AJ58</f>
        <v>0</v>
      </c>
      <c r="AK61" s="5308"/>
      <c r="AL61" s="5308"/>
      <c r="AM61" s="5308"/>
      <c r="AN61" s="5238">
        <f>AN25+AN30+AN34+AN38+AN42+AN46+AN50+AN54+AN58</f>
        <v>0</v>
      </c>
      <c r="AO61" s="5238"/>
      <c r="AP61" s="5238"/>
      <c r="AQ61" s="5238"/>
    </row>
    <row r="62" spans="1:43" ht="13.2" customHeight="1" thickTop="1" thickBot="1">
      <c r="A62" s="975"/>
      <c r="B62" s="2132"/>
      <c r="C62" s="2133"/>
      <c r="D62" s="2143"/>
      <c r="E62" s="5132" t="s">
        <v>1522</v>
      </c>
      <c r="F62" s="5132"/>
      <c r="G62" s="5132"/>
      <c r="H62" s="5132"/>
      <c r="I62" s="2142"/>
      <c r="J62" s="5302"/>
      <c r="K62" s="5305"/>
      <c r="L62" s="5305"/>
      <c r="M62" s="5305"/>
      <c r="N62" s="5305"/>
      <c r="O62" s="5305"/>
      <c r="P62" s="5305"/>
      <c r="Q62" s="5305"/>
      <c r="R62" s="5305"/>
      <c r="S62" s="5305"/>
      <c r="T62" s="5305"/>
      <c r="U62" s="5305"/>
      <c r="V62" s="5305"/>
      <c r="W62" s="5307"/>
      <c r="X62" s="5307"/>
      <c r="Y62" s="5307"/>
      <c r="Z62" s="5307"/>
      <c r="AA62" s="5307"/>
      <c r="AB62" s="5307"/>
      <c r="AC62" s="5307"/>
      <c r="AD62" s="5335"/>
      <c r="AE62" s="5349"/>
      <c r="AF62" s="5305"/>
      <c r="AG62" s="5305"/>
      <c r="AH62" s="5305"/>
      <c r="AI62" s="5305"/>
      <c r="AJ62" s="5305"/>
      <c r="AK62" s="5305"/>
      <c r="AL62" s="5305"/>
      <c r="AM62" s="5305"/>
      <c r="AN62" s="5235"/>
      <c r="AO62" s="5235"/>
      <c r="AP62" s="5235"/>
      <c r="AQ62" s="5235"/>
    </row>
    <row r="63" spans="1:43" ht="25.95" customHeight="1" thickTop="1" thickBot="1">
      <c r="A63" s="975"/>
      <c r="B63" s="2132"/>
      <c r="C63" s="2127"/>
      <c r="D63" s="2127"/>
      <c r="E63" s="5132"/>
      <c r="F63" s="5132"/>
      <c r="G63" s="5132"/>
      <c r="H63" s="5132"/>
      <c r="I63" s="2143"/>
      <c r="J63" s="5281">
        <v>13</v>
      </c>
      <c r="K63" s="5299"/>
      <c r="L63" s="5284"/>
      <c r="M63" s="5284"/>
      <c r="N63" s="5285"/>
      <c r="O63" s="5318"/>
      <c r="P63" s="5310"/>
      <c r="Q63" s="5310"/>
      <c r="R63" s="5311"/>
      <c r="S63" s="5309"/>
      <c r="T63" s="5310"/>
      <c r="U63" s="5310"/>
      <c r="V63" s="5311"/>
      <c r="W63" s="5233"/>
      <c r="X63" s="5233"/>
      <c r="Y63" s="5233"/>
      <c r="Z63" s="5233"/>
      <c r="AA63" s="5233"/>
      <c r="AB63" s="5233"/>
      <c r="AC63" s="5214"/>
      <c r="AD63" s="5335"/>
      <c r="AE63" s="5315">
        <v>13</v>
      </c>
      <c r="AF63" s="5309"/>
      <c r="AG63" s="5310"/>
      <c r="AH63" s="5310"/>
      <c r="AI63" s="5311"/>
      <c r="AJ63" s="5309"/>
      <c r="AK63" s="5310"/>
      <c r="AL63" s="5310"/>
      <c r="AM63" s="5311"/>
      <c r="AN63" s="5309"/>
      <c r="AO63" s="5310"/>
      <c r="AP63" s="5310"/>
      <c r="AQ63" s="5312"/>
    </row>
    <row r="64" spans="1:43" ht="13.2" customHeight="1" thickTop="1">
      <c r="A64" s="975"/>
      <c r="B64" s="2132"/>
      <c r="C64" s="2167">
        <v>5.4</v>
      </c>
      <c r="D64" s="2130" t="s">
        <v>148</v>
      </c>
      <c r="E64" s="2142"/>
      <c r="F64" s="2143"/>
      <c r="G64" s="2143"/>
      <c r="H64" s="2143"/>
      <c r="I64" s="2143"/>
      <c r="J64" s="5282"/>
      <c r="K64" s="5256"/>
      <c r="L64" s="5256"/>
      <c r="M64" s="5256"/>
      <c r="N64" s="5256"/>
      <c r="O64" s="5256"/>
      <c r="P64" s="5256"/>
      <c r="Q64" s="5256"/>
      <c r="R64" s="5256"/>
      <c r="S64" s="5256"/>
      <c r="T64" s="5256"/>
      <c r="U64" s="5256"/>
      <c r="V64" s="5256"/>
      <c r="W64" s="5231"/>
      <c r="X64" s="5231"/>
      <c r="Y64" s="5231"/>
      <c r="Z64" s="5231"/>
      <c r="AA64" s="5231"/>
      <c r="AB64" s="5231"/>
      <c r="AC64" s="5232"/>
      <c r="AD64" s="5335"/>
      <c r="AE64" s="5316"/>
      <c r="AF64" s="5260"/>
      <c r="AG64" s="5260"/>
      <c r="AH64" s="5260"/>
      <c r="AI64" s="5260"/>
      <c r="AJ64" s="5260"/>
      <c r="AK64" s="5260"/>
      <c r="AL64" s="5260"/>
      <c r="AM64" s="5260"/>
      <c r="AN64" s="5260"/>
      <c r="AO64" s="5260"/>
      <c r="AP64" s="5260"/>
      <c r="AQ64" s="5260"/>
    </row>
    <row r="65" spans="1:43" ht="13.2" customHeight="1" thickBot="1">
      <c r="A65" s="975"/>
      <c r="B65" s="2132"/>
      <c r="C65" s="2138"/>
      <c r="D65" s="5322" t="s">
        <v>1403</v>
      </c>
      <c r="E65" s="5322"/>
      <c r="F65" s="5322"/>
      <c r="G65" s="5322"/>
      <c r="H65" s="5322"/>
      <c r="I65" s="2143"/>
      <c r="J65" s="5282"/>
      <c r="K65" s="5257"/>
      <c r="L65" s="5257"/>
      <c r="M65" s="5257"/>
      <c r="N65" s="5257"/>
      <c r="O65" s="5257"/>
      <c r="P65" s="5257"/>
      <c r="Q65" s="5257"/>
      <c r="R65" s="5257"/>
      <c r="S65" s="5257"/>
      <c r="T65" s="5257"/>
      <c r="U65" s="5257"/>
      <c r="V65" s="5257"/>
      <c r="W65" s="5313"/>
      <c r="X65" s="5313"/>
      <c r="Y65" s="5313"/>
      <c r="Z65" s="5313"/>
      <c r="AA65" s="5313"/>
      <c r="AB65" s="5313"/>
      <c r="AC65" s="5314"/>
      <c r="AD65" s="1009"/>
      <c r="AE65" s="5317"/>
      <c r="AF65" s="5257"/>
      <c r="AG65" s="5257"/>
      <c r="AH65" s="5257"/>
      <c r="AI65" s="5257"/>
      <c r="AJ65" s="5257"/>
      <c r="AK65" s="5257"/>
      <c r="AL65" s="5257"/>
      <c r="AM65" s="5257"/>
      <c r="AN65" s="5257"/>
      <c r="AO65" s="5257"/>
      <c r="AP65" s="5257"/>
      <c r="AQ65" s="5257"/>
    </row>
    <row r="66" spans="1:43" ht="25.95" customHeight="1" thickTop="1" thickBot="1">
      <c r="A66" s="975"/>
      <c r="B66" s="2132"/>
      <c r="C66" s="2167">
        <v>5.5</v>
      </c>
      <c r="D66" s="2130" t="s">
        <v>176</v>
      </c>
      <c r="E66" s="2142"/>
      <c r="F66" s="2168"/>
      <c r="G66" s="2168"/>
      <c r="H66" s="2168"/>
      <c r="I66" s="2168"/>
      <c r="J66" s="5323">
        <v>99</v>
      </c>
      <c r="K66" s="5222"/>
      <c r="L66" s="5223"/>
      <c r="M66" s="5223"/>
      <c r="N66" s="5285"/>
      <c r="O66" s="5309"/>
      <c r="P66" s="5310"/>
      <c r="Q66" s="5310"/>
      <c r="R66" s="5311"/>
      <c r="S66" s="5283"/>
      <c r="T66" s="5284"/>
      <c r="U66" s="5284"/>
      <c r="V66" s="5285"/>
      <c r="W66" s="5325"/>
      <c r="X66" s="5325"/>
      <c r="Y66" s="5325"/>
      <c r="Z66" s="5325"/>
      <c r="AA66" s="5325"/>
      <c r="AB66" s="5325"/>
      <c r="AC66" s="5326"/>
      <c r="AD66" s="1013"/>
      <c r="AE66" s="5327">
        <v>99</v>
      </c>
      <c r="AF66" s="5309"/>
      <c r="AG66" s="5310"/>
      <c r="AH66" s="5310"/>
      <c r="AI66" s="5311"/>
      <c r="AJ66" s="5283"/>
      <c r="AK66" s="5284"/>
      <c r="AL66" s="5284"/>
      <c r="AM66" s="5285"/>
      <c r="AN66" s="5283"/>
      <c r="AO66" s="5284"/>
      <c r="AP66" s="5284"/>
      <c r="AQ66" s="5290"/>
    </row>
    <row r="67" spans="1:43" ht="25.95" customHeight="1" thickTop="1" thickBot="1">
      <c r="A67" s="975"/>
      <c r="B67" s="2169"/>
      <c r="C67" s="2170"/>
      <c r="D67" s="2171" t="s">
        <v>1404</v>
      </c>
      <c r="E67" s="2172"/>
      <c r="F67" s="2173"/>
      <c r="G67" s="2173"/>
      <c r="H67" s="2173"/>
      <c r="I67" s="2173"/>
      <c r="J67" s="5324"/>
      <c r="K67" s="5319">
        <f>K17+K21+K61+K64</f>
        <v>0</v>
      </c>
      <c r="L67" s="5319"/>
      <c r="M67" s="5319"/>
      <c r="N67" s="5319"/>
      <c r="O67" s="5319">
        <f>O17+O21+O61+O64</f>
        <v>0</v>
      </c>
      <c r="P67" s="5319"/>
      <c r="Q67" s="5319"/>
      <c r="R67" s="5319"/>
      <c r="S67" s="5319">
        <f>S17+S21+S61+S64</f>
        <v>0</v>
      </c>
      <c r="T67" s="5319"/>
      <c r="U67" s="5319"/>
      <c r="V67" s="5319"/>
      <c r="W67" s="5320">
        <f>W61</f>
        <v>0</v>
      </c>
      <c r="X67" s="5320"/>
      <c r="Y67" s="5320"/>
      <c r="Z67" s="5320"/>
      <c r="AA67" s="5320"/>
      <c r="AB67" s="5320"/>
      <c r="AC67" s="5320"/>
      <c r="AD67" s="1012"/>
      <c r="AE67" s="5328"/>
      <c r="AF67" s="5321">
        <f>AF61+AF64</f>
        <v>0</v>
      </c>
      <c r="AG67" s="5321"/>
      <c r="AH67" s="5321"/>
      <c r="AI67" s="5321"/>
      <c r="AJ67" s="5321">
        <f>AJ61+AJ64</f>
        <v>0</v>
      </c>
      <c r="AK67" s="5321"/>
      <c r="AL67" s="5321"/>
      <c r="AM67" s="5321"/>
      <c r="AN67" s="5321">
        <f>AN61+AN64</f>
        <v>0</v>
      </c>
      <c r="AO67" s="5321"/>
      <c r="AP67" s="5321"/>
      <c r="AQ67" s="5321"/>
    </row>
    <row r="68" spans="1:43" ht="6" customHeight="1">
      <c r="A68" s="975"/>
      <c r="B68" s="117"/>
      <c r="C68" s="1215"/>
      <c r="D68" s="1216"/>
      <c r="F68" s="978"/>
      <c r="G68" s="978"/>
      <c r="H68" s="978"/>
      <c r="I68" s="978"/>
      <c r="J68" s="1171"/>
      <c r="K68" s="1018"/>
      <c r="L68" s="1018"/>
      <c r="M68" s="1018"/>
      <c r="N68" s="1018"/>
      <c r="O68" s="1018"/>
      <c r="P68" s="1018"/>
      <c r="Q68" s="1018"/>
      <c r="R68" s="1018"/>
      <c r="S68" s="1018"/>
      <c r="T68" s="1018"/>
      <c r="U68" s="1018"/>
      <c r="V68" s="1018"/>
      <c r="W68" s="1214"/>
      <c r="X68" s="1214"/>
      <c r="Y68" s="1214"/>
      <c r="Z68" s="1214"/>
      <c r="AA68" s="1214"/>
      <c r="AB68" s="1214"/>
      <c r="AC68" s="1214"/>
      <c r="AD68" s="1012"/>
      <c r="AE68" s="1171"/>
      <c r="AF68" s="1018"/>
      <c r="AG68" s="1018"/>
      <c r="AH68" s="1018"/>
      <c r="AI68" s="1018"/>
      <c r="AJ68" s="1018"/>
      <c r="AK68" s="1018"/>
      <c r="AL68" s="1018"/>
      <c r="AM68" s="1018"/>
      <c r="AN68" s="1018"/>
      <c r="AO68" s="1018"/>
      <c r="AP68" s="1018"/>
      <c r="AQ68" s="1018"/>
    </row>
    <row r="69" spans="1:43" ht="12" customHeight="1">
      <c r="A69" s="975"/>
      <c r="B69" s="5350" t="s">
        <v>33</v>
      </c>
      <c r="C69" s="5350"/>
      <c r="D69" s="5350"/>
      <c r="E69" s="5350"/>
      <c r="F69" s="5350"/>
      <c r="G69" s="5350"/>
      <c r="H69" s="5350"/>
      <c r="I69" s="5350"/>
      <c r="J69" s="2174"/>
      <c r="K69" s="2174"/>
      <c r="L69" s="2174"/>
      <c r="M69" s="2174"/>
      <c r="N69" s="2174"/>
      <c r="O69" s="2174"/>
      <c r="P69" s="2174"/>
      <c r="Q69" s="2174"/>
      <c r="R69" s="2174"/>
      <c r="S69" s="2174"/>
      <c r="T69" s="2174"/>
      <c r="U69" s="2174"/>
      <c r="V69" s="2174"/>
      <c r="W69" s="2174"/>
      <c r="X69" s="2174"/>
      <c r="Y69" s="2174"/>
      <c r="Z69" s="2174"/>
      <c r="AA69" s="2174"/>
      <c r="AB69" s="2174"/>
      <c r="AC69" s="2174"/>
      <c r="AD69" s="1007"/>
      <c r="AE69" s="5332" t="s">
        <v>33</v>
      </c>
      <c r="AF69" s="5332"/>
      <c r="AG69" s="5332"/>
      <c r="AH69" s="5332"/>
      <c r="AI69" s="5332"/>
      <c r="AJ69" s="5332"/>
      <c r="AK69" s="5332"/>
      <c r="AL69" s="5332"/>
      <c r="AM69" s="2174"/>
      <c r="AN69" s="2174"/>
      <c r="AO69" s="2174"/>
      <c r="AP69" s="2174"/>
      <c r="AQ69" s="2174"/>
    </row>
    <row r="70" spans="1:43" ht="10.5" customHeight="1">
      <c r="A70" s="975"/>
      <c r="B70" s="2134" t="s">
        <v>34</v>
      </c>
      <c r="C70" s="2142"/>
      <c r="D70" s="2142"/>
      <c r="E70" s="2142"/>
      <c r="F70" s="2142"/>
      <c r="G70" s="2142"/>
      <c r="H70" s="2142"/>
      <c r="I70" s="2142"/>
      <c r="J70" s="2142"/>
      <c r="K70" s="2138"/>
      <c r="L70" s="2138"/>
      <c r="M70" s="2138"/>
      <c r="N70" s="2138"/>
      <c r="O70" s="2138"/>
      <c r="P70" s="2138"/>
      <c r="Q70" s="2138"/>
      <c r="R70" s="2175"/>
      <c r="S70" s="2175"/>
      <c r="T70" s="2175"/>
      <c r="U70" s="2138"/>
      <c r="V70" s="2138"/>
      <c r="W70" s="2144"/>
      <c r="X70" s="2144"/>
      <c r="Y70" s="2144"/>
      <c r="Z70" s="2144"/>
      <c r="AA70" s="2144"/>
      <c r="AB70" s="2144"/>
      <c r="AC70" s="2144"/>
      <c r="AD70" s="1000"/>
      <c r="AE70" s="2134" t="s">
        <v>34</v>
      </c>
      <c r="AF70" s="2138"/>
      <c r="AG70" s="2138"/>
      <c r="AH70" s="2138"/>
      <c r="AI70" s="2175"/>
      <c r="AJ70" s="2175"/>
      <c r="AK70" s="2175"/>
      <c r="AL70" s="2138"/>
      <c r="AM70" s="2138"/>
      <c r="AN70" s="2175"/>
      <c r="AO70" s="2175"/>
      <c r="AP70" s="2138"/>
      <c r="AQ70" s="2138"/>
    </row>
    <row r="71" spans="1:43" s="3727" customFormat="1" ht="7.5" customHeight="1">
      <c r="A71" s="3725"/>
      <c r="B71" s="3726"/>
      <c r="K71" s="3728"/>
      <c r="L71" s="3728"/>
      <c r="M71" s="3728"/>
      <c r="N71" s="3728"/>
      <c r="O71" s="3728"/>
      <c r="P71" s="3728"/>
      <c r="Q71" s="3728"/>
      <c r="R71" s="3729"/>
      <c r="S71" s="3729"/>
      <c r="T71" s="3729"/>
      <c r="U71" s="3728"/>
      <c r="V71" s="3728"/>
      <c r="W71" s="3730"/>
      <c r="X71" s="3730"/>
      <c r="Y71" s="3730"/>
      <c r="Z71" s="3730"/>
      <c r="AA71" s="3730"/>
      <c r="AB71" s="3730"/>
      <c r="AC71" s="3730"/>
      <c r="AD71" s="3730"/>
      <c r="AE71" s="3730"/>
      <c r="AF71" s="3728"/>
      <c r="AG71" s="3728"/>
      <c r="AH71" s="3728"/>
      <c r="AI71" s="3729"/>
      <c r="AJ71" s="3729"/>
      <c r="AK71" s="3729"/>
      <c r="AL71" s="3728"/>
      <c r="AM71" s="3728"/>
      <c r="AN71" s="3729"/>
      <c r="AO71" s="3729"/>
      <c r="AP71" s="3728"/>
      <c r="AQ71" s="3728"/>
    </row>
    <row r="72" spans="1:43" s="3727" customFormat="1" ht="15.6">
      <c r="A72" s="3731"/>
      <c r="B72" s="3732"/>
      <c r="D72" s="3728"/>
      <c r="K72" s="3733"/>
      <c r="L72" s="3733"/>
      <c r="M72" s="3733"/>
      <c r="N72" s="3733"/>
      <c r="O72" s="3733"/>
      <c r="P72" s="3733"/>
      <c r="Q72" s="3733"/>
      <c r="R72" s="3734"/>
      <c r="S72" s="3734"/>
      <c r="T72" s="3734"/>
      <c r="U72" s="3733"/>
      <c r="V72" s="3733"/>
      <c r="W72" s="3735"/>
      <c r="X72" s="3735"/>
      <c r="Y72" s="3735"/>
      <c r="Z72" s="3735"/>
      <c r="AA72" s="3735"/>
      <c r="AB72" s="3735"/>
      <c r="AC72" s="3735"/>
      <c r="AD72" s="3736" t="s">
        <v>35</v>
      </c>
      <c r="AE72" s="3728" t="s">
        <v>1415</v>
      </c>
      <c r="AF72" s="3728"/>
      <c r="AG72" s="3733"/>
      <c r="AH72" s="3733"/>
      <c r="AI72" s="3734"/>
      <c r="AJ72" s="3734"/>
      <c r="AK72" s="3734"/>
      <c r="AL72" s="3733"/>
      <c r="AM72" s="3733"/>
      <c r="AN72" s="3734"/>
      <c r="AO72" s="3734"/>
      <c r="AP72" s="3733"/>
      <c r="AQ72" s="3733"/>
    </row>
    <row r="73" spans="1:43" s="3727" customFormat="1" ht="10.5" customHeight="1">
      <c r="A73" s="3731"/>
      <c r="B73" s="3732"/>
      <c r="D73" s="3733"/>
      <c r="K73" s="3733"/>
      <c r="L73" s="3733"/>
      <c r="M73" s="3733"/>
      <c r="N73" s="3733"/>
      <c r="O73" s="3733"/>
      <c r="P73" s="3733"/>
      <c r="Q73" s="3733"/>
      <c r="R73" s="3734"/>
      <c r="S73" s="3734"/>
      <c r="T73" s="3734"/>
      <c r="U73" s="3733"/>
      <c r="V73" s="3733"/>
      <c r="W73" s="3735"/>
      <c r="X73" s="3735"/>
      <c r="Y73" s="3735"/>
      <c r="Z73" s="3735"/>
      <c r="AA73" s="3735"/>
      <c r="AB73" s="3735"/>
      <c r="AC73" s="3735"/>
      <c r="AD73" s="3735"/>
      <c r="AE73" s="3733" t="s">
        <v>1720</v>
      </c>
      <c r="AF73" s="3733"/>
      <c r="AG73" s="3733"/>
      <c r="AH73" s="3733"/>
      <c r="AI73" s="3734"/>
      <c r="AJ73" s="3734"/>
      <c r="AK73" s="3734"/>
      <c r="AL73" s="3733"/>
      <c r="AM73" s="3733"/>
      <c r="AN73" s="3734"/>
      <c r="AO73" s="3734"/>
      <c r="AP73" s="3733"/>
      <c r="AQ73" s="3733"/>
    </row>
    <row r="74" spans="1:43" s="3727" customFormat="1" ht="10.5" customHeight="1">
      <c r="A74" s="3731"/>
      <c r="B74" s="3732"/>
      <c r="D74" s="3732"/>
      <c r="K74" s="3733"/>
      <c r="L74" s="3733"/>
      <c r="M74" s="3733"/>
      <c r="N74" s="3733"/>
      <c r="O74" s="3733"/>
      <c r="P74" s="3733"/>
      <c r="Q74" s="3733"/>
      <c r="R74" s="3734"/>
      <c r="S74" s="3734"/>
      <c r="T74" s="3734"/>
      <c r="U74" s="3733"/>
      <c r="V74" s="3733"/>
      <c r="W74" s="3735"/>
      <c r="X74" s="3735"/>
      <c r="Y74" s="3735"/>
      <c r="Z74" s="3735"/>
      <c r="AA74" s="3735"/>
      <c r="AB74" s="3735"/>
      <c r="AC74" s="3735"/>
      <c r="AD74" s="3735"/>
      <c r="AE74" s="3732" t="s">
        <v>1721</v>
      </c>
      <c r="AF74" s="3732"/>
      <c r="AG74" s="3733"/>
      <c r="AH74" s="3733"/>
      <c r="AI74" s="3734"/>
      <c r="AJ74" s="3734"/>
      <c r="AK74" s="3734"/>
      <c r="AL74" s="3733"/>
      <c r="AM74" s="3733"/>
      <c r="AN74" s="3734"/>
      <c r="AO74" s="3734"/>
      <c r="AP74" s="3733"/>
      <c r="AQ74" s="3733"/>
    </row>
    <row r="75" spans="1:43" s="3727" customFormat="1" ht="10.5" customHeight="1">
      <c r="A75" s="3731"/>
      <c r="B75" s="3732"/>
      <c r="D75" s="3732"/>
      <c r="K75" s="3733"/>
      <c r="L75" s="3733"/>
      <c r="M75" s="3733"/>
      <c r="N75" s="3733"/>
      <c r="O75" s="3733"/>
      <c r="P75" s="3733"/>
      <c r="Q75" s="3733"/>
      <c r="R75" s="3734"/>
      <c r="S75" s="3734"/>
      <c r="T75" s="3734"/>
      <c r="U75" s="3733"/>
      <c r="V75" s="3733"/>
      <c r="W75" s="3735"/>
      <c r="X75" s="3735"/>
      <c r="Y75" s="3735"/>
      <c r="Z75" s="3735"/>
      <c r="AA75" s="3735"/>
      <c r="AB75" s="3735"/>
      <c r="AC75" s="3735"/>
      <c r="AD75" s="3735"/>
      <c r="AE75" s="3732" t="s">
        <v>1722</v>
      </c>
      <c r="AF75" s="3732"/>
      <c r="AG75" s="3733"/>
      <c r="AH75" s="3733"/>
      <c r="AI75" s="3734"/>
      <c r="AJ75" s="3734"/>
      <c r="AK75" s="3734"/>
      <c r="AL75" s="3733"/>
      <c r="AM75" s="3733"/>
      <c r="AN75" s="3734"/>
      <c r="AO75" s="3734"/>
      <c r="AP75" s="3733"/>
      <c r="AQ75" s="3733"/>
    </row>
    <row r="76" spans="1:43" s="3727" customFormat="1" ht="9.9" customHeight="1">
      <c r="A76" s="3731"/>
      <c r="B76" s="3732"/>
      <c r="K76" s="3733"/>
      <c r="L76" s="3733"/>
      <c r="M76" s="3733"/>
      <c r="N76" s="3733"/>
      <c r="O76" s="3733"/>
      <c r="P76" s="3733"/>
      <c r="Q76" s="3733"/>
      <c r="R76" s="3734"/>
      <c r="S76" s="3734"/>
      <c r="T76" s="3734"/>
      <c r="U76" s="3733"/>
      <c r="V76" s="3733"/>
      <c r="W76" s="3735"/>
      <c r="X76" s="3735"/>
      <c r="Y76" s="3735"/>
      <c r="Z76" s="3735"/>
      <c r="AA76" s="3735"/>
      <c r="AB76" s="3735"/>
      <c r="AC76" s="3735"/>
      <c r="AD76" s="3735"/>
      <c r="AE76" s="3735"/>
      <c r="AF76" s="3733"/>
      <c r="AG76" s="3733"/>
      <c r="AH76" s="3733"/>
      <c r="AI76" s="3734"/>
      <c r="AJ76" s="3734"/>
      <c r="AK76" s="3734"/>
      <c r="AL76" s="3733"/>
      <c r="AM76" s="3733"/>
      <c r="AN76" s="3734"/>
      <c r="AO76" s="3734"/>
      <c r="AP76" s="3733"/>
      <c r="AQ76" s="3733"/>
    </row>
    <row r="77" spans="1:43" s="3727" customFormat="1" ht="9.9" customHeight="1">
      <c r="A77" s="3731"/>
      <c r="B77" s="3732"/>
      <c r="K77" s="3733"/>
      <c r="L77" s="3733"/>
      <c r="M77" s="3733"/>
      <c r="N77" s="3733"/>
      <c r="O77" s="3733"/>
      <c r="P77" s="3733"/>
      <c r="Q77" s="3733"/>
      <c r="R77" s="3734"/>
      <c r="S77" s="3734"/>
      <c r="T77" s="3734"/>
      <c r="U77" s="3733"/>
      <c r="V77" s="3733"/>
      <c r="W77" s="3735"/>
      <c r="X77" s="3735"/>
      <c r="Y77" s="3735"/>
      <c r="Z77" s="3735"/>
      <c r="AA77" s="3735"/>
      <c r="AB77" s="3735"/>
      <c r="AC77" s="3735"/>
      <c r="AD77" s="3735"/>
      <c r="AE77" s="3735"/>
      <c r="AF77" s="3733"/>
      <c r="AG77" s="3733"/>
      <c r="AH77" s="3733"/>
      <c r="AI77" s="3734"/>
      <c r="AJ77" s="3734"/>
      <c r="AK77" s="3734"/>
      <c r="AL77" s="3733"/>
      <c r="AM77" s="3733"/>
      <c r="AN77" s="3734"/>
      <c r="AO77" s="3734"/>
      <c r="AP77" s="3733"/>
      <c r="AQ77" s="3733"/>
    </row>
    <row r="78" spans="1:43" s="3727" customFormat="1" ht="9.9" customHeight="1">
      <c r="A78" s="3731"/>
      <c r="B78" s="3732"/>
      <c r="K78" s="3733"/>
      <c r="L78" s="3733"/>
      <c r="M78" s="3733"/>
      <c r="N78" s="3733"/>
      <c r="O78" s="3733"/>
      <c r="P78" s="3733"/>
      <c r="Q78" s="3733"/>
      <c r="R78" s="3734"/>
      <c r="S78" s="3734"/>
      <c r="T78" s="3734"/>
      <c r="U78" s="3733"/>
      <c r="V78" s="3733"/>
      <c r="W78" s="3735"/>
      <c r="X78" s="3735"/>
      <c r="Y78" s="3735"/>
      <c r="Z78" s="3735"/>
      <c r="AA78" s="3735"/>
      <c r="AB78" s="3735"/>
      <c r="AC78" s="3735"/>
      <c r="AD78" s="3735"/>
      <c r="AE78" s="3735"/>
      <c r="AF78" s="3733"/>
      <c r="AG78" s="3733"/>
      <c r="AH78" s="3733"/>
      <c r="AI78" s="3734"/>
      <c r="AJ78" s="3734"/>
      <c r="AK78" s="3734"/>
      <c r="AL78" s="3733"/>
      <c r="AM78" s="3733"/>
      <c r="AN78" s="3734"/>
      <c r="AO78" s="3734"/>
      <c r="AP78" s="3733"/>
      <c r="AQ78" s="3733"/>
    </row>
    <row r="79" spans="1:43" s="3727" customFormat="1" ht="9.9" customHeight="1">
      <c r="A79" s="3731"/>
      <c r="B79" s="3732"/>
      <c r="K79" s="3733"/>
      <c r="L79" s="3733"/>
      <c r="M79" s="3733"/>
      <c r="N79" s="3733"/>
      <c r="O79" s="3733"/>
      <c r="P79" s="3733"/>
      <c r="Q79" s="3733"/>
      <c r="R79" s="3734"/>
      <c r="S79" s="3734"/>
      <c r="T79" s="3734"/>
      <c r="U79" s="3733"/>
      <c r="V79" s="3733"/>
      <c r="W79" s="3735"/>
      <c r="X79" s="3735"/>
      <c r="Y79" s="3735"/>
      <c r="Z79" s="3735"/>
      <c r="AA79" s="3735"/>
      <c r="AB79" s="3735"/>
      <c r="AC79" s="3735"/>
      <c r="AD79" s="3735"/>
      <c r="AE79" s="3735"/>
      <c r="AF79" s="3733"/>
      <c r="AG79" s="3733"/>
      <c r="AH79" s="3733"/>
      <c r="AI79" s="3734"/>
      <c r="AJ79" s="3734"/>
      <c r="AK79" s="3734"/>
      <c r="AL79" s="3733"/>
      <c r="AM79" s="3733"/>
      <c r="AN79" s="3734"/>
      <c r="AO79" s="3734"/>
      <c r="AP79" s="3733"/>
      <c r="AQ79" s="3733"/>
    </row>
    <row r="80" spans="1:43" s="3727" customFormat="1" ht="9.9" customHeight="1">
      <c r="A80" s="3731"/>
      <c r="B80" s="3732"/>
      <c r="K80" s="3733"/>
      <c r="L80" s="3733"/>
      <c r="M80" s="3733"/>
      <c r="N80" s="3733"/>
      <c r="O80" s="3733"/>
      <c r="P80" s="3733"/>
      <c r="Q80" s="3733"/>
      <c r="R80" s="3734"/>
      <c r="S80" s="3734"/>
      <c r="T80" s="3734"/>
      <c r="U80" s="3733"/>
      <c r="V80" s="3733"/>
      <c r="W80" s="3735"/>
      <c r="X80" s="3735"/>
      <c r="Y80" s="3735"/>
      <c r="Z80" s="3735"/>
      <c r="AA80" s="3735"/>
      <c r="AB80" s="3735"/>
      <c r="AC80" s="3735"/>
      <c r="AD80" s="3735"/>
      <c r="AE80" s="3735"/>
      <c r="AF80" s="3733"/>
      <c r="AG80" s="3733"/>
      <c r="AH80" s="3733"/>
      <c r="AI80" s="3734"/>
      <c r="AJ80" s="3734"/>
      <c r="AK80" s="3734"/>
      <c r="AL80" s="3733"/>
      <c r="AM80" s="3733"/>
      <c r="AN80" s="3734"/>
      <c r="AO80" s="3734"/>
      <c r="AP80" s="3733"/>
      <c r="AQ80" s="3733"/>
    </row>
    <row r="81" spans="1:43" s="3727" customFormat="1" ht="9.9" customHeight="1">
      <c r="A81" s="3731"/>
      <c r="B81" s="3732"/>
      <c r="K81" s="3733"/>
      <c r="L81" s="3733"/>
      <c r="M81" s="3733"/>
      <c r="N81" s="3733"/>
      <c r="O81" s="3733"/>
      <c r="P81" s="3733"/>
      <c r="Q81" s="3733"/>
      <c r="R81" s="3734"/>
      <c r="S81" s="3734"/>
      <c r="T81" s="3734"/>
      <c r="U81" s="3733"/>
      <c r="V81" s="3733"/>
      <c r="W81" s="3735"/>
      <c r="X81" s="3735"/>
      <c r="Y81" s="3735"/>
      <c r="Z81" s="3735"/>
      <c r="AA81" s="3735"/>
      <c r="AB81" s="3735"/>
      <c r="AC81" s="3735"/>
      <c r="AD81" s="3735"/>
      <c r="AE81" s="3735"/>
      <c r="AF81" s="3733"/>
      <c r="AG81" s="3733"/>
      <c r="AH81" s="3733"/>
      <c r="AI81" s="3734"/>
      <c r="AJ81" s="3734"/>
      <c r="AK81" s="3734"/>
      <c r="AL81" s="3733"/>
      <c r="AM81" s="3733"/>
      <c r="AN81" s="3734"/>
      <c r="AO81" s="3734"/>
      <c r="AP81" s="3733"/>
      <c r="AQ81" s="3733"/>
    </row>
    <row r="82" spans="1:43" ht="17.399999999999999">
      <c r="A82" s="4720">
        <v>10</v>
      </c>
      <c r="B82" s="4720"/>
      <c r="C82" s="4720"/>
      <c r="D82" s="4720"/>
      <c r="E82" s="4720"/>
      <c r="F82" s="4720"/>
      <c r="G82" s="4720"/>
      <c r="H82" s="4720"/>
      <c r="I82" s="4720"/>
      <c r="J82" s="4720"/>
      <c r="K82" s="4720"/>
      <c r="L82" s="4720"/>
      <c r="M82" s="4720"/>
      <c r="N82" s="4720"/>
      <c r="O82" s="4720"/>
      <c r="P82" s="4720"/>
      <c r="Q82" s="4720"/>
      <c r="R82" s="4720"/>
      <c r="S82" s="4720"/>
      <c r="T82" s="4720"/>
      <c r="U82" s="4720"/>
      <c r="V82" s="4720"/>
      <c r="W82" s="4720"/>
      <c r="X82" s="4720"/>
      <c r="Y82" s="4720"/>
      <c r="Z82" s="4720"/>
      <c r="AA82" s="4720"/>
      <c r="AB82" s="4720"/>
      <c r="AC82" s="4720"/>
      <c r="AD82" s="4720">
        <v>11</v>
      </c>
      <c r="AE82" s="4720"/>
      <c r="AF82" s="4720"/>
      <c r="AG82" s="4720"/>
      <c r="AH82" s="4720"/>
      <c r="AI82" s="4720"/>
      <c r="AJ82" s="4720"/>
      <c r="AK82" s="4720"/>
      <c r="AL82" s="4720"/>
      <c r="AM82" s="4720"/>
      <c r="AN82" s="4720"/>
      <c r="AO82" s="4720"/>
      <c r="AP82" s="4720"/>
      <c r="AQ82" s="4720"/>
    </row>
    <row r="83" spans="1:43" ht="12" customHeight="1">
      <c r="A83" s="994"/>
      <c r="B83" s="994"/>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94"/>
      <c r="AC83" s="994"/>
      <c r="AD83" s="994"/>
      <c r="AE83" s="994"/>
      <c r="AF83" s="994"/>
      <c r="AG83" s="994"/>
      <c r="AH83" s="994"/>
      <c r="AI83" s="994"/>
      <c r="AJ83" s="994"/>
      <c r="AK83" s="994"/>
      <c r="AL83" s="994"/>
      <c r="AM83" s="994"/>
      <c r="AN83" s="994"/>
      <c r="AO83" s="994"/>
      <c r="AP83" s="994"/>
      <c r="AQ83" s="994"/>
    </row>
    <row r="84" spans="1:43" ht="10.5" customHeight="1">
      <c r="A84" s="975"/>
      <c r="B84" s="977"/>
      <c r="C84" s="977"/>
      <c r="D84" s="980"/>
      <c r="F84" s="981"/>
      <c r="G84" s="981"/>
      <c r="H84" s="982"/>
      <c r="I84" s="982"/>
      <c r="J84" s="982"/>
      <c r="K84" s="982"/>
      <c r="L84" s="982"/>
      <c r="M84" s="982"/>
      <c r="N84" s="982"/>
      <c r="O84" s="982"/>
      <c r="P84" s="982"/>
      <c r="Q84" s="982"/>
      <c r="R84" s="982"/>
      <c r="S84" s="982"/>
      <c r="T84" s="982"/>
      <c r="U84" s="982"/>
      <c r="V84" s="982"/>
      <c r="W84" s="983"/>
      <c r="X84" s="983"/>
      <c r="Y84" s="983"/>
      <c r="Z84" s="983"/>
      <c r="AA84" s="983"/>
      <c r="AB84" s="983"/>
      <c r="AC84" s="983"/>
      <c r="AD84" s="983"/>
      <c r="AE84" s="983"/>
      <c r="AF84" s="982"/>
      <c r="AG84" s="982"/>
      <c r="AH84" s="982"/>
      <c r="AI84" s="982"/>
      <c r="AJ84" s="982"/>
      <c r="AK84" s="982"/>
      <c r="AL84" s="982"/>
      <c r="AM84" s="982"/>
      <c r="AN84" s="982"/>
      <c r="AO84" s="982"/>
      <c r="AP84" s="982"/>
      <c r="AQ84" s="982"/>
    </row>
  </sheetData>
  <sheetProtection selectLockedCells="1" selectUnlockedCells="1"/>
  <mergeCells count="251">
    <mergeCell ref="A82:AC82"/>
    <mergeCell ref="AD82:AQ82"/>
    <mergeCell ref="AE66:AE67"/>
    <mergeCell ref="AE15:AE18"/>
    <mergeCell ref="AE19:AE22"/>
    <mergeCell ref="AE69:AL69"/>
    <mergeCell ref="AD22:AD41"/>
    <mergeCell ref="AD14:AD18"/>
    <mergeCell ref="AD62:AD64"/>
    <mergeCell ref="AE40:AE43"/>
    <mergeCell ref="AE44:AE47"/>
    <mergeCell ref="AE48:AE51"/>
    <mergeCell ref="AE52:AE55"/>
    <mergeCell ref="AE56:AE59"/>
    <mergeCell ref="AE60:AE62"/>
    <mergeCell ref="B69:I69"/>
    <mergeCell ref="AE5:AE14"/>
    <mergeCell ref="AE23:AE26"/>
    <mergeCell ref="AE27:AE31"/>
    <mergeCell ref="AE32:AE35"/>
    <mergeCell ref="AE36:AE39"/>
    <mergeCell ref="AF66:AI66"/>
    <mergeCell ref="AJ66:AM66"/>
    <mergeCell ref="AN66:AQ66"/>
    <mergeCell ref="K67:N67"/>
    <mergeCell ref="O67:R67"/>
    <mergeCell ref="S67:V67"/>
    <mergeCell ref="W67:AC67"/>
    <mergeCell ref="AF67:AI67"/>
    <mergeCell ref="AJ67:AM67"/>
    <mergeCell ref="AN67:AQ67"/>
    <mergeCell ref="D65:H65"/>
    <mergeCell ref="J66:J67"/>
    <mergeCell ref="K66:N66"/>
    <mergeCell ref="O66:R66"/>
    <mergeCell ref="S66:V66"/>
    <mergeCell ref="W66:AC66"/>
    <mergeCell ref="J63:J65"/>
    <mergeCell ref="O61:R62"/>
    <mergeCell ref="S61:V62"/>
    <mergeCell ref="W61:AC62"/>
    <mergeCell ref="AF61:AI62"/>
    <mergeCell ref="AJ61:AM62"/>
    <mergeCell ref="AN61:AQ62"/>
    <mergeCell ref="AJ63:AM63"/>
    <mergeCell ref="AN63:AQ63"/>
    <mergeCell ref="K64:N65"/>
    <mergeCell ref="O64:R65"/>
    <mergeCell ref="S64:V65"/>
    <mergeCell ref="W64:AC65"/>
    <mergeCell ref="AF64:AI65"/>
    <mergeCell ref="AJ64:AM65"/>
    <mergeCell ref="AN64:AQ65"/>
    <mergeCell ref="AE63:AE65"/>
    <mergeCell ref="K63:N63"/>
    <mergeCell ref="O63:R63"/>
    <mergeCell ref="S63:V63"/>
    <mergeCell ref="W63:AC63"/>
    <mergeCell ref="AF63:AI63"/>
    <mergeCell ref="J60:J62"/>
    <mergeCell ref="K60:N60"/>
    <mergeCell ref="O60:R60"/>
    <mergeCell ref="S60:V60"/>
    <mergeCell ref="W60:AC60"/>
    <mergeCell ref="AF60:AI60"/>
    <mergeCell ref="AJ56:AM57"/>
    <mergeCell ref="AN56:AQ57"/>
    <mergeCell ref="K58:N59"/>
    <mergeCell ref="O58:R59"/>
    <mergeCell ref="S58:V59"/>
    <mergeCell ref="W58:AC59"/>
    <mergeCell ref="AF58:AI59"/>
    <mergeCell ref="AJ58:AM59"/>
    <mergeCell ref="AN58:AQ59"/>
    <mergeCell ref="J56:J59"/>
    <mergeCell ref="K56:N57"/>
    <mergeCell ref="O56:R57"/>
    <mergeCell ref="S56:V57"/>
    <mergeCell ref="W56:AC57"/>
    <mergeCell ref="AF56:AI57"/>
    <mergeCell ref="AJ60:AM60"/>
    <mergeCell ref="AN60:AQ60"/>
    <mergeCell ref="K61:N62"/>
    <mergeCell ref="K48:N49"/>
    <mergeCell ref="O48:R49"/>
    <mergeCell ref="S48:V49"/>
    <mergeCell ref="W48:AC49"/>
    <mergeCell ref="AF48:AI49"/>
    <mergeCell ref="AJ52:AM53"/>
    <mergeCell ref="AN52:AQ53"/>
    <mergeCell ref="K54:N55"/>
    <mergeCell ref="O54:R55"/>
    <mergeCell ref="S54:V55"/>
    <mergeCell ref="W54:AC55"/>
    <mergeCell ref="AF54:AI55"/>
    <mergeCell ref="AJ54:AM55"/>
    <mergeCell ref="AN54:AQ55"/>
    <mergeCell ref="AN44:AQ45"/>
    <mergeCell ref="K46:N47"/>
    <mergeCell ref="O46:R47"/>
    <mergeCell ref="S46:V47"/>
    <mergeCell ref="W46:AC47"/>
    <mergeCell ref="AF46:AI47"/>
    <mergeCell ref="AJ46:AM47"/>
    <mergeCell ref="AN46:AQ47"/>
    <mergeCell ref="J52:J55"/>
    <mergeCell ref="K52:N53"/>
    <mergeCell ref="O52:R53"/>
    <mergeCell ref="S52:V53"/>
    <mergeCell ref="W52:AC53"/>
    <mergeCell ref="AF52:AI53"/>
    <mergeCell ref="AJ48:AM49"/>
    <mergeCell ref="AN48:AQ49"/>
    <mergeCell ref="K50:N51"/>
    <mergeCell ref="O50:R51"/>
    <mergeCell ref="S50:V51"/>
    <mergeCell ref="W50:AC51"/>
    <mergeCell ref="AF50:AI51"/>
    <mergeCell ref="AJ50:AM51"/>
    <mergeCell ref="AN50:AQ51"/>
    <mergeCell ref="J48:J51"/>
    <mergeCell ref="E44:I44"/>
    <mergeCell ref="J44:J47"/>
    <mergeCell ref="K44:N45"/>
    <mergeCell ref="O44:R45"/>
    <mergeCell ref="S44:V45"/>
    <mergeCell ref="W44:AC45"/>
    <mergeCell ref="E47:F47"/>
    <mergeCell ref="AF40:AI41"/>
    <mergeCell ref="AJ40:AM41"/>
    <mergeCell ref="AF44:AI45"/>
    <mergeCell ref="AJ44:AM45"/>
    <mergeCell ref="AN40:AQ41"/>
    <mergeCell ref="K42:N43"/>
    <mergeCell ref="O42:R43"/>
    <mergeCell ref="S42:V43"/>
    <mergeCell ref="W42:AC43"/>
    <mergeCell ref="AF42:AI43"/>
    <mergeCell ref="AJ42:AM43"/>
    <mergeCell ref="AN42:AQ43"/>
    <mergeCell ref="E39:I39"/>
    <mergeCell ref="J40:J43"/>
    <mergeCell ref="K40:N41"/>
    <mergeCell ref="O40:R41"/>
    <mergeCell ref="S40:V41"/>
    <mergeCell ref="W40:AC41"/>
    <mergeCell ref="J36:J39"/>
    <mergeCell ref="AJ36:AM37"/>
    <mergeCell ref="AN36:AQ37"/>
    <mergeCell ref="K38:N39"/>
    <mergeCell ref="O38:R39"/>
    <mergeCell ref="S38:V39"/>
    <mergeCell ref="W38:AC39"/>
    <mergeCell ref="AF38:AI39"/>
    <mergeCell ref="AJ38:AM39"/>
    <mergeCell ref="AN38:AQ39"/>
    <mergeCell ref="AJ30:AM31"/>
    <mergeCell ref="AN30:AQ31"/>
    <mergeCell ref="K36:N37"/>
    <mergeCell ref="O36:R37"/>
    <mergeCell ref="S36:V37"/>
    <mergeCell ref="W36:AC37"/>
    <mergeCell ref="AF36:AI37"/>
    <mergeCell ref="J32:J35"/>
    <mergeCell ref="K32:N33"/>
    <mergeCell ref="O32:R33"/>
    <mergeCell ref="S32:V33"/>
    <mergeCell ref="W32:AC33"/>
    <mergeCell ref="AF32:AI33"/>
    <mergeCell ref="AJ32:AM33"/>
    <mergeCell ref="AN32:AQ33"/>
    <mergeCell ref="K34:N35"/>
    <mergeCell ref="O34:R35"/>
    <mergeCell ref="S34:V35"/>
    <mergeCell ref="W34:AC35"/>
    <mergeCell ref="AF34:AI35"/>
    <mergeCell ref="AJ34:AM35"/>
    <mergeCell ref="AN34:AQ35"/>
    <mergeCell ref="W25:AC26"/>
    <mergeCell ref="AF25:AI26"/>
    <mergeCell ref="AJ25:AM26"/>
    <mergeCell ref="AN25:AQ26"/>
    <mergeCell ref="J27:J31"/>
    <mergeCell ref="K27:N29"/>
    <mergeCell ref="O27:R29"/>
    <mergeCell ref="S27:V29"/>
    <mergeCell ref="W27:AC29"/>
    <mergeCell ref="AF27:AI29"/>
    <mergeCell ref="J23:J26"/>
    <mergeCell ref="K23:N24"/>
    <mergeCell ref="O23:R24"/>
    <mergeCell ref="S23:V24"/>
    <mergeCell ref="K25:N26"/>
    <mergeCell ref="O25:R26"/>
    <mergeCell ref="S25:V26"/>
    <mergeCell ref="AJ27:AM29"/>
    <mergeCell ref="AN27:AQ29"/>
    <mergeCell ref="K30:N31"/>
    <mergeCell ref="O30:R31"/>
    <mergeCell ref="S30:V31"/>
    <mergeCell ref="W30:AC31"/>
    <mergeCell ref="AF30:AI31"/>
    <mergeCell ref="AN15:AQ22"/>
    <mergeCell ref="AF23:AI24"/>
    <mergeCell ref="AJ23:AM24"/>
    <mergeCell ref="AN23:AQ24"/>
    <mergeCell ref="D18:I18"/>
    <mergeCell ref="J19:J22"/>
    <mergeCell ref="K19:N20"/>
    <mergeCell ref="O19:R20"/>
    <mergeCell ref="S19:V20"/>
    <mergeCell ref="K21:N22"/>
    <mergeCell ref="O21:R22"/>
    <mergeCell ref="S21:V22"/>
    <mergeCell ref="S15:V16"/>
    <mergeCell ref="W15:AC24"/>
    <mergeCell ref="K17:N18"/>
    <mergeCell ref="K14:N14"/>
    <mergeCell ref="O14:R14"/>
    <mergeCell ref="S14:V14"/>
    <mergeCell ref="W14:AC14"/>
    <mergeCell ref="AF14:AI14"/>
    <mergeCell ref="AJ14:AM14"/>
    <mergeCell ref="O17:R18"/>
    <mergeCell ref="S17:V18"/>
    <mergeCell ref="AF15:AI22"/>
    <mergeCell ref="AJ15:AM22"/>
    <mergeCell ref="K5:V5"/>
    <mergeCell ref="W5:AC9"/>
    <mergeCell ref="AF5:AQ7"/>
    <mergeCell ref="K6:V6"/>
    <mergeCell ref="K7:V7"/>
    <mergeCell ref="K8:V8"/>
    <mergeCell ref="AF8:AQ10"/>
    <mergeCell ref="D10:I10"/>
    <mergeCell ref="E62:H63"/>
    <mergeCell ref="AF11:AI13"/>
    <mergeCell ref="AJ11:AM13"/>
    <mergeCell ref="AN11:AQ13"/>
    <mergeCell ref="O12:R12"/>
    <mergeCell ref="S12:V12"/>
    <mergeCell ref="D9:I9"/>
    <mergeCell ref="K9:N10"/>
    <mergeCell ref="O9:R11"/>
    <mergeCell ref="W10:AC13"/>
    <mergeCell ref="K11:N12"/>
    <mergeCell ref="S11:V11"/>
    <mergeCell ref="AN14:AQ14"/>
    <mergeCell ref="J15:J18"/>
    <mergeCell ref="K15:N16"/>
    <mergeCell ref="O15:R16"/>
  </mergeCells>
  <printOptions horizontalCentered="1"/>
  <pageMargins left="0" right="0" top="0.59055118110236227" bottom="0" header="0.51181102362204722" footer="0.51181102362204722"/>
  <pageSetup paperSize="9" scale="70" firstPageNumber="0" orientation="portrait" useFirstPageNumber="1" r:id="rId1"/>
  <headerFooter alignWithMargins="0"/>
  <colBreaks count="1" manualBreakCount="1">
    <brk id="29"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BH86"/>
  <sheetViews>
    <sheetView showGridLines="0" view="pageBreakPreview" topLeftCell="R43" zoomScale="99" zoomScaleNormal="90" zoomScaleSheetLayoutView="99" workbookViewId="0">
      <selection activeCell="AU35" sqref="AU35"/>
    </sheetView>
  </sheetViews>
  <sheetFormatPr defaultColWidth="9.109375" defaultRowHeight="16.5" customHeight="1"/>
  <cols>
    <col min="1" max="1" width="1.109375" style="984" customWidth="1"/>
    <col min="2" max="2" width="0.6640625" style="60" customWidth="1"/>
    <col min="3" max="3" width="4.33203125" style="60" customWidth="1"/>
    <col min="4" max="4" width="4.5546875" style="60" customWidth="1"/>
    <col min="5" max="5" width="9.6640625" style="60" customWidth="1"/>
    <col min="6" max="6" width="6.33203125" style="60" customWidth="1"/>
    <col min="7" max="7" width="5" style="60" customWidth="1"/>
    <col min="8" max="8" width="5.6640625" style="60" customWidth="1"/>
    <col min="9" max="9" width="14.88671875" style="60" customWidth="1"/>
    <col min="10" max="10" width="4.44140625" style="985" customWidth="1"/>
    <col min="11" max="11" width="5.6640625" style="60" customWidth="1"/>
    <col min="12" max="12" width="4.6640625" style="60" customWidth="1"/>
    <col min="13" max="13" width="5.6640625" style="60" customWidth="1"/>
    <col min="14" max="14" width="4.5546875" style="60" customWidth="1"/>
    <col min="15" max="17" width="5.6640625" style="60" customWidth="1"/>
    <col min="18" max="18" width="3.33203125" style="60" customWidth="1"/>
    <col min="19" max="19" width="1.5546875" style="60" hidden="1" customWidth="1"/>
    <col min="20" max="22" width="5.6640625" style="60" customWidth="1"/>
    <col min="23" max="23" width="3.33203125" style="60" customWidth="1"/>
    <col min="24" max="29" width="4.33203125" style="60" customWidth="1"/>
    <col min="30" max="30" width="3.33203125" style="60" customWidth="1"/>
    <col min="31" max="31" width="1.109375" style="60" hidden="1" customWidth="1"/>
    <col min="32" max="32" width="2.33203125" style="60" customWidth="1"/>
    <col min="33" max="33" width="10.33203125" style="60" customWidth="1"/>
    <col min="34" max="36" width="6.44140625" style="60" customWidth="1"/>
    <col min="37" max="37" width="18.109375" style="60" customWidth="1"/>
    <col min="38" max="40" width="6.44140625" style="60" customWidth="1"/>
    <col min="41" max="41" width="18" style="60" customWidth="1"/>
    <col min="42" max="44" width="5.6640625" style="60" customWidth="1"/>
    <col min="45" max="46" width="22.109375" style="60" customWidth="1"/>
    <col min="47" max="16384" width="9.109375" style="60"/>
  </cols>
  <sheetData>
    <row r="1" spans="1:46" ht="18" customHeight="1">
      <c r="A1" s="975"/>
      <c r="B1" s="1068"/>
      <c r="C1" s="1069"/>
      <c r="D1" s="1070"/>
      <c r="E1" s="1071"/>
      <c r="F1" s="1072"/>
      <c r="G1" s="1072"/>
      <c r="H1" s="1073"/>
      <c r="I1" s="1072"/>
      <c r="J1" s="1072"/>
      <c r="K1" s="1073"/>
      <c r="L1" s="1074"/>
      <c r="M1" s="1074"/>
      <c r="N1" s="1074"/>
      <c r="O1" s="1074"/>
      <c r="P1" s="1074"/>
      <c r="Q1" s="1074"/>
      <c r="R1" s="1074"/>
      <c r="S1" s="1074"/>
      <c r="T1" s="1074"/>
      <c r="U1" s="1074"/>
      <c r="V1" s="1074"/>
      <c r="W1" s="1074"/>
      <c r="X1" s="1074"/>
      <c r="Y1" s="1074"/>
      <c r="Z1" s="1074"/>
      <c r="AA1" s="1074"/>
      <c r="AB1" s="1074"/>
      <c r="AC1" s="1074"/>
      <c r="AD1" s="1074"/>
      <c r="AE1" s="1217"/>
      <c r="AF1" s="860"/>
      <c r="AG1" s="1109"/>
      <c r="AH1" s="1074"/>
      <c r="AI1" s="1074"/>
      <c r="AJ1" s="1074"/>
      <c r="AK1" s="1074"/>
      <c r="AL1" s="1074"/>
      <c r="AM1" s="1074"/>
      <c r="AN1" s="1074"/>
      <c r="AO1" s="1074"/>
      <c r="AP1" s="1074"/>
      <c r="AQ1" s="1074"/>
      <c r="AR1" s="1074"/>
      <c r="AS1" s="1075"/>
      <c r="AT1"/>
    </row>
    <row r="2" spans="1:46" ht="24" customHeight="1">
      <c r="A2" s="975"/>
      <c r="B2" s="1076"/>
      <c r="C2" s="1077"/>
      <c r="D2" s="1078"/>
      <c r="E2" s="1079"/>
      <c r="F2" s="1081" t="s">
        <v>1408</v>
      </c>
      <c r="G2" s="1080"/>
      <c r="H2" s="1081"/>
      <c r="I2" s="1080"/>
      <c r="J2" s="1080"/>
      <c r="L2"/>
      <c r="M2"/>
      <c r="N2"/>
      <c r="O2"/>
      <c r="P2"/>
      <c r="Q2"/>
      <c r="R2"/>
      <c r="S2"/>
      <c r="T2"/>
      <c r="U2"/>
      <c r="V2"/>
      <c r="W2"/>
      <c r="X2"/>
      <c r="Y2"/>
      <c r="Z2"/>
      <c r="AA2"/>
      <c r="AB2"/>
      <c r="AC2"/>
      <c r="AD2"/>
      <c r="AE2" s="1218"/>
      <c r="AF2" s="860"/>
      <c r="AG2" s="1103"/>
      <c r="AH2"/>
      <c r="AI2"/>
      <c r="AJ2"/>
      <c r="AK2"/>
      <c r="AL2"/>
      <c r="AM2"/>
      <c r="AN2"/>
      <c r="AO2"/>
      <c r="AP2"/>
      <c r="AQ2"/>
      <c r="AR2"/>
      <c r="AS2" s="860"/>
      <c r="AT2"/>
    </row>
    <row r="3" spans="1:46" ht="24" customHeight="1">
      <c r="A3" s="975"/>
      <c r="B3" s="1076"/>
      <c r="C3" s="1077"/>
      <c r="D3" s="1078"/>
      <c r="E3" s="1079"/>
      <c r="F3" s="1288" t="s">
        <v>1981</v>
      </c>
      <c r="G3" s="1080"/>
      <c r="H3" s="1081"/>
      <c r="I3" s="1080"/>
      <c r="J3" s="1080"/>
      <c r="L3"/>
      <c r="M3"/>
      <c r="N3"/>
      <c r="O3"/>
      <c r="P3"/>
      <c r="Q3"/>
      <c r="R3"/>
      <c r="S3"/>
      <c r="T3"/>
      <c r="U3"/>
      <c r="V3"/>
      <c r="W3"/>
      <c r="X3"/>
      <c r="Y3"/>
      <c r="Z3"/>
      <c r="AA3"/>
      <c r="AB3"/>
      <c r="AC3"/>
      <c r="AD3"/>
      <c r="AE3" s="1218"/>
      <c r="AF3"/>
      <c r="AG3" s="1103"/>
      <c r="AH3"/>
      <c r="AI3"/>
      <c r="AJ3"/>
      <c r="AK3"/>
      <c r="AL3"/>
      <c r="AM3"/>
      <c r="AN3"/>
      <c r="AO3"/>
      <c r="AP3"/>
      <c r="AQ3"/>
      <c r="AR3"/>
      <c r="AS3" s="1218"/>
      <c r="AT3"/>
    </row>
    <row r="4" spans="1:46" ht="24.6" customHeight="1">
      <c r="A4" s="976"/>
      <c r="B4" s="1082"/>
      <c r="C4" s="1237"/>
      <c r="D4" s="1238"/>
      <c r="E4" s="1239"/>
      <c r="F4" s="1240"/>
      <c r="G4" s="1241"/>
      <c r="H4" s="1241"/>
      <c r="I4" s="1241"/>
      <c r="J4" s="1241"/>
      <c r="K4" s="1242"/>
      <c r="L4" s="1242"/>
      <c r="M4" s="1242"/>
      <c r="N4" s="1242"/>
      <c r="O4" s="1242"/>
      <c r="P4" s="1242"/>
      <c r="Q4" s="1242"/>
      <c r="R4" s="1242"/>
      <c r="S4" s="1242"/>
      <c r="T4" s="1242"/>
      <c r="U4" s="1242"/>
      <c r="V4" s="1242"/>
      <c r="W4" s="1242"/>
      <c r="X4" s="1242"/>
      <c r="Y4" s="1242"/>
      <c r="Z4" s="1242"/>
      <c r="AA4" s="1242"/>
      <c r="AB4" s="1242"/>
      <c r="AC4" s="1242"/>
      <c r="AD4" s="1242"/>
      <c r="AE4" s="1243"/>
      <c r="AF4"/>
      <c r="AG4" s="1103"/>
      <c r="AH4" s="1104"/>
      <c r="AI4" s="1104"/>
      <c r="AJ4" s="1104"/>
      <c r="AK4" s="1104"/>
      <c r="AL4" s="1104"/>
      <c r="AM4" s="1104"/>
      <c r="AN4" s="1104"/>
      <c r="AO4" s="1104"/>
      <c r="AP4" s="1104"/>
      <c r="AQ4" s="1104"/>
      <c r="AR4" s="1104"/>
      <c r="AS4" s="1105"/>
      <c r="AT4"/>
    </row>
    <row r="5" spans="1:46" ht="12" customHeight="1">
      <c r="A5" s="975"/>
      <c r="B5" s="1088"/>
      <c r="C5" s="560"/>
      <c r="D5" s="561"/>
      <c r="E5" s="290"/>
      <c r="F5" s="977"/>
      <c r="G5" s="977"/>
      <c r="H5" s="977"/>
      <c r="I5" s="977"/>
      <c r="J5" s="1089"/>
      <c r="K5" s="5379" t="s">
        <v>1718</v>
      </c>
      <c r="L5" s="5380"/>
      <c r="M5" s="5380"/>
      <c r="N5" s="5380"/>
      <c r="O5" s="5380"/>
      <c r="P5" s="5380"/>
      <c r="Q5" s="5380"/>
      <c r="R5" s="5380"/>
      <c r="S5" s="5380"/>
      <c r="T5" s="5380"/>
      <c r="U5" s="5380"/>
      <c r="V5" s="5380"/>
      <c r="W5" s="5381"/>
      <c r="X5" s="5382" t="s">
        <v>1716</v>
      </c>
      <c r="Y5" s="5383"/>
      <c r="Z5" s="5383"/>
      <c r="AA5" s="5383"/>
      <c r="AB5" s="5383"/>
      <c r="AC5" s="5383"/>
      <c r="AD5" s="5383"/>
      <c r="AE5" s="5384"/>
      <c r="AF5" s="1006"/>
      <c r="AG5" s="5408"/>
      <c r="AH5" s="5385" t="s">
        <v>1386</v>
      </c>
      <c r="AI5" s="5385"/>
      <c r="AJ5" s="5385"/>
      <c r="AK5" s="5385"/>
      <c r="AL5" s="5385"/>
      <c r="AM5" s="5385"/>
      <c r="AN5" s="5385"/>
      <c r="AO5" s="5385"/>
      <c r="AP5" s="5385"/>
      <c r="AQ5" s="5385"/>
      <c r="AR5" s="5385"/>
      <c r="AS5" s="5386"/>
      <c r="AT5" s="1014"/>
    </row>
    <row r="6" spans="1:46" ht="12" customHeight="1">
      <c r="A6" s="975"/>
      <c r="B6" s="1090"/>
      <c r="E6" s="117"/>
      <c r="F6" s="117"/>
      <c r="G6" s="1091"/>
      <c r="H6" s="1091"/>
      <c r="I6" s="1092"/>
      <c r="J6" s="1221"/>
      <c r="K6" s="5115" t="s">
        <v>1387</v>
      </c>
      <c r="L6" s="5116"/>
      <c r="M6" s="5116"/>
      <c r="N6" s="5116"/>
      <c r="O6" s="5116"/>
      <c r="P6" s="5116"/>
      <c r="Q6" s="5116"/>
      <c r="R6" s="5116"/>
      <c r="S6" s="5116"/>
      <c r="T6" s="5116"/>
      <c r="U6" s="5116"/>
      <c r="V6" s="5116"/>
      <c r="W6" s="5117"/>
      <c r="X6" s="5109"/>
      <c r="Y6" s="5110"/>
      <c r="Z6" s="5110"/>
      <c r="AA6" s="5110"/>
      <c r="AB6" s="5110"/>
      <c r="AC6" s="5110"/>
      <c r="AD6" s="5110"/>
      <c r="AE6" s="5111"/>
      <c r="AF6" s="1006"/>
      <c r="AG6" s="5409"/>
      <c r="AH6" s="5113"/>
      <c r="AI6" s="5113"/>
      <c r="AJ6" s="5113"/>
      <c r="AK6" s="5113"/>
      <c r="AL6" s="5113"/>
      <c r="AM6" s="5113"/>
      <c r="AN6" s="5113"/>
      <c r="AO6" s="5113"/>
      <c r="AP6" s="5113"/>
      <c r="AQ6" s="5113"/>
      <c r="AR6" s="5113"/>
      <c r="AS6" s="5387"/>
      <c r="AT6" s="1014"/>
    </row>
    <row r="7" spans="1:46" ht="12" customHeight="1">
      <c r="A7" s="975"/>
      <c r="B7" s="1090"/>
      <c r="E7" s="1093"/>
      <c r="F7" s="1093"/>
      <c r="G7" s="1093"/>
      <c r="H7" s="1093"/>
      <c r="I7" s="1093"/>
      <c r="J7" s="1221"/>
      <c r="K7" s="5118" t="s">
        <v>1719</v>
      </c>
      <c r="L7" s="5119"/>
      <c r="M7" s="5119"/>
      <c r="N7" s="5119"/>
      <c r="O7" s="5119"/>
      <c r="P7" s="5119"/>
      <c r="Q7" s="5119"/>
      <c r="R7" s="5119"/>
      <c r="S7" s="5119"/>
      <c r="T7" s="5119"/>
      <c r="U7" s="5119"/>
      <c r="V7" s="5119"/>
      <c r="W7" s="5120"/>
      <c r="X7" s="5109"/>
      <c r="Y7" s="5110"/>
      <c r="Z7" s="5110"/>
      <c r="AA7" s="5110"/>
      <c r="AB7" s="5110"/>
      <c r="AC7" s="5110"/>
      <c r="AD7" s="5110"/>
      <c r="AE7" s="5111"/>
      <c r="AF7" s="1006"/>
      <c r="AG7" s="5409"/>
      <c r="AH7" s="5113"/>
      <c r="AI7" s="5113"/>
      <c r="AJ7" s="5113"/>
      <c r="AK7" s="5113"/>
      <c r="AL7" s="5113"/>
      <c r="AM7" s="5113"/>
      <c r="AN7" s="5113"/>
      <c r="AO7" s="5113"/>
      <c r="AP7" s="5113"/>
      <c r="AQ7" s="5113"/>
      <c r="AR7" s="5113"/>
      <c r="AS7" s="5387"/>
      <c r="AT7" s="1014"/>
    </row>
    <row r="8" spans="1:46" ht="12" customHeight="1">
      <c r="A8" s="975"/>
      <c r="B8" s="1090"/>
      <c r="C8" s="1094"/>
      <c r="J8" s="1222"/>
      <c r="K8" s="5121" t="s">
        <v>1388</v>
      </c>
      <c r="L8" s="5388"/>
      <c r="M8" s="5388"/>
      <c r="N8" s="5388"/>
      <c r="O8" s="5388"/>
      <c r="P8" s="5388"/>
      <c r="Q8" s="5388"/>
      <c r="R8" s="5388"/>
      <c r="S8" s="5388"/>
      <c r="T8" s="5388"/>
      <c r="U8" s="5388"/>
      <c r="V8" s="5388"/>
      <c r="W8" s="5389"/>
      <c r="X8" s="5109"/>
      <c r="Y8" s="5110"/>
      <c r="Z8" s="5110"/>
      <c r="AA8" s="5110"/>
      <c r="AB8" s="5110"/>
      <c r="AC8" s="5110"/>
      <c r="AD8" s="5110"/>
      <c r="AE8" s="5111"/>
      <c r="AF8" s="1006"/>
      <c r="AG8" s="5409"/>
      <c r="AH8" s="5145" t="s">
        <v>1407</v>
      </c>
      <c r="AI8" s="5125"/>
      <c r="AJ8" s="5125"/>
      <c r="AK8" s="5125"/>
      <c r="AL8" s="5125"/>
      <c r="AM8" s="5125"/>
      <c r="AN8" s="5125"/>
      <c r="AO8" s="5125"/>
      <c r="AP8" s="5125"/>
      <c r="AQ8" s="5125"/>
      <c r="AR8" s="5125"/>
      <c r="AS8" s="5390"/>
      <c r="AT8" s="1015"/>
    </row>
    <row r="9" spans="1:46" ht="12" customHeight="1">
      <c r="A9" s="975"/>
      <c r="B9" s="1090"/>
      <c r="C9" s="1094"/>
      <c r="D9" s="5150" t="s">
        <v>1381</v>
      </c>
      <c r="E9" s="5150"/>
      <c r="F9" s="5150"/>
      <c r="G9" s="5150"/>
      <c r="H9" s="5150"/>
      <c r="I9" s="5150"/>
      <c r="J9" s="1095"/>
      <c r="K9" s="5368" t="s">
        <v>1389</v>
      </c>
      <c r="L9" s="5369"/>
      <c r="M9" s="5369"/>
      <c r="N9" s="5370"/>
      <c r="O9" s="5368" t="s">
        <v>1390</v>
      </c>
      <c r="P9" s="5369"/>
      <c r="Q9" s="5369"/>
      <c r="R9" s="5369"/>
      <c r="S9" s="5370"/>
      <c r="T9" s="1244"/>
      <c r="U9" s="1170"/>
      <c r="V9" s="1170"/>
      <c r="W9" s="1223"/>
      <c r="X9" s="5109"/>
      <c r="Y9" s="5110"/>
      <c r="Z9" s="5110"/>
      <c r="AA9" s="5110"/>
      <c r="AB9" s="5110"/>
      <c r="AC9" s="5110"/>
      <c r="AD9" s="5110"/>
      <c r="AE9" s="5111"/>
      <c r="AF9" s="1006"/>
      <c r="AG9" s="5409"/>
      <c r="AH9" s="5125"/>
      <c r="AI9" s="5125"/>
      <c r="AJ9" s="5125"/>
      <c r="AK9" s="5125"/>
      <c r="AL9" s="5125"/>
      <c r="AM9" s="5125"/>
      <c r="AN9" s="5125"/>
      <c r="AO9" s="5125"/>
      <c r="AP9" s="5125"/>
      <c r="AQ9" s="5125"/>
      <c r="AR9" s="5125"/>
      <c r="AS9" s="5390"/>
      <c r="AT9" s="1015"/>
    </row>
    <row r="10" spans="1:46" ht="12" customHeight="1">
      <c r="A10" s="975"/>
      <c r="B10" s="1090"/>
      <c r="C10" s="1094"/>
      <c r="D10" s="5131" t="s">
        <v>1382</v>
      </c>
      <c r="E10" s="5131"/>
      <c r="F10" s="5131"/>
      <c r="G10" s="5131"/>
      <c r="H10" s="5131"/>
      <c r="I10" s="5131"/>
      <c r="J10" s="1095"/>
      <c r="K10" s="5154"/>
      <c r="L10" s="5113"/>
      <c r="M10" s="5113"/>
      <c r="N10" s="5155"/>
      <c r="O10" s="5154"/>
      <c r="P10" s="5113"/>
      <c r="Q10" s="5113"/>
      <c r="R10" s="5113"/>
      <c r="S10" s="5155"/>
      <c r="T10" s="1169"/>
      <c r="U10" s="1170"/>
      <c r="V10" s="1170"/>
      <c r="W10" s="1223"/>
      <c r="X10" s="5156" t="s">
        <v>1717</v>
      </c>
      <c r="Y10" s="5145"/>
      <c r="Z10" s="5145"/>
      <c r="AA10" s="5145"/>
      <c r="AB10" s="5145"/>
      <c r="AC10" s="5145"/>
      <c r="AD10" s="5145"/>
      <c r="AE10" s="5157"/>
      <c r="AF10" s="1006"/>
      <c r="AG10" s="5409"/>
      <c r="AH10" s="5391"/>
      <c r="AI10" s="5391"/>
      <c r="AJ10" s="5391"/>
      <c r="AK10" s="5391"/>
      <c r="AL10" s="5391"/>
      <c r="AM10" s="5391"/>
      <c r="AN10" s="5391"/>
      <c r="AO10" s="5391"/>
      <c r="AP10" s="5391"/>
      <c r="AQ10" s="5391"/>
      <c r="AR10" s="5391"/>
      <c r="AS10" s="5392"/>
      <c r="AT10" s="1015"/>
    </row>
    <row r="11" spans="1:46" ht="13.5" customHeight="1">
      <c r="A11" s="975"/>
      <c r="B11" s="1090"/>
      <c r="C11" s="1096"/>
      <c r="J11" s="1097"/>
      <c r="K11" s="5156" t="s">
        <v>1391</v>
      </c>
      <c r="L11" s="5145"/>
      <c r="M11" s="5145"/>
      <c r="N11" s="5146"/>
      <c r="O11" s="5154"/>
      <c r="P11" s="5113"/>
      <c r="Q11" s="5113"/>
      <c r="R11" s="5113"/>
      <c r="S11" s="5155"/>
      <c r="T11" s="5161" t="s">
        <v>91</v>
      </c>
      <c r="U11" s="5162"/>
      <c r="V11" s="5162"/>
      <c r="W11" s="5163"/>
      <c r="X11" s="5156"/>
      <c r="Y11" s="5145"/>
      <c r="Z11" s="5145"/>
      <c r="AA11" s="5145"/>
      <c r="AB11" s="5145"/>
      <c r="AC11" s="5145"/>
      <c r="AD11" s="5145"/>
      <c r="AE11" s="5157"/>
      <c r="AF11" s="1006"/>
      <c r="AG11" s="5409"/>
      <c r="AH11" s="5359" t="s">
        <v>1523</v>
      </c>
      <c r="AI11" s="5134"/>
      <c r="AJ11" s="5134"/>
      <c r="AK11" s="5360"/>
      <c r="AL11" s="5359" t="s">
        <v>1524</v>
      </c>
      <c r="AM11" s="5134"/>
      <c r="AN11" s="5134"/>
      <c r="AO11" s="5360"/>
      <c r="AP11" s="5359" t="s">
        <v>1525</v>
      </c>
      <c r="AQ11" s="5134"/>
      <c r="AR11" s="5134"/>
      <c r="AS11" s="5365"/>
      <c r="AT11" s="1014"/>
    </row>
    <row r="12" spans="1:46" ht="20.7" customHeight="1">
      <c r="A12" s="975"/>
      <c r="B12" s="1090"/>
      <c r="C12" s="1098"/>
      <c r="E12" s="1093"/>
      <c r="F12" s="1093"/>
      <c r="G12" s="1093"/>
      <c r="H12" s="1093"/>
      <c r="I12" s="1093"/>
      <c r="J12" s="977"/>
      <c r="K12" s="5156"/>
      <c r="L12" s="5145"/>
      <c r="M12" s="5145"/>
      <c r="N12" s="5146"/>
      <c r="O12" s="5156" t="s">
        <v>1392</v>
      </c>
      <c r="P12" s="5145"/>
      <c r="Q12" s="5145"/>
      <c r="R12" s="5145"/>
      <c r="S12" s="5146"/>
      <c r="T12" s="5147" t="s">
        <v>92</v>
      </c>
      <c r="U12" s="5148"/>
      <c r="V12" s="5148"/>
      <c r="W12" s="5149"/>
      <c r="X12" s="5156"/>
      <c r="Y12" s="5145"/>
      <c r="Z12" s="5145"/>
      <c r="AA12" s="5145"/>
      <c r="AB12" s="5145"/>
      <c r="AC12" s="5145"/>
      <c r="AD12" s="5145"/>
      <c r="AE12" s="5157"/>
      <c r="AF12" s="1006"/>
      <c r="AG12" s="5409"/>
      <c r="AH12" s="5136"/>
      <c r="AI12" s="5137"/>
      <c r="AJ12" s="5137"/>
      <c r="AK12" s="5361"/>
      <c r="AL12" s="5136"/>
      <c r="AM12" s="5137"/>
      <c r="AN12" s="5137"/>
      <c r="AO12" s="5361"/>
      <c r="AP12" s="5136"/>
      <c r="AQ12" s="5137"/>
      <c r="AR12" s="5137"/>
      <c r="AS12" s="5366"/>
      <c r="AT12" s="986"/>
    </row>
    <row r="13" spans="1:46" ht="7.95" customHeight="1">
      <c r="A13" s="975"/>
      <c r="B13" s="1090"/>
      <c r="E13" s="1099"/>
      <c r="F13" s="1099"/>
      <c r="G13" s="1099"/>
      <c r="H13" s="1099"/>
      <c r="I13" s="1099"/>
      <c r="J13" s="977"/>
      <c r="K13" s="1224"/>
      <c r="L13" s="1245"/>
      <c r="M13" s="1245"/>
      <c r="N13" s="1246"/>
      <c r="O13" s="1247"/>
      <c r="P13" s="1248"/>
      <c r="Q13" s="1248"/>
      <c r="R13" s="1248"/>
      <c r="S13" s="1249"/>
      <c r="T13" s="1227"/>
      <c r="U13" s="1250"/>
      <c r="V13" s="1250"/>
      <c r="W13" s="1251"/>
      <c r="X13" s="5371"/>
      <c r="Y13" s="5372"/>
      <c r="Z13" s="5372"/>
      <c r="AA13" s="5372"/>
      <c r="AB13" s="5372"/>
      <c r="AC13" s="5372"/>
      <c r="AD13" s="5372"/>
      <c r="AE13" s="5373"/>
      <c r="AF13" s="1006"/>
      <c r="AG13" s="5409"/>
      <c r="AH13" s="5362"/>
      <c r="AI13" s="5363"/>
      <c r="AJ13" s="5363"/>
      <c r="AK13" s="5364"/>
      <c r="AL13" s="5362"/>
      <c r="AM13" s="5363"/>
      <c r="AN13" s="5363"/>
      <c r="AO13" s="5364"/>
      <c r="AP13" s="5362"/>
      <c r="AQ13" s="5363"/>
      <c r="AR13" s="5363"/>
      <c r="AS13" s="5367"/>
      <c r="AT13" s="986"/>
    </row>
    <row r="14" spans="1:46" ht="18" customHeight="1">
      <c r="A14" s="975"/>
      <c r="B14" s="1252"/>
      <c r="C14" s="1253"/>
      <c r="D14" s="1254"/>
      <c r="E14" s="1253"/>
      <c r="F14" s="1253"/>
      <c r="G14" s="1253"/>
      <c r="H14" s="1253"/>
      <c r="I14" s="1253"/>
      <c r="J14" s="977"/>
      <c r="K14" s="5178" t="s">
        <v>1095</v>
      </c>
      <c r="L14" s="5179"/>
      <c r="M14" s="5179"/>
      <c r="N14" s="5179"/>
      <c r="O14" s="5178" t="s">
        <v>1051</v>
      </c>
      <c r="P14" s="5178"/>
      <c r="Q14" s="5179"/>
      <c r="R14" s="5179"/>
      <c r="S14" s="5179"/>
      <c r="T14" s="5402" t="s">
        <v>1052</v>
      </c>
      <c r="U14" s="5403"/>
      <c r="V14" s="5403"/>
      <c r="W14" s="5403"/>
      <c r="X14" s="5404" t="s">
        <v>1053</v>
      </c>
      <c r="Y14" s="5405"/>
      <c r="Z14" s="5405"/>
      <c r="AA14" s="5405"/>
      <c r="AB14" s="5405"/>
      <c r="AC14" s="5405"/>
      <c r="AD14" s="5405"/>
      <c r="AE14" s="5406"/>
      <c r="AF14" s="1006"/>
      <c r="AG14" s="5410"/>
      <c r="AH14" s="5407" t="s">
        <v>1099</v>
      </c>
      <c r="AI14" s="5179"/>
      <c r="AJ14" s="5179"/>
      <c r="AK14" s="5179"/>
      <c r="AL14" s="5393" t="s">
        <v>1100</v>
      </c>
      <c r="AM14" s="5394"/>
      <c r="AN14" s="5394"/>
      <c r="AO14" s="5394"/>
      <c r="AP14" s="5393" t="s">
        <v>1101</v>
      </c>
      <c r="AQ14" s="5394"/>
      <c r="AR14" s="5394"/>
      <c r="AS14" s="5395"/>
      <c r="AT14" s="987"/>
    </row>
    <row r="15" spans="1:46" ht="13.2" customHeight="1">
      <c r="A15" s="975"/>
      <c r="B15" s="2126"/>
      <c r="C15" s="2127"/>
      <c r="D15" s="2127"/>
      <c r="E15" s="2176"/>
      <c r="F15" s="2176"/>
      <c r="G15" s="2176"/>
      <c r="H15" s="2176"/>
      <c r="I15" s="2176"/>
      <c r="J15" s="5396" t="s">
        <v>36</v>
      </c>
      <c r="K15" s="5400"/>
      <c r="L15" s="5171"/>
      <c r="M15" s="5171"/>
      <c r="N15" s="5172"/>
      <c r="O15" s="5176"/>
      <c r="P15" s="5400"/>
      <c r="Q15" s="5171"/>
      <c r="R15" s="5171"/>
      <c r="S15" s="5172"/>
      <c r="T15" s="5176"/>
      <c r="U15" s="5171"/>
      <c r="V15" s="5171"/>
      <c r="W15" s="5172"/>
      <c r="X15" s="5496"/>
      <c r="Y15" s="5472"/>
      <c r="Z15" s="5472"/>
      <c r="AA15" s="5472"/>
      <c r="AB15" s="5472"/>
      <c r="AC15" s="5472"/>
      <c r="AD15" s="5497"/>
      <c r="AE15" s="1255"/>
      <c r="AF15" s="1106"/>
      <c r="AG15" s="5430" t="s">
        <v>36</v>
      </c>
      <c r="AH15" s="5501"/>
      <c r="AI15" s="5196"/>
      <c r="AJ15" s="5196"/>
      <c r="AK15" s="5502"/>
      <c r="AL15" s="5505"/>
      <c r="AM15" s="5205"/>
      <c r="AN15" s="5205"/>
      <c r="AO15" s="5506"/>
      <c r="AP15" s="5479"/>
      <c r="AQ15" s="5196"/>
      <c r="AR15" s="5196"/>
      <c r="AS15" s="5480"/>
      <c r="AT15" s="991"/>
    </row>
    <row r="16" spans="1:46" s="978" customFormat="1" ht="13.2" customHeight="1" thickBot="1">
      <c r="A16" s="975"/>
      <c r="B16" s="2126"/>
      <c r="C16" s="2129">
        <v>5.0999999999999996</v>
      </c>
      <c r="D16" s="2130" t="s">
        <v>1409</v>
      </c>
      <c r="E16" s="2131"/>
      <c r="F16" s="2131"/>
      <c r="G16" s="2131"/>
      <c r="H16" s="2131"/>
      <c r="I16" s="2131"/>
      <c r="J16" s="5397"/>
      <c r="K16" s="5401"/>
      <c r="L16" s="5174"/>
      <c r="M16" s="5174"/>
      <c r="N16" s="5175"/>
      <c r="O16" s="5177"/>
      <c r="P16" s="5401"/>
      <c r="Q16" s="5174"/>
      <c r="R16" s="5174"/>
      <c r="S16" s="5175"/>
      <c r="T16" s="5177"/>
      <c r="U16" s="5174"/>
      <c r="V16" s="5174"/>
      <c r="W16" s="5175"/>
      <c r="X16" s="5216"/>
      <c r="Y16" s="5233"/>
      <c r="Z16" s="5233"/>
      <c r="AA16" s="5233"/>
      <c r="AB16" s="5233"/>
      <c r="AC16" s="5233"/>
      <c r="AD16" s="5498"/>
      <c r="AE16" s="1235"/>
      <c r="AF16" s="1106"/>
      <c r="AG16" s="5430"/>
      <c r="AH16" s="5216"/>
      <c r="AI16" s="5233"/>
      <c r="AJ16" s="5233"/>
      <c r="AK16" s="5503"/>
      <c r="AL16" s="5217"/>
      <c r="AM16" s="5243"/>
      <c r="AN16" s="5243"/>
      <c r="AO16" s="5507"/>
      <c r="AP16" s="5216"/>
      <c r="AQ16" s="5233"/>
      <c r="AR16" s="5233"/>
      <c r="AS16" s="5481"/>
      <c r="AT16" s="991"/>
    </row>
    <row r="17" spans="1:46" s="978" customFormat="1" ht="13.2" customHeight="1" thickTop="1" thickBot="1">
      <c r="A17" s="975"/>
      <c r="B17" s="2126"/>
      <c r="C17" s="2137"/>
      <c r="D17" s="2134" t="s">
        <v>1393</v>
      </c>
      <c r="E17" s="2131"/>
      <c r="F17" s="2131"/>
      <c r="G17" s="2131"/>
      <c r="H17" s="2131"/>
      <c r="I17" s="2131"/>
      <c r="J17" s="5398"/>
      <c r="K17" s="5191"/>
      <c r="L17" s="5191"/>
      <c r="M17" s="5191"/>
      <c r="N17" s="5191"/>
      <c r="O17" s="5229"/>
      <c r="P17" s="5229"/>
      <c r="Q17" s="5229"/>
      <c r="R17" s="5229"/>
      <c r="S17" s="5229"/>
      <c r="T17" s="5193">
        <f>K17+O17</f>
        <v>0</v>
      </c>
      <c r="U17" s="5193"/>
      <c r="V17" s="5193"/>
      <c r="W17" s="5193"/>
      <c r="X17" s="5199"/>
      <c r="Y17" s="5233"/>
      <c r="Z17" s="5233"/>
      <c r="AA17" s="5233"/>
      <c r="AB17" s="5233"/>
      <c r="AC17" s="5233"/>
      <c r="AD17" s="5498"/>
      <c r="AE17" s="1235"/>
      <c r="AF17" s="1106"/>
      <c r="AG17" s="5430"/>
      <c r="AH17" s="5216"/>
      <c r="AI17" s="5233"/>
      <c r="AJ17" s="5233"/>
      <c r="AK17" s="5499"/>
      <c r="AL17" s="5217"/>
      <c r="AM17" s="5243"/>
      <c r="AN17" s="5243"/>
      <c r="AO17" s="5253"/>
      <c r="AP17" s="5216"/>
      <c r="AQ17" s="5233"/>
      <c r="AR17" s="5233"/>
      <c r="AS17" s="5214"/>
      <c r="AT17" s="991"/>
    </row>
    <row r="18" spans="1:46" ht="13.2" customHeight="1" thickTop="1" thickBot="1">
      <c r="A18" s="975"/>
      <c r="B18" s="2132"/>
      <c r="C18" s="2133"/>
      <c r="D18" s="5218"/>
      <c r="E18" s="5219"/>
      <c r="F18" s="5219"/>
      <c r="G18" s="5219"/>
      <c r="H18" s="5219"/>
      <c r="I18" s="5132"/>
      <c r="J18" s="5399"/>
      <c r="K18" s="5192"/>
      <c r="L18" s="5192"/>
      <c r="M18" s="5192"/>
      <c r="N18" s="5192"/>
      <c r="O18" s="5230"/>
      <c r="P18" s="5230"/>
      <c r="Q18" s="5230"/>
      <c r="R18" s="5230"/>
      <c r="S18" s="5230"/>
      <c r="T18" s="5194"/>
      <c r="U18" s="5194"/>
      <c r="V18" s="5194"/>
      <c r="W18" s="5194"/>
      <c r="X18" s="5199"/>
      <c r="Y18" s="5233"/>
      <c r="Z18" s="5233"/>
      <c r="AA18" s="5233"/>
      <c r="AB18" s="5233"/>
      <c r="AC18" s="5233"/>
      <c r="AD18" s="5499"/>
      <c r="AE18" s="1235"/>
      <c r="AF18" s="1106"/>
      <c r="AG18" s="5494"/>
      <c r="AH18" s="5216"/>
      <c r="AI18" s="5233"/>
      <c r="AJ18" s="5233"/>
      <c r="AK18" s="5503"/>
      <c r="AL18" s="5217"/>
      <c r="AM18" s="5243"/>
      <c r="AN18" s="5243"/>
      <c r="AO18" s="5507"/>
      <c r="AP18" s="5216"/>
      <c r="AQ18" s="5233"/>
      <c r="AR18" s="5233"/>
      <c r="AS18" s="5481"/>
      <c r="AT18" s="991"/>
    </row>
    <row r="19" spans="1:46" ht="13.2" customHeight="1" thickTop="1">
      <c r="A19" s="975"/>
      <c r="B19" s="2132"/>
      <c r="C19" s="2129">
        <v>5.2</v>
      </c>
      <c r="D19" s="2135" t="s">
        <v>1411</v>
      </c>
      <c r="E19" s="2136"/>
      <c r="F19" s="2136"/>
      <c r="G19" s="2136"/>
      <c r="H19" s="2136"/>
      <c r="I19" s="2136"/>
      <c r="J19" s="5374" t="s">
        <v>37</v>
      </c>
      <c r="K19" s="5225"/>
      <c r="L19" s="5223"/>
      <c r="M19" s="5223"/>
      <c r="N19" s="5224"/>
      <c r="O19" s="5225"/>
      <c r="P19" s="5222"/>
      <c r="Q19" s="5223"/>
      <c r="R19" s="5223"/>
      <c r="S19" s="5224"/>
      <c r="T19" s="5226"/>
      <c r="U19" s="5227"/>
      <c r="V19" s="5227"/>
      <c r="W19" s="5228"/>
      <c r="X19" s="5216"/>
      <c r="Y19" s="5233"/>
      <c r="Z19" s="5233"/>
      <c r="AA19" s="5233"/>
      <c r="AB19" s="5233"/>
      <c r="AC19" s="5233"/>
      <c r="AD19" s="5499"/>
      <c r="AE19" s="1235"/>
      <c r="AF19" s="1106"/>
      <c r="AG19" s="5429" t="s">
        <v>37</v>
      </c>
      <c r="AH19" s="5216"/>
      <c r="AI19" s="5233"/>
      <c r="AJ19" s="5233"/>
      <c r="AK19" s="5503"/>
      <c r="AL19" s="5217"/>
      <c r="AM19" s="5243"/>
      <c r="AN19" s="5243"/>
      <c r="AO19" s="5507"/>
      <c r="AP19" s="5216"/>
      <c r="AQ19" s="5233"/>
      <c r="AR19" s="5233"/>
      <c r="AS19" s="5481"/>
      <c r="AT19" s="991"/>
    </row>
    <row r="20" spans="1:46" ht="13.2" customHeight="1" thickBot="1">
      <c r="A20" s="975"/>
      <c r="B20" s="2132"/>
      <c r="C20" s="2137"/>
      <c r="D20" s="2137" t="s">
        <v>1410</v>
      </c>
      <c r="E20" s="2136"/>
      <c r="F20" s="2136"/>
      <c r="G20" s="2136"/>
      <c r="H20" s="2136"/>
      <c r="I20" s="2136"/>
      <c r="J20" s="5375"/>
      <c r="K20" s="5225"/>
      <c r="L20" s="5223"/>
      <c r="M20" s="5223"/>
      <c r="N20" s="5224"/>
      <c r="O20" s="5225"/>
      <c r="P20" s="5222"/>
      <c r="Q20" s="5223"/>
      <c r="R20" s="5223"/>
      <c r="S20" s="5224"/>
      <c r="T20" s="5226"/>
      <c r="U20" s="5227"/>
      <c r="V20" s="5227"/>
      <c r="W20" s="5228"/>
      <c r="X20" s="5216"/>
      <c r="Y20" s="5233"/>
      <c r="Z20" s="5233"/>
      <c r="AA20" s="5233"/>
      <c r="AB20" s="5233"/>
      <c r="AC20" s="5233"/>
      <c r="AD20" s="5499"/>
      <c r="AE20" s="1235"/>
      <c r="AF20" s="1106"/>
      <c r="AG20" s="5430"/>
      <c r="AH20" s="5216"/>
      <c r="AI20" s="5233"/>
      <c r="AJ20" s="5233"/>
      <c r="AK20" s="5503"/>
      <c r="AL20" s="5217"/>
      <c r="AM20" s="5243"/>
      <c r="AN20" s="5243"/>
      <c r="AO20" s="5507"/>
      <c r="AP20" s="5216"/>
      <c r="AQ20" s="5233"/>
      <c r="AR20" s="5233"/>
      <c r="AS20" s="5481"/>
      <c r="AT20" s="991"/>
    </row>
    <row r="21" spans="1:46" ht="13.2" customHeight="1" thickTop="1" thickBot="1">
      <c r="A21" s="975"/>
      <c r="B21" s="2132"/>
      <c r="C21" s="2138"/>
      <c r="D21" s="2134" t="s">
        <v>1413</v>
      </c>
      <c r="E21" s="2139"/>
      <c r="F21" s="2139"/>
      <c r="G21" s="2139"/>
      <c r="H21" s="2139"/>
      <c r="I21" s="2139"/>
      <c r="J21" s="5376"/>
      <c r="K21" s="5191"/>
      <c r="L21" s="5191"/>
      <c r="M21" s="5191"/>
      <c r="N21" s="5191"/>
      <c r="O21" s="5229"/>
      <c r="P21" s="5229"/>
      <c r="Q21" s="5229"/>
      <c r="R21" s="5229"/>
      <c r="S21" s="5229"/>
      <c r="T21" s="5193">
        <f>K21+O21</f>
        <v>0</v>
      </c>
      <c r="U21" s="5193"/>
      <c r="V21" s="5193"/>
      <c r="W21" s="5193"/>
      <c r="X21" s="5199"/>
      <c r="Y21" s="5233"/>
      <c r="Z21" s="5233"/>
      <c r="AA21" s="5233"/>
      <c r="AB21" s="5233"/>
      <c r="AC21" s="5233"/>
      <c r="AD21" s="5499"/>
      <c r="AE21" s="1235"/>
      <c r="AF21" s="1106"/>
      <c r="AG21" s="5430"/>
      <c r="AH21" s="5216"/>
      <c r="AI21" s="5233"/>
      <c r="AJ21" s="5233"/>
      <c r="AK21" s="5503"/>
      <c r="AL21" s="5217"/>
      <c r="AM21" s="5243"/>
      <c r="AN21" s="5243"/>
      <c r="AO21" s="5507"/>
      <c r="AP21" s="5216"/>
      <c r="AQ21" s="5233"/>
      <c r="AR21" s="5233"/>
      <c r="AS21" s="5481"/>
      <c r="AT21" s="991"/>
    </row>
    <row r="22" spans="1:46" ht="13.2" customHeight="1" thickTop="1" thickBot="1">
      <c r="A22" s="975"/>
      <c r="B22" s="2132"/>
      <c r="C22" s="2138"/>
      <c r="D22" s="2140" t="s">
        <v>1412</v>
      </c>
      <c r="E22" s="2139"/>
      <c r="F22" s="2139"/>
      <c r="G22" s="2139"/>
      <c r="H22" s="2139"/>
      <c r="I22" s="2139"/>
      <c r="J22" s="5376"/>
      <c r="K22" s="5192"/>
      <c r="L22" s="5192"/>
      <c r="M22" s="5192"/>
      <c r="N22" s="5192"/>
      <c r="O22" s="5230"/>
      <c r="P22" s="5230"/>
      <c r="Q22" s="5230"/>
      <c r="R22" s="5230"/>
      <c r="S22" s="5230"/>
      <c r="T22" s="5194"/>
      <c r="U22" s="5194"/>
      <c r="V22" s="5194"/>
      <c r="W22" s="5194"/>
      <c r="X22" s="5313"/>
      <c r="Y22" s="5313"/>
      <c r="Z22" s="5313"/>
      <c r="AA22" s="5313"/>
      <c r="AB22" s="5313"/>
      <c r="AC22" s="5313"/>
      <c r="AD22" s="5500"/>
      <c r="AE22" s="1235"/>
      <c r="AF22" s="1106"/>
      <c r="AG22" s="5494"/>
      <c r="AH22" s="5482"/>
      <c r="AI22" s="5483"/>
      <c r="AJ22" s="5483"/>
      <c r="AK22" s="5504"/>
      <c r="AL22" s="5508"/>
      <c r="AM22" s="5509"/>
      <c r="AN22" s="5509"/>
      <c r="AO22" s="5510"/>
      <c r="AP22" s="5482"/>
      <c r="AQ22" s="5483"/>
      <c r="AR22" s="5483"/>
      <c r="AS22" s="5484"/>
      <c r="AT22" s="991"/>
    </row>
    <row r="23" spans="1:46" ht="13.2" customHeight="1" thickTop="1">
      <c r="A23" s="975"/>
      <c r="B23" s="2132"/>
      <c r="C23" s="2141">
        <v>5.3</v>
      </c>
      <c r="D23" s="2138" t="s">
        <v>147</v>
      </c>
      <c r="E23" s="2142"/>
      <c r="F23" s="2143"/>
      <c r="G23" s="2143"/>
      <c r="H23" s="2143"/>
      <c r="I23" s="2143"/>
      <c r="J23" s="5411" t="s">
        <v>38</v>
      </c>
      <c r="K23" s="5217"/>
      <c r="L23" s="5208"/>
      <c r="M23" s="5208"/>
      <c r="N23" s="5209"/>
      <c r="O23" s="5217"/>
      <c r="P23" s="5208"/>
      <c r="Q23" s="5208"/>
      <c r="R23" s="5208"/>
      <c r="S23" s="5209"/>
      <c r="T23" s="5249"/>
      <c r="U23" s="5378"/>
      <c r="V23" s="5378"/>
      <c r="W23" s="5251"/>
      <c r="X23" s="2189"/>
      <c r="Y23" s="2190"/>
      <c r="Z23" s="2190"/>
      <c r="AA23" s="2190"/>
      <c r="AB23" s="2190"/>
      <c r="AC23" s="2190"/>
      <c r="AD23" s="2190"/>
      <c r="AE23" s="1235"/>
      <c r="AF23" s="1106"/>
      <c r="AG23" s="5429" t="s">
        <v>38</v>
      </c>
      <c r="AH23" s="5195"/>
      <c r="AI23" s="5196"/>
      <c r="AJ23" s="5196"/>
      <c r="AK23" s="5197"/>
      <c r="AL23" s="5204"/>
      <c r="AM23" s="5205"/>
      <c r="AN23" s="5205"/>
      <c r="AO23" s="5206"/>
      <c r="AP23" s="5195"/>
      <c r="AQ23" s="5196"/>
      <c r="AR23" s="5196"/>
      <c r="AS23" s="5213"/>
      <c r="AT23" s="992"/>
    </row>
    <row r="24" spans="1:46" ht="13.2" customHeight="1" thickBot="1">
      <c r="A24" s="975"/>
      <c r="B24" s="2132"/>
      <c r="C24" s="2138"/>
      <c r="D24" s="2134" t="s">
        <v>1141</v>
      </c>
      <c r="E24" s="2142"/>
      <c r="F24" s="2143"/>
      <c r="G24" s="2143"/>
      <c r="H24" s="2143"/>
      <c r="I24" s="2143"/>
      <c r="J24" s="5375"/>
      <c r="K24" s="5217"/>
      <c r="L24" s="5208"/>
      <c r="M24" s="5208"/>
      <c r="N24" s="5209"/>
      <c r="O24" s="5217"/>
      <c r="P24" s="5208"/>
      <c r="Q24" s="5208"/>
      <c r="R24" s="5208"/>
      <c r="S24" s="5209"/>
      <c r="T24" s="5249"/>
      <c r="U24" s="5378"/>
      <c r="V24" s="5378"/>
      <c r="W24" s="5251"/>
      <c r="X24" s="2189"/>
      <c r="Y24" s="2799"/>
      <c r="Z24" s="2799"/>
      <c r="AA24" s="2799"/>
      <c r="AB24" s="2799"/>
      <c r="AC24" s="2799"/>
      <c r="AD24" s="2799"/>
      <c r="AE24" s="1235"/>
      <c r="AF24" s="1106"/>
      <c r="AG24" s="5430"/>
      <c r="AH24" s="5216"/>
      <c r="AI24" s="5199"/>
      <c r="AJ24" s="5199"/>
      <c r="AK24" s="5200"/>
      <c r="AL24" s="5217"/>
      <c r="AM24" s="5208"/>
      <c r="AN24" s="5208"/>
      <c r="AO24" s="5209"/>
      <c r="AP24" s="5216"/>
      <c r="AQ24" s="5199"/>
      <c r="AR24" s="5199"/>
      <c r="AS24" s="5214"/>
      <c r="AT24" s="992"/>
    </row>
    <row r="25" spans="1:46" s="978" customFormat="1" ht="13.2" customHeight="1" thickTop="1" thickBot="1">
      <c r="A25" s="975"/>
      <c r="B25" s="2132"/>
      <c r="C25" s="2133"/>
      <c r="D25" s="2138" t="s">
        <v>160</v>
      </c>
      <c r="E25" s="2138" t="s">
        <v>161</v>
      </c>
      <c r="F25" s="2144"/>
      <c r="G25" s="2144"/>
      <c r="H25" s="2144"/>
      <c r="I25" s="2144"/>
      <c r="J25" s="5376"/>
      <c r="K25" s="5255"/>
      <c r="L25" s="5255"/>
      <c r="M25" s="5255"/>
      <c r="N25" s="5255"/>
      <c r="O25" s="5255"/>
      <c r="P25" s="5255"/>
      <c r="Q25" s="5255"/>
      <c r="R25" s="5255"/>
      <c r="S25" s="5255"/>
      <c r="T25" s="5193">
        <f>K25+O25</f>
        <v>0</v>
      </c>
      <c r="U25" s="5193"/>
      <c r="V25" s="5193"/>
      <c r="W25" s="5193"/>
      <c r="X25" s="5234"/>
      <c r="Y25" s="5234"/>
      <c r="Z25" s="5234"/>
      <c r="AA25" s="5234"/>
      <c r="AB25" s="5234"/>
      <c r="AC25" s="5234"/>
      <c r="AD25" s="5234"/>
      <c r="AE25" s="5234"/>
      <c r="AF25" s="1107"/>
      <c r="AG25" s="5431"/>
      <c r="AH25" s="5238"/>
      <c r="AI25" s="5238"/>
      <c r="AJ25" s="5238"/>
      <c r="AK25" s="5238"/>
      <c r="AL25" s="5238"/>
      <c r="AM25" s="5238"/>
      <c r="AN25" s="5238"/>
      <c r="AO25" s="5238"/>
      <c r="AP25" s="5449">
        <f>AH25+AL25</f>
        <v>0</v>
      </c>
      <c r="AQ25" s="5449"/>
      <c r="AR25" s="5449"/>
      <c r="AS25" s="5449"/>
      <c r="AT25" s="1016"/>
    </row>
    <row r="26" spans="1:46" ht="13.2" customHeight="1" thickTop="1" thickBot="1">
      <c r="A26" s="975"/>
      <c r="B26" s="2132"/>
      <c r="C26" s="2133"/>
      <c r="D26" s="2138"/>
      <c r="E26" s="2140" t="s">
        <v>1089</v>
      </c>
      <c r="F26" s="2144"/>
      <c r="G26" s="2144"/>
      <c r="H26" s="2144"/>
      <c r="I26" s="2145"/>
      <c r="J26" s="5376"/>
      <c r="K26" s="5237"/>
      <c r="L26" s="5237"/>
      <c r="M26" s="5237"/>
      <c r="N26" s="5237"/>
      <c r="O26" s="5237"/>
      <c r="P26" s="5237"/>
      <c r="Q26" s="5237"/>
      <c r="R26" s="5237"/>
      <c r="S26" s="5237"/>
      <c r="T26" s="5194"/>
      <c r="U26" s="5194"/>
      <c r="V26" s="5194"/>
      <c r="W26" s="5194"/>
      <c r="X26" s="5235"/>
      <c r="Y26" s="5235"/>
      <c r="Z26" s="5235"/>
      <c r="AA26" s="5235"/>
      <c r="AB26" s="5235"/>
      <c r="AC26" s="5235"/>
      <c r="AD26" s="5235"/>
      <c r="AE26" s="5235"/>
      <c r="AF26" s="1107"/>
      <c r="AG26" s="5432"/>
      <c r="AH26" s="5235"/>
      <c r="AI26" s="5235"/>
      <c r="AJ26" s="5235"/>
      <c r="AK26" s="5235"/>
      <c r="AL26" s="5235"/>
      <c r="AM26" s="5235"/>
      <c r="AN26" s="5235"/>
      <c r="AO26" s="5235"/>
      <c r="AP26" s="5450"/>
      <c r="AQ26" s="5450"/>
      <c r="AR26" s="5450"/>
      <c r="AS26" s="5450"/>
      <c r="AT26" s="1016"/>
    </row>
    <row r="27" spans="1:46" ht="13.2" customHeight="1" thickTop="1">
      <c r="A27" s="975"/>
      <c r="B27" s="2132"/>
      <c r="C27" s="2133"/>
      <c r="D27" s="2130" t="s">
        <v>162</v>
      </c>
      <c r="E27" s="2130" t="s">
        <v>163</v>
      </c>
      <c r="F27" s="2139"/>
      <c r="G27" s="2139"/>
      <c r="H27" s="2139"/>
      <c r="I27" s="2139"/>
      <c r="J27" s="5377" t="s">
        <v>39</v>
      </c>
      <c r="K27" s="5217"/>
      <c r="L27" s="5208"/>
      <c r="M27" s="5208"/>
      <c r="N27" s="5209"/>
      <c r="O27" s="5217"/>
      <c r="P27" s="5208"/>
      <c r="Q27" s="5208"/>
      <c r="R27" s="5208"/>
      <c r="S27" s="5209"/>
      <c r="T27" s="5249"/>
      <c r="U27" s="5378"/>
      <c r="V27" s="5378"/>
      <c r="W27" s="5251"/>
      <c r="X27" s="5217"/>
      <c r="Y27" s="5208"/>
      <c r="Z27" s="5208"/>
      <c r="AA27" s="5208"/>
      <c r="AB27" s="5208"/>
      <c r="AC27" s="5208"/>
      <c r="AD27" s="5208"/>
      <c r="AE27" s="5252"/>
      <c r="AF27" s="1108"/>
      <c r="AG27" s="5442" t="s">
        <v>39</v>
      </c>
      <c r="AH27" s="5217"/>
      <c r="AI27" s="5208"/>
      <c r="AJ27" s="5208"/>
      <c r="AK27" s="5209"/>
      <c r="AL27" s="5217"/>
      <c r="AM27" s="5208"/>
      <c r="AN27" s="5208"/>
      <c r="AO27" s="5209"/>
      <c r="AP27" s="5217"/>
      <c r="AQ27" s="5208"/>
      <c r="AR27" s="5208"/>
      <c r="AS27" s="5252"/>
      <c r="AT27" s="1003"/>
    </row>
    <row r="28" spans="1:46" ht="13.2" customHeight="1" thickBot="1">
      <c r="A28" s="975"/>
      <c r="B28" s="2132"/>
      <c r="C28" s="2133"/>
      <c r="D28" s="2138"/>
      <c r="E28" s="2146" t="s">
        <v>1090</v>
      </c>
      <c r="F28" s="2139"/>
      <c r="G28" s="2139"/>
      <c r="H28" s="2139"/>
      <c r="I28" s="2139"/>
      <c r="J28" s="5241"/>
      <c r="K28" s="5217"/>
      <c r="L28" s="5243"/>
      <c r="M28" s="5243"/>
      <c r="N28" s="5209"/>
      <c r="O28" s="5217"/>
      <c r="P28" s="5243"/>
      <c r="Q28" s="5243"/>
      <c r="R28" s="5243"/>
      <c r="S28" s="5209"/>
      <c r="T28" s="5249"/>
      <c r="U28" s="5247"/>
      <c r="V28" s="5247"/>
      <c r="W28" s="5251"/>
      <c r="X28" s="5217"/>
      <c r="Y28" s="5243"/>
      <c r="Z28" s="5243"/>
      <c r="AA28" s="5243"/>
      <c r="AB28" s="5243"/>
      <c r="AC28" s="5243"/>
      <c r="AD28" s="5243"/>
      <c r="AE28" s="5252"/>
      <c r="AF28" s="1108"/>
      <c r="AG28" s="5420"/>
      <c r="AH28" s="5217"/>
      <c r="AI28" s="5243"/>
      <c r="AJ28" s="5243"/>
      <c r="AK28" s="5209"/>
      <c r="AL28" s="5217"/>
      <c r="AM28" s="5243"/>
      <c r="AN28" s="5243"/>
      <c r="AO28" s="5209"/>
      <c r="AP28" s="5217"/>
      <c r="AQ28" s="5243"/>
      <c r="AR28" s="5243"/>
      <c r="AS28" s="5252"/>
      <c r="AT28" s="1003"/>
    </row>
    <row r="29" spans="1:46" ht="13.2" customHeight="1" thickTop="1" thickBot="1">
      <c r="A29" s="975"/>
      <c r="B29" s="2132"/>
      <c r="C29" s="2133"/>
      <c r="D29" s="2138"/>
      <c r="E29" s="2130" t="s">
        <v>1395</v>
      </c>
      <c r="F29" s="2139"/>
      <c r="G29" s="2139"/>
      <c r="H29" s="2139"/>
      <c r="I29" s="2139"/>
      <c r="J29" s="5241"/>
      <c r="K29" s="5256"/>
      <c r="L29" s="5256"/>
      <c r="M29" s="5256"/>
      <c r="N29" s="5256"/>
      <c r="O29" s="5256"/>
      <c r="P29" s="5256"/>
      <c r="Q29" s="5256"/>
      <c r="R29" s="5256"/>
      <c r="S29" s="5256"/>
      <c r="T29" s="5193">
        <f>K29+O29</f>
        <v>0</v>
      </c>
      <c r="U29" s="5193"/>
      <c r="V29" s="5193"/>
      <c r="W29" s="5193"/>
      <c r="X29" s="5258"/>
      <c r="Y29" s="5258"/>
      <c r="Z29" s="5258"/>
      <c r="AA29" s="5258"/>
      <c r="AB29" s="5258"/>
      <c r="AC29" s="5258"/>
      <c r="AD29" s="5258"/>
      <c r="AE29" s="5258"/>
      <c r="AF29" s="1236"/>
      <c r="AG29" s="5421"/>
      <c r="AH29" s="5260"/>
      <c r="AI29" s="5260"/>
      <c r="AJ29" s="5260"/>
      <c r="AK29" s="5260"/>
      <c r="AL29" s="5260"/>
      <c r="AM29" s="5260"/>
      <c r="AN29" s="5260"/>
      <c r="AO29" s="5260"/>
      <c r="AP29" s="5449">
        <f>AH29+AL29</f>
        <v>0</v>
      </c>
      <c r="AQ29" s="5449"/>
      <c r="AR29" s="5449"/>
      <c r="AS29" s="5449"/>
      <c r="AT29" s="1016"/>
    </row>
    <row r="30" spans="1:46" ht="13.2" customHeight="1" thickTop="1" thickBot="1">
      <c r="A30" s="975"/>
      <c r="B30" s="2132"/>
      <c r="C30" s="2133"/>
      <c r="D30" s="2138"/>
      <c r="E30" s="2147" t="s">
        <v>1396</v>
      </c>
      <c r="F30" s="2130"/>
      <c r="G30" s="2130"/>
      <c r="H30" s="2130"/>
      <c r="I30" s="2130"/>
      <c r="J30" s="5242"/>
      <c r="K30" s="5257"/>
      <c r="L30" s="5257"/>
      <c r="M30" s="5257"/>
      <c r="N30" s="5257"/>
      <c r="O30" s="5257"/>
      <c r="P30" s="5257"/>
      <c r="Q30" s="5257"/>
      <c r="R30" s="5257"/>
      <c r="S30" s="5257"/>
      <c r="T30" s="5194"/>
      <c r="U30" s="5194"/>
      <c r="V30" s="5194"/>
      <c r="W30" s="5194"/>
      <c r="X30" s="5259"/>
      <c r="Y30" s="5259"/>
      <c r="Z30" s="5259"/>
      <c r="AA30" s="5259"/>
      <c r="AB30" s="5259"/>
      <c r="AC30" s="5259"/>
      <c r="AD30" s="5259"/>
      <c r="AE30" s="5259"/>
      <c r="AF30" s="1236"/>
      <c r="AG30" s="5511"/>
      <c r="AH30" s="5257"/>
      <c r="AI30" s="5257"/>
      <c r="AJ30" s="5257"/>
      <c r="AK30" s="5257"/>
      <c r="AL30" s="5257"/>
      <c r="AM30" s="5257"/>
      <c r="AN30" s="5257"/>
      <c r="AO30" s="5257"/>
      <c r="AP30" s="5450"/>
      <c r="AQ30" s="5450"/>
      <c r="AR30" s="5450"/>
      <c r="AS30" s="5450"/>
      <c r="AT30" s="1016"/>
    </row>
    <row r="31" spans="1:46" ht="13.2" customHeight="1" thickTop="1">
      <c r="A31" s="975"/>
      <c r="B31" s="2132"/>
      <c r="C31" s="2133"/>
      <c r="D31" s="2138"/>
      <c r="E31" s="2127"/>
      <c r="F31" s="2130"/>
      <c r="G31" s="2130"/>
      <c r="H31" s="2130"/>
      <c r="I31" s="2130"/>
      <c r="J31" s="5412" t="s">
        <v>40</v>
      </c>
      <c r="K31" s="5266"/>
      <c r="L31" s="5264"/>
      <c r="M31" s="5264"/>
      <c r="N31" s="5265"/>
      <c r="O31" s="5266"/>
      <c r="P31" s="5263"/>
      <c r="Q31" s="5264"/>
      <c r="R31" s="5264"/>
      <c r="S31" s="5265"/>
      <c r="T31" s="5267"/>
      <c r="U31" s="5268"/>
      <c r="V31" s="5268"/>
      <c r="W31" s="5269"/>
      <c r="X31" s="5414"/>
      <c r="Y31" s="5415"/>
      <c r="Z31" s="5415"/>
      <c r="AA31" s="5415"/>
      <c r="AB31" s="5415"/>
      <c r="AC31" s="5415"/>
      <c r="AD31" s="5415"/>
      <c r="AE31" s="5271"/>
      <c r="AF31" s="1010"/>
      <c r="AG31" s="5419" t="s">
        <v>40</v>
      </c>
      <c r="AH31" s="5266"/>
      <c r="AI31" s="5264"/>
      <c r="AJ31" s="5264"/>
      <c r="AK31" s="5416"/>
      <c r="AL31" s="5495"/>
      <c r="AM31" s="5264"/>
      <c r="AN31" s="5264"/>
      <c r="AO31" s="5416"/>
      <c r="AP31" s="5495"/>
      <c r="AQ31" s="5264"/>
      <c r="AR31" s="5264"/>
      <c r="AS31" s="5272"/>
      <c r="AT31" s="1017"/>
    </row>
    <row r="32" spans="1:46" ht="13.2" customHeight="1" thickBot="1">
      <c r="A32" s="975"/>
      <c r="B32" s="2132"/>
      <c r="C32" s="2133"/>
      <c r="D32" s="2660"/>
      <c r="E32" s="2137" t="s">
        <v>1397</v>
      </c>
      <c r="F32" s="2130"/>
      <c r="G32" s="2130"/>
      <c r="H32" s="2130"/>
      <c r="I32" s="2130"/>
      <c r="J32" s="5241"/>
      <c r="K32" s="5266"/>
      <c r="L32" s="5264"/>
      <c r="M32" s="5264"/>
      <c r="N32" s="5265"/>
      <c r="O32" s="5266"/>
      <c r="P32" s="5263"/>
      <c r="Q32" s="5264"/>
      <c r="R32" s="5264"/>
      <c r="S32" s="5265"/>
      <c r="T32" s="5267"/>
      <c r="U32" s="5268"/>
      <c r="V32" s="5268"/>
      <c r="W32" s="5269"/>
      <c r="X32" s="5414"/>
      <c r="Y32" s="5415"/>
      <c r="Z32" s="5415"/>
      <c r="AA32" s="5415"/>
      <c r="AB32" s="5415"/>
      <c r="AC32" s="5415"/>
      <c r="AD32" s="5415"/>
      <c r="AE32" s="5271"/>
      <c r="AF32" s="1010"/>
      <c r="AG32" s="5420"/>
      <c r="AH32" s="5266"/>
      <c r="AI32" s="5264"/>
      <c r="AJ32" s="5264"/>
      <c r="AK32" s="5416"/>
      <c r="AL32" s="5495"/>
      <c r="AM32" s="5264"/>
      <c r="AN32" s="5264"/>
      <c r="AO32" s="5416"/>
      <c r="AP32" s="5495"/>
      <c r="AQ32" s="5264"/>
      <c r="AR32" s="5264"/>
      <c r="AS32" s="5272"/>
      <c r="AT32" s="1017"/>
    </row>
    <row r="33" spans="1:46" ht="13.2" customHeight="1" thickTop="1" thickBot="1">
      <c r="A33" s="975"/>
      <c r="B33" s="2132"/>
      <c r="C33" s="2133"/>
      <c r="D33" s="2138"/>
      <c r="E33" s="2148" t="s">
        <v>1398</v>
      </c>
      <c r="F33" s="2130"/>
      <c r="G33" s="2130"/>
      <c r="H33" s="2130"/>
      <c r="I33" s="2130"/>
      <c r="J33" s="5241"/>
      <c r="K33" s="5256"/>
      <c r="L33" s="5256"/>
      <c r="M33" s="5256"/>
      <c r="N33" s="5256"/>
      <c r="O33" s="5256"/>
      <c r="P33" s="5256"/>
      <c r="Q33" s="5256"/>
      <c r="R33" s="5256"/>
      <c r="S33" s="5256"/>
      <c r="T33" s="5193">
        <f>K33+O33</f>
        <v>0</v>
      </c>
      <c r="U33" s="5193"/>
      <c r="V33" s="5193"/>
      <c r="W33" s="5193"/>
      <c r="X33" s="5258"/>
      <c r="Y33" s="5258"/>
      <c r="Z33" s="5258"/>
      <c r="AA33" s="5258"/>
      <c r="AB33" s="5258"/>
      <c r="AC33" s="5258"/>
      <c r="AD33" s="5258"/>
      <c r="AE33" s="5258"/>
      <c r="AF33" s="1010"/>
      <c r="AG33" s="5421"/>
      <c r="AH33" s="5260"/>
      <c r="AI33" s="5260"/>
      <c r="AJ33" s="5260"/>
      <c r="AK33" s="5260"/>
      <c r="AL33" s="5260"/>
      <c r="AM33" s="5260"/>
      <c r="AN33" s="5260"/>
      <c r="AO33" s="5260"/>
      <c r="AP33" s="5449">
        <f>AH33+AL33</f>
        <v>0</v>
      </c>
      <c r="AQ33" s="5449"/>
      <c r="AR33" s="5449"/>
      <c r="AS33" s="5449"/>
      <c r="AT33" s="1016"/>
    </row>
    <row r="34" spans="1:46" ht="13.2" customHeight="1" thickTop="1" thickBot="1">
      <c r="A34" s="975"/>
      <c r="B34" s="2132"/>
      <c r="C34" s="2133"/>
      <c r="D34" s="2138"/>
      <c r="E34" s="2140"/>
      <c r="F34" s="2130"/>
      <c r="G34" s="2130"/>
      <c r="H34" s="2130"/>
      <c r="I34" s="2130"/>
      <c r="J34" s="5413"/>
      <c r="K34" s="5257"/>
      <c r="L34" s="5257"/>
      <c r="M34" s="5257"/>
      <c r="N34" s="5257"/>
      <c r="O34" s="5257"/>
      <c r="P34" s="5257"/>
      <c r="Q34" s="5257"/>
      <c r="R34" s="5257"/>
      <c r="S34" s="5257"/>
      <c r="T34" s="5194"/>
      <c r="U34" s="5194"/>
      <c r="V34" s="5194"/>
      <c r="W34" s="5194"/>
      <c r="X34" s="5259"/>
      <c r="Y34" s="5259"/>
      <c r="Z34" s="5259"/>
      <c r="AA34" s="5259"/>
      <c r="AB34" s="5259"/>
      <c r="AC34" s="5259"/>
      <c r="AD34" s="5259"/>
      <c r="AE34" s="5259"/>
      <c r="AF34" s="1010"/>
      <c r="AG34" s="5422"/>
      <c r="AH34" s="5257"/>
      <c r="AI34" s="5257"/>
      <c r="AJ34" s="5257"/>
      <c r="AK34" s="5257"/>
      <c r="AL34" s="5257"/>
      <c r="AM34" s="5257"/>
      <c r="AN34" s="5257"/>
      <c r="AO34" s="5257"/>
      <c r="AP34" s="5450"/>
      <c r="AQ34" s="5450"/>
      <c r="AR34" s="5450"/>
      <c r="AS34" s="5450"/>
      <c r="AT34" s="1016"/>
    </row>
    <row r="35" spans="1:46" ht="13.2" customHeight="1" thickTop="1">
      <c r="A35" s="975"/>
      <c r="B35" s="2132"/>
      <c r="C35" s="2133"/>
      <c r="D35" s="2127"/>
      <c r="E35" s="2127"/>
      <c r="F35" s="2139"/>
      <c r="G35" s="2139"/>
      <c r="H35" s="2139"/>
      <c r="I35" s="2139"/>
      <c r="J35" s="5411" t="s">
        <v>41</v>
      </c>
      <c r="K35" s="5225"/>
      <c r="L35" s="5223"/>
      <c r="M35" s="5223"/>
      <c r="N35" s="5224"/>
      <c r="O35" s="5225"/>
      <c r="P35" s="5222"/>
      <c r="Q35" s="5223"/>
      <c r="R35" s="5223"/>
      <c r="S35" s="5224"/>
      <c r="T35" s="5226"/>
      <c r="U35" s="5227"/>
      <c r="V35" s="5227"/>
      <c r="W35" s="5228"/>
      <c r="X35" s="5217"/>
      <c r="Y35" s="5208"/>
      <c r="Z35" s="5208"/>
      <c r="AA35" s="5208"/>
      <c r="AB35" s="5208"/>
      <c r="AC35" s="5208"/>
      <c r="AD35" s="5208"/>
      <c r="AE35" s="5252"/>
      <c r="AF35" s="1108"/>
      <c r="AG35" s="5429" t="s">
        <v>41</v>
      </c>
      <c r="AH35" s="5225"/>
      <c r="AI35" s="5223"/>
      <c r="AJ35" s="5223"/>
      <c r="AK35" s="5224"/>
      <c r="AL35" s="5225"/>
      <c r="AM35" s="5223"/>
      <c r="AN35" s="5223"/>
      <c r="AO35" s="5224"/>
      <c r="AP35" s="5225"/>
      <c r="AQ35" s="5223"/>
      <c r="AR35" s="5223"/>
      <c r="AS35" s="5273"/>
      <c r="AT35" s="1003"/>
    </row>
    <row r="36" spans="1:46" ht="13.2" customHeight="1" thickBot="1">
      <c r="A36" s="975"/>
      <c r="B36" s="2132"/>
      <c r="C36" s="2133"/>
      <c r="D36" s="2130" t="s">
        <v>164</v>
      </c>
      <c r="E36" s="2130" t="s">
        <v>165</v>
      </c>
      <c r="F36" s="2139"/>
      <c r="G36" s="2139"/>
      <c r="H36" s="2139"/>
      <c r="I36" s="2139"/>
      <c r="J36" s="5375"/>
      <c r="K36" s="5225"/>
      <c r="L36" s="5223"/>
      <c r="M36" s="5223"/>
      <c r="N36" s="5224"/>
      <c r="O36" s="5225"/>
      <c r="P36" s="5222"/>
      <c r="Q36" s="5223"/>
      <c r="R36" s="5223"/>
      <c r="S36" s="5224"/>
      <c r="T36" s="5226"/>
      <c r="U36" s="5227"/>
      <c r="V36" s="5227"/>
      <c r="W36" s="5228"/>
      <c r="X36" s="5217"/>
      <c r="Y36" s="5208"/>
      <c r="Z36" s="5208"/>
      <c r="AA36" s="5208"/>
      <c r="AB36" s="5208"/>
      <c r="AC36" s="5208"/>
      <c r="AD36" s="5208"/>
      <c r="AE36" s="5252"/>
      <c r="AF36" s="1108"/>
      <c r="AG36" s="5430"/>
      <c r="AH36" s="5225"/>
      <c r="AI36" s="5223"/>
      <c r="AJ36" s="5223"/>
      <c r="AK36" s="5224"/>
      <c r="AL36" s="5225"/>
      <c r="AM36" s="5223"/>
      <c r="AN36" s="5223"/>
      <c r="AO36" s="5224"/>
      <c r="AP36" s="5225"/>
      <c r="AQ36" s="5223"/>
      <c r="AR36" s="5223"/>
      <c r="AS36" s="5273"/>
      <c r="AT36" s="1003"/>
    </row>
    <row r="37" spans="1:46" ht="13.2" customHeight="1" thickTop="1" thickBot="1">
      <c r="A37" s="975"/>
      <c r="B37" s="2132"/>
      <c r="C37" s="2133"/>
      <c r="D37" s="2143"/>
      <c r="E37" s="2146" t="s">
        <v>1311</v>
      </c>
      <c r="F37" s="2149"/>
      <c r="G37" s="2149"/>
      <c r="H37" s="2149"/>
      <c r="I37" s="2150"/>
      <c r="J37" s="5376"/>
      <c r="K37" s="5229"/>
      <c r="L37" s="5229"/>
      <c r="M37" s="5229"/>
      <c r="N37" s="5229"/>
      <c r="O37" s="5229"/>
      <c r="P37" s="5229"/>
      <c r="Q37" s="5229"/>
      <c r="R37" s="5229"/>
      <c r="S37" s="5229"/>
      <c r="T37" s="5193">
        <f>K37+O37</f>
        <v>0</v>
      </c>
      <c r="U37" s="5193"/>
      <c r="V37" s="5193"/>
      <c r="W37" s="5193"/>
      <c r="X37" s="5258"/>
      <c r="Y37" s="5258"/>
      <c r="Z37" s="5258"/>
      <c r="AA37" s="5258"/>
      <c r="AB37" s="5258"/>
      <c r="AC37" s="5258"/>
      <c r="AD37" s="5258"/>
      <c r="AE37" s="5258"/>
      <c r="AF37" s="1010"/>
      <c r="AG37" s="5431"/>
      <c r="AH37" s="5423"/>
      <c r="AI37" s="5424"/>
      <c r="AJ37" s="5424"/>
      <c r="AK37" s="5425"/>
      <c r="AL37" s="5274"/>
      <c r="AM37" s="5274"/>
      <c r="AN37" s="5274"/>
      <c r="AO37" s="5274"/>
      <c r="AP37" s="5449">
        <f>AH37+AL37</f>
        <v>0</v>
      </c>
      <c r="AQ37" s="5449"/>
      <c r="AR37" s="5449"/>
      <c r="AS37" s="5449"/>
      <c r="AT37" s="1016"/>
    </row>
    <row r="38" spans="1:46" ht="13.2" customHeight="1" thickTop="1" thickBot="1">
      <c r="A38" s="975"/>
      <c r="B38" s="2132"/>
      <c r="C38" s="2133"/>
      <c r="D38" s="2143"/>
      <c r="E38" s="5276"/>
      <c r="F38" s="5276"/>
      <c r="G38" s="5276"/>
      <c r="H38" s="5276"/>
      <c r="I38" s="5276"/>
      <c r="J38" s="5376"/>
      <c r="K38" s="5230"/>
      <c r="L38" s="5230"/>
      <c r="M38" s="5230"/>
      <c r="N38" s="5230"/>
      <c r="O38" s="5230"/>
      <c r="P38" s="5230"/>
      <c r="Q38" s="5230"/>
      <c r="R38" s="5230"/>
      <c r="S38" s="5230"/>
      <c r="T38" s="5194"/>
      <c r="U38" s="5194"/>
      <c r="V38" s="5194"/>
      <c r="W38" s="5194"/>
      <c r="X38" s="5259"/>
      <c r="Y38" s="5259"/>
      <c r="Z38" s="5259"/>
      <c r="AA38" s="5259"/>
      <c r="AB38" s="5259"/>
      <c r="AC38" s="5259"/>
      <c r="AD38" s="5259"/>
      <c r="AE38" s="5259"/>
      <c r="AF38" s="1010"/>
      <c r="AG38" s="5432"/>
      <c r="AH38" s="5426"/>
      <c r="AI38" s="5427"/>
      <c r="AJ38" s="5427"/>
      <c r="AK38" s="5428"/>
      <c r="AL38" s="5230"/>
      <c r="AM38" s="5230"/>
      <c r="AN38" s="5230"/>
      <c r="AO38" s="5230"/>
      <c r="AP38" s="5450"/>
      <c r="AQ38" s="5450"/>
      <c r="AR38" s="5450"/>
      <c r="AS38" s="5450"/>
      <c r="AT38" s="1016"/>
    </row>
    <row r="39" spans="1:46" ht="13.2" customHeight="1" thickTop="1">
      <c r="A39" s="975"/>
      <c r="B39" s="2132"/>
      <c r="C39" s="2133"/>
      <c r="D39" s="2127"/>
      <c r="E39" s="2130"/>
      <c r="F39" s="2151"/>
      <c r="G39" s="2151"/>
      <c r="H39" s="2151"/>
      <c r="I39" s="2151"/>
      <c r="J39" s="5411" t="s">
        <v>42</v>
      </c>
      <c r="K39" s="5225"/>
      <c r="L39" s="5223"/>
      <c r="M39" s="5223"/>
      <c r="N39" s="5224"/>
      <c r="O39" s="5225"/>
      <c r="P39" s="5222"/>
      <c r="Q39" s="5223"/>
      <c r="R39" s="5223"/>
      <c r="S39" s="5224"/>
      <c r="T39" s="5226"/>
      <c r="U39" s="5227"/>
      <c r="V39" s="5227"/>
      <c r="W39" s="5228"/>
      <c r="X39" s="5417"/>
      <c r="Y39" s="5418"/>
      <c r="Z39" s="5418"/>
      <c r="AA39" s="5418"/>
      <c r="AB39" s="5418"/>
      <c r="AC39" s="5418"/>
      <c r="AD39" s="5418"/>
      <c r="AE39" s="5278"/>
      <c r="AF39" s="1011"/>
      <c r="AG39" s="5429" t="s">
        <v>42</v>
      </c>
      <c r="AH39" s="5436"/>
      <c r="AI39" s="5437"/>
      <c r="AJ39" s="5437"/>
      <c r="AK39" s="5438"/>
      <c r="AL39" s="5225" t="s">
        <v>88</v>
      </c>
      <c r="AM39" s="5223"/>
      <c r="AN39" s="5223"/>
      <c r="AO39" s="5224"/>
      <c r="AP39" s="5225"/>
      <c r="AQ39" s="5223"/>
      <c r="AR39" s="5223"/>
      <c r="AS39" s="5273"/>
      <c r="AT39" s="1003"/>
    </row>
    <row r="40" spans="1:46" ht="13.2" customHeight="1" thickBot="1">
      <c r="A40" s="975"/>
      <c r="B40" s="2132"/>
      <c r="C40" s="2133"/>
      <c r="D40" s="2130" t="s">
        <v>166</v>
      </c>
      <c r="E40" s="2135" t="s">
        <v>167</v>
      </c>
      <c r="F40" s="2130"/>
      <c r="G40" s="2130"/>
      <c r="H40" s="2130"/>
      <c r="I40" s="2130"/>
      <c r="J40" s="5375"/>
      <c r="K40" s="5225"/>
      <c r="L40" s="5223"/>
      <c r="M40" s="5223"/>
      <c r="N40" s="5224"/>
      <c r="O40" s="5225"/>
      <c r="P40" s="5222"/>
      <c r="Q40" s="5223"/>
      <c r="R40" s="5223"/>
      <c r="S40" s="5224"/>
      <c r="T40" s="5226"/>
      <c r="U40" s="5227"/>
      <c r="V40" s="5227"/>
      <c r="W40" s="5228"/>
      <c r="X40" s="5417"/>
      <c r="Y40" s="5418"/>
      <c r="Z40" s="5418"/>
      <c r="AA40" s="5418"/>
      <c r="AB40" s="5418"/>
      <c r="AC40" s="5418"/>
      <c r="AD40" s="5418"/>
      <c r="AE40" s="5278"/>
      <c r="AF40" s="1011"/>
      <c r="AG40" s="5430"/>
      <c r="AH40" s="5439"/>
      <c r="AI40" s="5440"/>
      <c r="AJ40" s="5440"/>
      <c r="AK40" s="5441"/>
      <c r="AL40" s="5225"/>
      <c r="AM40" s="5223"/>
      <c r="AN40" s="5223"/>
      <c r="AO40" s="5224"/>
      <c r="AP40" s="5225"/>
      <c r="AQ40" s="5223"/>
      <c r="AR40" s="5223"/>
      <c r="AS40" s="5273"/>
      <c r="AT40" s="1003"/>
    </row>
    <row r="41" spans="1:46" ht="13.2" customHeight="1" thickTop="1" thickBot="1">
      <c r="A41" s="975"/>
      <c r="B41" s="2132"/>
      <c r="C41" s="2133"/>
      <c r="D41" s="2144"/>
      <c r="E41" s="2152" t="s">
        <v>1091</v>
      </c>
      <c r="F41" s="2153"/>
      <c r="G41" s="2153"/>
      <c r="H41" s="2153"/>
      <c r="I41" s="2154"/>
      <c r="J41" s="5376"/>
      <c r="K41" s="5191"/>
      <c r="L41" s="5191"/>
      <c r="M41" s="5191"/>
      <c r="N41" s="5191"/>
      <c r="O41" s="5229"/>
      <c r="P41" s="5229"/>
      <c r="Q41" s="5229"/>
      <c r="R41" s="5229"/>
      <c r="S41" s="5229"/>
      <c r="T41" s="5193">
        <f>K41+O41</f>
        <v>0</v>
      </c>
      <c r="U41" s="5193"/>
      <c r="V41" s="5193"/>
      <c r="W41" s="5193"/>
      <c r="X41" s="5258"/>
      <c r="Y41" s="5258"/>
      <c r="Z41" s="5258"/>
      <c r="AA41" s="5258"/>
      <c r="AB41" s="5258"/>
      <c r="AC41" s="5258"/>
      <c r="AD41" s="5258"/>
      <c r="AE41" s="5258"/>
      <c r="AF41" s="1010"/>
      <c r="AG41" s="5431"/>
      <c r="AH41" s="5423"/>
      <c r="AI41" s="5424"/>
      <c r="AJ41" s="5424"/>
      <c r="AK41" s="5425"/>
      <c r="AL41" s="5275"/>
      <c r="AM41" s="5275"/>
      <c r="AN41" s="5275"/>
      <c r="AO41" s="5275"/>
      <c r="AP41" s="5449">
        <f>AH41+AL41</f>
        <v>0</v>
      </c>
      <c r="AQ41" s="5449"/>
      <c r="AR41" s="5449"/>
      <c r="AS41" s="5449"/>
      <c r="AT41" s="1016"/>
    </row>
    <row r="42" spans="1:46" ht="13.2" customHeight="1" thickTop="1" thickBot="1">
      <c r="A42" s="975"/>
      <c r="B42" s="2132"/>
      <c r="C42" s="2133"/>
      <c r="D42" s="2144"/>
      <c r="E42" s="2153"/>
      <c r="F42" s="2153"/>
      <c r="G42" s="2153"/>
      <c r="H42" s="2153"/>
      <c r="I42" s="2154"/>
      <c r="J42" s="5376"/>
      <c r="K42" s="5192"/>
      <c r="L42" s="5192"/>
      <c r="M42" s="5192"/>
      <c r="N42" s="5192"/>
      <c r="O42" s="5230"/>
      <c r="P42" s="5230"/>
      <c r="Q42" s="5230"/>
      <c r="R42" s="5230"/>
      <c r="S42" s="5230"/>
      <c r="T42" s="5194"/>
      <c r="U42" s="5194"/>
      <c r="V42" s="5194"/>
      <c r="W42" s="5194"/>
      <c r="X42" s="5259"/>
      <c r="Y42" s="5259"/>
      <c r="Z42" s="5259"/>
      <c r="AA42" s="5259"/>
      <c r="AB42" s="5259"/>
      <c r="AC42" s="5259"/>
      <c r="AD42" s="5259"/>
      <c r="AE42" s="5259"/>
      <c r="AF42" s="1010"/>
      <c r="AG42" s="5432"/>
      <c r="AH42" s="5426"/>
      <c r="AI42" s="5427"/>
      <c r="AJ42" s="5427"/>
      <c r="AK42" s="5428"/>
      <c r="AL42" s="5192"/>
      <c r="AM42" s="5192"/>
      <c r="AN42" s="5192"/>
      <c r="AO42" s="5192"/>
      <c r="AP42" s="5450"/>
      <c r="AQ42" s="5450"/>
      <c r="AR42" s="5450"/>
      <c r="AS42" s="5450"/>
      <c r="AT42" s="1016"/>
    </row>
    <row r="43" spans="1:46" ht="13.2" customHeight="1" thickTop="1">
      <c r="A43" s="975"/>
      <c r="B43" s="2132"/>
      <c r="C43" s="2133"/>
      <c r="D43" s="2127"/>
      <c r="E43" s="5279"/>
      <c r="F43" s="5279"/>
      <c r="G43" s="5279"/>
      <c r="H43" s="5279"/>
      <c r="I43" s="5279"/>
      <c r="J43" s="5433" t="s">
        <v>48</v>
      </c>
      <c r="K43" s="5283"/>
      <c r="L43" s="5284"/>
      <c r="M43" s="5284"/>
      <c r="N43" s="5285"/>
      <c r="O43" s="5283"/>
      <c r="P43" s="5299"/>
      <c r="Q43" s="5284"/>
      <c r="R43" s="5284"/>
      <c r="S43" s="5285"/>
      <c r="T43" s="5287"/>
      <c r="U43" s="5288"/>
      <c r="V43" s="5288"/>
      <c r="W43" s="5289"/>
      <c r="X43" s="5417"/>
      <c r="Y43" s="5418"/>
      <c r="Z43" s="5418"/>
      <c r="AA43" s="5418"/>
      <c r="AB43" s="5418"/>
      <c r="AC43" s="5418"/>
      <c r="AD43" s="5418"/>
      <c r="AE43" s="5278"/>
      <c r="AF43" s="1011"/>
      <c r="AG43" s="5442" t="s">
        <v>48</v>
      </c>
      <c r="AH43" s="5443"/>
      <c r="AI43" s="5444"/>
      <c r="AJ43" s="5444"/>
      <c r="AK43" s="5445"/>
      <c r="AL43" s="5283"/>
      <c r="AM43" s="5284"/>
      <c r="AN43" s="5284"/>
      <c r="AO43" s="5285"/>
      <c r="AP43" s="5283"/>
      <c r="AQ43" s="5284"/>
      <c r="AR43" s="5284"/>
      <c r="AS43" s="5290"/>
      <c r="AT43" s="991"/>
    </row>
    <row r="44" spans="1:46" ht="13.2" customHeight="1" thickBot="1">
      <c r="A44" s="975"/>
      <c r="B44" s="2132"/>
      <c r="C44" s="2133"/>
      <c r="D44" s="2130" t="s">
        <v>168</v>
      </c>
      <c r="E44" s="2184" t="s">
        <v>169</v>
      </c>
      <c r="F44" s="2155"/>
      <c r="G44" s="2155"/>
      <c r="H44" s="2155"/>
      <c r="I44" s="2155"/>
      <c r="J44" s="5434"/>
      <c r="K44" s="5283"/>
      <c r="L44" s="5284"/>
      <c r="M44" s="5284"/>
      <c r="N44" s="5285"/>
      <c r="O44" s="5283"/>
      <c r="P44" s="5299"/>
      <c r="Q44" s="5284"/>
      <c r="R44" s="5284"/>
      <c r="S44" s="5285"/>
      <c r="T44" s="5287"/>
      <c r="U44" s="5288"/>
      <c r="V44" s="5288"/>
      <c r="W44" s="5289"/>
      <c r="X44" s="5417"/>
      <c r="Y44" s="5418"/>
      <c r="Z44" s="5418"/>
      <c r="AA44" s="5418"/>
      <c r="AB44" s="5418"/>
      <c r="AC44" s="5418"/>
      <c r="AD44" s="5418"/>
      <c r="AE44" s="5278"/>
      <c r="AF44" s="1011"/>
      <c r="AG44" s="5420"/>
      <c r="AH44" s="5446"/>
      <c r="AI44" s="5447"/>
      <c r="AJ44" s="5447"/>
      <c r="AK44" s="5448"/>
      <c r="AL44" s="5283"/>
      <c r="AM44" s="5284"/>
      <c r="AN44" s="5284"/>
      <c r="AO44" s="5285"/>
      <c r="AP44" s="5283"/>
      <c r="AQ44" s="5284"/>
      <c r="AR44" s="5284"/>
      <c r="AS44" s="5290"/>
      <c r="AT44" s="991"/>
    </row>
    <row r="45" spans="1:46" ht="13.2" customHeight="1" thickTop="1" thickBot="1">
      <c r="A45" s="975"/>
      <c r="B45" s="2132"/>
      <c r="C45" s="2133"/>
      <c r="D45" s="2144"/>
      <c r="E45" s="2152" t="s">
        <v>1092</v>
      </c>
      <c r="F45" s="2156"/>
      <c r="G45" s="2157"/>
      <c r="H45" s="2157"/>
      <c r="I45" s="2157"/>
      <c r="J45" s="5435"/>
      <c r="K45" s="5191"/>
      <c r="L45" s="5191"/>
      <c r="M45" s="5191"/>
      <c r="N45" s="5191"/>
      <c r="O45" s="5229"/>
      <c r="P45" s="5229"/>
      <c r="Q45" s="5229"/>
      <c r="R45" s="5229"/>
      <c r="S45" s="5229"/>
      <c r="T45" s="5193">
        <f>K45+O45</f>
        <v>0</v>
      </c>
      <c r="U45" s="5193"/>
      <c r="V45" s="5193"/>
      <c r="W45" s="5193"/>
      <c r="X45" s="5258"/>
      <c r="Y45" s="5258"/>
      <c r="Z45" s="5258"/>
      <c r="AA45" s="5258"/>
      <c r="AB45" s="5258"/>
      <c r="AC45" s="5258"/>
      <c r="AD45" s="5258"/>
      <c r="AE45" s="5258"/>
      <c r="AF45" s="1010"/>
      <c r="AG45" s="5421"/>
      <c r="AH45" s="5423"/>
      <c r="AI45" s="5424"/>
      <c r="AJ45" s="5424"/>
      <c r="AK45" s="5425"/>
      <c r="AL45" s="5275"/>
      <c r="AM45" s="5275"/>
      <c r="AN45" s="5275"/>
      <c r="AO45" s="5275"/>
      <c r="AP45" s="5449">
        <f>AH45+AL45</f>
        <v>0</v>
      </c>
      <c r="AQ45" s="5449"/>
      <c r="AR45" s="5449"/>
      <c r="AS45" s="5449"/>
      <c r="AT45" s="1016"/>
    </row>
    <row r="46" spans="1:46" ht="13.2" customHeight="1" thickTop="1" thickBot="1">
      <c r="A46" s="975"/>
      <c r="B46" s="2132"/>
      <c r="C46" s="2133"/>
      <c r="D46" s="2144"/>
      <c r="E46" s="5132"/>
      <c r="F46" s="5132"/>
      <c r="G46" s="2157"/>
      <c r="H46" s="2157"/>
      <c r="I46" s="2157"/>
      <c r="J46" s="5435"/>
      <c r="K46" s="5192"/>
      <c r="L46" s="5192"/>
      <c r="M46" s="5192"/>
      <c r="N46" s="5192"/>
      <c r="O46" s="5230"/>
      <c r="P46" s="5230"/>
      <c r="Q46" s="5230"/>
      <c r="R46" s="5230"/>
      <c r="S46" s="5230"/>
      <c r="T46" s="5194"/>
      <c r="U46" s="5194"/>
      <c r="V46" s="5194"/>
      <c r="W46" s="5194"/>
      <c r="X46" s="5259"/>
      <c r="Y46" s="5259"/>
      <c r="Z46" s="5259"/>
      <c r="AA46" s="5259"/>
      <c r="AB46" s="5259"/>
      <c r="AC46" s="5259"/>
      <c r="AD46" s="5259"/>
      <c r="AE46" s="5259"/>
      <c r="AF46" s="1010"/>
      <c r="AG46" s="5422"/>
      <c r="AH46" s="5426"/>
      <c r="AI46" s="5427"/>
      <c r="AJ46" s="5427"/>
      <c r="AK46" s="5428"/>
      <c r="AL46" s="5192"/>
      <c r="AM46" s="5192"/>
      <c r="AN46" s="5192"/>
      <c r="AO46" s="5192"/>
      <c r="AP46" s="5450"/>
      <c r="AQ46" s="5450"/>
      <c r="AR46" s="5450"/>
      <c r="AS46" s="5450"/>
      <c r="AT46" s="1016"/>
    </row>
    <row r="47" spans="1:46" ht="13.2" customHeight="1" thickTop="1">
      <c r="A47" s="975"/>
      <c r="B47" s="2132"/>
      <c r="C47" s="2133"/>
      <c r="D47" s="2130"/>
      <c r="E47" s="2138"/>
      <c r="F47" s="2158"/>
      <c r="G47" s="2158"/>
      <c r="H47" s="2158"/>
      <c r="I47" s="2159"/>
      <c r="J47" s="5377" t="s">
        <v>43</v>
      </c>
      <c r="K47" s="5283"/>
      <c r="L47" s="5284"/>
      <c r="M47" s="5284"/>
      <c r="N47" s="5285"/>
      <c r="O47" s="5283"/>
      <c r="P47" s="5299"/>
      <c r="Q47" s="5284"/>
      <c r="R47" s="5284"/>
      <c r="S47" s="5285"/>
      <c r="T47" s="5287"/>
      <c r="U47" s="5288"/>
      <c r="V47" s="5288"/>
      <c r="W47" s="5289"/>
      <c r="X47" s="5417"/>
      <c r="Y47" s="5418"/>
      <c r="Z47" s="5418"/>
      <c r="AA47" s="5418"/>
      <c r="AB47" s="5418"/>
      <c r="AC47" s="5418"/>
      <c r="AD47" s="5418"/>
      <c r="AE47" s="5278"/>
      <c r="AF47" s="1011"/>
      <c r="AG47" s="5442" t="s">
        <v>43</v>
      </c>
      <c r="AH47" s="5443"/>
      <c r="AI47" s="5444"/>
      <c r="AJ47" s="5444"/>
      <c r="AK47" s="5445"/>
      <c r="AL47" s="5283"/>
      <c r="AM47" s="5284"/>
      <c r="AN47" s="5284"/>
      <c r="AO47" s="5285"/>
      <c r="AP47" s="5283"/>
      <c r="AQ47" s="5284"/>
      <c r="AR47" s="5284"/>
      <c r="AS47" s="5290"/>
      <c r="AT47" s="991"/>
    </row>
    <row r="48" spans="1:46" ht="13.2" customHeight="1" thickBot="1">
      <c r="A48" s="975"/>
      <c r="B48" s="2132"/>
      <c r="C48" s="2133"/>
      <c r="D48" s="2130" t="s">
        <v>170</v>
      </c>
      <c r="E48" s="2184" t="s">
        <v>1399</v>
      </c>
      <c r="F48" s="2160"/>
      <c r="G48" s="2160"/>
      <c r="H48" s="2160"/>
      <c r="I48" s="2161"/>
      <c r="J48" s="5241"/>
      <c r="K48" s="5283"/>
      <c r="L48" s="5284"/>
      <c r="M48" s="5284"/>
      <c r="N48" s="5285"/>
      <c r="O48" s="5283"/>
      <c r="P48" s="5299"/>
      <c r="Q48" s="5284"/>
      <c r="R48" s="5284"/>
      <c r="S48" s="5285"/>
      <c r="T48" s="5287"/>
      <c r="U48" s="5288"/>
      <c r="V48" s="5288"/>
      <c r="W48" s="5289"/>
      <c r="X48" s="5417"/>
      <c r="Y48" s="5418"/>
      <c r="Z48" s="5418"/>
      <c r="AA48" s="5418"/>
      <c r="AB48" s="5418"/>
      <c r="AC48" s="5418"/>
      <c r="AD48" s="5418"/>
      <c r="AE48" s="5278"/>
      <c r="AF48" s="1011"/>
      <c r="AG48" s="5420"/>
      <c r="AH48" s="5446"/>
      <c r="AI48" s="5447"/>
      <c r="AJ48" s="5447"/>
      <c r="AK48" s="5448"/>
      <c r="AL48" s="5283"/>
      <c r="AM48" s="5284"/>
      <c r="AN48" s="5284"/>
      <c r="AO48" s="5285"/>
      <c r="AP48" s="5283"/>
      <c r="AQ48" s="5284"/>
      <c r="AR48" s="5284"/>
      <c r="AS48" s="5290"/>
      <c r="AT48" s="991"/>
    </row>
    <row r="49" spans="1:46" ht="13.2" customHeight="1" thickTop="1" thickBot="1">
      <c r="A49" s="975"/>
      <c r="B49" s="2132"/>
      <c r="C49" s="2133"/>
      <c r="D49" s="2130"/>
      <c r="E49" s="2130" t="s">
        <v>1400</v>
      </c>
      <c r="F49" s="2156"/>
      <c r="G49" s="2156"/>
      <c r="H49" s="2156"/>
      <c r="I49" s="2162"/>
      <c r="J49" s="5241"/>
      <c r="K49" s="5191"/>
      <c r="L49" s="5191"/>
      <c r="M49" s="5191"/>
      <c r="N49" s="5191"/>
      <c r="O49" s="5229"/>
      <c r="P49" s="5229"/>
      <c r="Q49" s="5229"/>
      <c r="R49" s="5229"/>
      <c r="S49" s="5229"/>
      <c r="T49" s="5193">
        <f>K49+O49</f>
        <v>0</v>
      </c>
      <c r="U49" s="5193"/>
      <c r="V49" s="5193"/>
      <c r="W49" s="5193"/>
      <c r="X49" s="5258"/>
      <c r="Y49" s="5258"/>
      <c r="Z49" s="5258"/>
      <c r="AA49" s="5258"/>
      <c r="AB49" s="5258"/>
      <c r="AC49" s="5258"/>
      <c r="AD49" s="5258"/>
      <c r="AE49" s="5258"/>
      <c r="AF49" s="1010"/>
      <c r="AG49" s="5421"/>
      <c r="AH49" s="5423"/>
      <c r="AI49" s="5424"/>
      <c r="AJ49" s="5424"/>
      <c r="AK49" s="5425"/>
      <c r="AL49" s="5275"/>
      <c r="AM49" s="5275"/>
      <c r="AN49" s="5275"/>
      <c r="AO49" s="5275"/>
      <c r="AP49" s="5449">
        <f>AH49+AL49</f>
        <v>0</v>
      </c>
      <c r="AQ49" s="5449"/>
      <c r="AR49" s="5449"/>
      <c r="AS49" s="5449"/>
      <c r="AT49" s="1016"/>
    </row>
    <row r="50" spans="1:46" ht="13.2" customHeight="1" thickTop="1" thickBot="1">
      <c r="A50" s="975"/>
      <c r="B50" s="2132"/>
      <c r="C50" s="2133"/>
      <c r="D50" s="2144"/>
      <c r="E50" s="2163" t="s">
        <v>1093</v>
      </c>
      <c r="F50" s="2156"/>
      <c r="G50" s="2156"/>
      <c r="H50" s="2156"/>
      <c r="I50" s="2162"/>
      <c r="J50" s="5413"/>
      <c r="K50" s="5192"/>
      <c r="L50" s="5192"/>
      <c r="M50" s="5192"/>
      <c r="N50" s="5192"/>
      <c r="O50" s="5230"/>
      <c r="P50" s="5230"/>
      <c r="Q50" s="5230"/>
      <c r="R50" s="5230"/>
      <c r="S50" s="5230"/>
      <c r="T50" s="5194"/>
      <c r="U50" s="5194"/>
      <c r="V50" s="5194"/>
      <c r="W50" s="5194"/>
      <c r="X50" s="5259"/>
      <c r="Y50" s="5259"/>
      <c r="Z50" s="5259"/>
      <c r="AA50" s="5259"/>
      <c r="AB50" s="5259"/>
      <c r="AC50" s="5259"/>
      <c r="AD50" s="5259"/>
      <c r="AE50" s="5259"/>
      <c r="AF50" s="1010"/>
      <c r="AG50" s="5422"/>
      <c r="AH50" s="5426"/>
      <c r="AI50" s="5427"/>
      <c r="AJ50" s="5427"/>
      <c r="AK50" s="5428"/>
      <c r="AL50" s="5192"/>
      <c r="AM50" s="5192"/>
      <c r="AN50" s="5192"/>
      <c r="AO50" s="5192"/>
      <c r="AP50" s="5450"/>
      <c r="AQ50" s="5450"/>
      <c r="AR50" s="5450"/>
      <c r="AS50" s="5450"/>
      <c r="AT50" s="1016"/>
    </row>
    <row r="51" spans="1:46" ht="13.2" customHeight="1" thickTop="1">
      <c r="A51" s="975"/>
      <c r="B51" s="2132"/>
      <c r="C51" s="2133"/>
      <c r="D51" s="2138"/>
      <c r="E51" s="2155"/>
      <c r="F51" s="2156"/>
      <c r="G51" s="2156"/>
      <c r="H51" s="2156"/>
      <c r="I51" s="2156"/>
      <c r="J51" s="5458">
        <v>16</v>
      </c>
      <c r="K51" s="5298"/>
      <c r="L51" s="5459"/>
      <c r="M51" s="5459"/>
      <c r="N51" s="5294"/>
      <c r="O51" s="5298"/>
      <c r="P51" s="5459"/>
      <c r="Q51" s="5459"/>
      <c r="R51" s="5459"/>
      <c r="S51" s="5294"/>
      <c r="T51" s="5460"/>
      <c r="U51" s="5461"/>
      <c r="V51" s="5461"/>
      <c r="W51" s="5297"/>
      <c r="X51" s="5414"/>
      <c r="Y51" s="5415"/>
      <c r="Z51" s="5415"/>
      <c r="AA51" s="5415"/>
      <c r="AB51" s="5415"/>
      <c r="AC51" s="5415"/>
      <c r="AD51" s="5415"/>
      <c r="AE51" s="5271"/>
      <c r="AF51" s="1010"/>
      <c r="AG51" s="5457">
        <v>16</v>
      </c>
      <c r="AH51" s="5462"/>
      <c r="AI51" s="5463"/>
      <c r="AJ51" s="5463"/>
      <c r="AK51" s="5464"/>
      <c r="AL51" s="5298"/>
      <c r="AM51" s="5459"/>
      <c r="AN51" s="5459"/>
      <c r="AO51" s="5294"/>
      <c r="AP51" s="5298"/>
      <c r="AQ51" s="5459"/>
      <c r="AR51" s="5459"/>
      <c r="AS51" s="5300"/>
      <c r="AT51" s="1017"/>
    </row>
    <row r="52" spans="1:46" ht="13.2" customHeight="1" thickBot="1">
      <c r="A52" s="975"/>
      <c r="B52" s="2132"/>
      <c r="C52" s="2133"/>
      <c r="D52" s="2144"/>
      <c r="E52" s="2140"/>
      <c r="F52" s="2156"/>
      <c r="G52" s="2156"/>
      <c r="H52" s="2156"/>
      <c r="I52" s="2156"/>
      <c r="J52" s="5241"/>
      <c r="K52" s="5298"/>
      <c r="L52" s="5459"/>
      <c r="M52" s="5459"/>
      <c r="N52" s="5294"/>
      <c r="O52" s="5298"/>
      <c r="P52" s="5459"/>
      <c r="Q52" s="5459"/>
      <c r="R52" s="5459"/>
      <c r="S52" s="5294"/>
      <c r="T52" s="5460"/>
      <c r="U52" s="5461"/>
      <c r="V52" s="5461"/>
      <c r="W52" s="5297"/>
      <c r="X52" s="5414"/>
      <c r="Y52" s="5415"/>
      <c r="Z52" s="5415"/>
      <c r="AA52" s="5415"/>
      <c r="AB52" s="5415"/>
      <c r="AC52" s="5415"/>
      <c r="AD52" s="5415"/>
      <c r="AE52" s="5271"/>
      <c r="AF52" s="1010"/>
      <c r="AG52" s="5342"/>
      <c r="AH52" s="5465"/>
      <c r="AI52" s="5466"/>
      <c r="AJ52" s="5466"/>
      <c r="AK52" s="5467"/>
      <c r="AL52" s="5298"/>
      <c r="AM52" s="5459"/>
      <c r="AN52" s="5459"/>
      <c r="AO52" s="5294"/>
      <c r="AP52" s="5298"/>
      <c r="AQ52" s="5459"/>
      <c r="AR52" s="5459"/>
      <c r="AS52" s="5300"/>
      <c r="AT52" s="1017"/>
    </row>
    <row r="53" spans="1:46" ht="13.2" customHeight="1" thickTop="1" thickBot="1">
      <c r="A53" s="975"/>
      <c r="B53" s="2132"/>
      <c r="C53" s="2133"/>
      <c r="D53" s="2130" t="s">
        <v>171</v>
      </c>
      <c r="E53" s="2184" t="s">
        <v>1312</v>
      </c>
      <c r="F53" s="2155"/>
      <c r="G53" s="2155"/>
      <c r="H53" s="2156"/>
      <c r="I53" s="2156"/>
      <c r="J53" s="5241"/>
      <c r="K53" s="5256"/>
      <c r="L53" s="5256"/>
      <c r="M53" s="5256"/>
      <c r="N53" s="5256"/>
      <c r="O53" s="5256"/>
      <c r="P53" s="5256"/>
      <c r="Q53" s="5256"/>
      <c r="R53" s="5256"/>
      <c r="S53" s="5256"/>
      <c r="T53" s="5193">
        <f>K53+O53</f>
        <v>0</v>
      </c>
      <c r="U53" s="5193"/>
      <c r="V53" s="5193"/>
      <c r="W53" s="5193"/>
      <c r="X53" s="5258"/>
      <c r="Y53" s="5258"/>
      <c r="Z53" s="5258"/>
      <c r="AA53" s="5258"/>
      <c r="AB53" s="5258"/>
      <c r="AC53" s="5258"/>
      <c r="AD53" s="5258"/>
      <c r="AE53" s="5258"/>
      <c r="AF53" s="1010"/>
      <c r="AG53" s="5343"/>
      <c r="AH53" s="5451"/>
      <c r="AI53" s="5452"/>
      <c r="AJ53" s="5452"/>
      <c r="AK53" s="5453"/>
      <c r="AL53" s="5260"/>
      <c r="AM53" s="5260"/>
      <c r="AN53" s="5260"/>
      <c r="AO53" s="5260"/>
      <c r="AP53" s="5449">
        <f>AH53+AL53</f>
        <v>0</v>
      </c>
      <c r="AQ53" s="5449"/>
      <c r="AR53" s="5449"/>
      <c r="AS53" s="5449"/>
      <c r="AT53" s="1016"/>
    </row>
    <row r="54" spans="1:46" ht="13.2" customHeight="1" thickTop="1" thickBot="1">
      <c r="A54" s="975"/>
      <c r="B54" s="2132"/>
      <c r="C54" s="2133"/>
      <c r="D54" s="2144"/>
      <c r="E54" s="2140" t="s">
        <v>1401</v>
      </c>
      <c r="F54" s="2156"/>
      <c r="G54" s="2156"/>
      <c r="H54" s="2156"/>
      <c r="I54" s="2156"/>
      <c r="J54" s="5413"/>
      <c r="K54" s="5257"/>
      <c r="L54" s="5257"/>
      <c r="M54" s="5257"/>
      <c r="N54" s="5257"/>
      <c r="O54" s="5257"/>
      <c r="P54" s="5257"/>
      <c r="Q54" s="5257"/>
      <c r="R54" s="5257"/>
      <c r="S54" s="5257"/>
      <c r="T54" s="5194"/>
      <c r="U54" s="5194"/>
      <c r="V54" s="5194"/>
      <c r="W54" s="5194"/>
      <c r="X54" s="5259"/>
      <c r="Y54" s="5259"/>
      <c r="Z54" s="5259"/>
      <c r="AA54" s="5259"/>
      <c r="AB54" s="5259"/>
      <c r="AC54" s="5259"/>
      <c r="AD54" s="5259"/>
      <c r="AE54" s="5259"/>
      <c r="AF54" s="1010"/>
      <c r="AG54" s="5344"/>
      <c r="AH54" s="5454"/>
      <c r="AI54" s="5455"/>
      <c r="AJ54" s="5455"/>
      <c r="AK54" s="5456"/>
      <c r="AL54" s="5257"/>
      <c r="AM54" s="5257"/>
      <c r="AN54" s="5257"/>
      <c r="AO54" s="5257"/>
      <c r="AP54" s="5450"/>
      <c r="AQ54" s="5450"/>
      <c r="AR54" s="5450"/>
      <c r="AS54" s="5450"/>
      <c r="AT54" s="1016"/>
    </row>
    <row r="55" spans="1:46" ht="13.2" customHeight="1" thickTop="1">
      <c r="A55" s="975"/>
      <c r="B55" s="2132"/>
      <c r="C55" s="2133"/>
      <c r="D55" s="2127"/>
      <c r="E55" s="2127"/>
      <c r="F55" s="2156"/>
      <c r="G55" s="2156"/>
      <c r="H55" s="2156"/>
      <c r="I55" s="2156"/>
      <c r="J55" s="5458">
        <v>12</v>
      </c>
      <c r="K55" s="5298"/>
      <c r="L55" s="5459"/>
      <c r="M55" s="5459"/>
      <c r="N55" s="5294"/>
      <c r="O55" s="5298"/>
      <c r="P55" s="5459"/>
      <c r="Q55" s="5459"/>
      <c r="R55" s="5459"/>
      <c r="S55" s="5294"/>
      <c r="T55" s="5460"/>
      <c r="U55" s="5461"/>
      <c r="V55" s="5461"/>
      <c r="W55" s="5297"/>
      <c r="X55" s="5414"/>
      <c r="Y55" s="5415"/>
      <c r="Z55" s="5415"/>
      <c r="AA55" s="5415"/>
      <c r="AB55" s="5415"/>
      <c r="AC55" s="5415"/>
      <c r="AD55" s="5415"/>
      <c r="AE55" s="5271"/>
      <c r="AF55" s="1010"/>
      <c r="AG55" s="5457">
        <v>12</v>
      </c>
      <c r="AH55" s="5462"/>
      <c r="AI55" s="5463"/>
      <c r="AJ55" s="5463"/>
      <c r="AK55" s="5464"/>
      <c r="AL55" s="5298"/>
      <c r="AM55" s="5459"/>
      <c r="AN55" s="5459"/>
      <c r="AO55" s="5294"/>
      <c r="AP55" s="5298"/>
      <c r="AQ55" s="5459"/>
      <c r="AR55" s="5459"/>
      <c r="AS55" s="5300"/>
      <c r="AT55" s="1017"/>
    </row>
    <row r="56" spans="1:46" ht="13.2" customHeight="1" thickBot="1">
      <c r="A56" s="975"/>
      <c r="B56" s="2132"/>
      <c r="C56" s="2133"/>
      <c r="D56" s="2130" t="s">
        <v>172</v>
      </c>
      <c r="E56" s="2184" t="s">
        <v>173</v>
      </c>
      <c r="F56" s="2156"/>
      <c r="G56" s="2156"/>
      <c r="H56" s="2156"/>
      <c r="I56" s="2156"/>
      <c r="J56" s="5241"/>
      <c r="K56" s="5298"/>
      <c r="L56" s="5459"/>
      <c r="M56" s="5459"/>
      <c r="N56" s="5294"/>
      <c r="O56" s="5298"/>
      <c r="P56" s="5459"/>
      <c r="Q56" s="5459"/>
      <c r="R56" s="5459"/>
      <c r="S56" s="5294"/>
      <c r="T56" s="5460"/>
      <c r="U56" s="5461"/>
      <c r="V56" s="5461"/>
      <c r="W56" s="5297"/>
      <c r="X56" s="5414"/>
      <c r="Y56" s="5415"/>
      <c r="Z56" s="5415"/>
      <c r="AA56" s="5415"/>
      <c r="AB56" s="5415"/>
      <c r="AC56" s="5415"/>
      <c r="AD56" s="5415"/>
      <c r="AE56" s="5271"/>
      <c r="AF56" s="1010"/>
      <c r="AG56" s="5342"/>
      <c r="AH56" s="5465"/>
      <c r="AI56" s="5466"/>
      <c r="AJ56" s="5466"/>
      <c r="AK56" s="5467"/>
      <c r="AL56" s="5298"/>
      <c r="AM56" s="5459"/>
      <c r="AN56" s="5459"/>
      <c r="AO56" s="5294"/>
      <c r="AP56" s="5298"/>
      <c r="AQ56" s="5459"/>
      <c r="AR56" s="5459"/>
      <c r="AS56" s="5300"/>
      <c r="AT56" s="1017"/>
    </row>
    <row r="57" spans="1:46" ht="13.2" customHeight="1" thickTop="1" thickBot="1">
      <c r="A57" s="975"/>
      <c r="B57" s="2132"/>
      <c r="C57" s="2133"/>
      <c r="D57" s="2144"/>
      <c r="E57" s="2163" t="s">
        <v>1094</v>
      </c>
      <c r="F57" s="2156"/>
      <c r="G57" s="2156"/>
      <c r="H57" s="2156"/>
      <c r="I57" s="2156"/>
      <c r="J57" s="5241"/>
      <c r="K57" s="5256"/>
      <c r="L57" s="5256"/>
      <c r="M57" s="5256"/>
      <c r="N57" s="5256"/>
      <c r="O57" s="5256"/>
      <c r="P57" s="5256"/>
      <c r="Q57" s="5256"/>
      <c r="R57" s="5256"/>
      <c r="S57" s="5256"/>
      <c r="T57" s="5193">
        <f>K57+O57</f>
        <v>0</v>
      </c>
      <c r="U57" s="5193"/>
      <c r="V57" s="5193"/>
      <c r="W57" s="5193"/>
      <c r="X57" s="5258"/>
      <c r="Y57" s="5258"/>
      <c r="Z57" s="5258"/>
      <c r="AA57" s="5258"/>
      <c r="AB57" s="5258"/>
      <c r="AC57" s="5258"/>
      <c r="AD57" s="5258"/>
      <c r="AE57" s="5258"/>
      <c r="AF57" s="1010"/>
      <c r="AG57" s="5343"/>
      <c r="AH57" s="5451"/>
      <c r="AI57" s="5452"/>
      <c r="AJ57" s="5452"/>
      <c r="AK57" s="5453"/>
      <c r="AL57" s="5260"/>
      <c r="AM57" s="5260"/>
      <c r="AN57" s="5260"/>
      <c r="AO57" s="5260"/>
      <c r="AP57" s="5449">
        <f>AH57+AL57</f>
        <v>0</v>
      </c>
      <c r="AQ57" s="5449"/>
      <c r="AR57" s="5449"/>
      <c r="AS57" s="5449"/>
      <c r="AT57" s="1016"/>
    </row>
    <row r="58" spans="1:46" ht="13.2" customHeight="1" thickTop="1" thickBot="1">
      <c r="A58" s="975"/>
      <c r="B58" s="2132"/>
      <c r="C58" s="2133"/>
      <c r="D58" s="2144"/>
      <c r="E58" s="2156"/>
      <c r="F58" s="2156"/>
      <c r="G58" s="2156"/>
      <c r="H58" s="2156"/>
      <c r="I58" s="2156"/>
      <c r="J58" s="5413"/>
      <c r="K58" s="5257"/>
      <c r="L58" s="5257"/>
      <c r="M58" s="5257"/>
      <c r="N58" s="5257"/>
      <c r="O58" s="5257"/>
      <c r="P58" s="5257"/>
      <c r="Q58" s="5257"/>
      <c r="R58" s="5257"/>
      <c r="S58" s="5257"/>
      <c r="T58" s="5194"/>
      <c r="U58" s="5194"/>
      <c r="V58" s="5194"/>
      <c r="W58" s="5194"/>
      <c r="X58" s="5259"/>
      <c r="Y58" s="5259"/>
      <c r="Z58" s="5259"/>
      <c r="AA58" s="5259"/>
      <c r="AB58" s="5259"/>
      <c r="AC58" s="5259"/>
      <c r="AD58" s="5259"/>
      <c r="AE58" s="5259"/>
      <c r="AF58" s="1010"/>
      <c r="AG58" s="5344"/>
      <c r="AH58" s="5454"/>
      <c r="AI58" s="5455"/>
      <c r="AJ58" s="5455"/>
      <c r="AK58" s="5456"/>
      <c r="AL58" s="5257"/>
      <c r="AM58" s="5257"/>
      <c r="AN58" s="5257"/>
      <c r="AO58" s="5257"/>
      <c r="AP58" s="5450"/>
      <c r="AQ58" s="5450"/>
      <c r="AR58" s="5450"/>
      <c r="AS58" s="5450"/>
      <c r="AT58" s="1016"/>
    </row>
    <row r="59" spans="1:46" ht="25.95" customHeight="1" thickTop="1" thickBot="1">
      <c r="A59" s="979"/>
      <c r="B59" s="2165"/>
      <c r="C59" s="2166"/>
      <c r="D59" s="2130" t="s">
        <v>174</v>
      </c>
      <c r="E59" s="2130" t="s">
        <v>175</v>
      </c>
      <c r="F59" s="2142"/>
      <c r="G59" s="2142"/>
      <c r="H59" s="2142"/>
      <c r="I59" s="2142"/>
      <c r="J59" s="5487">
        <v>89</v>
      </c>
      <c r="K59" s="5283"/>
      <c r="L59" s="5284"/>
      <c r="M59" s="5284"/>
      <c r="N59" s="5285"/>
      <c r="O59" s="5283"/>
      <c r="P59" s="5299"/>
      <c r="Q59" s="5284"/>
      <c r="R59" s="5284"/>
      <c r="S59" s="5285"/>
      <c r="T59" s="5283"/>
      <c r="U59" s="5284"/>
      <c r="V59" s="5284"/>
      <c r="W59" s="5285"/>
      <c r="X59" s="5216"/>
      <c r="Y59" s="5199"/>
      <c r="Z59" s="5199"/>
      <c r="AA59" s="5199"/>
      <c r="AB59" s="5199"/>
      <c r="AC59" s="5199"/>
      <c r="AD59" s="5199"/>
      <c r="AE59" s="5214"/>
      <c r="AF59" s="1009"/>
      <c r="AG59" s="5468">
        <v>89</v>
      </c>
      <c r="AH59" s="5489"/>
      <c r="AI59" s="5490"/>
      <c r="AJ59" s="5490"/>
      <c r="AK59" s="5491"/>
      <c r="AL59" s="5283"/>
      <c r="AM59" s="5284"/>
      <c r="AN59" s="5284"/>
      <c r="AO59" s="5285"/>
      <c r="AP59" s="5283"/>
      <c r="AQ59" s="5284"/>
      <c r="AR59" s="5284"/>
      <c r="AS59" s="5290"/>
      <c r="AT59" s="991"/>
    </row>
    <row r="60" spans="1:46" ht="13.2" customHeight="1" thickTop="1" thickBot="1">
      <c r="A60" s="979"/>
      <c r="B60" s="2165"/>
      <c r="C60" s="2166"/>
      <c r="D60" s="2130"/>
      <c r="E60" s="2155" t="s">
        <v>1402</v>
      </c>
      <c r="F60" s="2142"/>
      <c r="G60" s="2142"/>
      <c r="H60" s="2142"/>
      <c r="I60" s="2142"/>
      <c r="J60" s="5488"/>
      <c r="K60" s="5304">
        <f>K25+K29+K33+K37+K41+K45+K49+K53+K57</f>
        <v>0</v>
      </c>
      <c r="L60" s="5304"/>
      <c r="M60" s="5304"/>
      <c r="N60" s="5304"/>
      <c r="O60" s="5304">
        <f>O25+O29+O33+O37+O41+O45+O49+O53+O57</f>
        <v>0</v>
      </c>
      <c r="P60" s="5304"/>
      <c r="Q60" s="5304"/>
      <c r="R60" s="5304"/>
      <c r="S60" s="5304"/>
      <c r="T60" s="5304">
        <f>T25+T29+T33+T37+T41+T45+T49+T53+T57</f>
        <v>0</v>
      </c>
      <c r="U60" s="5304"/>
      <c r="V60" s="5304"/>
      <c r="W60" s="5304"/>
      <c r="X60" s="5306">
        <f>X25+X29+X33+X37+X41+X45+X49+X53+X57</f>
        <v>0</v>
      </c>
      <c r="Y60" s="5306"/>
      <c r="Z60" s="5306"/>
      <c r="AA60" s="5306"/>
      <c r="AB60" s="5306"/>
      <c r="AC60" s="5306"/>
      <c r="AD60" s="5306"/>
      <c r="AE60" s="5306"/>
      <c r="AF60" s="1012"/>
      <c r="AG60" s="5469"/>
      <c r="AH60" s="5308">
        <f>AH25+AH29+AH33+AH37+AH41+AH45+AH49+AH53+AH57</f>
        <v>0</v>
      </c>
      <c r="AI60" s="5308"/>
      <c r="AJ60" s="5308"/>
      <c r="AK60" s="5308"/>
      <c r="AL60" s="5308">
        <f>AL25+AL29+AL33+AL37+AL41+AL45+AL49+AL53+AL57</f>
        <v>0</v>
      </c>
      <c r="AM60" s="5308"/>
      <c r="AN60" s="5308"/>
      <c r="AO60" s="5308"/>
      <c r="AP60" s="5308">
        <f>AP25+AP29+AP33+AP37+AP41+AP45+AP49+AP53+AP57</f>
        <v>0</v>
      </c>
      <c r="AQ60" s="5308"/>
      <c r="AR60" s="5308"/>
      <c r="AS60" s="5308"/>
      <c r="AT60" s="1018"/>
    </row>
    <row r="61" spans="1:46" ht="13.2" customHeight="1" thickTop="1" thickBot="1">
      <c r="A61" s="975"/>
      <c r="B61" s="2132"/>
      <c r="C61" s="2133"/>
      <c r="D61" s="2143"/>
      <c r="E61" s="5132" t="s">
        <v>1522</v>
      </c>
      <c r="F61" s="5132"/>
      <c r="G61" s="5132"/>
      <c r="H61" s="5132"/>
      <c r="I61" s="2142"/>
      <c r="J61" s="5488"/>
      <c r="K61" s="5305"/>
      <c r="L61" s="5305"/>
      <c r="M61" s="5305"/>
      <c r="N61" s="5305"/>
      <c r="O61" s="5305"/>
      <c r="P61" s="5305"/>
      <c r="Q61" s="5305"/>
      <c r="R61" s="5305"/>
      <c r="S61" s="5305"/>
      <c r="T61" s="5305"/>
      <c r="U61" s="5305"/>
      <c r="V61" s="5305"/>
      <c r="W61" s="5305"/>
      <c r="X61" s="5307"/>
      <c r="Y61" s="5307"/>
      <c r="Z61" s="5307"/>
      <c r="AA61" s="5307"/>
      <c r="AB61" s="5307"/>
      <c r="AC61" s="5307"/>
      <c r="AD61" s="5307"/>
      <c r="AE61" s="5307"/>
      <c r="AF61" s="1012"/>
      <c r="AG61" s="5470"/>
      <c r="AH61" s="5305"/>
      <c r="AI61" s="5305"/>
      <c r="AJ61" s="5305"/>
      <c r="AK61" s="5305"/>
      <c r="AL61" s="5305"/>
      <c r="AM61" s="5305"/>
      <c r="AN61" s="5305"/>
      <c r="AO61" s="5305"/>
      <c r="AP61" s="5305"/>
      <c r="AQ61" s="5305"/>
      <c r="AR61" s="5305"/>
      <c r="AS61" s="5305"/>
      <c r="AT61" s="1018"/>
    </row>
    <row r="62" spans="1:46" ht="25.95" customHeight="1" thickTop="1" thickBot="1">
      <c r="A62" s="975"/>
      <c r="B62" s="2132"/>
      <c r="C62" s="2127"/>
      <c r="D62" s="2127"/>
      <c r="E62" s="5132"/>
      <c r="F62" s="5132"/>
      <c r="G62" s="5132"/>
      <c r="H62" s="5132"/>
      <c r="I62" s="2143"/>
      <c r="J62" s="5434">
        <v>13</v>
      </c>
      <c r="K62" s="5283"/>
      <c r="L62" s="5284"/>
      <c r="M62" s="5284"/>
      <c r="N62" s="5285"/>
      <c r="O62" s="5309"/>
      <c r="P62" s="5475"/>
      <c r="Q62" s="5310"/>
      <c r="R62" s="5310"/>
      <c r="S62" s="5311"/>
      <c r="T62" s="5309"/>
      <c r="U62" s="5310"/>
      <c r="V62" s="5310"/>
      <c r="W62" s="5311"/>
      <c r="X62" s="5485"/>
      <c r="Y62" s="5313"/>
      <c r="Z62" s="5313"/>
      <c r="AA62" s="5313"/>
      <c r="AB62" s="5313"/>
      <c r="AC62" s="5313"/>
      <c r="AD62" s="5313"/>
      <c r="AE62" s="5486"/>
      <c r="AF62" s="1009"/>
      <c r="AG62" s="5457">
        <v>13</v>
      </c>
      <c r="AH62" s="5309"/>
      <c r="AI62" s="5310"/>
      <c r="AJ62" s="5310"/>
      <c r="AK62" s="5311"/>
      <c r="AL62" s="5309"/>
      <c r="AM62" s="5310"/>
      <c r="AN62" s="5310"/>
      <c r="AO62" s="5311"/>
      <c r="AP62" s="5309"/>
      <c r="AQ62" s="5310"/>
      <c r="AR62" s="5310"/>
      <c r="AS62" s="5312"/>
      <c r="AT62" s="1019"/>
    </row>
    <row r="63" spans="1:46" ht="13.2" customHeight="1" thickTop="1">
      <c r="A63" s="975"/>
      <c r="B63" s="2132"/>
      <c r="C63" s="2167">
        <v>5.4</v>
      </c>
      <c r="D63" s="2130" t="s">
        <v>148</v>
      </c>
      <c r="E63" s="2142"/>
      <c r="F63" s="2143"/>
      <c r="G63" s="2143"/>
      <c r="H63" s="2143"/>
      <c r="I63" s="2143"/>
      <c r="J63" s="5435"/>
      <c r="K63" s="5256"/>
      <c r="L63" s="5256"/>
      <c r="M63" s="5256"/>
      <c r="N63" s="5256"/>
      <c r="O63" s="5256"/>
      <c r="P63" s="5256"/>
      <c r="Q63" s="5256"/>
      <c r="R63" s="5256"/>
      <c r="S63" s="5256"/>
      <c r="T63" s="5256"/>
      <c r="U63" s="5256"/>
      <c r="V63" s="5256"/>
      <c r="W63" s="5256"/>
      <c r="X63" s="5471"/>
      <c r="Y63" s="5472"/>
      <c r="Z63" s="5472"/>
      <c r="AA63" s="5472"/>
      <c r="AB63" s="5472"/>
      <c r="AC63" s="5472"/>
      <c r="AD63" s="5472"/>
      <c r="AE63" s="5232"/>
      <c r="AF63" s="1009"/>
      <c r="AG63" s="5343"/>
      <c r="AH63" s="5260"/>
      <c r="AI63" s="5260"/>
      <c r="AJ63" s="5260"/>
      <c r="AK63" s="5260"/>
      <c r="AL63" s="5260"/>
      <c r="AM63" s="5260"/>
      <c r="AN63" s="5260"/>
      <c r="AO63" s="5260"/>
      <c r="AP63" s="5260"/>
      <c r="AQ63" s="5260"/>
      <c r="AR63" s="5260"/>
      <c r="AS63" s="5260"/>
      <c r="AT63" s="1020"/>
    </row>
    <row r="64" spans="1:46" ht="13.2" customHeight="1" thickBot="1">
      <c r="A64" s="975"/>
      <c r="B64" s="2132"/>
      <c r="C64" s="2138"/>
      <c r="D64" s="5322" t="s">
        <v>1403</v>
      </c>
      <c r="E64" s="5322"/>
      <c r="F64" s="5322"/>
      <c r="G64" s="5322"/>
      <c r="H64" s="5322"/>
      <c r="I64" s="2143"/>
      <c r="J64" s="5435"/>
      <c r="K64" s="5257"/>
      <c r="L64" s="5257"/>
      <c r="M64" s="5257"/>
      <c r="N64" s="5257"/>
      <c r="O64" s="5257"/>
      <c r="P64" s="5257"/>
      <c r="Q64" s="5257"/>
      <c r="R64" s="5257"/>
      <c r="S64" s="5257"/>
      <c r="T64" s="5257"/>
      <c r="U64" s="5257"/>
      <c r="V64" s="5257"/>
      <c r="W64" s="5257"/>
      <c r="X64" s="5313"/>
      <c r="Y64" s="5313"/>
      <c r="Z64" s="5313"/>
      <c r="AA64" s="5313"/>
      <c r="AB64" s="5313"/>
      <c r="AC64" s="5313"/>
      <c r="AD64" s="5313"/>
      <c r="AE64" s="5314"/>
      <c r="AF64" s="1009"/>
      <c r="AG64" s="5344"/>
      <c r="AH64" s="5257"/>
      <c r="AI64" s="5257"/>
      <c r="AJ64" s="5257"/>
      <c r="AK64" s="5257"/>
      <c r="AL64" s="5257"/>
      <c r="AM64" s="5257"/>
      <c r="AN64" s="5257"/>
      <c r="AO64" s="5257"/>
      <c r="AP64" s="5257"/>
      <c r="AQ64" s="5257"/>
      <c r="AR64" s="5257"/>
      <c r="AS64" s="5257"/>
      <c r="AT64" s="1020"/>
    </row>
    <row r="65" spans="1:46" ht="25.95" customHeight="1" thickTop="1" thickBot="1">
      <c r="A65" s="975"/>
      <c r="B65" s="2132"/>
      <c r="C65" s="2167">
        <v>5.5</v>
      </c>
      <c r="D65" s="2130" t="s">
        <v>176</v>
      </c>
      <c r="E65" s="2142"/>
      <c r="F65" s="2168"/>
      <c r="G65" s="2168"/>
      <c r="H65" s="2168"/>
      <c r="I65" s="2168"/>
      <c r="J65" s="5473">
        <v>99</v>
      </c>
      <c r="K65" s="5225"/>
      <c r="L65" s="5223"/>
      <c r="M65" s="5223"/>
      <c r="N65" s="5285"/>
      <c r="O65" s="5309"/>
      <c r="P65" s="5475"/>
      <c r="Q65" s="5310"/>
      <c r="R65" s="5310"/>
      <c r="S65" s="5311"/>
      <c r="T65" s="5283"/>
      <c r="U65" s="5284"/>
      <c r="V65" s="5284"/>
      <c r="W65" s="5285"/>
      <c r="X65" s="5476"/>
      <c r="Y65" s="5477"/>
      <c r="Z65" s="5477"/>
      <c r="AA65" s="5477"/>
      <c r="AB65" s="5477"/>
      <c r="AC65" s="5477"/>
      <c r="AD65" s="5477"/>
      <c r="AE65" s="5478"/>
      <c r="AF65" s="1013"/>
      <c r="AG65" s="5492">
        <v>99</v>
      </c>
      <c r="AH65" s="5309"/>
      <c r="AI65" s="5310"/>
      <c r="AJ65" s="5310"/>
      <c r="AK65" s="5311"/>
      <c r="AL65" s="5283"/>
      <c r="AM65" s="5284"/>
      <c r="AN65" s="5284"/>
      <c r="AO65" s="5285"/>
      <c r="AP65" s="5283"/>
      <c r="AQ65" s="5284"/>
      <c r="AR65" s="5284"/>
      <c r="AS65" s="5290"/>
      <c r="AT65" s="991"/>
    </row>
    <row r="66" spans="1:46" ht="25.95" customHeight="1" thickTop="1" thickBot="1">
      <c r="A66" s="975"/>
      <c r="B66" s="2169"/>
      <c r="C66" s="2170"/>
      <c r="D66" s="2171" t="s">
        <v>1404</v>
      </c>
      <c r="E66" s="2172"/>
      <c r="F66" s="2173"/>
      <c r="G66" s="2173"/>
      <c r="H66" s="2173"/>
      <c r="I66" s="2173"/>
      <c r="J66" s="5474"/>
      <c r="K66" s="5319">
        <f>K17+K21+K60+K63</f>
        <v>0</v>
      </c>
      <c r="L66" s="5319"/>
      <c r="M66" s="5319"/>
      <c r="N66" s="5319"/>
      <c r="O66" s="5319">
        <f>O17+O21+O60+O63</f>
        <v>0</v>
      </c>
      <c r="P66" s="5319"/>
      <c r="Q66" s="5319"/>
      <c r="R66" s="5319"/>
      <c r="S66" s="5319"/>
      <c r="T66" s="5319">
        <f>T17+T21+T60+T63</f>
        <v>0</v>
      </c>
      <c r="U66" s="5319"/>
      <c r="V66" s="5319"/>
      <c r="W66" s="5319"/>
      <c r="X66" s="5320">
        <f>X60</f>
        <v>0</v>
      </c>
      <c r="Y66" s="5320"/>
      <c r="Z66" s="5320"/>
      <c r="AA66" s="5320"/>
      <c r="AB66" s="5320"/>
      <c r="AC66" s="5320"/>
      <c r="AD66" s="5320"/>
      <c r="AE66" s="5320"/>
      <c r="AF66" s="1012"/>
      <c r="AG66" s="5493"/>
      <c r="AH66" s="5321">
        <f>AH60+AH63</f>
        <v>0</v>
      </c>
      <c r="AI66" s="5321"/>
      <c r="AJ66" s="5321"/>
      <c r="AK66" s="5321"/>
      <c r="AL66" s="5321">
        <f>AL60+AL63</f>
        <v>0</v>
      </c>
      <c r="AM66" s="5321"/>
      <c r="AN66" s="5321"/>
      <c r="AO66" s="5321"/>
      <c r="AP66" s="5321">
        <f>AP60+AP63</f>
        <v>0</v>
      </c>
      <c r="AQ66" s="5321"/>
      <c r="AR66" s="5321"/>
      <c r="AS66" s="5321"/>
      <c r="AT66" s="1018"/>
    </row>
    <row r="67" spans="1:46" ht="6" customHeight="1">
      <c r="A67" s="975"/>
      <c r="B67" s="117"/>
      <c r="C67" s="1215"/>
      <c r="D67" s="1216"/>
      <c r="F67" s="978"/>
      <c r="G67" s="978"/>
      <c r="H67" s="978"/>
      <c r="I67" s="978"/>
      <c r="J67" s="1171"/>
      <c r="K67" s="1018"/>
      <c r="L67" s="1018"/>
      <c r="M67" s="1018"/>
      <c r="N67" s="1018"/>
      <c r="O67" s="1018"/>
      <c r="P67" s="1018"/>
      <c r="Q67" s="1018"/>
      <c r="R67" s="1018"/>
      <c r="S67" s="1018"/>
      <c r="T67" s="1018"/>
      <c r="U67" s="1018"/>
      <c r="V67" s="1018"/>
      <c r="W67" s="1018"/>
      <c r="X67" s="1214"/>
      <c r="Y67" s="1214"/>
      <c r="Z67" s="1214"/>
      <c r="AA67" s="1214"/>
      <c r="AB67" s="1214"/>
      <c r="AC67" s="1214"/>
      <c r="AD67" s="1214"/>
      <c r="AE67" s="1214"/>
      <c r="AF67" s="1012"/>
      <c r="AG67" s="1014"/>
      <c r="AH67" s="1018"/>
      <c r="AI67" s="1018"/>
      <c r="AJ67" s="1018"/>
      <c r="AK67" s="1018"/>
      <c r="AL67" s="1018"/>
      <c r="AM67" s="1018"/>
      <c r="AN67" s="1018"/>
      <c r="AO67" s="1018"/>
      <c r="AP67" s="1018"/>
      <c r="AQ67" s="1018"/>
      <c r="AR67" s="1018"/>
      <c r="AS67" s="1018"/>
      <c r="AT67" s="1018"/>
    </row>
    <row r="68" spans="1:46" ht="12" customHeight="1">
      <c r="A68" s="975"/>
      <c r="B68" s="5350" t="s">
        <v>33</v>
      </c>
      <c r="C68" s="5350"/>
      <c r="D68" s="5350"/>
      <c r="E68" s="5350"/>
      <c r="F68" s="5350"/>
      <c r="G68" s="5350"/>
      <c r="H68" s="5350"/>
      <c r="I68" s="5350"/>
      <c r="J68" s="2174"/>
      <c r="K68" s="2174"/>
      <c r="L68" s="2174"/>
      <c r="M68" s="2174"/>
      <c r="N68" s="2174"/>
      <c r="O68" s="2174"/>
      <c r="P68" s="2174"/>
      <c r="Q68" s="2174"/>
      <c r="R68" s="2174"/>
      <c r="S68" s="2174"/>
      <c r="T68" s="2174"/>
      <c r="U68" s="2174"/>
      <c r="V68" s="2174"/>
      <c r="W68" s="2174"/>
      <c r="X68" s="2174"/>
      <c r="Y68" s="2174"/>
      <c r="Z68" s="2174"/>
      <c r="AA68" s="2174"/>
      <c r="AB68" s="2174"/>
      <c r="AC68" s="2174"/>
      <c r="AD68" s="2174"/>
      <c r="AE68" s="990"/>
      <c r="AF68" s="1007"/>
      <c r="AG68" s="5332" t="s">
        <v>33</v>
      </c>
      <c r="AH68" s="5332"/>
      <c r="AI68" s="5332"/>
      <c r="AJ68" s="5332"/>
      <c r="AK68" s="5332"/>
      <c r="AL68" s="5332"/>
      <c r="AM68" s="5332"/>
      <c r="AN68" s="5332"/>
      <c r="AO68" s="2174"/>
      <c r="AP68" s="2174"/>
      <c r="AQ68" s="2174"/>
      <c r="AR68" s="2174"/>
      <c r="AS68" s="2174"/>
      <c r="AT68" s="990"/>
    </row>
    <row r="69" spans="1:46" ht="10.5" customHeight="1">
      <c r="A69" s="975"/>
      <c r="B69" s="2134" t="s">
        <v>34</v>
      </c>
      <c r="C69" s="2142"/>
      <c r="D69" s="2142"/>
      <c r="E69" s="2142"/>
      <c r="F69" s="2142"/>
      <c r="G69" s="2142"/>
      <c r="H69" s="2142"/>
      <c r="I69" s="2142"/>
      <c r="J69" s="2142"/>
      <c r="K69" s="2138"/>
      <c r="L69" s="2138"/>
      <c r="M69" s="2138"/>
      <c r="N69" s="2138"/>
      <c r="O69" s="2138"/>
      <c r="P69" s="2138"/>
      <c r="Q69" s="2138"/>
      <c r="R69" s="2138"/>
      <c r="S69" s="2175"/>
      <c r="T69" s="2175"/>
      <c r="U69" s="2175"/>
      <c r="V69" s="2138"/>
      <c r="W69" s="2138"/>
      <c r="X69" s="2144"/>
      <c r="Y69" s="2144"/>
      <c r="Z69" s="2144"/>
      <c r="AA69" s="2144"/>
      <c r="AB69" s="2144"/>
      <c r="AC69" s="2144"/>
      <c r="AD69" s="2144"/>
      <c r="AE69" s="989"/>
      <c r="AF69" s="1000"/>
      <c r="AG69" s="2134" t="s">
        <v>34</v>
      </c>
      <c r="AH69" s="2138"/>
      <c r="AI69" s="2138"/>
      <c r="AJ69" s="2138"/>
      <c r="AK69" s="2175"/>
      <c r="AL69" s="2175"/>
      <c r="AM69" s="2175"/>
      <c r="AN69" s="2138"/>
      <c r="AO69" s="2138"/>
      <c r="AP69" s="2175"/>
      <c r="AQ69" s="2175"/>
      <c r="AR69" s="2138"/>
      <c r="AS69" s="2138"/>
      <c r="AT69" s="988"/>
    </row>
    <row r="70" spans="1:46" ht="10.5" customHeight="1">
      <c r="A70" s="975"/>
      <c r="B70" s="2134"/>
      <c r="C70" s="2142"/>
      <c r="D70" s="2142"/>
      <c r="E70" s="2142"/>
      <c r="F70" s="2142"/>
      <c r="G70" s="2142"/>
      <c r="H70" s="2142"/>
      <c r="I70" s="2142"/>
      <c r="J70" s="2142"/>
      <c r="K70" s="2138"/>
      <c r="L70" s="2138"/>
      <c r="M70" s="2138"/>
      <c r="N70" s="2138"/>
      <c r="O70" s="2138"/>
      <c r="P70" s="2138"/>
      <c r="Q70" s="2138"/>
      <c r="R70" s="2138"/>
      <c r="S70" s="2175"/>
      <c r="T70" s="2175"/>
      <c r="U70" s="2175"/>
      <c r="V70" s="2138"/>
      <c r="W70" s="2138"/>
      <c r="X70" s="2144"/>
      <c r="Y70" s="2144"/>
      <c r="Z70" s="2144"/>
      <c r="AA70" s="2144"/>
      <c r="AB70" s="2144"/>
      <c r="AC70" s="2144"/>
      <c r="AD70" s="2144"/>
      <c r="AE70" s="989"/>
      <c r="AF70" s="1000"/>
      <c r="AG70" s="2144"/>
      <c r="AH70" s="2138"/>
      <c r="AI70" s="2138"/>
      <c r="AJ70" s="2138"/>
      <c r="AK70" s="2175"/>
      <c r="AL70" s="2175"/>
      <c r="AM70" s="2175"/>
      <c r="AN70" s="2138"/>
      <c r="AO70" s="2138"/>
      <c r="AP70" s="2175"/>
      <c r="AQ70" s="2175"/>
      <c r="AR70" s="2138"/>
      <c r="AS70" s="2138"/>
      <c r="AT70" s="988"/>
    </row>
    <row r="71" spans="1:46" ht="13.5" customHeight="1">
      <c r="A71" s="975"/>
      <c r="B71" s="995"/>
      <c r="C71" s="996"/>
      <c r="D71" s="997"/>
      <c r="E71" s="998"/>
      <c r="F71" s="998"/>
      <c r="G71" s="998"/>
      <c r="H71" s="998"/>
      <c r="I71" s="998"/>
      <c r="J71" s="998"/>
      <c r="K71" s="997"/>
      <c r="L71" s="997"/>
      <c r="M71" s="997"/>
      <c r="N71" s="997"/>
      <c r="O71" s="997"/>
      <c r="P71" s="997"/>
      <c r="Q71" s="997"/>
      <c r="R71" s="997"/>
      <c r="S71" s="999"/>
      <c r="T71" s="999"/>
      <c r="U71" s="999"/>
      <c r="V71" s="997"/>
      <c r="W71" s="997"/>
      <c r="X71" s="1000"/>
      <c r="Y71" s="1000"/>
      <c r="Z71" s="1000"/>
      <c r="AA71" s="1000"/>
      <c r="AB71" s="1000"/>
      <c r="AC71" s="1000"/>
      <c r="AD71" s="1000"/>
      <c r="AE71" s="989"/>
      <c r="AF71" s="996" t="s">
        <v>35</v>
      </c>
      <c r="AG71" s="997" t="s">
        <v>1414</v>
      </c>
      <c r="AH71" s="997"/>
      <c r="AI71" s="997"/>
      <c r="AJ71" s="997"/>
      <c r="AK71" s="999"/>
      <c r="AL71" s="999"/>
      <c r="AM71" s="999"/>
      <c r="AN71" s="997"/>
      <c r="AO71" s="997"/>
      <c r="AP71" s="999"/>
      <c r="AQ71" s="999"/>
      <c r="AR71" s="997"/>
      <c r="AS71" s="997"/>
      <c r="AT71" s="997"/>
    </row>
    <row r="72" spans="1:46" ht="10.5" customHeight="1">
      <c r="A72" s="975"/>
      <c r="B72" s="995"/>
      <c r="C72" s="998"/>
      <c r="D72" s="1001"/>
      <c r="E72" s="998"/>
      <c r="F72" s="998"/>
      <c r="G72" s="998"/>
      <c r="H72" s="998"/>
      <c r="I72" s="998"/>
      <c r="J72" s="998"/>
      <c r="K72" s="997"/>
      <c r="L72" s="997"/>
      <c r="M72" s="997"/>
      <c r="N72" s="997"/>
      <c r="O72" s="997"/>
      <c r="P72" s="997"/>
      <c r="Q72" s="997"/>
      <c r="R72" s="997"/>
      <c r="S72" s="999"/>
      <c r="T72" s="999"/>
      <c r="U72" s="999"/>
      <c r="V72" s="997"/>
      <c r="W72" s="997"/>
      <c r="X72" s="1000"/>
      <c r="Y72" s="1000"/>
      <c r="Z72" s="1000"/>
      <c r="AA72" s="1000"/>
      <c r="AB72" s="1000"/>
      <c r="AC72" s="1000"/>
      <c r="AD72" s="1000"/>
      <c r="AE72" s="989"/>
      <c r="AF72" s="1000"/>
      <c r="AG72" s="997" t="s">
        <v>1720</v>
      </c>
      <c r="AH72" s="997"/>
      <c r="AI72" s="997"/>
      <c r="AJ72" s="997"/>
      <c r="AK72" s="999"/>
      <c r="AL72" s="999"/>
      <c r="AM72" s="999"/>
      <c r="AN72" s="997"/>
      <c r="AO72" s="997"/>
      <c r="AP72" s="999"/>
      <c r="AQ72" s="999"/>
      <c r="AR72" s="997"/>
      <c r="AS72" s="997"/>
      <c r="AT72" s="997"/>
    </row>
    <row r="73" spans="1:46" ht="10.5" customHeight="1">
      <c r="A73" s="975"/>
      <c r="B73" s="995"/>
      <c r="C73" s="998"/>
      <c r="D73" s="1002"/>
      <c r="E73" s="998"/>
      <c r="F73" s="998"/>
      <c r="G73" s="998"/>
      <c r="H73" s="998"/>
      <c r="I73" s="998"/>
      <c r="J73" s="998"/>
      <c r="K73" s="997"/>
      <c r="L73" s="997"/>
      <c r="M73" s="997"/>
      <c r="N73" s="997"/>
      <c r="O73" s="997"/>
      <c r="P73" s="997"/>
      <c r="Q73" s="997"/>
      <c r="R73" s="997"/>
      <c r="S73" s="999"/>
      <c r="T73" s="999"/>
      <c r="U73" s="999"/>
      <c r="V73" s="997"/>
      <c r="W73" s="997"/>
      <c r="X73" s="1000"/>
      <c r="Y73" s="1000"/>
      <c r="Z73" s="1000"/>
      <c r="AA73" s="1000"/>
      <c r="AB73" s="1000"/>
      <c r="AC73" s="1000"/>
      <c r="AD73" s="1000"/>
      <c r="AE73" s="989"/>
      <c r="AF73" s="1000"/>
      <c r="AG73" s="1002" t="s">
        <v>1721</v>
      </c>
      <c r="AH73" s="1002"/>
      <c r="AI73" s="997"/>
      <c r="AJ73" s="997"/>
      <c r="AK73" s="999"/>
      <c r="AL73" s="999"/>
      <c r="AM73" s="999"/>
      <c r="AN73" s="997"/>
      <c r="AO73" s="997"/>
      <c r="AP73" s="999"/>
      <c r="AQ73" s="999"/>
      <c r="AR73" s="997"/>
      <c r="AS73" s="997"/>
      <c r="AT73" s="997"/>
    </row>
    <row r="74" spans="1:46" ht="10.5" customHeight="1">
      <c r="A74" s="975"/>
      <c r="B74" s="995"/>
      <c r="C74" s="998"/>
      <c r="D74" s="1002"/>
      <c r="E74" s="998"/>
      <c r="F74" s="998"/>
      <c r="G74" s="998"/>
      <c r="H74" s="998"/>
      <c r="I74" s="998"/>
      <c r="J74" s="998"/>
      <c r="K74" s="997"/>
      <c r="L74" s="997"/>
      <c r="M74" s="997"/>
      <c r="N74" s="997"/>
      <c r="O74" s="997"/>
      <c r="P74" s="997"/>
      <c r="Q74" s="997"/>
      <c r="R74" s="997"/>
      <c r="S74" s="999"/>
      <c r="T74" s="999"/>
      <c r="U74" s="999"/>
      <c r="V74" s="997"/>
      <c r="W74" s="997"/>
      <c r="X74" s="1000"/>
      <c r="Y74" s="1000"/>
      <c r="Z74" s="1000"/>
      <c r="AA74" s="1000"/>
      <c r="AB74" s="1000"/>
      <c r="AC74" s="1000"/>
      <c r="AD74" s="1000"/>
      <c r="AE74" s="989"/>
      <c r="AF74" s="1000"/>
      <c r="AG74" s="1002" t="s">
        <v>1722</v>
      </c>
      <c r="AH74" s="1002"/>
      <c r="AI74" s="997"/>
      <c r="AJ74" s="997"/>
      <c r="AK74" s="999"/>
      <c r="AL74" s="999"/>
      <c r="AM74" s="999"/>
      <c r="AN74" s="997"/>
      <c r="AO74" s="997"/>
      <c r="AP74" s="999"/>
      <c r="AQ74" s="999"/>
      <c r="AR74" s="997"/>
      <c r="AS74" s="997"/>
      <c r="AT74" s="997"/>
    </row>
    <row r="75" spans="1:46" ht="10.5" customHeight="1">
      <c r="A75" s="975"/>
      <c r="B75" s="995"/>
      <c r="C75" s="998"/>
      <c r="D75" s="1002"/>
      <c r="E75" s="998"/>
      <c r="F75" s="998"/>
      <c r="G75" s="998"/>
      <c r="H75" s="998"/>
      <c r="I75" s="998"/>
      <c r="J75" s="998"/>
      <c r="K75" s="997"/>
      <c r="L75" s="997"/>
      <c r="M75" s="997"/>
      <c r="N75" s="997"/>
      <c r="O75" s="997"/>
      <c r="P75" s="997"/>
      <c r="Q75" s="997"/>
      <c r="R75" s="997"/>
      <c r="S75" s="999"/>
      <c r="T75" s="999"/>
      <c r="U75" s="999"/>
      <c r="V75" s="997"/>
      <c r="W75" s="997"/>
      <c r="X75" s="1000"/>
      <c r="Y75" s="1000"/>
      <c r="Z75" s="1000"/>
      <c r="AA75" s="1000"/>
      <c r="AB75" s="1000"/>
      <c r="AC75" s="1000"/>
      <c r="AD75" s="1000"/>
      <c r="AE75" s="989"/>
      <c r="AF75" s="1000"/>
      <c r="AG75" s="1002"/>
      <c r="AH75" s="1002"/>
      <c r="AI75" s="997"/>
      <c r="AJ75" s="997"/>
      <c r="AK75" s="999"/>
      <c r="AL75" s="999"/>
      <c r="AM75" s="999"/>
      <c r="AN75" s="997"/>
      <c r="AO75" s="997"/>
      <c r="AP75" s="999"/>
      <c r="AQ75" s="999"/>
      <c r="AR75" s="997"/>
      <c r="AS75" s="997"/>
      <c r="AT75" s="997"/>
    </row>
    <row r="76" spans="1:46" ht="10.5" customHeight="1">
      <c r="A76" s="975"/>
      <c r="B76" s="995"/>
      <c r="C76" s="998"/>
      <c r="D76" s="1002"/>
      <c r="E76" s="998"/>
      <c r="F76" s="998"/>
      <c r="G76" s="998"/>
      <c r="H76" s="998"/>
      <c r="I76" s="998"/>
      <c r="J76" s="998"/>
      <c r="K76" s="997"/>
      <c r="L76" s="997"/>
      <c r="M76" s="997"/>
      <c r="N76" s="997"/>
      <c r="O76" s="997"/>
      <c r="P76" s="997"/>
      <c r="Q76" s="997"/>
      <c r="R76" s="997"/>
      <c r="S76" s="999"/>
      <c r="T76" s="999"/>
      <c r="U76" s="999"/>
      <c r="V76" s="997"/>
      <c r="W76" s="997"/>
      <c r="X76" s="1000"/>
      <c r="Y76" s="1000"/>
      <c r="Z76" s="1000"/>
      <c r="AA76" s="1000"/>
      <c r="AB76" s="1000"/>
      <c r="AC76" s="1000"/>
      <c r="AD76" s="1000"/>
      <c r="AE76" s="989"/>
      <c r="AF76" s="1000"/>
      <c r="AG76" s="1002"/>
      <c r="AH76" s="1002"/>
      <c r="AI76" s="997"/>
      <c r="AJ76" s="997"/>
      <c r="AK76" s="999"/>
      <c r="AL76" s="999"/>
      <c r="AM76" s="999"/>
      <c r="AN76" s="997"/>
      <c r="AO76" s="997"/>
      <c r="AP76" s="999"/>
      <c r="AQ76" s="999"/>
      <c r="AR76" s="997"/>
      <c r="AS76" s="997"/>
      <c r="AT76" s="997"/>
    </row>
    <row r="77" spans="1:46" ht="10.5" customHeight="1">
      <c r="A77" s="975"/>
      <c r="B77" s="995"/>
      <c r="C77" s="998"/>
      <c r="D77" s="1002"/>
      <c r="E77" s="998"/>
      <c r="F77" s="998"/>
      <c r="G77" s="998"/>
      <c r="H77" s="998"/>
      <c r="I77" s="998"/>
      <c r="J77" s="998"/>
      <c r="K77" s="997"/>
      <c r="L77" s="997"/>
      <c r="M77" s="997"/>
      <c r="N77" s="997"/>
      <c r="O77" s="997"/>
      <c r="P77" s="997"/>
      <c r="Q77" s="997"/>
      <c r="R77" s="997"/>
      <c r="S77" s="999"/>
      <c r="T77" s="999"/>
      <c r="U77" s="999"/>
      <c r="V77" s="997"/>
      <c r="W77" s="997"/>
      <c r="X77" s="1000"/>
      <c r="Y77" s="1000"/>
      <c r="Z77" s="1000"/>
      <c r="AA77" s="1000"/>
      <c r="AB77" s="1000"/>
      <c r="AC77" s="1000"/>
      <c r="AD77" s="1000"/>
      <c r="AE77" s="989"/>
      <c r="AF77" s="1000"/>
      <c r="AG77" s="1002"/>
      <c r="AH77" s="1002"/>
      <c r="AI77" s="997"/>
      <c r="AJ77" s="997"/>
      <c r="AK77" s="999"/>
      <c r="AL77" s="999"/>
      <c r="AM77" s="999"/>
      <c r="AN77" s="997"/>
      <c r="AO77" s="997"/>
      <c r="AP77" s="999"/>
      <c r="AQ77" s="999"/>
      <c r="AR77" s="997"/>
      <c r="AS77" s="997"/>
      <c r="AT77" s="997"/>
    </row>
    <row r="78" spans="1:46" ht="10.5" customHeight="1">
      <c r="A78" s="975"/>
      <c r="B78" s="995"/>
      <c r="C78" s="998"/>
      <c r="D78" s="1002"/>
      <c r="E78" s="998"/>
      <c r="F78" s="998"/>
      <c r="G78" s="998"/>
      <c r="H78" s="998"/>
      <c r="I78" s="998"/>
      <c r="J78" s="998"/>
      <c r="K78" s="997"/>
      <c r="L78" s="997"/>
      <c r="M78" s="997"/>
      <c r="N78" s="997"/>
      <c r="O78" s="997"/>
      <c r="P78" s="997"/>
      <c r="Q78" s="997"/>
      <c r="R78" s="997"/>
      <c r="S78" s="999"/>
      <c r="T78" s="999"/>
      <c r="U78" s="999"/>
      <c r="V78" s="997"/>
      <c r="W78" s="997"/>
      <c r="X78" s="1000"/>
      <c r="Y78" s="1000"/>
      <c r="Z78" s="1000"/>
      <c r="AA78" s="1000"/>
      <c r="AB78" s="1000"/>
      <c r="AC78" s="1000"/>
      <c r="AD78" s="1000"/>
      <c r="AE78" s="989"/>
      <c r="AF78" s="1000"/>
      <c r="AG78" s="1002"/>
      <c r="AH78" s="1002"/>
      <c r="AI78" s="997"/>
      <c r="AJ78" s="997"/>
      <c r="AK78" s="999"/>
      <c r="AL78" s="999"/>
      <c r="AM78" s="999"/>
      <c r="AN78" s="997"/>
      <c r="AO78" s="997"/>
      <c r="AP78" s="999"/>
      <c r="AQ78" s="999"/>
      <c r="AR78" s="997"/>
      <c r="AS78" s="997"/>
      <c r="AT78" s="997"/>
    </row>
    <row r="79" spans="1:46" ht="10.5" customHeight="1">
      <c r="A79" s="975"/>
      <c r="B79" s="995"/>
      <c r="C79" s="998"/>
      <c r="D79" s="1002"/>
      <c r="E79" s="998"/>
      <c r="F79" s="998"/>
      <c r="G79" s="998"/>
      <c r="H79" s="998"/>
      <c r="I79" s="998"/>
      <c r="J79" s="998"/>
      <c r="K79" s="997"/>
      <c r="L79" s="997"/>
      <c r="M79" s="997"/>
      <c r="N79" s="997"/>
      <c r="O79" s="997"/>
      <c r="P79" s="997"/>
      <c r="Q79" s="997"/>
      <c r="R79" s="997"/>
      <c r="S79" s="999"/>
      <c r="T79" s="999"/>
      <c r="U79" s="999"/>
      <c r="V79" s="997"/>
      <c r="W79" s="997"/>
      <c r="X79" s="1000"/>
      <c r="Y79" s="1000"/>
      <c r="Z79" s="1000"/>
      <c r="AA79" s="1000"/>
      <c r="AB79" s="1000"/>
      <c r="AC79" s="1000"/>
      <c r="AD79" s="1000"/>
      <c r="AE79" s="989"/>
      <c r="AF79" s="1000"/>
      <c r="AG79" s="1002"/>
      <c r="AH79" s="1002"/>
      <c r="AI79" s="997"/>
      <c r="AJ79" s="997"/>
      <c r="AK79" s="999"/>
      <c r="AL79" s="999"/>
      <c r="AM79" s="999"/>
      <c r="AN79" s="997"/>
      <c r="AO79" s="997"/>
      <c r="AP79" s="999"/>
      <c r="AQ79" s="999"/>
      <c r="AR79" s="997"/>
      <c r="AS79" s="997"/>
      <c r="AT79" s="997"/>
    </row>
    <row r="80" spans="1:46" ht="10.5" customHeight="1">
      <c r="A80" s="975"/>
      <c r="B80" s="995"/>
      <c r="C80" s="998"/>
      <c r="D80" s="1002"/>
      <c r="E80" s="998"/>
      <c r="F80" s="998"/>
      <c r="G80" s="998"/>
      <c r="H80" s="998"/>
      <c r="I80" s="998"/>
      <c r="J80" s="998"/>
      <c r="K80" s="997"/>
      <c r="L80" s="997"/>
      <c r="M80" s="997"/>
      <c r="N80" s="997"/>
      <c r="O80" s="997"/>
      <c r="P80" s="997"/>
      <c r="Q80" s="997"/>
      <c r="R80" s="997"/>
      <c r="S80" s="999"/>
      <c r="T80" s="999"/>
      <c r="U80" s="999"/>
      <c r="V80" s="997"/>
      <c r="W80" s="997"/>
      <c r="X80" s="1000"/>
      <c r="Y80" s="1000"/>
      <c r="Z80" s="1000"/>
      <c r="AA80" s="1000"/>
      <c r="AB80" s="1000"/>
      <c r="AC80" s="1000"/>
      <c r="AD80" s="1000"/>
      <c r="AE80" s="989"/>
      <c r="AF80" s="1000"/>
      <c r="AG80" s="1002"/>
      <c r="AH80" s="1002"/>
      <c r="AI80" s="997"/>
      <c r="AJ80" s="997"/>
      <c r="AK80" s="999"/>
      <c r="AL80" s="999"/>
      <c r="AM80" s="999"/>
      <c r="AN80" s="997"/>
      <c r="AO80" s="997"/>
      <c r="AP80" s="999"/>
      <c r="AQ80" s="999"/>
      <c r="AR80" s="997"/>
      <c r="AS80" s="997"/>
      <c r="AT80" s="997"/>
    </row>
    <row r="81" spans="1:60" ht="10.5" customHeight="1">
      <c r="A81" s="975"/>
      <c r="B81" s="995"/>
      <c r="C81" s="998"/>
      <c r="D81" s="1002"/>
      <c r="E81" s="998"/>
      <c r="F81" s="998"/>
      <c r="G81" s="998"/>
      <c r="H81" s="998"/>
      <c r="I81" s="998"/>
      <c r="J81" s="998"/>
      <c r="K81" s="997"/>
      <c r="L81" s="997"/>
      <c r="M81" s="997"/>
      <c r="N81" s="997"/>
      <c r="O81" s="997"/>
      <c r="P81" s="997"/>
      <c r="Q81" s="997"/>
      <c r="R81" s="997"/>
      <c r="S81" s="999"/>
      <c r="T81" s="999"/>
      <c r="U81" s="999"/>
      <c r="V81" s="997"/>
      <c r="W81" s="997"/>
      <c r="X81" s="1000"/>
      <c r="Y81" s="1000"/>
      <c r="Z81" s="1000"/>
      <c r="AA81" s="1000"/>
      <c r="AB81" s="1000"/>
      <c r="AC81" s="1000"/>
      <c r="AD81" s="1000"/>
      <c r="AE81" s="989"/>
      <c r="AF81" s="1000"/>
      <c r="AG81" s="1002"/>
      <c r="AH81" s="1002"/>
      <c r="AI81" s="997"/>
      <c r="AJ81" s="997"/>
      <c r="AK81" s="999"/>
      <c r="AL81" s="999"/>
      <c r="AM81" s="999"/>
      <c r="AN81" s="997"/>
      <c r="AO81" s="997"/>
      <c r="AP81" s="999"/>
      <c r="AQ81" s="999"/>
      <c r="AR81" s="997"/>
      <c r="AS81" s="997"/>
      <c r="AT81" s="997"/>
    </row>
    <row r="82" spans="1:60" ht="10.5" customHeight="1">
      <c r="A82" s="975"/>
      <c r="B82" s="995"/>
      <c r="C82" s="998"/>
      <c r="D82" s="1002"/>
      <c r="E82" s="998"/>
      <c r="F82" s="998"/>
      <c r="G82" s="998"/>
      <c r="H82" s="998"/>
      <c r="I82" s="998"/>
      <c r="J82" s="998"/>
      <c r="K82" s="997"/>
      <c r="L82" s="997"/>
      <c r="M82" s="997"/>
      <c r="N82" s="997"/>
      <c r="O82" s="997"/>
      <c r="P82" s="997"/>
      <c r="Q82" s="997"/>
      <c r="R82" s="997"/>
      <c r="S82" s="999"/>
      <c r="T82" s="999"/>
      <c r="U82" s="999"/>
      <c r="V82" s="997"/>
      <c r="W82" s="997"/>
      <c r="X82" s="1000"/>
      <c r="Y82" s="1000"/>
      <c r="Z82" s="1000"/>
      <c r="AA82" s="1000"/>
      <c r="AB82" s="1000"/>
      <c r="AC82" s="1000"/>
      <c r="AD82" s="1000"/>
      <c r="AE82" s="989"/>
      <c r="AF82" s="1000"/>
      <c r="AG82" s="1002"/>
      <c r="AH82" s="1002"/>
      <c r="AI82" s="997"/>
      <c r="AJ82" s="997"/>
      <c r="AK82" s="999"/>
      <c r="AL82" s="999"/>
      <c r="AM82" s="999"/>
      <c r="AN82" s="997"/>
      <c r="AO82" s="997"/>
      <c r="AP82" s="999"/>
      <c r="AQ82" s="999"/>
      <c r="AR82" s="997"/>
      <c r="AS82" s="997"/>
      <c r="AT82" s="997"/>
    </row>
    <row r="83" spans="1:60" ht="12.75" customHeight="1">
      <c r="A83" s="975"/>
      <c r="B83" s="995"/>
      <c r="C83" s="998"/>
      <c r="D83" s="1002"/>
      <c r="E83" s="998"/>
      <c r="F83" s="998"/>
      <c r="G83" s="998"/>
      <c r="H83" s="998"/>
      <c r="I83" s="998"/>
      <c r="J83" s="998"/>
      <c r="K83" s="997"/>
      <c r="L83" s="997"/>
      <c r="M83" s="997"/>
      <c r="N83" s="997"/>
      <c r="O83" s="997"/>
      <c r="P83" s="997"/>
      <c r="Q83" s="997"/>
      <c r="R83" s="997"/>
      <c r="S83" s="999"/>
      <c r="T83" s="999"/>
      <c r="U83" s="999"/>
      <c r="V83" s="997"/>
      <c r="W83" s="997"/>
      <c r="X83" s="1000"/>
      <c r="Y83" s="1000"/>
      <c r="Z83" s="1000"/>
      <c r="AA83" s="1000"/>
      <c r="AB83" s="1000"/>
      <c r="AC83" s="1000"/>
      <c r="AD83" s="1000"/>
      <c r="AE83" s="989"/>
      <c r="AF83" s="1000"/>
      <c r="AG83" s="1000"/>
      <c r="AH83" s="997"/>
      <c r="AI83" s="997"/>
      <c r="AJ83" s="997"/>
      <c r="AK83" s="999"/>
      <c r="AL83" s="999"/>
      <c r="AM83" s="999"/>
      <c r="AN83" s="997"/>
      <c r="AO83" s="997"/>
      <c r="AP83" s="999"/>
      <c r="AQ83" s="999"/>
      <c r="AR83" s="997"/>
      <c r="AS83" s="997"/>
      <c r="AT83" s="997"/>
    </row>
    <row r="84" spans="1:60" ht="17.399999999999999">
      <c r="A84" s="4720">
        <v>12</v>
      </c>
      <c r="B84" s="4720"/>
      <c r="C84" s="4720"/>
      <c r="D84" s="4720"/>
      <c r="E84" s="4720"/>
      <c r="F84" s="4720"/>
      <c r="G84" s="4720"/>
      <c r="H84" s="4720"/>
      <c r="I84" s="4720"/>
      <c r="J84" s="4720"/>
      <c r="K84" s="4720"/>
      <c r="L84" s="4720"/>
      <c r="M84" s="4720"/>
      <c r="N84" s="4720"/>
      <c r="O84" s="4720"/>
      <c r="P84" s="4720"/>
      <c r="Q84" s="4720"/>
      <c r="R84" s="4720"/>
      <c r="S84" s="4720"/>
      <c r="T84" s="4720"/>
      <c r="U84" s="4720"/>
      <c r="V84" s="4720"/>
      <c r="W84" s="4720"/>
      <c r="X84" s="4720"/>
      <c r="Y84" s="4720"/>
      <c r="Z84" s="4720"/>
      <c r="AA84" s="4720"/>
      <c r="AB84" s="4720"/>
      <c r="AC84" s="4720"/>
      <c r="AD84" s="4720"/>
      <c r="AE84" s="4720"/>
      <c r="AF84" s="4720">
        <v>13</v>
      </c>
      <c r="AG84" s="4720"/>
      <c r="AH84" s="4720"/>
      <c r="AI84" s="4720"/>
      <c r="AJ84" s="4720"/>
      <c r="AK84" s="4720"/>
      <c r="AL84" s="4720"/>
      <c r="AM84" s="4720"/>
      <c r="AN84" s="4720"/>
      <c r="AO84" s="4720"/>
      <c r="AP84" s="4720"/>
      <c r="AQ84" s="4720"/>
      <c r="AR84" s="4720"/>
      <c r="AS84" s="4720"/>
      <c r="AT84" s="1035"/>
      <c r="AU84" s="1035"/>
      <c r="AV84" s="1035"/>
      <c r="AW84" s="1035"/>
      <c r="AX84" s="1035"/>
      <c r="AY84" s="1035"/>
      <c r="AZ84" s="1035"/>
      <c r="BA84" s="1035"/>
      <c r="BB84" s="1035"/>
      <c r="BC84" s="1035"/>
      <c r="BD84" s="1035"/>
      <c r="BE84" s="1035"/>
      <c r="BF84" s="1035"/>
      <c r="BG84" s="1035"/>
      <c r="BH84" s="1035"/>
    </row>
    <row r="85" spans="1:60" ht="12" customHeight="1">
      <c r="A85" s="993"/>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4"/>
      <c r="AF85" s="1008"/>
      <c r="AG85" s="994"/>
      <c r="AH85" s="994"/>
      <c r="AI85" s="994"/>
      <c r="AJ85" s="994"/>
      <c r="AK85" s="994"/>
      <c r="AL85" s="994"/>
      <c r="AM85" s="994"/>
      <c r="AN85" s="994"/>
      <c r="AO85" s="994"/>
      <c r="AP85" s="994"/>
      <c r="AQ85" s="994"/>
      <c r="AR85" s="994"/>
      <c r="AS85" s="994"/>
      <c r="AT85" s="994"/>
    </row>
    <row r="86" spans="1:60" ht="10.5" customHeight="1">
      <c r="A86" s="975"/>
      <c r="B86" s="977"/>
      <c r="C86" s="977"/>
      <c r="D86" s="980"/>
      <c r="F86" s="981"/>
      <c r="G86" s="981"/>
      <c r="H86" s="982"/>
      <c r="I86" s="982"/>
      <c r="J86" s="982"/>
      <c r="K86" s="982"/>
      <c r="L86" s="982"/>
      <c r="M86" s="982"/>
      <c r="N86" s="982"/>
      <c r="O86" s="982"/>
      <c r="P86" s="982"/>
      <c r="Q86" s="982"/>
      <c r="R86" s="982"/>
      <c r="S86" s="982"/>
      <c r="T86" s="982"/>
      <c r="U86" s="982"/>
      <c r="V86" s="982"/>
      <c r="W86" s="982"/>
      <c r="X86" s="983"/>
      <c r="Y86" s="983"/>
      <c r="Z86" s="983"/>
      <c r="AA86" s="983"/>
      <c r="AB86" s="983"/>
      <c r="AC86" s="983"/>
      <c r="AD86" s="983"/>
      <c r="AE86" s="983"/>
      <c r="AF86" s="983"/>
      <c r="AG86" s="983"/>
      <c r="AH86" s="982"/>
      <c r="AI86" s="982"/>
      <c r="AJ86" s="982"/>
      <c r="AK86" s="982"/>
      <c r="AL86" s="982"/>
      <c r="AM86" s="982"/>
      <c r="AN86" s="982"/>
      <c r="AO86" s="982"/>
      <c r="AP86" s="982"/>
      <c r="AQ86" s="982"/>
      <c r="AR86" s="982"/>
      <c r="AS86" s="982"/>
      <c r="AT86" s="982"/>
    </row>
  </sheetData>
  <sheetProtection selectLockedCells="1" selectUnlockedCells="1"/>
  <mergeCells count="248">
    <mergeCell ref="T35:W36"/>
    <mergeCell ref="X35:AE36"/>
    <mergeCell ref="X25:AE26"/>
    <mergeCell ref="AH25:AK26"/>
    <mergeCell ref="AL25:AO26"/>
    <mergeCell ref="AP25:AS26"/>
    <mergeCell ref="T33:W34"/>
    <mergeCell ref="X33:AE34"/>
    <mergeCell ref="AG23:AG26"/>
    <mergeCell ref="X29:AE30"/>
    <mergeCell ref="X15:AD22"/>
    <mergeCell ref="AH15:AK22"/>
    <mergeCell ref="AL15:AO22"/>
    <mergeCell ref="AL35:AO36"/>
    <mergeCell ref="AP35:AS36"/>
    <mergeCell ref="AL29:AO30"/>
    <mergeCell ref="AP29:AS30"/>
    <mergeCell ref="AH33:AK34"/>
    <mergeCell ref="AL33:AO34"/>
    <mergeCell ref="AP33:AS34"/>
    <mergeCell ref="AG27:AG30"/>
    <mergeCell ref="AH27:AK28"/>
    <mergeCell ref="AH29:AK30"/>
    <mergeCell ref="AL37:AO38"/>
    <mergeCell ref="AP37:AS38"/>
    <mergeCell ref="AL39:AO40"/>
    <mergeCell ref="AH35:AK36"/>
    <mergeCell ref="AG35:AG38"/>
    <mergeCell ref="AL41:AO42"/>
    <mergeCell ref="AG19:AG22"/>
    <mergeCell ref="AG15:AG18"/>
    <mergeCell ref="AP39:AS40"/>
    <mergeCell ref="AP41:AS42"/>
    <mergeCell ref="AL31:AO32"/>
    <mergeCell ref="AP31:AS32"/>
    <mergeCell ref="AL27:AO28"/>
    <mergeCell ref="AP27:AS28"/>
    <mergeCell ref="AP23:AS24"/>
    <mergeCell ref="AL23:AO24"/>
    <mergeCell ref="AH23:AK24"/>
    <mergeCell ref="A84:AE84"/>
    <mergeCell ref="AF84:AS84"/>
    <mergeCell ref="B68:I68"/>
    <mergeCell ref="AH65:AK65"/>
    <mergeCell ref="AL65:AO65"/>
    <mergeCell ref="AP65:AS65"/>
    <mergeCell ref="K66:N66"/>
    <mergeCell ref="O66:S66"/>
    <mergeCell ref="T66:W66"/>
    <mergeCell ref="X66:AE66"/>
    <mergeCell ref="AH66:AK66"/>
    <mergeCell ref="AL66:AO66"/>
    <mergeCell ref="AP66:AS66"/>
    <mergeCell ref="AG68:AN68"/>
    <mergeCell ref="AG65:AG66"/>
    <mergeCell ref="D64:H64"/>
    <mergeCell ref="J65:J66"/>
    <mergeCell ref="K65:N65"/>
    <mergeCell ref="O65:S65"/>
    <mergeCell ref="T65:W65"/>
    <mergeCell ref="X65:AE65"/>
    <mergeCell ref="AP15:AS22"/>
    <mergeCell ref="K63:N64"/>
    <mergeCell ref="J62:J64"/>
    <mergeCell ref="K62:N62"/>
    <mergeCell ref="O62:S62"/>
    <mergeCell ref="T62:W62"/>
    <mergeCell ref="X62:AE62"/>
    <mergeCell ref="AH62:AK62"/>
    <mergeCell ref="AL62:AO62"/>
    <mergeCell ref="AP62:AS62"/>
    <mergeCell ref="J59:J61"/>
    <mergeCell ref="K59:N59"/>
    <mergeCell ref="O59:S59"/>
    <mergeCell ref="T59:W59"/>
    <mergeCell ref="X59:AE59"/>
    <mergeCell ref="AH59:AK59"/>
    <mergeCell ref="O63:S64"/>
    <mergeCell ref="T63:W64"/>
    <mergeCell ref="X63:AE64"/>
    <mergeCell ref="AH63:AK64"/>
    <mergeCell ref="T57:W58"/>
    <mergeCell ref="X57:AE58"/>
    <mergeCell ref="AH57:AK58"/>
    <mergeCell ref="AL57:AO58"/>
    <mergeCell ref="AP57:AS58"/>
    <mergeCell ref="AG55:AG58"/>
    <mergeCell ref="AP49:AS50"/>
    <mergeCell ref="AG47:AG50"/>
    <mergeCell ref="AL51:AO52"/>
    <mergeCell ref="AP51:AS52"/>
    <mergeCell ref="AL59:AO59"/>
    <mergeCell ref="AP59:AS59"/>
    <mergeCell ref="AL55:AO56"/>
    <mergeCell ref="AP55:AS56"/>
    <mergeCell ref="AL63:AO64"/>
    <mergeCell ref="AP63:AS64"/>
    <mergeCell ref="AG62:AG64"/>
    <mergeCell ref="K60:N61"/>
    <mergeCell ref="O60:S61"/>
    <mergeCell ref="T60:W61"/>
    <mergeCell ref="X60:AE61"/>
    <mergeCell ref="AH60:AK61"/>
    <mergeCell ref="AL60:AO61"/>
    <mergeCell ref="AP60:AS61"/>
    <mergeCell ref="AG59:AG61"/>
    <mergeCell ref="J55:J58"/>
    <mergeCell ref="K55:N56"/>
    <mergeCell ref="O55:S56"/>
    <mergeCell ref="T55:W56"/>
    <mergeCell ref="X55:AE56"/>
    <mergeCell ref="AH55:AK56"/>
    <mergeCell ref="K57:N58"/>
    <mergeCell ref="O57:S58"/>
    <mergeCell ref="K53:N54"/>
    <mergeCell ref="O53:S54"/>
    <mergeCell ref="T53:W54"/>
    <mergeCell ref="X53:AE54"/>
    <mergeCell ref="AH53:AK54"/>
    <mergeCell ref="AL53:AO54"/>
    <mergeCell ref="AP53:AS54"/>
    <mergeCell ref="AG51:AG54"/>
    <mergeCell ref="J51:J54"/>
    <mergeCell ref="K51:N52"/>
    <mergeCell ref="O51:S52"/>
    <mergeCell ref="T51:W52"/>
    <mergeCell ref="X51:AE52"/>
    <mergeCell ref="AH51:AK52"/>
    <mergeCell ref="J47:J50"/>
    <mergeCell ref="K47:N48"/>
    <mergeCell ref="O47:S48"/>
    <mergeCell ref="T47:W48"/>
    <mergeCell ref="X47:AE48"/>
    <mergeCell ref="AH47:AK48"/>
    <mergeCell ref="AH43:AK44"/>
    <mergeCell ref="AL43:AO44"/>
    <mergeCell ref="AP43:AS44"/>
    <mergeCell ref="K45:N46"/>
    <mergeCell ref="O45:S46"/>
    <mergeCell ref="T45:W46"/>
    <mergeCell ref="X45:AE46"/>
    <mergeCell ref="AH45:AK46"/>
    <mergeCell ref="AL45:AO46"/>
    <mergeCell ref="AP45:AS46"/>
    <mergeCell ref="AL47:AO48"/>
    <mergeCell ref="AP47:AS48"/>
    <mergeCell ref="K49:N50"/>
    <mergeCell ref="O49:S50"/>
    <mergeCell ref="T49:W50"/>
    <mergeCell ref="X49:AE50"/>
    <mergeCell ref="AH49:AK50"/>
    <mergeCell ref="AL49:AO50"/>
    <mergeCell ref="E43:I43"/>
    <mergeCell ref="J43:J46"/>
    <mergeCell ref="K43:N44"/>
    <mergeCell ref="O43:S44"/>
    <mergeCell ref="T43:W44"/>
    <mergeCell ref="X43:AE44"/>
    <mergeCell ref="E46:F46"/>
    <mergeCell ref="AH39:AK40"/>
    <mergeCell ref="K41:N42"/>
    <mergeCell ref="O41:S42"/>
    <mergeCell ref="T41:W42"/>
    <mergeCell ref="X41:AE42"/>
    <mergeCell ref="AH41:AK42"/>
    <mergeCell ref="AG43:AG46"/>
    <mergeCell ref="J31:J34"/>
    <mergeCell ref="K31:N32"/>
    <mergeCell ref="O31:S32"/>
    <mergeCell ref="T31:W32"/>
    <mergeCell ref="X31:AE32"/>
    <mergeCell ref="AH31:AK32"/>
    <mergeCell ref="E38:I38"/>
    <mergeCell ref="J39:J42"/>
    <mergeCell ref="K39:N40"/>
    <mergeCell ref="O39:S40"/>
    <mergeCell ref="T39:W40"/>
    <mergeCell ref="X39:AE40"/>
    <mergeCell ref="J35:J38"/>
    <mergeCell ref="AG31:AG34"/>
    <mergeCell ref="K37:N38"/>
    <mergeCell ref="O37:S38"/>
    <mergeCell ref="T37:W38"/>
    <mergeCell ref="X37:AE38"/>
    <mergeCell ref="AH37:AK38"/>
    <mergeCell ref="AG39:AG42"/>
    <mergeCell ref="K35:N36"/>
    <mergeCell ref="O35:S36"/>
    <mergeCell ref="K33:N34"/>
    <mergeCell ref="O33:S34"/>
    <mergeCell ref="J23:J26"/>
    <mergeCell ref="K23:N24"/>
    <mergeCell ref="O23:S24"/>
    <mergeCell ref="T23:W24"/>
    <mergeCell ref="K25:N26"/>
    <mergeCell ref="O25:S26"/>
    <mergeCell ref="T25:W26"/>
    <mergeCell ref="K29:N30"/>
    <mergeCell ref="O29:S30"/>
    <mergeCell ref="T29:W30"/>
    <mergeCell ref="K5:W5"/>
    <mergeCell ref="X5:AE9"/>
    <mergeCell ref="AH5:AS7"/>
    <mergeCell ref="K6:W6"/>
    <mergeCell ref="K7:W7"/>
    <mergeCell ref="K8:W8"/>
    <mergeCell ref="AH8:AS10"/>
    <mergeCell ref="AP14:AS14"/>
    <mergeCell ref="J15:J18"/>
    <mergeCell ref="K15:N16"/>
    <mergeCell ref="O15:S16"/>
    <mergeCell ref="T15:W16"/>
    <mergeCell ref="K14:N14"/>
    <mergeCell ref="O14:S14"/>
    <mergeCell ref="T14:W14"/>
    <mergeCell ref="X14:AE14"/>
    <mergeCell ref="AH14:AK14"/>
    <mergeCell ref="AL14:AO14"/>
    <mergeCell ref="AG5:AG14"/>
    <mergeCell ref="O12:S12"/>
    <mergeCell ref="T12:W12"/>
    <mergeCell ref="T17:W18"/>
    <mergeCell ref="K17:N18"/>
    <mergeCell ref="O17:S18"/>
    <mergeCell ref="E61:H62"/>
    <mergeCell ref="D10:I10"/>
    <mergeCell ref="AH11:AK13"/>
    <mergeCell ref="AL11:AO13"/>
    <mergeCell ref="AP11:AS13"/>
    <mergeCell ref="D9:I9"/>
    <mergeCell ref="K9:N10"/>
    <mergeCell ref="O9:S11"/>
    <mergeCell ref="X10:AE13"/>
    <mergeCell ref="K11:N12"/>
    <mergeCell ref="T11:W11"/>
    <mergeCell ref="D18:I18"/>
    <mergeCell ref="J19:J22"/>
    <mergeCell ref="K19:N20"/>
    <mergeCell ref="O19:S20"/>
    <mergeCell ref="T19:W20"/>
    <mergeCell ref="K21:N22"/>
    <mergeCell ref="O21:S22"/>
    <mergeCell ref="T21:W22"/>
    <mergeCell ref="J27:J30"/>
    <mergeCell ref="K27:N28"/>
    <mergeCell ref="O27:S28"/>
    <mergeCell ref="T27:W28"/>
    <mergeCell ref="X27:AE28"/>
  </mergeCells>
  <printOptions horizontalCentered="1"/>
  <pageMargins left="0" right="0" top="0.59055118110236204" bottom="0" header="0.511811023622047" footer="0.511811023622047"/>
  <pageSetup paperSize="9" scale="68" firstPageNumber="0" orientation="portrait" useFirstPageNumber="1" r:id="rId1"/>
  <headerFooter alignWithMargins="0"/>
  <colBreaks count="1" manualBreakCount="1">
    <brk id="30" max="74"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A1:AP99"/>
  <sheetViews>
    <sheetView showGridLines="0" view="pageBreakPreview" topLeftCell="H4" zoomScale="99" zoomScaleNormal="100" zoomScaleSheetLayoutView="99" workbookViewId="0">
      <selection activeCell="AU35" sqref="AU35"/>
    </sheetView>
  </sheetViews>
  <sheetFormatPr defaultColWidth="9.109375" defaultRowHeight="10.199999999999999"/>
  <cols>
    <col min="1" max="1" width="1.44140625" style="1" customWidth="1"/>
    <col min="2" max="2" width="4.5546875" style="3" customWidth="1"/>
    <col min="3" max="4" width="4.109375" style="1" customWidth="1"/>
    <col min="5" max="5" width="4.88671875" style="1" customWidth="1"/>
    <col min="6" max="6" width="1.88671875" style="1" customWidth="1"/>
    <col min="7" max="7" width="13.33203125" style="1" customWidth="1"/>
    <col min="8" max="8" width="6.44140625" style="3" customWidth="1"/>
    <col min="9" max="10" width="8.5546875" style="1" customWidth="1"/>
    <col min="11" max="11" width="4.109375" style="9" customWidth="1"/>
    <col min="12" max="18" width="4.33203125" style="1" customWidth="1"/>
    <col min="19" max="19" width="4.33203125" style="9" customWidth="1"/>
    <col min="20" max="23" width="4.33203125" style="1" customWidth="1"/>
    <col min="24" max="24" width="4.5546875" style="1" customWidth="1"/>
    <col min="25" max="16384" width="9.109375" style="1"/>
  </cols>
  <sheetData>
    <row r="1" spans="1:42" s="55" customFormat="1" ht="14.4" customHeight="1">
      <c r="A1" s="620"/>
      <c r="B1" s="621"/>
      <c r="C1" s="622"/>
      <c r="D1" s="623"/>
      <c r="E1" s="623"/>
      <c r="F1" s="5532"/>
      <c r="G1" s="5532"/>
      <c r="H1" s="5532"/>
      <c r="I1" s="5532"/>
      <c r="J1" s="5532"/>
      <c r="K1" s="5532"/>
      <c r="L1" s="5532"/>
      <c r="M1" s="5532"/>
      <c r="N1" s="5532"/>
      <c r="O1" s="5532"/>
      <c r="P1" s="5532"/>
      <c r="Q1" s="5532"/>
      <c r="R1" s="5532"/>
      <c r="S1" s="5532"/>
      <c r="T1" s="5532"/>
      <c r="U1" s="5532"/>
      <c r="V1" s="5532"/>
      <c r="W1" s="5532"/>
      <c r="X1" s="5533"/>
    </row>
    <row r="2" spans="1:42" customFormat="1" ht="12" customHeight="1">
      <c r="A2" s="624"/>
      <c r="B2" s="124"/>
      <c r="C2" s="57"/>
      <c r="D2" s="57"/>
      <c r="E2" s="125"/>
      <c r="H2" s="568"/>
      <c r="I2" s="267"/>
      <c r="J2" s="267"/>
      <c r="K2" s="267"/>
      <c r="L2" s="267"/>
      <c r="M2" s="267"/>
      <c r="N2" s="267"/>
      <c r="O2" s="267"/>
      <c r="P2" s="267"/>
      <c r="Q2" s="267"/>
      <c r="R2" s="267"/>
      <c r="S2" s="267"/>
      <c r="T2" s="267"/>
      <c r="U2" s="267"/>
      <c r="V2" s="52"/>
      <c r="W2" s="52"/>
      <c r="X2" s="625"/>
      <c r="Y2" s="63"/>
      <c r="Z2" s="63"/>
      <c r="AA2" s="63"/>
      <c r="AB2" s="63"/>
      <c r="AC2" s="63"/>
      <c r="AD2" s="63"/>
      <c r="AE2" s="63"/>
      <c r="AF2" s="63"/>
      <c r="AG2" s="63"/>
      <c r="AH2" s="63"/>
      <c r="AI2" s="63"/>
      <c r="AJ2" s="63"/>
      <c r="AK2" s="63"/>
      <c r="AL2" s="63"/>
      <c r="AM2" s="63"/>
      <c r="AN2" s="63"/>
      <c r="AO2" s="63"/>
      <c r="AP2" s="63"/>
    </row>
    <row r="3" spans="1:42" customFormat="1" ht="13.95" customHeight="1">
      <c r="A3" s="626"/>
      <c r="B3" s="122"/>
      <c r="C3" s="28"/>
      <c r="E3" s="569" t="s">
        <v>586</v>
      </c>
      <c r="H3" s="264"/>
      <c r="I3" s="57"/>
      <c r="J3" s="57"/>
      <c r="K3" s="268"/>
      <c r="L3" s="57"/>
      <c r="M3" s="57"/>
      <c r="N3" s="57"/>
      <c r="O3" s="57"/>
      <c r="P3" s="57"/>
      <c r="Q3" s="57"/>
      <c r="R3" s="57"/>
      <c r="S3" s="268"/>
      <c r="T3" s="57"/>
      <c r="U3" s="57"/>
      <c r="V3" s="57"/>
      <c r="W3" s="57"/>
      <c r="X3" s="627"/>
    </row>
    <row r="4" spans="1:42" customFormat="1" ht="13.95" customHeight="1">
      <c r="A4" s="626"/>
      <c r="B4" s="122"/>
      <c r="C4" s="28"/>
      <c r="E4" s="570" t="s">
        <v>587</v>
      </c>
      <c r="H4" s="264"/>
      <c r="I4" s="57"/>
      <c r="J4" s="57"/>
      <c r="K4" s="268"/>
      <c r="L4" s="57"/>
      <c r="M4" s="57"/>
      <c r="N4" s="57"/>
      <c r="O4" s="57"/>
      <c r="P4" s="57"/>
      <c r="Q4" s="57"/>
      <c r="R4" s="57"/>
      <c r="S4" s="268"/>
      <c r="T4" s="57"/>
      <c r="U4" s="57"/>
      <c r="V4" s="57"/>
      <c r="W4" s="57"/>
      <c r="X4" s="627"/>
    </row>
    <row r="5" spans="1:42" customFormat="1" ht="12" customHeight="1">
      <c r="A5" s="626"/>
      <c r="B5" s="122"/>
      <c r="C5" s="28"/>
      <c r="D5" s="28"/>
      <c r="E5" s="126"/>
      <c r="H5" s="264"/>
      <c r="I5" s="57"/>
      <c r="J5" s="57"/>
      <c r="K5" s="268"/>
      <c r="L5" s="57"/>
      <c r="M5" s="57"/>
      <c r="N5" s="57"/>
      <c r="O5" s="57"/>
      <c r="P5" s="57"/>
      <c r="Q5" s="57"/>
      <c r="R5" s="57"/>
      <c r="S5" s="268"/>
      <c r="T5" s="57"/>
      <c r="U5" s="57"/>
      <c r="V5" s="57"/>
      <c r="W5" s="57"/>
      <c r="X5" s="627"/>
    </row>
    <row r="6" spans="1:42" customFormat="1" ht="12" customHeight="1">
      <c r="A6" s="628"/>
      <c r="B6" s="263"/>
      <c r="C6" s="148"/>
      <c r="D6" s="148"/>
      <c r="E6" s="580"/>
      <c r="F6" s="143"/>
      <c r="G6" s="143"/>
      <c r="H6" s="154"/>
      <c r="I6" s="150"/>
      <c r="J6" s="150"/>
      <c r="K6" s="572"/>
      <c r="L6" s="150"/>
      <c r="M6" s="150"/>
      <c r="N6" s="150"/>
      <c r="O6" s="150"/>
      <c r="P6" s="150"/>
      <c r="Q6" s="150"/>
      <c r="R6" s="150"/>
      <c r="S6" s="572"/>
      <c r="T6" s="150"/>
      <c r="U6" s="150"/>
      <c r="V6" s="150"/>
      <c r="W6" s="150"/>
      <c r="X6" s="597"/>
    </row>
    <row r="7" spans="1:42" customFormat="1" ht="5.25" customHeight="1">
      <c r="A7" s="628"/>
      <c r="B7" s="154"/>
      <c r="C7" s="143"/>
      <c r="D7" s="143"/>
      <c r="E7" s="143"/>
      <c r="F7" s="143"/>
      <c r="G7" s="143"/>
      <c r="H7" s="154"/>
      <c r="I7" s="150"/>
      <c r="J7" s="150"/>
      <c r="K7" s="572"/>
      <c r="L7" s="150"/>
      <c r="M7" s="150"/>
      <c r="N7" s="150"/>
      <c r="O7" s="150"/>
      <c r="P7" s="150"/>
      <c r="Q7" s="150"/>
      <c r="R7" s="150"/>
      <c r="S7" s="572"/>
      <c r="T7" s="150"/>
      <c r="U7" s="150"/>
      <c r="V7" s="150"/>
      <c r="W7" s="150"/>
      <c r="X7" s="597"/>
    </row>
    <row r="8" spans="1:42" ht="10.5" customHeight="1">
      <c r="A8" s="628"/>
      <c r="B8" s="154"/>
      <c r="C8" s="128" t="s">
        <v>592</v>
      </c>
      <c r="D8" s="143"/>
      <c r="E8" s="143"/>
      <c r="F8" s="143"/>
      <c r="G8" s="128"/>
      <c r="H8" s="128"/>
      <c r="I8" s="128"/>
      <c r="J8" s="128"/>
      <c r="K8" s="242"/>
      <c r="L8" s="5534" t="s">
        <v>1723</v>
      </c>
      <c r="M8" s="5534"/>
      <c r="N8" s="5534"/>
      <c r="O8" s="5534"/>
      <c r="P8" s="5534"/>
      <c r="Q8" s="5534"/>
      <c r="R8" s="5534"/>
      <c r="S8" s="5534"/>
      <c r="T8" s="5534"/>
      <c r="U8" s="5534"/>
      <c r="V8" s="5534"/>
      <c r="W8" s="5534"/>
      <c r="X8" s="597"/>
    </row>
    <row r="9" spans="1:42" ht="9.75" customHeight="1">
      <c r="A9" s="628"/>
      <c r="B9" s="154"/>
      <c r="C9" s="129" t="s">
        <v>593</v>
      </c>
      <c r="D9" s="143"/>
      <c r="E9" s="143"/>
      <c r="F9" s="143"/>
      <c r="G9" s="129"/>
      <c r="H9" s="129"/>
      <c r="I9" s="129"/>
      <c r="J9" s="129"/>
      <c r="K9" s="163"/>
      <c r="L9" s="5535" t="s">
        <v>1724</v>
      </c>
      <c r="M9" s="5535"/>
      <c r="N9" s="5535"/>
      <c r="O9" s="5535"/>
      <c r="P9" s="5535"/>
      <c r="Q9" s="5535"/>
      <c r="R9" s="5535"/>
      <c r="S9" s="5535"/>
      <c r="T9" s="5535"/>
      <c r="U9" s="5535"/>
      <c r="V9" s="5535"/>
      <c r="W9" s="5535"/>
      <c r="X9" s="597"/>
    </row>
    <row r="10" spans="1:42" ht="9.75" customHeight="1">
      <c r="A10" s="628"/>
      <c r="B10" s="154"/>
      <c r="C10" s="129"/>
      <c r="D10" s="143"/>
      <c r="E10" s="143"/>
      <c r="F10" s="143"/>
      <c r="G10" s="129"/>
      <c r="H10" s="129"/>
      <c r="I10" s="129"/>
      <c r="J10" s="129"/>
      <c r="K10" s="163"/>
      <c r="L10" s="573"/>
      <c r="M10" s="573"/>
      <c r="N10" s="573"/>
      <c r="O10" s="573"/>
      <c r="P10" s="573"/>
      <c r="Q10" s="573"/>
      <c r="R10" s="573"/>
      <c r="S10" s="242"/>
      <c r="T10" s="564"/>
      <c r="U10" s="564"/>
      <c r="V10" s="564"/>
      <c r="W10" s="564"/>
      <c r="X10" s="597"/>
    </row>
    <row r="11" spans="1:42" ht="9.75" customHeight="1">
      <c r="A11" s="628"/>
      <c r="B11" s="154"/>
      <c r="C11" s="129"/>
      <c r="D11" s="143"/>
      <c r="E11" s="143"/>
      <c r="F11" s="143"/>
      <c r="G11" s="129"/>
      <c r="H11" s="129"/>
      <c r="I11" s="129"/>
      <c r="J11" s="129"/>
      <c r="K11" s="163"/>
      <c r="L11" s="5534" t="s">
        <v>528</v>
      </c>
      <c r="M11" s="5534"/>
      <c r="N11" s="5534"/>
      <c r="O11" s="5534"/>
      <c r="P11" s="573"/>
      <c r="Q11" s="573"/>
      <c r="R11" s="573"/>
      <c r="S11" s="242"/>
      <c r="T11" s="4797" t="s">
        <v>530</v>
      </c>
      <c r="U11" s="4797"/>
      <c r="V11" s="4797"/>
      <c r="W11" s="4797"/>
      <c r="X11" s="597"/>
    </row>
    <row r="12" spans="1:42" ht="9.75" customHeight="1">
      <c r="A12" s="628"/>
      <c r="B12" s="154"/>
      <c r="C12" s="129"/>
      <c r="D12" s="143"/>
      <c r="E12" s="143"/>
      <c r="F12" s="143"/>
      <c r="G12" s="129"/>
      <c r="H12" s="129"/>
      <c r="I12" s="129"/>
      <c r="J12" s="129"/>
      <c r="K12" s="163"/>
      <c r="L12" s="5535" t="s">
        <v>529</v>
      </c>
      <c r="M12" s="5535"/>
      <c r="N12" s="5535"/>
      <c r="O12" s="5535"/>
      <c r="P12" s="573"/>
      <c r="Q12" s="573"/>
      <c r="R12" s="573"/>
      <c r="S12" s="242"/>
      <c r="T12" s="5530" t="s">
        <v>531</v>
      </c>
      <c r="U12" s="5530"/>
      <c r="V12" s="5530"/>
      <c r="W12" s="5530"/>
      <c r="X12" s="597"/>
    </row>
    <row r="13" spans="1:42" ht="7.5" customHeight="1">
      <c r="A13" s="628"/>
      <c r="B13" s="154"/>
      <c r="C13" s="129"/>
      <c r="D13" s="143"/>
      <c r="E13" s="143"/>
      <c r="F13" s="143"/>
      <c r="G13" s="129"/>
      <c r="H13" s="129"/>
      <c r="I13" s="129"/>
      <c r="J13" s="129"/>
      <c r="K13" s="163"/>
      <c r="L13" s="573"/>
      <c r="M13" s="573"/>
      <c r="N13" s="573"/>
      <c r="O13" s="573"/>
      <c r="P13" s="573"/>
      <c r="Q13" s="573"/>
      <c r="R13" s="573"/>
      <c r="S13" s="242"/>
      <c r="T13" s="564"/>
      <c r="U13" s="564"/>
      <c r="V13" s="564"/>
      <c r="W13" s="564"/>
      <c r="X13" s="597"/>
    </row>
    <row r="14" spans="1:42" ht="11.25" customHeight="1">
      <c r="A14" s="628"/>
      <c r="B14" s="143"/>
      <c r="C14" s="143"/>
      <c r="D14" s="143"/>
      <c r="E14" s="143"/>
      <c r="F14" s="143"/>
      <c r="G14" s="129"/>
      <c r="H14" s="146"/>
      <c r="I14" s="143"/>
      <c r="J14" s="143"/>
      <c r="K14" s="163"/>
      <c r="L14" s="573"/>
      <c r="M14" s="573"/>
      <c r="N14" s="5512" t="s">
        <v>594</v>
      </c>
      <c r="O14" s="5512"/>
      <c r="P14" s="265"/>
      <c r="Q14" s="265"/>
      <c r="R14" s="265"/>
      <c r="S14" s="242"/>
      <c r="T14" s="562"/>
      <c r="U14" s="562"/>
      <c r="V14" s="5512" t="s">
        <v>614</v>
      </c>
      <c r="W14" s="5512"/>
      <c r="X14" s="597"/>
    </row>
    <row r="15" spans="1:42" ht="11.25" customHeight="1">
      <c r="A15" s="628"/>
      <c r="B15" s="159">
        <v>6.1</v>
      </c>
      <c r="C15" s="148" t="s">
        <v>595</v>
      </c>
      <c r="D15" s="143"/>
      <c r="E15" s="143"/>
      <c r="F15" s="143"/>
      <c r="G15" s="129"/>
      <c r="H15" s="154"/>
      <c r="I15" s="143"/>
      <c r="J15" s="143"/>
      <c r="K15" s="163"/>
      <c r="L15" s="5513"/>
      <c r="M15" s="5514"/>
      <c r="N15" s="5514"/>
      <c r="O15" s="5515"/>
      <c r="P15" s="576"/>
      <c r="Q15" s="576"/>
      <c r="R15" s="576"/>
      <c r="S15" s="574"/>
      <c r="T15" s="5513"/>
      <c r="U15" s="5514"/>
      <c r="V15" s="5514"/>
      <c r="W15" s="5515"/>
      <c r="X15" s="597"/>
    </row>
    <row r="16" spans="1:42" ht="9.75" customHeight="1">
      <c r="A16" s="628"/>
      <c r="B16" s="559"/>
      <c r="C16" s="150" t="s">
        <v>596</v>
      </c>
      <c r="D16" s="143"/>
      <c r="E16" s="143"/>
      <c r="F16" s="143"/>
      <c r="G16" s="129"/>
      <c r="H16" s="154"/>
      <c r="I16" s="143"/>
      <c r="J16" s="143"/>
      <c r="K16" s="163"/>
      <c r="L16" s="5516"/>
      <c r="M16" s="5517"/>
      <c r="N16" s="5517"/>
      <c r="O16" s="5518"/>
      <c r="P16" s="576"/>
      <c r="Q16" s="576"/>
      <c r="R16" s="576"/>
      <c r="S16" s="163"/>
      <c r="T16" s="5516"/>
      <c r="U16" s="5517"/>
      <c r="V16" s="5517"/>
      <c r="W16" s="5518"/>
      <c r="X16" s="597"/>
    </row>
    <row r="17" spans="1:24" ht="9.75" customHeight="1">
      <c r="A17" s="628"/>
      <c r="B17" s="154"/>
      <c r="C17" s="128"/>
      <c r="D17" s="128"/>
      <c r="E17" s="143"/>
      <c r="F17" s="144"/>
      <c r="G17" s="148"/>
      <c r="H17" s="4784"/>
      <c r="I17" s="4784"/>
      <c r="J17" s="263"/>
      <c r="K17" s="565"/>
      <c r="L17" s="143"/>
      <c r="M17" s="143"/>
      <c r="N17" s="143"/>
      <c r="O17" s="143"/>
      <c r="P17" s="143"/>
      <c r="Q17" s="143"/>
      <c r="R17" s="143"/>
      <c r="S17" s="143"/>
      <c r="T17" s="143"/>
      <c r="U17" s="143"/>
      <c r="V17" s="143"/>
      <c r="W17" s="143"/>
      <c r="X17" s="597"/>
    </row>
    <row r="18" spans="1:24" ht="11.25" customHeight="1">
      <c r="A18" s="628"/>
      <c r="B18" s="184">
        <v>6.2</v>
      </c>
      <c r="C18" s="128" t="s">
        <v>597</v>
      </c>
      <c r="D18" s="129"/>
      <c r="E18" s="143"/>
      <c r="F18" s="144"/>
      <c r="G18" s="150"/>
      <c r="H18" s="196"/>
      <c r="I18" s="196"/>
      <c r="J18" s="196"/>
      <c r="K18" s="565"/>
      <c r="L18" s="143"/>
      <c r="M18" s="143"/>
      <c r="N18" s="143"/>
      <c r="O18" s="143"/>
      <c r="P18" s="143"/>
      <c r="Q18" s="143"/>
      <c r="R18" s="143"/>
      <c r="S18" s="143"/>
      <c r="T18" s="143"/>
      <c r="U18" s="143"/>
      <c r="V18" s="143"/>
      <c r="W18" s="143"/>
      <c r="X18" s="597"/>
    </row>
    <row r="19" spans="1:24" ht="9.75" customHeight="1">
      <c r="A19" s="628"/>
      <c r="B19" s="154"/>
      <c r="C19" s="129" t="s">
        <v>598</v>
      </c>
      <c r="D19" s="129"/>
      <c r="E19" s="143"/>
      <c r="F19" s="144"/>
      <c r="G19" s="150"/>
      <c r="H19" s="196"/>
      <c r="I19" s="564"/>
      <c r="J19" s="564"/>
      <c r="K19" s="563"/>
      <c r="L19" s="143"/>
      <c r="M19" s="143"/>
      <c r="N19" s="143"/>
      <c r="O19" s="143"/>
      <c r="P19" s="143"/>
      <c r="Q19" s="143"/>
      <c r="R19" s="143"/>
      <c r="S19" s="143"/>
      <c r="T19" s="143"/>
      <c r="U19" s="143"/>
      <c r="V19" s="143"/>
      <c r="W19" s="143"/>
      <c r="X19" s="597"/>
    </row>
    <row r="20" spans="1:24" ht="11.25" customHeight="1">
      <c r="A20" s="628"/>
      <c r="B20" s="154"/>
      <c r="C20" s="143"/>
      <c r="D20" s="143"/>
      <c r="E20" s="143"/>
      <c r="F20" s="144"/>
      <c r="G20" s="148"/>
      <c r="H20" s="4797"/>
      <c r="I20" s="4797"/>
      <c r="J20" s="563"/>
      <c r="K20" s="5531"/>
      <c r="L20" s="575"/>
      <c r="M20" s="575"/>
      <c r="N20" s="5512" t="s">
        <v>615</v>
      </c>
      <c r="O20" s="5512"/>
      <c r="P20" s="575"/>
      <c r="Q20" s="575"/>
      <c r="R20" s="575"/>
      <c r="S20" s="163"/>
      <c r="T20" s="575"/>
      <c r="U20" s="575"/>
      <c r="V20" s="4814" t="s">
        <v>625</v>
      </c>
      <c r="W20" s="4814"/>
      <c r="X20" s="597"/>
    </row>
    <row r="21" spans="1:24" ht="11.25" customHeight="1">
      <c r="A21" s="628"/>
      <c r="B21" s="154"/>
      <c r="C21" s="148" t="s">
        <v>29</v>
      </c>
      <c r="D21" s="148" t="s">
        <v>599</v>
      </c>
      <c r="E21" s="143"/>
      <c r="F21" s="144"/>
      <c r="G21" s="148"/>
      <c r="H21" s="563"/>
      <c r="I21" s="563"/>
      <c r="J21" s="563"/>
      <c r="K21" s="5531"/>
      <c r="L21" s="5513"/>
      <c r="M21" s="5514"/>
      <c r="N21" s="5514"/>
      <c r="O21" s="5515"/>
      <c r="P21" s="576"/>
      <c r="Q21" s="576"/>
      <c r="R21" s="576"/>
      <c r="S21" s="574"/>
      <c r="T21" s="5513"/>
      <c r="U21" s="5514"/>
      <c r="V21" s="5514"/>
      <c r="W21" s="5515"/>
      <c r="X21" s="597"/>
    </row>
    <row r="22" spans="1:24" ht="11.25" customHeight="1">
      <c r="A22" s="628"/>
      <c r="B22" s="154"/>
      <c r="C22" s="144"/>
      <c r="D22" s="150" t="s">
        <v>600</v>
      </c>
      <c r="E22" s="143"/>
      <c r="F22" s="144"/>
      <c r="G22" s="148"/>
      <c r="H22" s="563"/>
      <c r="I22" s="563"/>
      <c r="J22" s="563"/>
      <c r="K22" s="5531"/>
      <c r="L22" s="5516"/>
      <c r="M22" s="5517"/>
      <c r="N22" s="5517"/>
      <c r="O22" s="5518"/>
      <c r="P22" s="576"/>
      <c r="Q22" s="576"/>
      <c r="R22" s="576"/>
      <c r="S22" s="163"/>
      <c r="T22" s="5516"/>
      <c r="U22" s="5517"/>
      <c r="V22" s="5517"/>
      <c r="W22" s="5518"/>
      <c r="X22" s="597"/>
    </row>
    <row r="23" spans="1:24" ht="6" customHeight="1">
      <c r="A23" s="628"/>
      <c r="B23" s="154"/>
      <c r="C23" s="144"/>
      <c r="D23" s="150"/>
      <c r="E23" s="143"/>
      <c r="F23" s="144"/>
      <c r="G23" s="148"/>
      <c r="H23" s="563"/>
      <c r="I23" s="563"/>
      <c r="J23" s="563"/>
      <c r="K23" s="5531"/>
      <c r="L23" s="576"/>
      <c r="M23" s="576"/>
      <c r="N23" s="576"/>
      <c r="O23" s="576"/>
      <c r="P23" s="576"/>
      <c r="Q23" s="576"/>
      <c r="R23" s="576"/>
      <c r="S23" s="163"/>
      <c r="T23" s="575"/>
      <c r="U23" s="575"/>
      <c r="V23" s="575"/>
      <c r="W23" s="575"/>
      <c r="X23" s="597"/>
    </row>
    <row r="24" spans="1:24" ht="11.25" customHeight="1">
      <c r="A24" s="628"/>
      <c r="B24" s="154"/>
      <c r="C24" s="143"/>
      <c r="D24" s="143"/>
      <c r="E24" s="143"/>
      <c r="F24" s="144"/>
      <c r="G24" s="148"/>
      <c r="H24" s="563"/>
      <c r="I24" s="563"/>
      <c r="J24" s="563"/>
      <c r="K24" s="5531"/>
      <c r="L24" s="575"/>
      <c r="M24" s="575"/>
      <c r="N24" s="4814" t="s">
        <v>616</v>
      </c>
      <c r="O24" s="4814"/>
      <c r="P24" s="575"/>
      <c r="Q24" s="575"/>
      <c r="R24" s="575"/>
      <c r="S24" s="163"/>
      <c r="T24" s="575"/>
      <c r="U24" s="575"/>
      <c r="V24" s="4814" t="s">
        <v>626</v>
      </c>
      <c r="W24" s="4814"/>
      <c r="X24" s="597"/>
    </row>
    <row r="25" spans="1:24" ht="11.25" customHeight="1">
      <c r="A25" s="628"/>
      <c r="B25" s="154"/>
      <c r="C25" s="148" t="s">
        <v>30</v>
      </c>
      <c r="D25" s="148" t="s">
        <v>601</v>
      </c>
      <c r="E25" s="143"/>
      <c r="F25" s="144"/>
      <c r="G25" s="148"/>
      <c r="H25" s="563"/>
      <c r="I25" s="563"/>
      <c r="J25" s="563"/>
      <c r="K25" s="5531"/>
      <c r="L25" s="5513"/>
      <c r="M25" s="5514"/>
      <c r="N25" s="5528"/>
      <c r="O25" s="5529"/>
      <c r="P25" s="576"/>
      <c r="Q25" s="576"/>
      <c r="R25" s="576"/>
      <c r="S25" s="574"/>
      <c r="T25" s="5513"/>
      <c r="U25" s="5514"/>
      <c r="V25" s="5514"/>
      <c r="W25" s="5515"/>
      <c r="X25" s="597"/>
    </row>
    <row r="26" spans="1:24" ht="11.25" customHeight="1">
      <c r="A26" s="628"/>
      <c r="B26" s="154"/>
      <c r="C26" s="144"/>
      <c r="D26" s="150" t="s">
        <v>602</v>
      </c>
      <c r="E26" s="143"/>
      <c r="F26" s="144"/>
      <c r="G26" s="150"/>
      <c r="H26" s="5530"/>
      <c r="I26" s="5530"/>
      <c r="J26" s="564"/>
      <c r="K26" s="5531"/>
      <c r="L26" s="5516"/>
      <c r="M26" s="5517"/>
      <c r="N26" s="5517"/>
      <c r="O26" s="5518"/>
      <c r="P26" s="576"/>
      <c r="Q26" s="576"/>
      <c r="R26" s="576"/>
      <c r="S26" s="163"/>
      <c r="T26" s="5516"/>
      <c r="U26" s="5517"/>
      <c r="V26" s="5517"/>
      <c r="W26" s="5518"/>
      <c r="X26" s="597"/>
    </row>
    <row r="27" spans="1:24" ht="11.25" customHeight="1">
      <c r="A27" s="628"/>
      <c r="B27" s="559"/>
      <c r="C27" s="150"/>
      <c r="D27" s="143"/>
      <c r="E27" s="143"/>
      <c r="F27" s="144"/>
      <c r="G27" s="150"/>
      <c r="H27" s="196"/>
      <c r="I27" s="564"/>
      <c r="J27" s="564"/>
      <c r="K27" s="563"/>
      <c r="L27" s="575"/>
      <c r="M27" s="575"/>
      <c r="N27" s="575"/>
      <c r="O27" s="575"/>
      <c r="P27" s="575"/>
      <c r="Q27" s="575"/>
      <c r="R27" s="575"/>
      <c r="S27" s="163"/>
      <c r="T27" s="575"/>
      <c r="U27" s="575"/>
      <c r="V27" s="575"/>
      <c r="W27" s="575"/>
      <c r="X27" s="597"/>
    </row>
    <row r="28" spans="1:24" ht="11.25" customHeight="1">
      <c r="A28" s="628"/>
      <c r="B28" s="184">
        <v>6.3</v>
      </c>
      <c r="C28" s="128" t="s">
        <v>603</v>
      </c>
      <c r="D28" s="129"/>
      <c r="E28" s="143"/>
      <c r="F28" s="144"/>
      <c r="G28" s="150"/>
      <c r="H28" s="196"/>
      <c r="I28" s="196"/>
      <c r="J28" s="196"/>
      <c r="K28" s="565"/>
      <c r="L28" s="143"/>
      <c r="M28" s="143"/>
      <c r="N28" s="143"/>
      <c r="O28" s="143"/>
      <c r="P28" s="143"/>
      <c r="Q28" s="143"/>
      <c r="R28" s="143"/>
      <c r="S28" s="143"/>
      <c r="T28" s="143"/>
      <c r="U28" s="143"/>
      <c r="V28" s="143"/>
      <c r="W28" s="143"/>
      <c r="X28" s="597"/>
    </row>
    <row r="29" spans="1:24" ht="11.25" customHeight="1">
      <c r="A29" s="628"/>
      <c r="B29" s="154"/>
      <c r="C29" s="129" t="s">
        <v>603</v>
      </c>
      <c r="D29" s="129"/>
      <c r="E29" s="143"/>
      <c r="F29" s="144"/>
      <c r="G29" s="150"/>
      <c r="H29" s="196"/>
      <c r="I29" s="564"/>
      <c r="J29" s="564"/>
      <c r="K29" s="563"/>
      <c r="L29" s="143"/>
      <c r="M29" s="143"/>
      <c r="N29" s="143"/>
      <c r="O29" s="143"/>
      <c r="P29" s="143"/>
      <c r="Q29" s="143"/>
      <c r="R29" s="143"/>
      <c r="S29" s="143"/>
      <c r="T29" s="143"/>
      <c r="U29" s="143"/>
      <c r="V29" s="143"/>
      <c r="W29" s="143"/>
      <c r="X29" s="597"/>
    </row>
    <row r="30" spans="1:24" ht="12" customHeight="1">
      <c r="A30" s="628"/>
      <c r="B30" s="154"/>
      <c r="C30" s="143"/>
      <c r="D30" s="143"/>
      <c r="E30" s="143"/>
      <c r="F30" s="144"/>
      <c r="G30" s="148"/>
      <c r="H30" s="4797"/>
      <c r="I30" s="4797"/>
      <c r="J30" s="563"/>
      <c r="K30" s="5531"/>
      <c r="L30" s="575"/>
      <c r="M30" s="575"/>
      <c r="N30" s="5512" t="s">
        <v>617</v>
      </c>
      <c r="O30" s="5512"/>
      <c r="P30" s="575"/>
      <c r="Q30" s="575"/>
      <c r="R30" s="575"/>
      <c r="S30" s="163"/>
      <c r="T30" s="575"/>
      <c r="U30" s="575"/>
      <c r="V30" s="4814" t="s">
        <v>627</v>
      </c>
      <c r="W30" s="4814"/>
      <c r="X30" s="597"/>
    </row>
    <row r="31" spans="1:24" ht="11.1" customHeight="1">
      <c r="A31" s="628"/>
      <c r="B31" s="154"/>
      <c r="C31" s="148" t="s">
        <v>29</v>
      </c>
      <c r="D31" s="148" t="s">
        <v>599</v>
      </c>
      <c r="E31" s="143"/>
      <c r="F31" s="144"/>
      <c r="G31" s="148"/>
      <c r="H31" s="563"/>
      <c r="I31" s="563"/>
      <c r="J31" s="563"/>
      <c r="K31" s="5531"/>
      <c r="L31" s="5513"/>
      <c r="M31" s="5514"/>
      <c r="N31" s="5514"/>
      <c r="O31" s="5515"/>
      <c r="P31" s="576"/>
      <c r="Q31" s="576"/>
      <c r="R31" s="576"/>
      <c r="S31" s="574"/>
      <c r="T31" s="5513"/>
      <c r="U31" s="5514"/>
      <c r="V31" s="5514"/>
      <c r="W31" s="5515"/>
      <c r="X31" s="597"/>
    </row>
    <row r="32" spans="1:24" ht="9.75" customHeight="1">
      <c r="A32" s="628"/>
      <c r="B32" s="154"/>
      <c r="C32" s="144"/>
      <c r="D32" s="150" t="s">
        <v>600</v>
      </c>
      <c r="E32" s="143"/>
      <c r="F32" s="144"/>
      <c r="G32" s="148"/>
      <c r="H32" s="563"/>
      <c r="I32" s="563"/>
      <c r="J32" s="563"/>
      <c r="K32" s="5531"/>
      <c r="L32" s="5516"/>
      <c r="M32" s="5517"/>
      <c r="N32" s="5517"/>
      <c r="O32" s="5518"/>
      <c r="P32" s="576"/>
      <c r="Q32" s="576"/>
      <c r="R32" s="576"/>
      <c r="S32" s="163"/>
      <c r="T32" s="5516"/>
      <c r="U32" s="5517"/>
      <c r="V32" s="5517"/>
      <c r="W32" s="5518"/>
      <c r="X32" s="597"/>
    </row>
    <row r="33" spans="1:24" ht="4.5" customHeight="1">
      <c r="A33" s="628"/>
      <c r="B33" s="154"/>
      <c r="C33" s="144"/>
      <c r="D33" s="150"/>
      <c r="E33" s="143"/>
      <c r="F33" s="144"/>
      <c r="G33" s="148"/>
      <c r="H33" s="563"/>
      <c r="I33" s="563"/>
      <c r="J33" s="563"/>
      <c r="K33" s="5531"/>
      <c r="L33" s="576"/>
      <c r="M33" s="576"/>
      <c r="N33" s="576"/>
      <c r="O33" s="576"/>
      <c r="P33" s="576"/>
      <c r="Q33" s="576"/>
      <c r="R33" s="576"/>
      <c r="S33" s="163"/>
      <c r="T33" s="575"/>
      <c r="U33" s="575"/>
      <c r="V33" s="575"/>
      <c r="W33" s="575"/>
      <c r="X33" s="597"/>
    </row>
    <row r="34" spans="1:24" ht="11.1" customHeight="1">
      <c r="A34" s="628"/>
      <c r="B34" s="154"/>
      <c r="C34" s="143"/>
      <c r="D34" s="143"/>
      <c r="E34" s="143"/>
      <c r="F34" s="144"/>
      <c r="G34" s="148"/>
      <c r="H34" s="563"/>
      <c r="I34" s="563"/>
      <c r="J34" s="563"/>
      <c r="K34" s="5531"/>
      <c r="L34" s="575"/>
      <c r="M34" s="575"/>
      <c r="N34" s="4814" t="s">
        <v>618</v>
      </c>
      <c r="O34" s="4814"/>
      <c r="P34" s="575"/>
      <c r="Q34" s="575"/>
      <c r="R34" s="575"/>
      <c r="S34" s="163"/>
      <c r="T34" s="575"/>
      <c r="U34" s="575"/>
      <c r="V34" s="4814" t="s">
        <v>628</v>
      </c>
      <c r="W34" s="4814"/>
      <c r="X34" s="597"/>
    </row>
    <row r="35" spans="1:24" ht="11.1" customHeight="1">
      <c r="A35" s="628"/>
      <c r="B35" s="154"/>
      <c r="C35" s="148" t="s">
        <v>30</v>
      </c>
      <c r="D35" s="148" t="s">
        <v>1134</v>
      </c>
      <c r="E35" s="143"/>
      <c r="F35" s="144"/>
      <c r="G35" s="148"/>
      <c r="H35" s="563"/>
      <c r="I35" s="563"/>
      <c r="J35" s="563"/>
      <c r="K35" s="5531"/>
      <c r="L35" s="5513"/>
      <c r="M35" s="5514"/>
      <c r="N35" s="5528"/>
      <c r="O35" s="5529"/>
      <c r="P35" s="576"/>
      <c r="Q35" s="576"/>
      <c r="R35" s="576"/>
      <c r="S35" s="574"/>
      <c r="T35" s="5513"/>
      <c r="U35" s="5514"/>
      <c r="V35" s="5514"/>
      <c r="W35" s="5515"/>
      <c r="X35" s="597"/>
    </row>
    <row r="36" spans="1:24" ht="9.75" customHeight="1">
      <c r="A36" s="628"/>
      <c r="B36" s="154"/>
      <c r="C36" s="144"/>
      <c r="D36" s="150" t="s">
        <v>604</v>
      </c>
      <c r="E36" s="143"/>
      <c r="F36" s="144"/>
      <c r="G36" s="150"/>
      <c r="H36" s="5530"/>
      <c r="I36" s="5530"/>
      <c r="J36" s="564"/>
      <c r="K36" s="5531"/>
      <c r="L36" s="5516"/>
      <c r="M36" s="5517"/>
      <c r="N36" s="5517"/>
      <c r="O36" s="5518"/>
      <c r="P36" s="576"/>
      <c r="Q36" s="576"/>
      <c r="R36" s="576"/>
      <c r="S36" s="163"/>
      <c r="T36" s="5516"/>
      <c r="U36" s="5517"/>
      <c r="V36" s="5517"/>
      <c r="W36" s="5518"/>
      <c r="X36" s="597"/>
    </row>
    <row r="37" spans="1:24" ht="9.75" customHeight="1">
      <c r="A37" s="628"/>
      <c r="B37" s="154"/>
      <c r="C37" s="143"/>
      <c r="D37" s="143"/>
      <c r="E37" s="143"/>
      <c r="F37" s="143"/>
      <c r="G37" s="143"/>
      <c r="H37" s="154"/>
      <c r="I37" s="143"/>
      <c r="J37" s="143"/>
      <c r="K37" s="562"/>
      <c r="L37" s="577"/>
      <c r="M37" s="577"/>
      <c r="N37" s="577"/>
      <c r="O37" s="577"/>
      <c r="P37" s="577"/>
      <c r="Q37" s="577"/>
      <c r="R37" s="577"/>
      <c r="S37" s="163"/>
      <c r="T37" s="577"/>
      <c r="U37" s="577"/>
      <c r="V37" s="577"/>
      <c r="W37" s="577"/>
      <c r="X37" s="597"/>
    </row>
    <row r="38" spans="1:24" ht="11.1" customHeight="1">
      <c r="A38" s="628"/>
      <c r="B38" s="143"/>
      <c r="C38" s="143"/>
      <c r="D38" s="143"/>
      <c r="E38" s="143"/>
      <c r="F38" s="143"/>
      <c r="G38" s="129"/>
      <c r="H38" s="146"/>
      <c r="I38" s="143"/>
      <c r="J38" s="143"/>
      <c r="K38" s="163"/>
      <c r="L38" s="573"/>
      <c r="M38" s="573"/>
      <c r="N38" s="5512" t="s">
        <v>619</v>
      </c>
      <c r="O38" s="5512"/>
      <c r="P38" s="265"/>
      <c r="Q38" s="265"/>
      <c r="R38" s="265"/>
      <c r="S38" s="242"/>
      <c r="T38" s="562"/>
      <c r="U38" s="562"/>
      <c r="V38" s="5512" t="s">
        <v>629</v>
      </c>
      <c r="W38" s="5512"/>
      <c r="X38" s="597"/>
    </row>
    <row r="39" spans="1:24" ht="11.1" customHeight="1">
      <c r="A39" s="628"/>
      <c r="B39" s="159">
        <v>6.4</v>
      </c>
      <c r="C39" s="148" t="s">
        <v>605</v>
      </c>
      <c r="D39" s="143"/>
      <c r="E39" s="143"/>
      <c r="F39" s="143"/>
      <c r="G39" s="129"/>
      <c r="H39" s="154"/>
      <c r="I39" s="143"/>
      <c r="J39" s="143"/>
      <c r="K39" s="163"/>
      <c r="L39" s="5513"/>
      <c r="M39" s="5514"/>
      <c r="N39" s="5514"/>
      <c r="O39" s="5515"/>
      <c r="P39" s="576"/>
      <c r="Q39" s="576"/>
      <c r="R39" s="576"/>
      <c r="S39" s="574"/>
      <c r="T39" s="5513"/>
      <c r="U39" s="5514"/>
      <c r="V39" s="5514"/>
      <c r="W39" s="5515"/>
      <c r="X39" s="597"/>
    </row>
    <row r="40" spans="1:24" ht="9.75" customHeight="1">
      <c r="A40" s="628"/>
      <c r="B40" s="559"/>
      <c r="C40" s="150" t="s">
        <v>606</v>
      </c>
      <c r="D40" s="143"/>
      <c r="E40" s="143"/>
      <c r="F40" s="143"/>
      <c r="G40" s="129"/>
      <c r="H40" s="154"/>
      <c r="I40" s="143"/>
      <c r="J40" s="143"/>
      <c r="K40" s="163"/>
      <c r="L40" s="5516"/>
      <c r="M40" s="5517"/>
      <c r="N40" s="5517"/>
      <c r="O40" s="5518"/>
      <c r="P40" s="576"/>
      <c r="Q40" s="576"/>
      <c r="R40" s="576"/>
      <c r="S40" s="163"/>
      <c r="T40" s="5516"/>
      <c r="U40" s="5517"/>
      <c r="V40" s="5517"/>
      <c r="W40" s="5518"/>
      <c r="X40" s="597"/>
    </row>
    <row r="41" spans="1:24" ht="9.75" customHeight="1">
      <c r="A41" s="628"/>
      <c r="B41" s="559"/>
      <c r="C41" s="150"/>
      <c r="D41" s="143"/>
      <c r="E41" s="143"/>
      <c r="F41" s="143"/>
      <c r="G41" s="129"/>
      <c r="H41" s="154"/>
      <c r="I41" s="143"/>
      <c r="J41" s="143"/>
      <c r="K41" s="163"/>
      <c r="L41" s="576"/>
      <c r="M41" s="576"/>
      <c r="N41" s="576"/>
      <c r="O41" s="576"/>
      <c r="P41" s="576"/>
      <c r="Q41" s="576"/>
      <c r="R41" s="576"/>
      <c r="S41" s="163"/>
      <c r="T41" s="576"/>
      <c r="U41" s="576"/>
      <c r="V41" s="576"/>
      <c r="W41" s="576"/>
      <c r="X41" s="597"/>
    </row>
    <row r="42" spans="1:24" ht="9.75" customHeight="1">
      <c r="A42" s="628"/>
      <c r="B42" s="184">
        <v>6.5</v>
      </c>
      <c r="C42" s="128" t="s">
        <v>608</v>
      </c>
      <c r="D42" s="129"/>
      <c r="E42" s="143"/>
      <c r="F42" s="144"/>
      <c r="G42" s="150"/>
      <c r="H42" s="196"/>
      <c r="I42" s="196"/>
      <c r="J42" s="196"/>
      <c r="K42" s="565"/>
      <c r="L42" s="143"/>
      <c r="M42" s="143"/>
      <c r="N42" s="143"/>
      <c r="O42" s="143"/>
      <c r="P42" s="143"/>
      <c r="Q42" s="143"/>
      <c r="R42" s="143"/>
      <c r="S42" s="143"/>
      <c r="T42" s="143"/>
      <c r="U42" s="143"/>
      <c r="V42" s="143"/>
      <c r="W42" s="143"/>
      <c r="X42" s="597"/>
    </row>
    <row r="43" spans="1:24" ht="9.75" customHeight="1">
      <c r="A43" s="628"/>
      <c r="B43" s="154"/>
      <c r="C43" s="129" t="s">
        <v>607</v>
      </c>
      <c r="D43" s="129"/>
      <c r="E43" s="143"/>
      <c r="F43" s="144"/>
      <c r="G43" s="150"/>
      <c r="H43" s="196"/>
      <c r="I43" s="564"/>
      <c r="J43" s="564"/>
      <c r="K43" s="563"/>
      <c r="L43" s="143"/>
      <c r="M43" s="143"/>
      <c r="N43" s="143"/>
      <c r="O43" s="143"/>
      <c r="P43" s="143"/>
      <c r="Q43" s="143"/>
      <c r="R43" s="143"/>
      <c r="S43" s="143"/>
      <c r="T43" s="143"/>
      <c r="U43" s="143"/>
      <c r="V43" s="143"/>
      <c r="W43" s="143"/>
      <c r="X43" s="597"/>
    </row>
    <row r="44" spans="1:24" ht="9.75" customHeight="1">
      <c r="A44" s="628"/>
      <c r="B44" s="154"/>
      <c r="C44" s="143"/>
      <c r="D44" s="143"/>
      <c r="E44" s="143"/>
      <c r="F44" s="144"/>
      <c r="G44" s="148"/>
      <c r="H44" s="4797"/>
      <c r="I44" s="4797"/>
      <c r="J44" s="563"/>
      <c r="K44" s="5531"/>
      <c r="L44" s="575"/>
      <c r="M44" s="575"/>
      <c r="N44" s="5512" t="s">
        <v>620</v>
      </c>
      <c r="O44" s="5512"/>
      <c r="P44" s="575"/>
      <c r="Q44" s="575"/>
      <c r="R44" s="575"/>
      <c r="S44" s="163"/>
      <c r="T44" s="575"/>
      <c r="U44" s="575"/>
      <c r="V44" s="4814" t="s">
        <v>630</v>
      </c>
      <c r="W44" s="4814"/>
      <c r="X44" s="597"/>
    </row>
    <row r="45" spans="1:24" ht="9.75" customHeight="1">
      <c r="A45" s="628"/>
      <c r="B45" s="154"/>
      <c r="C45" s="148" t="s">
        <v>29</v>
      </c>
      <c r="D45" s="148" t="s">
        <v>599</v>
      </c>
      <c r="E45" s="143"/>
      <c r="F45" s="144"/>
      <c r="G45" s="148"/>
      <c r="H45" s="563"/>
      <c r="I45" s="563"/>
      <c r="J45" s="563"/>
      <c r="K45" s="5531"/>
      <c r="L45" s="5513"/>
      <c r="M45" s="5514"/>
      <c r="N45" s="5514"/>
      <c r="O45" s="5515"/>
      <c r="P45" s="576"/>
      <c r="Q45" s="576"/>
      <c r="R45" s="576"/>
      <c r="S45" s="574"/>
      <c r="T45" s="5513"/>
      <c r="U45" s="5514"/>
      <c r="V45" s="5514"/>
      <c r="W45" s="5515"/>
      <c r="X45" s="597"/>
    </row>
    <row r="46" spans="1:24" ht="9.75" customHeight="1">
      <c r="A46" s="628"/>
      <c r="B46" s="154"/>
      <c r="C46" s="144"/>
      <c r="D46" s="150" t="s">
        <v>600</v>
      </c>
      <c r="E46" s="143"/>
      <c r="F46" s="144"/>
      <c r="G46" s="148"/>
      <c r="H46" s="563"/>
      <c r="I46" s="563"/>
      <c r="J46" s="563"/>
      <c r="K46" s="5531"/>
      <c r="L46" s="5516"/>
      <c r="M46" s="5517"/>
      <c r="N46" s="5517"/>
      <c r="O46" s="5518"/>
      <c r="P46" s="576"/>
      <c r="Q46" s="576"/>
      <c r="R46" s="576"/>
      <c r="S46" s="163"/>
      <c r="T46" s="5516"/>
      <c r="U46" s="5517"/>
      <c r="V46" s="5517"/>
      <c r="W46" s="5518"/>
      <c r="X46" s="597"/>
    </row>
    <row r="47" spans="1:24" ht="9.75" customHeight="1">
      <c r="A47" s="1022"/>
      <c r="B47" s="154"/>
      <c r="C47" s="144"/>
      <c r="D47" s="150"/>
      <c r="E47" s="143"/>
      <c r="F47" s="144"/>
      <c r="G47" s="148"/>
      <c r="H47" s="1615"/>
      <c r="I47" s="1615"/>
      <c r="J47" s="1615"/>
      <c r="K47" s="5531"/>
      <c r="L47" s="1621"/>
      <c r="M47" s="1621"/>
      <c r="N47" s="1620"/>
      <c r="O47" s="1620"/>
      <c r="P47" s="1617"/>
      <c r="Q47" s="1617"/>
      <c r="R47" s="1617"/>
      <c r="S47" s="163"/>
      <c r="T47" s="1621"/>
      <c r="U47" s="1621"/>
      <c r="V47" s="1621"/>
      <c r="W47" s="1621"/>
      <c r="X47" s="1112"/>
    </row>
    <row r="48" spans="1:24" ht="9.75" customHeight="1">
      <c r="A48" s="628"/>
      <c r="B48" s="154"/>
      <c r="C48" s="144"/>
      <c r="D48" s="150"/>
      <c r="E48" s="143"/>
      <c r="F48" s="144"/>
      <c r="G48" s="148"/>
      <c r="H48" s="563"/>
      <c r="I48" s="563"/>
      <c r="J48" s="563"/>
      <c r="K48" s="5531"/>
      <c r="L48" s="575"/>
      <c r="M48" s="575"/>
      <c r="N48" s="5512" t="s">
        <v>1725</v>
      </c>
      <c r="O48" s="5512"/>
      <c r="P48" s="575"/>
      <c r="Q48" s="575"/>
      <c r="R48" s="575"/>
      <c r="S48" s="163"/>
      <c r="T48" s="575"/>
      <c r="U48" s="575"/>
      <c r="V48" s="4814" t="s">
        <v>1726</v>
      </c>
      <c r="W48" s="4814"/>
      <c r="X48" s="597"/>
    </row>
    <row r="49" spans="1:24" ht="9.75" customHeight="1">
      <c r="A49" s="628"/>
      <c r="B49" s="154"/>
      <c r="C49" s="148" t="s">
        <v>30</v>
      </c>
      <c r="D49" s="148" t="s">
        <v>1416</v>
      </c>
      <c r="E49" s="143"/>
      <c r="F49" s="144"/>
      <c r="G49" s="148"/>
      <c r="H49" s="563"/>
      <c r="I49" s="563"/>
      <c r="J49" s="563"/>
      <c r="K49" s="5531"/>
      <c r="L49" s="5513"/>
      <c r="M49" s="5514"/>
      <c r="N49" s="5514"/>
      <c r="O49" s="5515"/>
      <c r="P49" s="1617"/>
      <c r="Q49" s="1617"/>
      <c r="R49" s="1617"/>
      <c r="S49" s="1629"/>
      <c r="T49" s="5513"/>
      <c r="U49" s="5514"/>
      <c r="V49" s="5514"/>
      <c r="W49" s="5515"/>
      <c r="X49" s="597"/>
    </row>
    <row r="50" spans="1:24" ht="9.75" customHeight="1">
      <c r="A50" s="628"/>
      <c r="B50" s="154"/>
      <c r="C50" s="144"/>
      <c r="D50" s="150" t="s">
        <v>609</v>
      </c>
      <c r="E50" s="143"/>
      <c r="F50" s="144"/>
      <c r="G50" s="150"/>
      <c r="H50" s="5530"/>
      <c r="I50" s="5530"/>
      <c r="J50" s="564"/>
      <c r="K50" s="5531"/>
      <c r="L50" s="5516"/>
      <c r="M50" s="5517"/>
      <c r="N50" s="5517"/>
      <c r="O50" s="5518"/>
      <c r="P50" s="1617"/>
      <c r="Q50" s="1617"/>
      <c r="R50" s="1617"/>
      <c r="S50" s="163"/>
      <c r="T50" s="5516"/>
      <c r="U50" s="5517"/>
      <c r="V50" s="5517"/>
      <c r="W50" s="5518"/>
      <c r="X50" s="597"/>
    </row>
    <row r="51" spans="1:24" ht="9.75" customHeight="1">
      <c r="A51" s="1022"/>
      <c r="B51" s="154"/>
      <c r="C51" s="144"/>
      <c r="D51" s="150"/>
      <c r="E51" s="143"/>
      <c r="F51" s="144"/>
      <c r="G51" s="150"/>
      <c r="H51" s="1619"/>
      <c r="I51" s="1619"/>
      <c r="J51" s="1619"/>
      <c r="K51" s="1618"/>
      <c r="L51" s="1621"/>
      <c r="M51" s="1621"/>
      <c r="N51" s="1621"/>
      <c r="O51" s="1621"/>
      <c r="P51" s="1617"/>
      <c r="Q51" s="1617"/>
      <c r="R51" s="1617"/>
      <c r="S51" s="163"/>
      <c r="T51" s="1621"/>
      <c r="U51" s="1621"/>
      <c r="V51" s="1621"/>
      <c r="W51" s="1621"/>
      <c r="X51" s="1112"/>
    </row>
    <row r="52" spans="1:24" ht="9.75" customHeight="1">
      <c r="A52" s="628"/>
      <c r="B52" s="559"/>
      <c r="C52" s="150"/>
      <c r="D52" s="143"/>
      <c r="E52" s="143"/>
      <c r="F52" s="143"/>
      <c r="G52" s="129"/>
      <c r="H52" s="154"/>
      <c r="I52" s="143"/>
      <c r="J52" s="143"/>
      <c r="K52" s="163"/>
      <c r="L52" s="575"/>
      <c r="M52" s="575"/>
      <c r="N52" s="4814" t="s">
        <v>621</v>
      </c>
      <c r="O52" s="4814"/>
      <c r="P52" s="575"/>
      <c r="Q52" s="575"/>
      <c r="R52" s="575"/>
      <c r="S52" s="163"/>
      <c r="T52" s="575"/>
      <c r="U52" s="575"/>
      <c r="V52" s="4814" t="s">
        <v>631</v>
      </c>
      <c r="W52" s="4814"/>
      <c r="X52" s="597"/>
    </row>
    <row r="53" spans="1:24" ht="9.75" customHeight="1">
      <c r="A53" s="628"/>
      <c r="B53" s="559"/>
      <c r="C53" s="148" t="s">
        <v>44</v>
      </c>
      <c r="D53" s="148" t="s">
        <v>610</v>
      </c>
      <c r="F53" s="143"/>
      <c r="G53" s="129"/>
      <c r="H53" s="154"/>
      <c r="I53" s="143"/>
      <c r="J53" s="143"/>
      <c r="K53" s="163"/>
      <c r="L53" s="5513"/>
      <c r="M53" s="5514"/>
      <c r="N53" s="5528"/>
      <c r="O53" s="5529"/>
      <c r="P53" s="576"/>
      <c r="Q53" s="576"/>
      <c r="R53" s="576"/>
      <c r="S53" s="574"/>
      <c r="T53" s="5513"/>
      <c r="U53" s="5514"/>
      <c r="V53" s="5514"/>
      <c r="W53" s="5515"/>
      <c r="X53" s="597"/>
    </row>
    <row r="54" spans="1:24" ht="9.75" customHeight="1">
      <c r="A54" s="628"/>
      <c r="B54" s="559"/>
      <c r="C54" s="150"/>
      <c r="D54" s="150" t="s">
        <v>611</v>
      </c>
      <c r="F54" s="143"/>
      <c r="G54" s="129"/>
      <c r="H54" s="154"/>
      <c r="I54" s="143"/>
      <c r="J54" s="143"/>
      <c r="K54" s="163"/>
      <c r="L54" s="5516"/>
      <c r="M54" s="5517"/>
      <c r="N54" s="5517"/>
      <c r="O54" s="5518"/>
      <c r="P54" s="576"/>
      <c r="Q54" s="576"/>
      <c r="R54" s="576"/>
      <c r="S54" s="163"/>
      <c r="T54" s="5516"/>
      <c r="U54" s="5517"/>
      <c r="V54" s="5517"/>
      <c r="W54" s="5518"/>
      <c r="X54" s="597"/>
    </row>
    <row r="55" spans="1:24" ht="9.75" customHeight="1">
      <c r="A55" s="628"/>
      <c r="B55" s="559"/>
      <c r="C55" s="150"/>
      <c r="D55" s="143"/>
      <c r="E55" s="143"/>
      <c r="F55" s="143"/>
      <c r="G55" s="129"/>
      <c r="H55" s="154"/>
      <c r="I55" s="143"/>
      <c r="J55" s="143"/>
      <c r="K55" s="163"/>
      <c r="L55" s="576"/>
      <c r="M55" s="576"/>
      <c r="N55" s="576"/>
      <c r="O55" s="576"/>
      <c r="P55" s="576"/>
      <c r="Q55" s="576"/>
      <c r="R55" s="576"/>
      <c r="S55" s="163"/>
      <c r="T55" s="576"/>
      <c r="U55" s="576"/>
      <c r="V55" s="576"/>
      <c r="W55" s="576"/>
      <c r="X55" s="597"/>
    </row>
    <row r="56" spans="1:24" ht="9.75" customHeight="1">
      <c r="A56" s="628"/>
      <c r="B56" s="143"/>
      <c r="C56" s="143"/>
      <c r="D56" s="143"/>
      <c r="E56" s="143"/>
      <c r="F56" s="143"/>
      <c r="G56" s="129"/>
      <c r="H56" s="146"/>
      <c r="I56" s="143"/>
      <c r="J56" s="143"/>
      <c r="K56" s="163"/>
      <c r="L56" s="573"/>
      <c r="M56" s="573"/>
      <c r="N56" s="5512" t="s">
        <v>622</v>
      </c>
      <c r="O56" s="5512"/>
      <c r="P56" s="265"/>
      <c r="Q56" s="265"/>
      <c r="R56" s="265"/>
      <c r="S56" s="242"/>
      <c r="T56" s="562"/>
      <c r="U56" s="562"/>
      <c r="V56" s="5512" t="s">
        <v>632</v>
      </c>
      <c r="W56" s="5512"/>
      <c r="X56" s="597"/>
    </row>
    <row r="57" spans="1:24" ht="9.75" customHeight="1">
      <c r="A57" s="628"/>
      <c r="B57" s="159">
        <v>6.6</v>
      </c>
      <c r="C57" s="148" t="s">
        <v>1526</v>
      </c>
      <c r="D57" s="143"/>
      <c r="E57" s="143"/>
      <c r="F57" s="143"/>
      <c r="G57" s="129"/>
      <c r="H57" s="154"/>
      <c r="I57" s="143"/>
      <c r="J57" s="143"/>
      <c r="K57" s="163"/>
      <c r="L57" s="5513"/>
      <c r="M57" s="5514"/>
      <c r="N57" s="5514"/>
      <c r="O57" s="5515"/>
      <c r="P57" s="576"/>
      <c r="Q57" s="576"/>
      <c r="R57" s="576"/>
      <c r="S57" s="574"/>
      <c r="T57" s="5513"/>
      <c r="U57" s="5514"/>
      <c r="V57" s="5514"/>
      <c r="W57" s="5515"/>
      <c r="X57" s="597"/>
    </row>
    <row r="58" spans="1:24" ht="9.75" customHeight="1">
      <c r="A58" s="628"/>
      <c r="B58" s="559"/>
      <c r="C58" s="150" t="s">
        <v>1527</v>
      </c>
      <c r="D58" s="143"/>
      <c r="E58" s="143"/>
      <c r="F58" s="143"/>
      <c r="G58" s="129"/>
      <c r="H58" s="154"/>
      <c r="I58" s="143"/>
      <c r="J58" s="143"/>
      <c r="K58" s="163"/>
      <c r="L58" s="5516"/>
      <c r="M58" s="5517"/>
      <c r="N58" s="5517"/>
      <c r="O58" s="5518"/>
      <c r="P58" s="576"/>
      <c r="Q58" s="576"/>
      <c r="R58" s="576"/>
      <c r="S58" s="163"/>
      <c r="T58" s="5516"/>
      <c r="U58" s="5517"/>
      <c r="V58" s="5517"/>
      <c r="W58" s="5518"/>
      <c r="X58" s="597"/>
    </row>
    <row r="59" spans="1:24" ht="9.75" customHeight="1">
      <c r="A59" s="628"/>
      <c r="B59" s="559"/>
      <c r="C59" s="150"/>
      <c r="D59" s="143"/>
      <c r="E59" s="143"/>
      <c r="F59" s="143"/>
      <c r="G59" s="129"/>
      <c r="H59" s="154"/>
      <c r="I59" s="143"/>
      <c r="J59" s="143"/>
      <c r="K59" s="163"/>
      <c r="L59" s="576"/>
      <c r="M59" s="576"/>
      <c r="N59" s="576"/>
      <c r="O59" s="576"/>
      <c r="P59" s="576"/>
      <c r="Q59" s="576"/>
      <c r="R59" s="576"/>
      <c r="S59" s="163"/>
      <c r="T59" s="576"/>
      <c r="U59" s="576"/>
      <c r="V59" s="576"/>
      <c r="W59" s="576"/>
      <c r="X59" s="597"/>
    </row>
    <row r="60" spans="1:24" ht="9.75" customHeight="1">
      <c r="A60" s="628"/>
      <c r="B60" s="143"/>
      <c r="C60" s="143"/>
      <c r="D60" s="143"/>
      <c r="E60" s="143"/>
      <c r="F60" s="143"/>
      <c r="G60" s="129"/>
      <c r="H60" s="146"/>
      <c r="I60" s="143"/>
      <c r="J60" s="143"/>
      <c r="K60" s="163"/>
      <c r="L60" s="573"/>
      <c r="M60" s="573"/>
      <c r="N60" s="5512" t="s">
        <v>623</v>
      </c>
      <c r="O60" s="5512"/>
      <c r="P60" s="265"/>
      <c r="Q60" s="265"/>
      <c r="R60" s="265"/>
      <c r="S60" s="242"/>
      <c r="T60" s="562"/>
      <c r="U60" s="562"/>
      <c r="V60" s="5512" t="s">
        <v>633</v>
      </c>
      <c r="W60" s="5512"/>
      <c r="X60" s="597"/>
    </row>
    <row r="61" spans="1:24" ht="9.75" customHeight="1">
      <c r="A61" s="628"/>
      <c r="B61" s="159">
        <v>6.7</v>
      </c>
      <c r="C61" s="148" t="s">
        <v>1528</v>
      </c>
      <c r="D61" s="143"/>
      <c r="E61" s="143"/>
      <c r="F61" s="143"/>
      <c r="G61" s="129"/>
      <c r="H61" s="154"/>
      <c r="I61" s="143"/>
      <c r="J61" s="143"/>
      <c r="K61" s="163"/>
      <c r="L61" s="5513"/>
      <c r="M61" s="5514"/>
      <c r="N61" s="5514"/>
      <c r="O61" s="5515"/>
      <c r="P61" s="576"/>
      <c r="Q61" s="576"/>
      <c r="R61" s="576"/>
      <c r="S61" s="574"/>
      <c r="T61" s="5513"/>
      <c r="U61" s="5514"/>
      <c r="V61" s="5514"/>
      <c r="W61" s="5515"/>
      <c r="X61" s="597"/>
    </row>
    <row r="62" spans="1:24" ht="9.75" customHeight="1">
      <c r="A62" s="628"/>
      <c r="B62" s="559"/>
      <c r="C62" s="150" t="s">
        <v>1529</v>
      </c>
      <c r="D62" s="143"/>
      <c r="E62" s="143"/>
      <c r="F62" s="143"/>
      <c r="G62" s="129"/>
      <c r="H62" s="154"/>
      <c r="I62" s="143"/>
      <c r="J62" s="143"/>
      <c r="K62" s="163"/>
      <c r="L62" s="5516"/>
      <c r="M62" s="5517"/>
      <c r="N62" s="5517"/>
      <c r="O62" s="5518"/>
      <c r="P62" s="576"/>
      <c r="Q62" s="576"/>
      <c r="R62" s="576"/>
      <c r="S62" s="163"/>
      <c r="T62" s="5516"/>
      <c r="U62" s="5517"/>
      <c r="V62" s="5517"/>
      <c r="W62" s="5518"/>
      <c r="X62" s="597"/>
    </row>
    <row r="63" spans="1:24" ht="9.75" customHeight="1">
      <c r="A63" s="628"/>
      <c r="B63" s="559"/>
      <c r="C63" s="150"/>
      <c r="D63" s="143"/>
      <c r="E63" s="143"/>
      <c r="F63" s="143"/>
      <c r="G63" s="129"/>
      <c r="H63" s="154"/>
      <c r="I63" s="143"/>
      <c r="J63" s="143"/>
      <c r="K63" s="163"/>
      <c r="L63" s="576"/>
      <c r="M63" s="576"/>
      <c r="N63" s="576"/>
      <c r="O63" s="576"/>
      <c r="P63" s="576"/>
      <c r="Q63" s="576"/>
      <c r="R63" s="576"/>
      <c r="S63" s="163"/>
      <c r="T63" s="576"/>
      <c r="U63" s="576"/>
      <c r="V63" s="576"/>
      <c r="W63" s="576"/>
      <c r="X63" s="597"/>
    </row>
    <row r="64" spans="1:24" ht="9.75" customHeight="1">
      <c r="A64" s="628"/>
      <c r="B64" s="143"/>
      <c r="C64" s="143"/>
      <c r="D64" s="143"/>
      <c r="E64" s="143"/>
      <c r="F64" s="143"/>
      <c r="G64" s="129"/>
      <c r="H64" s="146"/>
      <c r="I64" s="143"/>
      <c r="J64" s="143"/>
      <c r="K64" s="163"/>
      <c r="L64" s="573"/>
      <c r="M64" s="573"/>
      <c r="N64" s="5512" t="s">
        <v>624</v>
      </c>
      <c r="O64" s="5512"/>
      <c r="P64" s="265"/>
      <c r="Q64" s="265"/>
      <c r="R64" s="265"/>
      <c r="S64" s="242"/>
      <c r="T64" s="562"/>
      <c r="U64" s="562"/>
      <c r="V64" s="5512" t="s">
        <v>634</v>
      </c>
      <c r="W64" s="5512"/>
      <c r="X64" s="597"/>
    </row>
    <row r="65" spans="1:25" ht="9.75" customHeight="1">
      <c r="A65" s="628"/>
      <c r="B65" s="159">
        <v>6.8</v>
      </c>
      <c r="C65" s="148" t="s">
        <v>612</v>
      </c>
      <c r="D65" s="143"/>
      <c r="E65" s="143"/>
      <c r="F65" s="143"/>
      <c r="G65" s="129"/>
      <c r="H65" s="154"/>
      <c r="I65" s="143"/>
      <c r="J65" s="143"/>
      <c r="K65" s="163"/>
      <c r="L65" s="5522">
        <f>L15+L21+L25+L31+L35+L39+L45+L49+L53+L57+L61</f>
        <v>0</v>
      </c>
      <c r="M65" s="5523"/>
      <c r="N65" s="5523"/>
      <c r="O65" s="5524"/>
      <c r="P65" s="576"/>
      <c r="Q65" s="576"/>
      <c r="R65" s="576"/>
      <c r="S65" s="574"/>
      <c r="T65" s="5522">
        <f>T15+T21+T25+T31+T35+T39+T45+T49+T53+T57+T61</f>
        <v>0</v>
      </c>
      <c r="U65" s="5523"/>
      <c r="V65" s="5523"/>
      <c r="W65" s="5524"/>
      <c r="X65" s="597"/>
    </row>
    <row r="66" spans="1:25" ht="9.75" customHeight="1">
      <c r="A66" s="628"/>
      <c r="B66" s="559"/>
      <c r="C66" s="150" t="s">
        <v>613</v>
      </c>
      <c r="D66" s="143"/>
      <c r="E66" s="143"/>
      <c r="F66" s="143"/>
      <c r="G66" s="129"/>
      <c r="H66" s="154"/>
      <c r="I66" s="143"/>
      <c r="J66" s="143"/>
      <c r="K66" s="163"/>
      <c r="L66" s="5525"/>
      <c r="M66" s="5526"/>
      <c r="N66" s="5526"/>
      <c r="O66" s="5527"/>
      <c r="P66" s="576"/>
      <c r="Q66" s="576"/>
      <c r="R66" s="576"/>
      <c r="S66" s="163"/>
      <c r="T66" s="5525"/>
      <c r="U66" s="5526"/>
      <c r="V66" s="5526"/>
      <c r="W66" s="5527"/>
      <c r="X66" s="597"/>
    </row>
    <row r="67" spans="1:25" ht="9.75" customHeight="1">
      <c r="A67" s="628"/>
      <c r="B67" s="559"/>
      <c r="C67" s="150"/>
      <c r="D67" s="143"/>
      <c r="E67" s="143"/>
      <c r="F67" s="143"/>
      <c r="G67" s="129"/>
      <c r="H67" s="154"/>
      <c r="I67" s="143"/>
      <c r="J67" s="143"/>
      <c r="K67" s="163"/>
      <c r="L67" s="576"/>
      <c r="M67" s="576"/>
      <c r="N67" s="576"/>
      <c r="O67" s="576"/>
      <c r="P67" s="576"/>
      <c r="Q67" s="576"/>
      <c r="R67" s="576"/>
      <c r="S67" s="163"/>
      <c r="T67" s="576"/>
      <c r="U67" s="576"/>
      <c r="V67" s="576"/>
      <c r="W67" s="576"/>
      <c r="X67" s="597"/>
    </row>
    <row r="68" spans="1:25" ht="9.75" customHeight="1">
      <c r="A68" s="628"/>
      <c r="B68" s="559"/>
      <c r="C68" s="150"/>
      <c r="D68" s="143"/>
      <c r="E68" s="143"/>
      <c r="F68" s="143"/>
      <c r="G68" s="129"/>
      <c r="H68" s="154"/>
      <c r="I68" s="143"/>
      <c r="J68" s="143"/>
      <c r="K68" s="163"/>
      <c r="L68" s="576"/>
      <c r="M68" s="576"/>
      <c r="N68" s="576"/>
      <c r="O68" s="576"/>
      <c r="P68" s="576"/>
      <c r="Q68" s="576"/>
      <c r="R68" s="576"/>
      <c r="S68" s="163"/>
      <c r="T68" s="576"/>
      <c r="U68" s="576"/>
      <c r="V68" s="576"/>
      <c r="W68" s="576"/>
      <c r="X68" s="597"/>
    </row>
    <row r="69" spans="1:25" ht="9.75" customHeight="1">
      <c r="A69" s="628"/>
      <c r="B69" s="559"/>
      <c r="C69" s="150"/>
      <c r="D69" s="143"/>
      <c r="E69" s="143"/>
      <c r="F69" s="143"/>
      <c r="G69" s="129"/>
      <c r="H69" s="154"/>
      <c r="I69" s="143"/>
      <c r="J69" s="143"/>
      <c r="K69" s="163"/>
      <c r="L69" s="576"/>
      <c r="M69" s="576"/>
      <c r="N69" s="576"/>
      <c r="O69" s="576"/>
      <c r="P69" s="576"/>
      <c r="Q69" s="576"/>
      <c r="R69" s="576"/>
      <c r="S69" s="163"/>
      <c r="T69" s="576"/>
      <c r="U69" s="576"/>
      <c r="V69" s="576"/>
      <c r="W69" s="576"/>
      <c r="X69" s="597"/>
    </row>
    <row r="70" spans="1:25" ht="11.1" customHeight="1">
      <c r="A70" s="628"/>
      <c r="B70" s="572" t="s">
        <v>35</v>
      </c>
      <c r="C70" s="5520" t="s">
        <v>588</v>
      </c>
      <c r="D70" s="5520"/>
      <c r="E70" s="5520"/>
      <c r="F70" s="5520"/>
      <c r="G70" s="5520"/>
      <c r="H70" s="5520"/>
      <c r="I70" s="5520"/>
      <c r="J70" s="5520"/>
      <c r="K70" s="5520"/>
      <c r="L70" s="5520"/>
      <c r="M70" s="5520"/>
      <c r="N70" s="5520"/>
      <c r="O70" s="5520"/>
      <c r="P70" s="5520"/>
      <c r="Q70" s="5520"/>
      <c r="R70" s="5520"/>
      <c r="S70" s="5520"/>
      <c r="T70" s="5520"/>
      <c r="U70" s="5520"/>
      <c r="V70" s="5520"/>
      <c r="W70" s="5520"/>
      <c r="X70" s="629"/>
      <c r="Y70" s="195"/>
    </row>
    <row r="71" spans="1:25" ht="11.1" customHeight="1">
      <c r="A71" s="628"/>
      <c r="B71" s="154"/>
      <c r="C71" s="5519" t="s">
        <v>589</v>
      </c>
      <c r="D71" s="5519"/>
      <c r="E71" s="5519"/>
      <c r="F71" s="5519"/>
      <c r="G71" s="5519"/>
      <c r="H71" s="5519"/>
      <c r="I71" s="5519"/>
      <c r="J71" s="5519"/>
      <c r="K71" s="5519"/>
      <c r="L71" s="5519"/>
      <c r="M71" s="5519"/>
      <c r="N71" s="5519"/>
      <c r="O71" s="5519"/>
      <c r="P71" s="5519"/>
      <c r="Q71" s="5519"/>
      <c r="R71" s="5519"/>
      <c r="S71" s="5519"/>
      <c r="T71" s="5519"/>
      <c r="U71" s="5519"/>
      <c r="V71" s="5519"/>
      <c r="W71" s="5519"/>
      <c r="X71" s="630"/>
      <c r="Y71" s="571"/>
    </row>
    <row r="72" spans="1:25" ht="11.1" customHeight="1">
      <c r="A72" s="628"/>
      <c r="B72" s="154"/>
      <c r="C72" s="143"/>
      <c r="D72" s="143"/>
      <c r="E72" s="143"/>
      <c r="F72" s="143"/>
      <c r="G72" s="143"/>
      <c r="H72" s="154"/>
      <c r="I72" s="143"/>
      <c r="J72" s="143"/>
      <c r="K72" s="242"/>
      <c r="L72" s="242"/>
      <c r="M72" s="242"/>
      <c r="N72" s="242"/>
      <c r="O72" s="242"/>
      <c r="P72" s="242"/>
      <c r="Q72" s="242"/>
      <c r="R72" s="242"/>
      <c r="S72" s="242"/>
      <c r="T72" s="143"/>
      <c r="U72" s="143"/>
      <c r="V72" s="143"/>
      <c r="W72" s="143"/>
      <c r="X72" s="597"/>
    </row>
    <row r="73" spans="1:25" ht="11.1" customHeight="1">
      <c r="A73" s="628"/>
      <c r="B73" s="572" t="s">
        <v>495</v>
      </c>
      <c r="C73" s="5520" t="s">
        <v>590</v>
      </c>
      <c r="D73" s="5520"/>
      <c r="E73" s="5520"/>
      <c r="F73" s="5520"/>
      <c r="G73" s="5520"/>
      <c r="H73" s="5520"/>
      <c r="I73" s="5520"/>
      <c r="J73" s="5520"/>
      <c r="K73" s="5520"/>
      <c r="L73" s="5520"/>
      <c r="M73" s="5520"/>
      <c r="N73" s="5520"/>
      <c r="O73" s="5520"/>
      <c r="P73" s="5520"/>
      <c r="Q73" s="5520"/>
      <c r="R73" s="5520"/>
      <c r="S73" s="5520"/>
      <c r="T73" s="5520"/>
      <c r="U73" s="5520"/>
      <c r="V73" s="5520"/>
      <c r="W73" s="5520"/>
      <c r="X73" s="629"/>
      <c r="Y73" s="195"/>
    </row>
    <row r="74" spans="1:25" ht="11.1" customHeight="1">
      <c r="A74" s="628"/>
      <c r="B74" s="154"/>
      <c r="C74" s="5520"/>
      <c r="D74" s="5520"/>
      <c r="E74" s="5520"/>
      <c r="F74" s="5520"/>
      <c r="G74" s="5520"/>
      <c r="H74" s="5520"/>
      <c r="I74" s="5520"/>
      <c r="J74" s="5520"/>
      <c r="K74" s="5520"/>
      <c r="L74" s="5520"/>
      <c r="M74" s="5520"/>
      <c r="N74" s="5520"/>
      <c r="O74" s="5520"/>
      <c r="P74" s="5520"/>
      <c r="Q74" s="5520"/>
      <c r="R74" s="5520"/>
      <c r="S74" s="5520"/>
      <c r="T74" s="5520"/>
      <c r="U74" s="5520"/>
      <c r="V74" s="5520"/>
      <c r="W74" s="5520"/>
      <c r="X74" s="629"/>
      <c r="Y74" s="195"/>
    </row>
    <row r="75" spans="1:25" ht="11.1" customHeight="1">
      <c r="A75" s="628"/>
      <c r="B75" s="154"/>
      <c r="C75" s="5519" t="s">
        <v>591</v>
      </c>
      <c r="D75" s="5519"/>
      <c r="E75" s="5519"/>
      <c r="F75" s="5519"/>
      <c r="G75" s="5519"/>
      <c r="H75" s="5519"/>
      <c r="I75" s="5519"/>
      <c r="J75" s="5519"/>
      <c r="K75" s="5519"/>
      <c r="L75" s="5519"/>
      <c r="M75" s="5519"/>
      <c r="N75" s="5519"/>
      <c r="O75" s="5519"/>
      <c r="P75" s="5519"/>
      <c r="Q75" s="5519"/>
      <c r="R75" s="5519"/>
      <c r="S75" s="5519"/>
      <c r="T75" s="5519"/>
      <c r="U75" s="5519"/>
      <c r="V75" s="5519"/>
      <c r="W75" s="5519"/>
      <c r="X75" s="630"/>
      <c r="Y75" s="571"/>
    </row>
    <row r="76" spans="1:25" ht="11.1" customHeight="1">
      <c r="A76" s="628"/>
      <c r="B76" s="154"/>
      <c r="C76" s="5519"/>
      <c r="D76" s="5519"/>
      <c r="E76" s="5519"/>
      <c r="F76" s="5519"/>
      <c r="G76" s="5519"/>
      <c r="H76" s="5519"/>
      <c r="I76" s="5519"/>
      <c r="J76" s="5519"/>
      <c r="K76" s="5519"/>
      <c r="L76" s="5519"/>
      <c r="M76" s="5519"/>
      <c r="N76" s="5519"/>
      <c r="O76" s="5519"/>
      <c r="P76" s="5519"/>
      <c r="Q76" s="5519"/>
      <c r="R76" s="5519"/>
      <c r="S76" s="5519"/>
      <c r="T76" s="5519"/>
      <c r="U76" s="5519"/>
      <c r="V76" s="5519"/>
      <c r="W76" s="5519"/>
      <c r="X76" s="630"/>
      <c r="Y76" s="571"/>
    </row>
    <row r="77" spans="1:25" ht="11.1" customHeight="1">
      <c r="A77" s="628"/>
      <c r="B77" s="154"/>
      <c r="C77" s="579"/>
      <c r="D77" s="579"/>
      <c r="E77" s="579"/>
      <c r="F77" s="579"/>
      <c r="G77" s="579"/>
      <c r="H77" s="579"/>
      <c r="I77" s="579"/>
      <c r="J77" s="579"/>
      <c r="K77" s="579"/>
      <c r="L77" s="579"/>
      <c r="M77" s="579"/>
      <c r="N77" s="579"/>
      <c r="O77" s="579"/>
      <c r="P77" s="579"/>
      <c r="Q77" s="579"/>
      <c r="R77" s="579"/>
      <c r="S77" s="579"/>
      <c r="T77" s="579"/>
      <c r="U77" s="579"/>
      <c r="V77" s="579"/>
      <c r="W77" s="579"/>
      <c r="X77" s="630"/>
      <c r="Y77" s="571"/>
    </row>
    <row r="78" spans="1:25" ht="11.1" customHeight="1">
      <c r="A78" s="628"/>
      <c r="B78" s="154"/>
      <c r="C78" s="579"/>
      <c r="D78" s="579"/>
      <c r="E78" s="579"/>
      <c r="F78" s="579"/>
      <c r="G78" s="579"/>
      <c r="H78" s="579"/>
      <c r="I78" s="579"/>
      <c r="J78" s="579"/>
      <c r="K78" s="579"/>
      <c r="L78" s="579"/>
      <c r="M78" s="579"/>
      <c r="N78" s="579"/>
      <c r="O78" s="579"/>
      <c r="P78" s="579"/>
      <c r="Q78" s="579"/>
      <c r="R78" s="579"/>
      <c r="S78" s="579"/>
      <c r="T78" s="579"/>
      <c r="U78" s="579"/>
      <c r="V78" s="579"/>
      <c r="W78" s="579"/>
      <c r="X78" s="630"/>
      <c r="Y78" s="571"/>
    </row>
    <row r="79" spans="1:25" ht="11.1" customHeight="1">
      <c r="A79" s="628"/>
      <c r="B79" s="154"/>
      <c r="C79" s="579"/>
      <c r="D79" s="579"/>
      <c r="E79" s="579"/>
      <c r="F79" s="579"/>
      <c r="G79" s="579"/>
      <c r="H79" s="579"/>
      <c r="I79" s="579"/>
      <c r="J79" s="579"/>
      <c r="K79" s="579"/>
      <c r="L79" s="579"/>
      <c r="M79" s="579"/>
      <c r="N79" s="579"/>
      <c r="O79" s="579"/>
      <c r="P79" s="579"/>
      <c r="Q79" s="579"/>
      <c r="R79" s="579"/>
      <c r="S79" s="579"/>
      <c r="T79" s="579"/>
      <c r="U79" s="579"/>
      <c r="V79" s="579"/>
      <c r="W79" s="579"/>
      <c r="X79" s="630"/>
      <c r="Y79" s="571"/>
    </row>
    <row r="80" spans="1:25" ht="11.1" customHeight="1">
      <c r="A80" s="628"/>
      <c r="B80" s="154"/>
      <c r="C80" s="579"/>
      <c r="D80" s="579"/>
      <c r="E80" s="579"/>
      <c r="F80" s="579"/>
      <c r="G80" s="579"/>
      <c r="H80" s="579"/>
      <c r="I80" s="579"/>
      <c r="J80" s="579"/>
      <c r="K80" s="579"/>
      <c r="L80" s="579"/>
      <c r="M80" s="579"/>
      <c r="N80" s="579"/>
      <c r="O80" s="579"/>
      <c r="P80" s="579"/>
      <c r="Q80" s="579"/>
      <c r="R80" s="579"/>
      <c r="S80" s="579"/>
      <c r="T80" s="579"/>
      <c r="U80" s="579"/>
      <c r="V80" s="579"/>
      <c r="W80" s="579"/>
      <c r="X80" s="630"/>
      <c r="Y80" s="571"/>
    </row>
    <row r="81" spans="1:25" ht="11.1" customHeight="1">
      <c r="A81" s="1022"/>
      <c r="B81" s="154"/>
      <c r="C81" s="1616"/>
      <c r="D81" s="1616"/>
      <c r="E81" s="1616"/>
      <c r="F81" s="1616"/>
      <c r="G81" s="1616"/>
      <c r="H81" s="1616"/>
      <c r="I81" s="1616"/>
      <c r="J81" s="1616"/>
      <c r="K81" s="1616"/>
      <c r="L81" s="1616"/>
      <c r="M81" s="1616"/>
      <c r="N81" s="1616"/>
      <c r="O81" s="1616"/>
      <c r="P81" s="1616"/>
      <c r="Q81" s="1616"/>
      <c r="R81" s="1616"/>
      <c r="S81" s="1616"/>
      <c r="T81" s="1616"/>
      <c r="U81" s="1616"/>
      <c r="V81" s="1616"/>
      <c r="W81" s="1616"/>
      <c r="X81" s="1656"/>
      <c r="Y81" s="1628"/>
    </row>
    <row r="82" spans="1:25" ht="11.1" customHeight="1">
      <c r="A82" s="1022"/>
      <c r="B82" s="154"/>
      <c r="C82" s="1616"/>
      <c r="D82" s="1616"/>
      <c r="E82" s="1616"/>
      <c r="F82" s="1616"/>
      <c r="G82" s="1616"/>
      <c r="H82" s="1616"/>
      <c r="I82" s="1616"/>
      <c r="J82" s="1616"/>
      <c r="K82" s="1616"/>
      <c r="L82" s="1616"/>
      <c r="M82" s="1616"/>
      <c r="N82" s="1616"/>
      <c r="O82" s="1616"/>
      <c r="P82" s="1616"/>
      <c r="Q82" s="1616"/>
      <c r="R82" s="1616"/>
      <c r="S82" s="1616"/>
      <c r="T82" s="1616"/>
      <c r="U82" s="1616"/>
      <c r="V82" s="1616"/>
      <c r="W82" s="1616"/>
      <c r="X82" s="1656"/>
      <c r="Y82" s="1628"/>
    </row>
    <row r="83" spans="1:25" ht="11.1" customHeight="1">
      <c r="A83" s="1022"/>
      <c r="B83" s="154"/>
      <c r="C83" s="1616"/>
      <c r="D83" s="1616"/>
      <c r="E83" s="1616"/>
      <c r="F83" s="1616"/>
      <c r="G83" s="1616"/>
      <c r="H83" s="1616"/>
      <c r="I83" s="1616"/>
      <c r="J83" s="1616"/>
      <c r="K83" s="1616"/>
      <c r="L83" s="1616"/>
      <c r="M83" s="1616"/>
      <c r="N83" s="1616"/>
      <c r="O83" s="1616"/>
      <c r="P83" s="1616"/>
      <c r="Q83" s="1616"/>
      <c r="R83" s="1616"/>
      <c r="S83" s="1616"/>
      <c r="T83" s="1616"/>
      <c r="U83" s="1616"/>
      <c r="V83" s="1616"/>
      <c r="W83" s="1616"/>
      <c r="X83" s="1656"/>
      <c r="Y83" s="1628"/>
    </row>
    <row r="84" spans="1:25" ht="11.1" customHeight="1">
      <c r="A84" s="1022"/>
      <c r="B84" s="154"/>
      <c r="C84" s="1616"/>
      <c r="D84" s="1616"/>
      <c r="E84" s="1616"/>
      <c r="F84" s="1616"/>
      <c r="G84" s="1616"/>
      <c r="H84" s="1616"/>
      <c r="I84" s="1616"/>
      <c r="J84" s="1616"/>
      <c r="K84" s="1616"/>
      <c r="L84" s="1616"/>
      <c r="M84" s="1616"/>
      <c r="N84" s="1616"/>
      <c r="O84" s="1616"/>
      <c r="P84" s="1616"/>
      <c r="Q84" s="1616"/>
      <c r="R84" s="1616"/>
      <c r="S84" s="1616"/>
      <c r="T84" s="1616"/>
      <c r="U84" s="1616"/>
      <c r="V84" s="1616"/>
      <c r="W84" s="1616"/>
      <c r="X84" s="1656"/>
      <c r="Y84" s="1628"/>
    </row>
    <row r="85" spans="1:25" ht="11.1" customHeight="1">
      <c r="A85" s="1022"/>
      <c r="B85" s="154"/>
      <c r="C85" s="1616"/>
      <c r="D85" s="1616"/>
      <c r="E85" s="1616"/>
      <c r="F85" s="1616"/>
      <c r="G85" s="1616"/>
      <c r="H85" s="1616"/>
      <c r="I85" s="1616"/>
      <c r="J85" s="1616"/>
      <c r="K85" s="1616"/>
      <c r="L85" s="1616"/>
      <c r="M85" s="1616"/>
      <c r="N85" s="1616"/>
      <c r="O85" s="1616"/>
      <c r="P85" s="1616"/>
      <c r="Q85" s="1616"/>
      <c r="R85" s="1616"/>
      <c r="S85" s="1616"/>
      <c r="T85" s="1616"/>
      <c r="U85" s="1616"/>
      <c r="V85" s="1616"/>
      <c r="W85" s="1616"/>
      <c r="X85" s="1656"/>
      <c r="Y85" s="1628"/>
    </row>
    <row r="86" spans="1:25" ht="11.1" customHeight="1">
      <c r="A86" s="1022"/>
      <c r="B86" s="154"/>
      <c r="C86" s="1616"/>
      <c r="D86" s="1616"/>
      <c r="E86" s="1616"/>
      <c r="F86" s="1616"/>
      <c r="G86" s="1616"/>
      <c r="H86" s="1616"/>
      <c r="I86" s="1616"/>
      <c r="J86" s="1616"/>
      <c r="K86" s="1616"/>
      <c r="L86" s="1616"/>
      <c r="M86" s="1616"/>
      <c r="N86" s="1616"/>
      <c r="O86" s="1616"/>
      <c r="P86" s="1616"/>
      <c r="Q86" s="1616"/>
      <c r="R86" s="1616"/>
      <c r="S86" s="1616"/>
      <c r="T86" s="1616"/>
      <c r="U86" s="1616"/>
      <c r="V86" s="1616"/>
      <c r="W86" s="1616"/>
      <c r="X86" s="1656"/>
      <c r="Y86" s="1628"/>
    </row>
    <row r="87" spans="1:25" ht="11.1" customHeight="1">
      <c r="A87" s="1022"/>
      <c r="B87" s="154"/>
      <c r="C87" s="1616"/>
      <c r="D87" s="1616"/>
      <c r="E87" s="1616"/>
      <c r="F87" s="1616"/>
      <c r="G87" s="1616"/>
      <c r="H87" s="1616"/>
      <c r="I87" s="1616"/>
      <c r="J87" s="1616"/>
      <c r="K87" s="1616"/>
      <c r="L87" s="1616"/>
      <c r="M87" s="1616"/>
      <c r="N87" s="1616"/>
      <c r="O87" s="1616"/>
      <c r="P87" s="1616"/>
      <c r="Q87" s="1616"/>
      <c r="R87" s="1616"/>
      <c r="S87" s="1616"/>
      <c r="T87" s="1616"/>
      <c r="U87" s="1616"/>
      <c r="V87" s="1616"/>
      <c r="W87" s="1616"/>
      <c r="X87" s="1656"/>
      <c r="Y87" s="1628"/>
    </row>
    <row r="88" spans="1:25" ht="11.1" customHeight="1">
      <c r="A88" s="628"/>
      <c r="B88" s="154"/>
      <c r="C88" s="579"/>
      <c r="D88" s="579"/>
      <c r="E88" s="579"/>
      <c r="F88" s="579"/>
      <c r="G88" s="579"/>
      <c r="H88" s="579"/>
      <c r="I88" s="579"/>
      <c r="J88" s="579"/>
      <c r="K88" s="579"/>
      <c r="L88" s="579"/>
      <c r="M88" s="579"/>
      <c r="N88" s="579"/>
      <c r="O88" s="579"/>
      <c r="P88" s="579"/>
      <c r="Q88" s="579"/>
      <c r="R88" s="579"/>
      <c r="S88" s="579"/>
      <c r="T88" s="579"/>
      <c r="U88" s="579"/>
      <c r="V88" s="579"/>
      <c r="W88" s="579"/>
      <c r="X88" s="630"/>
      <c r="Y88" s="571"/>
    </row>
    <row r="89" spans="1:25" ht="11.1" customHeight="1">
      <c r="A89" s="628"/>
      <c r="B89" s="154"/>
      <c r="C89" s="579"/>
      <c r="D89" s="579"/>
      <c r="E89" s="579"/>
      <c r="F89" s="579"/>
      <c r="G89" s="579"/>
      <c r="H89" s="579"/>
      <c r="I89" s="579"/>
      <c r="J89" s="579"/>
      <c r="K89" s="579"/>
      <c r="L89" s="579"/>
      <c r="M89" s="579"/>
      <c r="N89" s="579"/>
      <c r="O89" s="579"/>
      <c r="P89" s="579"/>
      <c r="Q89" s="579"/>
      <c r="R89" s="579"/>
      <c r="S89" s="579"/>
      <c r="T89" s="579"/>
      <c r="U89" s="579"/>
      <c r="V89" s="579"/>
      <c r="W89" s="579"/>
      <c r="X89" s="630"/>
      <c r="Y89" s="571"/>
    </row>
    <row r="90" spans="1:25" ht="11.1" customHeight="1">
      <c r="A90" s="628"/>
      <c r="B90" s="154"/>
      <c r="C90" s="579"/>
      <c r="D90" s="579"/>
      <c r="E90" s="579"/>
      <c r="F90" s="579"/>
      <c r="G90" s="579"/>
      <c r="H90" s="579"/>
      <c r="I90" s="579"/>
      <c r="J90" s="579"/>
      <c r="K90" s="579"/>
      <c r="L90" s="579"/>
      <c r="M90" s="579"/>
      <c r="N90" s="579"/>
      <c r="O90" s="579"/>
      <c r="P90" s="579"/>
      <c r="Q90" s="579"/>
      <c r="R90" s="579"/>
      <c r="S90" s="579"/>
      <c r="T90" s="579"/>
      <c r="U90" s="579"/>
      <c r="V90" s="579"/>
      <c r="W90" s="579"/>
      <c r="X90" s="630"/>
      <c r="Y90" s="571"/>
    </row>
    <row r="91" spans="1:25" ht="11.1" customHeight="1">
      <c r="A91" s="628"/>
      <c r="B91" s="154"/>
      <c r="C91" s="579"/>
      <c r="D91" s="579"/>
      <c r="E91" s="579"/>
      <c r="F91" s="579"/>
      <c r="G91" s="579"/>
      <c r="H91" s="579"/>
      <c r="I91" s="579"/>
      <c r="J91" s="579"/>
      <c r="K91" s="579"/>
      <c r="L91" s="579"/>
      <c r="M91" s="579"/>
      <c r="N91" s="579"/>
      <c r="O91" s="579"/>
      <c r="P91" s="579"/>
      <c r="Q91" s="579"/>
      <c r="R91" s="579"/>
      <c r="S91" s="579"/>
      <c r="T91" s="579"/>
      <c r="U91" s="579"/>
      <c r="V91" s="579"/>
      <c r="W91" s="579"/>
      <c r="X91" s="889"/>
      <c r="Y91" s="571"/>
    </row>
    <row r="92" spans="1:25" ht="11.1" customHeight="1">
      <c r="A92" s="628"/>
      <c r="B92" s="154"/>
      <c r="C92" s="579"/>
      <c r="D92" s="579"/>
      <c r="E92" s="579"/>
      <c r="F92" s="579"/>
      <c r="G92" s="579"/>
      <c r="H92" s="579"/>
      <c r="I92" s="579"/>
      <c r="J92" s="579"/>
      <c r="K92" s="579"/>
      <c r="L92" s="579"/>
      <c r="M92" s="579"/>
      <c r="N92" s="579"/>
      <c r="O92" s="579"/>
      <c r="P92" s="579"/>
      <c r="Q92" s="579"/>
      <c r="R92" s="579"/>
      <c r="S92" s="579"/>
      <c r="T92" s="579"/>
      <c r="U92" s="579"/>
      <c r="V92" s="579"/>
      <c r="W92" s="579"/>
      <c r="X92" s="630"/>
      <c r="Y92" s="571"/>
    </row>
    <row r="93" spans="1:25" ht="11.1" customHeight="1">
      <c r="A93" s="628"/>
      <c r="B93" s="154"/>
      <c r="C93" s="579"/>
      <c r="D93" s="579"/>
      <c r="E93" s="579"/>
      <c r="F93" s="579"/>
      <c r="G93" s="579"/>
      <c r="H93" s="579"/>
      <c r="I93" s="579"/>
      <c r="J93" s="579"/>
      <c r="K93" s="579"/>
      <c r="L93" s="579"/>
      <c r="M93" s="579"/>
      <c r="N93" s="579"/>
      <c r="O93" s="579"/>
      <c r="P93" s="579"/>
      <c r="Q93" s="579"/>
      <c r="R93" s="579"/>
      <c r="S93" s="579"/>
      <c r="T93" s="579"/>
      <c r="U93" s="579"/>
      <c r="V93" s="579"/>
      <c r="W93" s="579"/>
      <c r="X93" s="630"/>
      <c r="Y93" s="571"/>
    </row>
    <row r="94" spans="1:25" ht="11.1" customHeight="1">
      <c r="A94" s="628"/>
      <c r="B94" s="154"/>
      <c r="C94" s="579"/>
      <c r="D94" s="579"/>
      <c r="E94" s="579"/>
      <c r="F94" s="579"/>
      <c r="G94" s="579"/>
      <c r="H94" s="579"/>
      <c r="I94" s="579"/>
      <c r="J94" s="579"/>
      <c r="K94" s="579"/>
      <c r="L94" s="579"/>
      <c r="M94" s="579"/>
      <c r="N94" s="579"/>
      <c r="O94" s="579"/>
      <c r="P94" s="579"/>
      <c r="Q94" s="579"/>
      <c r="R94" s="579"/>
      <c r="S94" s="579"/>
      <c r="T94" s="579"/>
      <c r="U94" s="579"/>
      <c r="V94" s="579"/>
      <c r="W94" s="579"/>
      <c r="X94" s="630"/>
      <c r="Y94" s="571"/>
    </row>
    <row r="95" spans="1:25" ht="8.1" customHeight="1">
      <c r="A95" s="628"/>
      <c r="B95" s="154"/>
      <c r="C95" s="579"/>
      <c r="D95" s="579"/>
      <c r="E95" s="579"/>
      <c r="F95" s="579"/>
      <c r="G95" s="579"/>
      <c r="H95" s="579"/>
      <c r="I95" s="579"/>
      <c r="J95" s="579"/>
      <c r="K95" s="579"/>
      <c r="L95" s="579"/>
      <c r="M95" s="579"/>
      <c r="N95" s="579"/>
      <c r="O95" s="579"/>
      <c r="P95" s="579"/>
      <c r="Q95" s="579"/>
      <c r="R95" s="579"/>
      <c r="S95" s="579"/>
      <c r="T95" s="579"/>
      <c r="U95" s="579"/>
      <c r="V95" s="579"/>
      <c r="W95" s="579"/>
      <c r="X95" s="630"/>
      <c r="Y95" s="571"/>
    </row>
    <row r="96" spans="1:25" ht="8.1" customHeight="1" thickBot="1">
      <c r="A96" s="631"/>
      <c r="B96" s="632"/>
      <c r="C96" s="596"/>
      <c r="D96" s="596"/>
      <c r="E96" s="596"/>
      <c r="F96" s="596"/>
      <c r="G96" s="596"/>
      <c r="H96" s="632"/>
      <c r="I96" s="596"/>
      <c r="J96" s="596"/>
      <c r="K96" s="633"/>
      <c r="L96" s="633"/>
      <c r="M96" s="633"/>
      <c r="N96" s="633"/>
      <c r="O96" s="633"/>
      <c r="P96" s="633"/>
      <c r="Q96" s="633"/>
      <c r="R96" s="633"/>
      <c r="S96" s="633"/>
      <c r="T96" s="596"/>
      <c r="U96" s="596"/>
      <c r="V96" s="596"/>
      <c r="W96" s="596"/>
      <c r="X96" s="602"/>
    </row>
    <row r="97" spans="1:30" ht="8.1" customHeight="1"/>
    <row r="98" spans="1:30" ht="18" customHeight="1">
      <c r="A98" s="5521">
        <v>14</v>
      </c>
      <c r="B98" s="5521"/>
      <c r="C98" s="5521"/>
      <c r="D98" s="5521"/>
      <c r="E98" s="5521"/>
      <c r="F98" s="5521"/>
      <c r="G98" s="5521"/>
      <c r="H98" s="5521"/>
      <c r="I98" s="5521"/>
      <c r="J98" s="5521"/>
      <c r="K98" s="5521"/>
      <c r="L98" s="5521"/>
      <c r="M98" s="5521"/>
      <c r="N98" s="5521"/>
      <c r="O98" s="5521"/>
      <c r="P98" s="5521"/>
      <c r="Q98" s="5521"/>
      <c r="R98" s="5521"/>
      <c r="S98" s="5521"/>
      <c r="T98" s="5521"/>
      <c r="U98" s="5521"/>
      <c r="V98" s="5521"/>
      <c r="W98" s="5521"/>
      <c r="X98" s="5521"/>
      <c r="Y98" s="1036"/>
      <c r="Z98" s="1036"/>
      <c r="AA98" s="1036"/>
      <c r="AB98" s="1036"/>
      <c r="AC98" s="1036"/>
      <c r="AD98" s="1036"/>
    </row>
    <row r="99" spans="1:30" ht="8.1" customHeight="1"/>
  </sheetData>
  <sheetProtection selectLockedCells="1" selectUnlockedCells="1"/>
  <mergeCells count="70">
    <mergeCell ref="H17:I17"/>
    <mergeCell ref="L15:O16"/>
    <mergeCell ref="T15:W16"/>
    <mergeCell ref="H20:I20"/>
    <mergeCell ref="K20:K26"/>
    <mergeCell ref="L21:O22"/>
    <mergeCell ref="T21:W22"/>
    <mergeCell ref="H26:I26"/>
    <mergeCell ref="L25:O26"/>
    <mergeCell ref="T25:W26"/>
    <mergeCell ref="F1:X1"/>
    <mergeCell ref="L11:O11"/>
    <mergeCell ref="T11:W11"/>
    <mergeCell ref="L12:O12"/>
    <mergeCell ref="T12:W12"/>
    <mergeCell ref="L8:W8"/>
    <mergeCell ref="L9:W9"/>
    <mergeCell ref="H30:I30"/>
    <mergeCell ref="H50:I50"/>
    <mergeCell ref="H36:I36"/>
    <mergeCell ref="N38:O38"/>
    <mergeCell ref="V38:W38"/>
    <mergeCell ref="L39:O40"/>
    <mergeCell ref="H44:I44"/>
    <mergeCell ref="K44:K50"/>
    <mergeCell ref="K30:K36"/>
    <mergeCell ref="T45:W46"/>
    <mergeCell ref="V30:W30"/>
    <mergeCell ref="L31:O32"/>
    <mergeCell ref="T31:W32"/>
    <mergeCell ref="N34:O34"/>
    <mergeCell ref="V34:W34"/>
    <mergeCell ref="N30:O30"/>
    <mergeCell ref="T39:W40"/>
    <mergeCell ref="N44:O44"/>
    <mergeCell ref="V44:W44"/>
    <mergeCell ref="L45:O46"/>
    <mergeCell ref="L35:O36"/>
    <mergeCell ref="T35:W36"/>
    <mergeCell ref="V14:W14"/>
    <mergeCell ref="N14:O14"/>
    <mergeCell ref="V20:W20"/>
    <mergeCell ref="N20:O20"/>
    <mergeCell ref="N24:O24"/>
    <mergeCell ref="V24:W24"/>
    <mergeCell ref="A98:X98"/>
    <mergeCell ref="L65:O66"/>
    <mergeCell ref="T65:W66"/>
    <mergeCell ref="N52:O52"/>
    <mergeCell ref="V52:W52"/>
    <mergeCell ref="L53:O54"/>
    <mergeCell ref="T53:W54"/>
    <mergeCell ref="N56:O56"/>
    <mergeCell ref="V56:W56"/>
    <mergeCell ref="L57:O58"/>
    <mergeCell ref="T57:W58"/>
    <mergeCell ref="N60:O60"/>
    <mergeCell ref="V60:W60"/>
    <mergeCell ref="L61:O62"/>
    <mergeCell ref="T61:W62"/>
    <mergeCell ref="N64:O64"/>
    <mergeCell ref="N48:O48"/>
    <mergeCell ref="V48:W48"/>
    <mergeCell ref="L49:O50"/>
    <mergeCell ref="T49:W50"/>
    <mergeCell ref="C75:W76"/>
    <mergeCell ref="C73:W74"/>
    <mergeCell ref="C71:W71"/>
    <mergeCell ref="C70:W70"/>
    <mergeCell ref="V64:W64"/>
  </mergeCells>
  <printOptions horizontalCentered="1"/>
  <pageMargins left="0" right="0" top="0.43307086614173229" bottom="0" header="0" footer="0"/>
  <pageSetup paperSize="9" scale="80" firstPageNumber="19" pageOrder="overThenDown" orientation="portrait" r:id="rId1"/>
  <headerFooter alignWithMargins="0"/>
  <colBreaks count="1" manualBreakCount="1">
    <brk id="24" max="8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AN133"/>
  <sheetViews>
    <sheetView showGridLines="0" view="pageBreakPreview" topLeftCell="A40" zoomScale="99" zoomScaleNormal="100" zoomScaleSheetLayoutView="99" workbookViewId="0">
      <selection activeCell="AU35" sqref="AU35"/>
    </sheetView>
  </sheetViews>
  <sheetFormatPr defaultColWidth="9.109375" defaultRowHeight="16.5" customHeight="1"/>
  <cols>
    <col min="1" max="1" width="0.6640625" style="1431" customWidth="1"/>
    <col min="2" max="2" width="6.6640625" style="3753" customWidth="1"/>
    <col min="3" max="3" width="3.5546875" style="60" customWidth="1"/>
    <col min="4" max="4" width="6.33203125" style="60" customWidth="1"/>
    <col min="5" max="5" width="5" style="60" customWidth="1"/>
    <col min="6" max="21" width="2.44140625" style="60" customWidth="1"/>
    <col min="22" max="22" width="2.33203125" style="60" customWidth="1"/>
    <col min="23" max="23" width="2.6640625" style="60" customWidth="1"/>
    <col min="24" max="29" width="2.44140625" style="60" customWidth="1"/>
    <col min="30" max="37" width="2.6640625" style="60" customWidth="1"/>
    <col min="38" max="38" width="6" style="60" customWidth="1"/>
    <col min="39" max="39" width="4.6640625" style="60" customWidth="1"/>
    <col min="40" max="16384" width="9.109375" style="60"/>
  </cols>
  <sheetData>
    <row r="1" spans="1:40" ht="16.5" customHeight="1">
      <c r="A1" s="3757"/>
      <c r="B1" s="3737"/>
      <c r="C1" s="1470"/>
      <c r="D1" s="1470"/>
      <c r="E1" s="1470"/>
      <c r="F1" s="1470"/>
      <c r="G1" s="1470"/>
      <c r="H1" s="1470"/>
      <c r="I1" s="1470"/>
      <c r="J1" s="1470"/>
      <c r="K1" s="1470"/>
      <c r="L1" s="1470"/>
      <c r="M1" s="1470"/>
      <c r="N1" s="1470"/>
      <c r="O1" s="1470"/>
      <c r="P1" s="1470"/>
      <c r="Q1" s="1470"/>
      <c r="R1" s="1470"/>
      <c r="S1" s="1470"/>
      <c r="T1" s="1470"/>
      <c r="U1" s="1470"/>
      <c r="V1" s="1470"/>
      <c r="W1" s="1470"/>
      <c r="X1" s="1470"/>
      <c r="Y1" s="1470"/>
      <c r="Z1" s="1470"/>
      <c r="AA1" s="1470"/>
      <c r="AB1" s="1470"/>
      <c r="AC1" s="1470"/>
      <c r="AD1" s="1470"/>
      <c r="AE1" s="1470"/>
      <c r="AF1" s="1470"/>
      <c r="AG1" s="1470"/>
      <c r="AH1" s="1470"/>
      <c r="AI1" s="1470"/>
      <c r="AJ1" s="1470"/>
      <c r="AK1" s="1470"/>
      <c r="AL1" s="1470"/>
      <c r="AM1" s="1471"/>
    </row>
    <row r="2" spans="1:40" ht="16.5" customHeight="1">
      <c r="A2" s="3755"/>
      <c r="B2" s="3738"/>
      <c r="C2" s="1472"/>
      <c r="D2" s="1473" t="s">
        <v>1384</v>
      </c>
      <c r="E2" s="1431"/>
      <c r="F2" s="1431"/>
      <c r="G2" s="1474"/>
      <c r="H2" s="1431"/>
      <c r="I2" s="1475"/>
      <c r="J2" s="1475"/>
      <c r="K2" s="1475"/>
      <c r="L2" s="1475"/>
      <c r="M2" s="1475"/>
      <c r="N2" s="1475"/>
      <c r="O2" s="1475"/>
      <c r="P2" s="1475"/>
      <c r="Q2" s="1475"/>
      <c r="R2" s="1475"/>
      <c r="S2" s="1475"/>
      <c r="T2" s="1475"/>
      <c r="U2" s="1475"/>
      <c r="V2" s="1475"/>
      <c r="W2" s="1475"/>
      <c r="X2" s="1475"/>
      <c r="Y2" s="1475"/>
      <c r="Z2" s="1475"/>
      <c r="AA2" s="1475"/>
      <c r="AB2" s="1475"/>
      <c r="AC2" s="1475"/>
      <c r="AD2" s="1475"/>
      <c r="AE2" s="1475"/>
      <c r="AF2" s="1475"/>
      <c r="AG2" s="1475"/>
      <c r="AH2" s="1475"/>
      <c r="AI2" s="1475"/>
      <c r="AJ2" s="1475"/>
      <c r="AK2" s="1475"/>
      <c r="AL2" s="1475"/>
      <c r="AM2" s="1476"/>
      <c r="AN2" s="62"/>
    </row>
    <row r="3" spans="1:40" ht="14.25" customHeight="1">
      <c r="A3" s="3755"/>
      <c r="B3" s="3738"/>
      <c r="C3" s="1472"/>
      <c r="D3" s="1477" t="s">
        <v>1383</v>
      </c>
      <c r="E3" s="1431"/>
      <c r="F3" s="1431"/>
      <c r="G3" s="1478"/>
      <c r="H3" s="1431"/>
      <c r="I3" s="1478"/>
      <c r="J3" s="1478"/>
      <c r="K3" s="1478"/>
      <c r="L3" s="1478"/>
      <c r="M3" s="1478"/>
      <c r="N3" s="1478"/>
      <c r="O3" s="1478"/>
      <c r="P3" s="1478"/>
      <c r="Q3" s="1478"/>
      <c r="R3" s="1478"/>
      <c r="S3" s="1478"/>
      <c r="T3" s="1478"/>
      <c r="U3" s="1478"/>
      <c r="V3" s="1478"/>
      <c r="W3" s="1478"/>
      <c r="X3" s="1478"/>
      <c r="Y3" s="1478"/>
      <c r="Z3" s="1478"/>
      <c r="AA3" s="1478"/>
      <c r="AB3" s="1478"/>
      <c r="AC3" s="1478"/>
      <c r="AD3" s="1478"/>
      <c r="AE3" s="1478"/>
      <c r="AF3" s="1478"/>
      <c r="AG3" s="1478"/>
      <c r="AH3" s="1478"/>
      <c r="AI3" s="1478"/>
      <c r="AJ3" s="1478"/>
      <c r="AK3" s="1478"/>
      <c r="AL3" s="1478"/>
      <c r="AM3" s="1476"/>
      <c r="AN3" s="62"/>
    </row>
    <row r="4" spans="1:40" ht="15" customHeight="1">
      <c r="A4" s="3756"/>
      <c r="B4" s="3739"/>
      <c r="C4" s="1479"/>
      <c r="D4" s="1479"/>
      <c r="E4" s="1480"/>
      <c r="F4" s="1480"/>
      <c r="G4" s="1481"/>
      <c r="H4" s="1481"/>
      <c r="I4" s="1481"/>
      <c r="J4" s="1481"/>
      <c r="K4" s="1481"/>
      <c r="L4" s="1481"/>
      <c r="M4" s="1481"/>
      <c r="N4" s="1481"/>
      <c r="O4" s="1481"/>
      <c r="P4" s="1481"/>
      <c r="Q4" s="1481"/>
      <c r="R4" s="1481"/>
      <c r="S4" s="1481"/>
      <c r="T4" s="1481"/>
      <c r="U4" s="1481"/>
      <c r="V4" s="1481"/>
      <c r="W4" s="1481"/>
      <c r="X4" s="1481"/>
      <c r="Y4" s="1481"/>
      <c r="Z4" s="1481"/>
      <c r="AA4" s="1481"/>
      <c r="AB4" s="1481"/>
      <c r="AC4" s="1481"/>
      <c r="AD4" s="1481"/>
      <c r="AE4" s="1481"/>
      <c r="AF4" s="1481"/>
      <c r="AG4" s="1481"/>
      <c r="AH4" s="1481"/>
      <c r="AI4" s="1481"/>
      <c r="AJ4" s="1481"/>
      <c r="AK4" s="1481"/>
      <c r="AL4" s="1481"/>
      <c r="AM4" s="1482"/>
    </row>
    <row r="5" spans="1:40" ht="11.25" customHeight="1">
      <c r="A5" s="1437"/>
      <c r="B5" s="3740"/>
      <c r="C5" s="1437"/>
      <c r="D5" s="1437"/>
      <c r="E5" s="1437"/>
      <c r="F5" s="1437"/>
      <c r="G5" s="1437"/>
      <c r="H5" s="1437"/>
      <c r="I5" s="1457"/>
      <c r="J5" s="1457"/>
      <c r="K5" s="1457"/>
      <c r="L5" s="1457"/>
      <c r="M5" s="1457"/>
      <c r="N5" s="1457"/>
      <c r="O5" s="1457"/>
      <c r="P5" s="1457"/>
      <c r="Q5" s="1457"/>
      <c r="R5" s="1457"/>
      <c r="S5" s="1457"/>
      <c r="T5" s="1457"/>
      <c r="U5" s="1457"/>
      <c r="V5" s="1457"/>
      <c r="W5" s="1457"/>
      <c r="X5" s="1457"/>
      <c r="Y5" s="1457"/>
      <c r="Z5" s="1457"/>
      <c r="AA5" s="1457"/>
      <c r="AB5" s="1457"/>
      <c r="AC5" s="1457"/>
      <c r="AD5" s="1445"/>
      <c r="AE5" s="1445"/>
      <c r="AF5" s="1445"/>
      <c r="AG5" s="1451"/>
      <c r="AH5" s="1451"/>
      <c r="AI5" s="1433"/>
      <c r="AJ5" s="1433"/>
      <c r="AK5" s="1433"/>
      <c r="AL5" s="1433"/>
      <c r="AM5" s="1467"/>
    </row>
    <row r="6" spans="1:40" ht="9.75" customHeight="1">
      <c r="A6" s="1445"/>
      <c r="B6" s="3741">
        <v>7.1</v>
      </c>
      <c r="C6" s="1448" t="s">
        <v>1567</v>
      </c>
      <c r="D6" s="1445"/>
      <c r="E6" s="1445"/>
      <c r="F6" s="1445"/>
      <c r="G6" s="1445"/>
      <c r="H6" s="1437"/>
      <c r="I6" s="1464"/>
      <c r="J6" s="1464"/>
      <c r="K6" s="1464"/>
      <c r="L6" s="1464"/>
      <c r="M6" s="1464"/>
      <c r="N6" s="1464"/>
      <c r="O6" s="1464"/>
      <c r="P6" s="1464"/>
      <c r="Q6" s="1464"/>
      <c r="R6" s="1464"/>
      <c r="S6" s="1464"/>
      <c r="T6" s="1464"/>
      <c r="U6" s="1464"/>
      <c r="V6" s="1464"/>
      <c r="W6" s="1464"/>
      <c r="X6" s="1464"/>
      <c r="Y6" s="1464"/>
      <c r="Z6" s="1464"/>
      <c r="AA6" s="1464"/>
      <c r="AB6" s="1464"/>
      <c r="AC6" s="1464"/>
      <c r="AD6" s="1457"/>
      <c r="AE6" s="1457"/>
      <c r="AF6" s="1457"/>
      <c r="AG6" s="1457"/>
      <c r="AH6" s="1457"/>
      <c r="AI6" s="1457"/>
      <c r="AJ6" s="1457"/>
      <c r="AK6" s="1457"/>
      <c r="AL6" s="1457"/>
      <c r="AM6" s="1467"/>
    </row>
    <row r="7" spans="1:40" ht="9.75" customHeight="1">
      <c r="A7" s="1434"/>
      <c r="B7" s="3742"/>
      <c r="C7" s="1435" t="s">
        <v>1568</v>
      </c>
      <c r="D7" s="1434"/>
      <c r="E7" s="1434"/>
      <c r="F7" s="1434"/>
      <c r="G7" s="1434"/>
      <c r="H7" s="1433"/>
      <c r="I7" s="1457"/>
      <c r="J7" s="1457"/>
      <c r="K7" s="1457"/>
      <c r="L7" s="1457"/>
      <c r="M7" s="1457"/>
      <c r="N7" s="1457"/>
      <c r="O7" s="1457"/>
      <c r="P7" s="1434"/>
      <c r="Q7" s="1434"/>
      <c r="R7" s="1434"/>
      <c r="S7" s="1434"/>
      <c r="T7" s="1434"/>
      <c r="U7" s="1434"/>
      <c r="V7" s="1434"/>
      <c r="W7" s="1457"/>
      <c r="X7" s="1457"/>
      <c r="Y7" s="1457"/>
      <c r="Z7" s="1457"/>
      <c r="AA7" s="1457"/>
      <c r="AB7" s="1457"/>
      <c r="AC7" s="1457"/>
      <c r="AD7" s="1457"/>
      <c r="AE7" s="1457"/>
      <c r="AF7" s="1457"/>
      <c r="AG7" s="1457"/>
      <c r="AH7" s="1457"/>
      <c r="AI7" s="1457"/>
      <c r="AJ7" s="1457"/>
      <c r="AK7" s="1457"/>
      <c r="AL7" s="1457"/>
      <c r="AM7" s="1467"/>
    </row>
    <row r="8" spans="1:40" ht="9.75" customHeight="1">
      <c r="A8" s="1435"/>
      <c r="B8" s="3743"/>
      <c r="C8" s="1435"/>
      <c r="D8" s="1435"/>
      <c r="E8" s="1435"/>
      <c r="F8" s="1435"/>
      <c r="G8" s="1435"/>
      <c r="H8" s="1433"/>
      <c r="I8" s="1464"/>
      <c r="J8" s="1464"/>
      <c r="K8" s="1464"/>
      <c r="L8" s="1464"/>
      <c r="M8" s="1464"/>
      <c r="N8" s="1464"/>
      <c r="O8" s="1464"/>
      <c r="P8" s="1435"/>
      <c r="Q8" s="1435"/>
      <c r="R8" s="1435"/>
      <c r="S8" s="1435"/>
      <c r="T8" s="1435"/>
      <c r="U8" s="1435"/>
      <c r="V8" s="1435"/>
      <c r="W8" s="1464"/>
      <c r="X8" s="1464"/>
      <c r="Y8" s="1464"/>
      <c r="Z8" s="1464"/>
      <c r="AA8" s="1464"/>
      <c r="AB8" s="1464"/>
      <c r="AC8" s="1464"/>
      <c r="AD8" s="1444"/>
      <c r="AE8" s="1444"/>
      <c r="AF8" s="1444"/>
      <c r="AG8" s="1444"/>
      <c r="AH8" s="1444"/>
      <c r="AI8" s="1444"/>
      <c r="AJ8" s="1444"/>
      <c r="AK8" s="1444"/>
      <c r="AL8" s="1468" t="s">
        <v>327</v>
      </c>
      <c r="AM8" s="1467"/>
    </row>
    <row r="9" spans="1:40" ht="9.75" customHeight="1">
      <c r="A9" s="1437"/>
      <c r="B9" s="3740"/>
      <c r="C9" s="1449" t="s">
        <v>29</v>
      </c>
      <c r="D9" s="1448" t="s">
        <v>1569</v>
      </c>
      <c r="E9" s="1437"/>
      <c r="F9" s="1437"/>
      <c r="G9" s="1433"/>
      <c r="H9" s="1433"/>
      <c r="I9" s="1460"/>
      <c r="J9" s="1460"/>
      <c r="K9" s="1460"/>
      <c r="L9" s="1460"/>
      <c r="M9" s="1460"/>
      <c r="N9" s="1460"/>
      <c r="O9" s="1460"/>
      <c r="P9" s="1460"/>
      <c r="Q9" s="1460"/>
      <c r="R9" s="1460"/>
      <c r="S9" s="1460"/>
      <c r="T9" s="1460"/>
      <c r="U9" s="1460"/>
      <c r="V9" s="1460"/>
      <c r="W9" s="1460"/>
      <c r="X9" s="1460"/>
      <c r="Y9" s="1460"/>
      <c r="Z9" s="1460"/>
      <c r="AA9" s="1460"/>
      <c r="AB9" s="1460"/>
      <c r="AC9" s="1460"/>
      <c r="AD9" s="1461"/>
      <c r="AE9" s="1461"/>
      <c r="AF9" s="1461"/>
      <c r="AG9" s="1461"/>
      <c r="AH9" s="5557" t="s">
        <v>36</v>
      </c>
      <c r="AI9" s="5560"/>
      <c r="AJ9" s="5561"/>
      <c r="AK9" s="5561"/>
      <c r="AL9" s="5562"/>
      <c r="AM9" s="1467"/>
    </row>
    <row r="10" spans="1:40" ht="9.75" customHeight="1">
      <c r="A10" s="1437"/>
      <c r="B10" s="3740"/>
      <c r="C10" s="1444"/>
      <c r="D10" s="1444" t="s">
        <v>1570</v>
      </c>
      <c r="E10" s="1444"/>
      <c r="F10" s="1444"/>
      <c r="G10" s="1444"/>
      <c r="H10" s="1440"/>
      <c r="I10" s="1444"/>
      <c r="J10" s="1444"/>
      <c r="K10" s="1444"/>
      <c r="L10" s="1444"/>
      <c r="M10" s="1444"/>
      <c r="N10" s="1444"/>
      <c r="O10" s="1444"/>
      <c r="P10" s="1444"/>
      <c r="Q10" s="1444"/>
      <c r="R10" s="1444"/>
      <c r="S10" s="1444"/>
      <c r="T10" s="1444"/>
      <c r="U10" s="1437"/>
      <c r="V10" s="1437"/>
      <c r="W10" s="1433"/>
      <c r="X10" s="1433"/>
      <c r="Y10" s="1433"/>
      <c r="Z10" s="1433"/>
      <c r="AA10" s="1433"/>
      <c r="AB10" s="1433"/>
      <c r="AC10" s="1433"/>
      <c r="AD10" s="1455"/>
      <c r="AE10" s="1455"/>
      <c r="AF10" s="1455"/>
      <c r="AG10" s="1455"/>
      <c r="AH10" s="5557"/>
      <c r="AI10" s="5563"/>
      <c r="AJ10" s="5564"/>
      <c r="AK10" s="5564"/>
      <c r="AL10" s="5518"/>
      <c r="AM10" s="1467"/>
    </row>
    <row r="11" spans="1:40" ht="9.75" customHeight="1">
      <c r="A11" s="1437"/>
      <c r="B11" s="3742"/>
      <c r="C11" s="1433"/>
      <c r="D11" s="1433"/>
      <c r="E11" s="1437"/>
      <c r="F11" s="1437"/>
      <c r="G11" s="1433"/>
      <c r="H11" s="1440"/>
      <c r="I11" s="1444"/>
      <c r="J11" s="1441"/>
      <c r="K11" s="1441"/>
      <c r="L11" s="1441"/>
      <c r="M11" s="1441"/>
      <c r="N11" s="1441"/>
      <c r="O11" s="1441"/>
      <c r="P11" s="1442"/>
      <c r="Q11" s="1442"/>
      <c r="R11" s="1442"/>
      <c r="S11" s="1442"/>
      <c r="T11" s="1442"/>
      <c r="U11" s="1442"/>
      <c r="V11" s="1439"/>
      <c r="W11" s="1442"/>
      <c r="X11" s="1443"/>
      <c r="Y11" s="1442"/>
      <c r="Z11" s="1442"/>
      <c r="AA11" s="1442"/>
      <c r="AB11" s="1442"/>
      <c r="AC11" s="1442"/>
      <c r="AD11" s="1455"/>
      <c r="AE11" s="1455"/>
      <c r="AF11" s="1455"/>
      <c r="AG11" s="1455"/>
      <c r="AH11" s="1455"/>
      <c r="AI11" s="1301"/>
      <c r="AJ11" s="1301"/>
      <c r="AK11" s="1301"/>
      <c r="AL11" s="1301"/>
      <c r="AM11" s="1467"/>
    </row>
    <row r="12" spans="1:40" ht="9.75" customHeight="1">
      <c r="A12" s="1437"/>
      <c r="B12" s="3742"/>
      <c r="C12" s="1433"/>
      <c r="D12" s="1433"/>
      <c r="E12" s="1437"/>
      <c r="F12" s="1437"/>
      <c r="G12" s="1433"/>
      <c r="H12" s="1440"/>
      <c r="I12" s="1444"/>
      <c r="J12" s="1463"/>
      <c r="K12" s="1463"/>
      <c r="L12" s="1463"/>
      <c r="M12" s="1463"/>
      <c r="N12" s="1463"/>
      <c r="O12" s="1441"/>
      <c r="P12" s="1442"/>
      <c r="Q12" s="1463"/>
      <c r="R12" s="1463"/>
      <c r="S12" s="1463"/>
      <c r="T12" s="1463"/>
      <c r="U12" s="1463"/>
      <c r="V12" s="1439"/>
      <c r="W12" s="1442"/>
      <c r="X12" s="1463"/>
      <c r="Y12" s="1463"/>
      <c r="Z12" s="1463"/>
      <c r="AA12" s="1463"/>
      <c r="AB12" s="1463"/>
      <c r="AC12" s="1442"/>
      <c r="AD12" s="1455"/>
      <c r="AE12" s="1455"/>
      <c r="AF12" s="1455"/>
      <c r="AG12" s="1455"/>
      <c r="AH12" s="1455"/>
      <c r="AI12" s="1301"/>
      <c r="AJ12" s="1301"/>
      <c r="AK12" s="1301"/>
      <c r="AL12" s="1301"/>
      <c r="AM12" s="1467"/>
    </row>
    <row r="13" spans="1:40" ht="9.75" customHeight="1">
      <c r="A13" s="1437"/>
      <c r="B13" s="3742"/>
      <c r="C13" s="1433" t="s">
        <v>492</v>
      </c>
      <c r="D13" s="1433" t="s">
        <v>1571</v>
      </c>
      <c r="E13" s="1437"/>
      <c r="F13" s="1437"/>
      <c r="G13" s="1433"/>
      <c r="H13" s="1440"/>
      <c r="I13" s="1444"/>
      <c r="J13" s="1463"/>
      <c r="K13" s="1463"/>
      <c r="L13" s="1463"/>
      <c r="M13" s="1463"/>
      <c r="N13" s="1463"/>
      <c r="O13" s="1441"/>
      <c r="P13" s="1442"/>
      <c r="Q13" s="1463"/>
      <c r="R13" s="1463"/>
      <c r="S13" s="1463"/>
      <c r="T13" s="1463"/>
      <c r="U13" s="1463"/>
      <c r="V13" s="1439"/>
      <c r="W13" s="1442"/>
      <c r="X13" s="1463"/>
      <c r="Y13" s="1463"/>
      <c r="Z13" s="1463"/>
      <c r="AA13" s="1463"/>
      <c r="AB13" s="1463"/>
      <c r="AC13" s="1442"/>
      <c r="AD13" s="1455"/>
      <c r="AE13" s="1455"/>
      <c r="AF13" s="1455"/>
      <c r="AG13" s="1455"/>
      <c r="AI13" s="5558" t="s">
        <v>37</v>
      </c>
      <c r="AJ13" s="5536"/>
      <c r="AK13" s="5537"/>
      <c r="AL13" s="5538"/>
      <c r="AM13" s="1467"/>
    </row>
    <row r="14" spans="1:40" ht="9.75" customHeight="1">
      <c r="A14" s="1437"/>
      <c r="B14" s="3742"/>
      <c r="C14" s="1452"/>
      <c r="D14" s="1444" t="s">
        <v>1572</v>
      </c>
      <c r="E14" s="1437"/>
      <c r="F14" s="1437"/>
      <c r="G14" s="1433"/>
      <c r="H14" s="1440"/>
      <c r="I14" s="1444"/>
      <c r="J14" s="1441"/>
      <c r="K14" s="1441"/>
      <c r="L14" s="1441"/>
      <c r="M14" s="1441"/>
      <c r="N14" s="1441"/>
      <c r="O14" s="1441"/>
      <c r="P14" s="1442"/>
      <c r="Q14" s="1442"/>
      <c r="R14" s="1442"/>
      <c r="S14" s="1442"/>
      <c r="T14" s="1442"/>
      <c r="U14" s="1442"/>
      <c r="V14" s="1439"/>
      <c r="W14" s="1439"/>
      <c r="X14" s="1439"/>
      <c r="Y14" s="1439"/>
      <c r="Z14" s="1439"/>
      <c r="AA14" s="1439"/>
      <c r="AB14" s="1439"/>
      <c r="AC14" s="1439"/>
      <c r="AD14" s="1455"/>
      <c r="AE14" s="1455"/>
      <c r="AF14" s="1455"/>
      <c r="AG14" s="1455"/>
      <c r="AI14" s="5559"/>
      <c r="AJ14" s="5566"/>
      <c r="AK14" s="5549"/>
      <c r="AL14" s="5567"/>
      <c r="AM14" s="1467"/>
    </row>
    <row r="15" spans="1:40" ht="9.75" customHeight="1">
      <c r="A15" s="1437"/>
      <c r="B15" s="3742"/>
      <c r="C15" s="1452"/>
      <c r="D15" s="1452"/>
      <c r="E15" s="1437"/>
      <c r="F15" s="1437"/>
      <c r="G15" s="1433"/>
      <c r="H15" s="1440"/>
      <c r="I15" s="1444"/>
      <c r="J15" s="1441"/>
      <c r="K15" s="1441"/>
      <c r="L15" s="1441"/>
      <c r="M15" s="1441"/>
      <c r="N15" s="1441"/>
      <c r="O15" s="1441"/>
      <c r="P15" s="1442"/>
      <c r="Q15" s="1442"/>
      <c r="R15" s="1442"/>
      <c r="S15" s="1442"/>
      <c r="T15" s="1442"/>
      <c r="U15" s="1442"/>
      <c r="V15" s="1439"/>
      <c r="W15" s="1439"/>
      <c r="X15" s="1439"/>
      <c r="Y15" s="1439"/>
      <c r="Z15" s="1439"/>
      <c r="AA15" s="1439"/>
      <c r="AB15" s="1439"/>
      <c r="AC15" s="1439"/>
      <c r="AD15" s="1455"/>
      <c r="AE15" s="1455"/>
      <c r="AF15" s="1455"/>
      <c r="AG15" s="1455"/>
      <c r="AH15" s="1455"/>
      <c r="AI15" s="5565"/>
      <c r="AJ15" s="5565"/>
      <c r="AK15" s="5565"/>
      <c r="AL15" s="5565"/>
      <c r="AM15" s="1467"/>
    </row>
    <row r="16" spans="1:40" ht="9.75" customHeight="1">
      <c r="A16" s="1437"/>
      <c r="B16" s="3744"/>
      <c r="C16" s="1445"/>
      <c r="D16" s="1445"/>
      <c r="E16" s="1437"/>
      <c r="F16" s="1437"/>
      <c r="G16" s="1433"/>
      <c r="H16" s="1440"/>
      <c r="I16" s="1433"/>
      <c r="J16" s="1442"/>
      <c r="K16" s="1442"/>
      <c r="L16" s="1442"/>
      <c r="M16" s="1442"/>
      <c r="N16" s="1442"/>
      <c r="O16" s="1442"/>
      <c r="P16" s="1442"/>
      <c r="Q16" s="1442"/>
      <c r="R16" s="1442"/>
      <c r="S16" s="1442"/>
      <c r="T16" s="1442"/>
      <c r="U16" s="1442"/>
      <c r="V16" s="1442"/>
      <c r="W16" s="1439"/>
      <c r="X16" s="1439"/>
      <c r="Y16" s="1439"/>
      <c r="Z16" s="1442"/>
      <c r="AA16" s="1442"/>
      <c r="AB16" s="1442"/>
      <c r="AC16" s="1442"/>
      <c r="AD16" s="1455"/>
      <c r="AE16" s="1455"/>
      <c r="AF16" s="1455"/>
      <c r="AG16" s="1455"/>
      <c r="AH16" s="1455"/>
      <c r="AI16" s="5565"/>
      <c r="AJ16" s="5565"/>
      <c r="AK16" s="5565"/>
      <c r="AL16" s="5565"/>
      <c r="AM16" s="1467"/>
    </row>
    <row r="17" spans="1:39" ht="9.75" customHeight="1">
      <c r="A17" s="1437"/>
      <c r="B17" s="3742"/>
      <c r="C17" s="1466" t="s">
        <v>44</v>
      </c>
      <c r="D17" s="1433" t="s">
        <v>1573</v>
      </c>
      <c r="E17" s="1437"/>
      <c r="F17" s="1437"/>
      <c r="G17" s="1433"/>
      <c r="H17" s="1440"/>
      <c r="I17" s="1433"/>
      <c r="J17" s="1442"/>
      <c r="K17" s="1442"/>
      <c r="L17" s="1442"/>
      <c r="M17" s="1442"/>
      <c r="N17" s="1442"/>
      <c r="O17" s="1442"/>
      <c r="P17" s="1442"/>
      <c r="Q17" s="1442"/>
      <c r="R17" s="1442"/>
      <c r="S17" s="1442"/>
      <c r="T17" s="1442"/>
      <c r="U17" s="1442"/>
      <c r="V17" s="1442"/>
      <c r="W17" s="1442"/>
      <c r="X17" s="1443"/>
      <c r="Y17" s="1442"/>
      <c r="Z17" s="1442"/>
      <c r="AA17" s="1442"/>
      <c r="AB17" s="1442"/>
      <c r="AC17" s="1442"/>
      <c r="AD17" s="1455"/>
      <c r="AE17" s="1455"/>
      <c r="AF17" s="1455"/>
      <c r="AG17" s="1455"/>
      <c r="AJ17" s="5558" t="s">
        <v>38</v>
      </c>
      <c r="AK17" s="5568"/>
      <c r="AL17" s="5569"/>
      <c r="AM17" s="1467"/>
    </row>
    <row r="18" spans="1:39" ht="9.75" customHeight="1">
      <c r="A18" s="1437"/>
      <c r="B18" s="3742"/>
      <c r="C18" s="1433"/>
      <c r="D18" s="1444" t="s">
        <v>1574</v>
      </c>
      <c r="E18" s="1437"/>
      <c r="F18" s="1437"/>
      <c r="G18" s="1433"/>
      <c r="H18" s="1440"/>
      <c r="I18" s="1433"/>
      <c r="J18" s="1443"/>
      <c r="K18" s="1463"/>
      <c r="L18" s="1463"/>
      <c r="M18" s="1463"/>
      <c r="N18" s="1463"/>
      <c r="O18" s="1442"/>
      <c r="P18" s="1442"/>
      <c r="Q18" s="1443"/>
      <c r="R18" s="1463"/>
      <c r="S18" s="1463"/>
      <c r="T18" s="1463"/>
      <c r="U18" s="1463"/>
      <c r="V18" s="1442"/>
      <c r="W18" s="1442"/>
      <c r="X18" s="1443"/>
      <c r="Y18" s="1463"/>
      <c r="Z18" s="1463"/>
      <c r="AA18" s="1463"/>
      <c r="AB18" s="1463"/>
      <c r="AC18" s="1442"/>
      <c r="AD18" s="1455"/>
      <c r="AE18" s="1455"/>
      <c r="AF18" s="1455"/>
      <c r="AG18" s="1455"/>
      <c r="AI18" s="1657"/>
      <c r="AJ18" s="5559"/>
      <c r="AK18" s="5570"/>
      <c r="AL18" s="5571"/>
      <c r="AM18" s="1467"/>
    </row>
    <row r="19" spans="1:39" ht="9.75" customHeight="1">
      <c r="A19" s="1437"/>
      <c r="B19" s="3742"/>
      <c r="C19" s="1444"/>
      <c r="D19" s="1444"/>
      <c r="E19" s="1437"/>
      <c r="F19" s="1437"/>
      <c r="G19" s="1433"/>
      <c r="H19" s="1440"/>
      <c r="I19" s="1433"/>
      <c r="J19" s="1443"/>
      <c r="K19" s="1463"/>
      <c r="L19" s="1463"/>
      <c r="M19" s="1463"/>
      <c r="N19" s="1463"/>
      <c r="O19" s="1442"/>
      <c r="P19" s="1442"/>
      <c r="Q19" s="1443"/>
      <c r="R19" s="1463"/>
      <c r="S19" s="1463"/>
      <c r="T19" s="1463"/>
      <c r="U19" s="1463"/>
      <c r="V19" s="1442"/>
      <c r="W19" s="1442"/>
      <c r="X19" s="1443"/>
      <c r="Y19" s="1463"/>
      <c r="Z19" s="1463"/>
      <c r="AA19" s="1463"/>
      <c r="AB19" s="1463"/>
      <c r="AC19" s="1442"/>
      <c r="AD19" s="1455"/>
      <c r="AE19" s="1455"/>
      <c r="AF19" s="1455"/>
      <c r="AG19" s="1455"/>
      <c r="AH19" s="1455"/>
      <c r="AI19" s="5565"/>
      <c r="AJ19" s="5565"/>
      <c r="AK19" s="5565"/>
      <c r="AL19" s="5565"/>
      <c r="AM19" s="1467"/>
    </row>
    <row r="20" spans="1:39" ht="9.75" customHeight="1">
      <c r="A20" s="1437"/>
      <c r="B20" s="3742"/>
      <c r="C20" s="1452"/>
      <c r="D20" s="1452"/>
      <c r="E20" s="1437"/>
      <c r="F20" s="1437"/>
      <c r="G20" s="1433"/>
      <c r="H20" s="1440"/>
      <c r="I20" s="1433"/>
      <c r="J20" s="1442"/>
      <c r="K20" s="1442"/>
      <c r="L20" s="1442"/>
      <c r="M20" s="1442"/>
      <c r="N20" s="1442"/>
      <c r="O20" s="1442"/>
      <c r="P20" s="1442"/>
      <c r="Q20" s="1442"/>
      <c r="R20" s="1442"/>
      <c r="S20" s="1442"/>
      <c r="T20" s="1442"/>
      <c r="U20" s="1442"/>
      <c r="V20" s="1442"/>
      <c r="W20" s="1439"/>
      <c r="X20" s="1439"/>
      <c r="Y20" s="1439"/>
      <c r="Z20" s="1439"/>
      <c r="AA20" s="1439"/>
      <c r="AB20" s="1439"/>
      <c r="AC20" s="1439"/>
      <c r="AD20" s="1455"/>
      <c r="AE20" s="1455"/>
      <c r="AF20" s="1455"/>
      <c r="AG20" s="1455"/>
      <c r="AH20" s="1455"/>
      <c r="AI20" s="5565"/>
      <c r="AJ20" s="5565"/>
      <c r="AK20" s="5565"/>
      <c r="AL20" s="5565"/>
      <c r="AM20" s="1467"/>
    </row>
    <row r="21" spans="1:39" ht="9.75" customHeight="1">
      <c r="A21" s="1437"/>
      <c r="B21" s="3742"/>
      <c r="C21" s="1448" t="s">
        <v>56</v>
      </c>
      <c r="D21" s="1448" t="s">
        <v>1575</v>
      </c>
      <c r="E21" s="1437"/>
      <c r="F21" s="1437"/>
      <c r="G21" s="1433"/>
      <c r="H21" s="1440"/>
      <c r="I21" s="1433"/>
      <c r="J21" s="1442"/>
      <c r="K21" s="1442"/>
      <c r="L21" s="1442"/>
      <c r="M21" s="1442"/>
      <c r="N21" s="1442"/>
      <c r="O21" s="1442"/>
      <c r="P21" s="1442"/>
      <c r="Q21" s="1442"/>
      <c r="R21" s="1442"/>
      <c r="S21" s="1442"/>
      <c r="T21" s="1442"/>
      <c r="U21" s="1442"/>
      <c r="V21" s="1442"/>
      <c r="W21" s="1439"/>
      <c r="X21" s="1439"/>
      <c r="Y21" s="1439"/>
      <c r="Z21" s="1439"/>
      <c r="AA21" s="1439"/>
      <c r="AB21" s="1439"/>
      <c r="AC21" s="1439"/>
      <c r="AD21" s="1455"/>
      <c r="AF21" s="5555" t="s">
        <v>39</v>
      </c>
      <c r="AG21" s="5572">
        <f>AI9*AJ13*AK17</f>
        <v>0</v>
      </c>
      <c r="AH21" s="5573"/>
      <c r="AI21" s="5573"/>
      <c r="AJ21" s="5573"/>
      <c r="AK21" s="5573"/>
      <c r="AL21" s="5574"/>
      <c r="AM21" s="1467"/>
    </row>
    <row r="22" spans="1:39" ht="9.75" customHeight="1">
      <c r="A22" s="1437"/>
      <c r="B22" s="3742"/>
      <c r="C22" s="1445"/>
      <c r="D22" s="1452" t="s">
        <v>1576</v>
      </c>
      <c r="E22" s="1444"/>
      <c r="F22" s="1444"/>
      <c r="G22" s="1444"/>
      <c r="H22" s="1440"/>
      <c r="I22" s="1444"/>
      <c r="J22" s="1441"/>
      <c r="K22" s="1441"/>
      <c r="L22" s="1441"/>
      <c r="M22" s="1441"/>
      <c r="N22" s="1441"/>
      <c r="O22" s="1441"/>
      <c r="P22" s="1442"/>
      <c r="Q22" s="1442"/>
      <c r="R22" s="1442"/>
      <c r="S22" s="1442"/>
      <c r="T22" s="1442"/>
      <c r="U22" s="1442"/>
      <c r="V22" s="1442"/>
      <c r="W22" s="1439"/>
      <c r="X22" s="1439"/>
      <c r="Y22" s="1439"/>
      <c r="Z22" s="1439"/>
      <c r="AA22" s="1439"/>
      <c r="AB22" s="1439"/>
      <c r="AC22" s="1439"/>
      <c r="AD22" s="1455"/>
      <c r="AF22" s="5556"/>
      <c r="AG22" s="5575"/>
      <c r="AH22" s="5576"/>
      <c r="AI22" s="5576"/>
      <c r="AJ22" s="5576"/>
      <c r="AK22" s="5576"/>
      <c r="AL22" s="5577"/>
      <c r="AM22" s="1467"/>
    </row>
    <row r="23" spans="1:39" ht="9.75" customHeight="1">
      <c r="A23" s="1437"/>
      <c r="B23" s="3742"/>
      <c r="C23" s="1445"/>
      <c r="D23" s="1445"/>
      <c r="E23" s="1444"/>
      <c r="F23" s="1444"/>
      <c r="G23" s="1444"/>
      <c r="H23" s="1440"/>
      <c r="I23" s="1444"/>
      <c r="J23" s="1441"/>
      <c r="K23" s="1441"/>
      <c r="L23" s="1441"/>
      <c r="M23" s="1441"/>
      <c r="N23" s="1441"/>
      <c r="O23" s="1441"/>
      <c r="P23" s="1442"/>
      <c r="Q23" s="1442"/>
      <c r="R23" s="1442"/>
      <c r="S23" s="1442"/>
      <c r="T23" s="1442"/>
      <c r="U23" s="1442"/>
      <c r="V23" s="1442"/>
      <c r="W23" s="1438"/>
      <c r="X23" s="1438"/>
      <c r="Y23" s="1438"/>
      <c r="Z23" s="1438"/>
      <c r="AA23" s="1438"/>
      <c r="AB23" s="1438"/>
      <c r="AC23" s="1438"/>
      <c r="AD23" s="1455"/>
      <c r="AE23" s="1455"/>
      <c r="AF23" s="1455"/>
      <c r="AG23" s="1455"/>
      <c r="AH23" s="1455"/>
      <c r="AI23" s="1301"/>
      <c r="AJ23" s="1301"/>
      <c r="AK23" s="1301"/>
      <c r="AL23" s="1301"/>
      <c r="AM23" s="1467"/>
    </row>
    <row r="24" spans="1:39" ht="9.75" customHeight="1">
      <c r="A24" s="1437"/>
      <c r="B24" s="3742"/>
      <c r="C24" s="1433"/>
      <c r="D24" s="1433"/>
      <c r="E24" s="1437"/>
      <c r="F24" s="1437"/>
      <c r="G24" s="1433"/>
      <c r="H24" s="1440"/>
      <c r="I24" s="1433"/>
      <c r="J24" s="1442"/>
      <c r="K24" s="1442"/>
      <c r="L24" s="1442"/>
      <c r="M24" s="1442"/>
      <c r="N24" s="1442"/>
      <c r="O24" s="1442"/>
      <c r="P24" s="1442"/>
      <c r="Q24" s="1442"/>
      <c r="R24" s="1442"/>
      <c r="S24" s="1442"/>
      <c r="T24" s="1442"/>
      <c r="U24" s="1442"/>
      <c r="V24" s="1442"/>
      <c r="W24" s="1438"/>
      <c r="X24" s="1438"/>
      <c r="Y24" s="1438"/>
      <c r="Z24" s="1438"/>
      <c r="AA24" s="1438"/>
      <c r="AB24" s="1438"/>
      <c r="AC24" s="1438"/>
      <c r="AD24" s="1455"/>
      <c r="AE24" s="1455"/>
      <c r="AF24" s="1455"/>
      <c r="AG24" s="1455"/>
      <c r="AH24" s="1455"/>
      <c r="AI24" s="1483"/>
      <c r="AJ24" s="1483"/>
      <c r="AK24" s="4654"/>
      <c r="AL24" s="4654"/>
      <c r="AM24" s="1467"/>
    </row>
    <row r="25" spans="1:39" ht="9.75" customHeight="1">
      <c r="A25" s="1437"/>
      <c r="B25" s="3742">
        <v>7.2</v>
      </c>
      <c r="C25" s="1433" t="s">
        <v>1577</v>
      </c>
      <c r="D25" s="1433"/>
      <c r="E25" s="1437"/>
      <c r="F25" s="1453"/>
      <c r="G25" s="1451"/>
      <c r="H25" s="1440"/>
      <c r="I25" s="1451"/>
      <c r="J25" s="1443"/>
      <c r="K25" s="1443"/>
      <c r="L25" s="1443"/>
      <c r="M25" s="1465"/>
      <c r="N25" s="1465"/>
      <c r="O25" s="1442"/>
      <c r="P25" s="1442"/>
      <c r="Q25" s="1443"/>
      <c r="R25" s="1443"/>
      <c r="S25" s="1443"/>
      <c r="T25" s="1463"/>
      <c r="U25" s="1463"/>
      <c r="V25" s="1442"/>
      <c r="W25" s="1442"/>
      <c r="X25" s="1443"/>
      <c r="Y25" s="1443"/>
      <c r="Z25" s="1443"/>
      <c r="AA25" s="1463"/>
      <c r="AB25" s="1463"/>
      <c r="AC25" s="1442"/>
      <c r="AD25" s="5555" t="s">
        <v>40</v>
      </c>
      <c r="AE25" s="5536"/>
      <c r="AF25" s="5537"/>
      <c r="AG25" s="5537"/>
      <c r="AH25" s="5537"/>
      <c r="AI25" s="5537"/>
      <c r="AJ25" s="5537"/>
      <c r="AK25" s="5537"/>
      <c r="AL25" s="5538"/>
      <c r="AM25" s="1467"/>
    </row>
    <row r="26" spans="1:39" ht="9.75" customHeight="1">
      <c r="A26" s="1437"/>
      <c r="B26" s="3742"/>
      <c r="C26" s="1444" t="s">
        <v>1578</v>
      </c>
      <c r="D26" s="1444"/>
      <c r="E26" s="1437"/>
      <c r="F26" s="1437"/>
      <c r="G26" s="1433"/>
      <c r="H26" s="1440"/>
      <c r="I26" s="1433"/>
      <c r="J26" s="1443"/>
      <c r="K26" s="1443"/>
      <c r="L26" s="1443"/>
      <c r="M26" s="1465"/>
      <c r="N26" s="1465"/>
      <c r="O26" s="1442"/>
      <c r="P26" s="1442"/>
      <c r="Q26" s="1443"/>
      <c r="R26" s="1443"/>
      <c r="S26" s="1443"/>
      <c r="T26" s="1463"/>
      <c r="U26" s="1463"/>
      <c r="V26" s="1442"/>
      <c r="W26" s="1442"/>
      <c r="X26" s="1443"/>
      <c r="Y26" s="1443"/>
      <c r="Z26" s="1443"/>
      <c r="AA26" s="1463"/>
      <c r="AB26" s="1463"/>
      <c r="AC26" s="1442"/>
      <c r="AD26" s="5556"/>
      <c r="AE26" s="5539"/>
      <c r="AF26" s="5540"/>
      <c r="AG26" s="5540"/>
      <c r="AH26" s="5540"/>
      <c r="AI26" s="5540"/>
      <c r="AJ26" s="5540"/>
      <c r="AK26" s="5540"/>
      <c r="AL26" s="5541"/>
      <c r="AM26" s="1467"/>
    </row>
    <row r="27" spans="1:39" ht="9.75" customHeight="1">
      <c r="A27" s="1437"/>
      <c r="B27" s="3742"/>
      <c r="C27" s="1444"/>
      <c r="D27" s="1444"/>
      <c r="E27" s="1437"/>
      <c r="F27" s="1437"/>
      <c r="G27" s="1433"/>
      <c r="H27" s="1440"/>
      <c r="I27" s="1433"/>
      <c r="J27" s="1433"/>
      <c r="K27" s="1433"/>
      <c r="L27" s="1433"/>
      <c r="M27" s="1433"/>
      <c r="N27" s="1433"/>
      <c r="O27" s="1433"/>
      <c r="P27" s="1433"/>
      <c r="Q27" s="1433"/>
      <c r="R27" s="1433"/>
      <c r="S27" s="1433"/>
      <c r="T27" s="1433"/>
      <c r="U27" s="1433"/>
      <c r="V27" s="1433"/>
      <c r="W27" s="1436"/>
      <c r="X27" s="1436"/>
      <c r="Y27" s="1436"/>
      <c r="Z27" s="1436"/>
      <c r="AA27" s="1436"/>
      <c r="AB27" s="1436"/>
      <c r="AC27" s="1436"/>
      <c r="AD27" s="1455"/>
      <c r="AE27" s="1455"/>
      <c r="AF27" s="1455"/>
      <c r="AG27" s="1455"/>
      <c r="AH27" s="1455"/>
      <c r="AI27" s="1483"/>
      <c r="AJ27" s="1483"/>
      <c r="AK27" s="1483"/>
      <c r="AL27" s="1483"/>
      <c r="AM27" s="1467"/>
    </row>
    <row r="28" spans="1:39" ht="9.75" customHeight="1">
      <c r="A28" s="1437"/>
      <c r="B28" s="3742"/>
      <c r="C28" s="1445"/>
      <c r="D28" s="1445"/>
      <c r="E28" s="1437"/>
      <c r="F28" s="1437"/>
      <c r="G28" s="1444"/>
      <c r="H28" s="1440"/>
      <c r="I28" s="1444"/>
      <c r="J28" s="1444"/>
      <c r="K28" s="1444"/>
      <c r="L28" s="1444"/>
      <c r="M28" s="1444"/>
      <c r="N28" s="1444"/>
      <c r="O28" s="1444"/>
      <c r="P28" s="1433"/>
      <c r="Q28" s="1433"/>
      <c r="R28" s="1433"/>
      <c r="S28" s="1433"/>
      <c r="T28" s="1433"/>
      <c r="U28" s="1433"/>
      <c r="V28" s="1433"/>
      <c r="W28" s="1436"/>
      <c r="X28" s="1436"/>
      <c r="Y28" s="1436"/>
      <c r="Z28" s="1436"/>
      <c r="AA28" s="1436"/>
      <c r="AB28" s="1436"/>
      <c r="AC28" s="1436"/>
      <c r="AD28" s="1455"/>
      <c r="AE28" s="1455"/>
      <c r="AF28" s="1455"/>
      <c r="AG28" s="1455"/>
      <c r="AH28" s="1455"/>
      <c r="AI28" s="1483"/>
      <c r="AJ28" s="1483"/>
      <c r="AK28" s="4654"/>
      <c r="AL28" s="4654"/>
      <c r="AM28" s="1467"/>
    </row>
    <row r="29" spans="1:39" ht="9.75" customHeight="1">
      <c r="A29" s="1437"/>
      <c r="B29" s="3742">
        <v>7.3</v>
      </c>
      <c r="C29" s="1448" t="s">
        <v>1579</v>
      </c>
      <c r="D29" s="1445"/>
      <c r="E29" s="1437"/>
      <c r="F29" s="1437"/>
      <c r="G29" s="1444"/>
      <c r="H29" s="1440"/>
      <c r="I29" s="1444"/>
      <c r="J29" s="1444"/>
      <c r="K29" s="1444"/>
      <c r="L29" s="1444"/>
      <c r="M29" s="1444"/>
      <c r="N29" s="1444"/>
      <c r="O29" s="1444"/>
      <c r="P29" s="1433"/>
      <c r="Q29" s="1433"/>
      <c r="R29" s="1433"/>
      <c r="S29" s="1433"/>
      <c r="T29" s="1433"/>
      <c r="U29" s="1433"/>
      <c r="V29" s="1433"/>
      <c r="W29" s="1437"/>
      <c r="X29" s="1437"/>
      <c r="Y29" s="1437"/>
      <c r="Z29" s="1437"/>
      <c r="AA29" s="1437"/>
      <c r="AB29" s="1437"/>
      <c r="AC29" s="1437"/>
      <c r="AD29" s="5552">
        <v>99</v>
      </c>
      <c r="AE29" s="5536">
        <f>AG21+AE25</f>
        <v>0</v>
      </c>
      <c r="AF29" s="5537"/>
      <c r="AG29" s="5537"/>
      <c r="AH29" s="5537"/>
      <c r="AI29" s="5537"/>
      <c r="AJ29" s="5537"/>
      <c r="AK29" s="5537"/>
      <c r="AL29" s="5538"/>
      <c r="AM29" s="1467"/>
    </row>
    <row r="30" spans="1:39" ht="9.75" customHeight="1">
      <c r="A30" s="1437"/>
      <c r="B30" s="3742"/>
      <c r="C30" s="1444" t="s">
        <v>1580</v>
      </c>
      <c r="D30" s="1445"/>
      <c r="E30" s="1437"/>
      <c r="F30" s="1437"/>
      <c r="G30" s="1433"/>
      <c r="H30" s="1440"/>
      <c r="I30" s="1433"/>
      <c r="J30" s="1433"/>
      <c r="K30" s="1433"/>
      <c r="L30" s="1433"/>
      <c r="M30" s="1433"/>
      <c r="N30" s="1433"/>
      <c r="O30" s="1433"/>
      <c r="P30" s="1433"/>
      <c r="Q30" s="1433"/>
      <c r="R30" s="1433"/>
      <c r="S30" s="1433"/>
      <c r="T30" s="1433"/>
      <c r="U30" s="1433"/>
      <c r="V30" s="1433"/>
      <c r="W30" s="1437"/>
      <c r="X30" s="1437"/>
      <c r="Y30" s="1437"/>
      <c r="Z30" s="1437"/>
      <c r="AA30" s="1437"/>
      <c r="AB30" s="1437"/>
      <c r="AC30" s="1437"/>
      <c r="AD30" s="5552"/>
      <c r="AE30" s="5539"/>
      <c r="AF30" s="5540"/>
      <c r="AG30" s="5540"/>
      <c r="AH30" s="5540"/>
      <c r="AI30" s="5540"/>
      <c r="AJ30" s="5540"/>
      <c r="AK30" s="5540"/>
      <c r="AL30" s="5541"/>
      <c r="AM30" s="1467"/>
    </row>
    <row r="31" spans="1:39" ht="9.75" customHeight="1">
      <c r="A31" s="1437"/>
      <c r="B31" s="3745"/>
      <c r="C31" s="1448"/>
      <c r="D31" s="1433"/>
      <c r="E31" s="1437"/>
      <c r="F31" s="1437"/>
      <c r="G31" s="1433"/>
      <c r="H31" s="1440"/>
      <c r="I31" s="1433"/>
      <c r="J31" s="1433"/>
      <c r="K31" s="1433"/>
      <c r="L31" s="1433"/>
      <c r="M31" s="1433"/>
      <c r="N31" s="1433"/>
      <c r="O31" s="1433"/>
      <c r="P31" s="1433"/>
      <c r="Q31" s="1433"/>
      <c r="R31" s="1433"/>
      <c r="S31" s="1433"/>
      <c r="T31" s="1433"/>
      <c r="U31" s="1433"/>
      <c r="V31" s="1433"/>
      <c r="W31" s="1437"/>
      <c r="X31" s="1437"/>
      <c r="Y31" s="1437"/>
      <c r="Z31" s="1437"/>
      <c r="AA31" s="1437"/>
      <c r="AB31" s="1437"/>
      <c r="AC31" s="1437"/>
      <c r="AD31" s="1437"/>
      <c r="AE31" s="1436"/>
      <c r="AF31" s="1436"/>
      <c r="AG31" s="1437"/>
      <c r="AH31" s="1437"/>
      <c r="AI31" s="1437"/>
      <c r="AJ31" s="1437"/>
      <c r="AK31" s="1437"/>
      <c r="AL31" s="1437"/>
      <c r="AM31" s="1467"/>
    </row>
    <row r="32" spans="1:39" ht="9.75" customHeight="1">
      <c r="A32" s="1437"/>
      <c r="B32" s="3745"/>
      <c r="C32" s="1448"/>
      <c r="D32" s="1433"/>
      <c r="E32" s="1437"/>
      <c r="F32" s="1437"/>
      <c r="G32" s="1433"/>
      <c r="H32" s="1440"/>
      <c r="I32" s="1433"/>
      <c r="J32" s="1433"/>
      <c r="K32" s="1433"/>
      <c r="L32" s="1433"/>
      <c r="M32" s="1433"/>
      <c r="N32" s="1433"/>
      <c r="O32" s="1433"/>
      <c r="P32" s="1433"/>
      <c r="Q32" s="1433"/>
      <c r="R32" s="1433"/>
      <c r="S32" s="1433"/>
      <c r="T32" s="1433"/>
      <c r="U32" s="1433"/>
      <c r="V32" s="1433"/>
      <c r="W32" s="1437"/>
      <c r="X32" s="1437"/>
      <c r="Y32" s="1437"/>
      <c r="Z32" s="1437"/>
      <c r="AA32" s="1437"/>
      <c r="AB32" s="1437"/>
      <c r="AC32" s="1437"/>
      <c r="AD32" s="1437"/>
      <c r="AE32" s="1436"/>
      <c r="AF32" s="1436"/>
      <c r="AG32" s="1437"/>
      <c r="AH32" s="1437"/>
      <c r="AI32" s="1437"/>
      <c r="AJ32" s="1437"/>
      <c r="AK32" s="1437"/>
      <c r="AL32" s="1437"/>
      <c r="AM32" s="1467"/>
    </row>
    <row r="33" spans="1:39" ht="9.75" customHeight="1">
      <c r="A33" s="1437"/>
      <c r="B33" s="3745"/>
      <c r="C33" s="1448"/>
      <c r="D33" s="1433"/>
      <c r="E33" s="1437"/>
      <c r="F33" s="1437"/>
      <c r="G33" s="1433"/>
      <c r="H33" s="1440"/>
      <c r="I33" s="1433"/>
      <c r="J33" s="1433"/>
      <c r="K33" s="1433"/>
      <c r="L33" s="1433"/>
      <c r="M33" s="1433"/>
      <c r="N33" s="1433"/>
      <c r="O33" s="1433"/>
      <c r="P33" s="1433"/>
      <c r="Q33" s="1433"/>
      <c r="R33" s="1433"/>
      <c r="S33" s="1433"/>
      <c r="T33" s="1433"/>
      <c r="U33" s="1433"/>
      <c r="V33" s="1433"/>
      <c r="W33" s="1437"/>
      <c r="X33" s="1437"/>
      <c r="Y33" s="1437"/>
      <c r="Z33" s="1437"/>
      <c r="AA33" s="5553" t="s">
        <v>1728</v>
      </c>
      <c r="AB33" s="5553"/>
      <c r="AC33" s="5553"/>
      <c r="AD33" s="5553"/>
      <c r="AE33" s="5553"/>
      <c r="AF33" s="5553"/>
      <c r="AG33" s="5553"/>
      <c r="AH33" s="5553"/>
      <c r="AI33" s="5553"/>
      <c r="AJ33" s="5553"/>
      <c r="AK33" s="5553"/>
      <c r="AL33" s="5553"/>
      <c r="AM33" s="1467"/>
    </row>
    <row r="34" spans="1:39" ht="9.75" customHeight="1">
      <c r="A34" s="1437"/>
      <c r="B34" s="3741"/>
      <c r="C34" s="1433"/>
      <c r="D34" s="1433"/>
      <c r="E34" s="1437"/>
      <c r="F34" s="1437"/>
      <c r="G34" s="1433"/>
      <c r="H34" s="1440"/>
      <c r="I34" s="1462"/>
      <c r="J34" s="1462"/>
      <c r="K34" s="1462"/>
      <c r="L34" s="1462"/>
      <c r="M34" s="1462"/>
      <c r="N34" s="1462"/>
      <c r="O34" s="1462"/>
      <c r="P34" s="1462"/>
      <c r="Q34" s="1462"/>
      <c r="R34" s="1462"/>
      <c r="S34" s="1462"/>
      <c r="T34" s="1462"/>
      <c r="U34" s="1462"/>
      <c r="V34" s="1462"/>
      <c r="W34" s="1462"/>
      <c r="X34" s="1462"/>
      <c r="Y34" s="1462"/>
      <c r="Z34" s="1462"/>
      <c r="AA34" s="5554" t="s">
        <v>32</v>
      </c>
      <c r="AB34" s="5554"/>
      <c r="AC34" s="5554"/>
      <c r="AD34" s="5554"/>
      <c r="AE34" s="5554"/>
      <c r="AF34" s="5554"/>
      <c r="AG34" s="5554"/>
      <c r="AH34" s="5554"/>
      <c r="AI34" s="5554"/>
      <c r="AJ34" s="5554"/>
      <c r="AK34" s="5554"/>
      <c r="AL34" s="5554"/>
      <c r="AM34" s="1467"/>
    </row>
    <row r="35" spans="1:39" ht="9.75" customHeight="1">
      <c r="A35" s="1437"/>
      <c r="B35" s="3740"/>
      <c r="C35" s="1444"/>
      <c r="D35" s="1444"/>
      <c r="E35" s="1437"/>
      <c r="F35" s="1437"/>
      <c r="G35" s="1433"/>
      <c r="H35" s="1440"/>
      <c r="I35" s="1462"/>
      <c r="J35" s="1462"/>
      <c r="K35" s="1462"/>
      <c r="L35" s="1462"/>
      <c r="M35" s="1462"/>
      <c r="N35" s="1462"/>
      <c r="O35" s="1462"/>
      <c r="P35" s="1462"/>
      <c r="Q35" s="1462"/>
      <c r="R35" s="1462"/>
      <c r="S35" s="1462"/>
      <c r="T35" s="1462"/>
      <c r="U35" s="1462"/>
      <c r="V35" s="1462"/>
      <c r="W35" s="1462"/>
      <c r="X35" s="1462"/>
      <c r="Y35" s="1462"/>
      <c r="Z35" s="1462"/>
      <c r="AA35" s="1462"/>
      <c r="AB35" s="1462"/>
      <c r="AC35" s="1462"/>
      <c r="AD35" s="1462"/>
      <c r="AE35" s="1462"/>
      <c r="AF35" s="1462"/>
      <c r="AG35" s="1462"/>
      <c r="AH35" s="1462"/>
      <c r="AI35" s="1462"/>
      <c r="AJ35" s="1462"/>
      <c r="AK35" s="1462"/>
      <c r="AL35" s="1469" t="s">
        <v>1727</v>
      </c>
      <c r="AM35" s="1467"/>
    </row>
    <row r="36" spans="1:39" ht="9.75" customHeight="1">
      <c r="A36" s="1437"/>
      <c r="B36" s="3741">
        <v>7.4</v>
      </c>
      <c r="C36" s="1433" t="s">
        <v>1581</v>
      </c>
      <c r="D36" s="1433"/>
      <c r="E36" s="1437"/>
      <c r="F36" s="1437"/>
      <c r="G36" s="1433"/>
      <c r="H36" s="1440"/>
      <c r="I36" s="1462"/>
      <c r="J36" s="1462"/>
      <c r="K36" s="1462"/>
      <c r="L36" s="1462"/>
      <c r="M36" s="1462"/>
      <c r="N36" s="1462"/>
      <c r="O36" s="1462"/>
      <c r="P36" s="1462"/>
      <c r="Q36" s="1462"/>
      <c r="R36" s="1462"/>
      <c r="S36" s="1462"/>
      <c r="T36" s="1462"/>
      <c r="U36" s="1462"/>
      <c r="V36" s="1433"/>
      <c r="W36" s="1437"/>
      <c r="X36" s="1437"/>
      <c r="Y36" s="1437"/>
      <c r="Z36" s="5551" t="s">
        <v>42</v>
      </c>
      <c r="AA36" s="5545"/>
      <c r="AB36" s="5546"/>
      <c r="AC36" s="5546"/>
      <c r="AD36" s="5546"/>
      <c r="AE36" s="5546"/>
      <c r="AF36" s="5546"/>
      <c r="AG36" s="5546"/>
      <c r="AH36" s="5546"/>
      <c r="AI36" s="5546"/>
      <c r="AJ36" s="5546"/>
      <c r="AK36" s="5546"/>
      <c r="AL36" s="5547"/>
      <c r="AM36" s="1467"/>
    </row>
    <row r="37" spans="1:39" ht="9.75" customHeight="1">
      <c r="A37" s="1437"/>
      <c r="B37" s="3740"/>
      <c r="C37" s="1444" t="s">
        <v>1582</v>
      </c>
      <c r="D37" s="1444"/>
      <c r="E37" s="1437"/>
      <c r="F37" s="1437"/>
      <c r="G37" s="1433"/>
      <c r="H37" s="1440"/>
      <c r="I37" s="1462"/>
      <c r="J37" s="1462"/>
      <c r="K37" s="1462"/>
      <c r="L37" s="1462"/>
      <c r="M37" s="1462"/>
      <c r="N37" s="1462"/>
      <c r="O37" s="1462"/>
      <c r="P37" s="1462"/>
      <c r="Q37" s="1462"/>
      <c r="R37" s="1462"/>
      <c r="S37" s="1462"/>
      <c r="T37" s="1462"/>
      <c r="U37" s="1462"/>
      <c r="V37" s="1433"/>
      <c r="W37" s="1437"/>
      <c r="X37" s="1437"/>
      <c r="Y37" s="1437"/>
      <c r="Z37" s="5552"/>
      <c r="AA37" s="5548"/>
      <c r="AB37" s="5549"/>
      <c r="AC37" s="5549"/>
      <c r="AD37" s="5549"/>
      <c r="AE37" s="5549"/>
      <c r="AF37" s="5549"/>
      <c r="AG37" s="5549"/>
      <c r="AH37" s="5549"/>
      <c r="AI37" s="5549"/>
      <c r="AJ37" s="5549"/>
      <c r="AK37" s="5549"/>
      <c r="AL37" s="5550"/>
      <c r="AM37" s="1467"/>
    </row>
    <row r="38" spans="1:39" ht="9.75" customHeight="1">
      <c r="A38" s="1437"/>
      <c r="B38" s="3740"/>
      <c r="C38" s="1447"/>
      <c r="D38" s="1445"/>
      <c r="E38" s="1437"/>
      <c r="F38" s="1437"/>
      <c r="G38" s="1444"/>
      <c r="H38" s="1440"/>
      <c r="I38" s="1444"/>
      <c r="J38" s="1444"/>
      <c r="K38" s="1444"/>
      <c r="L38" s="1444"/>
      <c r="M38" s="1444"/>
      <c r="N38" s="1444"/>
      <c r="O38" s="1444"/>
      <c r="P38" s="1433"/>
      <c r="Q38" s="1433"/>
      <c r="R38" s="1433"/>
      <c r="S38" s="1433"/>
      <c r="T38" s="1433"/>
      <c r="U38" s="1433"/>
      <c r="V38" s="1433"/>
      <c r="W38" s="1437"/>
      <c r="X38" s="1437"/>
      <c r="Y38" s="1437"/>
      <c r="Z38" s="1437"/>
      <c r="AA38" s="1437"/>
      <c r="AB38" s="1437"/>
      <c r="AC38" s="1437"/>
      <c r="AD38" s="1443"/>
      <c r="AE38" s="1443"/>
      <c r="AF38" s="1443"/>
      <c r="AG38" s="1442"/>
      <c r="AH38" s="1442"/>
      <c r="AI38" s="1442"/>
      <c r="AJ38" s="1442"/>
      <c r="AK38" s="1442"/>
      <c r="AL38" s="1442"/>
      <c r="AM38" s="1467"/>
    </row>
    <row r="39" spans="1:39" ht="9.75" customHeight="1">
      <c r="A39" s="1437"/>
      <c r="B39" s="3740"/>
      <c r="C39" s="1447"/>
      <c r="D39" s="1445"/>
      <c r="E39" s="1437"/>
      <c r="F39" s="1437"/>
      <c r="G39" s="1444"/>
      <c r="H39" s="1440"/>
      <c r="I39" s="1456"/>
      <c r="J39" s="1456"/>
      <c r="K39" s="1456"/>
      <c r="L39" s="1456"/>
      <c r="M39" s="1456"/>
      <c r="N39" s="1456"/>
      <c r="O39" s="1456"/>
      <c r="P39" s="1456"/>
      <c r="Q39" s="1456"/>
      <c r="R39" s="1456"/>
      <c r="S39" s="1456"/>
      <c r="T39" s="1456"/>
      <c r="U39" s="1456"/>
      <c r="V39" s="1456"/>
      <c r="W39" s="1456"/>
      <c r="X39" s="1456"/>
      <c r="Y39" s="1456"/>
      <c r="Z39" s="1456"/>
      <c r="AA39" s="1456"/>
      <c r="AB39" s="1456"/>
      <c r="AC39" s="1456"/>
      <c r="AD39" s="1443"/>
      <c r="AE39" s="1443"/>
      <c r="AF39" s="1443"/>
      <c r="AG39" s="1442"/>
      <c r="AH39" s="1442"/>
      <c r="AI39" s="1442"/>
      <c r="AJ39" s="1442"/>
      <c r="AK39" s="1442"/>
      <c r="AL39" s="1442"/>
      <c r="AM39" s="1467"/>
    </row>
    <row r="40" spans="1:39" ht="9.75" customHeight="1">
      <c r="A40" s="1437"/>
      <c r="B40" s="3742"/>
      <c r="C40" s="1433"/>
      <c r="D40" s="1445"/>
      <c r="E40" s="1437"/>
      <c r="F40" s="1437"/>
      <c r="G40" s="1437"/>
      <c r="H40" s="1440"/>
      <c r="I40" s="1456"/>
      <c r="J40" s="1456"/>
      <c r="K40" s="1456"/>
      <c r="L40" s="1456"/>
      <c r="M40" s="1456"/>
      <c r="N40" s="1456"/>
      <c r="O40" s="1456"/>
      <c r="P40" s="1456"/>
      <c r="Q40" s="1456"/>
      <c r="R40" s="1456"/>
      <c r="S40" s="1456"/>
      <c r="T40" s="1456"/>
      <c r="U40" s="1456"/>
      <c r="V40" s="1456"/>
      <c r="W40" s="1456"/>
      <c r="X40" s="1456"/>
      <c r="Y40" s="1456"/>
      <c r="Z40" s="1456"/>
      <c r="AA40" s="1456"/>
      <c r="AB40" s="1456"/>
      <c r="AC40" s="1456"/>
      <c r="AD40" s="1438"/>
      <c r="AE40" s="1438"/>
      <c r="AF40" s="1438"/>
      <c r="AG40" s="1438"/>
      <c r="AH40" s="1438"/>
      <c r="AI40" s="1438"/>
      <c r="AJ40" s="1438"/>
      <c r="AK40" s="1438"/>
      <c r="AL40" s="1438"/>
      <c r="AM40" s="1467"/>
    </row>
    <row r="41" spans="1:39" ht="9.75" customHeight="1">
      <c r="A41" s="1437"/>
      <c r="B41" s="3744"/>
      <c r="C41" s="1433"/>
      <c r="D41" s="1433"/>
      <c r="E41" s="1437"/>
      <c r="F41" s="1437"/>
      <c r="G41" s="1437"/>
      <c r="H41" s="1440"/>
      <c r="I41" s="1456"/>
      <c r="J41" s="1456"/>
      <c r="K41" s="1456"/>
      <c r="L41" s="1456"/>
      <c r="M41" s="1456"/>
      <c r="N41" s="1456"/>
      <c r="O41" s="1456"/>
      <c r="P41" s="1456"/>
      <c r="Q41" s="1456"/>
      <c r="R41" s="1456"/>
      <c r="S41" s="1456"/>
      <c r="T41" s="1456"/>
      <c r="U41" s="1456"/>
      <c r="V41" s="1456"/>
      <c r="W41" s="1456"/>
      <c r="X41" s="1456"/>
      <c r="Y41" s="1456"/>
      <c r="Z41" s="1456"/>
      <c r="AA41" s="1456"/>
      <c r="AB41" s="1456"/>
      <c r="AC41" s="1456"/>
      <c r="AD41" s="1438"/>
      <c r="AE41" s="1438"/>
      <c r="AF41" s="1438"/>
      <c r="AG41" s="1438"/>
      <c r="AH41" s="1438"/>
      <c r="AI41" s="1438"/>
      <c r="AJ41" s="1438"/>
      <c r="AK41" s="1438"/>
      <c r="AL41" s="1438"/>
      <c r="AM41" s="1467"/>
    </row>
    <row r="42" spans="1:39" ht="9.75" customHeight="1">
      <c r="A42" s="1437"/>
      <c r="B42" s="3742"/>
      <c r="C42" s="1433"/>
      <c r="D42" s="1433"/>
      <c r="E42" s="1437"/>
      <c r="F42" s="1437"/>
      <c r="G42" s="1437"/>
      <c r="H42" s="1440"/>
      <c r="I42" s="1456"/>
      <c r="J42" s="1456"/>
      <c r="K42" s="1456"/>
      <c r="L42" s="1456"/>
      <c r="M42" s="1456"/>
      <c r="N42" s="1456"/>
      <c r="O42" s="1456"/>
      <c r="P42" s="1456"/>
      <c r="Q42" s="1456"/>
      <c r="R42" s="1456"/>
      <c r="S42" s="1456"/>
      <c r="T42" s="1456"/>
      <c r="U42" s="1456"/>
      <c r="V42" s="1456"/>
      <c r="W42" s="1456"/>
      <c r="X42" s="1456"/>
      <c r="Y42" s="1456"/>
      <c r="Z42" s="1456"/>
      <c r="AA42" s="1456"/>
      <c r="AB42" s="1456"/>
      <c r="AC42" s="1456"/>
      <c r="AD42" s="1459"/>
      <c r="AE42" s="1459"/>
      <c r="AF42" s="1459"/>
      <c r="AG42" s="1459"/>
      <c r="AH42" s="1459"/>
      <c r="AI42" s="1459"/>
      <c r="AJ42" s="1459"/>
      <c r="AK42" s="1459"/>
      <c r="AL42" s="1459"/>
      <c r="AM42" s="1467"/>
    </row>
    <row r="43" spans="1:39" ht="11.1" customHeight="1" thickBot="1">
      <c r="A43" s="1437"/>
      <c r="B43" s="3746"/>
      <c r="C43" s="1484"/>
      <c r="D43" s="1484"/>
      <c r="E43" s="1485"/>
      <c r="F43" s="1485"/>
      <c r="G43" s="1485"/>
      <c r="H43" s="1486"/>
      <c r="I43" s="1487"/>
      <c r="J43" s="1487"/>
      <c r="K43" s="1487"/>
      <c r="L43" s="1487"/>
      <c r="M43" s="1487"/>
      <c r="N43" s="1487"/>
      <c r="O43" s="1487"/>
      <c r="P43" s="1487"/>
      <c r="Q43" s="1487"/>
      <c r="R43" s="1487"/>
      <c r="S43" s="1487"/>
      <c r="T43" s="1487"/>
      <c r="U43" s="1487"/>
      <c r="V43" s="1487"/>
      <c r="W43" s="1487"/>
      <c r="X43" s="1487"/>
      <c r="Y43" s="1487"/>
      <c r="Z43" s="1487"/>
      <c r="AA43" s="1487"/>
      <c r="AB43" s="1487"/>
      <c r="AC43" s="1487"/>
      <c r="AD43" s="1488"/>
      <c r="AE43" s="1488"/>
      <c r="AF43" s="1488"/>
      <c r="AG43" s="1488"/>
      <c r="AH43" s="1488"/>
      <c r="AI43" s="1488"/>
      <c r="AJ43" s="1488"/>
      <c r="AK43" s="1488"/>
      <c r="AL43" s="1488"/>
      <c r="AM43" s="1489"/>
    </row>
    <row r="44" spans="1:39" ht="11.1" customHeight="1">
      <c r="A44" s="1437"/>
      <c r="B44" s="3747"/>
      <c r="C44" s="1444"/>
      <c r="D44" s="1444"/>
      <c r="E44" s="1437"/>
      <c r="F44" s="1437"/>
      <c r="G44" s="1437"/>
      <c r="H44" s="1440"/>
      <c r="I44" s="1456"/>
      <c r="J44" s="1456"/>
      <c r="K44" s="1456"/>
      <c r="L44" s="1456"/>
      <c r="M44" s="1456"/>
      <c r="N44" s="1456"/>
      <c r="O44" s="1456"/>
      <c r="P44" s="1456"/>
      <c r="Q44" s="1456"/>
      <c r="R44" s="1456"/>
      <c r="S44" s="1456"/>
      <c r="T44" s="1456"/>
      <c r="U44" s="1456"/>
      <c r="V44" s="1456"/>
      <c r="W44" s="1456"/>
      <c r="X44" s="1456"/>
      <c r="Y44" s="1456"/>
      <c r="Z44" s="1456"/>
      <c r="AA44" s="1456"/>
      <c r="AB44" s="1456"/>
      <c r="AC44" s="1456"/>
      <c r="AD44" s="1459"/>
      <c r="AE44" s="1459"/>
      <c r="AF44" s="1459"/>
      <c r="AG44" s="1459"/>
      <c r="AH44" s="1459"/>
      <c r="AI44" s="1459"/>
      <c r="AJ44" s="1459"/>
      <c r="AK44" s="1459"/>
      <c r="AL44" s="1459"/>
      <c r="AM44" s="2777"/>
    </row>
    <row r="45" spans="1:39" ht="11.1" customHeight="1">
      <c r="A45" s="1437"/>
      <c r="B45" s="3747"/>
      <c r="C45" s="1444"/>
      <c r="D45" s="1444"/>
      <c r="E45" s="1437"/>
      <c r="F45" s="1437"/>
      <c r="G45" s="1437"/>
      <c r="H45" s="1440"/>
      <c r="I45" s="1456"/>
      <c r="J45" s="1456"/>
      <c r="K45" s="1456"/>
      <c r="L45" s="1456"/>
      <c r="M45" s="1456"/>
      <c r="N45" s="1456"/>
      <c r="O45" s="1456"/>
      <c r="P45" s="1456"/>
      <c r="Q45" s="1456"/>
      <c r="R45" s="1456"/>
      <c r="S45" s="1456"/>
      <c r="T45" s="1456"/>
      <c r="U45" s="1456"/>
      <c r="V45" s="1456"/>
      <c r="W45" s="1456"/>
      <c r="X45" s="1456"/>
      <c r="Y45" s="1456"/>
      <c r="Z45" s="1456"/>
      <c r="AA45" s="1456"/>
      <c r="AB45" s="1456"/>
      <c r="AC45" s="1456"/>
      <c r="AD45" s="1459"/>
      <c r="AE45" s="1459"/>
      <c r="AF45" s="1459"/>
      <c r="AG45" s="1459"/>
      <c r="AH45" s="1459"/>
      <c r="AI45" s="1459"/>
      <c r="AJ45" s="1459"/>
      <c r="AK45" s="1459"/>
      <c r="AL45" s="1459"/>
      <c r="AM45" s="2777"/>
    </row>
    <row r="46" spans="1:39" ht="11.1" customHeight="1">
      <c r="A46" s="1437"/>
      <c r="B46" s="3747"/>
      <c r="C46" s="1444"/>
      <c r="D46" s="1444"/>
      <c r="E46" s="1437"/>
      <c r="F46" s="1437"/>
      <c r="G46" s="1437"/>
      <c r="H46" s="1440"/>
      <c r="I46" s="1456"/>
      <c r="J46" s="1456"/>
      <c r="K46" s="1456"/>
      <c r="L46" s="1456"/>
      <c r="M46" s="1456"/>
      <c r="N46" s="1456"/>
      <c r="O46" s="1456"/>
      <c r="P46" s="1456"/>
      <c r="Q46" s="1456"/>
      <c r="R46" s="1456"/>
      <c r="S46" s="1456"/>
      <c r="T46" s="1456"/>
      <c r="U46" s="1456"/>
      <c r="V46" s="1456"/>
      <c r="W46" s="1456"/>
      <c r="X46" s="1456"/>
      <c r="Y46" s="1456"/>
      <c r="Z46" s="1456"/>
      <c r="AA46" s="1456"/>
      <c r="AB46" s="1456"/>
      <c r="AC46" s="1456"/>
      <c r="AD46" s="1459"/>
      <c r="AE46" s="1459"/>
      <c r="AF46" s="1459"/>
      <c r="AG46" s="1459"/>
      <c r="AH46" s="1459"/>
      <c r="AI46" s="1459"/>
      <c r="AJ46" s="1459"/>
      <c r="AK46" s="1459"/>
      <c r="AL46" s="1459"/>
      <c r="AM46" s="2777"/>
    </row>
    <row r="47" spans="1:39" ht="11.1" customHeight="1">
      <c r="A47" s="1437"/>
      <c r="B47" s="3747"/>
      <c r="C47" s="1444"/>
      <c r="D47" s="1444"/>
      <c r="E47" s="1437"/>
      <c r="F47" s="1437"/>
      <c r="G47" s="1437"/>
      <c r="H47" s="1440"/>
      <c r="I47" s="1456"/>
      <c r="J47" s="1456"/>
      <c r="K47" s="1456"/>
      <c r="L47" s="1456"/>
      <c r="M47" s="1456"/>
      <c r="N47" s="1456"/>
      <c r="O47" s="1456"/>
      <c r="P47" s="1456"/>
      <c r="Q47" s="1456"/>
      <c r="R47" s="1456"/>
      <c r="S47" s="1456"/>
      <c r="T47" s="1456"/>
      <c r="U47" s="1456"/>
      <c r="V47" s="1456"/>
      <c r="W47" s="1456"/>
      <c r="X47" s="1456"/>
      <c r="Y47" s="1456"/>
      <c r="Z47" s="1456"/>
      <c r="AA47" s="1456"/>
      <c r="AB47" s="1456"/>
      <c r="AC47" s="1456"/>
      <c r="AD47" s="1459"/>
      <c r="AE47" s="1459"/>
      <c r="AF47" s="1459"/>
      <c r="AG47" s="1459"/>
      <c r="AH47" s="1459"/>
      <c r="AI47" s="1459"/>
      <c r="AJ47" s="1459"/>
      <c r="AK47" s="1459"/>
      <c r="AL47" s="1459"/>
      <c r="AM47" s="2777"/>
    </row>
    <row r="48" spans="1:39" ht="11.1" customHeight="1">
      <c r="A48" s="1437"/>
      <c r="B48" s="3747"/>
      <c r="C48" s="1444"/>
      <c r="D48" s="1444"/>
      <c r="E48" s="1437"/>
      <c r="F48" s="1437"/>
      <c r="G48" s="1437"/>
      <c r="H48" s="1440"/>
      <c r="I48" s="1456"/>
      <c r="J48" s="1456"/>
      <c r="K48" s="1456"/>
      <c r="L48" s="1456"/>
      <c r="M48" s="1456"/>
      <c r="N48" s="1456"/>
      <c r="O48" s="1456"/>
      <c r="P48" s="1456"/>
      <c r="Q48" s="1456"/>
      <c r="R48" s="1456"/>
      <c r="S48" s="1456"/>
      <c r="T48" s="1456"/>
      <c r="U48" s="1456"/>
      <c r="V48" s="1456"/>
      <c r="W48" s="1456"/>
      <c r="X48" s="1456"/>
      <c r="Y48" s="1456"/>
      <c r="Z48" s="1456"/>
      <c r="AA48" s="1456"/>
      <c r="AB48" s="1456"/>
      <c r="AC48" s="1456"/>
      <c r="AD48" s="1459"/>
      <c r="AE48" s="1459"/>
      <c r="AF48" s="1459"/>
      <c r="AG48" s="1459"/>
      <c r="AH48" s="1459"/>
      <c r="AI48" s="1459"/>
      <c r="AJ48" s="1459"/>
      <c r="AK48" s="1459"/>
      <c r="AL48" s="1459"/>
      <c r="AM48" s="2777"/>
    </row>
    <row r="49" spans="1:39" ht="11.1" customHeight="1">
      <c r="A49" s="1437"/>
      <c r="B49" s="3747"/>
      <c r="C49" s="1444"/>
      <c r="D49" s="1444"/>
      <c r="E49" s="1437"/>
      <c r="F49" s="1437"/>
      <c r="G49" s="1437"/>
      <c r="H49" s="1440"/>
      <c r="I49" s="1456"/>
      <c r="J49" s="1456"/>
      <c r="K49" s="1456"/>
      <c r="L49" s="1456"/>
      <c r="M49" s="1456"/>
      <c r="N49" s="1456"/>
      <c r="O49" s="1456"/>
      <c r="P49" s="1456"/>
      <c r="Q49" s="1456"/>
      <c r="R49" s="1456"/>
      <c r="S49" s="1456"/>
      <c r="T49" s="1456"/>
      <c r="U49" s="1456"/>
      <c r="V49" s="1456"/>
      <c r="W49" s="1456"/>
      <c r="X49" s="1456"/>
      <c r="Y49" s="1456"/>
      <c r="Z49" s="1456"/>
      <c r="AA49" s="1456"/>
      <c r="AB49" s="1456"/>
      <c r="AC49" s="1456"/>
      <c r="AD49" s="1459"/>
      <c r="AE49" s="1459"/>
      <c r="AF49" s="1459"/>
      <c r="AG49" s="1459"/>
      <c r="AH49" s="1459"/>
      <c r="AI49" s="1459"/>
      <c r="AJ49" s="1459"/>
      <c r="AK49" s="1459"/>
      <c r="AL49" s="1459"/>
      <c r="AM49" s="2777"/>
    </row>
    <row r="50" spans="1:39" ht="11.1" customHeight="1">
      <c r="A50" s="1437"/>
      <c r="B50" s="3747"/>
      <c r="C50" s="1444"/>
      <c r="D50" s="1444"/>
      <c r="E50" s="1437"/>
      <c r="F50" s="1437"/>
      <c r="G50" s="1437"/>
      <c r="H50" s="1440"/>
      <c r="I50" s="1456"/>
      <c r="J50" s="1456"/>
      <c r="K50" s="1456"/>
      <c r="L50" s="1456"/>
      <c r="M50" s="1456"/>
      <c r="N50" s="1456"/>
      <c r="O50" s="1456"/>
      <c r="P50" s="1456"/>
      <c r="Q50" s="1456"/>
      <c r="R50" s="1456"/>
      <c r="S50" s="1456"/>
      <c r="T50" s="1456"/>
      <c r="U50" s="1456"/>
      <c r="V50" s="1456"/>
      <c r="W50" s="1456"/>
      <c r="X50" s="1456"/>
      <c r="Y50" s="1456"/>
      <c r="Z50" s="1456"/>
      <c r="AA50" s="1456"/>
      <c r="AB50" s="1456"/>
      <c r="AC50" s="1456"/>
      <c r="AD50" s="1459"/>
      <c r="AE50" s="1459"/>
      <c r="AF50" s="1459"/>
      <c r="AG50" s="1459"/>
      <c r="AH50" s="1459"/>
      <c r="AI50" s="1459"/>
      <c r="AJ50" s="1459"/>
      <c r="AK50" s="1459"/>
      <c r="AL50" s="1459"/>
      <c r="AM50" s="2777"/>
    </row>
    <row r="51" spans="1:39" ht="11.1" customHeight="1">
      <c r="A51" s="1437"/>
      <c r="B51" s="3747"/>
      <c r="C51" s="1444"/>
      <c r="D51" s="1444"/>
      <c r="E51" s="1437"/>
      <c r="F51" s="1437"/>
      <c r="G51" s="1437"/>
      <c r="H51" s="1440"/>
      <c r="I51" s="1456"/>
      <c r="J51" s="1456"/>
      <c r="K51" s="1456"/>
      <c r="L51" s="1456"/>
      <c r="M51" s="1456"/>
      <c r="N51" s="1456"/>
      <c r="O51" s="1456"/>
      <c r="P51" s="1456"/>
      <c r="Q51" s="1456"/>
      <c r="R51" s="1456"/>
      <c r="S51" s="1456"/>
      <c r="T51" s="1456"/>
      <c r="U51" s="1456"/>
      <c r="V51" s="1456"/>
      <c r="W51" s="1456"/>
      <c r="X51" s="1456"/>
      <c r="Y51" s="1456"/>
      <c r="Z51" s="1456"/>
      <c r="AA51" s="1456"/>
      <c r="AB51" s="1456"/>
      <c r="AC51" s="1456"/>
      <c r="AD51" s="1459"/>
      <c r="AE51" s="1459"/>
      <c r="AF51" s="1459"/>
      <c r="AG51" s="1459"/>
      <c r="AH51" s="1459"/>
      <c r="AI51" s="1459"/>
      <c r="AJ51" s="1459"/>
      <c r="AK51" s="1459"/>
      <c r="AL51" s="1459"/>
      <c r="AM51" s="2777"/>
    </row>
    <row r="52" spans="1:39" ht="11.1" customHeight="1">
      <c r="A52" s="1437"/>
      <c r="B52" s="3747"/>
      <c r="C52" s="1444"/>
      <c r="D52" s="1444"/>
      <c r="E52" s="1437"/>
      <c r="F52" s="1437"/>
      <c r="G52" s="1437"/>
      <c r="H52" s="1440"/>
      <c r="I52" s="1456"/>
      <c r="J52" s="1456"/>
      <c r="K52" s="1456"/>
      <c r="L52" s="1456"/>
      <c r="M52" s="1456"/>
      <c r="N52" s="1456"/>
      <c r="O52" s="1456"/>
      <c r="P52" s="1456"/>
      <c r="Q52" s="1456"/>
      <c r="R52" s="1456"/>
      <c r="S52" s="1456"/>
      <c r="T52" s="1456"/>
      <c r="U52" s="1456"/>
      <c r="V52" s="1456"/>
      <c r="W52" s="1456"/>
      <c r="X52" s="1456"/>
      <c r="Y52" s="1456"/>
      <c r="Z52" s="1456"/>
      <c r="AA52" s="1456"/>
      <c r="AB52" s="1456"/>
      <c r="AC52" s="1456"/>
      <c r="AD52" s="1459"/>
      <c r="AE52" s="1459"/>
      <c r="AF52" s="1459"/>
      <c r="AG52" s="1459"/>
      <c r="AH52" s="1459"/>
      <c r="AI52" s="1459"/>
      <c r="AJ52" s="1459"/>
      <c r="AK52" s="1459"/>
      <c r="AL52" s="1459"/>
      <c r="AM52" s="2777"/>
    </row>
    <row r="53" spans="1:39" ht="11.1" customHeight="1">
      <c r="A53" s="1437"/>
      <c r="B53" s="3747"/>
      <c r="C53" s="1444"/>
      <c r="D53" s="1444"/>
      <c r="E53" s="1437"/>
      <c r="F53" s="1437"/>
      <c r="G53" s="1437"/>
      <c r="H53" s="1440"/>
      <c r="I53" s="1456"/>
      <c r="J53" s="1456"/>
      <c r="K53" s="1456"/>
      <c r="L53" s="1456"/>
      <c r="M53" s="1456"/>
      <c r="N53" s="1456"/>
      <c r="O53" s="1456"/>
      <c r="P53" s="1456"/>
      <c r="Q53" s="1456"/>
      <c r="R53" s="1456"/>
      <c r="S53" s="1456"/>
      <c r="T53" s="1456"/>
      <c r="U53" s="1456"/>
      <c r="V53" s="1456"/>
      <c r="W53" s="1456"/>
      <c r="X53" s="1456"/>
      <c r="Y53" s="1456"/>
      <c r="Z53" s="1456"/>
      <c r="AA53" s="1456"/>
      <c r="AB53" s="1456"/>
      <c r="AC53" s="1456"/>
      <c r="AD53" s="1459"/>
      <c r="AE53" s="1459"/>
      <c r="AF53" s="1459"/>
      <c r="AG53" s="1459"/>
      <c r="AH53" s="1459"/>
      <c r="AI53" s="1459"/>
      <c r="AJ53" s="1459"/>
      <c r="AK53" s="1459"/>
      <c r="AL53" s="1459"/>
      <c r="AM53" s="2777"/>
    </row>
    <row r="54" spans="1:39" ht="11.1" customHeight="1">
      <c r="A54" s="1437"/>
      <c r="B54" s="3747"/>
      <c r="C54" s="1444"/>
      <c r="D54" s="1444"/>
      <c r="E54" s="1437"/>
      <c r="F54" s="1437"/>
      <c r="G54" s="1437"/>
      <c r="H54" s="1440"/>
      <c r="I54" s="1456"/>
      <c r="J54" s="1456"/>
      <c r="K54" s="1456"/>
      <c r="L54" s="1456"/>
      <c r="M54" s="1456"/>
      <c r="N54" s="1456"/>
      <c r="O54" s="1456"/>
      <c r="P54" s="1456"/>
      <c r="Q54" s="1456"/>
      <c r="R54" s="1456"/>
      <c r="S54" s="1456"/>
      <c r="T54" s="1456"/>
      <c r="U54" s="1456"/>
      <c r="V54" s="1456"/>
      <c r="W54" s="1456"/>
      <c r="X54" s="1456"/>
      <c r="Y54" s="1456"/>
      <c r="Z54" s="1456"/>
      <c r="AA54" s="1456"/>
      <c r="AB54" s="1456"/>
      <c r="AC54" s="1456"/>
      <c r="AD54" s="1459"/>
      <c r="AE54" s="1459"/>
      <c r="AF54" s="1459"/>
      <c r="AG54" s="1459"/>
      <c r="AH54" s="1459"/>
      <c r="AI54" s="1459"/>
      <c r="AJ54" s="1459"/>
      <c r="AK54" s="1459"/>
      <c r="AL54" s="1459"/>
      <c r="AM54" s="2777"/>
    </row>
    <row r="55" spans="1:39" ht="11.1" customHeight="1">
      <c r="A55" s="1437"/>
      <c r="B55" s="3747"/>
      <c r="C55" s="1444"/>
      <c r="D55" s="1444"/>
      <c r="E55" s="1437"/>
      <c r="F55" s="1437"/>
      <c r="G55" s="1437"/>
      <c r="H55" s="1440"/>
      <c r="I55" s="1456"/>
      <c r="J55" s="1456"/>
      <c r="K55" s="1456"/>
      <c r="L55" s="1456"/>
      <c r="M55" s="1456"/>
      <c r="N55" s="1456"/>
      <c r="O55" s="1456"/>
      <c r="P55" s="1456"/>
      <c r="Q55" s="1456"/>
      <c r="R55" s="1456"/>
      <c r="S55" s="1456"/>
      <c r="T55" s="1456"/>
      <c r="U55" s="1456"/>
      <c r="V55" s="1456"/>
      <c r="W55" s="1456"/>
      <c r="X55" s="1456"/>
      <c r="Y55" s="1456"/>
      <c r="Z55" s="1456"/>
      <c r="AA55" s="1456"/>
      <c r="AB55" s="1456"/>
      <c r="AC55" s="1456"/>
      <c r="AD55" s="1459"/>
      <c r="AE55" s="1459"/>
      <c r="AF55" s="1459"/>
      <c r="AG55" s="1459"/>
      <c r="AH55" s="1459"/>
      <c r="AI55" s="1459"/>
      <c r="AJ55" s="1459"/>
      <c r="AK55" s="1459"/>
      <c r="AL55" s="1459"/>
      <c r="AM55" s="2777"/>
    </row>
    <row r="56" spans="1:39" ht="11.1" customHeight="1">
      <c r="A56" s="1437"/>
      <c r="B56" s="3747"/>
      <c r="C56" s="1444"/>
      <c r="D56" s="1444"/>
      <c r="E56" s="1437"/>
      <c r="F56" s="1437"/>
      <c r="G56" s="1437"/>
      <c r="H56" s="1440"/>
      <c r="I56" s="1456"/>
      <c r="J56" s="1456"/>
      <c r="K56" s="1456"/>
      <c r="L56" s="1456"/>
      <c r="M56" s="1456"/>
      <c r="N56" s="1456"/>
      <c r="O56" s="1456"/>
      <c r="P56" s="1456"/>
      <c r="Q56" s="1456"/>
      <c r="R56" s="1456"/>
      <c r="S56" s="1456"/>
      <c r="T56" s="1456"/>
      <c r="U56" s="1456"/>
      <c r="V56" s="1456"/>
      <c r="W56" s="1456"/>
      <c r="X56" s="1456"/>
      <c r="Y56" s="1456"/>
      <c r="Z56" s="1456"/>
      <c r="AA56" s="1456"/>
      <c r="AB56" s="1456"/>
      <c r="AC56" s="1456"/>
      <c r="AD56" s="1459"/>
      <c r="AE56" s="1459"/>
      <c r="AF56" s="1459"/>
      <c r="AG56" s="1459"/>
      <c r="AH56" s="1459"/>
      <c r="AI56" s="1459"/>
      <c r="AJ56" s="1459"/>
      <c r="AK56" s="1459"/>
      <c r="AL56" s="1459"/>
      <c r="AM56" s="2777"/>
    </row>
    <row r="57" spans="1:39" ht="11.1" customHeight="1">
      <c r="A57" s="1437"/>
      <c r="B57" s="3747"/>
      <c r="C57" s="1444"/>
      <c r="D57" s="1444"/>
      <c r="E57" s="1437"/>
      <c r="F57" s="1437"/>
      <c r="G57" s="1437"/>
      <c r="H57" s="1440"/>
      <c r="I57" s="1456"/>
      <c r="J57" s="1456"/>
      <c r="K57" s="1456"/>
      <c r="L57" s="1456"/>
      <c r="M57" s="1456"/>
      <c r="N57" s="1456"/>
      <c r="O57" s="1456"/>
      <c r="P57" s="1456"/>
      <c r="Q57" s="1456"/>
      <c r="R57" s="1456"/>
      <c r="S57" s="1456"/>
      <c r="T57" s="1456"/>
      <c r="U57" s="1456"/>
      <c r="V57" s="1456"/>
      <c r="W57" s="1456"/>
      <c r="X57" s="1456"/>
      <c r="Y57" s="1456"/>
      <c r="Z57" s="1456"/>
      <c r="AA57" s="1456"/>
      <c r="AB57" s="1456"/>
      <c r="AC57" s="1456"/>
      <c r="AD57" s="1459"/>
      <c r="AE57" s="1459"/>
      <c r="AF57" s="1459"/>
      <c r="AG57" s="1459"/>
      <c r="AH57" s="1459"/>
      <c r="AI57" s="1459"/>
      <c r="AJ57" s="1459"/>
      <c r="AK57" s="1459"/>
      <c r="AL57" s="1459"/>
      <c r="AM57" s="2777"/>
    </row>
    <row r="58" spans="1:39" ht="11.1" customHeight="1">
      <c r="A58" s="1437"/>
      <c r="B58" s="3747"/>
      <c r="C58" s="1444"/>
      <c r="D58" s="1444"/>
      <c r="E58" s="1437"/>
      <c r="F58" s="1437"/>
      <c r="G58" s="1437"/>
      <c r="H58" s="1440"/>
      <c r="I58" s="1456"/>
      <c r="J58" s="1456"/>
      <c r="K58" s="1456"/>
      <c r="L58" s="1456"/>
      <c r="M58" s="1456"/>
      <c r="N58" s="1456"/>
      <c r="O58" s="1456"/>
      <c r="P58" s="1456"/>
      <c r="Q58" s="1456"/>
      <c r="R58" s="1456"/>
      <c r="S58" s="1456"/>
      <c r="T58" s="1456"/>
      <c r="U58" s="1456"/>
      <c r="V58" s="1456"/>
      <c r="W58" s="1456"/>
      <c r="X58" s="1456"/>
      <c r="Y58" s="1456"/>
      <c r="Z58" s="1456"/>
      <c r="AA58" s="1456"/>
      <c r="AB58" s="1456"/>
      <c r="AC58" s="1456"/>
      <c r="AD58" s="1459"/>
      <c r="AE58" s="1459"/>
      <c r="AF58" s="1459"/>
      <c r="AG58" s="1459"/>
      <c r="AH58" s="1459"/>
      <c r="AI58" s="1459"/>
      <c r="AJ58" s="1459"/>
      <c r="AK58" s="1459"/>
      <c r="AL58" s="1459"/>
      <c r="AM58" s="2777"/>
    </row>
    <row r="59" spans="1:39" ht="11.1" customHeight="1">
      <c r="A59" s="1437"/>
      <c r="B59" s="3747"/>
      <c r="C59" s="1444"/>
      <c r="D59" s="1444"/>
      <c r="E59" s="1437"/>
      <c r="F59" s="1437"/>
      <c r="G59" s="1437"/>
      <c r="H59" s="1440"/>
      <c r="I59" s="1456"/>
      <c r="J59" s="1456"/>
      <c r="K59" s="1456"/>
      <c r="L59" s="1456"/>
      <c r="M59" s="1456"/>
      <c r="N59" s="1456"/>
      <c r="O59" s="1456"/>
      <c r="P59" s="1456"/>
      <c r="Q59" s="1456"/>
      <c r="R59" s="1456"/>
      <c r="S59" s="1456"/>
      <c r="T59" s="1456"/>
      <c r="U59" s="1456"/>
      <c r="V59" s="1456"/>
      <c r="W59" s="1456"/>
      <c r="X59" s="1456"/>
      <c r="Y59" s="1456"/>
      <c r="Z59" s="1456"/>
      <c r="AA59" s="1456"/>
      <c r="AB59" s="1456"/>
      <c r="AC59" s="1456"/>
      <c r="AD59" s="1459"/>
      <c r="AE59" s="1459"/>
      <c r="AF59" s="1459"/>
      <c r="AG59" s="1459"/>
      <c r="AH59" s="1459"/>
      <c r="AI59" s="1459"/>
      <c r="AJ59" s="1459"/>
      <c r="AK59" s="1459"/>
      <c r="AL59" s="1459"/>
      <c r="AM59" s="2777"/>
    </row>
    <row r="60" spans="1:39" ht="11.1" customHeight="1">
      <c r="A60" s="1437"/>
      <c r="B60" s="3747"/>
      <c r="C60" s="1444"/>
      <c r="D60" s="1444"/>
      <c r="E60" s="1437"/>
      <c r="F60" s="1437"/>
      <c r="G60" s="1437"/>
      <c r="H60" s="1440"/>
      <c r="I60" s="1456"/>
      <c r="J60" s="1456"/>
      <c r="K60" s="1456"/>
      <c r="L60" s="1456"/>
      <c r="M60" s="1456"/>
      <c r="N60" s="1456"/>
      <c r="O60" s="1456"/>
      <c r="P60" s="1456"/>
      <c r="Q60" s="1456"/>
      <c r="R60" s="1456"/>
      <c r="S60" s="1456"/>
      <c r="T60" s="1456"/>
      <c r="U60" s="1456"/>
      <c r="V60" s="1456"/>
      <c r="W60" s="1456"/>
      <c r="X60" s="1456"/>
      <c r="Y60" s="1456"/>
      <c r="Z60" s="1456"/>
      <c r="AA60" s="1456"/>
      <c r="AB60" s="1456"/>
      <c r="AC60" s="1456"/>
      <c r="AD60" s="1459"/>
      <c r="AE60" s="1459"/>
      <c r="AF60" s="1459"/>
      <c r="AG60" s="1459"/>
      <c r="AH60" s="1459"/>
      <c r="AI60" s="1459"/>
      <c r="AJ60" s="1459"/>
      <c r="AK60" s="1459"/>
      <c r="AL60" s="1459"/>
      <c r="AM60" s="2777"/>
    </row>
    <row r="61" spans="1:39" ht="11.1" customHeight="1">
      <c r="A61" s="1437"/>
      <c r="B61" s="3747"/>
      <c r="C61" s="1444"/>
      <c r="D61" s="1444"/>
      <c r="E61" s="1437"/>
      <c r="F61" s="1437"/>
      <c r="G61" s="1437"/>
      <c r="H61" s="1440"/>
      <c r="I61" s="1456"/>
      <c r="J61" s="1456"/>
      <c r="K61" s="1456"/>
      <c r="L61" s="1456"/>
      <c r="M61" s="1456"/>
      <c r="N61" s="1456"/>
      <c r="O61" s="1456"/>
      <c r="P61" s="1456"/>
      <c r="Q61" s="1456"/>
      <c r="R61" s="1456"/>
      <c r="S61" s="1456"/>
      <c r="T61" s="1456"/>
      <c r="U61" s="1456"/>
      <c r="V61" s="1456"/>
      <c r="W61" s="1456"/>
      <c r="X61" s="1456"/>
      <c r="Y61" s="1456"/>
      <c r="Z61" s="1456"/>
      <c r="AA61" s="1456"/>
      <c r="AB61" s="1456"/>
      <c r="AC61" s="1456"/>
      <c r="AD61" s="1459"/>
      <c r="AE61" s="1459"/>
      <c r="AF61" s="1459"/>
      <c r="AG61" s="1459"/>
      <c r="AH61" s="1459"/>
      <c r="AI61" s="1459"/>
      <c r="AJ61" s="1459"/>
      <c r="AK61" s="1459"/>
      <c r="AL61" s="1459"/>
      <c r="AM61" s="2777"/>
    </row>
    <row r="62" spans="1:39" ht="11.1" customHeight="1">
      <c r="A62" s="1437"/>
      <c r="B62" s="3747"/>
      <c r="C62" s="1444"/>
      <c r="D62" s="1444"/>
      <c r="E62" s="1437"/>
      <c r="F62" s="1437"/>
      <c r="G62" s="1437"/>
      <c r="H62" s="1440"/>
      <c r="I62" s="1456"/>
      <c r="J62" s="1456"/>
      <c r="K62" s="1456"/>
      <c r="L62" s="1456"/>
      <c r="M62" s="1456"/>
      <c r="N62" s="1456"/>
      <c r="O62" s="1456"/>
      <c r="P62" s="1456"/>
      <c r="Q62" s="1456"/>
      <c r="R62" s="1456"/>
      <c r="S62" s="1456"/>
      <c r="T62" s="1456"/>
      <c r="U62" s="1456"/>
      <c r="V62" s="1456"/>
      <c r="W62" s="1456"/>
      <c r="X62" s="1456"/>
      <c r="Y62" s="1456"/>
      <c r="Z62" s="1456"/>
      <c r="AA62" s="1456"/>
      <c r="AB62" s="1456"/>
      <c r="AC62" s="1456"/>
      <c r="AD62" s="1459"/>
      <c r="AE62" s="1459"/>
      <c r="AF62" s="1459"/>
      <c r="AG62" s="1459"/>
      <c r="AH62" s="1459"/>
      <c r="AI62" s="1459"/>
      <c r="AJ62" s="1459"/>
      <c r="AK62" s="1459"/>
      <c r="AL62" s="1459"/>
      <c r="AM62" s="2777"/>
    </row>
    <row r="63" spans="1:39" ht="11.1" customHeight="1">
      <c r="A63" s="1437"/>
      <c r="B63" s="3747"/>
      <c r="C63" s="1444"/>
      <c r="D63" s="1444"/>
      <c r="E63" s="1437"/>
      <c r="F63" s="1437"/>
      <c r="G63" s="1437"/>
      <c r="H63" s="1440"/>
      <c r="I63" s="1456"/>
      <c r="J63" s="1456"/>
      <c r="K63" s="1456"/>
      <c r="L63" s="1456"/>
      <c r="M63" s="1456"/>
      <c r="N63" s="1456"/>
      <c r="O63" s="1456"/>
      <c r="P63" s="1456"/>
      <c r="Q63" s="1456"/>
      <c r="R63" s="1456"/>
      <c r="S63" s="1456"/>
      <c r="T63" s="1456"/>
      <c r="U63" s="1456"/>
      <c r="V63" s="1456"/>
      <c r="W63" s="1456"/>
      <c r="X63" s="1456"/>
      <c r="Y63" s="1456"/>
      <c r="Z63" s="1456"/>
      <c r="AA63" s="1456"/>
      <c r="AB63" s="1456"/>
      <c r="AC63" s="1456"/>
      <c r="AD63" s="1459"/>
      <c r="AE63" s="1459"/>
      <c r="AF63" s="1459"/>
      <c r="AG63" s="1459"/>
      <c r="AH63" s="1459"/>
      <c r="AI63" s="1459"/>
      <c r="AJ63" s="1459"/>
      <c r="AK63" s="1459"/>
      <c r="AL63" s="1459"/>
      <c r="AM63" s="2777"/>
    </row>
    <row r="64" spans="1:39" ht="11.1" customHeight="1">
      <c r="A64" s="1437"/>
      <c r="B64" s="3747"/>
      <c r="C64" s="1444"/>
      <c r="D64" s="1444"/>
      <c r="E64" s="1437"/>
      <c r="F64" s="1437"/>
      <c r="G64" s="1437"/>
      <c r="H64" s="1440"/>
      <c r="I64" s="1456"/>
      <c r="J64" s="1456"/>
      <c r="K64" s="1456"/>
      <c r="L64" s="1456"/>
      <c r="M64" s="1456"/>
      <c r="N64" s="1456"/>
      <c r="O64" s="1456"/>
      <c r="P64" s="1456"/>
      <c r="Q64" s="1456"/>
      <c r="R64" s="1456"/>
      <c r="S64" s="1456"/>
      <c r="T64" s="1456"/>
      <c r="U64" s="1456"/>
      <c r="V64" s="1456"/>
      <c r="W64" s="1456"/>
      <c r="X64" s="1456"/>
      <c r="Y64" s="1456"/>
      <c r="Z64" s="1456"/>
      <c r="AA64" s="1456"/>
      <c r="AB64" s="1456"/>
      <c r="AC64" s="1456"/>
      <c r="AD64" s="1459"/>
      <c r="AE64" s="1459"/>
      <c r="AF64" s="1459"/>
      <c r="AG64" s="1459"/>
      <c r="AH64" s="1459"/>
      <c r="AI64" s="1459"/>
      <c r="AJ64" s="1459"/>
      <c r="AK64" s="1459"/>
      <c r="AL64" s="1459"/>
      <c r="AM64" s="2777"/>
    </row>
    <row r="65" spans="1:39" ht="11.1" customHeight="1">
      <c r="A65" s="1437"/>
      <c r="B65" s="3747"/>
      <c r="C65" s="1444"/>
      <c r="D65" s="1444"/>
      <c r="E65" s="1437"/>
      <c r="F65" s="1437"/>
      <c r="G65" s="1437"/>
      <c r="H65" s="1440"/>
      <c r="I65" s="1456"/>
      <c r="J65" s="1456"/>
      <c r="K65" s="1456"/>
      <c r="L65" s="1456"/>
      <c r="M65" s="1456"/>
      <c r="N65" s="1456"/>
      <c r="O65" s="1456"/>
      <c r="P65" s="1456"/>
      <c r="Q65" s="1456"/>
      <c r="R65" s="1456"/>
      <c r="S65" s="1456"/>
      <c r="T65" s="1456"/>
      <c r="U65" s="1456"/>
      <c r="V65" s="1456"/>
      <c r="W65" s="1456"/>
      <c r="X65" s="1456"/>
      <c r="Y65" s="1456"/>
      <c r="Z65" s="1456"/>
      <c r="AA65" s="1456"/>
      <c r="AB65" s="1456"/>
      <c r="AC65" s="1456"/>
      <c r="AD65" s="1459"/>
      <c r="AE65" s="1459"/>
      <c r="AF65" s="1459"/>
      <c r="AG65" s="1459"/>
      <c r="AH65" s="1459"/>
      <c r="AI65" s="1459"/>
      <c r="AJ65" s="1459"/>
      <c r="AK65" s="1459"/>
      <c r="AL65" s="1459"/>
      <c r="AM65" s="2777"/>
    </row>
    <row r="66" spans="1:39" ht="11.1" customHeight="1">
      <c r="A66" s="1437"/>
      <c r="B66" s="3747"/>
      <c r="C66" s="1444"/>
      <c r="D66" s="1444"/>
      <c r="E66" s="1437"/>
      <c r="F66" s="1437"/>
      <c r="G66" s="1437"/>
      <c r="H66" s="1440"/>
      <c r="I66" s="1456"/>
      <c r="J66" s="1456"/>
      <c r="K66" s="1456"/>
      <c r="L66" s="1456"/>
      <c r="M66" s="1456"/>
      <c r="N66" s="1456"/>
      <c r="O66" s="1456"/>
      <c r="P66" s="1456"/>
      <c r="Q66" s="1456"/>
      <c r="R66" s="1456"/>
      <c r="S66" s="1456"/>
      <c r="T66" s="1456"/>
      <c r="U66" s="1456"/>
      <c r="V66" s="1456"/>
      <c r="W66" s="1456"/>
      <c r="X66" s="1456"/>
      <c r="Y66" s="1456"/>
      <c r="Z66" s="1456"/>
      <c r="AA66" s="1456"/>
      <c r="AB66" s="1456"/>
      <c r="AC66" s="1456"/>
      <c r="AD66" s="1459"/>
      <c r="AE66" s="1459"/>
      <c r="AF66" s="1459"/>
      <c r="AG66" s="1459"/>
      <c r="AH66" s="1459"/>
      <c r="AI66" s="1459"/>
      <c r="AJ66" s="1459"/>
      <c r="AK66" s="1459"/>
      <c r="AL66" s="1459"/>
      <c r="AM66" s="2777"/>
    </row>
    <row r="67" spans="1:39" ht="11.1" customHeight="1">
      <c r="A67" s="1437"/>
      <c r="B67" s="3747"/>
      <c r="C67" s="1444"/>
      <c r="D67" s="1444"/>
      <c r="E67" s="1437"/>
      <c r="F67" s="1437"/>
      <c r="G67" s="1437"/>
      <c r="H67" s="1440"/>
      <c r="I67" s="1456"/>
      <c r="J67" s="1456"/>
      <c r="K67" s="1456"/>
      <c r="L67" s="1456"/>
      <c r="M67" s="1456"/>
      <c r="N67" s="1456"/>
      <c r="O67" s="1456"/>
      <c r="P67" s="1456"/>
      <c r="Q67" s="1456"/>
      <c r="R67" s="1456"/>
      <c r="S67" s="1456"/>
      <c r="T67" s="1456"/>
      <c r="U67" s="1456"/>
      <c r="V67" s="1456"/>
      <c r="W67" s="1456"/>
      <c r="X67" s="1456"/>
      <c r="Y67" s="1456"/>
      <c r="Z67" s="1456"/>
      <c r="AA67" s="1456"/>
      <c r="AB67" s="1456"/>
      <c r="AC67" s="1456"/>
      <c r="AD67" s="1459"/>
      <c r="AE67" s="1459"/>
      <c r="AF67" s="1459"/>
      <c r="AG67" s="1459"/>
      <c r="AH67" s="1459"/>
      <c r="AI67" s="1459"/>
      <c r="AJ67" s="1459"/>
      <c r="AK67" s="1459"/>
      <c r="AL67" s="1459"/>
      <c r="AM67" s="2777"/>
    </row>
    <row r="68" spans="1:39" ht="11.1" customHeight="1">
      <c r="A68" s="1437"/>
      <c r="B68" s="3747"/>
      <c r="C68" s="1444"/>
      <c r="D68" s="1444"/>
      <c r="E68" s="1437"/>
      <c r="F68" s="1437"/>
      <c r="G68" s="1437"/>
      <c r="H68" s="1440"/>
      <c r="I68" s="1456"/>
      <c r="J68" s="1456"/>
      <c r="K68" s="1456"/>
      <c r="L68" s="1456"/>
      <c r="M68" s="1456"/>
      <c r="N68" s="1456"/>
      <c r="O68" s="1456"/>
      <c r="P68" s="1456"/>
      <c r="Q68" s="1456"/>
      <c r="R68" s="1456"/>
      <c r="S68" s="1456"/>
      <c r="T68" s="1456"/>
      <c r="U68" s="1456"/>
      <c r="V68" s="1456"/>
      <c r="W68" s="1456"/>
      <c r="X68" s="1456"/>
      <c r="Y68" s="1456"/>
      <c r="Z68" s="1456"/>
      <c r="AA68" s="1456"/>
      <c r="AB68" s="1456"/>
      <c r="AC68" s="1456"/>
      <c r="AD68" s="1459"/>
      <c r="AE68" s="1459"/>
      <c r="AF68" s="1459"/>
      <c r="AG68" s="1459"/>
      <c r="AH68" s="1459"/>
      <c r="AI68" s="1459"/>
      <c r="AJ68" s="1459"/>
      <c r="AK68" s="1459"/>
      <c r="AL68" s="1459"/>
      <c r="AM68" s="2777"/>
    </row>
    <row r="69" spans="1:39" ht="11.1" customHeight="1">
      <c r="A69" s="1437"/>
      <c r="B69" s="3747"/>
      <c r="C69" s="1444"/>
      <c r="D69" s="1444"/>
      <c r="E69" s="1437"/>
      <c r="F69" s="1437"/>
      <c r="G69" s="1437"/>
      <c r="H69" s="1440"/>
      <c r="I69" s="1456"/>
      <c r="J69" s="1456"/>
      <c r="K69" s="1456"/>
      <c r="L69" s="1456"/>
      <c r="M69" s="1456"/>
      <c r="N69" s="1456"/>
      <c r="O69" s="1456"/>
      <c r="P69" s="1456"/>
      <c r="Q69" s="1456"/>
      <c r="R69" s="1456"/>
      <c r="S69" s="1456"/>
      <c r="T69" s="1456"/>
      <c r="U69" s="1456"/>
      <c r="V69" s="1456"/>
      <c r="W69" s="1456"/>
      <c r="X69" s="1456"/>
      <c r="Y69" s="1456"/>
      <c r="Z69" s="1456"/>
      <c r="AA69" s="1456"/>
      <c r="AB69" s="1456"/>
      <c r="AC69" s="1456"/>
      <c r="AD69" s="1459"/>
      <c r="AE69" s="1459"/>
      <c r="AF69" s="1459"/>
      <c r="AG69" s="1459"/>
      <c r="AH69" s="1459"/>
      <c r="AI69" s="1459"/>
      <c r="AJ69" s="1459"/>
      <c r="AK69" s="1459"/>
      <c r="AL69" s="1459"/>
      <c r="AM69" s="2777"/>
    </row>
    <row r="70" spans="1:39" ht="11.1" customHeight="1">
      <c r="A70" s="1437"/>
      <c r="B70" s="3747"/>
      <c r="C70" s="1444"/>
      <c r="D70" s="1444"/>
      <c r="E70" s="1437"/>
      <c r="F70" s="1437"/>
      <c r="G70" s="1437"/>
      <c r="H70" s="1440"/>
      <c r="I70" s="1456"/>
      <c r="J70" s="1456"/>
      <c r="K70" s="1456"/>
      <c r="L70" s="1456"/>
      <c r="M70" s="1456"/>
      <c r="N70" s="1456"/>
      <c r="O70" s="1456"/>
      <c r="P70" s="1456"/>
      <c r="Q70" s="1456"/>
      <c r="R70" s="1456"/>
      <c r="S70" s="1456"/>
      <c r="T70" s="1456"/>
      <c r="U70" s="1456"/>
      <c r="V70" s="1456"/>
      <c r="W70" s="1456"/>
      <c r="X70" s="1456"/>
      <c r="Y70" s="1456"/>
      <c r="Z70" s="1456"/>
      <c r="AA70" s="1456"/>
      <c r="AB70" s="1456"/>
      <c r="AC70" s="1456"/>
      <c r="AD70" s="1459"/>
      <c r="AE70" s="1459"/>
      <c r="AF70" s="1459"/>
      <c r="AG70" s="1459"/>
      <c r="AH70" s="1459"/>
      <c r="AI70" s="1459"/>
      <c r="AJ70" s="1459"/>
      <c r="AK70" s="1459"/>
      <c r="AL70" s="1459"/>
      <c r="AM70" s="2777"/>
    </row>
    <row r="71" spans="1:39" ht="11.1" customHeight="1">
      <c r="A71" s="1437"/>
      <c r="B71" s="3747"/>
      <c r="C71" s="1444"/>
      <c r="D71" s="1444"/>
      <c r="E71" s="1437"/>
      <c r="F71" s="1437"/>
      <c r="G71" s="1437"/>
      <c r="H71" s="1440"/>
      <c r="I71" s="1456"/>
      <c r="J71" s="1456"/>
      <c r="K71" s="1456"/>
      <c r="L71" s="1456"/>
      <c r="M71" s="1456"/>
      <c r="N71" s="1456"/>
      <c r="O71" s="1456"/>
      <c r="P71" s="1456"/>
      <c r="Q71" s="1456"/>
      <c r="R71" s="1456"/>
      <c r="S71" s="1456"/>
      <c r="T71" s="1456"/>
      <c r="U71" s="1456"/>
      <c r="V71" s="1456"/>
      <c r="W71" s="1456"/>
      <c r="X71" s="1456"/>
      <c r="Y71" s="1456"/>
      <c r="Z71" s="1456"/>
      <c r="AA71" s="1456"/>
      <c r="AB71" s="1456"/>
      <c r="AC71" s="1456"/>
      <c r="AD71" s="1459"/>
      <c r="AE71" s="1459"/>
      <c r="AF71" s="1459"/>
      <c r="AG71" s="1459"/>
      <c r="AH71" s="1459"/>
      <c r="AI71" s="1459"/>
      <c r="AJ71" s="1459"/>
      <c r="AK71" s="1459"/>
      <c r="AL71" s="1459"/>
      <c r="AM71" s="2777"/>
    </row>
    <row r="72" spans="1:39" ht="11.1" customHeight="1">
      <c r="A72" s="1437"/>
      <c r="B72" s="3747"/>
      <c r="C72" s="1444"/>
      <c r="D72" s="1444"/>
      <c r="E72" s="1437"/>
      <c r="F72" s="1437"/>
      <c r="G72" s="1437"/>
      <c r="H72" s="1440"/>
      <c r="I72" s="1456"/>
      <c r="J72" s="1456"/>
      <c r="K72" s="1456"/>
      <c r="L72" s="1456"/>
      <c r="M72" s="1456"/>
      <c r="N72" s="1456"/>
      <c r="O72" s="1456"/>
      <c r="P72" s="1456"/>
      <c r="Q72" s="1456"/>
      <c r="R72" s="1456"/>
      <c r="S72" s="1456"/>
      <c r="T72" s="1456"/>
      <c r="U72" s="1456"/>
      <c r="V72" s="1456"/>
      <c r="W72" s="1456"/>
      <c r="X72" s="1456"/>
      <c r="Y72" s="1456"/>
      <c r="Z72" s="1456"/>
      <c r="AA72" s="1456"/>
      <c r="AB72" s="1456"/>
      <c r="AC72" s="1456"/>
      <c r="AD72" s="1459"/>
      <c r="AE72" s="1459"/>
      <c r="AF72" s="1459"/>
      <c r="AG72" s="1459"/>
      <c r="AH72" s="1459"/>
      <c r="AI72" s="1459"/>
      <c r="AJ72" s="1459"/>
      <c r="AK72" s="1459"/>
      <c r="AL72" s="1459"/>
      <c r="AM72" s="2777"/>
    </row>
    <row r="73" spans="1:39" ht="11.1" customHeight="1">
      <c r="A73" s="1437"/>
      <c r="B73" s="3747"/>
      <c r="C73" s="1444"/>
      <c r="D73" s="1444"/>
      <c r="E73" s="1437"/>
      <c r="F73" s="1437"/>
      <c r="G73" s="1437"/>
      <c r="H73" s="1440"/>
      <c r="I73" s="1456"/>
      <c r="J73" s="1456"/>
      <c r="K73" s="1456"/>
      <c r="L73" s="1456"/>
      <c r="M73" s="1456"/>
      <c r="N73" s="1456"/>
      <c r="O73" s="1456"/>
      <c r="P73" s="1456"/>
      <c r="Q73" s="1456"/>
      <c r="R73" s="1456"/>
      <c r="S73" s="1456"/>
      <c r="T73" s="1456"/>
      <c r="U73" s="1456"/>
      <c r="V73" s="1456"/>
      <c r="W73" s="1456"/>
      <c r="X73" s="1456"/>
      <c r="Y73" s="1456"/>
      <c r="Z73" s="1456"/>
      <c r="AA73" s="1456"/>
      <c r="AB73" s="1456"/>
      <c r="AC73" s="1456"/>
      <c r="AD73" s="1459"/>
      <c r="AE73" s="1459"/>
      <c r="AF73" s="1459"/>
      <c r="AG73" s="1459"/>
      <c r="AH73" s="1459"/>
      <c r="AI73" s="1459"/>
      <c r="AJ73" s="1459"/>
      <c r="AK73" s="1459"/>
      <c r="AL73" s="1459"/>
      <c r="AM73" s="2777"/>
    </row>
    <row r="74" spans="1:39" ht="11.1" customHeight="1">
      <c r="A74" s="1437"/>
      <c r="B74" s="3747"/>
      <c r="C74" s="1444"/>
      <c r="D74" s="1444"/>
      <c r="E74" s="1437"/>
      <c r="F74" s="1437"/>
      <c r="G74" s="1437"/>
      <c r="H74" s="1440"/>
      <c r="I74" s="1456"/>
      <c r="J74" s="1456"/>
      <c r="K74" s="1456"/>
      <c r="L74" s="1456"/>
      <c r="M74" s="1456"/>
      <c r="N74" s="1456"/>
      <c r="O74" s="1456"/>
      <c r="P74" s="1456"/>
      <c r="Q74" s="1456"/>
      <c r="R74" s="1456"/>
      <c r="S74" s="1456"/>
      <c r="T74" s="1456"/>
      <c r="U74" s="1456"/>
      <c r="V74" s="1456"/>
      <c r="W74" s="1456"/>
      <c r="X74" s="1456"/>
      <c r="Y74" s="1456"/>
      <c r="Z74" s="1456"/>
      <c r="AA74" s="1456"/>
      <c r="AB74" s="1456"/>
      <c r="AC74" s="1456"/>
      <c r="AD74" s="1459"/>
      <c r="AE74" s="1459"/>
      <c r="AF74" s="1459"/>
      <c r="AG74" s="1459"/>
      <c r="AH74" s="1459"/>
      <c r="AI74" s="1459"/>
      <c r="AJ74" s="1459"/>
      <c r="AK74" s="1459"/>
      <c r="AL74" s="1459"/>
      <c r="AM74" s="2777"/>
    </row>
    <row r="75" spans="1:39" ht="11.1" customHeight="1">
      <c r="A75" s="1437"/>
      <c r="B75" s="3747"/>
      <c r="C75" s="1444"/>
      <c r="D75" s="1444"/>
      <c r="E75" s="1437"/>
      <c r="F75" s="1437"/>
      <c r="G75" s="1437"/>
      <c r="H75" s="1440"/>
      <c r="I75" s="1456"/>
      <c r="J75" s="1456"/>
      <c r="K75" s="1456"/>
      <c r="L75" s="1456"/>
      <c r="M75" s="1456"/>
      <c r="N75" s="1456"/>
      <c r="O75" s="1456"/>
      <c r="P75" s="1456"/>
      <c r="Q75" s="1456"/>
      <c r="R75" s="1456"/>
      <c r="S75" s="1456"/>
      <c r="T75" s="1456"/>
      <c r="U75" s="1456"/>
      <c r="V75" s="1456"/>
      <c r="W75" s="1456"/>
      <c r="X75" s="1456"/>
      <c r="Y75" s="1456"/>
      <c r="Z75" s="1456"/>
      <c r="AA75" s="1456"/>
      <c r="AB75" s="1456"/>
      <c r="AC75" s="1456"/>
      <c r="AD75" s="1459"/>
      <c r="AE75" s="1459"/>
      <c r="AF75" s="1459"/>
      <c r="AG75" s="1459"/>
      <c r="AH75" s="1459"/>
      <c r="AI75" s="1459"/>
      <c r="AJ75" s="1459"/>
      <c r="AK75" s="1459"/>
      <c r="AL75" s="1459"/>
      <c r="AM75" s="2777"/>
    </row>
    <row r="76" spans="1:39" ht="11.1" customHeight="1">
      <c r="A76" s="1437"/>
      <c r="B76" s="3747"/>
      <c r="C76" s="1444"/>
      <c r="D76" s="1444"/>
      <c r="E76" s="1437"/>
      <c r="F76" s="1437"/>
      <c r="G76" s="1437"/>
      <c r="H76" s="1440"/>
      <c r="I76" s="1456"/>
      <c r="J76" s="1456"/>
      <c r="K76" s="1456"/>
      <c r="L76" s="1456"/>
      <c r="M76" s="1456"/>
      <c r="N76" s="1456"/>
      <c r="O76" s="1456"/>
      <c r="P76" s="1456"/>
      <c r="Q76" s="1456"/>
      <c r="R76" s="1456"/>
      <c r="S76" s="1456"/>
      <c r="T76" s="1456"/>
      <c r="U76" s="1456"/>
      <c r="V76" s="1456"/>
      <c r="W76" s="1456"/>
      <c r="X76" s="1456"/>
      <c r="Y76" s="1456"/>
      <c r="Z76" s="1456"/>
      <c r="AA76" s="1456"/>
      <c r="AB76" s="1456"/>
      <c r="AC76" s="1456"/>
      <c r="AD76" s="1459"/>
      <c r="AE76" s="1459"/>
      <c r="AF76" s="1459"/>
      <c r="AG76" s="1459"/>
      <c r="AH76" s="1459"/>
      <c r="AI76" s="1459"/>
      <c r="AJ76" s="1459"/>
      <c r="AK76" s="1459"/>
      <c r="AL76" s="1459"/>
      <c r="AM76" s="2777"/>
    </row>
    <row r="77" spans="1:39" ht="11.1" customHeight="1">
      <c r="A77" s="1437"/>
      <c r="B77" s="3747"/>
      <c r="C77" s="1444"/>
      <c r="D77" s="1444"/>
      <c r="E77" s="1437"/>
      <c r="F77" s="1437"/>
      <c r="G77" s="1437"/>
      <c r="H77" s="1440"/>
      <c r="I77" s="1456"/>
      <c r="J77" s="1456"/>
      <c r="K77" s="1456"/>
      <c r="L77" s="1456"/>
      <c r="M77" s="1456"/>
      <c r="N77" s="1456"/>
      <c r="O77" s="1456"/>
      <c r="P77" s="1456"/>
      <c r="Q77" s="1456"/>
      <c r="R77" s="1456"/>
      <c r="S77" s="1456"/>
      <c r="T77" s="1456"/>
      <c r="U77" s="1456"/>
      <c r="V77" s="1456"/>
      <c r="W77" s="1456"/>
      <c r="X77" s="1456"/>
      <c r="Y77" s="1456"/>
      <c r="Z77" s="1456"/>
      <c r="AA77" s="1456"/>
      <c r="AB77" s="1456"/>
      <c r="AC77" s="1456"/>
      <c r="AD77" s="1459"/>
      <c r="AE77" s="1459"/>
      <c r="AF77" s="1459"/>
      <c r="AG77" s="1459"/>
      <c r="AH77" s="1459"/>
      <c r="AI77" s="1459"/>
      <c r="AJ77" s="1459"/>
      <c r="AK77" s="1459"/>
      <c r="AL77" s="1459"/>
      <c r="AM77" s="2777"/>
    </row>
    <row r="78" spans="1:39" ht="11.1" customHeight="1">
      <c r="A78" s="1437"/>
      <c r="B78" s="3747"/>
      <c r="C78" s="1444"/>
      <c r="D78" s="1444"/>
      <c r="E78" s="1437"/>
      <c r="F78" s="1437"/>
      <c r="G78" s="1437"/>
      <c r="H78" s="1440"/>
      <c r="I78" s="1456"/>
      <c r="J78" s="1456"/>
      <c r="K78" s="1456"/>
      <c r="L78" s="1456"/>
      <c r="M78" s="1456"/>
      <c r="N78" s="1456"/>
      <c r="O78" s="1456"/>
      <c r="P78" s="1456"/>
      <c r="Q78" s="1456"/>
      <c r="R78" s="1456"/>
      <c r="S78" s="1456"/>
      <c r="T78" s="1456"/>
      <c r="U78" s="1456"/>
      <c r="V78" s="1456"/>
      <c r="W78" s="1456"/>
      <c r="X78" s="1456"/>
      <c r="Y78" s="1456"/>
      <c r="Z78" s="1456"/>
      <c r="AA78" s="1456"/>
      <c r="AB78" s="1456"/>
      <c r="AC78" s="1456"/>
      <c r="AD78" s="1459"/>
      <c r="AE78" s="1459"/>
      <c r="AF78" s="1459"/>
      <c r="AG78" s="1459"/>
      <c r="AH78" s="1459"/>
      <c r="AI78" s="1459"/>
      <c r="AJ78" s="1459"/>
      <c r="AK78" s="1459"/>
      <c r="AL78" s="1459"/>
      <c r="AM78" s="2777"/>
    </row>
    <row r="79" spans="1:39" ht="11.1" customHeight="1">
      <c r="A79" s="1437"/>
      <c r="B79" s="3747"/>
      <c r="C79" s="1444"/>
      <c r="D79" s="1444"/>
      <c r="E79" s="1437"/>
      <c r="F79" s="1437"/>
      <c r="G79" s="1437"/>
      <c r="H79" s="1440"/>
      <c r="I79" s="1456"/>
      <c r="J79" s="1456"/>
      <c r="K79" s="1456"/>
      <c r="L79" s="1456"/>
      <c r="M79" s="1456"/>
      <c r="N79" s="1456"/>
      <c r="O79" s="1456"/>
      <c r="P79" s="1456"/>
      <c r="Q79" s="1456"/>
      <c r="R79" s="1456"/>
      <c r="S79" s="1456"/>
      <c r="T79" s="1456"/>
      <c r="U79" s="1456"/>
      <c r="V79" s="1456"/>
      <c r="W79" s="1456"/>
      <c r="X79" s="1456"/>
      <c r="Y79" s="1456"/>
      <c r="Z79" s="1456"/>
      <c r="AA79" s="1456"/>
      <c r="AB79" s="1456"/>
      <c r="AC79" s="1456"/>
      <c r="AD79" s="1459"/>
      <c r="AE79" s="1459"/>
      <c r="AF79" s="1459"/>
      <c r="AG79" s="1459"/>
      <c r="AH79" s="1459"/>
      <c r="AI79" s="1459"/>
      <c r="AJ79" s="1459"/>
      <c r="AK79" s="1459"/>
      <c r="AL79" s="1459"/>
      <c r="AM79" s="2777"/>
    </row>
    <row r="80" spans="1:39" ht="11.1" customHeight="1">
      <c r="A80" s="1437"/>
      <c r="B80" s="3747"/>
      <c r="C80" s="1444"/>
      <c r="D80" s="1444"/>
      <c r="E80" s="1437"/>
      <c r="F80" s="1437"/>
      <c r="G80" s="1437"/>
      <c r="H80" s="1440"/>
      <c r="I80" s="1456"/>
      <c r="J80" s="1456"/>
      <c r="K80" s="1456"/>
      <c r="L80" s="1456"/>
      <c r="M80" s="1456"/>
      <c r="N80" s="1456"/>
      <c r="O80" s="1456"/>
      <c r="P80" s="1456"/>
      <c r="Q80" s="1456"/>
      <c r="R80" s="1456"/>
      <c r="S80" s="1456"/>
      <c r="T80" s="1456"/>
      <c r="U80" s="1456"/>
      <c r="V80" s="1456"/>
      <c r="W80" s="1456"/>
      <c r="X80" s="1456"/>
      <c r="Y80" s="1456"/>
      <c r="Z80" s="1456"/>
      <c r="AA80" s="1456"/>
      <c r="AB80" s="1456"/>
      <c r="AC80" s="1456"/>
      <c r="AD80" s="1459"/>
      <c r="AE80" s="1459"/>
      <c r="AF80" s="1459"/>
      <c r="AG80" s="1459"/>
      <c r="AH80" s="1459"/>
      <c r="AI80" s="1459"/>
      <c r="AJ80" s="1459"/>
      <c r="AK80" s="1459"/>
      <c r="AL80" s="1459"/>
      <c r="AM80" s="2777"/>
    </row>
    <row r="81" spans="1:40" ht="11.1" customHeight="1">
      <c r="A81" s="1437"/>
      <c r="B81" s="3747"/>
      <c r="C81" s="1444"/>
      <c r="D81" s="1444"/>
      <c r="E81" s="1437"/>
      <c r="F81" s="1437"/>
      <c r="G81" s="1437"/>
      <c r="H81" s="1440"/>
      <c r="I81" s="1456"/>
      <c r="J81" s="1456"/>
      <c r="K81" s="1456"/>
      <c r="L81" s="1456"/>
      <c r="M81" s="1456"/>
      <c r="N81" s="1456"/>
      <c r="O81" s="1456"/>
      <c r="P81" s="1456"/>
      <c r="Q81" s="1456"/>
      <c r="R81" s="1456"/>
      <c r="S81" s="1456"/>
      <c r="T81" s="1456"/>
      <c r="U81" s="1456"/>
      <c r="V81" s="1456"/>
      <c r="W81" s="1456"/>
      <c r="X81" s="1456"/>
      <c r="Y81" s="1456"/>
      <c r="Z81" s="1456"/>
      <c r="AA81" s="1456"/>
      <c r="AB81" s="1456"/>
      <c r="AC81" s="1456"/>
      <c r="AD81" s="1459"/>
      <c r="AE81" s="1459"/>
      <c r="AF81" s="1459"/>
      <c r="AG81" s="1459"/>
      <c r="AH81" s="1459"/>
      <c r="AI81" s="1459"/>
      <c r="AJ81" s="1459"/>
      <c r="AK81" s="1459"/>
      <c r="AL81" s="1459"/>
      <c r="AM81" s="2777"/>
    </row>
    <row r="82" spans="1:40" ht="11.1" customHeight="1">
      <c r="A82" s="1437"/>
      <c r="B82" s="3747"/>
      <c r="C82" s="1444"/>
      <c r="D82" s="1444"/>
      <c r="E82" s="1437"/>
      <c r="F82" s="1437"/>
      <c r="G82" s="1437"/>
      <c r="H82" s="1440"/>
      <c r="I82" s="1456"/>
      <c r="J82" s="1456"/>
      <c r="K82" s="1456"/>
      <c r="L82" s="1456"/>
      <c r="M82" s="1456"/>
      <c r="N82" s="1456"/>
      <c r="O82" s="1456"/>
      <c r="P82" s="1456"/>
      <c r="Q82" s="1456"/>
      <c r="R82" s="1456"/>
      <c r="S82" s="1456"/>
      <c r="T82" s="1456"/>
      <c r="U82" s="1456"/>
      <c r="V82" s="1456"/>
      <c r="W82" s="1456"/>
      <c r="X82" s="1456"/>
      <c r="Y82" s="1456"/>
      <c r="Z82" s="1456"/>
      <c r="AA82" s="1456"/>
      <c r="AB82" s="1456"/>
      <c r="AC82" s="1456"/>
      <c r="AD82" s="1459"/>
      <c r="AE82" s="1459"/>
      <c r="AF82" s="1459"/>
      <c r="AG82" s="1459"/>
      <c r="AH82" s="1459"/>
      <c r="AI82" s="1459"/>
      <c r="AJ82" s="1459"/>
      <c r="AK82" s="1459"/>
      <c r="AL82" s="1459"/>
      <c r="AM82" s="2777"/>
    </row>
    <row r="83" spans="1:40" ht="11.1" customHeight="1">
      <c r="A83" s="1437"/>
      <c r="B83" s="3747"/>
      <c r="C83" s="1444"/>
      <c r="D83" s="1444"/>
      <c r="E83" s="1437"/>
      <c r="F83" s="1437"/>
      <c r="G83" s="1437"/>
      <c r="H83" s="1440"/>
      <c r="I83" s="1456"/>
      <c r="J83" s="1456"/>
      <c r="K83" s="1456"/>
      <c r="L83" s="1456"/>
      <c r="M83" s="1456"/>
      <c r="N83" s="1456"/>
      <c r="O83" s="1456"/>
      <c r="P83" s="1456"/>
      <c r="Q83" s="1456"/>
      <c r="R83" s="1456"/>
      <c r="S83" s="1456"/>
      <c r="T83" s="1456"/>
      <c r="U83" s="1456"/>
      <c r="V83" s="1456"/>
      <c r="W83" s="1456"/>
      <c r="X83" s="1456"/>
      <c r="Y83" s="1456"/>
      <c r="Z83" s="1456"/>
      <c r="AA83" s="1456"/>
      <c r="AB83" s="1456"/>
      <c r="AC83" s="1456"/>
      <c r="AD83" s="1459"/>
      <c r="AE83" s="1459"/>
      <c r="AF83" s="1459"/>
      <c r="AG83" s="1459"/>
      <c r="AH83" s="1459"/>
      <c r="AI83" s="1459"/>
      <c r="AJ83" s="1459"/>
      <c r="AK83" s="1459"/>
      <c r="AL83" s="1459"/>
      <c r="AM83" s="2777"/>
    </row>
    <row r="84" spans="1:40" ht="11.1" customHeight="1">
      <c r="A84" s="1437"/>
      <c r="B84" s="3747"/>
      <c r="C84" s="1444"/>
      <c r="D84" s="1444"/>
      <c r="E84" s="1437"/>
      <c r="F84" s="1437"/>
      <c r="G84" s="1437"/>
      <c r="H84" s="1440"/>
      <c r="I84" s="1456"/>
      <c r="J84" s="1456"/>
      <c r="K84" s="1456"/>
      <c r="L84" s="1456"/>
      <c r="M84" s="1456"/>
      <c r="N84" s="1456"/>
      <c r="O84" s="1456"/>
      <c r="P84" s="1456"/>
      <c r="Q84" s="1456"/>
      <c r="R84" s="1456"/>
      <c r="S84" s="1456"/>
      <c r="T84" s="1456"/>
      <c r="U84" s="1456"/>
      <c r="V84" s="1456"/>
      <c r="W84" s="1456"/>
      <c r="X84" s="1456"/>
      <c r="Y84" s="1456"/>
      <c r="Z84" s="1456"/>
      <c r="AA84" s="1456"/>
      <c r="AB84" s="1456"/>
      <c r="AC84" s="1456"/>
      <c r="AD84" s="1459"/>
      <c r="AE84" s="1459"/>
      <c r="AF84" s="1459"/>
      <c r="AG84" s="1459"/>
      <c r="AH84" s="1459"/>
      <c r="AI84" s="1459"/>
      <c r="AJ84" s="1459"/>
      <c r="AK84" s="1459"/>
      <c r="AL84" s="1459"/>
      <c r="AM84" s="2777"/>
    </row>
    <row r="85" spans="1:40" ht="11.1" customHeight="1">
      <c r="A85" s="1437"/>
      <c r="B85" s="3747"/>
      <c r="C85" s="1444"/>
      <c r="D85" s="1444"/>
      <c r="E85" s="1437"/>
      <c r="F85" s="1437"/>
      <c r="G85" s="1437"/>
      <c r="H85" s="1440"/>
      <c r="I85" s="1456"/>
      <c r="J85" s="1456"/>
      <c r="K85" s="1456"/>
      <c r="L85" s="1456"/>
      <c r="M85" s="1456"/>
      <c r="N85" s="1456"/>
      <c r="O85" s="1456"/>
      <c r="P85" s="1456"/>
      <c r="Q85" s="1456"/>
      <c r="R85" s="1456"/>
      <c r="S85" s="1456"/>
      <c r="T85" s="1456"/>
      <c r="U85" s="1456"/>
      <c r="V85" s="1456"/>
      <c r="W85" s="1456"/>
      <c r="X85" s="1456"/>
      <c r="Y85" s="1456"/>
      <c r="Z85" s="1456"/>
      <c r="AA85" s="1456"/>
      <c r="AB85" s="1456"/>
      <c r="AC85" s="1456"/>
      <c r="AD85" s="1459"/>
      <c r="AE85" s="1459"/>
      <c r="AF85" s="1459"/>
      <c r="AG85" s="1459"/>
      <c r="AH85" s="1459"/>
      <c r="AI85" s="1459"/>
      <c r="AJ85" s="1459"/>
      <c r="AK85" s="1459"/>
      <c r="AL85" s="1459"/>
      <c r="AM85" s="2777"/>
    </row>
    <row r="86" spans="1:40" ht="11.1" customHeight="1">
      <c r="A86" s="1437"/>
      <c r="B86" s="3747"/>
      <c r="C86" s="1444"/>
      <c r="D86" s="1444"/>
      <c r="E86" s="1437"/>
      <c r="F86" s="1437"/>
      <c r="G86" s="1437"/>
      <c r="H86" s="1440"/>
      <c r="I86" s="1456"/>
      <c r="J86" s="1456"/>
      <c r="K86" s="1456"/>
      <c r="L86" s="1456"/>
      <c r="M86" s="1456"/>
      <c r="N86" s="1456"/>
      <c r="O86" s="1456"/>
      <c r="P86" s="1456"/>
      <c r="Q86" s="1456"/>
      <c r="R86" s="1456"/>
      <c r="S86" s="1456"/>
      <c r="T86" s="1456"/>
      <c r="U86" s="1456"/>
      <c r="V86" s="1456"/>
      <c r="W86" s="1456"/>
      <c r="X86" s="1456"/>
      <c r="Y86" s="1456"/>
      <c r="Z86" s="1456"/>
      <c r="AA86" s="1456"/>
      <c r="AB86" s="1456"/>
      <c r="AC86" s="1456"/>
      <c r="AD86" s="1459"/>
      <c r="AE86" s="1459"/>
      <c r="AF86" s="1459"/>
      <c r="AG86" s="1459"/>
      <c r="AH86" s="1459"/>
      <c r="AI86" s="1459"/>
      <c r="AJ86" s="1459"/>
      <c r="AK86" s="1459"/>
      <c r="AL86" s="1459"/>
      <c r="AM86" s="2777"/>
    </row>
    <row r="87" spans="1:40" ht="18" customHeight="1">
      <c r="A87" s="1437"/>
      <c r="B87" s="3747"/>
      <c r="C87" s="1444"/>
      <c r="D87" s="1444"/>
      <c r="E87" s="1437"/>
      <c r="F87" s="1437"/>
      <c r="G87" s="1437"/>
      <c r="H87" s="1440"/>
      <c r="I87" s="1456"/>
      <c r="J87" s="1456"/>
      <c r="K87" s="1456"/>
      <c r="L87" s="1456"/>
      <c r="M87" s="1456"/>
      <c r="N87" s="1456"/>
      <c r="O87" s="1456"/>
      <c r="P87" s="1456"/>
      <c r="Q87" s="1456"/>
      <c r="R87" s="1456"/>
      <c r="S87" s="1456"/>
      <c r="T87" s="1456"/>
      <c r="U87" s="1456"/>
      <c r="V87" s="1456"/>
      <c r="W87" s="1456"/>
      <c r="X87" s="1456"/>
      <c r="Y87" s="1456"/>
      <c r="Z87" s="1456"/>
      <c r="AA87" s="1456"/>
      <c r="AB87" s="1456"/>
      <c r="AC87" s="1456"/>
      <c r="AD87" s="1438"/>
      <c r="AE87" s="1438"/>
      <c r="AF87" s="1438"/>
      <c r="AG87" s="1438"/>
      <c r="AH87" s="1438"/>
      <c r="AI87" s="1438"/>
      <c r="AJ87" s="1438"/>
      <c r="AK87" s="1438"/>
      <c r="AL87" s="1438"/>
      <c r="AM87" s="2777"/>
      <c r="AN87" s="1431"/>
    </row>
    <row r="88" spans="1:40" ht="20.25" customHeight="1">
      <c r="A88" s="5542">
        <f>'Soalan 6(ms14)'!A98:X98+1</f>
        <v>15</v>
      </c>
      <c r="B88" s="5542"/>
      <c r="C88" s="5542"/>
      <c r="D88" s="5542"/>
      <c r="E88" s="5542"/>
      <c r="F88" s="5542"/>
      <c r="G88" s="5542"/>
      <c r="H88" s="5542"/>
      <c r="I88" s="5542"/>
      <c r="J88" s="5542"/>
      <c r="K88" s="5542"/>
      <c r="L88" s="5542"/>
      <c r="M88" s="5542"/>
      <c r="N88" s="5542"/>
      <c r="O88" s="5542"/>
      <c r="P88" s="5542"/>
      <c r="Q88" s="5542"/>
      <c r="R88" s="5542"/>
      <c r="S88" s="5542"/>
      <c r="T88" s="5542"/>
      <c r="U88" s="5542"/>
      <c r="V88" s="5542"/>
      <c r="W88" s="5542"/>
      <c r="X88" s="5542"/>
      <c r="Y88" s="5542"/>
      <c r="Z88" s="5542"/>
      <c r="AA88" s="5542"/>
      <c r="AB88" s="5542"/>
      <c r="AC88" s="5542"/>
      <c r="AD88" s="5542"/>
      <c r="AE88" s="5542"/>
      <c r="AF88" s="5542"/>
      <c r="AG88" s="5542"/>
      <c r="AH88" s="5542"/>
      <c r="AI88" s="5542"/>
      <c r="AJ88" s="5542"/>
      <c r="AK88" s="5542"/>
      <c r="AL88" s="5542"/>
      <c r="AM88" s="5542"/>
      <c r="AN88" s="1431"/>
    </row>
    <row r="89" spans="1:40" ht="5.0999999999999996" customHeight="1">
      <c r="A89" s="1437"/>
      <c r="B89" s="3747"/>
      <c r="C89" s="1445"/>
      <c r="D89" s="1445"/>
      <c r="E89" s="1444"/>
      <c r="F89" s="1444"/>
      <c r="G89" s="1444"/>
      <c r="H89" s="1440"/>
      <c r="I89" s="1456"/>
      <c r="J89" s="1456"/>
      <c r="K89" s="1456"/>
      <c r="L89" s="1456"/>
      <c r="M89" s="1456"/>
      <c r="N89" s="1456"/>
      <c r="O89" s="1456"/>
      <c r="P89" s="1456"/>
      <c r="Q89" s="1456"/>
      <c r="R89" s="1456"/>
      <c r="S89" s="1456"/>
      <c r="T89" s="1456"/>
      <c r="U89" s="1456"/>
      <c r="V89" s="1456"/>
      <c r="W89" s="1456"/>
      <c r="X89" s="1456"/>
      <c r="Y89" s="1456"/>
      <c r="Z89" s="1456"/>
      <c r="AA89" s="1456"/>
      <c r="AB89" s="1456"/>
      <c r="AC89" s="1456"/>
      <c r="AD89" s="1443"/>
      <c r="AE89" s="1443"/>
      <c r="AF89" s="1443"/>
      <c r="AG89" s="1443"/>
      <c r="AH89" s="1443"/>
      <c r="AI89" s="1443"/>
      <c r="AJ89" s="1443"/>
      <c r="AK89" s="1443"/>
      <c r="AL89" s="1443"/>
      <c r="AM89" s="2777"/>
      <c r="AN89" s="1431"/>
    </row>
    <row r="90" spans="1:40" ht="5.0999999999999996" customHeight="1">
      <c r="A90" s="1437"/>
      <c r="B90" s="3747"/>
      <c r="C90" s="1445"/>
      <c r="D90" s="1445"/>
      <c r="E90" s="1444"/>
      <c r="F90" s="1444"/>
      <c r="G90" s="1444"/>
      <c r="H90" s="1440"/>
      <c r="I90" s="1456"/>
      <c r="J90" s="1456"/>
      <c r="K90" s="1456"/>
      <c r="L90" s="1456"/>
      <c r="M90" s="1456"/>
      <c r="N90" s="1456"/>
      <c r="O90" s="1456"/>
      <c r="P90" s="1456"/>
      <c r="Q90" s="1456"/>
      <c r="R90" s="1456"/>
      <c r="S90" s="1456"/>
      <c r="T90" s="1456"/>
      <c r="U90" s="1456"/>
      <c r="V90" s="1456"/>
      <c r="W90" s="1456"/>
      <c r="X90" s="1456"/>
      <c r="Y90" s="1456"/>
      <c r="Z90" s="1456"/>
      <c r="AA90" s="1456"/>
      <c r="AB90" s="1456"/>
      <c r="AC90" s="1456"/>
      <c r="AD90" s="1443"/>
      <c r="AE90" s="1443"/>
      <c r="AF90" s="1443"/>
      <c r="AG90" s="1443"/>
      <c r="AH90" s="1443"/>
      <c r="AI90" s="1443"/>
      <c r="AJ90" s="1443"/>
      <c r="AK90" s="1443"/>
      <c r="AL90" s="1443"/>
      <c r="AM90" s="2777"/>
      <c r="AN90" s="1431"/>
    </row>
    <row r="91" spans="1:40" ht="11.1" customHeight="1">
      <c r="A91" s="1437"/>
      <c r="B91" s="3747"/>
      <c r="C91" s="1433"/>
      <c r="D91" s="1445"/>
      <c r="E91" s="1437"/>
      <c r="F91" s="1437"/>
      <c r="G91" s="1437"/>
      <c r="H91" s="1440"/>
      <c r="I91" s="1456"/>
      <c r="J91" s="1456"/>
      <c r="K91" s="1456"/>
      <c r="L91" s="1456"/>
      <c r="M91" s="1456"/>
      <c r="N91" s="1456"/>
      <c r="O91" s="1456"/>
      <c r="P91" s="1456"/>
      <c r="Q91" s="1456"/>
      <c r="R91" s="1456"/>
      <c r="S91" s="1456"/>
      <c r="T91" s="1456"/>
      <c r="U91" s="1456"/>
      <c r="V91" s="1456"/>
      <c r="W91" s="1456"/>
      <c r="X91" s="1456"/>
      <c r="Y91" s="1456"/>
      <c r="Z91" s="1456"/>
      <c r="AA91" s="1456"/>
      <c r="AB91" s="1456"/>
      <c r="AC91" s="1456"/>
      <c r="AD91" s="1454"/>
      <c r="AE91" s="1454"/>
      <c r="AF91" s="1454"/>
      <c r="AG91" s="1454"/>
      <c r="AH91" s="1454"/>
      <c r="AI91" s="1454"/>
      <c r="AJ91" s="1454"/>
      <c r="AK91" s="1454"/>
      <c r="AL91" s="1454"/>
      <c r="AM91" s="2777"/>
      <c r="AN91" s="1431"/>
    </row>
    <row r="92" spans="1:40" ht="11.1" customHeight="1">
      <c r="A92" s="1437"/>
      <c r="B92" s="3747"/>
      <c r="C92" s="1433"/>
      <c r="D92" s="1433"/>
      <c r="E92" s="1437"/>
      <c r="F92" s="1437"/>
      <c r="G92" s="1437"/>
      <c r="H92" s="1440"/>
      <c r="I92" s="1456"/>
      <c r="J92" s="1456"/>
      <c r="K92" s="1456"/>
      <c r="L92" s="1456"/>
      <c r="M92" s="1456"/>
      <c r="N92" s="1456"/>
      <c r="O92" s="1456"/>
      <c r="P92" s="1456"/>
      <c r="Q92" s="1456"/>
      <c r="R92" s="1456"/>
      <c r="S92" s="1456"/>
      <c r="T92" s="1456"/>
      <c r="U92" s="1456"/>
      <c r="V92" s="1456"/>
      <c r="W92" s="1456"/>
      <c r="X92" s="1456"/>
      <c r="Y92" s="1456"/>
      <c r="Z92" s="1456"/>
      <c r="AA92" s="1456"/>
      <c r="AB92" s="1456"/>
      <c r="AC92" s="1456"/>
      <c r="AD92" s="1454"/>
      <c r="AE92" s="1454"/>
      <c r="AF92" s="1454"/>
      <c r="AG92" s="1454"/>
      <c r="AH92" s="1454"/>
      <c r="AI92" s="1454"/>
      <c r="AJ92" s="1454"/>
      <c r="AK92" s="1454"/>
      <c r="AL92" s="1454"/>
      <c r="AM92" s="2777"/>
      <c r="AN92" s="1431"/>
    </row>
    <row r="93" spans="1:40" ht="10.5" customHeight="1">
      <c r="A93" s="1437"/>
      <c r="B93" s="3748"/>
      <c r="C93" s="1446"/>
      <c r="D93" s="1433"/>
      <c r="E93" s="1437"/>
      <c r="F93" s="1437"/>
      <c r="G93" s="1437"/>
      <c r="H93" s="1440"/>
      <c r="I93" s="1456"/>
      <c r="J93" s="1456"/>
      <c r="K93" s="1456"/>
      <c r="L93" s="1456"/>
      <c r="M93" s="1456"/>
      <c r="N93" s="1456"/>
      <c r="O93" s="1456"/>
      <c r="P93" s="1456"/>
      <c r="Q93" s="1456"/>
      <c r="R93" s="1456"/>
      <c r="S93" s="1456"/>
      <c r="T93" s="1456"/>
      <c r="U93" s="1456"/>
      <c r="V93" s="1456"/>
      <c r="W93" s="1456"/>
      <c r="X93" s="1456"/>
      <c r="Y93" s="1456"/>
      <c r="Z93" s="1456"/>
      <c r="AA93" s="1456"/>
      <c r="AB93" s="1456"/>
      <c r="AC93" s="1456"/>
      <c r="AD93" s="1458"/>
      <c r="AE93" s="1458"/>
      <c r="AF93" s="1458"/>
      <c r="AG93" s="1458"/>
      <c r="AH93" s="1458"/>
      <c r="AI93" s="1458"/>
      <c r="AJ93" s="1458"/>
      <c r="AK93" s="1458"/>
      <c r="AL93" s="1458"/>
      <c r="AM93" s="2777"/>
      <c r="AN93" s="1431"/>
    </row>
    <row r="94" spans="1:40" ht="11.1" customHeight="1">
      <c r="A94" s="1437"/>
      <c r="B94" s="3748"/>
      <c r="C94" s="1444"/>
      <c r="D94" s="1433"/>
      <c r="E94" s="1437"/>
      <c r="F94" s="1437"/>
      <c r="G94" s="1437"/>
      <c r="H94" s="1440"/>
      <c r="I94" s="1456"/>
      <c r="J94" s="1456"/>
      <c r="K94" s="1456"/>
      <c r="L94" s="1456"/>
      <c r="M94" s="1456"/>
      <c r="N94" s="1456"/>
      <c r="O94" s="1456"/>
      <c r="P94" s="1456"/>
      <c r="Q94" s="1456"/>
      <c r="R94" s="1456"/>
      <c r="S94" s="1456"/>
      <c r="T94" s="1456"/>
      <c r="U94" s="1456"/>
      <c r="V94" s="1456"/>
      <c r="W94" s="1456"/>
      <c r="X94" s="1456"/>
      <c r="Y94" s="1456"/>
      <c r="Z94" s="1456"/>
      <c r="AA94" s="1456"/>
      <c r="AB94" s="1456"/>
      <c r="AC94" s="1456"/>
      <c r="AD94" s="1458"/>
      <c r="AE94" s="1458"/>
      <c r="AF94" s="1458"/>
      <c r="AG94" s="1458"/>
      <c r="AH94" s="1458"/>
      <c r="AI94" s="1458"/>
      <c r="AJ94" s="1458"/>
      <c r="AK94" s="1458"/>
      <c r="AL94" s="1458"/>
      <c r="AM94" s="2777"/>
      <c r="AN94" s="1431"/>
    </row>
    <row r="95" spans="1:40" ht="11.1" customHeight="1">
      <c r="A95" s="1437"/>
      <c r="B95" s="3749"/>
      <c r="C95" s="1445"/>
      <c r="D95" s="1444"/>
      <c r="E95" s="1437"/>
      <c r="F95" s="1437"/>
      <c r="G95" s="1437"/>
      <c r="H95" s="1440"/>
      <c r="I95" s="1456"/>
      <c r="J95" s="1456"/>
      <c r="K95" s="1456"/>
      <c r="L95" s="1456"/>
      <c r="M95" s="1456"/>
      <c r="N95" s="1456"/>
      <c r="O95" s="1456"/>
      <c r="P95" s="1456"/>
      <c r="Q95" s="1456"/>
      <c r="R95" s="1456"/>
      <c r="S95" s="1456"/>
      <c r="T95" s="1456"/>
      <c r="U95" s="1456"/>
      <c r="V95" s="1456"/>
      <c r="W95" s="1456"/>
      <c r="X95" s="1456"/>
      <c r="Y95" s="1456"/>
      <c r="Z95" s="1456"/>
      <c r="AA95" s="1456"/>
      <c r="AB95" s="1456"/>
      <c r="AC95" s="1456"/>
      <c r="AD95" s="1454"/>
      <c r="AE95" s="1454"/>
      <c r="AF95" s="1454"/>
      <c r="AG95" s="1454"/>
      <c r="AH95" s="1454"/>
      <c r="AI95" s="1454"/>
      <c r="AJ95" s="1454"/>
      <c r="AK95" s="1454"/>
      <c r="AL95" s="1454"/>
      <c r="AM95" s="2777"/>
      <c r="AN95" s="1431"/>
    </row>
    <row r="96" spans="1:40" ht="11.1" customHeight="1">
      <c r="A96" s="1437"/>
      <c r="B96" s="3748"/>
      <c r="C96" s="1444"/>
      <c r="D96" s="1444"/>
      <c r="E96" s="1437"/>
      <c r="F96" s="1437"/>
      <c r="G96" s="1437"/>
      <c r="H96" s="1440"/>
      <c r="I96" s="1456"/>
      <c r="J96" s="1456"/>
      <c r="K96" s="1456"/>
      <c r="L96" s="1456"/>
      <c r="M96" s="1456"/>
      <c r="N96" s="1456"/>
      <c r="O96" s="1456"/>
      <c r="P96" s="1456"/>
      <c r="Q96" s="1456"/>
      <c r="R96" s="1456"/>
      <c r="S96" s="1456"/>
      <c r="T96" s="1456"/>
      <c r="U96" s="1456"/>
      <c r="V96" s="1456"/>
      <c r="W96" s="1456"/>
      <c r="X96" s="1456"/>
      <c r="Y96" s="1456"/>
      <c r="Z96" s="1456"/>
      <c r="AA96" s="1456"/>
      <c r="AB96" s="1456"/>
      <c r="AC96" s="1456"/>
      <c r="AD96" s="1443"/>
      <c r="AE96" s="1443"/>
      <c r="AF96" s="1443"/>
      <c r="AG96" s="1443"/>
      <c r="AH96" s="1443"/>
      <c r="AI96" s="1443"/>
      <c r="AJ96" s="1443"/>
      <c r="AK96" s="1443"/>
      <c r="AL96" s="1443"/>
      <c r="AM96" s="2777"/>
      <c r="AN96" s="1431"/>
    </row>
    <row r="97" spans="1:40" ht="11.1" customHeight="1">
      <c r="A97" s="1437"/>
      <c r="B97" s="3748"/>
      <c r="C97" s="1447"/>
      <c r="D97" s="1444"/>
      <c r="E97" s="1437"/>
      <c r="F97" s="1437"/>
      <c r="G97" s="1437"/>
      <c r="H97" s="1440"/>
      <c r="I97" s="1456"/>
      <c r="J97" s="1456"/>
      <c r="K97" s="1456"/>
      <c r="L97" s="1456"/>
      <c r="M97" s="1456"/>
      <c r="N97" s="1456"/>
      <c r="O97" s="1456"/>
      <c r="P97" s="1456"/>
      <c r="Q97" s="1456"/>
      <c r="R97" s="1456"/>
      <c r="S97" s="1456"/>
      <c r="T97" s="1456"/>
      <c r="U97" s="1456"/>
      <c r="V97" s="1456"/>
      <c r="W97" s="1456"/>
      <c r="X97" s="1456"/>
      <c r="Y97" s="1456"/>
      <c r="Z97" s="1456"/>
      <c r="AA97" s="1456"/>
      <c r="AB97" s="1456"/>
      <c r="AC97" s="1456"/>
      <c r="AD97" s="1443"/>
      <c r="AE97" s="1443"/>
      <c r="AF97" s="1443"/>
      <c r="AG97" s="1443"/>
      <c r="AH97" s="1443"/>
      <c r="AI97" s="1443"/>
      <c r="AJ97" s="1443"/>
      <c r="AK97" s="1443"/>
      <c r="AL97" s="1443"/>
      <c r="AM97" s="2777"/>
      <c r="AN97" s="1431"/>
    </row>
    <row r="98" spans="1:40" ht="5.0999999999999996" customHeight="1">
      <c r="A98" s="1437"/>
      <c r="B98" s="3748"/>
      <c r="C98" s="1447"/>
      <c r="D98" s="1444"/>
      <c r="E98" s="1437"/>
      <c r="F98" s="1437"/>
      <c r="G98" s="1437"/>
      <c r="H98" s="1440"/>
      <c r="I98" s="1456"/>
      <c r="J98" s="1456"/>
      <c r="K98" s="1456"/>
      <c r="L98" s="1456"/>
      <c r="M98" s="1456"/>
      <c r="N98" s="1456"/>
      <c r="O98" s="1456"/>
      <c r="P98" s="1456"/>
      <c r="Q98" s="1456"/>
      <c r="R98" s="1456"/>
      <c r="S98" s="1456"/>
      <c r="T98" s="1456"/>
      <c r="U98" s="1456"/>
      <c r="V98" s="1456"/>
      <c r="W98" s="1456"/>
      <c r="X98" s="1456"/>
      <c r="Y98" s="1456"/>
      <c r="Z98" s="1456"/>
      <c r="AA98" s="1456"/>
      <c r="AB98" s="1456"/>
      <c r="AC98" s="1456"/>
      <c r="AD98" s="1445"/>
      <c r="AE98" s="1445"/>
      <c r="AF98" s="1445"/>
      <c r="AG98" s="1445"/>
      <c r="AH98" s="1445"/>
      <c r="AI98" s="1445"/>
      <c r="AJ98" s="1445"/>
      <c r="AK98" s="1445"/>
      <c r="AL98" s="1445"/>
      <c r="AM98" s="2777"/>
      <c r="AN98" s="1431"/>
    </row>
    <row r="99" spans="1:40" ht="10.5" customHeight="1">
      <c r="A99" s="1437"/>
      <c r="B99" s="3748"/>
      <c r="C99" s="1444"/>
      <c r="D99" s="1444"/>
      <c r="E99" s="1437"/>
      <c r="F99" s="1437"/>
      <c r="G99" s="1437"/>
      <c r="H99" s="1433"/>
      <c r="I99" s="1437"/>
      <c r="J99" s="1437"/>
      <c r="K99" s="1437"/>
      <c r="L99" s="1437"/>
      <c r="M99" s="1437"/>
      <c r="N99" s="1437"/>
      <c r="O99" s="1437"/>
      <c r="P99" s="1433"/>
      <c r="Q99" s="1433"/>
      <c r="R99" s="1433"/>
      <c r="S99" s="1433"/>
      <c r="T99" s="1433"/>
      <c r="U99" s="1433"/>
      <c r="V99" s="1433"/>
      <c r="W99" s="1448"/>
      <c r="X99" s="1448"/>
      <c r="Y99" s="1448"/>
      <c r="Z99" s="1448"/>
      <c r="AA99" s="1448"/>
      <c r="AB99" s="1448"/>
      <c r="AC99" s="1448"/>
      <c r="AD99" s="1445"/>
      <c r="AE99" s="1445"/>
      <c r="AF99" s="1445"/>
      <c r="AG99" s="1445"/>
      <c r="AH99" s="1445"/>
      <c r="AI99" s="1445"/>
      <c r="AJ99" s="1445"/>
      <c r="AK99" s="1445"/>
      <c r="AL99" s="1445"/>
      <c r="AM99" s="2777"/>
      <c r="AN99" s="1431"/>
    </row>
    <row r="100" spans="1:40" ht="10.5" customHeight="1">
      <c r="A100" s="1437"/>
      <c r="B100" s="3748"/>
      <c r="C100" s="1444"/>
      <c r="D100" s="1444"/>
      <c r="E100" s="1437"/>
      <c r="F100" s="1437"/>
      <c r="G100" s="1437"/>
      <c r="H100" s="1433"/>
      <c r="I100" s="1437"/>
      <c r="J100" s="1437"/>
      <c r="K100" s="1437"/>
      <c r="L100" s="1437"/>
      <c r="M100" s="1437"/>
      <c r="N100" s="1437"/>
      <c r="O100" s="1437"/>
      <c r="P100" s="1433"/>
      <c r="Q100" s="1433"/>
      <c r="R100" s="1433"/>
      <c r="S100" s="1433"/>
      <c r="T100" s="1433"/>
      <c r="U100" s="1433"/>
      <c r="V100" s="1433"/>
      <c r="W100" s="1448"/>
      <c r="X100" s="1448"/>
      <c r="Y100" s="1448"/>
      <c r="Z100" s="1448"/>
      <c r="AA100" s="1448"/>
      <c r="AB100" s="1448"/>
      <c r="AC100" s="1448"/>
      <c r="AD100" s="1448"/>
      <c r="AE100" s="1448"/>
      <c r="AF100" s="1445"/>
      <c r="AG100" s="1445"/>
      <c r="AH100" s="1445"/>
      <c r="AI100" s="1445"/>
      <c r="AJ100" s="1445"/>
      <c r="AK100" s="1445"/>
      <c r="AL100" s="1445"/>
      <c r="AM100" s="2777"/>
      <c r="AN100" s="1431"/>
    </row>
    <row r="101" spans="1:40" ht="10.5" customHeight="1">
      <c r="A101" s="1437"/>
      <c r="B101" s="3748"/>
      <c r="C101" s="1444"/>
      <c r="D101" s="1444"/>
      <c r="E101" s="1437"/>
      <c r="F101" s="1437"/>
      <c r="G101" s="1437"/>
      <c r="H101" s="1433"/>
      <c r="I101" s="1437"/>
      <c r="J101" s="1437"/>
      <c r="K101" s="1437"/>
      <c r="L101" s="1437"/>
      <c r="M101" s="1437"/>
      <c r="N101" s="1437"/>
      <c r="O101" s="1437"/>
      <c r="P101" s="1433"/>
      <c r="Q101" s="1433"/>
      <c r="R101" s="1433"/>
      <c r="S101" s="1433"/>
      <c r="T101" s="1433"/>
      <c r="U101" s="1433"/>
      <c r="V101" s="1433"/>
      <c r="W101" s="1448"/>
      <c r="X101" s="1448"/>
      <c r="Y101" s="1448"/>
      <c r="Z101" s="1448"/>
      <c r="AA101" s="1448"/>
      <c r="AB101" s="1448"/>
      <c r="AC101" s="1448"/>
      <c r="AD101" s="1445"/>
      <c r="AE101" s="1445"/>
      <c r="AF101" s="1445"/>
      <c r="AG101" s="1445"/>
      <c r="AH101" s="1445"/>
      <c r="AI101" s="5544"/>
      <c r="AJ101" s="5544"/>
      <c r="AK101" s="5544"/>
      <c r="AL101" s="1445"/>
      <c r="AM101" s="2777"/>
      <c r="AN101" s="1431"/>
    </row>
    <row r="102" spans="1:40" ht="9.9" customHeight="1">
      <c r="A102" s="1437"/>
      <c r="B102" s="3747"/>
      <c r="C102" s="1433"/>
      <c r="D102" s="1444"/>
      <c r="E102" s="1437"/>
      <c r="F102" s="1437"/>
      <c r="G102" s="1437"/>
      <c r="H102" s="1433"/>
      <c r="I102" s="1437"/>
      <c r="J102" s="1437"/>
      <c r="K102" s="1437"/>
      <c r="L102" s="1437"/>
      <c r="M102" s="1437"/>
      <c r="N102" s="1437"/>
      <c r="O102" s="1437"/>
      <c r="P102" s="1433"/>
      <c r="Q102" s="1433"/>
      <c r="R102" s="1433"/>
      <c r="S102" s="1433"/>
      <c r="T102" s="1433"/>
      <c r="U102" s="1433"/>
      <c r="V102" s="5544"/>
      <c r="W102" s="5544"/>
      <c r="X102" s="5543"/>
      <c r="Y102" s="5543"/>
      <c r="Z102" s="5543"/>
      <c r="AA102" s="5543"/>
      <c r="AB102" s="5543"/>
      <c r="AC102" s="5543"/>
      <c r="AD102" s="5543"/>
      <c r="AE102" s="5543"/>
      <c r="AF102" s="5543"/>
      <c r="AG102" s="5543"/>
      <c r="AH102" s="5543"/>
      <c r="AI102" s="5543"/>
      <c r="AJ102" s="5543"/>
      <c r="AK102" s="5543"/>
      <c r="AL102" s="1445"/>
      <c r="AM102" s="2777"/>
      <c r="AN102" s="1431"/>
    </row>
    <row r="103" spans="1:40" ht="9.9" customHeight="1">
      <c r="A103" s="1437"/>
      <c r="B103" s="3748"/>
      <c r="C103" s="1444"/>
      <c r="D103" s="1444"/>
      <c r="E103" s="1437"/>
      <c r="F103" s="1437"/>
      <c r="G103" s="1437"/>
      <c r="H103" s="1433"/>
      <c r="I103" s="1437"/>
      <c r="J103" s="1437"/>
      <c r="K103" s="1437"/>
      <c r="L103" s="1437"/>
      <c r="M103" s="1437"/>
      <c r="N103" s="1437"/>
      <c r="O103" s="1437"/>
      <c r="P103" s="1433"/>
      <c r="Q103" s="1433"/>
      <c r="R103" s="1433"/>
      <c r="S103" s="1433"/>
      <c r="T103" s="1433"/>
      <c r="U103" s="1433"/>
      <c r="V103" s="5544"/>
      <c r="W103" s="5544"/>
      <c r="X103" s="5543"/>
      <c r="Y103" s="5543"/>
      <c r="Z103" s="5543"/>
      <c r="AA103" s="5543"/>
      <c r="AB103" s="5543"/>
      <c r="AC103" s="5543"/>
      <c r="AD103" s="5543"/>
      <c r="AE103" s="5543"/>
      <c r="AF103" s="5543"/>
      <c r="AG103" s="5543"/>
      <c r="AH103" s="5543"/>
      <c r="AI103" s="5543"/>
      <c r="AJ103" s="5543"/>
      <c r="AK103" s="5543"/>
      <c r="AL103" s="1445"/>
      <c r="AM103" s="2777"/>
      <c r="AN103" s="1431"/>
    </row>
    <row r="104" spans="1:40" ht="11.1" customHeight="1">
      <c r="A104" s="1437"/>
      <c r="B104" s="3748"/>
      <c r="C104" s="1444"/>
      <c r="D104" s="1444"/>
      <c r="E104" s="1437"/>
      <c r="F104" s="1437"/>
      <c r="G104" s="1437"/>
      <c r="H104" s="1433"/>
      <c r="I104" s="1437"/>
      <c r="J104" s="1437"/>
      <c r="K104" s="1437"/>
      <c r="L104" s="1437"/>
      <c r="M104" s="1437"/>
      <c r="N104" s="1437"/>
      <c r="O104" s="1437"/>
      <c r="P104" s="1433"/>
      <c r="Q104" s="1433"/>
      <c r="R104" s="1433"/>
      <c r="S104" s="1433"/>
      <c r="T104" s="1433"/>
      <c r="U104" s="1433"/>
      <c r="V104" s="1449"/>
      <c r="W104" s="1449"/>
      <c r="X104" s="1450"/>
      <c r="Y104" s="1450"/>
      <c r="Z104" s="1450"/>
      <c r="AA104" s="1450"/>
      <c r="AB104" s="1450"/>
      <c r="AC104" s="1450"/>
      <c r="AD104" s="1450"/>
      <c r="AE104" s="1450"/>
      <c r="AF104" s="1450"/>
      <c r="AG104" s="1450"/>
      <c r="AH104" s="1450"/>
      <c r="AI104" s="1450"/>
      <c r="AJ104" s="1450"/>
      <c r="AK104" s="1450"/>
      <c r="AL104" s="1445"/>
      <c r="AM104" s="2777"/>
      <c r="AN104" s="1431"/>
    </row>
    <row r="105" spans="1:40" ht="11.1" customHeight="1">
      <c r="A105" s="1490"/>
      <c r="B105" s="3750"/>
      <c r="C105" s="1491"/>
      <c r="D105" s="1491"/>
      <c r="E105" s="1490"/>
      <c r="F105" s="1490"/>
      <c r="G105" s="1490"/>
      <c r="H105" s="1492"/>
      <c r="I105" s="1490"/>
      <c r="J105" s="1490"/>
      <c r="K105" s="1490"/>
      <c r="L105" s="1490"/>
      <c r="M105" s="1490"/>
      <c r="N105" s="1490"/>
      <c r="O105" s="1490"/>
      <c r="P105" s="1492"/>
      <c r="Q105" s="1492"/>
      <c r="R105" s="1492"/>
      <c r="S105" s="1492"/>
      <c r="T105" s="1492"/>
      <c r="U105" s="1492"/>
      <c r="V105" s="1492"/>
      <c r="W105" s="1493"/>
      <c r="X105" s="1493"/>
      <c r="Y105" s="1493"/>
      <c r="Z105" s="1493"/>
      <c r="AA105" s="1493"/>
      <c r="AB105" s="1493"/>
      <c r="AC105" s="1493"/>
      <c r="AD105" s="1432"/>
      <c r="AE105" s="1432"/>
      <c r="AF105" s="1432"/>
      <c r="AG105" s="1432"/>
      <c r="AH105" s="1432"/>
      <c r="AI105" s="1432"/>
      <c r="AJ105" s="1432"/>
      <c r="AK105" s="1432"/>
      <c r="AL105" s="1432"/>
      <c r="AM105" s="1431"/>
      <c r="AN105" s="1431"/>
    </row>
    <row r="106" spans="1:40" ht="11.1" customHeight="1">
      <c r="A106" s="1490"/>
      <c r="B106" s="3751"/>
      <c r="C106" s="1492"/>
      <c r="D106" s="1491"/>
      <c r="E106" s="1490"/>
      <c r="F106" s="1490"/>
      <c r="G106" s="1490"/>
      <c r="H106" s="1490"/>
      <c r="I106" s="1490"/>
      <c r="J106" s="1490"/>
      <c r="K106" s="1490"/>
      <c r="L106" s="1490"/>
      <c r="M106" s="1490"/>
      <c r="N106" s="1490"/>
      <c r="O106" s="1490"/>
      <c r="P106" s="1490"/>
      <c r="Q106" s="1490"/>
      <c r="R106" s="1490"/>
      <c r="S106" s="1490"/>
      <c r="T106" s="1490"/>
      <c r="U106" s="1492"/>
      <c r="V106" s="1492"/>
      <c r="W106" s="1493"/>
      <c r="X106" s="1432"/>
      <c r="Y106" s="1432"/>
      <c r="Z106" s="1432"/>
      <c r="AA106" s="1432"/>
      <c r="AB106" s="1432"/>
      <c r="AC106" s="1432"/>
      <c r="AD106" s="1432"/>
      <c r="AE106" s="1432"/>
      <c r="AF106" s="1432"/>
      <c r="AG106" s="1432"/>
      <c r="AH106" s="1432"/>
      <c r="AI106" s="1492"/>
      <c r="AJ106" s="1492"/>
      <c r="AK106" s="1492"/>
      <c r="AL106" s="1492"/>
      <c r="AM106" s="1431"/>
      <c r="AN106" s="1431"/>
    </row>
    <row r="107" spans="1:40" ht="11.1" customHeight="1">
      <c r="A107" s="1490"/>
      <c r="B107" s="3750"/>
      <c r="C107" s="1491"/>
      <c r="D107" s="1490"/>
      <c r="E107" s="1490"/>
      <c r="F107" s="1490"/>
      <c r="G107" s="1490"/>
      <c r="H107" s="1490"/>
      <c r="I107" s="1490"/>
      <c r="J107" s="1490"/>
      <c r="K107" s="1490"/>
      <c r="L107" s="1490"/>
      <c r="M107" s="1490"/>
      <c r="N107" s="1490"/>
      <c r="O107" s="1490"/>
      <c r="P107" s="1490"/>
      <c r="Q107" s="1490"/>
      <c r="R107" s="1490"/>
      <c r="S107" s="1490"/>
      <c r="T107" s="1490"/>
      <c r="U107" s="1490"/>
      <c r="V107" s="1490"/>
      <c r="W107" s="1490"/>
      <c r="X107" s="1490"/>
      <c r="Y107" s="1490"/>
      <c r="Z107" s="1490"/>
      <c r="AA107" s="1490"/>
      <c r="AB107" s="1490"/>
      <c r="AC107" s="1490"/>
      <c r="AD107" s="1490"/>
      <c r="AE107" s="1490"/>
      <c r="AF107" s="1490"/>
      <c r="AG107" s="1490"/>
      <c r="AH107" s="1490"/>
      <c r="AI107" s="1490"/>
      <c r="AJ107" s="1490"/>
      <c r="AK107" s="1490"/>
      <c r="AL107" s="1490"/>
      <c r="AM107" s="1431"/>
      <c r="AN107" s="1431"/>
    </row>
    <row r="108" spans="1:40" ht="11.1" customHeight="1">
      <c r="A108" s="1490"/>
      <c r="B108" s="3750"/>
      <c r="C108" s="1491"/>
      <c r="D108" s="1490"/>
      <c r="E108" s="1494"/>
      <c r="F108" s="1494"/>
      <c r="G108" s="1494"/>
      <c r="H108" s="1494"/>
      <c r="I108" s="1494"/>
      <c r="J108" s="1494"/>
      <c r="K108" s="1494"/>
      <c r="L108" s="1494"/>
      <c r="M108" s="1494"/>
      <c r="N108" s="1494"/>
      <c r="O108" s="1494"/>
      <c r="P108" s="1494"/>
      <c r="Q108" s="1494"/>
      <c r="R108" s="1494"/>
      <c r="S108" s="1494"/>
      <c r="T108" s="1494"/>
      <c r="U108" s="1494"/>
      <c r="V108" s="1494"/>
      <c r="W108" s="1490"/>
      <c r="X108" s="1490"/>
      <c r="Y108" s="1490"/>
      <c r="Z108" s="1490"/>
      <c r="AA108" s="1490"/>
      <c r="AB108" s="1490"/>
      <c r="AC108" s="1490"/>
      <c r="AD108" s="1490"/>
      <c r="AE108" s="1490"/>
      <c r="AF108" s="1490"/>
      <c r="AG108" s="1490"/>
      <c r="AH108" s="1490"/>
      <c r="AI108" s="1490"/>
      <c r="AJ108" s="1490"/>
      <c r="AK108" s="1490"/>
      <c r="AL108" s="1490"/>
      <c r="AM108" s="1431"/>
      <c r="AN108" s="1431"/>
    </row>
    <row r="109" spans="1:40" ht="11.1" customHeight="1">
      <c r="A109" s="1490"/>
      <c r="B109" s="3750"/>
      <c r="C109" s="1491"/>
      <c r="D109" s="1490"/>
      <c r="E109" s="1494"/>
      <c r="F109" s="1494"/>
      <c r="G109" s="1494"/>
      <c r="H109" s="1494"/>
      <c r="I109" s="1494"/>
      <c r="J109" s="1494"/>
      <c r="K109" s="1494"/>
      <c r="L109" s="1494"/>
      <c r="M109" s="1494"/>
      <c r="N109" s="1494"/>
      <c r="O109" s="1494"/>
      <c r="P109" s="1494"/>
      <c r="Q109" s="1494"/>
      <c r="R109" s="1494"/>
      <c r="S109" s="1494"/>
      <c r="T109" s="1494"/>
      <c r="U109" s="1494"/>
      <c r="V109" s="1494"/>
      <c r="W109" s="1490"/>
      <c r="X109" s="1490"/>
      <c r="Y109" s="1490"/>
      <c r="Z109" s="1490"/>
      <c r="AA109" s="1490"/>
      <c r="AB109" s="1490"/>
      <c r="AC109" s="1490"/>
      <c r="AD109" s="1490"/>
      <c r="AE109" s="1490"/>
      <c r="AF109" s="1490"/>
      <c r="AG109" s="1490"/>
      <c r="AH109" s="1490"/>
      <c r="AI109" s="1490"/>
      <c r="AJ109" s="1490"/>
      <c r="AK109" s="1490"/>
      <c r="AL109" s="1490"/>
      <c r="AM109" s="1431"/>
      <c r="AN109" s="1431"/>
    </row>
    <row r="110" spans="1:40" ht="11.1" customHeight="1">
      <c r="A110" s="1432"/>
      <c r="B110" s="3752"/>
      <c r="C110" s="1432"/>
      <c r="D110" s="1493"/>
      <c r="E110" s="1494"/>
      <c r="F110" s="1494"/>
      <c r="G110" s="1494"/>
      <c r="H110" s="1494"/>
      <c r="I110" s="1494"/>
      <c r="J110" s="1494"/>
      <c r="K110" s="1494"/>
      <c r="L110" s="1494"/>
      <c r="M110" s="1494"/>
      <c r="N110" s="1494"/>
      <c r="O110" s="1494"/>
      <c r="P110" s="1494"/>
      <c r="Q110" s="1494"/>
      <c r="R110" s="1494"/>
      <c r="S110" s="1494"/>
      <c r="T110" s="1494"/>
      <c r="U110" s="1494"/>
      <c r="V110" s="1494"/>
      <c r="W110" s="1432"/>
      <c r="X110" s="1432"/>
      <c r="Y110" s="1432"/>
      <c r="Z110" s="1432"/>
      <c r="AA110" s="1432"/>
      <c r="AB110" s="1432"/>
      <c r="AC110" s="1432"/>
      <c r="AD110" s="1432"/>
      <c r="AE110" s="1432"/>
      <c r="AF110" s="1432"/>
      <c r="AG110" s="1432"/>
      <c r="AH110" s="1432"/>
      <c r="AI110" s="1432"/>
      <c r="AJ110" s="1432"/>
      <c r="AK110" s="1432"/>
      <c r="AL110" s="1432"/>
      <c r="AM110" s="1431"/>
      <c r="AN110" s="1431"/>
    </row>
    <row r="111" spans="1:40" ht="11.1" customHeight="1">
      <c r="A111" s="1432"/>
      <c r="B111" s="3752"/>
      <c r="C111" s="1432"/>
      <c r="D111" s="1495"/>
      <c r="E111" s="1494"/>
      <c r="F111" s="1494"/>
      <c r="G111" s="1494"/>
      <c r="H111" s="1494"/>
      <c r="I111" s="1494"/>
      <c r="J111" s="1494"/>
      <c r="K111" s="1494"/>
      <c r="L111" s="1494"/>
      <c r="M111" s="1494"/>
      <c r="N111" s="1494"/>
      <c r="O111" s="1494"/>
      <c r="P111" s="1494"/>
      <c r="Q111" s="1494"/>
      <c r="R111" s="1494"/>
      <c r="S111" s="1494"/>
      <c r="T111" s="1494"/>
      <c r="U111" s="1494"/>
      <c r="V111" s="1494"/>
      <c r="W111" s="1432"/>
      <c r="X111" s="1432"/>
      <c r="Y111" s="1432"/>
      <c r="Z111" s="1432"/>
      <c r="AA111" s="1432"/>
      <c r="AB111" s="1432"/>
      <c r="AC111" s="1432"/>
      <c r="AD111" s="1432"/>
      <c r="AE111" s="1432"/>
      <c r="AF111" s="1432"/>
      <c r="AG111" s="1432"/>
      <c r="AH111" s="1432"/>
      <c r="AI111" s="1432"/>
      <c r="AJ111" s="1432"/>
      <c r="AK111" s="1432"/>
      <c r="AL111" s="1432"/>
      <c r="AM111" s="1431"/>
      <c r="AN111" s="1431"/>
    </row>
    <row r="112" spans="1:40" ht="11.1" customHeight="1">
      <c r="A112" s="1432"/>
      <c r="B112" s="3752"/>
      <c r="C112" s="1432"/>
      <c r="D112" s="1432"/>
      <c r="E112" s="1494"/>
      <c r="F112" s="1494"/>
      <c r="G112" s="1494"/>
      <c r="H112" s="1494"/>
      <c r="I112" s="1494"/>
      <c r="J112" s="1494"/>
      <c r="K112" s="1494"/>
      <c r="L112" s="1494"/>
      <c r="M112" s="1494"/>
      <c r="N112" s="1494"/>
      <c r="O112" s="1494"/>
      <c r="P112" s="1494"/>
      <c r="Q112" s="1494"/>
      <c r="R112" s="1494"/>
      <c r="S112" s="1494"/>
      <c r="T112" s="1494"/>
      <c r="U112" s="1494"/>
      <c r="V112" s="1494"/>
      <c r="W112" s="1432"/>
      <c r="X112" s="1432"/>
      <c r="Y112" s="1432"/>
      <c r="Z112" s="1432"/>
      <c r="AA112" s="1432"/>
      <c r="AB112" s="1432"/>
      <c r="AC112" s="1432"/>
      <c r="AD112" s="1432"/>
      <c r="AE112" s="1432"/>
      <c r="AF112" s="1432"/>
      <c r="AG112" s="1432"/>
      <c r="AH112" s="1432"/>
      <c r="AI112" s="1432"/>
      <c r="AJ112" s="1432"/>
      <c r="AK112" s="1432"/>
      <c r="AL112" s="1432"/>
      <c r="AM112" s="1431"/>
      <c r="AN112" s="1431"/>
    </row>
    <row r="113" spans="1:40" ht="11.1" customHeight="1">
      <c r="AM113" s="1431"/>
      <c r="AN113" s="1431"/>
    </row>
    <row r="114" spans="1:40" ht="11.1" customHeight="1">
      <c r="A114" s="1432"/>
      <c r="B114" s="3750"/>
      <c r="C114" s="1491"/>
      <c r="D114" s="1432"/>
      <c r="E114" s="1494"/>
      <c r="F114" s="1494"/>
      <c r="G114" s="1494"/>
      <c r="H114" s="1494"/>
      <c r="I114" s="1494"/>
      <c r="J114" s="1494"/>
      <c r="K114" s="1494"/>
      <c r="L114" s="1494"/>
      <c r="M114" s="1494"/>
      <c r="N114" s="1494"/>
      <c r="O114" s="1494"/>
      <c r="P114" s="1494"/>
      <c r="Q114" s="1494"/>
      <c r="R114" s="1494"/>
      <c r="S114" s="1494"/>
      <c r="T114" s="1494"/>
      <c r="U114" s="1494"/>
      <c r="V114" s="1494"/>
      <c r="W114" s="1432"/>
      <c r="X114" s="1432"/>
      <c r="Y114" s="1432"/>
      <c r="Z114" s="1432"/>
      <c r="AA114" s="1432"/>
      <c r="AB114" s="1432"/>
      <c r="AC114" s="1432"/>
      <c r="AD114" s="1432"/>
      <c r="AE114" s="1432"/>
      <c r="AF114" s="1432"/>
      <c r="AG114" s="1432"/>
      <c r="AH114" s="1432"/>
      <c r="AI114" s="1432"/>
      <c r="AJ114" s="1432"/>
      <c r="AK114" s="1432"/>
      <c r="AL114" s="1432"/>
      <c r="AM114" s="1431"/>
      <c r="AN114" s="1431"/>
    </row>
    <row r="115" spans="1:40" ht="11.1" customHeight="1">
      <c r="A115" s="1432"/>
      <c r="B115" s="3752"/>
      <c r="C115" s="1432"/>
      <c r="D115" s="1432"/>
      <c r="E115" s="1494"/>
      <c r="F115" s="1494"/>
      <c r="G115" s="1494"/>
      <c r="H115" s="1494"/>
      <c r="I115" s="1494"/>
      <c r="J115" s="1494"/>
      <c r="K115" s="1494"/>
      <c r="L115" s="1494"/>
      <c r="M115" s="1494"/>
      <c r="N115" s="1494"/>
      <c r="O115" s="1494"/>
      <c r="P115" s="1494"/>
      <c r="Q115" s="1494"/>
      <c r="R115" s="1494"/>
      <c r="S115" s="1494"/>
      <c r="T115" s="1494"/>
      <c r="U115" s="1494"/>
      <c r="V115" s="1494"/>
      <c r="W115" s="1432"/>
      <c r="X115" s="1432"/>
      <c r="Y115" s="1432"/>
      <c r="Z115" s="1432"/>
      <c r="AA115" s="1432"/>
      <c r="AB115" s="1432"/>
      <c r="AC115" s="1432"/>
      <c r="AD115" s="1432"/>
      <c r="AE115" s="1432"/>
      <c r="AF115" s="1432"/>
      <c r="AG115" s="1432"/>
      <c r="AH115" s="1432"/>
      <c r="AI115" s="1432"/>
      <c r="AJ115" s="1432"/>
      <c r="AK115" s="1432"/>
      <c r="AL115" s="1432"/>
      <c r="AM115" s="1431"/>
      <c r="AN115" s="1431"/>
    </row>
    <row r="116" spans="1:40" ht="11.1" customHeight="1">
      <c r="A116" s="1432"/>
      <c r="B116" s="3752"/>
      <c r="C116" s="1432"/>
      <c r="D116" s="1490"/>
      <c r="E116" s="1494"/>
      <c r="F116" s="1494"/>
      <c r="G116" s="1494"/>
      <c r="H116" s="1494"/>
      <c r="I116" s="1494"/>
      <c r="J116" s="1494"/>
      <c r="K116" s="1494"/>
      <c r="L116" s="1494"/>
      <c r="M116" s="1494"/>
      <c r="N116" s="1494"/>
      <c r="O116" s="1494"/>
      <c r="P116" s="1494"/>
      <c r="Q116" s="1494"/>
      <c r="R116" s="1494"/>
      <c r="S116" s="1494"/>
      <c r="T116" s="1494"/>
      <c r="U116" s="1494"/>
      <c r="V116" s="1494"/>
      <c r="W116" s="1432"/>
      <c r="X116" s="1432"/>
      <c r="Y116" s="1432"/>
      <c r="Z116" s="1432"/>
      <c r="AA116" s="1432"/>
      <c r="AB116" s="1432"/>
      <c r="AC116" s="1432"/>
      <c r="AD116" s="1432"/>
      <c r="AE116" s="1432"/>
      <c r="AF116" s="1432"/>
      <c r="AG116" s="1432"/>
      <c r="AH116" s="1432"/>
      <c r="AI116" s="1432"/>
      <c r="AJ116" s="1432"/>
      <c r="AK116" s="1432"/>
      <c r="AL116" s="1432"/>
      <c r="AM116" s="1431"/>
      <c r="AN116" s="1431"/>
    </row>
    <row r="117" spans="1:40" ht="11.1" customHeight="1">
      <c r="A117" s="1432"/>
      <c r="B117" s="3752"/>
      <c r="C117" s="1432"/>
      <c r="D117" s="1493"/>
      <c r="E117" s="1494"/>
      <c r="F117" s="1494"/>
      <c r="G117" s="1494"/>
      <c r="H117" s="1494"/>
      <c r="I117" s="1494"/>
      <c r="J117" s="1494"/>
      <c r="K117" s="1494"/>
      <c r="L117" s="1494"/>
      <c r="M117" s="1494"/>
      <c r="N117" s="1494"/>
      <c r="O117" s="1494"/>
      <c r="P117" s="1494"/>
      <c r="Q117" s="1494"/>
      <c r="R117" s="1494"/>
      <c r="S117" s="1494"/>
      <c r="T117" s="1494"/>
      <c r="U117" s="1494"/>
      <c r="V117" s="1494"/>
      <c r="W117" s="1432"/>
      <c r="X117" s="1432"/>
      <c r="Y117" s="1432"/>
      <c r="Z117" s="1432"/>
      <c r="AA117" s="1432"/>
      <c r="AB117" s="1432"/>
      <c r="AC117" s="1432"/>
      <c r="AD117" s="1432"/>
      <c r="AE117" s="1432"/>
      <c r="AF117" s="1432"/>
      <c r="AG117" s="1432"/>
      <c r="AH117" s="1432"/>
      <c r="AI117" s="1432"/>
      <c r="AJ117" s="1432"/>
      <c r="AK117" s="1432"/>
      <c r="AL117" s="1432"/>
      <c r="AM117" s="1431"/>
      <c r="AN117" s="1431"/>
    </row>
    <row r="118" spans="1:40" ht="11.1" customHeight="1">
      <c r="A118" s="1432"/>
      <c r="B118" s="3752"/>
      <c r="C118" s="1432"/>
      <c r="D118" s="1495"/>
      <c r="E118" s="1494"/>
      <c r="F118" s="1494"/>
      <c r="G118" s="1494"/>
      <c r="H118" s="1494"/>
      <c r="I118" s="1494"/>
      <c r="J118" s="1494"/>
      <c r="K118" s="1494"/>
      <c r="L118" s="1494"/>
      <c r="M118" s="1494"/>
      <c r="N118" s="1494"/>
      <c r="O118" s="1494"/>
      <c r="P118" s="1494"/>
      <c r="Q118" s="1494"/>
      <c r="R118" s="1494"/>
      <c r="S118" s="1494"/>
      <c r="T118" s="1494"/>
      <c r="U118" s="1494"/>
      <c r="V118" s="1494"/>
      <c r="W118" s="1432"/>
      <c r="X118" s="1432"/>
      <c r="Y118" s="1432"/>
      <c r="Z118" s="1432"/>
      <c r="AA118" s="1432"/>
      <c r="AB118" s="1432"/>
      <c r="AC118" s="1432"/>
      <c r="AD118" s="1432"/>
      <c r="AE118" s="1432"/>
      <c r="AF118" s="1432"/>
      <c r="AG118" s="1432"/>
      <c r="AH118" s="1432"/>
      <c r="AI118" s="1432"/>
      <c r="AJ118" s="1432"/>
      <c r="AK118" s="1432"/>
      <c r="AL118" s="1432"/>
      <c r="AM118" s="1431"/>
      <c r="AN118" s="1431"/>
    </row>
    <row r="119" spans="1:40" ht="16.5" customHeight="1">
      <c r="A119" s="1432"/>
      <c r="B119" s="3752"/>
      <c r="C119" s="1432"/>
      <c r="D119" s="1432"/>
      <c r="E119" s="1494"/>
      <c r="F119" s="1494"/>
      <c r="G119" s="1494"/>
      <c r="H119" s="1494"/>
      <c r="I119" s="1494"/>
      <c r="J119" s="1494"/>
      <c r="K119" s="1494"/>
      <c r="L119" s="1494"/>
      <c r="M119" s="1494"/>
      <c r="N119" s="1494"/>
      <c r="O119" s="1494"/>
      <c r="P119" s="1494"/>
      <c r="Q119" s="1494"/>
      <c r="R119" s="1494"/>
      <c r="S119" s="1494"/>
      <c r="T119" s="1494"/>
      <c r="U119" s="1494"/>
      <c r="V119" s="1494"/>
      <c r="W119" s="1432"/>
      <c r="X119" s="1432"/>
      <c r="Y119" s="1432"/>
      <c r="Z119" s="1432"/>
      <c r="AA119" s="1432"/>
      <c r="AB119" s="1432"/>
      <c r="AC119" s="1432"/>
      <c r="AD119" s="1432"/>
      <c r="AE119" s="1432"/>
      <c r="AF119" s="1432"/>
      <c r="AG119" s="1432"/>
      <c r="AH119" s="1432"/>
      <c r="AI119" s="1432"/>
      <c r="AJ119" s="1432"/>
      <c r="AK119" s="1432"/>
      <c r="AL119" s="1432"/>
      <c r="AM119" s="1431"/>
      <c r="AN119" s="1431"/>
    </row>
    <row r="120" spans="1:40" ht="16.5" customHeight="1">
      <c r="A120" s="1496"/>
      <c r="B120" s="3754"/>
      <c r="C120" s="1496"/>
      <c r="D120" s="1496"/>
      <c r="E120" s="1494"/>
      <c r="F120" s="1494"/>
      <c r="G120" s="1494"/>
      <c r="H120" s="1494"/>
      <c r="I120" s="1494"/>
      <c r="J120" s="1494"/>
      <c r="K120" s="1494"/>
      <c r="L120" s="1494"/>
      <c r="M120" s="1494"/>
      <c r="N120" s="1494"/>
      <c r="O120" s="1494"/>
      <c r="P120" s="1494"/>
      <c r="Q120" s="1494"/>
      <c r="R120" s="1494"/>
      <c r="S120" s="1494"/>
      <c r="T120" s="1494"/>
      <c r="U120" s="1494"/>
      <c r="V120" s="1494"/>
      <c r="W120" s="1496"/>
      <c r="X120" s="1496"/>
      <c r="Y120" s="1496"/>
      <c r="Z120" s="1496"/>
      <c r="AA120" s="1496"/>
      <c r="AB120" s="1496"/>
      <c r="AC120" s="1496"/>
      <c r="AD120" s="1496"/>
      <c r="AE120" s="1496"/>
      <c r="AF120" s="1496"/>
      <c r="AG120" s="1496"/>
      <c r="AH120" s="1496"/>
      <c r="AI120" s="1496"/>
      <c r="AJ120" s="1496"/>
      <c r="AK120" s="1496"/>
      <c r="AL120" s="1496"/>
      <c r="AM120" s="1431"/>
      <c r="AN120" s="1431"/>
    </row>
    <row r="121" spans="1:40" ht="16.5" customHeight="1">
      <c r="A121" s="1496"/>
      <c r="B121" s="3754"/>
      <c r="C121" s="1496"/>
      <c r="D121" s="1496"/>
      <c r="E121" s="1496"/>
      <c r="F121" s="1496"/>
      <c r="G121" s="1496"/>
      <c r="H121" s="1496"/>
      <c r="I121" s="1496"/>
      <c r="J121" s="1496"/>
      <c r="K121" s="1496"/>
      <c r="L121" s="1496"/>
      <c r="M121" s="1496"/>
      <c r="N121" s="1496"/>
      <c r="O121" s="1496"/>
      <c r="P121" s="1496"/>
      <c r="Q121" s="1496"/>
      <c r="R121" s="1496"/>
      <c r="S121" s="1496"/>
      <c r="T121" s="1496"/>
      <c r="U121" s="1496"/>
      <c r="V121" s="1496"/>
      <c r="W121" s="1496"/>
      <c r="X121" s="1496"/>
      <c r="Y121" s="1496"/>
      <c r="Z121" s="1496"/>
      <c r="AA121" s="1496"/>
      <c r="AB121" s="1496"/>
      <c r="AC121" s="1496"/>
      <c r="AD121" s="1496"/>
      <c r="AE121" s="1496"/>
      <c r="AF121" s="1496"/>
      <c r="AG121" s="1496"/>
      <c r="AH121" s="1496"/>
      <c r="AI121" s="1496"/>
      <c r="AJ121" s="1496"/>
      <c r="AK121" s="1496"/>
      <c r="AL121" s="1496"/>
      <c r="AM121" s="1431"/>
      <c r="AN121" s="1431"/>
    </row>
    <row r="122" spans="1:40" ht="16.5" customHeight="1">
      <c r="A122" s="1496"/>
      <c r="B122" s="3754"/>
      <c r="C122" s="1496"/>
      <c r="D122" s="1496"/>
      <c r="E122" s="1496"/>
      <c r="F122" s="1496"/>
      <c r="G122" s="1496"/>
      <c r="H122" s="1496"/>
      <c r="I122" s="1496"/>
      <c r="J122" s="1496"/>
      <c r="K122" s="1496"/>
      <c r="L122" s="1496"/>
      <c r="M122" s="1496"/>
      <c r="N122" s="1496"/>
      <c r="O122" s="1496"/>
      <c r="P122" s="1496"/>
      <c r="Q122" s="1496"/>
      <c r="R122" s="1496"/>
      <c r="S122" s="1496"/>
      <c r="T122" s="1496"/>
      <c r="U122" s="1496"/>
      <c r="V122" s="1496"/>
      <c r="W122" s="1496"/>
      <c r="X122" s="1496"/>
      <c r="Y122" s="1496"/>
      <c r="Z122" s="1496"/>
      <c r="AA122" s="1496"/>
      <c r="AB122" s="1496"/>
      <c r="AC122" s="1496"/>
      <c r="AD122" s="1496"/>
      <c r="AE122" s="1496"/>
      <c r="AF122" s="1496"/>
      <c r="AG122" s="1496"/>
      <c r="AH122" s="1496"/>
      <c r="AI122" s="1496"/>
      <c r="AJ122" s="1496"/>
      <c r="AK122" s="1496"/>
      <c r="AL122" s="1496"/>
      <c r="AM122" s="1431"/>
      <c r="AN122" s="1431"/>
    </row>
    <row r="123" spans="1:40" ht="16.5" customHeight="1">
      <c r="A123" s="1496"/>
      <c r="B123" s="3754"/>
      <c r="C123" s="1496"/>
      <c r="D123" s="1496"/>
      <c r="E123" s="1496"/>
      <c r="F123" s="1496"/>
      <c r="G123" s="1496"/>
      <c r="H123" s="1496"/>
      <c r="I123" s="1496"/>
      <c r="J123" s="1496"/>
      <c r="K123" s="1496"/>
      <c r="L123" s="1496"/>
      <c r="M123" s="1496"/>
      <c r="N123" s="1496"/>
      <c r="O123" s="1496"/>
      <c r="P123" s="1496"/>
      <c r="Q123" s="1496"/>
      <c r="R123" s="1496"/>
      <c r="S123" s="1496"/>
      <c r="T123" s="1496"/>
      <c r="U123" s="1496"/>
      <c r="V123" s="1496"/>
      <c r="W123" s="1496"/>
      <c r="X123" s="1496"/>
      <c r="Y123" s="1496"/>
      <c r="Z123" s="1496"/>
      <c r="AA123" s="1496"/>
      <c r="AB123" s="1496"/>
      <c r="AC123" s="1496"/>
      <c r="AD123" s="1496"/>
      <c r="AE123" s="1496"/>
      <c r="AF123" s="1496"/>
      <c r="AG123" s="1496"/>
      <c r="AH123" s="1496"/>
      <c r="AI123" s="1496"/>
      <c r="AJ123" s="1496"/>
      <c r="AK123" s="1496"/>
      <c r="AL123" s="1496"/>
      <c r="AM123" s="1431"/>
      <c r="AN123" s="1431"/>
    </row>
    <row r="124" spans="1:40" ht="16.5" customHeight="1">
      <c r="B124" s="3754"/>
      <c r="C124" s="1431"/>
      <c r="D124" s="1431"/>
      <c r="E124" s="1431"/>
      <c r="F124" s="1431"/>
      <c r="G124" s="1431"/>
      <c r="H124" s="1431"/>
      <c r="I124" s="1431"/>
      <c r="J124" s="1431"/>
      <c r="K124" s="1431"/>
      <c r="L124" s="1431"/>
      <c r="M124" s="1431"/>
      <c r="N124" s="1431"/>
      <c r="O124" s="1431"/>
      <c r="P124" s="1431"/>
      <c r="Q124" s="1431"/>
      <c r="R124" s="1431"/>
      <c r="S124" s="1431"/>
      <c r="T124" s="1431"/>
      <c r="U124" s="1431"/>
      <c r="V124" s="1431"/>
      <c r="W124" s="1431"/>
      <c r="X124" s="1431"/>
      <c r="Y124" s="1431"/>
      <c r="Z124" s="1431"/>
      <c r="AA124" s="1431"/>
      <c r="AB124" s="1431"/>
      <c r="AC124" s="1431"/>
      <c r="AD124" s="1431"/>
      <c r="AE124" s="1431"/>
      <c r="AF124" s="1431"/>
      <c r="AG124" s="1431"/>
      <c r="AH124" s="1431"/>
      <c r="AI124" s="1431"/>
      <c r="AJ124" s="1431"/>
      <c r="AK124" s="1431"/>
      <c r="AL124" s="1431"/>
      <c r="AM124" s="1431"/>
      <c r="AN124" s="1431"/>
    </row>
    <row r="125" spans="1:40" ht="16.5" customHeight="1">
      <c r="B125" s="3754"/>
      <c r="C125" s="1431"/>
      <c r="D125" s="1431"/>
      <c r="E125" s="1431"/>
      <c r="F125" s="1431"/>
      <c r="G125" s="1431"/>
      <c r="H125" s="1431"/>
      <c r="I125" s="1431"/>
      <c r="J125" s="1431"/>
      <c r="K125" s="1431"/>
      <c r="L125" s="1431"/>
      <c r="M125" s="1431"/>
      <c r="N125" s="1431"/>
      <c r="O125" s="1431"/>
      <c r="P125" s="1431"/>
      <c r="Q125" s="1431"/>
      <c r="R125" s="1431"/>
      <c r="S125" s="1431"/>
      <c r="T125" s="1431"/>
      <c r="U125" s="1431"/>
      <c r="V125" s="1431"/>
      <c r="W125" s="1431"/>
      <c r="X125" s="1431"/>
      <c r="Y125" s="1431"/>
      <c r="Z125" s="1431"/>
      <c r="AA125" s="1431"/>
      <c r="AB125" s="1431"/>
      <c r="AC125" s="1431"/>
      <c r="AD125" s="1431"/>
      <c r="AE125" s="1431"/>
      <c r="AF125" s="1431"/>
      <c r="AG125" s="1431"/>
      <c r="AH125" s="1431"/>
      <c r="AI125" s="1431"/>
      <c r="AJ125" s="1431"/>
      <c r="AK125" s="1431"/>
      <c r="AL125" s="1431"/>
      <c r="AM125" s="1431"/>
      <c r="AN125" s="1431"/>
    </row>
    <row r="126" spans="1:40" ht="8.1" customHeight="1">
      <c r="B126" s="3754"/>
      <c r="C126" s="1431"/>
      <c r="D126" s="1431"/>
      <c r="E126" s="1431"/>
      <c r="F126" s="1431"/>
      <c r="G126" s="1431"/>
      <c r="H126" s="1431"/>
      <c r="I126" s="1431"/>
      <c r="J126" s="1431"/>
      <c r="K126" s="1431"/>
      <c r="L126" s="1431"/>
      <c r="M126" s="1431"/>
      <c r="N126" s="1431"/>
      <c r="O126" s="1431"/>
      <c r="P126" s="1431"/>
      <c r="Q126" s="1431"/>
      <c r="R126" s="1431"/>
      <c r="S126" s="1431"/>
      <c r="T126" s="1431"/>
      <c r="U126" s="1431"/>
      <c r="V126" s="1431"/>
      <c r="W126" s="1431"/>
      <c r="X126" s="1431"/>
      <c r="Y126" s="1431"/>
      <c r="Z126" s="1431"/>
      <c r="AA126" s="1431"/>
      <c r="AB126" s="1431"/>
      <c r="AC126" s="1431"/>
      <c r="AD126" s="1431"/>
      <c r="AE126" s="1431"/>
      <c r="AF126" s="1431"/>
      <c r="AG126" s="1431"/>
      <c r="AH126" s="1431"/>
      <c r="AI126" s="1431"/>
      <c r="AJ126" s="1431"/>
      <c r="AK126" s="1431"/>
      <c r="AL126" s="1431"/>
      <c r="AM126" s="1431"/>
      <c r="AN126" s="1431"/>
    </row>
    <row r="127" spans="1:40" ht="8.1" customHeight="1">
      <c r="B127" s="3754"/>
      <c r="C127" s="1431"/>
      <c r="D127" s="1431"/>
      <c r="E127" s="1431"/>
      <c r="F127" s="1431"/>
      <c r="G127" s="1431"/>
      <c r="H127" s="1431"/>
      <c r="I127" s="1431"/>
      <c r="J127" s="1431"/>
      <c r="K127" s="1431"/>
      <c r="L127" s="1431"/>
      <c r="M127" s="1431"/>
      <c r="N127" s="1431"/>
      <c r="O127" s="1431"/>
      <c r="P127" s="1431"/>
      <c r="Q127" s="1431"/>
      <c r="R127" s="1431"/>
      <c r="S127" s="1431"/>
      <c r="T127" s="1431"/>
      <c r="U127" s="1431"/>
      <c r="V127" s="1431"/>
      <c r="W127" s="1431"/>
      <c r="X127" s="1431"/>
      <c r="Y127" s="1431"/>
      <c r="Z127" s="1431"/>
      <c r="AA127" s="1431"/>
      <c r="AB127" s="1431"/>
      <c r="AC127" s="1431"/>
      <c r="AD127" s="1431"/>
      <c r="AE127" s="1431"/>
      <c r="AF127" s="1431"/>
      <c r="AG127" s="1431"/>
      <c r="AH127" s="1431"/>
      <c r="AI127" s="1431"/>
      <c r="AJ127" s="1431"/>
      <c r="AK127" s="1431"/>
      <c r="AL127" s="1431"/>
      <c r="AM127" s="1431"/>
      <c r="AN127" s="1431"/>
    </row>
    <row r="128" spans="1:40" ht="18" customHeight="1">
      <c r="B128" s="3754"/>
      <c r="C128" s="1431"/>
      <c r="D128" s="1431"/>
      <c r="E128" s="1431"/>
      <c r="F128" s="1431"/>
      <c r="G128" s="1431"/>
      <c r="H128" s="1431"/>
      <c r="I128" s="1431"/>
      <c r="J128" s="1431"/>
      <c r="K128" s="1431"/>
      <c r="L128" s="1431"/>
      <c r="M128" s="1431"/>
      <c r="N128" s="1431"/>
      <c r="O128" s="1431"/>
      <c r="P128" s="1431"/>
      <c r="Q128" s="1431"/>
      <c r="R128" s="1431"/>
      <c r="S128" s="1431"/>
      <c r="T128" s="1431"/>
      <c r="U128" s="1431"/>
      <c r="V128" s="1431"/>
      <c r="W128" s="1431"/>
      <c r="X128" s="1431"/>
      <c r="Y128" s="1431"/>
      <c r="Z128" s="1431"/>
      <c r="AA128" s="1431"/>
      <c r="AB128" s="1431"/>
      <c r="AC128" s="1431"/>
      <c r="AD128" s="1431"/>
      <c r="AE128" s="1431"/>
      <c r="AF128" s="1431"/>
      <c r="AG128" s="1431"/>
      <c r="AH128" s="1431"/>
      <c r="AI128" s="1431"/>
      <c r="AJ128" s="1431"/>
      <c r="AK128" s="1431"/>
      <c r="AL128" s="1431"/>
      <c r="AM128" s="1431"/>
      <c r="AN128" s="1431"/>
    </row>
    <row r="129" spans="2:40" ht="8.1" customHeight="1">
      <c r="B129" s="3754"/>
      <c r="C129" s="1431"/>
      <c r="D129" s="1431"/>
      <c r="E129" s="1431"/>
      <c r="F129" s="1431"/>
      <c r="G129" s="1431"/>
      <c r="H129" s="1431"/>
      <c r="I129" s="1431"/>
      <c r="J129" s="1431"/>
      <c r="K129" s="1431"/>
      <c r="L129" s="1431"/>
      <c r="M129" s="1431"/>
      <c r="N129" s="1431"/>
      <c r="O129" s="1431"/>
      <c r="P129" s="1431"/>
      <c r="Q129" s="1431"/>
      <c r="R129" s="1431"/>
      <c r="S129" s="1431"/>
      <c r="T129" s="1431"/>
      <c r="U129" s="1431"/>
      <c r="V129" s="1431"/>
      <c r="W129" s="1431"/>
      <c r="X129" s="1431"/>
      <c r="Y129" s="1431"/>
      <c r="Z129" s="1431"/>
      <c r="AA129" s="1431"/>
      <c r="AB129" s="1431"/>
      <c r="AC129" s="1431"/>
      <c r="AD129" s="1431"/>
      <c r="AE129" s="1431"/>
      <c r="AF129" s="1431"/>
      <c r="AG129" s="1431"/>
      <c r="AH129" s="1431"/>
      <c r="AI129" s="1431"/>
      <c r="AJ129" s="1431"/>
      <c r="AK129" s="1431"/>
      <c r="AL129" s="1431"/>
      <c r="AM129" s="1431"/>
      <c r="AN129" s="1431"/>
    </row>
    <row r="130" spans="2:40" ht="16.5" customHeight="1">
      <c r="B130" s="3754"/>
      <c r="C130" s="1431"/>
      <c r="D130" s="1431"/>
      <c r="E130" s="1431"/>
      <c r="F130" s="1431"/>
      <c r="G130" s="1431"/>
      <c r="H130" s="1431"/>
      <c r="I130" s="1431"/>
      <c r="J130" s="1431"/>
      <c r="K130" s="1431"/>
      <c r="L130" s="1431"/>
      <c r="M130" s="1431"/>
      <c r="N130" s="1431"/>
      <c r="O130" s="1431"/>
      <c r="P130" s="1431"/>
      <c r="Q130" s="1431"/>
      <c r="R130" s="1431"/>
      <c r="S130" s="1431"/>
      <c r="T130" s="1431"/>
      <c r="U130" s="1431"/>
      <c r="V130" s="1431"/>
      <c r="W130" s="1431"/>
      <c r="X130" s="1431"/>
      <c r="Y130" s="1431"/>
      <c r="Z130" s="1431"/>
      <c r="AA130" s="1431"/>
      <c r="AB130" s="1431"/>
      <c r="AC130" s="1431"/>
      <c r="AD130" s="1431"/>
      <c r="AE130" s="1431"/>
      <c r="AF130" s="1431"/>
      <c r="AG130" s="1431"/>
      <c r="AH130" s="1431"/>
      <c r="AI130" s="1431"/>
      <c r="AJ130" s="1431"/>
      <c r="AK130" s="1431"/>
      <c r="AL130" s="1431"/>
      <c r="AM130" s="1431"/>
      <c r="AN130" s="1431"/>
    </row>
    <row r="131" spans="2:40" ht="16.5" customHeight="1">
      <c r="B131" s="3754"/>
      <c r="C131" s="1431"/>
      <c r="D131" s="1431"/>
      <c r="E131" s="1431"/>
      <c r="F131" s="1431"/>
      <c r="G131" s="1431"/>
      <c r="H131" s="1431"/>
      <c r="I131" s="1431"/>
      <c r="J131" s="1431"/>
      <c r="K131" s="1431"/>
      <c r="L131" s="1431"/>
      <c r="M131" s="1431"/>
      <c r="N131" s="1431"/>
      <c r="O131" s="1431"/>
      <c r="P131" s="1431"/>
      <c r="Q131" s="1431"/>
      <c r="R131" s="1431"/>
      <c r="S131" s="1431"/>
      <c r="T131" s="1431"/>
      <c r="U131" s="1431"/>
      <c r="V131" s="1431"/>
      <c r="W131" s="1431"/>
      <c r="X131" s="1431"/>
      <c r="Y131" s="1431"/>
      <c r="Z131" s="1431"/>
      <c r="AA131" s="1431"/>
      <c r="AB131" s="1431"/>
      <c r="AC131" s="1431"/>
      <c r="AD131" s="1431"/>
      <c r="AE131" s="1431"/>
      <c r="AF131" s="1431"/>
      <c r="AG131" s="1431"/>
      <c r="AH131" s="1431"/>
      <c r="AI131" s="1431"/>
      <c r="AJ131" s="1431"/>
      <c r="AK131" s="1431"/>
      <c r="AL131" s="1431"/>
      <c r="AM131" s="1431"/>
      <c r="AN131" s="1431"/>
    </row>
    <row r="132" spans="2:40" ht="16.5" customHeight="1">
      <c r="B132" s="3754"/>
      <c r="C132" s="1431"/>
      <c r="D132" s="1431"/>
      <c r="E132" s="1431"/>
      <c r="F132" s="1431"/>
      <c r="G132" s="1431"/>
      <c r="H132" s="1431"/>
      <c r="I132" s="1431"/>
      <c r="J132" s="1431"/>
      <c r="K132" s="1431"/>
      <c r="L132" s="1431"/>
      <c r="M132" s="1431"/>
      <c r="N132" s="1431"/>
      <c r="O132" s="1431"/>
      <c r="P132" s="1431"/>
      <c r="Q132" s="1431"/>
      <c r="R132" s="1431"/>
      <c r="S132" s="1431"/>
      <c r="T132" s="1431"/>
      <c r="U132" s="1431"/>
      <c r="V132" s="1431"/>
      <c r="W132" s="1431"/>
      <c r="X132" s="1431"/>
      <c r="Y132" s="1431"/>
      <c r="Z132" s="1431"/>
      <c r="AA132" s="1431"/>
      <c r="AB132" s="1431"/>
      <c r="AC132" s="1431"/>
      <c r="AD132" s="1431"/>
      <c r="AE132" s="1431"/>
      <c r="AF132" s="1431"/>
      <c r="AG132" s="1431"/>
      <c r="AH132" s="1431"/>
      <c r="AI132" s="1431"/>
      <c r="AJ132" s="1431"/>
      <c r="AK132" s="1431"/>
      <c r="AL132" s="1431"/>
      <c r="AM132" s="1431"/>
      <c r="AN132" s="1431"/>
    </row>
    <row r="133" spans="2:40" ht="16.5" customHeight="1">
      <c r="B133" s="3754"/>
      <c r="C133" s="1431"/>
      <c r="D133" s="1431"/>
    </row>
  </sheetData>
  <sheetProtection selectLockedCells="1" selectUnlockedCells="1"/>
  <mergeCells count="24">
    <mergeCell ref="AH9:AH10"/>
    <mergeCell ref="AI13:AI14"/>
    <mergeCell ref="AJ17:AJ18"/>
    <mergeCell ref="AF21:AF22"/>
    <mergeCell ref="AI9:AL10"/>
    <mergeCell ref="AI15:AL16"/>
    <mergeCell ref="AI19:AL20"/>
    <mergeCell ref="AJ13:AL14"/>
    <mergeCell ref="AK17:AL18"/>
    <mergeCell ref="AG21:AL22"/>
    <mergeCell ref="AK24:AL24"/>
    <mergeCell ref="AE25:AL26"/>
    <mergeCell ref="AE29:AL30"/>
    <mergeCell ref="A88:AM88"/>
    <mergeCell ref="X102:AK103"/>
    <mergeCell ref="AI101:AK101"/>
    <mergeCell ref="V102:W103"/>
    <mergeCell ref="AA36:AL37"/>
    <mergeCell ref="Z36:Z37"/>
    <mergeCell ref="AA33:AL33"/>
    <mergeCell ref="AA34:AL34"/>
    <mergeCell ref="AK28:AL28"/>
    <mergeCell ref="AD25:AD26"/>
    <mergeCell ref="AD29:AD30"/>
  </mergeCells>
  <printOptions horizontalCentered="1"/>
  <pageMargins left="0" right="0" top="0.43307086614173229" bottom="0" header="0" footer="0"/>
  <pageSetup paperSize="9" scale="85" firstPageNumber="7"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tabColor theme="4" tint="0.79998168889431442"/>
  </sheetPr>
  <dimension ref="A1:BN273"/>
  <sheetViews>
    <sheetView showGridLines="0" topLeftCell="D48" zoomScale="99" zoomScaleNormal="99" zoomScaleSheetLayoutView="100" workbookViewId="0">
      <selection activeCell="AU35" sqref="AU35"/>
    </sheetView>
  </sheetViews>
  <sheetFormatPr defaultColWidth="9.109375" defaultRowHeight="16.5" customHeight="1"/>
  <cols>
    <col min="1" max="1" width="1" style="1" customWidth="1"/>
    <col min="2" max="2" width="4" style="1" bestFit="1" customWidth="1"/>
    <col min="3" max="3" width="5.6640625" style="1" customWidth="1"/>
    <col min="4" max="4" width="1.33203125" style="3" customWidth="1"/>
    <col min="5" max="5" width="3.6640625" style="3" customWidth="1"/>
    <col min="6" max="8" width="3.6640625" style="1" customWidth="1"/>
    <col min="9" max="9" width="5.6640625" style="1" customWidth="1"/>
    <col min="10" max="20" width="3.6640625" style="1" customWidth="1"/>
    <col min="21" max="21" width="4.88671875" style="1" customWidth="1"/>
    <col min="22" max="22" width="3.109375" style="1" customWidth="1"/>
    <col min="23" max="28" width="3.6640625" style="9" customWidth="1"/>
    <col min="29" max="31" width="3.6640625" style="1" customWidth="1"/>
    <col min="32" max="32" width="6.6640625" style="1" customWidth="1"/>
    <col min="33" max="33" width="4.6640625" style="1404" customWidth="1"/>
    <col min="34" max="38" width="9.109375" style="10"/>
    <col min="39" max="16384" width="9.109375" style="1"/>
  </cols>
  <sheetData>
    <row r="1" spans="1:49" ht="15.9" customHeight="1">
      <c r="A1" s="387"/>
      <c r="B1" s="587"/>
      <c r="C1" s="587"/>
      <c r="D1" s="588"/>
      <c r="E1" s="588"/>
      <c r="F1" s="589"/>
      <c r="G1" s="589"/>
      <c r="H1" s="589"/>
      <c r="I1" s="587"/>
      <c r="J1" s="587"/>
      <c r="K1" s="587"/>
      <c r="L1" s="587"/>
      <c r="M1" s="587"/>
      <c r="N1" s="587"/>
      <c r="O1" s="587"/>
      <c r="P1" s="587"/>
      <c r="Q1" s="587"/>
      <c r="R1" s="587"/>
      <c r="S1" s="587"/>
      <c r="T1" s="873"/>
      <c r="U1" s="587"/>
      <c r="V1" s="587"/>
      <c r="W1" s="590"/>
      <c r="X1" s="590"/>
      <c r="Y1" s="590"/>
      <c r="Z1" s="590"/>
      <c r="AA1" s="590"/>
      <c r="AB1" s="590"/>
      <c r="AC1" s="587"/>
      <c r="AD1" s="587"/>
      <c r="AE1" s="587"/>
      <c r="AF1" s="591"/>
    </row>
    <row r="2" spans="1:49" ht="15.9" customHeight="1">
      <c r="A2" s="592"/>
      <c r="B2" s="28"/>
      <c r="C2" s="28"/>
      <c r="E2" s="258" t="s">
        <v>635</v>
      </c>
      <c r="J2" s="118"/>
      <c r="K2" s="118"/>
      <c r="L2" s="118"/>
      <c r="M2" s="118"/>
      <c r="N2" s="118"/>
      <c r="O2" s="118"/>
      <c r="P2" s="118"/>
      <c r="Q2" s="118"/>
      <c r="R2" s="118"/>
      <c r="S2" s="118"/>
      <c r="T2" s="118"/>
      <c r="U2" s="118"/>
      <c r="V2" s="11"/>
      <c r="W2" s="11"/>
      <c r="X2" s="11"/>
      <c r="Y2" s="11"/>
      <c r="Z2" s="11"/>
      <c r="AA2" s="11"/>
      <c r="AB2" s="11"/>
      <c r="AC2" s="11"/>
      <c r="AD2" s="11"/>
      <c r="AE2" s="11"/>
      <c r="AF2" s="593"/>
      <c r="AG2" s="3758"/>
    </row>
    <row r="3" spans="1:49" ht="15.9" customHeight="1">
      <c r="A3" s="594"/>
      <c r="B3" s="57"/>
      <c r="C3" s="57"/>
      <c r="E3" s="257" t="s">
        <v>636</v>
      </c>
      <c r="J3" s="66"/>
      <c r="K3" s="66"/>
      <c r="L3" s="66"/>
      <c r="M3" s="66"/>
      <c r="N3" s="66"/>
      <c r="O3" s="66"/>
      <c r="P3" s="66"/>
      <c r="Q3" s="66"/>
      <c r="R3" s="66"/>
      <c r="S3" s="66"/>
      <c r="T3" s="66"/>
      <c r="U3" s="66"/>
      <c r="V3" s="16"/>
      <c r="W3" s="16"/>
      <c r="X3" s="16"/>
      <c r="Y3" s="16"/>
      <c r="Z3" s="16"/>
      <c r="AA3" s="16"/>
      <c r="AB3" s="16"/>
      <c r="AC3" s="16"/>
      <c r="AD3" s="16"/>
      <c r="AE3" s="16"/>
      <c r="AF3" s="595"/>
      <c r="AG3" s="2359"/>
      <c r="AH3" s="64"/>
      <c r="AI3" s="64"/>
      <c r="AJ3" s="64"/>
      <c r="AK3" s="64"/>
      <c r="AL3" s="64"/>
      <c r="AM3" s="23"/>
      <c r="AN3" s="23"/>
      <c r="AO3" s="23"/>
      <c r="AP3" s="23"/>
      <c r="AQ3" s="23"/>
      <c r="AR3" s="23"/>
    </row>
    <row r="4" spans="1:49" s="2" customFormat="1" ht="15.9" customHeight="1">
      <c r="A4" s="586"/>
      <c r="B4" s="12"/>
      <c r="C4" s="12"/>
      <c r="D4" s="127"/>
      <c r="E4" s="127"/>
      <c r="F4" s="12"/>
      <c r="G4" s="12"/>
      <c r="H4" s="12"/>
      <c r="I4" s="8"/>
      <c r="J4" s="8"/>
      <c r="K4" s="8"/>
      <c r="L4" s="8"/>
      <c r="M4" s="6"/>
      <c r="N4" s="6"/>
      <c r="O4" s="6"/>
      <c r="P4" s="6"/>
      <c r="Q4" s="6"/>
      <c r="R4" s="6"/>
      <c r="S4" s="6"/>
      <c r="T4" s="6"/>
      <c r="U4" s="8"/>
      <c r="V4" s="8"/>
      <c r="AF4" s="634"/>
      <c r="AG4" s="3759"/>
      <c r="AH4" s="13"/>
      <c r="AI4" s="13"/>
      <c r="AJ4" s="13"/>
      <c r="AK4" s="13"/>
      <c r="AL4" s="13"/>
    </row>
    <row r="5" spans="1:49" s="2943" customFormat="1" ht="9.75" customHeight="1">
      <c r="A5" s="2722"/>
      <c r="B5" s="2739"/>
      <c r="C5" s="2739"/>
      <c r="D5" s="2739"/>
      <c r="E5" s="2739"/>
      <c r="F5" s="2739"/>
      <c r="G5" s="2739"/>
      <c r="H5" s="2739"/>
      <c r="I5" s="2739"/>
      <c r="J5" s="2739"/>
      <c r="K5" s="2739"/>
      <c r="L5" s="2739"/>
      <c r="M5" s="2739"/>
      <c r="N5" s="2739"/>
      <c r="O5" s="2739"/>
      <c r="P5" s="2963"/>
      <c r="Q5" s="2963"/>
      <c r="R5" s="2963"/>
      <c r="S5" s="2963"/>
      <c r="T5" s="2963"/>
      <c r="U5" s="2963"/>
      <c r="V5" s="5649" t="s">
        <v>2831</v>
      </c>
      <c r="W5" s="5649"/>
      <c r="X5" s="5649"/>
      <c r="Y5" s="5649"/>
      <c r="Z5" s="5649"/>
      <c r="AA5" s="5649"/>
      <c r="AB5" s="5649"/>
      <c r="AC5" s="2963"/>
      <c r="AD5" s="2963"/>
      <c r="AE5" s="2963"/>
      <c r="AF5" s="2964"/>
      <c r="AG5" s="1726"/>
      <c r="AH5" s="1687"/>
      <c r="AI5" s="1687"/>
      <c r="AJ5" s="1687"/>
      <c r="AK5" s="1687"/>
      <c r="AL5" s="1687"/>
      <c r="AM5" s="1687"/>
      <c r="AN5" s="1687"/>
      <c r="AO5" s="1687"/>
      <c r="AP5" s="1687"/>
      <c r="AQ5" s="1687"/>
      <c r="AR5" s="1687"/>
      <c r="AS5" s="1687"/>
      <c r="AT5" s="1687"/>
      <c r="AU5" s="1687"/>
      <c r="AV5" s="1687"/>
      <c r="AW5" s="1687"/>
    </row>
    <row r="6" spans="1:49" s="2943" customFormat="1" ht="9.75" customHeight="1">
      <c r="A6" s="2722"/>
      <c r="B6" s="2739"/>
      <c r="C6" s="2739"/>
      <c r="D6" s="2739"/>
      <c r="E6" s="2739"/>
      <c r="F6" s="2739"/>
      <c r="G6" s="2739"/>
      <c r="H6" s="2739"/>
      <c r="I6" s="2739"/>
      <c r="J6" s="2739"/>
      <c r="K6" s="2739"/>
      <c r="L6" s="2739"/>
      <c r="M6" s="2739"/>
      <c r="N6" s="2739"/>
      <c r="O6" s="2739"/>
      <c r="P6" s="2963"/>
      <c r="Q6" s="2963"/>
      <c r="R6" s="2963"/>
      <c r="S6" s="2963"/>
      <c r="T6" s="2963"/>
      <c r="U6" s="2963"/>
      <c r="V6" s="5650" t="s">
        <v>32</v>
      </c>
      <c r="W6" s="5650"/>
      <c r="X6" s="5650"/>
      <c r="Y6" s="5650"/>
      <c r="Z6" s="5650"/>
      <c r="AA6" s="5650"/>
      <c r="AB6" s="5650"/>
      <c r="AC6" s="2963"/>
      <c r="AD6" s="2963"/>
      <c r="AE6" s="2963"/>
      <c r="AF6" s="2964"/>
      <c r="AG6" s="1726"/>
      <c r="AH6" s="1687"/>
      <c r="AI6" s="1687"/>
      <c r="AJ6" s="1687"/>
      <c r="AK6" s="1687"/>
      <c r="AL6" s="1687"/>
      <c r="AM6" s="1687"/>
      <c r="AN6" s="1687"/>
      <c r="AO6" s="1687"/>
      <c r="AP6" s="1687"/>
      <c r="AQ6" s="1687"/>
      <c r="AR6" s="1687"/>
      <c r="AS6" s="1687"/>
      <c r="AT6" s="1687"/>
      <c r="AU6" s="1687"/>
      <c r="AV6" s="1687"/>
      <c r="AW6" s="1687"/>
    </row>
    <row r="7" spans="1:49" s="2943" customFormat="1" ht="9.75" customHeight="1">
      <c r="A7" s="2965"/>
      <c r="B7" s="2963"/>
      <c r="C7" s="2963"/>
      <c r="D7" s="2966"/>
      <c r="E7" s="2966"/>
      <c r="F7" s="2963"/>
      <c r="G7" s="2963"/>
      <c r="H7" s="2963"/>
      <c r="I7" s="2963"/>
      <c r="J7" s="2963"/>
      <c r="K7" s="2963"/>
      <c r="L7" s="2963"/>
      <c r="M7" s="2963"/>
      <c r="N7" s="2963"/>
      <c r="O7" s="2963"/>
      <c r="P7" s="2963"/>
      <c r="Q7" s="2963"/>
      <c r="R7" s="2963"/>
      <c r="S7" s="2963"/>
      <c r="T7" s="2963"/>
      <c r="U7" s="2963"/>
      <c r="V7" s="2967"/>
      <c r="W7" s="2967"/>
      <c r="X7" s="2967"/>
      <c r="Y7" s="2967"/>
      <c r="Z7" s="2967"/>
      <c r="AA7" s="2967"/>
      <c r="AB7" s="2967"/>
      <c r="AD7" s="5654" t="s">
        <v>2832</v>
      </c>
      <c r="AE7" s="5654"/>
      <c r="AF7" s="2964"/>
      <c r="AG7" s="1726"/>
      <c r="AH7" s="1687"/>
      <c r="AI7" s="1687"/>
      <c r="AJ7" s="1687"/>
      <c r="AK7" s="1687"/>
      <c r="AL7" s="1687"/>
      <c r="AM7" s="1687"/>
      <c r="AN7" s="1687"/>
      <c r="AO7" s="1687"/>
      <c r="AP7" s="1687"/>
      <c r="AQ7" s="1687"/>
      <c r="AR7" s="1687"/>
      <c r="AS7" s="1687"/>
      <c r="AT7" s="1687"/>
      <c r="AU7" s="1687"/>
      <c r="AV7" s="1687"/>
      <c r="AW7" s="1687"/>
    </row>
    <row r="8" spans="1:49" s="2943" customFormat="1" ht="9.75" customHeight="1">
      <c r="A8" s="2965"/>
      <c r="B8" s="2968">
        <v>8.1</v>
      </c>
      <c r="C8" s="2969" t="s">
        <v>2833</v>
      </c>
      <c r="D8" s="2970"/>
      <c r="E8" s="2970"/>
      <c r="F8" s="2971"/>
      <c r="G8" s="2971"/>
      <c r="H8" s="2971"/>
      <c r="I8" s="2971"/>
      <c r="J8" s="2963"/>
      <c r="K8" s="2963"/>
      <c r="L8" s="2963"/>
      <c r="M8" s="2963"/>
      <c r="N8" s="2963"/>
      <c r="O8" s="2963"/>
      <c r="P8" s="2963"/>
      <c r="Q8" s="2963"/>
      <c r="R8" s="2963"/>
      <c r="S8" s="2963"/>
      <c r="T8" s="2963"/>
      <c r="V8" s="5651" t="s">
        <v>349</v>
      </c>
      <c r="W8" s="5655"/>
      <c r="X8" s="5656"/>
      <c r="Y8" s="5656"/>
      <c r="Z8" s="5656"/>
      <c r="AA8" s="5656"/>
      <c r="AB8" s="5656"/>
      <c r="AC8" s="5656"/>
      <c r="AD8" s="5656"/>
      <c r="AE8" s="5657"/>
      <c r="AF8" s="2964"/>
      <c r="AG8" s="1726"/>
      <c r="AH8" s="1687"/>
      <c r="AI8" s="1687"/>
      <c r="AJ8" s="1687"/>
      <c r="AK8" s="1687"/>
      <c r="AL8" s="1687"/>
      <c r="AM8" s="1687"/>
      <c r="AN8" s="1687"/>
      <c r="AO8" s="1687"/>
      <c r="AP8" s="1687"/>
      <c r="AQ8" s="1687"/>
      <c r="AR8" s="1687"/>
      <c r="AS8" s="1687"/>
      <c r="AT8" s="1687"/>
      <c r="AU8" s="1687"/>
      <c r="AV8" s="1687"/>
      <c r="AW8" s="1687"/>
    </row>
    <row r="9" spans="1:49" s="2943" customFormat="1" ht="9.75" customHeight="1">
      <c r="A9" s="2965"/>
      <c r="B9" s="2968"/>
      <c r="C9" s="2972" t="s">
        <v>2834</v>
      </c>
      <c r="D9" s="2970"/>
      <c r="E9" s="2970"/>
      <c r="F9" s="2971"/>
      <c r="G9" s="2971"/>
      <c r="H9" s="2971"/>
      <c r="I9" s="2971"/>
      <c r="J9" s="2963"/>
      <c r="K9" s="2963"/>
      <c r="L9" s="2963"/>
      <c r="M9" s="2963"/>
      <c r="N9" s="2963"/>
      <c r="O9" s="2963"/>
      <c r="P9" s="2963"/>
      <c r="Q9" s="2963"/>
      <c r="R9" s="2963"/>
      <c r="S9" s="2963"/>
      <c r="T9" s="2963"/>
      <c r="V9" s="5652"/>
      <c r="W9" s="5658"/>
      <c r="X9" s="5659"/>
      <c r="Y9" s="5659"/>
      <c r="Z9" s="5659"/>
      <c r="AA9" s="5659"/>
      <c r="AB9" s="5659"/>
      <c r="AC9" s="5659"/>
      <c r="AD9" s="5659"/>
      <c r="AE9" s="5660"/>
      <c r="AF9" s="2964"/>
      <c r="AG9" s="1726"/>
      <c r="AH9" s="1687"/>
      <c r="AI9" s="1687"/>
      <c r="AJ9" s="1687"/>
      <c r="AK9" s="1687"/>
      <c r="AL9" s="1687"/>
      <c r="AM9" s="1687"/>
      <c r="AN9" s="1687"/>
      <c r="AO9" s="1687"/>
      <c r="AP9" s="1687"/>
      <c r="AQ9" s="1687"/>
      <c r="AR9" s="1687"/>
      <c r="AS9" s="1687"/>
      <c r="AT9" s="1687"/>
      <c r="AU9" s="1687"/>
      <c r="AV9" s="1687"/>
      <c r="AW9" s="1687"/>
    </row>
    <row r="10" spans="1:49" s="2943" customFormat="1" ht="10.5" customHeight="1">
      <c r="A10" s="2965"/>
      <c r="B10" s="2968"/>
      <c r="C10" s="2972"/>
      <c r="D10" s="2970"/>
      <c r="E10" s="2970"/>
      <c r="F10" s="2971"/>
      <c r="G10" s="2971"/>
      <c r="H10" s="2971"/>
      <c r="I10" s="2971"/>
      <c r="J10" s="2963"/>
      <c r="K10" s="2963"/>
      <c r="L10" s="2963"/>
      <c r="M10" s="2963"/>
      <c r="N10" s="2963"/>
      <c r="O10" s="2963"/>
      <c r="P10" s="2963"/>
      <c r="Q10" s="2963"/>
      <c r="R10" s="2963"/>
      <c r="S10" s="2963"/>
      <c r="T10" s="2963"/>
      <c r="U10" s="2973"/>
      <c r="V10" s="2974"/>
      <c r="W10" s="2974"/>
      <c r="X10" s="2974"/>
      <c r="Y10" s="2974"/>
      <c r="Z10" s="2974"/>
      <c r="AA10" s="2974"/>
      <c r="AB10" s="2974"/>
      <c r="AC10" s="2974"/>
      <c r="AD10" s="2974"/>
      <c r="AE10" s="1687"/>
      <c r="AF10" s="2964"/>
      <c r="AG10" s="1726"/>
      <c r="AH10" s="1687"/>
      <c r="AI10" s="1687"/>
      <c r="AJ10" s="1687"/>
      <c r="AK10" s="1687"/>
      <c r="AL10" s="1687"/>
      <c r="AM10" s="1687"/>
      <c r="AN10" s="1687"/>
      <c r="AO10" s="1687"/>
      <c r="AP10" s="1687"/>
      <c r="AQ10" s="1687"/>
      <c r="AR10" s="1687"/>
      <c r="AS10" s="1687"/>
      <c r="AT10" s="1687"/>
      <c r="AU10" s="1687"/>
      <c r="AV10" s="1687"/>
      <c r="AW10" s="1687"/>
    </row>
    <row r="11" spans="1:49" s="2943" customFormat="1" ht="9.75" customHeight="1">
      <c r="A11" s="2965"/>
      <c r="B11" s="1687"/>
      <c r="C11" s="2968" t="s">
        <v>178</v>
      </c>
      <c r="D11" s="2973" t="s">
        <v>179</v>
      </c>
      <c r="E11" s="2970"/>
      <c r="F11" s="2971"/>
      <c r="G11" s="2971"/>
      <c r="H11" s="2971"/>
      <c r="I11" s="2971"/>
      <c r="J11" s="2963"/>
      <c r="K11" s="2963"/>
      <c r="L11" s="2963"/>
      <c r="M11" s="2963"/>
      <c r="N11" s="2963"/>
      <c r="O11" s="2963"/>
      <c r="P11" s="2963"/>
      <c r="Q11" s="2963"/>
      <c r="R11" s="2963"/>
      <c r="S11" s="2963"/>
      <c r="T11" s="2963"/>
      <c r="U11" s="2973"/>
      <c r="V11" s="2974"/>
      <c r="W11" s="2974"/>
      <c r="X11" s="2974"/>
      <c r="Y11" s="2974"/>
      <c r="Z11" s="2974"/>
      <c r="AC11" s="5653" t="s">
        <v>350</v>
      </c>
      <c r="AD11" s="5661"/>
      <c r="AE11" s="5662"/>
      <c r="AF11" s="2964"/>
      <c r="AG11" s="5682" t="b">
        <f>AD11&lt;=100</f>
        <v>1</v>
      </c>
      <c r="AH11" s="1687"/>
      <c r="AI11" s="1687"/>
      <c r="AJ11" s="1687"/>
      <c r="AK11" s="1687"/>
      <c r="AL11" s="1687"/>
      <c r="AM11" s="1687"/>
      <c r="AN11" s="1687"/>
      <c r="AO11" s="1687"/>
      <c r="AP11" s="1687"/>
      <c r="AQ11" s="1687"/>
      <c r="AR11" s="1687"/>
      <c r="AS11" s="1687"/>
      <c r="AT11" s="1687"/>
      <c r="AU11" s="1687"/>
      <c r="AV11" s="1687"/>
      <c r="AW11" s="1687"/>
    </row>
    <row r="12" spans="1:49" s="2943" customFormat="1" ht="9.75" customHeight="1">
      <c r="A12" s="2965"/>
      <c r="B12" s="1687"/>
      <c r="C12" s="2968"/>
      <c r="D12" s="2973" t="s">
        <v>2835</v>
      </c>
      <c r="E12" s="2970"/>
      <c r="F12" s="2971"/>
      <c r="G12" s="2971"/>
      <c r="H12" s="2971"/>
      <c r="I12" s="2971"/>
      <c r="J12" s="2963"/>
      <c r="K12" s="2963"/>
      <c r="L12" s="2963"/>
      <c r="M12" s="2963"/>
      <c r="N12" s="2963"/>
      <c r="O12" s="2963"/>
      <c r="P12" s="2963"/>
      <c r="Q12" s="2963"/>
      <c r="R12" s="2963"/>
      <c r="S12" s="2963"/>
      <c r="T12" s="2963"/>
      <c r="U12" s="1687"/>
      <c r="V12" s="1687"/>
      <c r="W12" s="1687"/>
      <c r="X12" s="1687"/>
      <c r="Y12" s="1687"/>
      <c r="Z12" s="1687"/>
      <c r="AC12" s="5653"/>
      <c r="AD12" s="5663"/>
      <c r="AE12" s="5664"/>
      <c r="AF12" s="2964"/>
      <c r="AG12" s="5683"/>
      <c r="AH12" s="1687"/>
      <c r="AI12" s="1687"/>
      <c r="AJ12" s="1687"/>
      <c r="AK12" s="1687"/>
      <c r="AL12" s="1687"/>
      <c r="AM12" s="1687"/>
      <c r="AN12" s="1687"/>
      <c r="AO12" s="1687"/>
      <c r="AP12" s="1687"/>
      <c r="AQ12" s="1687"/>
      <c r="AR12" s="1687"/>
      <c r="AS12" s="1687"/>
      <c r="AT12" s="1687"/>
      <c r="AU12" s="1687"/>
      <c r="AV12" s="1687"/>
      <c r="AW12" s="1687"/>
    </row>
    <row r="13" spans="1:49" s="2943" customFormat="1" ht="9.75" customHeight="1">
      <c r="A13" s="2965"/>
      <c r="B13" s="1687"/>
      <c r="C13" s="2968"/>
      <c r="D13" s="2972" t="s">
        <v>262</v>
      </c>
      <c r="E13" s="2970"/>
      <c r="F13" s="2971"/>
      <c r="G13" s="2971"/>
      <c r="H13" s="2971"/>
      <c r="I13" s="2971"/>
      <c r="J13" s="2963"/>
      <c r="K13" s="2963"/>
      <c r="L13" s="2963"/>
      <c r="M13" s="2963"/>
      <c r="N13" s="2963"/>
      <c r="O13" s="2963"/>
      <c r="P13" s="2963"/>
      <c r="Q13" s="2963"/>
      <c r="R13" s="2963"/>
      <c r="S13" s="2963"/>
      <c r="T13" s="2963"/>
      <c r="U13" s="1687"/>
      <c r="V13" s="1687"/>
      <c r="W13" s="1687"/>
      <c r="X13" s="2739"/>
      <c r="Y13" s="2739"/>
      <c r="Z13" s="2739"/>
      <c r="AA13" s="1687"/>
      <c r="AB13" s="1687"/>
      <c r="AC13" s="1687"/>
      <c r="AD13" s="1687"/>
      <c r="AE13" s="1687"/>
      <c r="AF13" s="2964"/>
      <c r="AG13" s="1726"/>
      <c r="AH13" s="1687"/>
      <c r="AI13" s="1687"/>
      <c r="AJ13" s="1687"/>
      <c r="AK13" s="1687"/>
      <c r="AL13" s="1687"/>
      <c r="AM13" s="1687"/>
      <c r="AN13" s="1687"/>
      <c r="AO13" s="1687"/>
      <c r="AP13" s="1687"/>
      <c r="AQ13" s="1687"/>
      <c r="AR13" s="1687"/>
      <c r="AS13" s="1687"/>
      <c r="AT13" s="1687"/>
      <c r="AU13" s="1687"/>
      <c r="AV13" s="1687"/>
      <c r="AW13" s="1687"/>
    </row>
    <row r="14" spans="1:49" s="2943" customFormat="1" ht="9.75" customHeight="1">
      <c r="A14" s="2965"/>
      <c r="B14" s="1687"/>
      <c r="C14" s="2968"/>
      <c r="D14" s="2972" t="s">
        <v>2836</v>
      </c>
      <c r="E14" s="2970"/>
      <c r="F14" s="2971"/>
      <c r="G14" s="2971"/>
      <c r="H14" s="2971"/>
      <c r="I14" s="2971"/>
      <c r="J14" s="2963"/>
      <c r="K14" s="2963"/>
      <c r="L14" s="2963"/>
      <c r="M14" s="2963"/>
      <c r="N14" s="2963"/>
      <c r="O14" s="2963"/>
      <c r="P14" s="2963"/>
      <c r="Q14" s="2963"/>
      <c r="R14" s="2963"/>
      <c r="S14" s="2963"/>
      <c r="T14" s="2963"/>
      <c r="U14" s="1687"/>
      <c r="V14" s="1687"/>
      <c r="W14" s="1687"/>
      <c r="X14" s="2739"/>
      <c r="Y14" s="2739"/>
      <c r="Z14" s="2739"/>
      <c r="AA14" s="1687"/>
      <c r="AB14" s="1687"/>
      <c r="AC14" s="1687"/>
      <c r="AD14" s="1687"/>
      <c r="AE14" s="1687"/>
      <c r="AF14" s="2964"/>
      <c r="AG14" s="1726"/>
      <c r="AH14" s="1687"/>
      <c r="AI14" s="1687"/>
      <c r="AJ14" s="1687"/>
      <c r="AK14" s="1687"/>
      <c r="AL14" s="1687"/>
      <c r="AM14" s="1687"/>
      <c r="AN14" s="1687"/>
      <c r="AO14" s="1687"/>
      <c r="AP14" s="1687"/>
      <c r="AQ14" s="1687"/>
      <c r="AR14" s="1687"/>
      <c r="AS14" s="1687"/>
      <c r="AT14" s="1687"/>
      <c r="AU14" s="1687"/>
      <c r="AV14" s="1687"/>
      <c r="AW14" s="1687"/>
    </row>
    <row r="15" spans="1:49" s="2943" customFormat="1" ht="9.75" customHeight="1">
      <c r="A15" s="2965"/>
      <c r="B15" s="1687"/>
      <c r="C15" s="2972"/>
      <c r="D15" s="2970"/>
      <c r="E15" s="2970"/>
      <c r="F15" s="2971"/>
      <c r="G15" s="2971"/>
      <c r="H15" s="2971"/>
      <c r="I15" s="2971"/>
      <c r="J15" s="2963"/>
      <c r="K15" s="2963"/>
      <c r="L15" s="2963"/>
      <c r="M15" s="2963"/>
      <c r="N15" s="2963"/>
      <c r="O15" s="2963"/>
      <c r="P15" s="2963"/>
      <c r="Q15" s="2963"/>
      <c r="R15" s="2963"/>
      <c r="S15" s="2963"/>
      <c r="T15" s="2963"/>
      <c r="U15" s="1687"/>
      <c r="V15" s="1687"/>
      <c r="W15" s="1687"/>
      <c r="X15" s="1687"/>
      <c r="Y15" s="1687"/>
      <c r="Z15" s="1687"/>
      <c r="AA15" s="1687"/>
      <c r="AB15" s="1687"/>
      <c r="AC15" s="1687"/>
      <c r="AD15" s="1687"/>
      <c r="AE15" s="1687"/>
      <c r="AF15" s="2964"/>
      <c r="AG15" s="1726"/>
      <c r="AH15" s="1687"/>
      <c r="AI15" s="1687"/>
      <c r="AJ15" s="1687"/>
      <c r="AK15" s="1687"/>
      <c r="AL15" s="1687"/>
      <c r="AM15" s="1687"/>
      <c r="AN15" s="1687"/>
      <c r="AO15" s="1687"/>
      <c r="AP15" s="1687"/>
      <c r="AQ15" s="1687"/>
      <c r="AR15" s="1687"/>
      <c r="AS15" s="1687"/>
      <c r="AT15" s="1687"/>
      <c r="AU15" s="1687"/>
      <c r="AV15" s="1687"/>
      <c r="AW15" s="1687"/>
    </row>
    <row r="16" spans="1:49" s="2943" customFormat="1" ht="9.75" customHeight="1">
      <c r="A16" s="2965"/>
      <c r="B16" s="1687"/>
      <c r="C16" s="2968" t="s">
        <v>2837</v>
      </c>
      <c r="D16" s="2970"/>
      <c r="E16" s="2970"/>
      <c r="F16" s="2971"/>
      <c r="G16" s="2971"/>
      <c r="H16" s="2971"/>
      <c r="I16" s="2971"/>
      <c r="J16" s="2963"/>
      <c r="K16" s="2963"/>
      <c r="L16" s="2963"/>
      <c r="M16" s="2963"/>
      <c r="N16" s="2963"/>
      <c r="O16" s="2963"/>
      <c r="P16" s="2963"/>
      <c r="Q16" s="2963"/>
      <c r="R16" s="2963"/>
      <c r="S16" s="2963"/>
      <c r="T16" s="2963"/>
      <c r="U16" s="1687"/>
      <c r="V16" s="1687"/>
      <c r="W16" s="1687"/>
      <c r="X16" s="1687"/>
      <c r="Y16" s="1687"/>
      <c r="Z16" s="1687"/>
      <c r="AA16" s="1687"/>
      <c r="AB16" s="1687"/>
      <c r="AC16" s="1687"/>
      <c r="AD16" s="1687"/>
      <c r="AE16" s="1687"/>
      <c r="AF16" s="2964"/>
      <c r="AG16" s="1726"/>
      <c r="AH16" s="1687"/>
      <c r="AI16" s="1687"/>
      <c r="AJ16" s="1687"/>
      <c r="AK16" s="1687"/>
      <c r="AL16" s="1687"/>
      <c r="AM16" s="1687"/>
      <c r="AN16" s="1687"/>
      <c r="AO16" s="1687"/>
      <c r="AP16" s="1687"/>
      <c r="AQ16" s="1687"/>
      <c r="AR16" s="1687"/>
      <c r="AS16" s="1687"/>
      <c r="AT16" s="1687"/>
      <c r="AU16" s="1687"/>
      <c r="AV16" s="1687"/>
      <c r="AW16" s="1687"/>
    </row>
    <row r="17" spans="1:49" s="2943" customFormat="1" ht="9.75" customHeight="1">
      <c r="A17" s="2965"/>
      <c r="B17" s="1687"/>
      <c r="C17" s="2975" t="s">
        <v>2838</v>
      </c>
      <c r="D17" s="2970"/>
      <c r="E17" s="2970"/>
      <c r="F17" s="2971"/>
      <c r="G17" s="2971"/>
      <c r="H17" s="2971"/>
      <c r="I17" s="2971"/>
      <c r="J17" s="2963"/>
      <c r="K17" s="2963"/>
      <c r="L17" s="2963"/>
      <c r="M17" s="2963"/>
      <c r="N17" s="2963"/>
      <c r="O17" s="2963"/>
      <c r="P17" s="2963"/>
      <c r="Q17" s="2963"/>
      <c r="R17" s="2963"/>
      <c r="S17" s="2963"/>
      <c r="T17" s="2963"/>
      <c r="U17" s="2973"/>
      <c r="V17" s="2974"/>
      <c r="W17" s="2974"/>
      <c r="X17" s="2974"/>
      <c r="Y17" s="2974"/>
      <c r="Z17" s="2974"/>
      <c r="AA17" s="2974"/>
      <c r="AB17" s="2974"/>
      <c r="AC17" s="2974"/>
      <c r="AD17" s="2974"/>
      <c r="AE17" s="1687"/>
      <c r="AF17" s="2964"/>
      <c r="AG17" s="1726"/>
      <c r="AH17" s="1687"/>
      <c r="AI17" s="1687"/>
      <c r="AJ17" s="1687"/>
      <c r="AK17" s="1687"/>
      <c r="AL17" s="1687"/>
      <c r="AM17" s="1687"/>
      <c r="AN17" s="1687"/>
      <c r="AO17" s="1687"/>
      <c r="AP17" s="1687"/>
      <c r="AQ17" s="1687"/>
      <c r="AR17" s="1687"/>
      <c r="AS17" s="1687"/>
      <c r="AT17" s="1687"/>
      <c r="AU17" s="1687"/>
      <c r="AV17" s="1687"/>
      <c r="AW17" s="1687"/>
    </row>
    <row r="18" spans="1:49" s="2943" customFormat="1" ht="11.25" customHeight="1">
      <c r="A18" s="2965"/>
      <c r="B18" s="2968"/>
      <c r="C18" s="2972"/>
      <c r="D18" s="2970"/>
      <c r="E18" s="2970"/>
      <c r="F18" s="2971"/>
      <c r="G18" s="2971"/>
      <c r="H18" s="2971"/>
      <c r="I18" s="2971"/>
      <c r="J18" s="2963"/>
      <c r="K18" s="2963"/>
      <c r="L18" s="2963"/>
      <c r="M18" s="2963"/>
      <c r="N18" s="2963"/>
      <c r="O18" s="2963"/>
      <c r="P18" s="2963"/>
      <c r="Q18" s="2963"/>
      <c r="R18" s="2963"/>
      <c r="S18" s="2963"/>
      <c r="T18" s="2963"/>
      <c r="U18" s="2973"/>
      <c r="V18" s="2974"/>
      <c r="W18" s="2974"/>
      <c r="X18" s="2974"/>
      <c r="Y18" s="2974"/>
      <c r="Z18" s="2974"/>
      <c r="AA18" s="2974"/>
      <c r="AB18" s="2974"/>
      <c r="AC18" s="2974"/>
      <c r="AD18" s="2974"/>
      <c r="AE18" s="1687"/>
      <c r="AF18" s="2964"/>
      <c r="AG18" s="1726"/>
      <c r="AH18" s="1687"/>
      <c r="AI18" s="1687"/>
      <c r="AJ18" s="1687"/>
      <c r="AK18" s="1687"/>
      <c r="AL18" s="1687"/>
      <c r="AM18" s="1687"/>
      <c r="AN18" s="1687"/>
      <c r="AO18" s="1687"/>
      <c r="AP18" s="1687"/>
      <c r="AQ18" s="1687"/>
      <c r="AR18" s="1687"/>
      <c r="AS18" s="1687"/>
      <c r="AT18" s="1687"/>
      <c r="AU18" s="1687"/>
      <c r="AV18" s="1687"/>
      <c r="AW18" s="1687"/>
    </row>
    <row r="19" spans="1:49" s="2943" customFormat="1" ht="9.75" customHeight="1">
      <c r="A19" s="2965"/>
      <c r="B19" s="1687"/>
      <c r="C19" s="2968" t="s">
        <v>180</v>
      </c>
      <c r="D19" s="2973" t="s">
        <v>2839</v>
      </c>
      <c r="E19" s="2970"/>
      <c r="F19" s="2970"/>
      <c r="G19" s="2971"/>
      <c r="H19" s="2971"/>
      <c r="I19" s="2971"/>
      <c r="J19" s="2963"/>
      <c r="K19" s="2963"/>
      <c r="L19" s="2963"/>
      <c r="M19" s="2963"/>
      <c r="N19" s="2963"/>
      <c r="O19" s="2963"/>
      <c r="P19" s="2963"/>
      <c r="Q19" s="2963"/>
      <c r="R19" s="2963"/>
      <c r="S19" s="2963"/>
      <c r="T19" s="2963"/>
      <c r="V19" s="5665" t="s">
        <v>351</v>
      </c>
      <c r="W19" s="5655"/>
      <c r="X19" s="5656"/>
      <c r="Y19" s="5656"/>
      <c r="Z19" s="5656"/>
      <c r="AA19" s="5656"/>
      <c r="AB19" s="5656"/>
      <c r="AC19" s="5656"/>
      <c r="AD19" s="5656"/>
      <c r="AE19" s="5657"/>
      <c r="AF19" s="2964"/>
      <c r="AG19" s="1726"/>
      <c r="AH19" s="1687"/>
      <c r="AI19" s="1687"/>
      <c r="AJ19" s="1687"/>
      <c r="AK19" s="1687"/>
      <c r="AL19" s="1687"/>
      <c r="AM19" s="1687"/>
      <c r="AN19" s="1687"/>
      <c r="AO19" s="1687"/>
      <c r="AP19" s="1687"/>
      <c r="AQ19" s="1687"/>
      <c r="AR19" s="1687"/>
      <c r="AS19" s="1687"/>
      <c r="AT19" s="1687"/>
      <c r="AU19" s="1687"/>
      <c r="AV19" s="1687"/>
      <c r="AW19" s="1687"/>
    </row>
    <row r="20" spans="1:49" s="2943" customFormat="1" ht="9.75" customHeight="1">
      <c r="A20" s="2965"/>
      <c r="B20" s="1687"/>
      <c r="C20" s="2968"/>
      <c r="D20" s="2972" t="s">
        <v>2840</v>
      </c>
      <c r="E20" s="2970"/>
      <c r="F20" s="2970"/>
      <c r="G20" s="2971"/>
      <c r="H20" s="2971"/>
      <c r="I20" s="2971"/>
      <c r="J20" s="2963"/>
      <c r="K20" s="2963"/>
      <c r="L20" s="2963"/>
      <c r="M20" s="2963"/>
      <c r="N20" s="2963"/>
      <c r="O20" s="2963"/>
      <c r="P20" s="2963"/>
      <c r="Q20" s="2963"/>
      <c r="R20" s="2963"/>
      <c r="S20" s="2963"/>
      <c r="T20" s="2963"/>
      <c r="V20" s="5652"/>
      <c r="W20" s="5658"/>
      <c r="X20" s="5659"/>
      <c r="Y20" s="5659"/>
      <c r="Z20" s="5659"/>
      <c r="AA20" s="5659"/>
      <c r="AB20" s="5659"/>
      <c r="AC20" s="5659"/>
      <c r="AD20" s="5659"/>
      <c r="AE20" s="5660"/>
      <c r="AF20" s="2964"/>
      <c r="AG20" s="1726"/>
      <c r="AH20" s="1687"/>
      <c r="AI20" s="1687"/>
      <c r="AJ20" s="1687"/>
      <c r="AK20" s="1687"/>
      <c r="AL20" s="1687"/>
      <c r="AM20" s="1687"/>
      <c r="AN20" s="1687"/>
      <c r="AO20" s="1687"/>
      <c r="AP20" s="1687"/>
      <c r="AQ20" s="1687"/>
      <c r="AR20" s="1687"/>
      <c r="AS20" s="1687"/>
      <c r="AT20" s="1687"/>
      <c r="AU20" s="1687"/>
      <c r="AV20" s="1687"/>
      <c r="AW20" s="1687"/>
    </row>
    <row r="21" spans="1:49" s="2943" customFormat="1" ht="9.75" customHeight="1">
      <c r="A21" s="2965"/>
      <c r="B21" s="1687"/>
      <c r="C21" s="2968"/>
      <c r="D21" s="2972"/>
      <c r="E21" s="2970"/>
      <c r="F21" s="2970"/>
      <c r="G21" s="2971"/>
      <c r="H21" s="2971"/>
      <c r="I21" s="2971"/>
      <c r="J21" s="2963"/>
      <c r="K21" s="2963"/>
      <c r="L21" s="2963"/>
      <c r="M21" s="2963"/>
      <c r="N21" s="2963"/>
      <c r="O21" s="2963"/>
      <c r="P21" s="2963"/>
      <c r="Q21" s="2963"/>
      <c r="R21" s="2963"/>
      <c r="S21" s="2963"/>
      <c r="T21" s="2963"/>
      <c r="V21" s="2973"/>
      <c r="W21" s="2974"/>
      <c r="X21" s="2974"/>
      <c r="Y21" s="2974"/>
      <c r="Z21" s="2974"/>
      <c r="AA21" s="2974"/>
      <c r="AB21" s="2974"/>
      <c r="AC21" s="2974"/>
      <c r="AD21" s="2974"/>
      <c r="AE21" s="2974"/>
      <c r="AF21" s="2964"/>
      <c r="AG21" s="1726"/>
      <c r="AH21" s="1687"/>
      <c r="AI21" s="1687"/>
      <c r="AJ21" s="1687"/>
      <c r="AK21" s="1687"/>
      <c r="AL21" s="1687"/>
      <c r="AM21" s="1687"/>
      <c r="AN21" s="1687"/>
      <c r="AO21" s="1687"/>
      <c r="AP21" s="1687"/>
      <c r="AQ21" s="1687"/>
      <c r="AR21" s="1687"/>
      <c r="AS21" s="1687"/>
      <c r="AT21" s="1687"/>
      <c r="AU21" s="1687"/>
      <c r="AV21" s="1687"/>
      <c r="AW21" s="1687"/>
    </row>
    <row r="22" spans="1:49" s="2943" customFormat="1" ht="9.75" customHeight="1">
      <c r="A22" s="2965"/>
      <c r="B22" s="1687"/>
      <c r="C22" s="2968" t="s">
        <v>2841</v>
      </c>
      <c r="D22" s="2973" t="s">
        <v>2842</v>
      </c>
      <c r="E22" s="2970"/>
      <c r="F22" s="2970"/>
      <c r="G22" s="2971"/>
      <c r="H22" s="2971"/>
      <c r="I22" s="2971"/>
      <c r="J22" s="2963"/>
      <c r="K22" s="2963"/>
      <c r="L22" s="2963"/>
      <c r="M22" s="2963"/>
      <c r="N22" s="2963"/>
      <c r="O22" s="2963"/>
      <c r="P22" s="2963"/>
      <c r="Q22" s="2963"/>
      <c r="R22" s="2963"/>
      <c r="S22" s="2963"/>
      <c r="T22" s="2963"/>
      <c r="V22" s="2973"/>
      <c r="W22" s="2974"/>
      <c r="X22" s="2974"/>
      <c r="Y22" s="2974"/>
      <c r="Z22" s="2974"/>
      <c r="AA22" s="2974"/>
      <c r="AB22" s="2974"/>
      <c r="AC22" s="2974"/>
      <c r="AD22" s="2974"/>
      <c r="AE22" s="2974"/>
      <c r="AF22" s="2964"/>
      <c r="AG22" s="1726"/>
      <c r="AH22" s="1687"/>
      <c r="AI22" s="1687"/>
      <c r="AJ22" s="1687"/>
      <c r="AK22" s="1687"/>
      <c r="AL22" s="1687"/>
      <c r="AM22" s="1687"/>
      <c r="AN22" s="1687"/>
      <c r="AO22" s="1687"/>
      <c r="AP22" s="1687"/>
      <c r="AQ22" s="1687"/>
      <c r="AR22" s="1687"/>
      <c r="AS22" s="1687"/>
      <c r="AT22" s="1687"/>
      <c r="AU22" s="1687"/>
      <c r="AV22" s="1687"/>
      <c r="AW22" s="1687"/>
    </row>
    <row r="23" spans="1:49" s="2943" customFormat="1" ht="9.75" customHeight="1">
      <c r="A23" s="2965"/>
      <c r="B23" s="1687"/>
      <c r="C23" s="2968"/>
      <c r="D23" s="2973" t="s">
        <v>2843</v>
      </c>
      <c r="E23" s="2970"/>
      <c r="F23" s="2970"/>
      <c r="G23" s="2971"/>
      <c r="H23" s="2971"/>
      <c r="I23" s="2971"/>
      <c r="J23" s="2963"/>
      <c r="K23" s="2963"/>
      <c r="L23" s="2963"/>
      <c r="M23" s="2963"/>
      <c r="N23" s="2963"/>
      <c r="O23" s="2963"/>
      <c r="P23" s="2963"/>
      <c r="Q23" s="2963"/>
      <c r="R23" s="2963"/>
      <c r="S23" s="2963"/>
      <c r="T23" s="2963"/>
      <c r="V23" s="5665" t="s">
        <v>352</v>
      </c>
      <c r="W23" s="5655"/>
      <c r="X23" s="5656"/>
      <c r="Y23" s="5656"/>
      <c r="Z23" s="5656"/>
      <c r="AA23" s="5656"/>
      <c r="AB23" s="5656"/>
      <c r="AC23" s="5656"/>
      <c r="AD23" s="5656"/>
      <c r="AE23" s="5657"/>
      <c r="AF23" s="2964"/>
      <c r="AG23" s="1726"/>
      <c r="AH23" s="1687"/>
      <c r="AI23" s="1687"/>
      <c r="AJ23" s="1687"/>
      <c r="AK23" s="1687"/>
      <c r="AL23" s="1687"/>
      <c r="AM23" s="1687"/>
      <c r="AN23" s="1687"/>
      <c r="AO23" s="1687"/>
      <c r="AP23" s="1687"/>
      <c r="AQ23" s="1687"/>
      <c r="AR23" s="1687"/>
      <c r="AS23" s="1687"/>
      <c r="AT23" s="1687"/>
      <c r="AU23" s="1687"/>
      <c r="AV23" s="1687"/>
      <c r="AW23" s="1687"/>
    </row>
    <row r="24" spans="1:49" s="2943" customFormat="1" ht="9.75" customHeight="1">
      <c r="A24" s="2965"/>
      <c r="B24" s="1687"/>
      <c r="C24" s="2968"/>
      <c r="D24" s="2972" t="s">
        <v>2844</v>
      </c>
      <c r="E24" s="2970"/>
      <c r="F24" s="2970"/>
      <c r="G24" s="2971"/>
      <c r="H24" s="2971"/>
      <c r="I24" s="2971"/>
      <c r="J24" s="2963"/>
      <c r="K24" s="2963"/>
      <c r="L24" s="2963"/>
      <c r="M24" s="2963"/>
      <c r="N24" s="2963"/>
      <c r="O24" s="2963"/>
      <c r="P24" s="2963"/>
      <c r="Q24" s="2963"/>
      <c r="R24" s="2963"/>
      <c r="S24" s="2963"/>
      <c r="T24" s="2963"/>
      <c r="V24" s="5652"/>
      <c r="W24" s="5658"/>
      <c r="X24" s="5659"/>
      <c r="Y24" s="5659"/>
      <c r="Z24" s="5659"/>
      <c r="AA24" s="5659"/>
      <c r="AB24" s="5659"/>
      <c r="AC24" s="5659"/>
      <c r="AD24" s="5659"/>
      <c r="AE24" s="5660"/>
      <c r="AF24" s="2964"/>
      <c r="AG24" s="1726"/>
      <c r="AH24" s="1687"/>
      <c r="AI24" s="1687"/>
      <c r="AJ24" s="1687"/>
      <c r="AK24" s="1687"/>
      <c r="AL24" s="1687"/>
      <c r="AM24" s="1687"/>
      <c r="AN24" s="1687"/>
      <c r="AO24" s="1687"/>
      <c r="AP24" s="1687"/>
      <c r="AQ24" s="1687"/>
      <c r="AR24" s="1687"/>
      <c r="AS24" s="1687"/>
      <c r="AT24" s="1687"/>
      <c r="AU24" s="1687"/>
      <c r="AV24" s="1687"/>
      <c r="AW24" s="1687"/>
    </row>
    <row r="25" spans="1:49" s="2943" customFormat="1" ht="9.75" customHeight="1">
      <c r="A25" s="2965"/>
      <c r="B25" s="1687"/>
      <c r="C25" s="2968"/>
      <c r="D25" s="2972" t="s">
        <v>2845</v>
      </c>
      <c r="E25" s="2970"/>
      <c r="F25" s="2970"/>
      <c r="G25" s="2971"/>
      <c r="H25" s="2971"/>
      <c r="I25" s="2971"/>
      <c r="J25" s="2963"/>
      <c r="K25" s="2963"/>
      <c r="L25" s="2963"/>
      <c r="M25" s="2963"/>
      <c r="N25" s="2963"/>
      <c r="O25" s="2963"/>
      <c r="P25" s="2963"/>
      <c r="Q25" s="2963"/>
      <c r="R25" s="2963"/>
      <c r="S25" s="2963"/>
      <c r="T25" s="2963"/>
      <c r="V25" s="2973"/>
      <c r="W25" s="1687"/>
      <c r="X25" s="1687"/>
      <c r="Y25" s="1687"/>
      <c r="Z25" s="1687"/>
      <c r="AA25" s="1687"/>
      <c r="AB25" s="1687"/>
      <c r="AC25" s="1687"/>
      <c r="AD25" s="1687"/>
      <c r="AE25" s="1687"/>
      <c r="AF25" s="2964"/>
      <c r="AG25" s="1726"/>
      <c r="AH25" s="1687"/>
      <c r="AI25" s="1687"/>
      <c r="AJ25" s="1687"/>
      <c r="AK25" s="1687"/>
      <c r="AL25" s="1687"/>
      <c r="AM25" s="1687"/>
      <c r="AN25" s="1687"/>
      <c r="AO25" s="1687"/>
      <c r="AP25" s="1687"/>
      <c r="AQ25" s="1687"/>
      <c r="AR25" s="1687"/>
      <c r="AS25" s="1687"/>
      <c r="AT25" s="1687"/>
      <c r="AU25" s="1687"/>
      <c r="AV25" s="1687"/>
      <c r="AW25" s="1687"/>
    </row>
    <row r="26" spans="1:49" s="2943" customFormat="1" ht="9.75" customHeight="1">
      <c r="A26" s="2965"/>
      <c r="B26" s="1687"/>
      <c r="C26" s="2968"/>
      <c r="D26" s="2972"/>
      <c r="E26" s="2970"/>
      <c r="F26" s="2970"/>
      <c r="G26" s="2971"/>
      <c r="H26" s="2971"/>
      <c r="I26" s="2971"/>
      <c r="J26" s="2963"/>
      <c r="K26" s="2963"/>
      <c r="L26" s="2963"/>
      <c r="M26" s="2963"/>
      <c r="N26" s="2963"/>
      <c r="O26" s="2963"/>
      <c r="P26" s="2963"/>
      <c r="Q26" s="2963"/>
      <c r="R26" s="2963"/>
      <c r="S26" s="2963"/>
      <c r="T26" s="2963"/>
      <c r="V26" s="2973"/>
      <c r="W26" s="1687"/>
      <c r="X26" s="1687"/>
      <c r="Y26" s="1687"/>
      <c r="Z26" s="1687"/>
      <c r="AA26" s="1687"/>
      <c r="AB26" s="1687"/>
      <c r="AC26" s="1687"/>
      <c r="AD26" s="1687"/>
      <c r="AE26" s="1687"/>
      <c r="AF26" s="2964"/>
      <c r="AG26" s="1726"/>
      <c r="AH26" s="1687"/>
      <c r="AI26" s="1687"/>
      <c r="AJ26" s="1687"/>
      <c r="AK26" s="1687"/>
      <c r="AL26" s="1687"/>
      <c r="AM26" s="1687"/>
      <c r="AN26" s="1687"/>
      <c r="AO26" s="1687"/>
      <c r="AP26" s="1687"/>
      <c r="AQ26" s="1687"/>
      <c r="AR26" s="1687"/>
      <c r="AS26" s="1687"/>
      <c r="AT26" s="1687"/>
      <c r="AU26" s="1687"/>
      <c r="AV26" s="1687"/>
      <c r="AW26" s="1687"/>
    </row>
    <row r="27" spans="1:49" s="2943" customFormat="1" ht="9.75" customHeight="1">
      <c r="A27" s="2965"/>
      <c r="B27" s="1687"/>
      <c r="C27" s="2968" t="s">
        <v>181</v>
      </c>
      <c r="D27" s="2973" t="s">
        <v>2846</v>
      </c>
      <c r="E27" s="2970"/>
      <c r="F27" s="2970"/>
      <c r="G27" s="2971"/>
      <c r="H27" s="2971"/>
      <c r="I27" s="2971"/>
      <c r="J27" s="2963"/>
      <c r="K27" s="2963"/>
      <c r="L27" s="2963"/>
      <c r="M27" s="2963"/>
      <c r="N27" s="2963"/>
      <c r="O27" s="2963"/>
      <c r="P27" s="2963"/>
      <c r="Q27" s="2963"/>
      <c r="R27" s="2963"/>
      <c r="S27" s="2963"/>
      <c r="T27" s="2963"/>
      <c r="V27" s="5665" t="s">
        <v>353</v>
      </c>
      <c r="W27" s="5655"/>
      <c r="X27" s="5656"/>
      <c r="Y27" s="5656"/>
      <c r="Z27" s="5656"/>
      <c r="AA27" s="5656"/>
      <c r="AB27" s="5656"/>
      <c r="AC27" s="5656"/>
      <c r="AD27" s="5656"/>
      <c r="AE27" s="5657"/>
      <c r="AF27" s="2964"/>
      <c r="AG27" s="1726"/>
      <c r="AH27" s="1687"/>
      <c r="AI27" s="1687"/>
      <c r="AJ27" s="1687"/>
      <c r="AK27" s="1687"/>
      <c r="AL27" s="1687"/>
      <c r="AM27" s="1687"/>
      <c r="AN27" s="1687"/>
      <c r="AO27" s="1687"/>
      <c r="AP27" s="1687"/>
      <c r="AQ27" s="1687"/>
      <c r="AR27" s="1687"/>
      <c r="AS27" s="1687"/>
      <c r="AT27" s="1687"/>
      <c r="AU27" s="1687"/>
      <c r="AV27" s="1687"/>
      <c r="AW27" s="1687"/>
    </row>
    <row r="28" spans="1:49" s="2943" customFormat="1" ht="9.75" customHeight="1">
      <c r="A28" s="2965"/>
      <c r="B28" s="1687"/>
      <c r="C28" s="2968"/>
      <c r="D28" s="2975" t="s">
        <v>2847</v>
      </c>
      <c r="E28" s="2970"/>
      <c r="F28" s="2970"/>
      <c r="G28" s="2971"/>
      <c r="H28" s="2971"/>
      <c r="I28" s="2971"/>
      <c r="J28" s="2963"/>
      <c r="K28" s="2963"/>
      <c r="L28" s="2963"/>
      <c r="M28" s="2963"/>
      <c r="N28" s="2963"/>
      <c r="O28" s="2963"/>
      <c r="P28" s="2963"/>
      <c r="Q28" s="2963"/>
      <c r="R28" s="2963"/>
      <c r="S28" s="2963"/>
      <c r="T28" s="2963"/>
      <c r="V28" s="5652"/>
      <c r="W28" s="5658"/>
      <c r="X28" s="5659"/>
      <c r="Y28" s="5659"/>
      <c r="Z28" s="5659"/>
      <c r="AA28" s="5659"/>
      <c r="AB28" s="5659"/>
      <c r="AC28" s="5659"/>
      <c r="AD28" s="5659"/>
      <c r="AE28" s="5660"/>
      <c r="AF28" s="2964"/>
      <c r="AG28" s="1726"/>
      <c r="AH28" s="1687"/>
      <c r="AI28" s="1687"/>
      <c r="AJ28" s="1687"/>
      <c r="AK28" s="1687"/>
      <c r="AL28" s="1687"/>
      <c r="AM28" s="1687"/>
      <c r="AN28" s="1687"/>
      <c r="AO28" s="1687"/>
      <c r="AP28" s="1687"/>
      <c r="AQ28" s="1687"/>
      <c r="AR28" s="1687"/>
      <c r="AS28" s="1687"/>
      <c r="AT28" s="1687"/>
      <c r="AU28" s="1687"/>
      <c r="AV28" s="1687"/>
      <c r="AW28" s="1687"/>
    </row>
    <row r="29" spans="1:49" s="2943" customFormat="1" ht="20.25" customHeight="1">
      <c r="A29" s="2965"/>
      <c r="B29" s="1687"/>
      <c r="C29" s="2968"/>
      <c r="D29" s="2972"/>
      <c r="E29" s="2970"/>
      <c r="F29" s="2970"/>
      <c r="G29" s="2971"/>
      <c r="H29" s="2971"/>
      <c r="I29" s="2971"/>
      <c r="J29" s="2963"/>
      <c r="K29" s="2963"/>
      <c r="L29" s="2963"/>
      <c r="M29" s="2963"/>
      <c r="N29" s="2963"/>
      <c r="O29" s="2963"/>
      <c r="P29" s="2963"/>
      <c r="Q29" s="2963"/>
      <c r="R29" s="2963"/>
      <c r="S29" s="2963"/>
      <c r="T29" s="2963"/>
      <c r="V29" s="2973"/>
      <c r="W29" s="2974"/>
      <c r="X29" s="2974"/>
      <c r="Y29" s="2974"/>
      <c r="Z29" s="2974"/>
      <c r="AA29" s="2974"/>
      <c r="AB29" s="2974"/>
      <c r="AC29" s="2974"/>
      <c r="AD29" s="2974"/>
      <c r="AE29" s="2974"/>
      <c r="AF29" s="2964"/>
      <c r="AG29" s="1726"/>
      <c r="AH29" s="1687"/>
      <c r="AI29" s="1687"/>
      <c r="AJ29" s="1687"/>
      <c r="AK29" s="1687"/>
      <c r="AL29" s="1687"/>
      <c r="AM29" s="1687"/>
      <c r="AN29" s="1687"/>
      <c r="AO29" s="1687"/>
      <c r="AP29" s="1687"/>
      <c r="AQ29" s="1687"/>
      <c r="AR29" s="1687"/>
      <c r="AS29" s="1687"/>
      <c r="AT29" s="1687"/>
      <c r="AU29" s="1687"/>
      <c r="AV29" s="1687"/>
      <c r="AW29" s="1687"/>
    </row>
    <row r="30" spans="1:49" s="2943" customFormat="1" ht="9.75" customHeight="1">
      <c r="A30" s="2965"/>
      <c r="B30" s="1687"/>
      <c r="C30" s="2968" t="s">
        <v>182</v>
      </c>
      <c r="D30" s="2973" t="s">
        <v>2848</v>
      </c>
      <c r="E30" s="2970"/>
      <c r="F30" s="2970"/>
      <c r="G30" s="2971"/>
      <c r="H30" s="2971"/>
      <c r="I30" s="2971"/>
      <c r="J30" s="2963"/>
      <c r="K30" s="2963"/>
      <c r="L30" s="2963"/>
      <c r="M30" s="2963"/>
      <c r="N30" s="2963"/>
      <c r="O30" s="2963"/>
      <c r="P30" s="2963"/>
      <c r="Q30" s="2963"/>
      <c r="R30" s="2963"/>
      <c r="S30" s="2963"/>
      <c r="T30" s="2963"/>
      <c r="V30" s="5665" t="s">
        <v>354</v>
      </c>
      <c r="W30" s="5655"/>
      <c r="X30" s="5656"/>
      <c r="Y30" s="5656"/>
      <c r="Z30" s="5656"/>
      <c r="AA30" s="5656"/>
      <c r="AB30" s="5656"/>
      <c r="AC30" s="5656"/>
      <c r="AD30" s="5656"/>
      <c r="AE30" s="5657"/>
      <c r="AF30" s="2964"/>
      <c r="AG30" s="1726"/>
      <c r="AH30" s="1687"/>
      <c r="AI30" s="1687"/>
      <c r="AJ30" s="1687"/>
      <c r="AK30" s="1687"/>
      <c r="AL30" s="1687"/>
      <c r="AM30" s="1687"/>
      <c r="AN30" s="1687"/>
      <c r="AO30" s="1687"/>
      <c r="AP30" s="1687"/>
      <c r="AQ30" s="1687"/>
      <c r="AR30" s="1687"/>
      <c r="AS30" s="1687"/>
      <c r="AT30" s="1687"/>
      <c r="AU30" s="1687"/>
      <c r="AV30" s="1687"/>
      <c r="AW30" s="1687"/>
    </row>
    <row r="31" spans="1:49" s="2943" customFormat="1" ht="9.75" customHeight="1">
      <c r="A31" s="2965"/>
      <c r="B31" s="1687"/>
      <c r="C31" s="2968"/>
      <c r="D31" s="2972" t="s">
        <v>2849</v>
      </c>
      <c r="E31" s="2970"/>
      <c r="F31" s="2970"/>
      <c r="G31" s="2971"/>
      <c r="H31" s="2971"/>
      <c r="I31" s="2971"/>
      <c r="J31" s="2963"/>
      <c r="K31" s="2963"/>
      <c r="L31" s="2963"/>
      <c r="M31" s="2963"/>
      <c r="N31" s="2963"/>
      <c r="O31" s="2963"/>
      <c r="P31" s="2963"/>
      <c r="Q31" s="2963"/>
      <c r="R31" s="2963"/>
      <c r="S31" s="2963"/>
      <c r="T31" s="2963"/>
      <c r="V31" s="5652"/>
      <c r="W31" s="5658"/>
      <c r="X31" s="5659"/>
      <c r="Y31" s="5659"/>
      <c r="Z31" s="5659"/>
      <c r="AA31" s="5659"/>
      <c r="AB31" s="5659"/>
      <c r="AC31" s="5659"/>
      <c r="AD31" s="5659"/>
      <c r="AE31" s="5660"/>
      <c r="AF31" s="2964"/>
      <c r="AG31" s="1726"/>
      <c r="AH31" s="1687"/>
      <c r="AI31" s="1687"/>
      <c r="AJ31" s="1687"/>
      <c r="AK31" s="1687"/>
      <c r="AL31" s="1687"/>
      <c r="AM31" s="1687"/>
      <c r="AN31" s="1687"/>
      <c r="AO31" s="1687"/>
      <c r="AP31" s="1687"/>
      <c r="AQ31" s="1687"/>
      <c r="AR31" s="1687"/>
      <c r="AS31" s="1687"/>
      <c r="AT31" s="1687"/>
      <c r="AU31" s="1687"/>
      <c r="AV31" s="1687"/>
      <c r="AW31" s="1687"/>
    </row>
    <row r="32" spans="1:49" s="2943" customFormat="1" ht="20.25" customHeight="1">
      <c r="A32" s="2965"/>
      <c r="B32" s="1687"/>
      <c r="C32" s="2968"/>
      <c r="D32" s="2972"/>
      <c r="E32" s="2970"/>
      <c r="F32" s="2970"/>
      <c r="G32" s="2971"/>
      <c r="H32" s="2971"/>
      <c r="I32" s="2971"/>
      <c r="J32" s="2963"/>
      <c r="K32" s="2963"/>
      <c r="L32" s="2963"/>
      <c r="M32" s="2963"/>
      <c r="N32" s="2963"/>
      <c r="O32" s="2963"/>
      <c r="P32" s="2963"/>
      <c r="Q32" s="2963"/>
      <c r="R32" s="2963"/>
      <c r="S32" s="2963"/>
      <c r="T32" s="2963"/>
      <c r="V32" s="2973"/>
      <c r="W32" s="2974"/>
      <c r="X32" s="2974"/>
      <c r="Y32" s="2974"/>
      <c r="Z32" s="2974"/>
      <c r="AA32" s="2974"/>
      <c r="AB32" s="2974"/>
      <c r="AC32" s="2974"/>
      <c r="AD32" s="2974"/>
      <c r="AE32" s="2974"/>
      <c r="AF32" s="2964"/>
      <c r="AG32" s="1726"/>
      <c r="AH32" s="1687"/>
      <c r="AI32" s="1687"/>
      <c r="AJ32" s="1687"/>
      <c r="AK32" s="1687"/>
      <c r="AL32" s="1687"/>
      <c r="AM32" s="1687"/>
      <c r="AN32" s="1687"/>
      <c r="AO32" s="1687"/>
      <c r="AP32" s="1687"/>
      <c r="AQ32" s="1687"/>
      <c r="AR32" s="1687"/>
      <c r="AS32" s="1687"/>
      <c r="AT32" s="1687"/>
      <c r="AU32" s="1687"/>
      <c r="AV32" s="1687"/>
      <c r="AW32" s="1687"/>
    </row>
    <row r="33" spans="1:49" s="2943" customFormat="1" ht="9.75" customHeight="1">
      <c r="A33" s="2965"/>
      <c r="B33" s="1687"/>
      <c r="C33" s="2968" t="s">
        <v>183</v>
      </c>
      <c r="D33" s="2973" t="s">
        <v>2850</v>
      </c>
      <c r="E33" s="2970"/>
      <c r="F33" s="2970"/>
      <c r="G33" s="2971"/>
      <c r="H33" s="2971"/>
      <c r="I33" s="2971"/>
      <c r="J33" s="2963"/>
      <c r="K33" s="2963"/>
      <c r="L33" s="2963"/>
      <c r="M33" s="2963"/>
      <c r="N33" s="2963"/>
      <c r="O33" s="2963"/>
      <c r="P33" s="2963"/>
      <c r="Q33" s="2963"/>
      <c r="R33" s="2963"/>
      <c r="S33" s="2963"/>
      <c r="T33" s="2963"/>
      <c r="V33" s="5665" t="s">
        <v>355</v>
      </c>
      <c r="W33" s="5655"/>
      <c r="X33" s="5656"/>
      <c r="Y33" s="5656"/>
      <c r="Z33" s="5656"/>
      <c r="AA33" s="5656"/>
      <c r="AB33" s="5656"/>
      <c r="AC33" s="5656"/>
      <c r="AD33" s="5656"/>
      <c r="AE33" s="5657"/>
      <c r="AF33" s="2964"/>
      <c r="AG33" s="1726"/>
      <c r="AH33" s="1687"/>
      <c r="AI33" s="1687"/>
      <c r="AJ33" s="1687"/>
      <c r="AK33" s="1687"/>
      <c r="AL33" s="1687"/>
      <c r="AM33" s="1687"/>
      <c r="AN33" s="1687"/>
      <c r="AO33" s="1687"/>
      <c r="AP33" s="1687"/>
      <c r="AQ33" s="1687"/>
      <c r="AR33" s="1687"/>
      <c r="AS33" s="1687"/>
      <c r="AT33" s="1687"/>
      <c r="AU33" s="1687"/>
      <c r="AV33" s="1687"/>
      <c r="AW33" s="1687"/>
    </row>
    <row r="34" spans="1:49" s="2943" customFormat="1" ht="9.75" customHeight="1">
      <c r="A34" s="2965"/>
      <c r="B34" s="1687"/>
      <c r="C34" s="2968"/>
      <c r="D34" s="2972" t="s">
        <v>2851</v>
      </c>
      <c r="E34" s="2970"/>
      <c r="F34" s="2970"/>
      <c r="G34" s="2971"/>
      <c r="H34" s="2971"/>
      <c r="I34" s="2971"/>
      <c r="J34" s="2963"/>
      <c r="K34" s="2963"/>
      <c r="L34" s="2963"/>
      <c r="M34" s="2963"/>
      <c r="N34" s="2963"/>
      <c r="O34" s="2963"/>
      <c r="P34" s="2963"/>
      <c r="Q34" s="2963"/>
      <c r="R34" s="2963"/>
      <c r="S34" s="2963"/>
      <c r="T34" s="2963"/>
      <c r="V34" s="5652"/>
      <c r="W34" s="5658"/>
      <c r="X34" s="5659"/>
      <c r="Y34" s="5659"/>
      <c r="Z34" s="5659"/>
      <c r="AA34" s="5659"/>
      <c r="AB34" s="5659"/>
      <c r="AC34" s="5659"/>
      <c r="AD34" s="5659"/>
      <c r="AE34" s="5660"/>
      <c r="AF34" s="2964"/>
      <c r="AG34" s="1726"/>
      <c r="AH34" s="1687"/>
      <c r="AI34" s="1687"/>
      <c r="AJ34" s="1687"/>
      <c r="AK34" s="1687"/>
      <c r="AL34" s="1687"/>
      <c r="AM34" s="1687"/>
      <c r="AN34" s="1687"/>
      <c r="AO34" s="1687"/>
      <c r="AP34" s="1687"/>
      <c r="AQ34" s="1687"/>
      <c r="AR34" s="1687"/>
      <c r="AS34" s="1687"/>
      <c r="AT34" s="1687"/>
      <c r="AU34" s="1687"/>
      <c r="AV34" s="1687"/>
      <c r="AW34" s="1687"/>
    </row>
    <row r="35" spans="1:49" s="2943" customFormat="1" ht="21" customHeight="1">
      <c r="A35" s="2965"/>
      <c r="B35" s="1687"/>
      <c r="C35" s="2968"/>
      <c r="D35" s="2972"/>
      <c r="E35" s="2970"/>
      <c r="F35" s="2970"/>
      <c r="G35" s="2971"/>
      <c r="H35" s="2971"/>
      <c r="I35" s="2971"/>
      <c r="J35" s="2963"/>
      <c r="K35" s="2963"/>
      <c r="L35" s="2963"/>
      <c r="M35" s="2963"/>
      <c r="N35" s="2963"/>
      <c r="O35" s="2963"/>
      <c r="P35" s="2963"/>
      <c r="Q35" s="2963"/>
      <c r="R35" s="2963"/>
      <c r="S35" s="2963"/>
      <c r="T35" s="2963"/>
      <c r="V35" s="2973"/>
      <c r="W35" s="2974"/>
      <c r="X35" s="2974"/>
      <c r="Y35" s="2974"/>
      <c r="Z35" s="2974"/>
      <c r="AA35" s="2974"/>
      <c r="AB35" s="2974"/>
      <c r="AC35" s="2974"/>
      <c r="AD35" s="2974"/>
      <c r="AE35" s="2974"/>
      <c r="AF35" s="2964"/>
      <c r="AG35" s="1726"/>
      <c r="AH35" s="1687"/>
      <c r="AI35" s="1687"/>
      <c r="AJ35" s="1687"/>
      <c r="AK35" s="1687"/>
      <c r="AL35" s="1687"/>
      <c r="AM35" s="1687"/>
      <c r="AN35" s="1687"/>
      <c r="AO35" s="1687"/>
      <c r="AP35" s="1687"/>
      <c r="AQ35" s="1687"/>
      <c r="AR35" s="1687"/>
      <c r="AS35" s="1687"/>
      <c r="AT35" s="1687"/>
      <c r="AU35" s="1687"/>
      <c r="AV35" s="1687"/>
      <c r="AW35" s="1687"/>
    </row>
    <row r="36" spans="1:49" s="2943" customFormat="1" ht="9.75" customHeight="1">
      <c r="A36" s="2965"/>
      <c r="B36" s="1687"/>
      <c r="C36" s="2968" t="s">
        <v>184</v>
      </c>
      <c r="D36" s="2973" t="s">
        <v>2852</v>
      </c>
      <c r="E36" s="2970"/>
      <c r="F36" s="2970"/>
      <c r="G36" s="2971"/>
      <c r="H36" s="2971"/>
      <c r="I36" s="2971"/>
      <c r="J36" s="2963"/>
      <c r="K36" s="2963"/>
      <c r="L36" s="2963"/>
      <c r="M36" s="2963"/>
      <c r="N36" s="2963"/>
      <c r="O36" s="2963"/>
      <c r="P36" s="2963"/>
      <c r="Q36" s="2963"/>
      <c r="R36" s="2963"/>
      <c r="S36" s="2963"/>
      <c r="T36" s="2963"/>
      <c r="V36" s="5665" t="s">
        <v>356</v>
      </c>
      <c r="W36" s="5655"/>
      <c r="X36" s="5656"/>
      <c r="Y36" s="5656"/>
      <c r="Z36" s="5656"/>
      <c r="AA36" s="5656"/>
      <c r="AB36" s="5656"/>
      <c r="AC36" s="5656"/>
      <c r="AD36" s="5656"/>
      <c r="AE36" s="5657"/>
      <c r="AF36" s="2964"/>
      <c r="AG36" s="1726"/>
      <c r="AH36" s="1687"/>
      <c r="AI36" s="1687"/>
      <c r="AJ36" s="1687"/>
      <c r="AK36" s="1687"/>
      <c r="AL36" s="1687"/>
      <c r="AM36" s="1687"/>
      <c r="AN36" s="1687"/>
      <c r="AO36" s="1687"/>
      <c r="AP36" s="1687"/>
      <c r="AQ36" s="1687"/>
      <c r="AR36" s="1687"/>
      <c r="AS36" s="1687"/>
      <c r="AT36" s="1687"/>
      <c r="AU36" s="1687"/>
      <c r="AV36" s="1687"/>
      <c r="AW36" s="1687"/>
    </row>
    <row r="37" spans="1:49" s="2943" customFormat="1" ht="9.75" customHeight="1">
      <c r="A37" s="2965"/>
      <c r="B37" s="1687"/>
      <c r="C37" s="2968"/>
      <c r="D37" s="2973" t="s">
        <v>2853</v>
      </c>
      <c r="E37" s="2970"/>
      <c r="F37" s="2970"/>
      <c r="G37" s="2971"/>
      <c r="H37" s="2971"/>
      <c r="I37" s="2971"/>
      <c r="J37" s="2963"/>
      <c r="K37" s="2963"/>
      <c r="L37" s="2963"/>
      <c r="M37" s="2963"/>
      <c r="N37" s="2963"/>
      <c r="O37" s="2963"/>
      <c r="P37" s="2963"/>
      <c r="Q37" s="2963"/>
      <c r="R37" s="2963"/>
      <c r="S37" s="2963"/>
      <c r="T37" s="2963"/>
      <c r="V37" s="5652"/>
      <c r="W37" s="5658"/>
      <c r="X37" s="5659"/>
      <c r="Y37" s="5659"/>
      <c r="Z37" s="5659"/>
      <c r="AA37" s="5659"/>
      <c r="AB37" s="5659"/>
      <c r="AC37" s="5659"/>
      <c r="AD37" s="5659"/>
      <c r="AE37" s="5660"/>
      <c r="AF37" s="2964"/>
      <c r="AG37" s="1726"/>
      <c r="AH37" s="1687"/>
      <c r="AI37" s="1687"/>
      <c r="AJ37" s="1687"/>
      <c r="AK37" s="1687"/>
      <c r="AL37" s="1687"/>
      <c r="AM37" s="1687"/>
      <c r="AN37" s="1687"/>
      <c r="AO37" s="1687"/>
      <c r="AP37" s="1687"/>
      <c r="AQ37" s="1687"/>
      <c r="AR37" s="1687"/>
      <c r="AS37" s="1687"/>
      <c r="AT37" s="1687"/>
      <c r="AU37" s="1687"/>
      <c r="AV37" s="1687"/>
      <c r="AW37" s="1687"/>
    </row>
    <row r="38" spans="1:49" s="2943" customFormat="1" ht="9.75" customHeight="1">
      <c r="A38" s="2965"/>
      <c r="B38" s="1687"/>
      <c r="C38" s="2968"/>
      <c r="D38" s="2972" t="s">
        <v>2854</v>
      </c>
      <c r="E38" s="2970"/>
      <c r="F38" s="2970"/>
      <c r="G38" s="2971"/>
      <c r="H38" s="2971"/>
      <c r="I38" s="2971"/>
      <c r="J38" s="2963"/>
      <c r="K38" s="2963"/>
      <c r="L38" s="2963"/>
      <c r="M38" s="2963"/>
      <c r="N38" s="2963"/>
      <c r="O38" s="2963"/>
      <c r="P38" s="2963"/>
      <c r="Q38" s="2963"/>
      <c r="R38" s="2963"/>
      <c r="S38" s="2963"/>
      <c r="T38" s="2963"/>
      <c r="V38" s="1687"/>
      <c r="W38" s="1687"/>
      <c r="X38" s="1687"/>
      <c r="Y38" s="1687"/>
      <c r="Z38" s="1687"/>
      <c r="AA38" s="1687"/>
      <c r="AB38" s="1687"/>
      <c r="AC38" s="1687"/>
      <c r="AD38" s="1687"/>
      <c r="AE38" s="1687"/>
      <c r="AF38" s="2964"/>
      <c r="AG38" s="1726"/>
      <c r="AH38" s="1687"/>
      <c r="AI38" s="1687"/>
      <c r="AJ38" s="1687"/>
      <c r="AK38" s="1687"/>
      <c r="AL38" s="1687"/>
      <c r="AM38" s="1687"/>
      <c r="AN38" s="1687"/>
      <c r="AO38" s="1687"/>
      <c r="AP38" s="1687"/>
      <c r="AQ38" s="1687"/>
      <c r="AR38" s="1687"/>
      <c r="AS38" s="1687"/>
      <c r="AT38" s="1687"/>
      <c r="AU38" s="1687"/>
      <c r="AV38" s="1687"/>
      <c r="AW38" s="1687"/>
    </row>
    <row r="39" spans="1:49" s="2943" customFormat="1" ht="9.75" customHeight="1">
      <c r="A39" s="2965"/>
      <c r="B39" s="1687"/>
      <c r="C39" s="1687"/>
      <c r="D39" s="1687"/>
      <c r="E39" s="1687"/>
      <c r="F39" s="1687"/>
      <c r="G39" s="2971"/>
      <c r="H39" s="2971"/>
      <c r="I39" s="2971"/>
      <c r="J39" s="2963"/>
      <c r="K39" s="2963"/>
      <c r="L39" s="2963"/>
      <c r="M39" s="2963"/>
      <c r="N39" s="2963"/>
      <c r="O39" s="2963"/>
      <c r="P39" s="2963"/>
      <c r="Q39" s="2963"/>
      <c r="R39" s="2963"/>
      <c r="S39" s="2963"/>
      <c r="T39" s="2963"/>
      <c r="V39" s="2973"/>
      <c r="W39" s="2974"/>
      <c r="X39" s="2974"/>
      <c r="Y39" s="2974"/>
      <c r="Z39" s="2974"/>
      <c r="AA39" s="2974"/>
      <c r="AB39" s="2974"/>
      <c r="AC39" s="2974"/>
      <c r="AD39" s="2974"/>
      <c r="AE39" s="2974"/>
      <c r="AF39" s="2964"/>
      <c r="AG39" s="1726"/>
      <c r="AH39" s="1687"/>
      <c r="AI39" s="1687"/>
      <c r="AJ39" s="1687"/>
      <c r="AK39" s="1687"/>
      <c r="AL39" s="1687"/>
      <c r="AM39" s="1687"/>
      <c r="AN39" s="1687"/>
      <c r="AO39" s="1687"/>
      <c r="AP39" s="1687"/>
      <c r="AQ39" s="1687"/>
      <c r="AR39" s="1687"/>
      <c r="AS39" s="1687"/>
      <c r="AT39" s="1687"/>
      <c r="AU39" s="1687"/>
      <c r="AV39" s="1687"/>
      <c r="AW39" s="1687"/>
    </row>
    <row r="40" spans="1:49" s="2943" customFormat="1" ht="9.75" customHeight="1">
      <c r="A40" s="2965"/>
      <c r="B40" s="1687"/>
      <c r="C40" s="2968" t="s">
        <v>185</v>
      </c>
      <c r="D40" s="2973" t="s">
        <v>2855</v>
      </c>
      <c r="E40" s="2970"/>
      <c r="F40" s="2970"/>
      <c r="G40" s="2971"/>
      <c r="H40" s="2973" t="s">
        <v>2856</v>
      </c>
      <c r="I40" s="2971"/>
      <c r="J40" s="2963"/>
      <c r="K40" s="2963"/>
      <c r="L40" s="2963"/>
      <c r="M40" s="2963"/>
      <c r="N40" s="2963"/>
      <c r="O40" s="2963"/>
      <c r="P40" s="2963"/>
      <c r="Q40" s="2963"/>
      <c r="R40" s="2963"/>
      <c r="S40" s="2963"/>
      <c r="T40" s="2963"/>
      <c r="V40" s="5665" t="s">
        <v>357</v>
      </c>
      <c r="W40" s="5655">
        <f>W8-(W19+W23+W27+W30+W33+W36)</f>
        <v>0</v>
      </c>
      <c r="X40" s="5656"/>
      <c r="Y40" s="5656"/>
      <c r="Z40" s="5656"/>
      <c r="AA40" s="5656"/>
      <c r="AB40" s="5656"/>
      <c r="AC40" s="5656"/>
      <c r="AD40" s="5656"/>
      <c r="AE40" s="5657"/>
      <c r="AF40" s="2964"/>
      <c r="AG40" s="1726"/>
      <c r="AH40" s="1687"/>
      <c r="AI40" s="1687"/>
      <c r="AJ40" s="1687"/>
      <c r="AK40" s="1687"/>
      <c r="AL40" s="1687"/>
      <c r="AM40" s="1687"/>
      <c r="AN40" s="1687"/>
      <c r="AO40" s="1687"/>
      <c r="AP40" s="1687"/>
      <c r="AQ40" s="1687"/>
      <c r="AR40" s="1687"/>
      <c r="AS40" s="1687"/>
      <c r="AT40" s="1687"/>
      <c r="AU40" s="1687"/>
      <c r="AV40" s="1687"/>
      <c r="AW40" s="1687"/>
    </row>
    <row r="41" spans="1:49" s="2943" customFormat="1" ht="9.75" customHeight="1">
      <c r="A41" s="2965"/>
      <c r="B41" s="1687"/>
      <c r="C41" s="2968"/>
      <c r="D41" s="2972" t="s">
        <v>2857</v>
      </c>
      <c r="E41" s="2970"/>
      <c r="F41" s="2970"/>
      <c r="G41" s="2971"/>
      <c r="H41" s="2972" t="s">
        <v>2858</v>
      </c>
      <c r="I41" s="2971"/>
      <c r="J41" s="2963"/>
      <c r="K41" s="2963"/>
      <c r="L41" s="2963"/>
      <c r="M41" s="2963"/>
      <c r="N41" s="2963"/>
      <c r="O41" s="2963"/>
      <c r="P41" s="2963"/>
      <c r="Q41" s="2963"/>
      <c r="R41" s="2963"/>
      <c r="S41" s="2963"/>
      <c r="T41" s="2963"/>
      <c r="V41" s="5652"/>
      <c r="W41" s="5658"/>
      <c r="X41" s="5659"/>
      <c r="Y41" s="5659"/>
      <c r="Z41" s="5659"/>
      <c r="AA41" s="5659"/>
      <c r="AB41" s="5659"/>
      <c r="AC41" s="5659"/>
      <c r="AD41" s="5659"/>
      <c r="AE41" s="5660"/>
      <c r="AF41" s="2964"/>
      <c r="AG41" s="1726"/>
      <c r="AH41" s="1687"/>
      <c r="AI41" s="1687"/>
      <c r="AJ41" s="1687"/>
      <c r="AK41" s="1687"/>
      <c r="AL41" s="1687"/>
      <c r="AM41" s="1687"/>
      <c r="AN41" s="1687"/>
      <c r="AO41" s="1687"/>
      <c r="AP41" s="1687"/>
      <c r="AQ41" s="1687"/>
      <c r="AR41" s="1687"/>
      <c r="AS41" s="1687"/>
      <c r="AT41" s="1687"/>
      <c r="AU41" s="1687"/>
      <c r="AV41" s="1687"/>
      <c r="AW41" s="1687"/>
    </row>
    <row r="42" spans="1:49" s="2943" customFormat="1" ht="8.25" customHeight="1">
      <c r="A42" s="2965"/>
      <c r="B42" s="2968"/>
      <c r="C42" s="2972"/>
      <c r="D42" s="2970"/>
      <c r="E42" s="2970"/>
      <c r="F42" s="2971"/>
      <c r="G42" s="2971"/>
      <c r="H42" s="2972"/>
      <c r="I42" s="2971"/>
      <c r="J42" s="2963"/>
      <c r="K42" s="2963"/>
      <c r="L42" s="2963"/>
      <c r="M42" s="2963"/>
      <c r="N42" s="2963"/>
      <c r="O42" s="2963"/>
      <c r="P42" s="2963"/>
      <c r="Q42" s="2963"/>
      <c r="R42" s="2963"/>
      <c r="S42" s="2963"/>
      <c r="T42" s="2963"/>
      <c r="U42" s="2976"/>
      <c r="V42" s="2974"/>
      <c r="W42" s="2974"/>
      <c r="X42" s="2974"/>
      <c r="Y42" s="2974"/>
      <c r="Z42" s="2974"/>
      <c r="AA42" s="2974"/>
      <c r="AB42" s="2974"/>
      <c r="AC42" s="2974"/>
      <c r="AD42" s="2974"/>
      <c r="AE42" s="1687"/>
      <c r="AF42" s="2964"/>
      <c r="AG42" s="1726"/>
      <c r="AH42" s="1687"/>
      <c r="AI42" s="1687"/>
      <c r="AJ42" s="1687"/>
      <c r="AK42" s="1687"/>
      <c r="AL42" s="1687"/>
      <c r="AM42" s="1687"/>
      <c r="AN42" s="1687"/>
      <c r="AO42" s="1687"/>
      <c r="AP42" s="1687"/>
      <c r="AQ42" s="1687"/>
      <c r="AR42" s="1687"/>
      <c r="AS42" s="1687"/>
      <c r="AT42" s="1687"/>
      <c r="AU42" s="1687"/>
      <c r="AV42" s="1687"/>
      <c r="AW42" s="1687"/>
    </row>
    <row r="43" spans="1:49" s="2943" customFormat="1" ht="3" customHeight="1">
      <c r="A43" s="2977"/>
      <c r="B43" s="2978"/>
      <c r="C43" s="2979"/>
      <c r="D43" s="2980"/>
      <c r="E43" s="2980"/>
      <c r="F43" s="2981"/>
      <c r="G43" s="2981"/>
      <c r="H43" s="2979"/>
      <c r="I43" s="2981"/>
      <c r="J43" s="2982"/>
      <c r="K43" s="2982"/>
      <c r="L43" s="2982"/>
      <c r="M43" s="2982"/>
      <c r="N43" s="2982"/>
      <c r="O43" s="2982"/>
      <c r="P43" s="2982"/>
      <c r="Q43" s="2982"/>
      <c r="R43" s="2982"/>
      <c r="S43" s="2982"/>
      <c r="T43" s="2982"/>
      <c r="U43" s="2983"/>
      <c r="V43" s="2984"/>
      <c r="W43" s="2984"/>
      <c r="X43" s="2984"/>
      <c r="Y43" s="2984"/>
      <c r="Z43" s="2984"/>
      <c r="AA43" s="2984"/>
      <c r="AB43" s="2984"/>
      <c r="AC43" s="2984"/>
      <c r="AD43" s="2984"/>
      <c r="AE43" s="2982"/>
      <c r="AF43" s="2985"/>
      <c r="AG43" s="1726"/>
      <c r="AH43" s="1687"/>
      <c r="AI43" s="1687"/>
      <c r="AJ43" s="1687"/>
      <c r="AK43" s="1687"/>
      <c r="AL43" s="1687"/>
      <c r="AM43" s="1687"/>
      <c r="AN43" s="1687"/>
      <c r="AO43" s="1687"/>
      <c r="AP43" s="1687"/>
      <c r="AQ43" s="1687"/>
      <c r="AR43" s="1687"/>
      <c r="AS43" s="1687"/>
      <c r="AT43" s="1687"/>
      <c r="AU43" s="1687"/>
      <c r="AV43" s="1687"/>
      <c r="AW43" s="1687"/>
    </row>
    <row r="44" spans="1:49" s="2943" customFormat="1" ht="9.75" customHeight="1">
      <c r="A44" s="2977"/>
      <c r="B44" s="2978"/>
      <c r="C44" s="2995" t="s">
        <v>1732</v>
      </c>
      <c r="D44" s="2996" t="s">
        <v>2859</v>
      </c>
      <c r="E44" s="2997"/>
      <c r="F44" s="2981"/>
      <c r="G44" s="2981"/>
      <c r="H44" s="2979"/>
      <c r="I44" s="2981"/>
      <c r="J44" s="2982"/>
      <c r="K44" s="2982"/>
      <c r="L44" s="2982"/>
      <c r="M44" s="2982"/>
      <c r="N44" s="2982"/>
      <c r="O44" s="2982"/>
      <c r="P44" s="2982"/>
      <c r="Q44" s="2982"/>
      <c r="R44" s="2982"/>
      <c r="S44" s="2982"/>
      <c r="T44" s="2982"/>
      <c r="U44" s="2983"/>
      <c r="V44" s="2984"/>
      <c r="W44" s="2984"/>
      <c r="X44" s="2984"/>
      <c r="Y44" s="2984"/>
      <c r="Z44" s="2984"/>
      <c r="AA44" s="2984"/>
      <c r="AB44" s="2984"/>
      <c r="AC44" s="2984"/>
      <c r="AD44" s="2984"/>
      <c r="AE44" s="2982"/>
      <c r="AF44" s="2985"/>
      <c r="AG44" s="1726"/>
      <c r="AH44" s="1687"/>
      <c r="AI44" s="1687"/>
      <c r="AJ44" s="1687"/>
      <c r="AK44" s="1687"/>
      <c r="AL44" s="1687"/>
      <c r="AM44" s="1687"/>
      <c r="AN44" s="1687"/>
      <c r="AO44" s="1687"/>
      <c r="AP44" s="1687"/>
      <c r="AQ44" s="1687"/>
      <c r="AR44" s="1687"/>
      <c r="AS44" s="1687"/>
      <c r="AT44" s="1687"/>
      <c r="AU44" s="1687"/>
      <c r="AV44" s="1687"/>
      <c r="AW44" s="1687"/>
    </row>
    <row r="45" spans="1:49" s="2943" customFormat="1" ht="9.75" customHeight="1">
      <c r="A45" s="2977"/>
      <c r="B45" s="2978"/>
      <c r="C45" s="2998" t="s">
        <v>1733</v>
      </c>
      <c r="D45" s="2997" t="s">
        <v>2860</v>
      </c>
      <c r="E45" s="2997"/>
      <c r="F45" s="2981"/>
      <c r="G45" s="2981"/>
      <c r="H45" s="2979"/>
      <c r="I45" s="2981"/>
      <c r="J45" s="2982"/>
      <c r="K45" s="2982"/>
      <c r="L45" s="2982"/>
      <c r="M45" s="2982"/>
      <c r="N45" s="2982"/>
      <c r="O45" s="2982"/>
      <c r="P45" s="2982"/>
      <c r="Q45" s="2982"/>
      <c r="R45" s="2982"/>
      <c r="S45" s="2982"/>
      <c r="T45" s="2982"/>
      <c r="U45" s="2983"/>
      <c r="V45" s="2984"/>
      <c r="W45" s="2984"/>
      <c r="X45" s="2984"/>
      <c r="Y45" s="2984"/>
      <c r="Z45" s="2984"/>
      <c r="AA45" s="2984"/>
      <c r="AB45" s="2984"/>
      <c r="AC45" s="2984"/>
      <c r="AD45" s="2984"/>
      <c r="AE45" s="2982"/>
      <c r="AF45" s="2985"/>
      <c r="AG45" s="1726"/>
      <c r="AH45" s="1687"/>
      <c r="AI45" s="1687"/>
      <c r="AJ45" s="1687"/>
      <c r="AK45" s="1687"/>
      <c r="AL45" s="1687"/>
      <c r="AM45" s="1687"/>
      <c r="AN45" s="1687"/>
      <c r="AO45" s="1687"/>
      <c r="AP45" s="1687"/>
      <c r="AQ45" s="1687"/>
      <c r="AR45" s="1687"/>
      <c r="AS45" s="1687"/>
      <c r="AT45" s="1687"/>
      <c r="AU45" s="1687"/>
      <c r="AV45" s="1687"/>
      <c r="AW45" s="1687"/>
    </row>
    <row r="46" spans="1:49" s="2943" customFormat="1" ht="8.25" customHeight="1">
      <c r="A46" s="2986"/>
      <c r="B46" s="2987"/>
      <c r="C46" s="2988"/>
      <c r="D46" s="2989"/>
      <c r="E46" s="2989"/>
      <c r="F46" s="2990"/>
      <c r="G46" s="2990"/>
      <c r="H46" s="2990"/>
      <c r="I46" s="2990"/>
      <c r="J46" s="2991"/>
      <c r="K46" s="2991"/>
      <c r="L46" s="2991"/>
      <c r="M46" s="2991"/>
      <c r="N46" s="2991"/>
      <c r="O46" s="2991"/>
      <c r="P46" s="2991"/>
      <c r="Q46" s="2991"/>
      <c r="R46" s="2991"/>
      <c r="S46" s="2991"/>
      <c r="T46" s="2991"/>
      <c r="U46" s="2992"/>
      <c r="V46" s="2993"/>
      <c r="W46" s="2993"/>
      <c r="X46" s="2993"/>
      <c r="Y46" s="2993"/>
      <c r="Z46" s="2993"/>
      <c r="AA46" s="2993"/>
      <c r="AB46" s="2993"/>
      <c r="AC46" s="2993"/>
      <c r="AD46" s="2993"/>
      <c r="AE46" s="2991"/>
      <c r="AF46" s="2994"/>
      <c r="AG46" s="1726"/>
      <c r="AH46" s="1687"/>
      <c r="AI46" s="1687"/>
      <c r="AJ46" s="1687"/>
      <c r="AK46" s="1687"/>
      <c r="AL46" s="1687"/>
      <c r="AM46" s="1687"/>
      <c r="AN46" s="1687"/>
      <c r="AO46" s="1687"/>
      <c r="AP46" s="1687"/>
      <c r="AQ46" s="1687"/>
      <c r="AR46" s="1687"/>
      <c r="AS46" s="1687"/>
      <c r="AT46" s="1687"/>
      <c r="AU46" s="1687"/>
      <c r="AV46" s="1687"/>
      <c r="AW46" s="1687"/>
    </row>
    <row r="47" spans="1:49" s="143" customFormat="1" ht="22.5" customHeight="1">
      <c r="A47" s="656"/>
      <c r="B47" s="657"/>
      <c r="C47" s="658"/>
      <c r="D47" s="659"/>
      <c r="E47" s="659"/>
      <c r="F47" s="658"/>
      <c r="G47" s="658"/>
      <c r="H47" s="658"/>
      <c r="I47" s="658"/>
      <c r="J47" s="660"/>
      <c r="K47" s="660"/>
      <c r="L47" s="660"/>
      <c r="M47" s="660"/>
      <c r="N47" s="660"/>
      <c r="O47" s="660"/>
      <c r="P47" s="660"/>
      <c r="Q47" s="660"/>
      <c r="R47" s="660"/>
      <c r="S47" s="660"/>
      <c r="T47" s="896"/>
      <c r="U47" s="660"/>
      <c r="V47" s="660"/>
      <c r="W47" s="660"/>
      <c r="X47" s="660"/>
      <c r="Y47" s="660"/>
      <c r="Z47" s="660"/>
      <c r="AA47" s="660"/>
      <c r="AB47" s="660"/>
      <c r="AC47" s="660"/>
      <c r="AD47" s="660"/>
      <c r="AE47" s="660"/>
      <c r="AF47" s="661"/>
      <c r="AG47" s="1301"/>
      <c r="AH47" s="642"/>
      <c r="AI47" s="642"/>
      <c r="AJ47" s="642"/>
      <c r="AK47" s="642"/>
      <c r="AL47" s="642"/>
    </row>
    <row r="48" spans="1:49" s="143" customFormat="1" ht="9.9" customHeight="1">
      <c r="A48" s="628"/>
      <c r="B48" s="263">
        <v>8.1999999999999993</v>
      </c>
      <c r="C48" s="148" t="s">
        <v>189</v>
      </c>
      <c r="D48" s="559"/>
      <c r="E48" s="559"/>
      <c r="F48" s="144"/>
      <c r="G48" s="144"/>
      <c r="H48" s="144"/>
      <c r="I48" s="144"/>
      <c r="W48" s="5677"/>
      <c r="X48" s="5677"/>
      <c r="Y48" s="5677"/>
      <c r="Z48" s="5677"/>
      <c r="AA48" s="5677"/>
      <c r="AB48" s="5677"/>
      <c r="AC48" s="5677"/>
      <c r="AD48" s="144"/>
      <c r="AE48" s="144"/>
      <c r="AF48" s="644"/>
      <c r="AG48" s="1301"/>
      <c r="AH48" s="642"/>
      <c r="AI48" s="642"/>
      <c r="AJ48" s="642"/>
      <c r="AK48" s="642"/>
      <c r="AL48" s="642"/>
    </row>
    <row r="49" spans="1:38" s="143" customFormat="1" ht="9.9" customHeight="1">
      <c r="A49" s="628"/>
      <c r="B49" s="263"/>
      <c r="C49" s="150" t="s">
        <v>190</v>
      </c>
      <c r="D49" s="559"/>
      <c r="E49" s="559"/>
      <c r="F49" s="144"/>
      <c r="G49" s="144"/>
      <c r="H49" s="144"/>
      <c r="I49" s="144"/>
      <c r="W49" s="5676"/>
      <c r="X49" s="5676"/>
      <c r="Y49" s="5676"/>
      <c r="Z49" s="5676"/>
      <c r="AA49" s="5676"/>
      <c r="AB49" s="5676"/>
      <c r="AC49" s="5676"/>
      <c r="AE49" s="662"/>
      <c r="AF49" s="648"/>
      <c r="AG49" s="1301"/>
      <c r="AH49" s="642"/>
      <c r="AI49" s="642"/>
      <c r="AJ49" s="642"/>
      <c r="AK49" s="642"/>
      <c r="AL49" s="642"/>
    </row>
    <row r="50" spans="1:38" s="143" customFormat="1" ht="9.9" customHeight="1">
      <c r="A50" s="628"/>
      <c r="B50" s="263"/>
      <c r="C50" s="148"/>
      <c r="D50" s="559"/>
      <c r="E50" s="559"/>
      <c r="F50" s="144"/>
      <c r="G50" s="150"/>
      <c r="H50" s="150"/>
      <c r="I50" s="144"/>
      <c r="AD50" s="5611" t="s">
        <v>332</v>
      </c>
      <c r="AE50" s="5611"/>
      <c r="AF50" s="648"/>
      <c r="AG50" s="1301"/>
      <c r="AH50" s="642"/>
      <c r="AI50" s="642"/>
      <c r="AJ50" s="642"/>
      <c r="AK50" s="642"/>
      <c r="AL50" s="642"/>
    </row>
    <row r="51" spans="1:38" s="143" customFormat="1" ht="10.8">
      <c r="A51" s="628"/>
      <c r="B51" s="263"/>
      <c r="C51" s="148" t="s">
        <v>328</v>
      </c>
      <c r="D51" s="147" t="s">
        <v>1955</v>
      </c>
      <c r="E51" s="2661"/>
      <c r="F51" s="2661"/>
      <c r="G51" s="2661"/>
      <c r="H51" s="2661"/>
      <c r="I51" s="2661"/>
      <c r="J51" s="972"/>
      <c r="K51" s="972"/>
      <c r="L51" s="972"/>
      <c r="M51" s="972"/>
      <c r="N51" s="972"/>
      <c r="O51" s="972"/>
      <c r="P51" s="972"/>
      <c r="Q51" s="972"/>
      <c r="R51" s="972"/>
      <c r="S51" s="972"/>
      <c r="V51" s="5599" t="s">
        <v>38</v>
      </c>
      <c r="W51" s="5601"/>
      <c r="X51" s="5602"/>
      <c r="Y51" s="5602"/>
      <c r="Z51" s="5602"/>
      <c r="AA51" s="5602"/>
      <c r="AB51" s="5602"/>
      <c r="AC51" s="5602"/>
      <c r="AD51" s="5602"/>
      <c r="AE51" s="5603"/>
      <c r="AF51" s="663"/>
      <c r="AG51" s="1301"/>
      <c r="AH51" s="642"/>
      <c r="AI51" s="642"/>
      <c r="AJ51" s="642"/>
      <c r="AK51" s="642"/>
      <c r="AL51" s="642"/>
    </row>
    <row r="52" spans="1:38" s="143" customFormat="1" ht="9.9" customHeight="1">
      <c r="A52" s="628"/>
      <c r="B52" s="263"/>
      <c r="C52" s="148"/>
      <c r="D52" s="147" t="s">
        <v>1956</v>
      </c>
      <c r="E52" s="2661"/>
      <c r="F52" s="2661"/>
      <c r="G52" s="2661"/>
      <c r="H52" s="2661"/>
      <c r="I52" s="2661"/>
      <c r="J52" s="972"/>
      <c r="K52" s="972"/>
      <c r="L52" s="972"/>
      <c r="M52" s="972"/>
      <c r="N52" s="972"/>
      <c r="O52" s="972"/>
      <c r="P52" s="972"/>
      <c r="Q52" s="972"/>
      <c r="R52" s="972"/>
      <c r="S52" s="972"/>
      <c r="V52" s="5600"/>
      <c r="W52" s="5604"/>
      <c r="X52" s="5605"/>
      <c r="Y52" s="5605"/>
      <c r="Z52" s="5605"/>
      <c r="AA52" s="5605"/>
      <c r="AB52" s="5605"/>
      <c r="AC52" s="5605"/>
      <c r="AD52" s="5605"/>
      <c r="AE52" s="5606"/>
      <c r="AF52" s="663"/>
      <c r="AG52" s="1301"/>
      <c r="AH52" s="642"/>
      <c r="AI52" s="642"/>
      <c r="AJ52" s="642"/>
      <c r="AK52" s="642"/>
      <c r="AL52" s="642"/>
    </row>
    <row r="53" spans="1:38" s="143" customFormat="1" ht="9.9" customHeight="1">
      <c r="A53" s="628"/>
      <c r="B53" s="263"/>
      <c r="C53" s="148"/>
      <c r="D53" s="196" t="s">
        <v>1957</v>
      </c>
      <c r="E53" s="2662"/>
      <c r="F53" s="2663"/>
      <c r="G53" s="2663"/>
      <c r="H53" s="144"/>
      <c r="I53" s="144"/>
      <c r="AF53" s="597"/>
      <c r="AG53" s="1301"/>
      <c r="AH53" s="642"/>
      <c r="AI53" s="642"/>
      <c r="AJ53" s="642"/>
      <c r="AK53" s="642"/>
      <c r="AL53" s="642"/>
    </row>
    <row r="54" spans="1:38" s="143" customFormat="1" ht="9.9" customHeight="1">
      <c r="A54" s="628"/>
      <c r="B54" s="263"/>
      <c r="C54" s="148"/>
      <c r="D54" s="196" t="s">
        <v>1958</v>
      </c>
      <c r="E54" s="2662"/>
      <c r="F54" s="2663"/>
      <c r="G54" s="2663"/>
      <c r="H54" s="144"/>
      <c r="I54" s="144"/>
      <c r="AD54" s="662"/>
      <c r="AF54" s="597"/>
      <c r="AG54" s="1301"/>
      <c r="AH54" s="642"/>
      <c r="AI54" s="642"/>
      <c r="AJ54" s="642"/>
      <c r="AK54" s="642"/>
      <c r="AL54" s="642"/>
    </row>
    <row r="55" spans="1:38" s="143" customFormat="1" ht="9.9" customHeight="1">
      <c r="A55" s="628"/>
      <c r="B55" s="263"/>
      <c r="C55" s="148"/>
      <c r="D55" s="559"/>
      <c r="E55" s="559"/>
      <c r="F55" s="144"/>
      <c r="G55" s="144"/>
      <c r="H55" s="144"/>
      <c r="I55" s="144"/>
      <c r="AC55" s="5669"/>
      <c r="AD55" s="5675"/>
      <c r="AF55" s="597"/>
      <c r="AG55" s="1301"/>
      <c r="AH55" s="642"/>
      <c r="AI55" s="642"/>
      <c r="AJ55" s="642"/>
      <c r="AK55" s="642"/>
      <c r="AL55" s="642"/>
    </row>
    <row r="56" spans="1:38" s="143" customFormat="1" ht="9.9" customHeight="1">
      <c r="A56" s="628"/>
      <c r="B56" s="263"/>
      <c r="C56" s="148"/>
      <c r="D56" s="263" t="s">
        <v>329</v>
      </c>
      <c r="E56" s="263"/>
      <c r="F56" s="148" t="s">
        <v>193</v>
      </c>
      <c r="I56" s="144"/>
      <c r="AB56" s="5684"/>
      <c r="AC56" s="5668" t="s">
        <v>39</v>
      </c>
      <c r="AD56" s="5670"/>
      <c r="AE56" s="5671"/>
      <c r="AF56" s="635"/>
      <c r="AG56" s="1301"/>
      <c r="AH56" s="642"/>
      <c r="AI56" s="642"/>
      <c r="AJ56" s="642"/>
      <c r="AK56" s="642"/>
      <c r="AL56" s="642"/>
    </row>
    <row r="57" spans="1:38" s="143" customFormat="1" ht="9.9" customHeight="1">
      <c r="A57" s="628"/>
      <c r="B57" s="263"/>
      <c r="C57" s="148"/>
      <c r="D57" s="154"/>
      <c r="E57" s="154"/>
      <c r="F57" s="128" t="s">
        <v>194</v>
      </c>
      <c r="I57" s="144"/>
      <c r="AB57" s="5684"/>
      <c r="AC57" s="5668"/>
      <c r="AD57" s="5672"/>
      <c r="AE57" s="5673"/>
      <c r="AF57" s="635"/>
      <c r="AG57" s="1301"/>
      <c r="AH57" s="642"/>
      <c r="AI57" s="642"/>
      <c r="AJ57" s="642"/>
      <c r="AK57" s="642"/>
      <c r="AL57" s="642"/>
    </row>
    <row r="58" spans="1:38" s="143" customFormat="1" ht="9.9" customHeight="1">
      <c r="A58" s="628"/>
      <c r="B58" s="263"/>
      <c r="C58" s="148"/>
      <c r="D58" s="154"/>
      <c r="E58" s="154"/>
      <c r="F58" s="150" t="s">
        <v>191</v>
      </c>
      <c r="I58" s="144"/>
      <c r="AF58" s="597"/>
      <c r="AG58" s="1301"/>
      <c r="AH58" s="642"/>
      <c r="AI58" s="642"/>
      <c r="AJ58" s="642"/>
      <c r="AK58" s="642"/>
      <c r="AL58" s="642"/>
    </row>
    <row r="59" spans="1:38" s="143" customFormat="1" ht="9.9" customHeight="1">
      <c r="A59" s="628"/>
      <c r="B59" s="263"/>
      <c r="C59" s="148"/>
      <c r="D59" s="154"/>
      <c r="E59" s="154"/>
      <c r="F59" s="150" t="s">
        <v>192</v>
      </c>
      <c r="I59" s="144"/>
      <c r="AE59" s="662"/>
      <c r="AF59" s="648"/>
      <c r="AG59" s="1301"/>
      <c r="AH59" s="642"/>
      <c r="AI59" s="642"/>
      <c r="AJ59" s="642"/>
      <c r="AK59" s="642"/>
      <c r="AL59" s="642"/>
    </row>
    <row r="60" spans="1:38" s="143" customFormat="1" ht="9.9" customHeight="1">
      <c r="A60" s="628"/>
      <c r="B60" s="1497"/>
      <c r="C60" s="1293"/>
      <c r="D60" s="1511"/>
      <c r="E60" s="1511"/>
      <c r="F60" s="1313"/>
      <c r="G60" s="1313"/>
      <c r="H60" s="1313"/>
      <c r="I60" s="1313"/>
      <c r="J60" s="1301"/>
      <c r="K60" s="1301"/>
      <c r="L60" s="1301"/>
      <c r="M60" s="1301"/>
      <c r="N60" s="1301"/>
      <c r="O60" s="1301"/>
      <c r="P60" s="1301"/>
      <c r="Q60" s="1301"/>
      <c r="R60" s="1301"/>
      <c r="S60" s="1301"/>
      <c r="T60" s="1301"/>
      <c r="U60" s="1301"/>
      <c r="V60" s="1301"/>
      <c r="W60" s="1301"/>
      <c r="X60" s="1301"/>
      <c r="Y60" s="1301"/>
      <c r="Z60" s="1301"/>
      <c r="AA60" s="1301"/>
      <c r="AB60" s="1301"/>
      <c r="AC60" s="1301"/>
      <c r="AD60" s="5669"/>
      <c r="AE60" s="5669"/>
      <c r="AF60" s="1523"/>
      <c r="AG60" s="1301"/>
      <c r="AH60" s="642"/>
      <c r="AI60" s="642"/>
      <c r="AJ60" s="642"/>
      <c r="AK60" s="642"/>
      <c r="AL60" s="642"/>
    </row>
    <row r="61" spans="1:38" s="2" customFormat="1" ht="9.9" customHeight="1">
      <c r="A61" s="1513"/>
      <c r="B61" s="1498"/>
      <c r="C61" s="148" t="s">
        <v>330</v>
      </c>
      <c r="D61" s="1498" t="s">
        <v>195</v>
      </c>
      <c r="E61" s="1498"/>
      <c r="F61" s="144"/>
      <c r="G61" s="144"/>
      <c r="H61" s="144"/>
      <c r="I61" s="144"/>
      <c r="J61" s="143"/>
      <c r="K61" s="143"/>
      <c r="L61" s="143"/>
      <c r="M61" s="143"/>
      <c r="N61" s="143"/>
      <c r="O61" s="143"/>
      <c r="P61" s="143"/>
      <c r="Q61" s="143"/>
      <c r="R61" s="143"/>
      <c r="S61" s="143"/>
      <c r="T61" s="143"/>
      <c r="U61" s="143"/>
      <c r="V61" s="5599" t="s">
        <v>40</v>
      </c>
      <c r="W61" s="5601"/>
      <c r="X61" s="5602"/>
      <c r="Y61" s="5602"/>
      <c r="Z61" s="5602"/>
      <c r="AA61" s="5602"/>
      <c r="AB61" s="5602"/>
      <c r="AC61" s="5602"/>
      <c r="AD61" s="5602"/>
      <c r="AE61" s="5603"/>
      <c r="AF61" s="663"/>
      <c r="AG61" s="3759"/>
      <c r="AH61" s="13"/>
      <c r="AI61" s="13"/>
      <c r="AJ61" s="13"/>
      <c r="AK61" s="13"/>
      <c r="AL61" s="13"/>
    </row>
    <row r="62" spans="1:38" s="2" customFormat="1" ht="9.9" customHeight="1">
      <c r="A62" s="1513"/>
      <c r="B62" s="1498"/>
      <c r="C62" s="148"/>
      <c r="D62" s="1499" t="s">
        <v>196</v>
      </c>
      <c r="E62" s="1499"/>
      <c r="F62" s="144"/>
      <c r="G62" s="144"/>
      <c r="H62" s="144"/>
      <c r="I62" s="144"/>
      <c r="J62" s="143"/>
      <c r="K62" s="143"/>
      <c r="L62" s="143"/>
      <c r="M62" s="143"/>
      <c r="N62" s="143"/>
      <c r="O62" s="143"/>
      <c r="P62" s="143"/>
      <c r="Q62" s="143"/>
      <c r="R62" s="143"/>
      <c r="S62" s="143"/>
      <c r="T62" s="143"/>
      <c r="U62" s="143"/>
      <c r="V62" s="5600"/>
      <c r="W62" s="5604"/>
      <c r="X62" s="5605"/>
      <c r="Y62" s="5605"/>
      <c r="Z62" s="5605"/>
      <c r="AA62" s="5605"/>
      <c r="AB62" s="5605"/>
      <c r="AC62" s="5605"/>
      <c r="AD62" s="5605"/>
      <c r="AE62" s="5606"/>
      <c r="AF62" s="663"/>
      <c r="AG62" s="3759"/>
      <c r="AH62" s="13"/>
      <c r="AI62" s="13"/>
      <c r="AJ62" s="13"/>
      <c r="AK62" s="13"/>
      <c r="AL62" s="13"/>
    </row>
    <row r="63" spans="1:38" s="2" customFormat="1" ht="9.9" customHeight="1">
      <c r="A63" s="1513"/>
      <c r="B63" s="1498"/>
      <c r="C63" s="148"/>
      <c r="D63" s="196" t="s">
        <v>1385</v>
      </c>
      <c r="E63" s="196"/>
      <c r="F63" s="144"/>
      <c r="G63" s="144"/>
      <c r="H63" s="144"/>
      <c r="I63" s="144"/>
      <c r="J63" s="143"/>
      <c r="K63" s="143"/>
      <c r="L63" s="143"/>
      <c r="M63" s="143"/>
      <c r="N63" s="143"/>
      <c r="O63" s="143"/>
      <c r="P63" s="143"/>
      <c r="Q63" s="143"/>
      <c r="R63" s="143"/>
      <c r="S63" s="143"/>
      <c r="T63" s="143"/>
      <c r="U63" s="143"/>
      <c r="V63" s="143"/>
      <c r="W63" s="143"/>
      <c r="X63" s="143"/>
      <c r="Y63" s="143"/>
      <c r="Z63" s="143"/>
      <c r="AA63" s="143"/>
      <c r="AB63" s="143"/>
      <c r="AC63" s="143"/>
      <c r="AD63" s="143"/>
      <c r="AE63" s="143"/>
      <c r="AF63" s="597"/>
      <c r="AG63" s="3759"/>
      <c r="AH63" s="13"/>
      <c r="AI63" s="13"/>
      <c r="AJ63" s="13"/>
      <c r="AK63" s="13"/>
      <c r="AL63" s="13"/>
    </row>
    <row r="64" spans="1:38" s="2" customFormat="1" ht="9.9" customHeight="1">
      <c r="A64" s="1513"/>
      <c r="B64" s="1498"/>
      <c r="C64" s="148"/>
      <c r="D64" s="196" t="s">
        <v>197</v>
      </c>
      <c r="E64" s="196"/>
      <c r="F64" s="144"/>
      <c r="G64" s="144"/>
      <c r="H64" s="144"/>
      <c r="I64" s="144"/>
      <c r="J64" s="143"/>
      <c r="K64" s="143"/>
      <c r="L64" s="143"/>
      <c r="M64" s="143"/>
      <c r="N64" s="143"/>
      <c r="O64" s="143"/>
      <c r="P64" s="143"/>
      <c r="Q64" s="143"/>
      <c r="R64" s="143"/>
      <c r="S64" s="143"/>
      <c r="T64" s="143"/>
      <c r="U64" s="143"/>
      <c r="V64" s="143"/>
      <c r="W64" s="143"/>
      <c r="X64" s="143"/>
      <c r="Y64" s="143"/>
      <c r="Z64" s="143"/>
      <c r="AA64" s="143"/>
      <c r="AB64" s="143"/>
      <c r="AC64" s="143"/>
      <c r="AD64" s="662"/>
      <c r="AE64" s="143"/>
      <c r="AF64" s="597"/>
      <c r="AG64" s="3759"/>
      <c r="AH64" s="13"/>
      <c r="AI64" s="13"/>
      <c r="AJ64" s="13"/>
      <c r="AK64" s="13"/>
      <c r="AL64" s="13"/>
    </row>
    <row r="65" spans="1:49" s="2" customFormat="1" ht="9.9" customHeight="1">
      <c r="A65" s="1513"/>
      <c r="B65" s="1498"/>
      <c r="C65" s="148"/>
      <c r="D65" s="1509"/>
      <c r="E65" s="1509"/>
      <c r="F65" s="144"/>
      <c r="G65" s="144"/>
      <c r="H65" s="144"/>
      <c r="I65" s="144"/>
      <c r="J65" s="143"/>
      <c r="K65" s="143"/>
      <c r="L65" s="143"/>
      <c r="M65" s="143"/>
      <c r="N65" s="143"/>
      <c r="O65" s="143"/>
      <c r="P65" s="143"/>
      <c r="Q65" s="143"/>
      <c r="R65" s="143"/>
      <c r="S65" s="143"/>
      <c r="T65" s="143"/>
      <c r="U65" s="143"/>
      <c r="V65" s="143"/>
      <c r="W65" s="143"/>
      <c r="X65" s="143"/>
      <c r="Y65" s="143"/>
      <c r="Z65" s="143"/>
      <c r="AA65" s="143"/>
      <c r="AB65" s="143"/>
      <c r="AC65" s="5669"/>
      <c r="AD65" s="5675"/>
      <c r="AE65" s="143"/>
      <c r="AF65" s="597"/>
      <c r="AG65" s="3759"/>
      <c r="AH65" s="13"/>
      <c r="AI65" s="13"/>
      <c r="AJ65" s="13"/>
      <c r="AK65" s="13"/>
      <c r="AL65" s="13"/>
    </row>
    <row r="66" spans="1:49" s="2" customFormat="1" ht="9.9" customHeight="1">
      <c r="A66" s="1513"/>
      <c r="B66" s="1498"/>
      <c r="C66" s="148"/>
      <c r="D66" s="1498" t="s">
        <v>331</v>
      </c>
      <c r="E66" s="1498"/>
      <c r="F66" s="148" t="s">
        <v>193</v>
      </c>
      <c r="G66" s="143"/>
      <c r="H66" s="143"/>
      <c r="I66" s="144"/>
      <c r="J66" s="143"/>
      <c r="K66" s="143"/>
      <c r="L66" s="143"/>
      <c r="M66" s="143"/>
      <c r="N66" s="143"/>
      <c r="O66" s="143"/>
      <c r="P66" s="143"/>
      <c r="Q66" s="143"/>
      <c r="R66" s="143"/>
      <c r="S66" s="143"/>
      <c r="T66" s="143"/>
      <c r="U66" s="143"/>
      <c r="V66" s="143"/>
      <c r="W66" s="143"/>
      <c r="X66" s="143"/>
      <c r="Y66" s="143"/>
      <c r="Z66" s="143"/>
      <c r="AA66" s="143"/>
      <c r="AC66" s="5668" t="s">
        <v>41</v>
      </c>
      <c r="AD66" s="5670"/>
      <c r="AE66" s="5671"/>
      <c r="AF66" s="635"/>
      <c r="AG66" s="3759"/>
      <c r="AH66" s="13"/>
      <c r="AI66" s="13"/>
      <c r="AJ66" s="13"/>
      <c r="AK66" s="13"/>
      <c r="AL66" s="13"/>
    </row>
    <row r="67" spans="1:49" s="2" customFormat="1" ht="9.9" customHeight="1">
      <c r="A67" s="1513"/>
      <c r="B67" s="1498"/>
      <c r="C67" s="144"/>
      <c r="D67" s="154"/>
      <c r="E67" s="154"/>
      <c r="F67" s="128" t="s">
        <v>198</v>
      </c>
      <c r="G67" s="143"/>
      <c r="H67" s="143"/>
      <c r="I67" s="144"/>
      <c r="J67" s="143"/>
      <c r="K67" s="143"/>
      <c r="L67" s="143"/>
      <c r="M67" s="143"/>
      <c r="N67" s="143"/>
      <c r="O67" s="143"/>
      <c r="P67" s="143"/>
      <c r="Q67" s="143"/>
      <c r="R67" s="143"/>
      <c r="S67" s="143"/>
      <c r="T67" s="143"/>
      <c r="U67" s="143"/>
      <c r="V67" s="143"/>
      <c r="W67" s="143"/>
      <c r="X67" s="143"/>
      <c r="Y67" s="143"/>
      <c r="Z67" s="143"/>
      <c r="AA67" s="143"/>
      <c r="AC67" s="5668"/>
      <c r="AD67" s="5672"/>
      <c r="AE67" s="5673"/>
      <c r="AF67" s="635"/>
      <c r="AG67" s="3759"/>
      <c r="AH67" s="13"/>
      <c r="AI67" s="13"/>
      <c r="AJ67" s="13"/>
      <c r="AK67" s="13"/>
      <c r="AL67" s="13"/>
    </row>
    <row r="68" spans="1:49" s="2" customFormat="1" ht="9.9" customHeight="1">
      <c r="A68" s="1513"/>
      <c r="B68" s="1498"/>
      <c r="C68" s="144"/>
      <c r="D68" s="154"/>
      <c r="E68" s="154"/>
      <c r="F68" s="128" t="s">
        <v>199</v>
      </c>
      <c r="G68" s="143"/>
      <c r="H68" s="143"/>
      <c r="I68" s="144"/>
      <c r="J68" s="143"/>
      <c r="K68" s="143"/>
      <c r="L68" s="143"/>
      <c r="M68" s="143"/>
      <c r="N68" s="143"/>
      <c r="O68" s="143"/>
      <c r="P68" s="143"/>
      <c r="Q68" s="143"/>
      <c r="R68" s="143"/>
      <c r="S68" s="143"/>
      <c r="T68" s="143"/>
      <c r="U68" s="143"/>
      <c r="V68" s="143"/>
      <c r="W68" s="143"/>
      <c r="X68" s="143"/>
      <c r="Y68" s="143"/>
      <c r="Z68" s="143"/>
      <c r="AA68" s="143"/>
      <c r="AB68" s="143"/>
      <c r="AC68" s="143"/>
      <c r="AD68" s="143"/>
      <c r="AE68" s="143"/>
      <c r="AF68" s="597"/>
      <c r="AG68" s="3759"/>
      <c r="AH68" s="13"/>
      <c r="AI68" s="13"/>
      <c r="AJ68" s="13"/>
      <c r="AK68" s="13"/>
      <c r="AL68" s="13"/>
    </row>
    <row r="69" spans="1:49" s="2" customFormat="1" ht="9.9" customHeight="1">
      <c r="A69" s="1513"/>
      <c r="B69" s="1498"/>
      <c r="C69" s="144"/>
      <c r="D69" s="154"/>
      <c r="E69" s="154"/>
      <c r="F69" s="150" t="s">
        <v>191</v>
      </c>
      <c r="G69" s="143"/>
      <c r="H69" s="143"/>
      <c r="I69" s="144"/>
      <c r="J69" s="143"/>
      <c r="K69" s="143"/>
      <c r="L69" s="143"/>
      <c r="M69" s="143"/>
      <c r="N69" s="143"/>
      <c r="O69" s="143"/>
      <c r="P69" s="143"/>
      <c r="Q69" s="143"/>
      <c r="R69" s="143"/>
      <c r="S69" s="143"/>
      <c r="T69" s="143"/>
      <c r="U69" s="143"/>
      <c r="V69" s="143"/>
      <c r="W69" s="143"/>
      <c r="X69" s="143"/>
      <c r="Y69" s="143"/>
      <c r="Z69" s="143"/>
      <c r="AA69" s="143"/>
      <c r="AB69" s="143"/>
      <c r="AC69" s="143"/>
      <c r="AD69" s="143"/>
      <c r="AE69" s="143"/>
      <c r="AF69" s="597"/>
      <c r="AG69" s="3759"/>
      <c r="AH69" s="13"/>
      <c r="AI69" s="13"/>
      <c r="AJ69" s="13"/>
      <c r="AK69" s="13"/>
      <c r="AL69" s="13"/>
    </row>
    <row r="70" spans="1:49" s="2" customFormat="1" ht="9.9" customHeight="1">
      <c r="A70" s="1513"/>
      <c r="B70" s="1498"/>
      <c r="C70" s="144"/>
      <c r="D70" s="154"/>
      <c r="E70" s="154"/>
      <c r="F70" s="150" t="s">
        <v>637</v>
      </c>
      <c r="G70" s="143"/>
      <c r="H70" s="143"/>
      <c r="I70" s="144"/>
      <c r="J70" s="143"/>
      <c r="K70" s="143"/>
      <c r="L70" s="143"/>
      <c r="M70" s="143"/>
      <c r="N70" s="143"/>
      <c r="O70" s="143"/>
      <c r="P70" s="143"/>
      <c r="Q70" s="143"/>
      <c r="R70" s="143"/>
      <c r="S70" s="143"/>
      <c r="T70" s="143"/>
      <c r="U70" s="143"/>
      <c r="V70" s="143"/>
      <c r="W70" s="143"/>
      <c r="X70" s="143"/>
      <c r="Y70" s="143"/>
      <c r="Z70" s="143"/>
      <c r="AA70" s="143"/>
      <c r="AB70" s="143"/>
      <c r="AC70" s="143"/>
      <c r="AD70" s="143"/>
      <c r="AE70" s="143"/>
      <c r="AF70" s="597"/>
      <c r="AG70" s="3759"/>
      <c r="AH70" s="13"/>
      <c r="AI70" s="13"/>
      <c r="AJ70" s="13"/>
      <c r="AK70" s="13"/>
      <c r="AL70" s="13"/>
    </row>
    <row r="71" spans="1:49" s="143" customFormat="1" ht="9.9" customHeight="1">
      <c r="A71" s="628"/>
      <c r="B71" s="1498"/>
      <c r="C71" s="144"/>
      <c r="D71" s="154"/>
      <c r="E71" s="154"/>
      <c r="F71" s="150" t="s">
        <v>638</v>
      </c>
      <c r="I71" s="144"/>
      <c r="AF71" s="597"/>
      <c r="AG71" s="1301"/>
      <c r="AH71" s="642"/>
      <c r="AI71" s="642"/>
      <c r="AJ71" s="642"/>
      <c r="AK71" s="642"/>
      <c r="AL71" s="642"/>
    </row>
    <row r="72" spans="1:49" s="143" customFormat="1" ht="9.9" customHeight="1">
      <c r="A72" s="1514"/>
      <c r="B72" s="1515"/>
      <c r="C72" s="1516"/>
      <c r="D72" s="1517"/>
      <c r="E72" s="1517"/>
      <c r="F72" s="1518"/>
      <c r="G72" s="1519"/>
      <c r="H72" s="1519"/>
      <c r="I72" s="1516"/>
      <c r="J72" s="1519"/>
      <c r="K72" s="1519"/>
      <c r="L72" s="1519"/>
      <c r="M72" s="1519"/>
      <c r="N72" s="1519"/>
      <c r="O72" s="1519"/>
      <c r="P72" s="1519"/>
      <c r="Q72" s="1519"/>
      <c r="R72" s="1519"/>
      <c r="S72" s="1519"/>
      <c r="T72" s="1519"/>
      <c r="U72" s="1519"/>
      <c r="V72" s="1519"/>
      <c r="W72" s="1519"/>
      <c r="X72" s="1519"/>
      <c r="Y72" s="1519"/>
      <c r="Z72" s="1519"/>
      <c r="AA72" s="1519"/>
      <c r="AB72" s="1519"/>
      <c r="AC72" s="1519"/>
      <c r="AD72" s="1519"/>
      <c r="AE72" s="1519"/>
      <c r="AF72" s="1520"/>
      <c r="AG72" s="1301"/>
      <c r="AH72" s="642"/>
      <c r="AI72" s="642"/>
      <c r="AJ72" s="642"/>
      <c r="AK72" s="642"/>
      <c r="AL72" s="642"/>
    </row>
    <row r="73" spans="1:49" s="143" customFormat="1" ht="21.75" customHeight="1">
      <c r="A73" s="1022"/>
      <c r="B73" s="2942"/>
      <c r="C73" s="1313"/>
      <c r="D73" s="1413"/>
      <c r="E73" s="1413"/>
      <c r="F73" s="1328"/>
      <c r="G73" s="1301"/>
      <c r="H73" s="1301"/>
      <c r="I73" s="1313"/>
      <c r="J73" s="1301"/>
      <c r="K73" s="1301"/>
      <c r="L73" s="1301"/>
      <c r="M73" s="1301"/>
      <c r="N73" s="1301"/>
      <c r="O73" s="1301"/>
      <c r="P73" s="1301"/>
      <c r="Q73" s="1301"/>
      <c r="R73" s="1301"/>
      <c r="S73" s="1301"/>
      <c r="T73" s="1301"/>
      <c r="U73" s="1301"/>
      <c r="V73" s="1301"/>
      <c r="W73" s="1301"/>
      <c r="X73" s="1301"/>
      <c r="Y73" s="1301"/>
      <c r="Z73" s="1301"/>
      <c r="AA73" s="1301"/>
      <c r="AB73" s="1301"/>
      <c r="AC73" s="1301"/>
      <c r="AD73" s="1301"/>
      <c r="AE73" s="1301"/>
      <c r="AF73" s="1112"/>
      <c r="AG73" s="1301"/>
      <c r="AH73" s="642"/>
      <c r="AI73" s="642"/>
      <c r="AJ73" s="642"/>
      <c r="AK73" s="642"/>
      <c r="AL73" s="642"/>
    </row>
    <row r="74" spans="1:49" s="2943" customFormat="1" ht="10.5" customHeight="1">
      <c r="A74" s="2999"/>
      <c r="B74" s="3000">
        <v>8.3000000000000007</v>
      </c>
      <c r="C74" s="3000" t="s">
        <v>2861</v>
      </c>
      <c r="D74" s="3001"/>
      <c r="E74" s="1687"/>
      <c r="F74" s="2963"/>
      <c r="G74" s="2963"/>
      <c r="H74" s="2963"/>
      <c r="I74" s="2963"/>
      <c r="J74" s="2963"/>
      <c r="K74" s="2963"/>
      <c r="L74" s="2963"/>
      <c r="M74" s="2963"/>
      <c r="N74" s="2963"/>
      <c r="O74" s="2963"/>
      <c r="P74" s="2963"/>
      <c r="Q74" s="2963"/>
      <c r="R74" s="2963"/>
      <c r="S74" s="2963"/>
      <c r="T74" s="2963"/>
      <c r="U74" s="2976"/>
      <c r="V74" s="3002"/>
      <c r="W74" s="3002"/>
      <c r="X74" s="3002"/>
      <c r="Y74" s="3002"/>
      <c r="Z74" s="3002"/>
      <c r="AA74" s="3002"/>
      <c r="AB74" s="3003"/>
      <c r="AD74" s="5667" t="s">
        <v>2832</v>
      </c>
      <c r="AE74" s="5667"/>
      <c r="AF74" s="3005"/>
      <c r="AG74" s="3760"/>
      <c r="AH74" s="3004"/>
      <c r="AI74" s="3004"/>
      <c r="AJ74" s="3004"/>
      <c r="AK74" s="3004"/>
      <c r="AL74" s="3004"/>
      <c r="AM74" s="3004"/>
      <c r="AN74" s="3004"/>
      <c r="AO74" s="3004"/>
      <c r="AP74" s="3004"/>
      <c r="AQ74" s="3004"/>
      <c r="AR74" s="3004"/>
      <c r="AS74" s="3004"/>
      <c r="AT74" s="3004"/>
      <c r="AU74" s="3004"/>
      <c r="AV74" s="3004"/>
      <c r="AW74" s="3004"/>
    </row>
    <row r="75" spans="1:49" s="2943" customFormat="1" ht="10.5" customHeight="1">
      <c r="A75" s="2999"/>
      <c r="B75" s="3006"/>
      <c r="C75" s="3000" t="s">
        <v>2862</v>
      </c>
      <c r="D75" s="3001"/>
      <c r="E75" s="1687"/>
      <c r="F75" s="2963"/>
      <c r="G75" s="2963"/>
      <c r="H75" s="2963"/>
      <c r="I75" s="2963"/>
      <c r="J75" s="2963"/>
      <c r="K75" s="2963"/>
      <c r="L75" s="2963"/>
      <c r="M75" s="2963"/>
      <c r="N75" s="2963"/>
      <c r="O75" s="2963"/>
      <c r="P75" s="2963"/>
      <c r="Q75" s="2963"/>
      <c r="R75" s="2963"/>
      <c r="S75" s="2963"/>
      <c r="T75" s="2963"/>
      <c r="V75" s="5666" t="s">
        <v>348</v>
      </c>
      <c r="W75" s="5639"/>
      <c r="X75" s="5640"/>
      <c r="Y75" s="5640"/>
      <c r="Z75" s="5640"/>
      <c r="AA75" s="5640"/>
      <c r="AB75" s="5640"/>
      <c r="AC75" s="5640"/>
      <c r="AD75" s="5640"/>
      <c r="AE75" s="5641"/>
      <c r="AF75" s="3005"/>
      <c r="AG75" s="3760"/>
      <c r="AH75" s="3004"/>
      <c r="AI75" s="3004"/>
      <c r="AJ75" s="3004"/>
      <c r="AK75" s="3004"/>
      <c r="AL75" s="3004"/>
      <c r="AM75" s="3004"/>
      <c r="AN75" s="3004"/>
      <c r="AO75" s="3004"/>
      <c r="AP75" s="3004"/>
      <c r="AQ75" s="3004"/>
      <c r="AR75" s="3004"/>
      <c r="AS75" s="3004"/>
      <c r="AT75" s="3004"/>
      <c r="AU75" s="3004"/>
      <c r="AV75" s="3004"/>
      <c r="AW75" s="3004"/>
    </row>
    <row r="76" spans="1:49" s="2943" customFormat="1" ht="10.5" customHeight="1">
      <c r="A76" s="2999"/>
      <c r="B76" s="3006"/>
      <c r="C76" s="3001" t="s">
        <v>2863</v>
      </c>
      <c r="D76" s="3001"/>
      <c r="E76" s="1687"/>
      <c r="F76" s="2963"/>
      <c r="G76" s="2963"/>
      <c r="H76" s="2963"/>
      <c r="I76" s="2963"/>
      <c r="J76" s="2963"/>
      <c r="K76" s="2963"/>
      <c r="L76" s="2963"/>
      <c r="M76" s="2963"/>
      <c r="N76" s="2963"/>
      <c r="O76" s="2963"/>
      <c r="P76" s="2963"/>
      <c r="Q76" s="2963"/>
      <c r="R76" s="2963"/>
      <c r="S76" s="2963"/>
      <c r="T76" s="2963"/>
      <c r="V76" s="5652"/>
      <c r="W76" s="5642"/>
      <c r="X76" s="5643"/>
      <c r="Y76" s="5643"/>
      <c r="Z76" s="5643"/>
      <c r="AA76" s="5643"/>
      <c r="AB76" s="5643"/>
      <c r="AC76" s="5643"/>
      <c r="AD76" s="5643"/>
      <c r="AE76" s="5644"/>
      <c r="AF76" s="3005"/>
      <c r="AG76" s="3760"/>
      <c r="AH76" s="3004"/>
      <c r="AI76" s="3004"/>
      <c r="AJ76" s="3004"/>
      <c r="AK76" s="3004"/>
      <c r="AL76" s="3004"/>
      <c r="AM76" s="3004"/>
      <c r="AN76" s="3004"/>
      <c r="AO76" s="3004"/>
      <c r="AP76" s="3004"/>
      <c r="AQ76" s="3004"/>
      <c r="AR76" s="3004"/>
      <c r="AS76" s="3004"/>
      <c r="AT76" s="3004"/>
      <c r="AU76" s="3004"/>
      <c r="AV76" s="3004"/>
      <c r="AW76" s="3004"/>
    </row>
    <row r="77" spans="1:49" s="2943" customFormat="1" ht="10.5" customHeight="1">
      <c r="A77" s="2999"/>
      <c r="B77" s="3006"/>
      <c r="C77" s="3001" t="s">
        <v>2864</v>
      </c>
      <c r="D77" s="3001"/>
      <c r="E77" s="1687"/>
      <c r="F77" s="2963"/>
      <c r="G77" s="2963"/>
      <c r="H77" s="2963"/>
      <c r="I77" s="2963"/>
      <c r="J77" s="2963"/>
      <c r="K77" s="2963"/>
      <c r="L77" s="2963"/>
      <c r="M77" s="2963"/>
      <c r="N77" s="2963"/>
      <c r="O77" s="2963"/>
      <c r="P77" s="2963"/>
      <c r="Q77" s="2963"/>
      <c r="R77" s="2963"/>
      <c r="S77" s="2963"/>
      <c r="T77" s="2963"/>
      <c r="U77" s="2976"/>
      <c r="V77" s="1687"/>
      <c r="W77" s="1687"/>
      <c r="X77" s="1687"/>
      <c r="Y77" s="1687"/>
      <c r="Z77" s="1687"/>
      <c r="AA77" s="1687"/>
      <c r="AB77" s="1687"/>
      <c r="AC77" s="1687"/>
      <c r="AD77" s="1687"/>
      <c r="AE77" s="3004"/>
      <c r="AF77" s="3005"/>
      <c r="AG77" s="3760"/>
      <c r="AH77" s="3004"/>
      <c r="AI77" s="3004"/>
      <c r="AJ77" s="3004"/>
      <c r="AK77" s="3004"/>
      <c r="AL77" s="3004"/>
      <c r="AM77" s="3004"/>
      <c r="AN77" s="3004"/>
      <c r="AO77" s="3004"/>
      <c r="AP77" s="3004"/>
      <c r="AQ77" s="3004"/>
      <c r="AR77" s="3004"/>
      <c r="AS77" s="3004"/>
      <c r="AT77" s="3004"/>
      <c r="AU77" s="3004"/>
      <c r="AV77" s="3004"/>
      <c r="AW77" s="3004"/>
    </row>
    <row r="78" spans="1:49" s="2943" customFormat="1" ht="10.95" customHeight="1">
      <c r="A78" s="2999"/>
      <c r="B78" s="3007"/>
      <c r="C78" s="3007"/>
      <c r="D78" s="3008"/>
      <c r="E78" s="3008"/>
      <c r="F78" s="3007"/>
      <c r="G78" s="3007"/>
      <c r="H78" s="3007"/>
      <c r="I78" s="2971"/>
      <c r="J78" s="2971"/>
      <c r="K78" s="2971"/>
      <c r="L78" s="2971"/>
      <c r="M78" s="2972"/>
      <c r="N78" s="2972"/>
      <c r="O78" s="2972"/>
      <c r="P78" s="2972"/>
      <c r="Q78" s="2972"/>
      <c r="R78" s="2972"/>
      <c r="S78" s="2972"/>
      <c r="T78" s="2971"/>
      <c r="U78" s="2971"/>
      <c r="V78" s="3004"/>
      <c r="W78" s="3004"/>
      <c r="X78" s="3004"/>
      <c r="Y78" s="3004"/>
      <c r="Z78" s="3004"/>
      <c r="AA78" s="3004"/>
      <c r="AB78" s="3004"/>
      <c r="AC78" s="3004"/>
      <c r="AD78" s="3004"/>
      <c r="AE78" s="3004"/>
      <c r="AF78" s="3005"/>
      <c r="AG78" s="3760"/>
      <c r="AH78" s="3004"/>
      <c r="AI78" s="3004"/>
      <c r="AJ78" s="3004"/>
      <c r="AK78" s="3004"/>
      <c r="AL78" s="3004"/>
      <c r="AM78" s="3004"/>
      <c r="AN78" s="3004"/>
      <c r="AO78" s="3004"/>
      <c r="AP78" s="3004"/>
      <c r="AQ78" s="3004"/>
      <c r="AR78" s="3004"/>
      <c r="AS78" s="3004"/>
      <c r="AT78" s="3004"/>
      <c r="AU78" s="3004"/>
      <c r="AV78" s="3004"/>
      <c r="AW78" s="3004"/>
    </row>
    <row r="79" spans="1:49" s="2943" customFormat="1" ht="10.95" customHeight="1">
      <c r="A79" s="2722"/>
      <c r="B79" s="3009"/>
      <c r="C79" s="3010"/>
      <c r="D79" s="3011"/>
      <c r="E79" s="3011"/>
      <c r="F79" s="3004"/>
      <c r="G79" s="3004"/>
      <c r="H79" s="3010"/>
      <c r="I79" s="3004"/>
      <c r="J79" s="1687"/>
      <c r="K79" s="1687"/>
      <c r="L79" s="1687"/>
      <c r="M79" s="1687"/>
      <c r="N79" s="1687"/>
      <c r="O79" s="1687"/>
      <c r="P79" s="1687"/>
      <c r="Q79" s="1687"/>
      <c r="R79" s="1687"/>
      <c r="S79" s="1687"/>
      <c r="T79" s="1687"/>
      <c r="U79" s="2723"/>
      <c r="V79" s="3012"/>
      <c r="W79" s="3012"/>
      <c r="X79" s="3012"/>
      <c r="Y79" s="3012"/>
      <c r="Z79" s="3012"/>
      <c r="AA79" s="3012"/>
      <c r="AB79" s="3012"/>
      <c r="AC79" s="3012"/>
      <c r="AD79" s="3012"/>
      <c r="AE79" s="1687"/>
      <c r="AF79" s="2732"/>
      <c r="AG79" s="1726"/>
      <c r="AH79" s="1687"/>
      <c r="AI79" s="1687"/>
      <c r="AJ79" s="1687"/>
      <c r="AK79" s="1687"/>
      <c r="AL79" s="1687"/>
      <c r="AM79" s="1687"/>
      <c r="AN79" s="1687"/>
      <c r="AO79" s="1687"/>
      <c r="AP79" s="1687"/>
      <c r="AQ79" s="1687"/>
      <c r="AR79" s="1687"/>
      <c r="AS79" s="1687"/>
      <c r="AT79" s="1687"/>
      <c r="AU79" s="1687"/>
      <c r="AV79" s="1687"/>
      <c r="AW79" s="1687"/>
    </row>
    <row r="80" spans="1:49" s="143" customFormat="1" ht="9.9" customHeight="1" thickBot="1">
      <c r="A80" s="1022"/>
      <c r="B80" s="263"/>
      <c r="C80" s="144"/>
      <c r="D80" s="154"/>
      <c r="E80" s="154"/>
      <c r="F80" s="150"/>
      <c r="I80" s="144"/>
      <c r="AF80" s="855"/>
      <c r="AG80" s="1301"/>
      <c r="AH80" s="642"/>
      <c r="AI80" s="642"/>
      <c r="AJ80" s="642"/>
      <c r="AK80" s="642"/>
      <c r="AL80" s="642"/>
    </row>
    <row r="81" spans="1:49" s="143" customFormat="1" ht="125.25" customHeight="1">
      <c r="A81" s="890"/>
      <c r="B81" s="891"/>
      <c r="C81" s="892"/>
      <c r="D81" s="893"/>
      <c r="E81" s="893"/>
      <c r="F81" s="894"/>
      <c r="G81" s="890"/>
      <c r="H81" s="890"/>
      <c r="I81" s="892"/>
      <c r="J81" s="890"/>
      <c r="K81" s="890"/>
      <c r="L81" s="890"/>
      <c r="M81" s="890"/>
      <c r="N81" s="890"/>
      <c r="O81" s="890"/>
      <c r="P81" s="890"/>
      <c r="Q81" s="890"/>
      <c r="R81" s="890"/>
      <c r="S81" s="890"/>
      <c r="T81" s="890"/>
      <c r="U81" s="890"/>
      <c r="V81" s="890"/>
      <c r="W81" s="890"/>
      <c r="X81" s="890"/>
      <c r="Y81" s="890"/>
      <c r="Z81" s="890"/>
      <c r="AA81" s="890"/>
      <c r="AB81" s="890"/>
      <c r="AC81" s="890"/>
      <c r="AD81" s="890"/>
      <c r="AE81" s="890"/>
      <c r="AF81" s="890"/>
      <c r="AG81" s="1301"/>
      <c r="AH81" s="642"/>
      <c r="AI81" s="642"/>
      <c r="AJ81" s="642"/>
      <c r="AK81" s="642"/>
      <c r="AL81" s="642"/>
    </row>
    <row r="82" spans="1:49" s="143" customFormat="1" ht="18" customHeight="1" thickBot="1">
      <c r="A82" s="4614">
        <f>'Soalan 7(ms15)'!A88:AM88+1</f>
        <v>16</v>
      </c>
      <c r="B82" s="4614"/>
      <c r="C82" s="4614"/>
      <c r="D82" s="4614"/>
      <c r="E82" s="4614"/>
      <c r="F82" s="4614"/>
      <c r="G82" s="4614"/>
      <c r="H82" s="4614"/>
      <c r="I82" s="4614"/>
      <c r="J82" s="4614"/>
      <c r="K82" s="4614"/>
      <c r="L82" s="4614"/>
      <c r="M82" s="4614"/>
      <c r="N82" s="4614"/>
      <c r="O82" s="4614"/>
      <c r="P82" s="4614"/>
      <c r="Q82" s="4614"/>
      <c r="R82" s="4614"/>
      <c r="S82" s="4614"/>
      <c r="T82" s="4614"/>
      <c r="U82" s="4614"/>
      <c r="V82" s="4614"/>
      <c r="W82" s="4614"/>
      <c r="X82" s="4614"/>
      <c r="Y82" s="4614"/>
      <c r="Z82" s="4614"/>
      <c r="AA82" s="4614"/>
      <c r="AB82" s="4614"/>
      <c r="AC82" s="4614"/>
      <c r="AD82" s="4614"/>
      <c r="AE82" s="4614"/>
      <c r="AF82" s="4614"/>
      <c r="AG82" s="1301"/>
      <c r="AH82" s="642"/>
      <c r="AI82" s="642"/>
      <c r="AJ82" s="642"/>
      <c r="AK82" s="642"/>
      <c r="AL82" s="642"/>
    </row>
    <row r="83" spans="1:49" ht="15.9" customHeight="1">
      <c r="A83" s="387"/>
      <c r="B83" s="587"/>
      <c r="C83" s="587"/>
      <c r="D83" s="588"/>
      <c r="E83" s="588"/>
      <c r="F83" s="589"/>
      <c r="G83" s="589"/>
      <c r="H83" s="589"/>
      <c r="I83" s="587"/>
      <c r="J83" s="587"/>
      <c r="K83" s="587"/>
      <c r="L83" s="587"/>
      <c r="M83" s="587"/>
      <c r="N83" s="587"/>
      <c r="O83" s="587"/>
      <c r="P83" s="587"/>
      <c r="Q83" s="587"/>
      <c r="R83" s="587"/>
      <c r="S83" s="587"/>
      <c r="T83" s="873"/>
      <c r="U83" s="587"/>
      <c r="V83" s="587"/>
      <c r="W83" s="590"/>
      <c r="X83" s="590"/>
      <c r="Y83" s="590"/>
      <c r="Z83" s="590"/>
      <c r="AA83" s="590"/>
      <c r="AB83" s="590"/>
      <c r="AC83" s="587"/>
      <c r="AD83" s="587"/>
      <c r="AE83" s="587"/>
      <c r="AF83" s="591"/>
    </row>
    <row r="84" spans="1:49" ht="15.9" customHeight="1">
      <c r="A84" s="592"/>
      <c r="B84" s="28"/>
      <c r="C84" s="28"/>
      <c r="E84" s="258" t="s">
        <v>1418</v>
      </c>
      <c r="J84" s="118"/>
      <c r="K84" s="118"/>
      <c r="L84" s="118"/>
      <c r="M84" s="118"/>
      <c r="N84" s="118"/>
      <c r="O84" s="118"/>
      <c r="P84" s="118"/>
      <c r="Q84" s="118"/>
      <c r="R84" s="118"/>
      <c r="S84" s="118"/>
      <c r="T84" s="118"/>
      <c r="U84" s="118"/>
      <c r="V84" s="11"/>
      <c r="W84" s="11"/>
      <c r="X84" s="11"/>
      <c r="Y84" s="11"/>
      <c r="Z84" s="11"/>
      <c r="AA84" s="11"/>
      <c r="AB84" s="11"/>
      <c r="AC84" s="11"/>
      <c r="AD84" s="11"/>
      <c r="AE84" s="11"/>
      <c r="AF84" s="593"/>
      <c r="AG84" s="3758"/>
      <c r="AJ84" s="1"/>
    </row>
    <row r="85" spans="1:49" ht="15.9" customHeight="1">
      <c r="A85" s="594"/>
      <c r="B85" s="57"/>
      <c r="C85" s="57"/>
      <c r="E85" s="257" t="s">
        <v>1419</v>
      </c>
      <c r="J85" s="66"/>
      <c r="K85" s="66"/>
      <c r="L85" s="66"/>
      <c r="M85" s="66"/>
      <c r="N85" s="66"/>
      <c r="O85" s="66"/>
      <c r="P85" s="66"/>
      <c r="Q85" s="66"/>
      <c r="R85" s="66"/>
      <c r="S85" s="66"/>
      <c r="T85" s="66"/>
      <c r="U85" s="66"/>
      <c r="V85" s="16"/>
      <c r="W85" s="16"/>
      <c r="X85" s="16"/>
      <c r="Y85" s="16"/>
      <c r="Z85" s="16"/>
      <c r="AA85" s="16"/>
      <c r="AB85" s="16"/>
      <c r="AC85" s="16"/>
      <c r="AD85" s="16"/>
      <c r="AE85" s="16"/>
      <c r="AF85" s="595"/>
      <c r="AG85" s="2359"/>
      <c r="AH85" s="64"/>
      <c r="AI85" s="64"/>
      <c r="AJ85" s="266"/>
      <c r="AK85" s="64"/>
      <c r="AL85" s="64"/>
      <c r="AM85" s="23"/>
      <c r="AN85" s="23"/>
      <c r="AO85" s="23"/>
      <c r="AP85" s="23"/>
      <c r="AQ85" s="23"/>
      <c r="AR85" s="23"/>
    </row>
    <row r="86" spans="1:49" s="2" customFormat="1" ht="15.9" customHeight="1">
      <c r="A86" s="586"/>
      <c r="B86" s="12"/>
      <c r="C86" s="12"/>
      <c r="D86" s="127"/>
      <c r="E86" s="127"/>
      <c r="F86" s="12"/>
      <c r="G86" s="12"/>
      <c r="H86" s="12"/>
      <c r="I86" s="8"/>
      <c r="J86" s="8"/>
      <c r="K86" s="8"/>
      <c r="L86" s="8"/>
      <c r="M86" s="6"/>
      <c r="N86" s="6"/>
      <c r="O86" s="6"/>
      <c r="P86" s="6"/>
      <c r="Q86" s="6"/>
      <c r="R86" s="6"/>
      <c r="S86" s="6"/>
      <c r="T86" s="6"/>
      <c r="U86" s="8"/>
      <c r="V86" s="8"/>
      <c r="AF86" s="634"/>
      <c r="AG86" s="3759"/>
      <c r="AH86" s="13"/>
      <c r="AI86" s="13"/>
      <c r="AJ86" s="4363"/>
      <c r="AK86" s="13"/>
      <c r="AL86" s="13"/>
    </row>
    <row r="87" spans="1:49" s="2" customFormat="1" ht="9.9" customHeight="1">
      <c r="A87" s="1513"/>
      <c r="B87" s="12"/>
      <c r="C87" s="12"/>
      <c r="D87" s="127"/>
      <c r="E87" s="127"/>
      <c r="F87" s="12"/>
      <c r="G87" s="12"/>
      <c r="H87" s="12"/>
      <c r="I87" s="8"/>
      <c r="J87" s="8"/>
      <c r="K87" s="8"/>
      <c r="L87" s="8"/>
      <c r="M87" s="6"/>
      <c r="N87" s="6"/>
      <c r="O87" s="6"/>
      <c r="P87" s="6"/>
      <c r="Q87" s="6"/>
      <c r="R87" s="6"/>
      <c r="S87" s="6"/>
      <c r="T87" s="6"/>
      <c r="U87" s="8"/>
      <c r="V87" s="8"/>
      <c r="W87" s="5678" t="s">
        <v>417</v>
      </c>
      <c r="X87" s="5678"/>
      <c r="Y87" s="5678"/>
      <c r="Z87" s="5678"/>
      <c r="AA87" s="5678"/>
      <c r="AB87" s="5678"/>
      <c r="AC87" s="5678"/>
      <c r="AD87" s="5678"/>
      <c r="AE87" s="5678"/>
      <c r="AF87" s="1167"/>
      <c r="AG87" s="3759"/>
      <c r="AH87" s="13"/>
      <c r="AI87" s="13"/>
      <c r="AK87" s="13"/>
      <c r="AL87" s="13"/>
    </row>
    <row r="88" spans="1:49" s="2" customFormat="1" ht="9.9" customHeight="1">
      <c r="A88" s="1513"/>
      <c r="B88" s="12"/>
      <c r="C88" s="12"/>
      <c r="D88" s="127"/>
      <c r="E88" s="127"/>
      <c r="F88" s="12"/>
      <c r="G88" s="12"/>
      <c r="H88" s="12"/>
      <c r="I88" s="8"/>
      <c r="J88" s="8"/>
      <c r="K88" s="8"/>
      <c r="L88" s="8"/>
      <c r="M88" s="6"/>
      <c r="N88" s="6"/>
      <c r="O88" s="6"/>
      <c r="P88" s="6"/>
      <c r="Q88" s="6"/>
      <c r="R88" s="6"/>
      <c r="S88" s="6"/>
      <c r="T88" s="6"/>
      <c r="U88" s="8"/>
      <c r="V88" s="8"/>
      <c r="W88" s="5685" t="s">
        <v>32</v>
      </c>
      <c r="X88" s="5685"/>
      <c r="Y88" s="5685"/>
      <c r="Z88" s="5685"/>
      <c r="AA88" s="5685"/>
      <c r="AB88" s="5685"/>
      <c r="AC88" s="5685"/>
      <c r="AD88" s="5685"/>
      <c r="AE88" s="5685"/>
      <c r="AF88" s="1167"/>
      <c r="AG88" s="3759"/>
      <c r="AH88" s="13"/>
      <c r="AI88" s="13"/>
      <c r="AK88" s="13"/>
      <c r="AL88" s="13"/>
    </row>
    <row r="89" spans="1:49" s="2" customFormat="1" ht="9.9" customHeight="1">
      <c r="A89" s="1513"/>
      <c r="B89" s="1498"/>
      <c r="C89" s="148"/>
      <c r="D89" s="1509"/>
      <c r="E89" s="1509"/>
      <c r="F89" s="144"/>
      <c r="G89" s="144"/>
      <c r="H89" s="144"/>
      <c r="I89" s="144"/>
      <c r="J89" s="143"/>
      <c r="K89" s="143"/>
      <c r="L89" s="143"/>
      <c r="M89" s="143"/>
      <c r="N89" s="143"/>
      <c r="O89" s="143"/>
      <c r="P89" s="143"/>
      <c r="Q89" s="143"/>
      <c r="R89" s="143"/>
      <c r="S89" s="143"/>
      <c r="T89" s="143"/>
      <c r="U89" s="143"/>
      <c r="V89" s="143"/>
      <c r="W89" s="143"/>
      <c r="X89" s="143"/>
      <c r="Y89" s="143"/>
      <c r="Z89" s="143"/>
      <c r="AA89" s="143"/>
      <c r="AB89" s="143"/>
      <c r="AC89" s="143"/>
      <c r="AD89" s="5669" t="s">
        <v>332</v>
      </c>
      <c r="AE89" s="5669"/>
      <c r="AF89" s="648"/>
      <c r="AG89" s="3759"/>
      <c r="AH89" s="13"/>
      <c r="AI89" s="13"/>
      <c r="AJ89" s="13"/>
      <c r="AK89" s="13"/>
      <c r="AL89" s="13"/>
    </row>
    <row r="90" spans="1:49" s="143" customFormat="1" ht="9.9" customHeight="1">
      <c r="A90" s="645"/>
      <c r="B90" s="169">
        <v>8.4</v>
      </c>
      <c r="C90" s="170" t="s">
        <v>186</v>
      </c>
      <c r="D90" s="1506"/>
      <c r="E90" s="1506"/>
      <c r="F90" s="228"/>
      <c r="G90" s="228"/>
      <c r="H90" s="228"/>
      <c r="I90" s="228"/>
      <c r="J90" s="228"/>
      <c r="K90" s="228"/>
      <c r="L90" s="228"/>
      <c r="M90" s="228"/>
      <c r="N90" s="228"/>
      <c r="O90" s="228"/>
      <c r="P90" s="228"/>
      <c r="Q90" s="228"/>
      <c r="R90" s="228"/>
      <c r="S90" s="228"/>
      <c r="T90" s="228"/>
      <c r="U90" s="228"/>
      <c r="V90" s="5686" t="s">
        <v>42</v>
      </c>
      <c r="W90" s="5687"/>
      <c r="X90" s="5688"/>
      <c r="Y90" s="5688"/>
      <c r="Z90" s="5688"/>
      <c r="AA90" s="5688"/>
      <c r="AB90" s="5688"/>
      <c r="AC90" s="5688"/>
      <c r="AD90" s="5688"/>
      <c r="AE90" s="5689"/>
      <c r="AF90" s="647"/>
      <c r="AG90" s="1512"/>
      <c r="AH90" s="642"/>
      <c r="AI90" s="642"/>
      <c r="AJ90" s="642"/>
      <c r="AK90" s="642"/>
      <c r="AL90" s="642"/>
    </row>
    <row r="91" spans="1:49" s="143" customFormat="1" ht="9.9" customHeight="1">
      <c r="A91" s="645"/>
      <c r="C91" s="170" t="s">
        <v>187</v>
      </c>
      <c r="D91" s="664"/>
      <c r="E91" s="664"/>
      <c r="F91" s="228"/>
      <c r="G91" s="228"/>
      <c r="H91" s="228"/>
      <c r="I91" s="228"/>
      <c r="J91" s="228"/>
      <c r="K91" s="228"/>
      <c r="L91" s="228"/>
      <c r="M91" s="228"/>
      <c r="N91" s="228"/>
      <c r="O91" s="228"/>
      <c r="P91" s="228"/>
      <c r="Q91" s="228"/>
      <c r="R91" s="228"/>
      <c r="S91" s="228"/>
      <c r="T91" s="228"/>
      <c r="U91" s="228"/>
      <c r="V91" s="5686"/>
      <c r="W91" s="5690"/>
      <c r="X91" s="5691"/>
      <c r="Y91" s="5691"/>
      <c r="Z91" s="5691"/>
      <c r="AA91" s="5691"/>
      <c r="AB91" s="5691"/>
      <c r="AC91" s="5691"/>
      <c r="AD91" s="5691"/>
      <c r="AE91" s="5692"/>
      <c r="AF91" s="663"/>
      <c r="AG91" s="1512"/>
      <c r="AH91" s="642"/>
      <c r="AI91" s="642"/>
      <c r="AJ91" s="642"/>
      <c r="AK91" s="642"/>
      <c r="AL91" s="642"/>
    </row>
    <row r="92" spans="1:49" s="143" customFormat="1" ht="9.9" customHeight="1">
      <c r="A92" s="645"/>
      <c r="B92" s="169"/>
      <c r="C92" s="174" t="s">
        <v>188</v>
      </c>
      <c r="D92" s="178"/>
      <c r="E92" s="178"/>
      <c r="F92" s="174"/>
      <c r="G92" s="174"/>
      <c r="H92" s="174"/>
      <c r="I92" s="174"/>
      <c r="J92" s="174"/>
      <c r="K92" s="174"/>
      <c r="L92" s="174"/>
      <c r="M92" s="174"/>
      <c r="N92" s="174"/>
      <c r="O92" s="174"/>
      <c r="P92" s="174"/>
      <c r="Q92" s="174"/>
      <c r="R92" s="174"/>
      <c r="S92" s="174"/>
      <c r="T92" s="174"/>
      <c r="U92" s="174"/>
      <c r="AF92" s="663"/>
      <c r="AG92" s="1512"/>
      <c r="AH92" s="642"/>
      <c r="AI92" s="642"/>
      <c r="AJ92" s="642"/>
      <c r="AK92" s="642"/>
      <c r="AL92" s="642"/>
    </row>
    <row r="93" spans="1:49" s="151" customFormat="1" ht="9.9" customHeight="1">
      <c r="A93" s="650"/>
      <c r="B93" s="235"/>
      <c r="C93" s="174" t="s">
        <v>51</v>
      </c>
      <c r="D93" s="1507"/>
      <c r="E93" s="1507"/>
      <c r="F93" s="181"/>
      <c r="G93" s="181"/>
      <c r="H93" s="181"/>
      <c r="I93" s="181"/>
      <c r="J93" s="181"/>
      <c r="K93" s="181"/>
      <c r="L93" s="181"/>
      <c r="M93" s="181"/>
      <c r="N93" s="181"/>
      <c r="O93" s="181"/>
      <c r="P93" s="181"/>
      <c r="Q93" s="181"/>
      <c r="R93" s="181"/>
      <c r="S93" s="181"/>
      <c r="T93" s="181"/>
      <c r="U93" s="181"/>
      <c r="V93" s="171"/>
      <c r="W93" s="1504"/>
      <c r="X93" s="1504"/>
      <c r="Y93" s="1504"/>
      <c r="Z93" s="1504"/>
      <c r="AA93" s="1504"/>
      <c r="AB93" s="1504"/>
      <c r="AC93" s="1504"/>
      <c r="AD93" s="1504"/>
      <c r="AE93" s="1504"/>
      <c r="AF93" s="665"/>
      <c r="AG93" s="2371"/>
      <c r="AH93" s="651"/>
      <c r="AI93" s="651"/>
      <c r="AJ93" s="651"/>
      <c r="AK93" s="651"/>
      <c r="AL93" s="651"/>
    </row>
    <row r="94" spans="1:49" s="151" customFormat="1" ht="9.9" customHeight="1">
      <c r="A94" s="666"/>
      <c r="B94" s="667"/>
      <c r="C94" s="5693"/>
      <c r="D94" s="5693"/>
      <c r="E94" s="5693"/>
      <c r="F94" s="5693"/>
      <c r="G94" s="5693"/>
      <c r="H94" s="5693"/>
      <c r="I94" s="5693"/>
      <c r="J94" s="668"/>
      <c r="K94" s="668"/>
      <c r="L94" s="668"/>
      <c r="M94" s="668"/>
      <c r="N94" s="668"/>
      <c r="O94" s="668"/>
      <c r="P94" s="668"/>
      <c r="Q94" s="668"/>
      <c r="R94" s="668"/>
      <c r="S94" s="668"/>
      <c r="T94" s="668"/>
      <c r="U94" s="668"/>
      <c r="V94" s="669"/>
      <c r="W94" s="669"/>
      <c r="X94" s="669"/>
      <c r="Y94" s="669"/>
      <c r="Z94" s="669"/>
      <c r="AA94" s="669"/>
      <c r="AB94" s="669"/>
      <c r="AC94" s="669"/>
      <c r="AD94" s="669"/>
      <c r="AE94" s="669"/>
      <c r="AF94" s="670"/>
      <c r="AG94" s="2371"/>
      <c r="AH94" s="651"/>
      <c r="AI94" s="651"/>
      <c r="AJ94" s="651"/>
      <c r="AK94" s="651"/>
      <c r="AL94" s="651"/>
    </row>
    <row r="95" spans="1:49" s="2943" customFormat="1" ht="10.5" customHeight="1">
      <c r="A95" s="3013"/>
      <c r="B95" s="3014"/>
      <c r="C95" s="3015"/>
      <c r="D95" s="3016"/>
      <c r="E95" s="3016"/>
      <c r="F95" s="3017"/>
      <c r="G95" s="3017"/>
      <c r="H95" s="3017"/>
      <c r="I95" s="3017"/>
      <c r="J95" s="3018"/>
      <c r="K95" s="3018"/>
      <c r="L95" s="3018"/>
      <c r="M95" s="3018"/>
      <c r="N95" s="3018"/>
      <c r="O95" s="3018"/>
      <c r="P95" s="3018"/>
      <c r="Q95" s="3018"/>
      <c r="R95" s="3018"/>
      <c r="S95" s="3018"/>
      <c r="T95" s="3018"/>
      <c r="U95" s="3019"/>
      <c r="V95" s="3020"/>
      <c r="W95" s="3020"/>
      <c r="X95" s="3020"/>
      <c r="Y95" s="3020"/>
      <c r="Z95" s="3020"/>
      <c r="AA95" s="3020"/>
      <c r="AB95" s="3021"/>
      <c r="AC95" s="3022"/>
      <c r="AD95" s="3023"/>
      <c r="AE95" s="3024"/>
      <c r="AF95" s="3025"/>
      <c r="AG95" s="3760"/>
      <c r="AH95" s="3004"/>
      <c r="AI95" s="3004"/>
      <c r="AJ95" s="3004"/>
      <c r="AK95" s="3004"/>
      <c r="AL95" s="3004"/>
      <c r="AM95" s="3004"/>
      <c r="AN95" s="3004"/>
      <c r="AO95" s="3004"/>
      <c r="AP95" s="3004"/>
      <c r="AQ95" s="3004"/>
      <c r="AR95" s="3004"/>
      <c r="AS95" s="3004"/>
      <c r="AT95" s="3004"/>
      <c r="AU95" s="3004"/>
      <c r="AV95" s="3004"/>
      <c r="AW95" s="3004"/>
    </row>
    <row r="96" spans="1:49" s="2943" customFormat="1" ht="10.5" customHeight="1">
      <c r="A96" s="2999"/>
      <c r="B96" s="3026"/>
      <c r="C96" s="2969"/>
      <c r="D96" s="2968"/>
      <c r="E96" s="2968"/>
      <c r="F96" s="2971"/>
      <c r="G96" s="2971"/>
      <c r="H96" s="2971"/>
      <c r="I96" s="2971"/>
      <c r="J96" s="2963"/>
      <c r="K96" s="2963"/>
      <c r="L96" s="2963"/>
      <c r="M96" s="2963"/>
      <c r="N96" s="2963"/>
      <c r="O96" s="2963"/>
      <c r="P96" s="2963"/>
      <c r="Q96" s="2963"/>
      <c r="R96" s="2963"/>
      <c r="S96" s="2963"/>
      <c r="T96" s="2963"/>
      <c r="U96" s="2973"/>
      <c r="V96" s="3002"/>
      <c r="W96" s="3002"/>
      <c r="X96" s="3002"/>
      <c r="Y96" s="3002"/>
      <c r="Z96" s="3002"/>
      <c r="AA96" s="3002"/>
      <c r="AB96" s="3003"/>
      <c r="AD96" s="5645" t="s">
        <v>1729</v>
      </c>
      <c r="AE96" s="5645"/>
      <c r="AF96" s="3005"/>
      <c r="AG96" s="3760"/>
      <c r="AH96" s="3004"/>
      <c r="AI96" s="3004"/>
      <c r="AJ96" s="3004"/>
      <c r="AK96" s="3004"/>
      <c r="AL96" s="3004"/>
      <c r="AM96" s="3004"/>
      <c r="AN96" s="3004"/>
      <c r="AO96" s="3004"/>
      <c r="AP96" s="3004"/>
      <c r="AQ96" s="3004"/>
      <c r="AR96" s="3004"/>
      <c r="AS96" s="3004"/>
      <c r="AT96" s="3004"/>
      <c r="AU96" s="3004"/>
      <c r="AV96" s="3004"/>
      <c r="AW96" s="3004"/>
    </row>
    <row r="97" spans="1:49" s="2943" customFormat="1" ht="10.5" customHeight="1">
      <c r="A97" s="2999"/>
      <c r="B97" s="3026" t="s">
        <v>2865</v>
      </c>
      <c r="C97" s="2969" t="s">
        <v>2866</v>
      </c>
      <c r="D97" s="2968"/>
      <c r="E97" s="2968"/>
      <c r="F97" s="2971"/>
      <c r="G97" s="2971"/>
      <c r="H97" s="2971"/>
      <c r="I97" s="2971"/>
      <c r="J97" s="2963"/>
      <c r="K97" s="2963"/>
      <c r="L97" s="2963"/>
      <c r="M97" s="2963"/>
      <c r="N97" s="2963"/>
      <c r="O97" s="2963"/>
      <c r="P97" s="2963"/>
      <c r="Q97" s="2963"/>
      <c r="R97" s="2963"/>
      <c r="S97" s="2963"/>
      <c r="T97" s="2963"/>
      <c r="V97" s="5665" t="s">
        <v>323</v>
      </c>
      <c r="W97" s="5639"/>
      <c r="X97" s="5640"/>
      <c r="Y97" s="5640"/>
      <c r="Z97" s="5640"/>
      <c r="AA97" s="5640"/>
      <c r="AB97" s="5640"/>
      <c r="AC97" s="5640"/>
      <c r="AD97" s="5640"/>
      <c r="AE97" s="5641"/>
      <c r="AF97" s="3005"/>
      <c r="AG97" s="3760"/>
      <c r="AH97" s="3004"/>
      <c r="AI97" s="3004"/>
      <c r="AJ97" s="3004"/>
      <c r="AK97" s="3004"/>
      <c r="AL97" s="3004"/>
      <c r="AM97" s="3004"/>
      <c r="AN97" s="3004"/>
      <c r="AO97" s="3004"/>
      <c r="AP97" s="3004"/>
      <c r="AQ97" s="3004"/>
      <c r="AR97" s="3004"/>
      <c r="AS97" s="3004"/>
      <c r="AT97" s="3004"/>
      <c r="AU97" s="3004"/>
      <c r="AV97" s="3004"/>
      <c r="AW97" s="3004"/>
    </row>
    <row r="98" spans="1:49" s="2943" customFormat="1" ht="10.5" customHeight="1">
      <c r="A98" s="2999"/>
      <c r="B98" s="2968"/>
      <c r="C98" s="2972" t="s">
        <v>2867</v>
      </c>
      <c r="D98" s="2975"/>
      <c r="E98" s="2975"/>
      <c r="F98" s="2971"/>
      <c r="G98" s="2971"/>
      <c r="H98" s="2971"/>
      <c r="I98" s="2971"/>
      <c r="J98" s="2963"/>
      <c r="K98" s="2963"/>
      <c r="L98" s="2963"/>
      <c r="M98" s="2963"/>
      <c r="N98" s="2963"/>
      <c r="O98" s="2963"/>
      <c r="P98" s="2963"/>
      <c r="Q98" s="2963"/>
      <c r="R98" s="2963"/>
      <c r="S98" s="2963"/>
      <c r="T98" s="2963"/>
      <c r="V98" s="5681"/>
      <c r="W98" s="5642"/>
      <c r="X98" s="5643"/>
      <c r="Y98" s="5643"/>
      <c r="Z98" s="5643"/>
      <c r="AA98" s="5643"/>
      <c r="AB98" s="5643"/>
      <c r="AC98" s="5643"/>
      <c r="AD98" s="5643"/>
      <c r="AE98" s="5644"/>
      <c r="AF98" s="3005"/>
      <c r="AG98" s="3760"/>
      <c r="AH98" s="3004"/>
      <c r="AI98" s="3004"/>
      <c r="AJ98" s="3004"/>
      <c r="AK98" s="3004"/>
      <c r="AL98" s="3004"/>
      <c r="AM98" s="3004"/>
      <c r="AN98" s="3004"/>
      <c r="AO98" s="3004"/>
      <c r="AP98" s="3004"/>
      <c r="AQ98" s="3004"/>
      <c r="AR98" s="3004"/>
      <c r="AS98" s="3004"/>
      <c r="AT98" s="3004"/>
      <c r="AU98" s="3004"/>
      <c r="AV98" s="3004"/>
      <c r="AW98" s="3004"/>
    </row>
    <row r="99" spans="1:49" s="2943" customFormat="1" ht="16.5" customHeight="1">
      <c r="A99" s="2999"/>
      <c r="B99" s="2968"/>
      <c r="C99" s="5674"/>
      <c r="D99" s="5674"/>
      <c r="E99" s="5674"/>
      <c r="F99" s="5674"/>
      <c r="G99" s="5674"/>
      <c r="H99" s="5674"/>
      <c r="I99" s="5674"/>
      <c r="J99" s="5674"/>
      <c r="K99" s="5674"/>
      <c r="L99" s="5674"/>
      <c r="M99" s="5674"/>
      <c r="N99" s="5674"/>
      <c r="O99" s="5674"/>
      <c r="P99" s="5674"/>
      <c r="Q99" s="2963"/>
      <c r="R99" s="2963"/>
      <c r="S99" s="2963"/>
      <c r="T99" s="2963"/>
      <c r="U99" s="2976"/>
      <c r="V99" s="3027"/>
      <c r="W99" s="3027"/>
      <c r="X99" s="3027"/>
      <c r="Y99" s="3027"/>
      <c r="Z99" s="3027"/>
      <c r="AA99" s="3027"/>
      <c r="AB99" s="3027"/>
      <c r="AC99" s="3027"/>
      <c r="AD99" s="3027"/>
      <c r="AE99" s="3004"/>
      <c r="AF99" s="3005"/>
      <c r="AG99" s="3760"/>
      <c r="AH99" s="3004"/>
      <c r="AI99" s="3004"/>
      <c r="AJ99" s="3004"/>
      <c r="AK99" s="3004"/>
      <c r="AL99" s="3004"/>
      <c r="AM99" s="3004"/>
      <c r="AN99" s="3004"/>
      <c r="AO99" s="3004"/>
      <c r="AP99" s="3004"/>
      <c r="AQ99" s="3004"/>
      <c r="AR99" s="3004"/>
      <c r="AS99" s="3004"/>
      <c r="AT99" s="3004"/>
      <c r="AU99" s="3004"/>
      <c r="AV99" s="3004"/>
      <c r="AW99" s="3004"/>
    </row>
    <row r="100" spans="1:49" s="2943" customFormat="1" ht="10.5" customHeight="1">
      <c r="A100" s="3028"/>
      <c r="B100" s="3029"/>
      <c r="C100" s="3030"/>
      <c r="D100" s="3031"/>
      <c r="E100" s="3031"/>
      <c r="F100" s="3030"/>
      <c r="G100" s="3030"/>
      <c r="H100" s="3030"/>
      <c r="I100" s="3030"/>
      <c r="J100" s="3032"/>
      <c r="K100" s="3032"/>
      <c r="L100" s="3032"/>
      <c r="M100" s="3032"/>
      <c r="N100" s="3032"/>
      <c r="O100" s="3032"/>
      <c r="P100" s="3032"/>
      <c r="Q100" s="3032"/>
      <c r="R100" s="3032"/>
      <c r="S100" s="3032"/>
      <c r="T100" s="3032"/>
      <c r="U100" s="3033"/>
      <c r="V100" s="3032"/>
      <c r="W100" s="3032"/>
      <c r="X100" s="3032"/>
      <c r="Y100" s="3032"/>
      <c r="Z100" s="3032"/>
      <c r="AA100" s="3032"/>
      <c r="AB100" s="3032"/>
      <c r="AC100" s="3032"/>
      <c r="AD100" s="3032"/>
      <c r="AE100" s="3034"/>
      <c r="AF100" s="3035"/>
      <c r="AG100" s="3760"/>
      <c r="AH100" s="3004"/>
      <c r="AI100" s="3004"/>
      <c r="AJ100" s="3004"/>
      <c r="AK100" s="3004"/>
      <c r="AL100" s="3004"/>
      <c r="AM100" s="3004"/>
      <c r="AN100" s="3004"/>
      <c r="AO100" s="3004"/>
      <c r="AP100" s="3004"/>
      <c r="AQ100" s="3004"/>
      <c r="AR100" s="3004"/>
      <c r="AS100" s="3004"/>
      <c r="AT100" s="3004"/>
      <c r="AU100" s="3004"/>
      <c r="AV100" s="3004"/>
      <c r="AW100" s="3004"/>
    </row>
    <row r="101" spans="1:49" s="151" customFormat="1" ht="9.9" customHeight="1">
      <c r="A101" s="650"/>
      <c r="B101" s="275"/>
      <c r="C101" s="231"/>
      <c r="D101" s="231"/>
      <c r="E101" s="231"/>
      <c r="F101" s="231"/>
      <c r="G101" s="231"/>
      <c r="H101" s="231"/>
      <c r="I101" s="231"/>
      <c r="J101" s="231"/>
      <c r="K101" s="231"/>
      <c r="L101" s="231"/>
      <c r="M101" s="231"/>
      <c r="N101" s="231"/>
      <c r="O101" s="231"/>
      <c r="P101" s="231"/>
      <c r="Q101" s="231"/>
      <c r="R101" s="231"/>
      <c r="S101" s="231"/>
      <c r="T101" s="231"/>
      <c r="U101" s="231"/>
      <c r="V101" s="186"/>
      <c r="W101" s="186"/>
      <c r="X101" s="186"/>
      <c r="Y101" s="186"/>
      <c r="Z101" s="186"/>
      <c r="AA101" s="186"/>
      <c r="AB101" s="186"/>
      <c r="AC101" s="186"/>
      <c r="AD101" s="186"/>
      <c r="AE101" s="186"/>
      <c r="AF101" s="671"/>
      <c r="AG101" s="2371"/>
      <c r="AH101" s="651"/>
      <c r="AI101" s="651"/>
      <c r="AJ101" s="651"/>
      <c r="AK101" s="651"/>
      <c r="AL101" s="651"/>
    </row>
    <row r="102" spans="1:49" s="151" customFormat="1" ht="9.9" customHeight="1">
      <c r="A102" s="2999"/>
      <c r="B102" s="3026"/>
      <c r="C102" s="2969"/>
      <c r="D102" s="2968"/>
      <c r="E102" s="2968"/>
      <c r="F102" s="2971"/>
      <c r="G102" s="2971"/>
      <c r="H102" s="2971"/>
      <c r="I102" s="2971"/>
      <c r="J102" s="2963"/>
      <c r="K102" s="2963"/>
      <c r="L102" s="2963"/>
      <c r="M102" s="2963"/>
      <c r="N102" s="2963"/>
      <c r="O102" s="2963"/>
      <c r="P102" s="2963"/>
      <c r="Q102" s="2963"/>
      <c r="R102" s="2963"/>
      <c r="S102" s="2963"/>
      <c r="T102" s="2963"/>
      <c r="U102" s="2973"/>
      <c r="V102" s="3002"/>
      <c r="W102" s="3002"/>
      <c r="X102" s="3002"/>
      <c r="Y102" s="3002"/>
      <c r="Z102" s="3002"/>
      <c r="AA102" s="3002"/>
      <c r="AB102" s="3003"/>
      <c r="AC102" s="4354"/>
      <c r="AD102" s="5645" t="s">
        <v>332</v>
      </c>
      <c r="AE102" s="5645"/>
      <c r="AF102" s="4364"/>
      <c r="AG102" s="2371"/>
      <c r="AH102" s="651"/>
      <c r="AI102" s="651"/>
      <c r="AJ102" s="651"/>
      <c r="AK102" s="651"/>
      <c r="AL102" s="651"/>
    </row>
    <row r="103" spans="1:49" s="143" customFormat="1" ht="9.9" customHeight="1">
      <c r="A103" s="645"/>
      <c r="B103" s="169">
        <v>8.6</v>
      </c>
      <c r="C103" s="170" t="s">
        <v>1730</v>
      </c>
      <c r="D103" s="235"/>
      <c r="E103" s="235"/>
      <c r="F103" s="238"/>
      <c r="G103" s="238"/>
      <c r="H103" s="238"/>
      <c r="I103" s="238"/>
      <c r="J103" s="172"/>
      <c r="K103" s="172"/>
      <c r="L103" s="172"/>
      <c r="M103" s="172"/>
      <c r="N103" s="172"/>
      <c r="O103" s="172"/>
      <c r="P103" s="172"/>
      <c r="Q103" s="172"/>
      <c r="R103" s="172"/>
      <c r="S103" s="172"/>
      <c r="T103" s="172"/>
      <c r="U103" s="172"/>
      <c r="V103" s="5647" t="s">
        <v>48</v>
      </c>
      <c r="W103" s="5601"/>
      <c r="X103" s="5602"/>
      <c r="Y103" s="5602"/>
      <c r="Z103" s="5602"/>
      <c r="AA103" s="5602"/>
      <c r="AB103" s="5602"/>
      <c r="AC103" s="5602"/>
      <c r="AD103" s="5609"/>
      <c r="AE103" s="5680"/>
      <c r="AF103" s="672"/>
      <c r="AG103" s="1512"/>
      <c r="AH103" s="642"/>
      <c r="AI103" s="642"/>
      <c r="AJ103" s="642"/>
      <c r="AK103" s="642"/>
      <c r="AL103" s="642"/>
    </row>
    <row r="104" spans="1:49" s="143" customFormat="1" ht="9.9" customHeight="1">
      <c r="A104" s="645"/>
      <c r="B104" s="235"/>
      <c r="C104" s="170" t="s">
        <v>1421</v>
      </c>
      <c r="D104" s="235"/>
      <c r="E104" s="235"/>
      <c r="F104" s="238"/>
      <c r="G104" s="238"/>
      <c r="H104" s="238"/>
      <c r="I104" s="238"/>
      <c r="J104" s="172"/>
      <c r="K104" s="172"/>
      <c r="L104" s="172"/>
      <c r="M104" s="172"/>
      <c r="N104" s="172"/>
      <c r="O104" s="172"/>
      <c r="P104" s="172"/>
      <c r="Q104" s="172"/>
      <c r="R104" s="172"/>
      <c r="S104" s="172"/>
      <c r="T104" s="172"/>
      <c r="U104" s="185"/>
      <c r="V104" s="5647"/>
      <c r="W104" s="5604"/>
      <c r="X104" s="5605"/>
      <c r="Y104" s="5605"/>
      <c r="Z104" s="5605"/>
      <c r="AA104" s="5605"/>
      <c r="AB104" s="5605"/>
      <c r="AC104" s="5605"/>
      <c r="AD104" s="5605"/>
      <c r="AE104" s="5606"/>
      <c r="AF104" s="672"/>
      <c r="AG104" s="1512"/>
      <c r="AH104" s="642"/>
      <c r="AI104" s="642"/>
      <c r="AJ104" s="642"/>
      <c r="AK104" s="642"/>
      <c r="AL104" s="642"/>
    </row>
    <row r="105" spans="1:49" s="143" customFormat="1" ht="9.9" customHeight="1">
      <c r="A105" s="645"/>
      <c r="B105" s="169"/>
      <c r="C105" s="174" t="s">
        <v>1731</v>
      </c>
      <c r="D105" s="178"/>
      <c r="E105" s="178"/>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D105" s="662"/>
      <c r="AF105" s="597"/>
      <c r="AG105" s="1512"/>
      <c r="AH105" s="642"/>
      <c r="AI105" s="642"/>
      <c r="AJ105" s="642"/>
      <c r="AK105" s="642"/>
      <c r="AL105" s="642"/>
    </row>
    <row r="106" spans="1:49" s="143" customFormat="1" ht="9.9" customHeight="1">
      <c r="A106" s="628"/>
      <c r="B106" s="263"/>
      <c r="C106" s="150" t="s">
        <v>333</v>
      </c>
      <c r="D106" s="154"/>
      <c r="E106" s="154"/>
      <c r="F106" s="144"/>
      <c r="G106" s="150"/>
      <c r="H106" s="150"/>
      <c r="I106" s="144"/>
      <c r="AC106" s="5669"/>
      <c r="AD106" s="5669"/>
      <c r="AF106" s="597"/>
      <c r="AG106" s="1301"/>
      <c r="AH106" s="642"/>
      <c r="AI106" s="642"/>
      <c r="AJ106" s="642"/>
      <c r="AK106" s="642"/>
      <c r="AL106" s="642"/>
    </row>
    <row r="107" spans="1:49" s="143" customFormat="1" ht="9.9" customHeight="1">
      <c r="A107" s="1022"/>
      <c r="B107" s="2182"/>
      <c r="C107" s="5646"/>
      <c r="D107" s="5646"/>
      <c r="E107" s="5646"/>
      <c r="F107" s="5646"/>
      <c r="G107" s="5646"/>
      <c r="H107" s="5646"/>
      <c r="I107" s="5646"/>
      <c r="J107" s="5646"/>
      <c r="K107" s="5646"/>
      <c r="L107" s="5646"/>
      <c r="M107" s="5646"/>
      <c r="N107" s="172"/>
      <c r="AC107" s="2185"/>
      <c r="AD107" s="2185"/>
      <c r="AF107" s="1112"/>
      <c r="AG107" s="1301"/>
      <c r="AH107" s="642"/>
      <c r="AI107" s="642"/>
      <c r="AJ107" s="642"/>
      <c r="AK107" s="642"/>
      <c r="AL107" s="642"/>
    </row>
    <row r="108" spans="1:49" s="151" customFormat="1" ht="9.9" customHeight="1">
      <c r="A108" s="3028"/>
      <c r="B108" s="4373"/>
      <c r="C108" s="4374"/>
      <c r="D108" s="4375"/>
      <c r="E108" s="4375"/>
      <c r="F108" s="4376"/>
      <c r="G108" s="4376"/>
      <c r="H108" s="4376"/>
      <c r="I108" s="4376"/>
      <c r="J108" s="4377"/>
      <c r="K108" s="4377"/>
      <c r="L108" s="4377"/>
      <c r="M108" s="4377"/>
      <c r="N108" s="4377"/>
      <c r="O108" s="4377"/>
      <c r="P108" s="4377"/>
      <c r="Q108" s="4377"/>
      <c r="R108" s="4377"/>
      <c r="S108" s="4377"/>
      <c r="T108" s="4377"/>
      <c r="U108" s="4378"/>
      <c r="V108" s="4379"/>
      <c r="W108" s="4379"/>
      <c r="X108" s="4379"/>
      <c r="Y108" s="4379"/>
      <c r="Z108" s="4379"/>
      <c r="AA108" s="4379"/>
      <c r="AB108" s="4380"/>
      <c r="AC108" s="4381"/>
      <c r="AD108" s="4382"/>
      <c r="AE108" s="4382"/>
      <c r="AF108" s="4365"/>
      <c r="AG108" s="2371"/>
      <c r="AH108" s="651"/>
      <c r="AI108" s="651"/>
      <c r="AJ108" s="651"/>
      <c r="AK108" s="651"/>
      <c r="AL108" s="651"/>
    </row>
    <row r="109" spans="1:49" s="151" customFormat="1" ht="9.9" customHeight="1">
      <c r="A109" s="650"/>
      <c r="B109" s="275"/>
      <c r="C109" s="231"/>
      <c r="D109" s="231"/>
      <c r="E109" s="231"/>
      <c r="F109" s="231"/>
      <c r="G109" s="231"/>
      <c r="H109" s="231"/>
      <c r="I109" s="231"/>
      <c r="J109" s="231"/>
      <c r="K109" s="231"/>
      <c r="L109" s="231"/>
      <c r="M109" s="231"/>
      <c r="N109" s="231"/>
      <c r="O109" s="231"/>
      <c r="P109" s="231"/>
      <c r="Q109" s="231"/>
      <c r="R109" s="231"/>
      <c r="S109" s="231"/>
      <c r="T109" s="231"/>
      <c r="U109" s="231"/>
      <c r="V109" s="186"/>
      <c r="W109" s="186"/>
      <c r="X109" s="186"/>
      <c r="Y109" s="186"/>
      <c r="Z109" s="186"/>
      <c r="AA109" s="186"/>
      <c r="AB109" s="186"/>
      <c r="AC109" s="186"/>
      <c r="AD109" s="186"/>
      <c r="AE109" s="186"/>
      <c r="AF109" s="671"/>
      <c r="AG109" s="2371"/>
      <c r="AH109" s="651"/>
      <c r="AI109" s="651"/>
      <c r="AJ109" s="651"/>
      <c r="AK109" s="651"/>
      <c r="AL109" s="651"/>
    </row>
    <row r="110" spans="1:49" s="143" customFormat="1" ht="9.9" customHeight="1">
      <c r="A110" s="645"/>
      <c r="B110" s="169"/>
      <c r="C110" s="170"/>
      <c r="D110" s="235"/>
      <c r="E110" s="235"/>
      <c r="F110" s="238"/>
      <c r="G110" s="238"/>
      <c r="H110" s="238"/>
      <c r="I110" s="238"/>
      <c r="J110" s="172"/>
      <c r="K110" s="172"/>
      <c r="L110" s="172"/>
      <c r="M110" s="172"/>
      <c r="N110" s="172"/>
      <c r="O110" s="172"/>
      <c r="P110" s="172"/>
      <c r="Q110" s="172"/>
      <c r="R110" s="172"/>
      <c r="S110" s="172"/>
      <c r="T110" s="172"/>
      <c r="U110" s="172"/>
      <c r="V110" s="171"/>
      <c r="W110" s="175"/>
      <c r="X110" s="175"/>
      <c r="Y110" s="175"/>
      <c r="Z110" s="175"/>
      <c r="AA110" s="175"/>
      <c r="AB110" s="175"/>
      <c r="AC110" s="676"/>
      <c r="AD110" s="5611" t="s">
        <v>1729</v>
      </c>
      <c r="AE110" s="5611"/>
      <c r="AF110" s="648"/>
      <c r="AG110" s="1512"/>
      <c r="AH110" s="642"/>
      <c r="AI110" s="642"/>
      <c r="AJ110" s="642"/>
      <c r="AK110" s="642"/>
      <c r="AL110" s="642"/>
    </row>
    <row r="111" spans="1:49" s="143" customFormat="1" ht="9.9" customHeight="1">
      <c r="A111" s="645"/>
      <c r="B111" s="677">
        <v>8.6999999999999993</v>
      </c>
      <c r="C111" s="170" t="s">
        <v>1102</v>
      </c>
      <c r="D111" s="169"/>
      <c r="E111" s="169"/>
      <c r="F111" s="170"/>
      <c r="G111" s="170"/>
      <c r="H111" s="170"/>
      <c r="I111" s="170"/>
      <c r="J111" s="172"/>
      <c r="K111" s="172"/>
      <c r="L111" s="172"/>
      <c r="M111" s="172"/>
      <c r="N111" s="172"/>
      <c r="O111" s="172"/>
      <c r="P111" s="172"/>
      <c r="Q111" s="172"/>
      <c r="R111" s="172"/>
      <c r="S111" s="172"/>
      <c r="T111" s="172"/>
      <c r="U111" s="172"/>
      <c r="V111" s="5647" t="s">
        <v>69</v>
      </c>
      <c r="W111" s="5601"/>
      <c r="X111" s="5602"/>
      <c r="Y111" s="5602"/>
      <c r="Z111" s="5602"/>
      <c r="AA111" s="5602"/>
      <c r="AB111" s="5602"/>
      <c r="AC111" s="5602"/>
      <c r="AD111" s="5609"/>
      <c r="AE111" s="5680"/>
      <c r="AF111" s="663"/>
      <c r="AG111" s="1512"/>
      <c r="AH111" s="642"/>
      <c r="AI111" s="642"/>
      <c r="AJ111" s="642"/>
      <c r="AK111" s="642"/>
      <c r="AL111" s="642"/>
    </row>
    <row r="112" spans="1:49" s="143" customFormat="1" ht="9.9" customHeight="1">
      <c r="A112" s="645"/>
      <c r="B112" s="176"/>
      <c r="C112" s="174" t="s">
        <v>639</v>
      </c>
      <c r="D112" s="178"/>
      <c r="E112" s="178"/>
      <c r="F112" s="172"/>
      <c r="G112" s="172"/>
      <c r="H112" s="172"/>
      <c r="I112" s="172"/>
      <c r="J112" s="172"/>
      <c r="K112" s="172"/>
      <c r="L112" s="172"/>
      <c r="M112" s="172"/>
      <c r="N112" s="172"/>
      <c r="O112" s="172"/>
      <c r="P112" s="172"/>
      <c r="Q112" s="172"/>
      <c r="R112" s="172"/>
      <c r="S112" s="172"/>
      <c r="T112" s="172"/>
      <c r="U112" s="172"/>
      <c r="V112" s="5647"/>
      <c r="W112" s="5604"/>
      <c r="X112" s="5605"/>
      <c r="Y112" s="5605"/>
      <c r="Z112" s="5605"/>
      <c r="AA112" s="5605"/>
      <c r="AB112" s="5605"/>
      <c r="AC112" s="5605"/>
      <c r="AD112" s="5605"/>
      <c r="AE112" s="5606"/>
      <c r="AF112" s="663"/>
      <c r="AG112" s="1512"/>
      <c r="AH112" s="642"/>
      <c r="AI112" s="642"/>
      <c r="AJ112" s="642"/>
      <c r="AK112" s="642"/>
      <c r="AL112" s="642"/>
    </row>
    <row r="113" spans="1:38" s="143" customFormat="1" ht="9.9" customHeight="1">
      <c r="A113" s="1021"/>
      <c r="B113" s="176"/>
      <c r="C113" s="174"/>
      <c r="D113" s="178"/>
      <c r="E113" s="178"/>
      <c r="F113" s="172"/>
      <c r="G113" s="172"/>
      <c r="H113" s="172"/>
      <c r="I113" s="172"/>
      <c r="J113" s="172"/>
      <c r="K113" s="172"/>
      <c r="L113" s="172"/>
      <c r="M113" s="172"/>
      <c r="N113" s="172"/>
      <c r="O113" s="172"/>
      <c r="P113" s="172"/>
      <c r="Q113" s="172"/>
      <c r="R113" s="172"/>
      <c r="S113" s="172"/>
      <c r="T113" s="172"/>
      <c r="U113" s="172"/>
      <c r="V113" s="229"/>
      <c r="W113" s="865"/>
      <c r="X113" s="865"/>
      <c r="Y113" s="865"/>
      <c r="Z113" s="865"/>
      <c r="AA113" s="865"/>
      <c r="AB113" s="865"/>
      <c r="AC113" s="865"/>
      <c r="AD113" s="865"/>
      <c r="AE113" s="865"/>
      <c r="AF113" s="1110"/>
      <c r="AG113" s="1512"/>
      <c r="AH113" s="642"/>
      <c r="AI113" s="642"/>
      <c r="AJ113" s="642"/>
      <c r="AK113" s="642"/>
      <c r="AL113" s="642"/>
    </row>
    <row r="114" spans="1:38" s="151" customFormat="1" ht="9.9" customHeight="1">
      <c r="A114" s="3028"/>
      <c r="B114" s="4373"/>
      <c r="C114" s="4374"/>
      <c r="D114" s="4375"/>
      <c r="E114" s="4375"/>
      <c r="F114" s="4376"/>
      <c r="G114" s="4376"/>
      <c r="H114" s="4376"/>
      <c r="I114" s="4376"/>
      <c r="J114" s="4377"/>
      <c r="K114" s="4377"/>
      <c r="L114" s="4377"/>
      <c r="M114" s="4377"/>
      <c r="N114" s="4377"/>
      <c r="O114" s="4377"/>
      <c r="P114" s="4377"/>
      <c r="Q114" s="4377"/>
      <c r="R114" s="4377"/>
      <c r="S114" s="4377"/>
      <c r="T114" s="4377"/>
      <c r="U114" s="4378"/>
      <c r="V114" s="4379"/>
      <c r="W114" s="4379"/>
      <c r="X114" s="4379"/>
      <c r="Y114" s="4379"/>
      <c r="Z114" s="4379"/>
      <c r="AA114" s="4379"/>
      <c r="AB114" s="4380"/>
      <c r="AC114" s="4381"/>
      <c r="AD114" s="4382"/>
      <c r="AE114" s="4382"/>
      <c r="AF114" s="4365"/>
      <c r="AG114" s="2371"/>
      <c r="AH114" s="651"/>
      <c r="AI114" s="651"/>
      <c r="AJ114" s="651"/>
      <c r="AK114" s="651"/>
      <c r="AL114" s="651"/>
    </row>
    <row r="115" spans="1:38" s="151" customFormat="1" ht="9.9" customHeight="1">
      <c r="A115" s="2999"/>
      <c r="B115" s="3026"/>
      <c r="C115" s="2969"/>
      <c r="D115" s="2968"/>
      <c r="E115" s="2968"/>
      <c r="F115" s="2971"/>
      <c r="G115" s="2971"/>
      <c r="H115" s="2971"/>
      <c r="I115" s="2971"/>
      <c r="J115" s="2963"/>
      <c r="K115" s="2963"/>
      <c r="L115" s="2963"/>
      <c r="M115" s="2963"/>
      <c r="N115" s="2963"/>
      <c r="O115" s="2963"/>
      <c r="P115" s="2963"/>
      <c r="Q115" s="2963"/>
      <c r="R115" s="2963"/>
      <c r="S115" s="2963"/>
      <c r="T115" s="2963"/>
      <c r="U115" s="2973"/>
      <c r="V115" s="3002"/>
      <c r="W115" s="3002"/>
      <c r="X115" s="3002"/>
      <c r="Y115" s="3002"/>
      <c r="Z115" s="3002"/>
      <c r="AA115" s="3002"/>
      <c r="AB115" s="3003"/>
      <c r="AC115" s="4366"/>
      <c r="AD115" s="4372"/>
      <c r="AE115" s="4372"/>
      <c r="AF115" s="4364"/>
      <c r="AG115" s="2371"/>
      <c r="AH115" s="651"/>
      <c r="AI115" s="651"/>
      <c r="AJ115" s="651"/>
      <c r="AK115" s="651"/>
      <c r="AL115" s="651"/>
    </row>
    <row r="116" spans="1:38" s="143" customFormat="1" ht="9.9" customHeight="1">
      <c r="A116" s="645"/>
      <c r="D116" s="235"/>
      <c r="E116" s="235"/>
      <c r="F116" s="238"/>
      <c r="G116" s="238"/>
      <c r="H116" s="238"/>
      <c r="I116" s="238"/>
      <c r="J116" s="172"/>
      <c r="K116" s="172"/>
      <c r="L116" s="172"/>
      <c r="M116" s="172"/>
      <c r="N116" s="172"/>
      <c r="O116" s="172"/>
      <c r="P116" s="172"/>
      <c r="Q116" s="172"/>
      <c r="R116" s="172"/>
      <c r="S116" s="172"/>
      <c r="T116" s="172"/>
      <c r="U116" s="172"/>
      <c r="V116" s="171"/>
      <c r="W116" s="175"/>
      <c r="X116" s="175"/>
      <c r="Y116" s="175"/>
      <c r="Z116" s="175"/>
      <c r="AA116" s="175"/>
      <c r="AB116" s="175"/>
      <c r="AC116" s="676"/>
      <c r="AD116" s="5669" t="s">
        <v>332</v>
      </c>
      <c r="AE116" s="5669"/>
      <c r="AF116" s="648"/>
      <c r="AG116" s="1512"/>
      <c r="AH116" s="642"/>
      <c r="AI116" s="642"/>
      <c r="AJ116" s="642"/>
      <c r="AK116" s="642"/>
      <c r="AL116" s="642"/>
    </row>
    <row r="117" spans="1:38" s="143" customFormat="1" ht="9.9" customHeight="1">
      <c r="A117" s="645"/>
      <c r="B117" s="169">
        <v>8.8000000000000007</v>
      </c>
      <c r="C117" s="170" t="s">
        <v>1420</v>
      </c>
      <c r="D117" s="235"/>
      <c r="E117" s="235"/>
      <c r="F117" s="238"/>
      <c r="G117" s="238"/>
      <c r="H117" s="238"/>
      <c r="I117" s="238"/>
      <c r="J117" s="172"/>
      <c r="K117" s="172"/>
      <c r="L117" s="172"/>
      <c r="M117" s="172"/>
      <c r="N117" s="172"/>
      <c r="O117" s="172"/>
      <c r="P117" s="172"/>
      <c r="Q117" s="172"/>
      <c r="R117" s="172"/>
      <c r="S117" s="172"/>
      <c r="T117" s="172"/>
      <c r="U117" s="172"/>
      <c r="V117" s="5668" t="s">
        <v>43</v>
      </c>
      <c r="W117" s="5612"/>
      <c r="X117" s="5613"/>
      <c r="Y117" s="5613"/>
      <c r="Z117" s="5613"/>
      <c r="AA117" s="5613"/>
      <c r="AB117" s="5613"/>
      <c r="AC117" s="5613"/>
      <c r="AD117" s="5613"/>
      <c r="AE117" s="5614"/>
      <c r="AF117" s="663"/>
      <c r="AG117" s="1512"/>
      <c r="AH117" s="642"/>
      <c r="AI117" s="642"/>
      <c r="AJ117" s="642"/>
      <c r="AK117" s="642"/>
      <c r="AL117" s="642"/>
    </row>
    <row r="118" spans="1:38" s="143" customFormat="1" ht="9.9" customHeight="1">
      <c r="A118" s="1021"/>
      <c r="B118" s="169"/>
      <c r="C118" s="170" t="s">
        <v>1421</v>
      </c>
      <c r="D118" s="235"/>
      <c r="E118" s="235"/>
      <c r="F118" s="238"/>
      <c r="G118" s="238"/>
      <c r="H118" s="238"/>
      <c r="I118" s="238"/>
      <c r="J118" s="172"/>
      <c r="K118" s="172"/>
      <c r="L118" s="172"/>
      <c r="M118" s="172"/>
      <c r="N118" s="172"/>
      <c r="O118" s="172"/>
      <c r="P118" s="172"/>
      <c r="Q118" s="172"/>
      <c r="R118" s="172"/>
      <c r="S118" s="172"/>
      <c r="T118" s="172"/>
      <c r="U118" s="172"/>
      <c r="V118" s="5668"/>
      <c r="W118" s="5615"/>
      <c r="X118" s="5616"/>
      <c r="Y118" s="5616"/>
      <c r="Z118" s="5616"/>
      <c r="AA118" s="5616"/>
      <c r="AB118" s="5616"/>
      <c r="AC118" s="5616"/>
      <c r="AD118" s="5616"/>
      <c r="AE118" s="5617"/>
      <c r="AF118" s="895"/>
      <c r="AG118" s="1512"/>
      <c r="AH118" s="642"/>
      <c r="AI118" s="642"/>
      <c r="AJ118" s="642"/>
      <c r="AK118" s="642"/>
      <c r="AL118" s="642"/>
    </row>
    <row r="119" spans="1:38" s="143" customFormat="1" ht="9.9" customHeight="1">
      <c r="A119" s="645"/>
      <c r="B119" s="169"/>
      <c r="C119" s="174" t="s">
        <v>940</v>
      </c>
      <c r="D119" s="235"/>
      <c r="E119" s="235"/>
      <c r="F119" s="238"/>
      <c r="G119" s="238"/>
      <c r="H119" s="238"/>
      <c r="I119" s="238"/>
      <c r="J119" s="172"/>
      <c r="K119" s="172"/>
      <c r="L119" s="172"/>
      <c r="M119" s="172"/>
      <c r="N119" s="172"/>
      <c r="O119" s="172"/>
      <c r="P119" s="172"/>
      <c r="Q119" s="172"/>
      <c r="R119" s="172"/>
      <c r="S119" s="172"/>
      <c r="T119" s="172"/>
      <c r="U119" s="172"/>
      <c r="V119" s="1587"/>
      <c r="W119" s="1658"/>
      <c r="X119" s="1658"/>
      <c r="Y119" s="1658"/>
      <c r="Z119" s="1658"/>
      <c r="AA119" s="1658"/>
      <c r="AB119" s="1658"/>
      <c r="AC119" s="1658"/>
      <c r="AD119" s="1658"/>
      <c r="AE119" s="1658"/>
      <c r="AF119" s="663"/>
      <c r="AG119" s="1512"/>
      <c r="AH119" s="642"/>
      <c r="AI119" s="642"/>
      <c r="AJ119" s="642"/>
      <c r="AK119" s="642"/>
      <c r="AL119" s="642"/>
    </row>
    <row r="120" spans="1:38" s="143" customFormat="1" ht="9.9" customHeight="1">
      <c r="A120" s="645"/>
      <c r="B120" s="169"/>
      <c r="C120" s="174" t="s">
        <v>333</v>
      </c>
      <c r="D120" s="235"/>
      <c r="E120" s="235"/>
      <c r="F120" s="238"/>
      <c r="G120" s="238"/>
      <c r="H120" s="238"/>
      <c r="I120" s="238"/>
      <c r="J120" s="172"/>
      <c r="K120" s="172"/>
      <c r="L120" s="172"/>
      <c r="M120" s="172"/>
      <c r="N120" s="172"/>
      <c r="O120" s="172"/>
      <c r="P120" s="172"/>
      <c r="Q120" s="172"/>
      <c r="R120" s="172"/>
      <c r="S120" s="172"/>
      <c r="T120" s="172"/>
      <c r="U120" s="172"/>
      <c r="V120" s="171"/>
      <c r="W120" s="175"/>
      <c r="X120" s="175"/>
      <c r="Y120" s="175"/>
      <c r="Z120" s="175"/>
      <c r="AA120" s="175"/>
      <c r="AB120" s="175"/>
      <c r="AC120" s="676"/>
      <c r="AD120" s="676"/>
      <c r="AE120" s="676"/>
      <c r="AF120" s="683"/>
      <c r="AG120" s="1512"/>
      <c r="AH120" s="642"/>
      <c r="AI120" s="642"/>
      <c r="AJ120" s="642"/>
      <c r="AK120" s="642"/>
      <c r="AL120" s="642"/>
    </row>
    <row r="121" spans="1:38" s="143" customFormat="1" ht="9.9" customHeight="1">
      <c r="A121" s="645"/>
      <c r="B121" s="169"/>
      <c r="C121" s="5646"/>
      <c r="D121" s="5646"/>
      <c r="E121" s="5646"/>
      <c r="F121" s="5646"/>
      <c r="G121" s="5646"/>
      <c r="H121" s="5646"/>
      <c r="I121" s="5646"/>
      <c r="J121" s="5646"/>
      <c r="K121" s="5646"/>
      <c r="L121" s="5646"/>
      <c r="M121" s="5646"/>
      <c r="N121" s="172"/>
      <c r="O121" s="172"/>
      <c r="P121" s="172"/>
      <c r="Q121" s="172"/>
      <c r="R121" s="172"/>
      <c r="S121" s="172"/>
      <c r="T121" s="172"/>
      <c r="U121" s="172"/>
      <c r="V121" s="171"/>
      <c r="W121" s="175"/>
      <c r="X121" s="175"/>
      <c r="Y121" s="175"/>
      <c r="Z121" s="175"/>
      <c r="AA121" s="175"/>
      <c r="AB121" s="175"/>
      <c r="AC121" s="676"/>
      <c r="AD121" s="676"/>
      <c r="AE121" s="676"/>
      <c r="AF121" s="683"/>
      <c r="AG121" s="1512"/>
      <c r="AH121" s="642"/>
      <c r="AI121" s="642"/>
      <c r="AJ121" s="642"/>
      <c r="AK121" s="642"/>
      <c r="AL121" s="642"/>
    </row>
    <row r="122" spans="1:38" s="151" customFormat="1" ht="9.9" customHeight="1">
      <c r="A122" s="3028"/>
      <c r="B122" s="4373"/>
      <c r="C122" s="4374"/>
      <c r="D122" s="4375"/>
      <c r="E122" s="4375"/>
      <c r="F122" s="4376"/>
      <c r="G122" s="4376"/>
      <c r="H122" s="4376"/>
      <c r="I122" s="4376"/>
      <c r="J122" s="4377"/>
      <c r="K122" s="4377"/>
      <c r="L122" s="4377"/>
      <c r="M122" s="4377"/>
      <c r="N122" s="4377"/>
      <c r="O122" s="4377"/>
      <c r="P122" s="4377"/>
      <c r="Q122" s="4377"/>
      <c r="R122" s="4377"/>
      <c r="S122" s="4377"/>
      <c r="T122" s="4377"/>
      <c r="U122" s="4378"/>
      <c r="V122" s="4379"/>
      <c r="W122" s="4379"/>
      <c r="X122" s="4379"/>
      <c r="Y122" s="4379"/>
      <c r="Z122" s="4379"/>
      <c r="AA122" s="4379"/>
      <c r="AB122" s="4380"/>
      <c r="AC122" s="4381"/>
      <c r="AD122" s="4382"/>
      <c r="AE122" s="4382"/>
      <c r="AF122" s="4365"/>
      <c r="AG122" s="2371"/>
      <c r="AH122" s="651"/>
      <c r="AI122" s="651"/>
      <c r="AJ122" s="651"/>
      <c r="AK122" s="651"/>
      <c r="AL122" s="651"/>
    </row>
    <row r="123" spans="1:38" s="151" customFormat="1" ht="9.9" customHeight="1">
      <c r="A123" s="2999"/>
      <c r="B123" s="3026"/>
      <c r="C123" s="2969"/>
      <c r="D123" s="2968"/>
      <c r="E123" s="2968"/>
      <c r="F123" s="2971"/>
      <c r="G123" s="2971"/>
      <c r="H123" s="2971"/>
      <c r="I123" s="2971"/>
      <c r="J123" s="2963"/>
      <c r="K123" s="2963"/>
      <c r="L123" s="2963"/>
      <c r="M123" s="2963"/>
      <c r="N123" s="2963"/>
      <c r="O123" s="2963"/>
      <c r="P123" s="2963"/>
      <c r="Q123" s="2963"/>
      <c r="R123" s="2963"/>
      <c r="S123" s="2963"/>
      <c r="T123" s="2963"/>
      <c r="U123" s="2973"/>
      <c r="V123" s="3002"/>
      <c r="W123" s="3002"/>
      <c r="X123" s="3002"/>
      <c r="Y123" s="3002"/>
      <c r="Z123" s="3002"/>
      <c r="AA123" s="3002"/>
      <c r="AB123" s="3003"/>
      <c r="AC123" s="4366"/>
      <c r="AD123" s="4372"/>
      <c r="AE123" s="4372"/>
      <c r="AF123" s="4364"/>
      <c r="AG123" s="2371"/>
      <c r="AH123" s="651"/>
      <c r="AI123" s="651"/>
      <c r="AJ123" s="651"/>
      <c r="AK123" s="651"/>
      <c r="AL123" s="651"/>
    </row>
    <row r="124" spans="1:38" s="143" customFormat="1" ht="9.9" customHeight="1">
      <c r="A124" s="645"/>
      <c r="B124" s="169"/>
      <c r="C124" s="170"/>
      <c r="D124" s="235"/>
      <c r="E124" s="235"/>
      <c r="F124" s="238"/>
      <c r="G124" s="238"/>
      <c r="H124" s="238"/>
      <c r="I124" s="238"/>
      <c r="J124" s="172"/>
      <c r="K124" s="172"/>
      <c r="L124" s="172"/>
      <c r="M124" s="172"/>
      <c r="N124" s="172"/>
      <c r="O124" s="172"/>
      <c r="P124" s="172"/>
      <c r="Q124" s="172"/>
      <c r="R124" s="172"/>
      <c r="S124" s="172"/>
      <c r="T124" s="172"/>
      <c r="U124" s="172"/>
      <c r="V124" s="171"/>
      <c r="W124" s="175"/>
      <c r="X124" s="175"/>
      <c r="Y124" s="175"/>
      <c r="Z124" s="175"/>
      <c r="AA124" s="175"/>
      <c r="AB124" s="175"/>
      <c r="AC124" s="676"/>
      <c r="AD124" s="5669" t="s">
        <v>332</v>
      </c>
      <c r="AE124" s="5669"/>
      <c r="AF124" s="648"/>
      <c r="AG124" s="1512"/>
      <c r="AH124" s="642"/>
      <c r="AI124" s="642"/>
      <c r="AJ124" s="642"/>
      <c r="AK124" s="642"/>
      <c r="AL124" s="642"/>
    </row>
    <row r="125" spans="1:38" s="143" customFormat="1" ht="9.9" customHeight="1">
      <c r="A125" s="645"/>
      <c r="B125" s="677">
        <v>8.9</v>
      </c>
      <c r="C125" s="170" t="s">
        <v>640</v>
      </c>
      <c r="D125" s="687"/>
      <c r="E125" s="687"/>
      <c r="F125" s="688"/>
      <c r="G125" s="688"/>
      <c r="H125" s="688"/>
      <c r="I125" s="688"/>
      <c r="J125" s="688"/>
      <c r="K125" s="688"/>
      <c r="L125" s="688"/>
      <c r="M125" s="688"/>
      <c r="N125" s="688"/>
      <c r="O125" s="688"/>
      <c r="P125" s="688"/>
      <c r="Q125" s="688"/>
      <c r="R125" s="688"/>
      <c r="S125" s="688"/>
      <c r="T125" s="688"/>
      <c r="U125" s="688"/>
      <c r="V125" s="5599" t="s">
        <v>317</v>
      </c>
      <c r="W125" s="5601"/>
      <c r="X125" s="5602"/>
      <c r="Y125" s="5602"/>
      <c r="Z125" s="5602"/>
      <c r="AA125" s="5602"/>
      <c r="AB125" s="5602"/>
      <c r="AC125" s="5602"/>
      <c r="AD125" s="5602"/>
      <c r="AE125" s="5603"/>
      <c r="AF125" s="663"/>
      <c r="AG125" s="1512"/>
      <c r="AH125" s="642"/>
      <c r="AI125" s="642"/>
      <c r="AJ125" s="642"/>
      <c r="AK125" s="642"/>
      <c r="AL125" s="642"/>
    </row>
    <row r="126" spans="1:38" s="143" customFormat="1" ht="9.9" customHeight="1">
      <c r="A126" s="645"/>
      <c r="B126" s="169"/>
      <c r="C126" s="170" t="s">
        <v>641</v>
      </c>
      <c r="D126" s="687"/>
      <c r="E126" s="687"/>
      <c r="F126" s="688"/>
      <c r="G126" s="688"/>
      <c r="H126" s="688"/>
      <c r="I126" s="688"/>
      <c r="J126" s="688"/>
      <c r="K126" s="688"/>
      <c r="L126" s="688"/>
      <c r="M126" s="688"/>
      <c r="N126" s="688"/>
      <c r="O126" s="688"/>
      <c r="P126" s="688"/>
      <c r="Q126" s="688"/>
      <c r="R126" s="688"/>
      <c r="S126" s="688"/>
      <c r="T126" s="688"/>
      <c r="U126" s="688"/>
      <c r="V126" s="5600"/>
      <c r="W126" s="5604"/>
      <c r="X126" s="5605"/>
      <c r="Y126" s="5605"/>
      <c r="Z126" s="5605"/>
      <c r="AA126" s="5605"/>
      <c r="AB126" s="5605"/>
      <c r="AC126" s="5605"/>
      <c r="AD126" s="5605"/>
      <c r="AE126" s="5606"/>
      <c r="AF126" s="663"/>
      <c r="AG126" s="1512"/>
      <c r="AH126" s="642"/>
      <c r="AI126" s="642"/>
      <c r="AJ126" s="642"/>
      <c r="AK126" s="642"/>
      <c r="AL126" s="642"/>
    </row>
    <row r="127" spans="1:38" s="143" customFormat="1" ht="9.9" customHeight="1">
      <c r="A127" s="645"/>
      <c r="B127" s="169"/>
      <c r="C127" s="174" t="s">
        <v>642</v>
      </c>
      <c r="D127" s="235"/>
      <c r="E127" s="235"/>
      <c r="F127" s="238"/>
      <c r="G127" s="238"/>
      <c r="H127" s="238"/>
      <c r="I127" s="238"/>
      <c r="J127" s="172"/>
      <c r="K127" s="172"/>
      <c r="L127" s="172"/>
      <c r="M127" s="172"/>
      <c r="N127" s="172"/>
      <c r="O127" s="172"/>
      <c r="P127" s="172"/>
      <c r="Q127" s="172"/>
      <c r="R127" s="172"/>
      <c r="S127" s="172"/>
      <c r="T127" s="172"/>
      <c r="U127" s="172"/>
      <c r="V127" s="171"/>
      <c r="W127" s="175"/>
      <c r="X127" s="175"/>
      <c r="Y127" s="175"/>
      <c r="Z127" s="175"/>
      <c r="AA127" s="175"/>
      <c r="AB127" s="175"/>
      <c r="AC127" s="676"/>
      <c r="AD127" s="676"/>
      <c r="AE127" s="676"/>
      <c r="AF127" s="683"/>
      <c r="AG127" s="1512"/>
      <c r="AH127" s="642"/>
      <c r="AI127" s="642"/>
      <c r="AJ127" s="642"/>
      <c r="AK127" s="642"/>
      <c r="AL127" s="642"/>
    </row>
    <row r="128" spans="1:38" s="143" customFormat="1" ht="9.9" customHeight="1">
      <c r="A128" s="645"/>
      <c r="B128" s="169"/>
      <c r="C128" s="174" t="s">
        <v>643</v>
      </c>
      <c r="D128" s="235"/>
      <c r="E128" s="235"/>
      <c r="F128" s="238"/>
      <c r="G128" s="238"/>
      <c r="H128" s="238"/>
      <c r="I128" s="238"/>
      <c r="J128" s="172"/>
      <c r="K128" s="172"/>
      <c r="L128" s="172"/>
      <c r="M128" s="172"/>
      <c r="N128" s="172"/>
      <c r="O128" s="172"/>
      <c r="P128" s="172"/>
      <c r="Q128" s="172"/>
      <c r="R128" s="172"/>
      <c r="S128" s="172"/>
      <c r="T128" s="172"/>
      <c r="U128" s="172"/>
      <c r="V128" s="171"/>
      <c r="W128" s="175"/>
      <c r="X128" s="175"/>
      <c r="Y128" s="175"/>
      <c r="Z128" s="175"/>
      <c r="AA128" s="175"/>
      <c r="AB128" s="175"/>
      <c r="AC128" s="676"/>
      <c r="AD128" s="676"/>
      <c r="AE128" s="676"/>
      <c r="AF128" s="683"/>
      <c r="AG128" s="1512"/>
      <c r="AH128" s="642"/>
      <c r="AI128" s="642"/>
      <c r="AJ128" s="642"/>
      <c r="AK128" s="642"/>
      <c r="AL128" s="642"/>
    </row>
    <row r="129" spans="1:38" s="143" customFormat="1" ht="9.9" customHeight="1">
      <c r="A129" s="397"/>
      <c r="B129" s="240"/>
      <c r="C129" s="243"/>
      <c r="D129" s="678"/>
      <c r="E129" s="678"/>
      <c r="F129" s="679"/>
      <c r="G129" s="679"/>
      <c r="H129" s="679"/>
      <c r="I129" s="679"/>
      <c r="J129" s="236"/>
      <c r="K129" s="236"/>
      <c r="L129" s="236"/>
      <c r="M129" s="236"/>
      <c r="N129" s="236"/>
      <c r="O129" s="236"/>
      <c r="P129" s="236"/>
      <c r="Q129" s="236"/>
      <c r="R129" s="236"/>
      <c r="S129" s="236"/>
      <c r="T129" s="236"/>
      <c r="U129" s="236"/>
      <c r="V129" s="639"/>
      <c r="W129" s="680"/>
      <c r="X129" s="680"/>
      <c r="Y129" s="680"/>
      <c r="Z129" s="680"/>
      <c r="AA129" s="680"/>
      <c r="AB129" s="680"/>
      <c r="AC129" s="681"/>
      <c r="AD129" s="681"/>
      <c r="AE129" s="681"/>
      <c r="AF129" s="682"/>
      <c r="AG129" s="1512"/>
      <c r="AH129" s="642"/>
      <c r="AI129" s="642"/>
      <c r="AJ129" s="642"/>
      <c r="AK129" s="642"/>
      <c r="AL129" s="642"/>
    </row>
    <row r="130" spans="1:38" s="143" customFormat="1" ht="9.9" customHeight="1">
      <c r="A130" s="684"/>
      <c r="B130" s="689"/>
      <c r="C130" s="690"/>
      <c r="D130" s="691"/>
      <c r="E130" s="691"/>
      <c r="F130" s="692"/>
      <c r="G130" s="692"/>
      <c r="H130" s="692"/>
      <c r="I130" s="692"/>
      <c r="J130" s="693"/>
      <c r="K130" s="693"/>
      <c r="L130" s="693"/>
      <c r="M130" s="693"/>
      <c r="N130" s="693"/>
      <c r="O130" s="693"/>
      <c r="P130" s="693"/>
      <c r="Q130" s="693"/>
      <c r="R130" s="693"/>
      <c r="S130" s="693"/>
      <c r="T130" s="693"/>
      <c r="U130" s="693"/>
      <c r="V130" s="694"/>
      <c r="W130" s="695"/>
      <c r="X130" s="695"/>
      <c r="Y130" s="695"/>
      <c r="Z130" s="695"/>
      <c r="AA130" s="695"/>
      <c r="AB130" s="695"/>
      <c r="AC130" s="696"/>
      <c r="AD130" s="696"/>
      <c r="AE130" s="696"/>
      <c r="AF130" s="697"/>
      <c r="AG130" s="1512"/>
      <c r="AH130" s="642"/>
      <c r="AI130" s="642"/>
      <c r="AJ130" s="642"/>
      <c r="AK130" s="642"/>
      <c r="AL130" s="642"/>
    </row>
    <row r="131" spans="1:38" s="143" customFormat="1" ht="9.9" customHeight="1">
      <c r="A131" s="645"/>
      <c r="B131" s="169"/>
      <c r="C131" s="170"/>
      <c r="D131" s="235"/>
      <c r="E131" s="235"/>
      <c r="F131" s="238"/>
      <c r="G131" s="238"/>
      <c r="H131" s="238"/>
      <c r="I131" s="238"/>
      <c r="J131" s="172"/>
      <c r="K131" s="172"/>
      <c r="L131" s="172"/>
      <c r="M131" s="172"/>
      <c r="N131" s="172"/>
      <c r="O131" s="172"/>
      <c r="P131" s="172"/>
      <c r="Q131" s="172"/>
      <c r="R131" s="172"/>
      <c r="S131" s="172"/>
      <c r="T131" s="172"/>
      <c r="U131" s="172"/>
      <c r="V131" s="171"/>
      <c r="W131" s="175"/>
      <c r="X131" s="175"/>
      <c r="Y131" s="175"/>
      <c r="Z131" s="175"/>
      <c r="AA131" s="175"/>
      <c r="AB131" s="175"/>
      <c r="AC131" s="676"/>
      <c r="AD131" s="5618" t="s">
        <v>332</v>
      </c>
      <c r="AE131" s="5618"/>
      <c r="AF131" s="648"/>
      <c r="AG131" s="1512"/>
      <c r="AH131" s="642"/>
      <c r="AI131" s="642"/>
      <c r="AJ131" s="642"/>
      <c r="AK131" s="642"/>
      <c r="AL131" s="642"/>
    </row>
    <row r="132" spans="1:38" s="143" customFormat="1" ht="9.9" customHeight="1">
      <c r="A132" s="645"/>
      <c r="B132" s="177">
        <v>8.1</v>
      </c>
      <c r="C132" s="170" t="s">
        <v>52</v>
      </c>
      <c r="D132" s="235"/>
      <c r="E132" s="235"/>
      <c r="F132" s="238"/>
      <c r="G132" s="238"/>
      <c r="H132" s="238"/>
      <c r="I132" s="238"/>
      <c r="J132" s="172"/>
      <c r="K132" s="172"/>
      <c r="L132" s="172"/>
      <c r="M132" s="172"/>
      <c r="N132" s="172"/>
      <c r="O132" s="172"/>
      <c r="P132" s="172"/>
      <c r="Q132" s="172"/>
      <c r="R132" s="172"/>
      <c r="S132" s="172"/>
      <c r="T132" s="172"/>
      <c r="U132" s="172"/>
      <c r="V132" s="5599" t="s">
        <v>318</v>
      </c>
      <c r="W132" s="5607"/>
      <c r="X132" s="5608"/>
      <c r="Y132" s="5608"/>
      <c r="Z132" s="5608"/>
      <c r="AA132" s="5608"/>
      <c r="AB132" s="5608"/>
      <c r="AC132" s="5608"/>
      <c r="AD132" s="5609"/>
      <c r="AE132" s="5610"/>
      <c r="AF132" s="663"/>
      <c r="AG132" s="1512"/>
      <c r="AH132" s="642"/>
      <c r="AI132" s="642"/>
      <c r="AJ132" s="642"/>
      <c r="AK132" s="642"/>
      <c r="AL132" s="642"/>
    </row>
    <row r="133" spans="1:38" s="143" customFormat="1" ht="9.9" customHeight="1">
      <c r="A133" s="645"/>
      <c r="B133" s="235"/>
      <c r="C133" s="181" t="s">
        <v>53</v>
      </c>
      <c r="D133" s="237"/>
      <c r="E133" s="237"/>
      <c r="F133" s="238"/>
      <c r="G133" s="238"/>
      <c r="H133" s="238"/>
      <c r="I133" s="238"/>
      <c r="J133" s="172"/>
      <c r="K133" s="172"/>
      <c r="L133" s="172"/>
      <c r="M133" s="172"/>
      <c r="N133" s="172"/>
      <c r="O133" s="172"/>
      <c r="P133" s="172"/>
      <c r="Q133" s="172"/>
      <c r="R133" s="172"/>
      <c r="S133" s="172"/>
      <c r="T133" s="172"/>
      <c r="U133" s="172"/>
      <c r="V133" s="5600"/>
      <c r="W133" s="5604"/>
      <c r="X133" s="5605"/>
      <c r="Y133" s="5605"/>
      <c r="Z133" s="5605"/>
      <c r="AA133" s="5605"/>
      <c r="AB133" s="5605"/>
      <c r="AC133" s="5605"/>
      <c r="AD133" s="5605"/>
      <c r="AE133" s="5606"/>
      <c r="AF133" s="663"/>
      <c r="AG133" s="1512"/>
      <c r="AH133" s="642"/>
      <c r="AI133" s="642"/>
      <c r="AJ133" s="642"/>
      <c r="AK133" s="642"/>
      <c r="AL133" s="642"/>
    </row>
    <row r="134" spans="1:38" s="143" customFormat="1" ht="9.9" customHeight="1">
      <c r="A134" s="397"/>
      <c r="B134" s="678"/>
      <c r="C134" s="675"/>
      <c r="D134" s="674"/>
      <c r="E134" s="674"/>
      <c r="F134" s="679"/>
      <c r="G134" s="679"/>
      <c r="H134" s="679"/>
      <c r="I134" s="679"/>
      <c r="J134" s="236"/>
      <c r="K134" s="236"/>
      <c r="L134" s="236"/>
      <c r="M134" s="236"/>
      <c r="N134" s="236"/>
      <c r="O134" s="236"/>
      <c r="P134" s="236"/>
      <c r="Q134" s="236"/>
      <c r="R134" s="236"/>
      <c r="S134" s="236"/>
      <c r="T134" s="236"/>
      <c r="U134" s="236"/>
      <c r="V134" s="638"/>
      <c r="W134" s="698"/>
      <c r="X134" s="698"/>
      <c r="Y134" s="698"/>
      <c r="Z134" s="698"/>
      <c r="AA134" s="698"/>
      <c r="AB134" s="698"/>
      <c r="AC134" s="698"/>
      <c r="AD134" s="698"/>
      <c r="AE134" s="698"/>
      <c r="AF134" s="699"/>
      <c r="AG134" s="1512"/>
      <c r="AH134" s="642"/>
      <c r="AI134" s="642"/>
      <c r="AJ134" s="642"/>
      <c r="AK134" s="642"/>
      <c r="AL134" s="642"/>
    </row>
    <row r="135" spans="1:38" s="143" customFormat="1" ht="9.9" customHeight="1">
      <c r="A135" s="645"/>
      <c r="B135" s="235"/>
      <c r="C135" s="238"/>
      <c r="D135" s="173"/>
      <c r="E135" s="173"/>
      <c r="F135" s="238"/>
      <c r="G135" s="238"/>
      <c r="H135" s="238"/>
      <c r="I135" s="238"/>
      <c r="J135" s="172"/>
      <c r="K135" s="172"/>
      <c r="L135" s="172"/>
      <c r="M135" s="172"/>
      <c r="N135" s="172"/>
      <c r="O135" s="172"/>
      <c r="P135" s="172"/>
      <c r="Q135" s="172"/>
      <c r="R135" s="172"/>
      <c r="S135" s="172"/>
      <c r="T135" s="172"/>
      <c r="U135" s="172"/>
      <c r="W135" s="172"/>
      <c r="X135" s="172"/>
      <c r="Y135" s="172"/>
      <c r="Z135" s="172"/>
      <c r="AA135" s="172"/>
      <c r="AB135" s="172"/>
      <c r="AC135" s="172"/>
      <c r="AD135" s="172"/>
      <c r="AE135" s="172"/>
      <c r="AF135" s="643"/>
      <c r="AG135" s="1512"/>
      <c r="AH135" s="642"/>
      <c r="AI135" s="642"/>
      <c r="AJ135" s="642"/>
      <c r="AK135" s="642"/>
      <c r="AL135" s="642"/>
    </row>
    <row r="136" spans="1:38" s="143" customFormat="1" ht="9.9" customHeight="1">
      <c r="A136" s="1021"/>
      <c r="B136" s="235"/>
      <c r="C136" s="238"/>
      <c r="D136" s="173"/>
      <c r="E136" s="173"/>
      <c r="F136" s="238"/>
      <c r="G136" s="238"/>
      <c r="H136" s="238"/>
      <c r="I136" s="238"/>
      <c r="J136" s="172"/>
      <c r="K136" s="172"/>
      <c r="L136" s="172"/>
      <c r="M136" s="172"/>
      <c r="N136" s="172"/>
      <c r="O136" s="172"/>
      <c r="P136" s="172"/>
      <c r="Q136" s="172"/>
      <c r="R136" s="172"/>
      <c r="S136" s="172"/>
      <c r="T136" s="172"/>
      <c r="U136" s="172"/>
      <c r="W136" s="172"/>
      <c r="X136" s="172"/>
      <c r="Y136" s="172"/>
      <c r="Z136" s="172"/>
      <c r="AA136" s="172"/>
      <c r="AB136" s="172"/>
      <c r="AC136" s="172"/>
      <c r="AD136" s="172"/>
      <c r="AE136" s="172"/>
      <c r="AF136" s="1111"/>
      <c r="AG136" s="1512"/>
      <c r="AH136" s="642"/>
      <c r="AI136" s="642"/>
      <c r="AJ136" s="642"/>
      <c r="AK136" s="642"/>
      <c r="AL136" s="642"/>
    </row>
    <row r="137" spans="1:38" s="151" customFormat="1" ht="9.9" customHeight="1">
      <c r="A137" s="650"/>
      <c r="B137" s="700">
        <v>8.11</v>
      </c>
      <c r="C137" s="171" t="s">
        <v>54</v>
      </c>
      <c r="D137" s="275"/>
      <c r="E137" s="275"/>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671"/>
      <c r="AG137" s="2371"/>
      <c r="AH137" s="651"/>
      <c r="AI137" s="651"/>
      <c r="AJ137" s="651"/>
      <c r="AK137" s="651"/>
      <c r="AL137" s="651"/>
    </row>
    <row r="138" spans="1:38" s="143" customFormat="1" ht="9.9" customHeight="1">
      <c r="A138" s="645"/>
      <c r="B138" s="700"/>
      <c r="C138" s="181" t="s">
        <v>55</v>
      </c>
      <c r="D138" s="237"/>
      <c r="E138" s="237"/>
      <c r="F138" s="238"/>
      <c r="G138" s="238"/>
      <c r="H138" s="238"/>
      <c r="I138" s="238"/>
      <c r="J138" s="172"/>
      <c r="K138" s="172"/>
      <c r="L138" s="172"/>
      <c r="M138" s="172"/>
      <c r="N138" s="172"/>
      <c r="O138" s="172"/>
      <c r="P138" s="172"/>
      <c r="Q138" s="172"/>
      <c r="R138" s="172"/>
      <c r="S138" s="172"/>
      <c r="T138" s="172"/>
      <c r="U138" s="172"/>
      <c r="V138" s="172"/>
      <c r="W138" s="172"/>
      <c r="X138" s="172"/>
      <c r="Y138" s="172"/>
      <c r="Z138" s="172"/>
      <c r="AA138" s="172"/>
      <c r="AB138" s="172"/>
      <c r="AC138" s="172"/>
      <c r="AD138" s="5679" t="s">
        <v>332</v>
      </c>
      <c r="AE138" s="5679"/>
      <c r="AF138" s="648"/>
      <c r="AG138" s="1512"/>
      <c r="AH138" s="642"/>
      <c r="AI138" s="642"/>
      <c r="AJ138" s="642"/>
      <c r="AK138" s="642"/>
      <c r="AL138" s="642"/>
    </row>
    <row r="139" spans="1:38" s="143" customFormat="1" ht="9.9" customHeight="1">
      <c r="A139" s="645"/>
      <c r="B139" s="173"/>
      <c r="C139" s="181"/>
      <c r="D139" s="237"/>
      <c r="E139" s="237"/>
      <c r="F139" s="238"/>
      <c r="G139" s="238"/>
      <c r="H139" s="238"/>
      <c r="I139" s="238"/>
      <c r="J139" s="172"/>
      <c r="K139" s="172"/>
      <c r="L139" s="172"/>
      <c r="M139" s="172"/>
      <c r="N139" s="172"/>
      <c r="O139" s="172"/>
      <c r="P139" s="172"/>
      <c r="Q139" s="172"/>
      <c r="R139" s="172"/>
      <c r="S139" s="172"/>
      <c r="T139" s="172"/>
      <c r="U139" s="172"/>
      <c r="V139" s="172"/>
      <c r="W139" s="172"/>
      <c r="X139" s="172"/>
      <c r="Y139" s="172"/>
      <c r="Z139" s="172"/>
      <c r="AA139" s="172"/>
      <c r="AB139" s="172"/>
      <c r="AC139" s="172"/>
      <c r="AD139" s="5611"/>
      <c r="AE139" s="5611"/>
      <c r="AF139" s="648"/>
      <c r="AG139" s="1512"/>
      <c r="AH139" s="642"/>
      <c r="AI139" s="642"/>
      <c r="AJ139" s="642"/>
      <c r="AK139" s="642"/>
      <c r="AL139" s="642"/>
    </row>
    <row r="140" spans="1:38" s="143" customFormat="1" ht="9.9" customHeight="1">
      <c r="A140" s="645"/>
      <c r="B140" s="173"/>
      <c r="C140" s="179" t="s">
        <v>29</v>
      </c>
      <c r="D140" s="235" t="s">
        <v>200</v>
      </c>
      <c r="E140" s="235"/>
      <c r="F140" s="238"/>
      <c r="G140" s="238"/>
      <c r="H140" s="238"/>
      <c r="I140" s="238"/>
      <c r="J140" s="172"/>
      <c r="K140" s="172"/>
      <c r="L140" s="172"/>
      <c r="M140" s="172"/>
      <c r="N140" s="172"/>
      <c r="O140" s="172"/>
      <c r="P140" s="172"/>
      <c r="Q140" s="172"/>
      <c r="R140" s="172"/>
      <c r="S140" s="172"/>
      <c r="T140" s="172"/>
      <c r="U140" s="172"/>
      <c r="V140" s="5599" t="s">
        <v>325</v>
      </c>
      <c r="W140" s="5601"/>
      <c r="X140" s="5602"/>
      <c r="Y140" s="5602"/>
      <c r="Z140" s="5602"/>
      <c r="AA140" s="5602"/>
      <c r="AB140" s="5602"/>
      <c r="AC140" s="5602"/>
      <c r="AD140" s="5602"/>
      <c r="AE140" s="5603"/>
      <c r="AF140" s="663"/>
      <c r="AG140" s="1512"/>
      <c r="AH140" s="642"/>
      <c r="AI140" s="642"/>
      <c r="AJ140" s="642"/>
      <c r="AK140" s="642"/>
      <c r="AL140" s="642"/>
    </row>
    <row r="141" spans="1:38" s="143" customFormat="1" ht="9.9" customHeight="1">
      <c r="A141" s="645"/>
      <c r="B141" s="173"/>
      <c r="C141" s="701"/>
      <c r="D141" s="237" t="s">
        <v>201</v>
      </c>
      <c r="E141" s="237"/>
      <c r="F141" s="238"/>
      <c r="G141" s="238"/>
      <c r="H141" s="238"/>
      <c r="I141" s="238"/>
      <c r="J141" s="172"/>
      <c r="K141" s="172"/>
      <c r="L141" s="172"/>
      <c r="M141" s="172"/>
      <c r="N141" s="172"/>
      <c r="O141" s="172"/>
      <c r="P141" s="172"/>
      <c r="Q141" s="172"/>
      <c r="R141" s="172"/>
      <c r="S141" s="172"/>
      <c r="T141" s="172"/>
      <c r="U141" s="172"/>
      <c r="V141" s="5600"/>
      <c r="W141" s="5604"/>
      <c r="X141" s="5605"/>
      <c r="Y141" s="5605"/>
      <c r="Z141" s="5605"/>
      <c r="AA141" s="5605"/>
      <c r="AB141" s="5605"/>
      <c r="AC141" s="5605"/>
      <c r="AD141" s="5605"/>
      <c r="AE141" s="5606"/>
      <c r="AF141" s="663"/>
      <c r="AG141" s="1512"/>
      <c r="AH141" s="642"/>
      <c r="AI141" s="642"/>
      <c r="AJ141" s="642"/>
      <c r="AK141" s="642"/>
      <c r="AL141" s="642"/>
    </row>
    <row r="142" spans="1:38" s="143" customFormat="1" ht="9.9" customHeight="1">
      <c r="A142" s="1021"/>
      <c r="B142" s="173"/>
      <c r="C142" s="701"/>
      <c r="D142" s="237"/>
      <c r="E142" s="237"/>
      <c r="F142" s="238"/>
      <c r="G142" s="238"/>
      <c r="H142" s="238"/>
      <c r="I142" s="238"/>
      <c r="J142" s="172"/>
      <c r="K142" s="172"/>
      <c r="L142" s="172"/>
      <c r="M142" s="172"/>
      <c r="N142" s="172"/>
      <c r="O142" s="172"/>
      <c r="P142" s="172"/>
      <c r="Q142" s="172"/>
      <c r="R142" s="172"/>
      <c r="S142" s="172"/>
      <c r="T142" s="172"/>
      <c r="U142" s="172"/>
      <c r="V142" s="229"/>
      <c r="W142" s="865"/>
      <c r="X142" s="865"/>
      <c r="Y142" s="865"/>
      <c r="Z142" s="865"/>
      <c r="AA142" s="865"/>
      <c r="AB142" s="865"/>
      <c r="AC142" s="865"/>
      <c r="AD142" s="1114"/>
      <c r="AE142" s="1114"/>
      <c r="AF142" s="1110"/>
      <c r="AG142" s="1512"/>
      <c r="AH142" s="642"/>
      <c r="AI142" s="642"/>
      <c r="AJ142" s="642"/>
      <c r="AK142" s="642"/>
      <c r="AL142" s="642"/>
    </row>
    <row r="143" spans="1:38" s="143" customFormat="1" ht="9.9" customHeight="1">
      <c r="A143" s="645"/>
      <c r="B143" s="235"/>
      <c r="D143" s="173"/>
      <c r="E143" s="173"/>
      <c r="F143" s="238"/>
      <c r="G143" s="238"/>
      <c r="H143" s="238"/>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5611"/>
      <c r="AE143" s="5611"/>
      <c r="AF143" s="648"/>
      <c r="AG143" s="1512"/>
      <c r="AH143" s="642"/>
      <c r="AI143" s="642"/>
      <c r="AJ143" s="642"/>
      <c r="AK143" s="642"/>
      <c r="AL143" s="642"/>
    </row>
    <row r="144" spans="1:38" s="143" customFormat="1" ht="9.9" customHeight="1">
      <c r="A144" s="645"/>
      <c r="B144" s="235"/>
      <c r="C144" s="179" t="s">
        <v>30</v>
      </c>
      <c r="D144" s="235" t="s">
        <v>646</v>
      </c>
      <c r="E144" s="235"/>
      <c r="F144" s="238"/>
      <c r="G144" s="238"/>
      <c r="H144" s="238"/>
      <c r="I144" s="238"/>
      <c r="J144" s="172"/>
      <c r="K144" s="172"/>
      <c r="L144" s="172"/>
      <c r="M144" s="172"/>
      <c r="N144" s="172"/>
      <c r="O144" s="172"/>
      <c r="P144" s="172"/>
      <c r="Q144" s="172"/>
      <c r="R144" s="172"/>
      <c r="S144" s="172"/>
      <c r="T144" s="172"/>
      <c r="U144" s="172"/>
      <c r="V144" s="5599" t="s">
        <v>351</v>
      </c>
      <c r="W144" s="5601"/>
      <c r="X144" s="5602"/>
      <c r="Y144" s="5602"/>
      <c r="Z144" s="5602"/>
      <c r="AA144" s="5602"/>
      <c r="AB144" s="5602"/>
      <c r="AC144" s="5602"/>
      <c r="AD144" s="5602"/>
      <c r="AE144" s="5603"/>
      <c r="AF144" s="648"/>
      <c r="AG144" s="1512"/>
      <c r="AH144" s="642"/>
      <c r="AI144" s="642"/>
      <c r="AJ144" s="642"/>
      <c r="AK144" s="642"/>
      <c r="AL144" s="642"/>
    </row>
    <row r="145" spans="1:38" s="143" customFormat="1" ht="9.9" customHeight="1">
      <c r="A145" s="645"/>
      <c r="B145" s="235"/>
      <c r="C145" s="701"/>
      <c r="D145" s="237" t="s">
        <v>647</v>
      </c>
      <c r="E145" s="237"/>
      <c r="F145" s="238"/>
      <c r="G145" s="238"/>
      <c r="H145" s="238"/>
      <c r="I145" s="238"/>
      <c r="J145" s="172"/>
      <c r="K145" s="172"/>
      <c r="L145" s="172"/>
      <c r="M145" s="172"/>
      <c r="N145" s="172"/>
      <c r="O145" s="172"/>
      <c r="P145" s="172"/>
      <c r="Q145" s="172"/>
      <c r="R145" s="172"/>
      <c r="S145" s="172"/>
      <c r="T145" s="172"/>
      <c r="U145" s="172"/>
      <c r="V145" s="5600"/>
      <c r="W145" s="5604"/>
      <c r="X145" s="5605"/>
      <c r="Y145" s="5605"/>
      <c r="Z145" s="5605"/>
      <c r="AA145" s="5605"/>
      <c r="AB145" s="5605"/>
      <c r="AC145" s="5605"/>
      <c r="AD145" s="5605"/>
      <c r="AE145" s="5606"/>
      <c r="AF145" s="648"/>
      <c r="AG145" s="1512"/>
      <c r="AH145" s="642"/>
      <c r="AI145" s="642"/>
      <c r="AJ145" s="642"/>
      <c r="AK145" s="642"/>
      <c r="AL145" s="642"/>
    </row>
    <row r="146" spans="1:38" s="143" customFormat="1" ht="9.9" customHeight="1">
      <c r="A146" s="1021"/>
      <c r="B146" s="235"/>
      <c r="C146" s="701"/>
      <c r="D146" s="237"/>
      <c r="E146" s="237"/>
      <c r="F146" s="238"/>
      <c r="G146" s="238"/>
      <c r="H146" s="238"/>
      <c r="I146" s="238"/>
      <c r="J146" s="172"/>
      <c r="K146" s="172"/>
      <c r="L146" s="172"/>
      <c r="M146" s="172"/>
      <c r="N146" s="172"/>
      <c r="O146" s="172"/>
      <c r="P146" s="172"/>
      <c r="Q146" s="172"/>
      <c r="R146" s="172"/>
      <c r="S146" s="172"/>
      <c r="T146" s="172"/>
      <c r="U146" s="172"/>
      <c r="V146" s="229"/>
      <c r="W146" s="865"/>
      <c r="X146" s="865"/>
      <c r="Y146" s="865"/>
      <c r="Z146" s="865"/>
      <c r="AA146" s="865"/>
      <c r="AB146" s="865"/>
      <c r="AC146" s="865"/>
      <c r="AD146" s="865"/>
      <c r="AE146" s="865"/>
      <c r="AF146" s="1113"/>
      <c r="AG146" s="1512"/>
      <c r="AH146" s="642"/>
      <c r="AI146" s="642"/>
      <c r="AJ146" s="642"/>
      <c r="AK146" s="642"/>
      <c r="AL146" s="642"/>
    </row>
    <row r="147" spans="1:38" s="143" customFormat="1" ht="9.9" customHeight="1">
      <c r="A147" s="645"/>
      <c r="B147" s="235"/>
      <c r="D147" s="173"/>
      <c r="E147" s="173"/>
      <c r="F147" s="238"/>
      <c r="G147" s="238"/>
      <c r="H147" s="238"/>
      <c r="I147" s="172"/>
      <c r="J147" s="172"/>
      <c r="K147" s="172"/>
      <c r="L147" s="172"/>
      <c r="M147" s="172"/>
      <c r="N147" s="172"/>
      <c r="O147" s="172"/>
      <c r="P147" s="172"/>
      <c r="Q147" s="172"/>
      <c r="R147" s="172"/>
      <c r="S147" s="172"/>
      <c r="T147" s="172"/>
      <c r="U147" s="172"/>
      <c r="V147" s="951"/>
      <c r="W147" s="172"/>
      <c r="X147" s="172"/>
      <c r="Y147" s="172"/>
      <c r="Z147" s="172"/>
      <c r="AA147" s="172"/>
      <c r="AB147" s="172"/>
      <c r="AC147" s="172"/>
      <c r="AD147" s="653"/>
      <c r="AE147" s="653"/>
      <c r="AF147" s="648"/>
      <c r="AG147" s="1512"/>
      <c r="AH147" s="642"/>
      <c r="AI147" s="642"/>
      <c r="AJ147" s="642"/>
      <c r="AK147" s="642"/>
      <c r="AL147" s="642"/>
    </row>
    <row r="148" spans="1:38" s="143" customFormat="1" ht="9.9" customHeight="1">
      <c r="A148" s="645"/>
      <c r="B148" s="235"/>
      <c r="C148" s="179" t="s">
        <v>44</v>
      </c>
      <c r="D148" s="235" t="s">
        <v>644</v>
      </c>
      <c r="E148" s="235"/>
      <c r="F148" s="238"/>
      <c r="G148" s="238"/>
      <c r="H148" s="238"/>
      <c r="I148" s="238"/>
      <c r="J148" s="172"/>
      <c r="K148" s="172"/>
      <c r="L148" s="172"/>
      <c r="M148" s="172"/>
      <c r="N148" s="172"/>
      <c r="O148" s="172"/>
      <c r="P148" s="172"/>
      <c r="Q148" s="172"/>
      <c r="R148" s="172"/>
      <c r="S148" s="172"/>
      <c r="T148" s="172"/>
      <c r="U148" s="172"/>
      <c r="V148" s="5599" t="s">
        <v>352</v>
      </c>
      <c r="W148" s="5601"/>
      <c r="X148" s="5602"/>
      <c r="Y148" s="5602"/>
      <c r="Z148" s="5602"/>
      <c r="AA148" s="5602"/>
      <c r="AB148" s="5602"/>
      <c r="AC148" s="5602"/>
      <c r="AD148" s="5602"/>
      <c r="AE148" s="5603"/>
      <c r="AF148" s="648"/>
      <c r="AG148" s="1512"/>
      <c r="AH148" s="642"/>
      <c r="AI148" s="642"/>
      <c r="AJ148" s="642"/>
      <c r="AK148" s="642"/>
      <c r="AL148" s="642"/>
    </row>
    <row r="149" spans="1:38" s="143" customFormat="1" ht="9.9" customHeight="1">
      <c r="A149" s="645"/>
      <c r="B149" s="235"/>
      <c r="C149" s="701"/>
      <c r="D149" s="237" t="s">
        <v>645</v>
      </c>
      <c r="E149" s="237"/>
      <c r="F149" s="238"/>
      <c r="G149" s="238"/>
      <c r="H149" s="238"/>
      <c r="I149" s="238"/>
      <c r="J149" s="172"/>
      <c r="K149" s="172"/>
      <c r="L149" s="172"/>
      <c r="M149" s="172"/>
      <c r="N149" s="172"/>
      <c r="O149" s="172"/>
      <c r="P149" s="172"/>
      <c r="Q149" s="172"/>
      <c r="R149" s="172"/>
      <c r="S149" s="172"/>
      <c r="T149" s="172"/>
      <c r="U149" s="172"/>
      <c r="V149" s="5600"/>
      <c r="W149" s="5604"/>
      <c r="X149" s="5605"/>
      <c r="Y149" s="5605"/>
      <c r="Z149" s="5605"/>
      <c r="AA149" s="5605"/>
      <c r="AB149" s="5605"/>
      <c r="AC149" s="5605"/>
      <c r="AD149" s="5605"/>
      <c r="AE149" s="5606"/>
      <c r="AF149" s="648"/>
      <c r="AG149" s="1512"/>
      <c r="AH149" s="642"/>
      <c r="AI149" s="642"/>
      <c r="AJ149" s="642"/>
      <c r="AK149" s="642"/>
      <c r="AL149" s="642"/>
    </row>
    <row r="150" spans="1:38" s="143" customFormat="1" ht="9.9" customHeight="1">
      <c r="A150" s="1021"/>
      <c r="B150" s="235"/>
      <c r="C150" s="701"/>
      <c r="D150" s="237"/>
      <c r="E150" s="237"/>
      <c r="F150" s="238"/>
      <c r="G150" s="238"/>
      <c r="H150" s="238"/>
      <c r="I150" s="238"/>
      <c r="J150" s="172"/>
      <c r="K150" s="172"/>
      <c r="L150" s="172"/>
      <c r="M150" s="172"/>
      <c r="N150" s="172"/>
      <c r="O150" s="172"/>
      <c r="P150" s="172"/>
      <c r="Q150" s="172"/>
      <c r="R150" s="172"/>
      <c r="S150" s="172"/>
      <c r="T150" s="172"/>
      <c r="U150" s="172"/>
      <c r="V150" s="229"/>
      <c r="W150" s="865"/>
      <c r="X150" s="865"/>
      <c r="Y150" s="865"/>
      <c r="Z150" s="865"/>
      <c r="AA150" s="865"/>
      <c r="AB150" s="865"/>
      <c r="AC150" s="865"/>
      <c r="AD150" s="865"/>
      <c r="AE150" s="865"/>
      <c r="AF150" s="1113"/>
      <c r="AG150" s="1512"/>
      <c r="AH150" s="642"/>
      <c r="AI150" s="642"/>
      <c r="AJ150" s="642"/>
      <c r="AK150" s="642"/>
      <c r="AL150" s="642"/>
    </row>
    <row r="151" spans="1:38" s="143" customFormat="1" ht="9.9" customHeight="1">
      <c r="A151" s="645"/>
      <c r="B151" s="235"/>
      <c r="D151" s="173"/>
      <c r="E151" s="173"/>
      <c r="F151" s="238"/>
      <c r="G151" s="238"/>
      <c r="H151" s="238"/>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653"/>
      <c r="AE151" s="653"/>
      <c r="AF151" s="648"/>
      <c r="AG151" s="1512"/>
      <c r="AH151" s="642"/>
      <c r="AI151" s="642"/>
      <c r="AJ151" s="642"/>
      <c r="AK151" s="642"/>
      <c r="AL151" s="642"/>
    </row>
    <row r="152" spans="1:38" s="143" customFormat="1" ht="9.9" customHeight="1">
      <c r="A152" s="645"/>
      <c r="B152" s="235"/>
      <c r="C152" s="179" t="s">
        <v>56</v>
      </c>
      <c r="D152" s="235" t="s">
        <v>648</v>
      </c>
      <c r="E152" s="235"/>
      <c r="F152" s="238"/>
      <c r="G152" s="238"/>
      <c r="H152" s="238"/>
      <c r="I152" s="238"/>
      <c r="J152" s="172"/>
      <c r="K152" s="172"/>
      <c r="L152" s="172"/>
      <c r="M152" s="172"/>
      <c r="N152" s="172"/>
      <c r="O152" s="172"/>
      <c r="P152" s="172"/>
      <c r="Q152" s="172"/>
      <c r="R152" s="172"/>
      <c r="S152" s="172"/>
      <c r="T152" s="172"/>
      <c r="U152" s="172"/>
      <c r="V152" s="5599" t="s">
        <v>356</v>
      </c>
      <c r="W152" s="5601"/>
      <c r="X152" s="5602"/>
      <c r="Y152" s="5602"/>
      <c r="Z152" s="5602"/>
      <c r="AA152" s="5602"/>
      <c r="AB152" s="5602"/>
      <c r="AC152" s="5602"/>
      <c r="AD152" s="5602"/>
      <c r="AE152" s="5603"/>
      <c r="AF152" s="648"/>
      <c r="AG152" s="1512"/>
      <c r="AH152" s="642"/>
      <c r="AI152" s="642"/>
      <c r="AJ152" s="642"/>
      <c r="AK152" s="642"/>
      <c r="AL152" s="642"/>
    </row>
    <row r="153" spans="1:38" s="143" customFormat="1" ht="9.9" customHeight="1">
      <c r="A153" s="645"/>
      <c r="B153" s="235"/>
      <c r="C153" s="701"/>
      <c r="D153" s="237" t="s">
        <v>649</v>
      </c>
      <c r="E153" s="237"/>
      <c r="F153" s="238"/>
      <c r="G153" s="238"/>
      <c r="H153" s="238"/>
      <c r="I153" s="238"/>
      <c r="J153" s="172"/>
      <c r="K153" s="172"/>
      <c r="L153" s="172"/>
      <c r="M153" s="172"/>
      <c r="N153" s="172"/>
      <c r="O153" s="172"/>
      <c r="P153" s="172"/>
      <c r="Q153" s="172"/>
      <c r="R153" s="172"/>
      <c r="S153" s="172"/>
      <c r="T153" s="172"/>
      <c r="U153" s="172"/>
      <c r="V153" s="5600"/>
      <c r="W153" s="5604"/>
      <c r="X153" s="5605"/>
      <c r="Y153" s="5605"/>
      <c r="Z153" s="5605"/>
      <c r="AA153" s="5605"/>
      <c r="AB153" s="5605"/>
      <c r="AC153" s="5605"/>
      <c r="AD153" s="5605"/>
      <c r="AE153" s="5606"/>
      <c r="AF153" s="648"/>
      <c r="AG153" s="1512"/>
      <c r="AH153" s="642"/>
      <c r="AI153" s="642"/>
      <c r="AJ153" s="642"/>
      <c r="AK153" s="642"/>
      <c r="AL153" s="642"/>
    </row>
    <row r="154" spans="1:38" s="143" customFormat="1" ht="9.9" customHeight="1">
      <c r="A154" s="1021"/>
      <c r="B154" s="235"/>
      <c r="C154" s="701"/>
      <c r="D154" s="237"/>
      <c r="E154" s="237"/>
      <c r="F154" s="238"/>
      <c r="G154" s="238"/>
      <c r="H154" s="238"/>
      <c r="I154" s="238"/>
      <c r="J154" s="172"/>
      <c r="K154" s="172"/>
      <c r="L154" s="172"/>
      <c r="M154" s="172"/>
      <c r="N154" s="172"/>
      <c r="O154" s="172"/>
      <c r="P154" s="172"/>
      <c r="Q154" s="172"/>
      <c r="R154" s="172"/>
      <c r="S154" s="172"/>
      <c r="T154" s="172"/>
      <c r="U154" s="172"/>
      <c r="V154" s="229"/>
      <c r="W154" s="865"/>
      <c r="X154" s="865"/>
      <c r="Y154" s="865"/>
      <c r="Z154" s="865"/>
      <c r="AA154" s="865"/>
      <c r="AB154" s="865"/>
      <c r="AC154" s="865"/>
      <c r="AD154" s="865"/>
      <c r="AE154" s="865"/>
      <c r="AF154" s="1113"/>
      <c r="AG154" s="1512"/>
      <c r="AH154" s="642"/>
      <c r="AI154" s="642"/>
      <c r="AJ154" s="642"/>
      <c r="AK154" s="642"/>
      <c r="AL154" s="642"/>
    </row>
    <row r="155" spans="1:38" s="143" customFormat="1" ht="9.9" customHeight="1">
      <c r="A155" s="645"/>
      <c r="B155" s="235"/>
      <c r="D155" s="173"/>
      <c r="E155" s="173"/>
      <c r="F155" s="238"/>
      <c r="G155" s="238"/>
      <c r="H155" s="238"/>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653"/>
      <c r="AE155" s="653"/>
      <c r="AF155" s="648"/>
      <c r="AG155" s="1512"/>
      <c r="AH155" s="642"/>
      <c r="AI155" s="642"/>
      <c r="AJ155" s="642"/>
      <c r="AK155" s="642"/>
      <c r="AL155" s="642"/>
    </row>
    <row r="156" spans="1:38" s="143" customFormat="1" ht="9.9" customHeight="1">
      <c r="A156" s="645"/>
      <c r="B156" s="235"/>
      <c r="C156" s="179" t="s">
        <v>57</v>
      </c>
      <c r="D156" s="235" t="s">
        <v>45</v>
      </c>
      <c r="E156" s="235"/>
      <c r="F156" s="238"/>
      <c r="G156" s="238"/>
      <c r="H156" s="238"/>
      <c r="I156" s="238"/>
      <c r="J156" s="172"/>
      <c r="K156" s="172"/>
      <c r="L156" s="172"/>
      <c r="M156" s="172"/>
      <c r="N156" s="172"/>
      <c r="O156" s="172"/>
      <c r="P156" s="172"/>
      <c r="Q156" s="172"/>
      <c r="R156" s="172"/>
      <c r="S156" s="172"/>
      <c r="T156" s="172"/>
      <c r="U156" s="172"/>
      <c r="V156" s="5599" t="s">
        <v>1103</v>
      </c>
      <c r="W156" s="5601"/>
      <c r="X156" s="5602"/>
      <c r="Y156" s="5602"/>
      <c r="Z156" s="5602"/>
      <c r="AA156" s="5602"/>
      <c r="AB156" s="5602"/>
      <c r="AC156" s="5602"/>
      <c r="AD156" s="5602"/>
      <c r="AE156" s="5603"/>
      <c r="AF156" s="648"/>
      <c r="AG156" s="1512"/>
      <c r="AH156" s="642"/>
      <c r="AI156" s="642"/>
      <c r="AJ156" s="642"/>
      <c r="AK156" s="642"/>
      <c r="AL156" s="642"/>
    </row>
    <row r="157" spans="1:38" s="143" customFormat="1" ht="9.9" customHeight="1">
      <c r="A157" s="645"/>
      <c r="B157" s="235"/>
      <c r="C157" s="701"/>
      <c r="D157" s="237" t="s">
        <v>46</v>
      </c>
      <c r="E157" s="237"/>
      <c r="F157" s="238"/>
      <c r="G157" s="238"/>
      <c r="H157" s="238"/>
      <c r="I157" s="238"/>
      <c r="J157" s="172"/>
      <c r="K157" s="172"/>
      <c r="L157" s="172"/>
      <c r="M157" s="172"/>
      <c r="N157" s="172"/>
      <c r="O157" s="172"/>
      <c r="P157" s="172"/>
      <c r="Q157" s="172"/>
      <c r="R157" s="172"/>
      <c r="S157" s="172"/>
      <c r="T157" s="172"/>
      <c r="U157" s="172"/>
      <c r="V157" s="5600"/>
      <c r="W157" s="5604"/>
      <c r="X157" s="5605"/>
      <c r="Y157" s="5605"/>
      <c r="Z157" s="5605"/>
      <c r="AA157" s="5605"/>
      <c r="AB157" s="5605"/>
      <c r="AC157" s="5605"/>
      <c r="AD157" s="5605"/>
      <c r="AE157" s="5606"/>
      <c r="AF157" s="648"/>
      <c r="AG157" s="1512"/>
      <c r="AH157" s="642"/>
      <c r="AI157" s="642"/>
      <c r="AJ157" s="642"/>
      <c r="AK157" s="642"/>
      <c r="AL157" s="642"/>
    </row>
    <row r="158" spans="1:38" s="143" customFormat="1" ht="9.9" customHeight="1">
      <c r="A158" s="1021"/>
      <c r="B158" s="235"/>
      <c r="C158" s="701"/>
      <c r="D158" s="237"/>
      <c r="E158" s="237"/>
      <c r="F158" s="238"/>
      <c r="G158" s="238"/>
      <c r="H158" s="238"/>
      <c r="I158" s="238"/>
      <c r="J158" s="172"/>
      <c r="K158" s="172"/>
      <c r="L158" s="172"/>
      <c r="M158" s="172"/>
      <c r="N158" s="172"/>
      <c r="O158" s="172"/>
      <c r="P158" s="172"/>
      <c r="Q158" s="172"/>
      <c r="R158" s="172"/>
      <c r="S158" s="172"/>
      <c r="T158" s="172"/>
      <c r="U158" s="172"/>
      <c r="V158" s="229"/>
      <c r="W158" s="865"/>
      <c r="X158" s="865"/>
      <c r="Y158" s="865"/>
      <c r="Z158" s="865"/>
      <c r="AA158" s="865"/>
      <c r="AB158" s="865"/>
      <c r="AC158" s="865"/>
      <c r="AD158" s="865"/>
      <c r="AE158" s="865"/>
      <c r="AF158" s="1113"/>
      <c r="AG158" s="1512"/>
      <c r="AH158" s="642"/>
      <c r="AI158" s="642"/>
      <c r="AJ158" s="642"/>
      <c r="AK158" s="642"/>
      <c r="AL158" s="642"/>
    </row>
    <row r="159" spans="1:38" s="143" customFormat="1" ht="9.9" customHeight="1">
      <c r="A159" s="645"/>
      <c r="B159" s="235"/>
      <c r="D159" s="173"/>
      <c r="E159" s="173"/>
      <c r="F159" s="238"/>
      <c r="G159" s="238"/>
      <c r="H159" s="238"/>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653"/>
      <c r="AE159" s="653"/>
      <c r="AF159" s="648"/>
      <c r="AG159" s="1512"/>
      <c r="AH159" s="642"/>
      <c r="AI159" s="642"/>
      <c r="AJ159" s="642"/>
      <c r="AK159" s="642"/>
      <c r="AL159" s="642"/>
    </row>
    <row r="160" spans="1:38" s="143" customFormat="1" ht="9.9" customHeight="1">
      <c r="A160" s="645"/>
      <c r="B160" s="235"/>
      <c r="C160" s="179" t="s">
        <v>58</v>
      </c>
      <c r="D160" s="235" t="s">
        <v>650</v>
      </c>
      <c r="E160" s="235"/>
      <c r="F160" s="238"/>
      <c r="G160" s="238"/>
      <c r="H160" s="238"/>
      <c r="I160" s="238"/>
      <c r="J160" s="172"/>
      <c r="K160" s="172"/>
      <c r="L160" s="172"/>
      <c r="M160" s="172"/>
      <c r="N160" s="172"/>
      <c r="O160" s="172"/>
      <c r="P160" s="172"/>
      <c r="Q160" s="172"/>
      <c r="R160" s="172"/>
      <c r="S160" s="172"/>
      <c r="T160" s="172"/>
      <c r="U160" s="172"/>
      <c r="V160" s="5599" t="s">
        <v>1104</v>
      </c>
      <c r="W160" s="5601"/>
      <c r="X160" s="5602"/>
      <c r="Y160" s="5602"/>
      <c r="Z160" s="5602"/>
      <c r="AA160" s="5602"/>
      <c r="AB160" s="5602"/>
      <c r="AC160" s="5602"/>
      <c r="AD160" s="5602"/>
      <c r="AE160" s="5603"/>
      <c r="AF160" s="648"/>
      <c r="AG160" s="1512"/>
      <c r="AH160" s="642"/>
      <c r="AI160" s="642"/>
      <c r="AJ160" s="642"/>
      <c r="AK160" s="642"/>
      <c r="AL160" s="642"/>
    </row>
    <row r="161" spans="1:38" s="143" customFormat="1" ht="9.9" customHeight="1">
      <c r="A161" s="645"/>
      <c r="B161" s="235"/>
      <c r="C161" s="701"/>
      <c r="D161" s="237" t="s">
        <v>651</v>
      </c>
      <c r="E161" s="237"/>
      <c r="F161" s="238"/>
      <c r="G161" s="238"/>
      <c r="H161" s="238"/>
      <c r="I161" s="238"/>
      <c r="J161" s="172"/>
      <c r="K161" s="172"/>
      <c r="L161" s="172"/>
      <c r="M161" s="172"/>
      <c r="N161" s="172"/>
      <c r="O161" s="172"/>
      <c r="P161" s="172"/>
      <c r="Q161" s="172"/>
      <c r="R161" s="172"/>
      <c r="S161" s="172"/>
      <c r="T161" s="172"/>
      <c r="U161" s="172"/>
      <c r="V161" s="5600"/>
      <c r="W161" s="5604"/>
      <c r="X161" s="5605"/>
      <c r="Y161" s="5605"/>
      <c r="Z161" s="5605"/>
      <c r="AA161" s="5605"/>
      <c r="AB161" s="5605"/>
      <c r="AC161" s="5605"/>
      <c r="AD161" s="5605"/>
      <c r="AE161" s="5606"/>
      <c r="AF161" s="648"/>
      <c r="AG161" s="1512"/>
      <c r="AH161" s="642"/>
      <c r="AI161" s="642"/>
      <c r="AJ161" s="642"/>
      <c r="AK161" s="642"/>
      <c r="AL161" s="642"/>
    </row>
    <row r="162" spans="1:38" s="143" customFormat="1" ht="9.9" customHeight="1">
      <c r="A162" s="1021"/>
      <c r="B162" s="235"/>
      <c r="C162" s="701"/>
      <c r="D162" s="237"/>
      <c r="E162" s="237"/>
      <c r="F162" s="238"/>
      <c r="G162" s="238"/>
      <c r="H162" s="238"/>
      <c r="I162" s="238"/>
      <c r="J162" s="172"/>
      <c r="K162" s="172"/>
      <c r="L162" s="172"/>
      <c r="M162" s="172"/>
      <c r="N162" s="172"/>
      <c r="O162" s="172"/>
      <c r="P162" s="172"/>
      <c r="Q162" s="172"/>
      <c r="R162" s="172"/>
      <c r="S162" s="172"/>
      <c r="T162" s="172"/>
      <c r="U162" s="172"/>
      <c r="V162" s="229"/>
      <c r="W162" s="865"/>
      <c r="X162" s="865"/>
      <c r="Y162" s="865"/>
      <c r="Z162" s="865"/>
      <c r="AA162" s="865"/>
      <c r="AB162" s="865"/>
      <c r="AC162" s="865"/>
      <c r="AD162" s="865"/>
      <c r="AE162" s="865"/>
      <c r="AF162" s="1113"/>
      <c r="AG162" s="1512"/>
      <c r="AH162" s="642"/>
      <c r="AI162" s="642"/>
      <c r="AJ162" s="642"/>
      <c r="AK162" s="642"/>
      <c r="AL162" s="642"/>
    </row>
    <row r="163" spans="1:38" s="143" customFormat="1" ht="9.9" customHeight="1">
      <c r="A163" s="645"/>
      <c r="B163" s="235"/>
      <c r="D163" s="173"/>
      <c r="E163" s="173"/>
      <c r="F163" s="238"/>
      <c r="G163" s="238"/>
      <c r="H163" s="238"/>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653"/>
      <c r="AE163" s="653"/>
      <c r="AF163" s="648"/>
      <c r="AG163" s="1512"/>
      <c r="AH163" s="642"/>
      <c r="AI163" s="642"/>
      <c r="AJ163" s="642"/>
      <c r="AK163" s="642"/>
      <c r="AL163" s="642"/>
    </row>
    <row r="164" spans="1:38" s="143" customFormat="1" ht="9.9" customHeight="1">
      <c r="A164" s="645"/>
      <c r="B164" s="235"/>
      <c r="C164" s="562" t="s">
        <v>68</v>
      </c>
      <c r="D164" s="235" t="s">
        <v>346</v>
      </c>
      <c r="E164" s="235"/>
      <c r="G164" s="171"/>
      <c r="H164" s="171"/>
      <c r="I164" s="172"/>
      <c r="J164" s="172"/>
      <c r="K164" s="172"/>
      <c r="L164" s="172"/>
      <c r="M164" s="172"/>
      <c r="N164" s="172"/>
      <c r="O164" s="172"/>
      <c r="P164" s="172"/>
      <c r="Q164" s="172"/>
      <c r="R164" s="172"/>
      <c r="S164" s="172"/>
      <c r="T164" s="172"/>
      <c r="U164" s="172"/>
      <c r="V164" s="5599" t="s">
        <v>324</v>
      </c>
      <c r="W164" s="5601"/>
      <c r="X164" s="5602"/>
      <c r="Y164" s="5602"/>
      <c r="Z164" s="5602"/>
      <c r="AA164" s="5602"/>
      <c r="AB164" s="5602"/>
      <c r="AC164" s="5602"/>
      <c r="AD164" s="5602"/>
      <c r="AE164" s="5603"/>
      <c r="AF164" s="663"/>
      <c r="AG164" s="1512"/>
      <c r="AH164" s="642"/>
      <c r="AI164" s="642"/>
      <c r="AJ164" s="642"/>
      <c r="AK164" s="642"/>
      <c r="AL164" s="642"/>
    </row>
    <row r="165" spans="1:38" s="143" customFormat="1" ht="9.9" customHeight="1">
      <c r="A165" s="645"/>
      <c r="B165" s="173"/>
      <c r="C165" s="174"/>
      <c r="D165" s="174" t="s">
        <v>47</v>
      </c>
      <c r="E165" s="178"/>
      <c r="G165" s="174"/>
      <c r="H165" s="174"/>
      <c r="I165" s="172"/>
      <c r="J165" s="172"/>
      <c r="K165" s="172"/>
      <c r="L165" s="172"/>
      <c r="M165" s="172"/>
      <c r="N165" s="172"/>
      <c r="O165" s="172"/>
      <c r="P165" s="172"/>
      <c r="Q165" s="172"/>
      <c r="R165" s="172"/>
      <c r="S165" s="172"/>
      <c r="T165" s="172"/>
      <c r="U165" s="172"/>
      <c r="V165" s="5599"/>
      <c r="W165" s="5604"/>
      <c r="X165" s="5605"/>
      <c r="Y165" s="5605"/>
      <c r="Z165" s="5605"/>
      <c r="AA165" s="5605"/>
      <c r="AB165" s="5605"/>
      <c r="AC165" s="5605"/>
      <c r="AD165" s="5605"/>
      <c r="AE165" s="5606"/>
      <c r="AF165" s="663"/>
      <c r="AG165" s="1512"/>
      <c r="AH165" s="642"/>
      <c r="AI165" s="642"/>
      <c r="AJ165" s="642"/>
      <c r="AK165" s="642"/>
      <c r="AL165" s="642"/>
    </row>
    <row r="166" spans="1:38" s="143" customFormat="1" ht="9.9" customHeight="1">
      <c r="A166" s="4383"/>
      <c r="B166" s="4384"/>
      <c r="C166" s="4385"/>
      <c r="D166" s="4385"/>
      <c r="E166" s="4386"/>
      <c r="F166" s="3770"/>
      <c r="G166" s="4385"/>
      <c r="H166" s="4385"/>
      <c r="I166" s="4383"/>
      <c r="J166" s="4383"/>
      <c r="K166" s="4383"/>
      <c r="L166" s="4383"/>
      <c r="M166" s="4383"/>
      <c r="N166" s="4383"/>
      <c r="O166" s="4383"/>
      <c r="P166" s="4383"/>
      <c r="Q166" s="4383"/>
      <c r="R166" s="4383"/>
      <c r="S166" s="4383"/>
      <c r="T166" s="4383"/>
      <c r="U166" s="4383"/>
      <c r="V166" s="4387"/>
      <c r="W166" s="4388"/>
      <c r="X166" s="4388"/>
      <c r="Y166" s="4388"/>
      <c r="Z166" s="4388"/>
      <c r="AA166" s="4388"/>
      <c r="AB166" s="4388"/>
      <c r="AC166" s="4388"/>
      <c r="AD166" s="4388"/>
      <c r="AE166" s="4388"/>
      <c r="AF166" s="4361"/>
      <c r="AG166" s="1512"/>
      <c r="AH166" s="642"/>
      <c r="AI166" s="642"/>
      <c r="AJ166" s="642"/>
      <c r="AK166" s="642"/>
      <c r="AL166" s="642"/>
    </row>
    <row r="167" spans="1:38" s="143" customFormat="1" ht="9.9" customHeight="1">
      <c r="A167" s="1512"/>
      <c r="B167" s="173"/>
      <c r="C167" s="174"/>
      <c r="D167" s="174"/>
      <c r="E167" s="178"/>
      <c r="G167" s="174"/>
      <c r="H167" s="174"/>
      <c r="I167" s="172"/>
      <c r="J167" s="172"/>
      <c r="K167" s="172"/>
      <c r="L167" s="172"/>
      <c r="M167" s="172"/>
      <c r="N167" s="172"/>
      <c r="O167" s="172"/>
      <c r="P167" s="172"/>
      <c r="Q167" s="172"/>
      <c r="R167" s="172"/>
      <c r="S167" s="172"/>
      <c r="T167" s="172"/>
      <c r="U167" s="172"/>
      <c r="V167" s="4368"/>
      <c r="W167" s="4367"/>
      <c r="X167" s="4367"/>
      <c r="Y167" s="4367"/>
      <c r="Z167" s="4367"/>
      <c r="AA167" s="4367"/>
      <c r="AB167" s="4367"/>
      <c r="AC167" s="4367"/>
      <c r="AD167" s="4367"/>
      <c r="AE167" s="4367"/>
      <c r="AF167" s="706"/>
      <c r="AG167" s="1512"/>
      <c r="AH167" s="642"/>
      <c r="AI167" s="642"/>
      <c r="AJ167" s="642"/>
      <c r="AK167" s="642"/>
      <c r="AL167" s="642"/>
    </row>
    <row r="168" spans="1:38" s="143" customFormat="1" ht="9.9" customHeight="1">
      <c r="A168" s="1021"/>
      <c r="D168" s="184"/>
      <c r="E168" s="184"/>
      <c r="V168" s="702"/>
      <c r="W168" s="172"/>
      <c r="X168" s="172"/>
      <c r="Y168" s="172"/>
      <c r="Z168" s="172"/>
      <c r="AA168" s="172"/>
      <c r="AB168" s="172"/>
      <c r="AC168" s="703"/>
      <c r="AD168" s="5584" t="s">
        <v>332</v>
      </c>
      <c r="AE168" s="5584"/>
      <c r="AF168" s="1112"/>
      <c r="AG168" s="1512"/>
      <c r="AH168" s="642"/>
      <c r="AI168" s="642"/>
      <c r="AJ168" s="642"/>
      <c r="AK168" s="642"/>
      <c r="AL168" s="642"/>
    </row>
    <row r="169" spans="1:38" s="143" customFormat="1" ht="9.9" customHeight="1">
      <c r="A169" s="1021"/>
      <c r="B169" s="177">
        <v>8.1199999999999992</v>
      </c>
      <c r="C169" s="4355" t="s">
        <v>202</v>
      </c>
      <c r="D169" s="169"/>
      <c r="E169" s="169"/>
      <c r="F169" s="174"/>
      <c r="G169" s="174"/>
      <c r="H169" s="174"/>
      <c r="I169" s="172"/>
      <c r="J169" s="172"/>
      <c r="K169" s="172"/>
      <c r="L169" s="172"/>
      <c r="M169" s="172"/>
      <c r="N169" s="172"/>
      <c r="O169" s="172"/>
      <c r="P169" s="172"/>
      <c r="Q169" s="172"/>
      <c r="R169" s="172"/>
      <c r="S169" s="172"/>
      <c r="T169" s="172"/>
      <c r="U169" s="172"/>
      <c r="V169" s="5634" t="s">
        <v>323</v>
      </c>
      <c r="W169" s="5601"/>
      <c r="X169" s="5602"/>
      <c r="Y169" s="5602"/>
      <c r="Z169" s="5602"/>
      <c r="AA169" s="5602"/>
      <c r="AB169" s="5602"/>
      <c r="AC169" s="5602"/>
      <c r="AD169" s="5602"/>
      <c r="AE169" s="5603"/>
      <c r="AF169" s="4360"/>
      <c r="AG169" s="1512"/>
      <c r="AH169" s="642"/>
      <c r="AI169" s="642"/>
      <c r="AJ169" s="642"/>
      <c r="AK169" s="642"/>
      <c r="AL169" s="642"/>
    </row>
    <row r="170" spans="1:38" s="143" customFormat="1" ht="9.9" customHeight="1">
      <c r="A170" s="1021"/>
      <c r="B170" s="176"/>
      <c r="C170" s="129" t="s">
        <v>203</v>
      </c>
      <c r="D170" s="178"/>
      <c r="E170" s="178"/>
      <c r="F170" s="174"/>
      <c r="G170" s="174"/>
      <c r="H170" s="174"/>
      <c r="I170" s="172"/>
      <c r="J170" s="172"/>
      <c r="K170" s="172"/>
      <c r="L170" s="172"/>
      <c r="M170" s="172"/>
      <c r="N170" s="172"/>
      <c r="O170" s="172"/>
      <c r="P170" s="172"/>
      <c r="Q170" s="172"/>
      <c r="R170" s="172"/>
      <c r="S170" s="172"/>
      <c r="T170" s="172"/>
      <c r="U170" s="172"/>
      <c r="V170" s="5635"/>
      <c r="W170" s="5604"/>
      <c r="X170" s="5605"/>
      <c r="Y170" s="5605"/>
      <c r="Z170" s="5605"/>
      <c r="AA170" s="5605"/>
      <c r="AB170" s="5605"/>
      <c r="AC170" s="5605"/>
      <c r="AD170" s="5605"/>
      <c r="AE170" s="5606"/>
      <c r="AF170" s="4360"/>
      <c r="AG170" s="1512"/>
      <c r="AH170" s="642"/>
      <c r="AI170" s="642"/>
      <c r="AJ170" s="642"/>
      <c r="AK170" s="642"/>
      <c r="AL170" s="642"/>
    </row>
    <row r="171" spans="1:38" s="143" customFormat="1" ht="9.9" customHeight="1">
      <c r="A171" s="1021"/>
      <c r="D171" s="174"/>
      <c r="E171" s="178"/>
      <c r="V171" s="4357"/>
      <c r="W171" s="4356"/>
      <c r="X171" s="4356"/>
      <c r="Y171" s="4356"/>
      <c r="Z171" s="4356"/>
      <c r="AA171" s="4356"/>
      <c r="AB171" s="4356"/>
      <c r="AC171" s="4356"/>
      <c r="AD171" s="4356"/>
      <c r="AE171" s="4356"/>
      <c r="AF171" s="4360"/>
      <c r="AG171" s="1512"/>
      <c r="AH171" s="642"/>
      <c r="AI171" s="642"/>
      <c r="AJ171" s="642"/>
      <c r="AK171" s="642"/>
      <c r="AL171" s="642"/>
    </row>
    <row r="172" spans="1:38" s="1301" customFormat="1" ht="9.9" customHeight="1" thickBot="1">
      <c r="A172" s="1512"/>
      <c r="D172" s="1594"/>
      <c r="E172" s="3055"/>
      <c r="V172" s="4358"/>
      <c r="W172" s="4362"/>
      <c r="X172" s="4362"/>
      <c r="Y172" s="4362"/>
      <c r="Z172" s="4362"/>
      <c r="AA172" s="4362"/>
      <c r="AB172" s="4362"/>
      <c r="AC172" s="4362"/>
      <c r="AD172" s="4362"/>
      <c r="AE172" s="4362"/>
      <c r="AF172" s="706"/>
      <c r="AG172" s="1512"/>
      <c r="AH172" s="2778"/>
      <c r="AI172" s="2778"/>
      <c r="AJ172" s="2778"/>
      <c r="AK172" s="2778"/>
      <c r="AL172" s="2778"/>
    </row>
    <row r="173" spans="1:38" s="143" customFormat="1" ht="8.1" customHeight="1">
      <c r="A173" s="890"/>
      <c r="B173" s="891"/>
      <c r="C173" s="892"/>
      <c r="D173" s="893"/>
      <c r="E173" s="893"/>
      <c r="F173" s="894"/>
      <c r="G173" s="890"/>
      <c r="H173" s="890"/>
      <c r="I173" s="892"/>
      <c r="J173" s="890"/>
      <c r="K173" s="890"/>
      <c r="L173" s="890"/>
      <c r="M173" s="890"/>
      <c r="N173" s="890"/>
      <c r="O173" s="890"/>
      <c r="P173" s="890"/>
      <c r="Q173" s="890"/>
      <c r="R173" s="890"/>
      <c r="S173" s="890"/>
      <c r="T173" s="890"/>
      <c r="U173" s="890"/>
      <c r="V173" s="890"/>
      <c r="AF173" s="890"/>
      <c r="AG173" s="1301"/>
      <c r="AH173" s="642"/>
      <c r="AI173" s="642"/>
      <c r="AJ173" s="642"/>
      <c r="AK173" s="642"/>
      <c r="AL173" s="642"/>
    </row>
    <row r="174" spans="1:38" s="143" customFormat="1" ht="18" customHeight="1" thickBot="1">
      <c r="A174" s="4614">
        <f>A82+1</f>
        <v>17</v>
      </c>
      <c r="B174" s="4614"/>
      <c r="C174" s="4614"/>
      <c r="D174" s="4614"/>
      <c r="E174" s="4614"/>
      <c r="F174" s="4614"/>
      <c r="G174" s="4614"/>
      <c r="H174" s="4614"/>
      <c r="I174" s="4614"/>
      <c r="J174" s="4614"/>
      <c r="K174" s="4614"/>
      <c r="L174" s="4614"/>
      <c r="M174" s="4614"/>
      <c r="N174" s="4614"/>
      <c r="O174" s="4614"/>
      <c r="P174" s="4614"/>
      <c r="Q174" s="4614"/>
      <c r="R174" s="4614"/>
      <c r="S174" s="4614"/>
      <c r="T174" s="4614"/>
      <c r="U174" s="4614"/>
      <c r="V174" s="4614"/>
      <c r="W174" s="4614"/>
      <c r="X174" s="4614"/>
      <c r="Y174" s="4614"/>
      <c r="Z174" s="4614"/>
      <c r="AA174" s="4614"/>
      <c r="AB174" s="4614"/>
      <c r="AC174" s="4614"/>
      <c r="AD174" s="4614"/>
      <c r="AE174" s="4614"/>
      <c r="AF174" s="4614"/>
      <c r="AG174" s="1301"/>
      <c r="AH174" s="642"/>
      <c r="AI174" s="642"/>
      <c r="AJ174" s="642"/>
      <c r="AK174" s="642"/>
      <c r="AL174" s="642"/>
    </row>
    <row r="175" spans="1:38" ht="15.9" customHeight="1">
      <c r="A175" s="1120"/>
      <c r="B175" s="1121"/>
      <c r="C175" s="1121"/>
      <c r="D175" s="1122"/>
      <c r="E175" s="1122"/>
      <c r="F175" s="1123"/>
      <c r="G175" s="1123"/>
      <c r="H175" s="1123"/>
      <c r="I175" s="1121"/>
      <c r="J175" s="1121"/>
      <c r="K175" s="1121"/>
      <c r="L175" s="1121"/>
      <c r="M175" s="1121"/>
      <c r="N175" s="1121"/>
      <c r="O175" s="1121"/>
      <c r="P175" s="1121"/>
      <c r="Q175" s="1121"/>
      <c r="R175" s="1121"/>
      <c r="S175" s="1121"/>
      <c r="T175" s="1121"/>
      <c r="U175" s="1121"/>
      <c r="V175" s="1121"/>
      <c r="W175" s="1124"/>
      <c r="X175" s="1124"/>
      <c r="Y175" s="1124"/>
      <c r="Z175" s="1124"/>
      <c r="AA175" s="1124"/>
      <c r="AB175" s="1124"/>
      <c r="AC175" s="1121"/>
      <c r="AD175" s="1121"/>
      <c r="AE175" s="1121"/>
      <c r="AF175" s="1125"/>
    </row>
    <row r="176" spans="1:38" ht="15.9" customHeight="1">
      <c r="A176" s="1126"/>
      <c r="B176" s="28"/>
      <c r="C176" s="28"/>
      <c r="E176" s="258" t="s">
        <v>1418</v>
      </c>
      <c r="J176" s="118"/>
      <c r="K176" s="118"/>
      <c r="L176" s="118"/>
      <c r="M176" s="118"/>
      <c r="N176" s="118"/>
      <c r="O176" s="118"/>
      <c r="P176" s="118"/>
      <c r="Q176" s="118"/>
      <c r="R176" s="118"/>
      <c r="S176" s="118"/>
      <c r="T176" s="118"/>
      <c r="U176" s="118"/>
      <c r="V176" s="11"/>
      <c r="W176" s="11"/>
      <c r="X176" s="11"/>
      <c r="Y176" s="11"/>
      <c r="Z176" s="11"/>
      <c r="AA176" s="11"/>
      <c r="AB176" s="11"/>
      <c r="AC176" s="11"/>
      <c r="AD176" s="11"/>
      <c r="AE176" s="11"/>
      <c r="AF176" s="1127"/>
      <c r="AG176" s="3758"/>
    </row>
    <row r="177" spans="1:66" ht="15.9" customHeight="1">
      <c r="A177" s="1128"/>
      <c r="B177" s="57"/>
      <c r="C177" s="57"/>
      <c r="E177" s="257" t="s">
        <v>1419</v>
      </c>
      <c r="J177" s="66"/>
      <c r="K177" s="66"/>
      <c r="L177" s="66"/>
      <c r="M177" s="66"/>
      <c r="N177" s="66"/>
      <c r="O177" s="66"/>
      <c r="P177" s="66"/>
      <c r="Q177" s="66"/>
      <c r="R177" s="66"/>
      <c r="S177" s="66"/>
      <c r="T177" s="66"/>
      <c r="U177" s="66"/>
      <c r="V177" s="16"/>
      <c r="W177" s="16"/>
      <c r="X177" s="16"/>
      <c r="Y177" s="16"/>
      <c r="Z177" s="16"/>
      <c r="AA177" s="16"/>
      <c r="AB177" s="16"/>
      <c r="AC177" s="16"/>
      <c r="AD177" s="16"/>
      <c r="AE177" s="16"/>
      <c r="AF177" s="1129"/>
      <c r="AG177" s="2359"/>
      <c r="AH177" s="64"/>
      <c r="AI177" s="64"/>
      <c r="AJ177" s="64"/>
      <c r="AK177" s="64"/>
      <c r="AL177" s="64"/>
      <c r="AM177" s="23"/>
      <c r="AN177" s="23"/>
      <c r="AO177" s="23"/>
      <c r="AP177" s="23"/>
      <c r="AQ177" s="23"/>
      <c r="AR177" s="23"/>
    </row>
    <row r="178" spans="1:66" s="143" customFormat="1" ht="9.9" customHeight="1">
      <c r="A178" s="1021"/>
      <c r="B178" s="128"/>
      <c r="C178" s="154"/>
      <c r="AF178" s="1112"/>
      <c r="AG178" s="1512"/>
      <c r="AH178" s="642"/>
      <c r="AI178" s="642"/>
      <c r="AJ178" s="642"/>
      <c r="AK178" s="642"/>
      <c r="AL178" s="642"/>
    </row>
    <row r="179" spans="1:66" s="143" customFormat="1" ht="9.9" customHeight="1">
      <c r="A179" s="1021"/>
      <c r="B179" s="128"/>
      <c r="C179" s="154"/>
      <c r="W179" s="5678" t="s">
        <v>417</v>
      </c>
      <c r="X179" s="5678"/>
      <c r="Y179" s="5678"/>
      <c r="Z179" s="5678"/>
      <c r="AA179" s="5678"/>
      <c r="AB179" s="5678"/>
      <c r="AC179" s="5678"/>
      <c r="AD179" s="5678"/>
      <c r="AE179" s="5678"/>
      <c r="AF179" s="1112"/>
      <c r="AG179" s="1512"/>
      <c r="AH179" s="642"/>
      <c r="AI179" s="642"/>
      <c r="AJ179" s="642"/>
      <c r="AK179" s="642"/>
      <c r="AL179" s="642"/>
    </row>
    <row r="180" spans="1:66" s="143" customFormat="1" ht="9.9" customHeight="1">
      <c r="A180" s="1021"/>
      <c r="B180" s="128"/>
      <c r="C180" s="154"/>
      <c r="W180" s="5678" t="s">
        <v>32</v>
      </c>
      <c r="X180" s="5678"/>
      <c r="Y180" s="5678"/>
      <c r="Z180" s="5678"/>
      <c r="AA180" s="5678"/>
      <c r="AB180" s="5678"/>
      <c r="AC180" s="5678"/>
      <c r="AD180" s="5678"/>
      <c r="AE180" s="5678"/>
      <c r="AF180" s="1112"/>
      <c r="AG180" s="1512"/>
      <c r="AH180" s="642"/>
      <c r="AI180" s="642"/>
      <c r="AJ180" s="642"/>
      <c r="AK180" s="642"/>
      <c r="AL180" s="642"/>
    </row>
    <row r="181" spans="1:66" s="143" customFormat="1" ht="9.9" customHeight="1">
      <c r="A181" s="1021"/>
      <c r="D181" s="4355"/>
      <c r="E181" s="4355"/>
      <c r="V181" s="1508"/>
      <c r="W181" s="172"/>
      <c r="X181" s="172"/>
      <c r="Y181" s="172"/>
      <c r="Z181" s="172"/>
      <c r="AA181" s="172"/>
      <c r="AB181" s="172"/>
      <c r="AC181" s="703"/>
      <c r="AD181" s="5584" t="s">
        <v>332</v>
      </c>
      <c r="AE181" s="5584"/>
      <c r="AF181" s="4360"/>
      <c r="AG181" s="1512"/>
      <c r="AH181" s="642"/>
      <c r="AI181" s="642"/>
      <c r="AJ181" s="642"/>
      <c r="AK181" s="642"/>
      <c r="AL181" s="642"/>
    </row>
    <row r="182" spans="1:66" s="143" customFormat="1" ht="9.9" customHeight="1">
      <c r="A182" s="1021"/>
      <c r="B182" s="700">
        <v>8.1300000000000008</v>
      </c>
      <c r="C182" s="171" t="s">
        <v>334</v>
      </c>
      <c r="D182" s="275"/>
      <c r="E182" s="275"/>
      <c r="V182" s="5585" t="s">
        <v>50</v>
      </c>
      <c r="W182" s="5627"/>
      <c r="X182" s="5628"/>
      <c r="Y182" s="5628"/>
      <c r="Z182" s="5628"/>
      <c r="AA182" s="5628"/>
      <c r="AB182" s="5628"/>
      <c r="AC182" s="5628"/>
      <c r="AD182" s="5628"/>
      <c r="AE182" s="5629"/>
      <c r="AF182" s="648"/>
      <c r="AG182" s="1512"/>
      <c r="AH182" s="642"/>
      <c r="AI182" s="642"/>
      <c r="AJ182" s="642"/>
      <c r="AK182" s="642"/>
      <c r="AL182" s="642"/>
    </row>
    <row r="183" spans="1:66" s="143" customFormat="1" ht="9.9" customHeight="1">
      <c r="A183" s="1021"/>
      <c r="B183" s="176"/>
      <c r="C183" s="174" t="s">
        <v>483</v>
      </c>
      <c r="D183" s="178"/>
      <c r="E183" s="178"/>
      <c r="V183" s="5586"/>
      <c r="W183" s="5630"/>
      <c r="X183" s="5631"/>
      <c r="Y183" s="5631"/>
      <c r="Z183" s="5631"/>
      <c r="AA183" s="5631"/>
      <c r="AB183" s="5631"/>
      <c r="AC183" s="5631"/>
      <c r="AD183" s="5631"/>
      <c r="AE183" s="5632"/>
      <c r="AF183" s="663"/>
      <c r="AG183" s="1512"/>
      <c r="AH183" s="642"/>
      <c r="AI183" s="642"/>
      <c r="AJ183" s="642"/>
      <c r="AK183" s="642"/>
      <c r="AL183" s="642"/>
    </row>
    <row r="184" spans="1:66" s="143" customFormat="1" ht="9.9" customHeight="1">
      <c r="A184" s="1021"/>
      <c r="AF184" s="663"/>
      <c r="AG184" s="1512"/>
      <c r="AH184" s="642"/>
      <c r="AI184" s="642"/>
      <c r="AJ184" s="642"/>
      <c r="AK184" s="642"/>
      <c r="AL184" s="642"/>
    </row>
    <row r="185" spans="1:66" s="708" customFormat="1" ht="9.9" customHeight="1">
      <c r="A185" s="1136"/>
      <c r="B185" s="707"/>
      <c r="C185" s="5619"/>
      <c r="D185" s="5619"/>
      <c r="E185" s="5619"/>
      <c r="F185" s="5619"/>
      <c r="G185" s="5619"/>
      <c r="H185" s="5619"/>
      <c r="I185" s="5619"/>
      <c r="J185" s="5619"/>
      <c r="K185" s="5619"/>
      <c r="L185" s="5619"/>
      <c r="M185" s="5619"/>
      <c r="V185" s="709"/>
      <c r="W185" s="710"/>
      <c r="X185" s="710"/>
      <c r="Y185" s="710"/>
      <c r="Z185" s="710"/>
      <c r="AA185" s="710"/>
      <c r="AB185" s="710"/>
      <c r="AC185" s="710"/>
      <c r="AD185" s="710"/>
      <c r="AE185" s="710"/>
      <c r="AF185" s="1116"/>
      <c r="AG185" s="3761"/>
    </row>
    <row r="186" spans="1:66" s="708" customFormat="1" ht="9.9" customHeight="1">
      <c r="A186" s="1136"/>
      <c r="B186" s="707"/>
      <c r="C186" s="938"/>
      <c r="D186" s="939"/>
      <c r="E186" s="939"/>
      <c r="V186" s="709"/>
      <c r="W186" s="710"/>
      <c r="X186" s="710"/>
      <c r="Y186" s="710"/>
      <c r="Z186" s="710"/>
      <c r="AA186" s="710"/>
      <c r="AB186" s="710"/>
      <c r="AC186" s="710"/>
      <c r="AD186" s="710"/>
      <c r="AE186" s="710"/>
      <c r="AF186" s="1116"/>
      <c r="AG186" s="3761"/>
      <c r="AH186" s="2779"/>
    </row>
    <row r="187" spans="1:66" s="143" customFormat="1" ht="10.8">
      <c r="A187" s="1021"/>
      <c r="B187" s="176"/>
      <c r="C187" s="174"/>
      <c r="D187" s="178"/>
      <c r="E187" s="178"/>
      <c r="F187" s="172"/>
      <c r="G187" s="172"/>
      <c r="H187" s="172"/>
      <c r="I187" s="172"/>
      <c r="J187" s="172"/>
      <c r="K187" s="172"/>
      <c r="L187" s="172"/>
      <c r="M187" s="172"/>
      <c r="N187" s="172"/>
      <c r="O187" s="172"/>
      <c r="P187" s="172"/>
      <c r="Q187" s="172"/>
      <c r="R187" s="172"/>
      <c r="S187" s="172"/>
      <c r="T187" s="172"/>
      <c r="U187" s="172"/>
      <c r="V187" s="148"/>
      <c r="W187" s="172"/>
      <c r="X187" s="172"/>
      <c r="Y187" s="172"/>
      <c r="Z187" s="172"/>
      <c r="AA187" s="172"/>
      <c r="AB187" s="172"/>
      <c r="AC187" s="654"/>
      <c r="AD187" s="654"/>
      <c r="AE187" s="654"/>
      <c r="AF187" s="1117"/>
      <c r="AG187" s="1512"/>
      <c r="AH187" s="2778"/>
      <c r="AI187" s="642"/>
      <c r="AJ187" s="642"/>
      <c r="AK187" s="642"/>
      <c r="AL187" s="642"/>
    </row>
    <row r="188" spans="1:66" s="2781" customFormat="1" ht="10.8">
      <c r="A188" s="2198"/>
      <c r="B188" s="2205"/>
      <c r="C188" s="2197"/>
      <c r="D188" s="2206"/>
      <c r="E188" s="2206"/>
      <c r="F188" s="2193"/>
      <c r="G188" s="2193"/>
      <c r="H188" s="2193"/>
      <c r="I188" s="2193"/>
      <c r="J188" s="2193"/>
      <c r="K188" s="2193"/>
      <c r="L188" s="2193"/>
      <c r="M188" s="2193"/>
      <c r="N188" s="2193"/>
      <c r="O188" s="2193"/>
      <c r="P188" s="2193"/>
      <c r="Q188" s="2193"/>
      <c r="R188" s="2193"/>
      <c r="S188" s="2193"/>
      <c r="T188" s="2193"/>
      <c r="U188" s="2193"/>
      <c r="V188" s="1984"/>
      <c r="W188" s="2193"/>
      <c r="X188" s="2193"/>
      <c r="Y188" s="2193"/>
      <c r="Z188" s="2193"/>
      <c r="AA188" s="2193"/>
      <c r="AB188" s="2193"/>
      <c r="AC188" s="2207"/>
      <c r="AD188" s="2207"/>
      <c r="AE188" s="2207"/>
      <c r="AF188" s="2208"/>
      <c r="AG188" s="1736"/>
      <c r="AH188" s="2782"/>
      <c r="AI188" s="2782"/>
      <c r="AJ188" s="2780"/>
      <c r="AK188" s="2780"/>
      <c r="AL188" s="2780"/>
    </row>
    <row r="189" spans="1:66" s="143" customFormat="1" ht="9.9" customHeight="1">
      <c r="A189" s="2198"/>
      <c r="B189" s="2205"/>
      <c r="C189" s="2192" t="s">
        <v>1732</v>
      </c>
      <c r="D189" s="2206"/>
      <c r="E189" s="2192" t="s">
        <v>1424</v>
      </c>
      <c r="F189" s="1973"/>
      <c r="G189" s="2197"/>
      <c r="H189" s="1973"/>
      <c r="I189" s="2209"/>
      <c r="J189" s="2197"/>
      <c r="K189" s="2197"/>
      <c r="L189" s="2197"/>
      <c r="M189" s="2197"/>
      <c r="N189" s="2197"/>
      <c r="O189" s="2197"/>
      <c r="P189" s="2197"/>
      <c r="Q189" s="2197"/>
      <c r="R189" s="2197"/>
      <c r="S189" s="2197"/>
      <c r="T189" s="2197"/>
      <c r="U189" s="2197"/>
      <c r="V189" s="2210"/>
      <c r="W189" s="2211"/>
      <c r="X189" s="2211"/>
      <c r="Y189" s="2211"/>
      <c r="Z189" s="2211"/>
      <c r="AA189" s="2211"/>
      <c r="AB189" s="2211"/>
      <c r="AC189" s="2211"/>
      <c r="AD189" s="2211"/>
      <c r="AE189" s="2211"/>
      <c r="AF189" s="2212"/>
      <c r="AG189" s="1736"/>
      <c r="AH189" s="2782"/>
      <c r="AI189" s="2782"/>
      <c r="AJ189" s="2780"/>
      <c r="AK189" s="2780"/>
      <c r="AL189" s="2780"/>
      <c r="AM189" s="2781"/>
      <c r="AN189" s="2781"/>
      <c r="AO189" s="2781"/>
      <c r="AP189" s="2781"/>
      <c r="AQ189" s="2781"/>
      <c r="AR189" s="2781"/>
      <c r="AS189" s="2781"/>
      <c r="AT189" s="2781"/>
      <c r="AU189" s="2781"/>
      <c r="AV189" s="2781"/>
      <c r="AW189" s="2781"/>
      <c r="AX189" s="2781"/>
      <c r="AY189" s="2781"/>
      <c r="AZ189" s="2781"/>
      <c r="BA189" s="2781"/>
      <c r="BB189" s="2781"/>
      <c r="BC189" s="2781"/>
      <c r="BD189" s="2781"/>
      <c r="BE189" s="2781"/>
      <c r="BF189" s="2781"/>
      <c r="BG189" s="2781"/>
      <c r="BH189" s="2781"/>
      <c r="BI189" s="2781"/>
      <c r="BJ189" s="2781"/>
      <c r="BK189" s="2781"/>
      <c r="BL189" s="2781"/>
      <c r="BM189" s="2781"/>
      <c r="BN189" s="2781"/>
    </row>
    <row r="190" spans="1:66" s="143" customFormat="1" ht="9.9" customHeight="1">
      <c r="A190" s="2198"/>
      <c r="B190" s="2213"/>
      <c r="C190" s="2214" t="s">
        <v>1733</v>
      </c>
      <c r="D190" s="2215"/>
      <c r="E190" s="2216" t="s">
        <v>1425</v>
      </c>
      <c r="F190" s="1973"/>
      <c r="G190" s="2216"/>
      <c r="H190" s="1973"/>
      <c r="I190" s="2217"/>
      <c r="J190" s="2214"/>
      <c r="K190" s="2214"/>
      <c r="L190" s="2214"/>
      <c r="M190" s="2214"/>
      <c r="N190" s="2214"/>
      <c r="O190" s="2214"/>
      <c r="P190" s="2214"/>
      <c r="Q190" s="2214"/>
      <c r="R190" s="2214"/>
      <c r="S190" s="2214"/>
      <c r="T190" s="2214"/>
      <c r="U190" s="2214"/>
      <c r="V190" s="2218"/>
      <c r="W190" s="2202"/>
      <c r="X190" s="2202"/>
      <c r="Y190" s="2202"/>
      <c r="Z190" s="2202"/>
      <c r="AA190" s="2202"/>
      <c r="AB190" s="2202"/>
      <c r="AC190" s="2202"/>
      <c r="AD190" s="2202"/>
      <c r="AE190" s="2202"/>
      <c r="AF190" s="2219"/>
      <c r="AG190" s="1736"/>
      <c r="AH190" s="2782"/>
      <c r="AI190" s="2782"/>
      <c r="AJ190" s="2780"/>
      <c r="AK190" s="2780"/>
      <c r="AL190" s="2780"/>
      <c r="AM190" s="2781"/>
      <c r="AN190" s="2781"/>
      <c r="AO190" s="2781"/>
      <c r="AP190" s="2781"/>
      <c r="AQ190" s="2781"/>
      <c r="AR190" s="2781"/>
      <c r="AS190" s="2781"/>
      <c r="AT190" s="2781"/>
      <c r="AU190" s="2781"/>
      <c r="AV190" s="2781"/>
      <c r="AW190" s="2781"/>
      <c r="AX190" s="2781"/>
      <c r="AY190" s="2781"/>
      <c r="AZ190" s="2781"/>
      <c r="BA190" s="2781"/>
      <c r="BB190" s="2781"/>
      <c r="BC190" s="2781"/>
      <c r="BD190" s="2781"/>
      <c r="BE190" s="2781"/>
      <c r="BF190" s="2781"/>
      <c r="BG190" s="2781"/>
      <c r="BH190" s="2781"/>
      <c r="BI190" s="2781"/>
      <c r="BJ190" s="2781"/>
      <c r="BK190" s="2781"/>
      <c r="BL190" s="2781"/>
      <c r="BM190" s="2781"/>
      <c r="BN190" s="2781"/>
    </row>
    <row r="191" spans="1:66" s="143" customFormat="1" ht="9.9" customHeight="1">
      <c r="A191" s="2220"/>
      <c r="B191" s="2221"/>
      <c r="C191" s="2222"/>
      <c r="D191" s="2221"/>
      <c r="E191" s="2221"/>
      <c r="F191" s="2222"/>
      <c r="G191" s="2222"/>
      <c r="H191" s="2222"/>
      <c r="I191" s="2222"/>
      <c r="J191" s="2223"/>
      <c r="K191" s="2223"/>
      <c r="L191" s="2223"/>
      <c r="M191" s="2223"/>
      <c r="N191" s="2223"/>
      <c r="O191" s="2223"/>
      <c r="P191" s="2223"/>
      <c r="Q191" s="2223"/>
      <c r="R191" s="2223"/>
      <c r="S191" s="2223"/>
      <c r="T191" s="2223"/>
      <c r="U191" s="2223"/>
      <c r="V191" s="2223"/>
      <c r="W191" s="2223"/>
      <c r="X191" s="2223"/>
      <c r="Y191" s="2223"/>
      <c r="Z191" s="2223"/>
      <c r="AA191" s="2223"/>
      <c r="AB191" s="2223"/>
      <c r="AC191" s="2223"/>
      <c r="AD191" s="2223"/>
      <c r="AE191" s="2223"/>
      <c r="AF191" s="2224"/>
      <c r="AG191" s="1736"/>
      <c r="AH191" s="2780"/>
      <c r="AI191" s="2782"/>
      <c r="AJ191" s="2780"/>
      <c r="AK191" s="2780"/>
      <c r="AL191" s="2780"/>
      <c r="AM191" s="2781"/>
      <c r="AN191" s="2781"/>
      <c r="AO191" s="2781"/>
      <c r="AP191" s="2781"/>
      <c r="AQ191" s="2781"/>
      <c r="AR191" s="2781"/>
      <c r="AS191" s="2781"/>
      <c r="AT191" s="2781"/>
      <c r="AU191" s="2781"/>
      <c r="AV191" s="2781"/>
      <c r="AW191" s="2781"/>
      <c r="AX191" s="2781"/>
      <c r="AY191" s="2781"/>
      <c r="AZ191" s="2781"/>
      <c r="BA191" s="2781"/>
      <c r="BB191" s="2781"/>
      <c r="BC191" s="2781"/>
      <c r="BD191" s="2781"/>
      <c r="BE191" s="2781"/>
      <c r="BF191" s="2781"/>
      <c r="BG191" s="2781"/>
      <c r="BH191" s="2781"/>
      <c r="BI191" s="2781"/>
      <c r="BJ191" s="2781"/>
      <c r="BK191" s="2781"/>
      <c r="BL191" s="2781"/>
      <c r="BM191" s="2781"/>
      <c r="BN191" s="2781"/>
    </row>
    <row r="192" spans="1:66" s="143" customFormat="1" ht="9.9" customHeight="1">
      <c r="A192" s="1021"/>
      <c r="D192" s="154"/>
      <c r="E192" s="154"/>
      <c r="V192" s="704"/>
      <c r="W192" s="172"/>
      <c r="X192" s="172"/>
      <c r="Y192" s="172"/>
      <c r="Z192" s="172"/>
      <c r="AA192" s="172"/>
      <c r="AB192" s="172"/>
      <c r="AC192" s="703"/>
      <c r="AE192" s="705"/>
      <c r="AF192" s="648"/>
      <c r="AG192" s="1512"/>
      <c r="AH192" s="642"/>
      <c r="AI192" s="642"/>
      <c r="AJ192" s="642"/>
      <c r="AK192" s="642"/>
      <c r="AL192" s="642"/>
    </row>
    <row r="193" spans="1:38" s="143" customFormat="1" ht="9.9" customHeight="1">
      <c r="A193" s="1021"/>
      <c r="B193" s="5648">
        <v>8.14</v>
      </c>
      <c r="D193" s="154"/>
      <c r="E193" s="154"/>
      <c r="F193" s="174"/>
      <c r="G193" s="174"/>
      <c r="H193" s="174"/>
      <c r="I193" s="172"/>
      <c r="J193" s="172"/>
      <c r="V193" s="1508"/>
      <c r="W193" s="172"/>
      <c r="X193" s="172"/>
      <c r="Y193" s="172"/>
      <c r="Z193" s="172"/>
      <c r="AA193" s="172"/>
      <c r="AB193" s="172"/>
      <c r="AC193" s="703"/>
      <c r="AF193" s="648"/>
      <c r="AG193" s="1512"/>
      <c r="AH193" s="642"/>
      <c r="AI193" s="642"/>
      <c r="AJ193" s="642"/>
      <c r="AK193" s="642"/>
      <c r="AL193" s="642"/>
    </row>
    <row r="194" spans="1:38" s="143" customFormat="1" ht="9.9" customHeight="1">
      <c r="A194" s="1021"/>
      <c r="B194" s="5648"/>
      <c r="C194" s="170" t="s">
        <v>1142</v>
      </c>
      <c r="D194" s="154"/>
      <c r="E194" s="154"/>
      <c r="F194" s="174"/>
      <c r="G194" s="174"/>
      <c r="H194" s="174"/>
      <c r="I194" s="172"/>
      <c r="J194" s="172"/>
      <c r="V194" s="5637"/>
      <c r="W194" s="655"/>
      <c r="X194" s="655"/>
      <c r="Y194" s="655"/>
      <c r="Z194" s="655"/>
      <c r="AA194" s="655"/>
      <c r="AB194" s="655"/>
      <c r="AC194" s="655"/>
      <c r="AD194" s="655"/>
      <c r="AE194" s="655"/>
      <c r="AF194" s="663"/>
      <c r="AG194" s="1512"/>
      <c r="AH194" s="642"/>
      <c r="AI194" s="642"/>
      <c r="AJ194" s="642"/>
      <c r="AK194" s="642"/>
      <c r="AL194" s="642"/>
    </row>
    <row r="195" spans="1:38" s="143" customFormat="1" ht="9.9" customHeight="1">
      <c r="A195" s="1021"/>
      <c r="B195" s="176"/>
      <c r="C195" s="174" t="s">
        <v>1143</v>
      </c>
      <c r="D195" s="154"/>
      <c r="E195" s="154"/>
      <c r="V195" s="5638"/>
      <c r="W195" s="655"/>
      <c r="X195" s="655"/>
      <c r="Y195" s="655"/>
      <c r="Z195" s="655"/>
      <c r="AA195" s="655"/>
      <c r="AB195" s="655"/>
      <c r="AC195" s="655"/>
      <c r="AD195" s="655"/>
      <c r="AE195" s="655"/>
      <c r="AF195" s="663"/>
      <c r="AG195" s="1512"/>
      <c r="AH195" s="642"/>
      <c r="AI195" s="642"/>
      <c r="AJ195" s="642"/>
      <c r="AK195" s="642"/>
      <c r="AL195" s="642"/>
    </row>
    <row r="196" spans="1:38" s="143" customFormat="1" ht="9.9" customHeight="1">
      <c r="A196" s="1021"/>
      <c r="D196" s="154"/>
      <c r="E196" s="154"/>
      <c r="V196" s="1502"/>
      <c r="W196" s="706"/>
      <c r="X196" s="706"/>
      <c r="Y196" s="706"/>
      <c r="Z196" s="706"/>
      <c r="AA196" s="706"/>
      <c r="AB196" s="706"/>
      <c r="AC196" s="706"/>
      <c r="AD196" s="5584" t="s">
        <v>332</v>
      </c>
      <c r="AE196" s="5584"/>
      <c r="AF196" s="663"/>
      <c r="AG196" s="1512"/>
      <c r="AH196" s="642"/>
      <c r="AI196" s="642"/>
      <c r="AJ196" s="2778"/>
      <c r="AK196" s="642"/>
      <c r="AL196" s="642"/>
    </row>
    <row r="197" spans="1:38" s="143" customFormat="1" ht="9.9" customHeight="1">
      <c r="A197" s="1021"/>
      <c r="C197" s="1500" t="s">
        <v>29</v>
      </c>
      <c r="D197" s="235" t="s">
        <v>652</v>
      </c>
      <c r="E197" s="235"/>
      <c r="G197" s="171"/>
      <c r="H197" s="171"/>
      <c r="I197" s="172"/>
      <c r="J197" s="172"/>
      <c r="K197" s="172"/>
      <c r="L197" s="172"/>
      <c r="M197" s="172"/>
      <c r="N197" s="172"/>
      <c r="O197" s="172"/>
      <c r="P197" s="172"/>
      <c r="Q197" s="172"/>
      <c r="R197" s="172"/>
      <c r="S197" s="172"/>
      <c r="T197" s="172"/>
      <c r="U197" s="172"/>
      <c r="V197" s="5634" t="s">
        <v>1105</v>
      </c>
      <c r="W197" s="5593"/>
      <c r="X197" s="5594"/>
      <c r="Y197" s="5594"/>
      <c r="Z197" s="5594"/>
      <c r="AA197" s="5594"/>
      <c r="AB197" s="5594"/>
      <c r="AC197" s="5594"/>
      <c r="AD197" s="5594"/>
      <c r="AE197" s="5595"/>
      <c r="AF197" s="663"/>
      <c r="AG197" s="1512"/>
      <c r="AH197" s="642"/>
      <c r="AI197" s="642"/>
      <c r="AJ197" s="642"/>
      <c r="AK197" s="642"/>
      <c r="AL197" s="642"/>
    </row>
    <row r="198" spans="1:38" s="143" customFormat="1" ht="9.9" customHeight="1">
      <c r="A198" s="1021"/>
      <c r="C198" s="174"/>
      <c r="D198" s="178" t="s">
        <v>1107</v>
      </c>
      <c r="E198" s="178"/>
      <c r="G198" s="174"/>
      <c r="H198" s="174"/>
      <c r="I198" s="172"/>
      <c r="J198" s="172"/>
      <c r="K198" s="172"/>
      <c r="L198" s="172"/>
      <c r="M198" s="172"/>
      <c r="N198" s="172"/>
      <c r="O198" s="172"/>
      <c r="P198" s="172"/>
      <c r="Q198" s="172"/>
      <c r="R198" s="172"/>
      <c r="S198" s="172"/>
      <c r="T198" s="172"/>
      <c r="U198" s="172"/>
      <c r="V198" s="5635"/>
      <c r="W198" s="5596"/>
      <c r="X198" s="5597"/>
      <c r="Y198" s="5597"/>
      <c r="Z198" s="5597"/>
      <c r="AA198" s="5597"/>
      <c r="AB198" s="5597"/>
      <c r="AC198" s="5597"/>
      <c r="AD198" s="5597"/>
      <c r="AE198" s="5598"/>
      <c r="AF198" s="663"/>
      <c r="AG198" s="1512"/>
      <c r="AH198" s="642"/>
      <c r="AI198" s="642"/>
      <c r="AJ198" s="642"/>
      <c r="AK198" s="642"/>
      <c r="AL198" s="642"/>
    </row>
    <row r="199" spans="1:38" s="143" customFormat="1" ht="9.9" customHeight="1">
      <c r="A199" s="1021"/>
      <c r="C199" s="174"/>
      <c r="D199" s="178"/>
      <c r="E199" s="178"/>
      <c r="G199" s="174"/>
      <c r="H199" s="174"/>
      <c r="I199" s="172"/>
      <c r="J199" s="172"/>
      <c r="K199" s="172"/>
      <c r="L199" s="172"/>
      <c r="M199" s="172"/>
      <c r="N199" s="172"/>
      <c r="O199" s="172"/>
      <c r="P199" s="172"/>
      <c r="Q199" s="172"/>
      <c r="R199" s="172"/>
      <c r="S199" s="172"/>
      <c r="T199" s="172"/>
      <c r="U199" s="172"/>
      <c r="V199" s="1522"/>
      <c r="W199" s="1501"/>
      <c r="X199" s="1501"/>
      <c r="Y199" s="1501"/>
      <c r="Z199" s="1501"/>
      <c r="AA199" s="1501"/>
      <c r="AB199" s="1501"/>
      <c r="AC199" s="1501"/>
      <c r="AD199" s="1501"/>
      <c r="AE199" s="1501"/>
      <c r="AF199" s="1110"/>
      <c r="AG199" s="1512"/>
      <c r="AH199" s="642"/>
      <c r="AI199" s="642"/>
      <c r="AJ199" s="642"/>
      <c r="AK199" s="642"/>
      <c r="AL199" s="642"/>
    </row>
    <row r="200" spans="1:38" s="143" customFormat="1" ht="9.75" customHeight="1">
      <c r="A200" s="1021"/>
      <c r="D200" s="154"/>
      <c r="E200" s="154"/>
      <c r="V200" s="1502"/>
      <c r="W200" s="706"/>
      <c r="X200" s="706"/>
      <c r="Y200" s="706"/>
      <c r="Z200" s="706"/>
      <c r="AA200" s="706"/>
      <c r="AB200" s="706"/>
      <c r="AC200" s="706"/>
      <c r="AD200" s="5611"/>
      <c r="AE200" s="5611"/>
      <c r="AF200" s="663"/>
      <c r="AG200" s="1512"/>
      <c r="AH200" s="642"/>
      <c r="AI200" s="642"/>
      <c r="AJ200" s="642"/>
      <c r="AK200" s="642"/>
      <c r="AL200" s="642"/>
    </row>
    <row r="201" spans="1:38" s="143" customFormat="1" ht="9.9" customHeight="1">
      <c r="A201" s="1021"/>
      <c r="C201" s="1500" t="s">
        <v>30</v>
      </c>
      <c r="D201" s="235" t="s">
        <v>653</v>
      </c>
      <c r="E201" s="235"/>
      <c r="G201" s="171"/>
      <c r="H201" s="171"/>
      <c r="I201" s="172"/>
      <c r="J201" s="172"/>
      <c r="K201" s="172"/>
      <c r="L201" s="172"/>
      <c r="M201" s="172"/>
      <c r="N201" s="172"/>
      <c r="O201" s="172"/>
      <c r="P201" s="172"/>
      <c r="Q201" s="172"/>
      <c r="R201" s="172"/>
      <c r="S201" s="172"/>
      <c r="T201" s="172"/>
      <c r="U201" s="172"/>
      <c r="V201" s="5634" t="s">
        <v>1106</v>
      </c>
      <c r="W201" s="5607"/>
      <c r="X201" s="5608"/>
      <c r="Y201" s="5608"/>
      <c r="Z201" s="5608"/>
      <c r="AA201" s="5608"/>
      <c r="AB201" s="5608"/>
      <c r="AC201" s="5608"/>
      <c r="AD201" s="5608"/>
      <c r="AE201" s="5636"/>
      <c r="AF201" s="663"/>
      <c r="AG201" s="1512"/>
      <c r="AH201" s="642"/>
      <c r="AI201" s="642"/>
      <c r="AJ201" s="642"/>
      <c r="AK201" s="642"/>
      <c r="AL201" s="642"/>
    </row>
    <row r="202" spans="1:38" s="143" customFormat="1" ht="9.75" customHeight="1">
      <c r="A202" s="1021"/>
      <c r="C202" s="174"/>
      <c r="D202" s="178" t="s">
        <v>1108</v>
      </c>
      <c r="E202" s="178"/>
      <c r="G202" s="174"/>
      <c r="H202" s="174"/>
      <c r="I202" s="172"/>
      <c r="J202" s="172"/>
      <c r="K202" s="172"/>
      <c r="L202" s="172"/>
      <c r="M202" s="172"/>
      <c r="N202" s="172"/>
      <c r="O202" s="172"/>
      <c r="P202" s="172"/>
      <c r="Q202" s="172"/>
      <c r="R202" s="172"/>
      <c r="S202" s="172"/>
      <c r="T202" s="172"/>
      <c r="U202" s="172"/>
      <c r="V202" s="5635"/>
      <c r="W202" s="5604"/>
      <c r="X202" s="5605"/>
      <c r="Y202" s="5605"/>
      <c r="Z202" s="5605"/>
      <c r="AA202" s="5605"/>
      <c r="AB202" s="5605"/>
      <c r="AC202" s="5605"/>
      <c r="AD202" s="5605"/>
      <c r="AE202" s="5606"/>
      <c r="AF202" s="663"/>
      <c r="AG202" s="1512"/>
      <c r="AH202" s="642"/>
      <c r="AI202" s="642"/>
      <c r="AJ202" s="642"/>
      <c r="AK202" s="642"/>
      <c r="AL202" s="642"/>
    </row>
    <row r="203" spans="1:38" s="143" customFormat="1" ht="9.9" customHeight="1">
      <c r="A203" s="1021"/>
      <c r="D203" s="174"/>
      <c r="E203" s="178"/>
      <c r="S203" s="1301"/>
      <c r="V203" s="1502"/>
      <c r="W203" s="1501"/>
      <c r="X203" s="1501"/>
      <c r="Y203" s="1501"/>
      <c r="Z203" s="1501"/>
      <c r="AA203" s="1501"/>
      <c r="AB203" s="1501"/>
      <c r="AC203" s="1501"/>
      <c r="AD203" s="1501"/>
      <c r="AE203" s="1501"/>
      <c r="AF203" s="895"/>
      <c r="AG203" s="1512"/>
      <c r="AH203" s="642"/>
      <c r="AI203" s="642"/>
      <c r="AJ203" s="642"/>
      <c r="AK203" s="642"/>
      <c r="AL203" s="642"/>
    </row>
    <row r="204" spans="1:38" s="143" customFormat="1" ht="9.9" customHeight="1">
      <c r="A204" s="1021"/>
      <c r="D204" s="146"/>
      <c r="E204" s="146"/>
      <c r="V204" s="148"/>
      <c r="W204" s="1042"/>
      <c r="X204" s="1042"/>
      <c r="Y204" s="1042"/>
      <c r="Z204" s="1042"/>
      <c r="AA204" s="1042"/>
      <c r="AB204" s="1042"/>
      <c r="AC204" s="1042"/>
      <c r="AD204" s="5584"/>
      <c r="AE204" s="5584"/>
      <c r="AF204" s="1115"/>
      <c r="AG204" s="1512"/>
      <c r="AH204" s="642"/>
      <c r="AI204" s="642"/>
      <c r="AJ204" s="642"/>
      <c r="AK204" s="642"/>
      <c r="AL204" s="642"/>
    </row>
    <row r="205" spans="1:38" s="143" customFormat="1" ht="9.9" customHeight="1">
      <c r="A205" s="1021"/>
      <c r="C205" s="562" t="s">
        <v>44</v>
      </c>
      <c r="D205" s="235" t="s">
        <v>654</v>
      </c>
      <c r="E205" s="235"/>
      <c r="G205" s="171"/>
      <c r="H205" s="171"/>
      <c r="I205" s="172"/>
      <c r="J205" s="172"/>
      <c r="K205" s="172"/>
      <c r="L205" s="172"/>
      <c r="M205" s="172"/>
      <c r="N205" s="172"/>
      <c r="O205" s="172"/>
      <c r="P205" s="172"/>
      <c r="Q205" s="172"/>
      <c r="R205" s="172"/>
      <c r="S205" s="172"/>
      <c r="T205" s="172"/>
      <c r="U205" s="172"/>
      <c r="V205" s="5585" t="s">
        <v>1109</v>
      </c>
      <c r="W205" s="5587"/>
      <c r="X205" s="5588"/>
      <c r="Y205" s="5588"/>
      <c r="Z205" s="5588"/>
      <c r="AA205" s="5588"/>
      <c r="AB205" s="5588"/>
      <c r="AC205" s="5588"/>
      <c r="AD205" s="5588"/>
      <c r="AE205" s="5589"/>
      <c r="AF205" s="1115"/>
      <c r="AG205" s="1512"/>
      <c r="AH205" s="642"/>
      <c r="AI205" s="642"/>
      <c r="AJ205" s="642"/>
      <c r="AK205" s="642"/>
      <c r="AL205" s="642"/>
    </row>
    <row r="206" spans="1:38" s="143" customFormat="1" ht="9.9" customHeight="1">
      <c r="A206" s="1021"/>
      <c r="C206" s="174"/>
      <c r="D206" s="178" t="s">
        <v>655</v>
      </c>
      <c r="E206" s="178"/>
      <c r="G206" s="174"/>
      <c r="H206" s="174"/>
      <c r="I206" s="172"/>
      <c r="J206" s="172"/>
      <c r="K206" s="172"/>
      <c r="L206" s="172"/>
      <c r="M206" s="172"/>
      <c r="N206" s="172"/>
      <c r="O206" s="172"/>
      <c r="P206" s="172"/>
      <c r="Q206" s="172"/>
      <c r="R206" s="172"/>
      <c r="S206" s="172"/>
      <c r="T206" s="172"/>
      <c r="U206" s="172"/>
      <c r="V206" s="5586"/>
      <c r="W206" s="5590"/>
      <c r="X206" s="5591"/>
      <c r="Y206" s="5591"/>
      <c r="Z206" s="5591"/>
      <c r="AA206" s="5591"/>
      <c r="AB206" s="5591"/>
      <c r="AC206" s="5591"/>
      <c r="AD206" s="5591"/>
      <c r="AE206" s="5592"/>
      <c r="AF206" s="1115"/>
      <c r="AG206" s="1512"/>
      <c r="AH206" s="642"/>
      <c r="AI206" s="642"/>
      <c r="AJ206" s="642"/>
      <c r="AK206" s="642"/>
      <c r="AL206" s="642"/>
    </row>
    <row r="207" spans="1:38" s="143" customFormat="1" ht="9.9" customHeight="1">
      <c r="A207" s="1021"/>
      <c r="C207" s="174"/>
      <c r="D207" s="178"/>
      <c r="E207" s="178"/>
      <c r="G207" s="174"/>
      <c r="H207" s="174"/>
      <c r="I207" s="172"/>
      <c r="J207" s="172"/>
      <c r="K207" s="172"/>
      <c r="L207" s="172"/>
      <c r="M207" s="172"/>
      <c r="N207" s="172"/>
      <c r="O207" s="172"/>
      <c r="P207" s="172"/>
      <c r="Q207" s="172"/>
      <c r="R207" s="172"/>
      <c r="S207" s="172"/>
      <c r="T207" s="172"/>
      <c r="U207" s="172"/>
      <c r="V207" s="229"/>
      <c r="W207" s="865"/>
      <c r="X207" s="865"/>
      <c r="Y207" s="865"/>
      <c r="Z207" s="865"/>
      <c r="AA207" s="865"/>
      <c r="AB207" s="865"/>
      <c r="AC207" s="865"/>
      <c r="AD207" s="865"/>
      <c r="AE207" s="865"/>
      <c r="AF207" s="1115"/>
      <c r="AG207" s="1021"/>
      <c r="AH207" s="642"/>
      <c r="AI207" s="642"/>
      <c r="AJ207" s="642"/>
      <c r="AK207" s="642"/>
      <c r="AL207" s="642"/>
    </row>
    <row r="208" spans="1:38" s="143" customFormat="1" ht="9.9" customHeight="1">
      <c r="A208" s="1021"/>
      <c r="D208" s="146"/>
      <c r="E208" s="146"/>
      <c r="V208" s="229"/>
      <c r="W208" s="706"/>
      <c r="X208" s="706"/>
      <c r="Y208" s="706"/>
      <c r="Z208" s="706"/>
      <c r="AA208" s="706"/>
      <c r="AB208" s="706"/>
      <c r="AC208" s="706"/>
      <c r="AD208" s="706"/>
      <c r="AE208" s="706"/>
      <c r="AF208" s="1115"/>
      <c r="AG208" s="1512"/>
      <c r="AH208" s="642"/>
      <c r="AI208" s="642"/>
      <c r="AJ208" s="642"/>
      <c r="AK208" s="642"/>
      <c r="AL208" s="642"/>
    </row>
    <row r="209" spans="1:38" s="143" customFormat="1" ht="9.9" customHeight="1">
      <c r="A209" s="1021"/>
      <c r="C209" s="562" t="s">
        <v>56</v>
      </c>
      <c r="D209" s="235" t="s">
        <v>656</v>
      </c>
      <c r="E209" s="235"/>
      <c r="G209" s="171"/>
      <c r="H209" s="171"/>
      <c r="I209" s="172"/>
      <c r="J209" s="172"/>
      <c r="K209" s="172"/>
      <c r="L209" s="172"/>
      <c r="M209" s="172"/>
      <c r="N209" s="172"/>
      <c r="O209" s="172"/>
      <c r="P209" s="172"/>
      <c r="Q209" s="172"/>
      <c r="R209" s="172"/>
      <c r="S209" s="172"/>
      <c r="T209" s="172"/>
      <c r="U209" s="172"/>
      <c r="V209" s="5585" t="s">
        <v>1110</v>
      </c>
      <c r="W209" s="5587"/>
      <c r="X209" s="5588"/>
      <c r="Y209" s="5588"/>
      <c r="Z209" s="5588"/>
      <c r="AA209" s="5588"/>
      <c r="AB209" s="5588"/>
      <c r="AC209" s="5588"/>
      <c r="AD209" s="5588"/>
      <c r="AE209" s="5589"/>
      <c r="AF209" s="1115"/>
      <c r="AG209" s="1512"/>
      <c r="AH209" s="642"/>
      <c r="AI209" s="642"/>
      <c r="AJ209" s="642"/>
      <c r="AK209" s="642"/>
      <c r="AL209" s="642"/>
    </row>
    <row r="210" spans="1:38" s="143" customFormat="1" ht="9.9" customHeight="1">
      <c r="A210" s="1021"/>
      <c r="C210" s="174"/>
      <c r="D210" s="178" t="s">
        <v>657</v>
      </c>
      <c r="E210" s="178"/>
      <c r="G210" s="174"/>
      <c r="H210" s="174"/>
      <c r="I210" s="172"/>
      <c r="J210" s="172"/>
      <c r="K210" s="172"/>
      <c r="L210" s="172"/>
      <c r="M210" s="172"/>
      <c r="N210" s="172"/>
      <c r="O210" s="172"/>
      <c r="P210" s="172"/>
      <c r="Q210" s="172"/>
      <c r="R210" s="172"/>
      <c r="S210" s="172"/>
      <c r="T210" s="172"/>
      <c r="U210" s="172"/>
      <c r="V210" s="5586"/>
      <c r="W210" s="5590"/>
      <c r="X210" s="5591"/>
      <c r="Y210" s="5591"/>
      <c r="Z210" s="5591"/>
      <c r="AA210" s="5591"/>
      <c r="AB210" s="5591"/>
      <c r="AC210" s="5591"/>
      <c r="AD210" s="5591"/>
      <c r="AE210" s="5592"/>
      <c r="AF210" s="1115"/>
      <c r="AG210" s="1512"/>
      <c r="AH210" s="642"/>
      <c r="AI210" s="642"/>
      <c r="AJ210" s="642"/>
      <c r="AK210" s="642"/>
      <c r="AL210" s="642"/>
    </row>
    <row r="211" spans="1:38" s="143" customFormat="1" ht="9.9" customHeight="1">
      <c r="A211" s="1021"/>
      <c r="C211" s="174"/>
      <c r="D211" s="178"/>
      <c r="E211" s="178"/>
      <c r="G211" s="174"/>
      <c r="H211" s="174"/>
      <c r="I211" s="172"/>
      <c r="J211" s="172"/>
      <c r="K211" s="172"/>
      <c r="L211" s="172"/>
      <c r="M211" s="172"/>
      <c r="N211" s="172"/>
      <c r="O211" s="172"/>
      <c r="P211" s="172"/>
      <c r="Q211" s="172"/>
      <c r="R211" s="172"/>
      <c r="S211" s="172"/>
      <c r="T211" s="172"/>
      <c r="U211" s="172"/>
      <c r="V211" s="229"/>
      <c r="W211" s="865"/>
      <c r="X211" s="865"/>
      <c r="Y211" s="865"/>
      <c r="Z211" s="865"/>
      <c r="AA211" s="865"/>
      <c r="AB211" s="865"/>
      <c r="AC211" s="865"/>
      <c r="AD211" s="865"/>
      <c r="AE211" s="865"/>
      <c r="AF211" s="1115"/>
      <c r="AG211" s="1512"/>
      <c r="AH211" s="2780"/>
      <c r="AI211" s="642"/>
      <c r="AJ211" s="642"/>
      <c r="AK211" s="642"/>
      <c r="AL211" s="642"/>
    </row>
    <row r="212" spans="1:38" s="143" customFormat="1" ht="9.9" customHeight="1">
      <c r="A212" s="1022"/>
      <c r="D212" s="146"/>
      <c r="E212" s="146"/>
      <c r="AF212" s="1112"/>
      <c r="AG212" s="1301"/>
    </row>
    <row r="213" spans="1:38" s="143" customFormat="1" ht="9.9" customHeight="1">
      <c r="A213" s="1021"/>
      <c r="C213" s="562" t="s">
        <v>57</v>
      </c>
      <c r="D213" s="171" t="s">
        <v>1422</v>
      </c>
      <c r="E213" s="235"/>
      <c r="G213" s="171"/>
      <c r="H213" s="171"/>
      <c r="I213" s="172"/>
      <c r="J213" s="172"/>
      <c r="K213" s="172"/>
      <c r="L213" s="172"/>
      <c r="M213" s="172"/>
      <c r="N213" s="172"/>
      <c r="O213" s="172"/>
      <c r="P213" s="172"/>
      <c r="Q213" s="172"/>
      <c r="R213" s="172"/>
      <c r="S213" s="172"/>
      <c r="T213" s="172"/>
      <c r="U213" s="172"/>
      <c r="V213" s="5585" t="s">
        <v>1111</v>
      </c>
      <c r="W213" s="5587"/>
      <c r="X213" s="5588"/>
      <c r="Y213" s="5588"/>
      <c r="Z213" s="5588"/>
      <c r="AA213" s="5588"/>
      <c r="AB213" s="5588"/>
      <c r="AC213" s="5588"/>
      <c r="AD213" s="5588"/>
      <c r="AE213" s="5589"/>
      <c r="AF213" s="1115"/>
      <c r="AG213" s="1512"/>
      <c r="AH213" s="642"/>
      <c r="AI213" s="642"/>
      <c r="AJ213" s="642"/>
      <c r="AK213" s="642"/>
      <c r="AL213" s="642"/>
    </row>
    <row r="214" spans="1:38" s="143" customFormat="1" ht="9.9" customHeight="1">
      <c r="A214" s="1021"/>
      <c r="C214" s="174"/>
      <c r="D214" s="174" t="s">
        <v>1423</v>
      </c>
      <c r="E214" s="178"/>
      <c r="G214" s="174"/>
      <c r="H214" s="174"/>
      <c r="I214" s="172"/>
      <c r="J214" s="172"/>
      <c r="K214" s="172"/>
      <c r="L214" s="172"/>
      <c r="M214" s="172"/>
      <c r="N214" s="172"/>
      <c r="O214" s="172"/>
      <c r="P214" s="172"/>
      <c r="Q214" s="172"/>
      <c r="R214" s="172"/>
      <c r="S214" s="172"/>
      <c r="T214" s="172"/>
      <c r="U214" s="172"/>
      <c r="V214" s="5586"/>
      <c r="W214" s="5590"/>
      <c r="X214" s="5591"/>
      <c r="Y214" s="5591"/>
      <c r="Z214" s="5591"/>
      <c r="AA214" s="5591"/>
      <c r="AB214" s="5591"/>
      <c r="AC214" s="5591"/>
      <c r="AD214" s="5591"/>
      <c r="AE214" s="5592"/>
      <c r="AF214" s="1115"/>
      <c r="AG214" s="1512"/>
      <c r="AH214" s="642"/>
      <c r="AI214" s="642"/>
      <c r="AJ214" s="642"/>
      <c r="AK214" s="642"/>
      <c r="AL214" s="642"/>
    </row>
    <row r="215" spans="1:38" s="143" customFormat="1" ht="9.9" customHeight="1">
      <c r="A215" s="1021"/>
      <c r="D215" s="5619"/>
      <c r="E215" s="5619"/>
      <c r="F215" s="5619"/>
      <c r="G215" s="5619"/>
      <c r="H215" s="5619"/>
      <c r="I215" s="5619"/>
      <c r="J215" s="5619"/>
      <c r="K215" s="5619"/>
      <c r="L215" s="5619"/>
      <c r="M215" s="5619"/>
      <c r="V215" s="148"/>
      <c r="W215" s="1042"/>
      <c r="X215" s="1042"/>
      <c r="Y215" s="1042"/>
      <c r="Z215" s="1042"/>
      <c r="AA215" s="1042"/>
      <c r="AB215" s="1042"/>
      <c r="AC215" s="1042"/>
      <c r="AD215" s="1042"/>
      <c r="AE215" s="649"/>
      <c r="AF215" s="1115"/>
      <c r="AG215" s="1512"/>
      <c r="AH215" s="642"/>
      <c r="AI215" s="642"/>
      <c r="AJ215" s="642"/>
      <c r="AK215" s="642"/>
      <c r="AL215" s="642"/>
    </row>
    <row r="216" spans="1:38" s="143" customFormat="1" ht="12" customHeight="1">
      <c r="A216" s="1021"/>
      <c r="D216" s="5633"/>
      <c r="E216" s="5633"/>
      <c r="F216" s="5633"/>
      <c r="G216" s="5633"/>
      <c r="H216" s="5633"/>
      <c r="I216" s="5633"/>
      <c r="J216" s="5633"/>
      <c r="K216" s="5633"/>
      <c r="L216" s="5633"/>
      <c r="M216" s="5633"/>
      <c r="V216" s="148"/>
      <c r="W216" s="1042"/>
      <c r="X216" s="1042"/>
      <c r="Y216" s="1042"/>
      <c r="Z216" s="1042"/>
      <c r="AA216" s="1042"/>
      <c r="AB216" s="1042"/>
      <c r="AC216" s="1042"/>
      <c r="AD216" s="1042"/>
      <c r="AE216" s="649"/>
      <c r="AF216" s="1115"/>
      <c r="AG216" s="1021"/>
      <c r="AH216" s="642"/>
      <c r="AI216" s="642"/>
      <c r="AJ216" s="642"/>
      <c r="AK216" s="642"/>
      <c r="AL216" s="642"/>
    </row>
    <row r="217" spans="1:38" s="143" customFormat="1" ht="8.1" customHeight="1">
      <c r="A217" s="1021"/>
      <c r="D217" s="2225"/>
      <c r="E217" s="2226"/>
      <c r="F217" s="2226"/>
      <c r="G217" s="2226"/>
      <c r="H217" s="2226"/>
      <c r="I217" s="2226"/>
      <c r="J217" s="2226"/>
      <c r="K217" s="2226"/>
      <c r="L217" s="2226"/>
      <c r="M217" s="2226"/>
      <c r="N217" s="2227"/>
      <c r="O217" s="2227"/>
      <c r="P217" s="2227"/>
      <c r="Q217" s="2227"/>
      <c r="R217" s="2227"/>
      <c r="S217" s="2227"/>
      <c r="T217" s="2227"/>
      <c r="U217" s="2227"/>
      <c r="V217" s="2228"/>
      <c r="W217" s="2229"/>
      <c r="X217" s="2229"/>
      <c r="Y217" s="2229"/>
      <c r="Z217" s="2229"/>
      <c r="AA217" s="2229"/>
      <c r="AB217" s="2229"/>
      <c r="AC217" s="2230"/>
      <c r="AD217" s="2230"/>
      <c r="AE217" s="2231"/>
      <c r="AF217" s="1115"/>
      <c r="AG217" s="1021"/>
      <c r="AH217" s="642"/>
      <c r="AI217" s="642"/>
      <c r="AJ217" s="642"/>
      <c r="AK217" s="642"/>
      <c r="AL217" s="642"/>
    </row>
    <row r="218" spans="1:38" s="143" customFormat="1" ht="9.9" customHeight="1">
      <c r="A218" s="1021"/>
      <c r="D218" s="2232"/>
      <c r="E218" s="2233" t="s">
        <v>1583</v>
      </c>
      <c r="F218" s="2234"/>
      <c r="G218" s="2234"/>
      <c r="H218" s="2234"/>
      <c r="I218" s="2234"/>
      <c r="J218" s="2234"/>
      <c r="K218" s="2234"/>
      <c r="L218" s="2234"/>
      <c r="M218" s="2234"/>
      <c r="N218" s="2235"/>
      <c r="O218" s="2235"/>
      <c r="P218" s="2235"/>
      <c r="Q218" s="2235"/>
      <c r="R218" s="2235"/>
      <c r="S218" s="2235"/>
      <c r="T218" s="2235"/>
      <c r="U218" s="2235"/>
      <c r="V218" s="2236"/>
      <c r="W218" s="2237"/>
      <c r="X218" s="2237"/>
      <c r="Y218" s="2237"/>
      <c r="Z218" s="2237"/>
      <c r="AA218" s="2237"/>
      <c r="AB218" s="2237"/>
      <c r="AC218" s="2237"/>
      <c r="AD218" s="2237"/>
      <c r="AE218" s="2238"/>
      <c r="AF218" s="1115"/>
      <c r="AG218" s="1021"/>
      <c r="AH218" s="642"/>
      <c r="AI218" s="642"/>
      <c r="AJ218" s="642"/>
      <c r="AK218" s="642"/>
      <c r="AL218" s="642"/>
    </row>
    <row r="219" spans="1:38" s="143" customFormat="1" ht="9.9" customHeight="1">
      <c r="A219" s="1021"/>
      <c r="D219" s="2232"/>
      <c r="E219" s="2233" t="s">
        <v>1584</v>
      </c>
      <c r="F219" s="2233"/>
      <c r="G219" s="2233"/>
      <c r="H219" s="2233"/>
      <c r="I219" s="2233"/>
      <c r="J219" s="2233"/>
      <c r="K219" s="2233"/>
      <c r="L219" s="2233"/>
      <c r="M219" s="2233"/>
      <c r="N219" s="1875"/>
      <c r="O219" s="1875"/>
      <c r="P219" s="1875"/>
      <c r="Q219" s="1875"/>
      <c r="R219" s="1875"/>
      <c r="S219" s="1875"/>
      <c r="T219" s="1875"/>
      <c r="U219" s="1875"/>
      <c r="V219" s="1872"/>
      <c r="W219" s="2239"/>
      <c r="X219" s="2239"/>
      <c r="Y219" s="2239"/>
      <c r="Z219" s="2239"/>
      <c r="AA219" s="2239"/>
      <c r="AB219" s="2239"/>
      <c r="AC219" s="2239"/>
      <c r="AD219" s="2239"/>
      <c r="AE219" s="2238"/>
      <c r="AF219" s="1115"/>
      <c r="AG219" s="1021"/>
      <c r="AH219" s="642"/>
      <c r="AI219" s="642"/>
      <c r="AJ219" s="642"/>
      <c r="AK219" s="642"/>
      <c r="AL219" s="642"/>
    </row>
    <row r="220" spans="1:38" s="143" customFormat="1" ht="9.9" customHeight="1">
      <c r="A220" s="1021"/>
      <c r="D220" s="2232"/>
      <c r="E220" s="2233" t="s">
        <v>1585</v>
      </c>
      <c r="F220" s="2233"/>
      <c r="G220" s="2233"/>
      <c r="H220" s="2233"/>
      <c r="I220" s="2233"/>
      <c r="J220" s="2233"/>
      <c r="K220" s="2233"/>
      <c r="L220" s="2233"/>
      <c r="M220" s="2233"/>
      <c r="N220" s="1875"/>
      <c r="O220" s="1875"/>
      <c r="P220" s="1875"/>
      <c r="Q220" s="1875"/>
      <c r="R220" s="1875"/>
      <c r="S220" s="1875"/>
      <c r="T220" s="1875"/>
      <c r="U220" s="1875"/>
      <c r="V220" s="1872"/>
      <c r="W220" s="2239"/>
      <c r="X220" s="2239"/>
      <c r="Y220" s="2239"/>
      <c r="Z220" s="2239"/>
      <c r="AA220" s="2239"/>
      <c r="AB220" s="2239"/>
      <c r="AC220" s="2239"/>
      <c r="AD220" s="2239"/>
      <c r="AE220" s="2238"/>
      <c r="AF220" s="1115"/>
      <c r="AG220" s="1512"/>
      <c r="AH220" s="642"/>
      <c r="AI220" s="642"/>
      <c r="AJ220" s="642"/>
      <c r="AK220" s="642"/>
      <c r="AL220" s="642"/>
    </row>
    <row r="221" spans="1:38" s="143" customFormat="1" ht="9.9" customHeight="1">
      <c r="A221" s="1021"/>
      <c r="D221" s="2240"/>
      <c r="E221" s="2216" t="s">
        <v>1586</v>
      </c>
      <c r="F221" s="2216"/>
      <c r="G221" s="2216"/>
      <c r="H221" s="2216"/>
      <c r="I221" s="2216"/>
      <c r="J221" s="2216"/>
      <c r="K221" s="2216"/>
      <c r="L221" s="2216"/>
      <c r="M221" s="2216"/>
      <c r="N221" s="1954"/>
      <c r="O221" s="1954"/>
      <c r="P221" s="1954"/>
      <c r="Q221" s="1954"/>
      <c r="R221" s="1954"/>
      <c r="S221" s="1954"/>
      <c r="T221" s="1954"/>
      <c r="U221" s="1954"/>
      <c r="V221" s="1954"/>
      <c r="W221" s="2241"/>
      <c r="X221" s="2241"/>
      <c r="Y221" s="2241"/>
      <c r="Z221" s="2241"/>
      <c r="AA221" s="2241"/>
      <c r="AB221" s="2241"/>
      <c r="AC221" s="2241"/>
      <c r="AD221" s="2241"/>
      <c r="AE221" s="2238"/>
      <c r="AF221" s="1115"/>
      <c r="AG221" s="1512"/>
      <c r="AH221" s="642"/>
      <c r="AI221" s="642"/>
      <c r="AJ221" s="642"/>
      <c r="AK221" s="642"/>
      <c r="AL221" s="642"/>
    </row>
    <row r="222" spans="1:38" s="143" customFormat="1" ht="9.9" customHeight="1">
      <c r="A222" s="1021"/>
      <c r="D222" s="2240"/>
      <c r="E222" s="2216" t="s">
        <v>1587</v>
      </c>
      <c r="F222" s="2216"/>
      <c r="G222" s="2216"/>
      <c r="H222" s="2216"/>
      <c r="I222" s="2216"/>
      <c r="J222" s="2216"/>
      <c r="K222" s="2216"/>
      <c r="L222" s="2216"/>
      <c r="M222" s="2216"/>
      <c r="N222" s="1954"/>
      <c r="O222" s="1954"/>
      <c r="P222" s="1954"/>
      <c r="Q222" s="1954"/>
      <c r="R222" s="1954"/>
      <c r="S222" s="1954"/>
      <c r="T222" s="1954"/>
      <c r="U222" s="1954"/>
      <c r="V222" s="1954"/>
      <c r="W222" s="2241"/>
      <c r="X222" s="2241"/>
      <c r="Y222" s="2241"/>
      <c r="Z222" s="2241"/>
      <c r="AA222" s="2241"/>
      <c r="AB222" s="2241"/>
      <c r="AC222" s="2241"/>
      <c r="AD222" s="2241"/>
      <c r="AE222" s="2238"/>
      <c r="AF222" s="1115"/>
      <c r="AG222" s="1512"/>
      <c r="AH222" s="642"/>
      <c r="AI222" s="642"/>
      <c r="AJ222" s="642"/>
      <c r="AK222" s="642"/>
      <c r="AL222" s="642"/>
    </row>
    <row r="223" spans="1:38" s="143" customFormat="1" ht="8.1" customHeight="1">
      <c r="A223" s="1021"/>
      <c r="D223" s="2242"/>
      <c r="E223" s="2243"/>
      <c r="F223" s="2243"/>
      <c r="G223" s="2243"/>
      <c r="H223" s="2243"/>
      <c r="I223" s="2243"/>
      <c r="J223" s="2243"/>
      <c r="K223" s="2243"/>
      <c r="L223" s="2243"/>
      <c r="M223" s="2243"/>
      <c r="N223" s="2244"/>
      <c r="O223" s="2244"/>
      <c r="P223" s="2244"/>
      <c r="Q223" s="2244"/>
      <c r="R223" s="2244"/>
      <c r="S223" s="2244"/>
      <c r="T223" s="2244"/>
      <c r="U223" s="2244"/>
      <c r="V223" s="2244"/>
      <c r="W223" s="2245"/>
      <c r="X223" s="2245"/>
      <c r="Y223" s="2245"/>
      <c r="Z223" s="2245"/>
      <c r="AA223" s="2245"/>
      <c r="AB223" s="2245"/>
      <c r="AC223" s="2246"/>
      <c r="AD223" s="2246"/>
      <c r="AE223" s="2247"/>
      <c r="AF223" s="1115"/>
      <c r="AG223" s="1512"/>
      <c r="AH223" s="642"/>
      <c r="AI223" s="642"/>
      <c r="AJ223" s="642"/>
      <c r="AK223" s="642"/>
      <c r="AL223" s="642"/>
    </row>
    <row r="224" spans="1:38" s="143" customFormat="1" ht="12" customHeight="1">
      <c r="A224" s="937"/>
      <c r="B224" s="1130"/>
      <c r="C224" s="1130"/>
      <c r="D224" s="1130"/>
      <c r="E224" s="1131"/>
      <c r="F224" s="1131"/>
      <c r="G224" s="1130"/>
      <c r="H224" s="1130"/>
      <c r="I224" s="1130"/>
      <c r="J224" s="1130"/>
      <c r="K224" s="1130"/>
      <c r="L224" s="1130"/>
      <c r="M224" s="1130"/>
      <c r="N224" s="1130"/>
      <c r="O224" s="1130"/>
      <c r="P224" s="1130"/>
      <c r="Q224" s="1130"/>
      <c r="R224" s="1130"/>
      <c r="S224" s="1130"/>
      <c r="T224" s="1130"/>
      <c r="U224" s="1130"/>
      <c r="V224" s="1132"/>
      <c r="W224" s="1133"/>
      <c r="X224" s="1133"/>
      <c r="Y224" s="1133"/>
      <c r="Z224" s="1133"/>
      <c r="AA224" s="1133"/>
      <c r="AB224" s="1133"/>
      <c r="AC224" s="1133"/>
      <c r="AD224" s="1133"/>
      <c r="AE224" s="1134"/>
      <c r="AF224" s="1135"/>
      <c r="AG224" s="1512"/>
      <c r="AH224" s="642"/>
      <c r="AI224" s="642"/>
      <c r="AJ224" s="642"/>
      <c r="AK224" s="642"/>
      <c r="AL224" s="642"/>
    </row>
    <row r="225" spans="1:38" s="143" customFormat="1" ht="9.9" customHeight="1">
      <c r="A225" s="1021"/>
      <c r="E225" s="184"/>
      <c r="F225" s="184"/>
      <c r="V225" s="148"/>
      <c r="W225" s="1042"/>
      <c r="X225" s="1042"/>
      <c r="Y225" s="1042"/>
      <c r="Z225" s="1042"/>
      <c r="AA225" s="1042"/>
      <c r="AB225" s="1042"/>
      <c r="AC225" s="1042"/>
      <c r="AD225" s="1042"/>
      <c r="AE225" s="649"/>
      <c r="AF225" s="1115"/>
      <c r="AG225" s="1512"/>
      <c r="AH225" s="642"/>
      <c r="AI225" s="642"/>
      <c r="AJ225" s="642"/>
      <c r="AK225" s="642"/>
      <c r="AL225" s="642"/>
    </row>
    <row r="226" spans="1:38" s="143" customFormat="1" ht="9.9" customHeight="1">
      <c r="A226" s="1021"/>
      <c r="D226" s="184"/>
      <c r="E226" s="184"/>
      <c r="U226" s="148"/>
      <c r="V226" s="649"/>
      <c r="W226" s="649"/>
      <c r="X226" s="649"/>
      <c r="Y226" s="649"/>
      <c r="Z226" s="649"/>
      <c r="AA226" s="5584" t="s">
        <v>332</v>
      </c>
      <c r="AB226" s="5584"/>
      <c r="AD226" s="649"/>
      <c r="AE226" s="649"/>
      <c r="AF226" s="1115"/>
      <c r="AG226" s="1512"/>
      <c r="AH226" s="286"/>
      <c r="AI226" s="642"/>
      <c r="AJ226" s="642"/>
      <c r="AK226" s="642"/>
      <c r="AL226" s="642"/>
    </row>
    <row r="227" spans="1:38" s="143" customFormat="1" ht="9.9" customHeight="1">
      <c r="A227" s="1021"/>
      <c r="B227" s="177">
        <v>8.15</v>
      </c>
      <c r="C227" s="170" t="s">
        <v>3626</v>
      </c>
      <c r="D227" s="169"/>
      <c r="E227" s="169"/>
      <c r="F227" s="172"/>
      <c r="G227" s="172"/>
      <c r="H227" s="172"/>
      <c r="I227" s="172"/>
      <c r="J227" s="172"/>
      <c r="K227" s="172"/>
      <c r="L227" s="712"/>
      <c r="M227" s="172"/>
      <c r="N227" s="172"/>
      <c r="O227" s="172"/>
      <c r="P227" s="172"/>
      <c r="Q227" s="172"/>
      <c r="T227" s="1145" t="s">
        <v>326</v>
      </c>
      <c r="U227" s="5578">
        <f>W8+W51+W61+W75+W90+W97+W103+W111+W117+W125+W132+W140+W144+W148+W152+W156+W160+W164+W169+W182+W197+W201+W205+W209+W213</f>
        <v>0</v>
      </c>
      <c r="V227" s="5579"/>
      <c r="W227" s="5579"/>
      <c r="X227" s="5579"/>
      <c r="Y227" s="5579"/>
      <c r="Z227" s="5579"/>
      <c r="AA227" s="5579"/>
      <c r="AB227" s="5580"/>
      <c r="AD227" s="238"/>
      <c r="AE227" s="238"/>
      <c r="AF227" s="1119"/>
      <c r="AG227" s="1512"/>
      <c r="AI227" s="713"/>
      <c r="AJ227" s="642"/>
      <c r="AK227" s="642"/>
      <c r="AL227" s="642"/>
    </row>
    <row r="228" spans="1:38" s="143" customFormat="1" ht="9.9" customHeight="1">
      <c r="A228" s="1021"/>
      <c r="B228" s="235"/>
      <c r="C228" s="174" t="s">
        <v>3627</v>
      </c>
      <c r="D228" s="178"/>
      <c r="E228" s="178"/>
      <c r="F228" s="172"/>
      <c r="G228" s="172"/>
      <c r="H228" s="172"/>
      <c r="I228" s="172"/>
      <c r="J228" s="172"/>
      <c r="K228" s="172"/>
      <c r="L228" s="172"/>
      <c r="M228" s="172"/>
      <c r="N228" s="172"/>
      <c r="O228" s="172"/>
      <c r="P228" s="172"/>
      <c r="Q228" s="172"/>
      <c r="T228" s="1146"/>
      <c r="U228" s="5581"/>
      <c r="V228" s="5582"/>
      <c r="W228" s="5582"/>
      <c r="X228" s="5582"/>
      <c r="Y228" s="5582"/>
      <c r="Z228" s="5582"/>
      <c r="AA228" s="5582"/>
      <c r="AB228" s="5583"/>
      <c r="AD228" s="238"/>
      <c r="AE228" s="238"/>
      <c r="AF228" s="1119"/>
      <c r="AG228" s="1512"/>
      <c r="AI228" s="714"/>
      <c r="AJ228" s="715"/>
      <c r="AK228" s="642"/>
      <c r="AL228" s="642"/>
    </row>
    <row r="229" spans="1:38" s="143" customFormat="1" ht="17.25" customHeight="1">
      <c r="A229" s="1137"/>
      <c r="B229" s="1147"/>
      <c r="C229" s="1139"/>
      <c r="D229" s="1140"/>
      <c r="E229" s="1140"/>
      <c r="F229" s="1141"/>
      <c r="G229" s="1141"/>
      <c r="H229" s="1141"/>
      <c r="I229" s="1141"/>
      <c r="J229" s="1141"/>
      <c r="K229" s="1141"/>
      <c r="L229" s="1141"/>
      <c r="M229" s="1141"/>
      <c r="N229" s="1141"/>
      <c r="O229" s="1141"/>
      <c r="P229" s="1141"/>
      <c r="Q229" s="1141"/>
      <c r="R229" s="1141"/>
      <c r="S229" s="1141"/>
      <c r="T229" s="1141"/>
      <c r="U229" s="1148"/>
      <c r="V229" s="1149"/>
      <c r="W229" s="1150"/>
      <c r="X229" s="1150"/>
      <c r="Y229" s="1150"/>
      <c r="Z229" s="1150"/>
      <c r="AA229" s="1150"/>
      <c r="AB229" s="1150"/>
      <c r="AC229" s="1142"/>
      <c r="AD229" s="1142"/>
      <c r="AE229" s="1142"/>
      <c r="AF229" s="1143"/>
      <c r="AG229" s="1512"/>
      <c r="AH229" s="642"/>
      <c r="AI229" s="642"/>
      <c r="AJ229" s="642"/>
      <c r="AK229" s="642"/>
      <c r="AL229" s="642"/>
    </row>
    <row r="230" spans="1:38" s="143" customFormat="1" ht="9.9" customHeight="1">
      <c r="A230" s="1021"/>
      <c r="B230" s="235"/>
      <c r="C230" s="174"/>
      <c r="D230" s="178"/>
      <c r="E230" s="178"/>
      <c r="F230" s="172"/>
      <c r="G230" s="172"/>
      <c r="H230" s="172"/>
      <c r="I230" s="172"/>
      <c r="J230" s="172"/>
      <c r="K230" s="172"/>
      <c r="L230" s="172"/>
      <c r="M230" s="172"/>
      <c r="N230" s="172"/>
      <c r="O230" s="172"/>
      <c r="P230" s="172"/>
      <c r="Q230" s="172"/>
      <c r="R230" s="172"/>
      <c r="S230" s="172"/>
      <c r="T230" s="172"/>
      <c r="U230" s="145"/>
      <c r="V230" s="148"/>
      <c r="W230" s="717"/>
      <c r="X230" s="717"/>
      <c r="Y230" s="717"/>
      <c r="Z230" s="717"/>
      <c r="AA230" s="717"/>
      <c r="AB230" s="717"/>
      <c r="AC230" s="654"/>
      <c r="AD230" s="654"/>
      <c r="AE230" s="654"/>
      <c r="AF230" s="1117"/>
      <c r="AG230" s="1512"/>
      <c r="AH230" s="642"/>
      <c r="AI230" s="642"/>
      <c r="AJ230" s="642"/>
      <c r="AK230" s="642"/>
      <c r="AL230" s="642"/>
    </row>
    <row r="231" spans="1:38" s="143" customFormat="1" ht="9.9" customHeight="1">
      <c r="A231" s="1021"/>
      <c r="B231" s="235"/>
      <c r="C231" s="174"/>
      <c r="D231" s="178"/>
      <c r="E231" s="178"/>
      <c r="F231" s="172"/>
      <c r="G231" s="172"/>
      <c r="H231" s="172"/>
      <c r="I231" s="172"/>
      <c r="J231" s="172"/>
      <c r="K231" s="172"/>
      <c r="L231" s="172"/>
      <c r="M231" s="172"/>
      <c r="N231" s="172"/>
      <c r="O231" s="172"/>
      <c r="P231" s="172"/>
      <c r="Q231" s="172"/>
      <c r="R231" s="172"/>
      <c r="S231" s="172"/>
      <c r="T231" s="172"/>
      <c r="U231" s="145"/>
      <c r="V231" s="148"/>
      <c r="W231" s="717"/>
      <c r="X231" s="717"/>
      <c r="Y231" s="717"/>
      <c r="Z231" s="717"/>
      <c r="AA231" s="717"/>
      <c r="AB231" s="717"/>
      <c r="AC231" s="654"/>
      <c r="AD231" s="654"/>
      <c r="AE231" s="654"/>
      <c r="AF231" s="1117"/>
      <c r="AG231" s="1512"/>
      <c r="AH231" s="642"/>
      <c r="AI231" s="642"/>
      <c r="AJ231" s="642"/>
      <c r="AK231" s="642"/>
      <c r="AL231" s="642"/>
    </row>
    <row r="232" spans="1:38" s="143" customFormat="1" ht="9.9" customHeight="1">
      <c r="A232" s="1021"/>
      <c r="B232" s="700">
        <v>8.16</v>
      </c>
      <c r="C232" s="170" t="s">
        <v>66</v>
      </c>
      <c r="D232" s="178"/>
      <c r="E232" s="178"/>
      <c r="F232" s="172"/>
      <c r="G232" s="172"/>
      <c r="H232" s="172"/>
      <c r="I232" s="172"/>
      <c r="J232" s="172"/>
      <c r="K232" s="172"/>
      <c r="L232" s="172"/>
      <c r="M232" s="172"/>
      <c r="N232" s="172"/>
      <c r="O232" s="172"/>
      <c r="P232" s="172"/>
      <c r="Q232" s="172"/>
      <c r="R232" s="172"/>
      <c r="S232" s="172"/>
      <c r="T232" s="172"/>
      <c r="U232" s="145"/>
      <c r="V232" s="148"/>
      <c r="W232" s="717"/>
      <c r="X232" s="717"/>
      <c r="Y232" s="717"/>
      <c r="Z232" s="717"/>
      <c r="AA232" s="717"/>
      <c r="AB232" s="717"/>
      <c r="AC232" s="654"/>
      <c r="AD232" s="5584" t="s">
        <v>332</v>
      </c>
      <c r="AE232" s="5584"/>
      <c r="AF232" s="1113"/>
      <c r="AG232" s="1512"/>
      <c r="AH232" s="642"/>
      <c r="AI232" s="642"/>
      <c r="AJ232" s="642"/>
      <c r="AK232" s="642"/>
      <c r="AL232" s="642"/>
    </row>
    <row r="233" spans="1:38" s="143" customFormat="1" ht="9.9" customHeight="1">
      <c r="A233" s="1021"/>
      <c r="B233" s="235"/>
      <c r="C233" s="174" t="s">
        <v>67</v>
      </c>
      <c r="E233" s="169"/>
      <c r="F233" s="169"/>
      <c r="G233" s="172"/>
      <c r="H233" s="172"/>
      <c r="I233" s="172"/>
      <c r="J233" s="170"/>
      <c r="K233" s="170"/>
      <c r="L233" s="170"/>
      <c r="M233" s="172"/>
      <c r="N233" s="172"/>
      <c r="O233" s="172"/>
      <c r="P233" s="172"/>
      <c r="Q233" s="172"/>
      <c r="R233" s="172"/>
      <c r="S233" s="172"/>
      <c r="T233" s="172"/>
      <c r="U233" s="172"/>
      <c r="V233" s="5585" t="s">
        <v>59</v>
      </c>
      <c r="W233" s="5587"/>
      <c r="X233" s="5588"/>
      <c r="Y233" s="5588"/>
      <c r="Z233" s="5588"/>
      <c r="AA233" s="5588"/>
      <c r="AB233" s="5588"/>
      <c r="AC233" s="5588"/>
      <c r="AD233" s="5588"/>
      <c r="AE233" s="5589"/>
      <c r="AF233" s="1110"/>
      <c r="AG233" s="1512"/>
      <c r="AH233" s="642"/>
      <c r="AI233" s="642"/>
      <c r="AJ233" s="718"/>
      <c r="AK233" s="642"/>
      <c r="AL233" s="642"/>
    </row>
    <row r="234" spans="1:38" s="143" customFormat="1" ht="9.9" customHeight="1">
      <c r="A234" s="1021"/>
      <c r="C234" s="176"/>
      <c r="E234" s="178"/>
      <c r="F234" s="178"/>
      <c r="G234" s="172"/>
      <c r="H234" s="172"/>
      <c r="I234" s="172"/>
      <c r="J234" s="172"/>
      <c r="K234" s="172"/>
      <c r="L234" s="172"/>
      <c r="M234" s="172"/>
      <c r="N234" s="172"/>
      <c r="O234" s="172"/>
      <c r="P234" s="172"/>
      <c r="Q234" s="172"/>
      <c r="R234" s="172"/>
      <c r="S234" s="172"/>
      <c r="T234" s="172"/>
      <c r="U234" s="172"/>
      <c r="V234" s="5586"/>
      <c r="W234" s="5590"/>
      <c r="X234" s="5591"/>
      <c r="Y234" s="5591"/>
      <c r="Z234" s="5591"/>
      <c r="AA234" s="5591"/>
      <c r="AB234" s="5591"/>
      <c r="AC234" s="5591"/>
      <c r="AD234" s="5591"/>
      <c r="AE234" s="5592"/>
      <c r="AF234" s="1110"/>
      <c r="AG234" s="1512"/>
      <c r="AH234" s="642"/>
      <c r="AI234" s="642"/>
      <c r="AJ234" s="642"/>
      <c r="AK234" s="642"/>
      <c r="AL234" s="642"/>
    </row>
    <row r="235" spans="1:38" s="143" customFormat="1" ht="23.25" customHeight="1">
      <c r="A235" s="1137"/>
      <c r="B235" s="1138"/>
      <c r="C235" s="1139"/>
      <c r="D235" s="1140"/>
      <c r="E235" s="1140"/>
      <c r="F235" s="1141"/>
      <c r="G235" s="1141"/>
      <c r="H235" s="1141"/>
      <c r="I235" s="1141"/>
      <c r="J235" s="1141"/>
      <c r="K235" s="1141"/>
      <c r="L235" s="1141"/>
      <c r="M235" s="1141"/>
      <c r="N235" s="1141"/>
      <c r="O235" s="1141"/>
      <c r="P235" s="1141"/>
      <c r="Q235" s="1141"/>
      <c r="R235" s="1141"/>
      <c r="S235" s="1141"/>
      <c r="T235" s="1141"/>
      <c r="U235" s="1141"/>
      <c r="V235" s="1132"/>
      <c r="W235" s="1141"/>
      <c r="X235" s="1141"/>
      <c r="Y235" s="1141"/>
      <c r="Z235" s="1141"/>
      <c r="AA235" s="1141"/>
      <c r="AB235" s="1141"/>
      <c r="AC235" s="1142"/>
      <c r="AD235" s="1142"/>
      <c r="AE235" s="1142"/>
      <c r="AF235" s="1143"/>
      <c r="AG235" s="1512"/>
      <c r="AH235" s="642"/>
      <c r="AI235" s="642"/>
      <c r="AJ235" s="642"/>
      <c r="AK235" s="642"/>
      <c r="AL235" s="642"/>
    </row>
    <row r="236" spans="1:38" s="143" customFormat="1" ht="9.9" customHeight="1">
      <c r="A236" s="1021"/>
      <c r="B236" s="176"/>
      <c r="C236" s="174"/>
      <c r="D236" s="178"/>
      <c r="E236" s="178"/>
      <c r="F236" s="172"/>
      <c r="G236" s="172"/>
      <c r="H236" s="172"/>
      <c r="I236" s="172"/>
      <c r="J236" s="172"/>
      <c r="K236" s="172"/>
      <c r="L236" s="172"/>
      <c r="M236" s="172"/>
      <c r="N236" s="172"/>
      <c r="O236" s="172"/>
      <c r="P236" s="172"/>
      <c r="Q236" s="172"/>
      <c r="R236" s="172"/>
      <c r="S236" s="172"/>
      <c r="T236" s="172"/>
      <c r="U236" s="172"/>
      <c r="V236" s="148"/>
      <c r="W236" s="172"/>
      <c r="X236" s="172"/>
      <c r="Y236" s="172"/>
      <c r="Z236" s="172"/>
      <c r="AA236" s="172"/>
      <c r="AC236" s="1144"/>
      <c r="AD236" s="654"/>
      <c r="AE236" s="654"/>
      <c r="AF236" s="1117"/>
      <c r="AG236" s="1512"/>
      <c r="AH236" s="642"/>
      <c r="AI236" s="642"/>
      <c r="AJ236" s="642"/>
      <c r="AK236" s="642"/>
      <c r="AL236" s="642"/>
    </row>
    <row r="237" spans="1:38" s="143" customFormat="1" ht="9.9" customHeight="1">
      <c r="A237" s="1021"/>
      <c r="B237" s="176"/>
      <c r="C237" s="174"/>
      <c r="D237" s="178"/>
      <c r="E237" s="178"/>
      <c r="F237" s="172"/>
      <c r="G237" s="172"/>
      <c r="H237" s="172"/>
      <c r="I237" s="172"/>
      <c r="J237" s="172"/>
      <c r="K237" s="172"/>
      <c r="L237" s="172"/>
      <c r="M237" s="172"/>
      <c r="N237" s="172"/>
      <c r="O237" s="172"/>
      <c r="P237" s="172"/>
      <c r="Q237" s="172"/>
      <c r="R237" s="172"/>
      <c r="S237" s="172"/>
      <c r="T237" s="172"/>
      <c r="U237" s="172"/>
      <c r="V237" s="148"/>
      <c r="W237" s="172"/>
      <c r="X237" s="172"/>
      <c r="Y237" s="172"/>
      <c r="Z237" s="172"/>
      <c r="AA237" s="172"/>
      <c r="AC237" s="954"/>
      <c r="AD237" s="654"/>
      <c r="AE237" s="654"/>
      <c r="AF237" s="1117"/>
      <c r="AG237" s="1512"/>
      <c r="AH237" s="642"/>
      <c r="AI237" s="642"/>
      <c r="AJ237" s="642"/>
      <c r="AK237" s="642"/>
      <c r="AL237" s="642"/>
    </row>
    <row r="238" spans="1:38" s="143" customFormat="1" ht="9.9" customHeight="1">
      <c r="A238" s="1021"/>
      <c r="B238" s="176"/>
      <c r="C238" s="174"/>
      <c r="D238" s="178"/>
      <c r="E238" s="178"/>
      <c r="F238" s="172"/>
      <c r="G238" s="172"/>
      <c r="H238" s="172"/>
      <c r="I238" s="172"/>
      <c r="J238" s="172"/>
      <c r="K238" s="172"/>
      <c r="L238" s="172"/>
      <c r="M238" s="172"/>
      <c r="N238" s="172"/>
      <c r="O238" s="172"/>
      <c r="P238" s="172"/>
      <c r="Q238" s="172"/>
      <c r="R238" s="172"/>
      <c r="S238" s="172"/>
      <c r="T238" s="172"/>
      <c r="U238" s="172"/>
      <c r="V238" s="148"/>
      <c r="W238" s="172"/>
      <c r="X238" s="172"/>
      <c r="Y238" s="172"/>
      <c r="Z238" s="172"/>
      <c r="AA238" s="172"/>
      <c r="AB238" s="5584" t="s">
        <v>332</v>
      </c>
      <c r="AC238" s="5584"/>
      <c r="AD238" s="654"/>
      <c r="AE238" s="654"/>
      <c r="AF238" s="1117"/>
      <c r="AG238" s="1512"/>
      <c r="AH238" s="642"/>
      <c r="AI238" s="642"/>
      <c r="AJ238" s="642"/>
      <c r="AK238" s="642"/>
      <c r="AL238" s="642"/>
    </row>
    <row r="239" spans="1:38" s="143" customFormat="1" ht="9.9" customHeight="1">
      <c r="A239" s="1021"/>
      <c r="B239" s="177">
        <v>8.17</v>
      </c>
      <c r="C239" s="170" t="s">
        <v>3628</v>
      </c>
      <c r="D239" s="169"/>
      <c r="E239" s="169"/>
      <c r="F239" s="172"/>
      <c r="G239" s="172"/>
      <c r="H239" s="172"/>
      <c r="I239" s="172"/>
      <c r="J239" s="172"/>
      <c r="K239" s="172"/>
      <c r="L239" s="712"/>
      <c r="U239" s="5620" t="s">
        <v>247</v>
      </c>
      <c r="V239" s="5621">
        <f>U227+W233</f>
        <v>0</v>
      </c>
      <c r="W239" s="5622"/>
      <c r="X239" s="5622"/>
      <c r="Y239" s="5622"/>
      <c r="Z239" s="5622"/>
      <c r="AA239" s="5622"/>
      <c r="AB239" s="5622"/>
      <c r="AC239" s="5623"/>
      <c r="AD239" s="238"/>
      <c r="AE239" s="238"/>
      <c r="AF239" s="1119"/>
      <c r="AG239" s="1512"/>
      <c r="AH239" s="642"/>
      <c r="AI239" s="642"/>
      <c r="AJ239" s="642"/>
      <c r="AK239" s="642"/>
      <c r="AL239" s="642"/>
    </row>
    <row r="240" spans="1:38" s="143" customFormat="1" ht="9.9" customHeight="1">
      <c r="A240" s="1021"/>
      <c r="B240" s="176"/>
      <c r="C240" s="174" t="s">
        <v>3629</v>
      </c>
      <c r="D240" s="178"/>
      <c r="E240" s="178"/>
      <c r="F240" s="172"/>
      <c r="G240" s="172"/>
      <c r="H240" s="172"/>
      <c r="I240" s="172"/>
      <c r="J240" s="172"/>
      <c r="K240" s="172"/>
      <c r="L240" s="172"/>
      <c r="M240" s="172"/>
      <c r="N240" s="172"/>
      <c r="O240" s="172"/>
      <c r="P240" s="172"/>
      <c r="Q240" s="172"/>
      <c r="R240" s="172"/>
      <c r="S240" s="172"/>
      <c r="T240" s="172"/>
      <c r="U240" s="5620"/>
      <c r="V240" s="5624"/>
      <c r="W240" s="5625"/>
      <c r="X240" s="5625"/>
      <c r="Y240" s="5625"/>
      <c r="Z240" s="5625"/>
      <c r="AA240" s="5625"/>
      <c r="AB240" s="5625"/>
      <c r="AC240" s="5626"/>
      <c r="AD240" s="238"/>
      <c r="AE240" s="238"/>
      <c r="AF240" s="1119"/>
      <c r="AG240" s="1512"/>
      <c r="AH240" s="642"/>
      <c r="AI240" s="642"/>
      <c r="AJ240" s="642"/>
      <c r="AK240" s="642"/>
      <c r="AL240" s="642"/>
    </row>
    <row r="241" spans="1:38" s="143" customFormat="1" ht="9.9" customHeight="1">
      <c r="A241" s="1021"/>
      <c r="D241" s="184"/>
      <c r="E241" s="184"/>
      <c r="V241" s="148"/>
      <c r="W241" s="649"/>
      <c r="X241" s="649"/>
      <c r="Y241" s="649"/>
      <c r="Z241" s="649"/>
      <c r="AA241" s="649"/>
      <c r="AB241" s="649"/>
      <c r="AC241" s="649"/>
      <c r="AD241" s="649"/>
      <c r="AE241" s="649"/>
      <c r="AF241" s="1115"/>
      <c r="AG241" s="1512"/>
      <c r="AH241" s="642"/>
      <c r="AI241" s="642"/>
      <c r="AJ241" s="642"/>
      <c r="AK241" s="642"/>
      <c r="AL241" s="642"/>
    </row>
    <row r="242" spans="1:38" s="143" customFormat="1" ht="9.9" customHeight="1">
      <c r="A242" s="1021"/>
      <c r="D242" s="1499"/>
      <c r="E242" s="1499"/>
      <c r="V242" s="148"/>
      <c r="W242" s="649"/>
      <c r="X242" s="649"/>
      <c r="Y242" s="649"/>
      <c r="Z242" s="649"/>
      <c r="AA242" s="649"/>
      <c r="AB242" s="649"/>
      <c r="AC242" s="649"/>
      <c r="AD242" s="649"/>
      <c r="AE242" s="649"/>
      <c r="AF242" s="1115"/>
      <c r="AG242" s="1512"/>
      <c r="AH242" s="642"/>
      <c r="AI242" s="642"/>
      <c r="AJ242" s="642"/>
      <c r="AK242" s="642"/>
      <c r="AL242" s="642"/>
    </row>
    <row r="243" spans="1:38" s="143" customFormat="1" ht="9.9" customHeight="1">
      <c r="A243" s="1021"/>
      <c r="D243" s="1499"/>
      <c r="E243" s="1499"/>
      <c r="V243" s="148"/>
      <c r="W243" s="649"/>
      <c r="X243" s="649"/>
      <c r="Y243" s="649"/>
      <c r="Z243" s="649"/>
      <c r="AA243" s="649"/>
      <c r="AB243" s="649"/>
      <c r="AC243" s="649"/>
      <c r="AD243" s="649"/>
      <c r="AE243" s="649"/>
      <c r="AF243" s="1115"/>
      <c r="AG243" s="1512"/>
      <c r="AH243" s="642"/>
      <c r="AI243" s="642"/>
      <c r="AJ243" s="642"/>
      <c r="AK243" s="642"/>
      <c r="AL243" s="642"/>
    </row>
    <row r="244" spans="1:38" s="143" customFormat="1" ht="9.9" customHeight="1">
      <c r="A244" s="1021"/>
      <c r="D244" s="1499"/>
      <c r="E244" s="1499"/>
      <c r="V244" s="148"/>
      <c r="W244" s="649"/>
      <c r="X244" s="649"/>
      <c r="Y244" s="649"/>
      <c r="Z244" s="649"/>
      <c r="AA244" s="649"/>
      <c r="AB244" s="649"/>
      <c r="AC244" s="649"/>
      <c r="AD244" s="649"/>
      <c r="AE244" s="649"/>
      <c r="AF244" s="1115"/>
      <c r="AG244" s="1512"/>
      <c r="AH244" s="642"/>
      <c r="AI244" s="642"/>
      <c r="AJ244" s="642"/>
      <c r="AK244" s="642"/>
      <c r="AL244" s="642"/>
    </row>
    <row r="245" spans="1:38" s="143" customFormat="1" ht="9.9" customHeight="1">
      <c r="A245" s="1021"/>
      <c r="D245" s="1499"/>
      <c r="E245" s="1499"/>
      <c r="V245" s="148"/>
      <c r="W245" s="649"/>
      <c r="X245" s="649"/>
      <c r="Y245" s="649"/>
      <c r="Z245" s="649"/>
      <c r="AA245" s="649"/>
      <c r="AB245" s="649"/>
      <c r="AC245" s="649"/>
      <c r="AD245" s="649"/>
      <c r="AE245" s="649"/>
      <c r="AF245" s="1115"/>
      <c r="AG245" s="1512"/>
      <c r="AH245" s="642"/>
      <c r="AI245" s="642"/>
      <c r="AJ245" s="642"/>
      <c r="AK245" s="642"/>
      <c r="AL245" s="642"/>
    </row>
    <row r="246" spans="1:38" s="143" customFormat="1" ht="9.9" customHeight="1">
      <c r="A246" s="1021"/>
      <c r="D246" s="1499"/>
      <c r="E246" s="1499"/>
      <c r="V246" s="148"/>
      <c r="W246" s="649"/>
      <c r="X246" s="649"/>
      <c r="Y246" s="649"/>
      <c r="Z246" s="649"/>
      <c r="AA246" s="649"/>
      <c r="AB246" s="649"/>
      <c r="AC246" s="649"/>
      <c r="AD246" s="649"/>
      <c r="AE246" s="649"/>
      <c r="AF246" s="1115"/>
      <c r="AG246" s="1512"/>
      <c r="AH246" s="642"/>
      <c r="AI246" s="642"/>
      <c r="AJ246" s="642"/>
      <c r="AK246" s="642"/>
      <c r="AL246" s="642"/>
    </row>
    <row r="247" spans="1:38" s="143" customFormat="1" ht="9.9" customHeight="1">
      <c r="A247" s="1021"/>
      <c r="D247" s="1499"/>
      <c r="E247" s="1499"/>
      <c r="V247" s="148"/>
      <c r="W247" s="649"/>
      <c r="X247" s="649"/>
      <c r="Y247" s="649"/>
      <c r="Z247" s="649"/>
      <c r="AA247" s="649"/>
      <c r="AB247" s="649"/>
      <c r="AC247" s="649"/>
      <c r="AD247" s="649"/>
      <c r="AE247" s="649"/>
      <c r="AF247" s="1115"/>
      <c r="AG247" s="1512"/>
      <c r="AH247" s="642"/>
      <c r="AI247" s="642"/>
      <c r="AJ247" s="642"/>
      <c r="AK247" s="642"/>
      <c r="AL247" s="642"/>
    </row>
    <row r="248" spans="1:38" s="143" customFormat="1" ht="9.9" customHeight="1">
      <c r="A248" s="1021"/>
      <c r="D248" s="1499"/>
      <c r="E248" s="1499"/>
      <c r="V248" s="148"/>
      <c r="W248" s="649"/>
      <c r="X248" s="649"/>
      <c r="Y248" s="649"/>
      <c r="Z248" s="649"/>
      <c r="AA248" s="649"/>
      <c r="AB248" s="649"/>
      <c r="AC248" s="649"/>
      <c r="AD248" s="649"/>
      <c r="AE248" s="649"/>
      <c r="AF248" s="1115"/>
      <c r="AG248" s="1512"/>
      <c r="AH248" s="642"/>
      <c r="AI248" s="642"/>
      <c r="AJ248" s="642"/>
      <c r="AK248" s="642"/>
      <c r="AL248" s="642"/>
    </row>
    <row r="249" spans="1:38" s="143" customFormat="1" ht="9.9" customHeight="1">
      <c r="A249" s="1021"/>
      <c r="D249" s="3645"/>
      <c r="E249" s="3645"/>
      <c r="V249" s="148"/>
      <c r="W249" s="649"/>
      <c r="X249" s="649"/>
      <c r="Y249" s="649"/>
      <c r="Z249" s="649"/>
      <c r="AA249" s="649"/>
      <c r="AB249" s="649"/>
      <c r="AC249" s="649"/>
      <c r="AD249" s="649"/>
      <c r="AE249" s="649"/>
      <c r="AF249" s="1115"/>
      <c r="AG249" s="1512"/>
      <c r="AH249" s="642"/>
      <c r="AI249" s="642"/>
      <c r="AJ249" s="642"/>
      <c r="AK249" s="642"/>
      <c r="AL249" s="642"/>
    </row>
    <row r="250" spans="1:38" s="143" customFormat="1" ht="9.9" customHeight="1">
      <c r="A250" s="1021"/>
      <c r="D250" s="3645"/>
      <c r="E250" s="3645"/>
      <c r="V250" s="148"/>
      <c r="W250" s="649"/>
      <c r="X250" s="649"/>
      <c r="Y250" s="649"/>
      <c r="Z250" s="649"/>
      <c r="AA250" s="649"/>
      <c r="AB250" s="649"/>
      <c r="AC250" s="649"/>
      <c r="AD250" s="649"/>
      <c r="AE250" s="649"/>
      <c r="AF250" s="1115"/>
      <c r="AG250" s="1512"/>
      <c r="AH250" s="642"/>
      <c r="AI250" s="642"/>
      <c r="AJ250" s="642"/>
      <c r="AK250" s="642"/>
      <c r="AL250" s="642"/>
    </row>
    <row r="251" spans="1:38" s="143" customFormat="1" ht="9.9" customHeight="1">
      <c r="A251" s="1021"/>
      <c r="D251" s="3645"/>
      <c r="E251" s="3645"/>
      <c r="V251" s="148"/>
      <c r="W251" s="649"/>
      <c r="X251" s="649"/>
      <c r="Y251" s="649"/>
      <c r="Z251" s="649"/>
      <c r="AA251" s="649"/>
      <c r="AB251" s="649"/>
      <c r="AC251" s="649"/>
      <c r="AD251" s="649"/>
      <c r="AE251" s="649"/>
      <c r="AF251" s="1115"/>
      <c r="AG251" s="1512"/>
      <c r="AH251" s="642"/>
      <c r="AI251" s="642"/>
      <c r="AJ251" s="642"/>
      <c r="AK251" s="642"/>
      <c r="AL251" s="642"/>
    </row>
    <row r="252" spans="1:38" s="143" customFormat="1" ht="9.9" customHeight="1">
      <c r="A252" s="1021"/>
      <c r="D252" s="3645"/>
      <c r="E252" s="3645"/>
      <c r="V252" s="148"/>
      <c r="W252" s="649"/>
      <c r="X252" s="649"/>
      <c r="Y252" s="649"/>
      <c r="Z252" s="649"/>
      <c r="AA252" s="649"/>
      <c r="AB252" s="649"/>
      <c r="AC252" s="649"/>
      <c r="AD252" s="649"/>
      <c r="AE252" s="649"/>
      <c r="AF252" s="1115"/>
      <c r="AG252" s="1512"/>
      <c r="AH252" s="642"/>
      <c r="AI252" s="642"/>
      <c r="AJ252" s="642"/>
      <c r="AK252" s="642"/>
      <c r="AL252" s="642"/>
    </row>
    <row r="253" spans="1:38" s="143" customFormat="1" ht="9.9" customHeight="1">
      <c r="A253" s="1021"/>
      <c r="D253" s="3645"/>
      <c r="E253" s="3645"/>
      <c r="V253" s="148"/>
      <c r="W253" s="649"/>
      <c r="X253" s="649"/>
      <c r="Y253" s="649"/>
      <c r="Z253" s="649"/>
      <c r="AA253" s="649"/>
      <c r="AB253" s="649"/>
      <c r="AC253" s="649"/>
      <c r="AD253" s="649"/>
      <c r="AE253" s="649"/>
      <c r="AF253" s="1115"/>
      <c r="AG253" s="1512"/>
      <c r="AH253" s="642"/>
      <c r="AI253" s="642"/>
      <c r="AJ253" s="642"/>
      <c r="AK253" s="642"/>
      <c r="AL253" s="642"/>
    </row>
    <row r="254" spans="1:38" s="143" customFormat="1" ht="9.9" customHeight="1">
      <c r="A254" s="1021"/>
      <c r="D254" s="3645"/>
      <c r="E254" s="3645"/>
      <c r="V254" s="148"/>
      <c r="W254" s="649"/>
      <c r="X254" s="649"/>
      <c r="Y254" s="649"/>
      <c r="Z254" s="649"/>
      <c r="AA254" s="649"/>
      <c r="AB254" s="649"/>
      <c r="AC254" s="649"/>
      <c r="AD254" s="649"/>
      <c r="AE254" s="649"/>
      <c r="AF254" s="1115"/>
      <c r="AG254" s="1512"/>
      <c r="AH254" s="642"/>
      <c r="AI254" s="642"/>
      <c r="AJ254" s="642"/>
      <c r="AK254" s="642"/>
      <c r="AL254" s="642"/>
    </row>
    <row r="255" spans="1:38" s="143" customFormat="1" ht="9.9" customHeight="1">
      <c r="A255" s="1021"/>
      <c r="D255" s="1499"/>
      <c r="E255" s="1499"/>
      <c r="V255" s="148"/>
      <c r="W255" s="649"/>
      <c r="X255" s="649"/>
      <c r="Y255" s="649"/>
      <c r="Z255" s="649"/>
      <c r="AA255" s="649"/>
      <c r="AB255" s="649"/>
      <c r="AC255" s="649"/>
      <c r="AD255" s="649"/>
      <c r="AE255" s="649"/>
      <c r="AF255" s="1115"/>
      <c r="AG255" s="1512"/>
      <c r="AH255" s="642"/>
      <c r="AI255" s="642"/>
      <c r="AJ255" s="642"/>
      <c r="AK255" s="642"/>
      <c r="AL255" s="642"/>
    </row>
    <row r="256" spans="1:38" s="143" customFormat="1" ht="9.9" customHeight="1">
      <c r="A256" s="1021"/>
      <c r="D256" s="1499"/>
      <c r="E256" s="1499"/>
      <c r="V256" s="148"/>
      <c r="W256" s="649"/>
      <c r="X256" s="649"/>
      <c r="Y256" s="649"/>
      <c r="Z256" s="649"/>
      <c r="AA256" s="649"/>
      <c r="AB256" s="649"/>
      <c r="AC256" s="649"/>
      <c r="AD256" s="649"/>
      <c r="AE256" s="649"/>
      <c r="AF256" s="1115"/>
      <c r="AG256" s="1512"/>
      <c r="AH256" s="642"/>
      <c r="AI256" s="642"/>
      <c r="AJ256" s="642"/>
      <c r="AK256" s="642"/>
      <c r="AL256" s="642"/>
    </row>
    <row r="257" spans="1:38" s="143" customFormat="1" ht="9.9" customHeight="1">
      <c r="A257" s="1022"/>
      <c r="D257" s="154"/>
      <c r="E257" s="154"/>
      <c r="W257" s="242"/>
      <c r="X257" s="242"/>
      <c r="Y257" s="242"/>
      <c r="Z257" s="242"/>
      <c r="AA257" s="242"/>
      <c r="AB257" s="242"/>
      <c r="AF257" s="1112"/>
      <c r="AG257" s="1301"/>
      <c r="AH257" s="642"/>
      <c r="AI257" s="642"/>
      <c r="AJ257" s="642"/>
      <c r="AK257" s="642"/>
      <c r="AL257" s="642"/>
    </row>
    <row r="258" spans="1:38" s="143" customFormat="1" ht="9.9" customHeight="1">
      <c r="A258" s="1022"/>
      <c r="D258" s="154"/>
      <c r="E258" s="154"/>
      <c r="W258" s="242"/>
      <c r="X258" s="242"/>
      <c r="Y258" s="242"/>
      <c r="Z258" s="242"/>
      <c r="AA258" s="242"/>
      <c r="AB258" s="242"/>
      <c r="AF258" s="1112"/>
      <c r="AG258" s="1301"/>
      <c r="AH258" s="642"/>
      <c r="AI258" s="642"/>
      <c r="AJ258" s="642"/>
      <c r="AK258" s="642"/>
      <c r="AL258" s="642"/>
    </row>
    <row r="259" spans="1:38" s="143" customFormat="1" ht="9.9" customHeight="1">
      <c r="A259" s="1022"/>
      <c r="D259" s="154"/>
      <c r="E259" s="154"/>
      <c r="W259" s="242"/>
      <c r="X259" s="242"/>
      <c r="Y259" s="242"/>
      <c r="Z259" s="242"/>
      <c r="AA259" s="242"/>
      <c r="AB259" s="242"/>
      <c r="AF259" s="1112"/>
      <c r="AG259" s="1301"/>
      <c r="AH259" s="642"/>
      <c r="AI259" s="642"/>
      <c r="AJ259" s="642"/>
      <c r="AK259" s="642"/>
      <c r="AL259" s="642"/>
    </row>
    <row r="260" spans="1:38" ht="9.9" customHeight="1">
      <c r="A260" s="1034"/>
      <c r="AF260" s="962"/>
    </row>
    <row r="261" spans="1:38" ht="9.9" customHeight="1">
      <c r="A261" s="1034"/>
      <c r="AF261" s="962"/>
    </row>
    <row r="262" spans="1:38" ht="9.9" customHeight="1" thickBot="1">
      <c r="A262" s="1151"/>
      <c r="B262" s="1152"/>
      <c r="C262" s="1152"/>
      <c r="D262" s="1153"/>
      <c r="E262" s="1153"/>
      <c r="F262" s="1152"/>
      <c r="G262" s="1152"/>
      <c r="H262" s="1152"/>
      <c r="I262" s="1152"/>
      <c r="J262" s="1152"/>
      <c r="K262" s="1152"/>
      <c r="L262" s="1152"/>
      <c r="M262" s="1152"/>
      <c r="N262" s="1152"/>
      <c r="O262" s="1152"/>
      <c r="P262" s="1152"/>
      <c r="Q262" s="1152"/>
      <c r="R262" s="1152"/>
      <c r="S262" s="1152"/>
      <c r="T262" s="1152"/>
      <c r="U262" s="1152"/>
      <c r="V262" s="1152"/>
      <c r="W262" s="1154"/>
      <c r="X262" s="1154"/>
      <c r="Y262" s="1154"/>
      <c r="Z262" s="1154"/>
      <c r="AA262" s="1154"/>
      <c r="AB262" s="1154"/>
      <c r="AC262" s="1152"/>
      <c r="AD262" s="1152"/>
      <c r="AE262" s="1152"/>
      <c r="AF262" s="1155"/>
    </row>
    <row r="263" spans="1:38" s="143" customFormat="1" ht="8.1" customHeight="1">
      <c r="A263" s="890"/>
      <c r="B263" s="891"/>
      <c r="C263" s="892"/>
      <c r="D263" s="893"/>
      <c r="E263" s="893"/>
      <c r="F263" s="894"/>
      <c r="G263" s="890"/>
      <c r="H263" s="890"/>
      <c r="I263" s="892"/>
      <c r="J263" s="890"/>
      <c r="K263" s="890"/>
      <c r="L263" s="890"/>
      <c r="M263" s="890"/>
      <c r="N263" s="890"/>
      <c r="O263" s="890"/>
      <c r="P263" s="890"/>
      <c r="Q263" s="890"/>
      <c r="R263" s="890"/>
      <c r="S263" s="890"/>
      <c r="T263" s="890"/>
      <c r="U263" s="890"/>
      <c r="V263" s="890"/>
      <c r="W263" s="890"/>
      <c r="X263" s="890"/>
      <c r="Y263" s="890"/>
      <c r="Z263" s="890"/>
      <c r="AA263" s="890"/>
      <c r="AB263" s="890"/>
      <c r="AC263" s="890"/>
      <c r="AD263" s="890"/>
      <c r="AE263" s="890"/>
      <c r="AF263" s="890"/>
      <c r="AG263" s="1301"/>
      <c r="AH263" s="642"/>
      <c r="AI263" s="642"/>
      <c r="AJ263" s="642"/>
      <c r="AK263" s="642"/>
      <c r="AL263" s="642"/>
    </row>
    <row r="264" spans="1:38" s="143" customFormat="1" ht="18" customHeight="1">
      <c r="A264" s="4614">
        <f>A174+1</f>
        <v>18</v>
      </c>
      <c r="B264" s="4614"/>
      <c r="C264" s="4614"/>
      <c r="D264" s="4614"/>
      <c r="E264" s="4614"/>
      <c r="F264" s="4614"/>
      <c r="G264" s="4614"/>
      <c r="H264" s="4614"/>
      <c r="I264" s="4614"/>
      <c r="J264" s="4614"/>
      <c r="K264" s="4614"/>
      <c r="L264" s="4614"/>
      <c r="M264" s="4614"/>
      <c r="N264" s="4614"/>
      <c r="O264" s="4614"/>
      <c r="P264" s="4614"/>
      <c r="Q264" s="4614"/>
      <c r="R264" s="4614"/>
      <c r="S264" s="4614"/>
      <c r="T264" s="4614"/>
      <c r="U264" s="4614"/>
      <c r="V264" s="4614"/>
      <c r="W264" s="4614"/>
      <c r="X264" s="4614"/>
      <c r="Y264" s="4614"/>
      <c r="Z264" s="4614"/>
      <c r="AA264" s="4614"/>
      <c r="AB264" s="4614"/>
      <c r="AC264" s="4614"/>
      <c r="AD264" s="4614"/>
      <c r="AE264" s="4614"/>
      <c r="AF264" s="4614"/>
      <c r="AG264" s="1301"/>
      <c r="AH264" s="642"/>
      <c r="AI264" s="642"/>
      <c r="AJ264" s="642"/>
      <c r="AK264" s="642"/>
      <c r="AL264" s="642"/>
    </row>
    <row r="265" spans="1:38" s="143" customFormat="1" ht="8.1" customHeight="1">
      <c r="B265" s="263"/>
      <c r="C265" s="144"/>
      <c r="D265" s="154"/>
      <c r="E265" s="154"/>
      <c r="F265" s="150"/>
      <c r="I265" s="144"/>
      <c r="AG265" s="1301"/>
      <c r="AH265" s="642"/>
      <c r="AI265" s="642"/>
      <c r="AJ265" s="642"/>
      <c r="AK265" s="642"/>
      <c r="AL265" s="642"/>
    </row>
    <row r="273" spans="4:28" ht="16.5" customHeight="1">
      <c r="D273" s="1"/>
      <c r="E273" s="1"/>
      <c r="W273" s="1"/>
      <c r="X273" s="1"/>
      <c r="Y273" s="1"/>
      <c r="Z273" s="1"/>
      <c r="AA273" s="1"/>
      <c r="AB273" s="1"/>
    </row>
  </sheetData>
  <sheetProtection selectLockedCells="1" selectUnlockedCells="1"/>
  <mergeCells count="121">
    <mergeCell ref="V97:V98"/>
    <mergeCell ref="W61:AE62"/>
    <mergeCell ref="AG11:AG12"/>
    <mergeCell ref="V19:V20"/>
    <mergeCell ref="W111:AE112"/>
    <mergeCell ref="W87:AE87"/>
    <mergeCell ref="W40:AE41"/>
    <mergeCell ref="W36:AE37"/>
    <mergeCell ref="W33:AE34"/>
    <mergeCell ref="W30:AE31"/>
    <mergeCell ref="AD56:AE57"/>
    <mergeCell ref="AD50:AE50"/>
    <mergeCell ref="AC55:AD55"/>
    <mergeCell ref="AD60:AE60"/>
    <mergeCell ref="W51:AE52"/>
    <mergeCell ref="A82:AF82"/>
    <mergeCell ref="V51:V52"/>
    <mergeCell ref="AB56:AB57"/>
    <mergeCell ref="W88:AE88"/>
    <mergeCell ref="AD110:AE110"/>
    <mergeCell ref="AC106:AD106"/>
    <mergeCell ref="V90:V91"/>
    <mergeCell ref="W90:AE91"/>
    <mergeCell ref="C94:I94"/>
    <mergeCell ref="AD96:AE96"/>
    <mergeCell ref="V117:V118"/>
    <mergeCell ref="AD124:AE124"/>
    <mergeCell ref="V209:V210"/>
    <mergeCell ref="AD66:AE67"/>
    <mergeCell ref="AC66:AC67"/>
    <mergeCell ref="C99:P99"/>
    <mergeCell ref="V33:V34"/>
    <mergeCell ref="V36:V37"/>
    <mergeCell ref="AC65:AD65"/>
    <mergeCell ref="W49:AC49"/>
    <mergeCell ref="W48:AC48"/>
    <mergeCell ref="AC56:AC57"/>
    <mergeCell ref="W180:AE180"/>
    <mergeCell ref="AD116:AE116"/>
    <mergeCell ref="V156:V157"/>
    <mergeCell ref="V148:V149"/>
    <mergeCell ref="W148:AE149"/>
    <mergeCell ref="AD138:AE139"/>
    <mergeCell ref="C121:M121"/>
    <mergeCell ref="W179:AE179"/>
    <mergeCell ref="W103:AE104"/>
    <mergeCell ref="V111:V112"/>
    <mergeCell ref="AD89:AE89"/>
    <mergeCell ref="V61:V62"/>
    <mergeCell ref="A174:AF174"/>
    <mergeCell ref="W97:AE98"/>
    <mergeCell ref="AD102:AE102"/>
    <mergeCell ref="C107:M107"/>
    <mergeCell ref="V103:V104"/>
    <mergeCell ref="B193:B194"/>
    <mergeCell ref="V5:AB5"/>
    <mergeCell ref="V6:AB6"/>
    <mergeCell ref="V8:V9"/>
    <mergeCell ref="AC11:AC12"/>
    <mergeCell ref="AD7:AE7"/>
    <mergeCell ref="W27:AE28"/>
    <mergeCell ref="W23:AE24"/>
    <mergeCell ref="W19:AE20"/>
    <mergeCell ref="W8:AE9"/>
    <mergeCell ref="AD11:AE12"/>
    <mergeCell ref="V40:V41"/>
    <mergeCell ref="V75:V76"/>
    <mergeCell ref="W75:AE76"/>
    <mergeCell ref="AD74:AE74"/>
    <mergeCell ref="V23:V24"/>
    <mergeCell ref="V27:V28"/>
    <mergeCell ref="V30:V31"/>
    <mergeCell ref="C185:M185"/>
    <mergeCell ref="AD168:AE168"/>
    <mergeCell ref="A264:AF264"/>
    <mergeCell ref="U239:U240"/>
    <mergeCell ref="V182:V183"/>
    <mergeCell ref="V233:V234"/>
    <mergeCell ref="V239:AC240"/>
    <mergeCell ref="W182:AE183"/>
    <mergeCell ref="AB238:AC238"/>
    <mergeCell ref="D216:M216"/>
    <mergeCell ref="D215:M215"/>
    <mergeCell ref="V201:V202"/>
    <mergeCell ref="W201:AE202"/>
    <mergeCell ref="AD232:AE232"/>
    <mergeCell ref="V194:V195"/>
    <mergeCell ref="AD196:AE196"/>
    <mergeCell ref="V213:V214"/>
    <mergeCell ref="V197:V198"/>
    <mergeCell ref="W233:AE234"/>
    <mergeCell ref="V169:V170"/>
    <mergeCell ref="W169:AE170"/>
    <mergeCell ref="AD204:AE204"/>
    <mergeCell ref="AD181:AE181"/>
    <mergeCell ref="AD200:AE200"/>
    <mergeCell ref="W117:AE118"/>
    <mergeCell ref="V132:V133"/>
    <mergeCell ref="AD131:AE131"/>
    <mergeCell ref="W156:AE157"/>
    <mergeCell ref="W152:AE153"/>
    <mergeCell ref="V160:V161"/>
    <mergeCell ref="V152:V153"/>
    <mergeCell ref="W144:AE145"/>
    <mergeCell ref="V144:V145"/>
    <mergeCell ref="W160:AE161"/>
    <mergeCell ref="U227:AB228"/>
    <mergeCell ref="AA226:AB226"/>
    <mergeCell ref="V205:V206"/>
    <mergeCell ref="W205:AE206"/>
    <mergeCell ref="W209:AE210"/>
    <mergeCell ref="W197:AE198"/>
    <mergeCell ref="W213:AE214"/>
    <mergeCell ref="V125:V126"/>
    <mergeCell ref="W125:AE126"/>
    <mergeCell ref="W140:AE141"/>
    <mergeCell ref="V140:V141"/>
    <mergeCell ref="W132:AE133"/>
    <mergeCell ref="V164:V165"/>
    <mergeCell ref="W164:AE165"/>
    <mergeCell ref="AD143:AE143"/>
  </mergeCells>
  <phoneticPr fontId="22" type="noConversion"/>
  <printOptions horizontalCentered="1"/>
  <pageMargins left="0" right="0" top="0.47244094488188998" bottom="0" header="0" footer="0"/>
  <pageSetup paperSize="9" scale="80" firstPageNumber="19" orientation="portrait" r:id="rId1"/>
  <headerFooter alignWithMargins="0"/>
  <rowBreaks count="2" manualBreakCount="2">
    <brk id="82" max="31" man="1"/>
    <brk id="174" max="31"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dimension ref="A1:AT468"/>
  <sheetViews>
    <sheetView showGridLines="0" view="pageBreakPreview" topLeftCell="H343" zoomScale="99" zoomScaleNormal="90" zoomScaleSheetLayoutView="99" workbookViewId="0">
      <selection activeCell="AU35" sqref="AU35"/>
    </sheetView>
  </sheetViews>
  <sheetFormatPr defaultColWidth="9.109375" defaultRowHeight="15"/>
  <cols>
    <col min="1" max="1" width="1.5546875" style="1" customWidth="1"/>
    <col min="2" max="2" width="5.109375" style="3" customWidth="1"/>
    <col min="3" max="3" width="6.5546875" style="1" customWidth="1"/>
    <col min="4" max="4" width="2.5546875" style="1" customWidth="1"/>
    <col min="5" max="7" width="5.6640625" style="1" customWidth="1"/>
    <col min="8" max="8" width="3.6640625" style="1" customWidth="1"/>
    <col min="9" max="14" width="5.6640625" style="1" customWidth="1"/>
    <col min="15" max="15" width="7.6640625" style="1" customWidth="1"/>
    <col min="16" max="16" width="6.33203125" style="1" customWidth="1"/>
    <col min="17" max="17" width="5.6640625" style="1" customWidth="1"/>
    <col min="18" max="18" width="5.6640625" style="143" customWidth="1"/>
    <col min="19" max="26" width="4" style="130" customWidth="1"/>
    <col min="27" max="28" width="4" style="9" customWidth="1"/>
    <col min="29" max="29" width="2.109375" style="1" customWidth="1"/>
    <col min="30" max="30" width="5.44140625" style="10" customWidth="1"/>
    <col min="31" max="31" width="12" style="10" customWidth="1"/>
    <col min="32" max="33" width="9.109375" style="10"/>
    <col min="34" max="16384" width="9.109375" style="1"/>
  </cols>
  <sheetData>
    <row r="1" spans="1:33" ht="9.9" customHeight="1">
      <c r="A1" s="387"/>
      <c r="B1" s="799"/>
      <c r="C1" s="800"/>
      <c r="D1" s="801"/>
      <c r="E1" s="801"/>
      <c r="F1" s="587"/>
      <c r="G1" s="587"/>
      <c r="H1" s="587"/>
      <c r="I1" s="587"/>
      <c r="J1" s="587"/>
      <c r="K1" s="1023"/>
      <c r="L1" s="1023"/>
      <c r="M1" s="1023"/>
      <c r="N1" s="1023"/>
      <c r="O1" s="587"/>
      <c r="P1" s="587"/>
      <c r="Q1" s="587"/>
      <c r="R1" s="604"/>
      <c r="S1" s="802"/>
      <c r="T1" s="802"/>
      <c r="U1" s="802"/>
      <c r="V1" s="802"/>
      <c r="W1" s="802"/>
      <c r="X1" s="802"/>
      <c r="Y1" s="802"/>
      <c r="Z1" s="802"/>
      <c r="AA1" s="590"/>
      <c r="AB1" s="1124"/>
      <c r="AC1" s="591"/>
    </row>
    <row r="2" spans="1:33" ht="9.9" customHeight="1">
      <c r="A2" s="1034"/>
      <c r="B2" s="127"/>
      <c r="C2" s="1041"/>
      <c r="D2" s="1156"/>
      <c r="E2" s="1156"/>
      <c r="AC2" s="962"/>
    </row>
    <row r="3" spans="1:33" ht="15" customHeight="1">
      <c r="A3" s="592"/>
      <c r="B3" s="122"/>
      <c r="C3" s="28"/>
      <c r="D3" s="22" t="s">
        <v>658</v>
      </c>
      <c r="E3" s="121"/>
      <c r="H3" s="119"/>
      <c r="I3" s="119"/>
      <c r="J3" s="119"/>
      <c r="K3" s="119"/>
      <c r="L3" s="119"/>
      <c r="M3" s="119"/>
      <c r="N3" s="119"/>
      <c r="O3" s="119"/>
      <c r="P3" s="119"/>
      <c r="Q3" s="119"/>
      <c r="R3" s="171"/>
      <c r="S3" s="119"/>
      <c r="T3" s="131"/>
      <c r="U3" s="131"/>
      <c r="V3" s="131"/>
      <c r="W3" s="131"/>
      <c r="X3" s="131"/>
      <c r="Y3" s="131"/>
      <c r="Z3" s="131"/>
      <c r="AA3" s="14"/>
      <c r="AB3" s="14"/>
      <c r="AC3" s="636"/>
    </row>
    <row r="4" spans="1:33" ht="15" customHeight="1">
      <c r="A4" s="592"/>
      <c r="B4" s="122"/>
      <c r="C4" s="28"/>
      <c r="D4" s="66" t="s">
        <v>659</v>
      </c>
      <c r="E4" s="121"/>
      <c r="H4" s="119"/>
      <c r="I4" s="119"/>
      <c r="J4" s="119"/>
      <c r="K4" s="119"/>
      <c r="L4" s="119"/>
      <c r="M4" s="119"/>
      <c r="N4" s="119"/>
      <c r="O4" s="119"/>
      <c r="P4" s="119"/>
      <c r="Q4" s="119"/>
      <c r="R4" s="171"/>
      <c r="T4" s="259"/>
      <c r="U4" s="259"/>
      <c r="V4" s="259"/>
      <c r="W4" s="259"/>
      <c r="X4" s="259"/>
      <c r="Y4" s="259"/>
      <c r="Z4" s="259"/>
      <c r="AA4" s="14"/>
      <c r="AB4" s="14"/>
      <c r="AC4" s="636"/>
    </row>
    <row r="5" spans="1:33" s="143" customFormat="1" ht="9.9" customHeight="1">
      <c r="A5" s="789"/>
      <c r="B5" s="263"/>
      <c r="C5" s="148"/>
      <c r="D5" s="174"/>
      <c r="E5" s="563"/>
      <c r="H5" s="171"/>
      <c r="I5" s="171"/>
      <c r="J5" s="171"/>
      <c r="K5" s="171"/>
      <c r="L5" s="171"/>
      <c r="M5" s="171"/>
      <c r="N5" s="171"/>
      <c r="O5" s="171"/>
      <c r="P5" s="171"/>
      <c r="Q5" s="171"/>
      <c r="R5" s="171"/>
      <c r="S5" s="5677" t="s">
        <v>701</v>
      </c>
      <c r="T5" s="5677"/>
      <c r="U5" s="5677"/>
      <c r="V5" s="5677"/>
      <c r="W5" s="5677"/>
      <c r="X5" s="5677"/>
      <c r="Y5" s="5677"/>
      <c r="Z5" s="5677"/>
      <c r="AA5" s="5677"/>
      <c r="AB5" s="3647"/>
      <c r="AC5" s="643"/>
      <c r="AD5" s="642"/>
      <c r="AE5" s="642"/>
      <c r="AF5" s="642"/>
      <c r="AG5" s="642"/>
    </row>
    <row r="6" spans="1:33" s="143" customFormat="1" ht="11.1" customHeight="1">
      <c r="A6" s="789"/>
      <c r="B6" s="263"/>
      <c r="C6" s="148"/>
      <c r="D6" s="174"/>
      <c r="E6" s="563"/>
      <c r="H6" s="171"/>
      <c r="I6" s="171"/>
      <c r="J6" s="171"/>
      <c r="K6" s="171"/>
      <c r="L6" s="171"/>
      <c r="M6" s="171"/>
      <c r="N6" s="171"/>
      <c r="O6" s="171"/>
      <c r="P6" s="171"/>
      <c r="Q6" s="171"/>
      <c r="R6" s="171"/>
      <c r="S6" s="5638" t="s">
        <v>32</v>
      </c>
      <c r="T6" s="5638"/>
      <c r="U6" s="5638"/>
      <c r="V6" s="5638"/>
      <c r="W6" s="5638"/>
      <c r="X6" s="5638"/>
      <c r="Y6" s="5638"/>
      <c r="Z6" s="5638"/>
      <c r="AA6" s="5638"/>
      <c r="AB6" s="3649"/>
      <c r="AC6" s="643"/>
      <c r="AD6" s="642"/>
      <c r="AE6" s="642"/>
      <c r="AF6" s="642"/>
      <c r="AG6" s="642"/>
    </row>
    <row r="7" spans="1:33" s="143" customFormat="1" ht="11.1" customHeight="1">
      <c r="A7" s="645"/>
      <c r="B7" s="154"/>
      <c r="D7" s="172"/>
      <c r="E7" s="172"/>
      <c r="F7" s="172"/>
      <c r="G7" s="172"/>
      <c r="H7" s="172"/>
      <c r="I7" s="172"/>
      <c r="J7" s="172"/>
      <c r="K7" s="172"/>
      <c r="L7" s="172"/>
      <c r="M7" s="172"/>
      <c r="N7" s="172"/>
      <c r="O7" s="172"/>
      <c r="P7" s="172"/>
      <c r="Q7" s="172"/>
      <c r="R7" s="172"/>
      <c r="S7" s="5638"/>
      <c r="T7" s="5638"/>
      <c r="U7" s="5638"/>
      <c r="V7" s="5638"/>
      <c r="W7" s="5638"/>
      <c r="X7" s="5638"/>
      <c r="Y7" s="5638"/>
      <c r="Z7" s="5694" t="s">
        <v>338</v>
      </c>
      <c r="AA7" s="5694"/>
      <c r="AB7" s="3762"/>
      <c r="AC7" s="643"/>
      <c r="AD7" s="642"/>
      <c r="AE7" s="642"/>
      <c r="AF7" s="642"/>
      <c r="AG7" s="642"/>
    </row>
    <row r="8" spans="1:33" s="143" customFormat="1" ht="11.1" customHeight="1">
      <c r="A8" s="645"/>
      <c r="B8" s="169">
        <v>9.1</v>
      </c>
      <c r="C8" s="170" t="s">
        <v>0</v>
      </c>
      <c r="D8" s="172"/>
      <c r="E8" s="172"/>
      <c r="F8" s="172"/>
      <c r="G8" s="172"/>
      <c r="H8" s="172"/>
      <c r="I8" s="172"/>
      <c r="J8" s="172"/>
      <c r="K8" s="172"/>
      <c r="L8" s="172"/>
      <c r="M8" s="172"/>
      <c r="N8" s="172"/>
      <c r="O8" s="172"/>
      <c r="P8" s="172"/>
      <c r="Q8" s="172"/>
      <c r="R8" s="5634" t="s">
        <v>36</v>
      </c>
      <c r="S8" s="5750"/>
      <c r="T8" s="5751"/>
      <c r="U8" s="5751"/>
      <c r="V8" s="5751"/>
      <c r="W8" s="5751"/>
      <c r="X8" s="5751"/>
      <c r="Y8" s="5751"/>
      <c r="Z8" s="5751"/>
      <c r="AA8" s="5751"/>
      <c r="AB8" s="1626"/>
      <c r="AC8" s="643"/>
      <c r="AD8" s="642"/>
      <c r="AE8" s="642"/>
      <c r="AF8" s="642"/>
      <c r="AG8" s="642"/>
    </row>
    <row r="9" spans="1:33" s="143" customFormat="1" ht="11.1" customHeight="1">
      <c r="A9" s="645"/>
      <c r="B9" s="169"/>
      <c r="C9" s="150" t="s">
        <v>1</v>
      </c>
      <c r="R9" s="5634"/>
      <c r="S9" s="5751"/>
      <c r="T9" s="5751"/>
      <c r="U9" s="5751"/>
      <c r="V9" s="5751"/>
      <c r="W9" s="5751"/>
      <c r="X9" s="5751"/>
      <c r="Y9" s="5751"/>
      <c r="Z9" s="5751"/>
      <c r="AA9" s="5751"/>
      <c r="AB9" s="1626"/>
      <c r="AC9" s="643"/>
      <c r="AD9" s="642"/>
      <c r="AE9" s="642"/>
      <c r="AF9" s="642"/>
      <c r="AG9" s="642"/>
    </row>
    <row r="10" spans="1:33" s="143" customFormat="1" ht="12.75" customHeight="1">
      <c r="A10" s="645"/>
      <c r="B10" s="169"/>
      <c r="C10" s="150"/>
      <c r="S10" s="242"/>
      <c r="T10" s="242"/>
      <c r="U10" s="242"/>
      <c r="V10" s="242"/>
      <c r="W10" s="242"/>
      <c r="X10" s="242"/>
      <c r="Y10" s="242"/>
      <c r="Z10" s="242"/>
      <c r="AA10" s="242"/>
      <c r="AB10" s="242"/>
      <c r="AC10" s="643"/>
      <c r="AD10" s="642"/>
      <c r="AE10" s="642"/>
      <c r="AF10" s="642"/>
      <c r="AG10" s="642"/>
    </row>
    <row r="11" spans="1:33" s="143" customFormat="1" ht="3" customHeight="1">
      <c r="A11" s="645"/>
      <c r="B11" s="169"/>
      <c r="C11" s="2248"/>
      <c r="D11" s="1963"/>
      <c r="E11" s="1963"/>
      <c r="F11" s="1963"/>
      <c r="G11" s="1963"/>
      <c r="H11" s="1963"/>
      <c r="I11" s="1963"/>
      <c r="J11" s="1963"/>
      <c r="K11" s="1963"/>
      <c r="L11" s="1963"/>
      <c r="M11" s="1963"/>
      <c r="N11" s="1963"/>
      <c r="O11" s="1963"/>
      <c r="P11" s="1963"/>
      <c r="Q11" s="1963"/>
      <c r="R11" s="1963"/>
      <c r="S11" s="1963"/>
      <c r="T11" s="1963"/>
      <c r="U11" s="1963"/>
      <c r="V11" s="1963"/>
      <c r="W11" s="1963"/>
      <c r="X11" s="2249"/>
      <c r="Y11" s="2250"/>
      <c r="Z11" s="242"/>
      <c r="AA11" s="242"/>
      <c r="AB11" s="242"/>
      <c r="AC11" s="643"/>
      <c r="AD11" s="642"/>
      <c r="AE11" s="642"/>
      <c r="AF11" s="642"/>
      <c r="AG11" s="642"/>
    </row>
    <row r="12" spans="1:33" s="143" customFormat="1" ht="15" customHeight="1">
      <c r="A12" s="645"/>
      <c r="B12" s="169"/>
      <c r="C12" s="2251" t="s">
        <v>2</v>
      </c>
      <c r="D12" s="1973"/>
      <c r="E12" s="1973"/>
      <c r="F12" s="1973"/>
      <c r="G12" s="1973"/>
      <c r="H12" s="1973"/>
      <c r="I12" s="1973"/>
      <c r="J12" s="1973"/>
      <c r="K12" s="1973"/>
      <c r="L12" s="1973"/>
      <c r="M12" s="1973"/>
      <c r="N12" s="1973"/>
      <c r="O12" s="1865"/>
      <c r="P12" s="1865"/>
      <c r="Q12" s="1865"/>
      <c r="R12" s="1865"/>
      <c r="S12" s="1865"/>
      <c r="T12" s="1865"/>
      <c r="U12" s="1865"/>
      <c r="V12" s="1865"/>
      <c r="W12" s="1865"/>
      <c r="X12" s="2252"/>
      <c r="Y12" s="2253"/>
      <c r="Z12" s="242"/>
      <c r="AA12" s="242"/>
      <c r="AB12" s="242"/>
      <c r="AC12" s="643"/>
      <c r="AD12" s="642"/>
      <c r="AE12" s="642"/>
      <c r="AF12" s="642"/>
      <c r="AG12" s="642"/>
    </row>
    <row r="13" spans="1:33" s="143" customFormat="1" ht="11.1" customHeight="1">
      <c r="A13" s="645"/>
      <c r="B13" s="169"/>
      <c r="C13" s="2254" t="s">
        <v>1135</v>
      </c>
      <c r="D13" s="1973"/>
      <c r="E13" s="1973"/>
      <c r="F13" s="1973"/>
      <c r="G13" s="1973"/>
      <c r="H13" s="1973"/>
      <c r="I13" s="1973"/>
      <c r="J13" s="1973"/>
      <c r="K13" s="1973"/>
      <c r="L13" s="1973"/>
      <c r="M13" s="1973"/>
      <c r="N13" s="1973"/>
      <c r="O13" s="1865"/>
      <c r="P13" s="1865"/>
      <c r="Q13" s="1865"/>
      <c r="R13" s="1865"/>
      <c r="S13" s="1865"/>
      <c r="T13" s="1865"/>
      <c r="U13" s="1865"/>
      <c r="V13" s="1865"/>
      <c r="W13" s="1865"/>
      <c r="X13" s="1865"/>
      <c r="Y13" s="2051"/>
      <c r="Z13" s="242"/>
      <c r="AA13" s="242"/>
      <c r="AB13" s="242"/>
      <c r="AC13" s="643"/>
      <c r="AD13" s="642"/>
      <c r="AE13" s="642"/>
      <c r="AF13" s="642"/>
      <c r="AG13" s="642"/>
    </row>
    <row r="14" spans="1:33" s="143" customFormat="1" ht="5.0999999999999996" customHeight="1">
      <c r="A14" s="250"/>
      <c r="B14" s="169"/>
      <c r="C14" s="2251"/>
      <c r="D14" s="1974"/>
      <c r="E14" s="2255"/>
      <c r="F14" s="2255"/>
      <c r="G14" s="2255"/>
      <c r="H14" s="2255"/>
      <c r="I14" s="2255"/>
      <c r="J14" s="2255"/>
      <c r="K14" s="2255"/>
      <c r="L14" s="2255"/>
      <c r="M14" s="2255"/>
      <c r="N14" s="2255"/>
      <c r="O14" s="2256"/>
      <c r="P14" s="1865"/>
      <c r="Q14" s="1865"/>
      <c r="R14" s="1865"/>
      <c r="S14" s="1865"/>
      <c r="T14" s="1865"/>
      <c r="U14" s="1865"/>
      <c r="V14" s="1865"/>
      <c r="W14" s="1865"/>
      <c r="X14" s="1865"/>
      <c r="Y14" s="2051"/>
      <c r="Z14" s="242"/>
      <c r="AA14" s="242"/>
      <c r="AB14" s="242"/>
      <c r="AC14" s="719"/>
      <c r="AD14" s="642"/>
      <c r="AE14" s="642"/>
      <c r="AF14" s="642"/>
      <c r="AG14" s="642"/>
    </row>
    <row r="15" spans="1:33" s="143" customFormat="1" ht="11.1" customHeight="1">
      <c r="A15" s="250"/>
      <c r="B15" s="169"/>
      <c r="C15" s="2257" t="s">
        <v>3</v>
      </c>
      <c r="D15" s="2258" t="s">
        <v>4</v>
      </c>
      <c r="E15" s="1972"/>
      <c r="F15" s="1972"/>
      <c r="G15" s="1972"/>
      <c r="H15" s="2259"/>
      <c r="I15" s="2258"/>
      <c r="J15" s="2260" t="s">
        <v>3</v>
      </c>
      <c r="K15" s="2258" t="s">
        <v>660</v>
      </c>
      <c r="L15" s="2258"/>
      <c r="M15" s="2258"/>
      <c r="N15" s="2261"/>
      <c r="O15" s="2260" t="s">
        <v>3</v>
      </c>
      <c r="P15" s="2258" t="s">
        <v>5</v>
      </c>
      <c r="Q15" s="1973"/>
      <c r="R15" s="1875"/>
      <c r="S15" s="1875"/>
      <c r="T15" s="2063"/>
      <c r="U15" s="1872"/>
      <c r="V15" s="1872"/>
      <c r="W15" s="1872"/>
      <c r="X15" s="2252"/>
      <c r="Y15" s="2253"/>
      <c r="Z15" s="242"/>
      <c r="AA15" s="242"/>
      <c r="AB15" s="242"/>
      <c r="AC15" s="719"/>
      <c r="AD15" s="642"/>
      <c r="AE15" s="642"/>
      <c r="AF15" s="642"/>
      <c r="AG15" s="642"/>
    </row>
    <row r="16" spans="1:33" s="143" customFormat="1" ht="11.1" customHeight="1">
      <c r="A16" s="250"/>
      <c r="B16" s="169"/>
      <c r="C16" s="2251"/>
      <c r="D16" s="2262" t="s">
        <v>1426</v>
      </c>
      <c r="E16" s="1973"/>
      <c r="F16" s="1973"/>
      <c r="G16" s="1973"/>
      <c r="H16" s="2258"/>
      <c r="I16" s="2262"/>
      <c r="J16" s="2258"/>
      <c r="K16" s="2262" t="s">
        <v>661</v>
      </c>
      <c r="L16" s="2258"/>
      <c r="M16" s="2258"/>
      <c r="N16" s="2261"/>
      <c r="O16" s="1872"/>
      <c r="P16" s="2262" t="s">
        <v>335</v>
      </c>
      <c r="Q16" s="1973"/>
      <c r="R16" s="1865"/>
      <c r="S16" s="1865"/>
      <c r="T16" s="1885"/>
      <c r="U16" s="1954"/>
      <c r="V16" s="1954"/>
      <c r="W16" s="1954"/>
      <c r="X16" s="2252"/>
      <c r="Y16" s="2253"/>
      <c r="Z16" s="242"/>
      <c r="AA16" s="242"/>
      <c r="AB16" s="242"/>
      <c r="AC16" s="719"/>
      <c r="AD16" s="642"/>
      <c r="AE16" s="642"/>
      <c r="AF16" s="642"/>
      <c r="AG16" s="642"/>
    </row>
    <row r="17" spans="1:33" s="143" customFormat="1" ht="3" customHeight="1">
      <c r="A17" s="250"/>
      <c r="B17" s="169"/>
      <c r="C17" s="2251"/>
      <c r="D17" s="2262"/>
      <c r="E17" s="1973"/>
      <c r="F17" s="1973"/>
      <c r="G17" s="1973"/>
      <c r="H17" s="2258"/>
      <c r="I17" s="2262"/>
      <c r="J17" s="2258"/>
      <c r="K17" s="2258"/>
      <c r="L17" s="2258"/>
      <c r="M17" s="2258"/>
      <c r="N17" s="2258"/>
      <c r="O17" s="2261"/>
      <c r="P17" s="1872"/>
      <c r="Q17" s="1872"/>
      <c r="R17" s="1865"/>
      <c r="S17" s="1865"/>
      <c r="T17" s="1885"/>
      <c r="U17" s="1885"/>
      <c r="V17" s="1885"/>
      <c r="W17" s="1954"/>
      <c r="X17" s="2252"/>
      <c r="Y17" s="2253"/>
      <c r="Z17" s="242"/>
      <c r="AA17" s="242"/>
      <c r="AB17" s="242"/>
      <c r="AC17" s="719"/>
      <c r="AD17" s="642"/>
      <c r="AE17" s="642"/>
      <c r="AF17" s="642"/>
      <c r="AG17" s="642"/>
    </row>
    <row r="18" spans="1:33" s="143" customFormat="1" ht="3" customHeight="1">
      <c r="A18" s="250"/>
      <c r="B18" s="169"/>
      <c r="C18" s="2251"/>
      <c r="D18" s="2262"/>
      <c r="E18" s="1973"/>
      <c r="F18" s="1973"/>
      <c r="G18" s="1973"/>
      <c r="H18" s="2258"/>
      <c r="I18" s="2262"/>
      <c r="J18" s="2258"/>
      <c r="K18" s="2258"/>
      <c r="L18" s="2258"/>
      <c r="M18" s="2258"/>
      <c r="N18" s="2258"/>
      <c r="O18" s="2261"/>
      <c r="P18" s="1872"/>
      <c r="Q18" s="1872"/>
      <c r="R18" s="1865"/>
      <c r="S18" s="1865"/>
      <c r="T18" s="1885"/>
      <c r="U18" s="1885"/>
      <c r="V18" s="1885"/>
      <c r="W18" s="1954"/>
      <c r="X18" s="2252"/>
      <c r="Y18" s="2253"/>
      <c r="Z18" s="242"/>
      <c r="AA18" s="242"/>
      <c r="AB18" s="242"/>
      <c r="AC18" s="719"/>
      <c r="AD18" s="642"/>
      <c r="AE18" s="642"/>
      <c r="AF18" s="642"/>
      <c r="AG18" s="642"/>
    </row>
    <row r="19" spans="1:33" s="143" customFormat="1" ht="3" customHeight="1">
      <c r="A19" s="250"/>
      <c r="B19" s="169"/>
      <c r="C19" s="2263"/>
      <c r="D19" s="2264"/>
      <c r="E19" s="1992"/>
      <c r="F19" s="1992"/>
      <c r="G19" s="1992"/>
      <c r="H19" s="2265"/>
      <c r="I19" s="2264"/>
      <c r="J19" s="2265"/>
      <c r="K19" s="2265"/>
      <c r="L19" s="2265"/>
      <c r="M19" s="2265"/>
      <c r="N19" s="2265"/>
      <c r="O19" s="2265"/>
      <c r="P19" s="2266"/>
      <c r="Q19" s="2266"/>
      <c r="R19" s="1992"/>
      <c r="S19" s="1992"/>
      <c r="T19" s="2047"/>
      <c r="U19" s="2047"/>
      <c r="V19" s="2047"/>
      <c r="W19" s="2267"/>
      <c r="X19" s="2268"/>
      <c r="Y19" s="2269"/>
      <c r="Z19" s="242"/>
      <c r="AA19" s="242"/>
      <c r="AB19" s="242"/>
      <c r="AC19" s="719"/>
      <c r="AD19" s="642"/>
      <c r="AE19" s="642"/>
      <c r="AF19" s="642"/>
      <c r="AG19" s="642"/>
    </row>
    <row r="20" spans="1:33" s="143" customFormat="1" ht="15" customHeight="1">
      <c r="A20" s="250"/>
      <c r="B20" s="169"/>
      <c r="C20" s="128"/>
      <c r="D20" s="148"/>
      <c r="S20" s="242"/>
      <c r="T20" s="242"/>
      <c r="U20" s="242"/>
      <c r="V20" s="242"/>
      <c r="W20" s="242"/>
      <c r="X20" s="242"/>
      <c r="Y20" s="242"/>
      <c r="Z20" s="242"/>
      <c r="AA20" s="182"/>
      <c r="AB20" s="182"/>
      <c r="AC20" s="719"/>
      <c r="AD20" s="642"/>
      <c r="AE20" s="642"/>
      <c r="AF20" s="642"/>
      <c r="AG20" s="642"/>
    </row>
    <row r="21" spans="1:33" s="143" customFormat="1" ht="8.1" customHeight="1">
      <c r="A21" s="2270"/>
      <c r="B21" s="2271"/>
      <c r="C21" s="2271"/>
      <c r="D21" s="2258"/>
      <c r="E21" s="2255"/>
      <c r="F21" s="2255"/>
      <c r="G21" s="2255"/>
      <c r="H21" s="2255"/>
      <c r="I21" s="2255"/>
      <c r="J21" s="2255"/>
      <c r="K21" s="2255"/>
      <c r="L21" s="2255"/>
      <c r="M21" s="2255"/>
      <c r="N21" s="2255"/>
      <c r="O21" s="2255"/>
      <c r="P21" s="2255"/>
      <c r="Q21" s="2255"/>
      <c r="R21" s="2255"/>
      <c r="S21" s="2272"/>
      <c r="T21" s="2272"/>
      <c r="U21" s="2272"/>
      <c r="V21" s="2272"/>
      <c r="W21" s="2272"/>
      <c r="X21" s="2272"/>
      <c r="Y21" s="2272"/>
      <c r="Z21" s="2272"/>
      <c r="AA21" s="2272"/>
      <c r="AB21" s="2272"/>
      <c r="AC21" s="2273"/>
      <c r="AD21" s="642"/>
      <c r="AE21" s="642"/>
      <c r="AF21" s="642"/>
      <c r="AG21" s="642"/>
    </row>
    <row r="22" spans="1:33" s="143" customFormat="1" ht="11.1" customHeight="1">
      <c r="A22" s="2274"/>
      <c r="B22" s="2271" t="s">
        <v>1732</v>
      </c>
      <c r="C22" s="2275" t="s">
        <v>337</v>
      </c>
      <c r="D22" s="2258"/>
      <c r="E22" s="2258"/>
      <c r="F22" s="2258"/>
      <c r="G22" s="2258"/>
      <c r="H22" s="2258"/>
      <c r="I22" s="2258"/>
      <c r="J22" s="2258"/>
      <c r="K22" s="2258"/>
      <c r="L22" s="2258"/>
      <c r="M22" s="2258"/>
      <c r="N22" s="2258"/>
      <c r="O22" s="2258"/>
      <c r="P22" s="2258"/>
      <c r="Q22" s="2258"/>
      <c r="R22" s="2262"/>
      <c r="S22" s="2276"/>
      <c r="T22" s="2276"/>
      <c r="U22" s="2276"/>
      <c r="V22" s="2276"/>
      <c r="W22" s="2276"/>
      <c r="X22" s="2276"/>
      <c r="Y22" s="2276"/>
      <c r="Z22" s="2276"/>
      <c r="AA22" s="2276"/>
      <c r="AB22" s="2276"/>
      <c r="AC22" s="2277"/>
      <c r="AD22" s="642"/>
      <c r="AE22" s="642"/>
      <c r="AF22" s="642"/>
      <c r="AG22" s="642"/>
    </row>
    <row r="23" spans="1:33" s="143" customFormat="1" ht="11.1" customHeight="1">
      <c r="A23" s="2274"/>
      <c r="B23" s="2278" t="s">
        <v>1733</v>
      </c>
      <c r="C23" s="2279" t="s">
        <v>336</v>
      </c>
      <c r="D23" s="2280"/>
      <c r="E23" s="2280"/>
      <c r="F23" s="2280"/>
      <c r="G23" s="2280"/>
      <c r="H23" s="2280"/>
      <c r="I23" s="2280"/>
      <c r="J23" s="2280"/>
      <c r="K23" s="2280"/>
      <c r="L23" s="2280"/>
      <c r="M23" s="2280"/>
      <c r="N23" s="2280"/>
      <c r="O23" s="2280"/>
      <c r="P23" s="2280"/>
      <c r="Q23" s="2280"/>
      <c r="R23" s="2280"/>
      <c r="S23" s="2276"/>
      <c r="T23" s="2276"/>
      <c r="U23" s="2276"/>
      <c r="V23" s="2276"/>
      <c r="W23" s="2276"/>
      <c r="X23" s="2276"/>
      <c r="Y23" s="2276"/>
      <c r="Z23" s="2276"/>
      <c r="AA23" s="2276"/>
      <c r="AB23" s="2276"/>
      <c r="AC23" s="2277"/>
      <c r="AD23" s="642"/>
      <c r="AE23" s="642"/>
      <c r="AF23" s="642"/>
      <c r="AG23" s="642"/>
    </row>
    <row r="24" spans="1:33" s="143" customFormat="1" ht="8.1" customHeight="1">
      <c r="A24" s="2281"/>
      <c r="B24" s="2282"/>
      <c r="C24" s="2283"/>
      <c r="D24" s="2283"/>
      <c r="E24" s="2283"/>
      <c r="F24" s="2283"/>
      <c r="G24" s="2283"/>
      <c r="H24" s="2283"/>
      <c r="I24" s="2283"/>
      <c r="J24" s="2283"/>
      <c r="K24" s="2284"/>
      <c r="L24" s="2284"/>
      <c r="M24" s="2284"/>
      <c r="N24" s="2284"/>
      <c r="O24" s="2283"/>
      <c r="P24" s="2283"/>
      <c r="Q24" s="2283"/>
      <c r="R24" s="2283"/>
      <c r="S24" s="2285"/>
      <c r="T24" s="2285"/>
      <c r="U24" s="2285"/>
      <c r="V24" s="2285"/>
      <c r="W24" s="2285"/>
      <c r="X24" s="2285"/>
      <c r="Y24" s="2285"/>
      <c r="Z24" s="2285"/>
      <c r="AA24" s="2285"/>
      <c r="AB24" s="3763"/>
      <c r="AC24" s="2286"/>
      <c r="AD24" s="642"/>
      <c r="AE24" s="642"/>
      <c r="AF24" s="642"/>
      <c r="AG24" s="642"/>
    </row>
    <row r="25" spans="1:33" s="143" customFormat="1" ht="19.2" customHeight="1">
      <c r="A25" s="250"/>
      <c r="B25" s="169"/>
      <c r="C25" s="172"/>
      <c r="D25" s="172"/>
      <c r="E25" s="172"/>
      <c r="F25" s="172"/>
      <c r="G25" s="172"/>
      <c r="H25" s="172"/>
      <c r="I25" s="172"/>
      <c r="J25" s="172"/>
      <c r="K25" s="172"/>
      <c r="L25" s="172"/>
      <c r="M25" s="172"/>
      <c r="N25" s="172"/>
      <c r="O25" s="172"/>
      <c r="P25" s="172"/>
      <c r="Q25" s="172"/>
      <c r="R25" s="172"/>
      <c r="S25" s="720"/>
      <c r="T25" s="720"/>
      <c r="U25" s="720"/>
      <c r="V25" s="720"/>
      <c r="W25" s="720"/>
      <c r="X25" s="720"/>
      <c r="Y25" s="720"/>
      <c r="Z25" s="5694"/>
      <c r="AA25" s="5694"/>
      <c r="AB25" s="3762"/>
      <c r="AC25" s="719"/>
      <c r="AD25" s="642"/>
      <c r="AE25" s="642"/>
      <c r="AF25" s="642"/>
      <c r="AG25" s="642"/>
    </row>
    <row r="26" spans="1:33" s="143" customFormat="1" ht="11.1" customHeight="1">
      <c r="A26" s="250"/>
      <c r="B26" s="169">
        <v>9.1999999999999993</v>
      </c>
      <c r="C26" s="170" t="s">
        <v>6</v>
      </c>
      <c r="D26" s="172"/>
      <c r="E26" s="172"/>
      <c r="F26" s="172"/>
      <c r="G26" s="172"/>
      <c r="H26" s="172"/>
      <c r="I26" s="172"/>
      <c r="J26" s="172"/>
      <c r="K26" s="172"/>
      <c r="L26" s="172"/>
      <c r="M26" s="172"/>
      <c r="N26" s="172"/>
      <c r="O26" s="172"/>
      <c r="P26" s="172"/>
      <c r="Q26" s="172"/>
      <c r="R26" s="5634" t="s">
        <v>37</v>
      </c>
      <c r="S26" s="5695"/>
      <c r="T26" s="5696"/>
      <c r="U26" s="5696"/>
      <c r="V26" s="5696"/>
      <c r="W26" s="5696"/>
      <c r="X26" s="5696"/>
      <c r="Y26" s="5696"/>
      <c r="Z26" s="5696"/>
      <c r="AA26" s="5697"/>
      <c r="AB26" s="1626"/>
      <c r="AC26" s="719"/>
      <c r="AD26" s="642"/>
      <c r="AE26" s="642"/>
      <c r="AF26" s="642"/>
      <c r="AG26" s="642"/>
    </row>
    <row r="27" spans="1:33" s="143" customFormat="1" ht="11.1" customHeight="1">
      <c r="A27" s="250"/>
      <c r="B27" s="169"/>
      <c r="C27" s="174" t="s">
        <v>7</v>
      </c>
      <c r="D27" s="172"/>
      <c r="E27" s="172"/>
      <c r="F27" s="172"/>
      <c r="G27" s="172"/>
      <c r="H27" s="172"/>
      <c r="I27" s="172"/>
      <c r="J27" s="172"/>
      <c r="K27" s="172"/>
      <c r="L27" s="172"/>
      <c r="M27" s="172"/>
      <c r="N27" s="172"/>
      <c r="O27" s="172"/>
      <c r="P27" s="172"/>
      <c r="Q27" s="172"/>
      <c r="R27" s="5634"/>
      <c r="S27" s="5698"/>
      <c r="T27" s="5699"/>
      <c r="U27" s="5699"/>
      <c r="V27" s="5699"/>
      <c r="W27" s="5699"/>
      <c r="X27" s="5699"/>
      <c r="Y27" s="5699"/>
      <c r="Z27" s="5699"/>
      <c r="AA27" s="5700"/>
      <c r="AB27" s="1626"/>
      <c r="AC27" s="719"/>
      <c r="AD27" s="642"/>
      <c r="AE27" s="642"/>
      <c r="AF27" s="642"/>
      <c r="AG27" s="642"/>
    </row>
    <row r="28" spans="1:33" s="143" customFormat="1" ht="18.45" customHeight="1">
      <c r="A28" s="716"/>
      <c r="B28" s="389"/>
      <c r="C28" s="390"/>
      <c r="D28" s="391"/>
      <c r="E28" s="391"/>
      <c r="F28" s="391"/>
      <c r="G28" s="391"/>
      <c r="H28" s="391"/>
      <c r="I28" s="391"/>
      <c r="J28" s="391"/>
      <c r="K28" s="1024"/>
      <c r="L28" s="1024"/>
      <c r="M28" s="1024"/>
      <c r="N28" s="1024"/>
      <c r="O28" s="391"/>
      <c r="P28" s="391"/>
      <c r="Q28" s="391"/>
      <c r="R28" s="391"/>
      <c r="S28" s="721"/>
      <c r="T28" s="721"/>
      <c r="U28" s="721"/>
      <c r="V28" s="721"/>
      <c r="W28" s="721"/>
      <c r="X28" s="721"/>
      <c r="Y28" s="721"/>
      <c r="Z28" s="721"/>
      <c r="AA28" s="721"/>
      <c r="AB28" s="3764"/>
      <c r="AC28" s="722"/>
      <c r="AD28" s="642"/>
      <c r="AE28" s="642"/>
      <c r="AF28" s="642"/>
      <c r="AG28" s="642"/>
    </row>
    <row r="29" spans="1:33" s="143" customFormat="1" ht="19.2" customHeight="1">
      <c r="A29" s="250"/>
      <c r="B29" s="169"/>
      <c r="C29" s="172"/>
      <c r="D29" s="172"/>
      <c r="E29" s="172"/>
      <c r="F29" s="172"/>
      <c r="G29" s="172"/>
      <c r="H29" s="172"/>
      <c r="I29" s="172"/>
      <c r="J29" s="172"/>
      <c r="K29" s="172"/>
      <c r="L29" s="172"/>
      <c r="M29" s="172"/>
      <c r="N29" s="172"/>
      <c r="O29" s="172"/>
      <c r="P29" s="172"/>
      <c r="Q29" s="172"/>
      <c r="R29" s="172"/>
      <c r="S29" s="720"/>
      <c r="T29" s="720"/>
      <c r="U29" s="720"/>
      <c r="V29" s="720"/>
      <c r="W29" s="720"/>
      <c r="X29" s="720"/>
      <c r="Y29" s="720"/>
      <c r="Z29" s="5694"/>
      <c r="AA29" s="5694"/>
      <c r="AB29" s="3762"/>
      <c r="AC29" s="719"/>
      <c r="AD29" s="642"/>
      <c r="AE29" s="642"/>
      <c r="AF29" s="642"/>
      <c r="AG29" s="642"/>
    </row>
    <row r="30" spans="1:33" s="143" customFormat="1" ht="11.1" customHeight="1">
      <c r="A30" s="250"/>
      <c r="B30" s="169">
        <v>9.3000000000000007</v>
      </c>
      <c r="C30" s="170" t="s">
        <v>8</v>
      </c>
      <c r="D30" s="172"/>
      <c r="E30" s="172"/>
      <c r="F30" s="172"/>
      <c r="G30" s="172"/>
      <c r="H30" s="172"/>
      <c r="I30" s="172"/>
      <c r="J30" s="172"/>
      <c r="K30" s="172"/>
      <c r="L30" s="172"/>
      <c r="M30" s="172"/>
      <c r="N30" s="172"/>
      <c r="O30" s="172"/>
      <c r="P30" s="172"/>
      <c r="Q30" s="172"/>
      <c r="R30" s="5634" t="s">
        <v>38</v>
      </c>
      <c r="S30" s="5695"/>
      <c r="T30" s="5696"/>
      <c r="U30" s="5696"/>
      <c r="V30" s="5696"/>
      <c r="W30" s="5696"/>
      <c r="X30" s="5696"/>
      <c r="Y30" s="5696"/>
      <c r="Z30" s="5696"/>
      <c r="AA30" s="5697"/>
      <c r="AB30" s="1626"/>
      <c r="AC30" s="719"/>
      <c r="AD30" s="642"/>
      <c r="AE30" s="642"/>
      <c r="AF30" s="642"/>
      <c r="AG30" s="642"/>
    </row>
    <row r="31" spans="1:33" s="143" customFormat="1" ht="11.1" customHeight="1">
      <c r="A31" s="250"/>
      <c r="B31" s="169"/>
      <c r="C31" s="174" t="s">
        <v>9</v>
      </c>
      <c r="D31" s="172"/>
      <c r="E31" s="172"/>
      <c r="F31" s="172"/>
      <c r="G31" s="172"/>
      <c r="H31" s="172"/>
      <c r="I31" s="172"/>
      <c r="J31" s="172"/>
      <c r="K31" s="172"/>
      <c r="L31" s="172"/>
      <c r="M31" s="172"/>
      <c r="N31" s="172"/>
      <c r="O31" s="172"/>
      <c r="P31" s="172"/>
      <c r="Q31" s="172"/>
      <c r="R31" s="5634"/>
      <c r="S31" s="5698"/>
      <c r="T31" s="5699"/>
      <c r="U31" s="5699"/>
      <c r="V31" s="5699"/>
      <c r="W31" s="5699"/>
      <c r="X31" s="5699"/>
      <c r="Y31" s="5699"/>
      <c r="Z31" s="5699"/>
      <c r="AA31" s="5700"/>
      <c r="AB31" s="1626"/>
      <c r="AC31" s="719"/>
      <c r="AD31" s="642"/>
      <c r="AE31" s="642"/>
      <c r="AF31" s="642"/>
      <c r="AG31" s="642"/>
    </row>
    <row r="32" spans="1:33" s="143" customFormat="1" ht="18.45" customHeight="1">
      <c r="A32" s="716"/>
      <c r="B32" s="389"/>
      <c r="C32" s="390"/>
      <c r="D32" s="391"/>
      <c r="E32" s="391"/>
      <c r="F32" s="391"/>
      <c r="G32" s="391"/>
      <c r="H32" s="391"/>
      <c r="I32" s="391"/>
      <c r="J32" s="391"/>
      <c r="K32" s="1024"/>
      <c r="L32" s="1024"/>
      <c r="M32" s="1024"/>
      <c r="N32" s="1024"/>
      <c r="O32" s="391"/>
      <c r="P32" s="391"/>
      <c r="Q32" s="391"/>
      <c r="R32" s="391"/>
      <c r="S32" s="721"/>
      <c r="T32" s="721"/>
      <c r="U32" s="721"/>
      <c r="V32" s="721"/>
      <c r="W32" s="721"/>
      <c r="X32" s="721"/>
      <c r="Y32" s="721"/>
      <c r="Z32" s="721"/>
      <c r="AA32" s="721"/>
      <c r="AB32" s="3764"/>
      <c r="AC32" s="722"/>
      <c r="AD32" s="642"/>
      <c r="AE32" s="642"/>
      <c r="AF32" s="642"/>
      <c r="AG32" s="642"/>
    </row>
    <row r="33" spans="1:33" s="143" customFormat="1" ht="19.2" customHeight="1">
      <c r="A33" s="250"/>
      <c r="B33" s="169"/>
      <c r="C33" s="172"/>
      <c r="D33" s="172"/>
      <c r="E33" s="172"/>
      <c r="F33" s="172"/>
      <c r="G33" s="172"/>
      <c r="H33" s="172"/>
      <c r="I33" s="172"/>
      <c r="J33" s="172"/>
      <c r="K33" s="172"/>
      <c r="L33" s="172"/>
      <c r="M33" s="172"/>
      <c r="N33" s="172"/>
      <c r="O33" s="172"/>
      <c r="P33" s="172"/>
      <c r="Q33" s="172"/>
      <c r="R33" s="172"/>
      <c r="S33" s="720"/>
      <c r="T33" s="720"/>
      <c r="U33" s="720"/>
      <c r="V33" s="720"/>
      <c r="W33" s="720"/>
      <c r="X33" s="720"/>
      <c r="Y33" s="720"/>
      <c r="Z33" s="5694"/>
      <c r="AA33" s="5694"/>
      <c r="AB33" s="3762"/>
      <c r="AC33" s="719"/>
      <c r="AD33" s="642"/>
      <c r="AE33" s="642"/>
      <c r="AF33" s="642"/>
      <c r="AG33" s="642"/>
    </row>
    <row r="34" spans="1:33" s="143" customFormat="1" ht="11.1" customHeight="1">
      <c r="A34" s="250"/>
      <c r="B34" s="169">
        <v>9.4</v>
      </c>
      <c r="C34" s="170" t="s">
        <v>1530</v>
      </c>
      <c r="D34" s="172"/>
      <c r="E34" s="172"/>
      <c r="F34" s="172"/>
      <c r="G34" s="172"/>
      <c r="H34" s="172"/>
      <c r="I34" s="172"/>
      <c r="J34" s="172"/>
      <c r="K34" s="172"/>
      <c r="L34" s="172"/>
      <c r="M34" s="172"/>
      <c r="N34" s="172"/>
      <c r="O34" s="172"/>
      <c r="P34" s="172"/>
      <c r="Q34" s="172"/>
      <c r="R34" s="5634" t="s">
        <v>39</v>
      </c>
      <c r="S34" s="5732"/>
      <c r="T34" s="5733"/>
      <c r="U34" s="5733"/>
      <c r="V34" s="5733"/>
      <c r="W34" s="5733"/>
      <c r="X34" s="5733"/>
      <c r="Y34" s="5733"/>
      <c r="Z34" s="5733"/>
      <c r="AA34" s="5734"/>
      <c r="AB34" s="1626"/>
      <c r="AC34" s="719"/>
      <c r="AD34" s="642"/>
      <c r="AE34" s="642"/>
      <c r="AF34" s="642"/>
      <c r="AG34" s="642"/>
    </row>
    <row r="35" spans="1:33" s="143" customFormat="1" ht="11.1" customHeight="1">
      <c r="A35" s="250"/>
      <c r="B35" s="169"/>
      <c r="C35" s="174" t="s">
        <v>1427</v>
      </c>
      <c r="D35" s="172"/>
      <c r="E35" s="172"/>
      <c r="F35" s="172"/>
      <c r="G35" s="172"/>
      <c r="H35" s="172"/>
      <c r="I35" s="172"/>
      <c r="J35" s="172"/>
      <c r="K35" s="172"/>
      <c r="L35" s="172"/>
      <c r="M35" s="172"/>
      <c r="N35" s="172"/>
      <c r="O35" s="172"/>
      <c r="P35" s="172"/>
      <c r="Q35" s="172"/>
      <c r="R35" s="5634"/>
      <c r="S35" s="5735"/>
      <c r="T35" s="5736"/>
      <c r="U35" s="5736"/>
      <c r="V35" s="5736"/>
      <c r="W35" s="5736"/>
      <c r="X35" s="5736"/>
      <c r="Y35" s="5736"/>
      <c r="Z35" s="5736"/>
      <c r="AA35" s="5737"/>
      <c r="AB35" s="1626"/>
      <c r="AC35" s="719"/>
      <c r="AD35" s="642"/>
      <c r="AE35" s="642"/>
      <c r="AF35" s="642"/>
      <c r="AG35" s="642"/>
    </row>
    <row r="36" spans="1:33" s="143" customFormat="1" ht="18.45" customHeight="1">
      <c r="A36" s="716"/>
      <c r="B36" s="389"/>
      <c r="C36" s="391"/>
      <c r="D36" s="391"/>
      <c r="E36" s="391"/>
      <c r="F36" s="391"/>
      <c r="G36" s="391"/>
      <c r="H36" s="391"/>
      <c r="I36" s="391"/>
      <c r="J36" s="391"/>
      <c r="K36" s="1024"/>
      <c r="L36" s="1024"/>
      <c r="M36" s="1024"/>
      <c r="N36" s="1024"/>
      <c r="O36" s="391"/>
      <c r="P36" s="391"/>
      <c r="Q36" s="391"/>
      <c r="R36" s="391"/>
      <c r="S36" s="721"/>
      <c r="T36" s="721"/>
      <c r="U36" s="721"/>
      <c r="V36" s="721"/>
      <c r="W36" s="721"/>
      <c r="X36" s="721"/>
      <c r="Y36" s="721"/>
      <c r="Z36" s="721"/>
      <c r="AA36" s="721"/>
      <c r="AB36" s="3764"/>
      <c r="AC36" s="722"/>
      <c r="AD36" s="642"/>
      <c r="AE36" s="642"/>
      <c r="AF36" s="642"/>
      <c r="AG36" s="642"/>
    </row>
    <row r="37" spans="1:33" s="143" customFormat="1" ht="19.2" customHeight="1">
      <c r="A37" s="250"/>
      <c r="B37" s="169"/>
      <c r="C37" s="172"/>
      <c r="D37" s="172"/>
      <c r="E37" s="172"/>
      <c r="F37" s="172"/>
      <c r="G37" s="172"/>
      <c r="H37" s="172"/>
      <c r="I37" s="172"/>
      <c r="J37" s="172"/>
      <c r="K37" s="172"/>
      <c r="L37" s="172"/>
      <c r="M37" s="172"/>
      <c r="N37" s="172"/>
      <c r="O37" s="172"/>
      <c r="P37" s="172"/>
      <c r="Q37" s="172"/>
      <c r="R37" s="172"/>
      <c r="S37" s="720"/>
      <c r="T37" s="720"/>
      <c r="U37" s="720"/>
      <c r="V37" s="720"/>
      <c r="W37" s="720"/>
      <c r="X37" s="720"/>
      <c r="Y37" s="720"/>
      <c r="Z37" s="5694"/>
      <c r="AA37" s="5694"/>
      <c r="AB37" s="3762"/>
      <c r="AC37" s="719"/>
      <c r="AD37" s="642"/>
      <c r="AE37" s="642"/>
      <c r="AF37" s="642"/>
      <c r="AG37" s="642"/>
    </row>
    <row r="38" spans="1:33" s="143" customFormat="1" ht="11.1" customHeight="1">
      <c r="A38" s="250"/>
      <c r="B38" s="169">
        <v>9.5</v>
      </c>
      <c r="C38" s="170" t="s">
        <v>10</v>
      </c>
      <c r="D38" s="172"/>
      <c r="E38" s="172"/>
      <c r="F38" s="172"/>
      <c r="G38" s="172"/>
      <c r="H38" s="172"/>
      <c r="I38" s="172"/>
      <c r="J38" s="172"/>
      <c r="K38" s="172"/>
      <c r="L38" s="172"/>
      <c r="M38" s="172"/>
      <c r="N38" s="172"/>
      <c r="O38" s="172"/>
      <c r="P38" s="172"/>
      <c r="Q38" s="172"/>
      <c r="R38" s="5634" t="s">
        <v>40</v>
      </c>
      <c r="S38" s="5695"/>
      <c r="T38" s="5696"/>
      <c r="U38" s="5696"/>
      <c r="V38" s="5696"/>
      <c r="W38" s="5696"/>
      <c r="X38" s="5696"/>
      <c r="Y38" s="5696"/>
      <c r="Z38" s="5696"/>
      <c r="AA38" s="5697"/>
      <c r="AB38" s="1626"/>
      <c r="AC38" s="719"/>
      <c r="AD38" s="642"/>
      <c r="AE38" s="642"/>
      <c r="AF38" s="642"/>
      <c r="AG38" s="642"/>
    </row>
    <row r="39" spans="1:33" s="143" customFormat="1" ht="11.1" customHeight="1">
      <c r="A39" s="250"/>
      <c r="B39" s="169"/>
      <c r="C39" s="174" t="s">
        <v>11</v>
      </c>
      <c r="D39" s="172"/>
      <c r="E39" s="172"/>
      <c r="F39" s="172"/>
      <c r="G39" s="172"/>
      <c r="H39" s="172"/>
      <c r="I39" s="172"/>
      <c r="J39" s="172"/>
      <c r="K39" s="172"/>
      <c r="L39" s="172"/>
      <c r="M39" s="172"/>
      <c r="N39" s="172"/>
      <c r="O39" s="172"/>
      <c r="P39" s="172"/>
      <c r="Q39" s="172"/>
      <c r="R39" s="5634"/>
      <c r="S39" s="5698"/>
      <c r="T39" s="5699"/>
      <c r="U39" s="5699"/>
      <c r="V39" s="5699"/>
      <c r="W39" s="5699"/>
      <c r="X39" s="5699"/>
      <c r="Y39" s="5699"/>
      <c r="Z39" s="5699"/>
      <c r="AA39" s="5700"/>
      <c r="AB39" s="1626"/>
      <c r="AC39" s="719"/>
      <c r="AD39" s="642"/>
      <c r="AE39" s="642"/>
      <c r="AF39" s="642"/>
      <c r="AG39" s="642"/>
    </row>
    <row r="40" spans="1:33" s="143" customFormat="1" ht="19.2" customHeight="1">
      <c r="A40" s="716"/>
      <c r="B40" s="389"/>
      <c r="C40" s="391"/>
      <c r="D40" s="391"/>
      <c r="E40" s="391"/>
      <c r="F40" s="391"/>
      <c r="G40" s="391"/>
      <c r="H40" s="391"/>
      <c r="I40" s="391"/>
      <c r="J40" s="391"/>
      <c r="K40" s="1024"/>
      <c r="L40" s="1024"/>
      <c r="M40" s="1024"/>
      <c r="N40" s="1024"/>
      <c r="O40" s="391"/>
      <c r="P40" s="391"/>
      <c r="Q40" s="391"/>
      <c r="R40" s="391"/>
      <c r="S40" s="721"/>
      <c r="T40" s="721"/>
      <c r="U40" s="721"/>
      <c r="V40" s="721"/>
      <c r="W40" s="721"/>
      <c r="X40" s="721"/>
      <c r="Y40" s="721"/>
      <c r="Z40" s="721"/>
      <c r="AA40" s="721"/>
      <c r="AB40" s="3764"/>
      <c r="AC40" s="722"/>
      <c r="AD40" s="642"/>
      <c r="AE40" s="642"/>
      <c r="AF40" s="642"/>
      <c r="AG40" s="642"/>
    </row>
    <row r="41" spans="1:33" s="143" customFormat="1" ht="18.45" customHeight="1">
      <c r="A41" s="250"/>
      <c r="B41" s="169"/>
      <c r="C41" s="172"/>
      <c r="D41" s="172"/>
      <c r="E41" s="172"/>
      <c r="F41" s="172"/>
      <c r="G41" s="172"/>
      <c r="H41" s="172"/>
      <c r="I41" s="172"/>
      <c r="J41" s="172"/>
      <c r="K41" s="172"/>
      <c r="L41" s="172"/>
      <c r="M41" s="172"/>
      <c r="N41" s="172"/>
      <c r="O41" s="172"/>
      <c r="P41" s="172"/>
      <c r="Q41" s="172"/>
      <c r="R41" s="172"/>
      <c r="S41" s="720"/>
      <c r="T41" s="720"/>
      <c r="U41" s="720"/>
      <c r="V41" s="720"/>
      <c r="W41" s="720"/>
      <c r="X41" s="720"/>
      <c r="Y41" s="720"/>
      <c r="Z41" s="5694"/>
      <c r="AA41" s="5694"/>
      <c r="AB41" s="3762"/>
      <c r="AC41" s="719"/>
      <c r="AD41" s="642"/>
      <c r="AE41" s="642"/>
      <c r="AF41" s="642"/>
      <c r="AG41" s="642"/>
    </row>
    <row r="42" spans="1:33" s="143" customFormat="1" ht="11.1" customHeight="1">
      <c r="A42" s="250"/>
      <c r="B42" s="169">
        <v>9.6</v>
      </c>
      <c r="C42" s="170" t="s">
        <v>12</v>
      </c>
      <c r="D42" s="172"/>
      <c r="E42" s="172"/>
      <c r="F42" s="172"/>
      <c r="G42" s="172"/>
      <c r="H42" s="172"/>
      <c r="I42" s="172"/>
      <c r="J42" s="172"/>
      <c r="K42" s="172"/>
      <c r="L42" s="172"/>
      <c r="M42" s="172"/>
      <c r="N42" s="172"/>
      <c r="O42" s="172"/>
      <c r="P42" s="172"/>
      <c r="Q42" s="172"/>
      <c r="R42" s="5634" t="s">
        <v>41</v>
      </c>
      <c r="S42" s="5695"/>
      <c r="T42" s="5696"/>
      <c r="U42" s="5696"/>
      <c r="V42" s="5696"/>
      <c r="W42" s="5696"/>
      <c r="X42" s="5696"/>
      <c r="Y42" s="5696"/>
      <c r="Z42" s="5696"/>
      <c r="AA42" s="5697"/>
      <c r="AB42" s="1626"/>
      <c r="AC42" s="719"/>
      <c r="AD42" s="642"/>
      <c r="AE42" s="642"/>
      <c r="AF42" s="642"/>
      <c r="AG42" s="642"/>
    </row>
    <row r="43" spans="1:33" s="143" customFormat="1" ht="11.1" customHeight="1">
      <c r="A43" s="250"/>
      <c r="B43" s="169"/>
      <c r="C43" s="174" t="s">
        <v>13</v>
      </c>
      <c r="D43" s="172"/>
      <c r="E43" s="172"/>
      <c r="F43" s="172"/>
      <c r="G43" s="172"/>
      <c r="H43" s="172"/>
      <c r="I43" s="172"/>
      <c r="J43" s="172"/>
      <c r="K43" s="172"/>
      <c r="L43" s="172"/>
      <c r="M43" s="172"/>
      <c r="N43" s="172"/>
      <c r="O43" s="172"/>
      <c r="P43" s="172"/>
      <c r="Q43" s="172"/>
      <c r="R43" s="5634"/>
      <c r="S43" s="5698"/>
      <c r="T43" s="5699"/>
      <c r="U43" s="5699"/>
      <c r="V43" s="5699"/>
      <c r="W43" s="5699"/>
      <c r="X43" s="5699"/>
      <c r="Y43" s="5699"/>
      <c r="Z43" s="5699"/>
      <c r="AA43" s="5700"/>
      <c r="AB43" s="1626"/>
      <c r="AC43" s="719"/>
      <c r="AD43" s="642"/>
      <c r="AE43" s="642"/>
      <c r="AF43" s="642"/>
      <c r="AG43" s="642"/>
    </row>
    <row r="44" spans="1:33" s="143" customFormat="1" ht="18.45" customHeight="1">
      <c r="A44" s="716"/>
      <c r="B44" s="389"/>
      <c r="C44" s="391"/>
      <c r="D44" s="391"/>
      <c r="E44" s="391"/>
      <c r="F44" s="391"/>
      <c r="G44" s="391"/>
      <c r="H44" s="391"/>
      <c r="I44" s="391"/>
      <c r="J44" s="391"/>
      <c r="K44" s="1024"/>
      <c r="L44" s="1024"/>
      <c r="M44" s="1024"/>
      <c r="N44" s="1024"/>
      <c r="O44" s="391"/>
      <c r="P44" s="391"/>
      <c r="Q44" s="391"/>
      <c r="R44" s="391"/>
      <c r="S44" s="721"/>
      <c r="T44" s="721"/>
      <c r="U44" s="721"/>
      <c r="V44" s="721"/>
      <c r="W44" s="721"/>
      <c r="X44" s="721"/>
      <c r="Y44" s="721"/>
      <c r="Z44" s="721"/>
      <c r="AA44" s="721"/>
      <c r="AB44" s="3764"/>
      <c r="AC44" s="722"/>
      <c r="AD44" s="642"/>
      <c r="AE44" s="642"/>
      <c r="AF44" s="642"/>
      <c r="AG44" s="642"/>
    </row>
    <row r="45" spans="1:33" s="143" customFormat="1" ht="19.2" customHeight="1">
      <c r="A45" s="250"/>
      <c r="B45" s="169"/>
      <c r="C45" s="172"/>
      <c r="D45" s="172"/>
      <c r="E45" s="172"/>
      <c r="F45" s="172"/>
      <c r="G45" s="172"/>
      <c r="H45" s="172"/>
      <c r="I45" s="172"/>
      <c r="J45" s="172"/>
      <c r="K45" s="172"/>
      <c r="L45" s="172"/>
      <c r="M45" s="172"/>
      <c r="N45" s="172"/>
      <c r="O45" s="172"/>
      <c r="P45" s="172"/>
      <c r="Q45" s="172"/>
      <c r="R45" s="172"/>
      <c r="S45" s="720"/>
      <c r="T45" s="720"/>
      <c r="U45" s="720"/>
      <c r="V45" s="720"/>
      <c r="W45" s="720"/>
      <c r="X45" s="720"/>
      <c r="Y45" s="720"/>
      <c r="Z45" s="5694"/>
      <c r="AA45" s="5694"/>
      <c r="AB45" s="3762"/>
      <c r="AC45" s="719"/>
      <c r="AD45" s="642"/>
      <c r="AE45" s="642"/>
      <c r="AF45" s="642"/>
      <c r="AG45" s="642"/>
    </row>
    <row r="46" spans="1:33" s="143" customFormat="1" ht="11.1" customHeight="1">
      <c r="A46" s="250"/>
      <c r="B46" s="169">
        <v>9.6999999999999993</v>
      </c>
      <c r="C46" s="170" t="s">
        <v>14</v>
      </c>
      <c r="D46" s="172"/>
      <c r="E46" s="172"/>
      <c r="F46" s="172"/>
      <c r="G46" s="172"/>
      <c r="H46" s="172"/>
      <c r="I46" s="172"/>
      <c r="J46" s="172"/>
      <c r="K46" s="172"/>
      <c r="L46" s="172"/>
      <c r="M46" s="172"/>
      <c r="N46" s="172"/>
      <c r="O46" s="172"/>
      <c r="P46" s="172"/>
      <c r="Q46" s="172"/>
      <c r="R46" s="5634" t="s">
        <v>42</v>
      </c>
      <c r="S46" s="5695"/>
      <c r="T46" s="5696"/>
      <c r="U46" s="5696"/>
      <c r="V46" s="5696"/>
      <c r="W46" s="5696"/>
      <c r="X46" s="5696"/>
      <c r="Y46" s="5696"/>
      <c r="Z46" s="5696"/>
      <c r="AA46" s="5697"/>
      <c r="AB46" s="1626"/>
      <c r="AC46" s="719"/>
      <c r="AD46" s="642"/>
      <c r="AE46" s="642"/>
      <c r="AF46" s="642"/>
      <c r="AG46" s="642"/>
    </row>
    <row r="47" spans="1:33" s="143" customFormat="1" ht="11.1" customHeight="1">
      <c r="A47" s="250"/>
      <c r="B47" s="169"/>
      <c r="C47" s="174" t="s">
        <v>15</v>
      </c>
      <c r="D47" s="172"/>
      <c r="E47" s="172"/>
      <c r="F47" s="172"/>
      <c r="G47" s="172"/>
      <c r="H47" s="172"/>
      <c r="I47" s="172"/>
      <c r="J47" s="172"/>
      <c r="K47" s="172"/>
      <c r="L47" s="172"/>
      <c r="M47" s="172"/>
      <c r="N47" s="172"/>
      <c r="O47" s="172"/>
      <c r="P47" s="172"/>
      <c r="Q47" s="172"/>
      <c r="R47" s="5634"/>
      <c r="S47" s="5698"/>
      <c r="T47" s="5699"/>
      <c r="U47" s="5699"/>
      <c r="V47" s="5699"/>
      <c r="W47" s="5699"/>
      <c r="X47" s="5699"/>
      <c r="Y47" s="5699"/>
      <c r="Z47" s="5699"/>
      <c r="AA47" s="5700"/>
      <c r="AB47" s="1626"/>
      <c r="AC47" s="719"/>
      <c r="AD47" s="642"/>
      <c r="AE47" s="642"/>
      <c r="AF47" s="642"/>
      <c r="AG47" s="642"/>
    </row>
    <row r="48" spans="1:33" s="143" customFormat="1" ht="18.45" customHeight="1">
      <c r="A48" s="716"/>
      <c r="B48" s="389"/>
      <c r="C48" s="391"/>
      <c r="D48" s="391"/>
      <c r="E48" s="391"/>
      <c r="F48" s="391"/>
      <c r="G48" s="391"/>
      <c r="H48" s="391"/>
      <c r="I48" s="391"/>
      <c r="J48" s="391"/>
      <c r="K48" s="1024"/>
      <c r="L48" s="1024"/>
      <c r="M48" s="1024"/>
      <c r="N48" s="1024"/>
      <c r="O48" s="391"/>
      <c r="P48" s="391"/>
      <c r="Q48" s="391"/>
      <c r="R48" s="391"/>
      <c r="S48" s="721"/>
      <c r="T48" s="721"/>
      <c r="U48" s="721"/>
      <c r="V48" s="721"/>
      <c r="W48" s="721"/>
      <c r="X48" s="721"/>
      <c r="Y48" s="721"/>
      <c r="Z48" s="721"/>
      <c r="AA48" s="721"/>
      <c r="AB48" s="3764"/>
      <c r="AC48" s="722"/>
      <c r="AD48" s="642"/>
      <c r="AE48" s="642"/>
      <c r="AF48" s="642"/>
      <c r="AG48" s="642"/>
    </row>
    <row r="49" spans="1:33" s="143" customFormat="1" ht="19.2" customHeight="1">
      <c r="A49" s="250"/>
      <c r="B49" s="169"/>
      <c r="C49" s="172"/>
      <c r="D49" s="172"/>
      <c r="E49" s="172"/>
      <c r="F49" s="172"/>
      <c r="G49" s="172"/>
      <c r="H49" s="172"/>
      <c r="I49" s="172"/>
      <c r="J49" s="172"/>
      <c r="K49" s="172"/>
      <c r="L49" s="172"/>
      <c r="M49" s="172"/>
      <c r="N49" s="172"/>
      <c r="O49" s="172"/>
      <c r="P49" s="172"/>
      <c r="Q49" s="172"/>
      <c r="R49" s="172"/>
      <c r="S49" s="720"/>
      <c r="T49" s="720"/>
      <c r="U49" s="720"/>
      <c r="V49" s="720"/>
      <c r="W49" s="720"/>
      <c r="X49" s="720"/>
      <c r="Y49" s="720"/>
      <c r="Z49" s="5694"/>
      <c r="AA49" s="5694"/>
      <c r="AB49" s="3762"/>
      <c r="AC49" s="719"/>
      <c r="AD49" s="642"/>
      <c r="AE49" s="642"/>
      <c r="AF49" s="642"/>
      <c r="AG49" s="642"/>
    </row>
    <row r="50" spans="1:33" s="143" customFormat="1" ht="11.1" customHeight="1">
      <c r="A50" s="250"/>
      <c r="B50" s="169">
        <v>9.8000000000000007</v>
      </c>
      <c r="C50" s="170" t="s">
        <v>16</v>
      </c>
      <c r="D50" s="172"/>
      <c r="E50" s="172"/>
      <c r="F50" s="172"/>
      <c r="G50" s="172"/>
      <c r="H50" s="172"/>
      <c r="I50" s="172"/>
      <c r="J50" s="172"/>
      <c r="K50" s="172"/>
      <c r="L50" s="172"/>
      <c r="M50" s="172"/>
      <c r="N50" s="172"/>
      <c r="O50" s="172"/>
      <c r="P50" s="172"/>
      <c r="Q50" s="172"/>
      <c r="R50" s="5634" t="s">
        <v>48</v>
      </c>
      <c r="S50" s="5695"/>
      <c r="T50" s="5696"/>
      <c r="U50" s="5696"/>
      <c r="V50" s="5696"/>
      <c r="W50" s="5696"/>
      <c r="X50" s="5696"/>
      <c r="Y50" s="5696"/>
      <c r="Z50" s="5696"/>
      <c r="AA50" s="5697"/>
      <c r="AB50" s="1626"/>
      <c r="AC50" s="719"/>
      <c r="AD50" s="642"/>
      <c r="AE50" s="642"/>
      <c r="AF50" s="642"/>
      <c r="AG50" s="642"/>
    </row>
    <row r="51" spans="1:33" s="143" customFormat="1" ht="11.1" customHeight="1">
      <c r="A51" s="250"/>
      <c r="B51" s="169"/>
      <c r="C51" s="174" t="s">
        <v>484</v>
      </c>
      <c r="D51" s="172"/>
      <c r="E51" s="172"/>
      <c r="F51" s="172"/>
      <c r="G51" s="172"/>
      <c r="H51" s="172"/>
      <c r="I51" s="172"/>
      <c r="J51" s="172"/>
      <c r="K51" s="172"/>
      <c r="L51" s="172"/>
      <c r="M51" s="172"/>
      <c r="N51" s="172"/>
      <c r="O51" s="172"/>
      <c r="P51" s="172"/>
      <c r="Q51" s="172"/>
      <c r="R51" s="5634"/>
      <c r="S51" s="5698"/>
      <c r="T51" s="5699"/>
      <c r="U51" s="5699"/>
      <c r="V51" s="5699"/>
      <c r="W51" s="5699"/>
      <c r="X51" s="5699"/>
      <c r="Y51" s="5699"/>
      <c r="Z51" s="5699"/>
      <c r="AA51" s="5700"/>
      <c r="AB51" s="1626"/>
      <c r="AC51" s="719"/>
      <c r="AD51" s="642"/>
      <c r="AE51" s="642"/>
      <c r="AF51" s="642"/>
      <c r="AG51" s="642"/>
    </row>
    <row r="52" spans="1:33" s="143" customFormat="1" ht="18.45" customHeight="1">
      <c r="A52" s="397"/>
      <c r="B52" s="240"/>
      <c r="C52" s="248"/>
      <c r="D52" s="233"/>
      <c r="E52" s="236"/>
      <c r="F52" s="236"/>
      <c r="G52" s="236"/>
      <c r="H52" s="236"/>
      <c r="I52" s="236"/>
      <c r="J52" s="236"/>
      <c r="K52" s="1025"/>
      <c r="L52" s="1025"/>
      <c r="M52" s="1025"/>
      <c r="N52" s="1025"/>
      <c r="O52" s="236"/>
      <c r="P52" s="236"/>
      <c r="Q52" s="236"/>
      <c r="R52" s="236"/>
      <c r="S52" s="723"/>
      <c r="T52" s="723"/>
      <c r="U52" s="723"/>
      <c r="V52" s="723"/>
      <c r="W52" s="723"/>
      <c r="X52" s="723"/>
      <c r="Y52" s="723"/>
      <c r="Z52" s="723"/>
      <c r="AA52" s="723"/>
      <c r="AB52" s="3765"/>
      <c r="AC52" s="724"/>
      <c r="AD52" s="642"/>
      <c r="AE52" s="642"/>
      <c r="AF52" s="642"/>
      <c r="AG52" s="642"/>
    </row>
    <row r="53" spans="1:33" s="143" customFormat="1" ht="19.2" customHeight="1">
      <c r="A53" s="250"/>
      <c r="B53" s="169"/>
      <c r="C53" s="178"/>
      <c r="D53" s="174"/>
      <c r="E53" s="174"/>
      <c r="G53" s="172"/>
      <c r="H53" s="172"/>
      <c r="I53" s="172"/>
      <c r="J53" s="172"/>
      <c r="K53" s="172"/>
      <c r="L53" s="172"/>
      <c r="M53" s="172"/>
      <c r="N53" s="172"/>
      <c r="O53" s="172"/>
      <c r="P53" s="172"/>
      <c r="Q53" s="172"/>
      <c r="R53" s="172"/>
      <c r="S53" s="720"/>
      <c r="T53" s="720"/>
      <c r="U53" s="720"/>
      <c r="V53" s="720"/>
      <c r="W53" s="720"/>
      <c r="X53" s="720"/>
      <c r="Y53" s="720"/>
      <c r="Z53" s="5694"/>
      <c r="AA53" s="5694"/>
      <c r="AB53" s="3762"/>
      <c r="AC53" s="719"/>
      <c r="AD53" s="642"/>
      <c r="AE53" s="642"/>
      <c r="AF53" s="642"/>
      <c r="AG53" s="642"/>
    </row>
    <row r="54" spans="1:33" s="143" customFormat="1" ht="11.1" customHeight="1">
      <c r="A54" s="250"/>
      <c r="B54" s="169">
        <v>9.9</v>
      </c>
      <c r="C54" s="170" t="s">
        <v>662</v>
      </c>
      <c r="D54" s="172"/>
      <c r="E54" s="172"/>
      <c r="F54" s="172"/>
      <c r="G54" s="172"/>
      <c r="H54" s="172"/>
      <c r="I54" s="172"/>
      <c r="J54" s="172"/>
      <c r="K54" s="172"/>
      <c r="L54" s="172"/>
      <c r="M54" s="172"/>
      <c r="N54" s="172"/>
      <c r="O54" s="172"/>
      <c r="P54" s="172"/>
      <c r="Q54" s="172"/>
      <c r="R54" s="5634" t="s">
        <v>43</v>
      </c>
      <c r="S54" s="5723"/>
      <c r="T54" s="5696"/>
      <c r="U54" s="5696"/>
      <c r="V54" s="5696"/>
      <c r="W54" s="5696"/>
      <c r="X54" s="5696"/>
      <c r="Y54" s="5696"/>
      <c r="Z54" s="5696"/>
      <c r="AA54" s="5724"/>
      <c r="AB54" s="1626"/>
      <c r="AC54" s="719"/>
      <c r="AD54" s="642"/>
      <c r="AE54" s="642"/>
      <c r="AF54" s="642"/>
      <c r="AG54" s="642"/>
    </row>
    <row r="55" spans="1:33" s="143" customFormat="1" ht="11.1" customHeight="1">
      <c r="A55" s="250"/>
      <c r="B55" s="169"/>
      <c r="C55" s="170" t="s">
        <v>187</v>
      </c>
      <c r="D55" s="172"/>
      <c r="E55" s="172"/>
      <c r="F55" s="172"/>
      <c r="G55" s="172"/>
      <c r="H55" s="172"/>
      <c r="I55" s="172"/>
      <c r="J55" s="172"/>
      <c r="K55" s="172"/>
      <c r="L55" s="172"/>
      <c r="M55" s="172"/>
      <c r="N55" s="172"/>
      <c r="O55" s="172"/>
      <c r="P55" s="172"/>
      <c r="Q55" s="172"/>
      <c r="R55" s="5634"/>
      <c r="S55" s="5698"/>
      <c r="T55" s="5699"/>
      <c r="U55" s="5699"/>
      <c r="V55" s="5699"/>
      <c r="W55" s="5699"/>
      <c r="X55" s="5699"/>
      <c r="Y55" s="5699"/>
      <c r="Z55" s="5699"/>
      <c r="AA55" s="5700"/>
      <c r="AB55" s="1626"/>
      <c r="AC55" s="719"/>
      <c r="AD55" s="642"/>
      <c r="AE55" s="642"/>
      <c r="AF55" s="642"/>
      <c r="AG55" s="642"/>
    </row>
    <row r="56" spans="1:33" s="143" customFormat="1" ht="11.1" customHeight="1">
      <c r="A56" s="250"/>
      <c r="B56" s="169"/>
      <c r="C56" s="180" t="s">
        <v>1428</v>
      </c>
      <c r="D56" s="172"/>
      <c r="E56" s="172"/>
      <c r="F56" s="172"/>
      <c r="G56" s="172"/>
      <c r="H56" s="172"/>
      <c r="I56" s="172"/>
      <c r="J56" s="172"/>
      <c r="K56" s="172"/>
      <c r="L56" s="172"/>
      <c r="M56" s="172"/>
      <c r="N56" s="172"/>
      <c r="O56" s="172"/>
      <c r="P56" s="172"/>
      <c r="Q56" s="172"/>
      <c r="R56" s="172"/>
      <c r="S56" s="725"/>
      <c r="T56" s="725"/>
      <c r="U56" s="725"/>
      <c r="V56" s="725"/>
      <c r="W56" s="725"/>
      <c r="X56" s="725"/>
      <c r="Y56" s="725"/>
      <c r="Z56" s="725"/>
      <c r="AA56" s="725"/>
      <c r="AB56" s="725"/>
      <c r="AC56" s="719"/>
      <c r="AD56" s="642"/>
      <c r="AE56" s="642"/>
      <c r="AF56" s="642"/>
      <c r="AG56" s="642"/>
    </row>
    <row r="57" spans="1:33" s="143" customFormat="1" ht="11.1" customHeight="1">
      <c r="A57" s="250"/>
      <c r="C57" s="180" t="s">
        <v>51</v>
      </c>
      <c r="D57" s="172"/>
      <c r="E57" s="172"/>
      <c r="F57" s="172"/>
      <c r="G57" s="172"/>
      <c r="H57" s="172"/>
      <c r="I57" s="172"/>
      <c r="J57" s="172"/>
      <c r="K57" s="172"/>
      <c r="L57" s="172"/>
      <c r="M57" s="172"/>
      <c r="N57" s="172"/>
      <c r="O57" s="172"/>
      <c r="P57" s="172"/>
      <c r="Q57" s="172"/>
      <c r="AC57" s="719"/>
      <c r="AD57" s="642"/>
      <c r="AE57" s="642"/>
      <c r="AF57" s="642"/>
      <c r="AG57" s="642"/>
    </row>
    <row r="58" spans="1:33" s="143" customFormat="1" ht="18.45" customHeight="1">
      <c r="A58" s="716"/>
      <c r="B58" s="389"/>
      <c r="C58" s="391"/>
      <c r="D58" s="391"/>
      <c r="E58" s="391"/>
      <c r="F58" s="393"/>
      <c r="G58" s="393"/>
      <c r="H58" s="393"/>
      <c r="I58" s="393"/>
      <c r="J58" s="393"/>
      <c r="K58" s="1026"/>
      <c r="L58" s="1026"/>
      <c r="M58" s="1026"/>
      <c r="N58" s="1026"/>
      <c r="O58" s="393"/>
      <c r="P58" s="393"/>
      <c r="Q58" s="393"/>
      <c r="R58" s="393"/>
      <c r="S58" s="726"/>
      <c r="T58" s="721"/>
      <c r="U58" s="721"/>
      <c r="V58" s="721"/>
      <c r="W58" s="721"/>
      <c r="X58" s="721"/>
      <c r="Y58" s="721"/>
      <c r="Z58" s="721"/>
      <c r="AA58" s="721"/>
      <c r="AB58" s="3764"/>
      <c r="AC58" s="722"/>
      <c r="AD58" s="642"/>
      <c r="AE58" s="642"/>
      <c r="AF58" s="642"/>
      <c r="AG58" s="642"/>
    </row>
    <row r="59" spans="1:33" s="2958" customFormat="1" ht="6" customHeight="1">
      <c r="A59" s="2965"/>
      <c r="B59" s="2968"/>
      <c r="C59" s="2971"/>
      <c r="D59" s="2971"/>
      <c r="E59" s="2963"/>
      <c r="F59" s="3037"/>
      <c r="G59" s="3037"/>
      <c r="H59" s="3037"/>
      <c r="I59" s="3037"/>
      <c r="J59" s="3037"/>
      <c r="K59" s="3037"/>
      <c r="L59" s="3037"/>
      <c r="M59" s="3037"/>
      <c r="N59" s="3037"/>
      <c r="O59" s="3037"/>
      <c r="P59" s="3037"/>
      <c r="Q59" s="3037"/>
      <c r="R59" s="3037"/>
      <c r="S59" s="3038"/>
      <c r="T59" s="3039"/>
      <c r="U59" s="3039"/>
      <c r="V59" s="3039"/>
      <c r="W59" s="3039"/>
      <c r="X59" s="3039"/>
      <c r="Y59" s="3039"/>
      <c r="Z59" s="5752" t="s">
        <v>2905</v>
      </c>
      <c r="AA59" s="5753"/>
      <c r="AB59" s="3670"/>
      <c r="AC59" s="2964"/>
      <c r="AD59" s="1687"/>
      <c r="AE59" s="1687"/>
      <c r="AF59" s="1687"/>
    </row>
    <row r="60" spans="1:33" s="2958" customFormat="1" ht="9.75" customHeight="1">
      <c r="A60" s="2965"/>
      <c r="B60" s="2968"/>
      <c r="C60" s="2971"/>
      <c r="D60" s="2971"/>
      <c r="E60" s="2963"/>
      <c r="F60" s="2963"/>
      <c r="G60" s="2963"/>
      <c r="H60" s="2963"/>
      <c r="I60" s="2963"/>
      <c r="J60" s="2963"/>
      <c r="K60" s="2963"/>
      <c r="L60" s="2963"/>
      <c r="M60" s="2963"/>
      <c r="N60" s="2963"/>
      <c r="O60" s="2963"/>
      <c r="P60" s="2963"/>
      <c r="Q60" s="2963"/>
      <c r="R60" s="2963"/>
      <c r="S60" s="3039"/>
      <c r="T60" s="3039"/>
      <c r="U60" s="3039"/>
      <c r="V60" s="3039"/>
      <c r="W60" s="3039"/>
      <c r="X60" s="3039"/>
      <c r="Y60" s="3039"/>
      <c r="Z60" s="5754"/>
      <c r="AA60" s="5754"/>
      <c r="AB60" s="3670"/>
      <c r="AC60" s="2964"/>
      <c r="AD60" s="1687"/>
      <c r="AE60" s="1687"/>
      <c r="AF60" s="1687"/>
    </row>
    <row r="61" spans="1:33" s="2958" customFormat="1" ht="9.75" customHeight="1">
      <c r="A61" s="2965"/>
      <c r="B61" s="3040">
        <v>9.1</v>
      </c>
      <c r="C61" s="2973" t="s">
        <v>2906</v>
      </c>
      <c r="D61" s="2971"/>
      <c r="E61" s="2963"/>
      <c r="F61" s="2963"/>
      <c r="G61" s="2963"/>
      <c r="H61" s="2963"/>
      <c r="I61" s="2963"/>
      <c r="J61" s="2963"/>
      <c r="K61" s="2963"/>
      <c r="L61" s="2963"/>
      <c r="M61" s="2963"/>
      <c r="N61" s="2963"/>
      <c r="O61" s="2963"/>
      <c r="P61" s="2963"/>
      <c r="Q61" s="2963"/>
      <c r="R61" s="5665" t="s">
        <v>36</v>
      </c>
      <c r="S61" s="5755"/>
      <c r="T61" s="5753"/>
      <c r="U61" s="5753"/>
      <c r="V61" s="5753"/>
      <c r="W61" s="5753"/>
      <c r="X61" s="5753"/>
      <c r="Y61" s="5753"/>
      <c r="Z61" s="5753"/>
      <c r="AA61" s="5756"/>
      <c r="AB61" s="3670"/>
      <c r="AC61" s="2964"/>
      <c r="AD61" s="1687"/>
      <c r="AE61" s="1687"/>
      <c r="AF61" s="1687"/>
    </row>
    <row r="62" spans="1:33" s="2958" customFormat="1" ht="9.75" customHeight="1">
      <c r="A62" s="2965"/>
      <c r="B62" s="2968"/>
      <c r="C62" s="2973" t="s">
        <v>3635</v>
      </c>
      <c r="D62" s="2971"/>
      <c r="E62" s="2963"/>
      <c r="F62" s="2963"/>
      <c r="G62" s="2963"/>
      <c r="H62" s="2963"/>
      <c r="I62" s="2963"/>
      <c r="J62" s="2963"/>
      <c r="K62" s="2963"/>
      <c r="L62" s="2963"/>
      <c r="M62" s="2963"/>
      <c r="N62" s="2963"/>
      <c r="O62" s="2963"/>
      <c r="P62" s="2963"/>
      <c r="Q62" s="2963"/>
      <c r="R62" s="5652"/>
      <c r="S62" s="5757"/>
      <c r="T62" s="5754"/>
      <c r="U62" s="5754"/>
      <c r="V62" s="5754"/>
      <c r="W62" s="5754"/>
      <c r="X62" s="5754"/>
      <c r="Y62" s="5754"/>
      <c r="Z62" s="5754"/>
      <c r="AA62" s="5758"/>
      <c r="AB62" s="3670"/>
      <c r="AC62" s="2964"/>
      <c r="AD62" s="1687"/>
      <c r="AE62" s="1687"/>
      <c r="AF62" s="1687"/>
    </row>
    <row r="63" spans="1:33" s="2958" customFormat="1" ht="9.75" customHeight="1">
      <c r="A63" s="2965"/>
      <c r="B63" s="2968"/>
      <c r="C63" s="2972" t="s">
        <v>2907</v>
      </c>
      <c r="D63" s="2971"/>
      <c r="E63" s="2963"/>
      <c r="F63" s="2963"/>
      <c r="G63" s="2963"/>
      <c r="H63" s="2963"/>
      <c r="I63" s="2963"/>
      <c r="J63" s="2963"/>
      <c r="K63" s="2963"/>
      <c r="L63" s="2963"/>
      <c r="M63" s="2963"/>
      <c r="N63" s="2963"/>
      <c r="O63" s="2963"/>
      <c r="P63" s="2963"/>
      <c r="Q63" s="2963"/>
      <c r="R63" s="2973"/>
      <c r="S63" s="3041"/>
      <c r="T63" s="3041"/>
      <c r="U63" s="3041"/>
      <c r="V63" s="3041"/>
      <c r="W63" s="3041"/>
      <c r="X63" s="3041"/>
      <c r="Y63" s="3041"/>
      <c r="Z63" s="3041"/>
      <c r="AA63" s="3041"/>
      <c r="AB63" s="3766"/>
      <c r="AC63" s="2964"/>
      <c r="AD63" s="1687"/>
      <c r="AE63" s="1687"/>
      <c r="AF63" s="1687"/>
    </row>
    <row r="64" spans="1:33" s="2958" customFormat="1" ht="9.75" customHeight="1">
      <c r="A64" s="2965"/>
      <c r="B64" s="2968"/>
      <c r="C64" s="2972" t="s">
        <v>2908</v>
      </c>
      <c r="D64" s="2971"/>
      <c r="E64" s="2963"/>
      <c r="F64" s="2963"/>
      <c r="G64" s="2963"/>
      <c r="H64" s="2963"/>
      <c r="I64" s="2963"/>
      <c r="J64" s="2963"/>
      <c r="K64" s="2963"/>
      <c r="L64" s="2963"/>
      <c r="M64" s="2963"/>
      <c r="N64" s="2963"/>
      <c r="O64" s="2963"/>
      <c r="P64" s="2963"/>
      <c r="Q64" s="2963"/>
      <c r="R64" s="2973"/>
      <c r="S64" s="3042"/>
      <c r="T64" s="3042"/>
      <c r="U64" s="3042"/>
      <c r="V64" s="3042"/>
      <c r="W64" s="3042"/>
      <c r="X64" s="3042"/>
      <c r="Y64" s="3042"/>
      <c r="Z64" s="3042"/>
      <c r="AA64" s="3042"/>
      <c r="AB64" s="3042"/>
      <c r="AC64" s="2964"/>
      <c r="AD64" s="1687"/>
      <c r="AE64" s="1687"/>
      <c r="AF64" s="1687"/>
    </row>
    <row r="65" spans="1:33" s="2958" customFormat="1" ht="11.25" customHeight="1">
      <c r="A65" s="3043"/>
      <c r="B65" s="3029"/>
      <c r="C65" s="3044"/>
      <c r="D65" s="3030"/>
      <c r="E65" s="3032"/>
      <c r="F65" s="3032"/>
      <c r="G65" s="3032"/>
      <c r="H65" s="3032"/>
      <c r="I65" s="3032"/>
      <c r="J65" s="3032"/>
      <c r="K65" s="3032"/>
      <c r="L65" s="3032"/>
      <c r="M65" s="3032"/>
      <c r="N65" s="3032"/>
      <c r="O65" s="3032"/>
      <c r="P65" s="3032"/>
      <c r="Q65" s="3032"/>
      <c r="R65" s="3045"/>
      <c r="S65" s="3046"/>
      <c r="T65" s="3046"/>
      <c r="U65" s="3046"/>
      <c r="V65" s="3046"/>
      <c r="W65" s="3046"/>
      <c r="X65" s="3046"/>
      <c r="Y65" s="3046"/>
      <c r="Z65" s="3046"/>
      <c r="AA65" s="3046"/>
      <c r="AB65" s="3767"/>
      <c r="AC65" s="3047"/>
      <c r="AD65" s="1687"/>
      <c r="AE65" s="1687"/>
      <c r="AF65" s="1687"/>
    </row>
    <row r="66" spans="1:33" s="143" customFormat="1" ht="19.2" customHeight="1">
      <c r="A66" s="250"/>
      <c r="B66" s="169"/>
      <c r="C66" s="172"/>
      <c r="D66" s="172"/>
      <c r="E66" s="172"/>
      <c r="F66" s="172"/>
      <c r="G66" s="172"/>
      <c r="H66" s="172"/>
      <c r="I66" s="172"/>
      <c r="J66" s="172"/>
      <c r="K66" s="172"/>
      <c r="L66" s="172"/>
      <c r="M66" s="172"/>
      <c r="N66" s="172"/>
      <c r="O66" s="172"/>
      <c r="P66" s="172"/>
      <c r="Q66" s="172"/>
      <c r="R66" s="172"/>
      <c r="S66" s="720"/>
      <c r="T66" s="720"/>
      <c r="U66" s="720"/>
      <c r="V66" s="720"/>
      <c r="W66" s="720"/>
      <c r="X66" s="720"/>
      <c r="Y66" s="720"/>
      <c r="Z66" s="5694"/>
      <c r="AA66" s="5694"/>
      <c r="AB66" s="3762"/>
      <c r="AC66" s="719"/>
      <c r="AD66" s="642"/>
      <c r="AE66" s="642"/>
      <c r="AF66" s="642"/>
      <c r="AG66" s="642"/>
    </row>
    <row r="67" spans="1:33" s="143" customFormat="1" ht="11.1" customHeight="1">
      <c r="A67" s="250"/>
      <c r="B67" s="177">
        <v>9.11</v>
      </c>
      <c r="C67" s="170" t="s">
        <v>663</v>
      </c>
      <c r="D67" s="172"/>
      <c r="E67" s="172"/>
      <c r="F67" s="172"/>
      <c r="G67" s="172"/>
      <c r="H67" s="172"/>
      <c r="I67" s="172"/>
      <c r="J67" s="172"/>
      <c r="K67" s="172"/>
      <c r="L67" s="172"/>
      <c r="M67" s="172"/>
      <c r="N67" s="172"/>
      <c r="O67" s="172"/>
      <c r="P67" s="172"/>
      <c r="Q67" s="172"/>
      <c r="R67" s="5634" t="s">
        <v>317</v>
      </c>
      <c r="S67" s="5695"/>
      <c r="T67" s="5696"/>
      <c r="U67" s="5696"/>
      <c r="V67" s="5696"/>
      <c r="W67" s="5696"/>
      <c r="X67" s="5696"/>
      <c r="Y67" s="5696"/>
      <c r="Z67" s="5696"/>
      <c r="AA67" s="5697"/>
      <c r="AB67" s="1626"/>
      <c r="AC67" s="719"/>
      <c r="AD67" s="642"/>
      <c r="AE67" s="642"/>
      <c r="AF67" s="642"/>
      <c r="AG67" s="642"/>
    </row>
    <row r="68" spans="1:33" s="143" customFormat="1" ht="11.1" customHeight="1">
      <c r="A68" s="250"/>
      <c r="B68" s="169"/>
      <c r="C68" s="170" t="s">
        <v>664</v>
      </c>
      <c r="D68" s="172"/>
      <c r="E68" s="172"/>
      <c r="F68" s="172"/>
      <c r="G68" s="172"/>
      <c r="H68" s="172"/>
      <c r="I68" s="172"/>
      <c r="J68" s="172"/>
      <c r="K68" s="172"/>
      <c r="L68" s="172"/>
      <c r="M68" s="172"/>
      <c r="N68" s="172"/>
      <c r="O68" s="172"/>
      <c r="P68" s="172"/>
      <c r="Q68" s="172"/>
      <c r="R68" s="5634"/>
      <c r="S68" s="5739"/>
      <c r="T68" s="5740"/>
      <c r="U68" s="5740"/>
      <c r="V68" s="5740"/>
      <c r="W68" s="5740"/>
      <c r="X68" s="5740"/>
      <c r="Y68" s="5740"/>
      <c r="Z68" s="5740"/>
      <c r="AA68" s="5741"/>
      <c r="AB68" s="1626"/>
      <c r="AC68" s="719"/>
      <c r="AD68" s="642"/>
      <c r="AE68" s="642"/>
      <c r="AF68" s="642"/>
      <c r="AG68" s="642"/>
    </row>
    <row r="69" spans="1:33" s="143" customFormat="1" ht="11.1" customHeight="1">
      <c r="A69" s="645"/>
      <c r="B69" s="169"/>
      <c r="C69" s="170" t="s">
        <v>665</v>
      </c>
      <c r="D69" s="172"/>
      <c r="E69" s="172"/>
      <c r="F69" s="172"/>
      <c r="G69" s="172"/>
      <c r="H69" s="172"/>
      <c r="I69" s="172"/>
      <c r="J69" s="172"/>
      <c r="K69" s="172"/>
      <c r="L69" s="172"/>
      <c r="M69" s="172"/>
      <c r="N69" s="172"/>
      <c r="O69" s="172"/>
      <c r="P69" s="172"/>
      <c r="Q69" s="172"/>
      <c r="R69" s="583"/>
      <c r="S69" s="727"/>
      <c r="T69" s="727"/>
      <c r="U69" s="727"/>
      <c r="V69" s="727"/>
      <c r="W69" s="727"/>
      <c r="X69" s="727"/>
      <c r="Y69" s="727"/>
      <c r="Z69" s="727"/>
      <c r="AA69" s="727"/>
      <c r="AB69" s="3652"/>
      <c r="AC69" s="643"/>
      <c r="AD69" s="642"/>
      <c r="AE69" s="642"/>
      <c r="AF69" s="642"/>
      <c r="AG69" s="642"/>
    </row>
    <row r="70" spans="1:33" s="143" customFormat="1" ht="11.1" customHeight="1">
      <c r="A70" s="250"/>
      <c r="B70" s="169"/>
      <c r="C70" s="181" t="s">
        <v>666</v>
      </c>
      <c r="D70" s="172"/>
      <c r="E70" s="172"/>
      <c r="F70" s="172"/>
      <c r="G70" s="172"/>
      <c r="H70" s="172"/>
      <c r="I70" s="172"/>
      <c r="J70" s="172"/>
      <c r="K70" s="172"/>
      <c r="L70" s="172"/>
      <c r="M70" s="172"/>
      <c r="N70" s="172"/>
      <c r="O70" s="172"/>
      <c r="P70" s="172"/>
      <c r="Q70" s="172"/>
      <c r="R70" s="260"/>
      <c r="S70" s="725"/>
      <c r="T70" s="725"/>
      <c r="U70" s="725"/>
      <c r="V70" s="725"/>
      <c r="W70" s="725"/>
      <c r="X70" s="725"/>
      <c r="Y70" s="725"/>
      <c r="Z70" s="725"/>
      <c r="AA70" s="725"/>
      <c r="AB70" s="725"/>
      <c r="AC70" s="719"/>
      <c r="AD70" s="642"/>
      <c r="AE70" s="642"/>
      <c r="AF70" s="642"/>
      <c r="AG70" s="642"/>
    </row>
    <row r="71" spans="1:33" s="143" customFormat="1" ht="11.1" customHeight="1">
      <c r="A71" s="250"/>
      <c r="B71" s="169"/>
      <c r="C71" s="181" t="s">
        <v>667</v>
      </c>
      <c r="D71" s="172"/>
      <c r="E71" s="172"/>
      <c r="F71" s="172"/>
      <c r="G71" s="172"/>
      <c r="H71" s="182"/>
      <c r="I71" s="182"/>
      <c r="J71" s="182"/>
      <c r="K71" s="182"/>
      <c r="L71" s="182"/>
      <c r="M71" s="182"/>
      <c r="N71" s="182"/>
      <c r="O71" s="182"/>
      <c r="P71" s="182"/>
      <c r="Q71" s="182"/>
      <c r="R71" s="182"/>
      <c r="AC71" s="719"/>
      <c r="AD71" s="642"/>
      <c r="AE71" s="642"/>
      <c r="AF71" s="642"/>
      <c r="AG71" s="642"/>
    </row>
    <row r="72" spans="1:33" s="143" customFormat="1" ht="15.6" customHeight="1">
      <c r="A72" s="728"/>
      <c r="B72" s="729"/>
      <c r="C72" s="5708"/>
      <c r="D72" s="5708"/>
      <c r="E72" s="5708"/>
      <c r="F72" s="5708"/>
      <c r="G72" s="5708"/>
      <c r="H72" s="5708"/>
      <c r="I72" s="5708"/>
      <c r="J72" s="5708"/>
      <c r="K72" s="5708"/>
      <c r="L72" s="5708"/>
      <c r="M72" s="5708"/>
      <c r="N72" s="5708"/>
      <c r="O72" s="5708"/>
      <c r="P72" s="5708"/>
      <c r="Q72" s="730"/>
      <c r="R72" s="730"/>
      <c r="S72" s="731"/>
      <c r="T72" s="731"/>
      <c r="U72" s="731"/>
      <c r="V72" s="731"/>
      <c r="W72" s="731"/>
      <c r="X72" s="731"/>
      <c r="Y72" s="731"/>
      <c r="Z72" s="731"/>
      <c r="AA72" s="731"/>
      <c r="AB72" s="731"/>
      <c r="AC72" s="732"/>
      <c r="AD72" s="642"/>
      <c r="AE72" s="642"/>
      <c r="AF72" s="642"/>
      <c r="AG72" s="642"/>
    </row>
    <row r="73" spans="1:33" s="143" customFormat="1" ht="13.2" customHeight="1">
      <c r="A73" s="716"/>
      <c r="B73" s="389"/>
      <c r="C73" s="394"/>
      <c r="D73" s="391"/>
      <c r="E73" s="391"/>
      <c r="F73" s="391"/>
      <c r="G73" s="391"/>
      <c r="H73" s="395"/>
      <c r="I73" s="395"/>
      <c r="J73" s="395"/>
      <c r="K73" s="1027"/>
      <c r="L73" s="1027"/>
      <c r="M73" s="1027"/>
      <c r="N73" s="1027"/>
      <c r="O73" s="395"/>
      <c r="P73" s="395"/>
      <c r="Q73" s="395"/>
      <c r="R73" s="395"/>
      <c r="S73" s="395"/>
      <c r="T73" s="395"/>
      <c r="U73" s="395"/>
      <c r="V73" s="395"/>
      <c r="W73" s="395"/>
      <c r="X73" s="395"/>
      <c r="Y73" s="395"/>
      <c r="Z73" s="395"/>
      <c r="AA73" s="395"/>
      <c r="AB73" s="3768"/>
      <c r="AC73" s="722"/>
      <c r="AD73" s="642"/>
      <c r="AE73" s="642"/>
      <c r="AF73" s="642"/>
      <c r="AG73" s="642"/>
    </row>
    <row r="74" spans="1:33" s="143" customFormat="1" ht="19.2" customHeight="1">
      <c r="A74" s="250"/>
      <c r="B74" s="169"/>
      <c r="C74" s="181"/>
      <c r="D74" s="172"/>
      <c r="E74" s="172"/>
      <c r="F74" s="172"/>
      <c r="G74" s="172"/>
      <c r="H74" s="182"/>
      <c r="I74" s="182"/>
      <c r="J74" s="182"/>
      <c r="K74" s="182"/>
      <c r="L74" s="182"/>
      <c r="M74" s="182"/>
      <c r="N74" s="182"/>
      <c r="O74" s="182"/>
      <c r="P74" s="182"/>
      <c r="Q74" s="182"/>
      <c r="R74" s="182"/>
      <c r="S74" s="182"/>
      <c r="T74" s="182"/>
      <c r="U74" s="182"/>
      <c r="V74" s="182"/>
      <c r="W74" s="182"/>
      <c r="X74" s="182"/>
      <c r="Y74" s="182"/>
      <c r="Z74" s="5694"/>
      <c r="AA74" s="5694"/>
      <c r="AB74" s="3762"/>
      <c r="AC74" s="719"/>
      <c r="AD74" s="642"/>
      <c r="AE74" s="642"/>
      <c r="AF74" s="642"/>
      <c r="AG74" s="642"/>
    </row>
    <row r="75" spans="1:33" s="143" customFormat="1" ht="11.1" customHeight="1">
      <c r="A75" s="250"/>
      <c r="B75" s="177">
        <v>9.1199999999999992</v>
      </c>
      <c r="C75" s="170" t="s">
        <v>669</v>
      </c>
      <c r="D75" s="172"/>
      <c r="E75" s="172"/>
      <c r="F75" s="172"/>
      <c r="G75" s="172"/>
      <c r="H75" s="172"/>
      <c r="I75" s="172"/>
      <c r="J75" s="172"/>
      <c r="K75" s="172"/>
      <c r="L75" s="172"/>
      <c r="M75" s="172"/>
      <c r="N75" s="172"/>
      <c r="O75" s="172"/>
      <c r="P75" s="172"/>
      <c r="Q75" s="172"/>
      <c r="R75" s="5634" t="s">
        <v>318</v>
      </c>
      <c r="S75" s="5695"/>
      <c r="T75" s="5696"/>
      <c r="U75" s="5696"/>
      <c r="V75" s="5696"/>
      <c r="W75" s="5696"/>
      <c r="X75" s="5696"/>
      <c r="Y75" s="5696"/>
      <c r="Z75" s="5696"/>
      <c r="AA75" s="5697"/>
      <c r="AB75" s="1626"/>
      <c r="AC75" s="719"/>
      <c r="AD75" s="642"/>
      <c r="AE75" s="642"/>
      <c r="AF75" s="642"/>
      <c r="AG75" s="642"/>
    </row>
    <row r="76" spans="1:33" s="143" customFormat="1" ht="11.1" customHeight="1">
      <c r="A76" s="250"/>
      <c r="B76" s="169"/>
      <c r="C76" s="170" t="s">
        <v>668</v>
      </c>
      <c r="D76" s="172"/>
      <c r="E76" s="172"/>
      <c r="F76" s="172"/>
      <c r="G76" s="172"/>
      <c r="H76" s="172"/>
      <c r="I76" s="172"/>
      <c r="J76" s="172"/>
      <c r="K76" s="172"/>
      <c r="L76" s="172"/>
      <c r="M76" s="172"/>
      <c r="N76" s="172"/>
      <c r="O76" s="172"/>
      <c r="P76" s="172"/>
      <c r="Q76" s="172"/>
      <c r="R76" s="5634"/>
      <c r="S76" s="5698"/>
      <c r="T76" s="5699"/>
      <c r="U76" s="5699"/>
      <c r="V76" s="5699"/>
      <c r="W76" s="5699"/>
      <c r="X76" s="5699"/>
      <c r="Y76" s="5699"/>
      <c r="Z76" s="5699"/>
      <c r="AA76" s="5700"/>
      <c r="AB76" s="1626"/>
      <c r="AC76" s="719"/>
      <c r="AD76" s="642"/>
      <c r="AE76" s="642"/>
      <c r="AF76" s="642"/>
      <c r="AG76" s="642"/>
    </row>
    <row r="77" spans="1:33" s="143" customFormat="1" ht="11.1" customHeight="1">
      <c r="A77" s="250"/>
      <c r="B77" s="169"/>
      <c r="C77" s="174" t="s">
        <v>671</v>
      </c>
      <c r="D77" s="172"/>
      <c r="E77" s="172"/>
      <c r="F77" s="172"/>
      <c r="G77" s="172"/>
      <c r="H77" s="172"/>
      <c r="I77" s="172"/>
      <c r="J77" s="172"/>
      <c r="K77" s="172"/>
      <c r="L77" s="172"/>
      <c r="M77" s="172"/>
      <c r="N77" s="172"/>
      <c r="O77" s="172"/>
      <c r="P77" s="172"/>
      <c r="Q77" s="172"/>
      <c r="R77" s="172"/>
      <c r="S77" s="182"/>
      <c r="T77" s="182"/>
      <c r="U77" s="182"/>
      <c r="V77" s="182"/>
      <c r="W77" s="182"/>
      <c r="X77" s="182"/>
      <c r="Y77" s="182"/>
      <c r="Z77" s="182"/>
      <c r="AA77" s="182"/>
      <c r="AB77" s="182"/>
      <c r="AC77" s="719"/>
      <c r="AD77" s="642"/>
      <c r="AE77" s="642"/>
      <c r="AF77" s="642"/>
      <c r="AG77" s="642"/>
    </row>
    <row r="78" spans="1:33" s="143" customFormat="1" ht="11.1" customHeight="1">
      <c r="A78" s="250"/>
      <c r="B78" s="169"/>
      <c r="C78" s="174" t="s">
        <v>670</v>
      </c>
      <c r="D78" s="172"/>
      <c r="E78" s="172"/>
      <c r="F78" s="172"/>
      <c r="G78" s="172"/>
      <c r="H78" s="172"/>
      <c r="I78" s="172"/>
      <c r="J78" s="172"/>
      <c r="K78" s="172"/>
      <c r="L78" s="172"/>
      <c r="M78" s="172"/>
      <c r="N78" s="172"/>
      <c r="O78" s="172"/>
      <c r="P78" s="172"/>
      <c r="Q78" s="172"/>
      <c r="R78" s="172"/>
      <c r="S78" s="182"/>
      <c r="T78" s="182"/>
      <c r="U78" s="182"/>
      <c r="V78" s="182"/>
      <c r="W78" s="182"/>
      <c r="X78" s="182"/>
      <c r="Y78" s="182"/>
      <c r="Z78" s="182"/>
      <c r="AA78" s="182"/>
      <c r="AB78" s="182"/>
      <c r="AC78" s="719"/>
      <c r="AD78" s="642"/>
      <c r="AE78" s="642"/>
      <c r="AF78" s="642"/>
      <c r="AG78" s="642"/>
    </row>
    <row r="79" spans="1:33" s="143" customFormat="1" ht="8.1" customHeight="1">
      <c r="A79" s="250"/>
      <c r="B79" s="169"/>
      <c r="C79" s="172"/>
      <c r="D79" s="174"/>
      <c r="E79" s="172"/>
      <c r="F79" s="172"/>
      <c r="G79" s="172"/>
      <c r="H79" s="172"/>
      <c r="I79" s="172"/>
      <c r="J79" s="172"/>
      <c r="K79" s="172"/>
      <c r="L79" s="172"/>
      <c r="M79" s="172"/>
      <c r="N79" s="172"/>
      <c r="O79" s="172"/>
      <c r="P79" s="172"/>
      <c r="Q79" s="172"/>
      <c r="R79" s="172"/>
      <c r="S79" s="182"/>
      <c r="T79" s="182"/>
      <c r="U79" s="182"/>
      <c r="V79" s="182"/>
      <c r="W79" s="182"/>
      <c r="X79" s="182"/>
      <c r="Y79" s="182"/>
      <c r="Z79" s="182"/>
      <c r="AA79" s="182"/>
      <c r="AB79" s="182"/>
      <c r="AC79" s="719"/>
      <c r="AD79" s="642"/>
      <c r="AE79" s="642"/>
      <c r="AF79" s="642"/>
      <c r="AG79" s="642"/>
    </row>
    <row r="80" spans="1:33" s="143" customFormat="1" ht="6" customHeight="1">
      <c r="A80" s="250"/>
      <c r="B80" s="169"/>
      <c r="C80" s="2041"/>
      <c r="D80" s="2042"/>
      <c r="E80" s="1963"/>
      <c r="F80" s="1963"/>
      <c r="G80" s="1963"/>
      <c r="H80" s="2042"/>
      <c r="I80" s="2042"/>
      <c r="J80" s="2042"/>
      <c r="K80" s="2042"/>
      <c r="L80" s="2042"/>
      <c r="M80" s="2042"/>
      <c r="N80" s="2042"/>
      <c r="O80" s="2042"/>
      <c r="P80" s="2042"/>
      <c r="Q80" s="2042"/>
      <c r="R80" s="2042"/>
      <c r="S80" s="1963"/>
      <c r="T80" s="2249"/>
      <c r="U80" s="2249"/>
      <c r="V80" s="2249"/>
      <c r="W80" s="2249"/>
      <c r="X80" s="2249"/>
      <c r="Y80" s="2249"/>
      <c r="Z80" s="2250"/>
      <c r="AA80" s="242"/>
      <c r="AB80" s="242"/>
      <c r="AC80" s="719"/>
      <c r="AD80" s="642"/>
      <c r="AE80" s="642"/>
      <c r="AF80" s="642"/>
      <c r="AG80" s="642"/>
    </row>
    <row r="81" spans="1:33" s="143" customFormat="1" ht="15" customHeight="1">
      <c r="A81" s="250"/>
      <c r="B81" s="169"/>
      <c r="C81" s="2287" t="s">
        <v>1734</v>
      </c>
      <c r="D81" s="2011"/>
      <c r="E81" s="1973"/>
      <c r="F81" s="1973"/>
      <c r="G81" s="1973"/>
      <c r="H81" s="2011"/>
      <c r="I81" s="2011"/>
      <c r="J81" s="2011"/>
      <c r="K81" s="2011"/>
      <c r="L81" s="2011"/>
      <c r="M81" s="2011"/>
      <c r="N81" s="2011"/>
      <c r="O81" s="2011"/>
      <c r="P81" s="2011"/>
      <c r="Q81" s="2011"/>
      <c r="R81" s="2011"/>
      <c r="S81" s="1973"/>
      <c r="T81" s="2288"/>
      <c r="U81" s="2288"/>
      <c r="V81" s="2288"/>
      <c r="W81" s="2288"/>
      <c r="X81" s="2288"/>
      <c r="Y81" s="2288"/>
      <c r="Z81" s="2253"/>
      <c r="AA81" s="242"/>
      <c r="AB81" s="242"/>
      <c r="AC81" s="719"/>
      <c r="AD81" s="642"/>
      <c r="AE81" s="642"/>
      <c r="AF81" s="642"/>
      <c r="AG81" s="642"/>
    </row>
    <row r="82" spans="1:33" s="143" customFormat="1" ht="11.1" customHeight="1">
      <c r="A82" s="250"/>
      <c r="B82" s="169"/>
      <c r="C82" s="2044" t="s">
        <v>485</v>
      </c>
      <c r="D82" s="1971"/>
      <c r="E82" s="1973"/>
      <c r="F82" s="1973"/>
      <c r="G82" s="1973"/>
      <c r="H82" s="1971"/>
      <c r="I82" s="1971"/>
      <c r="J82" s="1971"/>
      <c r="K82" s="1971"/>
      <c r="L82" s="1971"/>
      <c r="M82" s="1971"/>
      <c r="N82" s="1971"/>
      <c r="O82" s="1971"/>
      <c r="P82" s="1971"/>
      <c r="Q82" s="1971"/>
      <c r="R82" s="1971"/>
      <c r="S82" s="2288"/>
      <c r="T82" s="2288"/>
      <c r="U82" s="2288"/>
      <c r="V82" s="2288"/>
      <c r="W82" s="2288"/>
      <c r="X82" s="2288"/>
      <c r="Y82" s="2288"/>
      <c r="Z82" s="2253"/>
      <c r="AA82" s="242"/>
      <c r="AB82" s="242"/>
      <c r="AC82" s="719"/>
      <c r="AD82" s="642"/>
      <c r="AE82" s="642"/>
      <c r="AF82" s="642"/>
      <c r="AG82" s="642"/>
    </row>
    <row r="83" spans="1:33" s="143" customFormat="1" ht="12" customHeight="1">
      <c r="A83" s="733"/>
      <c r="B83" s="275"/>
      <c r="C83" s="2289" t="s">
        <v>486</v>
      </c>
      <c r="D83" s="2290"/>
      <c r="E83" s="2054"/>
      <c r="F83" s="2054"/>
      <c r="G83" s="2054"/>
      <c r="H83" s="2290"/>
      <c r="I83" s="2290"/>
      <c r="J83" s="2290"/>
      <c r="K83" s="2290"/>
      <c r="L83" s="2290"/>
      <c r="M83" s="2290"/>
      <c r="N83" s="2290"/>
      <c r="O83" s="2290"/>
      <c r="P83" s="2290"/>
      <c r="Q83" s="2290"/>
      <c r="R83" s="2290"/>
      <c r="S83" s="2291"/>
      <c r="T83" s="2291"/>
      <c r="U83" s="2291"/>
      <c r="V83" s="2291"/>
      <c r="W83" s="2291"/>
      <c r="X83" s="2291"/>
      <c r="Y83" s="2291"/>
      <c r="Z83" s="2292"/>
      <c r="AA83" s="734"/>
      <c r="AB83" s="734"/>
      <c r="AC83" s="735"/>
      <c r="AD83" s="642"/>
      <c r="AE83" s="642"/>
      <c r="AF83" s="642"/>
      <c r="AG83" s="642"/>
    </row>
    <row r="84" spans="1:33" s="143" customFormat="1" ht="6" customHeight="1">
      <c r="A84" s="250"/>
      <c r="B84" s="169"/>
      <c r="C84" s="2293"/>
      <c r="D84" s="2047"/>
      <c r="E84" s="1992"/>
      <c r="F84" s="1992"/>
      <c r="G84" s="1992"/>
      <c r="H84" s="2047"/>
      <c r="I84" s="2047"/>
      <c r="J84" s="2047"/>
      <c r="K84" s="2047"/>
      <c r="L84" s="2047"/>
      <c r="M84" s="2047"/>
      <c r="N84" s="2047"/>
      <c r="O84" s="2047"/>
      <c r="P84" s="2047"/>
      <c r="Q84" s="2047"/>
      <c r="R84" s="2047"/>
      <c r="S84" s="2268"/>
      <c r="T84" s="2268"/>
      <c r="U84" s="2268"/>
      <c r="V84" s="2268"/>
      <c r="W84" s="2268"/>
      <c r="X84" s="2268"/>
      <c r="Y84" s="2268"/>
      <c r="Z84" s="2269"/>
      <c r="AA84" s="242"/>
      <c r="AB84" s="242"/>
      <c r="AC84" s="719"/>
      <c r="AD84" s="642"/>
      <c r="AE84" s="642"/>
      <c r="AF84" s="642"/>
      <c r="AG84" s="642"/>
    </row>
    <row r="85" spans="1:33" s="143" customFormat="1" ht="105.75" customHeight="1" thickBot="1">
      <c r="A85" s="397"/>
      <c r="B85" s="240"/>
      <c r="C85" s="396"/>
      <c r="D85" s="233"/>
      <c r="E85" s="233"/>
      <c r="F85" s="233"/>
      <c r="G85" s="233"/>
      <c r="H85" s="233"/>
      <c r="I85" s="233"/>
      <c r="J85" s="233"/>
      <c r="K85" s="1028"/>
      <c r="L85" s="1028"/>
      <c r="M85" s="1028"/>
      <c r="N85" s="1028"/>
      <c r="O85" s="233"/>
      <c r="P85" s="233"/>
      <c r="Q85" s="233"/>
      <c r="R85" s="233"/>
      <c r="S85" s="736"/>
      <c r="T85" s="736"/>
      <c r="U85" s="736"/>
      <c r="V85" s="736"/>
      <c r="W85" s="737"/>
      <c r="X85" s="737"/>
      <c r="Y85" s="737"/>
      <c r="Z85" s="737"/>
      <c r="AA85" s="737"/>
      <c r="AB85" s="3769"/>
      <c r="AC85" s="724"/>
      <c r="AD85" s="642"/>
      <c r="AE85" s="642"/>
      <c r="AF85" s="642"/>
      <c r="AG85" s="642"/>
    </row>
    <row r="86" spans="1:33" s="143" customFormat="1" ht="8.1" customHeight="1">
      <c r="A86" s="897"/>
      <c r="B86" s="898"/>
      <c r="C86" s="899"/>
      <c r="D86" s="899"/>
      <c r="E86" s="897"/>
      <c r="F86" s="897"/>
      <c r="G86" s="897"/>
      <c r="H86" s="897"/>
      <c r="I86" s="897"/>
      <c r="J86" s="897"/>
      <c r="K86" s="1029"/>
      <c r="L86" s="1029"/>
      <c r="M86" s="1029"/>
      <c r="N86" s="1029"/>
      <c r="O86" s="897"/>
      <c r="P86" s="897"/>
      <c r="Q86" s="897"/>
      <c r="R86" s="897"/>
      <c r="S86" s="900"/>
      <c r="T86" s="901"/>
      <c r="U86" s="901"/>
      <c r="V86" s="901"/>
      <c r="W86" s="902"/>
      <c r="X86" s="900"/>
      <c r="Y86" s="900"/>
      <c r="Z86" s="903"/>
      <c r="AA86" s="903"/>
      <c r="AB86" s="1286"/>
      <c r="AC86" s="897"/>
      <c r="AD86" s="642"/>
      <c r="AE86" s="642"/>
      <c r="AF86" s="642"/>
      <c r="AG86" s="642"/>
    </row>
    <row r="87" spans="1:33" s="143" customFormat="1" ht="18" customHeight="1">
      <c r="A87" s="5731">
        <f>'Soalan 8(ms16-18)'!A264:AF264+1</f>
        <v>19</v>
      </c>
      <c r="B87" s="5731"/>
      <c r="C87" s="5731"/>
      <c r="D87" s="5731"/>
      <c r="E87" s="5731"/>
      <c r="F87" s="5731"/>
      <c r="G87" s="5731"/>
      <c r="H87" s="5731"/>
      <c r="I87" s="5731"/>
      <c r="J87" s="5731"/>
      <c r="K87" s="5731"/>
      <c r="L87" s="5731"/>
      <c r="M87" s="5731"/>
      <c r="N87" s="5731"/>
      <c r="O87" s="5731"/>
      <c r="P87" s="5731"/>
      <c r="Q87" s="5731"/>
      <c r="R87" s="5731"/>
      <c r="S87" s="5731"/>
      <c r="T87" s="5731"/>
      <c r="U87" s="5731"/>
      <c r="V87" s="5731"/>
      <c r="W87" s="5731"/>
      <c r="X87" s="5731"/>
      <c r="Y87" s="5731"/>
      <c r="Z87" s="5731"/>
      <c r="AA87" s="5731"/>
      <c r="AB87" s="5731"/>
      <c r="AC87" s="5731"/>
      <c r="AD87" s="642"/>
      <c r="AE87" s="642"/>
      <c r="AF87" s="642"/>
      <c r="AG87" s="642"/>
    </row>
    <row r="88" spans="1:33" s="143" customFormat="1" ht="8.1" customHeight="1" thickBot="1">
      <c r="A88" s="172"/>
      <c r="B88" s="169"/>
      <c r="C88" s="178"/>
      <c r="D88" s="178"/>
      <c r="E88" s="172"/>
      <c r="F88" s="172"/>
      <c r="G88" s="172"/>
      <c r="H88" s="172"/>
      <c r="I88" s="172"/>
      <c r="J88" s="172"/>
      <c r="K88" s="172"/>
      <c r="L88" s="172"/>
      <c r="M88" s="172"/>
      <c r="N88" s="172"/>
      <c r="O88" s="172"/>
      <c r="P88" s="172"/>
      <c r="Q88" s="172"/>
      <c r="R88" s="172"/>
      <c r="S88" s="182"/>
      <c r="T88" s="712"/>
      <c r="U88" s="712"/>
      <c r="V88" s="712"/>
      <c r="W88" s="745"/>
      <c r="X88" s="182"/>
      <c r="Y88" s="182"/>
      <c r="Z88" s="230"/>
      <c r="AA88" s="230"/>
      <c r="AB88" s="1561"/>
      <c r="AC88" s="172"/>
      <c r="AD88" s="642"/>
      <c r="AE88" s="642"/>
      <c r="AF88" s="642"/>
      <c r="AG88" s="642"/>
    </row>
    <row r="89" spans="1:33" s="143" customFormat="1" ht="10.95" customHeight="1">
      <c r="A89" s="387"/>
      <c r="B89" s="799"/>
      <c r="C89" s="800"/>
      <c r="D89" s="801"/>
      <c r="E89" s="801"/>
      <c r="F89" s="587"/>
      <c r="G89" s="587"/>
      <c r="H89" s="587"/>
      <c r="I89" s="587"/>
      <c r="J89" s="587"/>
      <c r="K89" s="1023"/>
      <c r="L89" s="1023"/>
      <c r="M89" s="1023"/>
      <c r="N89" s="1023"/>
      <c r="O89" s="587"/>
      <c r="P89" s="587"/>
      <c r="Q89" s="587"/>
      <c r="R89" s="604"/>
      <c r="S89" s="802"/>
      <c r="T89" s="802"/>
      <c r="U89" s="802"/>
      <c r="V89" s="802"/>
      <c r="W89" s="802"/>
      <c r="X89" s="802"/>
      <c r="Y89" s="802"/>
      <c r="Z89" s="802"/>
      <c r="AA89" s="590"/>
      <c r="AB89" s="1124"/>
      <c r="AC89" s="591"/>
      <c r="AD89" s="642"/>
      <c r="AE89" s="642"/>
      <c r="AF89" s="642"/>
      <c r="AG89" s="642"/>
    </row>
    <row r="90" spans="1:33" s="143" customFormat="1" ht="10.95" customHeight="1">
      <c r="A90" s="1034"/>
      <c r="B90" s="127"/>
      <c r="C90" s="1041"/>
      <c r="D90" s="1156"/>
      <c r="E90" s="1156"/>
      <c r="F90" s="1"/>
      <c r="G90" s="1"/>
      <c r="H90" s="1"/>
      <c r="I90" s="1"/>
      <c r="J90" s="1"/>
      <c r="K90" s="1"/>
      <c r="L90" s="1"/>
      <c r="M90" s="1"/>
      <c r="N90" s="1"/>
      <c r="O90" s="1"/>
      <c r="P90" s="1"/>
      <c r="Q90" s="1"/>
      <c r="S90" s="130"/>
      <c r="T90" s="130"/>
      <c r="U90" s="130"/>
      <c r="V90" s="130"/>
      <c r="W90" s="130"/>
      <c r="X90" s="130"/>
      <c r="Y90" s="130"/>
      <c r="Z90" s="130"/>
      <c r="AA90" s="9"/>
      <c r="AB90" s="9"/>
      <c r="AC90" s="962"/>
      <c r="AD90" s="642"/>
      <c r="AE90" s="642"/>
      <c r="AF90" s="642"/>
      <c r="AG90" s="642"/>
    </row>
    <row r="91" spans="1:33" s="143" customFormat="1" ht="15" customHeight="1">
      <c r="A91" s="592"/>
      <c r="B91" s="122"/>
      <c r="C91" s="28"/>
      <c r="D91" s="278" t="s">
        <v>1512</v>
      </c>
      <c r="E91" s="121"/>
      <c r="F91" s="1"/>
      <c r="G91" s="1"/>
      <c r="H91" s="119"/>
      <c r="I91" s="119"/>
      <c r="J91" s="119"/>
      <c r="K91" s="119"/>
      <c r="L91" s="119"/>
      <c r="M91" s="119"/>
      <c r="N91" s="119"/>
      <c r="O91" s="119"/>
      <c r="P91" s="119"/>
      <c r="Q91" s="119"/>
      <c r="R91" s="171"/>
      <c r="S91" s="119"/>
      <c r="T91" s="131"/>
      <c r="U91" s="131"/>
      <c r="V91" s="131"/>
      <c r="W91" s="131"/>
      <c r="X91" s="131"/>
      <c r="Y91" s="131"/>
      <c r="Z91" s="131"/>
      <c r="AA91" s="14"/>
      <c r="AB91" s="14"/>
      <c r="AC91" s="636"/>
      <c r="AD91" s="642"/>
      <c r="AE91" s="642"/>
      <c r="AF91" s="642"/>
      <c r="AG91" s="642"/>
    </row>
    <row r="92" spans="1:33" s="143" customFormat="1" ht="15" customHeight="1">
      <c r="A92" s="592"/>
      <c r="B92" s="122"/>
      <c r="C92" s="28"/>
      <c r="D92" s="18" t="s">
        <v>1513</v>
      </c>
      <c r="E92" s="1037"/>
      <c r="F92" s="1"/>
      <c r="G92" s="1"/>
      <c r="H92" s="119"/>
      <c r="I92" s="119"/>
      <c r="J92" s="119"/>
      <c r="K92" s="119"/>
      <c r="L92" s="119"/>
      <c r="M92" s="119"/>
      <c r="N92" s="119"/>
      <c r="O92" s="119"/>
      <c r="P92" s="119"/>
      <c r="Q92" s="119"/>
      <c r="R92" s="171"/>
      <c r="S92" s="130"/>
      <c r="T92" s="259"/>
      <c r="U92" s="259"/>
      <c r="V92" s="259"/>
      <c r="W92" s="259"/>
      <c r="X92" s="259"/>
      <c r="Y92" s="259"/>
      <c r="Z92" s="259"/>
      <c r="AA92" s="14"/>
      <c r="AB92" s="14"/>
      <c r="AC92" s="636"/>
      <c r="AD92" s="642"/>
      <c r="AE92" s="642"/>
      <c r="AF92" s="642"/>
      <c r="AG92" s="642"/>
    </row>
    <row r="93" spans="1:33" s="143" customFormat="1" ht="15" customHeight="1">
      <c r="A93" s="1126"/>
      <c r="B93" s="122"/>
      <c r="C93" s="28"/>
      <c r="D93" s="18"/>
      <c r="E93" s="1037"/>
      <c r="F93" s="1"/>
      <c r="G93" s="1"/>
      <c r="H93" s="119"/>
      <c r="I93" s="119"/>
      <c r="J93" s="119"/>
      <c r="K93" s="119"/>
      <c r="L93" s="119"/>
      <c r="M93" s="119"/>
      <c r="N93" s="119"/>
      <c r="O93" s="119"/>
      <c r="P93" s="119"/>
      <c r="Q93" s="119"/>
      <c r="R93" s="171"/>
      <c r="S93" s="5678" t="s">
        <v>701</v>
      </c>
      <c r="T93" s="5678"/>
      <c r="U93" s="5678"/>
      <c r="V93" s="5678"/>
      <c r="W93" s="5678"/>
      <c r="X93" s="5678"/>
      <c r="Y93" s="5678"/>
      <c r="Z93" s="5678"/>
      <c r="AA93" s="5678"/>
      <c r="AB93" s="3648"/>
      <c r="AC93" s="3049"/>
      <c r="AD93" s="642"/>
      <c r="AE93" s="642"/>
      <c r="AF93" s="642"/>
      <c r="AG93" s="642"/>
    </row>
    <row r="94" spans="1:33" s="143" customFormat="1" ht="10.5" customHeight="1">
      <c r="A94" s="1126"/>
      <c r="B94" s="122"/>
      <c r="C94" s="28"/>
      <c r="D94" s="18"/>
      <c r="E94" s="1037"/>
      <c r="F94" s="1"/>
      <c r="G94" s="1"/>
      <c r="H94" s="119"/>
      <c r="I94" s="119"/>
      <c r="J94" s="119"/>
      <c r="K94" s="119"/>
      <c r="L94" s="119"/>
      <c r="M94" s="119"/>
      <c r="N94" s="119"/>
      <c r="O94" s="119"/>
      <c r="P94" s="119"/>
      <c r="Q94" s="119"/>
      <c r="R94" s="171"/>
      <c r="S94" s="5676" t="s">
        <v>32</v>
      </c>
      <c r="T94" s="5676"/>
      <c r="U94" s="5676"/>
      <c r="V94" s="5676"/>
      <c r="W94" s="5676"/>
      <c r="X94" s="5676"/>
      <c r="Y94" s="5676"/>
      <c r="Z94" s="5676"/>
      <c r="AA94" s="5676"/>
      <c r="AB94" s="3646"/>
      <c r="AC94" s="3049"/>
      <c r="AD94" s="642"/>
      <c r="AE94" s="642"/>
      <c r="AF94" s="642"/>
      <c r="AG94" s="642"/>
    </row>
    <row r="95" spans="1:33" s="143" customFormat="1" ht="15" customHeight="1">
      <c r="A95" s="1126"/>
      <c r="B95" s="122"/>
      <c r="C95" s="28"/>
      <c r="D95" s="18"/>
      <c r="E95" s="1037"/>
      <c r="F95" s="1"/>
      <c r="G95" s="1"/>
      <c r="H95" s="119"/>
      <c r="I95" s="119"/>
      <c r="J95" s="119"/>
      <c r="K95" s="119"/>
      <c r="L95" s="119"/>
      <c r="M95" s="119"/>
      <c r="N95" s="119"/>
      <c r="O95" s="119"/>
      <c r="P95" s="119"/>
      <c r="Q95" s="119"/>
      <c r="R95" s="171"/>
      <c r="Z95" s="5718" t="s">
        <v>338</v>
      </c>
      <c r="AA95" s="5718"/>
      <c r="AB95" s="1527"/>
      <c r="AC95" s="3049"/>
      <c r="AD95" s="642"/>
      <c r="AE95" s="642"/>
      <c r="AF95" s="642"/>
      <c r="AG95" s="642"/>
    </row>
    <row r="96" spans="1:33" s="143" customFormat="1" ht="11.1" customHeight="1">
      <c r="A96" s="250"/>
      <c r="B96" s="177">
        <v>9.1300000000000008</v>
      </c>
      <c r="C96" s="170" t="s">
        <v>1144</v>
      </c>
      <c r="D96" s="172"/>
      <c r="E96" s="172"/>
      <c r="F96" s="172"/>
      <c r="G96" s="172"/>
      <c r="H96" s="172"/>
      <c r="I96" s="172"/>
      <c r="J96" s="172"/>
      <c r="K96" s="172"/>
      <c r="L96" s="172"/>
      <c r="M96" s="172"/>
      <c r="N96" s="172"/>
      <c r="O96" s="172"/>
      <c r="P96" s="172"/>
      <c r="Q96" s="172"/>
      <c r="R96" s="5634" t="s">
        <v>325</v>
      </c>
      <c r="S96" s="5695"/>
      <c r="T96" s="5696"/>
      <c r="U96" s="5696"/>
      <c r="V96" s="5696"/>
      <c r="W96" s="5696"/>
      <c r="X96" s="5696"/>
      <c r="Y96" s="5696"/>
      <c r="Z96" s="5696"/>
      <c r="AA96" s="5697"/>
      <c r="AB96" s="1626"/>
      <c r="AC96" s="719"/>
      <c r="AD96" s="642"/>
      <c r="AE96" s="642"/>
      <c r="AF96" s="642" t="s">
        <v>205</v>
      </c>
      <c r="AG96" s="642"/>
    </row>
    <row r="97" spans="1:33" s="143" customFormat="1" ht="11.1" customHeight="1">
      <c r="A97" s="250"/>
      <c r="B97" s="169"/>
      <c r="C97" s="174" t="s">
        <v>1145</v>
      </c>
      <c r="D97" s="172"/>
      <c r="E97" s="172"/>
      <c r="F97" s="172"/>
      <c r="G97" s="172"/>
      <c r="H97" s="172"/>
      <c r="I97" s="172"/>
      <c r="J97" s="172"/>
      <c r="K97" s="172"/>
      <c r="L97" s="172"/>
      <c r="M97" s="172"/>
      <c r="N97" s="172"/>
      <c r="O97" s="172"/>
      <c r="P97" s="172"/>
      <c r="Q97" s="172"/>
      <c r="R97" s="5634"/>
      <c r="S97" s="5698"/>
      <c r="T97" s="5699"/>
      <c r="U97" s="5699"/>
      <c r="V97" s="5699"/>
      <c r="W97" s="5699"/>
      <c r="X97" s="5699"/>
      <c r="Y97" s="5699"/>
      <c r="Z97" s="5699"/>
      <c r="AA97" s="5700"/>
      <c r="AB97" s="1626"/>
      <c r="AC97" s="719"/>
      <c r="AD97" s="642"/>
      <c r="AE97" s="642"/>
      <c r="AF97" s="642"/>
      <c r="AG97" s="642"/>
    </row>
    <row r="98" spans="1:33" s="143" customFormat="1" ht="20.100000000000001" customHeight="1">
      <c r="A98" s="250"/>
      <c r="B98" s="169"/>
      <c r="C98" s="174"/>
      <c r="D98" s="172"/>
      <c r="E98" s="172"/>
      <c r="F98" s="172"/>
      <c r="G98" s="172"/>
      <c r="H98" s="172"/>
      <c r="I98" s="172"/>
      <c r="J98" s="172"/>
      <c r="K98" s="172"/>
      <c r="L98" s="172"/>
      <c r="M98" s="172"/>
      <c r="N98" s="172"/>
      <c r="O98" s="172"/>
      <c r="P98" s="172"/>
      <c r="Q98" s="172"/>
      <c r="R98" s="172"/>
      <c r="S98" s="738"/>
      <c r="T98" s="738"/>
      <c r="U98" s="738"/>
      <c r="V98" s="738"/>
      <c r="W98" s="738"/>
      <c r="X98" s="738"/>
      <c r="Y98" s="738"/>
      <c r="Z98" s="738"/>
      <c r="AA98" s="738"/>
      <c r="AB98" s="1592"/>
      <c r="AC98" s="719"/>
      <c r="AD98" s="642"/>
      <c r="AE98" s="642"/>
      <c r="AF98" s="642"/>
      <c r="AG98" s="642"/>
    </row>
    <row r="99" spans="1:33" s="143" customFormat="1" ht="11.1" customHeight="1">
      <c r="A99" s="250"/>
      <c r="B99" s="169"/>
      <c r="C99" s="179" t="s">
        <v>29</v>
      </c>
      <c r="D99" s="171" t="s">
        <v>1430</v>
      </c>
      <c r="E99" s="238"/>
      <c r="F99" s="172"/>
      <c r="G99" s="172"/>
      <c r="H99" s="172"/>
      <c r="I99" s="172"/>
      <c r="J99" s="172"/>
      <c r="K99" s="172"/>
      <c r="L99" s="172"/>
      <c r="M99" s="172"/>
      <c r="N99" s="172"/>
      <c r="O99" s="172"/>
      <c r="P99" s="172"/>
      <c r="Q99" s="172"/>
      <c r="R99" s="5634" t="s">
        <v>324</v>
      </c>
      <c r="S99" s="5742"/>
      <c r="T99" s="5743"/>
      <c r="U99" s="5744"/>
      <c r="V99" s="5685" t="s">
        <v>1417</v>
      </c>
      <c r="W99" s="242"/>
      <c r="X99" s="242"/>
      <c r="Y99" s="652"/>
      <c r="Z99" s="652"/>
      <c r="AA99" s="652"/>
      <c r="AB99" s="3651"/>
      <c r="AC99" s="719"/>
      <c r="AD99" s="642"/>
      <c r="AE99" s="5773"/>
      <c r="AF99" s="642"/>
      <c r="AG99" s="642"/>
    </row>
    <row r="100" spans="1:33" s="143" customFormat="1" ht="11.1" customHeight="1">
      <c r="A100" s="250"/>
      <c r="B100" s="169"/>
      <c r="C100" s="174"/>
      <c r="D100" s="174" t="s">
        <v>1429</v>
      </c>
      <c r="E100" s="172"/>
      <c r="F100" s="172"/>
      <c r="G100" s="172"/>
      <c r="H100" s="172"/>
      <c r="I100" s="172"/>
      <c r="J100" s="172"/>
      <c r="K100" s="172"/>
      <c r="L100" s="172"/>
      <c r="M100" s="172"/>
      <c r="N100" s="172"/>
      <c r="O100" s="172"/>
      <c r="P100" s="172"/>
      <c r="Q100" s="172"/>
      <c r="R100" s="5634"/>
      <c r="S100" s="5745"/>
      <c r="T100" s="5746"/>
      <c r="U100" s="5747"/>
      <c r="V100" s="5685"/>
      <c r="W100" s="242"/>
      <c r="X100" s="242"/>
      <c r="Y100" s="652"/>
      <c r="Z100" s="652"/>
      <c r="AA100" s="652"/>
      <c r="AB100" s="3651"/>
      <c r="AC100" s="719"/>
      <c r="AD100" s="642"/>
      <c r="AE100" s="5773"/>
      <c r="AF100" s="642"/>
      <c r="AG100" s="642"/>
    </row>
    <row r="101" spans="1:33" s="143" customFormat="1" ht="20.100000000000001" customHeight="1">
      <c r="A101" s="250"/>
      <c r="B101" s="169"/>
      <c r="C101" s="174"/>
      <c r="D101" s="170"/>
      <c r="E101" s="172"/>
      <c r="F101" s="172"/>
      <c r="G101" s="172"/>
      <c r="H101" s="172"/>
      <c r="I101" s="172"/>
      <c r="J101" s="172"/>
      <c r="K101" s="172"/>
      <c r="L101" s="172"/>
      <c r="M101" s="172"/>
      <c r="N101" s="172"/>
      <c r="O101" s="172"/>
      <c r="P101" s="172"/>
      <c r="Q101" s="172"/>
      <c r="R101" s="172"/>
      <c r="S101" s="739"/>
      <c r="T101" s="739"/>
      <c r="V101" s="787"/>
      <c r="W101" s="242"/>
      <c r="X101" s="242"/>
      <c r="Y101" s="652"/>
      <c r="Z101" s="652" t="s">
        <v>339</v>
      </c>
      <c r="AA101" s="652"/>
      <c r="AB101" s="3651"/>
      <c r="AC101" s="719"/>
      <c r="AD101" s="642"/>
      <c r="AE101" s="642"/>
      <c r="AF101" s="642"/>
      <c r="AG101" s="642"/>
    </row>
    <row r="102" spans="1:33" s="143" customFormat="1" ht="11.1" customHeight="1">
      <c r="A102" s="250"/>
      <c r="B102" s="169"/>
      <c r="C102" s="179" t="s">
        <v>30</v>
      </c>
      <c r="D102" s="171" t="s">
        <v>1735</v>
      </c>
      <c r="E102" s="172"/>
      <c r="F102" s="172"/>
      <c r="G102" s="172"/>
      <c r="H102" s="172"/>
      <c r="I102" s="172"/>
      <c r="J102" s="172"/>
      <c r="K102" s="172"/>
      <c r="L102" s="172"/>
      <c r="M102" s="172"/>
      <c r="N102" s="172"/>
      <c r="O102" s="172"/>
      <c r="P102" s="172"/>
      <c r="Q102" s="172"/>
      <c r="R102" s="5634" t="s">
        <v>323</v>
      </c>
      <c r="S102" s="5742"/>
      <c r="T102" s="5743"/>
      <c r="U102" s="5744"/>
      <c r="V102" s="5685" t="s">
        <v>1417</v>
      </c>
      <c r="W102" s="242"/>
      <c r="X102" s="652"/>
      <c r="Y102" s="652"/>
      <c r="Z102" s="652"/>
      <c r="AA102" s="652"/>
      <c r="AB102" s="3651"/>
      <c r="AC102" s="719"/>
      <c r="AD102" s="642"/>
      <c r="AE102" s="5773"/>
      <c r="AF102" s="642"/>
      <c r="AG102" s="642"/>
    </row>
    <row r="103" spans="1:33" s="143" customFormat="1" ht="11.1" customHeight="1">
      <c r="A103" s="250"/>
      <c r="B103" s="169"/>
      <c r="C103" s="174"/>
      <c r="D103" s="174" t="s">
        <v>1736</v>
      </c>
      <c r="E103" s="172"/>
      <c r="F103" s="172"/>
      <c r="G103" s="172"/>
      <c r="H103" s="172"/>
      <c r="I103" s="172"/>
      <c r="J103" s="172"/>
      <c r="K103" s="172"/>
      <c r="L103" s="172"/>
      <c r="M103" s="172"/>
      <c r="N103" s="172"/>
      <c r="O103" s="172"/>
      <c r="P103" s="172"/>
      <c r="Q103" s="172"/>
      <c r="R103" s="5634"/>
      <c r="S103" s="5745"/>
      <c r="T103" s="5746"/>
      <c r="U103" s="5747"/>
      <c r="V103" s="5685"/>
      <c r="W103" s="242"/>
      <c r="X103" s="652"/>
      <c r="Y103" s="652"/>
      <c r="Z103" s="652"/>
      <c r="AA103" s="652"/>
      <c r="AB103" s="3651"/>
      <c r="AC103" s="719"/>
      <c r="AD103" s="642"/>
      <c r="AE103" s="5773"/>
      <c r="AF103" s="642"/>
      <c r="AG103" s="642"/>
    </row>
    <row r="104" spans="1:33" s="143" customFormat="1" ht="20.100000000000001" customHeight="1">
      <c r="A104" s="2774"/>
      <c r="B104" s="3050"/>
      <c r="C104" s="3050"/>
      <c r="D104" s="3050"/>
      <c r="E104" s="3050"/>
      <c r="F104" s="3050"/>
      <c r="G104" s="3050"/>
      <c r="H104" s="3051"/>
      <c r="I104" s="3051"/>
      <c r="J104" s="3051"/>
      <c r="K104" s="3051"/>
      <c r="L104" s="3051"/>
      <c r="M104" s="3051"/>
      <c r="N104" s="3051"/>
      <c r="O104" s="3051"/>
      <c r="P104" s="3051"/>
      <c r="Q104" s="3051"/>
      <c r="R104" s="3051"/>
      <c r="S104" s="3051"/>
      <c r="T104" s="3051"/>
      <c r="U104" s="3051"/>
      <c r="V104" s="3051"/>
      <c r="W104" s="3051"/>
      <c r="X104" s="3051"/>
      <c r="Y104" s="3051"/>
      <c r="Z104" s="3051"/>
      <c r="AA104" s="3051"/>
      <c r="AB104" s="3770"/>
      <c r="AC104" s="3052"/>
      <c r="AD104" s="642"/>
      <c r="AE104" s="642"/>
      <c r="AF104" s="642"/>
      <c r="AG104" s="642"/>
    </row>
    <row r="105" spans="1:33" s="143" customFormat="1" ht="20.100000000000001" customHeight="1">
      <c r="A105" s="1021"/>
      <c r="B105" s="3053"/>
      <c r="C105" s="3053"/>
      <c r="D105" s="3053"/>
      <c r="E105" s="3053"/>
      <c r="F105" s="3053"/>
      <c r="G105" s="3053"/>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3054"/>
      <c r="AD105" s="642"/>
      <c r="AE105" s="642"/>
      <c r="AF105" s="642"/>
      <c r="AG105" s="642"/>
    </row>
    <row r="106" spans="1:33" s="143" customFormat="1" ht="11.1" customHeight="1">
      <c r="A106" s="250"/>
      <c r="B106" s="169"/>
      <c r="C106" s="178"/>
      <c r="D106" s="178"/>
      <c r="E106" s="172"/>
      <c r="F106" s="172"/>
      <c r="G106" s="172"/>
      <c r="H106" s="172"/>
      <c r="I106" s="172"/>
      <c r="J106" s="172"/>
      <c r="K106" s="172"/>
      <c r="L106" s="172"/>
      <c r="M106" s="172"/>
      <c r="N106" s="172"/>
      <c r="O106" s="172"/>
      <c r="P106" s="172"/>
      <c r="Q106" s="172"/>
      <c r="R106" s="172"/>
      <c r="S106" s="171"/>
      <c r="T106" s="171"/>
      <c r="U106" s="171"/>
      <c r="V106" s="171"/>
      <c r="W106" s="171"/>
      <c r="X106" s="171"/>
      <c r="Y106" s="171"/>
      <c r="Z106" s="5718" t="s">
        <v>1589</v>
      </c>
      <c r="AA106" s="5718"/>
      <c r="AB106" s="1527"/>
      <c r="AC106" s="719"/>
      <c r="AD106" s="642"/>
      <c r="AE106" s="642"/>
      <c r="AF106" s="642"/>
      <c r="AG106" s="642"/>
    </row>
    <row r="107" spans="1:33" s="143" customFormat="1" ht="11.1" customHeight="1">
      <c r="A107" s="250"/>
      <c r="B107" s="177">
        <v>9.14</v>
      </c>
      <c r="C107" s="235" t="s">
        <v>672</v>
      </c>
      <c r="E107" s="172"/>
      <c r="F107" s="172"/>
      <c r="G107" s="172"/>
      <c r="H107" s="172"/>
      <c r="I107" s="172"/>
      <c r="J107" s="172"/>
      <c r="K107" s="172"/>
      <c r="L107" s="172"/>
      <c r="M107" s="172"/>
      <c r="N107" s="172"/>
      <c r="O107" s="172"/>
      <c r="P107" s="172"/>
      <c r="Q107" s="172"/>
      <c r="R107" s="5634" t="s">
        <v>36</v>
      </c>
      <c r="S107" s="5695"/>
      <c r="T107" s="5696"/>
      <c r="U107" s="5696"/>
      <c r="V107" s="5696"/>
      <c r="W107" s="5696"/>
      <c r="X107" s="5696"/>
      <c r="Y107" s="5696"/>
      <c r="Z107" s="5696"/>
      <c r="AA107" s="5697"/>
      <c r="AB107" s="1626"/>
      <c r="AC107" s="719"/>
      <c r="AD107" s="642"/>
      <c r="AE107" s="642"/>
      <c r="AF107" s="642"/>
      <c r="AG107" s="642"/>
    </row>
    <row r="108" spans="1:33" s="143" customFormat="1" ht="11.1" customHeight="1">
      <c r="A108" s="250"/>
      <c r="B108" s="169"/>
      <c r="C108" s="237" t="s">
        <v>673</v>
      </c>
      <c r="E108" s="172"/>
      <c r="F108" s="172"/>
      <c r="G108" s="172"/>
      <c r="H108" s="172"/>
      <c r="I108" s="172"/>
      <c r="J108" s="172"/>
      <c r="K108" s="172"/>
      <c r="L108" s="172"/>
      <c r="M108" s="172"/>
      <c r="N108" s="172"/>
      <c r="O108" s="172"/>
      <c r="P108" s="172"/>
      <c r="Q108" s="172"/>
      <c r="R108" s="5634"/>
      <c r="S108" s="5698"/>
      <c r="T108" s="5699"/>
      <c r="U108" s="5699"/>
      <c r="V108" s="5699"/>
      <c r="W108" s="5699"/>
      <c r="X108" s="5699"/>
      <c r="Y108" s="5699"/>
      <c r="Z108" s="5699"/>
      <c r="AA108" s="5700"/>
      <c r="AB108" s="1626"/>
      <c r="AC108" s="719"/>
      <c r="AD108" s="642"/>
      <c r="AE108" s="642"/>
      <c r="AF108" s="642"/>
      <c r="AG108" s="642"/>
    </row>
    <row r="109" spans="1:33" s="143" customFormat="1" ht="20.100000000000001" customHeight="1">
      <c r="A109" s="397"/>
      <c r="B109" s="240"/>
      <c r="C109" s="248"/>
      <c r="D109" s="248"/>
      <c r="E109" s="236"/>
      <c r="F109" s="236"/>
      <c r="G109" s="236"/>
      <c r="H109" s="236"/>
      <c r="I109" s="236"/>
      <c r="J109" s="236"/>
      <c r="K109" s="1025"/>
      <c r="L109" s="1025"/>
      <c r="M109" s="1025"/>
      <c r="N109" s="1025"/>
      <c r="O109" s="236"/>
      <c r="P109" s="236"/>
      <c r="Q109" s="236"/>
      <c r="R109" s="236"/>
      <c r="S109" s="737"/>
      <c r="T109" s="740"/>
      <c r="U109" s="740"/>
      <c r="V109" s="740"/>
      <c r="W109" s="741"/>
      <c r="X109" s="737"/>
      <c r="Y109" s="737"/>
      <c r="Z109" s="742"/>
      <c r="AA109" s="239"/>
      <c r="AB109" s="3771"/>
      <c r="AC109" s="724"/>
      <c r="AD109" s="642"/>
      <c r="AE109" s="642"/>
      <c r="AF109" s="642"/>
      <c r="AG109" s="642"/>
    </row>
    <row r="110" spans="1:33" s="143" customFormat="1" ht="10.199999999999999" customHeight="1">
      <c r="A110" s="250"/>
      <c r="B110" s="169"/>
      <c r="C110" s="178"/>
      <c r="E110" s="172"/>
      <c r="F110" s="172"/>
      <c r="G110" s="172"/>
      <c r="I110" s="172"/>
      <c r="J110" s="172"/>
      <c r="K110" s="172"/>
      <c r="L110" s="172"/>
      <c r="M110" s="172"/>
      <c r="N110" s="172"/>
      <c r="O110" s="172"/>
      <c r="P110" s="172"/>
      <c r="Q110" s="172"/>
      <c r="R110" s="172"/>
      <c r="S110" s="720"/>
      <c r="T110" s="743"/>
      <c r="U110" s="743"/>
      <c r="V110" s="743"/>
      <c r="W110" s="744"/>
      <c r="X110" s="720"/>
      <c r="Y110" s="720"/>
      <c r="Z110" s="952"/>
      <c r="AA110" s="952"/>
      <c r="AB110" s="3058"/>
      <c r="AC110" s="719"/>
      <c r="AD110" s="642"/>
      <c r="AE110" s="642"/>
      <c r="AF110" s="642"/>
      <c r="AG110" s="642"/>
    </row>
    <row r="111" spans="1:33" s="143" customFormat="1" ht="11.1" customHeight="1">
      <c r="A111" s="868"/>
      <c r="B111" s="169"/>
      <c r="C111" s="178"/>
      <c r="E111" s="172"/>
      <c r="F111" s="172"/>
      <c r="G111" s="172"/>
      <c r="I111" s="172"/>
      <c r="J111" s="172"/>
      <c r="K111" s="172"/>
      <c r="L111" s="172"/>
      <c r="M111" s="172"/>
      <c r="N111" s="172"/>
      <c r="O111" s="172"/>
      <c r="P111" s="172"/>
      <c r="Q111" s="172"/>
      <c r="R111" s="172"/>
      <c r="S111" s="720"/>
      <c r="T111" s="743"/>
      <c r="U111" s="743"/>
      <c r="V111" s="743"/>
      <c r="W111" s="744"/>
      <c r="X111" s="720"/>
      <c r="Y111" s="720"/>
      <c r="Z111" s="5718"/>
      <c r="AA111" s="5718"/>
      <c r="AB111" s="1527"/>
      <c r="AC111" s="858"/>
      <c r="AD111" s="642"/>
      <c r="AE111" s="642"/>
      <c r="AF111" s="642"/>
      <c r="AG111" s="642"/>
    </row>
    <row r="112" spans="1:33" s="143" customFormat="1" ht="11.1" customHeight="1">
      <c r="A112" s="250"/>
      <c r="B112" s="177">
        <v>9.15</v>
      </c>
      <c r="C112" s="170" t="s">
        <v>674</v>
      </c>
      <c r="E112" s="172"/>
      <c r="F112" s="172"/>
      <c r="G112" s="172"/>
      <c r="H112" s="172"/>
      <c r="I112" s="172"/>
      <c r="J112" s="172"/>
      <c r="K112" s="172"/>
      <c r="L112" s="172"/>
      <c r="M112" s="172"/>
      <c r="N112" s="172"/>
      <c r="O112" s="172"/>
      <c r="P112" s="172"/>
      <c r="Q112" s="172"/>
      <c r="R112" s="5634" t="s">
        <v>37</v>
      </c>
      <c r="S112" s="5695"/>
      <c r="T112" s="5696"/>
      <c r="U112" s="5696"/>
      <c r="V112" s="5696"/>
      <c r="W112" s="5696"/>
      <c r="X112" s="5696"/>
      <c r="Y112" s="5696"/>
      <c r="Z112" s="5696"/>
      <c r="AA112" s="5697"/>
      <c r="AB112" s="1626"/>
      <c r="AC112" s="719"/>
      <c r="AD112" s="642"/>
      <c r="AE112" s="642"/>
      <c r="AF112" s="642"/>
      <c r="AG112" s="642"/>
    </row>
    <row r="113" spans="1:33" s="143" customFormat="1" ht="11.1" customHeight="1">
      <c r="A113" s="250"/>
      <c r="B113" s="235"/>
      <c r="C113" s="170" t="s">
        <v>1516</v>
      </c>
      <c r="E113" s="172"/>
      <c r="F113" s="172"/>
      <c r="G113" s="172"/>
      <c r="H113" s="172"/>
      <c r="I113" s="172"/>
      <c r="J113" s="172"/>
      <c r="K113" s="172"/>
      <c r="L113" s="172"/>
      <c r="M113" s="172"/>
      <c r="N113" s="172"/>
      <c r="O113" s="172"/>
      <c r="P113" s="172"/>
      <c r="Q113" s="172"/>
      <c r="R113" s="5634"/>
      <c r="S113" s="5698"/>
      <c r="T113" s="5699"/>
      <c r="U113" s="5699"/>
      <c r="V113" s="5699"/>
      <c r="W113" s="5699"/>
      <c r="X113" s="5699"/>
      <c r="Y113" s="5699"/>
      <c r="Z113" s="5699"/>
      <c r="AA113" s="5700"/>
      <c r="AB113" s="1626"/>
      <c r="AC113" s="719"/>
      <c r="AD113" s="642"/>
      <c r="AE113" s="642"/>
      <c r="AF113" s="642"/>
      <c r="AG113" s="642"/>
    </row>
    <row r="114" spans="1:33" s="143" customFormat="1" ht="11.1" customHeight="1">
      <c r="A114" s="645"/>
      <c r="B114" s="235"/>
      <c r="C114" s="174" t="s">
        <v>675</v>
      </c>
      <c r="E114" s="172"/>
      <c r="F114" s="172"/>
      <c r="G114" s="172"/>
      <c r="H114" s="172"/>
      <c r="I114" s="172"/>
      <c r="J114" s="172"/>
      <c r="K114" s="172"/>
      <c r="L114" s="172"/>
      <c r="M114" s="172"/>
      <c r="N114" s="172"/>
      <c r="O114" s="172"/>
      <c r="P114" s="172"/>
      <c r="Q114" s="172"/>
      <c r="R114" s="583"/>
      <c r="S114" s="727"/>
      <c r="T114" s="727"/>
      <c r="U114" s="727"/>
      <c r="V114" s="727"/>
      <c r="W114" s="727"/>
      <c r="X114" s="727"/>
      <c r="Y114" s="727"/>
      <c r="Z114" s="727"/>
      <c r="AA114" s="727"/>
      <c r="AB114" s="3652"/>
      <c r="AC114" s="643"/>
      <c r="AD114" s="642"/>
      <c r="AE114" s="642"/>
      <c r="AF114" s="642"/>
      <c r="AG114" s="642"/>
    </row>
    <row r="115" spans="1:33" s="143" customFormat="1" ht="11.1" customHeight="1">
      <c r="A115" s="250"/>
      <c r="B115" s="235"/>
      <c r="C115" s="174" t="s">
        <v>676</v>
      </c>
      <c r="E115" s="172"/>
      <c r="F115" s="172"/>
      <c r="G115" s="172"/>
      <c r="H115" s="172"/>
      <c r="I115" s="172"/>
      <c r="J115" s="172"/>
      <c r="K115" s="172"/>
      <c r="L115" s="172"/>
      <c r="M115" s="172"/>
      <c r="N115" s="172"/>
      <c r="O115" s="172"/>
      <c r="P115" s="172"/>
      <c r="Q115" s="172"/>
      <c r="R115" s="172"/>
      <c r="S115" s="182"/>
      <c r="T115" s="712"/>
      <c r="U115" s="712"/>
      <c r="V115" s="712"/>
      <c r="W115" s="745"/>
      <c r="X115" s="182"/>
      <c r="Y115" s="182"/>
      <c r="Z115" s="230"/>
      <c r="AA115" s="230"/>
      <c r="AB115" s="1561"/>
      <c r="AC115" s="719"/>
      <c r="AD115" s="642"/>
      <c r="AE115" s="642"/>
      <c r="AF115" s="642"/>
      <c r="AG115" s="642"/>
    </row>
    <row r="116" spans="1:33" s="143" customFormat="1" ht="13.2" customHeight="1">
      <c r="A116" s="397"/>
      <c r="B116" s="240"/>
      <c r="C116" s="248"/>
      <c r="D116" s="248"/>
      <c r="E116" s="236"/>
      <c r="F116" s="236"/>
      <c r="G116" s="236"/>
      <c r="H116" s="236"/>
      <c r="I116" s="236"/>
      <c r="J116" s="236"/>
      <c r="K116" s="1025"/>
      <c r="L116" s="1025"/>
      <c r="M116" s="1025"/>
      <c r="N116" s="1025"/>
      <c r="O116" s="236"/>
      <c r="P116" s="236"/>
      <c r="Q116" s="236"/>
      <c r="R116" s="236"/>
      <c r="S116" s="737"/>
      <c r="T116" s="740"/>
      <c r="U116" s="740"/>
      <c r="V116" s="740"/>
      <c r="W116" s="741"/>
      <c r="X116" s="737"/>
      <c r="Y116" s="737"/>
      <c r="Z116" s="742"/>
      <c r="AA116" s="239"/>
      <c r="AB116" s="3771"/>
      <c r="AC116" s="724"/>
      <c r="AD116" s="642"/>
      <c r="AE116" s="642"/>
      <c r="AF116" s="642"/>
      <c r="AG116" s="642"/>
    </row>
    <row r="117" spans="1:33" s="143" customFormat="1" ht="10.199999999999999" customHeight="1">
      <c r="A117" s="250"/>
      <c r="B117" s="169"/>
      <c r="C117" s="178"/>
      <c r="D117" s="178"/>
      <c r="E117" s="172"/>
      <c r="F117" s="172"/>
      <c r="G117" s="172"/>
      <c r="H117" s="172"/>
      <c r="I117" s="172"/>
      <c r="J117" s="172"/>
      <c r="K117" s="172"/>
      <c r="L117" s="172"/>
      <c r="M117" s="172"/>
      <c r="N117" s="172"/>
      <c r="O117" s="172"/>
      <c r="P117" s="172"/>
      <c r="Q117" s="172"/>
      <c r="R117" s="172"/>
      <c r="S117" s="182"/>
      <c r="T117" s="712"/>
      <c r="U117" s="712"/>
      <c r="V117" s="712"/>
      <c r="W117" s="745"/>
      <c r="X117" s="182"/>
      <c r="Y117" s="182"/>
      <c r="Z117" s="253"/>
      <c r="AA117" s="952"/>
      <c r="AB117" s="3058"/>
      <c r="AC117" s="719"/>
      <c r="AD117" s="642"/>
      <c r="AE117" s="642"/>
      <c r="AF117" s="642"/>
      <c r="AG117" s="642"/>
    </row>
    <row r="118" spans="1:33" s="143" customFormat="1" ht="11.1" customHeight="1">
      <c r="A118" s="868"/>
      <c r="B118" s="169"/>
      <c r="C118" s="178"/>
      <c r="D118" s="178"/>
      <c r="E118" s="172"/>
      <c r="F118" s="172"/>
      <c r="G118" s="172"/>
      <c r="H118" s="172"/>
      <c r="I118" s="172"/>
      <c r="J118" s="172"/>
      <c r="K118" s="172"/>
      <c r="L118" s="172"/>
      <c r="M118" s="172"/>
      <c r="N118" s="172"/>
      <c r="O118" s="172"/>
      <c r="P118" s="172"/>
      <c r="Q118" s="172"/>
      <c r="R118" s="172"/>
      <c r="S118" s="182"/>
      <c r="T118" s="712"/>
      <c r="U118" s="712"/>
      <c r="V118" s="712"/>
      <c r="W118" s="745"/>
      <c r="X118" s="182"/>
      <c r="Y118" s="182"/>
      <c r="Z118" s="5718"/>
      <c r="AA118" s="5718"/>
      <c r="AB118" s="1527"/>
      <c r="AC118" s="858"/>
      <c r="AD118" s="642"/>
      <c r="AE118" s="642"/>
      <c r="AF118" s="642"/>
      <c r="AG118" s="642"/>
    </row>
    <row r="119" spans="1:33" s="143" customFormat="1" ht="11.1" customHeight="1">
      <c r="A119" s="250"/>
      <c r="B119" s="177">
        <v>9.16</v>
      </c>
      <c r="C119" s="170" t="s">
        <v>677</v>
      </c>
      <c r="E119" s="172"/>
      <c r="F119" s="172"/>
      <c r="G119" s="172"/>
      <c r="H119" s="172"/>
      <c r="I119" s="172"/>
      <c r="J119" s="172"/>
      <c r="K119" s="172"/>
      <c r="L119" s="172"/>
      <c r="M119" s="172"/>
      <c r="N119" s="172"/>
      <c r="O119" s="172"/>
      <c r="P119" s="172"/>
      <c r="Q119" s="172"/>
      <c r="R119" s="5634" t="s">
        <v>38</v>
      </c>
      <c r="S119" s="5695"/>
      <c r="T119" s="5696"/>
      <c r="U119" s="5696"/>
      <c r="V119" s="5696"/>
      <c r="W119" s="5696"/>
      <c r="X119" s="5696"/>
      <c r="Y119" s="5696"/>
      <c r="Z119" s="5696"/>
      <c r="AA119" s="5697"/>
      <c r="AB119" s="1626"/>
      <c r="AC119" s="719"/>
      <c r="AD119" s="642"/>
      <c r="AE119" s="642"/>
      <c r="AF119" s="642"/>
      <c r="AG119" s="642"/>
    </row>
    <row r="120" spans="1:33" s="143" customFormat="1" ht="11.1" customHeight="1">
      <c r="A120" s="250"/>
      <c r="B120" s="169"/>
      <c r="C120" s="174" t="s">
        <v>678</v>
      </c>
      <c r="E120" s="172"/>
      <c r="F120" s="172"/>
      <c r="G120" s="172"/>
      <c r="H120" s="172"/>
      <c r="I120" s="172"/>
      <c r="J120" s="172"/>
      <c r="K120" s="172"/>
      <c r="L120" s="172"/>
      <c r="M120" s="172"/>
      <c r="N120" s="172"/>
      <c r="O120" s="172"/>
      <c r="P120" s="172"/>
      <c r="Q120" s="172"/>
      <c r="R120" s="5634"/>
      <c r="S120" s="5698"/>
      <c r="T120" s="5699"/>
      <c r="U120" s="5699"/>
      <c r="V120" s="5699"/>
      <c r="W120" s="5699"/>
      <c r="X120" s="5699"/>
      <c r="Y120" s="5699"/>
      <c r="Z120" s="5699"/>
      <c r="AA120" s="5700"/>
      <c r="AB120" s="1626"/>
      <c r="AC120" s="719"/>
      <c r="AD120" s="642"/>
      <c r="AE120" s="642"/>
      <c r="AF120" s="642"/>
      <c r="AG120" s="642"/>
    </row>
    <row r="121" spans="1:33" s="143" customFormat="1" ht="20.100000000000001" customHeight="1">
      <c r="A121" s="397"/>
      <c r="B121" s="240"/>
      <c r="C121" s="241"/>
      <c r="D121" s="233"/>
      <c r="E121" s="236"/>
      <c r="F121" s="236"/>
      <c r="G121" s="236"/>
      <c r="H121" s="236"/>
      <c r="I121" s="236"/>
      <c r="J121" s="236"/>
      <c r="K121" s="1025"/>
      <c r="L121" s="1025"/>
      <c r="M121" s="1025"/>
      <c r="N121" s="1025"/>
      <c r="O121" s="236"/>
      <c r="P121" s="236"/>
      <c r="Q121" s="236"/>
      <c r="R121" s="236"/>
      <c r="S121" s="746"/>
      <c r="T121" s="746"/>
      <c r="U121" s="746"/>
      <c r="V121" s="746"/>
      <c r="W121" s="746"/>
      <c r="X121" s="746"/>
      <c r="Y121" s="746"/>
      <c r="Z121" s="746"/>
      <c r="AA121" s="746"/>
      <c r="AB121" s="3772"/>
      <c r="AC121" s="724"/>
      <c r="AD121" s="642"/>
      <c r="AE121" s="642"/>
      <c r="AF121" s="642"/>
      <c r="AG121" s="642"/>
    </row>
    <row r="122" spans="1:33" s="143" customFormat="1" ht="10.199999999999999" customHeight="1">
      <c r="A122" s="250"/>
      <c r="B122" s="169"/>
      <c r="C122" s="178"/>
      <c r="D122" s="178"/>
      <c r="E122" s="172"/>
      <c r="F122" s="172"/>
      <c r="G122" s="172"/>
      <c r="H122" s="172"/>
      <c r="I122" s="172"/>
      <c r="J122" s="172"/>
      <c r="K122" s="172"/>
      <c r="L122" s="172"/>
      <c r="M122" s="172"/>
      <c r="N122" s="172"/>
      <c r="O122" s="172"/>
      <c r="P122" s="172"/>
      <c r="Q122" s="172"/>
      <c r="R122" s="172"/>
      <c r="S122" s="182"/>
      <c r="T122" s="712"/>
      <c r="U122" s="712"/>
      <c r="V122" s="712"/>
      <c r="W122" s="745"/>
      <c r="X122" s="182"/>
      <c r="Y122" s="182"/>
      <c r="Z122" s="952"/>
      <c r="AA122" s="952"/>
      <c r="AB122" s="3058"/>
      <c r="AC122" s="719"/>
      <c r="AD122" s="642"/>
      <c r="AE122" s="642"/>
      <c r="AF122" s="642"/>
      <c r="AG122" s="642"/>
    </row>
    <row r="123" spans="1:33" s="143" customFormat="1" ht="11.1" customHeight="1">
      <c r="A123" s="868"/>
      <c r="B123" s="169"/>
      <c r="C123" s="178"/>
      <c r="D123" s="178"/>
      <c r="E123" s="172"/>
      <c r="F123" s="172"/>
      <c r="G123" s="172"/>
      <c r="H123" s="172"/>
      <c r="I123" s="172"/>
      <c r="J123" s="172"/>
      <c r="K123" s="172"/>
      <c r="L123" s="172"/>
      <c r="M123" s="172"/>
      <c r="N123" s="172"/>
      <c r="O123" s="172"/>
      <c r="P123" s="172"/>
      <c r="Q123" s="172"/>
      <c r="R123" s="172"/>
      <c r="S123" s="182"/>
      <c r="T123" s="712"/>
      <c r="U123" s="712"/>
      <c r="V123" s="712"/>
      <c r="W123" s="745"/>
      <c r="X123" s="182"/>
      <c r="Y123" s="182"/>
      <c r="Z123" s="5718"/>
      <c r="AA123" s="5718"/>
      <c r="AB123" s="1527"/>
      <c r="AC123" s="858"/>
      <c r="AD123" s="642"/>
      <c r="AE123" s="642"/>
      <c r="AF123" s="642"/>
      <c r="AG123" s="642"/>
    </row>
    <row r="124" spans="1:33" s="143" customFormat="1" ht="11.1" customHeight="1">
      <c r="A124" s="250"/>
      <c r="B124" s="177">
        <v>9.17</v>
      </c>
      <c r="C124" s="170" t="s">
        <v>681</v>
      </c>
      <c r="E124" s="172"/>
      <c r="F124" s="172"/>
      <c r="G124" s="172"/>
      <c r="H124" s="172"/>
      <c r="I124" s="172"/>
      <c r="J124" s="172"/>
      <c r="K124" s="172"/>
      <c r="L124" s="172"/>
      <c r="M124" s="172"/>
      <c r="N124" s="172"/>
      <c r="O124" s="172"/>
      <c r="P124" s="172"/>
      <c r="Q124" s="172"/>
      <c r="R124" s="5634" t="s">
        <v>39</v>
      </c>
      <c r="S124" s="5695"/>
      <c r="T124" s="5696"/>
      <c r="U124" s="5696"/>
      <c r="V124" s="5696"/>
      <c r="W124" s="5696"/>
      <c r="X124" s="5696"/>
      <c r="Y124" s="5696"/>
      <c r="Z124" s="5696"/>
      <c r="AA124" s="5697"/>
      <c r="AB124" s="1626"/>
      <c r="AC124" s="719"/>
      <c r="AD124" s="642"/>
      <c r="AE124" s="642"/>
      <c r="AF124" s="642"/>
      <c r="AG124" s="642"/>
    </row>
    <row r="125" spans="1:33" s="143" customFormat="1" ht="11.1" customHeight="1">
      <c r="A125" s="250"/>
      <c r="B125" s="169"/>
      <c r="C125" s="174" t="s">
        <v>682</v>
      </c>
      <c r="E125" s="172"/>
      <c r="F125" s="172"/>
      <c r="G125" s="172"/>
      <c r="H125" s="172"/>
      <c r="I125" s="172"/>
      <c r="J125" s="172"/>
      <c r="K125" s="172"/>
      <c r="L125" s="172"/>
      <c r="M125" s="172"/>
      <c r="N125" s="172"/>
      <c r="O125" s="172"/>
      <c r="P125" s="172"/>
      <c r="Q125" s="172"/>
      <c r="R125" s="5634"/>
      <c r="S125" s="5698"/>
      <c r="T125" s="5699"/>
      <c r="U125" s="5699"/>
      <c r="V125" s="5699"/>
      <c r="W125" s="5699"/>
      <c r="X125" s="5699"/>
      <c r="Y125" s="5699"/>
      <c r="Z125" s="5699"/>
      <c r="AA125" s="5700"/>
      <c r="AB125" s="1626"/>
      <c r="AC125" s="719"/>
      <c r="AD125" s="642"/>
      <c r="AE125" s="642"/>
      <c r="AF125" s="642"/>
      <c r="AG125" s="642"/>
    </row>
    <row r="126" spans="1:33" s="143" customFormat="1" ht="20.100000000000001" customHeight="1">
      <c r="A126" s="397"/>
      <c r="B126" s="240"/>
      <c r="C126" s="241"/>
      <c r="D126" s="233"/>
      <c r="E126" s="236"/>
      <c r="F126" s="236"/>
      <c r="G126" s="236"/>
      <c r="H126" s="236"/>
      <c r="I126" s="236"/>
      <c r="J126" s="236"/>
      <c r="K126" s="1025"/>
      <c r="L126" s="1025"/>
      <c r="M126" s="1025"/>
      <c r="N126" s="1025"/>
      <c r="O126" s="236"/>
      <c r="P126" s="236"/>
      <c r="Q126" s="236"/>
      <c r="R126" s="236"/>
      <c r="S126" s="746"/>
      <c r="T126" s="746"/>
      <c r="U126" s="746"/>
      <c r="V126" s="746"/>
      <c r="W126" s="746"/>
      <c r="X126" s="746"/>
      <c r="Y126" s="746"/>
      <c r="Z126" s="746"/>
      <c r="AA126" s="746"/>
      <c r="AB126" s="3772"/>
      <c r="AC126" s="724"/>
      <c r="AD126" s="642"/>
      <c r="AE126" s="642"/>
      <c r="AF126" s="642"/>
      <c r="AG126" s="642"/>
    </row>
    <row r="127" spans="1:33" s="143" customFormat="1" ht="10.199999999999999" customHeight="1">
      <c r="A127" s="250"/>
      <c r="B127" s="169"/>
      <c r="C127" s="178"/>
      <c r="D127" s="178"/>
      <c r="E127" s="172"/>
      <c r="F127" s="172"/>
      <c r="G127" s="172"/>
      <c r="H127" s="172"/>
      <c r="I127" s="172"/>
      <c r="J127" s="172"/>
      <c r="K127" s="172"/>
      <c r="L127" s="172"/>
      <c r="M127" s="172"/>
      <c r="N127" s="172"/>
      <c r="O127" s="172"/>
      <c r="P127" s="172"/>
      <c r="Q127" s="172"/>
      <c r="R127" s="172"/>
      <c r="S127" s="182"/>
      <c r="T127" s="712"/>
      <c r="U127" s="712"/>
      <c r="V127" s="712"/>
      <c r="W127" s="745"/>
      <c r="X127" s="182"/>
      <c r="Y127" s="182"/>
      <c r="Z127" s="952"/>
      <c r="AA127" s="952"/>
      <c r="AB127" s="3058"/>
      <c r="AC127" s="719"/>
      <c r="AD127" s="642"/>
      <c r="AE127" s="642"/>
      <c r="AF127" s="642"/>
      <c r="AG127" s="642"/>
    </row>
    <row r="128" spans="1:33" s="143" customFormat="1" ht="11.1" customHeight="1">
      <c r="A128" s="868"/>
      <c r="B128" s="169"/>
      <c r="C128" s="178"/>
      <c r="D128" s="178"/>
      <c r="E128" s="172"/>
      <c r="F128" s="172"/>
      <c r="G128" s="172"/>
      <c r="H128" s="172"/>
      <c r="I128" s="172"/>
      <c r="J128" s="172"/>
      <c r="K128" s="172"/>
      <c r="L128" s="172"/>
      <c r="M128" s="172"/>
      <c r="N128" s="172"/>
      <c r="O128" s="172"/>
      <c r="P128" s="172"/>
      <c r="Q128" s="172"/>
      <c r="R128" s="172"/>
      <c r="S128" s="182"/>
      <c r="T128" s="712"/>
      <c r="U128" s="712"/>
      <c r="V128" s="712"/>
      <c r="W128" s="745"/>
      <c r="X128" s="182"/>
      <c r="Y128" s="182"/>
      <c r="Z128" s="5718"/>
      <c r="AA128" s="5718"/>
      <c r="AB128" s="1527"/>
      <c r="AC128" s="858"/>
      <c r="AD128" s="642"/>
      <c r="AE128" s="642"/>
      <c r="AF128" s="642"/>
      <c r="AG128" s="642"/>
    </row>
    <row r="129" spans="1:33" s="143" customFormat="1" ht="11.1" customHeight="1">
      <c r="A129" s="250"/>
      <c r="B129" s="177">
        <v>9.18</v>
      </c>
      <c r="C129" s="170" t="s">
        <v>691</v>
      </c>
      <c r="E129" s="172"/>
      <c r="F129" s="172"/>
      <c r="G129" s="172"/>
      <c r="H129" s="172"/>
      <c r="I129" s="172"/>
      <c r="J129" s="172"/>
      <c r="K129" s="172"/>
      <c r="L129" s="172"/>
      <c r="M129" s="172"/>
      <c r="N129" s="172"/>
      <c r="O129" s="172"/>
      <c r="P129" s="172"/>
      <c r="Q129" s="172"/>
      <c r="R129" s="5634" t="s">
        <v>40</v>
      </c>
      <c r="S129" s="5695"/>
      <c r="T129" s="5696"/>
      <c r="U129" s="5696"/>
      <c r="V129" s="5696"/>
      <c r="W129" s="5696"/>
      <c r="X129" s="5696"/>
      <c r="Y129" s="5696"/>
      <c r="Z129" s="5696"/>
      <c r="AA129" s="5697"/>
      <c r="AB129" s="1626"/>
      <c r="AC129" s="719"/>
      <c r="AD129" s="642"/>
      <c r="AE129" s="642"/>
      <c r="AF129" s="642"/>
      <c r="AG129" s="642"/>
    </row>
    <row r="130" spans="1:33" s="143" customFormat="1" ht="11.1" customHeight="1">
      <c r="A130" s="250"/>
      <c r="B130" s="169"/>
      <c r="C130" s="174" t="s">
        <v>692</v>
      </c>
      <c r="E130" s="172"/>
      <c r="F130" s="172"/>
      <c r="G130" s="172"/>
      <c r="H130" s="172"/>
      <c r="I130" s="172"/>
      <c r="J130" s="172"/>
      <c r="K130" s="172"/>
      <c r="L130" s="172"/>
      <c r="M130" s="172"/>
      <c r="N130" s="172"/>
      <c r="O130" s="172"/>
      <c r="P130" s="172"/>
      <c r="Q130" s="172"/>
      <c r="R130" s="5634"/>
      <c r="S130" s="5698"/>
      <c r="T130" s="5699"/>
      <c r="U130" s="5699"/>
      <c r="V130" s="5699"/>
      <c r="W130" s="5699"/>
      <c r="X130" s="5699"/>
      <c r="Y130" s="5699"/>
      <c r="Z130" s="5699"/>
      <c r="AA130" s="5700"/>
      <c r="AB130" s="1626"/>
      <c r="AC130" s="719"/>
      <c r="AD130" s="642"/>
      <c r="AE130" s="642"/>
      <c r="AF130" s="642"/>
      <c r="AG130" s="642"/>
    </row>
    <row r="131" spans="1:33" s="143" customFormat="1" ht="20.100000000000001" customHeight="1">
      <c r="A131" s="397"/>
      <c r="B131" s="240"/>
      <c r="C131" s="241"/>
      <c r="D131" s="233"/>
      <c r="E131" s="236"/>
      <c r="F131" s="236"/>
      <c r="G131" s="236"/>
      <c r="H131" s="236"/>
      <c r="I131" s="236"/>
      <c r="J131" s="236"/>
      <c r="K131" s="1025"/>
      <c r="L131" s="1025"/>
      <c r="M131" s="1025"/>
      <c r="N131" s="1025"/>
      <c r="O131" s="236"/>
      <c r="P131" s="236"/>
      <c r="Q131" s="236"/>
      <c r="R131" s="236"/>
      <c r="S131" s="746"/>
      <c r="T131" s="746"/>
      <c r="U131" s="746"/>
      <c r="V131" s="746"/>
      <c r="W131" s="746"/>
      <c r="X131" s="746"/>
      <c r="Y131" s="746"/>
      <c r="Z131" s="746"/>
      <c r="AA131" s="746"/>
      <c r="AB131" s="3772"/>
      <c r="AC131" s="724"/>
      <c r="AD131" s="642"/>
      <c r="AE131" s="642"/>
      <c r="AF131" s="642"/>
      <c r="AG131" s="642"/>
    </row>
    <row r="132" spans="1:33" s="143" customFormat="1" ht="10.199999999999999" customHeight="1">
      <c r="A132" s="250"/>
      <c r="B132" s="169"/>
      <c r="C132" s="178"/>
      <c r="D132" s="178"/>
      <c r="E132" s="172"/>
      <c r="F132" s="172"/>
      <c r="G132" s="172"/>
      <c r="H132" s="172"/>
      <c r="I132" s="172"/>
      <c r="J132" s="172"/>
      <c r="K132" s="172"/>
      <c r="L132" s="172"/>
      <c r="M132" s="172"/>
      <c r="N132" s="172"/>
      <c r="O132" s="172"/>
      <c r="P132" s="172"/>
      <c r="Q132" s="172"/>
      <c r="R132" s="172"/>
      <c r="S132" s="182"/>
      <c r="T132" s="712"/>
      <c r="U132" s="712"/>
      <c r="V132" s="712"/>
      <c r="W132" s="745"/>
      <c r="X132" s="182"/>
      <c r="Y132" s="182"/>
      <c r="Z132" s="952"/>
      <c r="AA132" s="952"/>
      <c r="AB132" s="3058"/>
      <c r="AC132" s="719"/>
      <c r="AD132" s="642"/>
      <c r="AE132" s="642"/>
      <c r="AF132" s="642"/>
      <c r="AG132" s="642"/>
    </row>
    <row r="133" spans="1:33" s="143" customFormat="1" ht="11.1" customHeight="1">
      <c r="A133" s="868"/>
      <c r="B133" s="169"/>
      <c r="C133" s="178"/>
      <c r="D133" s="178"/>
      <c r="E133" s="172"/>
      <c r="F133" s="172"/>
      <c r="G133" s="172"/>
      <c r="H133" s="172"/>
      <c r="I133" s="172"/>
      <c r="J133" s="172"/>
      <c r="K133" s="172"/>
      <c r="L133" s="172"/>
      <c r="M133" s="172"/>
      <c r="N133" s="172"/>
      <c r="O133" s="172"/>
      <c r="P133" s="172"/>
      <c r="Q133" s="172"/>
      <c r="R133" s="172"/>
      <c r="S133" s="182"/>
      <c r="T133" s="712"/>
      <c r="U133" s="712"/>
      <c r="V133" s="712"/>
      <c r="W133" s="745"/>
      <c r="X133" s="182"/>
      <c r="Y133" s="182"/>
      <c r="Z133" s="5718"/>
      <c r="AA133" s="5718"/>
      <c r="AB133" s="1527"/>
      <c r="AC133" s="858"/>
      <c r="AD133" s="642"/>
      <c r="AE133" s="642"/>
      <c r="AF133" s="642"/>
      <c r="AG133" s="642"/>
    </row>
    <row r="134" spans="1:33" s="143" customFormat="1" ht="11.1" customHeight="1">
      <c r="A134" s="250"/>
      <c r="B134" s="177">
        <v>9.19</v>
      </c>
      <c r="C134" s="170" t="s">
        <v>693</v>
      </c>
      <c r="E134" s="172"/>
      <c r="F134" s="172"/>
      <c r="G134" s="172"/>
      <c r="H134" s="172"/>
      <c r="I134" s="172"/>
      <c r="J134" s="172"/>
      <c r="K134" s="172"/>
      <c r="L134" s="172"/>
      <c r="M134" s="172"/>
      <c r="N134" s="172"/>
      <c r="O134" s="172"/>
      <c r="P134" s="172"/>
      <c r="Q134" s="172"/>
      <c r="R134" s="5634" t="s">
        <v>41</v>
      </c>
      <c r="S134" s="5695"/>
      <c r="T134" s="5696"/>
      <c r="U134" s="5696"/>
      <c r="V134" s="5696"/>
      <c r="W134" s="5696"/>
      <c r="X134" s="5696"/>
      <c r="Y134" s="5696"/>
      <c r="Z134" s="5696"/>
      <c r="AA134" s="5697"/>
      <c r="AB134" s="1626"/>
      <c r="AC134" s="719"/>
      <c r="AD134" s="642"/>
      <c r="AE134" s="642"/>
      <c r="AF134" s="642"/>
      <c r="AG134" s="642"/>
    </row>
    <row r="135" spans="1:33" s="143" customFormat="1" ht="11.1" customHeight="1">
      <c r="A135" s="250"/>
      <c r="B135" s="169"/>
      <c r="C135" s="174" t="s">
        <v>694</v>
      </c>
      <c r="E135" s="172"/>
      <c r="F135" s="172"/>
      <c r="G135" s="172"/>
      <c r="H135" s="172"/>
      <c r="I135" s="172"/>
      <c r="J135" s="172"/>
      <c r="K135" s="172"/>
      <c r="L135" s="172"/>
      <c r="M135" s="172"/>
      <c r="N135" s="172"/>
      <c r="O135" s="172"/>
      <c r="P135" s="172"/>
      <c r="Q135" s="172"/>
      <c r="R135" s="5634"/>
      <c r="S135" s="5698"/>
      <c r="T135" s="5699"/>
      <c r="U135" s="5699"/>
      <c r="V135" s="5699"/>
      <c r="W135" s="5699"/>
      <c r="X135" s="5699"/>
      <c r="Y135" s="5699"/>
      <c r="Z135" s="5699"/>
      <c r="AA135" s="5700"/>
      <c r="AB135" s="1626"/>
      <c r="AC135" s="719"/>
      <c r="AD135" s="642"/>
      <c r="AE135" s="642"/>
      <c r="AF135" s="642"/>
      <c r="AG135" s="642"/>
    </row>
    <row r="136" spans="1:33" s="143" customFormat="1" ht="20.100000000000001" customHeight="1">
      <c r="A136" s="397"/>
      <c r="B136" s="240"/>
      <c r="C136" s="241"/>
      <c r="D136" s="233"/>
      <c r="E136" s="236"/>
      <c r="F136" s="236"/>
      <c r="G136" s="236"/>
      <c r="H136" s="236"/>
      <c r="I136" s="236"/>
      <c r="J136" s="236"/>
      <c r="K136" s="1025"/>
      <c r="L136" s="1025"/>
      <c r="M136" s="1025"/>
      <c r="N136" s="1025"/>
      <c r="O136" s="236"/>
      <c r="P136" s="236"/>
      <c r="Q136" s="236"/>
      <c r="R136" s="236"/>
      <c r="S136" s="746"/>
      <c r="T136" s="746"/>
      <c r="U136" s="746"/>
      <c r="V136" s="746"/>
      <c r="W136" s="746"/>
      <c r="X136" s="746"/>
      <c r="Y136" s="746"/>
      <c r="Z136" s="746"/>
      <c r="AA136" s="746"/>
      <c r="AB136" s="3772"/>
      <c r="AC136" s="724"/>
      <c r="AD136" s="642"/>
      <c r="AE136" s="642"/>
      <c r="AF136" s="642"/>
      <c r="AG136" s="642"/>
    </row>
    <row r="137" spans="1:33" s="143" customFormat="1" ht="10.199999999999999" customHeight="1">
      <c r="A137" s="250"/>
      <c r="B137" s="169"/>
      <c r="C137" s="178"/>
      <c r="D137" s="178"/>
      <c r="E137" s="172"/>
      <c r="F137" s="172"/>
      <c r="G137" s="172"/>
      <c r="H137" s="172"/>
      <c r="I137" s="172"/>
      <c r="J137" s="172"/>
      <c r="K137" s="172"/>
      <c r="L137" s="172"/>
      <c r="M137" s="172"/>
      <c r="N137" s="172"/>
      <c r="O137" s="172"/>
      <c r="P137" s="172"/>
      <c r="Q137" s="172"/>
      <c r="R137" s="172"/>
      <c r="S137" s="182"/>
      <c r="T137" s="712"/>
      <c r="U137" s="712"/>
      <c r="V137" s="712"/>
      <c r="W137" s="745"/>
      <c r="X137" s="182"/>
      <c r="Y137" s="182"/>
      <c r="Z137" s="952"/>
      <c r="AA137" s="952"/>
      <c r="AB137" s="3058"/>
      <c r="AC137" s="719"/>
      <c r="AD137" s="642"/>
      <c r="AE137" s="642"/>
      <c r="AF137" s="642"/>
      <c r="AG137" s="642"/>
    </row>
    <row r="138" spans="1:33" s="143" customFormat="1" ht="11.1" customHeight="1">
      <c r="A138" s="868"/>
      <c r="B138" s="169"/>
      <c r="C138" s="178"/>
      <c r="D138" s="178"/>
      <c r="E138" s="172"/>
      <c r="F138" s="172"/>
      <c r="G138" s="172"/>
      <c r="H138" s="172"/>
      <c r="I138" s="172"/>
      <c r="J138" s="172"/>
      <c r="K138" s="172"/>
      <c r="L138" s="172"/>
      <c r="M138" s="172"/>
      <c r="N138" s="172"/>
      <c r="O138" s="172"/>
      <c r="P138" s="172"/>
      <c r="Q138" s="172"/>
      <c r="R138" s="172"/>
      <c r="S138" s="182"/>
      <c r="T138" s="712"/>
      <c r="U138" s="712"/>
      <c r="V138" s="712"/>
      <c r="W138" s="745"/>
      <c r="X138" s="182"/>
      <c r="Y138" s="182"/>
      <c r="Z138" s="5718"/>
      <c r="AA138" s="5718"/>
      <c r="AB138" s="1527"/>
      <c r="AC138" s="858"/>
      <c r="AD138" s="642"/>
      <c r="AE138" s="642"/>
      <c r="AF138" s="642"/>
      <c r="AG138" s="642"/>
    </row>
    <row r="139" spans="1:33" s="143" customFormat="1" ht="11.25" customHeight="1">
      <c r="A139" s="250"/>
      <c r="B139" s="177">
        <v>9.1999999999999993</v>
      </c>
      <c r="C139" s="170" t="s">
        <v>697</v>
      </c>
      <c r="E139" s="172"/>
      <c r="F139" s="172"/>
      <c r="G139" s="172"/>
      <c r="H139" s="172"/>
      <c r="I139" s="172"/>
      <c r="J139" s="172"/>
      <c r="K139" s="172"/>
      <c r="L139" s="172"/>
      <c r="M139" s="172"/>
      <c r="N139" s="172"/>
      <c r="O139" s="172"/>
      <c r="P139" s="172"/>
      <c r="Q139" s="172"/>
      <c r="R139" s="5634" t="s">
        <v>42</v>
      </c>
      <c r="S139" s="5695"/>
      <c r="T139" s="5696"/>
      <c r="U139" s="5696"/>
      <c r="V139" s="5696"/>
      <c r="W139" s="5696"/>
      <c r="X139" s="5696"/>
      <c r="Y139" s="5696"/>
      <c r="Z139" s="5696"/>
      <c r="AA139" s="5697"/>
      <c r="AB139" s="1626"/>
      <c r="AC139" s="719"/>
      <c r="AD139" s="642"/>
      <c r="AE139" s="642"/>
      <c r="AF139" s="642"/>
      <c r="AG139" s="642"/>
    </row>
    <row r="140" spans="1:33" s="143" customFormat="1" ht="11.1" customHeight="1">
      <c r="A140" s="250"/>
      <c r="B140" s="169"/>
      <c r="C140" s="174" t="s">
        <v>698</v>
      </c>
      <c r="E140" s="172"/>
      <c r="F140" s="172"/>
      <c r="G140" s="172"/>
      <c r="H140" s="172"/>
      <c r="I140" s="172"/>
      <c r="J140" s="172"/>
      <c r="K140" s="172"/>
      <c r="L140" s="172"/>
      <c r="M140" s="172"/>
      <c r="N140" s="172"/>
      <c r="O140" s="172"/>
      <c r="P140" s="172"/>
      <c r="Q140" s="172"/>
      <c r="R140" s="5634"/>
      <c r="S140" s="5698"/>
      <c r="T140" s="5699"/>
      <c r="U140" s="5699"/>
      <c r="V140" s="5699"/>
      <c r="W140" s="5699"/>
      <c r="X140" s="5699"/>
      <c r="Y140" s="5699"/>
      <c r="Z140" s="5699"/>
      <c r="AA140" s="5700"/>
      <c r="AB140" s="1626"/>
      <c r="AC140" s="719"/>
      <c r="AD140" s="642"/>
      <c r="AE140" s="642"/>
      <c r="AF140" s="642"/>
      <c r="AG140" s="642"/>
    </row>
    <row r="141" spans="1:33" s="143" customFormat="1" ht="20.100000000000001" customHeight="1">
      <c r="A141" s="397"/>
      <c r="B141" s="240"/>
      <c r="C141" s="241"/>
      <c r="D141" s="233"/>
      <c r="E141" s="236"/>
      <c r="F141" s="236"/>
      <c r="G141" s="236"/>
      <c r="H141" s="236"/>
      <c r="I141" s="236"/>
      <c r="J141" s="236"/>
      <c r="K141" s="1025"/>
      <c r="L141" s="1025"/>
      <c r="M141" s="1025"/>
      <c r="N141" s="1025"/>
      <c r="O141" s="236"/>
      <c r="P141" s="236"/>
      <c r="Q141" s="236"/>
      <c r="R141" s="236"/>
      <c r="S141" s="746"/>
      <c r="T141" s="746"/>
      <c r="U141" s="746"/>
      <c r="V141" s="746"/>
      <c r="W141" s="746"/>
      <c r="X141" s="746"/>
      <c r="Y141" s="746"/>
      <c r="Z141" s="746"/>
      <c r="AA141" s="746"/>
      <c r="AB141" s="3772"/>
      <c r="AC141" s="724"/>
      <c r="AD141" s="642"/>
      <c r="AE141" s="642"/>
      <c r="AF141" s="642"/>
      <c r="AG141" s="642"/>
    </row>
    <row r="142" spans="1:33" s="143" customFormat="1" ht="10.199999999999999" customHeight="1">
      <c r="A142" s="250"/>
      <c r="B142" s="169"/>
      <c r="C142" s="178"/>
      <c r="D142" s="178"/>
      <c r="E142" s="172"/>
      <c r="F142" s="172"/>
      <c r="G142" s="172"/>
      <c r="H142" s="172"/>
      <c r="I142" s="172"/>
      <c r="J142" s="172"/>
      <c r="K142" s="172"/>
      <c r="L142" s="172"/>
      <c r="M142" s="172"/>
      <c r="N142" s="172"/>
      <c r="O142" s="172"/>
      <c r="P142" s="172"/>
      <c r="Q142" s="172"/>
      <c r="R142" s="172"/>
      <c r="S142" s="182"/>
      <c r="T142" s="712"/>
      <c r="U142" s="712"/>
      <c r="V142" s="712"/>
      <c r="W142" s="745"/>
      <c r="X142" s="182"/>
      <c r="Y142" s="182"/>
      <c r="Z142" s="952"/>
      <c r="AA142" s="952"/>
      <c r="AB142" s="3058"/>
      <c r="AC142" s="719"/>
      <c r="AD142" s="642"/>
      <c r="AE142" s="642"/>
      <c r="AF142" s="642"/>
      <c r="AG142" s="642"/>
    </row>
    <row r="143" spans="1:33" s="143" customFormat="1" ht="11.1" customHeight="1">
      <c r="A143" s="868"/>
      <c r="B143" s="169"/>
      <c r="C143" s="178"/>
      <c r="D143" s="178"/>
      <c r="E143" s="172"/>
      <c r="F143" s="172"/>
      <c r="G143" s="172"/>
      <c r="H143" s="172"/>
      <c r="I143" s="172"/>
      <c r="J143" s="172"/>
      <c r="K143" s="172"/>
      <c r="L143" s="172"/>
      <c r="M143" s="172"/>
      <c r="N143" s="172"/>
      <c r="O143" s="172"/>
      <c r="P143" s="172"/>
      <c r="Q143" s="172"/>
      <c r="R143" s="172"/>
      <c r="S143" s="182"/>
      <c r="T143" s="712"/>
      <c r="U143" s="712"/>
      <c r="V143" s="712"/>
      <c r="W143" s="745"/>
      <c r="X143" s="182"/>
      <c r="Y143" s="182"/>
      <c r="Z143" s="5718"/>
      <c r="AA143" s="5718"/>
      <c r="AB143" s="1527"/>
      <c r="AC143" s="858"/>
      <c r="AD143" s="642"/>
      <c r="AE143" s="642"/>
      <c r="AF143" s="642"/>
      <c r="AG143" s="642"/>
    </row>
    <row r="144" spans="1:33" s="143" customFormat="1" ht="11.25" customHeight="1">
      <c r="A144" s="250"/>
      <c r="B144" s="955" t="s">
        <v>2909</v>
      </c>
      <c r="C144" s="170" t="s">
        <v>699</v>
      </c>
      <c r="E144" s="172"/>
      <c r="F144" s="172"/>
      <c r="G144" s="172"/>
      <c r="H144" s="172"/>
      <c r="I144" s="172"/>
      <c r="J144" s="172"/>
      <c r="K144" s="172"/>
      <c r="L144" s="172"/>
      <c r="M144" s="172"/>
      <c r="N144" s="172"/>
      <c r="O144" s="172"/>
      <c r="P144" s="172"/>
      <c r="Q144" s="172"/>
      <c r="R144" s="5634" t="s">
        <v>48</v>
      </c>
      <c r="S144" s="5723"/>
      <c r="T144" s="5696"/>
      <c r="U144" s="5696"/>
      <c r="V144" s="5696"/>
      <c r="W144" s="5696"/>
      <c r="X144" s="5696"/>
      <c r="Y144" s="5696"/>
      <c r="Z144" s="5696"/>
      <c r="AA144" s="5724"/>
      <c r="AB144" s="1626"/>
      <c r="AC144" s="643"/>
      <c r="AD144" s="642"/>
      <c r="AE144" s="642"/>
      <c r="AF144" s="642"/>
      <c r="AG144" s="642"/>
    </row>
    <row r="145" spans="1:33" s="143" customFormat="1" ht="11.1" customHeight="1">
      <c r="A145" s="250"/>
      <c r="B145" s="169"/>
      <c r="C145" s="174" t="s">
        <v>700</v>
      </c>
      <c r="E145" s="172"/>
      <c r="F145" s="172"/>
      <c r="G145" s="172"/>
      <c r="H145" s="172"/>
      <c r="I145" s="172"/>
      <c r="J145" s="172"/>
      <c r="K145" s="172"/>
      <c r="L145" s="172"/>
      <c r="M145" s="172"/>
      <c r="N145" s="172"/>
      <c r="O145" s="172"/>
      <c r="P145" s="172"/>
      <c r="Q145" s="172"/>
      <c r="R145" s="5634"/>
      <c r="S145" s="5698"/>
      <c r="T145" s="5699"/>
      <c r="U145" s="5699"/>
      <c r="V145" s="5699"/>
      <c r="W145" s="5699"/>
      <c r="X145" s="5699"/>
      <c r="Y145" s="5699"/>
      <c r="Z145" s="5699"/>
      <c r="AA145" s="5700"/>
      <c r="AB145" s="1626"/>
      <c r="AC145" s="643"/>
      <c r="AD145" s="642"/>
      <c r="AE145" s="642"/>
      <c r="AF145" s="642"/>
      <c r="AG145" s="642"/>
    </row>
    <row r="146" spans="1:33" s="143" customFormat="1" ht="20.100000000000001" customHeight="1">
      <c r="A146" s="397"/>
      <c r="B146" s="240"/>
      <c r="C146" s="241"/>
      <c r="D146" s="233"/>
      <c r="E146" s="236"/>
      <c r="F146" s="236"/>
      <c r="G146" s="236"/>
      <c r="H146" s="236"/>
      <c r="I146" s="236"/>
      <c r="J146" s="236"/>
      <c r="K146" s="1025"/>
      <c r="L146" s="1025"/>
      <c r="M146" s="1025"/>
      <c r="N146" s="1025"/>
      <c r="O146" s="236"/>
      <c r="P146" s="236"/>
      <c r="Q146" s="236"/>
      <c r="R146" s="236"/>
      <c r="S146" s="746"/>
      <c r="T146" s="746"/>
      <c r="U146" s="746"/>
      <c r="V146" s="746"/>
      <c r="W146" s="746"/>
      <c r="X146" s="746"/>
      <c r="Y146" s="746"/>
      <c r="Z146" s="746"/>
      <c r="AA146" s="746"/>
      <c r="AB146" s="3772"/>
      <c r="AC146" s="724"/>
      <c r="AD146" s="642"/>
      <c r="AE146" s="642"/>
      <c r="AF146" s="642"/>
      <c r="AG146" s="642"/>
    </row>
    <row r="147" spans="1:33" s="143" customFormat="1" ht="10.199999999999999" customHeight="1">
      <c r="A147" s="250"/>
      <c r="B147" s="169"/>
      <c r="C147" s="178"/>
      <c r="E147" s="172"/>
      <c r="F147" s="172"/>
      <c r="G147" s="172"/>
      <c r="H147" s="172"/>
      <c r="I147" s="172"/>
      <c r="J147" s="172"/>
      <c r="K147" s="172"/>
      <c r="L147" s="172"/>
      <c r="M147" s="172"/>
      <c r="N147" s="172"/>
      <c r="O147" s="172"/>
      <c r="P147" s="172"/>
      <c r="Q147" s="172"/>
      <c r="R147" s="172"/>
      <c r="S147" s="720"/>
      <c r="T147" s="743"/>
      <c r="U147" s="743"/>
      <c r="V147" s="743"/>
      <c r="W147" s="744"/>
      <c r="X147" s="720"/>
      <c r="Y147" s="720"/>
      <c r="Z147" s="798"/>
      <c r="AA147" s="798"/>
      <c r="AB147" s="3058"/>
      <c r="AC147" s="643"/>
      <c r="AD147" s="642"/>
      <c r="AE147" s="642"/>
      <c r="AF147" s="642"/>
      <c r="AG147" s="642"/>
    </row>
    <row r="148" spans="1:33" s="143" customFormat="1" ht="11.1" customHeight="1">
      <c r="A148" s="868"/>
      <c r="B148" s="169"/>
      <c r="C148" s="178"/>
      <c r="D148" s="178"/>
      <c r="E148" s="172"/>
      <c r="F148" s="172"/>
      <c r="G148" s="172"/>
      <c r="H148" s="172"/>
      <c r="I148" s="172"/>
      <c r="J148" s="172"/>
      <c r="K148" s="172"/>
      <c r="L148" s="172"/>
      <c r="M148" s="172"/>
      <c r="N148" s="172"/>
      <c r="O148" s="172"/>
      <c r="P148" s="172"/>
      <c r="Q148" s="172"/>
      <c r="R148" s="172"/>
      <c r="S148" s="182"/>
      <c r="T148" s="712"/>
      <c r="U148" s="712"/>
      <c r="V148" s="712"/>
      <c r="W148" s="745"/>
      <c r="X148" s="182"/>
      <c r="Y148" s="182"/>
      <c r="Z148" s="5718"/>
      <c r="AA148" s="5718"/>
      <c r="AB148" s="1527"/>
      <c r="AC148" s="858"/>
      <c r="AD148" s="642"/>
      <c r="AE148" s="642"/>
      <c r="AF148" s="642"/>
      <c r="AG148" s="642"/>
    </row>
    <row r="149" spans="1:33" s="143" customFormat="1" ht="11.1" customHeight="1">
      <c r="A149" s="250"/>
      <c r="B149" s="177">
        <v>9.2200000000000006</v>
      </c>
      <c r="C149" s="170" t="s">
        <v>1982</v>
      </c>
      <c r="E149" s="172"/>
      <c r="F149" s="172"/>
      <c r="G149" s="172"/>
      <c r="H149" s="172"/>
      <c r="I149" s="172"/>
      <c r="J149" s="172"/>
      <c r="K149" s="172"/>
      <c r="L149" s="172"/>
      <c r="M149" s="172"/>
      <c r="N149" s="172"/>
      <c r="O149" s="172"/>
      <c r="P149" s="172"/>
      <c r="Q149" s="172"/>
      <c r="R149" s="5634" t="s">
        <v>43</v>
      </c>
      <c r="S149" s="5723"/>
      <c r="T149" s="5696"/>
      <c r="U149" s="5696"/>
      <c r="V149" s="5696"/>
      <c r="W149" s="5696"/>
      <c r="X149" s="5696"/>
      <c r="Y149" s="5696"/>
      <c r="Z149" s="5696"/>
      <c r="AA149" s="5724"/>
      <c r="AB149" s="1626"/>
      <c r="AC149" s="643"/>
      <c r="AD149" s="642"/>
      <c r="AE149" s="642"/>
      <c r="AF149" s="642"/>
      <c r="AG149" s="642"/>
    </row>
    <row r="150" spans="1:33" s="143" customFormat="1" ht="11.1" customHeight="1">
      <c r="A150" s="250"/>
      <c r="B150" s="235"/>
      <c r="C150" s="170" t="s">
        <v>1983</v>
      </c>
      <c r="E150" s="172"/>
      <c r="F150" s="172"/>
      <c r="G150" s="172"/>
      <c r="H150" s="172"/>
      <c r="I150" s="172"/>
      <c r="J150" s="172"/>
      <c r="K150" s="172"/>
      <c r="L150" s="172"/>
      <c r="M150" s="172"/>
      <c r="N150" s="172"/>
      <c r="O150" s="172"/>
      <c r="P150" s="172"/>
      <c r="Q150" s="172"/>
      <c r="R150" s="5634"/>
      <c r="S150" s="5698"/>
      <c r="T150" s="5699"/>
      <c r="U150" s="5699"/>
      <c r="V150" s="5699"/>
      <c r="W150" s="5699"/>
      <c r="X150" s="5699"/>
      <c r="Y150" s="5699"/>
      <c r="Z150" s="5699"/>
      <c r="AA150" s="5700"/>
      <c r="AB150" s="1626"/>
      <c r="AC150" s="643"/>
      <c r="AD150" s="642"/>
      <c r="AE150" s="642"/>
      <c r="AF150" s="642"/>
      <c r="AG150" s="642"/>
    </row>
    <row r="151" spans="1:33" s="143" customFormat="1" ht="11.1" customHeight="1">
      <c r="A151" s="645"/>
      <c r="B151" s="235"/>
      <c r="C151" s="174" t="s">
        <v>1531</v>
      </c>
      <c r="E151" s="172"/>
      <c r="F151" s="172"/>
      <c r="G151" s="172"/>
      <c r="H151" s="172"/>
      <c r="I151" s="172"/>
      <c r="J151" s="172"/>
      <c r="K151" s="172"/>
      <c r="L151" s="172"/>
      <c r="M151" s="172"/>
      <c r="N151" s="172"/>
      <c r="O151" s="172"/>
      <c r="P151" s="172"/>
      <c r="Q151" s="172"/>
      <c r="R151" s="583"/>
      <c r="S151" s="727"/>
      <c r="T151" s="727"/>
      <c r="U151" s="727"/>
      <c r="V151" s="727"/>
      <c r="W151" s="727"/>
      <c r="X151" s="727"/>
      <c r="Y151" s="727"/>
      <c r="Z151" s="727"/>
      <c r="AA151" s="727"/>
      <c r="AB151" s="3652"/>
      <c r="AC151" s="643"/>
      <c r="AD151" s="642"/>
      <c r="AE151" s="642"/>
      <c r="AF151" s="642"/>
      <c r="AG151" s="642"/>
    </row>
    <row r="152" spans="1:33" s="143" customFormat="1" ht="13.2" customHeight="1">
      <c r="A152" s="397"/>
      <c r="B152" s="240"/>
      <c r="C152" s="248"/>
      <c r="D152" s="248"/>
      <c r="E152" s="236"/>
      <c r="F152" s="236"/>
      <c r="G152" s="236"/>
      <c r="H152" s="236"/>
      <c r="I152" s="236"/>
      <c r="J152" s="236"/>
      <c r="K152" s="1025"/>
      <c r="L152" s="1025"/>
      <c r="M152" s="1025"/>
      <c r="N152" s="1025"/>
      <c r="O152" s="236"/>
      <c r="P152" s="236"/>
      <c r="Q152" s="236"/>
      <c r="R152" s="236"/>
      <c r="S152" s="737"/>
      <c r="T152" s="740"/>
      <c r="U152" s="740"/>
      <c r="V152" s="740"/>
      <c r="W152" s="741"/>
      <c r="X152" s="737"/>
      <c r="Y152" s="737"/>
      <c r="Z152" s="742"/>
      <c r="AA152" s="239"/>
      <c r="AB152" s="3771"/>
      <c r="AC152" s="724"/>
      <c r="AD152" s="642"/>
      <c r="AE152" s="642"/>
      <c r="AF152" s="642"/>
      <c r="AG152" s="642"/>
    </row>
    <row r="153" spans="1:33" s="143" customFormat="1" ht="10.199999999999999" customHeight="1">
      <c r="A153" s="250"/>
      <c r="B153" s="169"/>
      <c r="C153" s="178"/>
      <c r="E153" s="172"/>
      <c r="F153" s="172"/>
      <c r="G153" s="172"/>
      <c r="I153" s="172"/>
      <c r="J153" s="172"/>
      <c r="K153" s="172"/>
      <c r="L153" s="172"/>
      <c r="M153" s="172"/>
      <c r="N153" s="172"/>
      <c r="O153" s="172"/>
      <c r="P153" s="172"/>
      <c r="Q153" s="172"/>
      <c r="R153" s="172"/>
      <c r="S153" s="720"/>
      <c r="T153" s="743"/>
      <c r="U153" s="743"/>
      <c r="V153" s="743"/>
      <c r="W153" s="744"/>
      <c r="X153" s="720"/>
      <c r="Y153" s="720"/>
      <c r="Z153" s="952"/>
      <c r="AA153" s="952"/>
      <c r="AB153" s="3058"/>
      <c r="AC153" s="719"/>
      <c r="AD153" s="642"/>
      <c r="AE153" s="642"/>
      <c r="AF153" s="642"/>
      <c r="AG153" s="642"/>
    </row>
    <row r="154" spans="1:33" s="143" customFormat="1" ht="11.1" customHeight="1">
      <c r="A154" s="250"/>
      <c r="B154" s="169"/>
      <c r="C154" s="178"/>
      <c r="D154" s="178"/>
      <c r="E154" s="172"/>
      <c r="F154" s="172"/>
      <c r="G154" s="172"/>
      <c r="H154" s="172"/>
      <c r="I154" s="172"/>
      <c r="J154" s="172"/>
      <c r="K154" s="172"/>
      <c r="L154" s="172"/>
      <c r="M154" s="172"/>
      <c r="N154" s="172"/>
      <c r="O154" s="172"/>
      <c r="P154" s="172"/>
      <c r="Q154" s="172"/>
      <c r="R154" s="172"/>
      <c r="S154" s="182"/>
      <c r="T154" s="712"/>
      <c r="U154" s="712"/>
      <c r="V154" s="712"/>
      <c r="W154" s="745"/>
      <c r="X154" s="182"/>
      <c r="Y154" s="182"/>
      <c r="Z154" s="5718" t="s">
        <v>1737</v>
      </c>
      <c r="AA154" s="5718"/>
      <c r="AB154" s="1527"/>
      <c r="AC154" s="719"/>
      <c r="AD154" s="642"/>
      <c r="AE154" s="642"/>
      <c r="AF154" s="642"/>
      <c r="AG154" s="642"/>
    </row>
    <row r="155" spans="1:33" s="143" customFormat="1" ht="11.1" customHeight="1">
      <c r="A155" s="250"/>
      <c r="B155" s="177">
        <v>9.23</v>
      </c>
      <c r="C155" s="170" t="s">
        <v>695</v>
      </c>
      <c r="E155" s="172"/>
      <c r="F155" s="172"/>
      <c r="G155" s="172"/>
      <c r="H155" s="172"/>
      <c r="I155" s="172"/>
      <c r="J155" s="172"/>
      <c r="K155" s="172"/>
      <c r="L155" s="172"/>
      <c r="M155" s="172"/>
      <c r="N155" s="172"/>
      <c r="O155" s="172"/>
      <c r="P155" s="172"/>
      <c r="Q155" s="172"/>
      <c r="R155" s="5634" t="s">
        <v>43</v>
      </c>
      <c r="S155" s="5695"/>
      <c r="T155" s="5696"/>
      <c r="U155" s="5696"/>
      <c r="V155" s="5696"/>
      <c r="W155" s="5696"/>
      <c r="X155" s="5696"/>
      <c r="Y155" s="5696"/>
      <c r="Z155" s="5696"/>
      <c r="AA155" s="5697"/>
      <c r="AB155" s="1626"/>
      <c r="AC155" s="719"/>
      <c r="AD155" s="642"/>
      <c r="AE155" s="642"/>
      <c r="AF155" s="642"/>
      <c r="AG155" s="642"/>
    </row>
    <row r="156" spans="1:33" s="143" customFormat="1" ht="11.1" customHeight="1">
      <c r="A156" s="250"/>
      <c r="B156" s="169"/>
      <c r="C156" s="174" t="s">
        <v>696</v>
      </c>
      <c r="E156" s="172"/>
      <c r="F156" s="172"/>
      <c r="G156" s="172"/>
      <c r="H156" s="172"/>
      <c r="I156" s="172"/>
      <c r="J156" s="172"/>
      <c r="K156" s="172"/>
      <c r="L156" s="172"/>
      <c r="M156" s="172"/>
      <c r="N156" s="172"/>
      <c r="O156" s="172"/>
      <c r="P156" s="172"/>
      <c r="Q156" s="172"/>
      <c r="R156" s="5634"/>
      <c r="S156" s="5698"/>
      <c r="T156" s="5699"/>
      <c r="U156" s="5699"/>
      <c r="V156" s="5699"/>
      <c r="W156" s="5699"/>
      <c r="X156" s="5699"/>
      <c r="Y156" s="5699"/>
      <c r="Z156" s="5699"/>
      <c r="AA156" s="5700"/>
      <c r="AB156" s="1626"/>
      <c r="AC156" s="719"/>
      <c r="AD156" s="642"/>
      <c r="AE156" s="642"/>
      <c r="AF156" s="642"/>
      <c r="AG156" s="642"/>
    </row>
    <row r="157" spans="1:33" s="143" customFormat="1" ht="20.100000000000001" customHeight="1">
      <c r="A157" s="397"/>
      <c r="B157" s="240"/>
      <c r="C157" s="241"/>
      <c r="D157" s="233"/>
      <c r="E157" s="236"/>
      <c r="F157" s="236"/>
      <c r="G157" s="236"/>
      <c r="H157" s="236"/>
      <c r="I157" s="236"/>
      <c r="J157" s="236"/>
      <c r="K157" s="1025"/>
      <c r="L157" s="1025"/>
      <c r="M157" s="1025"/>
      <c r="N157" s="1025"/>
      <c r="O157" s="236"/>
      <c r="P157" s="236"/>
      <c r="Q157" s="236"/>
      <c r="R157" s="236"/>
      <c r="S157" s="746"/>
      <c r="T157" s="746"/>
      <c r="U157" s="746"/>
      <c r="V157" s="746"/>
      <c r="W157" s="746"/>
      <c r="X157" s="746"/>
      <c r="Y157" s="746"/>
      <c r="Z157" s="746"/>
      <c r="AA157" s="746"/>
      <c r="AB157" s="3772"/>
      <c r="AC157" s="724"/>
      <c r="AD157" s="642"/>
      <c r="AE157" s="642"/>
      <c r="AF157" s="642"/>
      <c r="AG157" s="642"/>
    </row>
    <row r="158" spans="1:33" s="143" customFormat="1" ht="10.199999999999999" customHeight="1">
      <c r="A158" s="250"/>
      <c r="B158" s="169"/>
      <c r="C158" s="178"/>
      <c r="D158" s="178"/>
      <c r="E158" s="172"/>
      <c r="F158" s="172"/>
      <c r="G158" s="172"/>
      <c r="H158" s="172"/>
      <c r="I158" s="172"/>
      <c r="J158" s="172"/>
      <c r="K158" s="172"/>
      <c r="L158" s="172"/>
      <c r="M158" s="172"/>
      <c r="N158" s="172"/>
      <c r="O158" s="172"/>
      <c r="P158" s="172"/>
      <c r="Q158" s="172"/>
      <c r="R158" s="172"/>
      <c r="S158" s="182"/>
      <c r="T158" s="712"/>
      <c r="U158" s="712"/>
      <c r="V158" s="712"/>
      <c r="W158" s="745"/>
      <c r="X158" s="182"/>
      <c r="Y158" s="182"/>
      <c r="Z158" s="952"/>
      <c r="AA158" s="952"/>
      <c r="AB158" s="3058"/>
      <c r="AC158" s="719"/>
      <c r="AD158" s="642"/>
      <c r="AE158" s="642"/>
      <c r="AF158" s="642"/>
      <c r="AG158" s="642"/>
    </row>
    <row r="159" spans="1:33" s="143" customFormat="1" ht="11.1" customHeight="1">
      <c r="A159" s="250"/>
      <c r="B159" s="169"/>
      <c r="C159" s="178"/>
      <c r="D159" s="178"/>
      <c r="E159" s="172"/>
      <c r="F159" s="172"/>
      <c r="G159" s="172"/>
      <c r="H159" s="172"/>
      <c r="I159" s="172"/>
      <c r="J159" s="172"/>
      <c r="K159" s="172"/>
      <c r="L159" s="172"/>
      <c r="M159" s="172"/>
      <c r="N159" s="172"/>
      <c r="O159" s="172"/>
      <c r="P159" s="172"/>
      <c r="Q159" s="172"/>
      <c r="R159" s="172"/>
      <c r="S159" s="182"/>
      <c r="T159" s="712"/>
      <c r="U159" s="712"/>
      <c r="V159" s="712"/>
      <c r="W159" s="745"/>
      <c r="X159" s="182"/>
      <c r="Y159" s="182"/>
      <c r="Z159" s="5718" t="s">
        <v>338</v>
      </c>
      <c r="AA159" s="5718"/>
      <c r="AB159" s="1527"/>
      <c r="AC159" s="719"/>
      <c r="AD159" s="642"/>
      <c r="AE159" s="642"/>
      <c r="AF159" s="642"/>
      <c r="AG159" s="642"/>
    </row>
    <row r="160" spans="1:33" s="143" customFormat="1" ht="11.1" customHeight="1">
      <c r="A160" s="250"/>
      <c r="B160" s="177">
        <v>9.24</v>
      </c>
      <c r="C160" s="170" t="s">
        <v>679</v>
      </c>
      <c r="E160" s="172"/>
      <c r="F160" s="172"/>
      <c r="G160" s="172"/>
      <c r="H160" s="172"/>
      <c r="I160" s="172"/>
      <c r="J160" s="172"/>
      <c r="K160" s="172"/>
      <c r="L160" s="172"/>
      <c r="M160" s="172"/>
      <c r="N160" s="172"/>
      <c r="O160" s="172"/>
      <c r="P160" s="172"/>
      <c r="Q160" s="172"/>
      <c r="R160" s="5634">
        <v>63</v>
      </c>
      <c r="S160" s="5695"/>
      <c r="T160" s="5696"/>
      <c r="U160" s="5696"/>
      <c r="V160" s="5696"/>
      <c r="W160" s="5696"/>
      <c r="X160" s="5696"/>
      <c r="Y160" s="5696"/>
      <c r="Z160" s="5696"/>
      <c r="AA160" s="5697"/>
      <c r="AB160" s="1626"/>
      <c r="AC160" s="719"/>
      <c r="AD160" s="642"/>
      <c r="AE160" s="642"/>
      <c r="AF160" s="642"/>
      <c r="AG160" s="642"/>
    </row>
    <row r="161" spans="1:33" s="143" customFormat="1" ht="11.1" customHeight="1">
      <c r="A161" s="250"/>
      <c r="B161" s="169"/>
      <c r="C161" s="174" t="s">
        <v>680</v>
      </c>
      <c r="E161" s="172"/>
      <c r="F161" s="172"/>
      <c r="G161" s="172"/>
      <c r="H161" s="172"/>
      <c r="I161" s="172"/>
      <c r="J161" s="172"/>
      <c r="K161" s="172"/>
      <c r="L161" s="172"/>
      <c r="M161" s="172"/>
      <c r="N161" s="172"/>
      <c r="O161" s="172"/>
      <c r="P161" s="172"/>
      <c r="Q161" s="172"/>
      <c r="R161" s="5634"/>
      <c r="S161" s="5698"/>
      <c r="T161" s="5699"/>
      <c r="U161" s="5699"/>
      <c r="V161" s="5699"/>
      <c r="W161" s="5699"/>
      <c r="X161" s="5699"/>
      <c r="Y161" s="5699"/>
      <c r="Z161" s="5699"/>
      <c r="AA161" s="5700"/>
      <c r="AB161" s="1626"/>
      <c r="AC161" s="719"/>
      <c r="AD161" s="642"/>
      <c r="AE161" s="642"/>
      <c r="AF161" s="642"/>
      <c r="AG161" s="642"/>
    </row>
    <row r="162" spans="1:33" s="143" customFormat="1" ht="20.100000000000001" customHeight="1">
      <c r="A162" s="397"/>
      <c r="B162" s="240"/>
      <c r="C162" s="241"/>
      <c r="D162" s="233"/>
      <c r="E162" s="236"/>
      <c r="F162" s="236"/>
      <c r="G162" s="236"/>
      <c r="H162" s="236"/>
      <c r="I162" s="236"/>
      <c r="J162" s="236"/>
      <c r="K162" s="1025"/>
      <c r="L162" s="1025"/>
      <c r="M162" s="1025"/>
      <c r="N162" s="1025"/>
      <c r="O162" s="236"/>
      <c r="P162" s="236"/>
      <c r="Q162" s="236"/>
      <c r="R162" s="236"/>
      <c r="S162" s="746"/>
      <c r="T162" s="746"/>
      <c r="U162" s="746"/>
      <c r="V162" s="746"/>
      <c r="W162" s="746"/>
      <c r="X162" s="746"/>
      <c r="Y162" s="746"/>
      <c r="Z162" s="746"/>
      <c r="AA162" s="746"/>
      <c r="AB162" s="3772"/>
      <c r="AC162" s="724"/>
      <c r="AD162" s="642"/>
      <c r="AE162" s="642"/>
      <c r="AF162" s="642"/>
      <c r="AG162" s="642"/>
    </row>
    <row r="163" spans="1:33" s="143" customFormat="1" ht="10.199999999999999" customHeight="1">
      <c r="A163" s="250"/>
      <c r="B163" s="169"/>
      <c r="C163" s="178"/>
      <c r="D163" s="178"/>
      <c r="E163" s="172"/>
      <c r="F163" s="172"/>
      <c r="G163" s="172"/>
      <c r="H163" s="172"/>
      <c r="I163" s="172"/>
      <c r="J163" s="172"/>
      <c r="K163" s="172"/>
      <c r="L163" s="172"/>
      <c r="M163" s="172"/>
      <c r="N163" s="172"/>
      <c r="O163" s="172"/>
      <c r="P163" s="172"/>
      <c r="Q163" s="172"/>
      <c r="R163" s="172"/>
      <c r="S163" s="182"/>
      <c r="T163" s="712"/>
      <c r="U163" s="712"/>
      <c r="V163" s="712"/>
      <c r="W163" s="745"/>
      <c r="X163" s="182"/>
      <c r="Y163" s="182"/>
      <c r="Z163" s="952"/>
      <c r="AA163" s="952"/>
      <c r="AB163" s="3058"/>
      <c r="AC163" s="719"/>
      <c r="AD163" s="642"/>
      <c r="AE163" s="642"/>
      <c r="AF163" s="642"/>
      <c r="AG163" s="642"/>
    </row>
    <row r="164" spans="1:33" s="143" customFormat="1" ht="10.95" customHeight="1">
      <c r="A164" s="250"/>
      <c r="B164" s="169"/>
      <c r="C164" s="178"/>
      <c r="D164" s="178"/>
      <c r="E164" s="172"/>
      <c r="F164" s="172"/>
      <c r="G164" s="172"/>
      <c r="H164" s="172"/>
      <c r="I164" s="172"/>
      <c r="J164" s="172"/>
      <c r="K164" s="172"/>
      <c r="L164" s="172"/>
      <c r="M164" s="172"/>
      <c r="N164" s="172"/>
      <c r="O164" s="172"/>
      <c r="P164" s="172"/>
      <c r="Q164" s="172"/>
      <c r="R164" s="172"/>
      <c r="S164" s="182"/>
      <c r="T164" s="712"/>
      <c r="U164" s="712"/>
      <c r="V164" s="712"/>
      <c r="W164" s="745"/>
      <c r="X164" s="182"/>
      <c r="Y164" s="182"/>
      <c r="Z164" s="5718"/>
      <c r="AA164" s="5718"/>
      <c r="AB164" s="1527"/>
      <c r="AC164" s="719"/>
      <c r="AD164" s="642"/>
      <c r="AE164" s="642"/>
      <c r="AF164" s="642"/>
      <c r="AG164" s="642"/>
    </row>
    <row r="165" spans="1:33" s="143" customFormat="1" ht="11.4" customHeight="1">
      <c r="A165" s="250"/>
      <c r="B165" s="177">
        <v>9.25</v>
      </c>
      <c r="C165" s="170" t="s">
        <v>687</v>
      </c>
      <c r="E165" s="172"/>
      <c r="F165" s="172"/>
      <c r="G165" s="172"/>
      <c r="H165" s="172"/>
      <c r="I165" s="172"/>
      <c r="J165" s="172"/>
      <c r="K165" s="172"/>
      <c r="L165" s="172"/>
      <c r="M165" s="172"/>
      <c r="N165" s="172"/>
      <c r="O165" s="172"/>
      <c r="P165" s="172"/>
      <c r="Q165" s="172"/>
      <c r="R165" s="5634">
        <v>80</v>
      </c>
      <c r="S165" s="5695"/>
      <c r="T165" s="5696"/>
      <c r="U165" s="5696"/>
      <c r="V165" s="5696"/>
      <c r="W165" s="5696"/>
      <c r="X165" s="5696"/>
      <c r="Y165" s="5696"/>
      <c r="Z165" s="5696"/>
      <c r="AA165" s="5697"/>
      <c r="AB165" s="1626"/>
      <c r="AC165" s="719"/>
      <c r="AD165" s="642"/>
      <c r="AE165" s="642"/>
      <c r="AF165" s="642"/>
      <c r="AG165" s="642"/>
    </row>
    <row r="166" spans="1:33" s="143" customFormat="1" ht="11.1" customHeight="1">
      <c r="A166" s="250"/>
      <c r="B166" s="235"/>
      <c r="C166" s="170" t="s">
        <v>688</v>
      </c>
      <c r="E166" s="172"/>
      <c r="F166" s="172"/>
      <c r="G166" s="172"/>
      <c r="H166" s="172"/>
      <c r="I166" s="172"/>
      <c r="J166" s="172"/>
      <c r="K166" s="172"/>
      <c r="L166" s="172"/>
      <c r="M166" s="172"/>
      <c r="N166" s="172"/>
      <c r="O166" s="172"/>
      <c r="P166" s="172"/>
      <c r="Q166" s="172"/>
      <c r="R166" s="5634"/>
      <c r="S166" s="5698"/>
      <c r="T166" s="5699"/>
      <c r="U166" s="5699"/>
      <c r="V166" s="5699"/>
      <c r="W166" s="5699"/>
      <c r="X166" s="5699"/>
      <c r="Y166" s="5699"/>
      <c r="Z166" s="5699"/>
      <c r="AA166" s="5700"/>
      <c r="AB166" s="1626"/>
      <c r="AC166" s="719"/>
      <c r="AD166" s="642"/>
      <c r="AE166" s="642"/>
      <c r="AF166" s="642"/>
      <c r="AG166" s="642"/>
    </row>
    <row r="167" spans="1:33" s="143" customFormat="1" ht="11.1" customHeight="1">
      <c r="A167" s="645"/>
      <c r="B167" s="235"/>
      <c r="C167" s="174" t="s">
        <v>689</v>
      </c>
      <c r="E167" s="172"/>
      <c r="F167" s="172"/>
      <c r="G167" s="172"/>
      <c r="H167" s="172"/>
      <c r="I167" s="172"/>
      <c r="J167" s="172"/>
      <c r="K167" s="172"/>
      <c r="L167" s="172"/>
      <c r="M167" s="172"/>
      <c r="N167" s="172"/>
      <c r="O167" s="172"/>
      <c r="P167" s="172"/>
      <c r="Q167" s="172"/>
      <c r="R167" s="583"/>
      <c r="S167" s="727"/>
      <c r="T167" s="727"/>
      <c r="U167" s="727"/>
      <c r="V167" s="727"/>
      <c r="W167" s="727"/>
      <c r="X167" s="727"/>
      <c r="Y167" s="727"/>
      <c r="Z167" s="727"/>
      <c r="AA167" s="727"/>
      <c r="AB167" s="3652"/>
      <c r="AC167" s="643"/>
      <c r="AD167" s="642"/>
      <c r="AE167" s="642"/>
      <c r="AF167" s="642"/>
      <c r="AG167" s="642"/>
    </row>
    <row r="168" spans="1:33" s="143" customFormat="1" ht="11.1" customHeight="1">
      <c r="A168" s="250"/>
      <c r="B168" s="235"/>
      <c r="C168" s="129" t="s">
        <v>690</v>
      </c>
      <c r="E168" s="172"/>
      <c r="F168" s="172"/>
      <c r="G168" s="172"/>
      <c r="H168" s="172"/>
      <c r="I168" s="172"/>
      <c r="J168" s="172"/>
      <c r="K168" s="172"/>
      <c r="L168" s="172"/>
      <c r="M168" s="172"/>
      <c r="N168" s="172"/>
      <c r="O168" s="172"/>
      <c r="P168" s="172"/>
      <c r="Q168" s="172"/>
      <c r="R168" s="172"/>
      <c r="S168" s="182"/>
      <c r="T168" s="712"/>
      <c r="U168" s="712"/>
      <c r="V168" s="712"/>
      <c r="W168" s="745"/>
      <c r="X168" s="182"/>
      <c r="Y168" s="182"/>
      <c r="Z168" s="230"/>
      <c r="AA168" s="230"/>
      <c r="AB168" s="1561"/>
      <c r="AC168" s="719"/>
      <c r="AD168" s="642"/>
      <c r="AE168" s="642"/>
      <c r="AF168" s="642"/>
      <c r="AG168" s="642"/>
    </row>
    <row r="169" spans="1:33" s="143" customFormat="1" ht="13.2" customHeight="1">
      <c r="A169" s="397"/>
      <c r="B169" s="240"/>
      <c r="C169" s="248"/>
      <c r="D169" s="248"/>
      <c r="E169" s="236"/>
      <c r="F169" s="236"/>
      <c r="G169" s="236"/>
      <c r="H169" s="236"/>
      <c r="I169" s="236"/>
      <c r="J169" s="236"/>
      <c r="K169" s="1025"/>
      <c r="L169" s="1025"/>
      <c r="M169" s="1025"/>
      <c r="N169" s="1025"/>
      <c r="O169" s="236"/>
      <c r="P169" s="236"/>
      <c r="Q169" s="236"/>
      <c r="R169" s="236"/>
      <c r="S169" s="737"/>
      <c r="T169" s="740"/>
      <c r="U169" s="740"/>
      <c r="V169" s="740"/>
      <c r="W169" s="741"/>
      <c r="X169" s="737"/>
      <c r="Y169" s="737"/>
      <c r="Z169" s="742"/>
      <c r="AA169" s="239"/>
      <c r="AB169" s="3771"/>
      <c r="AC169" s="724"/>
      <c r="AD169" s="642"/>
      <c r="AE169" s="642"/>
      <c r="AF169" s="642"/>
      <c r="AG169" s="642"/>
    </row>
    <row r="170" spans="1:33" s="143" customFormat="1" ht="10.199999999999999" customHeight="1">
      <c r="A170" s="250"/>
      <c r="B170" s="169"/>
      <c r="C170" s="178"/>
      <c r="E170" s="172"/>
      <c r="F170" s="172"/>
      <c r="G170" s="172"/>
      <c r="I170" s="172"/>
      <c r="J170" s="172"/>
      <c r="K170" s="172"/>
      <c r="L170" s="172"/>
      <c r="M170" s="172"/>
      <c r="N170" s="172"/>
      <c r="O170" s="172"/>
      <c r="P170" s="172"/>
      <c r="Q170" s="172"/>
      <c r="R170" s="172"/>
      <c r="S170" s="720"/>
      <c r="T170" s="743"/>
      <c r="U170" s="743"/>
      <c r="V170" s="743"/>
      <c r="W170" s="744"/>
      <c r="X170" s="720"/>
      <c r="Y170" s="720"/>
      <c r="Z170" s="952"/>
      <c r="AA170" s="952"/>
      <c r="AB170" s="3058"/>
      <c r="AC170" s="719"/>
      <c r="AD170" s="642"/>
      <c r="AE170" s="642"/>
      <c r="AF170" s="642"/>
      <c r="AG170" s="642"/>
    </row>
    <row r="171" spans="1:33" s="143" customFormat="1" ht="11.1" customHeight="1">
      <c r="A171" s="250"/>
      <c r="B171" s="169"/>
      <c r="C171" s="178"/>
      <c r="D171" s="178"/>
      <c r="E171" s="172"/>
      <c r="F171" s="172"/>
      <c r="G171" s="172"/>
      <c r="H171" s="172"/>
      <c r="I171" s="172"/>
      <c r="J171" s="172"/>
      <c r="K171" s="172"/>
      <c r="L171" s="172"/>
      <c r="M171" s="172"/>
      <c r="N171" s="172"/>
      <c r="O171" s="172"/>
      <c r="P171" s="172"/>
      <c r="Q171" s="172"/>
      <c r="R171" s="172"/>
      <c r="S171" s="182"/>
      <c r="T171" s="712"/>
      <c r="U171" s="712"/>
      <c r="V171" s="712"/>
      <c r="W171" s="745"/>
      <c r="X171" s="182"/>
      <c r="Y171" s="182"/>
      <c r="Z171" s="5718"/>
      <c r="AA171" s="5718"/>
      <c r="AB171" s="1527"/>
      <c r="AC171" s="719"/>
      <c r="AD171" s="642"/>
      <c r="AE171" s="642"/>
      <c r="AF171" s="642"/>
      <c r="AG171" s="642"/>
    </row>
    <row r="172" spans="1:33" s="143" customFormat="1" ht="11.1" customHeight="1">
      <c r="A172" s="250"/>
      <c r="B172" s="177">
        <v>9.26</v>
      </c>
      <c r="C172" s="170" t="s">
        <v>683</v>
      </c>
      <c r="E172" s="172"/>
      <c r="F172" s="172"/>
      <c r="G172" s="172"/>
      <c r="H172" s="172"/>
      <c r="I172" s="172"/>
      <c r="J172" s="172"/>
      <c r="K172" s="172"/>
      <c r="L172" s="172"/>
      <c r="M172" s="172"/>
      <c r="N172" s="172"/>
      <c r="O172" s="172"/>
      <c r="P172" s="172"/>
      <c r="Q172" s="172"/>
      <c r="R172" s="5634">
        <v>16</v>
      </c>
      <c r="S172" s="5695"/>
      <c r="T172" s="5696"/>
      <c r="U172" s="5696"/>
      <c r="V172" s="5696"/>
      <c r="W172" s="5696"/>
      <c r="X172" s="5696"/>
      <c r="Y172" s="5696"/>
      <c r="Z172" s="5696"/>
      <c r="AA172" s="5697"/>
      <c r="AB172" s="1626"/>
      <c r="AC172" s="719"/>
      <c r="AD172" s="642"/>
      <c r="AE172" s="642"/>
      <c r="AF172" s="642"/>
      <c r="AG172" s="642"/>
    </row>
    <row r="173" spans="1:33" s="143" customFormat="1" ht="11.1" customHeight="1">
      <c r="A173" s="250"/>
      <c r="B173" s="235"/>
      <c r="C173" s="170" t="s">
        <v>684</v>
      </c>
      <c r="E173" s="172"/>
      <c r="F173" s="172"/>
      <c r="G173" s="172"/>
      <c r="H173" s="172"/>
      <c r="I173" s="172"/>
      <c r="J173" s="172"/>
      <c r="K173" s="172"/>
      <c r="L173" s="172"/>
      <c r="M173" s="172"/>
      <c r="N173" s="172"/>
      <c r="O173" s="172"/>
      <c r="P173" s="172"/>
      <c r="Q173" s="172"/>
      <c r="R173" s="5634"/>
      <c r="S173" s="5698"/>
      <c r="T173" s="5699"/>
      <c r="U173" s="5699"/>
      <c r="V173" s="5699"/>
      <c r="W173" s="5699"/>
      <c r="X173" s="5699"/>
      <c r="Y173" s="5699"/>
      <c r="Z173" s="5699"/>
      <c r="AA173" s="5700"/>
      <c r="AB173" s="1626"/>
      <c r="AC173" s="719"/>
      <c r="AD173" s="642"/>
      <c r="AE173" s="642"/>
      <c r="AF173" s="642"/>
      <c r="AG173" s="642"/>
    </row>
    <row r="174" spans="1:33" s="143" customFormat="1" ht="11.1" customHeight="1">
      <c r="A174" s="645"/>
      <c r="B174" s="235"/>
      <c r="C174" s="174" t="s">
        <v>685</v>
      </c>
      <c r="E174" s="172"/>
      <c r="F174" s="172"/>
      <c r="G174" s="172"/>
      <c r="H174" s="172"/>
      <c r="I174" s="172"/>
      <c r="J174" s="172"/>
      <c r="K174" s="172"/>
      <c r="L174" s="172"/>
      <c r="M174" s="172"/>
      <c r="N174" s="172"/>
      <c r="O174" s="172"/>
      <c r="P174" s="172"/>
      <c r="Q174" s="172"/>
      <c r="R174" s="583"/>
      <c r="S174" s="727"/>
      <c r="T174" s="727"/>
      <c r="U174" s="727"/>
      <c r="V174" s="727"/>
      <c r="W174" s="727"/>
      <c r="X174" s="727"/>
      <c r="Y174" s="727"/>
      <c r="Z174" s="727"/>
      <c r="AA174" s="727"/>
      <c r="AB174" s="3652"/>
      <c r="AC174" s="643"/>
      <c r="AD174" s="642"/>
      <c r="AE174" s="642"/>
      <c r="AF174" s="642"/>
      <c r="AG174" s="642"/>
    </row>
    <row r="175" spans="1:33" s="143" customFormat="1" ht="11.1" customHeight="1">
      <c r="A175" s="250"/>
      <c r="B175" s="235"/>
      <c r="C175" s="129" t="s">
        <v>686</v>
      </c>
      <c r="E175" s="172"/>
      <c r="F175" s="172"/>
      <c r="G175" s="172"/>
      <c r="H175" s="172"/>
      <c r="I175" s="172"/>
      <c r="J175" s="172"/>
      <c r="K175" s="172"/>
      <c r="L175" s="172"/>
      <c r="M175" s="172"/>
      <c r="N175" s="172"/>
      <c r="O175" s="172"/>
      <c r="P175" s="172"/>
      <c r="Q175" s="172"/>
      <c r="R175" s="172"/>
      <c r="S175" s="182"/>
      <c r="T175" s="712"/>
      <c r="U175" s="712"/>
      <c r="V175" s="712"/>
      <c r="W175" s="745"/>
      <c r="X175" s="182"/>
      <c r="Y175" s="182"/>
      <c r="Z175" s="230"/>
      <c r="AA175" s="230"/>
      <c r="AB175" s="1561"/>
      <c r="AC175" s="719"/>
      <c r="AD175" s="642"/>
      <c r="AE175" s="642"/>
      <c r="AF175" s="642"/>
      <c r="AG175" s="642"/>
    </row>
    <row r="176" spans="1:33" s="143" customFormat="1" ht="35.25" customHeight="1">
      <c r="A176" s="1021"/>
      <c r="B176" s="3036"/>
      <c r="C176" s="3055"/>
      <c r="D176" s="3055"/>
      <c r="E176" s="1512"/>
      <c r="F176" s="1512"/>
      <c r="G176" s="1512"/>
      <c r="H176" s="1512"/>
      <c r="I176" s="1512"/>
      <c r="J176" s="1512"/>
      <c r="K176" s="1512"/>
      <c r="L176" s="1512"/>
      <c r="M176" s="1512"/>
      <c r="N176" s="1512"/>
      <c r="O176" s="1512"/>
      <c r="P176" s="1512"/>
      <c r="Q176" s="1512"/>
      <c r="R176" s="1512"/>
      <c r="S176" s="1526"/>
      <c r="T176" s="3056"/>
      <c r="U176" s="3056"/>
      <c r="V176" s="3056"/>
      <c r="W176" s="3057"/>
      <c r="X176" s="1526"/>
      <c r="Y176" s="1526"/>
      <c r="Z176" s="2961"/>
      <c r="AA176" s="3058"/>
      <c r="AB176" s="3058"/>
      <c r="AC176" s="1111"/>
      <c r="AD176" s="642"/>
      <c r="AE176" s="642"/>
      <c r="AF176" s="642"/>
      <c r="AG176" s="642"/>
    </row>
    <row r="177" spans="1:33" s="143" customFormat="1" ht="9.9" customHeight="1" thickBot="1">
      <c r="A177" s="3059"/>
      <c r="B177" s="5784"/>
      <c r="C177" s="5784"/>
      <c r="D177" s="5784"/>
      <c r="E177" s="5784"/>
      <c r="F177" s="5784"/>
      <c r="G177" s="5784"/>
      <c r="H177" s="5784"/>
      <c r="I177" s="5784"/>
      <c r="J177" s="5784"/>
      <c r="K177" s="5784"/>
      <c r="L177" s="5784"/>
      <c r="M177" s="5784"/>
      <c r="N177" s="5784"/>
      <c r="O177" s="5784"/>
      <c r="P177" s="5784"/>
      <c r="Q177" s="5784"/>
      <c r="R177" s="5784"/>
      <c r="S177" s="5784"/>
      <c r="T177" s="5784"/>
      <c r="U177" s="5784"/>
      <c r="V177" s="5784"/>
      <c r="W177" s="5784"/>
      <c r="X177" s="5784"/>
      <c r="Y177" s="5784"/>
      <c r="Z177" s="5784"/>
      <c r="AA177" s="5784"/>
      <c r="AB177" s="3650"/>
      <c r="AC177" s="3060"/>
      <c r="AD177" s="642"/>
      <c r="AE177" s="642"/>
      <c r="AF177" s="642"/>
      <c r="AG177" s="642"/>
    </row>
    <row r="178" spans="1:33" s="143" customFormat="1" ht="10.8">
      <c r="A178" s="897"/>
      <c r="B178" s="898"/>
      <c r="C178" s="899"/>
      <c r="D178" s="899"/>
      <c r="E178" s="897"/>
      <c r="F178" s="897"/>
      <c r="G178" s="897"/>
      <c r="H178" s="897"/>
      <c r="I178" s="897"/>
      <c r="J178" s="897"/>
      <c r="K178" s="1029"/>
      <c r="L178" s="1029"/>
      <c r="M178" s="1029"/>
      <c r="N178" s="1029"/>
      <c r="O178" s="897"/>
      <c r="P178" s="897"/>
      <c r="Q178" s="897"/>
      <c r="R178" s="897"/>
      <c r="S178" s="900"/>
      <c r="T178" s="901"/>
      <c r="U178" s="901"/>
      <c r="V178" s="901"/>
      <c r="W178" s="902"/>
      <c r="X178" s="900"/>
      <c r="Y178" s="900"/>
      <c r="Z178" s="903"/>
      <c r="AA178" s="903"/>
      <c r="AB178" s="1286"/>
      <c r="AC178" s="897"/>
      <c r="AD178" s="642"/>
      <c r="AE178" s="642"/>
      <c r="AF178" s="642"/>
      <c r="AG178" s="642"/>
    </row>
    <row r="179" spans="1:33" s="143" customFormat="1" ht="18" thickBot="1">
      <c r="A179" s="5731">
        <f>A87+1</f>
        <v>20</v>
      </c>
      <c r="B179" s="5731"/>
      <c r="C179" s="5731"/>
      <c r="D179" s="5731"/>
      <c r="E179" s="5731"/>
      <c r="F179" s="5731"/>
      <c r="G179" s="5731"/>
      <c r="H179" s="5731"/>
      <c r="I179" s="5731"/>
      <c r="J179" s="5731"/>
      <c r="K179" s="5731"/>
      <c r="L179" s="5731"/>
      <c r="M179" s="5731"/>
      <c r="N179" s="5731"/>
      <c r="O179" s="5731"/>
      <c r="P179" s="5731"/>
      <c r="Q179" s="5731"/>
      <c r="R179" s="5731"/>
      <c r="S179" s="5731"/>
      <c r="T179" s="5731"/>
      <c r="U179" s="5731"/>
      <c r="V179" s="5731"/>
      <c r="W179" s="5731"/>
      <c r="X179" s="5731"/>
      <c r="Y179" s="5731"/>
      <c r="Z179" s="5731"/>
      <c r="AA179" s="5731"/>
      <c r="AB179" s="5731"/>
      <c r="AC179" s="5731"/>
      <c r="AD179" s="642"/>
      <c r="AE179" s="642"/>
      <c r="AF179" s="642"/>
      <c r="AG179" s="642"/>
    </row>
    <row r="180" spans="1:33" s="143" customFormat="1" ht="10.95" customHeight="1">
      <c r="A180" s="387"/>
      <c r="B180" s="799"/>
      <c r="C180" s="800"/>
      <c r="D180" s="801"/>
      <c r="E180" s="801"/>
      <c r="F180" s="587"/>
      <c r="G180" s="587"/>
      <c r="H180" s="587"/>
      <c r="I180" s="587"/>
      <c r="J180" s="587"/>
      <c r="K180" s="1023"/>
      <c r="L180" s="1023"/>
      <c r="M180" s="1023"/>
      <c r="N180" s="1023"/>
      <c r="O180" s="587"/>
      <c r="P180" s="587"/>
      <c r="Q180" s="587"/>
      <c r="R180" s="604"/>
      <c r="S180" s="802"/>
      <c r="T180" s="802"/>
      <c r="U180" s="802"/>
      <c r="V180" s="802"/>
      <c r="W180" s="802"/>
      <c r="X180" s="802"/>
      <c r="Y180" s="802"/>
      <c r="Z180" s="802"/>
      <c r="AA180" s="590"/>
      <c r="AB180" s="1124"/>
      <c r="AC180" s="591"/>
      <c r="AD180" s="642"/>
      <c r="AE180" s="642"/>
      <c r="AF180" s="642"/>
      <c r="AG180" s="642"/>
    </row>
    <row r="181" spans="1:33" s="143" customFormat="1" ht="10.95" customHeight="1">
      <c r="A181" s="1034"/>
      <c r="B181" s="127"/>
      <c r="C181" s="1041"/>
      <c r="D181" s="1156"/>
      <c r="E181" s="1156"/>
      <c r="F181" s="1"/>
      <c r="G181" s="1"/>
      <c r="H181" s="1"/>
      <c r="I181" s="1"/>
      <c r="J181" s="1"/>
      <c r="K181" s="1"/>
      <c r="L181" s="1"/>
      <c r="M181" s="1"/>
      <c r="N181" s="1"/>
      <c r="O181" s="1"/>
      <c r="P181" s="1"/>
      <c r="Q181" s="1"/>
      <c r="S181" s="130"/>
      <c r="T181" s="130"/>
      <c r="U181" s="130"/>
      <c r="V181" s="130"/>
      <c r="W181" s="130"/>
      <c r="X181" s="130"/>
      <c r="Y181" s="130"/>
      <c r="Z181" s="130"/>
      <c r="AA181" s="9"/>
      <c r="AB181" s="9"/>
      <c r="AC181" s="962"/>
      <c r="AD181" s="642"/>
      <c r="AE181" s="642"/>
      <c r="AF181" s="642"/>
      <c r="AG181" s="642"/>
    </row>
    <row r="182" spans="1:33" s="143" customFormat="1" ht="15" customHeight="1">
      <c r="A182" s="592"/>
      <c r="B182" s="122"/>
      <c r="C182" s="28"/>
      <c r="D182" s="22" t="s">
        <v>1512</v>
      </c>
      <c r="E182" s="121"/>
      <c r="F182" s="1"/>
      <c r="G182" s="1"/>
      <c r="H182" s="119"/>
      <c r="I182" s="119"/>
      <c r="J182" s="119"/>
      <c r="K182" s="119"/>
      <c r="L182" s="119"/>
      <c r="M182" s="119"/>
      <c r="N182" s="119"/>
      <c r="O182" s="119"/>
      <c r="P182" s="119"/>
      <c r="Q182" s="119"/>
      <c r="R182" s="171"/>
      <c r="S182" s="119"/>
      <c r="T182" s="131"/>
      <c r="U182" s="131"/>
      <c r="V182" s="131"/>
      <c r="W182" s="131"/>
      <c r="X182" s="131"/>
      <c r="Y182" s="131"/>
      <c r="Z182" s="131"/>
      <c r="AA182" s="14"/>
      <c r="AB182" s="14"/>
      <c r="AC182" s="636"/>
      <c r="AD182" s="642"/>
      <c r="AE182" s="642"/>
      <c r="AF182" s="642"/>
      <c r="AG182" s="642"/>
    </row>
    <row r="183" spans="1:33" s="143" customFormat="1" ht="15" customHeight="1">
      <c r="A183" s="592"/>
      <c r="B183" s="122"/>
      <c r="C183" s="28"/>
      <c r="D183" s="66" t="s">
        <v>1513</v>
      </c>
      <c r="E183" s="121"/>
      <c r="F183" s="1"/>
      <c r="G183" s="1"/>
      <c r="H183" s="119"/>
      <c r="I183" s="119"/>
      <c r="J183" s="119"/>
      <c r="K183" s="119"/>
      <c r="L183" s="119"/>
      <c r="M183" s="119"/>
      <c r="N183" s="119"/>
      <c r="O183" s="119"/>
      <c r="P183" s="119"/>
      <c r="Q183" s="119"/>
      <c r="R183" s="171"/>
      <c r="S183" s="130"/>
      <c r="T183" s="259"/>
      <c r="U183" s="259"/>
      <c r="V183" s="259"/>
      <c r="W183" s="259"/>
      <c r="X183" s="259"/>
      <c r="Y183" s="259"/>
      <c r="Z183" s="259"/>
      <c r="AA183" s="14"/>
      <c r="AB183" s="14"/>
      <c r="AC183" s="636"/>
      <c r="AD183" s="642"/>
      <c r="AE183" s="642"/>
      <c r="AF183" s="642"/>
      <c r="AG183" s="642"/>
    </row>
    <row r="184" spans="1:33" s="143" customFormat="1" ht="14.4" customHeight="1">
      <c r="A184" s="250"/>
      <c r="B184" s="169"/>
      <c r="D184" s="174"/>
      <c r="E184" s="174"/>
      <c r="F184" s="172"/>
      <c r="G184" s="172"/>
      <c r="H184" s="172"/>
      <c r="I184" s="172"/>
      <c r="J184" s="172"/>
      <c r="K184" s="172"/>
      <c r="L184" s="172"/>
      <c r="M184" s="172"/>
      <c r="N184" s="172"/>
      <c r="O184" s="172"/>
      <c r="P184" s="172"/>
      <c r="Q184" s="1512"/>
      <c r="R184" s="1512"/>
      <c r="S184" s="1525"/>
      <c r="T184" s="1525"/>
      <c r="U184" s="1525"/>
      <c r="V184" s="1525"/>
      <c r="W184" s="1525"/>
      <c r="X184" s="1525"/>
      <c r="Y184" s="1525"/>
      <c r="Z184" s="1525"/>
      <c r="AA184" s="1525"/>
      <c r="AB184" s="1525"/>
      <c r="AC184" s="636"/>
      <c r="AD184" s="642"/>
      <c r="AE184" s="642"/>
      <c r="AF184" s="642"/>
      <c r="AG184" s="642"/>
    </row>
    <row r="185" spans="1:33" s="143" customFormat="1" ht="14.4" customHeight="1">
      <c r="A185" s="1021"/>
      <c r="B185" s="169"/>
      <c r="D185" s="174"/>
      <c r="E185" s="174"/>
      <c r="F185" s="172"/>
      <c r="G185" s="172"/>
      <c r="H185" s="172"/>
      <c r="I185" s="172"/>
      <c r="J185" s="172"/>
      <c r="K185" s="172"/>
      <c r="L185" s="172"/>
      <c r="M185" s="172"/>
      <c r="N185" s="172"/>
      <c r="O185" s="172"/>
      <c r="P185" s="172"/>
      <c r="Q185" s="1512"/>
      <c r="R185" s="1512"/>
      <c r="S185" s="5677" t="s">
        <v>701</v>
      </c>
      <c r="T185" s="5677"/>
      <c r="U185" s="5677"/>
      <c r="V185" s="5677"/>
      <c r="W185" s="5677"/>
      <c r="X185" s="5677"/>
      <c r="Y185" s="5677"/>
      <c r="Z185" s="5677"/>
      <c r="AA185" s="5677"/>
      <c r="AB185" s="3647"/>
      <c r="AC185" s="3049"/>
      <c r="AD185" s="642"/>
      <c r="AE185" s="642"/>
      <c r="AF185" s="642"/>
      <c r="AG185" s="642"/>
    </row>
    <row r="186" spans="1:33" s="143" customFormat="1" ht="10.199999999999999" customHeight="1">
      <c r="A186" s="868"/>
      <c r="B186" s="169"/>
      <c r="C186" s="178"/>
      <c r="D186" s="178"/>
      <c r="E186" s="172"/>
      <c r="F186" s="172"/>
      <c r="G186" s="172"/>
      <c r="H186" s="172"/>
      <c r="I186" s="172"/>
      <c r="J186" s="172"/>
      <c r="K186" s="172"/>
      <c r="L186" s="172"/>
      <c r="M186" s="172"/>
      <c r="N186" s="172"/>
      <c r="O186" s="172"/>
      <c r="P186" s="172"/>
      <c r="Q186" s="172"/>
      <c r="R186" s="172"/>
      <c r="S186" s="5638" t="s">
        <v>32</v>
      </c>
      <c r="T186" s="5638"/>
      <c r="U186" s="5638"/>
      <c r="V186" s="5638"/>
      <c r="W186" s="5638"/>
      <c r="X186" s="5638"/>
      <c r="Y186" s="5638"/>
      <c r="Z186" s="5638"/>
      <c r="AA186" s="5638"/>
      <c r="AB186" s="3649"/>
      <c r="AC186" s="858"/>
      <c r="AD186" s="642"/>
      <c r="AE186" s="642"/>
      <c r="AF186" s="642"/>
      <c r="AG186" s="642"/>
    </row>
    <row r="187" spans="1:33" s="143" customFormat="1" ht="10.8">
      <c r="A187" s="868"/>
      <c r="B187" s="169"/>
      <c r="C187" s="178"/>
      <c r="D187" s="178"/>
      <c r="E187" s="172"/>
      <c r="F187" s="172"/>
      <c r="G187" s="172"/>
      <c r="H187" s="172"/>
      <c r="I187" s="172"/>
      <c r="J187" s="172"/>
      <c r="K187" s="172"/>
      <c r="L187" s="172"/>
      <c r="M187" s="172"/>
      <c r="N187" s="172"/>
      <c r="O187" s="172"/>
      <c r="P187" s="172"/>
      <c r="Q187" s="172"/>
      <c r="R187" s="172"/>
      <c r="S187" s="182"/>
      <c r="T187" s="712"/>
      <c r="U187" s="712"/>
      <c r="V187" s="712"/>
      <c r="W187" s="745"/>
      <c r="X187" s="182"/>
      <c r="Y187" s="182"/>
      <c r="Z187" s="5694" t="s">
        <v>338</v>
      </c>
      <c r="AA187" s="5694"/>
      <c r="AB187" s="3762"/>
      <c r="AC187" s="858"/>
      <c r="AD187" s="642"/>
      <c r="AE187" s="642"/>
      <c r="AF187" s="642"/>
      <c r="AG187" s="642"/>
    </row>
    <row r="188" spans="1:33" s="143" customFormat="1" ht="10.8">
      <c r="A188" s="250"/>
      <c r="B188" s="177">
        <v>9.27</v>
      </c>
      <c r="C188" s="170" t="s">
        <v>345</v>
      </c>
      <c r="E188" s="172"/>
      <c r="F188" s="172"/>
      <c r="G188" s="172"/>
      <c r="H188" s="172"/>
      <c r="I188" s="172"/>
      <c r="J188" s="172"/>
      <c r="K188" s="172"/>
      <c r="L188" s="172"/>
      <c r="M188" s="172"/>
      <c r="N188" s="172"/>
      <c r="O188" s="172"/>
      <c r="P188" s="172"/>
      <c r="Q188" s="172"/>
      <c r="R188" s="5634">
        <v>17</v>
      </c>
      <c r="S188" s="5695"/>
      <c r="T188" s="5696"/>
      <c r="U188" s="5696"/>
      <c r="V188" s="5696"/>
      <c r="W188" s="5696"/>
      <c r="X188" s="5696"/>
      <c r="Y188" s="5696"/>
      <c r="Z188" s="5696"/>
      <c r="AA188" s="5697"/>
      <c r="AB188" s="1626"/>
      <c r="AC188" s="719"/>
      <c r="AD188" s="642"/>
      <c r="AE188" s="642"/>
      <c r="AF188" s="642"/>
      <c r="AG188" s="642"/>
    </row>
    <row r="189" spans="1:33" s="143" customFormat="1" ht="11.1" customHeight="1">
      <c r="A189" s="250"/>
      <c r="B189" s="169"/>
      <c r="C189" s="174" t="s">
        <v>344</v>
      </c>
      <c r="E189" s="172"/>
      <c r="F189" s="172"/>
      <c r="G189" s="172"/>
      <c r="H189" s="172"/>
      <c r="I189" s="172"/>
      <c r="J189" s="172"/>
      <c r="K189" s="172"/>
      <c r="L189" s="172"/>
      <c r="M189" s="172"/>
      <c r="N189" s="172"/>
      <c r="O189" s="172"/>
      <c r="P189" s="172"/>
      <c r="Q189" s="172"/>
      <c r="R189" s="5634"/>
      <c r="S189" s="5698"/>
      <c r="T189" s="5699"/>
      <c r="U189" s="5699"/>
      <c r="V189" s="5699"/>
      <c r="W189" s="5699"/>
      <c r="X189" s="5699"/>
      <c r="Y189" s="5699"/>
      <c r="Z189" s="5699"/>
      <c r="AA189" s="5700"/>
      <c r="AB189" s="1626"/>
      <c r="AC189" s="719"/>
      <c r="AD189" s="642"/>
      <c r="AE189" s="642"/>
      <c r="AF189" s="642"/>
      <c r="AG189" s="642"/>
    </row>
    <row r="190" spans="1:33" s="143" customFormat="1" ht="15" customHeight="1">
      <c r="A190" s="397"/>
      <c r="B190" s="240"/>
      <c r="C190" s="241"/>
      <c r="D190" s="233"/>
      <c r="E190" s="236"/>
      <c r="F190" s="236"/>
      <c r="G190" s="236"/>
      <c r="H190" s="236"/>
      <c r="I190" s="236"/>
      <c r="J190" s="236"/>
      <c r="K190" s="1025"/>
      <c r="L190" s="1025"/>
      <c r="M190" s="1025"/>
      <c r="N190" s="1025"/>
      <c r="O190" s="236"/>
      <c r="P190" s="236"/>
      <c r="Q190" s="236"/>
      <c r="R190" s="236"/>
      <c r="S190" s="746"/>
      <c r="T190" s="746"/>
      <c r="U190" s="746"/>
      <c r="V190" s="746"/>
      <c r="W190" s="746"/>
      <c r="X190" s="746"/>
      <c r="Y190" s="746"/>
      <c r="Z190" s="746"/>
      <c r="AA190" s="746"/>
      <c r="AB190" s="3772"/>
      <c r="AC190" s="724"/>
      <c r="AD190" s="642"/>
      <c r="AE190" s="642"/>
      <c r="AF190" s="642"/>
      <c r="AG190" s="642"/>
    </row>
    <row r="191" spans="1:33" s="143" customFormat="1" ht="10.199999999999999" customHeight="1">
      <c r="A191" s="868"/>
      <c r="B191" s="169"/>
      <c r="C191" s="129"/>
      <c r="E191" s="172"/>
      <c r="F191" s="172"/>
      <c r="G191" s="172"/>
      <c r="H191" s="172"/>
      <c r="I191" s="172"/>
      <c r="J191" s="172"/>
      <c r="K191" s="172"/>
      <c r="L191" s="172"/>
      <c r="M191" s="172"/>
      <c r="N191" s="172"/>
      <c r="O191" s="172"/>
      <c r="P191" s="172"/>
      <c r="Q191" s="172"/>
      <c r="R191" s="172"/>
      <c r="S191" s="953"/>
      <c r="T191" s="953"/>
      <c r="U191" s="953"/>
      <c r="V191" s="953"/>
      <c r="W191" s="953"/>
      <c r="X191" s="953"/>
      <c r="Y191" s="953"/>
      <c r="Z191" s="953"/>
      <c r="AA191" s="953"/>
      <c r="AB191" s="953"/>
      <c r="AC191" s="858"/>
      <c r="AD191" s="642"/>
      <c r="AE191" s="642"/>
      <c r="AF191" s="642"/>
      <c r="AG191" s="642"/>
    </row>
    <row r="192" spans="1:33" s="143" customFormat="1" ht="11.1" customHeight="1">
      <c r="A192" s="868"/>
      <c r="B192" s="169"/>
      <c r="C192" s="178"/>
      <c r="D192" s="178"/>
      <c r="E192" s="172"/>
      <c r="F192" s="172"/>
      <c r="G192" s="172"/>
      <c r="H192" s="172"/>
      <c r="I192" s="172"/>
      <c r="J192" s="172"/>
      <c r="K192" s="172"/>
      <c r="L192" s="172"/>
      <c r="M192" s="172"/>
      <c r="N192" s="172"/>
      <c r="O192" s="172"/>
      <c r="P192" s="172"/>
      <c r="Q192" s="172"/>
      <c r="R192" s="172"/>
      <c r="S192" s="182"/>
      <c r="T192" s="712"/>
      <c r="U192" s="712"/>
      <c r="V192" s="712"/>
      <c r="W192" s="745"/>
      <c r="X192" s="182"/>
      <c r="Y192" s="182"/>
      <c r="Z192" s="5694" t="s">
        <v>338</v>
      </c>
      <c r="AA192" s="5694"/>
      <c r="AB192" s="3762"/>
      <c r="AC192" s="858"/>
      <c r="AD192" s="642"/>
      <c r="AE192" s="642"/>
      <c r="AF192" s="642"/>
      <c r="AG192" s="642"/>
    </row>
    <row r="193" spans="1:33" s="143" customFormat="1" ht="11.1" customHeight="1">
      <c r="A193" s="250"/>
      <c r="B193" s="177">
        <v>9.2799999999999994</v>
      </c>
      <c r="C193" s="170" t="s">
        <v>1025</v>
      </c>
      <c r="E193" s="172"/>
      <c r="F193" s="172"/>
      <c r="G193" s="172"/>
      <c r="H193" s="172"/>
      <c r="I193" s="172"/>
      <c r="J193" s="172"/>
      <c r="K193" s="172"/>
      <c r="L193" s="172"/>
      <c r="M193" s="172"/>
      <c r="N193" s="172"/>
      <c r="O193" s="172"/>
      <c r="P193" s="172"/>
      <c r="Q193" s="172"/>
      <c r="R193" s="5634">
        <v>18</v>
      </c>
      <c r="S193" s="5695"/>
      <c r="T193" s="5696"/>
      <c r="U193" s="5696"/>
      <c r="V193" s="5696"/>
      <c r="W193" s="5696"/>
      <c r="X193" s="5696"/>
      <c r="Y193" s="5696"/>
      <c r="Z193" s="5696"/>
      <c r="AA193" s="5697"/>
      <c r="AB193" s="1626"/>
      <c r="AC193" s="719"/>
      <c r="AD193" s="642"/>
      <c r="AE193" s="642"/>
      <c r="AF193" s="642"/>
      <c r="AG193" s="642"/>
    </row>
    <row r="194" spans="1:33" s="143" customFormat="1" ht="11.1" customHeight="1">
      <c r="A194" s="250"/>
      <c r="B194" s="169"/>
      <c r="C194" s="174" t="s">
        <v>1054</v>
      </c>
      <c r="E194" s="172"/>
      <c r="F194" s="172"/>
      <c r="G194" s="172"/>
      <c r="H194" s="172"/>
      <c r="I194" s="172"/>
      <c r="J194" s="172"/>
      <c r="K194" s="172"/>
      <c r="L194" s="172"/>
      <c r="M194" s="172"/>
      <c r="N194" s="172"/>
      <c r="O194" s="172"/>
      <c r="P194" s="172"/>
      <c r="Q194" s="172"/>
      <c r="R194" s="5634"/>
      <c r="S194" s="5698"/>
      <c r="T194" s="5699"/>
      <c r="U194" s="5699"/>
      <c r="V194" s="5699"/>
      <c r="W194" s="5699"/>
      <c r="X194" s="5699"/>
      <c r="Y194" s="5699"/>
      <c r="Z194" s="5699"/>
      <c r="AA194" s="5700"/>
      <c r="AB194" s="1626"/>
      <c r="AC194" s="719"/>
      <c r="AD194" s="642"/>
      <c r="AE194" s="748"/>
      <c r="AF194" s="642"/>
      <c r="AG194" s="642"/>
    </row>
    <row r="195" spans="1:33" s="143" customFormat="1" ht="16.2" customHeight="1">
      <c r="A195" s="868"/>
      <c r="B195" s="169"/>
      <c r="C195" s="5709"/>
      <c r="D195" s="5709"/>
      <c r="E195" s="5709"/>
      <c r="F195" s="5709"/>
      <c r="G195" s="5709"/>
      <c r="H195" s="5709"/>
      <c r="I195" s="5709"/>
      <c r="J195" s="172"/>
      <c r="K195" s="172"/>
      <c r="L195" s="172"/>
      <c r="M195" s="172"/>
      <c r="N195" s="172"/>
      <c r="O195" s="172"/>
      <c r="P195" s="172"/>
      <c r="Q195" s="172"/>
      <c r="R195" s="583"/>
      <c r="S195" s="942"/>
      <c r="T195" s="942"/>
      <c r="U195" s="942"/>
      <c r="V195" s="942"/>
      <c r="W195" s="942"/>
      <c r="X195" s="942"/>
      <c r="Y195" s="942"/>
      <c r="Z195" s="942"/>
      <c r="AA195" s="942"/>
      <c r="AB195" s="3653"/>
      <c r="AC195" s="858"/>
      <c r="AD195" s="642"/>
      <c r="AE195" s="642"/>
      <c r="AF195" s="642"/>
      <c r="AG195" s="642"/>
    </row>
    <row r="196" spans="1:33" s="143" customFormat="1" ht="4.95" customHeight="1">
      <c r="A196" s="868"/>
      <c r="B196" s="169"/>
      <c r="C196" s="174"/>
      <c r="E196" s="172"/>
      <c r="F196" s="172"/>
      <c r="G196" s="172"/>
      <c r="H196" s="172"/>
      <c r="I196" s="172"/>
      <c r="J196" s="172"/>
      <c r="K196" s="172"/>
      <c r="L196" s="172"/>
      <c r="M196" s="172"/>
      <c r="N196" s="172"/>
      <c r="O196" s="172"/>
      <c r="P196" s="172"/>
      <c r="Q196" s="172"/>
      <c r="R196" s="583"/>
      <c r="S196" s="942"/>
      <c r="T196" s="942"/>
      <c r="U196" s="942"/>
      <c r="V196" s="942"/>
      <c r="W196" s="942"/>
      <c r="X196" s="942"/>
      <c r="Y196" s="942"/>
      <c r="Z196" s="942"/>
      <c r="AA196" s="942"/>
      <c r="AB196" s="3653"/>
      <c r="AC196" s="858"/>
      <c r="AD196" s="642"/>
      <c r="AE196" s="642"/>
      <c r="AF196" s="642"/>
      <c r="AG196" s="642"/>
    </row>
    <row r="197" spans="1:33" s="143" customFormat="1" ht="10.8">
      <c r="A197" s="397"/>
      <c r="B197" s="240"/>
      <c r="C197" s="241"/>
      <c r="D197" s="233"/>
      <c r="E197" s="236"/>
      <c r="F197" s="236"/>
      <c r="G197" s="236"/>
      <c r="H197" s="236"/>
      <c r="I197" s="236"/>
      <c r="J197" s="236"/>
      <c r="K197" s="1025"/>
      <c r="L197" s="1025"/>
      <c r="M197" s="1025"/>
      <c r="N197" s="1025"/>
      <c r="O197" s="236"/>
      <c r="P197" s="236"/>
      <c r="Q197" s="236"/>
      <c r="R197" s="236"/>
      <c r="S197" s="746"/>
      <c r="T197" s="746"/>
      <c r="U197" s="746"/>
      <c r="V197" s="746"/>
      <c r="W197" s="746"/>
      <c r="X197" s="746"/>
      <c r="Y197" s="746"/>
      <c r="Z197" s="746"/>
      <c r="AA197" s="746"/>
      <c r="AB197" s="3772"/>
      <c r="AC197" s="724"/>
      <c r="AD197" s="642"/>
      <c r="AE197" s="642"/>
      <c r="AF197" s="642"/>
      <c r="AG197" s="642"/>
    </row>
    <row r="198" spans="1:33" s="143" customFormat="1" ht="10.5" customHeight="1">
      <c r="A198" s="1021"/>
      <c r="B198" s="169"/>
      <c r="D198" s="174"/>
      <c r="E198" s="174"/>
      <c r="F198" s="172"/>
      <c r="G198" s="172"/>
      <c r="H198" s="172"/>
      <c r="I198" s="172"/>
      <c r="J198" s="172"/>
      <c r="K198" s="172"/>
      <c r="L198" s="172"/>
      <c r="M198" s="172"/>
      <c r="N198" s="172"/>
      <c r="O198" s="172"/>
      <c r="P198" s="172"/>
      <c r="Q198" s="1512"/>
      <c r="R198" s="1512"/>
      <c r="S198" s="1525"/>
      <c r="T198" s="1525"/>
      <c r="U198" s="1525"/>
      <c r="V198" s="1525"/>
      <c r="W198" s="1525"/>
      <c r="X198" s="1525"/>
      <c r="Y198" s="1525"/>
      <c r="Z198" s="1525"/>
      <c r="AA198" s="1525"/>
      <c r="AB198" s="1525"/>
      <c r="AC198" s="3049"/>
      <c r="AD198" s="642"/>
      <c r="AE198" s="642"/>
      <c r="AF198" s="642"/>
      <c r="AG198" s="642"/>
    </row>
    <row r="199" spans="1:33" s="143" customFormat="1" ht="10.5" customHeight="1">
      <c r="A199" s="1021"/>
      <c r="B199" s="169"/>
      <c r="D199" s="174"/>
      <c r="E199" s="174"/>
      <c r="F199" s="172"/>
      <c r="G199" s="172"/>
      <c r="H199" s="172"/>
      <c r="I199" s="172"/>
      <c r="J199" s="172"/>
      <c r="K199" s="172"/>
      <c r="L199" s="172"/>
      <c r="M199" s="172"/>
      <c r="N199" s="172"/>
      <c r="O199" s="172"/>
      <c r="P199" s="172"/>
      <c r="Q199" s="1512"/>
      <c r="R199" s="1512"/>
      <c r="S199" s="1525"/>
      <c r="T199" s="1525"/>
      <c r="U199" s="1525"/>
      <c r="V199" s="1525"/>
      <c r="W199" s="1525"/>
      <c r="X199" s="1525"/>
      <c r="Y199" s="1525"/>
      <c r="Z199" s="1525"/>
      <c r="AA199" s="1525"/>
      <c r="AB199" s="1525"/>
      <c r="AC199" s="3049"/>
      <c r="AD199" s="642"/>
      <c r="AE199" s="642"/>
      <c r="AF199" s="642"/>
      <c r="AG199" s="642"/>
    </row>
    <row r="200" spans="1:33" s="143" customFormat="1" ht="10.95" customHeight="1">
      <c r="A200" s="250"/>
      <c r="B200" s="177">
        <v>9.2899999999999991</v>
      </c>
      <c r="C200" s="170" t="s">
        <v>206</v>
      </c>
      <c r="E200" s="172"/>
      <c r="F200" s="172"/>
      <c r="G200" s="172"/>
      <c r="H200" s="172"/>
      <c r="I200" s="172"/>
      <c r="J200" s="172"/>
      <c r="K200" s="172"/>
      <c r="L200" s="172"/>
      <c r="M200" s="172"/>
      <c r="N200" s="172"/>
      <c r="O200" s="172"/>
      <c r="P200" s="172"/>
      <c r="Q200" s="1512"/>
      <c r="R200" s="172"/>
      <c r="AC200" s="636"/>
      <c r="AD200" s="642"/>
      <c r="AE200" s="642"/>
      <c r="AF200" s="642"/>
      <c r="AG200" s="642"/>
    </row>
    <row r="201" spans="1:33" s="143" customFormat="1" ht="10.8">
      <c r="A201" s="250"/>
      <c r="B201" s="169"/>
      <c r="C201" s="174" t="s">
        <v>207</v>
      </c>
      <c r="E201" s="172"/>
      <c r="F201" s="172"/>
      <c r="G201" s="172"/>
      <c r="H201" s="172"/>
      <c r="I201" s="172"/>
      <c r="J201" s="172"/>
      <c r="K201" s="172"/>
      <c r="L201" s="172"/>
      <c r="M201" s="172"/>
      <c r="N201" s="172"/>
      <c r="O201" s="172"/>
      <c r="P201" s="172"/>
      <c r="Q201" s="1512"/>
      <c r="R201" s="172"/>
      <c r="AC201" s="636"/>
      <c r="AD201" s="642"/>
      <c r="AE201" s="642"/>
      <c r="AF201" s="642"/>
      <c r="AG201" s="642"/>
    </row>
    <row r="202" spans="1:33" s="143" customFormat="1" ht="9.9" customHeight="1">
      <c r="A202" s="1021"/>
      <c r="B202" s="169"/>
      <c r="C202" s="174"/>
      <c r="E202" s="172"/>
      <c r="F202" s="172"/>
      <c r="G202" s="172"/>
      <c r="H202" s="172"/>
      <c r="I202" s="172"/>
      <c r="J202" s="172"/>
      <c r="K202" s="172"/>
      <c r="L202" s="172"/>
      <c r="M202" s="172"/>
      <c r="N202" s="172"/>
      <c r="O202" s="172"/>
      <c r="P202" s="172"/>
      <c r="Q202" s="1512"/>
      <c r="R202" s="172"/>
      <c r="S202" s="1502"/>
      <c r="T202" s="1502"/>
      <c r="U202" s="1502"/>
      <c r="V202" s="1502"/>
      <c r="W202" s="1502"/>
      <c r="X202" s="1502"/>
      <c r="Y202" s="1502"/>
      <c r="Z202" s="5694" t="s">
        <v>338</v>
      </c>
      <c r="AA202" s="5694"/>
      <c r="AB202" s="3762"/>
      <c r="AC202" s="636"/>
      <c r="AD202" s="642"/>
      <c r="AE202" s="642"/>
      <c r="AF202" s="642"/>
      <c r="AG202" s="642"/>
    </row>
    <row r="203" spans="1:33" s="143" customFormat="1" ht="10.8">
      <c r="A203" s="1021"/>
      <c r="B203" s="169"/>
      <c r="C203" s="170" t="s">
        <v>414</v>
      </c>
      <c r="D203" s="128" t="s">
        <v>200</v>
      </c>
      <c r="E203" s="172"/>
      <c r="F203" s="172"/>
      <c r="G203" s="172"/>
      <c r="H203" s="172"/>
      <c r="I203" s="172"/>
      <c r="J203" s="172"/>
      <c r="K203" s="172"/>
      <c r="L203" s="172"/>
      <c r="M203" s="172"/>
      <c r="N203" s="172"/>
      <c r="O203" s="172"/>
      <c r="P203" s="172"/>
      <c r="Q203" s="1512"/>
      <c r="R203" s="5634">
        <v>19</v>
      </c>
      <c r="S203" s="5695"/>
      <c r="T203" s="5696"/>
      <c r="U203" s="5696"/>
      <c r="V203" s="5696"/>
      <c r="W203" s="5696"/>
      <c r="X203" s="5696"/>
      <c r="Y203" s="5696"/>
      <c r="Z203" s="5696"/>
      <c r="AA203" s="5697"/>
      <c r="AB203" s="1626"/>
      <c r="AC203" s="636"/>
      <c r="AD203" s="642"/>
      <c r="AE203" s="642"/>
      <c r="AF203" s="642"/>
      <c r="AG203" s="642"/>
    </row>
    <row r="204" spans="1:33" s="143" customFormat="1" ht="11.25" customHeight="1">
      <c r="A204" s="1021"/>
      <c r="B204" s="169"/>
      <c r="C204" s="174"/>
      <c r="D204" s="129" t="s">
        <v>201</v>
      </c>
      <c r="E204" s="172"/>
      <c r="F204" s="172"/>
      <c r="G204" s="172"/>
      <c r="H204" s="172"/>
      <c r="I204" s="172"/>
      <c r="J204" s="172"/>
      <c r="K204" s="172"/>
      <c r="L204" s="172"/>
      <c r="M204" s="172"/>
      <c r="N204" s="172"/>
      <c r="O204" s="172"/>
      <c r="P204" s="172"/>
      <c r="Q204" s="1512"/>
      <c r="R204" s="5634"/>
      <c r="S204" s="5698"/>
      <c r="T204" s="5699"/>
      <c r="U204" s="5699"/>
      <c r="V204" s="5699"/>
      <c r="W204" s="5699"/>
      <c r="X204" s="5699"/>
      <c r="Y204" s="5699"/>
      <c r="Z204" s="5699"/>
      <c r="AA204" s="5700"/>
      <c r="AB204" s="1626"/>
      <c r="AC204" s="636"/>
      <c r="AD204" s="642"/>
      <c r="AE204" s="642"/>
      <c r="AF204" s="642"/>
      <c r="AG204" s="642"/>
    </row>
    <row r="205" spans="1:33" s="143" customFormat="1" ht="15" customHeight="1">
      <c r="A205" s="1021"/>
      <c r="B205" s="169"/>
      <c r="C205" s="174"/>
      <c r="E205" s="172"/>
      <c r="F205" s="172"/>
      <c r="G205" s="172"/>
      <c r="H205" s="172"/>
      <c r="I205" s="172"/>
      <c r="J205" s="172"/>
      <c r="K205" s="172"/>
      <c r="L205" s="172"/>
      <c r="M205" s="172"/>
      <c r="N205" s="172"/>
      <c r="O205" s="172"/>
      <c r="P205" s="172"/>
      <c r="Q205" s="172"/>
      <c r="R205" s="172"/>
      <c r="S205" s="1502"/>
      <c r="T205" s="1502"/>
      <c r="U205" s="1502"/>
      <c r="V205" s="1502"/>
      <c r="W205" s="1502"/>
      <c r="X205" s="1502"/>
      <c r="Y205" s="1502"/>
      <c r="Z205" s="5694" t="s">
        <v>338</v>
      </c>
      <c r="AA205" s="5694"/>
      <c r="AB205" s="3762"/>
      <c r="AC205" s="1111"/>
      <c r="AD205" s="642"/>
      <c r="AE205" s="642"/>
      <c r="AF205" s="642"/>
      <c r="AG205" s="642"/>
    </row>
    <row r="206" spans="1:33" s="143" customFormat="1" ht="10.8">
      <c r="A206" s="1021"/>
      <c r="B206" s="169"/>
      <c r="C206" s="170" t="s">
        <v>30</v>
      </c>
      <c r="D206" s="128" t="s">
        <v>45</v>
      </c>
      <c r="E206" s="172"/>
      <c r="F206" s="172"/>
      <c r="G206" s="172"/>
      <c r="H206" s="172"/>
      <c r="I206" s="172"/>
      <c r="J206" s="172"/>
      <c r="K206" s="172"/>
      <c r="L206" s="172"/>
      <c r="M206" s="172"/>
      <c r="N206" s="172"/>
      <c r="O206" s="172"/>
      <c r="P206" s="172"/>
      <c r="Q206" s="172"/>
      <c r="R206" s="5634">
        <v>21</v>
      </c>
      <c r="S206" s="5695"/>
      <c r="T206" s="5696"/>
      <c r="U206" s="5696"/>
      <c r="V206" s="5696"/>
      <c r="W206" s="5696"/>
      <c r="X206" s="5696"/>
      <c r="Y206" s="5696"/>
      <c r="Z206" s="5696"/>
      <c r="AA206" s="5697"/>
      <c r="AB206" s="1626"/>
      <c r="AC206" s="1111"/>
      <c r="AD206" s="642"/>
      <c r="AE206" s="642"/>
      <c r="AF206" s="642"/>
      <c r="AG206" s="642"/>
    </row>
    <row r="207" spans="1:33" s="143" customFormat="1" ht="10.8">
      <c r="A207" s="1021"/>
      <c r="B207" s="169"/>
      <c r="C207" s="174"/>
      <c r="D207" s="129" t="s">
        <v>46</v>
      </c>
      <c r="E207" s="172"/>
      <c r="F207" s="172"/>
      <c r="G207" s="172"/>
      <c r="H207" s="172"/>
      <c r="I207" s="172"/>
      <c r="J207" s="172"/>
      <c r="K207" s="172"/>
      <c r="L207" s="172"/>
      <c r="M207" s="172"/>
      <c r="N207" s="172"/>
      <c r="O207" s="172"/>
      <c r="P207" s="172"/>
      <c r="Q207" s="172"/>
      <c r="R207" s="5634"/>
      <c r="S207" s="5698"/>
      <c r="T207" s="5699"/>
      <c r="U207" s="5699"/>
      <c r="V207" s="5699"/>
      <c r="W207" s="5699"/>
      <c r="X207" s="5699"/>
      <c r="Y207" s="5699"/>
      <c r="Z207" s="5699"/>
      <c r="AA207" s="5700"/>
      <c r="AB207" s="1626"/>
      <c r="AC207" s="1111"/>
      <c r="AD207" s="642"/>
      <c r="AE207" s="642"/>
      <c r="AF207" s="642"/>
      <c r="AG207" s="642"/>
    </row>
    <row r="208" spans="1:33" s="143" customFormat="1" ht="15" customHeight="1">
      <c r="A208" s="1021"/>
      <c r="B208" s="169"/>
      <c r="C208" s="174"/>
      <c r="E208" s="172"/>
      <c r="F208" s="172"/>
      <c r="G208" s="172"/>
      <c r="H208" s="172"/>
      <c r="I208" s="172"/>
      <c r="J208" s="172"/>
      <c r="K208" s="172"/>
      <c r="L208" s="172"/>
      <c r="M208" s="172"/>
      <c r="N208" s="172"/>
      <c r="O208" s="172"/>
      <c r="P208" s="172"/>
      <c r="Q208" s="172"/>
      <c r="R208" s="172"/>
      <c r="S208" s="1502"/>
      <c r="T208" s="1502"/>
      <c r="U208" s="1502"/>
      <c r="V208" s="1502"/>
      <c r="W208" s="1502"/>
      <c r="X208" s="1502"/>
      <c r="Y208" s="1502"/>
      <c r="Z208" s="5694" t="s">
        <v>338</v>
      </c>
      <c r="AA208" s="5694"/>
      <c r="AB208" s="3762"/>
      <c r="AC208" s="1111"/>
      <c r="AD208" s="642"/>
      <c r="AE208" s="642"/>
      <c r="AF208" s="642"/>
      <c r="AG208" s="642"/>
    </row>
    <row r="209" spans="1:33" s="143" customFormat="1" ht="10.8">
      <c r="A209" s="1021"/>
      <c r="B209" s="169"/>
      <c r="C209" s="170" t="s">
        <v>44</v>
      </c>
      <c r="D209" s="128" t="s">
        <v>648</v>
      </c>
      <c r="E209" s="172"/>
      <c r="F209" s="172"/>
      <c r="G209" s="172"/>
      <c r="H209" s="172"/>
      <c r="I209" s="172"/>
      <c r="J209" s="172"/>
      <c r="K209" s="172"/>
      <c r="L209" s="172"/>
      <c r="M209" s="172"/>
      <c r="N209" s="172"/>
      <c r="O209" s="172"/>
      <c r="P209" s="172"/>
      <c r="Q209" s="172"/>
      <c r="R209" s="5634">
        <v>22</v>
      </c>
      <c r="S209" s="5695"/>
      <c r="T209" s="5696"/>
      <c r="U209" s="5696"/>
      <c r="V209" s="5696"/>
      <c r="W209" s="5696"/>
      <c r="X209" s="5696"/>
      <c r="Y209" s="5696"/>
      <c r="Z209" s="5696"/>
      <c r="AA209" s="5697"/>
      <c r="AB209" s="1626"/>
      <c r="AC209" s="1111"/>
      <c r="AD209" s="642"/>
      <c r="AE209" s="642"/>
      <c r="AF209" s="642"/>
      <c r="AG209" s="642"/>
    </row>
    <row r="210" spans="1:33" s="143" customFormat="1" ht="10.8">
      <c r="A210" s="1021"/>
      <c r="B210" s="169"/>
      <c r="C210" s="174"/>
      <c r="D210" s="129" t="s">
        <v>1588</v>
      </c>
      <c r="E210" s="172"/>
      <c r="F210" s="172"/>
      <c r="G210" s="172"/>
      <c r="H210" s="172"/>
      <c r="I210" s="172"/>
      <c r="J210" s="172"/>
      <c r="K210" s="172"/>
      <c r="L210" s="172"/>
      <c r="M210" s="172"/>
      <c r="N210" s="172"/>
      <c r="O210" s="172"/>
      <c r="P210" s="172"/>
      <c r="Q210" s="172"/>
      <c r="R210" s="5634"/>
      <c r="S210" s="5698"/>
      <c r="T210" s="5699"/>
      <c r="U210" s="5699"/>
      <c r="V210" s="5699"/>
      <c r="W210" s="5699"/>
      <c r="X210" s="5699"/>
      <c r="Y210" s="5699"/>
      <c r="Z210" s="5699"/>
      <c r="AA210" s="5700"/>
      <c r="AB210" s="1626"/>
      <c r="AC210" s="1111"/>
      <c r="AD210" s="642"/>
      <c r="AE210" s="642"/>
      <c r="AF210" s="642"/>
      <c r="AG210" s="642"/>
    </row>
    <row r="211" spans="1:33" s="143" customFormat="1" ht="15" customHeight="1">
      <c r="A211" s="1021"/>
      <c r="B211" s="169"/>
      <c r="C211" s="174"/>
      <c r="E211" s="172"/>
      <c r="F211" s="172"/>
      <c r="G211" s="172"/>
      <c r="H211" s="172"/>
      <c r="I211" s="172"/>
      <c r="J211" s="172"/>
      <c r="K211" s="172"/>
      <c r="L211" s="172"/>
      <c r="M211" s="172"/>
      <c r="O211" s="172"/>
      <c r="P211" s="172"/>
      <c r="Q211" s="1512"/>
      <c r="R211" s="172"/>
      <c r="S211" s="1502"/>
      <c r="T211" s="1502"/>
      <c r="U211" s="1502"/>
      <c r="V211" s="1502"/>
      <c r="W211" s="1502"/>
      <c r="X211" s="1502"/>
      <c r="Y211" s="1502"/>
      <c r="Z211" s="5694" t="s">
        <v>1589</v>
      </c>
      <c r="AA211" s="5694"/>
      <c r="AB211" s="3762"/>
      <c r="AC211" s="1111"/>
      <c r="AD211" s="642"/>
      <c r="AE211" s="642"/>
      <c r="AF211" s="642"/>
      <c r="AG211" s="642"/>
    </row>
    <row r="212" spans="1:33" s="143" customFormat="1" ht="10.8">
      <c r="A212" s="1021"/>
      <c r="B212" s="169"/>
      <c r="C212" s="170" t="s">
        <v>56</v>
      </c>
      <c r="D212" s="128" t="s">
        <v>646</v>
      </c>
      <c r="E212" s="172"/>
      <c r="F212" s="172"/>
      <c r="G212" s="172"/>
      <c r="H212" s="172"/>
      <c r="I212" s="172"/>
      <c r="J212" s="172"/>
      <c r="K212" s="172"/>
      <c r="M212" s="172"/>
      <c r="O212" s="172"/>
      <c r="P212" s="172"/>
      <c r="Q212" s="1512"/>
      <c r="R212" s="5634">
        <v>18</v>
      </c>
      <c r="S212" s="5695"/>
      <c r="T212" s="5696"/>
      <c r="U212" s="5696"/>
      <c r="V212" s="5696"/>
      <c r="W212" s="5696"/>
      <c r="X212" s="5696"/>
      <c r="Y212" s="5696"/>
      <c r="Z212" s="5696"/>
      <c r="AA212" s="5697"/>
      <c r="AB212" s="1626"/>
      <c r="AC212" s="1111"/>
      <c r="AD212" s="642"/>
      <c r="AE212" s="642"/>
      <c r="AF212" s="642"/>
      <c r="AG212" s="642"/>
    </row>
    <row r="213" spans="1:33" s="143" customFormat="1" ht="11.25" customHeight="1">
      <c r="A213" s="1021"/>
      <c r="B213" s="169"/>
      <c r="C213" s="174"/>
      <c r="D213" s="129" t="s">
        <v>647</v>
      </c>
      <c r="E213" s="172"/>
      <c r="F213" s="172"/>
      <c r="G213" s="172"/>
      <c r="H213" s="172"/>
      <c r="I213" s="172"/>
      <c r="J213" s="172"/>
      <c r="K213" s="172"/>
      <c r="M213" s="172"/>
      <c r="N213" s="172"/>
      <c r="O213" s="172"/>
      <c r="P213" s="172"/>
      <c r="Q213" s="1512"/>
      <c r="R213" s="5634"/>
      <c r="S213" s="5698"/>
      <c r="T213" s="5699"/>
      <c r="U213" s="5699"/>
      <c r="V213" s="5699"/>
      <c r="W213" s="5699"/>
      <c r="X213" s="5699"/>
      <c r="Y213" s="5699"/>
      <c r="Z213" s="5699"/>
      <c r="AA213" s="5700"/>
      <c r="AB213" s="1626"/>
      <c r="AC213" s="1111"/>
      <c r="AD213" s="642"/>
      <c r="AE213" s="642"/>
      <c r="AF213" s="642"/>
      <c r="AG213" s="642"/>
    </row>
    <row r="214" spans="1:33" s="143" customFormat="1" ht="15" customHeight="1">
      <c r="A214" s="1021"/>
      <c r="B214" s="169"/>
      <c r="C214" s="174"/>
      <c r="E214" s="172"/>
      <c r="F214" s="172"/>
      <c r="G214" s="172"/>
      <c r="H214" s="172"/>
      <c r="I214" s="172"/>
      <c r="J214" s="172"/>
      <c r="K214" s="172"/>
      <c r="L214" s="172"/>
      <c r="M214" s="172"/>
      <c r="N214" s="172"/>
      <c r="O214" s="172"/>
      <c r="P214" s="172"/>
      <c r="Q214" s="1512"/>
      <c r="R214" s="172"/>
      <c r="S214" s="1502"/>
      <c r="T214" s="1502"/>
      <c r="U214" s="1502"/>
      <c r="V214" s="1502"/>
      <c r="W214" s="1502"/>
      <c r="X214" s="1502"/>
      <c r="Y214" s="1502"/>
      <c r="Z214" s="5694" t="s">
        <v>1589</v>
      </c>
      <c r="AA214" s="5694"/>
      <c r="AB214" s="3762"/>
      <c r="AC214" s="1111"/>
      <c r="AD214" s="642"/>
      <c r="AE214" s="642"/>
      <c r="AF214" s="642"/>
      <c r="AG214" s="642"/>
    </row>
    <row r="215" spans="1:33" s="143" customFormat="1" ht="10.8">
      <c r="A215" s="1021"/>
      <c r="B215" s="169"/>
      <c r="C215" s="170" t="s">
        <v>57</v>
      </c>
      <c r="D215" s="128" t="s">
        <v>644</v>
      </c>
      <c r="E215" s="172"/>
      <c r="F215" s="172"/>
      <c r="G215" s="172"/>
      <c r="H215" s="172"/>
      <c r="I215" s="172"/>
      <c r="J215" s="172"/>
      <c r="K215" s="172"/>
      <c r="L215" s="172"/>
      <c r="M215" s="172"/>
      <c r="N215" s="172"/>
      <c r="O215" s="172"/>
      <c r="P215" s="172"/>
      <c r="Q215" s="1512"/>
      <c r="R215" s="5634">
        <v>19</v>
      </c>
      <c r="S215" s="5695"/>
      <c r="T215" s="5696"/>
      <c r="U215" s="5696"/>
      <c r="V215" s="5696"/>
      <c r="W215" s="5696"/>
      <c r="X215" s="5696"/>
      <c r="Y215" s="5696"/>
      <c r="Z215" s="5696"/>
      <c r="AA215" s="5697"/>
      <c r="AB215" s="1626"/>
      <c r="AC215" s="1111"/>
      <c r="AD215" s="642"/>
      <c r="AE215" s="642"/>
      <c r="AF215" s="642"/>
      <c r="AG215" s="642"/>
    </row>
    <row r="216" spans="1:33" s="143" customFormat="1" ht="10.8">
      <c r="A216" s="1021"/>
      <c r="B216" s="169"/>
      <c r="C216" s="174"/>
      <c r="D216" s="129" t="s">
        <v>645</v>
      </c>
      <c r="E216" s="172"/>
      <c r="F216" s="172"/>
      <c r="G216" s="172"/>
      <c r="H216" s="172"/>
      <c r="I216" s="172"/>
      <c r="J216" s="172"/>
      <c r="K216" s="172"/>
      <c r="L216" s="172"/>
      <c r="M216" s="172"/>
      <c r="N216" s="172"/>
      <c r="O216" s="172"/>
      <c r="P216" s="172"/>
      <c r="Q216" s="1512"/>
      <c r="R216" s="5634"/>
      <c r="S216" s="5698"/>
      <c r="T216" s="5699"/>
      <c r="U216" s="5699"/>
      <c r="V216" s="5699"/>
      <c r="W216" s="5699"/>
      <c r="X216" s="5699"/>
      <c r="Y216" s="5699"/>
      <c r="Z216" s="5699"/>
      <c r="AA216" s="5700"/>
      <c r="AB216" s="1626"/>
      <c r="AC216" s="1111"/>
      <c r="AD216" s="642"/>
      <c r="AE216" s="642"/>
      <c r="AF216" s="642"/>
      <c r="AG216" s="642"/>
    </row>
    <row r="217" spans="1:33" s="143" customFormat="1" ht="15" customHeight="1">
      <c r="A217" s="1021"/>
      <c r="B217" s="169"/>
      <c r="C217" s="174"/>
      <c r="E217" s="172"/>
      <c r="F217" s="172"/>
      <c r="G217" s="172"/>
      <c r="H217" s="172"/>
      <c r="I217" s="172"/>
      <c r="J217" s="172"/>
      <c r="K217" s="172"/>
      <c r="L217" s="172"/>
      <c r="M217" s="172"/>
      <c r="N217" s="172"/>
      <c r="O217" s="172"/>
      <c r="P217" s="172"/>
      <c r="Q217" s="1512"/>
      <c r="R217" s="172"/>
      <c r="S217" s="1502"/>
      <c r="T217" s="1502"/>
      <c r="U217" s="1502"/>
      <c r="V217" s="1502"/>
      <c r="W217" s="1502"/>
      <c r="X217" s="1502"/>
      <c r="Y217" s="1502"/>
      <c r="Z217" s="5694" t="s">
        <v>1589</v>
      </c>
      <c r="AA217" s="5694"/>
      <c r="AB217" s="3762"/>
      <c r="AC217" s="1111"/>
      <c r="AD217" s="642"/>
      <c r="AE217" s="642"/>
      <c r="AF217" s="642"/>
      <c r="AG217" s="642"/>
    </row>
    <row r="218" spans="1:33" s="143" customFormat="1" ht="10.8">
      <c r="A218" s="1021"/>
      <c r="B218" s="169"/>
      <c r="C218" s="170" t="s">
        <v>58</v>
      </c>
      <c r="D218" s="128" t="s">
        <v>650</v>
      </c>
      <c r="E218" s="172"/>
      <c r="F218" s="172"/>
      <c r="G218" s="172"/>
      <c r="H218" s="172"/>
      <c r="I218" s="172"/>
      <c r="J218" s="172"/>
      <c r="K218" s="172"/>
      <c r="L218" s="172"/>
      <c r="M218" s="172"/>
      <c r="N218" s="172"/>
      <c r="O218" s="172"/>
      <c r="P218" s="172"/>
      <c r="Q218" s="1512"/>
      <c r="R218" s="5634">
        <v>20</v>
      </c>
      <c r="S218" s="5695"/>
      <c r="T218" s="5696"/>
      <c r="U218" s="5696"/>
      <c r="V218" s="5696"/>
      <c r="W218" s="5696"/>
      <c r="X218" s="5696"/>
      <c r="Y218" s="5696"/>
      <c r="Z218" s="5696"/>
      <c r="AA218" s="5697"/>
      <c r="AB218" s="1626"/>
      <c r="AC218" s="1111"/>
      <c r="AD218" s="642"/>
      <c r="AE218" s="642"/>
      <c r="AF218" s="642"/>
      <c r="AG218" s="642"/>
    </row>
    <row r="219" spans="1:33" s="143" customFormat="1" ht="10.8">
      <c r="A219" s="1021"/>
      <c r="B219" s="169"/>
      <c r="C219" s="174"/>
      <c r="D219" s="129" t="s">
        <v>651</v>
      </c>
      <c r="E219" s="172"/>
      <c r="F219" s="172"/>
      <c r="G219" s="172"/>
      <c r="H219" s="172"/>
      <c r="I219" s="172"/>
      <c r="J219" s="172"/>
      <c r="K219" s="172"/>
      <c r="L219" s="172"/>
      <c r="M219" s="172"/>
      <c r="N219" s="172"/>
      <c r="O219" s="172"/>
      <c r="P219" s="172"/>
      <c r="Q219" s="172"/>
      <c r="R219" s="5634"/>
      <c r="S219" s="5698"/>
      <c r="T219" s="5699"/>
      <c r="U219" s="5699"/>
      <c r="V219" s="5699"/>
      <c r="W219" s="5699"/>
      <c r="X219" s="5699"/>
      <c r="Y219" s="5699"/>
      <c r="Z219" s="5699"/>
      <c r="AA219" s="5700"/>
      <c r="AB219" s="1626"/>
      <c r="AC219" s="1111"/>
      <c r="AD219" s="642"/>
      <c r="AE219" s="642"/>
      <c r="AF219" s="642"/>
      <c r="AG219" s="642"/>
    </row>
    <row r="220" spans="1:33" s="143" customFormat="1" ht="15" customHeight="1">
      <c r="A220" s="250"/>
      <c r="B220" s="185"/>
      <c r="C220" s="185"/>
      <c r="D220" s="185"/>
      <c r="E220" s="185"/>
      <c r="F220" s="185"/>
      <c r="G220" s="185"/>
      <c r="H220" s="185"/>
      <c r="I220" s="185"/>
      <c r="J220" s="185"/>
      <c r="K220" s="185"/>
      <c r="L220" s="185"/>
      <c r="M220" s="185"/>
      <c r="N220" s="185"/>
      <c r="O220" s="185"/>
      <c r="P220" s="185"/>
      <c r="Q220" s="185"/>
      <c r="R220" s="172"/>
      <c r="S220" s="1502"/>
      <c r="T220" s="1502"/>
      <c r="U220" s="1502"/>
      <c r="V220" s="1502"/>
      <c r="W220" s="1502"/>
      <c r="X220" s="1502"/>
      <c r="Y220" s="1502"/>
      <c r="Z220" s="5694" t="s">
        <v>1589</v>
      </c>
      <c r="AA220" s="5694"/>
      <c r="AB220" s="3762"/>
      <c r="AC220" s="719"/>
      <c r="AD220" s="642"/>
      <c r="AE220" s="751"/>
      <c r="AF220" s="752"/>
      <c r="AG220" s="642"/>
    </row>
    <row r="221" spans="1:33" s="143" customFormat="1" ht="11.1" customHeight="1">
      <c r="A221" s="868"/>
      <c r="B221" s="169"/>
      <c r="C221" s="170" t="s">
        <v>68</v>
      </c>
      <c r="D221" s="128" t="s">
        <v>1738</v>
      </c>
      <c r="E221" s="172"/>
      <c r="F221" s="172"/>
      <c r="G221" s="172"/>
      <c r="H221" s="172"/>
      <c r="I221" s="172"/>
      <c r="J221" s="172"/>
      <c r="K221" s="172"/>
      <c r="L221" s="172"/>
      <c r="M221" s="172"/>
      <c r="N221" s="172"/>
      <c r="O221" s="172"/>
      <c r="P221" s="172"/>
      <c r="Q221" s="172"/>
      <c r="R221" s="5634">
        <v>21</v>
      </c>
      <c r="S221" s="5695"/>
      <c r="T221" s="5696"/>
      <c r="U221" s="5696"/>
      <c r="V221" s="5696"/>
      <c r="W221" s="5696"/>
      <c r="X221" s="5696"/>
      <c r="Y221" s="5696"/>
      <c r="Z221" s="5696"/>
      <c r="AA221" s="5697"/>
      <c r="AB221" s="1626"/>
      <c r="AC221" s="858"/>
      <c r="AD221" s="642"/>
      <c r="AE221" s="751"/>
      <c r="AF221" s="752"/>
      <c r="AG221" s="642"/>
    </row>
    <row r="222" spans="1:33" s="143" customFormat="1" ht="11.1" customHeight="1">
      <c r="A222" s="250"/>
      <c r="B222" s="956"/>
      <c r="C222" s="170"/>
      <c r="D222" s="129" t="s">
        <v>1739</v>
      </c>
      <c r="E222" s="172"/>
      <c r="F222" s="172"/>
      <c r="G222" s="170"/>
      <c r="H222" s="172"/>
      <c r="I222" s="172"/>
      <c r="J222" s="172"/>
      <c r="K222" s="172"/>
      <c r="L222" s="172"/>
      <c r="M222" s="172"/>
      <c r="N222" s="172"/>
      <c r="O222" s="172"/>
      <c r="P222" s="172"/>
      <c r="Q222" s="172"/>
      <c r="R222" s="5634"/>
      <c r="S222" s="5698"/>
      <c r="T222" s="5699"/>
      <c r="U222" s="5699"/>
      <c r="V222" s="5699"/>
      <c r="W222" s="5699"/>
      <c r="X222" s="5699"/>
      <c r="Y222" s="5699"/>
      <c r="Z222" s="5699"/>
      <c r="AA222" s="5700"/>
      <c r="AB222" s="1626"/>
      <c r="AC222" s="719"/>
      <c r="AD222" s="642"/>
      <c r="AE222" s="642"/>
      <c r="AF222" s="642"/>
      <c r="AG222" s="642"/>
    </row>
    <row r="223" spans="1:33" s="143" customFormat="1" ht="15" customHeight="1">
      <c r="A223" s="1021"/>
      <c r="B223" s="956"/>
      <c r="C223" s="170"/>
      <c r="D223" s="129"/>
      <c r="E223" s="172"/>
      <c r="F223" s="172"/>
      <c r="G223" s="170"/>
      <c r="H223" s="172"/>
      <c r="I223" s="172"/>
      <c r="J223" s="172"/>
      <c r="K223" s="172"/>
      <c r="L223" s="172"/>
      <c r="M223" s="172"/>
      <c r="N223" s="172"/>
      <c r="O223" s="172"/>
      <c r="P223" s="172"/>
      <c r="Q223" s="172"/>
      <c r="R223" s="1624"/>
      <c r="S223" s="1626"/>
      <c r="T223" s="1626"/>
      <c r="U223" s="1626"/>
      <c r="V223" s="1626"/>
      <c r="W223" s="1626"/>
      <c r="X223" s="1626"/>
      <c r="Y223" s="1626"/>
      <c r="Z223" s="1626"/>
      <c r="AA223" s="4369" t="s">
        <v>1589</v>
      </c>
      <c r="AB223" s="4370"/>
      <c r="AC223" s="1111"/>
      <c r="AD223" s="642"/>
      <c r="AE223" s="642"/>
      <c r="AF223" s="642"/>
      <c r="AG223" s="642"/>
    </row>
    <row r="224" spans="1:33" s="143" customFormat="1" ht="11.1" customHeight="1">
      <c r="A224" s="1021"/>
      <c r="B224" s="956"/>
      <c r="C224" s="170" t="s">
        <v>70</v>
      </c>
      <c r="D224" s="128" t="s">
        <v>157</v>
      </c>
      <c r="E224" s="172"/>
      <c r="F224" s="172"/>
      <c r="G224" s="170"/>
      <c r="H224" s="172"/>
      <c r="I224" s="172"/>
      <c r="J224" s="172"/>
      <c r="K224" s="172"/>
      <c r="L224" s="172"/>
      <c r="M224" s="172"/>
      <c r="N224" s="172"/>
      <c r="O224" s="172"/>
      <c r="P224" s="172"/>
      <c r="Q224" s="172"/>
      <c r="R224" s="5634">
        <v>22</v>
      </c>
      <c r="S224" s="5695"/>
      <c r="T224" s="5696"/>
      <c r="U224" s="5696"/>
      <c r="V224" s="5696"/>
      <c r="W224" s="5696"/>
      <c r="X224" s="5696"/>
      <c r="Y224" s="5696"/>
      <c r="Z224" s="5696"/>
      <c r="AA224" s="5697"/>
      <c r="AB224" s="1626"/>
      <c r="AC224" s="1111"/>
      <c r="AD224" s="642"/>
      <c r="AE224" s="642"/>
      <c r="AF224" s="642"/>
      <c r="AG224" s="642"/>
    </row>
    <row r="225" spans="1:33" s="143" customFormat="1" ht="11.1" customHeight="1">
      <c r="A225" s="1021"/>
      <c r="B225" s="956"/>
      <c r="C225" s="170"/>
      <c r="D225" s="129" t="s">
        <v>1070</v>
      </c>
      <c r="E225" s="172"/>
      <c r="F225" s="172"/>
      <c r="G225" s="170"/>
      <c r="H225" s="172"/>
      <c r="I225" s="172"/>
      <c r="J225" s="172"/>
      <c r="K225" s="172"/>
      <c r="L225" s="172"/>
      <c r="M225" s="172"/>
      <c r="N225" s="172"/>
      <c r="O225" s="172"/>
      <c r="P225" s="172"/>
      <c r="Q225" s="172"/>
      <c r="R225" s="5634"/>
      <c r="S225" s="5698"/>
      <c r="T225" s="5699"/>
      <c r="U225" s="5699"/>
      <c r="V225" s="5699"/>
      <c r="W225" s="5699"/>
      <c r="X225" s="5699"/>
      <c r="Y225" s="5699"/>
      <c r="Z225" s="5699"/>
      <c r="AA225" s="5700"/>
      <c r="AB225" s="1626"/>
      <c r="AC225" s="1111"/>
      <c r="AD225" s="642"/>
      <c r="AE225" s="642"/>
      <c r="AF225" s="642"/>
      <c r="AG225" s="642"/>
    </row>
    <row r="226" spans="1:33" s="143" customFormat="1" ht="15" customHeight="1">
      <c r="A226" s="1021"/>
      <c r="B226" s="956"/>
      <c r="C226" s="170"/>
      <c r="D226" s="129"/>
      <c r="E226" s="172"/>
      <c r="F226" s="172"/>
      <c r="G226" s="170"/>
      <c r="H226" s="172"/>
      <c r="I226" s="172"/>
      <c r="J226" s="172"/>
      <c r="K226" s="172"/>
      <c r="L226" s="172"/>
      <c r="M226" s="172"/>
      <c r="N226" s="172"/>
      <c r="O226" s="172"/>
      <c r="P226" s="172"/>
      <c r="Q226" s="172"/>
      <c r="R226" s="1624"/>
      <c r="S226" s="1626"/>
      <c r="T226" s="1626"/>
      <c r="U226" s="1626"/>
      <c r="V226" s="1626"/>
      <c r="W226" s="1626"/>
      <c r="X226" s="1626"/>
      <c r="Y226" s="1626"/>
      <c r="Z226" s="5694" t="s">
        <v>338</v>
      </c>
      <c r="AA226" s="5694"/>
      <c r="AB226" s="3762"/>
      <c r="AC226" s="1111"/>
      <c r="AD226" s="642"/>
      <c r="AE226" s="642"/>
      <c r="AF226" s="642"/>
      <c r="AG226" s="642"/>
    </row>
    <row r="227" spans="1:33" s="143" customFormat="1" ht="11.1" customHeight="1">
      <c r="A227" s="1021"/>
      <c r="B227" s="956"/>
      <c r="C227" s="170" t="s">
        <v>71</v>
      </c>
      <c r="D227" s="128" t="s">
        <v>1706</v>
      </c>
      <c r="E227" s="172"/>
      <c r="F227" s="172"/>
      <c r="G227" s="170"/>
      <c r="H227" s="172"/>
      <c r="I227" s="172"/>
      <c r="J227" s="172"/>
      <c r="K227" s="172"/>
      <c r="L227" s="172"/>
      <c r="M227" s="172"/>
      <c r="N227" s="172"/>
      <c r="O227" s="172"/>
      <c r="P227" s="172"/>
      <c r="Q227" s="172"/>
      <c r="R227" s="5634">
        <v>23</v>
      </c>
      <c r="S227" s="5695"/>
      <c r="T227" s="5696"/>
      <c r="U227" s="5696"/>
      <c r="V227" s="5696"/>
      <c r="W227" s="5696"/>
      <c r="X227" s="5696"/>
      <c r="Y227" s="5696"/>
      <c r="Z227" s="5696"/>
      <c r="AA227" s="5697"/>
      <c r="AB227" s="1626"/>
      <c r="AC227" s="1111"/>
      <c r="AD227" s="642"/>
      <c r="AE227" s="642"/>
      <c r="AF227" s="642"/>
      <c r="AG227" s="642"/>
    </row>
    <row r="228" spans="1:33" s="143" customFormat="1" ht="11.1" customHeight="1">
      <c r="A228" s="1021"/>
      <c r="B228" s="956"/>
      <c r="C228" s="170"/>
      <c r="D228" s="129" t="s">
        <v>1590</v>
      </c>
      <c r="E228" s="172"/>
      <c r="F228" s="172"/>
      <c r="G228" s="170"/>
      <c r="H228" s="172"/>
      <c r="I228" s="172"/>
      <c r="J228" s="172"/>
      <c r="K228" s="172"/>
      <c r="L228" s="172"/>
      <c r="M228" s="172"/>
      <c r="N228" s="172"/>
      <c r="O228" s="172"/>
      <c r="P228" s="172"/>
      <c r="Q228" s="172"/>
      <c r="R228" s="5634"/>
      <c r="S228" s="5698"/>
      <c r="T228" s="5699"/>
      <c r="U228" s="5699"/>
      <c r="V228" s="5699"/>
      <c r="W228" s="5699"/>
      <c r="X228" s="5699"/>
      <c r="Y228" s="5699"/>
      <c r="Z228" s="5699"/>
      <c r="AA228" s="5700"/>
      <c r="AB228" s="1626"/>
      <c r="AC228" s="1111"/>
      <c r="AD228" s="642"/>
      <c r="AE228" s="642"/>
      <c r="AF228" s="642"/>
      <c r="AG228" s="642"/>
    </row>
    <row r="229" spans="1:33" s="143" customFormat="1" ht="15" customHeight="1">
      <c r="A229" s="397"/>
      <c r="B229" s="5785"/>
      <c r="C229" s="5785"/>
      <c r="D229" s="5785"/>
      <c r="E229" s="5785"/>
      <c r="F229" s="5785"/>
      <c r="G229" s="5785"/>
      <c r="H229" s="5785"/>
      <c r="I229" s="5785"/>
      <c r="J229" s="5785"/>
      <c r="K229" s="5786"/>
      <c r="L229" s="5786"/>
      <c r="M229" s="5786"/>
      <c r="N229" s="5786"/>
      <c r="O229" s="5785"/>
      <c r="P229" s="5785"/>
      <c r="Q229" s="5785"/>
      <c r="R229" s="5785"/>
      <c r="S229" s="5785"/>
      <c r="T229" s="5785"/>
      <c r="U229" s="5785"/>
      <c r="V229" s="5785"/>
      <c r="W229" s="5785"/>
      <c r="X229" s="5785"/>
      <c r="Y229" s="5785"/>
      <c r="Z229" s="5785"/>
      <c r="AA229" s="5785"/>
      <c r="AB229" s="3773"/>
      <c r="AC229" s="724"/>
      <c r="AD229" s="642"/>
      <c r="AE229" s="642"/>
      <c r="AF229" s="642"/>
      <c r="AG229" s="642"/>
    </row>
    <row r="230" spans="1:33" s="143" customFormat="1" ht="11.1" customHeight="1">
      <c r="A230" s="250"/>
      <c r="B230" s="169"/>
      <c r="C230" s="174"/>
      <c r="E230" s="172"/>
      <c r="F230" s="172"/>
      <c r="G230" s="172"/>
      <c r="H230" s="172"/>
      <c r="I230" s="172"/>
      <c r="J230" s="172"/>
      <c r="K230" s="172"/>
      <c r="L230" s="172"/>
      <c r="M230" s="172"/>
      <c r="N230" s="172"/>
      <c r="O230" s="172"/>
      <c r="P230" s="172"/>
      <c r="Q230" s="172"/>
      <c r="R230" s="172"/>
      <c r="S230" s="171"/>
      <c r="T230" s="171"/>
      <c r="U230" s="171"/>
      <c r="V230" s="171"/>
      <c r="W230" s="171"/>
      <c r="X230" s="171"/>
      <c r="Y230" s="171"/>
      <c r="Z230" s="5787"/>
      <c r="AA230" s="5787"/>
      <c r="AB230" s="3649"/>
      <c r="AC230" s="719"/>
      <c r="AD230" s="642"/>
      <c r="AE230" s="642"/>
      <c r="AF230" s="642"/>
      <c r="AG230" s="642"/>
    </row>
    <row r="231" spans="1:33" s="143" customFormat="1" ht="11.1" customHeight="1">
      <c r="A231" s="1021"/>
      <c r="B231" s="169"/>
      <c r="C231" s="174"/>
      <c r="E231" s="172"/>
      <c r="F231" s="172"/>
      <c r="G231" s="172"/>
      <c r="H231" s="172"/>
      <c r="I231" s="172"/>
      <c r="J231" s="172"/>
      <c r="K231" s="172"/>
      <c r="L231" s="172"/>
      <c r="M231" s="172"/>
      <c r="N231" s="172"/>
      <c r="O231" s="172"/>
      <c r="P231" s="172"/>
      <c r="Q231" s="172"/>
      <c r="R231" s="172"/>
      <c r="S231" s="171"/>
      <c r="T231" s="171"/>
      <c r="U231" s="171"/>
      <c r="V231" s="171"/>
      <c r="W231" s="171"/>
      <c r="X231" s="171"/>
      <c r="Y231" s="171"/>
      <c r="Z231" s="5694" t="s">
        <v>338</v>
      </c>
      <c r="AA231" s="5694"/>
      <c r="AB231" s="4359"/>
      <c r="AC231" s="4371"/>
      <c r="AD231" s="642"/>
      <c r="AE231" s="642"/>
      <c r="AF231" s="642"/>
      <c r="AG231" s="642"/>
    </row>
    <row r="232" spans="1:33" s="143" customFormat="1" ht="11.1" customHeight="1">
      <c r="A232" s="250"/>
      <c r="B232" s="177">
        <v>9.3000000000000007</v>
      </c>
      <c r="C232" s="170" t="s">
        <v>1064</v>
      </c>
      <c r="E232" s="172"/>
      <c r="F232" s="172"/>
      <c r="G232" s="172"/>
      <c r="H232" s="172"/>
      <c r="I232" s="172"/>
      <c r="J232" s="172"/>
      <c r="K232" s="172"/>
      <c r="L232" s="172"/>
      <c r="M232" s="172"/>
      <c r="N232" s="172"/>
      <c r="O232" s="172"/>
      <c r="P232" s="172"/>
      <c r="Q232" s="172"/>
      <c r="R232" s="5634">
        <v>24</v>
      </c>
      <c r="S232" s="5695"/>
      <c r="T232" s="5696"/>
      <c r="U232" s="5696"/>
      <c r="V232" s="5696"/>
      <c r="W232" s="5696"/>
      <c r="X232" s="5696"/>
      <c r="Y232" s="5696"/>
      <c r="Z232" s="5696"/>
      <c r="AA232" s="5697"/>
      <c r="AB232" s="1626"/>
      <c r="AC232" s="719"/>
      <c r="AD232" s="642"/>
      <c r="AE232" s="642"/>
      <c r="AF232" s="642"/>
      <c r="AG232" s="642"/>
    </row>
    <row r="233" spans="1:33" s="143" customFormat="1" ht="10.8">
      <c r="A233" s="250"/>
      <c r="B233" s="169"/>
      <c r="C233" s="174" t="s">
        <v>1063</v>
      </c>
      <c r="E233" s="172"/>
      <c r="F233" s="172"/>
      <c r="G233" s="172"/>
      <c r="H233" s="172"/>
      <c r="I233" s="172"/>
      <c r="J233" s="172"/>
      <c r="K233" s="172"/>
      <c r="L233" s="172"/>
      <c r="M233" s="172"/>
      <c r="N233" s="172"/>
      <c r="O233" s="172"/>
      <c r="P233" s="172"/>
      <c r="Q233" s="172"/>
      <c r="R233" s="5634"/>
      <c r="S233" s="5698"/>
      <c r="T233" s="5699"/>
      <c r="U233" s="5699"/>
      <c r="V233" s="5699"/>
      <c r="W233" s="5699"/>
      <c r="X233" s="5699"/>
      <c r="Y233" s="5699"/>
      <c r="Z233" s="5699"/>
      <c r="AA233" s="5700"/>
      <c r="AB233" s="1626"/>
      <c r="AC233" s="719"/>
      <c r="AD233" s="642"/>
      <c r="AE233" s="642"/>
      <c r="AF233" s="642"/>
      <c r="AG233" s="642"/>
    </row>
    <row r="234" spans="1:33" s="143" customFormat="1" ht="15" customHeight="1">
      <c r="A234" s="1021"/>
      <c r="B234" s="169"/>
      <c r="C234" s="174"/>
      <c r="E234" s="172"/>
      <c r="F234" s="172"/>
      <c r="G234" s="172"/>
      <c r="H234" s="172"/>
      <c r="I234" s="172"/>
      <c r="J234" s="172"/>
      <c r="K234" s="172"/>
      <c r="L234" s="172"/>
      <c r="M234" s="172"/>
      <c r="N234" s="172"/>
      <c r="O234" s="172"/>
      <c r="P234" s="172"/>
      <c r="Q234" s="172"/>
      <c r="R234" s="1503"/>
      <c r="S234" s="1505"/>
      <c r="T234" s="1505"/>
      <c r="U234" s="1505"/>
      <c r="V234" s="1505"/>
      <c r="W234" s="1505"/>
      <c r="X234" s="1505"/>
      <c r="Y234" s="1505"/>
      <c r="Z234" s="1505"/>
      <c r="AA234" s="1505"/>
      <c r="AB234" s="3653"/>
      <c r="AC234" s="1111"/>
      <c r="AD234" s="642"/>
      <c r="AE234" s="642"/>
      <c r="AF234" s="642"/>
      <c r="AG234" s="642"/>
    </row>
    <row r="235" spans="1:33" s="143" customFormat="1" ht="9.9" customHeight="1">
      <c r="A235" s="2198"/>
      <c r="B235" s="2194"/>
      <c r="C235" s="2197"/>
      <c r="D235" s="1973"/>
      <c r="E235" s="2193"/>
      <c r="F235" s="2193"/>
      <c r="G235" s="2193"/>
      <c r="H235" s="2193"/>
      <c r="I235" s="2193"/>
      <c r="J235" s="2193"/>
      <c r="K235" s="2193"/>
      <c r="L235" s="2193"/>
      <c r="M235" s="2193"/>
      <c r="N235" s="2193"/>
      <c r="O235" s="2193"/>
      <c r="P235" s="2193"/>
      <c r="Q235" s="2193"/>
      <c r="R235" s="2294"/>
      <c r="S235" s="2295"/>
      <c r="T235" s="2295"/>
      <c r="U235" s="2295"/>
      <c r="V235" s="2295"/>
      <c r="W235" s="2295"/>
      <c r="X235" s="2295"/>
      <c r="Y235" s="2295"/>
      <c r="Z235" s="2295"/>
      <c r="AA235" s="2295"/>
      <c r="AB235" s="2295"/>
      <c r="AC235" s="2296"/>
      <c r="AD235" s="642"/>
      <c r="AE235" s="642"/>
      <c r="AF235" s="642"/>
      <c r="AG235" s="642"/>
    </row>
    <row r="236" spans="1:33" s="143" customFormat="1" ht="9.9" customHeight="1">
      <c r="A236" s="2203"/>
      <c r="B236" s="2271" t="s">
        <v>1732</v>
      </c>
      <c r="C236" s="2297" t="s">
        <v>1126</v>
      </c>
      <c r="D236" s="1973"/>
      <c r="E236" s="1973"/>
      <c r="F236" s="1973"/>
      <c r="G236" s="1973"/>
      <c r="H236" s="1973"/>
      <c r="I236" s="1973"/>
      <c r="J236" s="1973"/>
      <c r="K236" s="1973"/>
      <c r="L236" s="1973"/>
      <c r="M236" s="1973"/>
      <c r="N236" s="1973"/>
      <c r="O236" s="1973"/>
      <c r="P236" s="1973"/>
      <c r="Q236" s="1973"/>
      <c r="R236" s="1973"/>
      <c r="S236" s="2298"/>
      <c r="T236" s="2298"/>
      <c r="U236" s="2298"/>
      <c r="V236" s="2298"/>
      <c r="W236" s="2298"/>
      <c r="X236" s="2298"/>
      <c r="Y236" s="2298"/>
      <c r="Z236" s="2298"/>
      <c r="AA236" s="2298"/>
      <c r="AB236" s="2298"/>
      <c r="AC236" s="2204"/>
      <c r="AD236" s="642"/>
      <c r="AE236" s="642"/>
      <c r="AF236" s="642"/>
      <c r="AG236" s="642"/>
    </row>
    <row r="237" spans="1:33" s="143" customFormat="1" ht="9.9" customHeight="1">
      <c r="A237" s="2203"/>
      <c r="B237" s="2278" t="s">
        <v>1733</v>
      </c>
      <c r="C237" s="2290" t="s">
        <v>1127</v>
      </c>
      <c r="D237" s="1984"/>
      <c r="E237" s="1984"/>
      <c r="F237" s="1984"/>
      <c r="G237" s="1984"/>
      <c r="H237" s="1984"/>
      <c r="I237" s="1984"/>
      <c r="J237" s="1984"/>
      <c r="K237" s="1984"/>
      <c r="L237" s="1984"/>
      <c r="M237" s="1984"/>
      <c r="N237" s="1984"/>
      <c r="O237" s="1984"/>
      <c r="P237" s="1984"/>
      <c r="Q237" s="1984"/>
      <c r="R237" s="1984"/>
      <c r="S237" s="2298"/>
      <c r="T237" s="2298"/>
      <c r="U237" s="2298"/>
      <c r="V237" s="2298"/>
      <c r="W237" s="2298"/>
      <c r="X237" s="2298"/>
      <c r="Y237" s="2298"/>
      <c r="Z237" s="2298"/>
      <c r="AA237" s="2298"/>
      <c r="AB237" s="2298"/>
      <c r="AC237" s="2299"/>
      <c r="AD237" s="642"/>
      <c r="AE237" s="642"/>
      <c r="AF237" s="642"/>
      <c r="AG237" s="642"/>
    </row>
    <row r="238" spans="1:33" s="143" customFormat="1" ht="9.9" customHeight="1">
      <c r="A238" s="3061"/>
      <c r="B238" s="3062"/>
      <c r="C238" s="3063"/>
      <c r="D238" s="3064"/>
      <c r="E238" s="3064"/>
      <c r="F238" s="3064"/>
      <c r="G238" s="3064"/>
      <c r="H238" s="3064"/>
      <c r="I238" s="3064"/>
      <c r="J238" s="3064"/>
      <c r="K238" s="3064"/>
      <c r="L238" s="3064"/>
      <c r="M238" s="3064"/>
      <c r="N238" s="3064"/>
      <c r="O238" s="3064"/>
      <c r="P238" s="3064"/>
      <c r="Q238" s="3064"/>
      <c r="R238" s="3064"/>
      <c r="S238" s="3065"/>
      <c r="T238" s="3065"/>
      <c r="U238" s="3065"/>
      <c r="V238" s="3065"/>
      <c r="W238" s="3065"/>
      <c r="X238" s="3065"/>
      <c r="Y238" s="3065"/>
      <c r="Z238" s="3065"/>
      <c r="AA238" s="3065"/>
      <c r="AB238" s="3774"/>
      <c r="AC238" s="3066"/>
      <c r="AD238" s="642"/>
      <c r="AE238" s="642"/>
      <c r="AF238" s="642"/>
      <c r="AG238" s="642"/>
    </row>
    <row r="239" spans="1:33" s="143" customFormat="1" ht="14.4" customHeight="1">
      <c r="A239" s="250"/>
      <c r="B239" s="185"/>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c r="AB239" s="185"/>
      <c r="AC239" s="719"/>
      <c r="AD239" s="642"/>
      <c r="AE239" s="642"/>
      <c r="AF239" s="642"/>
      <c r="AG239" s="642"/>
    </row>
    <row r="240" spans="1:33" s="143" customFormat="1" ht="11.1" customHeight="1">
      <c r="A240" s="250"/>
      <c r="B240" s="177">
        <v>9.31</v>
      </c>
      <c r="C240" s="171" t="s">
        <v>74</v>
      </c>
      <c r="D240" s="172"/>
      <c r="E240" s="172"/>
      <c r="F240" s="172"/>
      <c r="G240" s="172"/>
      <c r="H240" s="172"/>
      <c r="I240" s="172"/>
      <c r="J240" s="172"/>
      <c r="K240" s="172"/>
      <c r="L240" s="172"/>
      <c r="M240" s="172"/>
      <c r="N240" s="172"/>
      <c r="O240" s="172"/>
      <c r="P240" s="172"/>
      <c r="Q240" s="172"/>
      <c r="R240" s="172"/>
      <c r="S240" s="720"/>
      <c r="T240" s="743"/>
      <c r="U240" s="743"/>
      <c r="V240" s="743"/>
      <c r="W240" s="720"/>
      <c r="X240" s="720"/>
      <c r="Y240" s="720"/>
      <c r="Z240" s="720"/>
      <c r="AA240" s="720"/>
      <c r="AB240" s="720"/>
      <c r="AC240" s="719"/>
      <c r="AD240" s="642"/>
      <c r="AE240" s="642"/>
      <c r="AF240" s="642"/>
      <c r="AG240" s="642"/>
    </row>
    <row r="241" spans="1:33" s="708" customFormat="1" ht="11.1" customHeight="1">
      <c r="A241" s="250"/>
      <c r="B241" s="176"/>
      <c r="C241" s="174" t="s">
        <v>75</v>
      </c>
      <c r="D241" s="172"/>
      <c r="E241" s="172"/>
      <c r="F241" s="172"/>
      <c r="G241" s="172"/>
      <c r="H241" s="172"/>
      <c r="I241" s="172"/>
      <c r="J241" s="172"/>
      <c r="K241" s="172"/>
      <c r="L241" s="172"/>
      <c r="M241" s="172"/>
      <c r="N241" s="172"/>
      <c r="O241" s="172"/>
      <c r="P241" s="172"/>
      <c r="Q241" s="172"/>
      <c r="R241" s="172"/>
      <c r="S241" s="720"/>
      <c r="T241" s="743"/>
      <c r="U241" s="743"/>
      <c r="V241" s="743"/>
      <c r="W241" s="720"/>
      <c r="X241" s="720"/>
      <c r="Y241" s="720"/>
      <c r="Z241" s="253"/>
      <c r="AA241" s="253"/>
      <c r="AB241" s="253"/>
      <c r="AC241" s="719"/>
    </row>
    <row r="242" spans="1:33" s="143" customFormat="1" ht="11.1" customHeight="1">
      <c r="A242" s="250"/>
      <c r="B242" s="169"/>
      <c r="C242" s="172"/>
      <c r="D242" s="172"/>
      <c r="E242" s="172"/>
      <c r="F242" s="172"/>
      <c r="G242" s="172"/>
      <c r="H242" s="172"/>
      <c r="I242" s="172"/>
      <c r="J242" s="172"/>
      <c r="K242" s="172"/>
      <c r="L242" s="172"/>
      <c r="M242" s="172"/>
      <c r="N242" s="172"/>
      <c r="O242" s="172"/>
      <c r="P242" s="172"/>
      <c r="Q242" s="172"/>
      <c r="R242" s="172"/>
      <c r="S242" s="720"/>
      <c r="T242" s="743"/>
      <c r="U242" s="743"/>
      <c r="V242" s="743"/>
      <c r="W242" s="720"/>
      <c r="X242" s="720"/>
      <c r="Y242" s="720"/>
      <c r="Z242" s="5718" t="s">
        <v>338</v>
      </c>
      <c r="AA242" s="5718"/>
      <c r="AB242" s="1527"/>
      <c r="AC242" s="719"/>
      <c r="AD242" s="642"/>
      <c r="AE242" s="642"/>
      <c r="AF242" s="642"/>
      <c r="AG242" s="642"/>
    </row>
    <row r="243" spans="1:33" s="143" customFormat="1" ht="11.1" customHeight="1">
      <c r="A243" s="250"/>
      <c r="B243" s="169"/>
      <c r="C243" s="179" t="s">
        <v>29</v>
      </c>
      <c r="D243" s="170" t="s">
        <v>208</v>
      </c>
      <c r="E243" s="172"/>
      <c r="F243" s="172"/>
      <c r="G243" s="170"/>
      <c r="H243" s="172"/>
      <c r="I243" s="172"/>
      <c r="J243" s="172"/>
      <c r="K243" s="172"/>
      <c r="L243" s="172"/>
      <c r="M243" s="172"/>
      <c r="N243" s="172"/>
      <c r="O243" s="172"/>
      <c r="P243" s="172"/>
      <c r="Q243" s="172"/>
      <c r="R243" s="5634" t="s">
        <v>341</v>
      </c>
      <c r="S243" s="5695"/>
      <c r="T243" s="5696"/>
      <c r="U243" s="5696"/>
      <c r="V243" s="5696"/>
      <c r="W243" s="5696"/>
      <c r="X243" s="5696"/>
      <c r="Y243" s="5696"/>
      <c r="Z243" s="5696"/>
      <c r="AA243" s="5697"/>
      <c r="AB243" s="1626"/>
      <c r="AC243" s="719"/>
      <c r="AD243" s="642"/>
      <c r="AE243" s="642"/>
      <c r="AF243" s="642"/>
      <c r="AG243" s="642"/>
    </row>
    <row r="244" spans="1:33" s="143" customFormat="1" ht="11.1" customHeight="1">
      <c r="A244" s="250"/>
      <c r="B244" s="169"/>
      <c r="C244" s="185"/>
      <c r="D244" s="174" t="s">
        <v>209</v>
      </c>
      <c r="E244" s="172"/>
      <c r="F244" s="172"/>
      <c r="G244" s="174"/>
      <c r="H244" s="172"/>
      <c r="I244" s="172"/>
      <c r="J244" s="172"/>
      <c r="K244" s="172"/>
      <c r="L244" s="172"/>
      <c r="M244" s="172"/>
      <c r="N244" s="172"/>
      <c r="O244" s="172"/>
      <c r="P244" s="172"/>
      <c r="Q244" s="172"/>
      <c r="R244" s="5634"/>
      <c r="S244" s="5698"/>
      <c r="T244" s="5699"/>
      <c r="U244" s="5699"/>
      <c r="V244" s="5699"/>
      <c r="W244" s="5699"/>
      <c r="X244" s="5699"/>
      <c r="Y244" s="5699"/>
      <c r="Z244" s="5699"/>
      <c r="AA244" s="5700"/>
      <c r="AB244" s="1626"/>
      <c r="AC244" s="719"/>
      <c r="AD244" s="642"/>
      <c r="AE244" s="642"/>
      <c r="AF244" s="642"/>
      <c r="AG244" s="642"/>
    </row>
    <row r="245" spans="1:33" s="143" customFormat="1" ht="15.6" customHeight="1">
      <c r="A245" s="728"/>
      <c r="B245" s="729"/>
      <c r="C245" s="753"/>
      <c r="D245" s="5716"/>
      <c r="E245" s="5716"/>
      <c r="F245" s="5716"/>
      <c r="G245" s="5716"/>
      <c r="H245" s="5716"/>
      <c r="I245" s="5716"/>
      <c r="J245" s="5716"/>
      <c r="K245" s="5716"/>
      <c r="L245" s="5716"/>
      <c r="M245" s="5716"/>
      <c r="N245" s="5716"/>
      <c r="O245" s="5716"/>
      <c r="P245" s="5716"/>
      <c r="Q245" s="711"/>
      <c r="R245" s="711"/>
      <c r="S245" s="747"/>
      <c r="T245" s="747"/>
      <c r="U245" s="747"/>
      <c r="V245" s="747"/>
      <c r="W245" s="747"/>
      <c r="X245" s="747"/>
      <c r="Y245" s="747"/>
      <c r="Z245" s="747"/>
      <c r="AA245" s="747"/>
      <c r="AB245" s="747"/>
      <c r="AC245" s="732"/>
      <c r="AD245" s="642"/>
      <c r="AE245" s="642"/>
      <c r="AF245" s="642"/>
      <c r="AG245" s="642"/>
    </row>
    <row r="246" spans="1:33" s="143" customFormat="1" ht="11.1" customHeight="1">
      <c r="A246" s="250"/>
      <c r="B246" s="169"/>
      <c r="C246" s="172"/>
      <c r="D246" s="172"/>
      <c r="E246" s="172"/>
      <c r="F246" s="172"/>
      <c r="G246" s="172"/>
      <c r="H246" s="172"/>
      <c r="I246" s="172"/>
      <c r="J246" s="172"/>
      <c r="K246" s="172"/>
      <c r="L246" s="172"/>
      <c r="M246" s="172"/>
      <c r="N246" s="172"/>
      <c r="O246" s="172"/>
      <c r="P246" s="172"/>
      <c r="Q246" s="172"/>
      <c r="R246" s="172"/>
      <c r="S246" s="720"/>
      <c r="T246" s="743"/>
      <c r="U246" s="743"/>
      <c r="V246" s="743"/>
      <c r="W246" s="720"/>
      <c r="X246" s="720"/>
      <c r="Y246" s="720"/>
      <c r="Z246" s="720"/>
      <c r="AA246" s="720"/>
      <c r="AB246" s="720"/>
      <c r="AC246" s="719"/>
      <c r="AD246" s="642"/>
      <c r="AE246" s="642"/>
      <c r="AF246" s="642"/>
      <c r="AG246" s="642"/>
    </row>
    <row r="247" spans="1:33" s="708" customFormat="1" ht="11.1" customHeight="1">
      <c r="A247" s="250"/>
      <c r="B247" s="169"/>
      <c r="C247" s="179" t="s">
        <v>30</v>
      </c>
      <c r="D247" s="170" t="s">
        <v>204</v>
      </c>
      <c r="E247" s="172"/>
      <c r="F247" s="172"/>
      <c r="G247" s="172"/>
      <c r="H247" s="172"/>
      <c r="I247" s="172"/>
      <c r="J247" s="172"/>
      <c r="K247" s="172"/>
      <c r="L247" s="172"/>
      <c r="M247" s="172"/>
      <c r="N247" s="172"/>
      <c r="O247" s="172"/>
      <c r="P247" s="172"/>
      <c r="Q247" s="172"/>
      <c r="R247" s="5634" t="s">
        <v>342</v>
      </c>
      <c r="S247" s="5695"/>
      <c r="T247" s="5696"/>
      <c r="U247" s="5696"/>
      <c r="V247" s="5696"/>
      <c r="W247" s="5696"/>
      <c r="X247" s="5696"/>
      <c r="Y247" s="5696"/>
      <c r="Z247" s="5696"/>
      <c r="AA247" s="5697"/>
      <c r="AB247" s="1626"/>
      <c r="AC247" s="719"/>
    </row>
    <row r="248" spans="1:33" s="143" customFormat="1" ht="11.1" customHeight="1">
      <c r="A248" s="250"/>
      <c r="B248" s="169"/>
      <c r="C248" s="172"/>
      <c r="D248" s="170" t="s">
        <v>210</v>
      </c>
      <c r="E248" s="172"/>
      <c r="F248" s="172"/>
      <c r="G248" s="172"/>
      <c r="H248" s="172"/>
      <c r="I248" s="172"/>
      <c r="J248" s="172"/>
      <c r="K248" s="172"/>
      <c r="L248" s="172"/>
      <c r="M248" s="172"/>
      <c r="N248" s="172"/>
      <c r="O248" s="172"/>
      <c r="P248" s="172"/>
      <c r="Q248" s="172"/>
      <c r="R248" s="5634"/>
      <c r="S248" s="5698"/>
      <c r="T248" s="5699"/>
      <c r="U248" s="5699"/>
      <c r="V248" s="5699"/>
      <c r="W248" s="5699"/>
      <c r="X248" s="5699"/>
      <c r="Y248" s="5699"/>
      <c r="Z248" s="5699"/>
      <c r="AA248" s="5700"/>
      <c r="AB248" s="1626"/>
      <c r="AC248" s="719"/>
      <c r="AD248" s="642"/>
      <c r="AE248" s="751"/>
      <c r="AF248" s="752"/>
      <c r="AG248" s="642"/>
    </row>
    <row r="249" spans="1:33" s="143" customFormat="1" ht="11.1" customHeight="1">
      <c r="A249" s="250"/>
      <c r="B249" s="169"/>
      <c r="C249" s="172"/>
      <c r="D249" s="174" t="s">
        <v>211</v>
      </c>
      <c r="E249" s="170"/>
      <c r="F249" s="172"/>
      <c r="G249" s="172"/>
      <c r="H249" s="172"/>
      <c r="I249" s="172"/>
      <c r="J249" s="172"/>
      <c r="K249" s="172"/>
      <c r="L249" s="172"/>
      <c r="M249" s="172"/>
      <c r="N249" s="172"/>
      <c r="O249" s="172"/>
      <c r="P249" s="172"/>
      <c r="Q249" s="172"/>
      <c r="R249" s="172"/>
      <c r="S249" s="5782"/>
      <c r="T249" s="5782"/>
      <c r="U249" s="5782"/>
      <c r="V249" s="5782"/>
      <c r="W249" s="5782"/>
      <c r="X249" s="5782"/>
      <c r="Y249" s="5782"/>
      <c r="Z249" s="5782"/>
      <c r="AA249" s="5782"/>
      <c r="AB249" s="1592"/>
      <c r="AC249" s="719"/>
      <c r="AD249" s="642"/>
      <c r="AE249" s="751"/>
      <c r="AF249" s="752"/>
      <c r="AG249" s="642"/>
    </row>
    <row r="250" spans="1:33" s="143" customFormat="1" ht="11.1" customHeight="1">
      <c r="A250" s="250"/>
      <c r="B250" s="169"/>
      <c r="C250" s="172"/>
      <c r="D250" s="174" t="s">
        <v>212</v>
      </c>
      <c r="E250" s="174"/>
      <c r="F250" s="172"/>
      <c r="G250" s="172"/>
      <c r="H250" s="172"/>
      <c r="I250" s="172"/>
      <c r="J250" s="172"/>
      <c r="K250" s="172"/>
      <c r="L250" s="172"/>
      <c r="M250" s="172"/>
      <c r="N250" s="172"/>
      <c r="O250" s="172"/>
      <c r="P250" s="172"/>
      <c r="Q250" s="172"/>
      <c r="R250" s="172"/>
      <c r="S250" s="5783"/>
      <c r="T250" s="5783"/>
      <c r="U250" s="5783"/>
      <c r="V250" s="5783"/>
      <c r="W250" s="5783"/>
      <c r="X250" s="5783"/>
      <c r="Y250" s="5783"/>
      <c r="Z250" s="5783"/>
      <c r="AA250" s="5783"/>
      <c r="AB250" s="3651"/>
      <c r="AC250" s="719"/>
      <c r="AD250" s="642"/>
      <c r="AE250" s="714"/>
      <c r="AF250" s="752"/>
      <c r="AG250" s="642"/>
    </row>
    <row r="251" spans="1:33" s="143" customFormat="1" ht="16.2" customHeight="1">
      <c r="A251" s="728"/>
      <c r="B251" s="729"/>
      <c r="C251" s="711"/>
      <c r="D251" s="5716"/>
      <c r="E251" s="5716"/>
      <c r="F251" s="5716"/>
      <c r="G251" s="5716"/>
      <c r="H251" s="5716"/>
      <c r="I251" s="5716"/>
      <c r="J251" s="5716"/>
      <c r="K251" s="5716"/>
      <c r="L251" s="5716"/>
      <c r="M251" s="5716"/>
      <c r="N251" s="5716"/>
      <c r="O251" s="5716"/>
      <c r="P251" s="5716"/>
      <c r="Q251" s="711"/>
      <c r="R251" s="711"/>
      <c r="S251" s="708"/>
      <c r="T251" s="708"/>
      <c r="U251" s="708"/>
      <c r="V251" s="708"/>
      <c r="W251" s="708"/>
      <c r="X251" s="708"/>
      <c r="Y251" s="708"/>
      <c r="Z251" s="708"/>
      <c r="AA251" s="708"/>
      <c r="AB251" s="708"/>
      <c r="AC251" s="732"/>
      <c r="AD251" s="642"/>
      <c r="AE251" s="642"/>
      <c r="AF251" s="752"/>
      <c r="AG251" s="642"/>
    </row>
    <row r="252" spans="1:33" s="143" customFormat="1" ht="11.25" customHeight="1">
      <c r="A252" s="1136"/>
      <c r="B252" s="729"/>
      <c r="C252" s="711"/>
      <c r="D252" s="1529"/>
      <c r="E252" s="1529"/>
      <c r="F252" s="1529"/>
      <c r="G252" s="1529"/>
      <c r="H252" s="1529"/>
      <c r="I252" s="1529"/>
      <c r="J252" s="1529"/>
      <c r="K252" s="1529"/>
      <c r="L252" s="1529"/>
      <c r="M252" s="1529"/>
      <c r="N252" s="1529"/>
      <c r="O252" s="1529"/>
      <c r="P252" s="1529"/>
      <c r="Q252" s="711"/>
      <c r="R252" s="708"/>
      <c r="S252" s="5675" t="s">
        <v>1589</v>
      </c>
      <c r="T252" s="5675"/>
      <c r="U252" s="708"/>
      <c r="V252" s="708"/>
      <c r="W252" s="708"/>
      <c r="AC252" s="1530"/>
      <c r="AD252" s="642"/>
      <c r="AE252" s="642"/>
      <c r="AF252" s="752"/>
      <c r="AG252" s="642"/>
    </row>
    <row r="253" spans="1:33" s="143" customFormat="1" ht="11.25" customHeight="1">
      <c r="A253" s="1136"/>
      <c r="B253" s="729"/>
      <c r="C253" s="711"/>
      <c r="D253" s="1535" t="s">
        <v>71</v>
      </c>
      <c r="E253" s="1532" t="s">
        <v>1591</v>
      </c>
      <c r="F253" s="1529"/>
      <c r="G253" s="1529"/>
      <c r="H253" s="1529"/>
      <c r="I253" s="1529"/>
      <c r="J253" s="1529"/>
      <c r="K253" s="1529"/>
      <c r="L253" s="1529"/>
      <c r="M253" s="1529"/>
      <c r="N253" s="1529"/>
      <c r="O253" s="1529"/>
      <c r="P253" s="1529"/>
      <c r="Q253" s="711"/>
      <c r="R253" s="5634" t="s">
        <v>64</v>
      </c>
      <c r="S253" s="5725"/>
      <c r="T253" s="5726"/>
      <c r="U253" s="5729" t="s">
        <v>1417</v>
      </c>
      <c r="V253" s="708"/>
      <c r="W253" s="708"/>
      <c r="AC253" s="1530"/>
      <c r="AD253" s="642"/>
      <c r="AE253" s="642"/>
      <c r="AF253" s="752"/>
      <c r="AG253" s="642"/>
    </row>
    <row r="254" spans="1:33" s="143" customFormat="1" ht="11.25" customHeight="1">
      <c r="A254" s="1136"/>
      <c r="B254" s="169"/>
      <c r="C254" s="172"/>
      <c r="D254" s="1535"/>
      <c r="E254" s="1534" t="s">
        <v>1592</v>
      </c>
      <c r="F254" s="1531"/>
      <c r="G254" s="1531"/>
      <c r="H254" s="1531"/>
      <c r="I254" s="1531"/>
      <c r="J254" s="1531"/>
      <c r="K254" s="1531"/>
      <c r="L254" s="1531"/>
      <c r="M254" s="1531"/>
      <c r="N254" s="1531"/>
      <c r="O254" s="1531"/>
      <c r="P254" s="1531"/>
      <c r="Q254" s="172"/>
      <c r="R254" s="5634"/>
      <c r="S254" s="5727"/>
      <c r="T254" s="5728"/>
      <c r="U254" s="5729"/>
      <c r="AC254" s="1111"/>
      <c r="AD254" s="642"/>
      <c r="AE254" s="642"/>
      <c r="AF254" s="752"/>
      <c r="AG254" s="642"/>
    </row>
    <row r="255" spans="1:33" s="143" customFormat="1" ht="15" customHeight="1">
      <c r="A255" s="1136"/>
      <c r="B255" s="169"/>
      <c r="C255" s="172"/>
      <c r="D255" s="1535"/>
      <c r="E255" s="1533"/>
      <c r="F255" s="1531"/>
      <c r="G255" s="1531"/>
      <c r="H255" s="1531"/>
      <c r="I255" s="1531"/>
      <c r="J255" s="1531"/>
      <c r="K255" s="1531"/>
      <c r="L255" s="1531"/>
      <c r="M255" s="1531"/>
      <c r="N255" s="1531"/>
      <c r="O255" s="1531"/>
      <c r="P255" s="1531"/>
      <c r="Q255" s="172"/>
      <c r="S255" s="5675"/>
      <c r="T255" s="5675"/>
      <c r="AC255" s="1111"/>
      <c r="AD255" s="642"/>
      <c r="AE255" s="642"/>
      <c r="AF255" s="752"/>
      <c r="AG255" s="642"/>
    </row>
    <row r="256" spans="1:33" s="143" customFormat="1" ht="11.25" customHeight="1">
      <c r="A256" s="1136"/>
      <c r="B256" s="169"/>
      <c r="C256" s="172"/>
      <c r="D256" s="1535" t="s">
        <v>156</v>
      </c>
      <c r="E256" s="1532" t="s">
        <v>1593</v>
      </c>
      <c r="F256" s="1531"/>
      <c r="G256" s="1531"/>
      <c r="H256" s="1531"/>
      <c r="I256" s="1531"/>
      <c r="J256" s="1531"/>
      <c r="K256" s="1531"/>
      <c r="L256" s="1531"/>
      <c r="M256" s="1531"/>
      <c r="N256" s="1531"/>
      <c r="O256" s="1531"/>
      <c r="P256" s="1531"/>
      <c r="Q256" s="172"/>
      <c r="R256" s="5634" t="s">
        <v>65</v>
      </c>
      <c r="S256" s="5725"/>
      <c r="T256" s="5726"/>
      <c r="U256" s="5729" t="s">
        <v>1417</v>
      </c>
      <c r="AC256" s="1111"/>
      <c r="AD256" s="642"/>
      <c r="AE256" s="642"/>
      <c r="AF256" s="752"/>
      <c r="AG256" s="642"/>
    </row>
    <row r="257" spans="1:33" s="143" customFormat="1" ht="11.25" customHeight="1">
      <c r="A257" s="1136"/>
      <c r="B257" s="169"/>
      <c r="C257" s="172"/>
      <c r="D257" s="1531"/>
      <c r="E257" s="1534" t="s">
        <v>1594</v>
      </c>
      <c r="F257" s="1531"/>
      <c r="G257" s="1531"/>
      <c r="H257" s="1531"/>
      <c r="I257" s="1531"/>
      <c r="J257" s="1531"/>
      <c r="K257" s="1531"/>
      <c r="L257" s="1531"/>
      <c r="M257" s="1531"/>
      <c r="N257" s="1531"/>
      <c r="O257" s="1531"/>
      <c r="P257" s="1531"/>
      <c r="Q257" s="172"/>
      <c r="R257" s="5634"/>
      <c r="S257" s="5727"/>
      <c r="T257" s="5728"/>
      <c r="U257" s="5729"/>
      <c r="AC257" s="1111"/>
      <c r="AD257" s="642"/>
      <c r="AE257" s="642"/>
      <c r="AF257" s="752"/>
      <c r="AG257" s="642"/>
    </row>
    <row r="258" spans="1:33" s="143" customFormat="1" ht="11.25" customHeight="1">
      <c r="A258" s="397"/>
      <c r="B258" s="240"/>
      <c r="C258" s="236"/>
      <c r="D258" s="243"/>
      <c r="E258" s="243"/>
      <c r="F258" s="236"/>
      <c r="G258" s="236"/>
      <c r="H258" s="236"/>
      <c r="I258" s="236"/>
      <c r="J258" s="236"/>
      <c r="K258" s="1025"/>
      <c r="L258" s="1025"/>
      <c r="M258" s="1025"/>
      <c r="N258" s="1025"/>
      <c r="O258" s="236"/>
      <c r="P258" s="236"/>
      <c r="Q258" s="236"/>
      <c r="R258" s="236"/>
      <c r="S258" s="737"/>
      <c r="T258" s="740"/>
      <c r="U258" s="740"/>
      <c r="V258" s="740"/>
      <c r="W258" s="737"/>
      <c r="X258" s="737"/>
      <c r="Y258" s="737"/>
      <c r="Z258" s="737"/>
      <c r="AA258" s="737"/>
      <c r="AB258" s="3769"/>
      <c r="AC258" s="724"/>
      <c r="AD258" s="642"/>
      <c r="AE258" s="642"/>
      <c r="AF258" s="752"/>
      <c r="AG258" s="642"/>
    </row>
    <row r="259" spans="1:33" s="143" customFormat="1" ht="14.4" customHeight="1">
      <c r="A259" s="1021"/>
      <c r="B259" s="169"/>
      <c r="C259" s="172"/>
      <c r="D259" s="174"/>
      <c r="E259" s="174"/>
      <c r="F259" s="172"/>
      <c r="G259" s="172"/>
      <c r="H259" s="172"/>
      <c r="I259" s="172"/>
      <c r="J259" s="172"/>
      <c r="K259" s="172"/>
      <c r="L259" s="172"/>
      <c r="M259" s="172"/>
      <c r="N259" s="172"/>
      <c r="O259" s="172"/>
      <c r="P259" s="172"/>
      <c r="Q259" s="172"/>
      <c r="R259" s="172"/>
      <c r="S259" s="182"/>
      <c r="T259" s="712"/>
      <c r="U259" s="712"/>
      <c r="V259" s="712"/>
      <c r="W259" s="182"/>
      <c r="X259" s="182"/>
      <c r="Y259" s="182"/>
      <c r="Z259" s="182"/>
      <c r="AA259" s="182"/>
      <c r="AB259" s="182"/>
      <c r="AC259" s="1111"/>
      <c r="AD259" s="642"/>
      <c r="AE259" s="642"/>
      <c r="AF259" s="752"/>
      <c r="AG259" s="642"/>
    </row>
    <row r="260" spans="1:33" s="143" customFormat="1" ht="11.1" customHeight="1">
      <c r="A260" s="250"/>
      <c r="B260" s="177">
        <v>9.32</v>
      </c>
      <c r="C260" s="171" t="s">
        <v>1431</v>
      </c>
      <c r="D260" s="172"/>
      <c r="E260" s="170"/>
      <c r="F260" s="172"/>
      <c r="G260" s="172"/>
      <c r="H260" s="172"/>
      <c r="I260" s="172"/>
      <c r="J260" s="172"/>
      <c r="K260" s="172"/>
      <c r="L260" s="172"/>
      <c r="M260" s="172"/>
      <c r="N260" s="172"/>
      <c r="O260" s="172"/>
      <c r="P260" s="172"/>
      <c r="Q260" s="172"/>
      <c r="R260" s="172"/>
      <c r="S260" s="652"/>
      <c r="T260" s="652"/>
      <c r="U260" s="652"/>
      <c r="V260" s="652"/>
      <c r="W260" s="754"/>
      <c r="X260" s="652"/>
      <c r="Y260" s="652"/>
      <c r="Z260" s="652"/>
      <c r="AA260" s="652"/>
      <c r="AB260" s="3651"/>
      <c r="AC260" s="719"/>
      <c r="AD260" s="642"/>
      <c r="AE260" s="642"/>
      <c r="AF260" s="752"/>
      <c r="AG260" s="642"/>
    </row>
    <row r="261" spans="1:33" s="143" customFormat="1" ht="10.8">
      <c r="A261" s="250"/>
      <c r="B261" s="169"/>
      <c r="C261" s="181" t="s">
        <v>1432</v>
      </c>
      <c r="D261" s="172"/>
      <c r="E261" s="175"/>
      <c r="F261" s="186"/>
      <c r="G261" s="186"/>
      <c r="H261" s="172"/>
      <c r="I261" s="172"/>
      <c r="J261" s="172"/>
      <c r="K261" s="172"/>
      <c r="L261" s="172"/>
      <c r="M261" s="172"/>
      <c r="N261" s="172"/>
      <c r="O261" s="172"/>
      <c r="P261" s="172"/>
      <c r="Q261" s="172"/>
      <c r="R261" s="172"/>
      <c r="S261" s="182"/>
      <c r="T261" s="712"/>
      <c r="U261" s="712"/>
      <c r="V261" s="712"/>
      <c r="W261" s="745"/>
      <c r="X261" s="182"/>
      <c r="Y261" s="182"/>
      <c r="Z261" s="1536"/>
      <c r="AA261" s="1536"/>
      <c r="AB261" s="1536"/>
      <c r="AC261" s="719"/>
      <c r="AD261" s="642"/>
      <c r="AE261" s="642"/>
      <c r="AF261" s="752"/>
      <c r="AG261" s="642"/>
    </row>
    <row r="262" spans="1:33" s="143" customFormat="1" ht="11.1" customHeight="1">
      <c r="A262" s="250"/>
      <c r="B262" s="169"/>
      <c r="C262" s="172"/>
      <c r="D262" s="172"/>
      <c r="E262" s="172"/>
      <c r="F262" s="172"/>
      <c r="G262" s="172"/>
      <c r="H262" s="172"/>
      <c r="I262" s="172"/>
      <c r="J262" s="172"/>
      <c r="K262" s="172"/>
      <c r="L262" s="172"/>
      <c r="M262" s="172"/>
      <c r="N262" s="172"/>
      <c r="O262" s="172"/>
      <c r="P262" s="172"/>
      <c r="Q262" s="172"/>
      <c r="R262" s="172"/>
      <c r="S262" s="182"/>
      <c r="T262" s="712"/>
      <c r="U262" s="712"/>
      <c r="V262" s="712"/>
      <c r="W262" s="182"/>
      <c r="X262" s="182"/>
      <c r="Y262" s="182"/>
      <c r="Z262" s="1527"/>
      <c r="AA262" s="1527" t="s">
        <v>1589</v>
      </c>
      <c r="AB262" s="1527"/>
      <c r="AC262" s="719"/>
      <c r="AD262" s="642"/>
      <c r="AE262" s="642"/>
      <c r="AF262" s="752"/>
      <c r="AG262" s="642"/>
    </row>
    <row r="263" spans="1:33" s="143" customFormat="1" ht="11.1" customHeight="1">
      <c r="A263" s="250"/>
      <c r="B263" s="169"/>
      <c r="C263" s="179" t="s">
        <v>29</v>
      </c>
      <c r="D263" s="170" t="s">
        <v>1740</v>
      </c>
      <c r="E263" s="171"/>
      <c r="F263" s="172"/>
      <c r="G263" s="172"/>
      <c r="H263" s="172"/>
      <c r="I263" s="172"/>
      <c r="J263" s="172"/>
      <c r="K263" s="172"/>
      <c r="L263" s="172"/>
      <c r="M263" s="172"/>
      <c r="N263" s="172"/>
      <c r="O263" s="172"/>
      <c r="P263" s="172"/>
      <c r="Q263" s="172"/>
      <c r="R263" s="5684" t="s">
        <v>340</v>
      </c>
      <c r="S263" s="5788"/>
      <c r="T263" s="5789"/>
      <c r="U263" s="5789"/>
      <c r="V263" s="5789"/>
      <c r="W263" s="5789"/>
      <c r="X263" s="5789"/>
      <c r="Y263" s="5789"/>
      <c r="Z263" s="5789"/>
      <c r="AA263" s="5790"/>
      <c r="AB263" s="1626"/>
      <c r="AC263" s="719"/>
      <c r="AD263" s="642"/>
      <c r="AE263" s="642"/>
      <c r="AF263" s="642"/>
      <c r="AG263" s="642"/>
    </row>
    <row r="264" spans="1:33" s="143" customFormat="1" ht="11.1" customHeight="1">
      <c r="A264" s="250"/>
      <c r="B264" s="169"/>
      <c r="C264" s="187"/>
      <c r="D264" s="181" t="s">
        <v>1741</v>
      </c>
      <c r="E264" s="171"/>
      <c r="F264" s="172"/>
      <c r="G264" s="172"/>
      <c r="H264" s="172"/>
      <c r="I264" s="172"/>
      <c r="J264" s="172"/>
      <c r="K264" s="172"/>
      <c r="L264" s="172"/>
      <c r="M264" s="172"/>
      <c r="N264" s="172"/>
      <c r="O264" s="172"/>
      <c r="P264" s="172"/>
      <c r="Q264" s="172"/>
      <c r="R264" s="5684"/>
      <c r="S264" s="5791"/>
      <c r="T264" s="5792"/>
      <c r="U264" s="5792"/>
      <c r="V264" s="5792"/>
      <c r="W264" s="5792"/>
      <c r="X264" s="5792"/>
      <c r="Y264" s="5792"/>
      <c r="Z264" s="5792"/>
      <c r="AA264" s="5793"/>
      <c r="AB264" s="1626"/>
      <c r="AC264" s="719"/>
      <c r="AD264" s="642"/>
      <c r="AE264" s="642"/>
      <c r="AF264" s="642"/>
      <c r="AG264" s="642"/>
    </row>
    <row r="265" spans="1:33" s="143" customFormat="1" ht="11.1" customHeight="1">
      <c r="A265" s="250"/>
      <c r="B265" s="169"/>
      <c r="C265" s="172"/>
      <c r="D265" s="172"/>
      <c r="E265" s="172"/>
      <c r="F265" s="172"/>
      <c r="G265" s="172"/>
      <c r="H265" s="172"/>
      <c r="I265" s="172"/>
      <c r="J265" s="172"/>
      <c r="K265" s="172"/>
      <c r="L265" s="172"/>
      <c r="M265" s="172"/>
      <c r="N265" s="172"/>
      <c r="O265" s="172"/>
      <c r="P265" s="172"/>
      <c r="Q265" s="172"/>
      <c r="R265" s="1528"/>
      <c r="S265" s="1524"/>
      <c r="T265" s="1524"/>
      <c r="U265" s="1524"/>
      <c r="V265" s="1524"/>
      <c r="W265" s="1524"/>
      <c r="X265" s="1524"/>
      <c r="Y265" s="1524"/>
      <c r="Z265" s="1524"/>
      <c r="AA265" s="1524"/>
      <c r="AB265" s="1626"/>
      <c r="AC265" s="719"/>
      <c r="AD265" s="642"/>
      <c r="AE265" s="642"/>
      <c r="AF265" s="642"/>
      <c r="AG265" s="642"/>
    </row>
    <row r="266" spans="1:33" s="143" customFormat="1" ht="11.1" customHeight="1">
      <c r="A266" s="250"/>
      <c r="B266" s="263"/>
      <c r="C266" s="179" t="s">
        <v>30</v>
      </c>
      <c r="D266" s="170" t="s">
        <v>1742</v>
      </c>
      <c r="F266" s="148"/>
      <c r="G266" s="172"/>
      <c r="H266" s="172"/>
      <c r="I266" s="172"/>
      <c r="J266" s="172"/>
      <c r="K266" s="172"/>
      <c r="L266" s="172"/>
      <c r="M266" s="172"/>
      <c r="N266" s="172"/>
      <c r="O266" s="172"/>
      <c r="P266" s="172"/>
      <c r="Q266" s="172"/>
      <c r="R266" s="5684" t="s">
        <v>341</v>
      </c>
      <c r="S266" s="5788"/>
      <c r="T266" s="5789"/>
      <c r="U266" s="5789"/>
      <c r="V266" s="5789"/>
      <c r="W266" s="5789"/>
      <c r="X266" s="5789"/>
      <c r="Y266" s="5789"/>
      <c r="Z266" s="5789"/>
      <c r="AA266" s="5790"/>
      <c r="AB266" s="1626"/>
      <c r="AC266" s="719"/>
      <c r="AD266" s="642"/>
      <c r="AE266" s="642"/>
      <c r="AF266" s="642"/>
      <c r="AG266" s="642"/>
    </row>
    <row r="267" spans="1:33" s="143" customFormat="1" ht="11.1" customHeight="1">
      <c r="A267" s="250"/>
      <c r="B267" s="435"/>
      <c r="D267" s="174" t="s">
        <v>1743</v>
      </c>
      <c r="F267" s="148"/>
      <c r="G267" s="172"/>
      <c r="H267" s="172"/>
      <c r="I267" s="172"/>
      <c r="J267" s="172"/>
      <c r="K267" s="172"/>
      <c r="L267" s="172"/>
      <c r="M267" s="172"/>
      <c r="N267" s="172"/>
      <c r="O267" s="172"/>
      <c r="P267" s="172" t="s">
        <v>88</v>
      </c>
      <c r="Q267" s="172"/>
      <c r="R267" s="5684"/>
      <c r="S267" s="5791"/>
      <c r="T267" s="5792"/>
      <c r="U267" s="5792"/>
      <c r="V267" s="5792"/>
      <c r="W267" s="5792"/>
      <c r="X267" s="5792"/>
      <c r="Y267" s="5792"/>
      <c r="Z267" s="5792"/>
      <c r="AA267" s="5793"/>
      <c r="AB267" s="1626"/>
      <c r="AC267" s="719"/>
      <c r="AD267" s="642"/>
      <c r="AE267" s="642"/>
      <c r="AF267" s="642"/>
      <c r="AG267" s="642"/>
    </row>
    <row r="268" spans="1:33" s="143" customFormat="1" ht="11.1" customHeight="1">
      <c r="A268" s="1021"/>
      <c r="B268" s="435"/>
      <c r="D268" s="174"/>
      <c r="F268" s="148"/>
      <c r="G268" s="172"/>
      <c r="H268" s="172"/>
      <c r="I268" s="172"/>
      <c r="J268" s="172"/>
      <c r="K268" s="172"/>
      <c r="L268" s="172"/>
      <c r="M268" s="172"/>
      <c r="N268" s="172"/>
      <c r="O268" s="172"/>
      <c r="P268" s="172"/>
      <c r="Q268" s="172"/>
      <c r="R268" s="1521"/>
      <c r="S268" s="1524"/>
      <c r="T268" s="1524"/>
      <c r="U268" s="1524"/>
      <c r="V268" s="1524"/>
      <c r="W268" s="1524"/>
      <c r="X268" s="1524"/>
      <c r="Y268" s="1524"/>
      <c r="Z268" s="1524"/>
      <c r="AA268" s="1524"/>
      <c r="AB268" s="1626"/>
      <c r="AC268" s="1111"/>
      <c r="AD268" s="642"/>
      <c r="AE268" s="642"/>
      <c r="AF268" s="642"/>
      <c r="AG268" s="642"/>
    </row>
    <row r="269" spans="1:33" s="143" customFormat="1" ht="11.1" customHeight="1">
      <c r="A269" s="250"/>
      <c r="B269" s="263"/>
      <c r="C269" s="179" t="s">
        <v>44</v>
      </c>
      <c r="D269" s="170" t="s">
        <v>1112</v>
      </c>
      <c r="F269" s="148"/>
      <c r="G269" s="172"/>
      <c r="H269" s="172"/>
      <c r="I269" s="172"/>
      <c r="J269" s="172"/>
      <c r="K269" s="172"/>
      <c r="L269" s="172"/>
      <c r="M269" s="172"/>
      <c r="N269" s="172"/>
      <c r="O269" s="172"/>
      <c r="P269" s="172"/>
      <c r="Q269" s="172"/>
      <c r="R269" s="5684" t="s">
        <v>317</v>
      </c>
      <c r="S269" s="5719"/>
      <c r="T269" s="5720"/>
      <c r="U269" s="5720"/>
      <c r="V269" s="5720"/>
      <c r="W269" s="5720"/>
      <c r="X269" s="5720"/>
      <c r="Y269" s="5720"/>
      <c r="Z269" s="5720"/>
      <c r="AA269" s="5721"/>
      <c r="AB269" s="1626"/>
      <c r="AC269" s="719"/>
      <c r="AD269" s="642"/>
      <c r="AE269" s="642"/>
      <c r="AF269" s="642"/>
      <c r="AG269" s="642"/>
    </row>
    <row r="270" spans="1:33" s="143" customFormat="1" ht="11.1" customHeight="1">
      <c r="A270" s="250"/>
      <c r="B270" s="435"/>
      <c r="D270" s="174" t="s">
        <v>1113</v>
      </c>
      <c r="F270" s="148"/>
      <c r="G270" s="172"/>
      <c r="H270" s="172"/>
      <c r="I270" s="172"/>
      <c r="J270" s="172"/>
      <c r="K270" s="172"/>
      <c r="L270" s="172"/>
      <c r="M270" s="172"/>
      <c r="N270" s="172"/>
      <c r="O270" s="172"/>
      <c r="P270" s="172" t="s">
        <v>88</v>
      </c>
      <c r="Q270" s="172"/>
      <c r="R270" s="5684"/>
      <c r="S270" s="5698"/>
      <c r="T270" s="5699"/>
      <c r="U270" s="5699"/>
      <c r="V270" s="5699"/>
      <c r="W270" s="5699"/>
      <c r="X270" s="5699"/>
      <c r="Y270" s="5699"/>
      <c r="Z270" s="5699"/>
      <c r="AA270" s="5722"/>
      <c r="AB270" s="1626"/>
      <c r="AC270" s="719"/>
      <c r="AD270" s="642"/>
      <c r="AE270" s="642"/>
      <c r="AF270" s="642"/>
      <c r="AG270" s="642"/>
    </row>
    <row r="271" spans="1:33" s="143" customFormat="1" ht="28.5" customHeight="1" thickBot="1">
      <c r="A271" s="3059"/>
      <c r="B271" s="3067"/>
      <c r="C271" s="3068"/>
      <c r="D271" s="3067"/>
      <c r="E271" s="3067"/>
      <c r="F271" s="3068"/>
      <c r="G271" s="3068"/>
      <c r="H271" s="3068"/>
      <c r="I271" s="3068"/>
      <c r="J271" s="3069"/>
      <c r="K271" s="3069"/>
      <c r="L271" s="3069"/>
      <c r="M271" s="3069"/>
      <c r="N271" s="3069"/>
      <c r="O271" s="3069"/>
      <c r="P271" s="3069"/>
      <c r="Q271" s="3069"/>
      <c r="R271" s="3069"/>
      <c r="S271" s="3069"/>
      <c r="T271" s="3069"/>
      <c r="U271" s="3069"/>
      <c r="V271" s="3069"/>
      <c r="W271" s="3069"/>
      <c r="X271" s="3069"/>
      <c r="Y271" s="3069"/>
      <c r="Z271" s="3069"/>
      <c r="AA271" s="3069"/>
      <c r="AB271" s="3069"/>
      <c r="AC271" s="3060"/>
    </row>
    <row r="272" spans="1:33" s="143" customFormat="1" ht="5.7" customHeight="1">
      <c r="A272" s="1547"/>
      <c r="B272" s="1548"/>
      <c r="C272" s="1549"/>
      <c r="D272" s="1550"/>
      <c r="E272" s="1550"/>
      <c r="F272" s="1549"/>
      <c r="G272" s="1549"/>
      <c r="H272" s="1549"/>
      <c r="I272" s="1549"/>
      <c r="J272" s="1547"/>
      <c r="K272" s="1547"/>
      <c r="L272" s="1547"/>
      <c r="M272" s="1547"/>
      <c r="N272" s="1547"/>
      <c r="O272" s="1547"/>
      <c r="P272" s="1547"/>
      <c r="Q272" s="1547"/>
      <c r="R272" s="1547"/>
      <c r="S272" s="1547"/>
      <c r="T272" s="1547"/>
      <c r="U272" s="1547"/>
      <c r="V272" s="1547"/>
      <c r="W272" s="1547"/>
      <c r="X272" s="1547"/>
      <c r="Y272" s="1547"/>
      <c r="Z272" s="1547"/>
      <c r="AA272" s="1547"/>
      <c r="AB272" s="1547"/>
      <c r="AC272" s="1547"/>
    </row>
    <row r="273" spans="1:33" s="143" customFormat="1" ht="17.399999999999999">
      <c r="A273" s="5717">
        <f>A179+1</f>
        <v>21</v>
      </c>
      <c r="B273" s="5717"/>
      <c r="C273" s="5717"/>
      <c r="D273" s="5717"/>
      <c r="E273" s="5717"/>
      <c r="F273" s="5717"/>
      <c r="G273" s="5717"/>
      <c r="H273" s="5717"/>
      <c r="I273" s="5717"/>
      <c r="J273" s="5717"/>
      <c r="K273" s="5717"/>
      <c r="L273" s="5717"/>
      <c r="M273" s="5717"/>
      <c r="N273" s="5717"/>
      <c r="O273" s="5717"/>
      <c r="P273" s="5717"/>
      <c r="Q273" s="5717"/>
      <c r="R273" s="5717"/>
      <c r="S273" s="5717"/>
      <c r="T273" s="5717"/>
      <c r="U273" s="5717"/>
      <c r="V273" s="5717"/>
      <c r="W273" s="5717"/>
      <c r="X273" s="5717"/>
      <c r="Y273" s="5717"/>
      <c r="Z273" s="5717"/>
      <c r="AA273" s="5717"/>
      <c r="AB273" s="5717"/>
      <c r="AC273" s="5717"/>
      <c r="AD273" s="642"/>
      <c r="AE273" s="642"/>
      <c r="AF273" s="752"/>
      <c r="AG273" s="642"/>
    </row>
    <row r="274" spans="1:33" s="143" customFormat="1" ht="10.199999999999999" customHeight="1" thickBot="1">
      <c r="A274" s="1546"/>
      <c r="B274" s="1551"/>
      <c r="C274" s="1552"/>
      <c r="D274" s="1552"/>
      <c r="E274" s="1546"/>
      <c r="F274" s="1546"/>
      <c r="G274" s="1546"/>
      <c r="H274" s="1546"/>
      <c r="I274" s="1546"/>
      <c r="J274" s="1546"/>
      <c r="K274" s="1546"/>
      <c r="L274" s="1546"/>
      <c r="M274" s="1546"/>
      <c r="N274" s="1546"/>
      <c r="O274" s="1546"/>
      <c r="P274" s="1546"/>
      <c r="Q274" s="1546"/>
      <c r="R274" s="1546"/>
      <c r="S274" s="1553"/>
      <c r="T274" s="1554"/>
      <c r="U274" s="1554"/>
      <c r="V274" s="1554"/>
      <c r="W274" s="1555"/>
      <c r="X274" s="1553"/>
      <c r="Y274" s="1553"/>
      <c r="Z274" s="1556"/>
      <c r="AA274" s="1556"/>
      <c r="AB274" s="1556"/>
      <c r="AC274" s="1546"/>
      <c r="AD274" s="642"/>
      <c r="AE274" s="642"/>
      <c r="AF274" s="752"/>
      <c r="AG274" s="642"/>
    </row>
    <row r="275" spans="1:33" s="143" customFormat="1" ht="11.1" customHeight="1">
      <c r="A275" s="387"/>
      <c r="B275" s="799"/>
      <c r="C275" s="800"/>
      <c r="D275" s="801"/>
      <c r="E275" s="801"/>
      <c r="F275" s="587"/>
      <c r="G275" s="587"/>
      <c r="H275" s="587"/>
      <c r="I275" s="587"/>
      <c r="J275" s="587"/>
      <c r="K275" s="1023"/>
      <c r="L275" s="1023"/>
      <c r="M275" s="1023"/>
      <c r="N275" s="1023"/>
      <c r="O275" s="587"/>
      <c r="P275" s="587"/>
      <c r="Q275" s="587"/>
      <c r="R275" s="604"/>
      <c r="S275" s="802"/>
      <c r="T275" s="802"/>
      <c r="U275" s="802"/>
      <c r="V275" s="802"/>
      <c r="W275" s="802"/>
      <c r="X275" s="802"/>
      <c r="Y275" s="802"/>
      <c r="Z275" s="802"/>
      <c r="AA275" s="590"/>
      <c r="AB275" s="1124"/>
      <c r="AC275" s="591"/>
      <c r="AD275" s="642"/>
      <c r="AE275" s="642"/>
      <c r="AF275" s="752"/>
      <c r="AG275" s="642"/>
    </row>
    <row r="276" spans="1:33" s="143" customFormat="1" ht="11.1" customHeight="1">
      <c r="A276" s="1034"/>
      <c r="B276" s="127"/>
      <c r="C276" s="1041"/>
      <c r="D276" s="1156"/>
      <c r="E276" s="1156"/>
      <c r="F276" s="1"/>
      <c r="G276" s="1"/>
      <c r="H276" s="1"/>
      <c r="I276" s="1"/>
      <c r="J276" s="1"/>
      <c r="K276" s="1"/>
      <c r="L276" s="1"/>
      <c r="M276" s="1"/>
      <c r="N276" s="1"/>
      <c r="O276" s="1"/>
      <c r="P276" s="1"/>
      <c r="Q276" s="1"/>
      <c r="S276" s="130"/>
      <c r="T276" s="130"/>
      <c r="U276" s="130"/>
      <c r="V276" s="130"/>
      <c r="W276" s="130"/>
      <c r="X276" s="130"/>
      <c r="Y276" s="130"/>
      <c r="Z276" s="130"/>
      <c r="AA276" s="9"/>
      <c r="AB276" s="9"/>
      <c r="AC276" s="962"/>
      <c r="AD276" s="642"/>
      <c r="AE276" s="642"/>
      <c r="AF276" s="752"/>
      <c r="AG276" s="642"/>
    </row>
    <row r="277" spans="1:33" s="143" customFormat="1" ht="15" customHeight="1">
      <c r="A277" s="592"/>
      <c r="B277" s="122"/>
      <c r="C277" s="28"/>
      <c r="D277" s="22" t="s">
        <v>1512</v>
      </c>
      <c r="E277" s="121"/>
      <c r="F277" s="1"/>
      <c r="G277" s="1"/>
      <c r="H277" s="119"/>
      <c r="I277" s="119"/>
      <c r="J277" s="119"/>
      <c r="K277" s="119"/>
      <c r="L277" s="119"/>
      <c r="M277" s="119"/>
      <c r="N277" s="119"/>
      <c r="O277" s="119"/>
      <c r="P277" s="119"/>
      <c r="Q277" s="119"/>
      <c r="R277" s="171"/>
      <c r="S277" s="119"/>
      <c r="T277" s="131"/>
      <c r="U277" s="131"/>
      <c r="V277" s="131"/>
      <c r="W277" s="131"/>
      <c r="X277" s="131"/>
      <c r="Y277" s="131"/>
      <c r="Z277" s="131"/>
      <c r="AA277" s="14"/>
      <c r="AB277" s="14"/>
      <c r="AC277" s="636"/>
      <c r="AD277" s="642"/>
      <c r="AE277" s="642"/>
      <c r="AF277" s="752"/>
      <c r="AG277" s="642"/>
    </row>
    <row r="278" spans="1:33" s="143" customFormat="1" ht="13.5" customHeight="1">
      <c r="A278" s="592"/>
      <c r="B278" s="122"/>
      <c r="C278" s="28"/>
      <c r="D278" s="66" t="s">
        <v>1513</v>
      </c>
      <c r="E278" s="121"/>
      <c r="F278" s="1"/>
      <c r="G278" s="1"/>
      <c r="H278" s="119"/>
      <c r="I278" s="119"/>
      <c r="J278" s="119"/>
      <c r="K278" s="119"/>
      <c r="L278" s="119"/>
      <c r="M278" s="119"/>
      <c r="N278" s="119"/>
      <c r="O278" s="119"/>
      <c r="P278" s="119"/>
      <c r="Q278" s="119"/>
      <c r="R278" s="171"/>
      <c r="S278" s="130"/>
      <c r="T278" s="259"/>
      <c r="U278" s="259"/>
      <c r="V278" s="259"/>
      <c r="W278" s="259"/>
      <c r="X278" s="259"/>
      <c r="Y278" s="259"/>
      <c r="Z278" s="259"/>
      <c r="AA278" s="14"/>
      <c r="AB278" s="14"/>
      <c r="AC278" s="636"/>
      <c r="AD278" s="642"/>
      <c r="AE278" s="642"/>
      <c r="AF278" s="752"/>
      <c r="AG278" s="642"/>
    </row>
    <row r="279" spans="1:33" s="143" customFormat="1" ht="11.1" customHeight="1">
      <c r="A279" s="789"/>
      <c r="B279" s="263"/>
      <c r="C279" s="148"/>
      <c r="D279" s="174"/>
      <c r="E279" s="563"/>
      <c r="H279" s="171"/>
      <c r="I279" s="171"/>
      <c r="J279" s="171"/>
      <c r="K279" s="171"/>
      <c r="L279" s="171"/>
      <c r="M279" s="171"/>
      <c r="N279" s="171"/>
      <c r="O279" s="171"/>
      <c r="P279" s="171"/>
      <c r="Q279" s="171"/>
      <c r="R279" s="171"/>
      <c r="Z279" s="646"/>
      <c r="AA279" s="182"/>
      <c r="AB279" s="182"/>
      <c r="AC279" s="643"/>
      <c r="AD279" s="642"/>
      <c r="AE279" s="642"/>
      <c r="AF279" s="752"/>
      <c r="AG279" s="642"/>
    </row>
    <row r="280" spans="1:33" s="143" customFormat="1" ht="11.1" customHeight="1">
      <c r="A280" s="868"/>
      <c r="B280" s="169"/>
      <c r="C280" s="936"/>
      <c r="E280" s="172"/>
      <c r="F280" s="172"/>
      <c r="G280" s="172"/>
      <c r="H280" s="172"/>
      <c r="I280" s="172"/>
      <c r="J280" s="172"/>
      <c r="K280" s="172"/>
      <c r="L280" s="172"/>
      <c r="M280" s="172"/>
      <c r="N280" s="172"/>
      <c r="O280" s="172"/>
      <c r="P280" s="172"/>
      <c r="Q280" s="172"/>
      <c r="R280" s="172"/>
      <c r="S280" s="5677" t="s">
        <v>701</v>
      </c>
      <c r="T280" s="5677"/>
      <c r="U280" s="5677"/>
      <c r="V280" s="5677"/>
      <c r="W280" s="5677"/>
      <c r="X280" s="5677"/>
      <c r="Y280" s="5677"/>
      <c r="Z280" s="5677"/>
      <c r="AA280" s="5677"/>
      <c r="AB280" s="3647"/>
      <c r="AC280" s="858"/>
      <c r="AD280" s="642"/>
      <c r="AE280" s="642"/>
      <c r="AF280" s="752"/>
      <c r="AG280" s="642"/>
    </row>
    <row r="281" spans="1:33" s="143" customFormat="1" ht="15.6" customHeight="1">
      <c r="A281" s="1021"/>
      <c r="B281" s="1661"/>
      <c r="C281" s="1301"/>
      <c r="D281" s="1627"/>
      <c r="E281" s="1301"/>
      <c r="F281" s="1512"/>
      <c r="G281" s="1512"/>
      <c r="H281" s="1587"/>
      <c r="I281" s="1587"/>
      <c r="J281" s="1587"/>
      <c r="K281" s="1587"/>
      <c r="L281" s="1587"/>
      <c r="M281" s="1587"/>
      <c r="N281" s="1587"/>
      <c r="O281" s="1587"/>
      <c r="P281" s="1587"/>
      <c r="Q281" s="1587"/>
      <c r="R281" s="1587"/>
      <c r="S281" s="5638" t="s">
        <v>32</v>
      </c>
      <c r="T281" s="5638"/>
      <c r="U281" s="5638"/>
      <c r="V281" s="5638"/>
      <c r="W281" s="5638"/>
      <c r="X281" s="5638"/>
      <c r="Y281" s="5638"/>
      <c r="Z281" s="5638"/>
      <c r="AA281" s="5638"/>
      <c r="AB281" s="3649"/>
      <c r="AC281" s="171"/>
      <c r="AD281" s="642"/>
      <c r="AE281" s="642"/>
      <c r="AF281" s="642"/>
      <c r="AG281" s="642"/>
    </row>
    <row r="282" spans="1:33" s="143" customFormat="1" ht="11.1" customHeight="1">
      <c r="A282" s="868"/>
      <c r="B282" s="169"/>
      <c r="C282" s="936"/>
      <c r="E282" s="172"/>
      <c r="F282" s="172"/>
      <c r="G282" s="172"/>
      <c r="H282" s="172"/>
      <c r="I282" s="172"/>
      <c r="J282" s="172"/>
      <c r="K282" s="172"/>
      <c r="L282" s="172"/>
      <c r="M282" s="172"/>
      <c r="N282" s="172"/>
      <c r="O282" s="172"/>
      <c r="P282" s="172"/>
      <c r="Q282" s="172"/>
      <c r="R282" s="172"/>
      <c r="S282" s="749"/>
      <c r="T282" s="749"/>
      <c r="U282" s="749"/>
      <c r="V282" s="749"/>
      <c r="W282" s="749"/>
      <c r="X282" s="749"/>
      <c r="Y282" s="749"/>
      <c r="Z282" s="5718" t="s">
        <v>338</v>
      </c>
      <c r="AA282" s="5718"/>
      <c r="AB282" s="1527"/>
      <c r="AC282" s="858"/>
      <c r="AD282" s="642"/>
      <c r="AE282" s="642"/>
      <c r="AF282" s="752"/>
      <c r="AG282" s="642"/>
    </row>
    <row r="283" spans="1:33" s="143" customFormat="1" ht="11.1" customHeight="1">
      <c r="A283" s="250"/>
      <c r="B283" s="177">
        <v>9.33</v>
      </c>
      <c r="C283" s="170" t="s">
        <v>1114</v>
      </c>
      <c r="D283" s="170"/>
      <c r="E283" s="172"/>
      <c r="F283" s="170"/>
      <c r="G283" s="172"/>
      <c r="H283" s="172"/>
      <c r="I283" s="172"/>
      <c r="J283" s="172"/>
      <c r="K283" s="172"/>
      <c r="L283" s="172"/>
      <c r="M283" s="172"/>
      <c r="N283" s="172"/>
      <c r="O283" s="172"/>
      <c r="P283" s="172"/>
      <c r="Q283" s="172"/>
      <c r="R283" s="5634" t="s">
        <v>352</v>
      </c>
      <c r="S283" s="5723"/>
      <c r="T283" s="5696"/>
      <c r="U283" s="5696"/>
      <c r="V283" s="5696"/>
      <c r="W283" s="5696"/>
      <c r="X283" s="5696"/>
      <c r="Y283" s="5696"/>
      <c r="Z283" s="5696"/>
      <c r="AA283" s="5724"/>
      <c r="AB283" s="1626"/>
      <c r="AC283" s="643"/>
      <c r="AD283" s="642"/>
      <c r="AE283" s="642"/>
      <c r="AF283" s="752"/>
      <c r="AG283" s="642"/>
    </row>
    <row r="284" spans="1:33" s="143" customFormat="1" ht="11.1" customHeight="1">
      <c r="A284" s="250"/>
      <c r="B284" s="176"/>
      <c r="C284" s="174" t="s">
        <v>1115</v>
      </c>
      <c r="D284" s="172"/>
      <c r="E284" s="172"/>
      <c r="F284" s="174"/>
      <c r="G284" s="172"/>
      <c r="H284" s="172"/>
      <c r="I284" s="172"/>
      <c r="J284" s="172"/>
      <c r="K284" s="172"/>
      <c r="L284" s="172"/>
      <c r="M284" s="172"/>
      <c r="N284" s="172"/>
      <c r="O284" s="172"/>
      <c r="P284" s="172"/>
      <c r="Q284" s="172"/>
      <c r="R284" s="5634"/>
      <c r="S284" s="5698"/>
      <c r="T284" s="5699"/>
      <c r="U284" s="5699"/>
      <c r="V284" s="5699"/>
      <c r="W284" s="5699"/>
      <c r="X284" s="5699"/>
      <c r="Y284" s="5699"/>
      <c r="Z284" s="5699"/>
      <c r="AA284" s="5700"/>
      <c r="AB284" s="1626"/>
      <c r="AC284" s="643"/>
      <c r="AD284" s="642"/>
      <c r="AE284" s="642"/>
      <c r="AF284" s="752"/>
      <c r="AG284" s="642"/>
    </row>
    <row r="285" spans="1:33" s="143" customFormat="1" ht="18" customHeight="1">
      <c r="A285" s="728"/>
      <c r="B285" s="707"/>
      <c r="C285" s="5708"/>
      <c r="D285" s="5708"/>
      <c r="E285" s="5708"/>
      <c r="F285" s="5708"/>
      <c r="G285" s="5708"/>
      <c r="H285" s="5708"/>
      <c r="I285" s="5708"/>
      <c r="J285" s="5708"/>
      <c r="K285" s="5708"/>
      <c r="L285" s="5708"/>
      <c r="M285" s="5708"/>
      <c r="N285" s="5708"/>
      <c r="O285" s="5708"/>
      <c r="P285" s="5708"/>
      <c r="Q285" s="757"/>
      <c r="R285" s="757"/>
      <c r="S285" s="758"/>
      <c r="T285" s="758"/>
      <c r="U285" s="758"/>
      <c r="V285" s="758"/>
      <c r="W285" s="758"/>
      <c r="X285" s="758"/>
      <c r="Y285" s="731"/>
      <c r="Z285" s="731"/>
      <c r="AA285" s="731"/>
      <c r="AB285" s="731"/>
      <c r="AC285" s="786"/>
      <c r="AD285" s="642"/>
      <c r="AE285" s="642"/>
      <c r="AF285" s="752"/>
      <c r="AG285" s="642"/>
    </row>
    <row r="286" spans="1:33" s="143" customFormat="1" ht="18" customHeight="1">
      <c r="A286" s="940"/>
      <c r="B286" s="707"/>
      <c r="C286" s="757"/>
      <c r="D286" s="757"/>
      <c r="E286" s="757"/>
      <c r="F286" s="757"/>
      <c r="G286" s="757"/>
      <c r="H286" s="757"/>
      <c r="I286" s="757"/>
      <c r="J286" s="757"/>
      <c r="K286" s="757"/>
      <c r="L286" s="757"/>
      <c r="M286" s="757"/>
      <c r="N286" s="757"/>
      <c r="O286" s="757"/>
      <c r="P286" s="757"/>
      <c r="Q286" s="757"/>
      <c r="R286" s="757"/>
      <c r="S286" s="758"/>
      <c r="T286" s="758"/>
      <c r="U286" s="758"/>
      <c r="V286" s="758"/>
      <c r="W286" s="758"/>
      <c r="X286" s="758"/>
      <c r="Y286" s="731"/>
      <c r="Z286" s="731"/>
      <c r="AA286" s="731"/>
      <c r="AB286" s="731"/>
      <c r="AC286" s="941"/>
      <c r="AD286" s="642"/>
      <c r="AE286" s="642"/>
      <c r="AF286" s="752"/>
      <c r="AG286" s="642"/>
    </row>
    <row r="287" spans="1:33" s="143" customFormat="1" ht="11.1" customHeight="1">
      <c r="A287" s="2198"/>
      <c r="B287" s="2205"/>
      <c r="C287" s="2197"/>
      <c r="D287" s="2206"/>
      <c r="E287" s="2206"/>
      <c r="F287" s="2193"/>
      <c r="G287" s="2193"/>
      <c r="H287" s="2193"/>
      <c r="I287" s="2193"/>
      <c r="J287" s="2193"/>
      <c r="K287" s="2193"/>
      <c r="L287" s="2193"/>
      <c r="M287" s="2193"/>
      <c r="N287" s="2193"/>
      <c r="O287" s="2193"/>
      <c r="P287" s="2193"/>
      <c r="Q287" s="2193"/>
      <c r="R287" s="2193"/>
      <c r="S287" s="2193"/>
      <c r="T287" s="2193"/>
      <c r="U287" s="2193"/>
      <c r="V287" s="1984"/>
      <c r="W287" s="2193"/>
      <c r="X287" s="2193"/>
      <c r="Y287" s="2193"/>
      <c r="Z287" s="2193"/>
      <c r="AA287" s="2193"/>
      <c r="AB287" s="2193"/>
      <c r="AC287" s="2296"/>
      <c r="AD287" s="642"/>
      <c r="AE287" s="642"/>
      <c r="AF287" s="752"/>
      <c r="AG287" s="642"/>
    </row>
    <row r="288" spans="1:33" s="143" customFormat="1" ht="11.1" customHeight="1">
      <c r="A288" s="2203"/>
      <c r="B288" s="2271"/>
      <c r="C288" s="2271" t="s">
        <v>1732</v>
      </c>
      <c r="D288" s="2192" t="s">
        <v>1744</v>
      </c>
      <c r="E288" s="2206"/>
      <c r="F288" s="2193"/>
      <c r="G288" s="2197"/>
      <c r="H288" s="2192"/>
      <c r="I288" s="2209"/>
      <c r="J288" s="2197"/>
      <c r="K288" s="2197"/>
      <c r="L288" s="2197"/>
      <c r="M288" s="2197"/>
      <c r="N288" s="2197"/>
      <c r="O288" s="2197"/>
      <c r="P288" s="2197"/>
      <c r="Q288" s="2197"/>
      <c r="R288" s="2197"/>
      <c r="S288" s="2197"/>
      <c r="T288" s="2197"/>
      <c r="U288" s="2197"/>
      <c r="V288" s="2210"/>
      <c r="W288" s="2211"/>
      <c r="X288" s="2211"/>
      <c r="Y288" s="2211"/>
      <c r="Z288" s="2211"/>
      <c r="AA288" s="2211"/>
      <c r="AB288" s="2211"/>
      <c r="AC288" s="2212"/>
      <c r="AD288" s="642"/>
      <c r="AE288" s="642"/>
      <c r="AF288" s="752"/>
      <c r="AG288" s="642"/>
    </row>
    <row r="289" spans="1:33" s="143" customFormat="1" ht="11.1" customHeight="1">
      <c r="A289" s="2203"/>
      <c r="B289" s="2278"/>
      <c r="C289" s="2278" t="s">
        <v>1733</v>
      </c>
      <c r="D289" s="2196" t="s">
        <v>1745</v>
      </c>
      <c r="E289" s="2199"/>
      <c r="F289" s="2195"/>
      <c r="G289" s="2196"/>
      <c r="H289" s="2196"/>
      <c r="I289" s="2200"/>
      <c r="J289" s="2197"/>
      <c r="K289" s="2197"/>
      <c r="L289" s="2197"/>
      <c r="M289" s="2197"/>
      <c r="N289" s="2197"/>
      <c r="O289" s="2197"/>
      <c r="P289" s="2197"/>
      <c r="Q289" s="2197"/>
      <c r="R289" s="2197"/>
      <c r="S289" s="2197"/>
      <c r="T289" s="2197"/>
      <c r="U289" s="2197"/>
      <c r="V289" s="2201"/>
      <c r="W289" s="2202"/>
      <c r="X289" s="2202"/>
      <c r="Y289" s="2202"/>
      <c r="Z289" s="2202"/>
      <c r="AA289" s="2202"/>
      <c r="AB289" s="2202"/>
      <c r="AC289" s="2219"/>
      <c r="AD289" s="642"/>
      <c r="AE289" s="642"/>
      <c r="AF289" s="752"/>
      <c r="AG289" s="642"/>
    </row>
    <row r="290" spans="1:33" s="143" customFormat="1" ht="11.1" customHeight="1">
      <c r="A290" s="3061"/>
      <c r="B290" s="3070"/>
      <c r="C290" s="3070"/>
      <c r="D290" s="3071"/>
      <c r="E290" s="3072"/>
      <c r="F290" s="3073"/>
      <c r="G290" s="3071"/>
      <c r="H290" s="3071"/>
      <c r="I290" s="3074"/>
      <c r="J290" s="3075"/>
      <c r="K290" s="3075"/>
      <c r="L290" s="3075"/>
      <c r="M290" s="3075"/>
      <c r="N290" s="3075"/>
      <c r="O290" s="3075"/>
      <c r="P290" s="3075"/>
      <c r="Q290" s="3075"/>
      <c r="R290" s="3075"/>
      <c r="S290" s="3075"/>
      <c r="T290" s="3075"/>
      <c r="U290" s="3075"/>
      <c r="V290" s="3076"/>
      <c r="W290" s="3077"/>
      <c r="X290" s="3077"/>
      <c r="Y290" s="3077"/>
      <c r="Z290" s="3077"/>
      <c r="AA290" s="3077"/>
      <c r="AB290" s="3775"/>
      <c r="AC290" s="3078"/>
      <c r="AD290" s="642"/>
      <c r="AE290" s="642"/>
      <c r="AF290" s="752"/>
      <c r="AG290" s="642"/>
    </row>
    <row r="291" spans="1:33" s="143" customFormat="1" ht="11.1" customHeight="1">
      <c r="A291" s="1021"/>
      <c r="B291" s="169"/>
      <c r="C291" s="936"/>
      <c r="E291" s="172"/>
      <c r="F291" s="172"/>
      <c r="G291" s="172"/>
      <c r="H291" s="172"/>
      <c r="I291" s="172"/>
      <c r="J291" s="172"/>
      <c r="K291" s="172"/>
      <c r="L291" s="172"/>
      <c r="M291" s="172"/>
      <c r="N291" s="172"/>
      <c r="O291" s="172"/>
      <c r="P291" s="172"/>
      <c r="Q291" s="172"/>
      <c r="R291" s="172"/>
      <c r="AC291" s="1111"/>
      <c r="AD291" s="642"/>
      <c r="AE291" s="642"/>
      <c r="AF291" s="752"/>
      <c r="AG291" s="642"/>
    </row>
    <row r="292" spans="1:33" s="143" customFormat="1" ht="11.1" customHeight="1">
      <c r="A292" s="1021"/>
      <c r="B292" s="169"/>
      <c r="C292" s="936"/>
      <c r="E292" s="172"/>
      <c r="F292" s="172"/>
      <c r="G292" s="172"/>
      <c r="H292" s="172"/>
      <c r="I292" s="172"/>
      <c r="J292" s="172"/>
      <c r="K292" s="172"/>
      <c r="L292" s="172"/>
      <c r="M292" s="172"/>
      <c r="N292" s="172"/>
      <c r="O292" s="172"/>
      <c r="P292" s="172"/>
      <c r="Q292" s="172"/>
      <c r="R292" s="172"/>
      <c r="AC292" s="1111"/>
      <c r="AD292" s="642"/>
      <c r="AE292" s="642"/>
      <c r="AF292" s="752"/>
      <c r="AG292" s="642"/>
    </row>
    <row r="293" spans="1:33" s="143" customFormat="1" ht="11.1" customHeight="1">
      <c r="A293" s="250"/>
      <c r="B293" s="177">
        <v>9.34</v>
      </c>
      <c r="C293" s="170" t="s">
        <v>1146</v>
      </c>
      <c r="D293" s="181"/>
      <c r="E293" s="174"/>
      <c r="F293" s="174"/>
      <c r="G293" s="172"/>
      <c r="H293" s="181"/>
      <c r="I293" s="181"/>
      <c r="J293" s="181"/>
      <c r="K293" s="181"/>
      <c r="L293" s="181"/>
      <c r="M293" s="181"/>
      <c r="N293" s="181"/>
      <c r="O293" s="181"/>
      <c r="P293" s="181"/>
      <c r="Q293" s="181"/>
      <c r="R293" s="260"/>
      <c r="AC293" s="719"/>
      <c r="AD293" s="642"/>
      <c r="AE293" s="642"/>
      <c r="AF293" s="642"/>
      <c r="AG293" s="642"/>
    </row>
    <row r="294" spans="1:33" s="143" customFormat="1" ht="11.1" customHeight="1">
      <c r="A294" s="250"/>
      <c r="B294" s="176"/>
      <c r="C294" s="174" t="s">
        <v>1147</v>
      </c>
      <c r="D294" s="181"/>
      <c r="E294" s="174"/>
      <c r="F294" s="174"/>
      <c r="G294" s="172"/>
      <c r="H294" s="181"/>
      <c r="I294" s="181"/>
      <c r="J294" s="181"/>
      <c r="K294" s="181"/>
      <c r="L294" s="181"/>
      <c r="M294" s="181"/>
      <c r="N294" s="181"/>
      <c r="O294" s="181"/>
      <c r="P294" s="181"/>
      <c r="Q294" s="181"/>
      <c r="R294" s="260"/>
      <c r="AC294" s="719"/>
      <c r="AD294" s="642"/>
      <c r="AE294" s="642"/>
      <c r="AF294" s="642"/>
      <c r="AG294" s="642"/>
    </row>
    <row r="295" spans="1:33" s="143" customFormat="1" ht="10.8">
      <c r="A295" s="645"/>
      <c r="B295" s="176"/>
      <c r="C295" s="174"/>
      <c r="D295" s="181"/>
      <c r="E295" s="174"/>
      <c r="F295" s="174"/>
      <c r="G295" s="172"/>
      <c r="H295" s="181"/>
      <c r="I295" s="181"/>
      <c r="J295" s="181"/>
      <c r="K295" s="181"/>
      <c r="L295" s="181"/>
      <c r="M295" s="181"/>
      <c r="N295" s="181"/>
      <c r="O295" s="181"/>
      <c r="P295" s="181"/>
      <c r="Q295" s="181"/>
      <c r="R295" s="1622"/>
      <c r="S295" s="1625"/>
      <c r="T295" s="1625"/>
      <c r="U295" s="1625"/>
      <c r="V295" s="1625"/>
      <c r="W295" s="1625"/>
      <c r="X295" s="1625"/>
      <c r="Y295" s="1625"/>
      <c r="Z295" s="5794" t="s">
        <v>338</v>
      </c>
      <c r="AA295" s="5794"/>
      <c r="AB295" s="1527"/>
      <c r="AC295" s="643"/>
      <c r="AD295" s="642"/>
      <c r="AE295" s="642"/>
      <c r="AF295" s="642"/>
      <c r="AG295" s="642"/>
    </row>
    <row r="296" spans="1:33" s="143" customFormat="1" ht="11.1" customHeight="1">
      <c r="A296" s="645"/>
      <c r="B296" s="176"/>
      <c r="C296" s="1623" t="s">
        <v>29</v>
      </c>
      <c r="D296" s="170" t="s">
        <v>1595</v>
      </c>
      <c r="F296" s="148"/>
      <c r="G296" s="172"/>
      <c r="H296" s="172"/>
      <c r="I296" s="172"/>
      <c r="J296" s="172"/>
      <c r="K296" s="172"/>
      <c r="L296" s="172"/>
      <c r="M296" s="172"/>
      <c r="N296" s="172"/>
      <c r="O296" s="172"/>
      <c r="P296" s="172"/>
      <c r="Q296" s="172"/>
      <c r="R296" s="5795" t="s">
        <v>340</v>
      </c>
      <c r="S296" s="5710"/>
      <c r="T296" s="5711"/>
      <c r="U296" s="5711"/>
      <c r="V296" s="5711"/>
      <c r="W296" s="5711"/>
      <c r="X296" s="5711"/>
      <c r="Y296" s="5711"/>
      <c r="Z296" s="5711"/>
      <c r="AA296" s="5712"/>
      <c r="AB296" s="3776"/>
      <c r="AC296" s="643"/>
      <c r="AD296" s="642"/>
      <c r="AE296" s="642"/>
      <c r="AF296" s="642"/>
      <c r="AG296" s="642"/>
    </row>
    <row r="297" spans="1:33" s="143" customFormat="1" ht="11.1" customHeight="1">
      <c r="A297" s="645"/>
      <c r="B297" s="176"/>
      <c r="D297" s="174" t="s">
        <v>1596</v>
      </c>
      <c r="F297" s="148"/>
      <c r="G297" s="172"/>
      <c r="H297" s="172"/>
      <c r="I297" s="172"/>
      <c r="J297" s="172"/>
      <c r="K297" s="172"/>
      <c r="L297" s="172"/>
      <c r="M297" s="172"/>
      <c r="N297" s="172"/>
      <c r="O297" s="172"/>
      <c r="P297" s="172" t="s">
        <v>88</v>
      </c>
      <c r="Q297" s="172"/>
      <c r="R297" s="5796"/>
      <c r="S297" s="5713"/>
      <c r="T297" s="5714"/>
      <c r="U297" s="5714"/>
      <c r="V297" s="5714"/>
      <c r="W297" s="5714"/>
      <c r="X297" s="5714"/>
      <c r="Y297" s="5714"/>
      <c r="Z297" s="5714"/>
      <c r="AA297" s="5715"/>
      <c r="AB297" s="3776"/>
      <c r="AC297" s="643"/>
      <c r="AD297" s="642"/>
      <c r="AE297" s="642"/>
      <c r="AF297" s="642"/>
      <c r="AG297" s="642"/>
    </row>
    <row r="298" spans="1:33" s="143" customFormat="1" ht="11.1" customHeight="1">
      <c r="A298" s="645"/>
      <c r="B298" s="176"/>
      <c r="D298" s="181"/>
      <c r="E298" s="181"/>
      <c r="F298" s="172"/>
      <c r="G298" s="181"/>
      <c r="H298" s="172"/>
      <c r="I298" s="172"/>
      <c r="J298" s="172"/>
      <c r="K298" s="172"/>
      <c r="L298" s="172"/>
      <c r="M298" s="172"/>
      <c r="N298" s="172"/>
      <c r="O298" s="172"/>
      <c r="P298" s="172"/>
      <c r="Q298" s="172"/>
      <c r="R298" s="185"/>
      <c r="S298" s="755"/>
      <c r="T298" s="756"/>
      <c r="U298" s="756"/>
      <c r="V298" s="756"/>
      <c r="W298" s="755"/>
      <c r="X298" s="755"/>
      <c r="Y298" s="755"/>
      <c r="Z298" s="253"/>
      <c r="AA298" s="253"/>
      <c r="AB298" s="253"/>
      <c r="AC298" s="643"/>
      <c r="AD298" s="642"/>
      <c r="AE298" s="642"/>
      <c r="AF298" s="642"/>
      <c r="AG298" s="642"/>
    </row>
    <row r="299" spans="1:33" s="143" customFormat="1" ht="10.8">
      <c r="A299" s="645"/>
      <c r="B299" s="176"/>
      <c r="C299" s="174"/>
      <c r="D299" s="181"/>
      <c r="E299" s="174"/>
      <c r="F299" s="174"/>
      <c r="G299" s="172"/>
      <c r="H299" s="181"/>
      <c r="I299" s="181"/>
      <c r="J299" s="181"/>
      <c r="K299" s="181"/>
      <c r="L299" s="181"/>
      <c r="M299" s="181"/>
      <c r="N299" s="181"/>
      <c r="O299" s="181"/>
      <c r="P299" s="181"/>
      <c r="Q299" s="181"/>
      <c r="R299" s="1662"/>
      <c r="S299" s="1625"/>
      <c r="T299" s="1625"/>
      <c r="U299" s="1625"/>
      <c r="V299" s="1625"/>
      <c r="W299" s="1625"/>
      <c r="X299" s="1625"/>
      <c r="Y299" s="1625"/>
      <c r="Z299" s="5794"/>
      <c r="AA299" s="5794"/>
      <c r="AB299" s="1527"/>
      <c r="AC299" s="643"/>
      <c r="AD299" s="642"/>
      <c r="AE299" s="642"/>
      <c r="AF299" s="642"/>
      <c r="AG299" s="642"/>
    </row>
    <row r="300" spans="1:33" s="143" customFormat="1" ht="11.1" customHeight="1">
      <c r="A300" s="645"/>
      <c r="B300" s="176"/>
      <c r="C300" s="1623" t="s">
        <v>30</v>
      </c>
      <c r="D300" s="170" t="s">
        <v>1746</v>
      </c>
      <c r="F300" s="148"/>
      <c r="G300" s="172"/>
      <c r="H300" s="172"/>
      <c r="I300" s="172"/>
      <c r="J300" s="172"/>
      <c r="K300" s="172"/>
      <c r="L300" s="172"/>
      <c r="M300" s="172"/>
      <c r="N300" s="172"/>
      <c r="O300" s="172"/>
      <c r="P300" s="172"/>
      <c r="Q300" s="172"/>
      <c r="R300" s="5795" t="s">
        <v>351</v>
      </c>
      <c r="S300" s="5710"/>
      <c r="T300" s="5711"/>
      <c r="U300" s="5711"/>
      <c r="V300" s="5711"/>
      <c r="W300" s="5711"/>
      <c r="X300" s="5711"/>
      <c r="Y300" s="5711"/>
      <c r="Z300" s="5711"/>
      <c r="AA300" s="5712"/>
      <c r="AB300" s="3776"/>
      <c r="AC300" s="643"/>
      <c r="AD300" s="642"/>
      <c r="AE300" s="642"/>
      <c r="AF300" s="642"/>
      <c r="AG300" s="642"/>
    </row>
    <row r="301" spans="1:33" s="143" customFormat="1" ht="11.1" customHeight="1">
      <c r="A301" s="645"/>
      <c r="B301" s="176"/>
      <c r="D301" s="174" t="s">
        <v>1747</v>
      </c>
      <c r="F301" s="148"/>
      <c r="G301" s="172"/>
      <c r="H301" s="172"/>
      <c r="I301" s="172"/>
      <c r="J301" s="172"/>
      <c r="K301" s="172"/>
      <c r="L301" s="172"/>
      <c r="M301" s="172"/>
      <c r="N301" s="172"/>
      <c r="O301" s="172"/>
      <c r="P301" s="172" t="s">
        <v>88</v>
      </c>
      <c r="Q301" s="172"/>
      <c r="R301" s="5796"/>
      <c r="S301" s="5713"/>
      <c r="T301" s="5714"/>
      <c r="U301" s="5714"/>
      <c r="V301" s="5714"/>
      <c r="W301" s="5714"/>
      <c r="X301" s="5714"/>
      <c r="Y301" s="5714"/>
      <c r="Z301" s="5714"/>
      <c r="AA301" s="5715"/>
      <c r="AB301" s="3776"/>
      <c r="AC301" s="643"/>
      <c r="AD301" s="642"/>
      <c r="AE301" s="642"/>
      <c r="AF301" s="642"/>
      <c r="AG301" s="642"/>
    </row>
    <row r="302" spans="1:33" s="143" customFormat="1" ht="11.1" customHeight="1">
      <c r="A302" s="645"/>
      <c r="B302" s="1542"/>
      <c r="C302" s="1543"/>
      <c r="D302" s="171"/>
      <c r="E302" s="171"/>
      <c r="F302" s="1542"/>
      <c r="G302" s="1542"/>
      <c r="H302" s="171"/>
      <c r="I302" s="171"/>
      <c r="J302" s="171"/>
      <c r="K302" s="171"/>
      <c r="L302" s="171"/>
      <c r="M302" s="171"/>
      <c r="N302" s="171"/>
      <c r="O302" s="171"/>
      <c r="P302" s="171"/>
      <c r="Q302" s="171"/>
      <c r="R302" s="1543"/>
      <c r="S302" s="1543"/>
      <c r="T302" s="1543"/>
      <c r="U302" s="1543"/>
      <c r="V302" s="1543"/>
      <c r="W302" s="1543"/>
      <c r="X302" s="1543"/>
      <c r="Y302" s="1543"/>
      <c r="Z302" s="1543"/>
      <c r="AA302" s="1543"/>
      <c r="AB302" s="1543"/>
      <c r="AC302" s="1544"/>
      <c r="AD302" s="642"/>
      <c r="AE302" s="642"/>
      <c r="AF302" s="642"/>
      <c r="AG302" s="642"/>
    </row>
    <row r="303" spans="1:33" s="143" customFormat="1" ht="10.8">
      <c r="A303" s="645"/>
      <c r="B303" s="1542"/>
      <c r="C303" s="1545"/>
      <c r="D303" s="2300"/>
      <c r="E303" s="2301"/>
      <c r="F303" s="2301"/>
      <c r="G303" s="2302"/>
      <c r="H303" s="2303"/>
      <c r="I303" s="2303"/>
      <c r="J303" s="2303"/>
      <c r="K303" s="2303"/>
      <c r="L303" s="2303"/>
      <c r="M303" s="2303"/>
      <c r="N303" s="2303"/>
      <c r="O303" s="2303"/>
      <c r="P303" s="2303"/>
      <c r="Q303" s="2303"/>
      <c r="R303" s="2304"/>
      <c r="S303" s="2305"/>
      <c r="T303" s="2305"/>
      <c r="U303" s="2305"/>
      <c r="V303" s="2305"/>
      <c r="W303" s="2305"/>
      <c r="X303" s="2305"/>
      <c r="Y303" s="2305"/>
      <c r="Z303" s="2306"/>
      <c r="AA303" s="1528"/>
      <c r="AB303" s="1528"/>
      <c r="AC303" s="1544"/>
      <c r="AD303" s="642"/>
      <c r="AE303" s="642"/>
      <c r="AF303" s="642"/>
      <c r="AG303" s="642"/>
    </row>
    <row r="304" spans="1:33" s="143" customFormat="1" ht="15" customHeight="1">
      <c r="A304" s="645"/>
      <c r="B304" s="1542"/>
      <c r="C304" s="1536"/>
      <c r="D304" s="2307"/>
      <c r="E304" s="2054" t="s">
        <v>1748</v>
      </c>
      <c r="F304" s="1872"/>
      <c r="G304" s="2308"/>
      <c r="H304" s="2308"/>
      <c r="I304" s="2308"/>
      <c r="J304" s="2308"/>
      <c r="K304" s="2308"/>
      <c r="L304" s="2308"/>
      <c r="M304" s="2308"/>
      <c r="N304" s="2308"/>
      <c r="O304" s="2308"/>
      <c r="P304" s="2308"/>
      <c r="Q304" s="2308"/>
      <c r="R304" s="2309"/>
      <c r="S304" s="2310"/>
      <c r="T304" s="2310"/>
      <c r="U304" s="2310"/>
      <c r="V304" s="2310"/>
      <c r="W304" s="2310"/>
      <c r="X304" s="2310"/>
      <c r="Y304" s="2310"/>
      <c r="Z304" s="2311"/>
      <c r="AA304" s="1626"/>
      <c r="AB304" s="1626"/>
      <c r="AC304" s="1544"/>
      <c r="AD304" s="642"/>
      <c r="AE304" s="642"/>
      <c r="AF304" s="642"/>
      <c r="AG304" s="642"/>
    </row>
    <row r="305" spans="1:33" s="143" customFormat="1" ht="11.1" customHeight="1">
      <c r="A305" s="645"/>
      <c r="B305" s="1542"/>
      <c r="C305" s="1543"/>
      <c r="D305" s="2232"/>
      <c r="E305" s="2011" t="s">
        <v>1598</v>
      </c>
      <c r="F305" s="2308"/>
      <c r="G305" s="2308"/>
      <c r="H305" s="2233"/>
      <c r="I305" s="2233"/>
      <c r="J305" s="2233"/>
      <c r="K305" s="2233"/>
      <c r="L305" s="2233"/>
      <c r="M305" s="2233"/>
      <c r="N305" s="2233"/>
      <c r="O305" s="2233"/>
      <c r="P305" s="2233"/>
      <c r="Q305" s="2233"/>
      <c r="R305" s="2312"/>
      <c r="S305" s="2312"/>
      <c r="T305" s="2312"/>
      <c r="U305" s="2312"/>
      <c r="V305" s="2312"/>
      <c r="W305" s="2312"/>
      <c r="X305" s="2312"/>
      <c r="Y305" s="2312"/>
      <c r="Z305" s="2313"/>
      <c r="AA305" s="1543"/>
      <c r="AB305" s="1543"/>
      <c r="AC305" s="1544"/>
      <c r="AD305" s="642"/>
      <c r="AE305" s="642"/>
      <c r="AF305" s="642"/>
      <c r="AG305" s="642"/>
    </row>
    <row r="306" spans="1:33" s="143" customFormat="1" ht="10.8">
      <c r="A306" s="645"/>
      <c r="B306" s="1542"/>
      <c r="C306" s="1545"/>
      <c r="D306" s="2240"/>
      <c r="E306" s="2314" t="s">
        <v>1599</v>
      </c>
      <c r="F306" s="2315"/>
      <c r="G306" s="2308"/>
      <c r="H306" s="2216"/>
      <c r="I306" s="2216"/>
      <c r="J306" s="2216"/>
      <c r="K306" s="2216"/>
      <c r="L306" s="2216"/>
      <c r="M306" s="2216"/>
      <c r="N306" s="2216"/>
      <c r="O306" s="2216"/>
      <c r="P306" s="2216"/>
      <c r="Q306" s="2216"/>
      <c r="R306" s="2309"/>
      <c r="S306" s="2316"/>
      <c r="T306" s="2316"/>
      <c r="U306" s="2316"/>
      <c r="V306" s="2316"/>
      <c r="W306" s="2316"/>
      <c r="X306" s="2316"/>
      <c r="Y306" s="2316"/>
      <c r="Z306" s="2317"/>
      <c r="AA306" s="1528"/>
      <c r="AB306" s="1528"/>
      <c r="AC306" s="1544"/>
      <c r="AD306" s="642"/>
      <c r="AE306" s="642"/>
      <c r="AF306" s="642"/>
      <c r="AG306" s="642"/>
    </row>
    <row r="307" spans="1:33" s="143" customFormat="1" ht="11.1" customHeight="1">
      <c r="A307" s="645"/>
      <c r="B307" s="1542"/>
      <c r="C307" s="1536"/>
      <c r="D307" s="2307"/>
      <c r="E307" s="2318" t="s">
        <v>1600</v>
      </c>
      <c r="F307" s="1872"/>
      <c r="G307" s="2308"/>
      <c r="H307" s="2308"/>
      <c r="I307" s="2308"/>
      <c r="J307" s="2308"/>
      <c r="K307" s="2308"/>
      <c r="L307" s="2308"/>
      <c r="M307" s="2308"/>
      <c r="N307" s="2308"/>
      <c r="O307" s="2308"/>
      <c r="P307" s="2308"/>
      <c r="Q307" s="2308"/>
      <c r="R307" s="2309"/>
      <c r="S307" s="2310"/>
      <c r="T307" s="2310"/>
      <c r="U307" s="2310"/>
      <c r="V307" s="2310"/>
      <c r="W307" s="2310"/>
      <c r="X307" s="2310"/>
      <c r="Y307" s="2310"/>
      <c r="Z307" s="2311"/>
      <c r="AA307" s="1626"/>
      <c r="AB307" s="1626"/>
      <c r="AC307" s="1544"/>
      <c r="AD307" s="642"/>
      <c r="AE307" s="642"/>
      <c r="AF307" s="642"/>
      <c r="AG307" s="642"/>
    </row>
    <row r="308" spans="1:33" s="143" customFormat="1" ht="11.1" customHeight="1">
      <c r="A308" s="645"/>
      <c r="B308" s="1542"/>
      <c r="C308" s="1543"/>
      <c r="D308" s="2319"/>
      <c r="E308" s="2318" t="s">
        <v>1601</v>
      </c>
      <c r="F308" s="1872"/>
      <c r="G308" s="2308"/>
      <c r="H308" s="2308"/>
      <c r="I308" s="2308"/>
      <c r="J308" s="2308"/>
      <c r="K308" s="2308"/>
      <c r="L308" s="2308"/>
      <c r="M308" s="2308"/>
      <c r="N308" s="2308"/>
      <c r="O308" s="2308"/>
      <c r="P308" s="2308" t="s">
        <v>88</v>
      </c>
      <c r="Q308" s="2308"/>
      <c r="R308" s="2309"/>
      <c r="S308" s="2310"/>
      <c r="T308" s="2310"/>
      <c r="U308" s="2310"/>
      <c r="V308" s="2310"/>
      <c r="W308" s="2310"/>
      <c r="X308" s="2310"/>
      <c r="Y308" s="2310"/>
      <c r="Z308" s="2311"/>
      <c r="AA308" s="1626"/>
      <c r="AB308" s="1626"/>
      <c r="AC308" s="1544"/>
      <c r="AD308" s="642"/>
      <c r="AE308" s="642"/>
      <c r="AF308" s="642"/>
      <c r="AG308" s="642"/>
    </row>
    <row r="309" spans="1:33" s="143" customFormat="1" ht="11.1" customHeight="1">
      <c r="A309" s="645"/>
      <c r="B309" s="1542"/>
      <c r="C309" s="1536"/>
      <c r="D309" s="2320"/>
      <c r="E309" s="2321"/>
      <c r="F309" s="2322"/>
      <c r="G309" s="2323"/>
      <c r="H309" s="2323"/>
      <c r="I309" s="2323"/>
      <c r="J309" s="2323"/>
      <c r="K309" s="2323"/>
      <c r="L309" s="2323"/>
      <c r="M309" s="2323"/>
      <c r="N309" s="2323"/>
      <c r="O309" s="2323"/>
      <c r="P309" s="2323"/>
      <c r="Q309" s="2323"/>
      <c r="R309" s="2324"/>
      <c r="S309" s="2325"/>
      <c r="T309" s="2325"/>
      <c r="U309" s="2325"/>
      <c r="V309" s="2325"/>
      <c r="W309" s="2325"/>
      <c r="X309" s="2325"/>
      <c r="Y309" s="2325"/>
      <c r="Z309" s="2326"/>
      <c r="AA309" s="1626"/>
      <c r="AB309" s="1626"/>
      <c r="AC309" s="1544"/>
      <c r="AD309" s="642"/>
      <c r="AE309" s="642"/>
      <c r="AF309" s="642"/>
      <c r="AG309" s="642"/>
    </row>
    <row r="310" spans="1:33" s="143" customFormat="1" ht="11.1" customHeight="1">
      <c r="A310" s="1021"/>
      <c r="B310" s="169"/>
      <c r="C310" s="936"/>
      <c r="E310" s="172"/>
      <c r="F310" s="172"/>
      <c r="G310" s="172"/>
      <c r="H310" s="172"/>
      <c r="I310" s="172"/>
      <c r="J310" s="172"/>
      <c r="K310" s="172"/>
      <c r="L310" s="172"/>
      <c r="M310" s="172"/>
      <c r="N310" s="172"/>
      <c r="O310" s="172"/>
      <c r="P310" s="172"/>
      <c r="Q310" s="172"/>
      <c r="R310" s="172"/>
      <c r="S310" s="749"/>
      <c r="T310" s="749"/>
      <c r="U310" s="749"/>
      <c r="V310" s="749"/>
      <c r="W310" s="749"/>
      <c r="X310" s="749"/>
      <c r="Y310" s="749"/>
      <c r="Z310" s="749"/>
      <c r="AA310" s="749"/>
      <c r="AB310" s="749"/>
      <c r="AC310" s="1111"/>
      <c r="AD310" s="642"/>
      <c r="AE310" s="642"/>
      <c r="AF310" s="752"/>
      <c r="AG310" s="642"/>
    </row>
    <row r="311" spans="1:33" s="143" customFormat="1" ht="11.1" customHeight="1">
      <c r="A311" s="2774"/>
      <c r="B311" s="1667"/>
      <c r="C311" s="1668"/>
      <c r="D311" s="1519"/>
      <c r="E311" s="1660"/>
      <c r="F311" s="1660"/>
      <c r="G311" s="1660"/>
      <c r="H311" s="1660"/>
      <c r="I311" s="1660"/>
      <c r="J311" s="1660"/>
      <c r="K311" s="1660"/>
      <c r="L311" s="1660"/>
      <c r="M311" s="1660"/>
      <c r="N311" s="1660"/>
      <c r="O311" s="1660"/>
      <c r="P311" s="1660"/>
      <c r="Q311" s="1660"/>
      <c r="R311" s="1660"/>
      <c r="S311" s="1669"/>
      <c r="T311" s="1669"/>
      <c r="U311" s="1669"/>
      <c r="V311" s="1669"/>
      <c r="W311" s="1669"/>
      <c r="X311" s="1669"/>
      <c r="Y311" s="1669"/>
      <c r="Z311" s="1669"/>
      <c r="AA311" s="1669"/>
      <c r="AB311" s="3777"/>
      <c r="AC311" s="1670"/>
      <c r="AD311" s="642"/>
      <c r="AE311" s="642"/>
      <c r="AF311" s="752"/>
      <c r="AG311" s="642"/>
    </row>
    <row r="312" spans="1:33" s="143" customFormat="1" ht="11.1" customHeight="1">
      <c r="A312" s="1157"/>
      <c r="B312" s="1538"/>
      <c r="C312" s="148"/>
      <c r="D312" s="174"/>
      <c r="E312" s="1537"/>
      <c r="H312" s="171"/>
      <c r="I312" s="171"/>
      <c r="J312" s="171"/>
      <c r="K312" s="171"/>
      <c r="L312" s="171"/>
      <c r="M312" s="171"/>
      <c r="N312" s="171"/>
      <c r="O312" s="171"/>
      <c r="P312" s="171"/>
      <c r="Q312" s="171"/>
      <c r="R312" s="171"/>
      <c r="Z312" s="646"/>
      <c r="AA312" s="182"/>
      <c r="AB312" s="182"/>
      <c r="AC312" s="1111"/>
      <c r="AD312" s="642"/>
      <c r="AE312" s="642"/>
      <c r="AF312" s="752"/>
      <c r="AG312" s="642"/>
    </row>
    <row r="313" spans="1:33" s="143" customFormat="1" ht="10.95" customHeight="1">
      <c r="A313" s="645"/>
      <c r="B313" s="176"/>
      <c r="C313" s="788"/>
      <c r="D313" s="788"/>
      <c r="E313" s="788"/>
      <c r="F313" s="788"/>
      <c r="G313" s="788"/>
      <c r="H313" s="788"/>
      <c r="I313" s="788"/>
      <c r="J313" s="788"/>
      <c r="K313" s="788"/>
      <c r="L313" s="788"/>
      <c r="M313" s="788"/>
      <c r="N313" s="788"/>
      <c r="O313" s="788"/>
      <c r="P313" s="788"/>
      <c r="Q313" s="788"/>
      <c r="R313" s="788"/>
      <c r="AC313" s="643"/>
      <c r="AD313" s="642"/>
      <c r="AE313" s="760"/>
      <c r="AF313" s="752"/>
      <c r="AG313" s="642"/>
    </row>
    <row r="314" spans="1:33" s="143" customFormat="1" ht="10.95" customHeight="1">
      <c r="A314" s="251"/>
      <c r="B314" s="177">
        <v>9.35</v>
      </c>
      <c r="C314" s="170" t="s">
        <v>81</v>
      </c>
      <c r="D314" s="129"/>
      <c r="AC314" s="759"/>
      <c r="AD314" s="642"/>
      <c r="AE314" s="714"/>
      <c r="AF314" s="752"/>
      <c r="AG314" s="642"/>
    </row>
    <row r="315" spans="1:33" s="143" customFormat="1" ht="10.8">
      <c r="A315" s="251"/>
      <c r="B315" s="169"/>
      <c r="C315" s="174" t="s">
        <v>1433</v>
      </c>
      <c r="D315" s="129"/>
      <c r="AA315" s="253"/>
      <c r="AB315" s="253"/>
      <c r="AC315" s="759"/>
      <c r="AD315" s="642"/>
      <c r="AE315" s="714"/>
      <c r="AF315" s="752"/>
      <c r="AG315" s="642"/>
    </row>
    <row r="316" spans="1:33" s="143" customFormat="1" ht="10.8">
      <c r="A316" s="251"/>
      <c r="B316" s="169"/>
      <c r="C316" s="174"/>
      <c r="D316" s="129"/>
      <c r="N316" s="143" t="s">
        <v>88</v>
      </c>
      <c r="Z316" s="5694" t="s">
        <v>338</v>
      </c>
      <c r="AA316" s="5694"/>
      <c r="AB316" s="3762"/>
      <c r="AC316" s="759"/>
      <c r="AD316" s="642"/>
      <c r="AE316" s="642"/>
      <c r="AF316" s="642"/>
      <c r="AG316" s="642"/>
    </row>
    <row r="317" spans="1:33" s="143" customFormat="1" ht="11.1" customHeight="1">
      <c r="A317" s="251"/>
      <c r="B317" s="169"/>
      <c r="C317" s="179" t="s">
        <v>29</v>
      </c>
      <c r="D317" s="170" t="s">
        <v>702</v>
      </c>
      <c r="R317" s="5634" t="s">
        <v>353</v>
      </c>
      <c r="S317" s="5695"/>
      <c r="T317" s="5696"/>
      <c r="U317" s="5696"/>
      <c r="V317" s="5696"/>
      <c r="W317" s="5696"/>
      <c r="X317" s="5696"/>
      <c r="Y317" s="5696"/>
      <c r="Z317" s="5696"/>
      <c r="AA317" s="5697"/>
      <c r="AB317" s="1626"/>
      <c r="AC317" s="759"/>
      <c r="AD317" s="642"/>
      <c r="AE317" s="642"/>
      <c r="AF317" s="642"/>
      <c r="AG317" s="642"/>
    </row>
    <row r="318" spans="1:33" s="143" customFormat="1" ht="11.1" customHeight="1">
      <c r="A318" s="251"/>
      <c r="B318" s="169"/>
      <c r="C318" s="174"/>
      <c r="D318" s="174" t="s">
        <v>703</v>
      </c>
      <c r="R318" s="5634"/>
      <c r="S318" s="5698"/>
      <c r="T318" s="5699"/>
      <c r="U318" s="5699"/>
      <c r="V318" s="5699"/>
      <c r="W318" s="5699"/>
      <c r="X318" s="5699"/>
      <c r="Y318" s="5699"/>
      <c r="Z318" s="5699"/>
      <c r="AA318" s="5700"/>
      <c r="AB318" s="1626"/>
      <c r="AC318" s="759"/>
      <c r="AD318" s="642"/>
      <c r="AE318" s="642"/>
      <c r="AF318" s="642"/>
      <c r="AG318" s="642"/>
    </row>
    <row r="319" spans="1:33" s="143" customFormat="1" ht="5.0999999999999996" customHeight="1">
      <c r="A319" s="251"/>
      <c r="B319" s="169"/>
      <c r="C319" s="174"/>
      <c r="D319" s="174"/>
      <c r="S319" s="575"/>
      <c r="T319" s="575"/>
      <c r="U319" s="575"/>
      <c r="V319" s="575"/>
      <c r="W319" s="575"/>
      <c r="X319" s="575"/>
      <c r="Y319" s="575"/>
      <c r="Z319" s="575"/>
      <c r="AA319" s="575"/>
      <c r="AB319" s="575"/>
      <c r="AC319" s="759"/>
      <c r="AD319" s="642"/>
      <c r="AE319" s="642"/>
      <c r="AF319" s="642"/>
      <c r="AG319" s="642"/>
    </row>
    <row r="320" spans="1:33" s="143" customFormat="1" ht="11.1" customHeight="1">
      <c r="A320" s="250"/>
      <c r="B320" s="169"/>
      <c r="C320" s="2248"/>
      <c r="D320" s="1963"/>
      <c r="E320" s="1963"/>
      <c r="F320" s="1963"/>
      <c r="G320" s="1963"/>
      <c r="H320" s="1963"/>
      <c r="I320" s="1963"/>
      <c r="J320" s="1963"/>
      <c r="K320" s="1963"/>
      <c r="L320" s="1963"/>
      <c r="M320" s="1963"/>
      <c r="N320" s="1963"/>
      <c r="O320" s="1963"/>
      <c r="P320" s="1963"/>
      <c r="Q320" s="1963"/>
      <c r="R320" s="1968"/>
      <c r="X320" s="242"/>
      <c r="Y320" s="242"/>
      <c r="Z320" s="242"/>
      <c r="AA320" s="242"/>
      <c r="AB320" s="242"/>
      <c r="AC320" s="719"/>
      <c r="AD320" s="642"/>
      <c r="AE320" s="642"/>
      <c r="AF320" s="642"/>
      <c r="AG320" s="642"/>
    </row>
    <row r="321" spans="1:33" s="143" customFormat="1" ht="11.1" customHeight="1">
      <c r="A321" s="250"/>
      <c r="B321" s="169"/>
      <c r="C321" s="2327" t="s">
        <v>704</v>
      </c>
      <c r="D321" s="1973"/>
      <c r="E321" s="1973"/>
      <c r="F321" s="1973"/>
      <c r="G321" s="1973"/>
      <c r="H321" s="1973"/>
      <c r="I321" s="1973"/>
      <c r="J321" s="1973"/>
      <c r="K321" s="1973"/>
      <c r="L321" s="1973"/>
      <c r="M321" s="1973"/>
      <c r="N321" s="1973"/>
      <c r="O321" s="1973"/>
      <c r="P321" s="1973"/>
      <c r="Q321" s="1973"/>
      <c r="R321" s="2051"/>
      <c r="X321" s="242"/>
      <c r="Y321" s="242"/>
      <c r="Z321" s="242"/>
      <c r="AA321" s="242"/>
      <c r="AB321" s="242"/>
      <c r="AC321" s="719"/>
      <c r="AD321" s="642"/>
      <c r="AE321" s="642"/>
      <c r="AF321" s="642"/>
      <c r="AG321" s="642"/>
    </row>
    <row r="322" spans="1:33" s="143" customFormat="1" ht="10.8">
      <c r="A322" s="250"/>
      <c r="B322" s="169"/>
      <c r="C322" s="2328" t="s">
        <v>705</v>
      </c>
      <c r="D322" s="1973"/>
      <c r="E322" s="1973"/>
      <c r="F322" s="1973"/>
      <c r="G322" s="1973"/>
      <c r="H322" s="1973"/>
      <c r="I322" s="1973"/>
      <c r="J322" s="1973"/>
      <c r="K322" s="1973"/>
      <c r="L322" s="1973"/>
      <c r="M322" s="1973"/>
      <c r="N322" s="1973"/>
      <c r="O322" s="1973"/>
      <c r="P322" s="1973"/>
      <c r="Q322" s="1973"/>
      <c r="R322" s="2051"/>
      <c r="X322" s="242"/>
      <c r="Y322" s="242"/>
      <c r="Z322" s="242"/>
      <c r="AA322" s="242"/>
      <c r="AB322" s="242"/>
      <c r="AC322" s="719"/>
      <c r="AD322" s="642"/>
      <c r="AE322" s="642"/>
      <c r="AF322" s="642"/>
      <c r="AG322" s="642"/>
    </row>
    <row r="323" spans="1:33" s="143" customFormat="1" ht="5.0999999999999996" customHeight="1">
      <c r="A323" s="250"/>
      <c r="B323" s="169"/>
      <c r="C323" s="2251"/>
      <c r="D323" s="1974"/>
      <c r="E323" s="2255"/>
      <c r="F323" s="2255"/>
      <c r="G323" s="2255"/>
      <c r="H323" s="2255"/>
      <c r="I323" s="2255"/>
      <c r="J323" s="2255"/>
      <c r="K323" s="2255"/>
      <c r="L323" s="2255"/>
      <c r="M323" s="2255"/>
      <c r="N323" s="2255"/>
      <c r="O323" s="2255"/>
      <c r="P323" s="1973"/>
      <c r="Q323" s="1973"/>
      <c r="R323" s="2051"/>
      <c r="T323" s="242"/>
      <c r="U323" s="242"/>
      <c r="V323" s="242"/>
      <c r="W323" s="242"/>
      <c r="X323" s="242"/>
      <c r="Y323" s="242"/>
      <c r="Z323" s="242"/>
      <c r="AA323" s="242"/>
      <c r="AB323" s="242"/>
      <c r="AC323" s="719"/>
      <c r="AD323" s="642"/>
      <c r="AE323" s="642"/>
      <c r="AF323" s="642"/>
      <c r="AG323" s="642"/>
    </row>
    <row r="324" spans="1:33" s="143" customFormat="1" ht="11.1" customHeight="1">
      <c r="A324" s="250"/>
      <c r="B324" s="169"/>
      <c r="C324" s="2329" t="s">
        <v>35</v>
      </c>
      <c r="D324" s="2258" t="s">
        <v>706</v>
      </c>
      <c r="E324" s="1972"/>
      <c r="F324" s="1972"/>
      <c r="G324" s="1972"/>
      <c r="H324" s="2259"/>
      <c r="I324" s="2258"/>
      <c r="J324" s="2258"/>
      <c r="K324" s="2258"/>
      <c r="L324" s="2258"/>
      <c r="M324" s="2258"/>
      <c r="N324" s="2258"/>
      <c r="O324" s="2258"/>
      <c r="P324" s="1984"/>
      <c r="Q324" s="1984"/>
      <c r="R324" s="2330"/>
      <c r="S324" s="144"/>
      <c r="T324" s="563"/>
      <c r="U324" s="148"/>
      <c r="V324" s="148"/>
      <c r="W324" s="148"/>
      <c r="X324" s="242"/>
      <c r="Y324" s="242"/>
      <c r="Z324" s="242"/>
      <c r="AA324" s="242"/>
      <c r="AB324" s="242"/>
      <c r="AC324" s="719"/>
      <c r="AD324" s="642"/>
      <c r="AE324" s="642"/>
      <c r="AF324" s="642"/>
      <c r="AG324" s="642"/>
    </row>
    <row r="325" spans="1:33" s="143" customFormat="1" ht="11.1" customHeight="1">
      <c r="A325" s="250"/>
      <c r="B325" s="169"/>
      <c r="C325" s="2251"/>
      <c r="D325" s="2262" t="s">
        <v>707</v>
      </c>
      <c r="E325" s="1973"/>
      <c r="F325" s="1973"/>
      <c r="G325" s="1973"/>
      <c r="H325" s="2258"/>
      <c r="I325" s="2262"/>
      <c r="J325" s="2258"/>
      <c r="K325" s="2258"/>
      <c r="L325" s="2258"/>
      <c r="M325" s="2258"/>
      <c r="N325" s="2258"/>
      <c r="O325" s="2258"/>
      <c r="P325" s="1984"/>
      <c r="Q325" s="1984"/>
      <c r="R325" s="2051"/>
      <c r="T325" s="128"/>
      <c r="U325" s="150"/>
      <c r="V325" s="150"/>
      <c r="W325" s="150"/>
      <c r="X325" s="242"/>
      <c r="Y325" s="242"/>
      <c r="Z325" s="242"/>
      <c r="AA325" s="242"/>
      <c r="AB325" s="242"/>
      <c r="AC325" s="719"/>
      <c r="AD325" s="642"/>
      <c r="AE325" s="642"/>
      <c r="AF325" s="642"/>
      <c r="AG325" s="642"/>
    </row>
    <row r="326" spans="1:33" s="143" customFormat="1" ht="3" customHeight="1">
      <c r="A326" s="250"/>
      <c r="B326" s="169"/>
      <c r="C326" s="2251"/>
      <c r="D326" s="2262"/>
      <c r="E326" s="1973"/>
      <c r="F326" s="1973"/>
      <c r="G326" s="1973"/>
      <c r="H326" s="2258"/>
      <c r="I326" s="2262"/>
      <c r="J326" s="2258"/>
      <c r="K326" s="2258"/>
      <c r="L326" s="2258"/>
      <c r="M326" s="2258"/>
      <c r="N326" s="2258"/>
      <c r="O326" s="2258"/>
      <c r="P326" s="1984"/>
      <c r="Q326" s="1984"/>
      <c r="R326" s="2051"/>
      <c r="T326" s="128"/>
      <c r="U326" s="128"/>
      <c r="V326" s="128"/>
      <c r="W326" s="150"/>
      <c r="X326" s="242"/>
      <c r="Y326" s="242"/>
      <c r="Z326" s="242"/>
      <c r="AA326" s="242"/>
      <c r="AB326" s="242"/>
      <c r="AC326" s="719"/>
      <c r="AD326" s="642"/>
      <c r="AE326" s="642"/>
      <c r="AF326" s="642"/>
      <c r="AG326" s="642"/>
    </row>
    <row r="327" spans="1:33" s="143" customFormat="1" ht="5.0999999999999996" customHeight="1">
      <c r="A327" s="250"/>
      <c r="B327" s="169"/>
      <c r="C327" s="2251"/>
      <c r="D327" s="1974"/>
      <c r="E327" s="2255"/>
      <c r="F327" s="2255"/>
      <c r="G327" s="2255"/>
      <c r="H327" s="2255"/>
      <c r="I327" s="2255"/>
      <c r="J327" s="2255"/>
      <c r="K327" s="2255"/>
      <c r="L327" s="2255"/>
      <c r="M327" s="2255"/>
      <c r="N327" s="2255"/>
      <c r="O327" s="2255"/>
      <c r="P327" s="1973"/>
      <c r="Q327" s="1973"/>
      <c r="R327" s="2051"/>
      <c r="T327" s="242"/>
      <c r="U327" s="242"/>
      <c r="V327" s="242"/>
      <c r="W327" s="242"/>
      <c r="X327" s="242"/>
      <c r="Y327" s="242"/>
      <c r="Z327" s="242"/>
      <c r="AA327" s="242"/>
      <c r="AB327" s="242"/>
      <c r="AC327" s="719"/>
      <c r="AD327" s="642"/>
      <c r="AE327" s="642"/>
      <c r="AF327" s="642"/>
      <c r="AG327" s="642"/>
    </row>
    <row r="328" spans="1:33" s="143" customFormat="1" ht="11.1" customHeight="1">
      <c r="A328" s="250"/>
      <c r="B328" s="169"/>
      <c r="C328" s="2329" t="s">
        <v>35</v>
      </c>
      <c r="D328" s="2258" t="s">
        <v>708</v>
      </c>
      <c r="E328" s="1972"/>
      <c r="F328" s="1972"/>
      <c r="G328" s="1972"/>
      <c r="H328" s="2259"/>
      <c r="I328" s="1973"/>
      <c r="J328" s="2258"/>
      <c r="K328" s="2258"/>
      <c r="L328" s="2258"/>
      <c r="M328" s="2258"/>
      <c r="N328" s="2258"/>
      <c r="O328" s="2258"/>
      <c r="P328" s="1984"/>
      <c r="Q328" s="1984"/>
      <c r="R328" s="2330"/>
      <c r="S328" s="144"/>
      <c r="T328" s="563"/>
      <c r="U328" s="148"/>
      <c r="V328" s="148"/>
      <c r="W328" s="148"/>
      <c r="X328" s="242"/>
      <c r="Y328" s="242"/>
      <c r="Z328" s="242"/>
      <c r="AA328" s="242"/>
      <c r="AB328" s="242"/>
      <c r="AC328" s="719"/>
      <c r="AD328" s="642"/>
      <c r="AE328" s="642"/>
      <c r="AF328" s="642"/>
      <c r="AG328" s="642"/>
    </row>
    <row r="329" spans="1:33" s="143" customFormat="1" ht="11.1" customHeight="1">
      <c r="A329" s="250"/>
      <c r="B329" s="169"/>
      <c r="C329" s="2251"/>
      <c r="D329" s="2262" t="s">
        <v>709</v>
      </c>
      <c r="E329" s="1973"/>
      <c r="F329" s="1973"/>
      <c r="G329" s="1973"/>
      <c r="H329" s="2258"/>
      <c r="I329" s="1973"/>
      <c r="J329" s="2258"/>
      <c r="K329" s="2258"/>
      <c r="L329" s="2258"/>
      <c r="M329" s="2258"/>
      <c r="N329" s="2258"/>
      <c r="O329" s="2258"/>
      <c r="P329" s="1984"/>
      <c r="Q329" s="1984"/>
      <c r="R329" s="2051"/>
      <c r="T329" s="128"/>
      <c r="U329" s="150"/>
      <c r="V329" s="150"/>
      <c r="W329" s="150"/>
      <c r="X329" s="242"/>
      <c r="Y329" s="242"/>
      <c r="Z329" s="242"/>
      <c r="AA329" s="242"/>
      <c r="AB329" s="242"/>
      <c r="AC329" s="719"/>
      <c r="AD329" s="642"/>
      <c r="AE329" s="642"/>
      <c r="AF329" s="642"/>
      <c r="AG329" s="642"/>
    </row>
    <row r="330" spans="1:33" s="143" customFormat="1" ht="3" customHeight="1">
      <c r="A330" s="250"/>
      <c r="B330" s="169"/>
      <c r="C330" s="2251"/>
      <c r="D330" s="2262"/>
      <c r="E330" s="1973"/>
      <c r="F330" s="1973"/>
      <c r="G330" s="1973"/>
      <c r="H330" s="2258"/>
      <c r="I330" s="2262"/>
      <c r="J330" s="2258"/>
      <c r="K330" s="2258"/>
      <c r="L330" s="2258"/>
      <c r="M330" s="2258"/>
      <c r="N330" s="2258"/>
      <c r="O330" s="2258"/>
      <c r="P330" s="1984"/>
      <c r="Q330" s="1984"/>
      <c r="R330" s="2051"/>
      <c r="T330" s="128"/>
      <c r="U330" s="128"/>
      <c r="V330" s="128"/>
      <c r="W330" s="150"/>
      <c r="X330" s="242"/>
      <c r="Y330" s="242"/>
      <c r="Z330" s="242"/>
      <c r="AA330" s="242"/>
      <c r="AB330" s="242"/>
      <c r="AC330" s="719"/>
      <c r="AD330" s="642"/>
      <c r="AE330" s="642"/>
      <c r="AF330" s="642"/>
      <c r="AG330" s="642"/>
    </row>
    <row r="331" spans="1:33" s="143" customFormat="1" ht="8.1" customHeight="1">
      <c r="A331" s="250"/>
      <c r="B331" s="169"/>
      <c r="C331" s="2251"/>
      <c r="D331" s="1974"/>
      <c r="E331" s="2255"/>
      <c r="F331" s="2255"/>
      <c r="G331" s="2255"/>
      <c r="H331" s="2255"/>
      <c r="I331" s="2255"/>
      <c r="J331" s="2255"/>
      <c r="K331" s="2255"/>
      <c r="L331" s="2255"/>
      <c r="M331" s="2255"/>
      <c r="N331" s="2255"/>
      <c r="O331" s="2255"/>
      <c r="P331" s="1973"/>
      <c r="Q331" s="1973"/>
      <c r="R331" s="2051"/>
      <c r="T331" s="242"/>
      <c r="U331" s="242"/>
      <c r="V331" s="242"/>
      <c r="W331" s="242"/>
      <c r="X331" s="242"/>
      <c r="Y331" s="242"/>
      <c r="Z331" s="242"/>
      <c r="AA331" s="242"/>
      <c r="AB331" s="242"/>
      <c r="AC331" s="719"/>
      <c r="AD331" s="642"/>
      <c r="AE331" s="642"/>
      <c r="AF331" s="642"/>
      <c r="AG331" s="642"/>
    </row>
    <row r="332" spans="1:33" s="143" customFormat="1" ht="10.8">
      <c r="A332" s="250"/>
      <c r="B332" s="169"/>
      <c r="C332" s="2329" t="s">
        <v>35</v>
      </c>
      <c r="D332" s="2258" t="s">
        <v>1434</v>
      </c>
      <c r="E332" s="1972"/>
      <c r="F332" s="1972"/>
      <c r="G332" s="1972"/>
      <c r="H332" s="2259"/>
      <c r="I332" s="2258"/>
      <c r="J332" s="2258"/>
      <c r="K332" s="2258"/>
      <c r="L332" s="2258"/>
      <c r="M332" s="2258"/>
      <c r="N332" s="2258"/>
      <c r="O332" s="2258"/>
      <c r="P332" s="1984"/>
      <c r="Q332" s="1984"/>
      <c r="R332" s="2330"/>
      <c r="S332" s="144"/>
      <c r="T332" s="563"/>
      <c r="V332" s="148"/>
      <c r="W332" s="148"/>
      <c r="X332" s="242"/>
      <c r="Y332" s="242"/>
      <c r="Z332" s="242"/>
      <c r="AA332" s="242"/>
      <c r="AB332" s="242"/>
      <c r="AC332" s="719"/>
      <c r="AD332" s="642"/>
      <c r="AE332" s="642"/>
      <c r="AF332" s="642"/>
      <c r="AG332" s="642"/>
    </row>
    <row r="333" spans="1:33" s="151" customFormat="1" ht="15" customHeight="1">
      <c r="A333" s="250"/>
      <c r="B333" s="169"/>
      <c r="C333" s="2251"/>
      <c r="D333" s="2262" t="s">
        <v>1435</v>
      </c>
      <c r="E333" s="1973"/>
      <c r="F333" s="1973"/>
      <c r="G333" s="1973"/>
      <c r="H333" s="2258"/>
      <c r="I333" s="2262"/>
      <c r="J333" s="2258"/>
      <c r="K333" s="2258"/>
      <c r="L333" s="2258"/>
      <c r="M333" s="2258"/>
      <c r="N333" s="2258"/>
      <c r="O333" s="2258"/>
      <c r="P333" s="1984"/>
      <c r="Q333" s="1984"/>
      <c r="R333" s="2051"/>
      <c r="S333" s="143"/>
      <c r="T333" s="128"/>
      <c r="U333" s="143"/>
      <c r="V333" s="150"/>
      <c r="W333" s="150"/>
      <c r="X333" s="242"/>
      <c r="Y333" s="242"/>
      <c r="Z333" s="242"/>
      <c r="AA333" s="242"/>
      <c r="AB333" s="242"/>
      <c r="AC333" s="719"/>
      <c r="AD333" s="651"/>
      <c r="AE333" s="651"/>
      <c r="AF333" s="651"/>
      <c r="AG333" s="651"/>
    </row>
    <row r="334" spans="1:33" s="144" customFormat="1" ht="10.95" customHeight="1">
      <c r="A334" s="250"/>
      <c r="B334" s="169"/>
      <c r="C334" s="2263"/>
      <c r="D334" s="2264"/>
      <c r="E334" s="1992"/>
      <c r="F334" s="1992"/>
      <c r="G334" s="1992"/>
      <c r="H334" s="2265"/>
      <c r="I334" s="2264"/>
      <c r="J334" s="2265"/>
      <c r="K334" s="2265"/>
      <c r="L334" s="2265"/>
      <c r="M334" s="2265"/>
      <c r="N334" s="2265"/>
      <c r="O334" s="2265"/>
      <c r="P334" s="2266"/>
      <c r="Q334" s="2266"/>
      <c r="R334" s="1997"/>
      <c r="S334" s="143"/>
      <c r="T334" s="128"/>
      <c r="U334" s="128"/>
      <c r="V334" s="128"/>
      <c r="W334" s="150"/>
      <c r="X334" s="242"/>
      <c r="Y334" s="242"/>
      <c r="Z334" s="242"/>
      <c r="AA334" s="242"/>
      <c r="AB334" s="242"/>
      <c r="AC334" s="719"/>
      <c r="AD334" s="585"/>
      <c r="AE334" s="585"/>
      <c r="AF334" s="585"/>
      <c r="AG334" s="585"/>
    </row>
    <row r="335" spans="1:33" s="144" customFormat="1" ht="18" customHeight="1">
      <c r="A335" s="628"/>
      <c r="B335" s="184"/>
      <c r="C335" s="128"/>
      <c r="D335" s="150"/>
      <c r="E335" s="143"/>
      <c r="F335" s="143"/>
      <c r="G335" s="143"/>
      <c r="H335" s="148"/>
      <c r="I335" s="150"/>
      <c r="J335" s="148"/>
      <c r="K335" s="148"/>
      <c r="L335" s="148"/>
      <c r="M335" s="148"/>
      <c r="N335" s="148"/>
      <c r="O335" s="148"/>
      <c r="P335" s="148"/>
      <c r="Q335" s="148"/>
      <c r="R335" s="143"/>
      <c r="S335" s="143"/>
      <c r="T335" s="128"/>
      <c r="U335" s="128"/>
      <c r="V335" s="128"/>
      <c r="W335" s="150"/>
      <c r="X335" s="242"/>
      <c r="Y335" s="242"/>
      <c r="Z335" s="242"/>
      <c r="AA335" s="242"/>
      <c r="AB335" s="242"/>
      <c r="AC335" s="597"/>
      <c r="AD335" s="585"/>
      <c r="AE335" s="585"/>
      <c r="AF335" s="585"/>
      <c r="AG335" s="585"/>
    </row>
    <row r="336" spans="1:33" s="143" customFormat="1" ht="7.95" customHeight="1">
      <c r="A336" s="2203"/>
      <c r="B336" s="2194"/>
      <c r="C336" s="2331"/>
      <c r="D336" s="2332"/>
      <c r="E336" s="2332"/>
      <c r="F336" s="2332"/>
      <c r="G336" s="2332"/>
      <c r="H336" s="2332"/>
      <c r="I336" s="2332"/>
      <c r="J336" s="2332"/>
      <c r="K336" s="2332"/>
      <c r="L336" s="2332"/>
      <c r="M336" s="2332"/>
      <c r="N336" s="2332"/>
      <c r="O336" s="2332"/>
      <c r="P336" s="2332"/>
      <c r="Q336" s="2332"/>
      <c r="R336" s="2332"/>
      <c r="S336" s="2332"/>
      <c r="T336" s="2332"/>
      <c r="U336" s="2332"/>
      <c r="V336" s="2332"/>
      <c r="W336" s="2332"/>
      <c r="X336" s="2332"/>
      <c r="Y336" s="2332"/>
      <c r="Z336" s="2333"/>
      <c r="AA336" s="2333"/>
      <c r="AB336" s="2333"/>
      <c r="AC336" s="2204"/>
      <c r="AD336" s="642"/>
      <c r="AE336" s="642"/>
      <c r="AF336" s="642"/>
      <c r="AG336" s="642"/>
    </row>
    <row r="337" spans="1:33" s="143" customFormat="1" ht="11.1" customHeight="1">
      <c r="A337" s="2191"/>
      <c r="B337" s="2271"/>
      <c r="C337" s="2271" t="s">
        <v>1732</v>
      </c>
      <c r="D337" s="2258" t="s">
        <v>1436</v>
      </c>
      <c r="E337" s="2258"/>
      <c r="F337" s="2258"/>
      <c r="G337" s="2258"/>
      <c r="H337" s="2258"/>
      <c r="I337" s="2258"/>
      <c r="J337" s="2258"/>
      <c r="K337" s="2258"/>
      <c r="L337" s="2258"/>
      <c r="M337" s="2258"/>
      <c r="N337" s="2258"/>
      <c r="O337" s="2258"/>
      <c r="P337" s="2258"/>
      <c r="Q337" s="2258"/>
      <c r="R337" s="2258"/>
      <c r="S337" s="2258"/>
      <c r="T337" s="2258"/>
      <c r="U337" s="2258"/>
      <c r="V337" s="2258"/>
      <c r="W337" s="2258"/>
      <c r="X337" s="2258"/>
      <c r="Y337" s="2258"/>
      <c r="Z337" s="2207"/>
      <c r="AA337" s="2207"/>
      <c r="AB337" s="2207"/>
      <c r="AC337" s="2334"/>
      <c r="AD337" s="642"/>
      <c r="AE337" s="642"/>
      <c r="AF337" s="642"/>
      <c r="AG337" s="642"/>
    </row>
    <row r="338" spans="1:33" s="143" customFormat="1" ht="11.1" customHeight="1">
      <c r="A338" s="2191"/>
      <c r="B338" s="2278"/>
      <c r="C338" s="2278" t="s">
        <v>1733</v>
      </c>
      <c r="D338" s="2262" t="s">
        <v>1437</v>
      </c>
      <c r="E338" s="2262"/>
      <c r="F338" s="2262"/>
      <c r="G338" s="2262"/>
      <c r="H338" s="2262"/>
      <c r="I338" s="2262"/>
      <c r="J338" s="2262"/>
      <c r="K338" s="2262"/>
      <c r="L338" s="2262"/>
      <c r="M338" s="2262"/>
      <c r="N338" s="2262"/>
      <c r="O338" s="2262"/>
      <c r="P338" s="2262"/>
      <c r="Q338" s="2262"/>
      <c r="R338" s="2262"/>
      <c r="S338" s="2262"/>
      <c r="T338" s="2262"/>
      <c r="U338" s="2262"/>
      <c r="V338" s="2262"/>
      <c r="W338" s="2262"/>
      <c r="X338" s="2262"/>
      <c r="Y338" s="2262"/>
      <c r="Z338" s="2207"/>
      <c r="AA338" s="2207"/>
      <c r="AB338" s="2207"/>
      <c r="AC338" s="2334"/>
      <c r="AD338" s="642"/>
      <c r="AE338" s="642"/>
      <c r="AF338" s="642"/>
      <c r="AG338" s="642"/>
    </row>
    <row r="339" spans="1:33" s="143" customFormat="1" ht="11.1" customHeight="1">
      <c r="A339" s="2203"/>
      <c r="B339" s="2194"/>
      <c r="C339" s="1973"/>
      <c r="D339" s="1973"/>
      <c r="E339" s="1973"/>
      <c r="F339" s="1973"/>
      <c r="G339" s="1973"/>
      <c r="H339" s="1973"/>
      <c r="I339" s="1973"/>
      <c r="J339" s="1973"/>
      <c r="K339" s="1973"/>
      <c r="L339" s="1973"/>
      <c r="M339" s="1973"/>
      <c r="N339" s="1973"/>
      <c r="O339" s="1973"/>
      <c r="P339" s="1973"/>
      <c r="Q339" s="1973"/>
      <c r="R339" s="2193"/>
      <c r="S339" s="2333"/>
      <c r="T339" s="2335"/>
      <c r="U339" s="2335"/>
      <c r="V339" s="2335"/>
      <c r="W339" s="2333"/>
      <c r="X339" s="2333"/>
      <c r="Y339" s="2333"/>
      <c r="Z339" s="2333"/>
      <c r="AA339" s="2333"/>
      <c r="AB339" s="2333"/>
      <c r="AC339" s="2204"/>
      <c r="AD339" s="642"/>
      <c r="AE339" s="642"/>
      <c r="AF339" s="642"/>
      <c r="AG339" s="642"/>
    </row>
    <row r="340" spans="1:33" s="143" customFormat="1" ht="18" customHeight="1">
      <c r="A340" s="251"/>
      <c r="Z340" s="5694"/>
      <c r="AA340" s="5694"/>
      <c r="AB340" s="3762"/>
      <c r="AC340" s="759"/>
      <c r="AD340" s="642"/>
      <c r="AE340" s="642"/>
      <c r="AF340" s="642"/>
      <c r="AG340" s="642"/>
    </row>
    <row r="341" spans="1:33" s="143" customFormat="1" ht="11.1" customHeight="1">
      <c r="A341" s="250"/>
      <c r="B341" s="169"/>
      <c r="C341" s="179" t="s">
        <v>30</v>
      </c>
      <c r="D341" s="170" t="s">
        <v>213</v>
      </c>
      <c r="E341" s="170"/>
      <c r="F341" s="172"/>
      <c r="G341" s="172"/>
      <c r="H341" s="172"/>
      <c r="I341" s="172"/>
      <c r="J341" s="172"/>
      <c r="K341" s="172"/>
      <c r="L341" s="172"/>
      <c r="M341" s="172"/>
      <c r="N341" s="172"/>
      <c r="O341" s="172"/>
      <c r="P341" s="172"/>
      <c r="Q341" s="172"/>
      <c r="R341" s="5634" t="s">
        <v>354</v>
      </c>
      <c r="S341" s="5695"/>
      <c r="T341" s="5696"/>
      <c r="U341" s="5696"/>
      <c r="V341" s="5696"/>
      <c r="W341" s="5696"/>
      <c r="X341" s="5696"/>
      <c r="Y341" s="5696"/>
      <c r="Z341" s="5696"/>
      <c r="AA341" s="5697"/>
      <c r="AB341" s="1626"/>
      <c r="AC341" s="719"/>
      <c r="AD341" s="642"/>
      <c r="AE341" s="642"/>
      <c r="AF341" s="642"/>
      <c r="AG341" s="642"/>
    </row>
    <row r="342" spans="1:33" s="143" customFormat="1" ht="11.1" customHeight="1">
      <c r="A342" s="250"/>
      <c r="B342" s="169"/>
      <c r="C342" s="185"/>
      <c r="D342" s="174" t="s">
        <v>710</v>
      </c>
      <c r="E342" s="172"/>
      <c r="F342" s="172"/>
      <c r="G342" s="172"/>
      <c r="H342" s="172"/>
      <c r="I342" s="172"/>
      <c r="J342" s="172"/>
      <c r="K342" s="172"/>
      <c r="L342" s="172"/>
      <c r="M342" s="172"/>
      <c r="N342" s="172"/>
      <c r="O342" s="172"/>
      <c r="P342" s="172"/>
      <c r="Q342" s="172"/>
      <c r="R342" s="5634"/>
      <c r="S342" s="5698"/>
      <c r="T342" s="5699"/>
      <c r="U342" s="5699"/>
      <c r="V342" s="5699"/>
      <c r="W342" s="5699"/>
      <c r="X342" s="5699"/>
      <c r="Y342" s="5699"/>
      <c r="Z342" s="5699"/>
      <c r="AA342" s="5700"/>
      <c r="AB342" s="1626"/>
      <c r="AC342" s="719"/>
      <c r="AD342" s="642"/>
      <c r="AE342" s="642"/>
      <c r="AF342" s="642"/>
      <c r="AG342" s="642"/>
    </row>
    <row r="343" spans="1:33" s="143" customFormat="1" ht="11.1" customHeight="1">
      <c r="A343" s="250"/>
      <c r="B343" s="169"/>
      <c r="C343" s="185"/>
      <c r="D343" s="172"/>
      <c r="E343" s="172"/>
      <c r="F343" s="172"/>
      <c r="G343" s="172"/>
      <c r="H343" s="172"/>
      <c r="I343" s="172"/>
      <c r="J343" s="172"/>
      <c r="K343" s="172"/>
      <c r="L343" s="172"/>
      <c r="M343" s="172"/>
      <c r="N343" s="172"/>
      <c r="O343" s="172"/>
      <c r="P343" s="172"/>
      <c r="Q343" s="172"/>
      <c r="R343" s="172"/>
      <c r="S343" s="761"/>
      <c r="T343" s="762"/>
      <c r="U343" s="762"/>
      <c r="V343" s="762"/>
      <c r="W343" s="761"/>
      <c r="X343" s="761"/>
      <c r="Y343" s="761"/>
      <c r="Z343" s="761"/>
      <c r="AA343" s="761"/>
      <c r="AB343" s="3656"/>
      <c r="AC343" s="719"/>
      <c r="AD343" s="642"/>
      <c r="AE343" s="642"/>
      <c r="AF343" s="642"/>
      <c r="AG343" s="642"/>
    </row>
    <row r="344" spans="1:33" s="143" customFormat="1" ht="11.1" customHeight="1">
      <c r="A344" s="250"/>
      <c r="B344" s="169"/>
      <c r="C344" s="179" t="s">
        <v>44</v>
      </c>
      <c r="D344" s="170" t="s">
        <v>1148</v>
      </c>
      <c r="E344" s="170"/>
      <c r="F344" s="172"/>
      <c r="G344" s="172"/>
      <c r="H344" s="172"/>
      <c r="I344" s="172"/>
      <c r="J344" s="172"/>
      <c r="K344" s="172"/>
      <c r="L344" s="172"/>
      <c r="M344" s="172"/>
      <c r="N344" s="172"/>
      <c r="O344" s="172"/>
      <c r="P344" s="172"/>
      <c r="Q344" s="172"/>
      <c r="R344" s="172"/>
      <c r="S344" s="761"/>
      <c r="T344" s="762"/>
      <c r="U344" s="762"/>
      <c r="V344" s="762"/>
      <c r="W344" s="5749"/>
      <c r="X344" s="5749"/>
      <c r="Y344" s="5749"/>
      <c r="Z344" s="761"/>
      <c r="AA344" s="761"/>
      <c r="AB344" s="3656"/>
      <c r="AC344" s="719"/>
      <c r="AD344" s="642"/>
      <c r="AE344" s="642"/>
      <c r="AF344" s="642"/>
      <c r="AG344" s="642"/>
    </row>
    <row r="345" spans="1:33" s="143" customFormat="1" ht="11.1" customHeight="1">
      <c r="A345" s="250"/>
      <c r="B345" s="169"/>
      <c r="C345" s="174"/>
      <c r="D345" s="174" t="s">
        <v>1149</v>
      </c>
      <c r="E345" s="172"/>
      <c r="F345" s="172"/>
      <c r="G345" s="172"/>
      <c r="H345" s="172"/>
      <c r="I345" s="172"/>
      <c r="J345" s="172"/>
      <c r="K345" s="172"/>
      <c r="L345" s="172"/>
      <c r="M345" s="172"/>
      <c r="N345" s="172"/>
      <c r="O345" s="172"/>
      <c r="P345" s="172"/>
      <c r="Q345" s="172"/>
      <c r="R345" s="172"/>
      <c r="S345" s="761"/>
      <c r="T345" s="762"/>
      <c r="U345" s="762"/>
      <c r="V345" s="762"/>
      <c r="W345" s="5749"/>
      <c r="X345" s="5749"/>
      <c r="Y345" s="5749"/>
      <c r="Z345" s="761"/>
      <c r="AA345" s="5748"/>
      <c r="AB345" s="3655"/>
      <c r="AC345" s="719"/>
      <c r="AD345" s="642"/>
      <c r="AE345" s="642"/>
      <c r="AF345" s="642"/>
      <c r="AG345" s="642"/>
    </row>
    <row r="346" spans="1:33" s="143" customFormat="1" ht="11.1" customHeight="1">
      <c r="A346" s="250"/>
      <c r="B346" s="169"/>
      <c r="C346" s="172"/>
      <c r="D346" s="174"/>
      <c r="E346" s="172"/>
      <c r="F346" s="172"/>
      <c r="G346" s="172"/>
      <c r="H346" s="172"/>
      <c r="I346" s="172"/>
      <c r="J346" s="172"/>
      <c r="K346" s="172"/>
      <c r="L346" s="172"/>
      <c r="M346" s="172"/>
      <c r="N346" s="172"/>
      <c r="O346" s="172"/>
      <c r="P346" s="172"/>
      <c r="Q346" s="172"/>
      <c r="R346" s="172"/>
      <c r="S346" s="761"/>
      <c r="T346" s="762"/>
      <c r="U346" s="762"/>
      <c r="V346" s="762"/>
      <c r="W346" s="761"/>
      <c r="X346" s="761"/>
      <c r="Y346" s="761"/>
      <c r="Z346" s="761"/>
      <c r="AA346" s="5748"/>
      <c r="AB346" s="3655"/>
      <c r="AC346" s="719"/>
      <c r="AD346" s="642"/>
      <c r="AE346" s="642"/>
      <c r="AF346" s="642"/>
      <c r="AG346" s="642"/>
    </row>
    <row r="347" spans="1:33" s="143" customFormat="1" ht="11.1" customHeight="1">
      <c r="A347" s="250"/>
      <c r="B347" s="169"/>
      <c r="C347" s="172"/>
      <c r="D347" s="170" t="s">
        <v>214</v>
      </c>
      <c r="F347" s="172"/>
      <c r="G347" s="172"/>
      <c r="H347" s="172"/>
      <c r="I347" s="172"/>
      <c r="J347" s="172"/>
      <c r="K347" s="172"/>
      <c r="L347" s="172"/>
      <c r="M347" s="172"/>
      <c r="N347" s="172"/>
      <c r="O347" s="172"/>
      <c r="P347" s="172"/>
      <c r="Q347" s="172"/>
      <c r="R347" s="5634" t="s">
        <v>355</v>
      </c>
      <c r="S347" s="5695"/>
      <c r="T347" s="5696"/>
      <c r="U347" s="5696"/>
      <c r="V347" s="5696"/>
      <c r="W347" s="5696"/>
      <c r="X347" s="5696"/>
      <c r="Y347" s="5696"/>
      <c r="Z347" s="5696"/>
      <c r="AA347" s="5697"/>
      <c r="AB347" s="1626"/>
      <c r="AC347" s="719"/>
      <c r="AD347" s="642"/>
      <c r="AE347" s="642"/>
      <c r="AF347" s="642"/>
      <c r="AG347" s="642"/>
    </row>
    <row r="348" spans="1:33" s="143" customFormat="1" ht="11.1" customHeight="1">
      <c r="A348" s="250"/>
      <c r="B348" s="169"/>
      <c r="C348" s="172"/>
      <c r="D348" s="174" t="s">
        <v>215</v>
      </c>
      <c r="F348" s="172"/>
      <c r="G348" s="172"/>
      <c r="H348" s="172"/>
      <c r="I348" s="172"/>
      <c r="J348" s="172"/>
      <c r="K348" s="172"/>
      <c r="L348" s="172"/>
      <c r="M348" s="172"/>
      <c r="N348" s="172"/>
      <c r="O348" s="172"/>
      <c r="P348" s="172"/>
      <c r="Q348" s="172"/>
      <c r="R348" s="5634"/>
      <c r="S348" s="5698"/>
      <c r="T348" s="5699"/>
      <c r="U348" s="5699"/>
      <c r="V348" s="5699"/>
      <c r="W348" s="5699"/>
      <c r="X348" s="5699"/>
      <c r="Y348" s="5699"/>
      <c r="Z348" s="5699"/>
      <c r="AA348" s="5700"/>
      <c r="AB348" s="1626"/>
      <c r="AC348" s="719"/>
      <c r="AD348" s="642"/>
      <c r="AE348" s="642"/>
      <c r="AF348" s="642"/>
      <c r="AG348" s="642"/>
    </row>
    <row r="349" spans="1:33" s="143" customFormat="1" ht="18" customHeight="1">
      <c r="A349" s="250"/>
      <c r="B349" s="169"/>
      <c r="C349" s="172"/>
      <c r="D349" s="172"/>
      <c r="F349" s="172"/>
      <c r="G349" s="172"/>
      <c r="H349" s="172"/>
      <c r="I349" s="172"/>
      <c r="J349" s="172"/>
      <c r="K349" s="172"/>
      <c r="L349" s="172"/>
      <c r="M349" s="172"/>
      <c r="N349" s="172"/>
      <c r="O349" s="172"/>
      <c r="P349" s="172"/>
      <c r="Q349" s="172"/>
      <c r="R349" s="172"/>
      <c r="S349" s="761"/>
      <c r="T349" s="762"/>
      <c r="U349" s="762"/>
      <c r="V349" s="762"/>
      <c r="W349" s="761"/>
      <c r="X349" s="761"/>
      <c r="Y349" s="761"/>
      <c r="Z349" s="761"/>
      <c r="AA349" s="761"/>
      <c r="AB349" s="3656"/>
      <c r="AC349" s="719"/>
      <c r="AD349" s="642"/>
      <c r="AE349" s="642"/>
      <c r="AF349" s="642"/>
      <c r="AG349" s="642"/>
    </row>
    <row r="350" spans="1:33" s="143" customFormat="1" ht="11.1" customHeight="1">
      <c r="A350" s="250"/>
      <c r="B350" s="169"/>
      <c r="C350" s="172"/>
      <c r="D350" s="170" t="s">
        <v>216</v>
      </c>
      <c r="F350" s="172"/>
      <c r="G350" s="172"/>
      <c r="H350" s="172"/>
      <c r="I350" s="172"/>
      <c r="J350" s="172"/>
      <c r="K350" s="172"/>
      <c r="L350" s="172"/>
      <c r="M350" s="172"/>
      <c r="N350" s="172"/>
      <c r="O350" s="172"/>
      <c r="P350" s="172"/>
      <c r="Q350" s="172"/>
      <c r="R350" s="5634" t="s">
        <v>356</v>
      </c>
      <c r="S350" s="5695"/>
      <c r="T350" s="5696"/>
      <c r="U350" s="5696"/>
      <c r="V350" s="5696"/>
      <c r="W350" s="5696"/>
      <c r="X350" s="5696"/>
      <c r="Y350" s="5696"/>
      <c r="Z350" s="5696"/>
      <c r="AA350" s="5697"/>
      <c r="AB350" s="1626"/>
      <c r="AC350" s="719"/>
      <c r="AD350" s="642"/>
      <c r="AE350" s="642"/>
      <c r="AF350" s="642"/>
      <c r="AG350" s="642"/>
    </row>
    <row r="351" spans="1:33" s="143" customFormat="1" ht="11.1" customHeight="1">
      <c r="A351" s="250"/>
      <c r="B351" s="169"/>
      <c r="C351" s="172"/>
      <c r="D351" s="174" t="s">
        <v>217</v>
      </c>
      <c r="F351" s="172"/>
      <c r="G351" s="172"/>
      <c r="H351" s="172"/>
      <c r="I351" s="172"/>
      <c r="J351" s="172"/>
      <c r="K351" s="172"/>
      <c r="L351" s="172"/>
      <c r="M351" s="172"/>
      <c r="N351" s="172"/>
      <c r="O351" s="172"/>
      <c r="P351" s="172"/>
      <c r="Q351" s="172"/>
      <c r="R351" s="5634"/>
      <c r="S351" s="5698"/>
      <c r="T351" s="5699"/>
      <c r="U351" s="5699"/>
      <c r="V351" s="5699"/>
      <c r="W351" s="5699"/>
      <c r="X351" s="5699"/>
      <c r="Y351" s="5699"/>
      <c r="Z351" s="5699"/>
      <c r="AA351" s="5700"/>
      <c r="AB351" s="1626"/>
      <c r="AC351" s="719"/>
      <c r="AD351" s="642"/>
      <c r="AE351" s="642"/>
      <c r="AF351" s="642"/>
      <c r="AG351" s="642"/>
    </row>
    <row r="352" spans="1:33" s="143" customFormat="1" ht="11.1" customHeight="1">
      <c r="A352" s="250"/>
      <c r="B352" s="169"/>
      <c r="C352" s="172"/>
      <c r="F352" s="172"/>
      <c r="G352" s="172"/>
      <c r="H352" s="172"/>
      <c r="I352" s="172"/>
      <c r="J352" s="172"/>
      <c r="K352" s="172"/>
      <c r="L352" s="172"/>
      <c r="M352" s="172"/>
      <c r="N352" s="172"/>
      <c r="O352" s="172"/>
      <c r="P352" s="172"/>
      <c r="Q352" s="172"/>
      <c r="R352" s="172"/>
      <c r="S352" s="577"/>
      <c r="T352" s="577"/>
      <c r="U352" s="577"/>
      <c r="V352" s="577"/>
      <c r="W352" s="577"/>
      <c r="X352" s="577"/>
      <c r="Y352" s="577"/>
      <c r="Z352" s="577"/>
      <c r="AA352" s="577"/>
      <c r="AB352" s="577"/>
      <c r="AC352" s="719"/>
      <c r="AD352" s="642"/>
      <c r="AE352" s="642"/>
      <c r="AF352" s="642"/>
      <c r="AG352" s="642"/>
    </row>
    <row r="353" spans="1:33" s="143" customFormat="1" ht="11.1" customHeight="1">
      <c r="A353" s="250"/>
      <c r="B353" s="169"/>
      <c r="C353" s="179" t="s">
        <v>56</v>
      </c>
      <c r="D353" s="170" t="s">
        <v>19</v>
      </c>
      <c r="E353" s="172"/>
      <c r="F353" s="172"/>
      <c r="G353" s="172"/>
      <c r="H353" s="172"/>
      <c r="I353" s="172"/>
      <c r="J353" s="172"/>
      <c r="K353" s="172"/>
      <c r="L353" s="172"/>
      <c r="M353" s="172"/>
      <c r="N353" s="172"/>
      <c r="O353" s="172"/>
      <c r="P353" s="172"/>
      <c r="Q353" s="172"/>
      <c r="R353" s="172"/>
      <c r="S353" s="761"/>
      <c r="T353" s="762"/>
      <c r="U353" s="762"/>
      <c r="V353" s="762"/>
      <c r="W353" s="577"/>
      <c r="X353" s="761"/>
      <c r="Y353" s="761"/>
      <c r="Z353" s="761"/>
      <c r="AA353" s="761"/>
      <c r="AB353" s="3656"/>
      <c r="AC353" s="719"/>
      <c r="AD353" s="642"/>
      <c r="AE353" s="642"/>
      <c r="AF353" s="642"/>
      <c r="AG353" s="642"/>
    </row>
    <row r="354" spans="1:33" s="143" customFormat="1" ht="11.1" customHeight="1">
      <c r="A354" s="250"/>
      <c r="B354" s="169"/>
      <c r="C354" s="172"/>
      <c r="D354" s="174" t="s">
        <v>20</v>
      </c>
      <c r="E354" s="172"/>
      <c r="F354" s="172"/>
      <c r="G354" s="172"/>
      <c r="H354" s="172"/>
      <c r="I354" s="172"/>
      <c r="J354" s="172"/>
      <c r="K354" s="172"/>
      <c r="L354" s="172"/>
      <c r="M354" s="172"/>
      <c r="N354" s="172"/>
      <c r="O354" s="172"/>
      <c r="P354" s="172"/>
      <c r="Q354" s="172"/>
      <c r="R354" s="172"/>
      <c r="S354" s="761"/>
      <c r="T354" s="762"/>
      <c r="U354" s="762"/>
      <c r="V354" s="762"/>
      <c r="W354" s="577"/>
      <c r="X354" s="761"/>
      <c r="Y354" s="761"/>
      <c r="Z354" s="5738"/>
      <c r="AA354" s="5738"/>
      <c r="AB354" s="3654"/>
      <c r="AC354" s="719"/>
      <c r="AD354" s="642"/>
      <c r="AE354" s="642"/>
      <c r="AF354" s="642"/>
      <c r="AG354" s="642"/>
    </row>
    <row r="355" spans="1:33" s="143" customFormat="1" ht="11.1" customHeight="1">
      <c r="A355" s="250"/>
      <c r="B355" s="169"/>
      <c r="C355" s="174"/>
      <c r="D355" s="172"/>
      <c r="E355" s="172"/>
      <c r="F355" s="172"/>
      <c r="G355" s="172"/>
      <c r="H355" s="172"/>
      <c r="I355" s="172"/>
      <c r="J355" s="172"/>
      <c r="K355" s="172"/>
      <c r="L355" s="172"/>
      <c r="M355" s="172"/>
      <c r="N355" s="172"/>
      <c r="O355" s="172"/>
      <c r="P355" s="172"/>
      <c r="Q355" s="172"/>
      <c r="R355" s="172"/>
      <c r="S355" s="761"/>
      <c r="T355" s="762"/>
      <c r="U355" s="762"/>
      <c r="V355" s="762"/>
      <c r="W355" s="761"/>
      <c r="X355" s="761"/>
      <c r="Y355" s="761"/>
      <c r="Z355" s="5694" t="s">
        <v>1589</v>
      </c>
      <c r="AA355" s="5694"/>
      <c r="AB355" s="3762"/>
      <c r="AC355" s="719"/>
      <c r="AD355" s="642"/>
      <c r="AE355" s="642"/>
      <c r="AF355" s="642"/>
      <c r="AG355" s="642"/>
    </row>
    <row r="356" spans="1:33" s="143" customFormat="1" ht="11.1" customHeight="1">
      <c r="A356" s="250"/>
      <c r="B356" s="169"/>
      <c r="C356" s="172"/>
      <c r="D356" s="170" t="s">
        <v>1602</v>
      </c>
      <c r="F356" s="172"/>
      <c r="G356" s="172"/>
      <c r="H356" s="172"/>
      <c r="I356" s="172"/>
      <c r="J356" s="172"/>
      <c r="K356" s="172"/>
      <c r="L356" s="172"/>
      <c r="M356" s="172"/>
      <c r="N356" s="172"/>
      <c r="O356" s="172"/>
      <c r="P356" s="172"/>
      <c r="Q356" s="172"/>
      <c r="R356" s="5634" t="s">
        <v>342</v>
      </c>
      <c r="S356" s="5695"/>
      <c r="T356" s="5696"/>
      <c r="U356" s="5696"/>
      <c r="V356" s="5696"/>
      <c r="W356" s="5696"/>
      <c r="X356" s="5696"/>
      <c r="Y356" s="5696"/>
      <c r="Z356" s="5696"/>
      <c r="AA356" s="5697"/>
      <c r="AB356" s="1626"/>
      <c r="AC356" s="719"/>
      <c r="AD356" s="642"/>
      <c r="AE356" s="642"/>
      <c r="AF356" s="642"/>
      <c r="AG356" s="642"/>
    </row>
    <row r="357" spans="1:33" s="143" customFormat="1" ht="11.1" customHeight="1">
      <c r="A357" s="250"/>
      <c r="B357" s="169"/>
      <c r="C357" s="172"/>
      <c r="D357" s="174" t="s">
        <v>1603</v>
      </c>
      <c r="F357" s="172"/>
      <c r="G357" s="172"/>
      <c r="H357" s="172"/>
      <c r="I357" s="172"/>
      <c r="J357" s="172"/>
      <c r="K357" s="172"/>
      <c r="L357" s="172"/>
      <c r="M357" s="172"/>
      <c r="N357" s="172"/>
      <c r="O357" s="172"/>
      <c r="P357" s="172"/>
      <c r="Q357" s="172"/>
      <c r="R357" s="5634"/>
      <c r="S357" s="5698"/>
      <c r="T357" s="5699"/>
      <c r="U357" s="5699"/>
      <c r="V357" s="5699"/>
      <c r="W357" s="5699"/>
      <c r="X357" s="5699"/>
      <c r="Y357" s="5699"/>
      <c r="Z357" s="5699"/>
      <c r="AA357" s="5700"/>
      <c r="AB357" s="1626"/>
      <c r="AC357" s="719"/>
      <c r="AD357" s="642"/>
      <c r="AE357" s="642"/>
      <c r="AF357" s="642"/>
      <c r="AG357" s="642"/>
    </row>
    <row r="358" spans="1:33" s="143" customFormat="1" ht="18" customHeight="1">
      <c r="A358" s="250"/>
      <c r="B358" s="169"/>
      <c r="C358" s="172"/>
      <c r="D358" s="174"/>
      <c r="F358" s="172"/>
      <c r="G358" s="172"/>
      <c r="H358" s="172"/>
      <c r="I358" s="172"/>
      <c r="J358" s="172"/>
      <c r="K358" s="172"/>
      <c r="L358" s="172"/>
      <c r="M358" s="172"/>
      <c r="N358" s="172"/>
      <c r="O358" s="172"/>
      <c r="P358" s="172"/>
      <c r="Q358" s="172"/>
      <c r="R358" s="172"/>
      <c r="S358" s="761"/>
      <c r="T358" s="762"/>
      <c r="U358" s="762"/>
      <c r="V358" s="762"/>
      <c r="W358" s="761"/>
      <c r="X358" s="761"/>
      <c r="Y358" s="761"/>
      <c r="Z358" s="761"/>
      <c r="AA358" s="761"/>
      <c r="AB358" s="3656"/>
      <c r="AC358" s="719"/>
      <c r="AD358" s="642"/>
      <c r="AE358" s="642"/>
      <c r="AF358" s="642"/>
      <c r="AG358" s="642"/>
    </row>
    <row r="359" spans="1:33" s="143" customFormat="1" ht="11.1" customHeight="1">
      <c r="A359" s="250"/>
      <c r="B359" s="169"/>
      <c r="C359" s="2336"/>
      <c r="D359" s="2337"/>
      <c r="E359" s="2227"/>
      <c r="F359" s="2338"/>
      <c r="G359" s="2338"/>
      <c r="H359" s="2338"/>
      <c r="I359" s="2338"/>
      <c r="J359" s="2338"/>
      <c r="K359" s="2338"/>
      <c r="L359" s="2338"/>
      <c r="M359" s="2338"/>
      <c r="N359" s="2338"/>
      <c r="O359" s="2338"/>
      <c r="P359" s="2338"/>
      <c r="Q359" s="2338"/>
      <c r="R359" s="2304"/>
      <c r="S359" s="2339"/>
      <c r="T359" s="2339"/>
      <c r="U359" s="2339"/>
      <c r="V359" s="2339"/>
      <c r="W359" s="2339"/>
      <c r="X359" s="2339"/>
      <c r="Y359" s="2340"/>
      <c r="Z359" s="1541"/>
      <c r="AA359" s="1541"/>
      <c r="AB359" s="1626"/>
      <c r="AC359" s="719"/>
      <c r="AD359" s="642"/>
      <c r="AE359" s="642"/>
      <c r="AF359" s="642"/>
      <c r="AG359" s="642"/>
    </row>
    <row r="360" spans="1:33" s="143" customFormat="1" ht="13.5" customHeight="1">
      <c r="A360" s="250"/>
      <c r="B360" s="169"/>
      <c r="C360" s="2341"/>
      <c r="D360" s="2342" t="s">
        <v>1597</v>
      </c>
      <c r="E360" s="1865"/>
      <c r="F360" s="2343"/>
      <c r="G360" s="2343"/>
      <c r="H360" s="2343"/>
      <c r="I360" s="2343"/>
      <c r="J360" s="2343"/>
      <c r="K360" s="2343"/>
      <c r="L360" s="2343"/>
      <c r="M360" s="2343"/>
      <c r="N360" s="2343"/>
      <c r="O360" s="2343"/>
      <c r="P360" s="2343"/>
      <c r="Q360" s="2343"/>
      <c r="R360" s="2309"/>
      <c r="S360" s="2310"/>
      <c r="T360" s="2310"/>
      <c r="U360" s="2310"/>
      <c r="V360" s="2310"/>
      <c r="W360" s="2310"/>
      <c r="X360" s="2310"/>
      <c r="Y360" s="2311"/>
      <c r="Z360" s="1541"/>
      <c r="AA360" s="1541"/>
      <c r="AB360" s="1626"/>
      <c r="AC360" s="719"/>
      <c r="AD360" s="642"/>
      <c r="AE360" s="642"/>
      <c r="AF360" s="642"/>
      <c r="AG360" s="642"/>
    </row>
    <row r="361" spans="1:33" s="143" customFormat="1" ht="11.1" customHeight="1">
      <c r="A361" s="250"/>
      <c r="B361" s="169"/>
      <c r="C361" s="2341"/>
      <c r="D361" s="2344" t="s">
        <v>1604</v>
      </c>
      <c r="E361" s="1865"/>
      <c r="F361" s="2343"/>
      <c r="G361" s="2343"/>
      <c r="H361" s="2343"/>
      <c r="I361" s="2343"/>
      <c r="J361" s="2343"/>
      <c r="K361" s="2343"/>
      <c r="L361" s="2343"/>
      <c r="M361" s="2343"/>
      <c r="N361" s="2343"/>
      <c r="O361" s="2343"/>
      <c r="P361" s="2343"/>
      <c r="Q361" s="2343"/>
      <c r="R361" s="2343"/>
      <c r="S361" s="2345"/>
      <c r="T361" s="2346"/>
      <c r="U361" s="2346"/>
      <c r="V361" s="2346"/>
      <c r="W361" s="2345"/>
      <c r="X361" s="2345"/>
      <c r="Y361" s="2347"/>
      <c r="Z361" s="1540"/>
      <c r="AA361" s="1540"/>
      <c r="AB361" s="3656"/>
      <c r="AC361" s="719"/>
      <c r="AD361" s="642"/>
      <c r="AE361" s="642"/>
      <c r="AF361" s="642"/>
      <c r="AG361" s="642"/>
    </row>
    <row r="362" spans="1:33" s="143" customFormat="1" ht="11.1" customHeight="1">
      <c r="A362" s="250"/>
      <c r="B362" s="169"/>
      <c r="C362" s="2341"/>
      <c r="D362" s="2344" t="s">
        <v>1605</v>
      </c>
      <c r="E362" s="1865"/>
      <c r="F362" s="2343"/>
      <c r="G362" s="2343"/>
      <c r="H362" s="2343"/>
      <c r="I362" s="2343"/>
      <c r="J362" s="2343"/>
      <c r="K362" s="2343"/>
      <c r="L362" s="2343"/>
      <c r="M362" s="2343"/>
      <c r="N362" s="2343"/>
      <c r="O362" s="2343"/>
      <c r="P362" s="2343"/>
      <c r="Q362" s="2343"/>
      <c r="R362" s="2309"/>
      <c r="S362" s="2310"/>
      <c r="T362" s="2310"/>
      <c r="U362" s="2310"/>
      <c r="V362" s="2310"/>
      <c r="W362" s="2310"/>
      <c r="X362" s="2310"/>
      <c r="Y362" s="2311"/>
      <c r="Z362" s="1541"/>
      <c r="AA362" s="1541"/>
      <c r="AB362" s="1626"/>
      <c r="AC362" s="719"/>
      <c r="AD362" s="642"/>
      <c r="AE362" s="642"/>
      <c r="AF362" s="642"/>
      <c r="AG362" s="642"/>
    </row>
    <row r="363" spans="1:33" s="143" customFormat="1" ht="11.1" customHeight="1">
      <c r="A363" s="250"/>
      <c r="B363" s="169"/>
      <c r="C363" s="2341"/>
      <c r="D363" s="2214" t="s">
        <v>1606</v>
      </c>
      <c r="E363" s="1865"/>
      <c r="F363" s="2343"/>
      <c r="G363" s="2343"/>
      <c r="H363" s="2343"/>
      <c r="I363" s="2343"/>
      <c r="J363" s="2343"/>
      <c r="K363" s="2343"/>
      <c r="L363" s="2343"/>
      <c r="M363" s="2343"/>
      <c r="N363" s="2343"/>
      <c r="O363" s="2343"/>
      <c r="P363" s="2343"/>
      <c r="Q363" s="2343"/>
      <c r="R363" s="2309"/>
      <c r="S363" s="2310"/>
      <c r="T363" s="2310"/>
      <c r="U363" s="2310"/>
      <c r="V363" s="2310"/>
      <c r="W363" s="2310"/>
      <c r="X363" s="2310"/>
      <c r="Y363" s="2311"/>
      <c r="Z363" s="1541"/>
      <c r="AA363" s="1541"/>
      <c r="AB363" s="1626"/>
      <c r="AC363" s="719"/>
      <c r="AD363" s="642"/>
      <c r="AE363" s="642"/>
      <c r="AF363" s="642"/>
      <c r="AG363" s="642"/>
    </row>
    <row r="364" spans="1:33" s="143" customFormat="1" ht="11.1" customHeight="1">
      <c r="A364" s="250"/>
      <c r="B364" s="169"/>
      <c r="C364" s="2341"/>
      <c r="D364" s="2214" t="s">
        <v>1607</v>
      </c>
      <c r="E364" s="1865"/>
      <c r="F364" s="2343"/>
      <c r="G364" s="2214"/>
      <c r="H364" s="2343"/>
      <c r="I364" s="2343"/>
      <c r="J364" s="2343"/>
      <c r="K364" s="2343"/>
      <c r="L364" s="2343"/>
      <c r="M364" s="2343"/>
      <c r="N364" s="2343"/>
      <c r="O364" s="2343"/>
      <c r="P364" s="2343"/>
      <c r="Q364" s="2343"/>
      <c r="R364" s="2343"/>
      <c r="S364" s="2345"/>
      <c r="T364" s="2346"/>
      <c r="U364" s="2346"/>
      <c r="V364" s="2346"/>
      <c r="W364" s="2345"/>
      <c r="X364" s="2345"/>
      <c r="Y364" s="2347"/>
      <c r="Z364" s="1540"/>
      <c r="AA364" s="1540"/>
      <c r="AB364" s="3656"/>
      <c r="AC364" s="719"/>
      <c r="AD364" s="642"/>
      <c r="AE364" s="642"/>
      <c r="AF364" s="642"/>
      <c r="AG364" s="642"/>
    </row>
    <row r="365" spans="1:33" s="143" customFormat="1" ht="11.1" customHeight="1">
      <c r="A365" s="250"/>
      <c r="B365" s="176"/>
      <c r="C365" s="2348"/>
      <c r="D365" s="2349"/>
      <c r="E365" s="2350"/>
      <c r="F365" s="2351"/>
      <c r="G365" s="2351"/>
      <c r="H365" s="2351"/>
      <c r="I365" s="2351"/>
      <c r="J365" s="2351"/>
      <c r="K365" s="2351"/>
      <c r="L365" s="2351"/>
      <c r="M365" s="2351"/>
      <c r="N365" s="2351"/>
      <c r="O365" s="2351"/>
      <c r="P365" s="2351"/>
      <c r="Q365" s="2351"/>
      <c r="R365" s="2351"/>
      <c r="S365" s="2352"/>
      <c r="T365" s="2352"/>
      <c r="U365" s="2352"/>
      <c r="V365" s="2352"/>
      <c r="W365" s="2352"/>
      <c r="X365" s="2352"/>
      <c r="Y365" s="2353"/>
      <c r="Z365" s="577"/>
      <c r="AA365" s="577"/>
      <c r="AB365" s="577"/>
      <c r="AC365" s="719"/>
      <c r="AD365" s="642"/>
      <c r="AE365" s="642"/>
      <c r="AF365" s="642"/>
      <c r="AG365" s="642"/>
    </row>
    <row r="366" spans="1:33" s="143" customFormat="1" ht="18" customHeight="1">
      <c r="A366" s="250"/>
      <c r="B366" s="176"/>
      <c r="C366" s="172"/>
      <c r="F366" s="172"/>
      <c r="G366" s="172"/>
      <c r="H366" s="172"/>
      <c r="I366" s="172"/>
      <c r="J366" s="172"/>
      <c r="K366" s="172"/>
      <c r="L366" s="172"/>
      <c r="M366" s="172"/>
      <c r="N366" s="172"/>
      <c r="O366" s="172"/>
      <c r="P366" s="172"/>
      <c r="Q366" s="172"/>
      <c r="R366" s="172"/>
      <c r="S366" s="763"/>
      <c r="T366" s="763"/>
      <c r="U366" s="763"/>
      <c r="V366" s="763"/>
      <c r="W366" s="763"/>
      <c r="X366" s="763"/>
      <c r="Y366" s="763"/>
      <c r="Z366" s="5694" t="s">
        <v>338</v>
      </c>
      <c r="AA366" s="5694"/>
      <c r="AB366" s="3762"/>
      <c r="AC366" s="719"/>
      <c r="AD366" s="642"/>
      <c r="AE366" s="642"/>
      <c r="AF366" s="642"/>
      <c r="AG366" s="642"/>
    </row>
    <row r="367" spans="1:33" s="143" customFormat="1" ht="11.1" customHeight="1">
      <c r="A367" s="250"/>
      <c r="B367" s="176"/>
      <c r="C367" s="172"/>
      <c r="D367" s="170" t="s">
        <v>1946</v>
      </c>
      <c r="F367" s="172"/>
      <c r="G367" s="172"/>
      <c r="H367" s="172"/>
      <c r="I367" s="172"/>
      <c r="J367" s="172"/>
      <c r="K367" s="172"/>
      <c r="L367" s="172"/>
      <c r="M367" s="172"/>
      <c r="N367" s="172"/>
      <c r="O367" s="172"/>
      <c r="P367" s="172"/>
      <c r="Q367" s="172"/>
      <c r="R367" s="5634" t="s">
        <v>78</v>
      </c>
      <c r="S367" s="5695"/>
      <c r="T367" s="5696"/>
      <c r="U367" s="5696"/>
      <c r="V367" s="5696"/>
      <c r="W367" s="5696"/>
      <c r="X367" s="5696"/>
      <c r="Y367" s="5696"/>
      <c r="Z367" s="5696"/>
      <c r="AA367" s="5697"/>
      <c r="AB367" s="1626"/>
      <c r="AC367" s="719"/>
      <c r="AD367" s="642"/>
      <c r="AE367" s="642"/>
      <c r="AF367" s="642"/>
      <c r="AG367" s="642"/>
    </row>
    <row r="368" spans="1:33" s="143" customFormat="1" ht="11.1" customHeight="1">
      <c r="A368" s="250"/>
      <c r="B368" s="176"/>
      <c r="C368" s="172"/>
      <c r="D368" s="174" t="s">
        <v>218</v>
      </c>
      <c r="F368" s="172"/>
      <c r="G368" s="172"/>
      <c r="H368" s="172"/>
      <c r="I368" s="172"/>
      <c r="J368" s="172"/>
      <c r="K368" s="172"/>
      <c r="L368" s="172"/>
      <c r="M368" s="172"/>
      <c r="N368" s="172"/>
      <c r="O368" s="172"/>
      <c r="P368" s="172"/>
      <c r="Q368" s="172"/>
      <c r="R368" s="5634"/>
      <c r="S368" s="5698"/>
      <c r="T368" s="5699"/>
      <c r="U368" s="5699"/>
      <c r="V368" s="5699"/>
      <c r="W368" s="5699"/>
      <c r="X368" s="5699"/>
      <c r="Y368" s="5699"/>
      <c r="Z368" s="5699"/>
      <c r="AA368" s="5700"/>
      <c r="AB368" s="1626"/>
      <c r="AC368" s="719"/>
      <c r="AD368" s="642"/>
      <c r="AE368" s="642"/>
      <c r="AF368" s="642"/>
      <c r="AG368" s="642"/>
    </row>
    <row r="369" spans="1:33" s="143" customFormat="1" ht="11.1" customHeight="1">
      <c r="A369" s="250"/>
      <c r="B369" s="176"/>
      <c r="C369" s="172"/>
      <c r="D369" s="174"/>
      <c r="F369" s="172"/>
      <c r="G369" s="172"/>
      <c r="H369" s="172"/>
      <c r="I369" s="172"/>
      <c r="J369" s="172"/>
      <c r="K369" s="172"/>
      <c r="L369" s="172"/>
      <c r="M369" s="172"/>
      <c r="N369" s="172"/>
      <c r="O369" s="172"/>
      <c r="P369" s="172"/>
      <c r="Q369" s="172"/>
      <c r="R369" s="172"/>
      <c r="AC369" s="719"/>
      <c r="AD369" s="642"/>
      <c r="AE369" s="642"/>
      <c r="AF369" s="642"/>
      <c r="AG369" s="642"/>
    </row>
    <row r="370" spans="1:33" s="143" customFormat="1" ht="11.1" customHeight="1">
      <c r="A370" s="247"/>
      <c r="B370" s="178"/>
      <c r="I370" s="172"/>
      <c r="J370" s="172"/>
      <c r="K370" s="172"/>
      <c r="L370" s="172"/>
      <c r="M370" s="172"/>
      <c r="N370" s="172"/>
      <c r="O370" s="172"/>
      <c r="P370" s="172"/>
      <c r="Q370" s="172"/>
      <c r="R370" s="951"/>
      <c r="S370" s="761"/>
      <c r="T370" s="762"/>
      <c r="U370" s="762"/>
      <c r="V370" s="762"/>
      <c r="W370" s="761"/>
      <c r="X370" s="761"/>
      <c r="Y370" s="761"/>
      <c r="Z370" s="761"/>
      <c r="AA370" s="761"/>
      <c r="AB370" s="3656"/>
      <c r="AC370" s="719"/>
      <c r="AD370" s="642"/>
      <c r="AE370" s="642"/>
      <c r="AF370" s="642"/>
      <c r="AG370" s="642"/>
    </row>
    <row r="371" spans="1:33" s="143" customFormat="1" ht="11.1" customHeight="1">
      <c r="A371" s="1157"/>
      <c r="B371" s="178"/>
      <c r="I371" s="172"/>
      <c r="J371" s="172"/>
      <c r="K371" s="172"/>
      <c r="L371" s="172"/>
      <c r="M371" s="172"/>
      <c r="N371" s="172"/>
      <c r="O371" s="172"/>
      <c r="P371" s="172"/>
      <c r="Q371" s="172"/>
      <c r="R371" s="951"/>
      <c r="S371" s="1641"/>
      <c r="T371" s="762"/>
      <c r="U371" s="762"/>
      <c r="V371" s="762"/>
      <c r="W371" s="1641"/>
      <c r="X371" s="1641"/>
      <c r="Y371" s="1641"/>
      <c r="Z371" s="1641"/>
      <c r="AA371" s="1641"/>
      <c r="AB371" s="3656"/>
      <c r="AC371" s="1111"/>
      <c r="AD371" s="642"/>
      <c r="AE371" s="642"/>
      <c r="AF371" s="642"/>
      <c r="AG371" s="642"/>
    </row>
    <row r="372" spans="1:33" s="143" customFormat="1" ht="12" customHeight="1" thickBot="1">
      <c r="A372" s="791"/>
      <c r="B372" s="792"/>
      <c r="C372" s="793"/>
      <c r="D372" s="794"/>
      <c r="E372" s="794"/>
      <c r="F372" s="794"/>
      <c r="G372" s="794"/>
      <c r="H372" s="794"/>
      <c r="I372" s="794"/>
      <c r="J372" s="794"/>
      <c r="K372" s="794"/>
      <c r="L372" s="794"/>
      <c r="M372" s="794"/>
      <c r="N372" s="794"/>
      <c r="O372" s="794"/>
      <c r="P372" s="794"/>
      <c r="Q372" s="794"/>
      <c r="R372" s="795"/>
      <c r="S372" s="796"/>
      <c r="T372" s="796"/>
      <c r="U372" s="796"/>
      <c r="V372" s="796"/>
      <c r="W372" s="796"/>
      <c r="X372" s="796"/>
      <c r="Y372" s="796"/>
      <c r="Z372" s="796"/>
      <c r="AA372" s="796"/>
      <c r="AB372" s="3778"/>
      <c r="AC372" s="797"/>
      <c r="AD372" s="642"/>
      <c r="AE372" s="642"/>
      <c r="AF372" s="642"/>
      <c r="AG372" s="642"/>
    </row>
    <row r="373" spans="1:33" s="143" customFormat="1" ht="11.1" customHeight="1">
      <c r="A373" s="897"/>
      <c r="B373" s="898"/>
      <c r="C373" s="899"/>
      <c r="D373" s="899"/>
      <c r="E373" s="897"/>
      <c r="F373" s="897"/>
      <c r="G373" s="897"/>
      <c r="H373" s="897"/>
      <c r="I373" s="897"/>
      <c r="J373" s="897"/>
      <c r="K373" s="1029"/>
      <c r="L373" s="1029"/>
      <c r="M373" s="1029"/>
      <c r="N373" s="1029"/>
      <c r="O373" s="897"/>
      <c r="P373" s="897"/>
      <c r="Q373" s="897"/>
      <c r="R373" s="897"/>
      <c r="S373" s="900"/>
      <c r="T373" s="901"/>
      <c r="U373" s="901"/>
      <c r="V373" s="901"/>
      <c r="W373" s="902"/>
      <c r="X373" s="900"/>
      <c r="Y373" s="900"/>
      <c r="Z373" s="903"/>
      <c r="AA373" s="903"/>
      <c r="AB373" s="1286"/>
      <c r="AC373" s="897"/>
      <c r="AD373" s="642"/>
      <c r="AE373" s="642"/>
      <c r="AF373" s="642"/>
      <c r="AG373" s="642"/>
    </row>
    <row r="374" spans="1:33" s="143" customFormat="1" ht="17.399999999999999">
      <c r="A374" s="5731">
        <f>A273+1</f>
        <v>22</v>
      </c>
      <c r="B374" s="5731"/>
      <c r="C374" s="5731"/>
      <c r="D374" s="5731"/>
      <c r="E374" s="5731"/>
      <c r="F374" s="5731"/>
      <c r="G374" s="5731"/>
      <c r="H374" s="5731"/>
      <c r="I374" s="5731"/>
      <c r="J374" s="5731"/>
      <c r="K374" s="5731"/>
      <c r="L374" s="5731"/>
      <c r="M374" s="5731"/>
      <c r="N374" s="5731"/>
      <c r="O374" s="5731"/>
      <c r="P374" s="5731"/>
      <c r="Q374" s="5731"/>
      <c r="R374" s="5731"/>
      <c r="S374" s="5731"/>
      <c r="T374" s="5731"/>
      <c r="U374" s="5731"/>
      <c r="V374" s="5731"/>
      <c r="W374" s="5731"/>
      <c r="X374" s="5731"/>
      <c r="Y374" s="5731"/>
      <c r="Z374" s="5731"/>
      <c r="AA374" s="5731"/>
      <c r="AB374" s="5731"/>
      <c r="AC374" s="5731"/>
      <c r="AD374" s="642"/>
      <c r="AE374" s="642"/>
      <c r="AF374" s="642"/>
      <c r="AG374" s="642"/>
    </row>
    <row r="375" spans="1:33" s="143" customFormat="1" ht="11.1" customHeight="1" thickBot="1">
      <c r="A375" s="172"/>
      <c r="B375" s="169"/>
      <c r="C375" s="178"/>
      <c r="D375" s="178"/>
      <c r="E375" s="172"/>
      <c r="F375" s="172"/>
      <c r="G375" s="172"/>
      <c r="H375" s="172"/>
      <c r="I375" s="172"/>
      <c r="J375" s="172"/>
      <c r="K375" s="172"/>
      <c r="L375" s="172"/>
      <c r="M375" s="172"/>
      <c r="N375" s="172"/>
      <c r="O375" s="172"/>
      <c r="P375" s="172"/>
      <c r="Q375" s="172"/>
      <c r="R375" s="172"/>
      <c r="S375" s="182"/>
      <c r="T375" s="712"/>
      <c r="U375" s="712"/>
      <c r="V375" s="712"/>
      <c r="W375" s="745"/>
      <c r="X375" s="182"/>
      <c r="Y375" s="182"/>
      <c r="Z375" s="230"/>
      <c r="AA375" s="230"/>
      <c r="AB375" s="1561"/>
      <c r="AC375" s="172"/>
      <c r="AD375" s="642"/>
      <c r="AE375" s="642"/>
      <c r="AF375" s="642"/>
      <c r="AG375" s="642"/>
    </row>
    <row r="376" spans="1:33" s="143" customFormat="1" ht="11.1" customHeight="1">
      <c r="A376" s="387"/>
      <c r="B376" s="799"/>
      <c r="C376" s="800"/>
      <c r="D376" s="801"/>
      <c r="E376" s="801"/>
      <c r="F376" s="587"/>
      <c r="G376" s="587"/>
      <c r="H376" s="587"/>
      <c r="I376" s="587"/>
      <c r="J376" s="587"/>
      <c r="K376" s="1023"/>
      <c r="L376" s="1023"/>
      <c r="M376" s="1023"/>
      <c r="N376" s="1023"/>
      <c r="O376" s="587"/>
      <c r="P376" s="587"/>
      <c r="Q376" s="587"/>
      <c r="R376" s="604"/>
      <c r="S376" s="802"/>
      <c r="T376" s="802"/>
      <c r="U376" s="802"/>
      <c r="V376" s="802"/>
      <c r="W376" s="802"/>
      <c r="X376" s="802"/>
      <c r="Y376" s="802"/>
      <c r="Z376" s="802"/>
      <c r="AA376" s="590"/>
      <c r="AB376" s="1124"/>
      <c r="AC376" s="591"/>
      <c r="AD376" s="642"/>
      <c r="AE376" s="642"/>
      <c r="AF376" s="752"/>
      <c r="AG376" s="642"/>
    </row>
    <row r="377" spans="1:33" s="143" customFormat="1" ht="11.1" customHeight="1">
      <c r="A377" s="1034"/>
      <c r="B377" s="127"/>
      <c r="C377" s="1041"/>
      <c r="D377" s="1156"/>
      <c r="E377" s="1156"/>
      <c r="F377" s="1"/>
      <c r="G377" s="1"/>
      <c r="H377" s="1"/>
      <c r="I377" s="1"/>
      <c r="J377" s="1"/>
      <c r="K377" s="1"/>
      <c r="L377" s="1"/>
      <c r="M377" s="1"/>
      <c r="N377" s="1"/>
      <c r="O377" s="1"/>
      <c r="P377" s="1"/>
      <c r="Q377" s="1"/>
      <c r="S377" s="130"/>
      <c r="T377" s="130"/>
      <c r="U377" s="130"/>
      <c r="V377" s="130"/>
      <c r="W377" s="130"/>
      <c r="X377" s="130"/>
      <c r="Y377" s="130"/>
      <c r="Z377" s="130"/>
      <c r="AA377" s="9"/>
      <c r="AB377" s="9"/>
      <c r="AC377" s="962"/>
      <c r="AD377" s="642"/>
      <c r="AE377" s="642"/>
      <c r="AF377" s="752"/>
      <c r="AG377" s="642"/>
    </row>
    <row r="378" spans="1:33" s="143" customFormat="1" ht="15" customHeight="1">
      <c r="A378" s="592"/>
      <c r="B378" s="122"/>
      <c r="C378" s="28"/>
      <c r="D378" s="22" t="s">
        <v>1512</v>
      </c>
      <c r="E378" s="121"/>
      <c r="F378" s="1"/>
      <c r="G378" s="1"/>
      <c r="H378" s="119"/>
      <c r="I378" s="119"/>
      <c r="J378" s="119"/>
      <c r="K378" s="119"/>
      <c r="L378" s="119"/>
      <c r="M378" s="119"/>
      <c r="N378" s="119"/>
      <c r="O378" s="119"/>
      <c r="P378" s="119"/>
      <c r="Q378" s="119"/>
      <c r="R378" s="171"/>
      <c r="S378" s="119"/>
      <c r="T378" s="131"/>
      <c r="U378" s="131"/>
      <c r="V378" s="131"/>
      <c r="W378" s="131"/>
      <c r="X378" s="131"/>
      <c r="Y378" s="131"/>
      <c r="Z378" s="131"/>
      <c r="AA378" s="14"/>
      <c r="AB378" s="14"/>
      <c r="AC378" s="636"/>
      <c r="AD378" s="642"/>
      <c r="AE378" s="642"/>
      <c r="AF378" s="752"/>
      <c r="AG378" s="642"/>
    </row>
    <row r="379" spans="1:33" s="143" customFormat="1" ht="15" customHeight="1">
      <c r="A379" s="592"/>
      <c r="B379" s="122"/>
      <c r="C379" s="28"/>
      <c r="D379" s="66" t="s">
        <v>1513</v>
      </c>
      <c r="E379" s="121"/>
      <c r="F379" s="1"/>
      <c r="G379" s="1"/>
      <c r="H379" s="119"/>
      <c r="I379" s="119"/>
      <c r="J379" s="119"/>
      <c r="K379" s="119"/>
      <c r="L379" s="119"/>
      <c r="M379" s="119"/>
      <c r="N379" s="119"/>
      <c r="O379" s="119"/>
      <c r="P379" s="119"/>
      <c r="Q379" s="119"/>
      <c r="R379" s="171"/>
      <c r="S379" s="130"/>
      <c r="T379" s="259"/>
      <c r="U379" s="259"/>
      <c r="V379" s="259"/>
      <c r="W379" s="259"/>
      <c r="X379" s="259"/>
      <c r="Y379" s="259"/>
      <c r="Z379" s="259"/>
      <c r="AA379" s="14"/>
      <c r="AB379" s="14"/>
      <c r="AC379" s="636"/>
      <c r="AD379" s="642"/>
      <c r="AE379" s="642"/>
      <c r="AF379" s="752"/>
      <c r="AG379" s="642"/>
    </row>
    <row r="380" spans="1:33" s="143" customFormat="1" ht="11.1" customHeight="1">
      <c r="A380" s="1022"/>
      <c r="B380" s="1558"/>
      <c r="C380" s="196"/>
      <c r="D380" s="129"/>
      <c r="S380" s="5677" t="s">
        <v>701</v>
      </c>
      <c r="T380" s="5677"/>
      <c r="U380" s="5677"/>
      <c r="V380" s="5677"/>
      <c r="W380" s="5677"/>
      <c r="X380" s="5677"/>
      <c r="Y380" s="5677"/>
      <c r="Z380" s="5677"/>
      <c r="AA380" s="5677"/>
      <c r="AB380" s="3647"/>
      <c r="AC380" s="1112"/>
      <c r="AD380" s="642"/>
      <c r="AE380" s="642"/>
      <c r="AF380" s="752"/>
      <c r="AG380" s="642"/>
    </row>
    <row r="381" spans="1:33" s="143" customFormat="1" ht="11.1" customHeight="1">
      <c r="A381" s="1022"/>
      <c r="B381" s="1558"/>
      <c r="C381" s="196"/>
      <c r="D381" s="129"/>
      <c r="S381" s="5638" t="s">
        <v>32</v>
      </c>
      <c r="T381" s="5638"/>
      <c r="U381" s="5638"/>
      <c r="V381" s="5638"/>
      <c r="W381" s="5638"/>
      <c r="X381" s="5638"/>
      <c r="Y381" s="5638"/>
      <c r="Z381" s="5638"/>
      <c r="AA381" s="5638"/>
      <c r="AB381" s="3649"/>
      <c r="AC381" s="1112"/>
      <c r="AD381" s="642"/>
      <c r="AE381" s="642"/>
      <c r="AF381" s="752"/>
      <c r="AG381" s="642"/>
    </row>
    <row r="382" spans="1:33" s="143" customFormat="1" ht="11.1" customHeight="1">
      <c r="A382" s="250"/>
      <c r="B382" s="176"/>
      <c r="C382" s="179" t="s">
        <v>57</v>
      </c>
      <c r="D382" s="170" t="s">
        <v>359</v>
      </c>
      <c r="E382" s="172"/>
      <c r="F382" s="172"/>
      <c r="G382" s="172"/>
      <c r="H382" s="172"/>
      <c r="I382" s="172"/>
      <c r="J382" s="172"/>
      <c r="K382" s="172"/>
      <c r="L382" s="172"/>
      <c r="M382" s="172"/>
      <c r="N382" s="172"/>
      <c r="O382" s="172"/>
      <c r="P382" s="172"/>
      <c r="Q382" s="172"/>
      <c r="R382" s="172"/>
      <c r="Z382" s="5694" t="s">
        <v>338</v>
      </c>
      <c r="AA382" s="5694"/>
      <c r="AC382" s="719"/>
      <c r="AD382" s="642"/>
      <c r="AE382" s="642"/>
      <c r="AF382" s="642"/>
      <c r="AG382" s="642"/>
    </row>
    <row r="383" spans="1:33" s="143" customFormat="1" ht="11.1" customHeight="1">
      <c r="A383" s="250"/>
      <c r="B383" s="176"/>
      <c r="C383" s="170"/>
      <c r="D383" s="170" t="s">
        <v>358</v>
      </c>
      <c r="E383" s="172"/>
      <c r="F383" s="172"/>
      <c r="G383" s="172"/>
      <c r="H383" s="172"/>
      <c r="I383" s="172"/>
      <c r="J383" s="172"/>
      <c r="K383" s="172"/>
      <c r="L383" s="172"/>
      <c r="M383" s="172"/>
      <c r="N383" s="172"/>
      <c r="O383" s="172"/>
      <c r="P383" s="172"/>
      <c r="Q383" s="172"/>
      <c r="R383" s="5634" t="s">
        <v>79</v>
      </c>
      <c r="S383" s="5695"/>
      <c r="T383" s="5696"/>
      <c r="U383" s="5696"/>
      <c r="V383" s="5696"/>
      <c r="W383" s="5696"/>
      <c r="X383" s="5696"/>
      <c r="Y383" s="5696"/>
      <c r="Z383" s="5696"/>
      <c r="AA383" s="5697"/>
      <c r="AB383" s="1626"/>
      <c r="AC383" s="719"/>
      <c r="AD383" s="642"/>
      <c r="AE383" s="642"/>
      <c r="AF383" s="642"/>
      <c r="AG383" s="642"/>
    </row>
    <row r="384" spans="1:33" s="143" customFormat="1" ht="11.1" customHeight="1">
      <c r="A384" s="250"/>
      <c r="B384" s="176"/>
      <c r="C384" s="174"/>
      <c r="D384" s="174" t="s">
        <v>493</v>
      </c>
      <c r="E384" s="172"/>
      <c r="F384" s="172"/>
      <c r="G384" s="172"/>
      <c r="H384" s="172"/>
      <c r="I384" s="172"/>
      <c r="J384" s="172"/>
      <c r="K384" s="172"/>
      <c r="L384" s="172"/>
      <c r="M384" s="172"/>
      <c r="N384" s="172"/>
      <c r="O384" s="172"/>
      <c r="P384" s="172"/>
      <c r="Q384" s="172"/>
      <c r="R384" s="5634"/>
      <c r="S384" s="5698"/>
      <c r="T384" s="5699"/>
      <c r="U384" s="5699"/>
      <c r="V384" s="5699"/>
      <c r="W384" s="5699"/>
      <c r="X384" s="5699"/>
      <c r="Y384" s="5699"/>
      <c r="Z384" s="5699"/>
      <c r="AA384" s="5700"/>
      <c r="AB384" s="1626"/>
      <c r="AC384" s="719"/>
      <c r="AD384" s="642"/>
      <c r="AE384" s="642"/>
      <c r="AF384" s="642"/>
      <c r="AG384" s="642"/>
    </row>
    <row r="385" spans="1:33" s="143" customFormat="1" ht="11.1" customHeight="1">
      <c r="A385" s="250"/>
      <c r="B385" s="176"/>
      <c r="C385" s="174"/>
      <c r="D385" s="245" t="s">
        <v>360</v>
      </c>
      <c r="E385" s="231"/>
      <c r="F385" s="231"/>
      <c r="G385" s="231"/>
      <c r="H385" s="231"/>
      <c r="R385" s="172"/>
      <c r="S385" s="761"/>
      <c r="T385" s="762"/>
      <c r="U385" s="762"/>
      <c r="V385" s="762"/>
      <c r="W385" s="761"/>
      <c r="X385" s="761"/>
      <c r="Y385" s="761"/>
      <c r="Z385" s="761"/>
      <c r="AA385" s="761"/>
      <c r="AB385" s="3656"/>
      <c r="AC385" s="719"/>
      <c r="AD385" s="642"/>
      <c r="AE385" s="642"/>
      <c r="AF385" s="642"/>
      <c r="AG385" s="642"/>
    </row>
    <row r="386" spans="1:33" s="143" customFormat="1" ht="11.1" customHeight="1">
      <c r="A386" s="247"/>
      <c r="B386" s="169"/>
      <c r="C386" s="174"/>
      <c r="D386" s="231"/>
      <c r="E386" s="231"/>
      <c r="F386" s="231"/>
      <c r="G386" s="231"/>
      <c r="H386" s="231"/>
      <c r="I386" s="172"/>
      <c r="J386" s="172"/>
      <c r="K386" s="172"/>
      <c r="L386" s="172"/>
      <c r="M386" s="172"/>
      <c r="N386" s="172"/>
      <c r="O386" s="172"/>
      <c r="P386" s="172"/>
      <c r="Q386" s="172"/>
      <c r="R386" s="172"/>
      <c r="S386" s="761"/>
      <c r="T386" s="762"/>
      <c r="U386" s="762"/>
      <c r="V386" s="762"/>
      <c r="W386" s="761"/>
      <c r="X386" s="761"/>
      <c r="Y386" s="761"/>
      <c r="Z386" s="761"/>
      <c r="AA386" s="577"/>
      <c r="AB386" s="577"/>
      <c r="AC386" s="719"/>
      <c r="AD386" s="642"/>
      <c r="AE386" s="642"/>
      <c r="AF386" s="642"/>
      <c r="AG386" s="642"/>
    </row>
    <row r="387" spans="1:33" s="143" customFormat="1" ht="11.1" customHeight="1">
      <c r="A387" s="247"/>
      <c r="B387" s="169"/>
      <c r="C387" s="179" t="s">
        <v>58</v>
      </c>
      <c r="D387" s="170" t="s">
        <v>21</v>
      </c>
      <c r="E387" s="172"/>
      <c r="F387" s="172"/>
      <c r="G387" s="172"/>
      <c r="H387" s="172"/>
      <c r="I387" s="172"/>
      <c r="J387" s="172"/>
      <c r="K387" s="172"/>
      <c r="L387" s="172"/>
      <c r="M387" s="172"/>
      <c r="N387" s="172"/>
      <c r="O387" s="172"/>
      <c r="P387" s="172"/>
      <c r="Q387" s="172"/>
      <c r="R387" s="5634" t="s">
        <v>80</v>
      </c>
      <c r="S387" s="5695"/>
      <c r="T387" s="5696"/>
      <c r="U387" s="5696"/>
      <c r="V387" s="5696"/>
      <c r="W387" s="5696"/>
      <c r="X387" s="5696"/>
      <c r="Y387" s="5696"/>
      <c r="Z387" s="5696"/>
      <c r="AA387" s="5697"/>
      <c r="AB387" s="1626"/>
      <c r="AC387" s="719"/>
      <c r="AD387" s="642"/>
      <c r="AE387" s="642"/>
      <c r="AF387" s="642"/>
      <c r="AG387" s="642"/>
    </row>
    <row r="388" spans="1:33" s="143" customFormat="1" ht="11.1" customHeight="1">
      <c r="A388" s="247"/>
      <c r="B388" s="178"/>
      <c r="C388" s="179"/>
      <c r="D388" s="174" t="s">
        <v>22</v>
      </c>
      <c r="E388" s="172"/>
      <c r="F388" s="172"/>
      <c r="G388" s="172"/>
      <c r="H388" s="172"/>
      <c r="I388" s="172"/>
      <c r="J388" s="172"/>
      <c r="K388" s="172"/>
      <c r="L388" s="172"/>
      <c r="M388" s="172"/>
      <c r="N388" s="172"/>
      <c r="O388" s="172"/>
      <c r="P388" s="172"/>
      <c r="Q388" s="172"/>
      <c r="R388" s="5634"/>
      <c r="S388" s="5698"/>
      <c r="T388" s="5699"/>
      <c r="U388" s="5699"/>
      <c r="V388" s="5699"/>
      <c r="W388" s="5699"/>
      <c r="X388" s="5699"/>
      <c r="Y388" s="5699"/>
      <c r="Z388" s="5699"/>
      <c r="AA388" s="5700"/>
      <c r="AB388" s="1626"/>
      <c r="AC388" s="719"/>
      <c r="AD388" s="642"/>
      <c r="AE388" s="642"/>
      <c r="AF388" s="642"/>
      <c r="AG388" s="642"/>
    </row>
    <row r="389" spans="1:33" s="143" customFormat="1" ht="18" customHeight="1">
      <c r="A389" s="247"/>
      <c r="B389" s="178"/>
      <c r="C389" s="179"/>
      <c r="D389" s="172"/>
      <c r="E389" s="172"/>
      <c r="F389" s="172"/>
      <c r="G389" s="172"/>
      <c r="H389" s="172"/>
      <c r="I389" s="231"/>
      <c r="J389" s="231"/>
      <c r="K389" s="231"/>
      <c r="L389" s="231"/>
      <c r="M389" s="231"/>
      <c r="N389" s="231"/>
      <c r="O389" s="231"/>
      <c r="P389" s="231"/>
      <c r="Q389" s="231"/>
      <c r="R389" s="172"/>
      <c r="S389" s="761"/>
      <c r="T389" s="762"/>
      <c r="U389" s="762"/>
      <c r="V389" s="762"/>
      <c r="W389" s="761"/>
      <c r="X389" s="761"/>
      <c r="Y389" s="761"/>
      <c r="Z389" s="761"/>
      <c r="AA389" s="761"/>
      <c r="AB389" s="3656"/>
      <c r="AC389" s="719"/>
      <c r="AD389" s="642"/>
      <c r="AE389" s="642"/>
      <c r="AF389" s="642"/>
      <c r="AG389" s="642"/>
    </row>
    <row r="390" spans="1:33" s="143" customFormat="1" ht="11.1" customHeight="1">
      <c r="A390" s="247"/>
      <c r="B390" s="178"/>
      <c r="C390" s="179" t="s">
        <v>68</v>
      </c>
      <c r="D390" s="170" t="s">
        <v>23</v>
      </c>
      <c r="E390" s="172"/>
      <c r="F390" s="172"/>
      <c r="G390" s="172"/>
      <c r="H390" s="172"/>
      <c r="I390" s="231"/>
      <c r="J390" s="231"/>
      <c r="K390" s="231"/>
      <c r="L390" s="231"/>
      <c r="M390" s="231"/>
      <c r="N390" s="231"/>
      <c r="O390" s="231"/>
      <c r="P390" s="231"/>
      <c r="Q390" s="231"/>
      <c r="R390" s="5634" t="s">
        <v>76</v>
      </c>
      <c r="S390" s="5695"/>
      <c r="T390" s="5696"/>
      <c r="U390" s="5696"/>
      <c r="V390" s="5696"/>
      <c r="W390" s="5696"/>
      <c r="X390" s="5696"/>
      <c r="Y390" s="5696"/>
      <c r="Z390" s="5696"/>
      <c r="AA390" s="5697"/>
      <c r="AB390" s="1626"/>
      <c r="AC390" s="719"/>
      <c r="AD390" s="642"/>
      <c r="AE390" s="642"/>
      <c r="AF390" s="642"/>
      <c r="AG390" s="642"/>
    </row>
    <row r="391" spans="1:33" s="143" customFormat="1" ht="11.1" customHeight="1">
      <c r="A391" s="247"/>
      <c r="B391" s="169"/>
      <c r="C391" s="179"/>
      <c r="D391" s="174" t="s">
        <v>24</v>
      </c>
      <c r="E391" s="172"/>
      <c r="F391" s="172"/>
      <c r="G391" s="172"/>
      <c r="H391" s="172"/>
      <c r="I391" s="172"/>
      <c r="J391" s="172"/>
      <c r="K391" s="172"/>
      <c r="L391" s="172"/>
      <c r="M391" s="172"/>
      <c r="N391" s="172"/>
      <c r="O391" s="172"/>
      <c r="P391" s="172"/>
      <c r="Q391" s="172"/>
      <c r="R391" s="5634"/>
      <c r="S391" s="5698"/>
      <c r="T391" s="5699"/>
      <c r="U391" s="5699"/>
      <c r="V391" s="5699"/>
      <c r="W391" s="5699"/>
      <c r="X391" s="5699"/>
      <c r="Y391" s="5699"/>
      <c r="Z391" s="5699"/>
      <c r="AA391" s="5700"/>
      <c r="AB391" s="1626"/>
      <c r="AC391" s="719"/>
      <c r="AD391" s="642"/>
      <c r="AE391" s="642"/>
      <c r="AF391" s="642"/>
      <c r="AG391" s="642"/>
    </row>
    <row r="392" spans="1:33" s="143" customFormat="1" ht="18" customHeight="1">
      <c r="A392" s="247"/>
      <c r="B392" s="178"/>
      <c r="C392" s="179"/>
      <c r="D392" s="174"/>
      <c r="E392" s="172"/>
      <c r="F392" s="172"/>
      <c r="G392" s="172"/>
      <c r="H392" s="172"/>
      <c r="I392" s="172"/>
      <c r="J392" s="172"/>
      <c r="K392" s="172"/>
      <c r="L392" s="172"/>
      <c r="M392" s="172"/>
      <c r="N392" s="172"/>
      <c r="O392" s="172"/>
      <c r="P392" s="172"/>
      <c r="Q392" s="172"/>
      <c r="R392" s="172"/>
      <c r="AC392" s="719"/>
      <c r="AD392" s="642"/>
      <c r="AE392" s="642"/>
      <c r="AF392" s="642"/>
      <c r="AG392" s="642"/>
    </row>
    <row r="393" spans="1:33" s="143" customFormat="1" ht="11.1" customHeight="1">
      <c r="A393" s="247"/>
      <c r="B393" s="176"/>
      <c r="C393" s="179" t="s">
        <v>70</v>
      </c>
      <c r="D393" s="170" t="s">
        <v>25</v>
      </c>
      <c r="E393" s="172"/>
      <c r="F393" s="172"/>
      <c r="G393" s="172"/>
      <c r="H393" s="172"/>
      <c r="I393" s="172"/>
      <c r="J393" s="172"/>
      <c r="K393" s="172"/>
      <c r="L393" s="172"/>
      <c r="M393" s="172"/>
      <c r="N393" s="172"/>
      <c r="O393" s="172"/>
      <c r="P393" s="172"/>
      <c r="Q393" s="172"/>
      <c r="R393" s="5634" t="s">
        <v>82</v>
      </c>
      <c r="S393" s="5695"/>
      <c r="T393" s="5696"/>
      <c r="U393" s="5696"/>
      <c r="V393" s="5696"/>
      <c r="W393" s="5696"/>
      <c r="X393" s="5696"/>
      <c r="Y393" s="5696"/>
      <c r="Z393" s="5696"/>
      <c r="AA393" s="5697"/>
      <c r="AB393" s="1626"/>
      <c r="AC393" s="719"/>
      <c r="AD393" s="642"/>
      <c r="AE393" s="642"/>
      <c r="AF393" s="642"/>
      <c r="AG393" s="642"/>
    </row>
    <row r="394" spans="1:33" s="143" customFormat="1" ht="11.1" customHeight="1">
      <c r="A394" s="247"/>
      <c r="B394" s="169"/>
      <c r="C394" s="179"/>
      <c r="D394" s="174" t="s">
        <v>26</v>
      </c>
      <c r="E394" s="172"/>
      <c r="F394" s="172"/>
      <c r="G394" s="172"/>
      <c r="H394" s="172"/>
      <c r="I394" s="172"/>
      <c r="J394" s="172"/>
      <c r="K394" s="172"/>
      <c r="L394" s="172"/>
      <c r="M394" s="172"/>
      <c r="N394" s="172"/>
      <c r="O394" s="172"/>
      <c r="P394" s="172"/>
      <c r="Q394" s="172"/>
      <c r="R394" s="5634"/>
      <c r="S394" s="5698"/>
      <c r="T394" s="5699"/>
      <c r="U394" s="5699"/>
      <c r="V394" s="5699"/>
      <c r="W394" s="5699"/>
      <c r="X394" s="5699"/>
      <c r="Y394" s="5699"/>
      <c r="Z394" s="5699"/>
      <c r="AA394" s="5700"/>
      <c r="AB394" s="1626"/>
      <c r="AC394" s="719"/>
      <c r="AD394" s="642"/>
      <c r="AE394" s="642"/>
      <c r="AF394" s="642"/>
      <c r="AG394" s="642"/>
    </row>
    <row r="395" spans="1:33" s="143" customFormat="1" ht="18" customHeight="1">
      <c r="A395" s="789"/>
      <c r="B395" s="169"/>
      <c r="C395" s="179"/>
      <c r="D395" s="174"/>
      <c r="E395" s="172"/>
      <c r="F395" s="172"/>
      <c r="G395" s="172"/>
      <c r="H395" s="172"/>
      <c r="I395" s="172"/>
      <c r="J395" s="172"/>
      <c r="K395" s="172"/>
      <c r="L395" s="172"/>
      <c r="M395" s="172"/>
      <c r="N395" s="172"/>
      <c r="O395" s="172"/>
      <c r="P395" s="172"/>
      <c r="Q395" s="172"/>
      <c r="R395" s="583"/>
      <c r="S395" s="727"/>
      <c r="T395" s="727"/>
      <c r="U395" s="727"/>
      <c r="V395" s="727"/>
      <c r="W395" s="727"/>
      <c r="X395" s="727"/>
      <c r="Y395" s="727"/>
      <c r="Z395" s="727"/>
      <c r="AA395" s="727"/>
      <c r="AB395" s="3652"/>
      <c r="AC395" s="643"/>
      <c r="AD395" s="642"/>
      <c r="AE395" s="642"/>
      <c r="AF395" s="642"/>
      <c r="AG395" s="642"/>
    </row>
    <row r="396" spans="1:33" s="143" customFormat="1" ht="11.1" customHeight="1">
      <c r="A396" s="247"/>
      <c r="B396" s="178"/>
      <c r="C396" s="179" t="s">
        <v>27</v>
      </c>
      <c r="D396" s="170" t="s">
        <v>1749</v>
      </c>
      <c r="E396" s="172"/>
      <c r="F396" s="172"/>
      <c r="G396" s="172"/>
      <c r="H396" s="172"/>
      <c r="I396" s="172"/>
      <c r="J396" s="172"/>
      <c r="K396" s="172"/>
      <c r="L396" s="172"/>
      <c r="M396" s="172"/>
      <c r="N396" s="172"/>
      <c r="O396" s="172"/>
      <c r="P396" s="172"/>
      <c r="Q396" s="172"/>
      <c r="R396" s="5634" t="s">
        <v>17</v>
      </c>
      <c r="S396" s="5695"/>
      <c r="T396" s="5696"/>
      <c r="U396" s="5696"/>
      <c r="V396" s="5696"/>
      <c r="W396" s="5696"/>
      <c r="X396" s="5696"/>
      <c r="Y396" s="5696"/>
      <c r="Z396" s="5696"/>
      <c r="AA396" s="5697"/>
      <c r="AB396" s="1626"/>
      <c r="AC396" s="719"/>
      <c r="AD396" s="642"/>
      <c r="AE396" s="642"/>
      <c r="AF396" s="642"/>
      <c r="AG396" s="642"/>
    </row>
    <row r="397" spans="1:33" s="143" customFormat="1" ht="11.1" customHeight="1">
      <c r="A397" s="247"/>
      <c r="B397" s="169"/>
      <c r="C397" s="179"/>
      <c r="D397" s="174" t="s">
        <v>1750</v>
      </c>
      <c r="E397" s="172"/>
      <c r="F397" s="172"/>
      <c r="G397" s="172"/>
      <c r="H397" s="172"/>
      <c r="I397" s="172"/>
      <c r="J397" s="172"/>
      <c r="K397" s="172"/>
      <c r="L397" s="172"/>
      <c r="M397" s="172"/>
      <c r="N397" s="172"/>
      <c r="O397" s="172"/>
      <c r="P397" s="172"/>
      <c r="Q397" s="172"/>
      <c r="R397" s="5634"/>
      <c r="S397" s="5698"/>
      <c r="T397" s="5699"/>
      <c r="U397" s="5699"/>
      <c r="V397" s="5699"/>
      <c r="W397" s="5699"/>
      <c r="X397" s="5699"/>
      <c r="Y397" s="5699"/>
      <c r="Z397" s="5699"/>
      <c r="AA397" s="5700"/>
      <c r="AB397" s="1626"/>
      <c r="AC397" s="719"/>
      <c r="AD397" s="642"/>
      <c r="AE397" s="642"/>
      <c r="AF397" s="642"/>
      <c r="AG397" s="642"/>
    </row>
    <row r="398" spans="1:33" s="143" customFormat="1" ht="11.1" customHeight="1">
      <c r="A398" s="1022"/>
      <c r="B398" s="2959"/>
      <c r="C398" s="196"/>
      <c r="D398" s="129"/>
      <c r="S398" s="2960"/>
      <c r="T398" s="2960"/>
      <c r="U398" s="2960"/>
      <c r="V398" s="2960"/>
      <c r="W398" s="2960"/>
      <c r="X398" s="2960"/>
      <c r="Y398" s="2960"/>
      <c r="Z398" s="2960"/>
      <c r="AA398" s="2960"/>
      <c r="AB398" s="3649"/>
      <c r="AC398" s="1112"/>
      <c r="AD398" s="642"/>
      <c r="AE398" s="642"/>
      <c r="AF398" s="752"/>
      <c r="AG398" s="642"/>
    </row>
    <row r="399" spans="1:33" s="143" customFormat="1" ht="11.1" customHeight="1">
      <c r="A399" s="1022"/>
      <c r="B399" s="1637"/>
      <c r="C399" s="196"/>
      <c r="D399" s="129"/>
      <c r="S399" s="1638"/>
      <c r="T399" s="1638"/>
      <c r="U399" s="1638"/>
      <c r="V399" s="1638"/>
      <c r="W399" s="1638"/>
      <c r="X399" s="1638"/>
      <c r="Y399" s="1638"/>
      <c r="Z399" s="5730" t="s">
        <v>1589</v>
      </c>
      <c r="AA399" s="5730"/>
      <c r="AB399" s="3762"/>
      <c r="AC399" s="1112"/>
      <c r="AD399" s="642"/>
      <c r="AE399" s="642"/>
      <c r="AF399" s="752"/>
      <c r="AG399" s="642"/>
    </row>
    <row r="400" spans="1:33" s="143" customFormat="1" ht="11.1" customHeight="1">
      <c r="A400" s="247"/>
      <c r="B400" s="169"/>
      <c r="C400" s="1639" t="s">
        <v>72</v>
      </c>
      <c r="D400" s="170" t="s">
        <v>361</v>
      </c>
      <c r="I400" s="172"/>
      <c r="J400" s="172"/>
      <c r="K400" s="172"/>
      <c r="L400" s="172"/>
      <c r="M400" s="172"/>
      <c r="N400" s="172"/>
      <c r="O400" s="172"/>
      <c r="P400" s="172"/>
      <c r="Q400" s="172"/>
      <c r="R400" s="5701" t="s">
        <v>343</v>
      </c>
      <c r="S400" s="5695"/>
      <c r="T400" s="5696"/>
      <c r="U400" s="5696"/>
      <c r="V400" s="5696"/>
      <c r="W400" s="5696"/>
      <c r="X400" s="5696"/>
      <c r="Y400" s="5696"/>
      <c r="Z400" s="5696"/>
      <c r="AA400" s="5697"/>
      <c r="AB400" s="1626"/>
      <c r="AC400" s="719"/>
      <c r="AD400" s="642"/>
      <c r="AE400" s="642"/>
      <c r="AF400" s="642"/>
      <c r="AG400" s="642"/>
    </row>
    <row r="401" spans="1:33" s="143" customFormat="1" ht="11.1" customHeight="1">
      <c r="A401" s="247"/>
      <c r="B401" s="178"/>
      <c r="C401" s="1639"/>
      <c r="D401" s="170" t="s">
        <v>1608</v>
      </c>
      <c r="I401" s="172"/>
      <c r="J401" s="172"/>
      <c r="K401" s="172"/>
      <c r="L401" s="172"/>
      <c r="M401" s="172"/>
      <c r="N401" s="172"/>
      <c r="O401" s="172"/>
      <c r="P401" s="172"/>
      <c r="Q401" s="172"/>
      <c r="R401" s="5701"/>
      <c r="S401" s="5698"/>
      <c r="T401" s="5699"/>
      <c r="U401" s="5699"/>
      <c r="V401" s="5699"/>
      <c r="W401" s="5699"/>
      <c r="X401" s="5699"/>
      <c r="Y401" s="5699"/>
      <c r="Z401" s="5699"/>
      <c r="AA401" s="5700"/>
      <c r="AB401" s="1626"/>
      <c r="AC401" s="719"/>
      <c r="AD401" s="642"/>
      <c r="AE401" s="642"/>
      <c r="AF401" s="642"/>
      <c r="AG401" s="642"/>
    </row>
    <row r="402" spans="1:33" s="143" customFormat="1" ht="11.1" customHeight="1">
      <c r="A402" s="1157"/>
      <c r="B402" s="178"/>
      <c r="C402" s="1639"/>
      <c r="D402" s="170" t="s">
        <v>1152</v>
      </c>
      <c r="I402" s="172"/>
      <c r="J402" s="172"/>
      <c r="K402" s="172"/>
      <c r="L402" s="172"/>
      <c r="M402" s="172"/>
      <c r="N402" s="172"/>
      <c r="O402" s="172"/>
      <c r="P402" s="172"/>
      <c r="Q402" s="172"/>
      <c r="R402" s="1640"/>
      <c r="S402" s="1626"/>
      <c r="T402" s="1626"/>
      <c r="U402" s="1626"/>
      <c r="V402" s="1626"/>
      <c r="W402" s="1626"/>
      <c r="X402" s="1626"/>
      <c r="Y402" s="1626"/>
      <c r="Z402" s="1626"/>
      <c r="AA402" s="1626"/>
      <c r="AB402" s="1626"/>
      <c r="AC402" s="1111"/>
      <c r="AD402" s="642"/>
      <c r="AE402" s="642"/>
      <c r="AF402" s="642"/>
      <c r="AG402" s="642"/>
    </row>
    <row r="403" spans="1:33" s="143" customFormat="1" ht="11.1" customHeight="1">
      <c r="A403" s="247"/>
      <c r="B403" s="176"/>
      <c r="C403" s="1639"/>
      <c r="D403" s="174" t="s">
        <v>711</v>
      </c>
      <c r="E403" s="172"/>
      <c r="F403" s="172"/>
      <c r="G403" s="172"/>
      <c r="H403" s="172"/>
      <c r="I403" s="172"/>
      <c r="J403" s="172"/>
      <c r="K403" s="172"/>
      <c r="L403" s="172"/>
      <c r="M403" s="172"/>
      <c r="N403" s="172"/>
      <c r="O403" s="172"/>
      <c r="P403" s="172"/>
      <c r="Q403" s="172"/>
      <c r="R403" s="172"/>
      <c r="S403" s="1641"/>
      <c r="T403" s="762"/>
      <c r="U403" s="762"/>
      <c r="V403" s="762"/>
      <c r="W403" s="1641"/>
      <c r="X403" s="1641"/>
      <c r="Y403" s="1641"/>
      <c r="Z403" s="1641"/>
      <c r="AA403" s="1641"/>
      <c r="AB403" s="3656"/>
      <c r="AC403" s="719"/>
      <c r="AD403" s="642"/>
      <c r="AE403" s="642"/>
      <c r="AF403" s="642"/>
      <c r="AG403" s="642"/>
    </row>
    <row r="404" spans="1:33" s="708" customFormat="1" ht="11.1" customHeight="1">
      <c r="A404" s="247"/>
      <c r="B404" s="176"/>
      <c r="C404" s="1639"/>
      <c r="D404" s="174" t="s">
        <v>1609</v>
      </c>
      <c r="E404" s="172"/>
      <c r="F404" s="172"/>
      <c r="G404" s="172"/>
      <c r="H404" s="172"/>
      <c r="I404" s="172"/>
      <c r="J404" s="172"/>
      <c r="K404" s="172"/>
      <c r="L404" s="172"/>
      <c r="M404" s="172"/>
      <c r="N404" s="172"/>
      <c r="O404" s="172"/>
      <c r="P404" s="172"/>
      <c r="Q404" s="172"/>
      <c r="R404" s="172"/>
      <c r="S404" s="1641"/>
      <c r="T404" s="762"/>
      <c r="U404" s="762"/>
      <c r="V404" s="762"/>
      <c r="W404" s="1641"/>
      <c r="X404" s="1641"/>
      <c r="Y404" s="1641"/>
      <c r="Z404" s="1641"/>
      <c r="AA404" s="1641"/>
      <c r="AB404" s="3656"/>
      <c r="AC404" s="719"/>
    </row>
    <row r="405" spans="1:33" s="708" customFormat="1" ht="21.75" customHeight="1">
      <c r="A405" s="1157"/>
      <c r="B405" s="176"/>
      <c r="C405" s="1639"/>
      <c r="D405" s="5708"/>
      <c r="E405" s="5708"/>
      <c r="F405" s="5708"/>
      <c r="G405" s="5708"/>
      <c r="H405" s="5708"/>
      <c r="I405" s="5708"/>
      <c r="J405" s="5708"/>
      <c r="K405" s="5708"/>
      <c r="L405" s="5708"/>
      <c r="M405" s="5708"/>
      <c r="N405" s="5708"/>
      <c r="O405" s="172"/>
      <c r="P405" s="172"/>
      <c r="Q405" s="172"/>
      <c r="R405" s="172"/>
      <c r="S405" s="1641"/>
      <c r="T405" s="762"/>
      <c r="U405" s="762"/>
      <c r="V405" s="762"/>
      <c r="W405" s="1641"/>
      <c r="X405" s="1641"/>
      <c r="Y405" s="1641"/>
      <c r="Z405" s="1641"/>
      <c r="AA405" s="1641"/>
      <c r="AB405" s="3656"/>
      <c r="AC405" s="1111"/>
    </row>
    <row r="406" spans="1:33" s="708" customFormat="1" ht="11.1" customHeight="1">
      <c r="A406" s="2800"/>
      <c r="B406" s="1673"/>
      <c r="C406" s="1674"/>
      <c r="D406" s="1675"/>
      <c r="E406" s="1676"/>
      <c r="F406" s="1676"/>
      <c r="G406" s="1676"/>
      <c r="H406" s="1676"/>
      <c r="I406" s="1676"/>
      <c r="J406" s="1676"/>
      <c r="K406" s="1676"/>
      <c r="L406" s="1676"/>
      <c r="M406" s="1676"/>
      <c r="N406" s="1676"/>
      <c r="O406" s="1660"/>
      <c r="P406" s="1660"/>
      <c r="Q406" s="1660"/>
      <c r="R406" s="1660"/>
      <c r="S406" s="1677"/>
      <c r="T406" s="1678"/>
      <c r="U406" s="1678"/>
      <c r="V406" s="1678"/>
      <c r="W406" s="1677"/>
      <c r="X406" s="1677"/>
      <c r="Y406" s="1677"/>
      <c r="Z406" s="1677"/>
      <c r="AA406" s="1677"/>
      <c r="AB406" s="3779"/>
      <c r="AC406" s="1670"/>
    </row>
    <row r="407" spans="1:33" s="708" customFormat="1" ht="11.1" customHeight="1">
      <c r="A407" s="1157"/>
      <c r="B407" s="176"/>
      <c r="C407" s="1639"/>
      <c r="D407" s="1671"/>
      <c r="E407" s="1672"/>
      <c r="F407" s="1672"/>
      <c r="G407" s="1672"/>
      <c r="H407" s="1672"/>
      <c r="I407" s="1672"/>
      <c r="J407" s="1672"/>
      <c r="K407" s="1672"/>
      <c r="L407" s="1672"/>
      <c r="M407" s="1672"/>
      <c r="N407" s="1672"/>
      <c r="O407" s="172"/>
      <c r="P407" s="172"/>
      <c r="Q407" s="172"/>
      <c r="R407" s="172"/>
      <c r="S407" s="1641"/>
      <c r="T407" s="762"/>
      <c r="U407" s="762"/>
      <c r="V407" s="762"/>
      <c r="W407" s="1641"/>
      <c r="X407" s="1641"/>
      <c r="Y407" s="1641"/>
      <c r="Z407" s="1641"/>
      <c r="AA407" s="1641"/>
      <c r="AB407" s="3656"/>
      <c r="AC407" s="1111"/>
    </row>
    <row r="408" spans="1:33" s="143" customFormat="1" ht="11.1" customHeight="1">
      <c r="A408" s="1022"/>
      <c r="B408" s="1558"/>
      <c r="C408" s="196"/>
      <c r="D408" s="129"/>
      <c r="Q408" s="172"/>
      <c r="R408" s="172"/>
      <c r="S408" s="1559"/>
      <c r="T408" s="1559"/>
      <c r="U408" s="1559"/>
      <c r="V408" s="1559"/>
      <c r="W408" s="1559"/>
      <c r="X408" s="1559"/>
      <c r="Y408" s="1559"/>
      <c r="Z408" s="5694" t="s">
        <v>338</v>
      </c>
      <c r="AA408" s="5694"/>
      <c r="AB408" s="3762"/>
      <c r="AC408" s="1112"/>
      <c r="AD408" s="642"/>
      <c r="AE408" s="642"/>
      <c r="AF408" s="752"/>
      <c r="AG408" s="642"/>
    </row>
    <row r="409" spans="1:33" s="143" customFormat="1" ht="11.1" customHeight="1">
      <c r="A409" s="1022"/>
      <c r="B409" s="177">
        <v>9.36</v>
      </c>
      <c r="C409" s="170" t="s">
        <v>219</v>
      </c>
      <c r="D409" s="129"/>
      <c r="Q409" s="183"/>
      <c r="R409" s="5701" t="s">
        <v>362</v>
      </c>
      <c r="S409" s="5702"/>
      <c r="T409" s="5703"/>
      <c r="U409" s="5703"/>
      <c r="V409" s="5703"/>
      <c r="W409" s="5703"/>
      <c r="X409" s="5703"/>
      <c r="Y409" s="5703"/>
      <c r="Z409" s="5703"/>
      <c r="AA409" s="5704"/>
      <c r="AB409" s="1626"/>
      <c r="AC409" s="1112"/>
      <c r="AD409" s="642"/>
      <c r="AE409" s="642"/>
      <c r="AF409" s="752"/>
      <c r="AG409" s="642"/>
    </row>
    <row r="410" spans="1:33" s="143" customFormat="1" ht="11.1" customHeight="1">
      <c r="A410" s="1022"/>
      <c r="B410" s="1539"/>
      <c r="C410" s="196" t="s">
        <v>220</v>
      </c>
      <c r="D410" s="129"/>
      <c r="Q410" s="172"/>
      <c r="R410" s="5701"/>
      <c r="S410" s="5705"/>
      <c r="T410" s="5706"/>
      <c r="U410" s="5706"/>
      <c r="V410" s="5706"/>
      <c r="W410" s="5706"/>
      <c r="X410" s="5706"/>
      <c r="Y410" s="5706"/>
      <c r="Z410" s="5706"/>
      <c r="AA410" s="5707"/>
      <c r="AB410" s="1626"/>
      <c r="AC410" s="1112"/>
      <c r="AD410" s="642"/>
      <c r="AE410" s="642"/>
      <c r="AF410" s="752"/>
      <c r="AG410" s="642"/>
    </row>
    <row r="411" spans="1:33" s="143" customFormat="1" ht="18" customHeight="1">
      <c r="A411" s="1514"/>
      <c r="B411" s="1564"/>
      <c r="C411" s="1565"/>
      <c r="D411" s="1566"/>
      <c r="E411" s="1567"/>
      <c r="F411" s="1567"/>
      <c r="G411" s="1567"/>
      <c r="H411" s="1567"/>
      <c r="I411" s="1567"/>
      <c r="J411" s="1567"/>
      <c r="K411" s="1567"/>
      <c r="L411" s="1567"/>
      <c r="M411" s="1567"/>
      <c r="N411" s="1567"/>
      <c r="O411" s="1567"/>
      <c r="P411" s="1567"/>
      <c r="Q411" s="1567"/>
      <c r="R411" s="1567"/>
      <c r="S411" s="1568"/>
      <c r="T411" s="1568"/>
      <c r="U411" s="1568"/>
      <c r="V411" s="1568"/>
      <c r="W411" s="1568"/>
      <c r="X411" s="1568"/>
      <c r="Y411" s="1568"/>
      <c r="Z411" s="1568"/>
      <c r="AA411" s="1568"/>
      <c r="AB411" s="3780"/>
      <c r="AC411" s="1520"/>
      <c r="AD411" s="642"/>
      <c r="AE411" s="642"/>
      <c r="AF411" s="752"/>
      <c r="AG411" s="642"/>
    </row>
    <row r="412" spans="1:33" s="143" customFormat="1" ht="11.1" customHeight="1">
      <c r="A412" s="1022"/>
      <c r="B412" s="1557"/>
      <c r="C412" s="1569"/>
      <c r="D412" s="1306"/>
      <c r="E412" s="1301"/>
      <c r="F412" s="1301"/>
      <c r="G412" s="1301"/>
      <c r="H412" s="1301"/>
      <c r="I412" s="1301"/>
      <c r="J412" s="1301"/>
      <c r="K412" s="1301"/>
      <c r="L412" s="1301"/>
      <c r="M412" s="1301"/>
      <c r="N412" s="1301"/>
      <c r="O412" s="1301"/>
      <c r="P412" s="1301"/>
      <c r="Q412" s="1301"/>
      <c r="R412" s="1301"/>
      <c r="S412" s="1570"/>
      <c r="T412" s="1570"/>
      <c r="U412" s="1570"/>
      <c r="V412" s="1570"/>
      <c r="W412" s="1570"/>
      <c r="X412" s="1570"/>
      <c r="Y412" s="1570"/>
      <c r="Z412" s="1570"/>
      <c r="AA412" s="1570"/>
      <c r="AB412" s="1570"/>
      <c r="AC412" s="1112"/>
      <c r="AD412" s="642"/>
      <c r="AE412" s="642"/>
      <c r="AF412" s="752"/>
      <c r="AG412" s="642"/>
    </row>
    <row r="413" spans="1:33" s="143" customFormat="1" ht="10.5" customHeight="1">
      <c r="A413" s="1022"/>
      <c r="B413" s="1539"/>
      <c r="C413" s="196"/>
      <c r="D413" s="129"/>
      <c r="Q413" s="172"/>
      <c r="R413" s="172"/>
      <c r="S413" s="1559"/>
      <c r="T413" s="1559"/>
      <c r="U413" s="1559"/>
      <c r="V413" s="1559"/>
      <c r="W413" s="1559"/>
      <c r="X413" s="1559"/>
      <c r="Y413" s="1559"/>
      <c r="Z413" s="5694" t="s">
        <v>338</v>
      </c>
      <c r="AA413" s="5694"/>
      <c r="AB413" s="3762"/>
      <c r="AC413" s="719"/>
      <c r="AD413" s="642"/>
      <c r="AE413" s="642"/>
      <c r="AF413" s="752"/>
      <c r="AG413" s="642"/>
    </row>
    <row r="414" spans="1:33" s="143" customFormat="1" ht="10.5" customHeight="1">
      <c r="A414" s="1022"/>
      <c r="B414" s="177">
        <v>9.3699999999999992</v>
      </c>
      <c r="C414" s="128" t="s">
        <v>363</v>
      </c>
      <c r="D414" s="129"/>
      <c r="Q414" s="172"/>
      <c r="R414" s="5634" t="s">
        <v>365</v>
      </c>
      <c r="S414" s="5695"/>
      <c r="T414" s="5696"/>
      <c r="U414" s="5696"/>
      <c r="V414" s="5696"/>
      <c r="W414" s="5696"/>
      <c r="X414" s="5696"/>
      <c r="Y414" s="5696"/>
      <c r="Z414" s="5696"/>
      <c r="AA414" s="5697"/>
      <c r="AB414" s="1626"/>
      <c r="AC414" s="719"/>
      <c r="AD414" s="642"/>
      <c r="AE414" s="642"/>
      <c r="AF414" s="752"/>
      <c r="AG414" s="642"/>
    </row>
    <row r="415" spans="1:33" s="143" customFormat="1" ht="10.5" customHeight="1">
      <c r="A415" s="1022"/>
      <c r="B415" s="1539"/>
      <c r="C415" s="129" t="s">
        <v>364</v>
      </c>
      <c r="D415" s="129"/>
      <c r="Q415" s="172"/>
      <c r="R415" s="5634"/>
      <c r="S415" s="5698"/>
      <c r="T415" s="5699"/>
      <c r="U415" s="5699"/>
      <c r="V415" s="5699"/>
      <c r="W415" s="5699"/>
      <c r="X415" s="5699"/>
      <c r="Y415" s="5699"/>
      <c r="Z415" s="5699"/>
      <c r="AA415" s="5700"/>
      <c r="AB415" s="1626"/>
      <c r="AC415" s="719"/>
      <c r="AD415" s="642"/>
      <c r="AE415" s="642"/>
      <c r="AF415" s="752"/>
      <c r="AG415" s="642"/>
    </row>
    <row r="416" spans="1:33" s="143" customFormat="1" ht="18" customHeight="1">
      <c r="A416" s="1514"/>
      <c r="B416" s="1564"/>
      <c r="C416" s="1565"/>
      <c r="D416" s="1566"/>
      <c r="E416" s="1567"/>
      <c r="F416" s="1567"/>
      <c r="G416" s="1567"/>
      <c r="H416" s="1567"/>
      <c r="I416" s="1567"/>
      <c r="J416" s="1567"/>
      <c r="K416" s="1567"/>
      <c r="L416" s="1567"/>
      <c r="M416" s="1567"/>
      <c r="N416" s="1567"/>
      <c r="O416" s="1567"/>
      <c r="P416" s="1567"/>
      <c r="Q416" s="1571"/>
      <c r="R416" s="1572"/>
      <c r="S416" s="1573"/>
      <c r="T416" s="1573"/>
      <c r="U416" s="1573"/>
      <c r="V416" s="1573"/>
      <c r="W416" s="1573"/>
      <c r="X416" s="1573"/>
      <c r="Y416" s="1573"/>
      <c r="Z416" s="1573"/>
      <c r="AA416" s="1573"/>
      <c r="AB416" s="3781"/>
      <c r="AC416" s="1574"/>
      <c r="AD416" s="642"/>
      <c r="AE416" s="642"/>
      <c r="AF416" s="752"/>
      <c r="AG416" s="642"/>
    </row>
    <row r="417" spans="1:46" s="143" customFormat="1" ht="9" customHeight="1">
      <c r="A417" s="250"/>
      <c r="B417" s="178"/>
      <c r="C417" s="170"/>
      <c r="D417" s="172"/>
      <c r="E417" s="172"/>
      <c r="F417" s="172"/>
      <c r="G417" s="172"/>
      <c r="H417" s="172"/>
      <c r="I417" s="172"/>
      <c r="J417" s="172"/>
      <c r="K417" s="172"/>
      <c r="L417" s="172"/>
      <c r="M417" s="172"/>
      <c r="N417" s="172"/>
      <c r="O417" s="172"/>
      <c r="P417" s="172"/>
      <c r="Q417" s="172"/>
      <c r="R417" s="144"/>
      <c r="S417" s="763"/>
      <c r="T417" s="763"/>
      <c r="U417" s="763"/>
      <c r="V417" s="763"/>
      <c r="W417" s="755"/>
      <c r="X417" s="755"/>
      <c r="Y417" s="755"/>
      <c r="Z417" s="5766"/>
      <c r="AA417" s="5766"/>
      <c r="AB417" s="3762"/>
      <c r="AC417" s="719"/>
      <c r="AD417" s="172"/>
      <c r="AE417" s="172"/>
      <c r="AF417" s="172"/>
      <c r="AH417" s="954"/>
      <c r="AI417" s="654"/>
      <c r="AJ417" s="654"/>
      <c r="AK417" s="654"/>
      <c r="AL417" s="172"/>
      <c r="AM417" s="642"/>
      <c r="AN417" s="642"/>
      <c r="AO417" s="642"/>
      <c r="AP417" s="642"/>
      <c r="AQ417" s="642"/>
    </row>
    <row r="418" spans="1:46" s="143" customFormat="1" ht="9.9" customHeight="1">
      <c r="A418" s="1021"/>
      <c r="B418" s="178"/>
      <c r="C418" s="170"/>
      <c r="D418" s="172"/>
      <c r="E418" s="172"/>
      <c r="F418" s="172"/>
      <c r="G418" s="172"/>
      <c r="H418" s="172"/>
      <c r="I418" s="172"/>
      <c r="J418" s="172"/>
      <c r="K418" s="172"/>
      <c r="L418" s="172"/>
      <c r="M418" s="172"/>
      <c r="N418" s="172"/>
      <c r="O418" s="172"/>
      <c r="P418" s="172"/>
      <c r="Q418" s="172"/>
      <c r="R418" s="144"/>
      <c r="S418" s="763"/>
      <c r="T418" s="763"/>
      <c r="U418" s="763"/>
      <c r="V418" s="763"/>
      <c r="W418" s="755"/>
      <c r="X418" s="755"/>
      <c r="Y418" s="755"/>
      <c r="Z418" s="5761" t="s">
        <v>1751</v>
      </c>
      <c r="AA418" s="5761"/>
      <c r="AB418" s="3762"/>
      <c r="AC418" s="1111"/>
      <c r="AD418" s="172"/>
      <c r="AE418" s="172"/>
      <c r="AF418" s="172"/>
      <c r="AH418" s="954"/>
      <c r="AI418" s="654"/>
      <c r="AJ418" s="654"/>
      <c r="AK418" s="654"/>
      <c r="AL418" s="172"/>
      <c r="AM418" s="642"/>
      <c r="AN418" s="642"/>
      <c r="AO418" s="642"/>
      <c r="AP418" s="642"/>
      <c r="AQ418" s="642"/>
    </row>
    <row r="419" spans="1:46" s="19" customFormat="1" ht="11.1" customHeight="1">
      <c r="A419" s="250"/>
      <c r="B419" s="177">
        <v>9.3800000000000008</v>
      </c>
      <c r="C419" s="128" t="s">
        <v>224</v>
      </c>
      <c r="D419" s="170"/>
      <c r="E419" s="172"/>
      <c r="F419" s="172"/>
      <c r="G419" s="172"/>
      <c r="H419" s="172"/>
      <c r="I419" s="172"/>
      <c r="J419" s="172"/>
      <c r="K419" s="172"/>
      <c r="L419" s="172"/>
      <c r="M419" s="172"/>
      <c r="N419" s="172"/>
      <c r="O419" s="172"/>
      <c r="P419" s="172"/>
      <c r="Q419" s="172"/>
      <c r="R419" s="5701" t="s">
        <v>48</v>
      </c>
      <c r="S419" s="5762"/>
      <c r="T419" s="5763"/>
      <c r="U419" s="5763"/>
      <c r="V419" s="5763"/>
      <c r="W419" s="5763"/>
      <c r="X419" s="5763"/>
      <c r="Y419" s="5763"/>
      <c r="Z419" s="5763"/>
      <c r="AA419" s="5764"/>
      <c r="AB419" s="1626"/>
      <c r="AC419" s="719"/>
      <c r="AR419" s="1294"/>
      <c r="AS419" s="1294"/>
      <c r="AT419" s="1294"/>
    </row>
    <row r="420" spans="1:46" s="19" customFormat="1" ht="11.1" customHeight="1">
      <c r="A420" s="250"/>
      <c r="B420" s="178"/>
      <c r="C420" s="174" t="s">
        <v>225</v>
      </c>
      <c r="D420" s="128"/>
      <c r="E420" s="172"/>
      <c r="F420" s="172"/>
      <c r="G420" s="172"/>
      <c r="H420" s="172"/>
      <c r="I420" s="172"/>
      <c r="J420" s="172"/>
      <c r="K420" s="172"/>
      <c r="L420" s="172"/>
      <c r="M420" s="172"/>
      <c r="N420" s="172"/>
      <c r="O420" s="172"/>
      <c r="P420" s="172"/>
      <c r="Q420" s="172"/>
      <c r="R420" s="5701"/>
      <c r="S420" s="5739"/>
      <c r="T420" s="5740"/>
      <c r="U420" s="5740"/>
      <c r="V420" s="5740"/>
      <c r="W420" s="5740"/>
      <c r="X420" s="5740"/>
      <c r="Y420" s="5740"/>
      <c r="Z420" s="5740"/>
      <c r="AA420" s="5765"/>
      <c r="AB420" s="1626"/>
      <c r="AC420" s="719"/>
      <c r="AR420" s="1294"/>
      <c r="AS420" s="1294"/>
      <c r="AT420" s="1294"/>
    </row>
    <row r="421" spans="1:46" s="19" customFormat="1" ht="18" customHeight="1">
      <c r="A421" s="397"/>
      <c r="B421" s="248"/>
      <c r="C421" s="243"/>
      <c r="D421" s="246"/>
      <c r="E421" s="236"/>
      <c r="F421" s="236"/>
      <c r="G421" s="236"/>
      <c r="H421" s="236"/>
      <c r="I421" s="236"/>
      <c r="J421" s="236"/>
      <c r="K421" s="1025"/>
      <c r="L421" s="1025"/>
      <c r="M421" s="1025"/>
      <c r="N421" s="1025"/>
      <c r="O421" s="236"/>
      <c r="P421" s="236"/>
      <c r="Q421" s="236"/>
      <c r="R421" s="249"/>
      <c r="S421" s="764"/>
      <c r="T421" s="764"/>
      <c r="U421" s="764"/>
      <c r="V421" s="764"/>
      <c r="W421" s="764"/>
      <c r="X421" s="764"/>
      <c r="Y421" s="764"/>
      <c r="Z421" s="764"/>
      <c r="AA421" s="764"/>
      <c r="AB421" s="3782"/>
      <c r="AC421" s="724"/>
      <c r="AR421" s="1294"/>
      <c r="AS421" s="1294"/>
      <c r="AT421" s="1294"/>
    </row>
    <row r="422" spans="1:46" s="19" customFormat="1" ht="14.4" customHeight="1">
      <c r="A422" s="645"/>
      <c r="B422" s="176"/>
      <c r="C422" s="174"/>
      <c r="D422" s="178"/>
      <c r="E422" s="178"/>
      <c r="F422" s="172"/>
      <c r="G422" s="172"/>
      <c r="H422" s="172"/>
      <c r="I422" s="172"/>
      <c r="J422" s="172"/>
      <c r="K422" s="172"/>
      <c r="L422" s="172"/>
      <c r="M422" s="172"/>
      <c r="N422" s="172"/>
      <c r="O422" s="172"/>
      <c r="P422" s="172"/>
      <c r="Q422" s="172"/>
      <c r="R422" s="172"/>
      <c r="S422" s="172"/>
      <c r="T422" s="172"/>
      <c r="U422" s="172"/>
      <c r="V422" s="172"/>
      <c r="W422" s="172"/>
      <c r="X422" s="172"/>
      <c r="Y422" s="172"/>
      <c r="Z422" s="148"/>
      <c r="AA422" s="172"/>
      <c r="AB422" s="172"/>
      <c r="AC422" s="719"/>
      <c r="AR422" s="1294"/>
      <c r="AS422" s="1294"/>
      <c r="AT422" s="1294"/>
    </row>
    <row r="423" spans="1:46" s="143" customFormat="1" ht="12" customHeight="1" thickBot="1">
      <c r="A423" s="1021"/>
      <c r="B423" s="176"/>
      <c r="C423" s="174"/>
      <c r="D423" s="172"/>
      <c r="E423" s="172"/>
      <c r="F423" s="172"/>
      <c r="G423" s="172"/>
      <c r="H423" s="172"/>
      <c r="I423" s="172"/>
      <c r="J423" s="172"/>
      <c r="K423" s="172"/>
      <c r="L423" s="172"/>
      <c r="M423" s="172"/>
      <c r="N423" s="172"/>
      <c r="O423" s="172"/>
      <c r="P423" s="172"/>
      <c r="Q423" s="172"/>
      <c r="R423" s="172"/>
      <c r="S423" s="765"/>
      <c r="T423" s="765"/>
      <c r="U423" s="765"/>
      <c r="V423" s="765"/>
      <c r="W423" s="253"/>
      <c r="X423" s="5761" t="s">
        <v>338</v>
      </c>
      <c r="Y423" s="5761"/>
      <c r="Z423" s="765"/>
      <c r="AA423" s="765"/>
      <c r="AB423" s="765"/>
      <c r="AC423" s="719"/>
      <c r="AD423" s="642"/>
      <c r="AE423" s="642"/>
      <c r="AF423" s="642"/>
      <c r="AG423" s="642"/>
      <c r="AR423" s="1301"/>
      <c r="AS423" s="1301"/>
      <c r="AT423" s="1301"/>
    </row>
    <row r="424" spans="1:46" s="143" customFormat="1" ht="11.1" customHeight="1">
      <c r="A424" s="250"/>
      <c r="B424" s="177">
        <f>B419+0.01</f>
        <v>9.39</v>
      </c>
      <c r="C424" s="170" t="s">
        <v>2910</v>
      </c>
      <c r="D424" s="172"/>
      <c r="E424" s="172"/>
      <c r="F424" s="172"/>
      <c r="G424" s="172"/>
      <c r="H424" s="172"/>
      <c r="I424" s="172"/>
      <c r="J424" s="172"/>
      <c r="K424" s="172"/>
      <c r="L424" s="172"/>
      <c r="M424" s="172"/>
      <c r="N424" s="172"/>
      <c r="O424" s="172"/>
      <c r="P424" s="5637" t="s">
        <v>326</v>
      </c>
      <c r="Q424" s="5767">
        <f>S8+S26+S30+S34+S38+S42+S46+S50+S54+S61+S67+S75+S96+S107+S112+S119+S124+S129+S134+S139+S144+S149+S155+S160+S165+S172+S188+S193+S232+S203+S206+S209+S212+S215+S218+S221+S224+S227+S243+S247+S263+S266+S269+S283+S296+S300+S317+S341+S347+S350+S356+S367+S383+S387+S390+S393+S396+S400+S409+S414+S419</f>
        <v>0</v>
      </c>
      <c r="R424" s="5768"/>
      <c r="S424" s="5768"/>
      <c r="T424" s="5768"/>
      <c r="U424" s="5768"/>
      <c r="V424" s="5768"/>
      <c r="W424" s="5768"/>
      <c r="X424" s="5768"/>
      <c r="Y424" s="5769"/>
      <c r="AA424" s="652"/>
      <c r="AB424" s="3651"/>
      <c r="AC424" s="719"/>
      <c r="AD424" s="642"/>
      <c r="AE424" s="642"/>
      <c r="AF424" s="642"/>
      <c r="AG424" s="642"/>
      <c r="AR424" s="1301"/>
      <c r="AS424" s="1301"/>
      <c r="AT424" s="1301"/>
    </row>
    <row r="425" spans="1:46" s="143" customFormat="1" ht="11.1" customHeight="1" thickBot="1">
      <c r="A425" s="250"/>
      <c r="B425" s="178"/>
      <c r="C425" s="174" t="s">
        <v>2911</v>
      </c>
      <c r="D425" s="172"/>
      <c r="E425" s="172"/>
      <c r="F425" s="172"/>
      <c r="G425" s="172"/>
      <c r="H425" s="172"/>
      <c r="I425" s="172"/>
      <c r="J425" s="172"/>
      <c r="K425" s="172"/>
      <c r="L425" s="172"/>
      <c r="M425" s="172"/>
      <c r="N425" s="172"/>
      <c r="O425" s="172"/>
      <c r="P425" s="5637"/>
      <c r="Q425" s="5770"/>
      <c r="R425" s="5771"/>
      <c r="S425" s="5771"/>
      <c r="T425" s="5771"/>
      <c r="U425" s="5771"/>
      <c r="V425" s="5771"/>
      <c r="W425" s="5771"/>
      <c r="X425" s="5771"/>
      <c r="Y425" s="5772"/>
      <c r="AA425" s="652"/>
      <c r="AB425" s="3651"/>
      <c r="AC425" s="719"/>
      <c r="AD425" s="642"/>
      <c r="AE425" s="642"/>
      <c r="AF425" s="642"/>
      <c r="AG425" s="642"/>
      <c r="AR425" s="1301"/>
      <c r="AS425" s="1301"/>
      <c r="AT425" s="1301"/>
    </row>
    <row r="426" spans="1:46" s="143" customFormat="1" ht="11.1" customHeight="1">
      <c r="A426" s="1021"/>
      <c r="B426" s="178"/>
      <c r="C426" s="174"/>
      <c r="D426" s="172"/>
      <c r="E426" s="172"/>
      <c r="F426" s="172"/>
      <c r="G426" s="172"/>
      <c r="H426" s="172"/>
      <c r="I426" s="172"/>
      <c r="J426" s="172"/>
      <c r="K426" s="172"/>
      <c r="L426" s="172"/>
      <c r="M426" s="172"/>
      <c r="N426" s="172"/>
      <c r="O426" s="172"/>
      <c r="P426" s="583"/>
      <c r="Q426" s="1043"/>
      <c r="R426" s="1043"/>
      <c r="S426" s="1043"/>
      <c r="T426" s="1043"/>
      <c r="U426" s="1043"/>
      <c r="V426" s="1043"/>
      <c r="W426" s="1043"/>
      <c r="X426" s="1043"/>
      <c r="Y426" s="1043"/>
      <c r="AA426" s="652"/>
      <c r="AB426" s="3651"/>
      <c r="AC426" s="1111"/>
      <c r="AD426" s="642"/>
      <c r="AE426" s="642"/>
      <c r="AF426" s="642"/>
      <c r="AG426" s="642"/>
      <c r="AR426" s="1301"/>
      <c r="AS426" s="1301"/>
      <c r="AT426" s="1301"/>
    </row>
    <row r="427" spans="1:46" s="143" customFormat="1" ht="6.6" customHeight="1">
      <c r="A427" s="397"/>
      <c r="B427" s="244"/>
      <c r="C427" s="243"/>
      <c r="D427" s="236"/>
      <c r="E427" s="236"/>
      <c r="F427" s="236"/>
      <c r="G427" s="236"/>
      <c r="H427" s="236"/>
      <c r="I427" s="236"/>
      <c r="J427" s="236"/>
      <c r="K427" s="1025"/>
      <c r="L427" s="1025"/>
      <c r="M427" s="1025"/>
      <c r="N427" s="1025"/>
      <c r="O427" s="236"/>
      <c r="P427" s="236"/>
      <c r="Q427" s="236"/>
      <c r="R427" s="236"/>
      <c r="S427" s="766"/>
      <c r="T427" s="766"/>
      <c r="U427" s="766"/>
      <c r="V427" s="766"/>
      <c r="W427" s="766"/>
      <c r="X427" s="766"/>
      <c r="Y427" s="766"/>
      <c r="Z427" s="766"/>
      <c r="AA427" s="766"/>
      <c r="AB427" s="3783"/>
      <c r="AC427" s="724"/>
      <c r="AD427" s="642"/>
      <c r="AE427" s="642"/>
      <c r="AF427" s="642"/>
      <c r="AG427" s="642"/>
      <c r="AR427" s="1301"/>
      <c r="AS427" s="1301"/>
      <c r="AT427" s="1301"/>
    </row>
    <row r="428" spans="1:46" s="143" customFormat="1" ht="10.199999999999999" customHeight="1">
      <c r="A428" s="1021"/>
      <c r="B428" s="176"/>
      <c r="C428" s="174"/>
      <c r="D428" s="172"/>
      <c r="E428" s="172"/>
      <c r="F428" s="172"/>
      <c r="G428" s="172"/>
      <c r="H428" s="172"/>
      <c r="I428" s="172"/>
      <c r="J428" s="172"/>
      <c r="K428" s="172"/>
      <c r="L428" s="172"/>
      <c r="M428" s="172"/>
      <c r="N428" s="172"/>
      <c r="O428" s="172"/>
      <c r="P428" s="172"/>
      <c r="Q428" s="172"/>
      <c r="R428" s="172"/>
      <c r="S428" s="765"/>
      <c r="T428" s="765"/>
      <c r="U428" s="765"/>
      <c r="V428" s="765"/>
      <c r="W428" s="765"/>
      <c r="X428" s="765"/>
      <c r="Y428" s="765"/>
      <c r="Z428" s="1159"/>
      <c r="AA428" s="1159"/>
      <c r="AB428" s="1679"/>
      <c r="AC428" s="1111"/>
      <c r="AD428" s="642"/>
      <c r="AE428" s="642"/>
      <c r="AF428" s="642"/>
      <c r="AG428" s="642"/>
      <c r="AR428" s="1301"/>
      <c r="AS428" s="1301"/>
      <c r="AT428" s="1301"/>
    </row>
    <row r="429" spans="1:46" s="143" customFormat="1" ht="12" customHeight="1">
      <c r="A429" s="250"/>
      <c r="B429" s="176"/>
      <c r="C429" s="174"/>
      <c r="D429" s="172"/>
      <c r="E429" s="172"/>
      <c r="F429" s="172"/>
      <c r="G429" s="172"/>
      <c r="H429" s="172"/>
      <c r="I429" s="172"/>
      <c r="J429" s="172"/>
      <c r="K429" s="172"/>
      <c r="L429" s="172"/>
      <c r="M429" s="172"/>
      <c r="N429" s="172"/>
      <c r="O429" s="172"/>
      <c r="P429" s="172"/>
      <c r="Q429" s="172"/>
      <c r="R429" s="172"/>
      <c r="S429" s="765"/>
      <c r="T429" s="765"/>
      <c r="U429" s="765"/>
      <c r="V429" s="765"/>
      <c r="W429" s="765"/>
      <c r="X429" s="765"/>
      <c r="Y429" s="765"/>
      <c r="Z429" s="5761" t="s">
        <v>338</v>
      </c>
      <c r="AA429" s="5761"/>
      <c r="AB429" s="3762"/>
      <c r="AC429" s="719"/>
      <c r="AD429" s="642"/>
      <c r="AE429" s="642"/>
      <c r="AF429" s="642"/>
      <c r="AG429" s="642"/>
      <c r="AR429" s="1301"/>
      <c r="AS429" s="1301"/>
      <c r="AT429" s="1301"/>
    </row>
    <row r="430" spans="1:46" s="143" customFormat="1" ht="11.1" customHeight="1">
      <c r="A430" s="250"/>
      <c r="B430" s="177">
        <f>B424+0.01</f>
        <v>9.4</v>
      </c>
      <c r="C430" s="170" t="s">
        <v>252</v>
      </c>
      <c r="D430" s="172"/>
      <c r="E430" s="172"/>
      <c r="F430" s="172"/>
      <c r="G430" s="172"/>
      <c r="I430" s="183"/>
      <c r="J430" s="183"/>
      <c r="K430" s="183"/>
      <c r="L430" s="183"/>
      <c r="M430" s="183"/>
      <c r="N430" s="183"/>
      <c r="O430" s="183"/>
      <c r="P430" s="183"/>
      <c r="Q430" s="183"/>
      <c r="R430" s="5634" t="s">
        <v>366</v>
      </c>
      <c r="S430" s="5695"/>
      <c r="T430" s="5696"/>
      <c r="U430" s="5696"/>
      <c r="V430" s="5696"/>
      <c r="W430" s="5696"/>
      <c r="X430" s="5696"/>
      <c r="Y430" s="5696"/>
      <c r="Z430" s="5759"/>
      <c r="AA430" s="5760"/>
      <c r="AB430" s="1626"/>
      <c r="AC430" s="719"/>
      <c r="AD430" s="642"/>
      <c r="AF430" s="642"/>
      <c r="AG430" s="642"/>
    </row>
    <row r="431" spans="1:46" s="143" customFormat="1" ht="11.1" customHeight="1">
      <c r="A431" s="250"/>
      <c r="B431" s="178"/>
      <c r="C431" s="174" t="s">
        <v>487</v>
      </c>
      <c r="D431" s="172"/>
      <c r="E431" s="172"/>
      <c r="F431" s="172"/>
      <c r="G431" s="172"/>
      <c r="I431" s="172"/>
      <c r="J431" s="172"/>
      <c r="K431" s="172"/>
      <c r="L431" s="172"/>
      <c r="M431" s="172"/>
      <c r="N431" s="172"/>
      <c r="O431" s="172"/>
      <c r="P431" s="172"/>
      <c r="Q431" s="172"/>
      <c r="R431" s="5634"/>
      <c r="S431" s="5698"/>
      <c r="T431" s="5699"/>
      <c r="U431" s="5699"/>
      <c r="V431" s="5699"/>
      <c r="W431" s="5699"/>
      <c r="X431" s="5699"/>
      <c r="Y431" s="5699"/>
      <c r="Z431" s="5699"/>
      <c r="AA431" s="5700"/>
      <c r="AB431" s="1626"/>
      <c r="AC431" s="719"/>
      <c r="AD431" s="642"/>
      <c r="AE431" s="170"/>
      <c r="AF431" s="642"/>
      <c r="AG431" s="642"/>
    </row>
    <row r="432" spans="1:46" s="143" customFormat="1" ht="18" customHeight="1">
      <c r="A432" s="397"/>
      <c r="B432" s="244"/>
      <c r="C432" s="243"/>
      <c r="D432" s="236"/>
      <c r="E432" s="236"/>
      <c r="F432" s="236"/>
      <c r="G432" s="236"/>
      <c r="H432" s="236"/>
      <c r="I432" s="236"/>
      <c r="J432" s="236"/>
      <c r="K432" s="1025"/>
      <c r="L432" s="1025"/>
      <c r="M432" s="1025"/>
      <c r="N432" s="1025"/>
      <c r="O432" s="236"/>
      <c r="P432" s="236"/>
      <c r="Q432" s="236"/>
      <c r="R432" s="236"/>
      <c r="S432" s="766"/>
      <c r="T432" s="766"/>
      <c r="U432" s="766"/>
      <c r="V432" s="766"/>
      <c r="W432" s="766"/>
      <c r="X432" s="766"/>
      <c r="Y432" s="766"/>
      <c r="Z432" s="766"/>
      <c r="AA432" s="766"/>
      <c r="AB432" s="3783"/>
      <c r="AC432" s="724"/>
      <c r="AD432" s="642"/>
      <c r="AF432" s="642"/>
      <c r="AG432" s="642"/>
    </row>
    <row r="433" spans="1:33" s="143" customFormat="1" ht="10.199999999999999" customHeight="1">
      <c r="A433" s="1021"/>
      <c r="B433" s="176"/>
      <c r="C433" s="174"/>
      <c r="D433" s="172"/>
      <c r="E433" s="172"/>
      <c r="F433" s="172"/>
      <c r="G433" s="172"/>
      <c r="H433" s="172"/>
      <c r="I433" s="172"/>
      <c r="J433" s="172"/>
      <c r="K433" s="172"/>
      <c r="L433" s="172"/>
      <c r="M433" s="172"/>
      <c r="N433" s="172"/>
      <c r="O433" s="172"/>
      <c r="P433" s="172"/>
      <c r="Q433" s="172"/>
      <c r="R433" s="172"/>
      <c r="S433" s="765"/>
      <c r="T433" s="765"/>
      <c r="U433" s="765"/>
      <c r="V433" s="765"/>
      <c r="W433" s="765"/>
      <c r="X433" s="765"/>
      <c r="Y433" s="765"/>
      <c r="Z433" s="1159"/>
      <c r="AA433" s="1159"/>
      <c r="AB433" s="1679"/>
      <c r="AC433" s="1111"/>
      <c r="AD433" s="642"/>
      <c r="AF433" s="642"/>
      <c r="AG433" s="642"/>
    </row>
    <row r="434" spans="1:33" s="143" customFormat="1" ht="12" customHeight="1">
      <c r="A434" s="250"/>
      <c r="B434" s="176"/>
      <c r="C434" s="174"/>
      <c r="D434" s="172"/>
      <c r="E434" s="172"/>
      <c r="F434" s="172"/>
      <c r="G434" s="172"/>
      <c r="H434" s="172"/>
      <c r="I434" s="172"/>
      <c r="J434" s="172"/>
      <c r="K434" s="172"/>
      <c r="L434" s="172"/>
      <c r="M434" s="172"/>
      <c r="N434" s="172"/>
      <c r="O434" s="172"/>
      <c r="P434" s="172"/>
      <c r="Q434" s="172"/>
      <c r="R434" s="172"/>
      <c r="S434" s="765"/>
      <c r="T434" s="765"/>
      <c r="U434" s="765"/>
      <c r="V434" s="765"/>
      <c r="W434" s="765"/>
      <c r="X434" s="765"/>
      <c r="Y434" s="765"/>
      <c r="Z434" s="5761" t="s">
        <v>338</v>
      </c>
      <c r="AA434" s="5761"/>
      <c r="AB434" s="3762"/>
      <c r="AC434" s="719"/>
      <c r="AD434" s="642"/>
      <c r="AE434" s="642"/>
      <c r="AF434" s="642"/>
      <c r="AG434" s="642"/>
    </row>
    <row r="435" spans="1:33" s="143" customFormat="1" ht="11.1" customHeight="1">
      <c r="A435" s="250"/>
      <c r="B435" s="177">
        <f>B430+0.01</f>
        <v>9.41</v>
      </c>
      <c r="C435" s="170" t="s">
        <v>221</v>
      </c>
      <c r="D435" s="172"/>
      <c r="E435" s="172"/>
      <c r="F435" s="172"/>
      <c r="G435" s="172"/>
      <c r="H435" s="172"/>
      <c r="I435" s="172"/>
      <c r="J435" s="172"/>
      <c r="K435" s="172"/>
      <c r="L435" s="172"/>
      <c r="M435" s="172"/>
      <c r="N435" s="172"/>
      <c r="O435" s="172"/>
      <c r="P435" s="172"/>
      <c r="Q435" s="172"/>
      <c r="R435" s="5634" t="s">
        <v>367</v>
      </c>
      <c r="S435" s="5695"/>
      <c r="T435" s="5696"/>
      <c r="U435" s="5696"/>
      <c r="V435" s="5696"/>
      <c r="W435" s="5696"/>
      <c r="X435" s="5696"/>
      <c r="Y435" s="5696"/>
      <c r="Z435" s="5759"/>
      <c r="AA435" s="5760"/>
      <c r="AB435" s="1626"/>
      <c r="AC435" s="719"/>
      <c r="AD435" s="642"/>
      <c r="AF435" s="642"/>
      <c r="AG435" s="642"/>
    </row>
    <row r="436" spans="1:33" s="143" customFormat="1" ht="11.1" customHeight="1">
      <c r="A436" s="250"/>
      <c r="B436" s="178"/>
      <c r="C436" s="174" t="s">
        <v>28</v>
      </c>
      <c r="D436" s="172"/>
      <c r="E436" s="172"/>
      <c r="F436" s="172"/>
      <c r="G436" s="172"/>
      <c r="H436" s="172"/>
      <c r="I436" s="172"/>
      <c r="J436" s="172"/>
      <c r="K436" s="172"/>
      <c r="L436" s="172"/>
      <c r="M436" s="172"/>
      <c r="N436" s="172"/>
      <c r="O436" s="172"/>
      <c r="P436" s="172"/>
      <c r="Q436" s="172"/>
      <c r="R436" s="5634"/>
      <c r="S436" s="5698"/>
      <c r="T436" s="5699"/>
      <c r="U436" s="5699"/>
      <c r="V436" s="5699"/>
      <c r="W436" s="5699"/>
      <c r="X436" s="5699"/>
      <c r="Y436" s="5699"/>
      <c r="Z436" s="5699"/>
      <c r="AA436" s="5700"/>
      <c r="AB436" s="1626"/>
      <c r="AC436" s="719"/>
      <c r="AD436" s="642"/>
      <c r="AF436" s="642"/>
      <c r="AG436" s="642"/>
    </row>
    <row r="437" spans="1:33" s="143" customFormat="1" ht="18" customHeight="1">
      <c r="A437" s="397"/>
      <c r="B437" s="244"/>
      <c r="C437" s="243"/>
      <c r="D437" s="236"/>
      <c r="E437" s="236"/>
      <c r="F437" s="236"/>
      <c r="G437" s="236"/>
      <c r="H437" s="236"/>
      <c r="I437" s="236"/>
      <c r="J437" s="236"/>
      <c r="K437" s="1025"/>
      <c r="L437" s="1025"/>
      <c r="M437" s="1025"/>
      <c r="N437" s="1025"/>
      <c r="O437" s="236"/>
      <c r="P437" s="236"/>
      <c r="Q437" s="236"/>
      <c r="R437" s="236"/>
      <c r="S437" s="766"/>
      <c r="T437" s="766"/>
      <c r="U437" s="766"/>
      <c r="V437" s="766"/>
      <c r="W437" s="766"/>
      <c r="X437" s="766"/>
      <c r="Y437" s="766"/>
      <c r="Z437" s="766"/>
      <c r="AA437" s="766"/>
      <c r="AB437" s="3783"/>
      <c r="AC437" s="724"/>
      <c r="AD437" s="642"/>
      <c r="AE437" s="642"/>
      <c r="AF437" s="642"/>
      <c r="AG437" s="642"/>
    </row>
    <row r="438" spans="1:33" s="143" customFormat="1" ht="10.199999999999999" customHeight="1">
      <c r="A438" s="1021"/>
      <c r="B438" s="176"/>
      <c r="C438" s="174"/>
      <c r="D438" s="172"/>
      <c r="E438" s="172"/>
      <c r="F438" s="172"/>
      <c r="G438" s="172"/>
      <c r="H438" s="172"/>
      <c r="I438" s="172"/>
      <c r="J438" s="172"/>
      <c r="K438" s="172"/>
      <c r="L438" s="172"/>
      <c r="M438" s="172"/>
      <c r="N438" s="172"/>
      <c r="O438" s="172"/>
      <c r="P438" s="172"/>
      <c r="Q438" s="172"/>
      <c r="R438" s="172"/>
      <c r="S438" s="765"/>
      <c r="T438" s="765"/>
      <c r="U438" s="765"/>
      <c r="V438" s="765"/>
      <c r="W438" s="765"/>
      <c r="X438" s="765"/>
      <c r="Y438" s="765"/>
      <c r="Z438" s="1159"/>
      <c r="AA438" s="1159"/>
      <c r="AB438" s="1679"/>
      <c r="AC438" s="1111"/>
      <c r="AD438" s="642"/>
      <c r="AE438" s="642"/>
      <c r="AF438" s="642"/>
      <c r="AG438" s="642"/>
    </row>
    <row r="439" spans="1:33" s="143" customFormat="1" ht="12" customHeight="1">
      <c r="A439" s="250"/>
      <c r="B439" s="176"/>
      <c r="C439" s="174"/>
      <c r="D439" s="172"/>
      <c r="E439" s="172"/>
      <c r="F439" s="172"/>
      <c r="G439" s="172"/>
      <c r="H439" s="172"/>
      <c r="I439" s="172"/>
      <c r="J439" s="172"/>
      <c r="K439" s="172"/>
      <c r="L439" s="172"/>
      <c r="M439" s="172"/>
      <c r="N439" s="172"/>
      <c r="O439" s="172"/>
      <c r="P439" s="172"/>
      <c r="Q439" s="172"/>
      <c r="R439" s="172"/>
      <c r="S439" s="765"/>
      <c r="T439" s="765"/>
      <c r="U439" s="765"/>
      <c r="V439" s="765"/>
      <c r="W439" s="765"/>
      <c r="X439" s="765"/>
      <c r="Y439" s="765"/>
      <c r="Z439" s="5761" t="s">
        <v>338</v>
      </c>
      <c r="AA439" s="5761"/>
      <c r="AB439" s="3762"/>
      <c r="AC439" s="719"/>
      <c r="AD439" s="642"/>
      <c r="AF439" s="642"/>
      <c r="AG439" s="642"/>
    </row>
    <row r="440" spans="1:33" s="143" customFormat="1" ht="11.1" customHeight="1">
      <c r="A440" s="250"/>
      <c r="B440" s="177">
        <f>B435+0.01</f>
        <v>9.42</v>
      </c>
      <c r="C440" s="170" t="s">
        <v>222</v>
      </c>
      <c r="R440" s="5634" t="s">
        <v>368</v>
      </c>
      <c r="S440" s="5695"/>
      <c r="T440" s="5696"/>
      <c r="U440" s="5696"/>
      <c r="V440" s="5696"/>
      <c r="W440" s="5696"/>
      <c r="X440" s="5696"/>
      <c r="Y440" s="5696"/>
      <c r="Z440" s="5759"/>
      <c r="AA440" s="5760"/>
      <c r="AB440" s="1626"/>
      <c r="AC440" s="719"/>
      <c r="AD440" s="642"/>
      <c r="AF440" s="642"/>
      <c r="AG440" s="642"/>
    </row>
    <row r="441" spans="1:33" s="143" customFormat="1" ht="11.1" customHeight="1">
      <c r="A441" s="250"/>
      <c r="B441" s="178"/>
      <c r="C441" s="174" t="s">
        <v>223</v>
      </c>
      <c r="R441" s="5634"/>
      <c r="S441" s="5698"/>
      <c r="T441" s="5699"/>
      <c r="U441" s="5699"/>
      <c r="V441" s="5699"/>
      <c r="W441" s="5699"/>
      <c r="X441" s="5699"/>
      <c r="Y441" s="5699"/>
      <c r="Z441" s="5699"/>
      <c r="AA441" s="5700"/>
      <c r="AB441" s="1626"/>
      <c r="AC441" s="719"/>
      <c r="AD441" s="642"/>
      <c r="AE441" s="642"/>
      <c r="AF441" s="642"/>
      <c r="AG441" s="642"/>
    </row>
    <row r="442" spans="1:33" s="143" customFormat="1" ht="18" customHeight="1">
      <c r="A442" s="397"/>
      <c r="B442" s="244"/>
      <c r="C442" s="243"/>
      <c r="D442" s="236"/>
      <c r="E442" s="236"/>
      <c r="F442" s="236"/>
      <c r="G442" s="236"/>
      <c r="H442" s="236"/>
      <c r="I442" s="236"/>
      <c r="J442" s="236"/>
      <c r="K442" s="1025"/>
      <c r="L442" s="1025"/>
      <c r="M442" s="1025"/>
      <c r="N442" s="1025"/>
      <c r="O442" s="236"/>
      <c r="P442" s="236"/>
      <c r="Q442" s="236"/>
      <c r="R442" s="236"/>
      <c r="S442" s="766"/>
      <c r="T442" s="766"/>
      <c r="U442" s="766"/>
      <c r="V442" s="766"/>
      <c r="W442" s="766"/>
      <c r="X442" s="766"/>
      <c r="Y442" s="766"/>
      <c r="Z442" s="766"/>
      <c r="AA442" s="766"/>
      <c r="AB442" s="3783"/>
      <c r="AC442" s="724"/>
      <c r="AD442" s="642"/>
      <c r="AE442" s="642"/>
      <c r="AF442" s="642"/>
      <c r="AG442" s="642"/>
    </row>
    <row r="443" spans="1:33" s="143" customFormat="1" ht="14.4" customHeight="1">
      <c r="A443" s="1021"/>
      <c r="B443" s="1661"/>
      <c r="C443" s="1594"/>
      <c r="D443" s="1512"/>
      <c r="E443" s="1512"/>
      <c r="F443" s="1512"/>
      <c r="G443" s="1512"/>
      <c r="H443" s="1512"/>
      <c r="I443" s="1512"/>
      <c r="J443" s="1512"/>
      <c r="K443" s="1512"/>
      <c r="L443" s="1512"/>
      <c r="M443" s="1512"/>
      <c r="N443" s="1512"/>
      <c r="O443" s="1512"/>
      <c r="P443" s="1512"/>
      <c r="Q443" s="1512"/>
      <c r="R443" s="1512"/>
      <c r="S443" s="1679"/>
      <c r="T443" s="1679"/>
      <c r="U443" s="1679"/>
      <c r="V443" s="1679"/>
      <c r="W443" s="1679"/>
      <c r="X443" s="1679"/>
      <c r="Y443" s="1679"/>
      <c r="Z443" s="1680"/>
      <c r="AA443" s="1680"/>
      <c r="AB443" s="1679"/>
      <c r="AC443" s="1111"/>
      <c r="AD443" s="642"/>
      <c r="AE443" s="642"/>
      <c r="AF443" s="642"/>
      <c r="AG443" s="642"/>
    </row>
    <row r="444" spans="1:33" s="286" customFormat="1" ht="11.1" customHeight="1">
      <c r="A444" s="250"/>
      <c r="B444" s="176"/>
      <c r="C444" s="174"/>
      <c r="D444" s="172"/>
      <c r="E444" s="172"/>
      <c r="F444" s="172"/>
      <c r="G444" s="172"/>
      <c r="H444" s="172"/>
      <c r="I444" s="172"/>
      <c r="J444" s="172"/>
      <c r="K444" s="172"/>
      <c r="L444" s="172"/>
      <c r="M444" s="172"/>
      <c r="N444" s="172"/>
      <c r="O444" s="172"/>
      <c r="P444" s="172"/>
      <c r="Q444" s="172"/>
      <c r="R444" s="172"/>
      <c r="S444" s="765"/>
      <c r="T444" s="765"/>
      <c r="U444" s="765"/>
      <c r="V444" s="765"/>
      <c r="W444" s="765"/>
      <c r="X444" s="765"/>
      <c r="Y444" s="765"/>
      <c r="Z444" s="5761" t="s">
        <v>338</v>
      </c>
      <c r="AA444" s="5761"/>
      <c r="AB444" s="3762"/>
      <c r="AC444" s="719"/>
    </row>
    <row r="445" spans="1:33" s="286" customFormat="1" ht="11.1" customHeight="1">
      <c r="A445" s="250"/>
      <c r="B445" s="177">
        <f>B440+0.01</f>
        <v>9.43</v>
      </c>
      <c r="C445" s="170" t="s">
        <v>1116</v>
      </c>
      <c r="D445" s="172"/>
      <c r="E445" s="172"/>
      <c r="F445" s="172"/>
      <c r="G445" s="172"/>
      <c r="H445" s="183"/>
      <c r="I445" s="183"/>
      <c r="J445" s="183"/>
      <c r="K445" s="183"/>
      <c r="L445" s="183"/>
      <c r="M445" s="183"/>
      <c r="N445" s="183"/>
      <c r="O445" s="183"/>
      <c r="P445" s="183"/>
      <c r="Q445" s="183"/>
      <c r="R445" s="5634" t="s">
        <v>369</v>
      </c>
      <c r="S445" s="5695"/>
      <c r="T445" s="5696"/>
      <c r="U445" s="5696"/>
      <c r="V445" s="5696"/>
      <c r="W445" s="5696"/>
      <c r="X445" s="5696"/>
      <c r="Y445" s="5696"/>
      <c r="Z445" s="5759"/>
      <c r="AA445" s="5760"/>
      <c r="AB445" s="1626"/>
      <c r="AC445" s="719"/>
    </row>
    <row r="446" spans="1:33" s="286" customFormat="1" ht="11.1" customHeight="1">
      <c r="A446" s="247"/>
      <c r="B446" s="143"/>
      <c r="C446" s="174" t="s">
        <v>1117</v>
      </c>
      <c r="D446" s="172"/>
      <c r="E446" s="172"/>
      <c r="F446" s="172"/>
      <c r="G446" s="172"/>
      <c r="H446" s="172"/>
      <c r="I446" s="172"/>
      <c r="J446" s="172"/>
      <c r="K446" s="172"/>
      <c r="L446" s="172"/>
      <c r="M446" s="172"/>
      <c r="N446" s="172"/>
      <c r="O446" s="172"/>
      <c r="P446" s="172"/>
      <c r="Q446" s="172"/>
      <c r="R446" s="5634"/>
      <c r="S446" s="5698"/>
      <c r="T446" s="5699"/>
      <c r="U446" s="5699"/>
      <c r="V446" s="5699"/>
      <c r="W446" s="5699"/>
      <c r="X446" s="5699"/>
      <c r="Y446" s="5699"/>
      <c r="Z446" s="5699"/>
      <c r="AA446" s="5700"/>
      <c r="AB446" s="1626"/>
      <c r="AC446" s="719"/>
    </row>
    <row r="447" spans="1:33" s="286" customFormat="1" ht="18" customHeight="1">
      <c r="A447" s="388"/>
      <c r="B447" s="244"/>
      <c r="C447" s="243"/>
      <c r="D447" s="236"/>
      <c r="E447" s="236"/>
      <c r="F447" s="236"/>
      <c r="G447" s="236"/>
      <c r="H447" s="236"/>
      <c r="I447" s="236"/>
      <c r="J447" s="236"/>
      <c r="K447" s="1025"/>
      <c r="L447" s="1025"/>
      <c r="M447" s="1025"/>
      <c r="N447" s="1025"/>
      <c r="O447" s="236"/>
      <c r="P447" s="236"/>
      <c r="Q447" s="236"/>
      <c r="R447" s="236"/>
      <c r="S447" s="737"/>
      <c r="T447" s="737"/>
      <c r="U447" s="737"/>
      <c r="V447" s="737"/>
      <c r="W447" s="737"/>
      <c r="X447" s="737"/>
      <c r="Y447" s="737"/>
      <c r="Z447" s="737"/>
      <c r="AA447" s="737"/>
      <c r="AB447" s="3769"/>
      <c r="AC447" s="724"/>
    </row>
    <row r="448" spans="1:33" s="2958" customFormat="1" ht="9.75" customHeight="1">
      <c r="A448" s="3079"/>
      <c r="B448" s="2966"/>
      <c r="C448" s="3006"/>
      <c r="D448" s="2963"/>
      <c r="E448" s="2963"/>
      <c r="F448" s="2963"/>
      <c r="G448" s="2963"/>
      <c r="H448" s="2963"/>
      <c r="I448" s="2963"/>
      <c r="J448" s="2963"/>
      <c r="K448" s="2963"/>
      <c r="L448" s="2963"/>
      <c r="M448" s="2963"/>
      <c r="N448" s="2963"/>
      <c r="O448" s="2963"/>
      <c r="P448" s="2963"/>
      <c r="Q448" s="2963"/>
      <c r="R448" s="2963"/>
      <c r="S448" s="3080"/>
      <c r="T448" s="3080"/>
      <c r="U448" s="3080"/>
      <c r="V448" s="3080"/>
      <c r="W448" s="3080"/>
      <c r="X448" s="3080"/>
      <c r="Y448" s="3080"/>
      <c r="Z448" s="5752" t="s">
        <v>1751</v>
      </c>
      <c r="AA448" s="5753"/>
      <c r="AB448" s="3670"/>
      <c r="AC448" s="2964"/>
      <c r="AD448" s="1687"/>
      <c r="AE448" s="1687"/>
      <c r="AF448" s="1687"/>
    </row>
    <row r="449" spans="1:33" s="2958" customFormat="1" ht="9.75" customHeight="1">
      <c r="A449" s="3079"/>
      <c r="B449" s="2966"/>
      <c r="C449" s="3006"/>
      <c r="D449" s="2963"/>
      <c r="E449" s="2963"/>
      <c r="F449" s="2963"/>
      <c r="G449" s="2963"/>
      <c r="H449" s="2963"/>
      <c r="I449" s="2963"/>
      <c r="J449" s="2963"/>
      <c r="K449" s="2963"/>
      <c r="L449" s="2963"/>
      <c r="M449" s="2963"/>
      <c r="N449" s="2963"/>
      <c r="O449" s="2963"/>
      <c r="P449" s="2963"/>
      <c r="Q449" s="2963"/>
      <c r="R449" s="2963"/>
      <c r="S449" s="3080"/>
      <c r="T449" s="3080"/>
      <c r="U449" s="3080"/>
      <c r="V449" s="3080"/>
      <c r="W449" s="3080"/>
      <c r="X449" s="3080"/>
      <c r="Y449" s="3080"/>
      <c r="Z449" s="5754"/>
      <c r="AA449" s="5754"/>
      <c r="AB449" s="3670"/>
      <c r="AC449" s="2964"/>
      <c r="AD449" s="1687"/>
      <c r="AE449" s="1687"/>
      <c r="AF449" s="1687"/>
    </row>
    <row r="450" spans="1:33" s="2958" customFormat="1" ht="9.75" customHeight="1">
      <c r="A450" s="2722"/>
      <c r="B450" s="3081">
        <f>B445+0.01</f>
        <v>9.44</v>
      </c>
      <c r="C450" s="2945" t="s">
        <v>2912</v>
      </c>
      <c r="D450" s="1687"/>
      <c r="E450" s="1687"/>
      <c r="F450" s="1687"/>
      <c r="G450" s="1687"/>
      <c r="H450" s="1687"/>
      <c r="I450" s="1687"/>
      <c r="J450" s="1687"/>
      <c r="K450" s="1687"/>
      <c r="L450" s="1687"/>
      <c r="M450" s="1687"/>
      <c r="N450" s="1687"/>
      <c r="O450" s="1687"/>
      <c r="P450" s="1687"/>
      <c r="Q450" s="1687"/>
      <c r="R450" s="5681">
        <v>10</v>
      </c>
      <c r="S450" s="5755"/>
      <c r="T450" s="5753"/>
      <c r="U450" s="5753"/>
      <c r="V450" s="5753"/>
      <c r="W450" s="5753"/>
      <c r="X450" s="5753"/>
      <c r="Y450" s="5753"/>
      <c r="Z450" s="5753"/>
      <c r="AA450" s="5756"/>
      <c r="AB450" s="3670"/>
      <c r="AC450" s="2964"/>
      <c r="AD450" s="1687"/>
      <c r="AE450" s="1687"/>
      <c r="AF450" s="1687"/>
    </row>
    <row r="451" spans="1:33" s="2958" customFormat="1" ht="9.75" customHeight="1">
      <c r="A451" s="3079"/>
      <c r="B451" s="2966"/>
      <c r="C451" s="2733" t="s">
        <v>2913</v>
      </c>
      <c r="D451" s="1687"/>
      <c r="E451" s="1687"/>
      <c r="F451" s="1687"/>
      <c r="G451" s="1687"/>
      <c r="H451" s="3082"/>
      <c r="I451" s="3082"/>
      <c r="J451" s="3082"/>
      <c r="K451" s="3082"/>
      <c r="L451" s="3082"/>
      <c r="M451" s="3082"/>
      <c r="N451" s="3082"/>
      <c r="O451" s="3082"/>
      <c r="P451" s="3082"/>
      <c r="Q451" s="3082"/>
      <c r="R451" s="5681"/>
      <c r="S451" s="5757"/>
      <c r="T451" s="5754"/>
      <c r="U451" s="5754"/>
      <c r="V451" s="5754"/>
      <c r="W451" s="5754"/>
      <c r="X451" s="5754"/>
      <c r="Y451" s="5754"/>
      <c r="Z451" s="5754"/>
      <c r="AA451" s="5758"/>
      <c r="AB451" s="3670"/>
      <c r="AC451" s="2964"/>
      <c r="AD451" s="1687"/>
      <c r="AE451" s="1687"/>
      <c r="AF451" s="1687"/>
    </row>
    <row r="452" spans="1:33" s="2958" customFormat="1" ht="18" customHeight="1">
      <c r="A452" s="3083"/>
      <c r="B452" s="3084"/>
      <c r="C452" s="2954"/>
      <c r="D452" s="2954"/>
      <c r="E452" s="2954"/>
      <c r="F452" s="2954"/>
      <c r="G452" s="2954"/>
      <c r="H452" s="3085"/>
      <c r="I452" s="3085"/>
      <c r="J452" s="3085"/>
      <c r="K452" s="3085"/>
      <c r="L452" s="3085"/>
      <c r="M452" s="3085"/>
      <c r="N452" s="3085"/>
      <c r="O452" s="3085"/>
      <c r="P452" s="3085"/>
      <c r="Q452" s="3085"/>
      <c r="R452" s="3086"/>
      <c r="S452" s="3087"/>
      <c r="T452" s="3087"/>
      <c r="U452" s="3087"/>
      <c r="V452" s="3087"/>
      <c r="W452" s="3087"/>
      <c r="X452" s="3087"/>
      <c r="Y452" s="3087"/>
      <c r="Z452" s="3087"/>
      <c r="AA452" s="3088"/>
      <c r="AB452" s="3785"/>
      <c r="AC452" s="3047"/>
      <c r="AD452" s="1687"/>
      <c r="AE452" s="1687"/>
      <c r="AF452" s="1687"/>
    </row>
    <row r="453" spans="1:33" s="143" customFormat="1" ht="10.199999999999999" customHeight="1">
      <c r="A453" s="1157"/>
      <c r="B453" s="176"/>
      <c r="C453" s="174"/>
      <c r="D453" s="172"/>
      <c r="E453" s="172"/>
      <c r="F453" s="172"/>
      <c r="G453" s="172"/>
      <c r="H453" s="172"/>
      <c r="I453" s="172"/>
      <c r="J453" s="172"/>
      <c r="K453" s="172"/>
      <c r="L453" s="172"/>
      <c r="M453" s="172"/>
      <c r="N453" s="172"/>
      <c r="O453" s="172"/>
      <c r="P453" s="172"/>
      <c r="Q453" s="172"/>
      <c r="R453" s="172"/>
      <c r="S453" s="182"/>
      <c r="T453" s="182"/>
      <c r="U453" s="182"/>
      <c r="V453" s="182"/>
      <c r="W453" s="182"/>
      <c r="X453" s="182"/>
      <c r="Y453" s="182"/>
      <c r="Z453" s="1160"/>
      <c r="AA453" s="1160"/>
      <c r="AB453" s="1526"/>
      <c r="AC453" s="1158"/>
      <c r="AD453" s="642"/>
      <c r="AE453" s="642"/>
      <c r="AF453" s="642"/>
      <c r="AG453" s="642"/>
    </row>
    <row r="454" spans="1:33" s="143" customFormat="1" ht="10.199999999999999" customHeight="1">
      <c r="A454" s="1157"/>
      <c r="B454" s="176"/>
      <c r="C454" s="170"/>
      <c r="D454" s="170"/>
      <c r="E454" s="170"/>
      <c r="F454" s="170"/>
      <c r="G454" s="170"/>
      <c r="H454" s="183"/>
      <c r="I454" s="183"/>
      <c r="J454" s="183"/>
      <c r="K454" s="183"/>
      <c r="L454" s="183"/>
      <c r="M454" s="183"/>
      <c r="N454" s="183"/>
      <c r="O454" s="183"/>
      <c r="P454" s="183"/>
      <c r="Q454" s="183"/>
      <c r="R454" s="189"/>
      <c r="AA454" s="182"/>
      <c r="AB454" s="182"/>
      <c r="AC454" s="1111"/>
      <c r="AD454" s="642"/>
      <c r="AE454" s="642"/>
      <c r="AF454" s="642"/>
      <c r="AG454" s="642"/>
    </row>
    <row r="455" spans="1:33" s="143" customFormat="1" ht="12" customHeight="1" thickBot="1">
      <c r="A455" s="247"/>
      <c r="B455" s="176"/>
      <c r="C455" s="174"/>
      <c r="D455" s="172"/>
      <c r="E455" s="172"/>
      <c r="F455" s="172"/>
      <c r="G455" s="172"/>
      <c r="H455" s="183"/>
      <c r="I455" s="183"/>
      <c r="J455" s="183"/>
      <c r="K455" s="183"/>
      <c r="L455" s="183"/>
      <c r="M455" s="183"/>
      <c r="N455" s="183"/>
      <c r="O455" s="183"/>
      <c r="P455" s="183"/>
      <c r="Q455" s="183"/>
      <c r="R455" s="189"/>
      <c r="W455" s="253"/>
      <c r="X455" s="5761" t="s">
        <v>338</v>
      </c>
      <c r="Y455" s="5761"/>
      <c r="AA455" s="182"/>
      <c r="AB455" s="182"/>
      <c r="AC455" s="719"/>
      <c r="AD455" s="642"/>
      <c r="AE455" s="642"/>
      <c r="AF455" s="642"/>
      <c r="AG455" s="642"/>
    </row>
    <row r="456" spans="1:33" s="143" customFormat="1" ht="10.8">
      <c r="A456" s="247"/>
      <c r="B456" s="177">
        <f>B445+0.01</f>
        <v>9.44</v>
      </c>
      <c r="C456" s="170" t="s">
        <v>3659</v>
      </c>
      <c r="D456" s="172"/>
      <c r="E456" s="172"/>
      <c r="F456" s="172"/>
      <c r="G456" s="172"/>
      <c r="H456" s="183"/>
      <c r="I456" s="183"/>
      <c r="J456" s="183"/>
      <c r="K456" s="183"/>
      <c r="L456" s="183"/>
      <c r="M456" s="183"/>
      <c r="N456" s="183"/>
      <c r="O456" s="183"/>
      <c r="P456" s="5637" t="s">
        <v>247</v>
      </c>
      <c r="Q456" s="5776">
        <f>Q424+S430+S435+S440+S445+S450</f>
        <v>0</v>
      </c>
      <c r="R456" s="5777"/>
      <c r="S456" s="5777"/>
      <c r="T456" s="5777"/>
      <c r="U456" s="5777"/>
      <c r="V456" s="5777"/>
      <c r="W456" s="5777"/>
      <c r="X456" s="5777"/>
      <c r="Y456" s="5778"/>
      <c r="Z456" s="182"/>
      <c r="AA456" s="182"/>
      <c r="AB456" s="182"/>
      <c r="AC456" s="719"/>
    </row>
    <row r="457" spans="1:33" s="143" customFormat="1" ht="11.4" thickBot="1">
      <c r="A457" s="5774"/>
      <c r="B457" s="5775"/>
      <c r="C457" s="174" t="s">
        <v>3660</v>
      </c>
      <c r="D457" s="170"/>
      <c r="E457" s="172"/>
      <c r="F457" s="172"/>
      <c r="G457" s="172"/>
      <c r="H457" s="172"/>
      <c r="I457" s="172"/>
      <c r="J457" s="172"/>
      <c r="K457" s="172"/>
      <c r="L457" s="172"/>
      <c r="M457" s="172"/>
      <c r="N457" s="172"/>
      <c r="O457" s="172"/>
      <c r="P457" s="5637"/>
      <c r="Q457" s="5779"/>
      <c r="R457" s="5780"/>
      <c r="S457" s="5780"/>
      <c r="T457" s="5780"/>
      <c r="U457" s="5780"/>
      <c r="V457" s="5780"/>
      <c r="W457" s="5780"/>
      <c r="X457" s="5780"/>
      <c r="Y457" s="5781"/>
      <c r="AA457" s="654"/>
      <c r="AB457" s="654"/>
      <c r="AC457" s="719"/>
    </row>
    <row r="458" spans="1:33" s="143" customFormat="1" ht="18" customHeight="1">
      <c r="A458" s="909"/>
      <c r="B458" s="179"/>
      <c r="C458" s="174"/>
      <c r="D458" s="170"/>
      <c r="E458" s="172"/>
      <c r="F458" s="172"/>
      <c r="G458" s="172"/>
      <c r="H458" s="172"/>
      <c r="I458" s="172"/>
      <c r="J458" s="172"/>
      <c r="K458" s="172"/>
      <c r="L458" s="172"/>
      <c r="M458" s="172"/>
      <c r="N458" s="172"/>
      <c r="O458" s="172"/>
      <c r="P458" s="583"/>
      <c r="Q458" s="910"/>
      <c r="R458" s="910"/>
      <c r="S458" s="910"/>
      <c r="T458" s="910"/>
      <c r="U458" s="910"/>
      <c r="V458" s="910"/>
      <c r="W458" s="910"/>
      <c r="X458" s="910"/>
      <c r="Y458" s="910"/>
      <c r="AA458" s="654"/>
      <c r="AB458" s="654"/>
      <c r="AC458" s="858"/>
      <c r="AD458" s="642"/>
      <c r="AE458" s="642"/>
      <c r="AF458" s="642"/>
      <c r="AG458" s="642"/>
    </row>
    <row r="459" spans="1:33" s="143" customFormat="1" ht="18" customHeight="1">
      <c r="A459" s="1038"/>
      <c r="B459" s="179"/>
      <c r="C459" s="174"/>
      <c r="D459" s="170"/>
      <c r="E459" s="172"/>
      <c r="F459" s="172"/>
      <c r="G459" s="172"/>
      <c r="H459" s="172"/>
      <c r="I459" s="172"/>
      <c r="J459" s="172"/>
      <c r="K459" s="172"/>
      <c r="L459" s="172"/>
      <c r="M459" s="172"/>
      <c r="N459" s="172"/>
      <c r="O459" s="172"/>
      <c r="P459" s="583"/>
      <c r="Q459" s="910"/>
      <c r="R459" s="910"/>
      <c r="S459" s="910"/>
      <c r="T459" s="910"/>
      <c r="U459" s="910"/>
      <c r="V459" s="910"/>
      <c r="W459" s="910"/>
      <c r="X459" s="910"/>
      <c r="Y459" s="910"/>
      <c r="AA459" s="654"/>
      <c r="AB459" s="654"/>
      <c r="AC459" s="858"/>
      <c r="AD459" s="642"/>
      <c r="AE459" s="642"/>
      <c r="AF459" s="642"/>
      <c r="AG459" s="642"/>
    </row>
    <row r="460" spans="1:33" s="143" customFormat="1" ht="18" customHeight="1">
      <c r="A460" s="1038"/>
      <c r="B460" s="179"/>
      <c r="C460" s="174"/>
      <c r="D460" s="170"/>
      <c r="E460" s="172"/>
      <c r="F460" s="172"/>
      <c r="G460" s="172"/>
      <c r="H460" s="172"/>
      <c r="I460" s="172"/>
      <c r="J460" s="172"/>
      <c r="K460" s="172"/>
      <c r="L460" s="172"/>
      <c r="M460" s="172"/>
      <c r="N460" s="172"/>
      <c r="O460" s="172"/>
      <c r="P460" s="583"/>
      <c r="Q460" s="910"/>
      <c r="R460" s="910"/>
      <c r="S460" s="910"/>
      <c r="T460" s="910"/>
      <c r="U460" s="910"/>
      <c r="V460" s="910"/>
      <c r="W460" s="910"/>
      <c r="X460" s="910"/>
      <c r="Y460" s="910"/>
      <c r="AA460" s="654"/>
      <c r="AB460" s="654"/>
      <c r="AC460" s="858"/>
      <c r="AD460" s="642"/>
      <c r="AE460" s="642"/>
      <c r="AF460" s="642"/>
      <c r="AG460" s="642"/>
    </row>
    <row r="461" spans="1:33" s="143" customFormat="1" ht="18" customHeight="1">
      <c r="A461" s="1038"/>
      <c r="B461" s="179"/>
      <c r="C461" s="174"/>
      <c r="D461" s="170"/>
      <c r="E461" s="172"/>
      <c r="F461" s="172"/>
      <c r="G461" s="172"/>
      <c r="H461" s="172"/>
      <c r="I461" s="172"/>
      <c r="J461" s="172"/>
      <c r="K461" s="172"/>
      <c r="L461" s="172"/>
      <c r="M461" s="172"/>
      <c r="N461" s="172"/>
      <c r="O461" s="172"/>
      <c r="P461" s="583"/>
      <c r="Q461" s="910"/>
      <c r="R461" s="910"/>
      <c r="S461" s="910"/>
      <c r="T461" s="910"/>
      <c r="U461" s="910"/>
      <c r="V461" s="910"/>
      <c r="W461" s="910"/>
      <c r="X461" s="910"/>
      <c r="Y461" s="910"/>
      <c r="AA461" s="654"/>
      <c r="AB461" s="654"/>
      <c r="AC461" s="858"/>
      <c r="AD461" s="642"/>
      <c r="AE461" s="642"/>
      <c r="AF461" s="642"/>
      <c r="AG461" s="642"/>
    </row>
    <row r="462" spans="1:33" s="143" customFormat="1" ht="18" customHeight="1">
      <c r="A462" s="1038"/>
      <c r="B462" s="179"/>
      <c r="C462" s="174"/>
      <c r="D462" s="170"/>
      <c r="E462" s="172"/>
      <c r="F462" s="172"/>
      <c r="G462" s="172"/>
      <c r="H462" s="172"/>
      <c r="I462" s="172"/>
      <c r="J462" s="172"/>
      <c r="K462" s="172"/>
      <c r="L462" s="172"/>
      <c r="M462" s="172"/>
      <c r="N462" s="172"/>
      <c r="O462" s="172"/>
      <c r="P462" s="583"/>
      <c r="Q462" s="910"/>
      <c r="R462" s="910"/>
      <c r="S462" s="910"/>
      <c r="T462" s="910"/>
      <c r="U462" s="910"/>
      <c r="V462" s="910"/>
      <c r="W462" s="910"/>
      <c r="X462" s="910"/>
      <c r="Y462" s="910"/>
      <c r="AA462" s="654"/>
      <c r="AB462" s="654"/>
      <c r="AC462" s="858"/>
      <c r="AD462" s="642"/>
      <c r="AE462" s="642"/>
      <c r="AF462" s="642"/>
      <c r="AG462" s="642"/>
    </row>
    <row r="463" spans="1:33" s="143" customFormat="1" ht="18" customHeight="1">
      <c r="A463" s="1038"/>
      <c r="B463" s="179"/>
      <c r="C463" s="174"/>
      <c r="D463" s="170"/>
      <c r="E463" s="172"/>
      <c r="F463" s="172"/>
      <c r="G463" s="172"/>
      <c r="H463" s="172"/>
      <c r="I463" s="172"/>
      <c r="J463" s="172"/>
      <c r="K463" s="172"/>
      <c r="L463" s="172"/>
      <c r="M463" s="172"/>
      <c r="N463" s="172"/>
      <c r="O463" s="172"/>
      <c r="P463" s="583"/>
      <c r="Q463" s="910"/>
      <c r="R463" s="910"/>
      <c r="S463" s="910"/>
      <c r="T463" s="910"/>
      <c r="U463" s="910"/>
      <c r="V463" s="910"/>
      <c r="W463" s="910"/>
      <c r="X463" s="910"/>
      <c r="Y463" s="910"/>
      <c r="AA463" s="654"/>
      <c r="AB463" s="654"/>
      <c r="AC463" s="858"/>
      <c r="AD463" s="642"/>
      <c r="AE463" s="642"/>
      <c r="AF463" s="642"/>
      <c r="AG463" s="642"/>
    </row>
    <row r="464" spans="1:33" s="143" customFormat="1" ht="15" customHeight="1" thickBot="1">
      <c r="A464" s="768"/>
      <c r="B464" s="433"/>
      <c r="C464" s="432"/>
      <c r="D464" s="392"/>
      <c r="E464" s="392"/>
      <c r="F464" s="392"/>
      <c r="G464" s="392"/>
      <c r="H464" s="392"/>
      <c r="I464" s="392"/>
      <c r="J464" s="392"/>
      <c r="K464" s="637"/>
      <c r="L464" s="637"/>
      <c r="M464" s="637"/>
      <c r="N464" s="637"/>
      <c r="O464" s="392"/>
      <c r="P464" s="392"/>
      <c r="Q464" s="637"/>
      <c r="R464" s="637"/>
      <c r="S464" s="790"/>
      <c r="T464" s="790"/>
      <c r="U464" s="790"/>
      <c r="V464" s="790"/>
      <c r="W464" s="790"/>
      <c r="X464" s="790"/>
      <c r="Y464" s="790"/>
      <c r="Z464" s="769"/>
      <c r="AA464" s="769"/>
      <c r="AB464" s="3784"/>
      <c r="AC464" s="767"/>
      <c r="AD464" s="642"/>
      <c r="AE464" s="642"/>
      <c r="AF464" s="642"/>
      <c r="AG464" s="642"/>
    </row>
    <row r="465" spans="1:29" ht="10.8">
      <c r="A465" s="897"/>
      <c r="B465" s="898"/>
      <c r="C465" s="899"/>
      <c r="D465" s="899"/>
      <c r="E465" s="897"/>
      <c r="F465" s="897"/>
      <c r="G465" s="897"/>
      <c r="H465" s="897"/>
      <c r="I465" s="897"/>
      <c r="J465" s="897"/>
      <c r="K465" s="1029"/>
      <c r="L465" s="1029"/>
      <c r="M465" s="1029"/>
      <c r="N465" s="1029"/>
      <c r="O465" s="897"/>
      <c r="P465" s="897"/>
      <c r="Q465" s="897"/>
      <c r="R465" s="897"/>
      <c r="S465" s="900"/>
      <c r="T465" s="901"/>
      <c r="U465" s="901"/>
      <c r="V465" s="901"/>
      <c r="W465" s="902"/>
      <c r="X465" s="900"/>
      <c r="Y465" s="900"/>
      <c r="Z465" s="903"/>
      <c r="AA465" s="903"/>
      <c r="AB465" s="1286"/>
      <c r="AC465" s="897"/>
    </row>
    <row r="466" spans="1:29" ht="17.399999999999999">
      <c r="A466" s="5731">
        <f>A374+1</f>
        <v>23</v>
      </c>
      <c r="B466" s="5731"/>
      <c r="C466" s="5731"/>
      <c r="D466" s="5731"/>
      <c r="E466" s="5731"/>
      <c r="F466" s="5731"/>
      <c r="G466" s="5731"/>
      <c r="H466" s="5731"/>
      <c r="I466" s="5731"/>
      <c r="J466" s="5731"/>
      <c r="K466" s="5731"/>
      <c r="L466" s="5731"/>
      <c r="M466" s="5731"/>
      <c r="N466" s="5731"/>
      <c r="O466" s="5731"/>
      <c r="P466" s="5731"/>
      <c r="Q466" s="5731"/>
      <c r="R466" s="5731"/>
      <c r="S466" s="5731"/>
      <c r="T466" s="5731"/>
      <c r="U466" s="5731"/>
      <c r="V466" s="5731"/>
      <c r="W466" s="5731"/>
      <c r="X466" s="5731"/>
      <c r="Y466" s="5731"/>
      <c r="Z466" s="5731"/>
      <c r="AA466" s="5731"/>
      <c r="AB466" s="5731"/>
      <c r="AC466" s="5731"/>
    </row>
    <row r="467" spans="1:29" ht="10.8">
      <c r="A467" s="172"/>
      <c r="B467" s="169"/>
      <c r="C467" s="178"/>
      <c r="D467" s="178"/>
      <c r="E467" s="172"/>
      <c r="F467" s="172"/>
      <c r="G467" s="172"/>
      <c r="H467" s="172"/>
      <c r="I467" s="172"/>
      <c r="J467" s="172"/>
      <c r="K467" s="172"/>
      <c r="L467" s="172"/>
      <c r="M467" s="172"/>
      <c r="N467" s="172"/>
      <c r="O467" s="172"/>
      <c r="P467" s="172"/>
      <c r="Q467" s="172"/>
      <c r="R467" s="172"/>
      <c r="S467" s="182"/>
      <c r="T467" s="712"/>
      <c r="U467" s="712"/>
      <c r="V467" s="712"/>
      <c r="W467" s="745"/>
      <c r="X467" s="182"/>
      <c r="Y467" s="182"/>
      <c r="Z467" s="230"/>
      <c r="AA467" s="230"/>
      <c r="AB467" s="1561"/>
      <c r="AC467" s="172"/>
    </row>
    <row r="468" spans="1:29" ht="10.8">
      <c r="A468" s="174"/>
      <c r="B468" s="178"/>
      <c r="C468" s="174"/>
      <c r="D468" s="172"/>
      <c r="E468" s="172"/>
      <c r="F468" s="172"/>
      <c r="G468" s="172"/>
      <c r="H468" s="172"/>
      <c r="I468" s="172"/>
      <c r="J468" s="172"/>
      <c r="K468" s="172"/>
      <c r="L468" s="172"/>
      <c r="M468" s="172"/>
      <c r="N468" s="172"/>
      <c r="O468" s="172"/>
      <c r="P468" s="172"/>
      <c r="Q468" s="172"/>
      <c r="R468" s="172"/>
      <c r="S468" s="770"/>
      <c r="T468" s="770"/>
      <c r="U468" s="770"/>
      <c r="V468" s="770"/>
      <c r="W468" s="770"/>
      <c r="X468" s="770"/>
      <c r="Y468" s="770"/>
      <c r="Z468" s="770"/>
      <c r="AA468" s="770"/>
      <c r="AB468" s="770"/>
      <c r="AC468" s="172"/>
    </row>
  </sheetData>
  <sheetProtection selectLockedCells="1" selectUnlockedCells="1"/>
  <mergeCells count="240">
    <mergeCell ref="S266:AA267"/>
    <mergeCell ref="S253:T254"/>
    <mergeCell ref="U253:U254"/>
    <mergeCell ref="S255:T255"/>
    <mergeCell ref="S280:AA280"/>
    <mergeCell ref="R317:R318"/>
    <mergeCell ref="S383:AA384"/>
    <mergeCell ref="S347:AA348"/>
    <mergeCell ref="S387:AA388"/>
    <mergeCell ref="R350:R351"/>
    <mergeCell ref="S281:AA281"/>
    <mergeCell ref="R263:R264"/>
    <mergeCell ref="S263:AA264"/>
    <mergeCell ref="R266:R267"/>
    <mergeCell ref="Z295:AA295"/>
    <mergeCell ref="Z299:AA299"/>
    <mergeCell ref="R296:R297"/>
    <mergeCell ref="R300:R301"/>
    <mergeCell ref="S296:AA297"/>
    <mergeCell ref="R253:R254"/>
    <mergeCell ref="Z340:AA340"/>
    <mergeCell ref="R221:R222"/>
    <mergeCell ref="S221:AA222"/>
    <mergeCell ref="S252:T252"/>
    <mergeCell ref="Z205:AA205"/>
    <mergeCell ref="R206:R207"/>
    <mergeCell ref="S206:AA207"/>
    <mergeCell ref="B229:AA229"/>
    <mergeCell ref="Z242:AA242"/>
    <mergeCell ref="R224:R225"/>
    <mergeCell ref="S224:AA225"/>
    <mergeCell ref="R227:R228"/>
    <mergeCell ref="S227:AA228"/>
    <mergeCell ref="Z226:AA226"/>
    <mergeCell ref="Z230:AA230"/>
    <mergeCell ref="R149:R150"/>
    <mergeCell ref="S185:AA185"/>
    <mergeCell ref="S186:AA186"/>
    <mergeCell ref="Z202:AA202"/>
    <mergeCell ref="R203:R204"/>
    <mergeCell ref="S203:AA204"/>
    <mergeCell ref="S232:AA233"/>
    <mergeCell ref="R188:R189"/>
    <mergeCell ref="B177:AA177"/>
    <mergeCell ref="A179:AC179"/>
    <mergeCell ref="Z187:AA187"/>
    <mergeCell ref="S172:AA173"/>
    <mergeCell ref="R232:R233"/>
    <mergeCell ref="R193:R194"/>
    <mergeCell ref="S193:AA194"/>
    <mergeCell ref="Z208:AA208"/>
    <mergeCell ref="S212:AA213"/>
    <mergeCell ref="Z214:AA214"/>
    <mergeCell ref="R215:R216"/>
    <mergeCell ref="S215:AA216"/>
    <mergeCell ref="Z217:AA217"/>
    <mergeCell ref="R218:R219"/>
    <mergeCell ref="S218:AA219"/>
    <mergeCell ref="Z220:AA220"/>
    <mergeCell ref="S5:AA5"/>
    <mergeCell ref="S6:AA6"/>
    <mergeCell ref="S317:AA318"/>
    <mergeCell ref="S249:AA250"/>
    <mergeCell ref="R247:R248"/>
    <mergeCell ref="S247:AA248"/>
    <mergeCell ref="S38:AA39"/>
    <mergeCell ref="R34:R35"/>
    <mergeCell ref="R209:R210"/>
    <mergeCell ref="S209:AA210"/>
    <mergeCell ref="Z211:AA211"/>
    <mergeCell ref="R212:R213"/>
    <mergeCell ref="R102:R103"/>
    <mergeCell ref="R269:R270"/>
    <mergeCell ref="Z143:AA143"/>
    <mergeCell ref="S46:AA47"/>
    <mergeCell ref="S243:AA244"/>
    <mergeCell ref="R107:R108"/>
    <mergeCell ref="Z111:AA111"/>
    <mergeCell ref="Z118:AA118"/>
    <mergeCell ref="Z123:AA123"/>
    <mergeCell ref="R8:R9"/>
    <mergeCell ref="A87:AC87"/>
    <mergeCell ref="R172:R173"/>
    <mergeCell ref="A466:AC466"/>
    <mergeCell ref="Z29:AA29"/>
    <mergeCell ref="R155:R156"/>
    <mergeCell ref="S155:AA156"/>
    <mergeCell ref="R99:R100"/>
    <mergeCell ref="R50:R51"/>
    <mergeCell ref="R67:R68"/>
    <mergeCell ref="S54:AA55"/>
    <mergeCell ref="S99:U100"/>
    <mergeCell ref="S129:AA130"/>
    <mergeCell ref="R139:R140"/>
    <mergeCell ref="S396:AA397"/>
    <mergeCell ref="S390:AA391"/>
    <mergeCell ref="Z231:AA231"/>
    <mergeCell ref="S149:AA150"/>
    <mergeCell ref="A457:B457"/>
    <mergeCell ref="R396:R397"/>
    <mergeCell ref="Q456:Y457"/>
    <mergeCell ref="R430:R431"/>
    <mergeCell ref="R435:R436"/>
    <mergeCell ref="R440:R441"/>
    <mergeCell ref="R134:R135"/>
    <mergeCell ref="R144:R145"/>
    <mergeCell ref="S144:AA145"/>
    <mergeCell ref="AE99:AE100"/>
    <mergeCell ref="AE102:AE103"/>
    <mergeCell ref="R243:R244"/>
    <mergeCell ref="V102:V103"/>
    <mergeCell ref="S112:AA113"/>
    <mergeCell ref="R124:R125"/>
    <mergeCell ref="S124:AA125"/>
    <mergeCell ref="R160:R161"/>
    <mergeCell ref="S160:AA161"/>
    <mergeCell ref="R119:R120"/>
    <mergeCell ref="S119:AA120"/>
    <mergeCell ref="Z154:AA154"/>
    <mergeCell ref="R165:R166"/>
    <mergeCell ref="Z159:AA159"/>
    <mergeCell ref="Z164:AA164"/>
    <mergeCell ref="Z148:AA148"/>
    <mergeCell ref="S165:AA166"/>
    <mergeCell ref="Z171:AA171"/>
    <mergeCell ref="R112:R113"/>
    <mergeCell ref="S188:AA189"/>
    <mergeCell ref="Z192:AA192"/>
    <mergeCell ref="Z128:AA128"/>
    <mergeCell ref="Z133:AA133"/>
    <mergeCell ref="Z138:AA138"/>
    <mergeCell ref="R445:R446"/>
    <mergeCell ref="P456:P457"/>
    <mergeCell ref="S430:AA431"/>
    <mergeCell ref="X455:Y455"/>
    <mergeCell ref="S440:AA441"/>
    <mergeCell ref="S419:AA420"/>
    <mergeCell ref="Z444:AA444"/>
    <mergeCell ref="Z417:AA417"/>
    <mergeCell ref="S445:AA446"/>
    <mergeCell ref="Z429:AA429"/>
    <mergeCell ref="Z418:AA418"/>
    <mergeCell ref="X423:Y423"/>
    <mergeCell ref="Z434:AA434"/>
    <mergeCell ref="Z439:AA439"/>
    <mergeCell ref="S435:AA436"/>
    <mergeCell ref="Q424:Y425"/>
    <mergeCell ref="P424:P425"/>
    <mergeCell ref="R419:R420"/>
    <mergeCell ref="Z448:AA449"/>
    <mergeCell ref="R450:R451"/>
    <mergeCell ref="S450:AA451"/>
    <mergeCell ref="R54:R55"/>
    <mergeCell ref="R30:R31"/>
    <mergeCell ref="S96:AA97"/>
    <mergeCell ref="R75:R76"/>
    <mergeCell ref="R26:R27"/>
    <mergeCell ref="S26:AA27"/>
    <mergeCell ref="R129:R130"/>
    <mergeCell ref="Z33:AA33"/>
    <mergeCell ref="Z37:AA37"/>
    <mergeCell ref="R38:R39"/>
    <mergeCell ref="S93:AA93"/>
    <mergeCell ref="S94:AA94"/>
    <mergeCell ref="R42:R43"/>
    <mergeCell ref="R46:R47"/>
    <mergeCell ref="S107:AA108"/>
    <mergeCell ref="Z41:AA41"/>
    <mergeCell ref="R96:R97"/>
    <mergeCell ref="S42:AA43"/>
    <mergeCell ref="S30:AA31"/>
    <mergeCell ref="Z59:AA60"/>
    <mergeCell ref="R61:R62"/>
    <mergeCell ref="S61:AA62"/>
    <mergeCell ref="Z95:AA95"/>
    <mergeCell ref="S7:Y7"/>
    <mergeCell ref="Z106:AA106"/>
    <mergeCell ref="S34:AA35"/>
    <mergeCell ref="S350:AA351"/>
    <mergeCell ref="Z354:AA354"/>
    <mergeCell ref="S356:AA357"/>
    <mergeCell ref="Z49:AA49"/>
    <mergeCell ref="Z45:AA45"/>
    <mergeCell ref="S50:AA51"/>
    <mergeCell ref="Z66:AA66"/>
    <mergeCell ref="Z53:AA53"/>
    <mergeCell ref="S67:AA68"/>
    <mergeCell ref="V99:V100"/>
    <mergeCell ref="Z74:AA74"/>
    <mergeCell ref="S102:U103"/>
    <mergeCell ref="S139:AA140"/>
    <mergeCell ref="Z25:AA25"/>
    <mergeCell ref="Z7:AA7"/>
    <mergeCell ref="AA345:AA346"/>
    <mergeCell ref="W344:Y345"/>
    <mergeCell ref="S134:AA135"/>
    <mergeCell ref="Z316:AA316"/>
    <mergeCell ref="S75:AA76"/>
    <mergeCell ref="S8:AA9"/>
    <mergeCell ref="S400:AA401"/>
    <mergeCell ref="Z399:AA399"/>
    <mergeCell ref="S381:AA381"/>
    <mergeCell ref="R387:R388"/>
    <mergeCell ref="S341:AA342"/>
    <mergeCell ref="R341:R342"/>
    <mergeCell ref="R367:R368"/>
    <mergeCell ref="S393:AA394"/>
    <mergeCell ref="R347:R348"/>
    <mergeCell ref="R393:R394"/>
    <mergeCell ref="R383:R384"/>
    <mergeCell ref="R356:R357"/>
    <mergeCell ref="Z355:AA355"/>
    <mergeCell ref="Z366:AA366"/>
    <mergeCell ref="S367:AA368"/>
    <mergeCell ref="A374:AC374"/>
    <mergeCell ref="Z382:AA382"/>
    <mergeCell ref="Z413:AA413"/>
    <mergeCell ref="R414:R415"/>
    <mergeCell ref="S414:AA415"/>
    <mergeCell ref="S380:AA380"/>
    <mergeCell ref="Z408:AA408"/>
    <mergeCell ref="R409:R410"/>
    <mergeCell ref="S409:AA410"/>
    <mergeCell ref="R390:R391"/>
    <mergeCell ref="C72:P72"/>
    <mergeCell ref="C195:I195"/>
    <mergeCell ref="C285:P285"/>
    <mergeCell ref="D405:N405"/>
    <mergeCell ref="S300:AA301"/>
    <mergeCell ref="D245:P245"/>
    <mergeCell ref="D251:P251"/>
    <mergeCell ref="A273:AC273"/>
    <mergeCell ref="R256:R257"/>
    <mergeCell ref="Z282:AA282"/>
    <mergeCell ref="S269:AA270"/>
    <mergeCell ref="R283:R284"/>
    <mergeCell ref="S283:AA284"/>
    <mergeCell ref="S256:T257"/>
    <mergeCell ref="U256:U257"/>
    <mergeCell ref="R400:R401"/>
  </mergeCells>
  <phoneticPr fontId="22" type="noConversion"/>
  <printOptions horizontalCentered="1"/>
  <pageMargins left="0" right="0" top="0.43307086614173201" bottom="0" header="0" footer="0"/>
  <pageSetup paperSize="9" scale="70" firstPageNumber="22" orientation="portrait" r:id="rId1"/>
  <rowBreaks count="4" manualBreakCount="4">
    <brk id="88" max="27" man="1"/>
    <brk id="179" max="23" man="1"/>
    <brk id="274" max="23" man="1"/>
    <brk id="375" max="23"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A1:AC85"/>
  <sheetViews>
    <sheetView showGridLines="0" view="pageBreakPreview" topLeftCell="A7" zoomScale="99" zoomScaleNormal="100" zoomScaleSheetLayoutView="99" workbookViewId="0">
      <selection activeCell="AU35" sqref="AU35"/>
    </sheetView>
  </sheetViews>
  <sheetFormatPr defaultColWidth="9.109375" defaultRowHeight="10.199999999999999"/>
  <cols>
    <col min="1" max="1" width="1.109375" style="1" customWidth="1"/>
    <col min="2" max="2" width="4.109375" style="1" customWidth="1"/>
    <col min="3" max="16" width="4.5546875" style="1" customWidth="1"/>
    <col min="17" max="17" width="4.5546875" style="29" customWidth="1"/>
    <col min="18" max="20" width="4.5546875" style="1" customWidth="1"/>
    <col min="21" max="24" width="4.6640625" style="1" customWidth="1"/>
    <col min="25" max="25" width="3.6640625" style="1" customWidth="1"/>
    <col min="26" max="26" width="6.33203125" style="1" customWidth="1"/>
    <col min="27" max="27" width="9.109375" style="1"/>
    <col min="28" max="28" width="10.88671875" style="10" customWidth="1"/>
    <col min="29" max="29" width="9.109375" style="10"/>
    <col min="30" max="16384" width="9.109375" style="1"/>
  </cols>
  <sheetData>
    <row r="1" spans="1:27" s="143" customFormat="1" ht="12" customHeight="1">
      <c r="A1" s="640"/>
      <c r="B1" s="604"/>
      <c r="C1" s="604"/>
      <c r="D1" s="815"/>
      <c r="E1" s="604"/>
      <c r="F1" s="803"/>
      <c r="G1" s="803"/>
      <c r="H1" s="803"/>
      <c r="I1" s="803"/>
      <c r="J1" s="803"/>
      <c r="K1" s="803"/>
      <c r="L1" s="803"/>
      <c r="M1" s="803"/>
      <c r="N1" s="803"/>
      <c r="O1" s="803"/>
      <c r="P1" s="816"/>
      <c r="Q1" s="816"/>
      <c r="R1" s="816"/>
      <c r="S1" s="803"/>
      <c r="T1" s="803"/>
      <c r="U1" s="803"/>
      <c r="V1" s="803"/>
      <c r="W1" s="803"/>
      <c r="X1" s="803"/>
      <c r="Y1" s="803"/>
      <c r="Z1" s="641"/>
      <c r="AA1" s="642"/>
    </row>
    <row r="2" spans="1:27" s="143" customFormat="1" ht="14.4" customHeight="1">
      <c r="A2" s="628"/>
      <c r="D2" s="119" t="s">
        <v>718</v>
      </c>
      <c r="F2" s="172"/>
      <c r="G2" s="172"/>
      <c r="H2" s="172"/>
      <c r="I2" s="172"/>
      <c r="J2" s="172"/>
      <c r="K2" s="172"/>
      <c r="L2" s="172"/>
      <c r="M2" s="172"/>
      <c r="N2" s="172"/>
      <c r="O2" s="172"/>
      <c r="P2" s="185"/>
      <c r="Q2" s="185"/>
      <c r="R2" s="185"/>
      <c r="S2" s="172"/>
      <c r="T2" s="172"/>
      <c r="U2" s="172"/>
      <c r="V2" s="172"/>
      <c r="W2" s="172"/>
      <c r="X2" s="172"/>
      <c r="Y2" s="172"/>
      <c r="Z2" s="597"/>
      <c r="AA2" s="642"/>
    </row>
    <row r="3" spans="1:27" s="143" customFormat="1" ht="14.4" customHeight="1">
      <c r="A3" s="628"/>
      <c r="D3" s="277" t="s">
        <v>717</v>
      </c>
      <c r="F3" s="172"/>
      <c r="G3" s="172"/>
      <c r="H3" s="172"/>
      <c r="I3" s="172"/>
      <c r="J3" s="172"/>
      <c r="K3" s="172"/>
      <c r="L3" s="172"/>
      <c r="M3" s="172"/>
      <c r="N3" s="172"/>
      <c r="O3" s="172"/>
      <c r="P3" s="185"/>
      <c r="Q3" s="185"/>
      <c r="R3" s="185"/>
      <c r="S3" s="172"/>
      <c r="T3" s="172"/>
      <c r="U3" s="172"/>
      <c r="V3" s="172"/>
      <c r="W3" s="172"/>
      <c r="X3" s="172"/>
      <c r="Y3" s="172"/>
      <c r="Z3" s="597"/>
      <c r="AA3" s="642"/>
    </row>
    <row r="4" spans="1:27" s="143" customFormat="1" ht="6.6" customHeight="1">
      <c r="A4" s="628"/>
      <c r="D4" s="646"/>
      <c r="E4" s="771"/>
      <c r="F4" s="172"/>
      <c r="G4" s="172"/>
      <c r="H4" s="172"/>
      <c r="I4" s="172"/>
      <c r="J4" s="172"/>
      <c r="K4" s="172"/>
      <c r="L4" s="172"/>
      <c r="M4" s="172"/>
      <c r="N4" s="172"/>
      <c r="O4" s="172"/>
      <c r="P4" s="185"/>
      <c r="Q4" s="185"/>
      <c r="R4" s="185"/>
      <c r="S4" s="172"/>
      <c r="T4" s="172"/>
      <c r="U4" s="172"/>
      <c r="V4" s="172"/>
      <c r="W4" s="172"/>
      <c r="X4" s="172"/>
      <c r="Y4" s="172"/>
      <c r="Z4" s="597"/>
      <c r="AA4" s="642"/>
    </row>
    <row r="5" spans="1:27" s="143" customFormat="1" ht="12" customHeight="1">
      <c r="A5" s="645"/>
      <c r="B5" s="170"/>
      <c r="C5" s="170"/>
      <c r="D5" s="170"/>
      <c r="E5" s="170"/>
      <c r="F5" s="170"/>
      <c r="G5" s="170"/>
      <c r="H5" s="170"/>
      <c r="K5" s="170"/>
      <c r="L5" s="5676" t="s">
        <v>1151</v>
      </c>
      <c r="M5" s="5676"/>
      <c r="N5" s="5676"/>
      <c r="O5" s="5676"/>
      <c r="P5" s="5676"/>
      <c r="Q5" s="170"/>
      <c r="S5" s="5676" t="s">
        <v>1150</v>
      </c>
      <c r="T5" s="5676"/>
      <c r="U5" s="5676"/>
      <c r="V5" s="5676"/>
      <c r="W5" s="5676"/>
      <c r="X5" s="5676"/>
      <c r="Y5" s="5676"/>
      <c r="Z5" s="806"/>
      <c r="AA5" s="170"/>
    </row>
    <row r="6" spans="1:27" s="143" customFormat="1" ht="9.9" customHeight="1">
      <c r="A6" s="645"/>
      <c r="B6" s="172"/>
      <c r="C6" s="172"/>
      <c r="D6" s="172"/>
      <c r="E6" s="172"/>
      <c r="F6" s="172"/>
      <c r="G6" s="172"/>
      <c r="H6" s="172"/>
      <c r="K6" s="170"/>
      <c r="L6" s="5638" t="s">
        <v>32</v>
      </c>
      <c r="M6" s="5638"/>
      <c r="N6" s="5638"/>
      <c r="O6" s="5638"/>
      <c r="P6" s="5638"/>
      <c r="Q6" s="171"/>
      <c r="S6" s="5676" t="s">
        <v>32</v>
      </c>
      <c r="T6" s="5676"/>
      <c r="U6" s="5676"/>
      <c r="V6" s="5676"/>
      <c r="W6" s="5676"/>
      <c r="X6" s="5676"/>
      <c r="Y6" s="5676"/>
      <c r="Z6" s="806"/>
      <c r="AA6" s="170"/>
    </row>
    <row r="7" spans="1:27" s="143" customFormat="1" ht="11.1" customHeight="1">
      <c r="A7" s="645"/>
      <c r="B7" s="179" t="s">
        <v>29</v>
      </c>
      <c r="C7" s="235" t="s">
        <v>1438</v>
      </c>
      <c r="D7" s="170"/>
      <c r="E7" s="170"/>
      <c r="F7" s="170"/>
      <c r="G7" s="170"/>
      <c r="H7" s="172"/>
      <c r="K7" s="171"/>
      <c r="N7" s="238"/>
      <c r="O7" s="5761" t="s">
        <v>370</v>
      </c>
      <c r="P7" s="5761"/>
      <c r="Q7" s="238"/>
      <c r="R7" s="148"/>
      <c r="S7" s="148"/>
      <c r="T7" s="148"/>
      <c r="U7" s="153"/>
      <c r="V7" s="171"/>
      <c r="W7" s="238"/>
      <c r="X7" s="5761" t="s">
        <v>371</v>
      </c>
      <c r="Y7" s="5761"/>
      <c r="Z7" s="807"/>
      <c r="AA7" s="572"/>
    </row>
    <row r="8" spans="1:27" s="143" customFormat="1" ht="11.1" customHeight="1">
      <c r="A8" s="645"/>
      <c r="B8" s="179"/>
      <c r="C8" s="235" t="s">
        <v>1517</v>
      </c>
      <c r="D8" s="170"/>
      <c r="E8" s="170"/>
      <c r="F8" s="170"/>
      <c r="G8" s="170"/>
      <c r="H8" s="172"/>
      <c r="K8" s="5531" t="s">
        <v>36</v>
      </c>
      <c r="L8" s="5797"/>
      <c r="M8" s="5798"/>
      <c r="N8" s="5798"/>
      <c r="O8" s="5798"/>
      <c r="P8" s="5799"/>
      <c r="Q8" s="261"/>
      <c r="R8" s="5803" t="s">
        <v>36</v>
      </c>
      <c r="S8" s="5797"/>
      <c r="T8" s="5798"/>
      <c r="U8" s="5798"/>
      <c r="V8" s="5798"/>
      <c r="W8" s="5798"/>
      <c r="X8" s="5798"/>
      <c r="Y8" s="5799"/>
      <c r="Z8" s="808"/>
      <c r="AA8" s="572"/>
    </row>
    <row r="9" spans="1:27" s="143" customFormat="1" ht="11.1" customHeight="1">
      <c r="A9" s="645"/>
      <c r="B9" s="170"/>
      <c r="C9" s="237" t="s">
        <v>712</v>
      </c>
      <c r="D9" s="172"/>
      <c r="E9" s="172"/>
      <c r="F9" s="172"/>
      <c r="G9" s="172"/>
      <c r="H9" s="172"/>
      <c r="K9" s="4797"/>
      <c r="L9" s="5800"/>
      <c r="M9" s="5801"/>
      <c r="N9" s="5801"/>
      <c r="O9" s="5801"/>
      <c r="P9" s="5802"/>
      <c r="Q9" s="261"/>
      <c r="R9" s="5803"/>
      <c r="S9" s="5800"/>
      <c r="T9" s="5801"/>
      <c r="U9" s="5801"/>
      <c r="V9" s="5801"/>
      <c r="W9" s="5801"/>
      <c r="X9" s="5801"/>
      <c r="Y9" s="5802"/>
      <c r="Z9" s="808"/>
      <c r="AA9" s="172"/>
    </row>
    <row r="10" spans="1:27" s="143" customFormat="1" ht="11.1" customHeight="1">
      <c r="A10" s="645"/>
      <c r="B10" s="170"/>
      <c r="C10" s="237" t="s">
        <v>1439</v>
      </c>
      <c r="D10" s="172"/>
      <c r="E10" s="172"/>
      <c r="F10" s="172"/>
      <c r="G10" s="172"/>
      <c r="H10" s="172"/>
      <c r="K10" s="148"/>
      <c r="L10" s="772"/>
      <c r="M10" s="772"/>
      <c r="N10" s="773"/>
      <c r="O10" s="773"/>
      <c r="P10" s="773"/>
      <c r="Q10" s="563"/>
      <c r="R10" s="263"/>
      <c r="S10" s="774"/>
      <c r="T10" s="774"/>
      <c r="U10" s="773"/>
      <c r="V10" s="775"/>
      <c r="W10" s="776"/>
      <c r="X10" s="776"/>
      <c r="Y10" s="776"/>
      <c r="Z10" s="809"/>
      <c r="AA10" s="172"/>
    </row>
    <row r="11" spans="1:27" s="143" customFormat="1" ht="8.1" customHeight="1">
      <c r="A11" s="645"/>
      <c r="B11" s="170"/>
      <c r="C11" s="821"/>
      <c r="D11" s="777"/>
      <c r="E11" s="777"/>
      <c r="F11" s="777"/>
      <c r="G11" s="777"/>
      <c r="H11" s="172"/>
      <c r="K11" s="170"/>
      <c r="L11" s="776"/>
      <c r="M11" s="776"/>
      <c r="N11" s="773"/>
      <c r="O11" s="773"/>
      <c r="P11" s="773"/>
      <c r="Q11" s="179"/>
      <c r="R11" s="169"/>
      <c r="S11" s="778"/>
      <c r="T11" s="778"/>
      <c r="U11" s="773"/>
      <c r="V11" s="775"/>
      <c r="W11" s="776"/>
      <c r="X11" s="776"/>
      <c r="Y11" s="776"/>
      <c r="Z11" s="809"/>
      <c r="AA11" s="172"/>
    </row>
    <row r="12" spans="1:27" s="143" customFormat="1" ht="11.1" customHeight="1">
      <c r="A12" s="645"/>
      <c r="B12" s="179" t="s">
        <v>30</v>
      </c>
      <c r="C12" s="235" t="s">
        <v>93</v>
      </c>
      <c r="D12" s="172"/>
      <c r="E12" s="238"/>
      <c r="F12" s="172"/>
      <c r="G12" s="172"/>
      <c r="H12" s="172"/>
      <c r="K12" s="5637" t="s">
        <v>37</v>
      </c>
      <c r="L12" s="5797"/>
      <c r="M12" s="5798"/>
      <c r="N12" s="5798"/>
      <c r="O12" s="5798"/>
      <c r="P12" s="5799"/>
      <c r="Q12" s="262"/>
      <c r="R12" s="5634" t="s">
        <v>37</v>
      </c>
      <c r="S12" s="5797"/>
      <c r="T12" s="5798"/>
      <c r="U12" s="5798"/>
      <c r="V12" s="5798"/>
      <c r="W12" s="5798"/>
      <c r="X12" s="5798"/>
      <c r="Y12" s="5799"/>
      <c r="Z12" s="808"/>
      <c r="AA12" s="572"/>
    </row>
    <row r="13" spans="1:27" s="143" customFormat="1" ht="11.1" customHeight="1">
      <c r="A13" s="645"/>
      <c r="B13" s="170"/>
      <c r="C13" s="237" t="s">
        <v>94</v>
      </c>
      <c r="D13" s="170"/>
      <c r="E13" s="238"/>
      <c r="F13" s="172"/>
      <c r="G13" s="172"/>
      <c r="H13" s="172"/>
      <c r="K13" s="5638"/>
      <c r="L13" s="5800"/>
      <c r="M13" s="5801"/>
      <c r="N13" s="5801"/>
      <c r="O13" s="5801"/>
      <c r="P13" s="5802"/>
      <c r="Q13" s="262"/>
      <c r="R13" s="5634"/>
      <c r="S13" s="5800"/>
      <c r="T13" s="5801"/>
      <c r="U13" s="5801"/>
      <c r="V13" s="5801"/>
      <c r="W13" s="5801"/>
      <c r="X13" s="5801"/>
      <c r="Y13" s="5802"/>
      <c r="Z13" s="808"/>
      <c r="AA13" s="572"/>
    </row>
    <row r="14" spans="1:27" s="143" customFormat="1" ht="8.1" customHeight="1">
      <c r="A14" s="645"/>
      <c r="B14" s="170"/>
      <c r="C14" s="237"/>
      <c r="D14" s="170"/>
      <c r="E14" s="238"/>
      <c r="F14" s="172"/>
      <c r="G14" s="172"/>
      <c r="H14" s="172"/>
      <c r="K14" s="229"/>
      <c r="L14" s="779"/>
      <c r="M14" s="779"/>
      <c r="N14" s="779"/>
      <c r="O14" s="779"/>
      <c r="P14" s="779"/>
      <c r="Q14" s="229"/>
      <c r="R14" s="235"/>
      <c r="S14" s="780"/>
      <c r="T14" s="780"/>
      <c r="U14" s="779"/>
      <c r="V14" s="779"/>
      <c r="W14" s="779"/>
      <c r="X14" s="779"/>
      <c r="Y14" s="779"/>
      <c r="Z14" s="808"/>
      <c r="AA14" s="572"/>
    </row>
    <row r="15" spans="1:27" s="143" customFormat="1" ht="11.1" customHeight="1">
      <c r="A15" s="645"/>
      <c r="B15" s="179" t="s">
        <v>44</v>
      </c>
      <c r="C15" s="235" t="s">
        <v>226</v>
      </c>
      <c r="D15" s="172"/>
      <c r="E15" s="238"/>
      <c r="F15" s="172"/>
      <c r="G15" s="172"/>
      <c r="H15" s="172"/>
      <c r="K15" s="5637" t="s">
        <v>38</v>
      </c>
      <c r="L15" s="5797"/>
      <c r="M15" s="5798"/>
      <c r="N15" s="5798"/>
      <c r="O15" s="5798"/>
      <c r="P15" s="5799"/>
      <c r="Q15" s="262"/>
      <c r="R15" s="5634" t="s">
        <v>38</v>
      </c>
      <c r="S15" s="5797"/>
      <c r="T15" s="5798"/>
      <c r="U15" s="5798"/>
      <c r="V15" s="5798"/>
      <c r="W15" s="5798"/>
      <c r="X15" s="5798"/>
      <c r="Y15" s="5799"/>
      <c r="Z15" s="808"/>
      <c r="AA15" s="572"/>
    </row>
    <row r="16" spans="1:27" s="143" customFormat="1" ht="11.1" customHeight="1">
      <c r="A16" s="645"/>
      <c r="B16" s="170"/>
      <c r="C16" s="237" t="s">
        <v>227</v>
      </c>
      <c r="D16" s="172"/>
      <c r="E16" s="238"/>
      <c r="F16" s="172"/>
      <c r="G16" s="172"/>
      <c r="H16" s="172"/>
      <c r="K16" s="5638"/>
      <c r="L16" s="5800"/>
      <c r="M16" s="5801"/>
      <c r="N16" s="5801"/>
      <c r="O16" s="5801"/>
      <c r="P16" s="5802"/>
      <c r="Q16" s="262"/>
      <c r="R16" s="5634"/>
      <c r="S16" s="5800"/>
      <c r="T16" s="5801"/>
      <c r="U16" s="5801"/>
      <c r="V16" s="5801"/>
      <c r="W16" s="5801"/>
      <c r="X16" s="5801"/>
      <c r="Y16" s="5802"/>
      <c r="Z16" s="808"/>
      <c r="AA16" s="572"/>
    </row>
    <row r="17" spans="1:29" s="143" customFormat="1" ht="11.1" customHeight="1">
      <c r="A17" s="645"/>
      <c r="B17" s="170"/>
      <c r="C17" s="237" t="s">
        <v>228</v>
      </c>
      <c r="D17" s="172"/>
      <c r="E17" s="238"/>
      <c r="F17" s="172"/>
      <c r="G17" s="172"/>
      <c r="H17" s="172"/>
      <c r="K17" s="229"/>
      <c r="L17" s="781"/>
      <c r="M17" s="781"/>
      <c r="N17" s="781"/>
      <c r="O17" s="781"/>
      <c r="P17" s="781"/>
      <c r="Q17" s="229"/>
      <c r="R17" s="235"/>
      <c r="S17" s="780"/>
      <c r="T17" s="780"/>
      <c r="U17" s="781"/>
      <c r="V17" s="775"/>
      <c r="W17" s="781"/>
      <c r="X17" s="781"/>
      <c r="Y17" s="781"/>
      <c r="Z17" s="810"/>
      <c r="AA17" s="572"/>
    </row>
    <row r="18" spans="1:29" s="143" customFormat="1" ht="8.1" customHeight="1">
      <c r="A18" s="645"/>
      <c r="B18" s="170"/>
      <c r="C18" s="237"/>
      <c r="D18" s="172"/>
      <c r="E18" s="238"/>
      <c r="F18" s="172"/>
      <c r="G18" s="172"/>
      <c r="H18" s="172"/>
      <c r="K18" s="171"/>
      <c r="L18" s="776"/>
      <c r="M18" s="776"/>
      <c r="N18" s="776"/>
      <c r="O18" s="776"/>
      <c r="P18" s="776"/>
      <c r="Q18" s="229"/>
      <c r="R18" s="235"/>
      <c r="S18" s="782"/>
      <c r="T18" s="782"/>
      <c r="U18" s="772"/>
      <c r="V18" s="775"/>
      <c r="W18" s="776"/>
      <c r="X18" s="776"/>
      <c r="Y18" s="776"/>
      <c r="Z18" s="811"/>
      <c r="AA18" s="572"/>
    </row>
    <row r="19" spans="1:29" s="143" customFormat="1" ht="11.1" customHeight="1">
      <c r="A19" s="645"/>
      <c r="B19" s="179" t="s">
        <v>56</v>
      </c>
      <c r="C19" s="235" t="s">
        <v>713</v>
      </c>
      <c r="D19" s="172"/>
      <c r="E19" s="172"/>
      <c r="F19" s="172"/>
      <c r="G19" s="172"/>
      <c r="H19" s="172"/>
      <c r="K19" s="5637" t="s">
        <v>39</v>
      </c>
      <c r="L19" s="5797"/>
      <c r="M19" s="5798"/>
      <c r="N19" s="5798"/>
      <c r="O19" s="5798"/>
      <c r="P19" s="5799"/>
      <c r="Q19" s="262"/>
      <c r="R19" s="5634" t="s">
        <v>39</v>
      </c>
      <c r="S19" s="5797"/>
      <c r="T19" s="5798"/>
      <c r="U19" s="5798"/>
      <c r="V19" s="5798"/>
      <c r="W19" s="5798"/>
      <c r="X19" s="5798"/>
      <c r="Y19" s="5799"/>
      <c r="Z19" s="808"/>
      <c r="AA19" s="572"/>
    </row>
    <row r="20" spans="1:29" s="143" customFormat="1" ht="11.1" customHeight="1">
      <c r="A20" s="645"/>
      <c r="B20" s="170"/>
      <c r="C20" s="235" t="s">
        <v>229</v>
      </c>
      <c r="D20" s="172"/>
      <c r="E20" s="238"/>
      <c r="F20" s="172"/>
      <c r="G20" s="172"/>
      <c r="H20" s="172"/>
      <c r="K20" s="5638"/>
      <c r="L20" s="5800"/>
      <c r="M20" s="5801"/>
      <c r="N20" s="5801"/>
      <c r="O20" s="5801"/>
      <c r="P20" s="5802"/>
      <c r="Q20" s="262"/>
      <c r="R20" s="5634"/>
      <c r="S20" s="5800"/>
      <c r="T20" s="5801"/>
      <c r="U20" s="5801"/>
      <c r="V20" s="5801"/>
      <c r="W20" s="5801"/>
      <c r="X20" s="5801"/>
      <c r="Y20" s="5802"/>
      <c r="Z20" s="808"/>
      <c r="AA20" s="172"/>
    </row>
    <row r="21" spans="1:29" s="143" customFormat="1" ht="11.1" customHeight="1">
      <c r="A21" s="645"/>
      <c r="B21" s="170"/>
      <c r="C21" s="237" t="s">
        <v>714</v>
      </c>
      <c r="D21" s="172"/>
      <c r="E21" s="238"/>
      <c r="F21" s="172"/>
      <c r="G21" s="172"/>
      <c r="H21" s="172"/>
      <c r="K21" s="229"/>
      <c r="L21" s="783"/>
      <c r="M21" s="783"/>
      <c r="N21" s="783"/>
      <c r="O21" s="783"/>
      <c r="P21" s="783"/>
      <c r="Q21" s="229"/>
      <c r="R21" s="235"/>
      <c r="S21" s="780"/>
      <c r="T21" s="780"/>
      <c r="U21" s="783"/>
      <c r="V21" s="775"/>
      <c r="W21" s="783"/>
      <c r="X21" s="783"/>
      <c r="Y21" s="783"/>
      <c r="Z21" s="812"/>
      <c r="AA21" s="172"/>
    </row>
    <row r="22" spans="1:29" s="143" customFormat="1" ht="11.1" customHeight="1">
      <c r="A22" s="645"/>
      <c r="B22" s="170"/>
      <c r="C22" s="237" t="s">
        <v>95</v>
      </c>
      <c r="D22" s="172"/>
      <c r="E22" s="172"/>
      <c r="F22" s="172"/>
      <c r="G22" s="172"/>
      <c r="H22" s="172"/>
      <c r="K22" s="170"/>
      <c r="L22" s="784"/>
      <c r="M22" s="784"/>
      <c r="N22" s="784"/>
      <c r="O22" s="784"/>
      <c r="P22" s="784"/>
      <c r="Q22" s="179"/>
      <c r="R22" s="169"/>
      <c r="S22" s="784"/>
      <c r="T22" s="784"/>
      <c r="U22" s="784"/>
      <c r="V22" s="785"/>
      <c r="W22" s="784"/>
      <c r="X22" s="784"/>
      <c r="Y22" s="784"/>
      <c r="Z22" s="643"/>
      <c r="AA22" s="172"/>
    </row>
    <row r="23" spans="1:29" s="143" customFormat="1" ht="8.1" customHeight="1">
      <c r="A23" s="645"/>
      <c r="B23" s="172"/>
      <c r="C23" s="173"/>
      <c r="D23" s="172"/>
      <c r="E23" s="238"/>
      <c r="F23" s="172"/>
      <c r="G23" s="172"/>
      <c r="H23" s="172"/>
      <c r="K23" s="172"/>
      <c r="L23" s="778"/>
      <c r="M23" s="778"/>
      <c r="N23" s="778"/>
      <c r="O23" s="778"/>
      <c r="P23" s="778"/>
      <c r="Q23" s="185"/>
      <c r="R23" s="176"/>
      <c r="S23" s="778"/>
      <c r="T23" s="778"/>
      <c r="U23" s="784"/>
      <c r="V23" s="775"/>
      <c r="W23" s="784"/>
      <c r="X23" s="784"/>
      <c r="Y23" s="778"/>
      <c r="Z23" s="643"/>
      <c r="AA23" s="172"/>
    </row>
    <row r="24" spans="1:29" s="143" customFormat="1" ht="11.1" customHeight="1">
      <c r="A24" s="645"/>
      <c r="B24" s="179" t="s">
        <v>57</v>
      </c>
      <c r="C24" s="235" t="s">
        <v>716</v>
      </c>
      <c r="D24" s="172"/>
      <c r="E24" s="238"/>
      <c r="F24" s="172"/>
      <c r="G24" s="172"/>
      <c r="H24" s="172"/>
      <c r="K24" s="5637" t="s">
        <v>247</v>
      </c>
      <c r="L24" s="5805">
        <f>L8+L12+L15+L19</f>
        <v>0</v>
      </c>
      <c r="M24" s="5806"/>
      <c r="N24" s="5806"/>
      <c r="O24" s="5806"/>
      <c r="P24" s="5807"/>
      <c r="Q24" s="262"/>
      <c r="R24" s="5634" t="s">
        <v>247</v>
      </c>
      <c r="S24" s="5811">
        <f>S8+S12+S15+S19</f>
        <v>0</v>
      </c>
      <c r="T24" s="5812"/>
      <c r="U24" s="5812"/>
      <c r="V24" s="5812"/>
      <c r="W24" s="5812"/>
      <c r="X24" s="5812"/>
      <c r="Y24" s="5813"/>
      <c r="Z24" s="813"/>
      <c r="AA24" s="572"/>
    </row>
    <row r="25" spans="1:29" s="143" customFormat="1" ht="11.1" customHeight="1">
      <c r="A25" s="645"/>
      <c r="B25" s="172"/>
      <c r="C25" s="237" t="s">
        <v>715</v>
      </c>
      <c r="D25" s="172"/>
      <c r="E25" s="238"/>
      <c r="F25" s="172"/>
      <c r="G25" s="172"/>
      <c r="H25" s="172"/>
      <c r="K25" s="5638"/>
      <c r="L25" s="5808"/>
      <c r="M25" s="5809"/>
      <c r="N25" s="5809"/>
      <c r="O25" s="5809"/>
      <c r="P25" s="5810"/>
      <c r="Q25" s="262"/>
      <c r="R25" s="5634"/>
      <c r="S25" s="5814"/>
      <c r="T25" s="5815"/>
      <c r="U25" s="5815"/>
      <c r="V25" s="5815"/>
      <c r="W25" s="5815"/>
      <c r="X25" s="5815"/>
      <c r="Y25" s="5816"/>
      <c r="Z25" s="813"/>
      <c r="AA25" s="572"/>
    </row>
    <row r="26" spans="1:29" s="143" customFormat="1" ht="12" customHeight="1" thickBot="1">
      <c r="A26" s="817"/>
      <c r="B26" s="818"/>
      <c r="C26" s="750"/>
      <c r="D26" s="750"/>
      <c r="E26" s="750"/>
      <c r="F26" s="750"/>
      <c r="G26" s="750"/>
      <c r="H26" s="750"/>
      <c r="I26" s="750"/>
      <c r="J26" s="750"/>
      <c r="K26" s="750"/>
      <c r="L26" s="750"/>
      <c r="M26" s="750"/>
      <c r="N26" s="750"/>
      <c r="O26" s="819"/>
      <c r="P26" s="819"/>
      <c r="Q26" s="819"/>
      <c r="R26" s="819"/>
      <c r="S26" s="819"/>
      <c r="T26" s="819"/>
      <c r="U26" s="819"/>
      <c r="V26" s="819"/>
      <c r="W26" s="819"/>
      <c r="X26" s="750"/>
      <c r="Y26" s="805"/>
      <c r="Z26" s="814"/>
      <c r="AA26" s="642"/>
      <c r="AB26" s="642"/>
    </row>
    <row r="27" spans="1:29" ht="16.5" customHeight="1">
      <c r="A27" s="834"/>
      <c r="B27" s="835"/>
      <c r="C27" s="836"/>
      <c r="D27" s="589"/>
      <c r="E27" s="589"/>
      <c r="F27" s="587"/>
      <c r="G27" s="837"/>
      <c r="H27" s="838"/>
      <c r="I27" s="838"/>
      <c r="J27" s="838"/>
      <c r="K27" s="838"/>
      <c r="L27" s="838"/>
      <c r="M27" s="838"/>
      <c r="N27" s="838"/>
      <c r="O27" s="838"/>
      <c r="P27" s="838"/>
      <c r="Q27" s="837"/>
      <c r="R27" s="837"/>
      <c r="S27" s="837"/>
      <c r="T27" s="837"/>
      <c r="U27" s="837"/>
      <c r="V27" s="837"/>
      <c r="W27" s="839"/>
      <c r="X27" s="839"/>
      <c r="Y27" s="5"/>
      <c r="Z27" s="804"/>
    </row>
    <row r="28" spans="1:29" ht="15" customHeight="1">
      <c r="A28" s="840"/>
      <c r="B28" s="15"/>
      <c r="C28" s="7"/>
      <c r="D28" s="17" t="s">
        <v>1441</v>
      </c>
      <c r="F28" s="18"/>
      <c r="G28" s="18"/>
      <c r="H28" s="99"/>
      <c r="I28" s="99"/>
      <c r="J28" s="99"/>
      <c r="K28" s="99"/>
      <c r="L28" s="99"/>
      <c r="M28" s="99"/>
      <c r="N28" s="99"/>
      <c r="O28" s="99"/>
      <c r="P28" s="99"/>
      <c r="Q28" s="18"/>
      <c r="R28" s="18"/>
      <c r="S28" s="18"/>
      <c r="T28" s="18"/>
      <c r="U28" s="18"/>
      <c r="V28" s="18"/>
      <c r="W28" s="4"/>
      <c r="X28" s="4"/>
      <c r="Y28" s="4"/>
      <c r="Z28" s="636"/>
    </row>
    <row r="29" spans="1:29" ht="15" customHeight="1">
      <c r="A29" s="840"/>
      <c r="B29" s="15"/>
      <c r="C29" s="7"/>
      <c r="D29" s="277" t="s">
        <v>1440</v>
      </c>
      <c r="F29" s="18"/>
      <c r="G29" s="18"/>
      <c r="H29" s="99"/>
      <c r="I29" s="99"/>
      <c r="J29" s="99"/>
      <c r="K29" s="99"/>
      <c r="L29" s="99"/>
      <c r="M29" s="99"/>
      <c r="N29" s="99"/>
      <c r="O29" s="99"/>
      <c r="P29" s="99"/>
      <c r="Q29" s="18"/>
      <c r="R29" s="18"/>
      <c r="S29" s="18"/>
      <c r="T29" s="18"/>
      <c r="U29" s="18"/>
      <c r="V29" s="18"/>
      <c r="W29" s="4"/>
      <c r="X29" s="4"/>
      <c r="Y29" s="4"/>
      <c r="Z29" s="636"/>
    </row>
    <row r="30" spans="1:29" ht="20.399999999999999" customHeight="1">
      <c r="A30" s="840"/>
      <c r="B30" s="15"/>
      <c r="C30" s="7"/>
      <c r="D30" s="124"/>
      <c r="F30" s="18"/>
      <c r="G30" s="18"/>
      <c r="H30" s="99"/>
      <c r="I30" s="99"/>
      <c r="J30" s="99"/>
      <c r="K30" s="99"/>
      <c r="L30" s="99"/>
      <c r="M30" s="99"/>
      <c r="N30" s="99"/>
      <c r="O30" s="99"/>
      <c r="P30" s="99"/>
      <c r="Q30" s="18"/>
      <c r="R30" s="18"/>
      <c r="S30" s="18"/>
      <c r="T30" s="18"/>
      <c r="U30" s="18"/>
      <c r="V30" s="18"/>
      <c r="W30" s="4"/>
      <c r="X30" s="4"/>
      <c r="Y30" s="4"/>
      <c r="Z30" s="636"/>
    </row>
    <row r="31" spans="1:29" s="143" customFormat="1" ht="12" customHeight="1">
      <c r="A31" s="645"/>
      <c r="B31" s="822">
        <v>11.1</v>
      </c>
      <c r="C31" s="170" t="s">
        <v>1118</v>
      </c>
      <c r="D31" s="172"/>
      <c r="E31" s="172"/>
      <c r="F31" s="172"/>
      <c r="G31" s="172"/>
      <c r="H31" s="172"/>
      <c r="I31" s="174"/>
      <c r="J31" s="172"/>
      <c r="K31" s="172"/>
      <c r="L31" s="172"/>
      <c r="M31" s="172"/>
      <c r="N31" s="172"/>
      <c r="O31" s="172"/>
      <c r="P31" s="174"/>
      <c r="Q31" s="701"/>
      <c r="R31" s="174"/>
      <c r="S31" s="172"/>
      <c r="T31" s="172"/>
      <c r="U31" s="172"/>
      <c r="V31" s="172"/>
      <c r="W31" s="172"/>
      <c r="X31" s="172"/>
      <c r="Y31" s="172"/>
      <c r="Z31" s="643"/>
      <c r="AB31" s="642"/>
      <c r="AC31" s="642"/>
    </row>
    <row r="32" spans="1:29" s="143" customFormat="1" ht="12" customHeight="1">
      <c r="A32" s="645"/>
      <c r="C32" s="180" t="s">
        <v>1119</v>
      </c>
      <c r="D32" s="170"/>
      <c r="E32" s="174"/>
      <c r="F32" s="172"/>
      <c r="G32" s="172"/>
      <c r="H32" s="172"/>
      <c r="I32" s="172"/>
      <c r="J32" s="172"/>
      <c r="K32" s="172"/>
      <c r="L32" s="172"/>
      <c r="M32" s="172"/>
      <c r="N32" s="172"/>
      <c r="O32" s="172"/>
      <c r="P32" s="172"/>
      <c r="Q32" s="185"/>
      <c r="R32" s="172"/>
      <c r="S32" s="172"/>
      <c r="T32" s="172"/>
      <c r="U32" s="172"/>
      <c r="V32" s="172"/>
      <c r="W32" s="172"/>
      <c r="X32" s="172"/>
      <c r="Y32" s="172"/>
      <c r="Z32" s="643"/>
      <c r="AB32" s="642"/>
      <c r="AC32" s="642"/>
    </row>
    <row r="33" spans="1:29" s="143" customFormat="1" ht="5.0999999999999996" customHeight="1">
      <c r="A33" s="645"/>
      <c r="C33" s="180"/>
      <c r="D33" s="170"/>
      <c r="E33" s="174"/>
      <c r="F33" s="172"/>
      <c r="G33" s="172"/>
      <c r="H33" s="172"/>
      <c r="I33" s="172"/>
      <c r="J33" s="172"/>
      <c r="K33" s="172"/>
      <c r="L33" s="172"/>
      <c r="M33" s="172"/>
      <c r="N33" s="172"/>
      <c r="O33" s="172"/>
      <c r="P33" s="172"/>
      <c r="Q33" s="185"/>
      <c r="R33" s="172"/>
      <c r="S33" s="172"/>
      <c r="T33" s="172"/>
      <c r="U33" s="172"/>
      <c r="V33" s="172"/>
      <c r="W33" s="172"/>
      <c r="X33" s="172"/>
      <c r="Y33" s="172"/>
      <c r="Z33" s="643"/>
      <c r="AB33" s="642"/>
      <c r="AC33" s="642"/>
    </row>
    <row r="34" spans="1:29" s="143" customFormat="1" ht="12.9" customHeight="1">
      <c r="A34" s="645"/>
      <c r="C34" s="170" t="s">
        <v>230</v>
      </c>
      <c r="D34" s="170"/>
      <c r="E34" s="174"/>
      <c r="F34" s="172"/>
      <c r="G34" s="172"/>
      <c r="H34" s="172"/>
      <c r="I34" s="172"/>
      <c r="J34" s="172"/>
      <c r="K34" s="172"/>
      <c r="L34" s="172"/>
      <c r="M34" s="172"/>
      <c r="N34" s="172"/>
      <c r="O34" s="172"/>
      <c r="P34" s="172"/>
      <c r="Q34" s="185"/>
      <c r="R34" s="172"/>
      <c r="S34" s="172"/>
      <c r="T34" s="172"/>
      <c r="U34" s="172"/>
      <c r="V34" s="172"/>
      <c r="W34" s="172"/>
      <c r="X34" s="172"/>
      <c r="Y34" s="172"/>
      <c r="Z34" s="643"/>
      <c r="AB34" s="642"/>
      <c r="AC34" s="642"/>
    </row>
    <row r="35" spans="1:29" s="143" customFormat="1" ht="12.9" customHeight="1">
      <c r="A35" s="645"/>
      <c r="C35" s="174" t="s">
        <v>231</v>
      </c>
      <c r="D35" s="170"/>
      <c r="E35" s="174"/>
      <c r="F35" s="172"/>
      <c r="H35" s="5678" t="s">
        <v>1120</v>
      </c>
      <c r="I35" s="5676"/>
      <c r="J35" s="5676"/>
      <c r="K35" s="5676"/>
      <c r="L35" s="5676"/>
      <c r="M35" s="5676"/>
      <c r="N35" s="5676"/>
      <c r="O35" s="170"/>
      <c r="P35" s="170"/>
      <c r="Q35" s="185"/>
      <c r="R35" s="5676" t="s">
        <v>1121</v>
      </c>
      <c r="S35" s="5676"/>
      <c r="T35" s="5676"/>
      <c r="U35" s="5676"/>
      <c r="V35" s="5676"/>
      <c r="W35" s="5676"/>
      <c r="X35" s="5676"/>
      <c r="Y35" s="170"/>
      <c r="Z35" s="643"/>
      <c r="AB35" s="642"/>
      <c r="AC35" s="642"/>
    </row>
    <row r="36" spans="1:29" s="143" customFormat="1" ht="12.9" customHeight="1">
      <c r="A36" s="645"/>
      <c r="D36" s="170"/>
      <c r="E36" s="174"/>
      <c r="F36" s="172"/>
      <c r="H36" s="5804" t="s">
        <v>32</v>
      </c>
      <c r="I36" s="5804"/>
      <c r="J36" s="5804"/>
      <c r="K36" s="5804"/>
      <c r="L36" s="5804"/>
      <c r="M36" s="5804"/>
      <c r="N36" s="5804"/>
      <c r="O36" s="582" t="s">
        <v>372</v>
      </c>
      <c r="P36" s="170"/>
      <c r="Q36" s="185"/>
      <c r="R36" s="5638" t="s">
        <v>32</v>
      </c>
      <c r="S36" s="5638"/>
      <c r="T36" s="5638"/>
      <c r="U36" s="5638"/>
      <c r="V36" s="5638"/>
      <c r="W36" s="5638"/>
      <c r="X36" s="5638"/>
      <c r="Y36" s="239" t="s">
        <v>372</v>
      </c>
      <c r="Z36" s="643"/>
      <c r="AB36" s="642"/>
      <c r="AC36" s="642"/>
    </row>
    <row r="37" spans="1:29" s="143" customFormat="1" ht="11.1" customHeight="1">
      <c r="A37" s="645"/>
      <c r="B37" s="170"/>
      <c r="C37" s="172"/>
      <c r="D37" s="170"/>
      <c r="E37" s="174"/>
      <c r="F37" s="172"/>
      <c r="G37" s="5634" t="s">
        <v>36</v>
      </c>
      <c r="H37" s="5832"/>
      <c r="I37" s="5833"/>
      <c r="J37" s="5833"/>
      <c r="K37" s="5833"/>
      <c r="L37" s="5833"/>
      <c r="M37" s="5833"/>
      <c r="N37" s="5833"/>
      <c r="O37" s="5834"/>
      <c r="P37" s="823"/>
      <c r="Q37" s="5634" t="s">
        <v>37</v>
      </c>
      <c r="R37" s="5826"/>
      <c r="S37" s="5827"/>
      <c r="T37" s="5827"/>
      <c r="U37" s="5827"/>
      <c r="V37" s="5827"/>
      <c r="W37" s="5827"/>
      <c r="X37" s="5827"/>
      <c r="Y37" s="5828"/>
      <c r="Z37" s="841"/>
      <c r="AB37" s="642"/>
      <c r="AC37" s="642"/>
    </row>
    <row r="38" spans="1:29" s="143" customFormat="1" ht="11.1" customHeight="1">
      <c r="A38" s="645"/>
      <c r="B38" s="185"/>
      <c r="C38" s="172"/>
      <c r="D38" s="172"/>
      <c r="E38" s="174"/>
      <c r="F38" s="172"/>
      <c r="G38" s="5635"/>
      <c r="H38" s="5835"/>
      <c r="I38" s="5836"/>
      <c r="J38" s="5836"/>
      <c r="K38" s="5836"/>
      <c r="L38" s="5836"/>
      <c r="M38" s="5836"/>
      <c r="N38" s="5836"/>
      <c r="O38" s="5837"/>
      <c r="P38" s="823"/>
      <c r="Q38" s="5635"/>
      <c r="R38" s="5829"/>
      <c r="S38" s="5830"/>
      <c r="T38" s="5830"/>
      <c r="U38" s="5830"/>
      <c r="V38" s="5830"/>
      <c r="W38" s="5830"/>
      <c r="X38" s="5830"/>
      <c r="Y38" s="5831"/>
      <c r="Z38" s="841"/>
      <c r="AB38" s="642"/>
      <c r="AC38" s="642"/>
    </row>
    <row r="39" spans="1:29" s="143" customFormat="1" ht="9.75" customHeight="1">
      <c r="A39" s="645"/>
      <c r="B39" s="174"/>
      <c r="C39" s="172"/>
      <c r="D39" s="172"/>
      <c r="E39" s="174"/>
      <c r="F39" s="229"/>
      <c r="G39" s="153"/>
      <c r="H39" s="153"/>
      <c r="I39" s="153"/>
      <c r="J39" s="153"/>
      <c r="K39" s="153"/>
      <c r="L39" s="153"/>
      <c r="M39" s="153"/>
      <c r="N39" s="153"/>
      <c r="O39" s="149"/>
      <c r="P39" s="823"/>
      <c r="Q39" s="563"/>
      <c r="R39" s="171"/>
      <c r="S39" s="823"/>
      <c r="T39" s="823"/>
      <c r="U39" s="823"/>
      <c r="V39" s="823"/>
      <c r="W39" s="823"/>
      <c r="X39" s="823"/>
      <c r="Y39" s="823"/>
      <c r="Z39" s="807"/>
      <c r="AB39" s="642"/>
      <c r="AC39" s="642"/>
    </row>
    <row r="40" spans="1:29" s="143" customFormat="1" ht="14.25" customHeight="1">
      <c r="A40" s="684"/>
      <c r="B40" s="824"/>
      <c r="C40" s="685"/>
      <c r="D40" s="685"/>
      <c r="E40" s="824"/>
      <c r="F40" s="825"/>
      <c r="G40" s="826"/>
      <c r="H40" s="826"/>
      <c r="I40" s="826"/>
      <c r="J40" s="826"/>
      <c r="K40" s="826"/>
      <c r="L40" s="826"/>
      <c r="M40" s="826"/>
      <c r="N40" s="826"/>
      <c r="O40" s="827"/>
      <c r="P40" s="828"/>
      <c r="Q40" s="829"/>
      <c r="R40" s="686"/>
      <c r="S40" s="828"/>
      <c r="T40" s="828"/>
      <c r="U40" s="828"/>
      <c r="V40" s="828"/>
      <c r="W40" s="828"/>
      <c r="X40" s="828"/>
      <c r="Y40" s="828"/>
      <c r="Z40" s="830"/>
      <c r="AB40" s="642"/>
      <c r="AC40" s="642"/>
    </row>
    <row r="41" spans="1:29" s="143" customFormat="1" ht="12" customHeight="1">
      <c r="A41" s="645"/>
      <c r="B41" s="822">
        <v>11.2</v>
      </c>
      <c r="C41" s="170" t="s">
        <v>1442</v>
      </c>
      <c r="D41" s="172"/>
      <c r="E41" s="174"/>
      <c r="F41" s="229"/>
      <c r="G41" s="153"/>
      <c r="H41" s="153"/>
      <c r="I41" s="153"/>
      <c r="J41" s="153"/>
      <c r="K41" s="153"/>
      <c r="L41" s="153"/>
      <c r="M41" s="153"/>
      <c r="N41" s="153"/>
      <c r="O41" s="149"/>
      <c r="P41" s="823"/>
      <c r="Q41" s="563"/>
      <c r="R41" s="171"/>
      <c r="S41" s="823"/>
      <c r="T41" s="823"/>
      <c r="U41" s="823"/>
      <c r="V41" s="823"/>
      <c r="W41" s="823"/>
      <c r="X41" s="823"/>
      <c r="Y41" s="823"/>
      <c r="Z41" s="807"/>
      <c r="AB41" s="642"/>
      <c r="AC41" s="642"/>
    </row>
    <row r="42" spans="1:29" s="143" customFormat="1" ht="12" customHeight="1">
      <c r="A42" s="645"/>
      <c r="C42" s="170" t="s">
        <v>1443</v>
      </c>
      <c r="D42" s="172"/>
      <c r="E42" s="174"/>
      <c r="F42" s="229"/>
      <c r="G42" s="153"/>
      <c r="H42" s="153"/>
      <c r="I42" s="153"/>
      <c r="J42" s="153"/>
      <c r="K42" s="153"/>
      <c r="L42" s="153"/>
      <c r="M42" s="153"/>
      <c r="N42" s="153"/>
      <c r="O42" s="149"/>
      <c r="P42" s="823"/>
      <c r="Q42" s="563"/>
      <c r="R42" s="171"/>
      <c r="S42" s="823"/>
      <c r="T42" s="823"/>
      <c r="U42" s="823"/>
      <c r="V42" s="823"/>
      <c r="W42" s="823"/>
      <c r="X42" s="823"/>
      <c r="Y42" s="823"/>
      <c r="Z42" s="807"/>
      <c r="AB42" s="642"/>
      <c r="AC42" s="642"/>
    </row>
    <row r="43" spans="1:29" s="143" customFormat="1" ht="12" customHeight="1">
      <c r="A43" s="645"/>
      <c r="C43" s="174" t="s">
        <v>1444</v>
      </c>
      <c r="D43" s="172"/>
      <c r="E43" s="174"/>
      <c r="F43" s="229"/>
      <c r="G43" s="153"/>
      <c r="H43" s="153"/>
      <c r="I43" s="153"/>
      <c r="J43" s="153"/>
      <c r="K43" s="153"/>
      <c r="L43" s="153"/>
      <c r="M43" s="153"/>
      <c r="N43" s="153"/>
      <c r="O43" s="149"/>
      <c r="P43" s="823"/>
      <c r="Q43" s="563"/>
      <c r="R43" s="171"/>
      <c r="S43" s="823"/>
      <c r="T43" s="823"/>
      <c r="U43" s="823"/>
      <c r="V43" s="823"/>
      <c r="W43" s="823"/>
      <c r="X43" s="823"/>
      <c r="Y43" s="823"/>
      <c r="Z43" s="807"/>
      <c r="AB43" s="642"/>
      <c r="AC43" s="642"/>
    </row>
    <row r="44" spans="1:29" s="143" customFormat="1" ht="12" customHeight="1">
      <c r="A44" s="645"/>
      <c r="C44" s="174" t="s">
        <v>1445</v>
      </c>
      <c r="D44" s="172"/>
      <c r="E44" s="174"/>
      <c r="F44" s="172"/>
      <c r="G44" s="172"/>
      <c r="H44" s="172"/>
      <c r="I44" s="654"/>
      <c r="J44" s="172"/>
      <c r="K44" s="172"/>
      <c r="L44" s="654"/>
      <c r="M44" s="654"/>
      <c r="N44" s="654"/>
      <c r="O44" s="654"/>
      <c r="P44" s="572"/>
      <c r="Q44" s="572"/>
      <c r="R44" s="654"/>
      <c r="S44" s="654"/>
      <c r="T44" s="654"/>
      <c r="U44" s="654"/>
      <c r="V44" s="572"/>
      <c r="W44" s="572"/>
      <c r="X44" s="572"/>
      <c r="Y44" s="572"/>
      <c r="Z44" s="807"/>
      <c r="AB44" s="642"/>
      <c r="AC44" s="642"/>
    </row>
    <row r="45" spans="1:29" s="143" customFormat="1" ht="12" customHeight="1">
      <c r="A45" s="645"/>
      <c r="B45" s="174"/>
      <c r="C45" s="170"/>
      <c r="D45" s="172"/>
      <c r="E45" s="174"/>
      <c r="F45" s="172"/>
      <c r="G45" s="172"/>
      <c r="H45" s="172"/>
      <c r="I45" s="654"/>
      <c r="J45" s="172"/>
      <c r="K45" s="172"/>
      <c r="L45" s="654"/>
      <c r="M45" s="188"/>
      <c r="O45" s="572"/>
      <c r="P45" s="572"/>
      <c r="Q45" s="654"/>
      <c r="R45" s="654"/>
      <c r="S45" s="654"/>
      <c r="T45" s="654"/>
      <c r="U45" s="572"/>
      <c r="V45" s="572"/>
      <c r="X45" s="5748" t="s">
        <v>372</v>
      </c>
      <c r="Y45" s="5748"/>
      <c r="Z45" s="807"/>
      <c r="AC45" s="642"/>
    </row>
    <row r="46" spans="1:29" s="143" customFormat="1" ht="18" customHeight="1">
      <c r="A46" s="645"/>
      <c r="B46" s="174"/>
      <c r="C46" s="563" t="s">
        <v>29</v>
      </c>
      <c r="D46" s="171" t="s">
        <v>1446</v>
      </c>
      <c r="E46" s="174"/>
      <c r="F46" s="172"/>
      <c r="G46" s="172"/>
      <c r="H46" s="172"/>
      <c r="I46" s="654"/>
      <c r="J46" s="172"/>
      <c r="K46" s="172"/>
      <c r="L46" s="171"/>
      <c r="M46" s="238"/>
      <c r="O46" s="563"/>
      <c r="P46" s="171"/>
      <c r="Q46" s="174"/>
      <c r="R46" s="172"/>
      <c r="S46" s="172"/>
      <c r="T46" s="172"/>
      <c r="U46" s="654"/>
      <c r="V46" s="172"/>
      <c r="X46" s="842" t="s">
        <v>38</v>
      </c>
      <c r="Y46" s="831"/>
      <c r="Z46" s="597"/>
      <c r="AC46" s="642"/>
    </row>
    <row r="47" spans="1:29" s="143" customFormat="1" ht="6.9" customHeight="1">
      <c r="A47" s="645"/>
      <c r="B47" s="174"/>
      <c r="C47" s="563"/>
      <c r="D47" s="171"/>
      <c r="E47" s="174"/>
      <c r="F47" s="172"/>
      <c r="G47" s="172"/>
      <c r="H47" s="172"/>
      <c r="I47" s="654"/>
      <c r="J47" s="172"/>
      <c r="K47" s="172"/>
      <c r="L47" s="171"/>
      <c r="M47" s="238"/>
      <c r="O47" s="563"/>
      <c r="P47" s="171"/>
      <c r="Q47" s="174"/>
      <c r="R47" s="172"/>
      <c r="S47" s="172"/>
      <c r="T47" s="172"/>
      <c r="U47" s="654"/>
      <c r="V47" s="172"/>
      <c r="Y47" s="171"/>
      <c r="Z47" s="597"/>
      <c r="AC47" s="642"/>
    </row>
    <row r="48" spans="1:29" s="143" customFormat="1" ht="18" customHeight="1">
      <c r="A48" s="645"/>
      <c r="B48" s="174"/>
      <c r="C48" s="563" t="s">
        <v>30</v>
      </c>
      <c r="D48" s="181" t="s">
        <v>1065</v>
      </c>
      <c r="E48" s="181"/>
      <c r="F48" s="172"/>
      <c r="G48" s="172"/>
      <c r="H48" s="172"/>
      <c r="I48" s="654"/>
      <c r="J48" s="172"/>
      <c r="K48" s="172"/>
      <c r="L48" s="171"/>
      <c r="M48" s="238"/>
      <c r="P48" s="181"/>
      <c r="Q48" s="174"/>
      <c r="R48" s="172"/>
      <c r="S48" s="172"/>
      <c r="T48" s="172"/>
      <c r="U48" s="654"/>
      <c r="V48" s="172"/>
      <c r="X48" s="842" t="s">
        <v>39</v>
      </c>
      <c r="Y48" s="832"/>
      <c r="Z48" s="597"/>
      <c r="AC48" s="642"/>
    </row>
    <row r="49" spans="1:29" s="143" customFormat="1" ht="6.9" customHeight="1">
      <c r="A49" s="645"/>
      <c r="B49" s="174"/>
      <c r="C49" s="562"/>
      <c r="D49" s="181"/>
      <c r="E49" s="174"/>
      <c r="F49" s="172"/>
      <c r="G49" s="172"/>
      <c r="H49" s="172"/>
      <c r="I49" s="654"/>
      <c r="J49" s="172"/>
      <c r="K49" s="172"/>
      <c r="L49" s="229"/>
      <c r="M49" s="820"/>
      <c r="P49" s="181"/>
      <c r="Q49" s="174"/>
      <c r="R49" s="172"/>
      <c r="S49" s="172"/>
      <c r="T49" s="172"/>
      <c r="U49" s="654"/>
      <c r="V49" s="172"/>
      <c r="Y49" s="229"/>
      <c r="Z49" s="597"/>
      <c r="AC49" s="642"/>
    </row>
    <row r="50" spans="1:29" s="143" customFormat="1" ht="22.5" customHeight="1">
      <c r="A50" s="645"/>
      <c r="B50" s="174"/>
      <c r="C50" s="226" t="s">
        <v>44</v>
      </c>
      <c r="D50" s="5838" t="s">
        <v>1122</v>
      </c>
      <c r="E50" s="5838"/>
      <c r="F50" s="5838"/>
      <c r="G50" s="5838"/>
      <c r="H50" s="5838"/>
      <c r="I50" s="5838"/>
      <c r="J50" s="5838"/>
      <c r="K50" s="5838"/>
      <c r="L50" s="5838"/>
      <c r="M50" s="5838"/>
      <c r="N50" s="5838"/>
      <c r="O50" s="5838"/>
      <c r="P50" s="5838"/>
      <c r="Q50" s="5838"/>
      <c r="R50" s="5838"/>
      <c r="S50" s="5838"/>
      <c r="X50" s="842" t="s">
        <v>40</v>
      </c>
      <c r="Y50" s="832"/>
      <c r="Z50" s="807"/>
      <c r="AC50" s="642"/>
    </row>
    <row r="51" spans="1:29" s="143" customFormat="1" ht="6.9" customHeight="1">
      <c r="A51" s="645"/>
      <c r="B51" s="174"/>
      <c r="C51" s="562"/>
      <c r="D51" s="180"/>
      <c r="E51" s="174"/>
      <c r="F51" s="172"/>
      <c r="G51" s="172"/>
      <c r="H51" s="172"/>
      <c r="I51" s="654"/>
      <c r="J51" s="172"/>
      <c r="K51" s="172"/>
      <c r="L51" s="820"/>
      <c r="M51" s="654"/>
      <c r="Z51" s="807"/>
      <c r="AC51" s="642"/>
    </row>
    <row r="52" spans="1:29" s="143" customFormat="1" ht="18" customHeight="1">
      <c r="A52" s="645"/>
      <c r="B52" s="174"/>
      <c r="C52" s="563" t="s">
        <v>56</v>
      </c>
      <c r="D52" s="171" t="s">
        <v>720</v>
      </c>
      <c r="E52" s="181"/>
      <c r="F52" s="172"/>
      <c r="G52" s="172"/>
      <c r="H52" s="172"/>
      <c r="I52" s="654"/>
      <c r="J52" s="172"/>
      <c r="K52" s="172"/>
      <c r="L52" s="171"/>
      <c r="M52" s="238"/>
      <c r="O52" s="563"/>
      <c r="P52" s="263"/>
      <c r="Q52" s="654"/>
      <c r="R52" s="654"/>
      <c r="S52" s="654"/>
      <c r="T52" s="654"/>
      <c r="U52" s="572"/>
      <c r="V52" s="572"/>
      <c r="X52" s="842" t="s">
        <v>41</v>
      </c>
      <c r="Y52" s="832"/>
      <c r="Z52" s="807"/>
      <c r="AC52" s="642"/>
    </row>
    <row r="53" spans="1:29" s="143" customFormat="1" ht="6.9" customHeight="1">
      <c r="A53" s="645"/>
      <c r="B53" s="174"/>
      <c r="C53" s="563"/>
      <c r="D53" s="171"/>
      <c r="E53" s="174"/>
      <c r="F53" s="172"/>
      <c r="G53" s="172"/>
      <c r="H53" s="172"/>
      <c r="I53" s="654"/>
      <c r="J53" s="172"/>
      <c r="K53" s="172"/>
      <c r="L53" s="171"/>
      <c r="M53" s="238"/>
      <c r="O53" s="563"/>
      <c r="P53" s="263"/>
      <c r="Q53" s="654"/>
      <c r="R53" s="654"/>
      <c r="S53" s="654"/>
      <c r="T53" s="654"/>
      <c r="U53" s="572"/>
      <c r="V53" s="572"/>
      <c r="Y53" s="229"/>
      <c r="Z53" s="807"/>
      <c r="AC53" s="642"/>
    </row>
    <row r="54" spans="1:29" s="143" customFormat="1" ht="18" customHeight="1">
      <c r="A54" s="645"/>
      <c r="B54" s="174"/>
      <c r="C54" s="563" t="s">
        <v>57</v>
      </c>
      <c r="D54" s="181" t="s">
        <v>1447</v>
      </c>
      <c r="E54" s="174"/>
      <c r="F54" s="172"/>
      <c r="G54" s="172"/>
      <c r="H54" s="172"/>
      <c r="I54" s="654"/>
      <c r="J54" s="172"/>
      <c r="K54" s="172"/>
      <c r="L54" s="171"/>
      <c r="M54" s="238"/>
      <c r="O54" s="562"/>
      <c r="P54" s="196"/>
      <c r="Q54" s="654"/>
      <c r="R54" s="654"/>
      <c r="S54" s="654"/>
      <c r="T54" s="654"/>
      <c r="U54" s="572"/>
      <c r="V54" s="572"/>
      <c r="X54" s="842" t="s">
        <v>42</v>
      </c>
      <c r="Y54" s="832"/>
      <c r="Z54" s="807"/>
      <c r="AC54" s="642"/>
    </row>
    <row r="55" spans="1:29" s="143" customFormat="1" ht="6.9" customHeight="1">
      <c r="A55" s="645"/>
      <c r="B55" s="174"/>
      <c r="C55" s="562"/>
      <c r="D55" s="181"/>
      <c r="E55" s="174"/>
      <c r="F55" s="172"/>
      <c r="G55" s="172"/>
      <c r="H55" s="172"/>
      <c r="I55" s="654"/>
      <c r="J55" s="172"/>
      <c r="K55" s="172"/>
      <c r="L55" s="229"/>
      <c r="M55" s="820"/>
      <c r="O55" s="562"/>
      <c r="P55" s="196"/>
      <c r="Q55" s="654"/>
      <c r="R55" s="654"/>
      <c r="S55" s="654"/>
      <c r="T55" s="654"/>
      <c r="U55" s="572"/>
      <c r="V55" s="572"/>
      <c r="Y55" s="229"/>
      <c r="Z55" s="807"/>
      <c r="AC55" s="642"/>
    </row>
    <row r="56" spans="1:29" s="143" customFormat="1" ht="18" customHeight="1">
      <c r="A56" s="645"/>
      <c r="B56" s="174"/>
      <c r="C56" s="563" t="s">
        <v>58</v>
      </c>
      <c r="D56" s="181" t="s">
        <v>1518</v>
      </c>
      <c r="E56" s="174"/>
      <c r="F56" s="172"/>
      <c r="G56" s="172"/>
      <c r="H56" s="172"/>
      <c r="I56" s="654"/>
      <c r="J56" s="172"/>
      <c r="K56" s="172"/>
      <c r="L56" s="820"/>
      <c r="M56" s="654"/>
      <c r="O56" s="562"/>
      <c r="P56" s="196"/>
      <c r="Q56" s="654"/>
      <c r="R56" s="654"/>
      <c r="S56" s="654"/>
      <c r="T56" s="654"/>
      <c r="U56" s="572"/>
      <c r="V56" s="572"/>
      <c r="X56" s="842" t="s">
        <v>48</v>
      </c>
      <c r="Y56" s="832"/>
      <c r="Z56" s="807"/>
      <c r="AC56" s="642"/>
    </row>
    <row r="57" spans="1:29" s="143" customFormat="1" ht="6.9" customHeight="1">
      <c r="A57" s="645"/>
      <c r="B57" s="174"/>
      <c r="C57" s="562"/>
      <c r="E57" s="174"/>
      <c r="F57" s="172"/>
      <c r="G57" s="172"/>
      <c r="H57" s="172"/>
      <c r="I57" s="654"/>
      <c r="J57" s="172"/>
      <c r="K57" s="172"/>
      <c r="L57" s="820"/>
      <c r="M57" s="654"/>
      <c r="O57" s="562"/>
      <c r="P57" s="196"/>
      <c r="Q57" s="654"/>
      <c r="R57" s="654"/>
      <c r="S57" s="654"/>
      <c r="T57" s="654"/>
      <c r="U57" s="572"/>
      <c r="V57" s="572"/>
      <c r="Y57" s="145"/>
      <c r="Z57" s="807"/>
      <c r="AC57" s="642"/>
    </row>
    <row r="58" spans="1:29" s="143" customFormat="1" ht="18" customHeight="1">
      <c r="A58" s="645"/>
      <c r="B58" s="174"/>
      <c r="C58" s="563" t="s">
        <v>68</v>
      </c>
      <c r="D58" s="181" t="s">
        <v>1123</v>
      </c>
      <c r="E58" s="174"/>
      <c r="F58" s="172"/>
      <c r="G58" s="172"/>
      <c r="H58" s="172"/>
      <c r="I58" s="654"/>
      <c r="J58" s="172"/>
      <c r="K58" s="172"/>
      <c r="L58" s="171"/>
      <c r="M58" s="238"/>
      <c r="O58" s="563"/>
      <c r="P58" s="263"/>
      <c r="Q58" s="654"/>
      <c r="R58" s="654"/>
      <c r="S58" s="654"/>
      <c r="T58" s="654"/>
      <c r="U58" s="572"/>
      <c r="V58" s="572"/>
      <c r="X58" s="842" t="s">
        <v>43</v>
      </c>
      <c r="Y58" s="832"/>
      <c r="Z58" s="807"/>
      <c r="AC58" s="642"/>
    </row>
    <row r="59" spans="1:29" s="143" customFormat="1" ht="6.9" customHeight="1">
      <c r="A59" s="645"/>
      <c r="B59" s="174"/>
      <c r="C59" s="563"/>
      <c r="D59" s="180"/>
      <c r="E59" s="174"/>
      <c r="F59" s="172"/>
      <c r="G59" s="172"/>
      <c r="H59" s="172"/>
      <c r="I59" s="654"/>
      <c r="J59" s="172"/>
      <c r="K59" s="172"/>
      <c r="L59" s="171"/>
      <c r="M59" s="238"/>
      <c r="O59" s="563"/>
      <c r="P59" s="263"/>
      <c r="Q59" s="654"/>
      <c r="R59" s="654"/>
      <c r="S59" s="654"/>
      <c r="T59" s="654"/>
      <c r="U59" s="572"/>
      <c r="V59" s="572"/>
      <c r="Y59" s="229"/>
      <c r="Z59" s="807"/>
      <c r="AC59" s="642"/>
    </row>
    <row r="60" spans="1:29" s="143" customFormat="1" ht="18" customHeight="1">
      <c r="A60" s="645"/>
      <c r="B60" s="174"/>
      <c r="C60" s="563" t="s">
        <v>70</v>
      </c>
      <c r="D60" s="171" t="s">
        <v>721</v>
      </c>
      <c r="E60" s="174"/>
      <c r="F60" s="172"/>
      <c r="G60" s="172"/>
      <c r="H60" s="172"/>
      <c r="I60" s="654"/>
      <c r="J60" s="172"/>
      <c r="K60" s="172"/>
      <c r="L60" s="171"/>
      <c r="M60" s="238"/>
      <c r="O60" s="562"/>
      <c r="P60" s="196"/>
      <c r="Q60" s="654"/>
      <c r="R60" s="654"/>
      <c r="S60" s="654"/>
      <c r="T60" s="654"/>
      <c r="U60" s="572"/>
      <c r="V60" s="572"/>
      <c r="X60" s="842" t="s">
        <v>317</v>
      </c>
      <c r="Y60" s="832"/>
      <c r="Z60" s="807"/>
      <c r="AC60" s="642"/>
    </row>
    <row r="61" spans="1:29" s="143" customFormat="1" ht="6.9" customHeight="1">
      <c r="A61" s="645"/>
      <c r="B61" s="174"/>
      <c r="C61" s="562"/>
      <c r="D61" s="171"/>
      <c r="E61" s="174"/>
      <c r="F61" s="172"/>
      <c r="G61" s="172"/>
      <c r="H61" s="172"/>
      <c r="I61" s="654"/>
      <c r="J61" s="172"/>
      <c r="K61" s="172"/>
      <c r="L61" s="229"/>
      <c r="M61" s="820"/>
      <c r="O61" s="562"/>
      <c r="P61" s="196"/>
      <c r="Q61" s="654"/>
      <c r="R61" s="654"/>
      <c r="S61" s="654"/>
      <c r="T61" s="654"/>
      <c r="U61" s="572"/>
      <c r="V61" s="572"/>
      <c r="Y61" s="229"/>
      <c r="Z61" s="807"/>
      <c r="AC61" s="642"/>
    </row>
    <row r="62" spans="1:29" s="143" customFormat="1" ht="18" customHeight="1">
      <c r="A62" s="645"/>
      <c r="B62" s="174"/>
      <c r="C62" s="563" t="s">
        <v>71</v>
      </c>
      <c r="D62" s="181" t="s">
        <v>1448</v>
      </c>
      <c r="E62" s="174"/>
      <c r="F62" s="172"/>
      <c r="G62" s="172"/>
      <c r="H62" s="172"/>
      <c r="I62" s="654"/>
      <c r="J62" s="172"/>
      <c r="K62" s="172"/>
      <c r="L62" s="820"/>
      <c r="M62" s="654"/>
      <c r="O62" s="562"/>
      <c r="P62" s="196"/>
      <c r="Q62" s="654"/>
      <c r="R62" s="654"/>
      <c r="S62" s="654"/>
      <c r="T62" s="654"/>
      <c r="U62" s="572"/>
      <c r="V62" s="572"/>
      <c r="X62" s="842" t="s">
        <v>318</v>
      </c>
      <c r="Y62" s="832"/>
      <c r="Z62" s="807"/>
      <c r="AC62" s="642"/>
    </row>
    <row r="63" spans="1:29" s="143" customFormat="1" ht="6.9" customHeight="1">
      <c r="A63" s="645"/>
      <c r="B63" s="174"/>
      <c r="C63" s="562"/>
      <c r="E63" s="174"/>
      <c r="F63" s="172"/>
      <c r="G63" s="172"/>
      <c r="H63" s="172"/>
      <c r="I63" s="654"/>
      <c r="J63" s="172"/>
      <c r="K63" s="172"/>
      <c r="L63" s="820"/>
      <c r="M63" s="654"/>
      <c r="O63" s="562"/>
      <c r="P63" s="196"/>
      <c r="Q63" s="654"/>
      <c r="R63" s="654"/>
      <c r="S63" s="654"/>
      <c r="T63" s="654"/>
      <c r="U63" s="572"/>
      <c r="V63" s="572"/>
      <c r="Y63" s="145"/>
      <c r="Z63" s="807"/>
      <c r="AC63" s="642"/>
    </row>
    <row r="64" spans="1:29" s="143" customFormat="1" ht="18" customHeight="1">
      <c r="A64" s="645"/>
      <c r="B64" s="174"/>
      <c r="C64" s="563" t="s">
        <v>72</v>
      </c>
      <c r="D64" s="148" t="s">
        <v>722</v>
      </c>
      <c r="E64" s="174"/>
      <c r="F64" s="172"/>
      <c r="G64" s="172"/>
      <c r="H64" s="172"/>
      <c r="I64" s="654"/>
      <c r="J64" s="172"/>
      <c r="K64" s="172"/>
      <c r="L64" s="820"/>
      <c r="M64" s="654"/>
      <c r="O64" s="562"/>
      <c r="P64" s="196"/>
      <c r="Q64" s="654"/>
      <c r="R64" s="654"/>
      <c r="S64" s="654"/>
      <c r="T64" s="654"/>
      <c r="U64" s="572"/>
      <c r="V64" s="572"/>
      <c r="X64" s="842" t="s">
        <v>325</v>
      </c>
      <c r="Y64" s="832"/>
      <c r="Z64" s="807"/>
      <c r="AC64" s="642"/>
    </row>
    <row r="65" spans="1:29" s="143" customFormat="1" ht="6.9" customHeight="1">
      <c r="A65" s="645"/>
      <c r="B65" s="174"/>
      <c r="C65" s="562"/>
      <c r="D65" s="128"/>
      <c r="E65" s="174"/>
      <c r="F65" s="172"/>
      <c r="G65" s="172"/>
      <c r="H65" s="172"/>
      <c r="I65" s="654"/>
      <c r="J65" s="172"/>
      <c r="K65" s="172"/>
      <c r="L65" s="820"/>
      <c r="M65" s="654"/>
      <c r="O65" s="562"/>
      <c r="P65" s="196"/>
      <c r="Q65" s="654"/>
      <c r="R65" s="654"/>
      <c r="S65" s="654"/>
      <c r="T65" s="654"/>
      <c r="U65" s="572"/>
      <c r="V65" s="572"/>
      <c r="Y65" s="145"/>
      <c r="Z65" s="807"/>
      <c r="AC65" s="642"/>
    </row>
    <row r="66" spans="1:29" s="143" customFormat="1" ht="18" customHeight="1">
      <c r="A66" s="645"/>
      <c r="B66" s="174"/>
      <c r="C66" s="563" t="s">
        <v>298</v>
      </c>
      <c r="D66" s="181" t="s">
        <v>723</v>
      </c>
      <c r="E66" s="174"/>
      <c r="F66" s="172"/>
      <c r="G66" s="172"/>
      <c r="H66" s="172"/>
      <c r="I66" s="654"/>
      <c r="J66" s="172"/>
      <c r="K66" s="172"/>
      <c r="L66" s="820"/>
      <c r="M66" s="654"/>
      <c r="O66" s="562"/>
      <c r="P66" s="196"/>
      <c r="Q66" s="654"/>
      <c r="R66" s="654"/>
      <c r="S66" s="654"/>
      <c r="T66" s="654"/>
      <c r="U66" s="572"/>
      <c r="V66" s="572"/>
      <c r="X66" s="842" t="s">
        <v>324</v>
      </c>
      <c r="Y66" s="832"/>
      <c r="Z66" s="807"/>
      <c r="AC66" s="642"/>
    </row>
    <row r="67" spans="1:29" s="143" customFormat="1" ht="6.9" customHeight="1">
      <c r="A67" s="645"/>
      <c r="B67" s="174"/>
      <c r="C67" s="562"/>
      <c r="D67" s="181"/>
      <c r="E67" s="174"/>
      <c r="F67" s="172"/>
      <c r="G67" s="172"/>
      <c r="H67" s="172"/>
      <c r="I67" s="654"/>
      <c r="J67" s="172"/>
      <c r="K67" s="172"/>
      <c r="L67" s="820"/>
      <c r="M67" s="654"/>
      <c r="O67" s="562"/>
      <c r="P67" s="196"/>
      <c r="Q67" s="654"/>
      <c r="R67" s="654"/>
      <c r="S67" s="654"/>
      <c r="T67" s="654"/>
      <c r="U67" s="572"/>
      <c r="V67" s="572"/>
      <c r="Y67" s="145"/>
      <c r="Z67" s="807"/>
      <c r="AC67" s="642"/>
    </row>
    <row r="68" spans="1:29" s="143" customFormat="1" ht="18" customHeight="1">
      <c r="A68" s="645"/>
      <c r="B68" s="174"/>
      <c r="C68" s="563" t="s">
        <v>373</v>
      </c>
      <c r="D68" s="181" t="s">
        <v>1449</v>
      </c>
      <c r="E68" s="174"/>
      <c r="F68" s="172"/>
      <c r="G68" s="172"/>
      <c r="H68" s="172"/>
      <c r="I68" s="654"/>
      <c r="J68" s="172"/>
      <c r="K68" s="172"/>
      <c r="L68" s="820"/>
      <c r="M68" s="654"/>
      <c r="O68" s="562"/>
      <c r="P68" s="196"/>
      <c r="Q68" s="654"/>
      <c r="R68" s="654"/>
      <c r="S68" s="654"/>
      <c r="T68" s="654"/>
      <c r="U68" s="572"/>
      <c r="V68" s="572"/>
      <c r="X68" s="842" t="s">
        <v>323</v>
      </c>
      <c r="Y68" s="832"/>
      <c r="Z68" s="807"/>
      <c r="AC68" s="642"/>
    </row>
    <row r="69" spans="1:29" s="143" customFormat="1" ht="6.9" customHeight="1">
      <c r="A69" s="645"/>
      <c r="B69" s="174"/>
      <c r="C69" s="562"/>
      <c r="D69" s="181"/>
      <c r="E69" s="174"/>
      <c r="F69" s="172"/>
      <c r="G69" s="172"/>
      <c r="H69" s="172"/>
      <c r="I69" s="654"/>
      <c r="J69" s="172"/>
      <c r="K69" s="172"/>
      <c r="L69" s="820"/>
      <c r="M69" s="654"/>
      <c r="O69" s="562"/>
      <c r="P69" s="196"/>
      <c r="Q69" s="654"/>
      <c r="R69" s="654"/>
      <c r="S69" s="654"/>
      <c r="T69" s="654"/>
      <c r="U69" s="572"/>
      <c r="V69" s="572"/>
      <c r="Y69" s="145"/>
      <c r="Z69" s="807"/>
      <c r="AC69" s="642"/>
    </row>
    <row r="70" spans="1:29" s="143" customFormat="1" ht="18" customHeight="1">
      <c r="A70" s="645"/>
      <c r="B70" s="174"/>
      <c r="C70" s="563" t="s">
        <v>374</v>
      </c>
      <c r="D70" s="181" t="s">
        <v>1450</v>
      </c>
      <c r="E70" s="174"/>
      <c r="F70" s="172"/>
      <c r="G70" s="172"/>
      <c r="H70" s="172"/>
      <c r="I70" s="654"/>
      <c r="J70" s="172"/>
      <c r="K70" s="172"/>
      <c r="L70" s="820"/>
      <c r="M70" s="654"/>
      <c r="O70" s="562"/>
      <c r="P70" s="196"/>
      <c r="Q70" s="654"/>
      <c r="R70" s="654"/>
      <c r="S70" s="654"/>
      <c r="T70" s="654"/>
      <c r="U70" s="572"/>
      <c r="V70" s="572"/>
      <c r="X70" s="842" t="s">
        <v>49</v>
      </c>
      <c r="Y70" s="832"/>
      <c r="Z70" s="807"/>
      <c r="AC70" s="642"/>
    </row>
    <row r="71" spans="1:29" s="143" customFormat="1" ht="6.9" customHeight="1">
      <c r="A71" s="645"/>
      <c r="B71" s="174"/>
      <c r="C71" s="562"/>
      <c r="D71" s="181"/>
      <c r="E71" s="174"/>
      <c r="F71" s="172"/>
      <c r="G71" s="172"/>
      <c r="H71" s="172"/>
      <c r="I71" s="654"/>
      <c r="J71" s="172"/>
      <c r="K71" s="172"/>
      <c r="L71" s="820"/>
      <c r="M71" s="654" t="s">
        <v>88</v>
      </c>
      <c r="O71" s="562"/>
      <c r="P71" s="196"/>
      <c r="Q71" s="654"/>
      <c r="R71" s="654"/>
      <c r="S71" s="654"/>
      <c r="T71" s="654"/>
      <c r="U71" s="572"/>
      <c r="V71" s="572"/>
      <c r="Y71" s="145"/>
      <c r="Z71" s="807"/>
      <c r="AC71" s="642"/>
    </row>
    <row r="72" spans="1:29" s="143" customFormat="1" ht="18" customHeight="1">
      <c r="A72" s="645"/>
      <c r="B72" s="174"/>
      <c r="C72" s="563" t="s">
        <v>375</v>
      </c>
      <c r="D72" s="181" t="s">
        <v>726</v>
      </c>
      <c r="E72" s="174"/>
      <c r="F72" s="172"/>
      <c r="G72" s="172"/>
      <c r="H72" s="172"/>
      <c r="I72" s="654"/>
      <c r="J72" s="172"/>
      <c r="K72" s="172"/>
      <c r="L72" s="820"/>
      <c r="M72" s="654"/>
      <c r="O72" s="562"/>
      <c r="P72" s="196"/>
      <c r="Q72" s="654"/>
      <c r="R72" s="654"/>
      <c r="S72" s="654"/>
      <c r="T72" s="654"/>
      <c r="U72" s="572"/>
      <c r="V72" s="572"/>
      <c r="X72" s="842" t="s">
        <v>50</v>
      </c>
      <c r="Y72" s="832"/>
      <c r="Z72" s="807"/>
      <c r="AC72" s="642"/>
    </row>
    <row r="73" spans="1:29" s="143" customFormat="1" ht="6.9" customHeight="1">
      <c r="A73" s="645"/>
      <c r="B73" s="174"/>
      <c r="C73" s="562"/>
      <c r="D73" s="181"/>
      <c r="E73" s="174"/>
      <c r="F73" s="172"/>
      <c r="G73" s="172"/>
      <c r="H73" s="172"/>
      <c r="I73" s="654"/>
      <c r="J73" s="172"/>
      <c r="K73" s="172"/>
      <c r="L73" s="820"/>
      <c r="M73" s="654"/>
      <c r="O73" s="562"/>
      <c r="P73" s="196"/>
      <c r="Q73" s="654"/>
      <c r="R73" s="654"/>
      <c r="S73" s="654"/>
      <c r="T73" s="654"/>
      <c r="U73" s="572"/>
      <c r="V73" s="572"/>
      <c r="Y73" s="145"/>
      <c r="Z73" s="807"/>
      <c r="AC73" s="642"/>
    </row>
    <row r="74" spans="1:29" s="143" customFormat="1" ht="18" customHeight="1">
      <c r="A74" s="645"/>
      <c r="B74" s="174"/>
      <c r="C74" s="563" t="s">
        <v>376</v>
      </c>
      <c r="D74" s="181" t="s">
        <v>724</v>
      </c>
      <c r="E74" s="174"/>
      <c r="F74" s="172"/>
      <c r="G74" s="172"/>
      <c r="H74" s="172"/>
      <c r="I74" s="654"/>
      <c r="J74" s="172"/>
      <c r="K74" s="172"/>
      <c r="L74" s="820"/>
      <c r="M74" s="654"/>
      <c r="O74" s="562"/>
      <c r="P74" s="196"/>
      <c r="Q74" s="654"/>
      <c r="R74" s="654"/>
      <c r="S74" s="654"/>
      <c r="T74" s="654"/>
      <c r="U74" s="572"/>
      <c r="V74" s="572"/>
      <c r="X74" s="842" t="s">
        <v>59</v>
      </c>
      <c r="Y74" s="832"/>
      <c r="Z74" s="807"/>
      <c r="AC74" s="642"/>
    </row>
    <row r="75" spans="1:29" s="143" customFormat="1" ht="6.9" customHeight="1">
      <c r="A75" s="645"/>
      <c r="B75" s="174"/>
      <c r="C75" s="562"/>
      <c r="D75" s="128"/>
      <c r="E75" s="174"/>
      <c r="F75" s="172"/>
      <c r="G75" s="172"/>
      <c r="H75" s="172"/>
      <c r="I75" s="654"/>
      <c r="J75" s="172"/>
      <c r="K75" s="172"/>
      <c r="L75" s="820"/>
      <c r="M75" s="654"/>
      <c r="O75" s="562"/>
      <c r="P75" s="196"/>
      <c r="Q75" s="654"/>
      <c r="R75" s="654"/>
      <c r="S75" s="654"/>
      <c r="T75" s="654"/>
      <c r="U75" s="572"/>
      <c r="V75" s="572"/>
      <c r="Y75" s="145"/>
      <c r="Z75" s="807"/>
      <c r="AC75" s="642"/>
    </row>
    <row r="76" spans="1:29" s="143" customFormat="1" ht="18" customHeight="1">
      <c r="A76" s="645"/>
      <c r="B76" s="174"/>
      <c r="C76" s="563" t="s">
        <v>377</v>
      </c>
      <c r="D76" s="148" t="s">
        <v>1451</v>
      </c>
      <c r="E76" s="174"/>
      <c r="F76" s="172"/>
      <c r="G76" s="172"/>
      <c r="H76" s="172"/>
      <c r="I76" s="654"/>
      <c r="J76" s="172"/>
      <c r="K76" s="172"/>
      <c r="L76" s="820"/>
      <c r="M76" s="654"/>
      <c r="O76" s="562"/>
      <c r="P76" s="196"/>
      <c r="Q76" s="654"/>
      <c r="R76" s="253"/>
      <c r="S76" s="253"/>
      <c r="T76" s="654"/>
      <c r="U76" s="572"/>
      <c r="V76" s="572"/>
      <c r="X76" s="842">
        <v>20</v>
      </c>
      <c r="Y76" s="832"/>
      <c r="Z76" s="807"/>
      <c r="AC76" s="642"/>
    </row>
    <row r="77" spans="1:29" s="143" customFormat="1" ht="6.9" customHeight="1">
      <c r="A77" s="645"/>
      <c r="B77" s="174"/>
      <c r="C77" s="563"/>
      <c r="E77" s="174"/>
      <c r="F77" s="172"/>
      <c r="G77" s="172"/>
      <c r="H77" s="172"/>
      <c r="I77" s="654"/>
      <c r="J77" s="172"/>
      <c r="K77" s="172"/>
      <c r="L77" s="229"/>
      <c r="M77" s="820"/>
      <c r="P77" s="833"/>
      <c r="Q77" s="833"/>
      <c r="R77" s="5748"/>
      <c r="S77" s="5748"/>
      <c r="T77" s="833"/>
      <c r="U77" s="833"/>
      <c r="V77" s="833"/>
      <c r="X77" s="833"/>
      <c r="Y77" s="229"/>
      <c r="Z77" s="807"/>
      <c r="AC77" s="642"/>
    </row>
    <row r="78" spans="1:29" s="143" customFormat="1" ht="18" customHeight="1">
      <c r="A78" s="645"/>
      <c r="B78" s="174"/>
      <c r="C78" s="563" t="s">
        <v>719</v>
      </c>
      <c r="D78" s="181" t="s">
        <v>725</v>
      </c>
      <c r="E78" s="174"/>
      <c r="F78" s="172"/>
      <c r="G78" s="172"/>
      <c r="H78" s="172"/>
      <c r="I78" s="654"/>
      <c r="J78" s="172"/>
      <c r="K78" s="172"/>
      <c r="L78" s="820"/>
      <c r="M78" s="654"/>
      <c r="O78" s="562"/>
      <c r="P78" s="196"/>
      <c r="Q78" s="654"/>
      <c r="R78" s="253"/>
      <c r="S78" s="253"/>
      <c r="T78" s="654"/>
      <c r="U78" s="572"/>
      <c r="V78" s="572"/>
      <c r="X78" s="842" t="s">
        <v>60</v>
      </c>
      <c r="Y78" s="832"/>
      <c r="Z78" s="807"/>
      <c r="AC78" s="642"/>
    </row>
    <row r="79" spans="1:29" s="143" customFormat="1" ht="11.1" customHeight="1">
      <c r="A79" s="645"/>
      <c r="B79" s="174"/>
      <c r="C79" s="563"/>
      <c r="E79" s="174"/>
      <c r="F79" s="172"/>
      <c r="G79" s="172"/>
      <c r="H79" s="172"/>
      <c r="I79" s="654"/>
      <c r="J79" s="172"/>
      <c r="K79" s="172"/>
      <c r="L79" s="229"/>
      <c r="M79" s="820"/>
      <c r="P79" s="833"/>
      <c r="Q79" s="833"/>
      <c r="R79" s="5761" t="s">
        <v>378</v>
      </c>
      <c r="S79" s="5761"/>
      <c r="T79" s="833"/>
      <c r="U79" s="833"/>
      <c r="V79" s="833"/>
      <c r="W79" s="833"/>
      <c r="X79" s="229"/>
      <c r="Y79" s="833"/>
      <c r="Z79" s="807"/>
      <c r="AB79" s="642"/>
      <c r="AC79" s="642"/>
    </row>
    <row r="80" spans="1:29" s="143" customFormat="1" ht="11.1" customHeight="1">
      <c r="A80" s="645"/>
      <c r="B80" s="174"/>
      <c r="C80" s="562"/>
      <c r="D80" s="5817"/>
      <c r="E80" s="5818"/>
      <c r="F80" s="5818"/>
      <c r="G80" s="5818"/>
      <c r="H80" s="5818"/>
      <c r="I80" s="5818"/>
      <c r="J80" s="5818"/>
      <c r="K80" s="5818"/>
      <c r="L80" s="5818"/>
      <c r="M80" s="5818"/>
      <c r="N80" s="5818"/>
      <c r="O80" s="5818"/>
      <c r="P80" s="5818"/>
      <c r="Q80" s="5818"/>
      <c r="R80" s="5818"/>
      <c r="S80" s="5819"/>
      <c r="T80" s="833"/>
      <c r="U80" s="833"/>
      <c r="V80" s="833"/>
      <c r="W80" s="833"/>
      <c r="X80" s="833"/>
      <c r="Z80" s="807"/>
      <c r="AB80" s="642"/>
      <c r="AC80" s="642"/>
    </row>
    <row r="81" spans="1:29" s="143" customFormat="1" ht="11.1" customHeight="1">
      <c r="A81" s="645"/>
      <c r="B81" s="174"/>
      <c r="C81" s="562"/>
      <c r="D81" s="5820"/>
      <c r="E81" s="5821"/>
      <c r="F81" s="5821"/>
      <c r="G81" s="5821"/>
      <c r="H81" s="5821"/>
      <c r="I81" s="5821"/>
      <c r="J81" s="5821"/>
      <c r="K81" s="5821"/>
      <c r="L81" s="5821"/>
      <c r="M81" s="5821"/>
      <c r="N81" s="5821"/>
      <c r="O81" s="5821"/>
      <c r="P81" s="5821"/>
      <c r="Q81" s="5821"/>
      <c r="R81" s="5821"/>
      <c r="S81" s="5822"/>
      <c r="T81" s="833"/>
      <c r="U81" s="833"/>
      <c r="V81" s="833"/>
      <c r="W81" s="833"/>
      <c r="X81" s="833"/>
      <c r="Y81" s="833"/>
      <c r="Z81" s="807"/>
      <c r="AB81" s="642"/>
      <c r="AC81" s="642"/>
    </row>
    <row r="82" spans="1:29" s="143" customFormat="1" ht="11.1" customHeight="1">
      <c r="A82" s="645"/>
      <c r="B82" s="174"/>
      <c r="C82" s="562"/>
      <c r="D82" s="5823"/>
      <c r="E82" s="5824"/>
      <c r="F82" s="5824"/>
      <c r="G82" s="5824"/>
      <c r="H82" s="5824"/>
      <c r="I82" s="5824"/>
      <c r="J82" s="5824"/>
      <c r="K82" s="5824"/>
      <c r="L82" s="5824"/>
      <c r="M82" s="5824"/>
      <c r="N82" s="5824"/>
      <c r="O82" s="5824"/>
      <c r="P82" s="5824"/>
      <c r="Q82" s="5824"/>
      <c r="R82" s="5824"/>
      <c r="S82" s="5825"/>
      <c r="T82" s="654"/>
      <c r="U82" s="572"/>
      <c r="V82" s="572"/>
      <c r="W82" s="572"/>
      <c r="X82" s="572"/>
      <c r="Z82" s="807"/>
      <c r="AB82" s="642"/>
      <c r="AC82" s="642"/>
    </row>
    <row r="83" spans="1:29" ht="8.1" customHeight="1" thickBot="1">
      <c r="A83" s="1151"/>
      <c r="B83" s="1166"/>
      <c r="C83" s="1152"/>
      <c r="D83" s="1152"/>
      <c r="E83" s="1152"/>
      <c r="F83" s="1152"/>
      <c r="G83" s="1152"/>
      <c r="H83" s="1152"/>
      <c r="I83" s="1152"/>
      <c r="J83" s="1152"/>
      <c r="K83" s="1152"/>
      <c r="L83" s="1152"/>
      <c r="M83" s="1152"/>
      <c r="N83" s="1152"/>
      <c r="O83" s="1152"/>
      <c r="P83" s="1152"/>
      <c r="Q83" s="1681"/>
      <c r="R83" s="1152"/>
      <c r="S83" s="1152"/>
      <c r="T83" s="1152"/>
      <c r="U83" s="1152"/>
      <c r="V83" s="1152"/>
      <c r="W83" s="1152"/>
      <c r="X83" s="1152"/>
      <c r="Y83" s="1152"/>
      <c r="Z83" s="857"/>
    </row>
    <row r="84" spans="1:29" ht="18" customHeight="1">
      <c r="A84" s="4720">
        <f>'Soalan 9(ms19-23)'!A466:AC466+1</f>
        <v>24</v>
      </c>
      <c r="B84" s="4720"/>
      <c r="C84" s="4720"/>
      <c r="D84" s="4720"/>
      <c r="E84" s="4720"/>
      <c r="F84" s="4720"/>
      <c r="G84" s="4720"/>
      <c r="H84" s="4720"/>
      <c r="I84" s="4720"/>
      <c r="J84" s="4720"/>
      <c r="K84" s="4720"/>
      <c r="L84" s="4720"/>
      <c r="M84" s="4720"/>
      <c r="N84" s="4720"/>
      <c r="O84" s="4720"/>
      <c r="P84" s="4720"/>
      <c r="Q84" s="4720"/>
      <c r="R84" s="4720"/>
      <c r="S84" s="4720"/>
      <c r="T84" s="4720"/>
      <c r="U84" s="4720"/>
      <c r="V84" s="4720"/>
      <c r="W84" s="4720"/>
      <c r="X84" s="4720"/>
      <c r="Y84" s="4720"/>
      <c r="Z84" s="4720"/>
    </row>
    <row r="85" spans="1:29" ht="8.1" customHeight="1"/>
  </sheetData>
  <sheetProtection selectLockedCells="1" selectUnlockedCells="1"/>
  <mergeCells count="40">
    <mergeCell ref="A84:Z84"/>
    <mergeCell ref="D80:S82"/>
    <mergeCell ref="R77:S77"/>
    <mergeCell ref="G37:G38"/>
    <mergeCell ref="Q37:Q38"/>
    <mergeCell ref="R37:Y38"/>
    <mergeCell ref="H37:O38"/>
    <mergeCell ref="X45:Y45"/>
    <mergeCell ref="D50:S50"/>
    <mergeCell ref="K12:K13"/>
    <mergeCell ref="K15:K16"/>
    <mergeCell ref="K8:K9"/>
    <mergeCell ref="L5:P5"/>
    <mergeCell ref="L6:P6"/>
    <mergeCell ref="L8:P9"/>
    <mergeCell ref="L12:P13"/>
    <mergeCell ref="L15:P16"/>
    <mergeCell ref="O7:P7"/>
    <mergeCell ref="H36:N36"/>
    <mergeCell ref="H35:N35"/>
    <mergeCell ref="R36:X36"/>
    <mergeCell ref="R35:X35"/>
    <mergeCell ref="R19:R20"/>
    <mergeCell ref="R24:R25"/>
    <mergeCell ref="L19:P20"/>
    <mergeCell ref="L24:P25"/>
    <mergeCell ref="S19:Y20"/>
    <mergeCell ref="S24:Y25"/>
    <mergeCell ref="K19:K20"/>
    <mergeCell ref="K24:K25"/>
    <mergeCell ref="X7:Y7"/>
    <mergeCell ref="S6:Y6"/>
    <mergeCell ref="S5:Y5"/>
    <mergeCell ref="R79:S79"/>
    <mergeCell ref="S8:Y9"/>
    <mergeCell ref="R8:R9"/>
    <mergeCell ref="R12:R13"/>
    <mergeCell ref="R15:R16"/>
    <mergeCell ref="S12:Y13"/>
    <mergeCell ref="S15:Y16"/>
  </mergeCells>
  <printOptions horizontalCentered="1"/>
  <pageMargins left="0" right="0" top="0.43307086614173229" bottom="0" header="0" footer="0"/>
  <pageSetup paperSize="9" scale="80" firstPageNumber="0" orientation="portrait" useFirstPageNumber="1"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AQ284"/>
  <sheetViews>
    <sheetView showGridLines="0" view="pageBreakPreview" topLeftCell="H248" zoomScale="99" zoomScaleNormal="170" zoomScaleSheetLayoutView="99" workbookViewId="0">
      <selection activeCell="AU35" sqref="AU35"/>
    </sheetView>
  </sheetViews>
  <sheetFormatPr defaultColWidth="9.109375" defaultRowHeight="10.199999999999999"/>
  <cols>
    <col min="1" max="1" width="1.44140625" style="1" customWidth="1"/>
    <col min="2" max="2" width="4.88671875" style="849" customWidth="1"/>
    <col min="3" max="3" width="5.6640625" style="849" customWidth="1"/>
    <col min="4" max="5" width="3.109375" style="849" customWidth="1"/>
    <col min="6" max="6" width="3.6640625" style="849" customWidth="1"/>
    <col min="7" max="7" width="8.33203125" style="1" customWidth="1"/>
    <col min="8" max="8" width="4.44140625" style="849" customWidth="1"/>
    <col min="9" max="9" width="13.44140625" style="849" customWidth="1"/>
    <col min="10" max="10" width="11.6640625" style="1" customWidth="1"/>
    <col min="11" max="11" width="4.109375" style="9" customWidth="1"/>
    <col min="12" max="17" width="4.33203125" style="9" customWidth="1"/>
    <col min="18" max="18" width="2.33203125" style="9" customWidth="1"/>
    <col min="19" max="19" width="4.33203125" style="9" customWidth="1"/>
    <col min="20" max="21" width="4.33203125" style="1" customWidth="1"/>
    <col min="22" max="23" width="4.33203125" style="9" customWidth="1"/>
    <col min="24" max="25" width="4.33203125" style="1" customWidth="1"/>
    <col min="26" max="26" width="3.5546875" style="1" customWidth="1"/>
    <col min="27" max="27" width="9.6640625" style="1" customWidth="1"/>
    <col min="28" max="16384" width="9.109375" style="1"/>
  </cols>
  <sheetData>
    <row r="1" spans="1:43" s="55" customFormat="1" ht="4.5" customHeight="1">
      <c r="A1" s="1256"/>
      <c r="B1" s="1257"/>
      <c r="C1" s="1258"/>
      <c r="D1" s="1258"/>
      <c r="E1" s="1258"/>
      <c r="F1" s="1258"/>
      <c r="G1" s="1259"/>
      <c r="H1" s="1260"/>
      <c r="I1" s="1260"/>
      <c r="J1" s="1259"/>
      <c r="K1" s="1172"/>
      <c r="L1" s="1172"/>
      <c r="M1" s="1172"/>
      <c r="N1" s="1172"/>
      <c r="O1" s="1172"/>
      <c r="P1" s="1172"/>
      <c r="Q1" s="1172"/>
      <c r="R1" s="1172"/>
      <c r="S1" s="1172"/>
      <c r="T1" s="1261"/>
      <c r="U1" s="1261"/>
      <c r="V1" s="1172"/>
      <c r="W1" s="1172"/>
      <c r="X1" s="1261"/>
      <c r="Y1" s="1262"/>
    </row>
    <row r="2" spans="1:43" customFormat="1" ht="20.399999999999999" customHeight="1">
      <c r="A2" s="1128"/>
      <c r="B2" s="124"/>
      <c r="C2" s="124"/>
      <c r="D2" s="124"/>
      <c r="E2" s="124"/>
      <c r="F2" s="124"/>
      <c r="G2" s="57"/>
      <c r="H2" s="124"/>
      <c r="I2" s="851"/>
      <c r="J2" s="125"/>
      <c r="K2" s="30"/>
      <c r="L2" s="30"/>
      <c r="M2" s="30"/>
      <c r="N2" s="30"/>
      <c r="O2" s="30"/>
      <c r="P2" s="30"/>
      <c r="Q2" s="30"/>
      <c r="R2" s="30"/>
      <c r="S2" s="30"/>
      <c r="T2" s="30"/>
      <c r="U2" s="30"/>
      <c r="V2" s="30"/>
      <c r="W2" s="30"/>
      <c r="X2" s="845"/>
      <c r="Y2" s="1129"/>
      <c r="Z2" s="63"/>
      <c r="AA2" s="63"/>
      <c r="AB2" s="63"/>
      <c r="AC2" s="63"/>
      <c r="AD2" s="63"/>
      <c r="AE2" s="63"/>
      <c r="AF2" s="63"/>
      <c r="AG2" s="63"/>
      <c r="AH2" s="63"/>
      <c r="AI2" s="63"/>
      <c r="AJ2" s="63"/>
      <c r="AK2" s="63"/>
      <c r="AL2" s="63"/>
      <c r="AM2" s="63"/>
      <c r="AN2" s="63"/>
      <c r="AO2" s="63"/>
      <c r="AP2" s="63"/>
      <c r="AQ2" s="63"/>
    </row>
    <row r="3" spans="1:43" customFormat="1" ht="13.5" customHeight="1">
      <c r="A3" s="1263"/>
      <c r="B3" s="122"/>
      <c r="C3" s="122"/>
      <c r="D3" s="278" t="s">
        <v>1533</v>
      </c>
      <c r="E3" s="278"/>
      <c r="F3" s="1287"/>
      <c r="G3" s="1287"/>
      <c r="H3" s="1287"/>
      <c r="I3" s="1287"/>
      <c r="J3" s="1287"/>
      <c r="K3" s="1287"/>
      <c r="L3" s="1287"/>
      <c r="M3" s="1287"/>
      <c r="N3" s="1287"/>
      <c r="O3" s="1287"/>
      <c r="P3" s="1287"/>
      <c r="Q3" s="1287"/>
      <c r="R3" s="1287"/>
      <c r="S3" s="1287"/>
      <c r="T3" s="31"/>
      <c r="U3" s="31"/>
      <c r="V3" s="32"/>
      <c r="W3" s="32"/>
      <c r="X3" s="31"/>
      <c r="Y3" s="1127"/>
    </row>
    <row r="4" spans="1:43" customFormat="1" ht="13.5" customHeight="1">
      <c r="A4" s="1263"/>
      <c r="B4" s="122"/>
      <c r="C4" s="122"/>
      <c r="D4" s="1168" t="s">
        <v>96</v>
      </c>
      <c r="E4" s="1168"/>
      <c r="F4" s="843"/>
      <c r="G4" s="843"/>
      <c r="H4" s="843"/>
      <c r="I4" s="843"/>
      <c r="J4" s="843"/>
      <c r="K4" s="843"/>
      <c r="L4" s="843"/>
      <c r="M4" s="843"/>
      <c r="N4" s="843"/>
      <c r="O4" s="843"/>
      <c r="P4" s="843"/>
      <c r="Q4" s="843"/>
      <c r="R4" s="32"/>
      <c r="S4" s="32"/>
      <c r="T4" s="31"/>
      <c r="U4" s="31"/>
      <c r="V4" s="32"/>
      <c r="W4" s="32"/>
      <c r="X4" s="31"/>
      <c r="Y4" s="1127"/>
    </row>
    <row r="5" spans="1:43" customFormat="1" ht="12" customHeight="1">
      <c r="A5" s="1263"/>
      <c r="B5" s="122"/>
      <c r="C5" s="122"/>
      <c r="F5" s="844"/>
      <c r="H5" s="852"/>
      <c r="I5" s="852"/>
      <c r="K5" s="32"/>
      <c r="L5" s="32"/>
      <c r="M5" s="32"/>
      <c r="N5" s="32"/>
      <c r="O5" s="32"/>
      <c r="P5" s="32"/>
      <c r="Q5" s="32"/>
      <c r="R5" s="32"/>
      <c r="S5" s="32"/>
      <c r="T5" s="31"/>
      <c r="U5" s="31"/>
      <c r="V5" s="32"/>
      <c r="W5" s="32"/>
      <c r="X5" s="31"/>
      <c r="Y5" s="1127"/>
    </row>
    <row r="6" spans="1:43" customFormat="1" ht="12" customHeight="1">
      <c r="A6" s="1263"/>
      <c r="B6" s="122"/>
      <c r="C6" s="122"/>
      <c r="D6" s="122"/>
      <c r="E6" s="122"/>
      <c r="F6" s="122"/>
      <c r="G6" s="28"/>
      <c r="H6" s="122"/>
      <c r="I6" s="850"/>
      <c r="J6" s="126"/>
      <c r="K6" s="32"/>
      <c r="L6" s="32"/>
      <c r="M6" s="32"/>
      <c r="N6" s="32"/>
      <c r="O6" s="32"/>
      <c r="P6" s="32"/>
      <c r="Q6" s="32"/>
      <c r="R6" s="32"/>
      <c r="S6" s="32"/>
      <c r="T6" s="31"/>
      <c r="U6" s="31"/>
      <c r="V6" s="32"/>
      <c r="W6" s="32"/>
      <c r="X6" s="31"/>
      <c r="Y6" s="1127"/>
    </row>
    <row r="7" spans="1:43" s="143" customFormat="1" ht="11.25" customHeight="1">
      <c r="A7" s="1021"/>
      <c r="B7" s="559"/>
      <c r="C7" s="559"/>
      <c r="D7" s="559"/>
      <c r="E7" s="1582"/>
      <c r="F7" s="559"/>
      <c r="H7" s="559"/>
      <c r="I7" s="559"/>
      <c r="K7" s="654"/>
      <c r="L7" s="654"/>
      <c r="M7" s="654"/>
      <c r="N7" s="654"/>
      <c r="O7" s="654"/>
      <c r="P7" s="654"/>
      <c r="Q7" s="654"/>
      <c r="R7" s="654"/>
      <c r="S7" s="654"/>
      <c r="T7" s="181"/>
      <c r="U7" s="181"/>
      <c r="V7" s="654"/>
      <c r="W7" s="654"/>
      <c r="X7" s="181"/>
      <c r="Y7" s="1111"/>
    </row>
    <row r="8" spans="1:43" s="143" customFormat="1" ht="11.25" customHeight="1">
      <c r="A8" s="1021"/>
      <c r="B8" s="559"/>
      <c r="C8" s="559"/>
      <c r="D8" s="559"/>
      <c r="E8" s="1582"/>
      <c r="F8" s="559"/>
      <c r="H8" s="559"/>
      <c r="I8" s="559"/>
      <c r="K8" s="182"/>
      <c r="L8" s="5676" t="s">
        <v>1452</v>
      </c>
      <c r="M8" s="5676"/>
      <c r="N8" s="5676"/>
      <c r="O8" s="5676"/>
      <c r="P8" s="5676"/>
      <c r="Q8" s="5676"/>
      <c r="R8" s="182"/>
      <c r="S8" s="5638" t="s">
        <v>701</v>
      </c>
      <c r="T8" s="5638"/>
      <c r="U8" s="5638"/>
      <c r="V8" s="5638"/>
      <c r="W8" s="5638"/>
      <c r="X8" s="5638"/>
      <c r="Y8" s="1111"/>
      <c r="AB8" s="171"/>
    </row>
    <row r="9" spans="1:43" s="143" customFormat="1" ht="11.25" customHeight="1">
      <c r="A9" s="1021"/>
      <c r="B9" s="847">
        <v>12.1</v>
      </c>
      <c r="C9" s="235" t="s">
        <v>99</v>
      </c>
      <c r="D9" s="235"/>
      <c r="E9" s="235"/>
      <c r="F9" s="235"/>
      <c r="G9" s="172"/>
      <c r="H9" s="173"/>
      <c r="I9" s="173"/>
      <c r="J9" s="172"/>
      <c r="K9" s="230"/>
      <c r="L9" s="5676" t="s">
        <v>1453</v>
      </c>
      <c r="M9" s="5676"/>
      <c r="N9" s="5676"/>
      <c r="O9" s="5676"/>
      <c r="P9" s="5676"/>
      <c r="Q9" s="5676"/>
      <c r="R9" s="230"/>
      <c r="S9" s="5534" t="s">
        <v>32</v>
      </c>
      <c r="T9" s="5534"/>
      <c r="U9" s="5534"/>
      <c r="V9" s="5534"/>
      <c r="W9" s="5534"/>
      <c r="X9" s="5534"/>
      <c r="Y9" s="1111"/>
    </row>
    <row r="10" spans="1:43" s="143" customFormat="1" ht="11.25" customHeight="1">
      <c r="A10" s="1021"/>
      <c r="B10" s="173"/>
      <c r="C10" s="237" t="s">
        <v>100</v>
      </c>
      <c r="D10" s="237"/>
      <c r="E10" s="1581"/>
      <c r="F10" s="237"/>
      <c r="G10" s="172"/>
      <c r="H10" s="173"/>
      <c r="I10" s="173"/>
      <c r="J10" s="172"/>
      <c r="K10" s="230"/>
      <c r="L10" s="5877"/>
      <c r="M10" s="5877"/>
      <c r="N10" s="5877"/>
      <c r="O10" s="5877"/>
      <c r="P10" s="5877"/>
      <c r="Q10" s="5877"/>
      <c r="R10" s="230"/>
      <c r="U10" s="701"/>
      <c r="V10" s="182"/>
      <c r="W10" s="182"/>
      <c r="Y10" s="1111"/>
    </row>
    <row r="11" spans="1:43" s="143" customFormat="1" ht="11.25" customHeight="1">
      <c r="A11" s="1021"/>
      <c r="B11" s="173"/>
      <c r="C11" s="237"/>
      <c r="D11" s="237"/>
      <c r="E11" s="1581"/>
      <c r="F11" s="237"/>
      <c r="G11" s="172"/>
      <c r="H11" s="173"/>
      <c r="I11" s="173"/>
      <c r="J11" s="172"/>
      <c r="K11" s="230"/>
      <c r="M11" s="230"/>
      <c r="N11" s="230"/>
      <c r="O11" s="230"/>
      <c r="P11" s="5876">
        <v>1201</v>
      </c>
      <c r="Q11" s="5876"/>
      <c r="R11" s="230"/>
      <c r="U11" s="170"/>
      <c r="V11" s="182"/>
      <c r="W11" s="5876">
        <v>1202</v>
      </c>
      <c r="X11" s="5876"/>
      <c r="Y11" s="1111"/>
    </row>
    <row r="12" spans="1:43" s="143" customFormat="1" ht="11.25" customHeight="1">
      <c r="A12" s="1021"/>
      <c r="B12" s="559"/>
      <c r="C12" s="263" t="s">
        <v>741</v>
      </c>
      <c r="D12" s="235" t="s">
        <v>12</v>
      </c>
      <c r="E12" s="235"/>
      <c r="F12" s="235"/>
      <c r="H12" s="559"/>
      <c r="I12" s="173"/>
      <c r="J12" s="172"/>
      <c r="K12" s="5637" t="s">
        <v>36</v>
      </c>
      <c r="L12" s="5865">
        <f>L15+L18</f>
        <v>0</v>
      </c>
      <c r="M12" s="5866"/>
      <c r="N12" s="5866"/>
      <c r="O12" s="5866"/>
      <c r="P12" s="5866"/>
      <c r="Q12" s="5867"/>
      <c r="R12" s="1031"/>
      <c r="S12" s="5865">
        <f>S15+S18</f>
        <v>0</v>
      </c>
      <c r="T12" s="5866"/>
      <c r="U12" s="5866"/>
      <c r="V12" s="5866"/>
      <c r="W12" s="5866"/>
      <c r="X12" s="5867"/>
      <c r="Y12" s="1111"/>
      <c r="AA12" s="5856"/>
    </row>
    <row r="13" spans="1:43" s="143" customFormat="1" ht="11.25" customHeight="1">
      <c r="A13" s="1021"/>
      <c r="B13" s="559"/>
      <c r="C13" s="559"/>
      <c r="D13" s="237" t="s">
        <v>13</v>
      </c>
      <c r="E13" s="1581"/>
      <c r="F13" s="237"/>
      <c r="H13" s="559"/>
      <c r="I13" s="173"/>
      <c r="J13" s="172"/>
      <c r="K13" s="5638"/>
      <c r="L13" s="5868"/>
      <c r="M13" s="5869"/>
      <c r="N13" s="5869"/>
      <c r="O13" s="5869"/>
      <c r="P13" s="5869"/>
      <c r="Q13" s="5870"/>
      <c r="R13" s="1031"/>
      <c r="S13" s="5868"/>
      <c r="T13" s="5869"/>
      <c r="U13" s="5869"/>
      <c r="V13" s="5869"/>
      <c r="W13" s="5869"/>
      <c r="X13" s="5870"/>
      <c r="Y13" s="1111"/>
      <c r="AA13" s="5856"/>
    </row>
    <row r="14" spans="1:43" s="143" customFormat="1" ht="11.25" customHeight="1">
      <c r="A14" s="1021"/>
      <c r="B14" s="1563"/>
      <c r="C14" s="1563"/>
      <c r="D14" s="1562"/>
      <c r="E14" s="1581"/>
      <c r="F14" s="1562"/>
      <c r="H14" s="1563"/>
      <c r="I14" s="173"/>
      <c r="J14" s="172"/>
      <c r="K14" s="1561"/>
      <c r="L14" s="2801"/>
      <c r="M14" s="2803"/>
      <c r="N14" s="2803"/>
      <c r="O14" s="2803"/>
      <c r="P14" s="5875"/>
      <c r="Q14" s="5875"/>
      <c r="R14" s="1561"/>
      <c r="S14" s="2801"/>
      <c r="T14" s="2801"/>
      <c r="U14" s="2802"/>
      <c r="V14" s="2803"/>
      <c r="W14" s="5875"/>
      <c r="X14" s="5875"/>
      <c r="Y14" s="1111"/>
      <c r="AA14" s="5021"/>
    </row>
    <row r="15" spans="1:43" s="143" customFormat="1" ht="11.25" customHeight="1">
      <c r="A15" s="1021"/>
      <c r="B15" s="1563"/>
      <c r="C15" s="1563"/>
      <c r="D15" s="235" t="s">
        <v>414</v>
      </c>
      <c r="E15" s="235" t="s">
        <v>1610</v>
      </c>
      <c r="F15" s="235"/>
      <c r="H15" s="1563"/>
      <c r="I15" s="173"/>
      <c r="J15" s="172"/>
      <c r="K15" s="5637" t="s">
        <v>79</v>
      </c>
      <c r="L15" s="5871"/>
      <c r="M15" s="5872"/>
      <c r="N15" s="5872"/>
      <c r="O15" s="5872"/>
      <c r="P15" s="5872"/>
      <c r="Q15" s="5873"/>
      <c r="R15" s="1031"/>
      <c r="S15" s="5871"/>
      <c r="T15" s="5872"/>
      <c r="U15" s="5872"/>
      <c r="V15" s="5872"/>
      <c r="W15" s="5872"/>
      <c r="X15" s="5873"/>
      <c r="Y15" s="1111"/>
      <c r="AA15" s="5021"/>
    </row>
    <row r="16" spans="1:43" s="143" customFormat="1" ht="11.25" customHeight="1">
      <c r="A16" s="1021"/>
      <c r="B16" s="1563"/>
      <c r="C16" s="1563"/>
      <c r="D16" s="1562"/>
      <c r="E16" s="1581" t="s">
        <v>1611</v>
      </c>
      <c r="F16" s="1562"/>
      <c r="H16" s="1563"/>
      <c r="I16" s="173"/>
      <c r="J16" s="172"/>
      <c r="K16" s="5638"/>
      <c r="L16" s="5851"/>
      <c r="M16" s="5861"/>
      <c r="N16" s="5861"/>
      <c r="O16" s="5861"/>
      <c r="P16" s="5861"/>
      <c r="Q16" s="5874"/>
      <c r="R16" s="1031"/>
      <c r="S16" s="5851"/>
      <c r="T16" s="5861"/>
      <c r="U16" s="5861"/>
      <c r="V16" s="5861"/>
      <c r="W16" s="5861"/>
      <c r="X16" s="5874"/>
      <c r="Y16" s="1111"/>
    </row>
    <row r="17" spans="1:27" s="143" customFormat="1" ht="11.25" customHeight="1">
      <c r="A17" s="1021"/>
      <c r="B17" s="1563"/>
      <c r="C17" s="1563"/>
      <c r="D17" s="1562"/>
      <c r="E17" s="1581"/>
      <c r="F17" s="1562"/>
      <c r="H17" s="1563"/>
      <c r="I17" s="173"/>
      <c r="J17" s="172"/>
      <c r="K17" s="1560"/>
      <c r="L17" s="2804"/>
      <c r="M17" s="2804"/>
      <c r="N17" s="2804"/>
      <c r="O17" s="2804"/>
      <c r="P17" s="2804"/>
      <c r="Q17" s="2804"/>
      <c r="R17" s="1031"/>
      <c r="S17" s="2804"/>
      <c r="T17" s="2804"/>
      <c r="U17" s="2804"/>
      <c r="V17" s="2804"/>
      <c r="W17" s="2804"/>
      <c r="X17" s="2804"/>
      <c r="Y17" s="1111"/>
    </row>
    <row r="18" spans="1:27" s="143" customFormat="1" ht="11.25" customHeight="1">
      <c r="A18" s="1021"/>
      <c r="B18" s="1563"/>
      <c r="C18" s="1563"/>
      <c r="D18" s="235" t="s">
        <v>30</v>
      </c>
      <c r="E18" s="235" t="s">
        <v>1612</v>
      </c>
      <c r="F18" s="235"/>
      <c r="H18" s="1563"/>
      <c r="I18" s="173"/>
      <c r="J18" s="172"/>
      <c r="K18" s="5637" t="s">
        <v>80</v>
      </c>
      <c r="L18" s="5871"/>
      <c r="M18" s="5872"/>
      <c r="N18" s="5872"/>
      <c r="O18" s="5872"/>
      <c r="P18" s="5872"/>
      <c r="Q18" s="5873"/>
      <c r="R18" s="1031"/>
      <c r="S18" s="5871"/>
      <c r="T18" s="5872"/>
      <c r="U18" s="5872"/>
      <c r="V18" s="5872"/>
      <c r="W18" s="5872"/>
      <c r="X18" s="5873"/>
      <c r="Y18" s="1111"/>
    </row>
    <row r="19" spans="1:27" s="143" customFormat="1" ht="11.25" customHeight="1">
      <c r="A19" s="1021"/>
      <c r="B19" s="1563"/>
      <c r="C19" s="1563"/>
      <c r="D19" s="1562"/>
      <c r="E19" s="1581" t="s">
        <v>1613</v>
      </c>
      <c r="F19" s="1562"/>
      <c r="H19" s="1563"/>
      <c r="I19" s="173"/>
      <c r="J19" s="172"/>
      <c r="K19" s="5638"/>
      <c r="L19" s="5851"/>
      <c r="M19" s="5861"/>
      <c r="N19" s="5861"/>
      <c r="O19" s="5861"/>
      <c r="P19" s="5861"/>
      <c r="Q19" s="5874"/>
      <c r="R19" s="1031"/>
      <c r="S19" s="5851"/>
      <c r="T19" s="5861"/>
      <c r="U19" s="5861"/>
      <c r="V19" s="5861"/>
      <c r="W19" s="5861"/>
      <c r="X19" s="5874"/>
      <c r="Y19" s="1111"/>
    </row>
    <row r="20" spans="1:27" s="143" customFormat="1" ht="11.25" customHeight="1">
      <c r="A20" s="1021"/>
      <c r="B20" s="1563"/>
      <c r="C20" s="1563"/>
      <c r="D20" s="1562"/>
      <c r="E20" s="1581"/>
      <c r="F20" s="1562"/>
      <c r="H20" s="1563"/>
      <c r="I20" s="173"/>
      <c r="J20" s="172"/>
      <c r="K20" s="1560"/>
      <c r="L20" s="2804"/>
      <c r="M20" s="2804"/>
      <c r="N20" s="2804"/>
      <c r="O20" s="2804"/>
      <c r="P20" s="2804"/>
      <c r="Q20" s="2804"/>
      <c r="R20" s="1031"/>
      <c r="S20" s="2804"/>
      <c r="T20" s="2804"/>
      <c r="U20" s="2804"/>
      <c r="V20" s="2804"/>
      <c r="W20" s="2804"/>
      <c r="X20" s="2804"/>
      <c r="Y20" s="1111"/>
    </row>
    <row r="21" spans="1:27" s="143" customFormat="1" ht="11.25" customHeight="1">
      <c r="A21" s="1021"/>
      <c r="B21" s="559"/>
      <c r="C21" s="559"/>
      <c r="D21" s="237"/>
      <c r="E21" s="1581"/>
      <c r="F21" s="237"/>
      <c r="H21" s="559"/>
      <c r="I21" s="173"/>
      <c r="J21" s="172"/>
      <c r="K21" s="229"/>
      <c r="L21" s="2805"/>
      <c r="M21" s="2805"/>
      <c r="N21" s="2805"/>
      <c r="O21" s="2805"/>
      <c r="P21" s="2805"/>
      <c r="Q21" s="2805"/>
      <c r="R21" s="229"/>
      <c r="S21" s="2805"/>
      <c r="T21" s="2806"/>
      <c r="U21" s="2806"/>
      <c r="V21" s="2803"/>
      <c r="W21" s="2803"/>
      <c r="X21" s="2806"/>
      <c r="Y21" s="1111"/>
    </row>
    <row r="22" spans="1:27" s="143" customFormat="1" ht="11.25" customHeight="1">
      <c r="A22" s="1021"/>
      <c r="B22" s="559"/>
      <c r="C22" s="263" t="s">
        <v>742</v>
      </c>
      <c r="D22" s="235" t="s">
        <v>735</v>
      </c>
      <c r="E22" s="235"/>
      <c r="F22" s="235"/>
      <c r="H22" s="559"/>
      <c r="I22" s="173"/>
      <c r="J22" s="172"/>
      <c r="K22" s="5647" t="s">
        <v>37</v>
      </c>
      <c r="L22" s="5865">
        <f>L25+L29</f>
        <v>0</v>
      </c>
      <c r="M22" s="5866"/>
      <c r="N22" s="5866"/>
      <c r="O22" s="5866"/>
      <c r="P22" s="5866"/>
      <c r="Q22" s="5867"/>
      <c r="R22" s="583"/>
      <c r="S22" s="5865">
        <f>S25+S29</f>
        <v>0</v>
      </c>
      <c r="T22" s="5866"/>
      <c r="U22" s="5866"/>
      <c r="V22" s="5866"/>
      <c r="W22" s="5866"/>
      <c r="X22" s="5867"/>
      <c r="Y22" s="1111"/>
      <c r="AA22" s="5856"/>
    </row>
    <row r="23" spans="1:27" s="143" customFormat="1" ht="11.25" customHeight="1">
      <c r="A23" s="1021"/>
      <c r="B23" s="559"/>
      <c r="C23" s="559"/>
      <c r="D23" s="237" t="s">
        <v>736</v>
      </c>
      <c r="E23" s="1581"/>
      <c r="F23" s="237"/>
      <c r="H23" s="559"/>
      <c r="I23" s="173"/>
      <c r="J23" s="172"/>
      <c r="K23" s="5855"/>
      <c r="L23" s="5868"/>
      <c r="M23" s="5869"/>
      <c r="N23" s="5869"/>
      <c r="O23" s="5869"/>
      <c r="P23" s="5869"/>
      <c r="Q23" s="5870"/>
      <c r="R23" s="229"/>
      <c r="S23" s="5868"/>
      <c r="T23" s="5869"/>
      <c r="U23" s="5869"/>
      <c r="V23" s="5869"/>
      <c r="W23" s="5869"/>
      <c r="X23" s="5870"/>
      <c r="Y23" s="1111"/>
      <c r="AA23" s="5856"/>
    </row>
    <row r="24" spans="1:27" s="143" customFormat="1" ht="11.25" customHeight="1">
      <c r="A24" s="1021"/>
      <c r="B24" s="559"/>
      <c r="C24" s="559"/>
      <c r="D24" s="263"/>
      <c r="E24" s="1576"/>
      <c r="F24" s="263"/>
      <c r="G24" s="174"/>
      <c r="H24" s="237"/>
      <c r="I24" s="173"/>
      <c r="J24" s="172"/>
      <c r="L24" s="2801"/>
      <c r="M24" s="2801"/>
      <c r="N24" s="2805"/>
      <c r="O24" s="2805"/>
      <c r="P24" s="2805"/>
      <c r="Q24" s="2805"/>
      <c r="R24" s="229"/>
      <c r="S24" s="2805"/>
      <c r="T24" s="2806"/>
      <c r="U24" s="2801"/>
      <c r="V24" s="2801"/>
      <c r="W24" s="2801"/>
      <c r="X24" s="2801"/>
      <c r="Y24" s="1111"/>
      <c r="AA24" s="4589"/>
    </row>
    <row r="25" spans="1:27" s="143" customFormat="1" ht="11.25" customHeight="1">
      <c r="A25" s="1021"/>
      <c r="B25" s="559"/>
      <c r="C25" s="263"/>
      <c r="D25" s="235" t="s">
        <v>1454</v>
      </c>
      <c r="E25" s="235"/>
      <c r="F25" s="235"/>
      <c r="H25" s="559"/>
      <c r="I25" s="173"/>
      <c r="J25" s="172"/>
      <c r="K25" s="5647" t="s">
        <v>49</v>
      </c>
      <c r="L25" s="5871"/>
      <c r="M25" s="5872"/>
      <c r="N25" s="5872"/>
      <c r="O25" s="5872"/>
      <c r="P25" s="5872"/>
      <c r="Q25" s="5873"/>
      <c r="R25" s="1264"/>
      <c r="S25" s="5912"/>
      <c r="T25" s="5872"/>
      <c r="U25" s="5872"/>
      <c r="V25" s="5872"/>
      <c r="W25" s="5872"/>
      <c r="X25" s="5873"/>
      <c r="Y25" s="1111"/>
      <c r="AA25" s="4589"/>
    </row>
    <row r="26" spans="1:27" s="143" customFormat="1" ht="11.25" customHeight="1">
      <c r="A26" s="1021"/>
      <c r="B26" s="559"/>
      <c r="C26" s="559"/>
      <c r="E26" s="148" t="s">
        <v>1455</v>
      </c>
      <c r="F26" s="148"/>
      <c r="H26" s="559"/>
      <c r="I26" s="173"/>
      <c r="J26" s="172"/>
      <c r="K26" s="5855"/>
      <c r="L26" s="5851"/>
      <c r="M26" s="5861"/>
      <c r="N26" s="5861"/>
      <c r="O26" s="5861"/>
      <c r="P26" s="5861"/>
      <c r="Q26" s="5874"/>
      <c r="R26" s="1265"/>
      <c r="S26" s="5860"/>
      <c r="T26" s="5861"/>
      <c r="U26" s="5861"/>
      <c r="V26" s="5861"/>
      <c r="W26" s="5861"/>
      <c r="X26" s="5874"/>
      <c r="Y26" s="1111"/>
    </row>
    <row r="27" spans="1:27" s="143" customFormat="1" ht="11.25" customHeight="1">
      <c r="A27" s="1021"/>
      <c r="B27" s="559"/>
      <c r="C27" s="559"/>
      <c r="D27" s="237" t="s">
        <v>1456</v>
      </c>
      <c r="E27" s="1581"/>
      <c r="F27" s="237"/>
      <c r="H27" s="559"/>
      <c r="I27" s="173"/>
      <c r="J27" s="172"/>
      <c r="K27" s="229"/>
      <c r="L27" s="2807"/>
      <c r="M27" s="2807"/>
      <c r="N27" s="2807"/>
      <c r="O27" s="2807"/>
      <c r="P27" s="2807"/>
      <c r="Q27" s="2807"/>
      <c r="R27" s="229"/>
      <c r="S27" s="2807"/>
      <c r="T27" s="2807"/>
      <c r="U27" s="2807"/>
      <c r="V27" s="2807"/>
      <c r="W27" s="2807"/>
      <c r="X27" s="2807"/>
      <c r="Y27" s="1111"/>
    </row>
    <row r="28" spans="1:27" s="143" customFormat="1" ht="11.25" customHeight="1">
      <c r="A28" s="1021"/>
      <c r="B28" s="559"/>
      <c r="C28" s="559"/>
      <c r="D28" s="263"/>
      <c r="E28" s="1576"/>
      <c r="F28" s="263"/>
      <c r="G28" s="174"/>
      <c r="H28" s="237"/>
      <c r="I28" s="173"/>
      <c r="J28" s="172"/>
      <c r="L28" s="2801"/>
      <c r="M28" s="2801"/>
      <c r="N28" s="2805"/>
      <c r="O28" s="2805"/>
      <c r="P28" s="2805"/>
      <c r="Q28" s="2805"/>
      <c r="R28" s="229"/>
      <c r="S28" s="2805"/>
      <c r="T28" s="2806"/>
      <c r="U28" s="2801"/>
      <c r="V28" s="2801"/>
      <c r="W28" s="2801"/>
      <c r="X28" s="2801"/>
      <c r="Y28" s="1111"/>
    </row>
    <row r="29" spans="1:27" s="143" customFormat="1" ht="11.25" customHeight="1">
      <c r="A29" s="1021"/>
      <c r="B29" s="559"/>
      <c r="C29" s="263"/>
      <c r="D29" s="235" t="s">
        <v>1458</v>
      </c>
      <c r="E29" s="235"/>
      <c r="F29" s="235"/>
      <c r="H29" s="559"/>
      <c r="I29" s="173"/>
      <c r="J29" s="172"/>
      <c r="K29" s="5647" t="s">
        <v>50</v>
      </c>
      <c r="L29" s="5865">
        <f>L38+L42+L45</f>
        <v>0</v>
      </c>
      <c r="M29" s="5866"/>
      <c r="N29" s="5866"/>
      <c r="O29" s="5866"/>
      <c r="P29" s="5866"/>
      <c r="Q29" s="5867"/>
      <c r="R29" s="1264"/>
      <c r="S29" s="5865">
        <f>S38+S42+S45</f>
        <v>0</v>
      </c>
      <c r="T29" s="5866"/>
      <c r="U29" s="5866"/>
      <c r="V29" s="5866"/>
      <c r="W29" s="5866"/>
      <c r="X29" s="5867"/>
      <c r="Y29" s="1111"/>
    </row>
    <row r="30" spans="1:27" s="143" customFormat="1" ht="11.25" customHeight="1">
      <c r="A30" s="1021"/>
      <c r="B30" s="559"/>
      <c r="C30" s="559"/>
      <c r="E30" s="148" t="s">
        <v>1459</v>
      </c>
      <c r="F30" s="148"/>
      <c r="H30" s="559"/>
      <c r="I30" s="173"/>
      <c r="J30" s="172"/>
      <c r="K30" s="5855"/>
      <c r="L30" s="5868"/>
      <c r="M30" s="5869"/>
      <c r="N30" s="5869"/>
      <c r="O30" s="5869"/>
      <c r="P30" s="5869"/>
      <c r="Q30" s="5870"/>
      <c r="R30" s="1265"/>
      <c r="S30" s="5868"/>
      <c r="T30" s="5869"/>
      <c r="U30" s="5869"/>
      <c r="V30" s="5869"/>
      <c r="W30" s="5869"/>
      <c r="X30" s="5870"/>
      <c r="Y30" s="1111"/>
    </row>
    <row r="31" spans="1:27" s="143" customFormat="1" ht="11.25" customHeight="1">
      <c r="A31" s="1021"/>
      <c r="B31" s="559"/>
      <c r="C31" s="559"/>
      <c r="D31" s="237" t="s">
        <v>1457</v>
      </c>
      <c r="E31" s="1581"/>
      <c r="F31" s="237"/>
      <c r="H31" s="559"/>
      <c r="I31" s="173"/>
      <c r="J31" s="172"/>
      <c r="K31" s="229"/>
      <c r="L31" s="2807"/>
      <c r="M31" s="2807"/>
      <c r="N31" s="2807"/>
      <c r="O31" s="2807"/>
      <c r="P31" s="2807"/>
      <c r="Q31" s="2807"/>
      <c r="R31" s="229"/>
      <c r="S31" s="2807"/>
      <c r="T31" s="2807"/>
      <c r="U31" s="2807"/>
      <c r="V31" s="2807"/>
      <c r="W31" s="2807"/>
      <c r="X31" s="2807"/>
      <c r="Y31" s="1111"/>
    </row>
    <row r="32" spans="1:27" s="143" customFormat="1" ht="11.25" customHeight="1">
      <c r="A32" s="1021"/>
      <c r="B32" s="1582"/>
      <c r="C32" s="1582"/>
      <c r="D32" s="1581"/>
      <c r="E32" s="1581"/>
      <c r="F32" s="1581"/>
      <c r="H32" s="1582"/>
      <c r="I32" s="173"/>
      <c r="J32" s="172"/>
      <c r="K32" s="1578"/>
      <c r="L32" s="2807"/>
      <c r="M32" s="2807"/>
      <c r="N32" s="2807"/>
      <c r="O32" s="2807"/>
      <c r="P32" s="2807"/>
      <c r="Q32" s="2807"/>
      <c r="R32" s="1578"/>
      <c r="S32" s="2807"/>
      <c r="T32" s="2807"/>
      <c r="U32" s="2807"/>
      <c r="V32" s="2807"/>
      <c r="W32" s="2807"/>
      <c r="X32" s="2807"/>
      <c r="Y32" s="1111"/>
    </row>
    <row r="33" spans="1:27" s="143" customFormat="1" ht="11.25" customHeight="1">
      <c r="A33" s="1021"/>
      <c r="B33" s="559"/>
      <c r="C33" s="559"/>
      <c r="D33" s="237"/>
      <c r="E33" s="1581"/>
      <c r="F33" s="237"/>
      <c r="H33" s="559"/>
      <c r="I33" s="173"/>
      <c r="J33" s="172"/>
      <c r="K33" s="229"/>
      <c r="L33" s="2807"/>
      <c r="M33" s="2807"/>
      <c r="N33" s="2807"/>
      <c r="O33" s="2807"/>
      <c r="P33" s="2807"/>
      <c r="Q33" s="2807"/>
      <c r="R33" s="229"/>
      <c r="S33" s="2807"/>
      <c r="T33" s="2807"/>
      <c r="U33" s="2807"/>
      <c r="V33" s="2807"/>
      <c r="W33" s="2807"/>
      <c r="X33" s="2807"/>
      <c r="Y33" s="1111"/>
      <c r="AA33" s="5021"/>
    </row>
    <row r="34" spans="1:27" s="143" customFormat="1" ht="11.25" customHeight="1">
      <c r="A34" s="1021"/>
      <c r="B34" s="559"/>
      <c r="C34" s="559"/>
      <c r="D34" s="235" t="s">
        <v>1614</v>
      </c>
      <c r="E34" s="235"/>
      <c r="F34" s="235"/>
      <c r="H34" s="559"/>
      <c r="I34" s="173"/>
      <c r="J34" s="172"/>
      <c r="K34" s="229"/>
      <c r="L34" s="2807"/>
      <c r="M34" s="2807"/>
      <c r="N34" s="2807"/>
      <c r="O34" s="2807"/>
      <c r="P34" s="2807"/>
      <c r="Q34" s="2807"/>
      <c r="R34" s="229"/>
      <c r="S34" s="2807"/>
      <c r="T34" s="2807"/>
      <c r="U34" s="2807"/>
      <c r="V34" s="2807"/>
      <c r="W34" s="2807"/>
      <c r="X34" s="2807"/>
      <c r="Y34" s="1111"/>
      <c r="AA34" s="5021"/>
    </row>
    <row r="35" spans="1:27" s="143" customFormat="1" ht="11.25" customHeight="1">
      <c r="A35" s="1021"/>
      <c r="B35" s="559"/>
      <c r="C35" s="559"/>
      <c r="D35" s="196" t="s">
        <v>1615</v>
      </c>
      <c r="E35" s="196"/>
      <c r="F35" s="196"/>
      <c r="H35" s="559"/>
      <c r="I35" s="173"/>
      <c r="J35" s="172"/>
      <c r="K35" s="229"/>
      <c r="L35" s="2805"/>
      <c r="M35" s="2801"/>
      <c r="N35" s="2801"/>
      <c r="O35" s="2801"/>
      <c r="P35" s="2805"/>
      <c r="Q35" s="2805"/>
      <c r="R35" s="1578"/>
      <c r="S35" s="2805"/>
      <c r="T35" s="2806"/>
      <c r="U35" s="2801"/>
      <c r="V35" s="2801"/>
      <c r="W35" s="2801"/>
      <c r="X35" s="2801"/>
      <c r="Y35" s="1112"/>
    </row>
    <row r="36" spans="1:27" s="143" customFormat="1" ht="11.25" customHeight="1">
      <c r="A36" s="1021"/>
      <c r="B36" s="559"/>
      <c r="C36" s="559"/>
      <c r="D36" s="559"/>
      <c r="E36" s="1582"/>
      <c r="F36" s="559"/>
      <c r="H36" s="559"/>
      <c r="I36" s="173"/>
      <c r="J36" s="172"/>
      <c r="K36" s="1578"/>
      <c r="L36" s="2805"/>
      <c r="M36" s="2805"/>
      <c r="N36" s="2805"/>
      <c r="O36" s="2805"/>
      <c r="P36" s="2805"/>
      <c r="Q36" s="2805"/>
      <c r="R36" s="1578"/>
      <c r="S36" s="2805"/>
      <c r="T36" s="2806"/>
      <c r="U36" s="2806"/>
      <c r="V36" s="2803"/>
      <c r="W36" s="2803"/>
      <c r="X36" s="2806"/>
      <c r="Y36" s="1112"/>
    </row>
    <row r="37" spans="1:27" s="143" customFormat="1" ht="13.2">
      <c r="A37" s="1021"/>
      <c r="B37" s="559"/>
      <c r="C37" s="559"/>
      <c r="D37" s="563"/>
      <c r="E37" s="1575" t="s">
        <v>71</v>
      </c>
      <c r="F37" s="5910" t="s">
        <v>1947</v>
      </c>
      <c r="G37" s="5910"/>
      <c r="H37" s="5910"/>
      <c r="I37" s="5910"/>
      <c r="J37" s="2664"/>
      <c r="L37" s="2812"/>
      <c r="M37" s="2812"/>
      <c r="N37" s="2812"/>
      <c r="O37" s="2812"/>
      <c r="P37" s="2812"/>
      <c r="Q37" s="2812"/>
      <c r="R37" s="1577"/>
      <c r="S37" s="2804"/>
      <c r="T37" s="2804"/>
      <c r="U37" s="2804"/>
      <c r="V37" s="2804"/>
      <c r="W37" s="2804"/>
      <c r="X37" s="2804"/>
      <c r="Y37" s="1112"/>
    </row>
    <row r="38" spans="1:27" s="143" customFormat="1" ht="10.8">
      <c r="A38" s="1021"/>
      <c r="B38" s="2187"/>
      <c r="C38" s="2187"/>
      <c r="D38" s="2183"/>
      <c r="E38" s="2183"/>
      <c r="F38" s="5910" t="s">
        <v>1948</v>
      </c>
      <c r="G38" s="5910"/>
      <c r="H38" s="5910"/>
      <c r="I38" s="5910"/>
      <c r="J38" s="2665"/>
      <c r="K38" s="5862">
        <v>47</v>
      </c>
      <c r="L38" s="5857"/>
      <c r="M38" s="5858"/>
      <c r="N38" s="5858"/>
      <c r="O38" s="5858"/>
      <c r="P38" s="5858"/>
      <c r="Q38" s="5859"/>
      <c r="R38" s="2186"/>
      <c r="S38" s="5880"/>
      <c r="T38" s="5858"/>
      <c r="U38" s="5858"/>
      <c r="V38" s="5858"/>
      <c r="W38" s="5858"/>
      <c r="X38" s="5859"/>
      <c r="Y38" s="1112"/>
    </row>
    <row r="39" spans="1:27" s="143" customFormat="1" ht="10.5" customHeight="1">
      <c r="A39" s="1021"/>
      <c r="B39" s="559"/>
      <c r="C39" s="559"/>
      <c r="D39" s="563"/>
      <c r="E39" s="1575"/>
      <c r="F39" s="5914" t="s">
        <v>1960</v>
      </c>
      <c r="G39" s="5915"/>
      <c r="H39" s="5915"/>
      <c r="I39" s="5915"/>
      <c r="J39" s="172"/>
      <c r="K39" s="5862"/>
      <c r="L39" s="5860"/>
      <c r="M39" s="5861"/>
      <c r="N39" s="5861"/>
      <c r="O39" s="5861"/>
      <c r="P39" s="5861"/>
      <c r="Q39" s="5853"/>
      <c r="R39" s="1578"/>
      <c r="S39" s="5851"/>
      <c r="T39" s="5861"/>
      <c r="U39" s="5861"/>
      <c r="V39" s="5861"/>
      <c r="W39" s="5861"/>
      <c r="X39" s="5853"/>
      <c r="Y39" s="1112"/>
    </row>
    <row r="40" spans="1:27" s="143" customFormat="1" ht="11.25" customHeight="1">
      <c r="A40" s="1021"/>
      <c r="B40" s="2670"/>
      <c r="C40" s="2670"/>
      <c r="D40" s="2667"/>
      <c r="E40" s="2667"/>
      <c r="F40" s="178" t="s">
        <v>1959</v>
      </c>
      <c r="G40" s="245"/>
      <c r="H40" s="245"/>
      <c r="I40" s="245"/>
      <c r="J40" s="172"/>
      <c r="K40" s="2668"/>
      <c r="L40" s="2804"/>
      <c r="M40" s="2804"/>
      <c r="N40" s="2804"/>
      <c r="O40" s="2804"/>
      <c r="P40" s="2804"/>
      <c r="Q40" s="2804"/>
      <c r="R40" s="2669"/>
      <c r="S40" s="2804"/>
      <c r="T40" s="2804"/>
      <c r="U40" s="2804"/>
      <c r="V40" s="2804"/>
      <c r="W40" s="2804"/>
      <c r="X40" s="2804"/>
      <c r="Y40" s="1112"/>
    </row>
    <row r="41" spans="1:27" s="143" customFormat="1" ht="11.25" customHeight="1">
      <c r="A41" s="1021"/>
      <c r="B41" s="559"/>
      <c r="C41" s="559"/>
      <c r="D41" s="563"/>
      <c r="E41" s="1575"/>
      <c r="F41" s="563"/>
      <c r="G41" s="174"/>
      <c r="H41" s="237"/>
      <c r="I41" s="173"/>
      <c r="J41" s="172"/>
      <c r="K41" s="1578"/>
      <c r="L41" s="2807"/>
      <c r="M41" s="2807"/>
      <c r="N41" s="2807"/>
      <c r="O41" s="2807"/>
      <c r="P41" s="2807"/>
      <c r="Q41" s="2807"/>
      <c r="R41" s="1578"/>
      <c r="S41" s="2807"/>
      <c r="T41" s="2807"/>
      <c r="U41" s="2807"/>
      <c r="V41" s="2807"/>
      <c r="W41" s="2807"/>
      <c r="X41" s="2807"/>
      <c r="Y41" s="1112"/>
    </row>
    <row r="42" spans="1:27" s="143" customFormat="1" ht="11.25" customHeight="1">
      <c r="A42" s="1021"/>
      <c r="B42" s="559"/>
      <c r="C42" s="559"/>
      <c r="D42" s="563"/>
      <c r="E42" s="1575" t="s">
        <v>156</v>
      </c>
      <c r="F42" s="170" t="s">
        <v>737</v>
      </c>
      <c r="G42" s="170"/>
      <c r="H42" s="235"/>
      <c r="I42" s="173"/>
      <c r="J42" s="172"/>
      <c r="K42" s="5647">
        <v>48</v>
      </c>
      <c r="L42" s="5857"/>
      <c r="M42" s="5858"/>
      <c r="N42" s="5858"/>
      <c r="O42" s="5858"/>
      <c r="P42" s="5858"/>
      <c r="Q42" s="5859"/>
      <c r="R42" s="1577"/>
      <c r="S42" s="5880"/>
      <c r="T42" s="5858"/>
      <c r="U42" s="5858"/>
      <c r="V42" s="5858"/>
      <c r="W42" s="5858"/>
      <c r="X42" s="5859"/>
      <c r="Y42" s="1112"/>
    </row>
    <row r="43" spans="1:27" s="143" customFormat="1" ht="11.25" customHeight="1">
      <c r="A43" s="1021"/>
      <c r="B43" s="559"/>
      <c r="C43" s="559"/>
      <c r="D43" s="563"/>
      <c r="E43" s="1575"/>
      <c r="F43" s="174" t="s">
        <v>738</v>
      </c>
      <c r="G43" s="174"/>
      <c r="H43" s="237"/>
      <c r="I43" s="173"/>
      <c r="J43" s="172"/>
      <c r="K43" s="5647"/>
      <c r="L43" s="5860"/>
      <c r="M43" s="5861"/>
      <c r="N43" s="5861"/>
      <c r="O43" s="5861"/>
      <c r="P43" s="5861"/>
      <c r="Q43" s="5853"/>
      <c r="R43" s="1578"/>
      <c r="S43" s="5851"/>
      <c r="T43" s="5861"/>
      <c r="U43" s="5861"/>
      <c r="V43" s="5861"/>
      <c r="W43" s="5861"/>
      <c r="X43" s="5853"/>
      <c r="Y43" s="1112"/>
    </row>
    <row r="44" spans="1:27" s="143" customFormat="1" ht="11.25" customHeight="1">
      <c r="A44" s="1021"/>
      <c r="B44" s="559"/>
      <c r="C44" s="559"/>
      <c r="D44" s="563"/>
      <c r="E44" s="1575"/>
      <c r="F44" s="563"/>
      <c r="G44" s="174"/>
      <c r="H44" s="237"/>
      <c r="I44" s="173"/>
      <c r="J44" s="172"/>
      <c r="K44" s="1578"/>
      <c r="L44" s="2807"/>
      <c r="M44" s="2807"/>
      <c r="N44" s="2807"/>
      <c r="O44" s="2807"/>
      <c r="P44" s="2807"/>
      <c r="Q44" s="2807"/>
      <c r="R44" s="1578"/>
      <c r="S44" s="2807"/>
      <c r="T44" s="2807"/>
      <c r="U44" s="2807"/>
      <c r="V44" s="2807"/>
      <c r="W44" s="2807"/>
      <c r="X44" s="2807"/>
      <c r="Y44" s="1112"/>
    </row>
    <row r="45" spans="1:27" s="143" customFormat="1" ht="11.25" customHeight="1">
      <c r="A45" s="1021"/>
      <c r="B45" s="559"/>
      <c r="C45" s="559"/>
      <c r="D45" s="563"/>
      <c r="E45" s="1575" t="s">
        <v>177</v>
      </c>
      <c r="F45" s="170" t="s">
        <v>739</v>
      </c>
      <c r="G45" s="170"/>
      <c r="H45" s="235"/>
      <c r="I45" s="173"/>
      <c r="J45" s="172"/>
      <c r="K45" s="5647">
        <v>49</v>
      </c>
      <c r="L45" s="5857"/>
      <c r="M45" s="5858"/>
      <c r="N45" s="5858"/>
      <c r="O45" s="5858"/>
      <c r="P45" s="5858"/>
      <c r="Q45" s="5859"/>
      <c r="R45" s="1577"/>
      <c r="S45" s="5880"/>
      <c r="T45" s="5858"/>
      <c r="U45" s="5858"/>
      <c r="V45" s="5858"/>
      <c r="W45" s="5858"/>
      <c r="X45" s="5859"/>
      <c r="Y45" s="1112"/>
    </row>
    <row r="46" spans="1:27" s="143" customFormat="1" ht="11.25" customHeight="1">
      <c r="A46" s="1021"/>
      <c r="B46" s="559"/>
      <c r="C46" s="559"/>
      <c r="D46" s="145"/>
      <c r="E46" s="1583"/>
      <c r="F46" s="174" t="s">
        <v>740</v>
      </c>
      <c r="G46" s="174"/>
      <c r="H46" s="237"/>
      <c r="I46" s="173"/>
      <c r="J46" s="172"/>
      <c r="K46" s="5647"/>
      <c r="L46" s="5860"/>
      <c r="M46" s="5861"/>
      <c r="N46" s="5861"/>
      <c r="O46" s="5861"/>
      <c r="P46" s="5861"/>
      <c r="Q46" s="5853"/>
      <c r="R46" s="1578"/>
      <c r="S46" s="5851"/>
      <c r="T46" s="5861"/>
      <c r="U46" s="5861"/>
      <c r="V46" s="5861"/>
      <c r="W46" s="5861"/>
      <c r="X46" s="5853"/>
      <c r="Y46" s="1112"/>
    </row>
    <row r="47" spans="1:27" s="143" customFormat="1" ht="11.25" customHeight="1">
      <c r="A47" s="1021"/>
      <c r="B47" s="559"/>
      <c r="C47" s="559"/>
      <c r="D47" s="559"/>
      <c r="E47" s="1582"/>
      <c r="F47" s="559"/>
      <c r="G47" s="174"/>
      <c r="H47" s="237"/>
      <c r="I47" s="173"/>
      <c r="J47" s="172"/>
      <c r="L47" s="2801"/>
      <c r="M47" s="2801"/>
      <c r="N47" s="2801"/>
      <c r="O47" s="2801"/>
      <c r="P47" s="2801"/>
      <c r="Q47" s="2805"/>
      <c r="R47" s="229"/>
      <c r="S47" s="2808"/>
      <c r="T47" s="2808"/>
      <c r="U47" s="2801"/>
      <c r="V47" s="2801"/>
      <c r="W47" s="2801"/>
      <c r="X47" s="2801"/>
      <c r="Y47" s="1112"/>
    </row>
    <row r="48" spans="1:27" s="143" customFormat="1" ht="11.25" customHeight="1">
      <c r="A48" s="1021"/>
      <c r="B48" s="559"/>
      <c r="C48" s="559"/>
      <c r="D48" s="559"/>
      <c r="E48" s="1582"/>
      <c r="F48" s="559"/>
      <c r="G48" s="174"/>
      <c r="H48" s="237"/>
      <c r="I48" s="173"/>
      <c r="J48" s="172"/>
      <c r="K48" s="1578"/>
      <c r="L48" s="2805"/>
      <c r="M48" s="2805"/>
      <c r="N48" s="2805"/>
      <c r="O48" s="2805"/>
      <c r="P48" s="2805"/>
      <c r="Q48" s="2805"/>
      <c r="R48" s="1578"/>
      <c r="S48" s="2805"/>
      <c r="T48" s="2806"/>
      <c r="U48" s="2806"/>
      <c r="V48" s="2803"/>
      <c r="W48" s="2803"/>
      <c r="X48" s="2809"/>
      <c r="Y48" s="1111"/>
    </row>
    <row r="49" spans="1:26" s="143" customFormat="1" ht="11.25" customHeight="1">
      <c r="A49" s="1021"/>
      <c r="B49" s="559"/>
      <c r="C49" s="263" t="s">
        <v>743</v>
      </c>
      <c r="D49" s="235" t="s">
        <v>727</v>
      </c>
      <c r="E49" s="235"/>
      <c r="F49" s="235"/>
      <c r="H49" s="559"/>
      <c r="I49" s="173"/>
      <c r="J49" s="172"/>
      <c r="K49" s="5647">
        <v>20</v>
      </c>
      <c r="L49" s="5871"/>
      <c r="M49" s="5872"/>
      <c r="N49" s="5872"/>
      <c r="O49" s="5872"/>
      <c r="P49" s="5872"/>
      <c r="Q49" s="5873"/>
      <c r="R49" s="1579"/>
      <c r="S49" s="5912"/>
      <c r="T49" s="5872"/>
      <c r="U49" s="5872"/>
      <c r="V49" s="5872"/>
      <c r="W49" s="5872"/>
      <c r="X49" s="5873"/>
      <c r="Y49" s="1112"/>
    </row>
    <row r="50" spans="1:26" s="143" customFormat="1" ht="11.25" customHeight="1">
      <c r="A50" s="1021"/>
      <c r="B50" s="559"/>
      <c r="C50" s="559"/>
      <c r="D50" s="1576" t="s">
        <v>1616</v>
      </c>
      <c r="E50" s="196"/>
      <c r="F50" s="196"/>
      <c r="H50" s="559"/>
      <c r="I50" s="173"/>
      <c r="J50" s="172"/>
      <c r="K50" s="5855"/>
      <c r="L50" s="5851"/>
      <c r="M50" s="5861"/>
      <c r="N50" s="5861"/>
      <c r="O50" s="5861"/>
      <c r="P50" s="5861"/>
      <c r="Q50" s="5874"/>
      <c r="R50" s="1580"/>
      <c r="S50" s="5860"/>
      <c r="T50" s="5861"/>
      <c r="U50" s="5861"/>
      <c r="V50" s="5861"/>
      <c r="W50" s="5861"/>
      <c r="X50" s="5874"/>
      <c r="Y50" s="1112"/>
    </row>
    <row r="51" spans="1:26" s="143" customFormat="1" ht="11.25" customHeight="1">
      <c r="A51" s="1021"/>
      <c r="B51" s="1582"/>
      <c r="C51" s="1582"/>
      <c r="D51" s="196" t="s">
        <v>1060</v>
      </c>
      <c r="E51" s="196"/>
      <c r="F51" s="196"/>
      <c r="H51" s="1582"/>
      <c r="I51" s="173"/>
      <c r="J51" s="172"/>
      <c r="K51" s="1522"/>
      <c r="L51" s="2804"/>
      <c r="M51" s="2804"/>
      <c r="N51" s="2804"/>
      <c r="O51" s="2804"/>
      <c r="P51" s="2804"/>
      <c r="Q51" s="2804"/>
      <c r="R51" s="1522"/>
      <c r="S51" s="2804"/>
      <c r="T51" s="2804"/>
      <c r="U51" s="2804"/>
      <c r="V51" s="2804"/>
      <c r="W51" s="2804"/>
      <c r="X51" s="2804"/>
      <c r="Y51" s="1112"/>
    </row>
    <row r="52" spans="1:26" s="143" customFormat="1" ht="11.25" customHeight="1">
      <c r="A52" s="1021"/>
      <c r="B52" s="1582"/>
      <c r="C52" s="1582"/>
      <c r="D52" s="196" t="s">
        <v>728</v>
      </c>
      <c r="E52" s="196"/>
      <c r="F52" s="196"/>
      <c r="H52" s="1582"/>
      <c r="I52" s="173"/>
      <c r="J52" s="172"/>
      <c r="K52" s="1522"/>
      <c r="L52" s="2804"/>
      <c r="M52" s="2804"/>
      <c r="N52" s="2804"/>
      <c r="O52" s="2804"/>
      <c r="P52" s="2804"/>
      <c r="Q52" s="2804"/>
      <c r="R52" s="1522"/>
      <c r="S52" s="2804"/>
      <c r="T52" s="2804"/>
      <c r="U52" s="2804"/>
      <c r="V52" s="2804"/>
      <c r="W52" s="2804"/>
      <c r="X52" s="2804"/>
      <c r="Y52" s="1112"/>
    </row>
    <row r="53" spans="1:26" s="143" customFormat="1" ht="11.25" customHeight="1">
      <c r="A53" s="1021"/>
      <c r="B53" s="1582"/>
      <c r="C53" s="1582"/>
      <c r="D53" s="196"/>
      <c r="E53" s="1582"/>
      <c r="F53" s="1582"/>
      <c r="G53" s="170"/>
      <c r="H53" s="235"/>
      <c r="I53" s="173"/>
      <c r="J53" s="172"/>
      <c r="K53" s="1578"/>
      <c r="L53" s="2805"/>
      <c r="M53" s="2805"/>
      <c r="N53" s="2805"/>
      <c r="O53" s="2805"/>
      <c r="P53" s="2805"/>
      <c r="Q53" s="2805"/>
      <c r="R53" s="1578"/>
      <c r="S53" s="2805"/>
      <c r="T53" s="2806"/>
      <c r="U53" s="2806"/>
      <c r="V53" s="2803"/>
      <c r="W53" s="2803"/>
      <c r="X53" s="2809"/>
      <c r="Y53" s="1111"/>
    </row>
    <row r="54" spans="1:26" s="143" customFormat="1" ht="11.25" customHeight="1">
      <c r="A54" s="1022"/>
      <c r="B54" s="196"/>
      <c r="C54" s="559"/>
      <c r="D54" s="196"/>
      <c r="E54" s="196"/>
      <c r="F54" s="196"/>
      <c r="G54" s="129"/>
      <c r="H54" s="196"/>
      <c r="I54" s="559"/>
      <c r="K54" s="563"/>
      <c r="L54" s="2810"/>
      <c r="M54" s="2810"/>
      <c r="N54" s="2810"/>
      <c r="O54" s="2810"/>
      <c r="P54" s="2810"/>
      <c r="Q54" s="2810"/>
      <c r="R54" s="563"/>
      <c r="S54" s="2810"/>
      <c r="T54" s="2809"/>
      <c r="U54" s="2809"/>
      <c r="V54" s="2811"/>
      <c r="W54" s="2811"/>
      <c r="X54" s="2809"/>
      <c r="Y54" s="1112"/>
    </row>
    <row r="55" spans="1:26" s="143" customFormat="1" ht="11.25" customHeight="1">
      <c r="A55" s="1021"/>
      <c r="B55" s="559"/>
      <c r="C55" s="263" t="s">
        <v>744</v>
      </c>
      <c r="D55" s="235" t="s">
        <v>1463</v>
      </c>
      <c r="E55" s="235"/>
      <c r="F55" s="235"/>
      <c r="H55" s="559"/>
      <c r="I55" s="173"/>
      <c r="J55" s="172"/>
      <c r="K55" s="5647" t="s">
        <v>62</v>
      </c>
      <c r="L55" s="5871"/>
      <c r="M55" s="5872"/>
      <c r="N55" s="5872"/>
      <c r="O55" s="5872"/>
      <c r="P55" s="5872"/>
      <c r="Q55" s="5873"/>
      <c r="R55" s="1264"/>
      <c r="S55" s="5912"/>
      <c r="T55" s="5872"/>
      <c r="U55" s="5872"/>
      <c r="V55" s="5872"/>
      <c r="W55" s="5872"/>
      <c r="X55" s="5873"/>
      <c r="Y55" s="1111"/>
    </row>
    <row r="56" spans="1:26" s="143" customFormat="1" ht="11.25" customHeight="1">
      <c r="A56" s="1021"/>
      <c r="B56" s="559"/>
      <c r="C56" s="559"/>
      <c r="D56" s="237" t="s">
        <v>1617</v>
      </c>
      <c r="E56" s="1581"/>
      <c r="F56" s="237"/>
      <c r="H56" s="559"/>
      <c r="I56" s="173"/>
      <c r="J56" s="172"/>
      <c r="K56" s="5855"/>
      <c r="L56" s="5851"/>
      <c r="M56" s="5861"/>
      <c r="N56" s="5861"/>
      <c r="O56" s="5861"/>
      <c r="P56" s="5861"/>
      <c r="Q56" s="5874"/>
      <c r="R56" s="1265"/>
      <c r="S56" s="5860"/>
      <c r="T56" s="5861"/>
      <c r="U56" s="5861"/>
      <c r="V56" s="5861"/>
      <c r="W56" s="5861"/>
      <c r="X56" s="5874"/>
      <c r="Y56" s="1111"/>
    </row>
    <row r="57" spans="1:26" s="143" customFormat="1" ht="11.25" customHeight="1">
      <c r="A57" s="1021"/>
      <c r="B57" s="559"/>
      <c r="C57" s="559"/>
      <c r="D57" s="559"/>
      <c r="E57" s="1582"/>
      <c r="F57" s="559"/>
      <c r="G57" s="174"/>
      <c r="H57" s="237"/>
      <c r="I57" s="173"/>
      <c r="J57" s="172"/>
      <c r="K57" s="229"/>
      <c r="L57" s="229"/>
      <c r="M57" s="229"/>
      <c r="N57" s="229"/>
      <c r="O57" s="229"/>
      <c r="P57" s="229"/>
      <c r="Q57" s="229"/>
      <c r="R57" s="229"/>
      <c r="S57" s="229"/>
      <c r="T57" s="652"/>
      <c r="U57" s="652"/>
      <c r="V57" s="230"/>
      <c r="W57" s="230"/>
      <c r="X57" s="846"/>
      <c r="Y57" s="1111"/>
    </row>
    <row r="58" spans="1:26" s="143" customFormat="1" ht="11.25" customHeight="1">
      <c r="A58" s="1021"/>
      <c r="B58" s="559"/>
      <c r="C58" s="559"/>
      <c r="D58" s="559"/>
      <c r="E58" s="1582"/>
      <c r="F58" s="559"/>
      <c r="H58" s="559"/>
      <c r="I58" s="173"/>
      <c r="J58" s="172"/>
      <c r="P58" s="820" t="s">
        <v>90</v>
      </c>
      <c r="Q58" s="229"/>
      <c r="Y58" s="1112"/>
      <c r="Z58" s="229"/>
    </row>
    <row r="59" spans="1:26" s="143" customFormat="1" ht="4.5" customHeight="1">
      <c r="A59" s="1021"/>
      <c r="B59" s="559"/>
      <c r="C59" s="559"/>
      <c r="D59" s="559"/>
      <c r="E59" s="1582"/>
      <c r="F59" s="559"/>
      <c r="H59" s="559"/>
      <c r="I59" s="173"/>
      <c r="J59" s="172"/>
      <c r="Q59" s="229"/>
      <c r="Y59" s="1112"/>
      <c r="Z59" s="1030"/>
    </row>
    <row r="60" spans="1:26" s="143" customFormat="1" ht="11.25" customHeight="1">
      <c r="A60" s="1021"/>
      <c r="B60" s="559"/>
      <c r="C60" s="559"/>
      <c r="D60" s="235" t="s">
        <v>1460</v>
      </c>
      <c r="E60" s="235"/>
      <c r="F60" s="235"/>
      <c r="H60" s="559"/>
      <c r="I60" s="173"/>
      <c r="J60" s="172"/>
      <c r="N60" s="2784" t="s">
        <v>63</v>
      </c>
      <c r="O60" s="5888"/>
      <c r="P60" s="5889"/>
      <c r="Q60" s="5890"/>
      <c r="Y60" s="1112"/>
      <c r="Z60" s="1030"/>
    </row>
    <row r="61" spans="1:26" s="143" customFormat="1" ht="11.25" customHeight="1">
      <c r="A61" s="1021"/>
      <c r="B61" s="559"/>
      <c r="C61" s="559"/>
      <c r="D61" s="237" t="s">
        <v>1461</v>
      </c>
      <c r="E61" s="1581"/>
      <c r="F61" s="237"/>
      <c r="H61" s="559"/>
      <c r="I61" s="173"/>
      <c r="J61" s="172"/>
      <c r="N61" s="2783"/>
      <c r="O61" s="5891"/>
      <c r="P61" s="5892"/>
      <c r="Q61" s="5893"/>
      <c r="Y61" s="1112"/>
      <c r="Z61" s="229"/>
    </row>
    <row r="62" spans="1:26" s="143" customFormat="1" ht="11.25" customHeight="1">
      <c r="A62" s="1021"/>
      <c r="B62" s="559"/>
      <c r="C62" s="559"/>
      <c r="D62" s="237"/>
      <c r="E62" s="1581"/>
      <c r="F62" s="237"/>
      <c r="H62" s="559"/>
      <c r="I62" s="173"/>
      <c r="J62" s="172"/>
      <c r="N62" s="2783"/>
      <c r="O62" s="229"/>
      <c r="P62" s="229"/>
      <c r="Q62" s="229"/>
      <c r="Y62" s="1112"/>
      <c r="Z62" s="1030"/>
    </row>
    <row r="63" spans="1:26" s="143" customFormat="1" ht="11.25" customHeight="1">
      <c r="A63" s="1021"/>
      <c r="B63" s="559"/>
      <c r="C63" s="559"/>
      <c r="D63" s="235" t="s">
        <v>746</v>
      </c>
      <c r="E63" s="235"/>
      <c r="F63" s="235"/>
      <c r="H63" s="559"/>
      <c r="I63" s="173"/>
      <c r="J63" s="172"/>
      <c r="N63" s="2784" t="s">
        <v>64</v>
      </c>
      <c r="O63" s="5888"/>
      <c r="P63" s="5889"/>
      <c r="Q63" s="5890"/>
      <c r="Y63" s="1112"/>
      <c r="Z63" s="1030"/>
    </row>
    <row r="64" spans="1:26" s="143" customFormat="1" ht="11.25" customHeight="1">
      <c r="A64" s="1021"/>
      <c r="B64" s="559"/>
      <c r="C64" s="559"/>
      <c r="D64" s="237" t="s">
        <v>1462</v>
      </c>
      <c r="E64" s="1581"/>
      <c r="F64" s="237"/>
      <c r="H64" s="559"/>
      <c r="I64" s="173"/>
      <c r="J64" s="172"/>
      <c r="N64" s="2783"/>
      <c r="O64" s="5891"/>
      <c r="P64" s="5892"/>
      <c r="Q64" s="5893"/>
      <c r="Y64" s="1112"/>
      <c r="Z64" s="229"/>
    </row>
    <row r="65" spans="1:35" s="143" customFormat="1" ht="11.25" customHeight="1">
      <c r="A65" s="1021"/>
      <c r="B65" s="559"/>
      <c r="C65" s="559"/>
      <c r="D65" s="237"/>
      <c r="E65" s="1581"/>
      <c r="F65" s="237"/>
      <c r="G65" s="174"/>
      <c r="H65" s="237"/>
      <c r="I65" s="173"/>
      <c r="J65" s="172"/>
      <c r="N65" s="2783"/>
      <c r="O65" s="229"/>
      <c r="P65" s="229"/>
      <c r="Q65" s="229"/>
      <c r="Y65" s="1112"/>
      <c r="Z65" s="1030"/>
      <c r="AD65" s="5637"/>
      <c r="AE65" s="5637"/>
      <c r="AF65" s="5637"/>
      <c r="AG65" s="5637"/>
      <c r="AH65" s="5637"/>
      <c r="AI65" s="5637"/>
    </row>
    <row r="66" spans="1:35" s="143" customFormat="1" ht="11.25" customHeight="1">
      <c r="A66" s="1021"/>
      <c r="B66" s="559"/>
      <c r="C66" s="559"/>
      <c r="D66" s="235" t="s">
        <v>747</v>
      </c>
      <c r="E66" s="235"/>
      <c r="F66" s="235"/>
      <c r="G66" s="174"/>
      <c r="H66" s="237"/>
      <c r="I66" s="173"/>
      <c r="J66" s="172"/>
      <c r="N66" s="2784" t="s">
        <v>65</v>
      </c>
      <c r="O66" s="5888"/>
      <c r="P66" s="5889"/>
      <c r="Q66" s="5890"/>
      <c r="Y66" s="1112"/>
      <c r="Z66" s="1030"/>
      <c r="AD66" s="5637"/>
      <c r="AE66" s="5637"/>
      <c r="AF66" s="5637"/>
      <c r="AG66" s="5637"/>
      <c r="AH66" s="5637"/>
      <c r="AI66" s="5637"/>
    </row>
    <row r="67" spans="1:35" s="143" customFormat="1" ht="11.25" customHeight="1">
      <c r="A67" s="1021"/>
      <c r="B67" s="559"/>
      <c r="C67" s="559"/>
      <c r="D67" s="237" t="s">
        <v>745</v>
      </c>
      <c r="E67" s="1581"/>
      <c r="F67" s="237"/>
      <c r="G67" s="174"/>
      <c r="H67" s="237"/>
      <c r="I67" s="173"/>
      <c r="J67" s="172"/>
      <c r="N67" s="2783"/>
      <c r="O67" s="5891"/>
      <c r="P67" s="5892"/>
      <c r="Q67" s="5893"/>
      <c r="Y67" s="1112"/>
      <c r="Z67" s="583"/>
    </row>
    <row r="68" spans="1:35" s="143" customFormat="1" ht="11.25" customHeight="1">
      <c r="A68" s="1021"/>
      <c r="B68" s="559"/>
      <c r="C68" s="559"/>
      <c r="D68" s="559"/>
      <c r="E68" s="1582"/>
      <c r="F68" s="559"/>
      <c r="G68" s="174"/>
      <c r="H68" s="237"/>
      <c r="I68" s="173"/>
      <c r="J68" s="172"/>
      <c r="N68" s="2783"/>
      <c r="O68" s="583"/>
      <c r="P68" s="583"/>
      <c r="Q68" s="583"/>
      <c r="Y68" s="1112"/>
      <c r="Z68" s="848"/>
    </row>
    <row r="69" spans="1:35" s="143" customFormat="1" ht="11.25" customHeight="1">
      <c r="A69" s="1021"/>
      <c r="B69" s="559"/>
      <c r="C69" s="559"/>
      <c r="D69" s="559"/>
      <c r="E69" s="1582"/>
      <c r="F69" s="559"/>
      <c r="G69" s="174"/>
      <c r="H69" s="237"/>
      <c r="I69" s="173"/>
      <c r="J69" s="172"/>
      <c r="N69" s="2783"/>
      <c r="O69" s="5842">
        <v>100</v>
      </c>
      <c r="P69" s="5843"/>
      <c r="Q69" s="5844"/>
      <c r="Y69" s="1112"/>
      <c r="Z69" s="848"/>
      <c r="AA69" s="5839">
        <f>O60+O63+O66</f>
        <v>0</v>
      </c>
    </row>
    <row r="70" spans="1:35" s="143" customFormat="1" ht="11.25" customHeight="1">
      <c r="A70" s="1021"/>
      <c r="B70" s="559"/>
      <c r="C70" s="559"/>
      <c r="D70" s="559"/>
      <c r="E70" s="1582"/>
      <c r="F70" s="559"/>
      <c r="G70" s="174"/>
      <c r="H70" s="237"/>
      <c r="I70" s="173"/>
      <c r="J70" s="172"/>
      <c r="N70" s="2783"/>
      <c r="O70" s="5845"/>
      <c r="P70" s="5846"/>
      <c r="Q70" s="5847"/>
      <c r="Y70" s="1112"/>
      <c r="Z70" s="848"/>
      <c r="AA70" s="5839"/>
    </row>
    <row r="71" spans="1:35" s="143" customFormat="1" ht="11.25" customHeight="1">
      <c r="A71" s="1021"/>
      <c r="B71" s="559"/>
      <c r="C71" s="559"/>
      <c r="D71" s="559"/>
      <c r="E71" s="1582"/>
      <c r="F71" s="559"/>
      <c r="G71" s="174"/>
      <c r="H71" s="237"/>
      <c r="I71" s="173"/>
      <c r="J71" s="172"/>
      <c r="N71" s="229"/>
      <c r="O71" s="848"/>
      <c r="P71" s="848"/>
      <c r="Y71" s="1112"/>
      <c r="AA71" s="4589" t="b">
        <f>AA69=O69</f>
        <v>0</v>
      </c>
    </row>
    <row r="72" spans="1:35" s="143" customFormat="1" ht="11.25" customHeight="1">
      <c r="A72" s="1021"/>
      <c r="B72" s="559"/>
      <c r="C72" s="559"/>
      <c r="D72" s="559"/>
      <c r="E72" s="1582"/>
      <c r="F72" s="559"/>
      <c r="G72" s="174"/>
      <c r="H72" s="237"/>
      <c r="I72" s="173"/>
      <c r="J72" s="172"/>
      <c r="N72" s="229"/>
      <c r="O72" s="848"/>
      <c r="P72" s="848"/>
      <c r="Q72" s="848"/>
      <c r="Y72" s="1111"/>
      <c r="AA72" s="4589"/>
    </row>
    <row r="73" spans="1:35" s="143" customFormat="1" ht="11.25" customHeight="1">
      <c r="A73" s="1021"/>
      <c r="B73" s="559"/>
      <c r="C73" s="559"/>
      <c r="D73" s="559"/>
      <c r="E73" s="1582"/>
      <c r="F73" s="559"/>
      <c r="G73" s="174"/>
      <c r="H73" s="237"/>
      <c r="I73" s="173"/>
      <c r="J73" s="172"/>
      <c r="N73" s="229"/>
      <c r="O73" s="848"/>
      <c r="P73" s="848"/>
      <c r="Q73" s="848"/>
      <c r="Y73" s="1111"/>
      <c r="AA73" s="436"/>
    </row>
    <row r="74" spans="1:35" s="143" customFormat="1" ht="11.25" customHeight="1">
      <c r="A74" s="1021"/>
      <c r="B74" s="559"/>
      <c r="C74" s="559"/>
      <c r="D74" s="559"/>
      <c r="E74" s="1582"/>
      <c r="F74" s="559"/>
      <c r="G74" s="174"/>
      <c r="H74" s="237"/>
      <c r="I74" s="173"/>
      <c r="J74" s="172"/>
      <c r="N74" s="229"/>
      <c r="O74" s="848"/>
      <c r="P74" s="848"/>
      <c r="Q74" s="848"/>
      <c r="Y74" s="1111"/>
      <c r="AA74" s="436"/>
    </row>
    <row r="75" spans="1:35" s="143" customFormat="1" ht="11.25" customHeight="1">
      <c r="A75" s="1021"/>
      <c r="B75" s="559"/>
      <c r="C75" s="559"/>
      <c r="D75" s="559"/>
      <c r="E75" s="1582"/>
      <c r="F75" s="559"/>
      <c r="G75" s="174"/>
      <c r="H75" s="237"/>
      <c r="I75" s="173"/>
      <c r="J75" s="172"/>
      <c r="N75" s="229"/>
      <c r="O75" s="848"/>
      <c r="P75" s="848"/>
      <c r="Q75" s="848"/>
      <c r="Y75" s="1111"/>
      <c r="AA75" s="436"/>
    </row>
    <row r="76" spans="1:35" s="143" customFormat="1" ht="11.25" customHeight="1">
      <c r="A76" s="1021"/>
      <c r="B76" s="559"/>
      <c r="C76" s="559"/>
      <c r="D76" s="559"/>
      <c r="E76" s="1582"/>
      <c r="F76" s="559"/>
      <c r="G76" s="174"/>
      <c r="H76" s="237"/>
      <c r="I76" s="173"/>
      <c r="J76" s="172"/>
      <c r="N76" s="229"/>
      <c r="O76" s="848"/>
      <c r="P76" s="848"/>
      <c r="Q76" s="848"/>
      <c r="Y76" s="1111"/>
      <c r="AA76" s="436"/>
    </row>
    <row r="77" spans="1:35" s="143" customFormat="1" ht="11.25" customHeight="1">
      <c r="A77" s="1021"/>
      <c r="B77" s="1644"/>
      <c r="C77" s="1644"/>
      <c r="D77" s="1644"/>
      <c r="E77" s="1644"/>
      <c r="F77" s="1644"/>
      <c r="G77" s="174"/>
      <c r="H77" s="1643"/>
      <c r="I77" s="173"/>
      <c r="J77" s="172"/>
      <c r="N77" s="1638"/>
      <c r="O77" s="848"/>
      <c r="P77" s="848"/>
      <c r="Q77" s="848"/>
      <c r="Y77" s="1111"/>
      <c r="AA77" s="1633"/>
    </row>
    <row r="78" spans="1:35" s="143" customFormat="1" ht="11.25" customHeight="1">
      <c r="A78" s="1021"/>
      <c r="B78" s="1644"/>
      <c r="C78" s="1644"/>
      <c r="D78" s="1644"/>
      <c r="E78" s="1644"/>
      <c r="F78" s="1644"/>
      <c r="G78" s="174"/>
      <c r="H78" s="1643"/>
      <c r="I78" s="173"/>
      <c r="J78" s="172"/>
      <c r="N78" s="1638"/>
      <c r="O78" s="848"/>
      <c r="P78" s="848"/>
      <c r="Q78" s="848"/>
      <c r="Y78" s="1111"/>
      <c r="AA78" s="1633"/>
    </row>
    <row r="79" spans="1:35" s="143" customFormat="1" ht="11.25" customHeight="1">
      <c r="A79" s="1021"/>
      <c r="B79" s="1644"/>
      <c r="C79" s="1644"/>
      <c r="D79" s="1644"/>
      <c r="E79" s="1644"/>
      <c r="F79" s="1644"/>
      <c r="G79" s="174"/>
      <c r="H79" s="1643"/>
      <c r="I79" s="173"/>
      <c r="J79" s="172"/>
      <c r="N79" s="1638"/>
      <c r="O79" s="848"/>
      <c r="P79" s="848"/>
      <c r="Q79" s="848"/>
      <c r="Y79" s="1111"/>
      <c r="AA79" s="1633"/>
    </row>
    <row r="80" spans="1:35" s="143" customFormat="1" ht="11.25" customHeight="1">
      <c r="A80" s="1021"/>
      <c r="B80" s="1644"/>
      <c r="C80" s="1644"/>
      <c r="D80" s="1644"/>
      <c r="E80" s="1644"/>
      <c r="F80" s="1644"/>
      <c r="G80" s="174"/>
      <c r="H80" s="1643"/>
      <c r="I80" s="173"/>
      <c r="J80" s="172"/>
      <c r="N80" s="1638"/>
      <c r="O80" s="848"/>
      <c r="P80" s="848"/>
      <c r="Q80" s="848"/>
      <c r="Y80" s="1111"/>
      <c r="AA80" s="1633"/>
    </row>
    <row r="81" spans="1:27" s="143" customFormat="1" ht="11.25" customHeight="1">
      <c r="A81" s="1021"/>
      <c r="B81" s="1644"/>
      <c r="C81" s="1644"/>
      <c r="D81" s="1644"/>
      <c r="E81" s="1644"/>
      <c r="F81" s="1644"/>
      <c r="G81" s="174"/>
      <c r="H81" s="1643"/>
      <c r="I81" s="173"/>
      <c r="J81" s="172"/>
      <c r="N81" s="1638"/>
      <c r="O81" s="848"/>
      <c r="P81" s="848"/>
      <c r="Q81" s="848"/>
      <c r="Y81" s="1111"/>
      <c r="AA81" s="1633"/>
    </row>
    <row r="82" spans="1:27" s="143" customFormat="1" ht="3.75" customHeight="1">
      <c r="A82" s="1021"/>
      <c r="B82" s="559"/>
      <c r="C82" s="559"/>
      <c r="D82" s="559"/>
      <c r="E82" s="1582"/>
      <c r="F82" s="559"/>
      <c r="G82" s="174"/>
      <c r="H82" s="237"/>
      <c r="I82" s="173"/>
      <c r="J82" s="172"/>
      <c r="N82" s="229"/>
      <c r="O82" s="848"/>
      <c r="P82" s="848"/>
      <c r="Q82" s="848"/>
      <c r="Y82" s="1111"/>
      <c r="AA82" s="436"/>
    </row>
    <row r="83" spans="1:27" s="143" customFormat="1" ht="11.25" customHeight="1">
      <c r="A83" s="1021"/>
      <c r="B83" s="559"/>
      <c r="C83" s="559"/>
      <c r="D83" s="559"/>
      <c r="E83" s="1582"/>
      <c r="F83" s="559"/>
      <c r="G83" s="174"/>
      <c r="H83" s="237"/>
      <c r="I83" s="173"/>
      <c r="J83" s="172"/>
      <c r="N83" s="229"/>
      <c r="O83" s="848"/>
      <c r="P83" s="848"/>
      <c r="Q83" s="848"/>
      <c r="Y83" s="1111"/>
      <c r="AA83" s="436"/>
    </row>
    <row r="84" spans="1:27" s="143" customFormat="1" ht="11.25" customHeight="1">
      <c r="A84" s="1021"/>
      <c r="B84" s="559"/>
      <c r="C84" s="559"/>
      <c r="D84" s="559"/>
      <c r="E84" s="1582"/>
      <c r="F84" s="559"/>
      <c r="G84" s="174"/>
      <c r="H84" s="237"/>
      <c r="I84" s="173"/>
      <c r="J84" s="172"/>
      <c r="N84" s="229"/>
      <c r="O84" s="848"/>
      <c r="P84" s="848"/>
      <c r="Q84" s="848"/>
      <c r="Y84" s="1111"/>
      <c r="AA84" s="436"/>
    </row>
    <row r="85" spans="1:27" s="143" customFormat="1" ht="11.25" customHeight="1">
      <c r="A85" s="1021"/>
      <c r="B85" s="559"/>
      <c r="C85" s="559"/>
      <c r="D85" s="559"/>
      <c r="E85" s="1582"/>
      <c r="F85" s="559"/>
      <c r="G85" s="174"/>
      <c r="H85" s="237"/>
      <c r="I85" s="173"/>
      <c r="J85" s="172"/>
      <c r="N85" s="229"/>
      <c r="O85" s="848"/>
      <c r="P85" s="848"/>
      <c r="Q85" s="848"/>
      <c r="Y85" s="1111"/>
      <c r="AA85" s="436"/>
    </row>
    <row r="86" spans="1:27" s="143" customFormat="1" ht="11.25" customHeight="1">
      <c r="A86" s="1021"/>
      <c r="B86" s="559"/>
      <c r="C86" s="559"/>
      <c r="D86" s="559"/>
      <c r="E86" s="1582"/>
      <c r="F86" s="559"/>
      <c r="G86" s="174"/>
      <c r="H86" s="237"/>
      <c r="I86" s="173"/>
      <c r="J86" s="172"/>
      <c r="N86" s="229"/>
      <c r="O86" s="848"/>
      <c r="P86" s="848"/>
      <c r="Q86" s="848"/>
      <c r="Y86" s="1111"/>
      <c r="AA86" s="436"/>
    </row>
    <row r="87" spans="1:27" s="143" customFormat="1" ht="6.75" customHeight="1">
      <c r="A87" s="1021"/>
      <c r="B87" s="559"/>
      <c r="C87" s="559"/>
      <c r="D87" s="559"/>
      <c r="E87" s="1582"/>
      <c r="F87" s="559"/>
      <c r="G87" s="174"/>
      <c r="H87" s="237"/>
      <c r="I87" s="173"/>
      <c r="J87" s="172"/>
      <c r="N87" s="229"/>
      <c r="O87" s="848"/>
      <c r="P87" s="848"/>
      <c r="Q87" s="848"/>
      <c r="Y87" s="1111"/>
      <c r="AA87" s="436"/>
    </row>
    <row r="88" spans="1:27" s="143" customFormat="1" ht="11.25" customHeight="1">
      <c r="A88" s="1021"/>
      <c r="B88" s="559"/>
      <c r="C88" s="559"/>
      <c r="D88" s="559"/>
      <c r="E88" s="1582"/>
      <c r="F88" s="559"/>
      <c r="G88" s="174"/>
      <c r="H88" s="237"/>
      <c r="I88" s="173"/>
      <c r="J88" s="172"/>
      <c r="N88" s="229"/>
      <c r="O88" s="848"/>
      <c r="P88" s="848"/>
      <c r="Q88" s="848"/>
      <c r="Y88" s="1111"/>
      <c r="AA88" s="436"/>
    </row>
    <row r="89" spans="1:27" s="143" customFormat="1" ht="11.25" customHeight="1">
      <c r="A89" s="1021"/>
      <c r="B89" s="559"/>
      <c r="C89" s="559"/>
      <c r="D89" s="559"/>
      <c r="E89" s="1582"/>
      <c r="F89" s="559"/>
      <c r="G89" s="174"/>
      <c r="H89" s="237"/>
      <c r="I89" s="173"/>
      <c r="J89" s="172"/>
      <c r="N89" s="229"/>
      <c r="O89" s="848"/>
      <c r="P89" s="848"/>
      <c r="Q89" s="848"/>
      <c r="Y89" s="1111"/>
      <c r="AA89" s="436"/>
    </row>
    <row r="90" spans="1:27" s="143" customFormat="1" ht="11.25" customHeight="1">
      <c r="A90" s="1021"/>
      <c r="B90" s="559"/>
      <c r="C90" s="559"/>
      <c r="D90" s="559"/>
      <c r="E90" s="1582"/>
      <c r="F90" s="559"/>
      <c r="G90" s="174"/>
      <c r="H90" s="237"/>
      <c r="I90" s="173"/>
      <c r="J90" s="172"/>
      <c r="N90" s="229"/>
      <c r="O90" s="848"/>
      <c r="P90" s="848"/>
      <c r="Q90" s="848"/>
      <c r="Y90" s="1111"/>
      <c r="AA90" s="436"/>
    </row>
    <row r="91" spans="1:27" s="143" customFormat="1" ht="11.25" customHeight="1">
      <c r="A91" s="1021"/>
      <c r="B91" s="559"/>
      <c r="C91" s="559"/>
      <c r="D91" s="559"/>
      <c r="E91" s="1582"/>
      <c r="F91" s="559"/>
      <c r="G91" s="174"/>
      <c r="H91" s="237"/>
      <c r="I91" s="173"/>
      <c r="J91" s="172"/>
      <c r="N91" s="229"/>
      <c r="O91" s="848"/>
      <c r="P91" s="848"/>
      <c r="Q91" s="848"/>
      <c r="Y91" s="1111"/>
    </row>
    <row r="92" spans="1:27" s="143" customFormat="1" ht="11.25" customHeight="1">
      <c r="A92" s="1021"/>
      <c r="B92" s="559"/>
      <c r="C92" s="559"/>
      <c r="D92" s="559"/>
      <c r="E92" s="1582"/>
      <c r="F92" s="559"/>
      <c r="G92" s="174"/>
      <c r="H92" s="237"/>
      <c r="I92" s="173"/>
      <c r="J92" s="172"/>
      <c r="N92" s="229"/>
      <c r="O92" s="848"/>
      <c r="P92" s="848"/>
      <c r="Q92" s="848"/>
      <c r="Y92" s="1111"/>
    </row>
    <row r="93" spans="1:27" s="143" customFormat="1" ht="8.1" customHeight="1" thickBot="1">
      <c r="A93" s="1266"/>
      <c r="B93" s="1267"/>
      <c r="C93" s="1268"/>
      <c r="D93" s="1268"/>
      <c r="E93" s="1268"/>
      <c r="F93" s="1268"/>
      <c r="G93" s="1269"/>
      <c r="H93" s="1267"/>
      <c r="I93" s="1267"/>
      <c r="J93" s="1269"/>
      <c r="K93" s="1270"/>
      <c r="L93" s="1270"/>
      <c r="M93" s="1270"/>
      <c r="N93" s="1270"/>
      <c r="O93" s="1270"/>
      <c r="P93" s="1270"/>
      <c r="Q93" s="1270"/>
      <c r="R93" s="1270"/>
      <c r="S93" s="1270"/>
      <c r="T93" s="1271"/>
      <c r="U93" s="1271"/>
      <c r="V93" s="1272"/>
      <c r="W93" s="1272"/>
      <c r="X93" s="1271"/>
      <c r="Y93" s="853"/>
    </row>
    <row r="94" spans="1:27" s="143" customFormat="1" ht="8.1" customHeight="1">
      <c r="A94" s="897"/>
      <c r="B94" s="904"/>
      <c r="C94" s="905"/>
      <c r="D94" s="905"/>
      <c r="E94" s="1283"/>
      <c r="F94" s="1032"/>
      <c r="G94" s="897"/>
      <c r="H94" s="904"/>
      <c r="I94" s="904"/>
      <c r="J94" s="897"/>
      <c r="K94" s="906"/>
      <c r="L94" s="906"/>
      <c r="M94" s="906"/>
      <c r="N94" s="906"/>
      <c r="O94" s="906"/>
      <c r="P94" s="906"/>
      <c r="Q94" s="906"/>
      <c r="R94" s="906"/>
      <c r="S94" s="906"/>
      <c r="T94" s="907"/>
      <c r="U94" s="907"/>
      <c r="V94" s="903"/>
      <c r="W94" s="903"/>
      <c r="X94" s="907"/>
      <c r="Y94" s="897"/>
    </row>
    <row r="95" spans="1:27" s="143" customFormat="1" ht="18" customHeight="1">
      <c r="A95" s="5864">
        <f>'Soalan 10&amp;11(ms24)'!A84:Z84+1</f>
        <v>25</v>
      </c>
      <c r="B95" s="5864"/>
      <c r="C95" s="5864"/>
      <c r="D95" s="5864"/>
      <c r="E95" s="5864"/>
      <c r="F95" s="5864"/>
      <c r="G95" s="5864"/>
      <c r="H95" s="5864"/>
      <c r="I95" s="5864"/>
      <c r="J95" s="5864"/>
      <c r="K95" s="5864"/>
      <c r="L95" s="5864"/>
      <c r="M95" s="5864"/>
      <c r="N95" s="5864"/>
      <c r="O95" s="5864"/>
      <c r="P95" s="5864"/>
      <c r="Q95" s="5864"/>
      <c r="R95" s="5864"/>
      <c r="S95" s="5864"/>
      <c r="T95" s="5864"/>
      <c r="U95" s="5864"/>
      <c r="V95" s="5864"/>
      <c r="W95" s="5864"/>
      <c r="X95" s="5864"/>
      <c r="Y95" s="5864"/>
    </row>
    <row r="96" spans="1:27" s="143" customFormat="1" ht="8.1" customHeight="1" thickBot="1">
      <c r="A96" s="172"/>
      <c r="B96" s="173"/>
      <c r="C96" s="237"/>
      <c r="D96" s="237"/>
      <c r="E96" s="1581"/>
      <c r="F96" s="237"/>
      <c r="G96" s="172"/>
      <c r="H96" s="173"/>
      <c r="I96" s="173"/>
      <c r="J96" s="172"/>
      <c r="K96" s="229"/>
      <c r="L96" s="229"/>
      <c r="M96" s="229"/>
      <c r="N96" s="229"/>
      <c r="O96" s="229"/>
      <c r="P96" s="229"/>
      <c r="Q96" s="229"/>
      <c r="R96" s="229"/>
      <c r="S96" s="229"/>
      <c r="T96" s="652"/>
      <c r="U96" s="652"/>
      <c r="V96" s="230"/>
      <c r="W96" s="230"/>
      <c r="X96" s="652"/>
      <c r="Y96" s="172"/>
    </row>
    <row r="97" spans="1:28" s="55" customFormat="1" ht="18" customHeight="1">
      <c r="A97" s="1256"/>
      <c r="B97" s="1257"/>
      <c r="C97" s="1258"/>
      <c r="D97" s="1258"/>
      <c r="E97" s="1258"/>
      <c r="F97" s="1258"/>
      <c r="G97" s="1259"/>
      <c r="H97" s="1260"/>
      <c r="I97" s="1260"/>
      <c r="J97" s="1259"/>
      <c r="K97" s="1172"/>
      <c r="L97" s="1172"/>
      <c r="M97" s="1172"/>
      <c r="N97" s="1172"/>
      <c r="O97" s="1172"/>
      <c r="P97" s="1172"/>
      <c r="Q97" s="1172"/>
      <c r="R97" s="1172"/>
      <c r="S97" s="1172"/>
      <c r="T97" s="1261"/>
      <c r="U97" s="1261"/>
      <c r="V97" s="1172"/>
      <c r="W97" s="1172"/>
      <c r="X97" s="1261"/>
      <c r="Y97" s="1262"/>
    </row>
    <row r="98" spans="1:28" s="55" customFormat="1" ht="4.5" customHeight="1">
      <c r="A98" s="1126"/>
      <c r="B98" s="1705"/>
      <c r="C98" s="1706"/>
      <c r="D98" s="1706"/>
      <c r="E98" s="1706"/>
      <c r="F98" s="1706"/>
      <c r="G98" s="1707"/>
      <c r="H98" s="1708"/>
      <c r="I98" s="1708"/>
      <c r="J98" s="1707"/>
      <c r="K98" s="1709"/>
      <c r="L98" s="1709"/>
      <c r="M98" s="1709"/>
      <c r="N98" s="1709"/>
      <c r="O98" s="1709"/>
      <c r="P98" s="1709"/>
      <c r="Q98" s="1709"/>
      <c r="R98" s="1709"/>
      <c r="S98" s="1709"/>
      <c r="T98" s="1710"/>
      <c r="U98" s="1710"/>
      <c r="V98" s="1709"/>
      <c r="W98" s="1709"/>
      <c r="X98" s="1710"/>
      <c r="Y98" s="1161"/>
    </row>
    <row r="99" spans="1:28" s="55" customFormat="1" ht="4.5" customHeight="1">
      <c r="A99" s="1126"/>
      <c r="B99" s="1705"/>
      <c r="C99" s="1706"/>
      <c r="D99" s="1706"/>
      <c r="E99" s="1706"/>
      <c r="F99" s="1706"/>
      <c r="G99" s="1707"/>
      <c r="H99" s="1708"/>
      <c r="I99" s="1708"/>
      <c r="J99" s="1707"/>
      <c r="K99" s="1709"/>
      <c r="L99" s="1709"/>
      <c r="M99" s="1709"/>
      <c r="N99" s="1709"/>
      <c r="O99" s="1709"/>
      <c r="P99" s="1709"/>
      <c r="Q99" s="1709"/>
      <c r="R99" s="1709"/>
      <c r="S99" s="1709"/>
      <c r="T99" s="1710"/>
      <c r="U99" s="1710"/>
      <c r="V99" s="1709"/>
      <c r="W99" s="1709"/>
      <c r="X99" s="1710"/>
      <c r="Y99" s="1161"/>
    </row>
    <row r="100" spans="1:28" customFormat="1" ht="13.5" customHeight="1">
      <c r="A100" s="1263"/>
      <c r="B100" s="1711"/>
      <c r="C100" s="1711"/>
      <c r="D100" s="1712" t="s">
        <v>1534</v>
      </c>
      <c r="E100" s="1712"/>
      <c r="F100" s="1713"/>
      <c r="G100" s="1714"/>
      <c r="H100" s="1715"/>
      <c r="I100" s="1715"/>
      <c r="J100" s="1714"/>
      <c r="K100" s="1716"/>
      <c r="L100" s="1716"/>
      <c r="M100" s="1716"/>
      <c r="N100" s="1716"/>
      <c r="O100" s="1716"/>
      <c r="P100" s="1716"/>
      <c r="Q100" s="1716"/>
      <c r="R100" s="1716"/>
      <c r="S100" s="1716"/>
      <c r="T100" s="1717"/>
      <c r="U100" s="1717"/>
      <c r="V100" s="1716"/>
      <c r="W100" s="1716"/>
      <c r="X100" s="1717"/>
      <c r="Y100" s="1127"/>
    </row>
    <row r="101" spans="1:28" customFormat="1" ht="13.5" customHeight="1">
      <c r="A101" s="1263"/>
      <c r="B101" s="1711"/>
      <c r="C101" s="1711"/>
      <c r="D101" s="1718" t="s">
        <v>1464</v>
      </c>
      <c r="E101" s="1718"/>
      <c r="F101" s="1713"/>
      <c r="G101" s="1714"/>
      <c r="H101" s="1715"/>
      <c r="I101" s="1715"/>
      <c r="J101" s="1714"/>
      <c r="K101" s="1716"/>
      <c r="L101" s="1716"/>
      <c r="M101" s="1716"/>
      <c r="N101" s="1716"/>
      <c r="O101" s="1716"/>
      <c r="P101" s="1716"/>
      <c r="Q101" s="1716"/>
      <c r="R101" s="1716"/>
      <c r="S101" s="1716"/>
      <c r="T101" s="1717"/>
      <c r="U101" s="1717"/>
      <c r="V101" s="1716"/>
      <c r="W101" s="1716"/>
      <c r="X101" s="1717"/>
      <c r="Y101" s="1127"/>
    </row>
    <row r="102" spans="1:28" customFormat="1" ht="12" customHeight="1">
      <c r="A102" s="1263"/>
      <c r="B102" s="1711"/>
      <c r="C102" s="1711"/>
      <c r="D102" s="1714"/>
      <c r="E102" s="1714"/>
      <c r="F102" s="1719"/>
      <c r="G102" s="1714"/>
      <c r="H102" s="1715"/>
      <c r="I102" s="1715"/>
      <c r="J102" s="1714"/>
      <c r="K102" s="1716"/>
      <c r="L102" s="1716"/>
      <c r="M102" s="1716"/>
      <c r="N102" s="1716"/>
      <c r="O102" s="1716"/>
      <c r="P102" s="1716"/>
      <c r="Q102" s="1716"/>
      <c r="R102" s="1716"/>
      <c r="S102" s="1716"/>
      <c r="T102" s="1717"/>
      <c r="U102" s="1717"/>
      <c r="V102" s="1716"/>
      <c r="W102" s="1716"/>
      <c r="X102" s="1717"/>
      <c r="Y102" s="1127"/>
    </row>
    <row r="103" spans="1:28" s="143" customFormat="1" ht="11.25" customHeight="1">
      <c r="A103" s="1021"/>
      <c r="B103" s="1511"/>
      <c r="C103" s="1511"/>
      <c r="D103" s="1511"/>
      <c r="E103" s="1511"/>
      <c r="F103" s="1511"/>
      <c r="G103" s="1301"/>
      <c r="H103" s="4675" t="s">
        <v>752</v>
      </c>
      <c r="I103" s="4675"/>
      <c r="J103" s="1301"/>
      <c r="K103" s="1526"/>
      <c r="L103" s="5840" t="s">
        <v>89</v>
      </c>
      <c r="M103" s="5840"/>
      <c r="N103" s="5840"/>
      <c r="O103" s="5840"/>
      <c r="P103" s="5840"/>
      <c r="Q103" s="5840"/>
      <c r="R103" s="1526"/>
      <c r="S103" s="5841" t="s">
        <v>380</v>
      </c>
      <c r="T103" s="5841"/>
      <c r="U103" s="5841"/>
      <c r="V103" s="5841"/>
      <c r="W103" s="5841"/>
      <c r="X103" s="5841"/>
      <c r="Y103" s="1111"/>
      <c r="AB103" s="171"/>
    </row>
    <row r="104" spans="1:28" s="143" customFormat="1" ht="11.25" customHeight="1">
      <c r="A104" s="1021"/>
      <c r="B104" s="1590"/>
      <c r="C104" s="1590"/>
      <c r="D104" s="1590"/>
      <c r="E104" s="1590"/>
      <c r="F104" s="1590"/>
      <c r="G104" s="1512"/>
      <c r="H104" s="5911" t="s">
        <v>753</v>
      </c>
      <c r="I104" s="5911"/>
      <c r="J104" s="1512"/>
      <c r="K104" s="1591"/>
      <c r="L104" s="5878" t="s">
        <v>97</v>
      </c>
      <c r="M104" s="5878"/>
      <c r="N104" s="5878"/>
      <c r="O104" s="5878"/>
      <c r="P104" s="5878"/>
      <c r="Q104" s="5878"/>
      <c r="R104" s="1591"/>
      <c r="S104" s="5879" t="s">
        <v>379</v>
      </c>
      <c r="T104" s="5879"/>
      <c r="U104" s="5879"/>
      <c r="V104" s="5879"/>
      <c r="W104" s="5879"/>
      <c r="X104" s="5879"/>
      <c r="Y104" s="1111"/>
      <c r="AB104" s="171"/>
    </row>
    <row r="105" spans="1:28" s="143" customFormat="1" ht="11.25" customHeight="1">
      <c r="A105" s="1021"/>
      <c r="B105" s="1720"/>
      <c r="C105" s="1696"/>
      <c r="D105" s="1696"/>
      <c r="E105" s="1696"/>
      <c r="F105" s="1696"/>
      <c r="G105" s="1512"/>
      <c r="H105" s="1590"/>
      <c r="I105" s="1590"/>
      <c r="J105" s="1512"/>
      <c r="K105" s="1591"/>
      <c r="L105" s="5840"/>
      <c r="M105" s="5840"/>
      <c r="N105" s="5840"/>
      <c r="O105" s="5840"/>
      <c r="P105" s="5840"/>
      <c r="Q105" s="5840"/>
      <c r="R105" s="1591"/>
      <c r="S105" s="4714" t="s">
        <v>32</v>
      </c>
      <c r="T105" s="4714"/>
      <c r="U105" s="4714"/>
      <c r="V105" s="4714"/>
      <c r="W105" s="4714"/>
      <c r="X105" s="4714"/>
      <c r="Y105" s="1111"/>
    </row>
    <row r="106" spans="1:28" s="143" customFormat="1" ht="11.25" customHeight="1">
      <c r="A106" s="1021"/>
      <c r="B106" s="1590"/>
      <c r="C106" s="1586"/>
      <c r="D106" s="1586"/>
      <c r="E106" s="1586"/>
      <c r="F106" s="1586"/>
      <c r="G106" s="1512"/>
      <c r="H106" s="1590"/>
      <c r="I106" s="1590"/>
      <c r="J106" s="1512"/>
      <c r="K106" s="1591"/>
      <c r="L106" s="1301"/>
      <c r="M106" s="1591"/>
      <c r="N106" s="1591"/>
      <c r="O106" s="1591"/>
      <c r="P106" s="5876">
        <v>1201</v>
      </c>
      <c r="Q106" s="5876"/>
      <c r="R106" s="1591"/>
      <c r="S106" s="1301"/>
      <c r="T106" s="1301"/>
      <c r="U106" s="1595"/>
      <c r="V106" s="1526"/>
      <c r="W106" s="5881">
        <v>1202</v>
      </c>
      <c r="X106" s="5881"/>
      <c r="Y106" s="1111"/>
    </row>
    <row r="107" spans="1:28" s="143" customFormat="1" ht="11.25" customHeight="1">
      <c r="A107" s="1021"/>
      <c r="B107" s="1720">
        <v>12.2</v>
      </c>
      <c r="C107" s="1696" t="s">
        <v>102</v>
      </c>
      <c r="D107" s="1696"/>
      <c r="E107" s="1696"/>
      <c r="F107" s="1696"/>
      <c r="G107" s="1512"/>
      <c r="H107" s="1590"/>
      <c r="I107" s="1696" t="s">
        <v>754</v>
      </c>
      <c r="J107" s="1512"/>
      <c r="K107" s="5684" t="s">
        <v>38</v>
      </c>
      <c r="L107" s="5848"/>
      <c r="M107" s="5849"/>
      <c r="N107" s="5849"/>
      <c r="O107" s="5849"/>
      <c r="P107" s="5849"/>
      <c r="Q107" s="5850"/>
      <c r="R107" s="1640"/>
      <c r="S107" s="5848"/>
      <c r="T107" s="5849"/>
      <c r="U107" s="5849"/>
      <c r="V107" s="5849"/>
      <c r="W107" s="5849"/>
      <c r="X107" s="5850"/>
      <c r="Y107" s="1111"/>
    </row>
    <row r="108" spans="1:28" s="143" customFormat="1" ht="11.25" customHeight="1">
      <c r="A108" s="1021"/>
      <c r="B108" s="1590"/>
      <c r="C108" s="1586" t="s">
        <v>103</v>
      </c>
      <c r="D108" s="1586"/>
      <c r="E108" s="1586"/>
      <c r="F108" s="1586"/>
      <c r="G108" s="1512"/>
      <c r="H108" s="1590"/>
      <c r="I108" s="1586" t="s">
        <v>755</v>
      </c>
      <c r="J108" s="1512"/>
      <c r="K108" s="5841"/>
      <c r="L108" s="5851"/>
      <c r="M108" s="5852"/>
      <c r="N108" s="5852"/>
      <c r="O108" s="5852"/>
      <c r="P108" s="5852"/>
      <c r="Q108" s="5853"/>
      <c r="R108" s="1642"/>
      <c r="S108" s="5851"/>
      <c r="T108" s="5852"/>
      <c r="U108" s="5852"/>
      <c r="V108" s="5852"/>
      <c r="W108" s="5852"/>
      <c r="X108" s="5853"/>
      <c r="Y108" s="1111"/>
    </row>
    <row r="109" spans="1:28" s="143" customFormat="1" ht="11.25" customHeight="1">
      <c r="A109" s="937"/>
      <c r="B109" s="1659"/>
      <c r="C109" s="1721"/>
      <c r="D109" s="1721"/>
      <c r="E109" s="1721"/>
      <c r="F109" s="1721"/>
      <c r="G109" s="1660"/>
      <c r="H109" s="1659"/>
      <c r="I109" s="1659"/>
      <c r="J109" s="1660"/>
      <c r="K109" s="1722"/>
      <c r="L109" s="2813"/>
      <c r="M109" s="2813"/>
      <c r="N109" s="2813"/>
      <c r="O109" s="2813"/>
      <c r="P109" s="2813"/>
      <c r="Q109" s="2813"/>
      <c r="R109" s="1722"/>
      <c r="S109" s="2813"/>
      <c r="T109" s="2813"/>
      <c r="U109" s="2813"/>
      <c r="V109" s="2813"/>
      <c r="W109" s="2813"/>
      <c r="X109" s="2813"/>
      <c r="Y109" s="1670"/>
    </row>
    <row r="110" spans="1:28" s="143" customFormat="1" ht="11.25" customHeight="1">
      <c r="A110" s="1021"/>
      <c r="B110" s="1590"/>
      <c r="C110" s="1586"/>
      <c r="D110" s="1586"/>
      <c r="E110" s="1586"/>
      <c r="F110" s="1586"/>
      <c r="G110" s="1512"/>
      <c r="H110" s="1590"/>
      <c r="I110" s="1590"/>
      <c r="J110" s="1512"/>
      <c r="K110" s="1535"/>
      <c r="L110" s="2814"/>
      <c r="M110" s="2814"/>
      <c r="N110" s="2814"/>
      <c r="O110" s="2814"/>
      <c r="P110" s="2814"/>
      <c r="Q110" s="2814"/>
      <c r="R110" s="1535"/>
      <c r="S110" s="2814"/>
      <c r="T110" s="2825"/>
      <c r="U110" s="2825"/>
      <c r="V110" s="2815"/>
      <c r="W110" s="2815"/>
      <c r="X110" s="2825"/>
      <c r="Y110" s="1111"/>
    </row>
    <row r="111" spans="1:28" s="143" customFormat="1" ht="11.25" customHeight="1">
      <c r="A111" s="1021"/>
      <c r="B111" s="1720">
        <v>12.3</v>
      </c>
      <c r="C111" s="1696" t="s">
        <v>105</v>
      </c>
      <c r="D111" s="1696"/>
      <c r="E111" s="1696"/>
      <c r="F111" s="1696"/>
      <c r="G111" s="1512"/>
      <c r="H111" s="1590"/>
      <c r="I111" s="1590"/>
      <c r="J111" s="1512"/>
      <c r="K111" s="1591"/>
      <c r="L111" s="2815"/>
      <c r="M111" s="2815"/>
      <c r="N111" s="2815"/>
      <c r="O111" s="2815"/>
      <c r="P111" s="2815"/>
      <c r="Q111" s="2815"/>
      <c r="R111" s="1591"/>
      <c r="S111" s="2815"/>
      <c r="T111" s="2815"/>
      <c r="U111" s="2815"/>
      <c r="V111" s="2815"/>
      <c r="W111" s="2815"/>
      <c r="X111" s="2815"/>
      <c r="Y111" s="1111"/>
    </row>
    <row r="112" spans="1:28" s="143" customFormat="1" ht="11.25" customHeight="1">
      <c r="A112" s="1021"/>
      <c r="B112" s="1590"/>
      <c r="C112" s="1586" t="s">
        <v>106</v>
      </c>
      <c r="D112" s="1586"/>
      <c r="E112" s="1586"/>
      <c r="F112" s="1586"/>
      <c r="G112" s="1595"/>
      <c r="H112" s="1696"/>
      <c r="I112" s="1590"/>
      <c r="J112" s="1512"/>
      <c r="K112" s="1301"/>
      <c r="L112" s="2816"/>
      <c r="M112" s="2816"/>
      <c r="N112" s="2816"/>
      <c r="O112" s="2816"/>
      <c r="P112" s="2816"/>
      <c r="Q112" s="2816"/>
      <c r="R112" s="1301"/>
      <c r="S112" s="2816"/>
      <c r="T112" s="2815"/>
      <c r="U112" s="2815"/>
      <c r="V112" s="2815"/>
      <c r="W112" s="2815"/>
      <c r="X112" s="2815"/>
      <c r="Y112" s="1111"/>
    </row>
    <row r="113" spans="1:25" s="143" customFormat="1" ht="11.25" customHeight="1">
      <c r="A113" s="1021"/>
      <c r="B113" s="1590"/>
      <c r="C113" s="1586"/>
      <c r="D113" s="1586"/>
      <c r="E113" s="1586"/>
      <c r="F113" s="1586"/>
      <c r="G113" s="1595"/>
      <c r="H113" s="1696"/>
      <c r="I113" s="1590"/>
      <c r="J113" s="1512"/>
      <c r="K113" s="1301"/>
      <c r="L113" s="2816"/>
      <c r="M113" s="2816"/>
      <c r="N113" s="2816"/>
      <c r="O113" s="2816"/>
      <c r="P113" s="2816"/>
      <c r="Q113" s="2816"/>
      <c r="R113" s="1301"/>
      <c r="S113" s="2816"/>
      <c r="T113" s="2815"/>
      <c r="U113" s="2815"/>
      <c r="V113" s="2815"/>
      <c r="W113" s="2815"/>
      <c r="X113" s="2815"/>
      <c r="Y113" s="1111"/>
    </row>
    <row r="114" spans="1:25" s="143" customFormat="1" ht="11.25" customHeight="1">
      <c r="A114" s="1021"/>
      <c r="B114" s="1590"/>
      <c r="C114" s="1642" t="s">
        <v>29</v>
      </c>
      <c r="D114" s="1696" t="s">
        <v>232</v>
      </c>
      <c r="E114" s="1696"/>
      <c r="F114" s="1696"/>
      <c r="G114" s="1301"/>
      <c r="H114" s="1511"/>
      <c r="I114" s="1696" t="s">
        <v>754</v>
      </c>
      <c r="J114" s="1587"/>
      <c r="K114" s="5684" t="s">
        <v>39</v>
      </c>
      <c r="L114" s="5848"/>
      <c r="M114" s="5849"/>
      <c r="N114" s="5849"/>
      <c r="O114" s="5849"/>
      <c r="P114" s="5849"/>
      <c r="Q114" s="5850"/>
      <c r="R114" s="1640"/>
      <c r="S114" s="5848"/>
      <c r="T114" s="5849"/>
      <c r="U114" s="5849"/>
      <c r="V114" s="5849"/>
      <c r="W114" s="5849"/>
      <c r="X114" s="5850"/>
      <c r="Y114" s="1111"/>
    </row>
    <row r="115" spans="1:25" s="143" customFormat="1" ht="11.25" customHeight="1">
      <c r="A115" s="1021"/>
      <c r="B115" s="1590"/>
      <c r="C115" s="1695"/>
      <c r="D115" s="1586" t="s">
        <v>233</v>
      </c>
      <c r="E115" s="1586"/>
      <c r="F115" s="1586"/>
      <c r="G115" s="1301"/>
      <c r="H115" s="1511"/>
      <c r="I115" s="1586" t="s">
        <v>755</v>
      </c>
      <c r="J115" s="1589"/>
      <c r="K115" s="5841"/>
      <c r="L115" s="5851"/>
      <c r="M115" s="5852"/>
      <c r="N115" s="5852"/>
      <c r="O115" s="5852"/>
      <c r="P115" s="5852"/>
      <c r="Q115" s="5853"/>
      <c r="R115" s="1642"/>
      <c r="S115" s="5851"/>
      <c r="T115" s="5852"/>
      <c r="U115" s="5852"/>
      <c r="V115" s="5852"/>
      <c r="W115" s="5852"/>
      <c r="X115" s="5853"/>
      <c r="Y115" s="1111"/>
    </row>
    <row r="116" spans="1:25" s="143" customFormat="1" ht="11.25" customHeight="1">
      <c r="A116" s="1021"/>
      <c r="B116" s="1590"/>
      <c r="C116" s="1695"/>
      <c r="D116" s="1586"/>
      <c r="E116" s="1586"/>
      <c r="F116" s="1586"/>
      <c r="G116" s="1301"/>
      <c r="H116" s="1511"/>
      <c r="I116" s="1586"/>
      <c r="J116" s="1589"/>
      <c r="K116" s="1642"/>
      <c r="L116" s="2804"/>
      <c r="M116" s="2804"/>
      <c r="N116" s="2804"/>
      <c r="O116" s="2804"/>
      <c r="P116" s="2804"/>
      <c r="Q116" s="2804"/>
      <c r="R116" s="1642"/>
      <c r="S116" s="2804"/>
      <c r="T116" s="2804"/>
      <c r="U116" s="2804"/>
      <c r="V116" s="2804"/>
      <c r="W116" s="2804"/>
      <c r="X116" s="2804"/>
      <c r="Y116" s="1111"/>
    </row>
    <row r="117" spans="1:25" s="143" customFormat="1" ht="11.25" customHeight="1">
      <c r="A117" s="1021"/>
      <c r="B117" s="1590"/>
      <c r="C117" s="1695"/>
      <c r="D117" s="1590"/>
      <c r="E117" s="1590"/>
      <c r="F117" s="1590"/>
      <c r="G117" s="1301"/>
      <c r="H117" s="1511"/>
      <c r="I117" s="1590"/>
      <c r="J117" s="1512"/>
      <c r="K117" s="1531"/>
      <c r="L117" s="2817"/>
      <c r="M117" s="2817"/>
      <c r="N117" s="2817"/>
      <c r="O117" s="2817"/>
      <c r="P117" s="2817"/>
      <c r="Q117" s="2817"/>
      <c r="R117" s="1531"/>
      <c r="S117" s="2818"/>
      <c r="T117" s="2817"/>
      <c r="U117" s="2815"/>
      <c r="V117" s="2815"/>
      <c r="W117" s="2815"/>
      <c r="X117" s="2817"/>
      <c r="Y117" s="1111"/>
    </row>
    <row r="118" spans="1:25" s="143" customFormat="1" ht="11.25" customHeight="1">
      <c r="A118" s="1021"/>
      <c r="B118" s="1590"/>
      <c r="C118" s="1642" t="s">
        <v>30</v>
      </c>
      <c r="D118" s="1696" t="s">
        <v>729</v>
      </c>
      <c r="E118" s="1696"/>
      <c r="F118" s="1696"/>
      <c r="G118" s="1301"/>
      <c r="H118" s="1511"/>
      <c r="I118" s="1696" t="s">
        <v>754</v>
      </c>
      <c r="J118" s="1587"/>
      <c r="K118" s="5684" t="s">
        <v>340</v>
      </c>
      <c r="L118" s="5848"/>
      <c r="M118" s="5849"/>
      <c r="N118" s="5849"/>
      <c r="O118" s="5849"/>
      <c r="P118" s="5849"/>
      <c r="Q118" s="5850"/>
      <c r="R118" s="1640"/>
      <c r="S118" s="5848"/>
      <c r="T118" s="5849"/>
      <c r="U118" s="5849"/>
      <c r="V118" s="5849"/>
      <c r="W118" s="5849"/>
      <c r="X118" s="5850"/>
      <c r="Y118" s="1111"/>
    </row>
    <row r="119" spans="1:25" s="143" customFormat="1" ht="11.25" customHeight="1">
      <c r="A119" s="1021"/>
      <c r="B119" s="1590"/>
      <c r="C119" s="1695"/>
      <c r="D119" s="1586" t="s">
        <v>730</v>
      </c>
      <c r="E119" s="1586"/>
      <c r="F119" s="1586"/>
      <c r="G119" s="1301"/>
      <c r="H119" s="1511"/>
      <c r="I119" s="1586" t="s">
        <v>755</v>
      </c>
      <c r="J119" s="1589"/>
      <c r="K119" s="5841"/>
      <c r="L119" s="5851"/>
      <c r="M119" s="5852"/>
      <c r="N119" s="5852"/>
      <c r="O119" s="5852"/>
      <c r="P119" s="5852"/>
      <c r="Q119" s="5853"/>
      <c r="R119" s="1642"/>
      <c r="S119" s="5851"/>
      <c r="T119" s="5852"/>
      <c r="U119" s="5852"/>
      <c r="V119" s="5852"/>
      <c r="W119" s="5852"/>
      <c r="X119" s="5853"/>
      <c r="Y119" s="1111"/>
    </row>
    <row r="120" spans="1:25" s="143" customFormat="1" ht="11.25" customHeight="1">
      <c r="A120" s="1021"/>
      <c r="B120" s="1590"/>
      <c r="C120" s="1695"/>
      <c r="D120" s="1586"/>
      <c r="E120" s="1586"/>
      <c r="F120" s="1586"/>
      <c r="G120" s="1301"/>
      <c r="H120" s="1511"/>
      <c r="I120" s="1586"/>
      <c r="J120" s="1589"/>
      <c r="K120" s="1642"/>
      <c r="L120" s="2804"/>
      <c r="M120" s="2804"/>
      <c r="N120" s="2804"/>
      <c r="O120" s="2804"/>
      <c r="P120" s="2804"/>
      <c r="Q120" s="2804"/>
      <c r="R120" s="1642"/>
      <c r="S120" s="2804"/>
      <c r="T120" s="2804"/>
      <c r="U120" s="2804"/>
      <c r="V120" s="2804"/>
      <c r="W120" s="2804"/>
      <c r="X120" s="2804"/>
      <c r="Y120" s="1111"/>
    </row>
    <row r="121" spans="1:25" s="143" customFormat="1" ht="11.25" customHeight="1">
      <c r="A121" s="1021"/>
      <c r="B121" s="1590"/>
      <c r="C121" s="1695"/>
      <c r="D121" s="1590"/>
      <c r="E121" s="1590"/>
      <c r="F121" s="1590"/>
      <c r="G121" s="1301"/>
      <c r="H121" s="1511"/>
      <c r="I121" s="1590"/>
      <c r="J121" s="1512"/>
      <c r="K121" s="1531"/>
      <c r="L121" s="2818"/>
      <c r="M121" s="2818"/>
      <c r="N121" s="2818"/>
      <c r="O121" s="2818"/>
      <c r="P121" s="2818"/>
      <c r="Q121" s="2818"/>
      <c r="R121" s="1531"/>
      <c r="S121" s="2818"/>
      <c r="T121" s="2815"/>
      <c r="U121" s="2815"/>
      <c r="V121" s="2815"/>
      <c r="W121" s="2815"/>
      <c r="X121" s="2815"/>
      <c r="Y121" s="1111"/>
    </row>
    <row r="122" spans="1:25" s="143" customFormat="1" ht="11.25" customHeight="1">
      <c r="A122" s="1021"/>
      <c r="B122" s="1590"/>
      <c r="C122" s="1642" t="s">
        <v>44</v>
      </c>
      <c r="D122" s="1696" t="s">
        <v>107</v>
      </c>
      <c r="E122" s="1696"/>
      <c r="F122" s="1696"/>
      <c r="G122" s="1301"/>
      <c r="H122" s="1511"/>
      <c r="I122" s="1696" t="s">
        <v>754</v>
      </c>
      <c r="J122" s="1587"/>
      <c r="K122" s="5684" t="s">
        <v>40</v>
      </c>
      <c r="L122" s="5848"/>
      <c r="M122" s="5849"/>
      <c r="N122" s="5849"/>
      <c r="O122" s="5849"/>
      <c r="P122" s="5849"/>
      <c r="Q122" s="5850"/>
      <c r="R122" s="1640"/>
      <c r="S122" s="5848"/>
      <c r="T122" s="5849"/>
      <c r="U122" s="5849"/>
      <c r="V122" s="5849"/>
      <c r="W122" s="5849"/>
      <c r="X122" s="5850"/>
      <c r="Y122" s="1111"/>
    </row>
    <row r="123" spans="1:25" s="143" customFormat="1" ht="11.25" customHeight="1">
      <c r="A123" s="1021"/>
      <c r="B123" s="1590"/>
      <c r="C123" s="1695"/>
      <c r="D123" s="1586" t="s">
        <v>107</v>
      </c>
      <c r="E123" s="1586"/>
      <c r="F123" s="1586"/>
      <c r="G123" s="1301"/>
      <c r="H123" s="1511"/>
      <c r="I123" s="1586" t="s">
        <v>755</v>
      </c>
      <c r="J123" s="1589"/>
      <c r="K123" s="5841"/>
      <c r="L123" s="5851"/>
      <c r="M123" s="5852"/>
      <c r="N123" s="5852"/>
      <c r="O123" s="5852"/>
      <c r="P123" s="5852"/>
      <c r="Q123" s="5853"/>
      <c r="R123" s="1642"/>
      <c r="S123" s="5851"/>
      <c r="T123" s="5852"/>
      <c r="U123" s="5852"/>
      <c r="V123" s="5852"/>
      <c r="W123" s="5852"/>
      <c r="X123" s="5853"/>
      <c r="Y123" s="1111"/>
    </row>
    <row r="124" spans="1:25" s="143" customFormat="1" ht="11.25" customHeight="1">
      <c r="A124" s="1021"/>
      <c r="B124" s="1590"/>
      <c r="C124" s="1695"/>
      <c r="D124" s="1586"/>
      <c r="E124" s="1586"/>
      <c r="F124" s="1586"/>
      <c r="G124" s="1301"/>
      <c r="H124" s="1511"/>
      <c r="I124" s="1586"/>
      <c r="J124" s="1589"/>
      <c r="K124" s="1642"/>
      <c r="L124" s="2804"/>
      <c r="M124" s="2804"/>
      <c r="N124" s="2804"/>
      <c r="O124" s="2804"/>
      <c r="P124" s="2804"/>
      <c r="Q124" s="2804"/>
      <c r="R124" s="1642"/>
      <c r="S124" s="2804"/>
      <c r="T124" s="2804"/>
      <c r="U124" s="2804"/>
      <c r="V124" s="2804"/>
      <c r="W124" s="2804"/>
      <c r="X124" s="2804"/>
      <c r="Y124" s="1111"/>
    </row>
    <row r="125" spans="1:25" s="143" customFormat="1" ht="11.25" customHeight="1">
      <c r="A125" s="1021"/>
      <c r="B125" s="1590"/>
      <c r="C125" s="1695"/>
      <c r="D125" s="1590"/>
      <c r="E125" s="1590"/>
      <c r="F125" s="1590"/>
      <c r="G125" s="1301"/>
      <c r="H125" s="1511"/>
      <c r="I125" s="1590"/>
      <c r="J125" s="1512"/>
      <c r="K125" s="1531"/>
      <c r="L125" s="2818"/>
      <c r="M125" s="2818"/>
      <c r="N125" s="2818"/>
      <c r="O125" s="2818"/>
      <c r="P125" s="2818"/>
      <c r="Q125" s="2818"/>
      <c r="R125" s="1531"/>
      <c r="S125" s="2818"/>
      <c r="T125" s="2815"/>
      <c r="U125" s="2815"/>
      <c r="V125" s="2815"/>
      <c r="W125" s="2815"/>
      <c r="X125" s="2815"/>
      <c r="Y125" s="1111"/>
    </row>
    <row r="126" spans="1:25" s="143" customFormat="1" ht="11.25" customHeight="1">
      <c r="A126" s="1021"/>
      <c r="B126" s="1590"/>
      <c r="C126" s="1642" t="s">
        <v>56</v>
      </c>
      <c r="D126" s="1696" t="s">
        <v>748</v>
      </c>
      <c r="E126" s="1696"/>
      <c r="F126" s="1696"/>
      <c r="G126" s="1301"/>
      <c r="H126" s="1511"/>
      <c r="I126" s="1696" t="s">
        <v>754</v>
      </c>
      <c r="J126" s="1587"/>
      <c r="K126" s="5668" t="s">
        <v>41</v>
      </c>
      <c r="L126" s="5848"/>
      <c r="M126" s="5849"/>
      <c r="N126" s="5849"/>
      <c r="O126" s="5849"/>
      <c r="P126" s="5849"/>
      <c r="Q126" s="5850"/>
      <c r="R126" s="1640"/>
      <c r="S126" s="5848"/>
      <c r="T126" s="5849"/>
      <c r="U126" s="5849"/>
      <c r="V126" s="5849"/>
      <c r="W126" s="5849"/>
      <c r="X126" s="5850"/>
      <c r="Y126" s="1111"/>
    </row>
    <row r="127" spans="1:25" s="143" customFormat="1" ht="11.25" customHeight="1">
      <c r="A127" s="1021"/>
      <c r="B127" s="1590"/>
      <c r="C127" s="1642"/>
      <c r="D127" s="1696" t="s">
        <v>749</v>
      </c>
      <c r="E127" s="1696"/>
      <c r="F127" s="1696"/>
      <c r="G127" s="1301"/>
      <c r="H127" s="1511"/>
      <c r="I127" s="1586" t="s">
        <v>755</v>
      </c>
      <c r="J127" s="1587"/>
      <c r="K127" s="5668"/>
      <c r="L127" s="5851"/>
      <c r="M127" s="5852"/>
      <c r="N127" s="5852"/>
      <c r="O127" s="5852"/>
      <c r="P127" s="5852"/>
      <c r="Q127" s="5853"/>
      <c r="R127" s="1640"/>
      <c r="S127" s="5851"/>
      <c r="T127" s="5852"/>
      <c r="U127" s="5852"/>
      <c r="V127" s="5852"/>
      <c r="W127" s="5852"/>
      <c r="X127" s="5853"/>
      <c r="Y127" s="1111"/>
    </row>
    <row r="128" spans="1:25" s="143" customFormat="1" ht="11.25" customHeight="1">
      <c r="A128" s="1021"/>
      <c r="B128" s="1590"/>
      <c r="C128" s="1642"/>
      <c r="D128" s="1586" t="s">
        <v>234</v>
      </c>
      <c r="E128" s="1696"/>
      <c r="F128" s="1696"/>
      <c r="G128" s="1301"/>
      <c r="H128" s="1511"/>
      <c r="I128" s="1586"/>
      <c r="J128" s="1587"/>
      <c r="K128" s="1640"/>
      <c r="L128" s="2804"/>
      <c r="M128" s="2804"/>
      <c r="N128" s="2804"/>
      <c r="O128" s="2804"/>
      <c r="P128" s="2804"/>
      <c r="Q128" s="2804"/>
      <c r="R128" s="1640"/>
      <c r="S128" s="2804"/>
      <c r="T128" s="2804"/>
      <c r="U128" s="2804"/>
      <c r="V128" s="2804"/>
      <c r="W128" s="2804"/>
      <c r="X128" s="2804"/>
      <c r="Y128" s="1111"/>
    </row>
    <row r="129" spans="1:25" s="143" customFormat="1" ht="11.25" customHeight="1">
      <c r="A129" s="1021"/>
      <c r="B129" s="1590"/>
      <c r="C129" s="1695"/>
      <c r="D129" s="1301"/>
      <c r="E129" s="1586"/>
      <c r="F129" s="1586"/>
      <c r="G129" s="1301"/>
      <c r="H129" s="1511"/>
      <c r="I129" s="1586"/>
      <c r="J129" s="1589"/>
      <c r="K129" s="1587"/>
      <c r="L129" s="2819"/>
      <c r="M129" s="2819"/>
      <c r="N129" s="2819"/>
      <c r="O129" s="2819"/>
      <c r="P129" s="2819"/>
      <c r="Q129" s="2819"/>
      <c r="R129" s="1642"/>
      <c r="S129" s="2819"/>
      <c r="T129" s="2826"/>
      <c r="U129" s="2825"/>
      <c r="V129" s="2815"/>
      <c r="W129" s="2815"/>
      <c r="X129" s="2826"/>
      <c r="Y129" s="1111"/>
    </row>
    <row r="130" spans="1:25" s="143" customFormat="1" ht="11.25" customHeight="1">
      <c r="A130" s="1021"/>
      <c r="B130" s="1590"/>
      <c r="C130" s="1642" t="s">
        <v>57</v>
      </c>
      <c r="D130" s="1696" t="s">
        <v>108</v>
      </c>
      <c r="E130" s="1696"/>
      <c r="F130" s="1696"/>
      <c r="G130" s="1301"/>
      <c r="H130" s="1511"/>
      <c r="I130" s="1696" t="s">
        <v>1124</v>
      </c>
      <c r="J130" s="1587"/>
      <c r="K130" s="5668" t="s">
        <v>42</v>
      </c>
      <c r="L130" s="5848"/>
      <c r="M130" s="5849"/>
      <c r="N130" s="5849"/>
      <c r="O130" s="5849"/>
      <c r="P130" s="5849"/>
      <c r="Q130" s="5850"/>
      <c r="R130" s="1640"/>
      <c r="S130" s="5848"/>
      <c r="T130" s="5849"/>
      <c r="U130" s="5849"/>
      <c r="V130" s="5849"/>
      <c r="W130" s="5849"/>
      <c r="X130" s="5850"/>
      <c r="Y130" s="1111"/>
    </row>
    <row r="131" spans="1:25" s="143" customFormat="1" ht="11.25" customHeight="1">
      <c r="A131" s="1021"/>
      <c r="B131" s="1590"/>
      <c r="C131" s="1642"/>
      <c r="D131" s="1586" t="s">
        <v>750</v>
      </c>
      <c r="E131" s="1586"/>
      <c r="F131" s="1586"/>
      <c r="G131" s="1301"/>
      <c r="H131" s="1511"/>
      <c r="I131" s="1586" t="s">
        <v>109</v>
      </c>
      <c r="J131" s="1587"/>
      <c r="K131" s="5668"/>
      <c r="L131" s="5851"/>
      <c r="M131" s="5852"/>
      <c r="N131" s="5852"/>
      <c r="O131" s="5852"/>
      <c r="P131" s="5852"/>
      <c r="Q131" s="5853"/>
      <c r="R131" s="1640"/>
      <c r="S131" s="5851"/>
      <c r="T131" s="5852"/>
      <c r="U131" s="5852"/>
      <c r="V131" s="5852"/>
      <c r="W131" s="5852"/>
      <c r="X131" s="5853"/>
      <c r="Y131" s="1111"/>
    </row>
    <row r="132" spans="1:25" s="143" customFormat="1" ht="11.25" customHeight="1">
      <c r="A132" s="1021"/>
      <c r="B132" s="1590"/>
      <c r="C132" s="1695"/>
      <c r="D132" s="1586" t="s">
        <v>751</v>
      </c>
      <c r="E132" s="1586"/>
      <c r="F132" s="1586"/>
      <c r="G132" s="1301"/>
      <c r="H132" s="1511"/>
      <c r="I132" s="1586"/>
      <c r="J132" s="1589"/>
      <c r="K132" s="1587"/>
      <c r="L132" s="2819"/>
      <c r="M132" s="2819"/>
      <c r="N132" s="2819"/>
      <c r="O132" s="2819"/>
      <c r="P132" s="2819"/>
      <c r="Q132" s="2819"/>
      <c r="R132" s="1642"/>
      <c r="S132" s="2819"/>
      <c r="T132" s="2826"/>
      <c r="U132" s="2825"/>
      <c r="V132" s="2815"/>
      <c r="W132" s="2815"/>
      <c r="X132" s="2826"/>
      <c r="Y132" s="1111"/>
    </row>
    <row r="133" spans="1:25" s="143" customFormat="1" ht="11.25" customHeight="1">
      <c r="A133" s="1021"/>
      <c r="B133" s="1590"/>
      <c r="C133" s="1695"/>
      <c r="D133" s="1586"/>
      <c r="E133" s="1586"/>
      <c r="F133" s="1586"/>
      <c r="G133" s="1301"/>
      <c r="H133" s="1511"/>
      <c r="I133" s="1586"/>
      <c r="J133" s="1589"/>
      <c r="K133" s="1587"/>
      <c r="L133" s="2819"/>
      <c r="M133" s="2819"/>
      <c r="N133" s="2819"/>
      <c r="O133" s="2819"/>
      <c r="P133" s="2819"/>
      <c r="Q133" s="2819"/>
      <c r="R133" s="1642"/>
      <c r="S133" s="2819"/>
      <c r="T133" s="2826"/>
      <c r="U133" s="2825"/>
      <c r="V133" s="2815"/>
      <c r="W133" s="2815"/>
      <c r="X133" s="2826"/>
      <c r="Y133" s="1111"/>
    </row>
    <row r="134" spans="1:25" s="143" customFormat="1" ht="11.25" customHeight="1">
      <c r="A134" s="1021"/>
      <c r="B134" s="1590"/>
      <c r="C134" s="1642" t="s">
        <v>58</v>
      </c>
      <c r="D134" s="1696" t="s">
        <v>1619</v>
      </c>
      <c r="E134" s="1696"/>
      <c r="F134" s="1696"/>
      <c r="G134" s="1301"/>
      <c r="H134" s="1511"/>
      <c r="I134" s="1696" t="s">
        <v>1620</v>
      </c>
      <c r="J134" s="1587"/>
      <c r="K134" s="5668" t="s">
        <v>48</v>
      </c>
      <c r="L134" s="5848"/>
      <c r="M134" s="5849"/>
      <c r="N134" s="5849"/>
      <c r="O134" s="5849"/>
      <c r="P134" s="5849"/>
      <c r="Q134" s="5850"/>
      <c r="R134" s="1640"/>
      <c r="S134" s="5848"/>
      <c r="T134" s="5849"/>
      <c r="U134" s="5849"/>
      <c r="V134" s="5849"/>
      <c r="W134" s="5849"/>
      <c r="X134" s="5850"/>
      <c r="Y134" s="1111"/>
    </row>
    <row r="135" spans="1:25" s="143" customFormat="1" ht="11.25" customHeight="1">
      <c r="A135" s="1021"/>
      <c r="B135" s="1590"/>
      <c r="C135" s="1642"/>
      <c r="D135" s="1586" t="s">
        <v>1618</v>
      </c>
      <c r="E135" s="1696"/>
      <c r="F135" s="1696"/>
      <c r="G135" s="1301"/>
      <c r="H135" s="1511"/>
      <c r="I135" s="1586" t="s">
        <v>1621</v>
      </c>
      <c r="J135" s="1587"/>
      <c r="K135" s="5668"/>
      <c r="L135" s="5851"/>
      <c r="M135" s="5852"/>
      <c r="N135" s="5852"/>
      <c r="O135" s="5852"/>
      <c r="P135" s="5852"/>
      <c r="Q135" s="5853"/>
      <c r="R135" s="1640"/>
      <c r="S135" s="5851"/>
      <c r="T135" s="5852"/>
      <c r="U135" s="5852"/>
      <c r="V135" s="5852"/>
      <c r="W135" s="5852"/>
      <c r="X135" s="5853"/>
      <c r="Y135" s="1111"/>
    </row>
    <row r="136" spans="1:25" s="143" customFormat="1" ht="11.25" customHeight="1">
      <c r="A136" s="1021"/>
      <c r="B136" s="1590"/>
      <c r="C136" s="1642"/>
      <c r="D136" s="1586"/>
      <c r="E136" s="1696"/>
      <c r="F136" s="1696"/>
      <c r="G136" s="1301"/>
      <c r="H136" s="1511"/>
      <c r="I136" s="1586"/>
      <c r="J136" s="1587"/>
      <c r="K136" s="1640"/>
      <c r="L136" s="2804"/>
      <c r="M136" s="2804"/>
      <c r="N136" s="2804"/>
      <c r="O136" s="2804"/>
      <c r="P136" s="2804"/>
      <c r="Q136" s="2804"/>
      <c r="R136" s="1640"/>
      <c r="S136" s="2804"/>
      <c r="T136" s="2804"/>
      <c r="U136" s="2804"/>
      <c r="V136" s="2804"/>
      <c r="W136" s="2804"/>
      <c r="X136" s="2804"/>
      <c r="Y136" s="1111"/>
    </row>
    <row r="137" spans="1:25" s="143" customFormat="1" ht="11.25" customHeight="1">
      <c r="A137" s="1021"/>
      <c r="B137" s="1590"/>
      <c r="C137" s="1695"/>
      <c r="D137" s="1586"/>
      <c r="E137" s="1586"/>
      <c r="F137" s="1586"/>
      <c r="G137" s="1301"/>
      <c r="H137" s="1511"/>
      <c r="I137" s="1586"/>
      <c r="J137" s="1589"/>
      <c r="K137" s="1642"/>
      <c r="L137" s="2819"/>
      <c r="M137" s="2819"/>
      <c r="N137" s="2819"/>
      <c r="O137" s="2819"/>
      <c r="P137" s="2819"/>
      <c r="Q137" s="2819"/>
      <c r="R137" s="1642"/>
      <c r="S137" s="2819"/>
      <c r="T137" s="2815"/>
      <c r="U137" s="2815"/>
      <c r="V137" s="2815"/>
      <c r="W137" s="2815"/>
      <c r="X137" s="2815"/>
      <c r="Y137" s="1111"/>
    </row>
    <row r="138" spans="1:25" s="143" customFormat="1" ht="11.25" customHeight="1">
      <c r="A138" s="1021"/>
      <c r="B138" s="1590"/>
      <c r="C138" s="1642" t="s">
        <v>68</v>
      </c>
      <c r="D138" s="1696" t="s">
        <v>731</v>
      </c>
      <c r="E138" s="1696"/>
      <c r="F138" s="1696"/>
      <c r="G138" s="1301"/>
      <c r="H138" s="1511"/>
      <c r="I138" s="1696" t="s">
        <v>1124</v>
      </c>
      <c r="J138" s="1587"/>
      <c r="K138" s="5684" t="s">
        <v>342</v>
      </c>
      <c r="L138" s="5848"/>
      <c r="M138" s="5849"/>
      <c r="N138" s="5849"/>
      <c r="O138" s="5849"/>
      <c r="P138" s="5849"/>
      <c r="Q138" s="5850"/>
      <c r="R138" s="1640"/>
      <c r="S138" s="5848"/>
      <c r="T138" s="5849"/>
      <c r="U138" s="5849"/>
      <c r="V138" s="5849"/>
      <c r="W138" s="5849"/>
      <c r="X138" s="5850"/>
      <c r="Y138" s="1111"/>
    </row>
    <row r="139" spans="1:25" s="143" customFormat="1" ht="11.25" customHeight="1">
      <c r="A139" s="1021"/>
      <c r="B139" s="1590"/>
      <c r="C139" s="1642"/>
      <c r="D139" s="1586" t="s">
        <v>251</v>
      </c>
      <c r="E139" s="1586"/>
      <c r="F139" s="1586"/>
      <c r="G139" s="1301"/>
      <c r="H139" s="1511"/>
      <c r="I139" s="1586" t="s">
        <v>109</v>
      </c>
      <c r="J139" s="1587"/>
      <c r="K139" s="5841"/>
      <c r="L139" s="5851"/>
      <c r="M139" s="5852"/>
      <c r="N139" s="5852"/>
      <c r="O139" s="5852"/>
      <c r="P139" s="5852"/>
      <c r="Q139" s="5853"/>
      <c r="R139" s="1642"/>
      <c r="S139" s="5851"/>
      <c r="T139" s="5852"/>
      <c r="U139" s="5852"/>
      <c r="V139" s="5852"/>
      <c r="W139" s="5852"/>
      <c r="X139" s="5853"/>
      <c r="Y139" s="1111"/>
    </row>
    <row r="140" spans="1:25" s="143" customFormat="1" ht="11.25" customHeight="1">
      <c r="A140" s="1021"/>
      <c r="B140" s="1590"/>
      <c r="C140" s="1642"/>
      <c r="D140" s="1586"/>
      <c r="E140" s="1586"/>
      <c r="F140" s="1586"/>
      <c r="G140" s="1301"/>
      <c r="H140" s="1511"/>
      <c r="I140" s="1586"/>
      <c r="J140" s="1587"/>
      <c r="K140" s="1642"/>
      <c r="L140" s="2804"/>
      <c r="M140" s="2804"/>
      <c r="N140" s="2804"/>
      <c r="O140" s="2804"/>
      <c r="P140" s="2804"/>
      <c r="Q140" s="2804"/>
      <c r="R140" s="1642"/>
      <c r="S140" s="2804"/>
      <c r="T140" s="2804"/>
      <c r="U140" s="2804"/>
      <c r="V140" s="2804"/>
      <c r="W140" s="2804"/>
      <c r="X140" s="2804"/>
      <c r="Y140" s="1111"/>
    </row>
    <row r="141" spans="1:25" s="143" customFormat="1" ht="11.25" customHeight="1">
      <c r="A141" s="1021"/>
      <c r="B141" s="1590"/>
      <c r="C141" s="1695"/>
      <c r="D141" s="1586"/>
      <c r="E141" s="1586"/>
      <c r="F141" s="1586"/>
      <c r="G141" s="1301"/>
      <c r="H141" s="1511"/>
      <c r="I141" s="1586"/>
      <c r="J141" s="1589"/>
      <c r="K141" s="1535"/>
      <c r="L141" s="2814"/>
      <c r="M141" s="2814"/>
      <c r="N141" s="2814"/>
      <c r="O141" s="2814"/>
      <c r="P141" s="2814"/>
      <c r="Q141" s="2814"/>
      <c r="R141" s="1535"/>
      <c r="S141" s="2814"/>
      <c r="T141" s="2815"/>
      <c r="U141" s="2815"/>
      <c r="V141" s="2815"/>
      <c r="W141" s="2815"/>
      <c r="X141" s="2815"/>
      <c r="Y141" s="1111"/>
    </row>
    <row r="142" spans="1:25" s="143" customFormat="1" ht="11.25" customHeight="1">
      <c r="A142" s="1021"/>
      <c r="B142" s="1590"/>
      <c r="C142" s="1642" t="s">
        <v>70</v>
      </c>
      <c r="D142" s="1696" t="s">
        <v>732</v>
      </c>
      <c r="E142" s="1696"/>
      <c r="F142" s="1696"/>
      <c r="G142" s="1301"/>
      <c r="H142" s="1511"/>
      <c r="I142" s="1696" t="s">
        <v>754</v>
      </c>
      <c r="J142" s="1587"/>
      <c r="K142" s="5684" t="s">
        <v>343</v>
      </c>
      <c r="L142" s="5848"/>
      <c r="M142" s="5849"/>
      <c r="N142" s="5849"/>
      <c r="O142" s="5849"/>
      <c r="P142" s="5849"/>
      <c r="Q142" s="5850"/>
      <c r="R142" s="1640"/>
      <c r="S142" s="5848"/>
      <c r="T142" s="5849"/>
      <c r="U142" s="5849"/>
      <c r="V142" s="5849"/>
      <c r="W142" s="5849"/>
      <c r="X142" s="5850"/>
      <c r="Y142" s="1111"/>
    </row>
    <row r="143" spans="1:25" s="143" customFormat="1" ht="11.25" customHeight="1">
      <c r="A143" s="1021"/>
      <c r="B143" s="1590"/>
      <c r="C143" s="1642"/>
      <c r="D143" s="1586" t="s">
        <v>733</v>
      </c>
      <c r="E143" s="1586"/>
      <c r="F143" s="1586"/>
      <c r="G143" s="1301"/>
      <c r="H143" s="1511"/>
      <c r="I143" s="2709" t="s">
        <v>755</v>
      </c>
      <c r="J143" s="1589"/>
      <c r="K143" s="5841"/>
      <c r="L143" s="5851"/>
      <c r="M143" s="5852"/>
      <c r="N143" s="5852"/>
      <c r="O143" s="5852"/>
      <c r="P143" s="5852"/>
      <c r="Q143" s="5853"/>
      <c r="R143" s="1642"/>
      <c r="S143" s="5851"/>
      <c r="T143" s="5852"/>
      <c r="U143" s="5852"/>
      <c r="V143" s="5852"/>
      <c r="W143" s="5852"/>
      <c r="X143" s="5853"/>
      <c r="Y143" s="1111"/>
    </row>
    <row r="144" spans="1:25" s="143" customFormat="1" ht="11.25" customHeight="1">
      <c r="A144" s="1021"/>
      <c r="B144" s="1590"/>
      <c r="C144" s="1642"/>
      <c r="D144" s="1586"/>
      <c r="E144" s="1586"/>
      <c r="F144" s="1586"/>
      <c r="G144" s="1301"/>
      <c r="H144" s="1511"/>
      <c r="I144" s="1586"/>
      <c r="J144" s="1589"/>
      <c r="K144" s="1642"/>
      <c r="L144" s="2804"/>
      <c r="M144" s="2804"/>
      <c r="N144" s="2804"/>
      <c r="O144" s="2804"/>
      <c r="P144" s="2804"/>
      <c r="Q144" s="2804"/>
      <c r="R144" s="1642"/>
      <c r="S144" s="2804"/>
      <c r="T144" s="2804"/>
      <c r="U144" s="2804"/>
      <c r="V144" s="2804"/>
      <c r="W144" s="2804"/>
      <c r="X144" s="2804"/>
      <c r="Y144" s="1111"/>
    </row>
    <row r="145" spans="1:25" s="143" customFormat="1" ht="11.25" customHeight="1">
      <c r="A145" s="1021"/>
      <c r="B145" s="1590"/>
      <c r="C145" s="1695"/>
      <c r="D145" s="1586"/>
      <c r="E145" s="1586"/>
      <c r="F145" s="1586"/>
      <c r="G145" s="1301"/>
      <c r="H145" s="1511"/>
      <c r="I145" s="1586"/>
      <c r="J145" s="1589"/>
      <c r="K145" s="1642"/>
      <c r="L145" s="2819"/>
      <c r="M145" s="2819"/>
      <c r="N145" s="2819"/>
      <c r="O145" s="2819"/>
      <c r="P145" s="2819"/>
      <c r="Q145" s="2819"/>
      <c r="R145" s="1642"/>
      <c r="S145" s="2819"/>
      <c r="T145" s="2815"/>
      <c r="U145" s="2815"/>
      <c r="V145" s="2815"/>
      <c r="W145" s="2815"/>
      <c r="X145" s="2815"/>
      <c r="Y145" s="1111"/>
    </row>
    <row r="146" spans="1:25" s="143" customFormat="1" ht="11.25" customHeight="1">
      <c r="A146" s="1021"/>
      <c r="B146" s="1590"/>
      <c r="C146" s="1642" t="s">
        <v>71</v>
      </c>
      <c r="D146" s="1696" t="s">
        <v>1622</v>
      </c>
      <c r="E146" s="1586"/>
      <c r="F146" s="1586"/>
      <c r="G146" s="1301"/>
      <c r="H146" s="1511"/>
      <c r="I146" s="1696" t="s">
        <v>754</v>
      </c>
      <c r="J146" s="1589"/>
      <c r="K146" s="5684" t="s">
        <v>18</v>
      </c>
      <c r="L146" s="5848"/>
      <c r="M146" s="5849"/>
      <c r="N146" s="5849"/>
      <c r="O146" s="5849"/>
      <c r="P146" s="5849"/>
      <c r="Q146" s="5850"/>
      <c r="R146" s="1640"/>
      <c r="S146" s="5848"/>
      <c r="T146" s="5849"/>
      <c r="U146" s="5849"/>
      <c r="V146" s="5849"/>
      <c r="W146" s="5849"/>
      <c r="X146" s="5850"/>
      <c r="Y146" s="1111"/>
    </row>
    <row r="147" spans="1:25" s="143" customFormat="1" ht="11.25" customHeight="1">
      <c r="A147" s="1021"/>
      <c r="B147" s="1590"/>
      <c r="C147" s="1695"/>
      <c r="D147" s="1696" t="s">
        <v>1623</v>
      </c>
      <c r="E147" s="1586"/>
      <c r="F147" s="1586"/>
      <c r="G147" s="1301"/>
      <c r="H147" s="1511"/>
      <c r="I147" s="1586" t="s">
        <v>755</v>
      </c>
      <c r="J147" s="1589"/>
      <c r="K147" s="5841"/>
      <c r="L147" s="5851"/>
      <c r="M147" s="5852"/>
      <c r="N147" s="5852"/>
      <c r="O147" s="5852"/>
      <c r="P147" s="5852"/>
      <c r="Q147" s="5853"/>
      <c r="R147" s="1642"/>
      <c r="S147" s="5851"/>
      <c r="T147" s="5852"/>
      <c r="U147" s="5852"/>
      <c r="V147" s="5852"/>
      <c r="W147" s="5852"/>
      <c r="X147" s="5853"/>
      <c r="Y147" s="1111"/>
    </row>
    <row r="148" spans="1:25" s="143" customFormat="1" ht="11.25" customHeight="1">
      <c r="A148" s="1021"/>
      <c r="B148" s="1590"/>
      <c r="C148" s="1695"/>
      <c r="D148" s="1586" t="s">
        <v>1624</v>
      </c>
      <c r="E148" s="1586"/>
      <c r="F148" s="1586"/>
      <c r="G148" s="1301"/>
      <c r="H148" s="1511"/>
      <c r="I148" s="1586"/>
      <c r="J148" s="1589"/>
      <c r="K148" s="1642"/>
      <c r="L148" s="2819"/>
      <c r="M148" s="2819"/>
      <c r="N148" s="2819"/>
      <c r="O148" s="2819"/>
      <c r="P148" s="2819"/>
      <c r="Q148" s="2819"/>
      <c r="R148" s="1642"/>
      <c r="S148" s="2819"/>
      <c r="T148" s="2815"/>
      <c r="U148" s="2815"/>
      <c r="V148" s="2815"/>
      <c r="W148" s="2815"/>
      <c r="X148" s="2815"/>
      <c r="Y148" s="1111"/>
    </row>
    <row r="149" spans="1:25" s="143" customFormat="1" ht="11.25" customHeight="1">
      <c r="A149" s="1021"/>
      <c r="B149" s="1590"/>
      <c r="C149" s="1695"/>
      <c r="D149" s="1586" t="s">
        <v>1625</v>
      </c>
      <c r="E149" s="1586"/>
      <c r="F149" s="1586"/>
      <c r="G149" s="1301"/>
      <c r="H149" s="1511"/>
      <c r="I149" s="1586"/>
      <c r="J149" s="1589"/>
      <c r="K149" s="1642"/>
      <c r="L149" s="2819"/>
      <c r="M149" s="2819"/>
      <c r="N149" s="2819"/>
      <c r="O149" s="2819"/>
      <c r="P149" s="2819"/>
      <c r="Q149" s="2819"/>
      <c r="R149" s="1642"/>
      <c r="S149" s="2819"/>
      <c r="T149" s="2815"/>
      <c r="U149" s="2815"/>
      <c r="V149" s="2815"/>
      <c r="W149" s="2815"/>
      <c r="X149" s="2815"/>
      <c r="Y149" s="1111"/>
    </row>
    <row r="150" spans="1:25" s="143" customFormat="1" ht="11.25" customHeight="1">
      <c r="A150" s="1021"/>
      <c r="B150" s="1590"/>
      <c r="C150" s="1695"/>
      <c r="D150" s="1586"/>
      <c r="E150" s="1586"/>
      <c r="F150" s="1586"/>
      <c r="G150" s="1301"/>
      <c r="H150" s="1511"/>
      <c r="I150" s="1586"/>
      <c r="J150" s="1589"/>
      <c r="K150" s="1642"/>
      <c r="L150" s="2819"/>
      <c r="M150" s="2819"/>
      <c r="N150" s="2819"/>
      <c r="O150" s="2819"/>
      <c r="P150" s="2819"/>
      <c r="Q150" s="2819"/>
      <c r="R150" s="1642"/>
      <c r="S150" s="2819"/>
      <c r="T150" s="2815"/>
      <c r="U150" s="2815"/>
      <c r="V150" s="2815"/>
      <c r="W150" s="2815"/>
      <c r="X150" s="2815"/>
      <c r="Y150" s="1111"/>
    </row>
    <row r="151" spans="1:25" s="143" customFormat="1" ht="11.25" customHeight="1">
      <c r="A151" s="1021"/>
      <c r="B151" s="1590"/>
      <c r="C151" s="1642" t="s">
        <v>72</v>
      </c>
      <c r="D151" s="1696" t="s">
        <v>1626</v>
      </c>
      <c r="E151" s="1696"/>
      <c r="F151" s="1696"/>
      <c r="G151" s="1301"/>
      <c r="H151" s="1511"/>
      <c r="I151" s="1696" t="s">
        <v>754</v>
      </c>
      <c r="J151" s="1587"/>
      <c r="K151" s="5684" t="s">
        <v>1627</v>
      </c>
      <c r="L151" s="5848"/>
      <c r="M151" s="5849"/>
      <c r="N151" s="5849"/>
      <c r="O151" s="5849"/>
      <c r="P151" s="5849"/>
      <c r="Q151" s="5850"/>
      <c r="R151" s="1640"/>
      <c r="S151" s="5848"/>
      <c r="T151" s="5849"/>
      <c r="U151" s="5849"/>
      <c r="V151" s="5849"/>
      <c r="W151" s="5849"/>
      <c r="X151" s="5850"/>
      <c r="Y151" s="1111"/>
    </row>
    <row r="152" spans="1:25" s="143" customFormat="1" ht="11.25" customHeight="1">
      <c r="A152" s="1021"/>
      <c r="B152" s="1590"/>
      <c r="C152" s="1642"/>
      <c r="D152" s="1586" t="s">
        <v>1626</v>
      </c>
      <c r="E152" s="1586"/>
      <c r="F152" s="1586"/>
      <c r="G152" s="1301"/>
      <c r="H152" s="1511"/>
      <c r="I152" s="1586" t="s">
        <v>755</v>
      </c>
      <c r="J152" s="1589"/>
      <c r="K152" s="5841"/>
      <c r="L152" s="5851"/>
      <c r="M152" s="5852"/>
      <c r="N152" s="5852"/>
      <c r="O152" s="5852"/>
      <c r="P152" s="5852"/>
      <c r="Q152" s="5853"/>
      <c r="R152" s="1642"/>
      <c r="S152" s="5851"/>
      <c r="T152" s="5852"/>
      <c r="U152" s="5852"/>
      <c r="V152" s="5852"/>
      <c r="W152" s="5852"/>
      <c r="X152" s="5853"/>
      <c r="Y152" s="1111"/>
    </row>
    <row r="153" spans="1:25" s="143" customFormat="1" ht="11.25" customHeight="1">
      <c r="A153" s="1021"/>
      <c r="B153" s="1590"/>
      <c r="C153" s="1695"/>
      <c r="D153" s="1586"/>
      <c r="E153" s="1586"/>
      <c r="F153" s="1586"/>
      <c r="G153" s="1301"/>
      <c r="H153" s="1511"/>
      <c r="I153" s="1586"/>
      <c r="J153" s="1589"/>
      <c r="K153" s="1642"/>
      <c r="L153" s="2819"/>
      <c r="M153" s="2819"/>
      <c r="N153" s="2819"/>
      <c r="O153" s="2819"/>
      <c r="P153" s="2819"/>
      <c r="Q153" s="2819"/>
      <c r="R153" s="1642"/>
      <c r="S153" s="2819"/>
      <c r="T153" s="2815"/>
      <c r="U153" s="2815"/>
      <c r="V153" s="2815"/>
      <c r="W153" s="2815"/>
      <c r="X153" s="2815"/>
      <c r="Y153" s="1111"/>
    </row>
    <row r="154" spans="1:25" s="143" customFormat="1" ht="11.25" customHeight="1">
      <c r="A154" s="1021"/>
      <c r="B154" s="1590"/>
      <c r="C154" s="1695"/>
      <c r="D154" s="1586"/>
      <c r="E154" s="1586"/>
      <c r="F154" s="1586"/>
      <c r="G154" s="1301"/>
      <c r="H154" s="1511"/>
      <c r="I154" s="1586"/>
      <c r="J154" s="1589"/>
      <c r="K154" s="1642"/>
      <c r="L154" s="2819"/>
      <c r="M154" s="2819"/>
      <c r="N154" s="2819"/>
      <c r="O154" s="2819"/>
      <c r="P154" s="2819"/>
      <c r="Q154" s="2819"/>
      <c r="R154" s="1642"/>
      <c r="S154" s="2819"/>
      <c r="T154" s="2815"/>
      <c r="U154" s="2815"/>
      <c r="V154" s="2815"/>
      <c r="W154" s="2815"/>
      <c r="X154" s="2815"/>
      <c r="Y154" s="1111"/>
    </row>
    <row r="155" spans="1:25" s="143" customFormat="1" ht="11.25" customHeight="1">
      <c r="A155" s="1021"/>
      <c r="B155" s="1590"/>
      <c r="C155" s="1642" t="s">
        <v>298</v>
      </c>
      <c r="D155" s="1696" t="s">
        <v>766</v>
      </c>
      <c r="E155" s="1696"/>
      <c r="F155" s="1696"/>
      <c r="G155" s="1301"/>
      <c r="H155" s="1511"/>
      <c r="I155" s="1696" t="s">
        <v>1124</v>
      </c>
      <c r="J155" s="1587"/>
      <c r="K155" s="5684" t="s">
        <v>362</v>
      </c>
      <c r="L155" s="5848"/>
      <c r="M155" s="5849"/>
      <c r="N155" s="5849"/>
      <c r="O155" s="5849"/>
      <c r="P155" s="5849"/>
      <c r="Q155" s="5850"/>
      <c r="R155" s="1640"/>
      <c r="S155" s="5848"/>
      <c r="T155" s="5849"/>
      <c r="U155" s="5849"/>
      <c r="V155" s="5849"/>
      <c r="W155" s="5849"/>
      <c r="X155" s="5850"/>
      <c r="Y155" s="1111"/>
    </row>
    <row r="156" spans="1:25" s="143" customFormat="1" ht="11.25" customHeight="1">
      <c r="A156" s="1021"/>
      <c r="B156" s="1590"/>
      <c r="C156" s="1642"/>
      <c r="D156" s="1586" t="s">
        <v>767</v>
      </c>
      <c r="E156" s="1586"/>
      <c r="F156" s="1586"/>
      <c r="G156" s="1301"/>
      <c r="H156" s="1511"/>
      <c r="I156" s="1586" t="s">
        <v>109</v>
      </c>
      <c r="J156" s="1587"/>
      <c r="K156" s="5841"/>
      <c r="L156" s="5851"/>
      <c r="M156" s="5852"/>
      <c r="N156" s="5852"/>
      <c r="O156" s="5852"/>
      <c r="P156" s="5852"/>
      <c r="Q156" s="5853"/>
      <c r="R156" s="1642"/>
      <c r="S156" s="5851"/>
      <c r="T156" s="5852"/>
      <c r="U156" s="5852"/>
      <c r="V156" s="5852"/>
      <c r="W156" s="5852"/>
      <c r="X156" s="5853"/>
      <c r="Y156" s="1111"/>
    </row>
    <row r="157" spans="1:25" s="143" customFormat="1" ht="11.25" customHeight="1">
      <c r="A157" s="1021"/>
      <c r="B157" s="1590"/>
      <c r="C157" s="1642"/>
      <c r="D157" s="1586"/>
      <c r="E157" s="1586"/>
      <c r="F157" s="1586"/>
      <c r="G157" s="1301"/>
      <c r="H157" s="1511"/>
      <c r="I157" s="1586"/>
      <c r="J157" s="1587"/>
      <c r="K157" s="1642"/>
      <c r="L157" s="1640"/>
      <c r="M157" s="1640"/>
      <c r="N157" s="1640"/>
      <c r="O157" s="1640"/>
      <c r="P157" s="1640"/>
      <c r="Q157" s="1640"/>
      <c r="R157" s="1642"/>
      <c r="S157" s="1584"/>
      <c r="T157" s="1584"/>
      <c r="U157" s="1584"/>
      <c r="V157" s="1584"/>
      <c r="W157" s="1584"/>
      <c r="X157" s="1584"/>
      <c r="Y157" s="1111"/>
    </row>
    <row r="158" spans="1:25" s="143" customFormat="1" ht="11.25" customHeight="1">
      <c r="A158" s="1021"/>
      <c r="B158" s="1590"/>
      <c r="C158" s="1642"/>
      <c r="D158" s="1586"/>
      <c r="E158" s="1586"/>
      <c r="F158" s="1586"/>
      <c r="G158" s="1301"/>
      <c r="H158" s="1511"/>
      <c r="I158" s="1696"/>
      <c r="J158" s="1587"/>
      <c r="K158" s="1301"/>
      <c r="L158" s="1528"/>
      <c r="M158" s="1528"/>
      <c r="N158" s="1528"/>
      <c r="O158" s="1528"/>
      <c r="P158" s="1528"/>
      <c r="Q158" s="1528"/>
      <c r="R158" s="1640"/>
      <c r="S158" s="1640"/>
      <c r="T158" s="1588"/>
      <c r="U158" s="1723"/>
      <c r="V158" s="1535"/>
      <c r="W158" s="1535"/>
      <c r="X158" s="1588"/>
      <c r="Y158" s="1111"/>
    </row>
    <row r="159" spans="1:25" s="143" customFormat="1" ht="11.25" customHeight="1">
      <c r="A159" s="1021"/>
      <c r="B159" s="1590"/>
      <c r="C159" s="1642" t="s">
        <v>373</v>
      </c>
      <c r="D159" s="1696" t="s">
        <v>1628</v>
      </c>
      <c r="E159" s="1586"/>
      <c r="F159" s="1586"/>
      <c r="G159" s="1301"/>
      <c r="H159" s="1511"/>
      <c r="I159" s="1696"/>
      <c r="J159" s="1587"/>
      <c r="K159" s="1301"/>
      <c r="L159" s="1528"/>
      <c r="M159" s="1528"/>
      <c r="N159" s="1528"/>
      <c r="O159" s="1528"/>
      <c r="P159" s="1528"/>
      <c r="Q159" s="1528"/>
      <c r="R159" s="1640"/>
      <c r="S159" s="1640"/>
      <c r="T159" s="1588"/>
      <c r="U159" s="1723"/>
      <c r="V159" s="1535"/>
      <c r="W159" s="1535"/>
      <c r="X159" s="1588"/>
      <c r="Y159" s="1111"/>
    </row>
    <row r="160" spans="1:25" s="143" customFormat="1" ht="11.25" customHeight="1">
      <c r="A160" s="1021"/>
      <c r="B160" s="1590"/>
      <c r="C160" s="1642"/>
      <c r="D160" s="1586" t="s">
        <v>1153</v>
      </c>
      <c r="E160" s="1586"/>
      <c r="F160" s="1586"/>
      <c r="G160" s="1301"/>
      <c r="H160" s="1511"/>
      <c r="I160" s="1696"/>
      <c r="J160" s="1587"/>
      <c r="K160" s="1301"/>
      <c r="L160" s="1528"/>
      <c r="M160" s="1528"/>
      <c r="N160" s="1528"/>
      <c r="O160" s="1528"/>
      <c r="P160" s="1528"/>
      <c r="Q160" s="1528"/>
      <c r="R160" s="1640"/>
      <c r="S160" s="1640"/>
      <c r="T160" s="1588"/>
      <c r="U160" s="1723"/>
      <c r="V160" s="1535"/>
      <c r="W160" s="1535"/>
      <c r="X160" s="1588"/>
      <c r="Y160" s="1111"/>
    </row>
    <row r="161" spans="1:41" s="143" customFormat="1" ht="11.25" customHeight="1">
      <c r="A161" s="1021"/>
      <c r="B161" s="1590"/>
      <c r="C161" s="1642"/>
      <c r="D161" s="1586"/>
      <c r="E161" s="1586"/>
      <c r="F161" s="1586"/>
      <c r="G161" s="1301"/>
      <c r="H161" s="1511"/>
      <c r="I161" s="1696"/>
      <c r="J161" s="1587"/>
      <c r="K161" s="1301"/>
      <c r="L161" s="1528"/>
      <c r="M161" s="1528"/>
      <c r="N161" s="1528"/>
      <c r="O161" s="1528"/>
      <c r="P161" s="1528"/>
      <c r="Q161" s="1528"/>
      <c r="R161" s="1640"/>
      <c r="S161" s="1640"/>
      <c r="T161" s="1588"/>
      <c r="U161" s="1723"/>
      <c r="V161" s="1535"/>
      <c r="W161" s="1535"/>
      <c r="X161" s="1588"/>
      <c r="Y161" s="1111"/>
    </row>
    <row r="162" spans="1:41" s="143" customFormat="1" ht="11.25" customHeight="1">
      <c r="A162" s="1021"/>
      <c r="B162" s="1590"/>
      <c r="C162" s="1642"/>
      <c r="D162" s="1586"/>
      <c r="E162" s="1586"/>
      <c r="F162" s="1586"/>
      <c r="G162" s="1301"/>
      <c r="H162" s="1511"/>
      <c r="I162" s="1696"/>
      <c r="J162" s="1587"/>
      <c r="K162" s="1301"/>
      <c r="L162" s="1528"/>
      <c r="M162" s="1528"/>
      <c r="N162" s="1528"/>
      <c r="O162" s="1528"/>
      <c r="P162" s="1528"/>
      <c r="Q162" s="1528"/>
      <c r="R162" s="1640"/>
      <c r="S162" s="1640"/>
      <c r="T162" s="1588"/>
      <c r="U162" s="1723"/>
      <c r="V162" s="1535"/>
      <c r="W162" s="5854">
        <v>1203</v>
      </c>
      <c r="X162" s="5854"/>
      <c r="Y162" s="1111"/>
    </row>
    <row r="163" spans="1:41" s="143" customFormat="1" ht="11.25" customHeight="1">
      <c r="A163" s="1021"/>
      <c r="B163" s="1590"/>
      <c r="C163" s="1642"/>
      <c r="D163" s="1696"/>
      <c r="E163" s="1696"/>
      <c r="F163" s="5684" t="s">
        <v>36</v>
      </c>
      <c r="G163" s="5882"/>
      <c r="H163" s="5883"/>
      <c r="I163" s="5883"/>
      <c r="J163" s="5883"/>
      <c r="K163" s="5883"/>
      <c r="L163" s="5883"/>
      <c r="M163" s="5883"/>
      <c r="N163" s="5883"/>
      <c r="O163" s="5883"/>
      <c r="P163" s="5883"/>
      <c r="Q163" s="5883"/>
      <c r="R163" s="5883"/>
      <c r="S163" s="5883"/>
      <c r="T163" s="5883"/>
      <c r="U163" s="5883"/>
      <c r="V163" s="5883"/>
      <c r="W163" s="5883"/>
      <c r="X163" s="5884"/>
      <c r="Y163" s="1111"/>
    </row>
    <row r="164" spans="1:41" s="143" customFormat="1" ht="11.25" customHeight="1">
      <c r="A164" s="1021"/>
      <c r="B164" s="1590"/>
      <c r="C164" s="1642"/>
      <c r="D164" s="1586"/>
      <c r="E164" s="1586"/>
      <c r="F164" s="5684"/>
      <c r="G164" s="5885"/>
      <c r="H164" s="5886"/>
      <c r="I164" s="5886"/>
      <c r="J164" s="5886"/>
      <c r="K164" s="5886"/>
      <c r="L164" s="5886"/>
      <c r="M164" s="5886"/>
      <c r="N164" s="5886"/>
      <c r="O164" s="5886"/>
      <c r="P164" s="5886"/>
      <c r="Q164" s="5886"/>
      <c r="R164" s="5886"/>
      <c r="S164" s="5886"/>
      <c r="T164" s="5886"/>
      <c r="U164" s="5886"/>
      <c r="V164" s="5886"/>
      <c r="W164" s="5886"/>
      <c r="X164" s="5887"/>
      <c r="Y164" s="1111"/>
    </row>
    <row r="165" spans="1:41" s="143" customFormat="1" ht="15" customHeight="1">
      <c r="A165" s="1021"/>
      <c r="B165" s="1590"/>
      <c r="C165" s="1642"/>
      <c r="D165" s="1586"/>
      <c r="E165" s="1586"/>
      <c r="F165" s="1586"/>
      <c r="G165" s="1301"/>
      <c r="H165" s="1511"/>
      <c r="I165" s="1696"/>
      <c r="J165" s="1587"/>
      <c r="K165" s="1301"/>
      <c r="L165" s="1528"/>
      <c r="M165" s="1528"/>
      <c r="N165" s="1528"/>
      <c r="O165" s="1528"/>
      <c r="P165" s="1528"/>
      <c r="Q165" s="1528"/>
      <c r="R165" s="1640"/>
      <c r="S165" s="1640"/>
      <c r="T165" s="1588"/>
      <c r="U165" s="1723"/>
      <c r="V165" s="1535"/>
      <c r="W165" s="5854">
        <v>1202</v>
      </c>
      <c r="X165" s="5854"/>
      <c r="Y165" s="1111"/>
    </row>
    <row r="166" spans="1:41" s="143" customFormat="1" ht="11.25" customHeight="1">
      <c r="A166" s="1021"/>
      <c r="B166" s="1590"/>
      <c r="C166" s="1695"/>
      <c r="D166" s="1590"/>
      <c r="E166" s="1590"/>
      <c r="F166" s="1590"/>
      <c r="G166" s="1589"/>
      <c r="H166" s="1586"/>
      <c r="I166" s="1696" t="s">
        <v>1124</v>
      </c>
      <c r="J166" s="1589"/>
      <c r="K166" s="5684" t="s">
        <v>43</v>
      </c>
      <c r="L166" s="5848"/>
      <c r="M166" s="5849"/>
      <c r="N166" s="5849"/>
      <c r="O166" s="5849"/>
      <c r="P166" s="5849"/>
      <c r="Q166" s="5850"/>
      <c r="R166" s="1640"/>
      <c r="S166" s="5848"/>
      <c r="T166" s="5849"/>
      <c r="U166" s="5849"/>
      <c r="V166" s="5849"/>
      <c r="W166" s="5849"/>
      <c r="X166" s="5850"/>
      <c r="Y166" s="1111"/>
    </row>
    <row r="167" spans="1:41" s="143" customFormat="1" ht="11.25" customHeight="1">
      <c r="A167" s="1021"/>
      <c r="B167" s="1590"/>
      <c r="C167" s="1695"/>
      <c r="D167" s="1586"/>
      <c r="E167" s="1586"/>
      <c r="F167" s="1586"/>
      <c r="G167" s="1301"/>
      <c r="H167" s="1511"/>
      <c r="I167" s="1586" t="s">
        <v>109</v>
      </c>
      <c r="J167" s="1589"/>
      <c r="K167" s="5684"/>
      <c r="L167" s="5851"/>
      <c r="M167" s="5852"/>
      <c r="N167" s="5852"/>
      <c r="O167" s="5852"/>
      <c r="P167" s="5852"/>
      <c r="Q167" s="5853"/>
      <c r="R167" s="1535"/>
      <c r="S167" s="5851"/>
      <c r="T167" s="5852"/>
      <c r="U167" s="5852"/>
      <c r="V167" s="5852"/>
      <c r="W167" s="5852"/>
      <c r="X167" s="5853"/>
      <c r="Y167" s="1111"/>
    </row>
    <row r="168" spans="1:41" s="143" customFormat="1" ht="11.25" customHeight="1">
      <c r="A168" s="1021"/>
      <c r="B168" s="1590"/>
      <c r="C168" s="1695"/>
      <c r="D168" s="1586"/>
      <c r="E168" s="1586"/>
      <c r="F168" s="1586"/>
      <c r="G168" s="1301"/>
      <c r="H168" s="1511"/>
      <c r="I168" s="1696"/>
      <c r="J168" s="1587"/>
      <c r="K168" s="1301"/>
      <c r="L168" s="2812"/>
      <c r="M168" s="2812"/>
      <c r="N168" s="2812"/>
      <c r="O168" s="2812"/>
      <c r="P168" s="2812"/>
      <c r="Q168" s="2812"/>
      <c r="R168" s="1640"/>
      <c r="S168" s="1640"/>
      <c r="T168" s="1588"/>
      <c r="U168" s="1723"/>
      <c r="V168" s="1535"/>
      <c r="W168" s="5854"/>
      <c r="X168" s="5854"/>
      <c r="Y168" s="1111"/>
    </row>
    <row r="169" spans="1:41" s="143" customFormat="1" ht="11.25" customHeight="1">
      <c r="A169" s="937"/>
      <c r="B169" s="1659"/>
      <c r="C169" s="1691"/>
      <c r="D169" s="1692"/>
      <c r="E169" s="1692"/>
      <c r="F169" s="1693"/>
      <c r="G169" s="1694"/>
      <c r="H169" s="1694"/>
      <c r="I169" s="1694"/>
      <c r="J169" s="1694"/>
      <c r="K169" s="1694"/>
      <c r="L169" s="2820"/>
      <c r="M169" s="2820"/>
      <c r="N169" s="2820"/>
      <c r="O169" s="2820"/>
      <c r="P169" s="2820"/>
      <c r="Q169" s="2820"/>
      <c r="R169" s="1694"/>
      <c r="S169" s="1694"/>
      <c r="T169" s="1694"/>
      <c r="U169" s="1694"/>
      <c r="V169" s="1694"/>
      <c r="W169" s="1694"/>
      <c r="X169" s="1694"/>
      <c r="Y169" s="1670"/>
    </row>
    <row r="170" spans="1:41" s="143" customFormat="1" ht="11.25" customHeight="1">
      <c r="A170" s="1021"/>
      <c r="B170" s="1590"/>
      <c r="C170" s="1695"/>
      <c r="D170" s="1696"/>
      <c r="E170" s="1696"/>
      <c r="F170" s="1528"/>
      <c r="G170" s="1585"/>
      <c r="H170" s="1585"/>
      <c r="I170" s="1585"/>
      <c r="J170" s="1585"/>
      <c r="K170" s="1585"/>
      <c r="L170" s="2812"/>
      <c r="M170" s="2812"/>
      <c r="N170" s="2812"/>
      <c r="O170" s="2812"/>
      <c r="P170" s="2812"/>
      <c r="Q170" s="2812"/>
      <c r="R170" s="1585"/>
      <c r="S170" s="1585"/>
      <c r="T170" s="1585"/>
      <c r="U170" s="1585"/>
      <c r="V170" s="1585"/>
      <c r="W170" s="1585"/>
      <c r="X170" s="1585"/>
      <c r="Y170" s="1111"/>
    </row>
    <row r="171" spans="1:41" customFormat="1" ht="12" customHeight="1">
      <c r="A171" s="1724"/>
      <c r="B171" s="1682"/>
      <c r="C171" s="1683"/>
      <c r="D171" s="1684"/>
      <c r="E171" s="1684"/>
      <c r="F171" s="1684"/>
      <c r="G171" s="1684"/>
      <c r="H171" s="1684"/>
      <c r="I171" s="1685"/>
      <c r="J171" s="1684"/>
      <c r="K171" s="1686"/>
      <c r="L171" s="2816"/>
      <c r="M171" s="2816"/>
      <c r="N171" s="2816"/>
      <c r="O171" s="2816"/>
      <c r="P171" s="2816"/>
      <c r="Q171" s="2816"/>
      <c r="R171" s="2666"/>
      <c r="S171" s="1301"/>
      <c r="T171" s="1301"/>
      <c r="U171" s="1301"/>
      <c r="V171" s="1296"/>
      <c r="W171" s="4748">
        <v>1202</v>
      </c>
      <c r="X171" s="4748"/>
      <c r="Y171" s="1725"/>
      <c r="Z171" s="1687"/>
      <c r="AA171" s="1687"/>
      <c r="AB171" s="1687"/>
      <c r="AC171" s="1687"/>
      <c r="AD171" s="1687"/>
      <c r="AE171" s="1687"/>
      <c r="AF171" s="1687"/>
      <c r="AG171" s="1687"/>
      <c r="AH171" s="1687"/>
      <c r="AI171" s="1687"/>
      <c r="AJ171" s="1687"/>
      <c r="AK171" s="1687"/>
      <c r="AL171" s="1687"/>
      <c r="AM171" s="1687"/>
      <c r="AN171" s="1687"/>
      <c r="AO171" s="1687"/>
    </row>
    <row r="172" spans="1:41" customFormat="1" ht="12" customHeight="1">
      <c r="A172" s="1724"/>
      <c r="B172" s="1688" t="s">
        <v>1752</v>
      </c>
      <c r="C172" s="1689" t="s">
        <v>1753</v>
      </c>
      <c r="D172" s="1684"/>
      <c r="E172" s="1684"/>
      <c r="F172" s="1684"/>
      <c r="G172" s="1684"/>
      <c r="H172" s="1604"/>
      <c r="I172" s="1697" t="s">
        <v>757</v>
      </c>
      <c r="J172" s="1697"/>
      <c r="K172" s="4677">
        <v>58</v>
      </c>
      <c r="L172" s="5848"/>
      <c r="M172" s="5849"/>
      <c r="N172" s="5849"/>
      <c r="O172" s="5849"/>
      <c r="P172" s="5849"/>
      <c r="Q172" s="5850"/>
      <c r="R172" s="1684"/>
      <c r="S172" s="5848"/>
      <c r="T172" s="5849"/>
      <c r="U172" s="5849"/>
      <c r="V172" s="5849"/>
      <c r="W172" s="5849"/>
      <c r="X172" s="5850"/>
      <c r="Y172" s="1725"/>
      <c r="Z172" s="1687"/>
      <c r="AA172" s="1687"/>
      <c r="AB172" s="1687"/>
      <c r="AC172" s="1687"/>
      <c r="AD172" s="1687"/>
      <c r="AE172" s="1687"/>
      <c r="AF172" s="1687"/>
      <c r="AG172" s="1687"/>
      <c r="AH172" s="1687"/>
      <c r="AI172" s="1687"/>
      <c r="AJ172" s="1687"/>
      <c r="AK172" s="1687"/>
      <c r="AL172" s="1687"/>
      <c r="AM172" s="1687"/>
      <c r="AN172" s="1687"/>
      <c r="AO172" s="1687"/>
    </row>
    <row r="173" spans="1:41" customFormat="1" ht="12" customHeight="1">
      <c r="A173" s="1724"/>
      <c r="B173" s="1682"/>
      <c r="C173" s="1689" t="s">
        <v>1754</v>
      </c>
      <c r="D173" s="1684"/>
      <c r="E173" s="1684"/>
      <c r="F173" s="1684"/>
      <c r="G173" s="1684"/>
      <c r="H173" s="1604"/>
      <c r="I173" s="1698" t="s">
        <v>758</v>
      </c>
      <c r="J173" s="1698"/>
      <c r="K173" s="4677"/>
      <c r="L173" s="5851"/>
      <c r="M173" s="5852"/>
      <c r="N173" s="5852"/>
      <c r="O173" s="5852"/>
      <c r="P173" s="5852"/>
      <c r="Q173" s="5853"/>
      <c r="R173" s="1684"/>
      <c r="S173" s="5851"/>
      <c r="T173" s="5852"/>
      <c r="U173" s="5852"/>
      <c r="V173" s="5852"/>
      <c r="W173" s="5852"/>
      <c r="X173" s="5853"/>
      <c r="Y173" s="1725"/>
      <c r="Z173" s="1687"/>
      <c r="AA173" s="1687"/>
      <c r="AB173" s="1687"/>
      <c r="AC173" s="1687"/>
      <c r="AD173" s="1687"/>
      <c r="AE173" s="1687"/>
      <c r="AF173" s="1687"/>
      <c r="AG173" s="1687"/>
      <c r="AH173" s="1687"/>
      <c r="AI173" s="1687"/>
      <c r="AJ173" s="1687"/>
      <c r="AK173" s="1687"/>
      <c r="AL173" s="1687"/>
      <c r="AM173" s="1687"/>
      <c r="AN173" s="1687"/>
      <c r="AO173" s="1687"/>
    </row>
    <row r="174" spans="1:41" customFormat="1" ht="12" customHeight="1">
      <c r="A174" s="1724"/>
      <c r="B174" s="1682"/>
      <c r="C174" s="1689" t="s">
        <v>1755</v>
      </c>
      <c r="D174" s="1684"/>
      <c r="E174" s="1684"/>
      <c r="F174" s="1684"/>
      <c r="G174" s="1684"/>
      <c r="H174" s="1684"/>
      <c r="I174" s="1685"/>
      <c r="J174" s="1684"/>
      <c r="K174" s="1686"/>
      <c r="L174" s="1686"/>
      <c r="M174" s="1686"/>
      <c r="N174" s="1686"/>
      <c r="O174" s="1686"/>
      <c r="P174" s="1686"/>
      <c r="Q174" s="1686"/>
      <c r="R174" s="1684"/>
      <c r="S174" s="1686"/>
      <c r="T174" s="1686"/>
      <c r="U174" s="1686"/>
      <c r="V174" s="1686"/>
      <c r="W174" s="1683"/>
      <c r="X174" s="1726"/>
      <c r="Y174" s="1725"/>
      <c r="Z174" s="1687"/>
      <c r="AA174" s="1687"/>
      <c r="AB174" s="1687"/>
      <c r="AC174" s="1687"/>
      <c r="AD174" s="1687"/>
      <c r="AE174" s="1687"/>
      <c r="AF174" s="1687"/>
      <c r="AG174" s="1687"/>
      <c r="AH174" s="1687"/>
      <c r="AI174" s="1687"/>
      <c r="AJ174" s="1687"/>
      <c r="AK174" s="1687"/>
      <c r="AL174" s="1687"/>
      <c r="AM174" s="1687"/>
      <c r="AN174" s="1687"/>
      <c r="AO174" s="1687"/>
    </row>
    <row r="175" spans="1:41" customFormat="1" ht="12" customHeight="1">
      <c r="A175" s="1724"/>
      <c r="B175" s="1682"/>
      <c r="C175" s="1690" t="s">
        <v>1756</v>
      </c>
      <c r="D175" s="1684"/>
      <c r="E175" s="1684"/>
      <c r="F175" s="1684"/>
      <c r="G175" s="1684"/>
      <c r="H175" s="1684"/>
      <c r="I175" s="1685"/>
      <c r="J175" s="1684"/>
      <c r="K175" s="1686"/>
      <c r="L175" s="1686"/>
      <c r="M175" s="1686"/>
      <c r="N175" s="1686"/>
      <c r="O175" s="1686"/>
      <c r="P175" s="1686"/>
      <c r="Q175" s="1686"/>
      <c r="R175" s="1684"/>
      <c r="S175" s="1686"/>
      <c r="T175" s="1686"/>
      <c r="U175" s="1686"/>
      <c r="V175" s="1686"/>
      <c r="W175" s="1683"/>
      <c r="X175" s="1726"/>
      <c r="Y175" s="1725"/>
      <c r="Z175" s="1687"/>
      <c r="AA175" s="1687"/>
      <c r="AB175" s="1687"/>
      <c r="AC175" s="1687"/>
      <c r="AD175" s="1687"/>
      <c r="AE175" s="1687"/>
      <c r="AF175" s="1687"/>
      <c r="AG175" s="1687"/>
      <c r="AH175" s="1687"/>
      <c r="AI175" s="1687"/>
      <c r="AJ175" s="1687"/>
      <c r="AK175" s="1687"/>
      <c r="AL175" s="1687"/>
      <c r="AM175" s="1687"/>
      <c r="AN175" s="1687"/>
      <c r="AO175" s="1687"/>
    </row>
    <row r="176" spans="1:41" customFormat="1" ht="12" customHeight="1">
      <c r="A176" s="1724"/>
      <c r="B176" s="1682"/>
      <c r="C176" s="1690" t="s">
        <v>1757</v>
      </c>
      <c r="D176" s="1684"/>
      <c r="E176" s="1684"/>
      <c r="F176" s="1684"/>
      <c r="G176" s="1684"/>
      <c r="H176" s="1684"/>
      <c r="I176" s="1685"/>
      <c r="J176" s="1684"/>
      <c r="K176" s="1686"/>
      <c r="L176" s="1686"/>
      <c r="M176" s="1686"/>
      <c r="N176" s="1686"/>
      <c r="O176" s="1686"/>
      <c r="P176" s="1686"/>
      <c r="Q176" s="1686"/>
      <c r="R176" s="1684"/>
      <c r="S176" s="1686"/>
      <c r="T176" s="1686"/>
      <c r="U176" s="1686"/>
      <c r="V176" s="1686"/>
      <c r="W176" s="1683"/>
      <c r="X176" s="1726"/>
      <c r="Y176" s="1725"/>
      <c r="Z176" s="1687"/>
      <c r="AA176" s="1687"/>
      <c r="AB176" s="1687"/>
      <c r="AC176" s="1687"/>
      <c r="AD176" s="1687"/>
      <c r="AE176" s="1687"/>
      <c r="AF176" s="1687"/>
      <c r="AG176" s="1687"/>
      <c r="AH176" s="1687"/>
      <c r="AI176" s="1687"/>
      <c r="AJ176" s="1687"/>
      <c r="AK176" s="1687"/>
      <c r="AL176" s="1687"/>
      <c r="AM176" s="1687"/>
      <c r="AN176" s="1687"/>
      <c r="AO176" s="1687"/>
    </row>
    <row r="177" spans="1:41" customFormat="1" ht="12" customHeight="1">
      <c r="A177" s="1724"/>
      <c r="B177" s="1682"/>
      <c r="C177" s="1690" t="s">
        <v>1984</v>
      </c>
      <c r="D177" s="1684"/>
      <c r="E177" s="1684"/>
      <c r="F177" s="1684"/>
      <c r="G177" s="1684"/>
      <c r="H177" s="1684"/>
      <c r="I177" s="1685"/>
      <c r="J177" s="1684"/>
      <c r="K177" s="1686"/>
      <c r="L177" s="1686"/>
      <c r="M177" s="1686"/>
      <c r="N177" s="1686"/>
      <c r="O177" s="1686"/>
      <c r="P177" s="1686"/>
      <c r="Q177" s="1686"/>
      <c r="R177" s="1684"/>
      <c r="S177" s="1686"/>
      <c r="T177" s="1686"/>
      <c r="U177" s="1686"/>
      <c r="V177" s="1686"/>
      <c r="W177" s="1683"/>
      <c r="X177" s="1726"/>
      <c r="Y177" s="1725"/>
      <c r="Z177" s="1687"/>
      <c r="AA177" s="1687"/>
      <c r="AB177" s="1687"/>
      <c r="AC177" s="1687"/>
      <c r="AD177" s="1687"/>
      <c r="AE177" s="1687"/>
      <c r="AF177" s="1687"/>
      <c r="AG177" s="1687"/>
      <c r="AH177" s="1687"/>
      <c r="AI177" s="1687"/>
      <c r="AJ177" s="1687"/>
      <c r="AK177" s="1687"/>
      <c r="AL177" s="1687"/>
      <c r="AM177" s="1687"/>
      <c r="AN177" s="1687"/>
      <c r="AO177" s="1687"/>
    </row>
    <row r="178" spans="1:41" s="143" customFormat="1" ht="11.25" customHeight="1">
      <c r="A178" s="1021"/>
      <c r="B178" s="1590"/>
      <c r="C178" s="1590"/>
      <c r="D178" s="1590"/>
      <c r="E178" s="1590"/>
      <c r="F178" s="1590"/>
      <c r="G178" s="1589"/>
      <c r="H178" s="1586"/>
      <c r="I178" s="1586"/>
      <c r="J178" s="1589"/>
      <c r="K178" s="1535"/>
      <c r="L178" s="1535"/>
      <c r="M178" s="1535"/>
      <c r="N178" s="1535"/>
      <c r="O178" s="1535"/>
      <c r="P178" s="1535"/>
      <c r="Q178" s="1535"/>
      <c r="R178" s="1535"/>
      <c r="S178" s="1535"/>
      <c r="T178" s="1526"/>
      <c r="U178" s="1526"/>
      <c r="V178" s="1591"/>
      <c r="W178" s="1591"/>
      <c r="X178" s="1526"/>
      <c r="Y178" s="1111"/>
    </row>
    <row r="179" spans="1:41" s="143" customFormat="1" ht="11.25" customHeight="1">
      <c r="A179" s="1021"/>
      <c r="B179" s="1590"/>
      <c r="C179" s="1590"/>
      <c r="D179" s="1590"/>
      <c r="E179" s="1590"/>
      <c r="F179" s="1590"/>
      <c r="G179" s="1589"/>
      <c r="H179" s="1586"/>
      <c r="I179" s="1586"/>
      <c r="J179" s="1589"/>
      <c r="K179" s="1535"/>
      <c r="L179" s="1535"/>
      <c r="M179" s="1535"/>
      <c r="N179" s="1535"/>
      <c r="O179" s="1535"/>
      <c r="P179" s="1535"/>
      <c r="Q179" s="1535"/>
      <c r="R179" s="1535"/>
      <c r="S179" s="1535"/>
      <c r="T179" s="1526"/>
      <c r="U179" s="1526"/>
      <c r="V179" s="1591"/>
      <c r="W179" s="1591"/>
      <c r="X179" s="1526"/>
      <c r="Y179" s="1111"/>
    </row>
    <row r="180" spans="1:41" s="143" customFormat="1" ht="11.25" customHeight="1">
      <c r="A180" s="1021"/>
      <c r="B180" s="1590"/>
      <c r="C180" s="1590"/>
      <c r="D180" s="1590"/>
      <c r="E180" s="1590"/>
      <c r="F180" s="1590"/>
      <c r="G180" s="1589"/>
      <c r="H180" s="1586"/>
      <c r="I180" s="1586"/>
      <c r="J180" s="1589"/>
      <c r="K180" s="1535"/>
      <c r="L180" s="1535"/>
      <c r="M180" s="1535"/>
      <c r="N180" s="1535"/>
      <c r="O180" s="1535"/>
      <c r="P180" s="1535"/>
      <c r="Q180" s="1535"/>
      <c r="R180" s="1535"/>
      <c r="S180" s="1535"/>
      <c r="T180" s="1526"/>
      <c r="U180" s="1526"/>
      <c r="V180" s="1591"/>
      <c r="W180" s="1591"/>
      <c r="X180" s="1526"/>
      <c r="Y180" s="1111"/>
    </row>
    <row r="181" spans="1:41" s="143" customFormat="1" ht="11.25" customHeight="1">
      <c r="A181" s="1021"/>
      <c r="B181" s="1590"/>
      <c r="C181" s="1590"/>
      <c r="D181" s="1590"/>
      <c r="E181" s="1590"/>
      <c r="F181" s="1590"/>
      <c r="G181" s="1589"/>
      <c r="H181" s="1586"/>
      <c r="I181" s="1586"/>
      <c r="J181" s="1589"/>
      <c r="K181" s="1535"/>
      <c r="L181" s="1535"/>
      <c r="M181" s="1535"/>
      <c r="N181" s="1535"/>
      <c r="O181" s="1535"/>
      <c r="P181" s="1535"/>
      <c r="Q181" s="1535"/>
      <c r="R181" s="1535"/>
      <c r="S181" s="1535"/>
      <c r="T181" s="1526"/>
      <c r="U181" s="1526"/>
      <c r="V181" s="1591"/>
      <c r="W181" s="1591"/>
      <c r="X181" s="1526"/>
      <c r="Y181" s="1111"/>
    </row>
    <row r="182" spans="1:41" s="143" customFormat="1" ht="11.25" customHeight="1">
      <c r="A182" s="1021"/>
      <c r="B182" s="1590"/>
      <c r="C182" s="1590"/>
      <c r="D182" s="1590"/>
      <c r="E182" s="1590"/>
      <c r="F182" s="1590"/>
      <c r="G182" s="1589"/>
      <c r="H182" s="1586"/>
      <c r="I182" s="1586"/>
      <c r="J182" s="1589"/>
      <c r="K182" s="1535"/>
      <c r="L182" s="1535"/>
      <c r="M182" s="1535"/>
      <c r="N182" s="1535"/>
      <c r="O182" s="1535"/>
      <c r="P182" s="1535"/>
      <c r="Q182" s="1535"/>
      <c r="R182" s="1535"/>
      <c r="S182" s="1535"/>
      <c r="T182" s="1526"/>
      <c r="U182" s="1526"/>
      <c r="V182" s="1591"/>
      <c r="W182" s="1591"/>
      <c r="X182" s="1526"/>
      <c r="Y182" s="1111"/>
    </row>
    <row r="183" spans="1:41" s="143" customFormat="1" ht="11.25" customHeight="1">
      <c r="A183" s="1021"/>
      <c r="B183" s="1590"/>
      <c r="C183" s="1590"/>
      <c r="D183" s="1590"/>
      <c r="E183" s="1590"/>
      <c r="F183" s="1590"/>
      <c r="G183" s="1589"/>
      <c r="H183" s="1586"/>
      <c r="I183" s="1586"/>
      <c r="J183" s="1589"/>
      <c r="K183" s="1535"/>
      <c r="L183" s="1535"/>
      <c r="M183" s="1535"/>
      <c r="N183" s="1535"/>
      <c r="O183" s="1535"/>
      <c r="P183" s="1535"/>
      <c r="Q183" s="1535"/>
      <c r="R183" s="1535"/>
      <c r="S183" s="1535"/>
      <c r="T183" s="1526"/>
      <c r="U183" s="1526"/>
      <c r="V183" s="1591"/>
      <c r="W183" s="1591"/>
      <c r="X183" s="1526"/>
      <c r="Y183" s="1111"/>
    </row>
    <row r="184" spans="1:41" s="143" customFormat="1" ht="11.25" customHeight="1">
      <c r="A184" s="1021"/>
      <c r="B184" s="1590"/>
      <c r="C184" s="1590"/>
      <c r="D184" s="1590"/>
      <c r="E184" s="1590"/>
      <c r="F184" s="1590"/>
      <c r="G184" s="1589"/>
      <c r="H184" s="1586"/>
      <c r="I184" s="1586"/>
      <c r="J184" s="1589"/>
      <c r="K184" s="1535"/>
      <c r="L184" s="1535"/>
      <c r="M184" s="1535"/>
      <c r="N184" s="1535"/>
      <c r="O184" s="1535"/>
      <c r="P184" s="1535"/>
      <c r="Q184" s="1535"/>
      <c r="R184" s="1535"/>
      <c r="S184" s="1535"/>
      <c r="T184" s="1526"/>
      <c r="U184" s="1526"/>
      <c r="V184" s="1591"/>
      <c r="W184" s="1591"/>
      <c r="X184" s="1526"/>
      <c r="Y184" s="1111"/>
    </row>
    <row r="185" spans="1:41" s="143" customFormat="1" ht="6.75" customHeight="1">
      <c r="A185" s="1021"/>
      <c r="B185" s="1590"/>
      <c r="C185" s="1590"/>
      <c r="D185" s="1590"/>
      <c r="E185" s="1590"/>
      <c r="F185" s="1590"/>
      <c r="G185" s="1589"/>
      <c r="H185" s="1586"/>
      <c r="I185" s="1586"/>
      <c r="J185" s="1589"/>
      <c r="K185" s="1535"/>
      <c r="L185" s="1535"/>
      <c r="M185" s="1535"/>
      <c r="N185" s="1535"/>
      <c r="O185" s="1535"/>
      <c r="P185" s="1535"/>
      <c r="Q185" s="1535"/>
      <c r="R185" s="1535"/>
      <c r="S185" s="1535"/>
      <c r="T185" s="1526"/>
      <c r="U185" s="1526"/>
      <c r="V185" s="1591"/>
      <c r="W185" s="1591"/>
      <c r="X185" s="1526"/>
      <c r="Y185" s="1111"/>
    </row>
    <row r="186" spans="1:41" s="143" customFormat="1" ht="11.25" customHeight="1">
      <c r="A186" s="1021"/>
      <c r="B186" s="1590"/>
      <c r="C186" s="1590"/>
      <c r="D186" s="1590"/>
      <c r="E186" s="1590"/>
      <c r="F186" s="1590"/>
      <c r="G186" s="1589"/>
      <c r="H186" s="1586"/>
      <c r="I186" s="1586"/>
      <c r="J186" s="1589"/>
      <c r="K186" s="1535"/>
      <c r="L186" s="1535"/>
      <c r="M186" s="1535"/>
      <c r="N186" s="1535"/>
      <c r="O186" s="1535"/>
      <c r="P186" s="1535"/>
      <c r="Q186" s="1535"/>
      <c r="R186" s="1535"/>
      <c r="S186" s="1535"/>
      <c r="T186" s="1526"/>
      <c r="U186" s="1526"/>
      <c r="V186" s="1591"/>
      <c r="W186" s="1591"/>
      <c r="X186" s="1526"/>
      <c r="Y186" s="1111"/>
    </row>
    <row r="187" spans="1:41" s="143" customFormat="1" ht="11.25" customHeight="1" thickBot="1">
      <c r="A187" s="1266"/>
      <c r="B187" s="1267"/>
      <c r="C187" s="1267"/>
      <c r="D187" s="1267"/>
      <c r="E187" s="1267"/>
      <c r="F187" s="1267"/>
      <c r="G187" s="1273"/>
      <c r="H187" s="1268"/>
      <c r="I187" s="1268"/>
      <c r="J187" s="1273"/>
      <c r="K187" s="1274"/>
      <c r="L187" s="1274"/>
      <c r="M187" s="1274"/>
      <c r="N187" s="1274"/>
      <c r="O187" s="1274"/>
      <c r="P187" s="1274"/>
      <c r="Q187" s="1274"/>
      <c r="R187" s="1274"/>
      <c r="S187" s="1274"/>
      <c r="T187" s="1275"/>
      <c r="U187" s="1275"/>
      <c r="V187" s="1272"/>
      <c r="W187" s="1272"/>
      <c r="X187" s="1275"/>
      <c r="Y187" s="853"/>
    </row>
    <row r="188" spans="1:41" s="143" customFormat="1" ht="11.25" customHeight="1">
      <c r="A188" s="1280"/>
      <c r="B188" s="1281"/>
      <c r="C188" s="1281"/>
      <c r="D188" s="1281"/>
      <c r="E188" s="1281"/>
      <c r="F188" s="1281"/>
      <c r="G188" s="1282"/>
      <c r="H188" s="1283"/>
      <c r="I188" s="1283"/>
      <c r="J188" s="1282"/>
      <c r="K188" s="1284"/>
      <c r="L188" s="1284"/>
      <c r="M188" s="1284"/>
      <c r="N188" s="1284"/>
      <c r="O188" s="1284"/>
      <c r="P188" s="1284"/>
      <c r="Q188" s="1284"/>
      <c r="R188" s="1284"/>
      <c r="S188" s="1284"/>
      <c r="T188" s="1285"/>
      <c r="U188" s="1285"/>
      <c r="V188" s="1286"/>
      <c r="W188" s="1286"/>
      <c r="X188" s="1285"/>
      <c r="Y188" s="1280"/>
    </row>
    <row r="189" spans="1:41" s="143" customFormat="1" ht="17.399999999999999">
      <c r="A189" s="5864">
        <v>26</v>
      </c>
      <c r="B189" s="5864"/>
      <c r="C189" s="5864"/>
      <c r="D189" s="5864"/>
      <c r="E189" s="5864"/>
      <c r="F189" s="5864"/>
      <c r="G189" s="5864"/>
      <c r="H189" s="5864"/>
      <c r="I189" s="5864"/>
      <c r="J189" s="5864"/>
      <c r="K189" s="5864"/>
      <c r="L189" s="5864"/>
      <c r="M189" s="5864"/>
      <c r="N189" s="5864"/>
      <c r="O189" s="5864"/>
      <c r="P189" s="5864"/>
      <c r="Q189" s="5864"/>
      <c r="R189" s="5864"/>
      <c r="S189" s="5864"/>
      <c r="T189" s="5864"/>
      <c r="U189" s="5864"/>
      <c r="V189" s="5864"/>
      <c r="W189" s="5864"/>
      <c r="X189" s="5864"/>
      <c r="Y189" s="5864"/>
    </row>
    <row r="190" spans="1:41" s="143" customFormat="1" ht="8.1" customHeight="1" thickBot="1">
      <c r="A190" s="172"/>
      <c r="B190" s="173"/>
      <c r="C190" s="173"/>
      <c r="D190" s="173"/>
      <c r="E190" s="173"/>
      <c r="F190" s="173"/>
      <c r="G190" s="181"/>
      <c r="H190" s="237"/>
      <c r="I190" s="237"/>
      <c r="J190" s="181"/>
      <c r="K190" s="188"/>
      <c r="L190" s="188"/>
      <c r="M190" s="188"/>
      <c r="N190" s="188"/>
      <c r="O190" s="188"/>
      <c r="P190" s="188"/>
      <c r="Q190" s="188"/>
      <c r="R190" s="188"/>
      <c r="S190" s="188"/>
      <c r="T190" s="182"/>
      <c r="U190" s="182"/>
      <c r="V190" s="230"/>
      <c r="W190" s="230"/>
      <c r="X190" s="182"/>
      <c r="Y190" s="172"/>
    </row>
    <row r="191" spans="1:41" s="143" customFormat="1" ht="8.1" customHeight="1">
      <c r="A191" s="1256"/>
      <c r="B191" s="1257"/>
      <c r="C191" s="1258"/>
      <c r="D191" s="1258"/>
      <c r="E191" s="1258"/>
      <c r="F191" s="1258"/>
      <c r="G191" s="1259"/>
      <c r="H191" s="1260"/>
      <c r="I191" s="1260"/>
      <c r="J191" s="1259"/>
      <c r="K191" s="1172"/>
      <c r="L191" s="1172"/>
      <c r="M191" s="1172"/>
      <c r="N191" s="1172"/>
      <c r="O191" s="1172"/>
      <c r="P191" s="1172"/>
      <c r="Q191" s="1172"/>
      <c r="R191" s="1172"/>
      <c r="S191" s="1172"/>
      <c r="T191" s="1261"/>
      <c r="U191" s="1261"/>
      <c r="V191" s="1172"/>
      <c r="W191" s="1172"/>
      <c r="X191" s="1261"/>
      <c r="Y191" s="1262"/>
    </row>
    <row r="192" spans="1:41" s="143" customFormat="1" ht="8.1" customHeight="1">
      <c r="A192" s="1126"/>
      <c r="B192" s="1705"/>
      <c r="C192" s="1706"/>
      <c r="D192" s="1706"/>
      <c r="E192" s="1706"/>
      <c r="F192" s="1706"/>
      <c r="G192" s="1707"/>
      <c r="H192" s="1708"/>
      <c r="I192" s="1708"/>
      <c r="J192" s="1707"/>
      <c r="K192" s="1709"/>
      <c r="L192" s="1709"/>
      <c r="M192" s="1709"/>
      <c r="N192" s="1709"/>
      <c r="O192" s="1709"/>
      <c r="P192" s="1709"/>
      <c r="Q192" s="1709"/>
      <c r="R192" s="1709"/>
      <c r="S192" s="1709"/>
      <c r="T192" s="1710"/>
      <c r="U192" s="1710"/>
      <c r="V192" s="1709"/>
      <c r="W192" s="1709"/>
      <c r="X192" s="1710"/>
      <c r="Y192" s="1161"/>
    </row>
    <row r="193" spans="1:28" s="143" customFormat="1" ht="15.6">
      <c r="A193" s="1263"/>
      <c r="B193" s="1711"/>
      <c r="C193" s="1711"/>
      <c r="D193" s="1712" t="s">
        <v>1534</v>
      </c>
      <c r="E193" s="1712"/>
      <c r="F193" s="1713"/>
      <c r="G193" s="1714"/>
      <c r="H193" s="1715"/>
      <c r="I193" s="1715"/>
      <c r="J193" s="1714"/>
      <c r="K193" s="1716"/>
      <c r="L193" s="1716"/>
      <c r="M193" s="1716"/>
      <c r="N193" s="1716"/>
      <c r="O193" s="1716"/>
      <c r="P193" s="1716"/>
      <c r="Q193" s="1716"/>
      <c r="R193" s="1716"/>
      <c r="S193" s="1716"/>
      <c r="T193" s="1717"/>
      <c r="U193" s="1717"/>
      <c r="V193" s="1716"/>
      <c r="W193" s="1716"/>
      <c r="X193" s="1717"/>
      <c r="Y193" s="1127"/>
    </row>
    <row r="194" spans="1:28" s="143" customFormat="1" ht="15.6">
      <c r="A194" s="1263"/>
      <c r="B194" s="1711"/>
      <c r="C194" s="1711"/>
      <c r="D194" s="1718" t="s">
        <v>1464</v>
      </c>
      <c r="E194" s="1718"/>
      <c r="F194" s="1713"/>
      <c r="G194" s="1714"/>
      <c r="H194" s="1715"/>
      <c r="I194" s="1715"/>
      <c r="J194" s="1714"/>
      <c r="K194" s="1716"/>
      <c r="L194" s="1716"/>
      <c r="M194" s="1716"/>
      <c r="N194" s="1716"/>
      <c r="O194" s="1716"/>
      <c r="P194" s="1716"/>
      <c r="Q194" s="1716"/>
      <c r="R194" s="1716"/>
      <c r="S194" s="1716"/>
      <c r="T194" s="1717"/>
      <c r="U194" s="1717"/>
      <c r="V194" s="1716"/>
      <c r="W194" s="1716"/>
      <c r="X194" s="1717"/>
      <c r="Y194" s="1127"/>
    </row>
    <row r="195" spans="1:28" s="143" customFormat="1" ht="11.25" customHeight="1">
      <c r="A195" s="1263"/>
      <c r="B195" s="1711"/>
      <c r="C195" s="1711"/>
      <c r="D195" s="1714"/>
      <c r="E195" s="1714"/>
      <c r="F195" s="1719"/>
      <c r="G195" s="1714"/>
      <c r="H195" s="1715"/>
      <c r="I195" s="1715"/>
      <c r="J195" s="1714"/>
      <c r="K195" s="1716"/>
      <c r="L195" s="1716"/>
      <c r="M195" s="1716"/>
      <c r="N195" s="1716"/>
      <c r="O195" s="1716"/>
      <c r="P195" s="1716"/>
      <c r="Q195" s="1716"/>
      <c r="R195" s="1716"/>
      <c r="S195" s="1716"/>
      <c r="T195" s="1717"/>
      <c r="U195" s="1717"/>
      <c r="V195" s="1716"/>
      <c r="W195" s="1716"/>
      <c r="X195" s="1717"/>
      <c r="Y195" s="1127"/>
    </row>
    <row r="196" spans="1:28" s="143" customFormat="1" ht="11.25" customHeight="1">
      <c r="A196" s="1038"/>
      <c r="B196" s="1696"/>
      <c r="C196" s="1696"/>
      <c r="D196" s="1696"/>
      <c r="E196" s="1696"/>
      <c r="F196" s="1696"/>
      <c r="G196" s="1531"/>
      <c r="H196" s="1696"/>
      <c r="I196" s="1696"/>
      <c r="J196" s="1531"/>
      <c r="K196" s="1531"/>
      <c r="L196" s="1531"/>
      <c r="M196" s="1531"/>
      <c r="N196" s="1531"/>
      <c r="O196" s="1531"/>
      <c r="P196" s="1531"/>
      <c r="Q196" s="1531"/>
      <c r="R196" s="1531"/>
      <c r="S196" s="1531"/>
      <c r="T196" s="1531"/>
      <c r="U196" s="1531"/>
      <c r="V196" s="1531"/>
      <c r="W196" s="1531"/>
      <c r="X196" s="1531"/>
      <c r="Y196" s="1276"/>
    </row>
    <row r="197" spans="1:28" s="143" customFormat="1" ht="11.25" customHeight="1">
      <c r="A197" s="1021"/>
      <c r="B197" s="1511"/>
      <c r="C197" s="1511"/>
      <c r="D197" s="1511"/>
      <c r="E197" s="1511"/>
      <c r="F197" s="1511"/>
      <c r="G197" s="1301"/>
      <c r="H197" s="1511"/>
      <c r="I197" s="1634" t="s">
        <v>752</v>
      </c>
      <c r="J197" s="1301"/>
      <c r="K197" s="1526"/>
      <c r="L197" s="5840" t="s">
        <v>89</v>
      </c>
      <c r="M197" s="5840"/>
      <c r="N197" s="5840"/>
      <c r="O197" s="5840"/>
      <c r="P197" s="5840"/>
      <c r="Q197" s="5840"/>
      <c r="R197" s="1526"/>
      <c r="S197" s="5841" t="s">
        <v>380</v>
      </c>
      <c r="T197" s="5841"/>
      <c r="U197" s="5841"/>
      <c r="V197" s="5841"/>
      <c r="W197" s="5841"/>
      <c r="X197" s="5841"/>
      <c r="Y197" s="1111"/>
      <c r="AB197" s="171"/>
    </row>
    <row r="198" spans="1:28" s="143" customFormat="1" ht="11.25" customHeight="1">
      <c r="A198" s="1021"/>
      <c r="B198" s="1590"/>
      <c r="C198" s="1590"/>
      <c r="D198" s="1590"/>
      <c r="E198" s="1590"/>
      <c r="F198" s="1590"/>
      <c r="G198" s="1512"/>
      <c r="H198" s="1590"/>
      <c r="I198" s="1586" t="s">
        <v>753</v>
      </c>
      <c r="J198" s="1512"/>
      <c r="K198" s="1591"/>
      <c r="L198" s="5878" t="s">
        <v>97</v>
      </c>
      <c r="M198" s="5878"/>
      <c r="N198" s="5878"/>
      <c r="O198" s="5878"/>
      <c r="P198" s="5878"/>
      <c r="Q198" s="5878"/>
      <c r="R198" s="1591"/>
      <c r="S198" s="5879" t="s">
        <v>379</v>
      </c>
      <c r="T198" s="5879"/>
      <c r="U198" s="5879"/>
      <c r="V198" s="5879"/>
      <c r="W198" s="5879"/>
      <c r="X198" s="5879"/>
      <c r="Y198" s="1111"/>
      <c r="AB198" s="171"/>
    </row>
    <row r="199" spans="1:28" s="143" customFormat="1" ht="11.25" customHeight="1">
      <c r="A199" s="1021"/>
      <c r="B199" s="1720"/>
      <c r="C199" s="1696"/>
      <c r="D199" s="1696"/>
      <c r="E199" s="1696"/>
      <c r="F199" s="1696"/>
      <c r="G199" s="1512"/>
      <c r="H199" s="1590"/>
      <c r="I199" s="1590"/>
      <c r="J199" s="1512"/>
      <c r="K199" s="1591"/>
      <c r="L199" s="1595"/>
      <c r="M199" s="1595"/>
      <c r="N199" s="1595"/>
      <c r="O199" s="1595"/>
      <c r="P199" s="1595"/>
      <c r="Q199" s="1595"/>
      <c r="R199" s="1591"/>
      <c r="S199" s="4714" t="s">
        <v>32</v>
      </c>
      <c r="T199" s="4714"/>
      <c r="U199" s="4714"/>
      <c r="V199" s="4714"/>
      <c r="W199" s="4714"/>
      <c r="X199" s="4714"/>
      <c r="Y199" s="1111"/>
    </row>
    <row r="200" spans="1:28" s="143" customFormat="1" ht="11.25" customHeight="1">
      <c r="A200" s="1021"/>
      <c r="B200" s="1720">
        <v>12.5</v>
      </c>
      <c r="C200" s="1696" t="s">
        <v>111</v>
      </c>
      <c r="D200" s="1696"/>
      <c r="E200" s="1696"/>
      <c r="F200" s="1696"/>
      <c r="G200" s="1597"/>
      <c r="H200" s="1590"/>
      <c r="I200" s="1590"/>
      <c r="J200" s="1597"/>
      <c r="K200" s="1528"/>
      <c r="L200" s="1528"/>
      <c r="M200" s="1528"/>
      <c r="N200" s="1528"/>
      <c r="O200" s="1528"/>
      <c r="P200" s="1528"/>
      <c r="Q200" s="1528"/>
      <c r="R200" s="1640"/>
      <c r="S200" s="1528"/>
      <c r="T200" s="1528"/>
      <c r="U200" s="1528"/>
      <c r="V200" s="1528"/>
      <c r="W200" s="1528"/>
      <c r="X200" s="1528"/>
      <c r="Y200" s="1111"/>
    </row>
    <row r="201" spans="1:28" s="143" customFormat="1" ht="11.25" customHeight="1">
      <c r="A201" s="1021"/>
      <c r="B201" s="1696"/>
      <c r="C201" s="1586" t="s">
        <v>235</v>
      </c>
      <c r="D201" s="1586"/>
      <c r="E201" s="1586"/>
      <c r="F201" s="1586"/>
      <c r="G201" s="1597"/>
      <c r="H201" s="1590"/>
      <c r="I201" s="1590"/>
      <c r="J201" s="1597"/>
      <c r="K201" s="1587"/>
      <c r="L201" s="1528"/>
      <c r="M201" s="1528"/>
      <c r="N201" s="1528"/>
      <c r="O201" s="1528"/>
      <c r="P201" s="1528"/>
      <c r="Q201" s="1528"/>
      <c r="R201" s="1642"/>
      <c r="S201" s="1528"/>
      <c r="T201" s="1528"/>
      <c r="U201" s="1528"/>
      <c r="V201" s="1528"/>
      <c r="W201" s="1528"/>
      <c r="X201" s="1528"/>
      <c r="Y201" s="1111"/>
    </row>
    <row r="202" spans="1:28" s="143" customFormat="1" ht="11.25" customHeight="1">
      <c r="A202" s="1021"/>
      <c r="B202" s="1590"/>
      <c r="C202" s="1586"/>
      <c r="D202" s="1586"/>
      <c r="E202" s="1586"/>
      <c r="F202" s="1586"/>
      <c r="G202" s="1597"/>
      <c r="H202" s="1590"/>
      <c r="I202" s="1590"/>
      <c r="J202" s="1597"/>
      <c r="K202" s="1301"/>
      <c r="L202" s="1301"/>
      <c r="M202" s="1301"/>
      <c r="N202" s="1301"/>
      <c r="O202" s="1301"/>
      <c r="P202" s="5876">
        <v>1201</v>
      </c>
      <c r="Q202" s="5876"/>
      <c r="R202" s="1591"/>
      <c r="S202" s="1301"/>
      <c r="T202" s="1301"/>
      <c r="U202" s="1595"/>
      <c r="V202" s="1526"/>
      <c r="W202" s="5854">
        <v>1202</v>
      </c>
      <c r="X202" s="5854"/>
      <c r="Y202" s="1111"/>
    </row>
    <row r="203" spans="1:28" s="143" customFormat="1" ht="11.25" customHeight="1">
      <c r="A203" s="1021"/>
      <c r="B203" s="1590"/>
      <c r="C203" s="1696" t="s">
        <v>1758</v>
      </c>
      <c r="D203" s="1696" t="s">
        <v>111</v>
      </c>
      <c r="E203" s="1696"/>
      <c r="F203" s="1696"/>
      <c r="G203" s="1587"/>
      <c r="H203" s="1696"/>
      <c r="I203" s="1696" t="s">
        <v>757</v>
      </c>
      <c r="J203" s="1587"/>
      <c r="K203" s="5684" t="s">
        <v>317</v>
      </c>
      <c r="L203" s="5848"/>
      <c r="M203" s="5849"/>
      <c r="N203" s="5849"/>
      <c r="O203" s="5849"/>
      <c r="P203" s="5849"/>
      <c r="Q203" s="5850"/>
      <c r="R203" s="1640"/>
      <c r="S203" s="5848"/>
      <c r="T203" s="5849"/>
      <c r="U203" s="5849"/>
      <c r="V203" s="5849"/>
      <c r="W203" s="5849"/>
      <c r="X203" s="5850"/>
      <c r="Y203" s="1111"/>
    </row>
    <row r="204" spans="1:28" s="143" customFormat="1" ht="11.25" customHeight="1">
      <c r="A204" s="1021"/>
      <c r="B204" s="1590"/>
      <c r="C204" s="1590"/>
      <c r="D204" s="1696" t="s">
        <v>1465</v>
      </c>
      <c r="E204" s="1696"/>
      <c r="F204" s="1590"/>
      <c r="G204" s="1589"/>
      <c r="H204" s="1586"/>
      <c r="I204" s="1586" t="s">
        <v>758</v>
      </c>
      <c r="J204" s="1589"/>
      <c r="K204" s="5841"/>
      <c r="L204" s="5851"/>
      <c r="M204" s="5852"/>
      <c r="N204" s="5852"/>
      <c r="O204" s="5852"/>
      <c r="P204" s="5852"/>
      <c r="Q204" s="5853"/>
      <c r="R204" s="1642"/>
      <c r="S204" s="5851"/>
      <c r="T204" s="5852"/>
      <c r="U204" s="5852"/>
      <c r="V204" s="5852"/>
      <c r="W204" s="5852"/>
      <c r="X204" s="5853"/>
      <c r="Y204" s="1111"/>
    </row>
    <row r="205" spans="1:28" s="143" customFormat="1" ht="11.25" customHeight="1">
      <c r="A205" s="1021"/>
      <c r="B205" s="1590"/>
      <c r="C205" s="1590"/>
      <c r="D205" s="1590" t="s">
        <v>15</v>
      </c>
      <c r="E205" s="1590"/>
      <c r="F205" s="1590"/>
      <c r="G205" s="1589"/>
      <c r="H205" s="1586"/>
      <c r="I205" s="1586"/>
      <c r="J205" s="1589"/>
      <c r="K205" s="1642"/>
      <c r="L205" s="2804"/>
      <c r="M205" s="2804"/>
      <c r="N205" s="2804"/>
      <c r="O205" s="2804"/>
      <c r="P205" s="2804"/>
      <c r="Q205" s="2804"/>
      <c r="R205" s="1642"/>
      <c r="S205" s="2804"/>
      <c r="T205" s="2804"/>
      <c r="U205" s="2804"/>
      <c r="V205" s="2804"/>
      <c r="W205" s="2804"/>
      <c r="X205" s="2804"/>
      <c r="Y205" s="1111"/>
    </row>
    <row r="206" spans="1:28" s="143" customFormat="1" ht="11.25" customHeight="1">
      <c r="A206" s="1021"/>
      <c r="B206" s="1590"/>
      <c r="C206" s="1590"/>
      <c r="D206" s="1590"/>
      <c r="E206" s="1590"/>
      <c r="F206" s="1590"/>
      <c r="G206" s="1512"/>
      <c r="H206" s="1590"/>
      <c r="I206" s="1590"/>
      <c r="J206" s="1512"/>
      <c r="K206" s="1635"/>
      <c r="L206" s="2821"/>
      <c r="M206" s="2821"/>
      <c r="N206" s="2821"/>
      <c r="O206" s="2821"/>
      <c r="P206" s="2821"/>
      <c r="Q206" s="2821"/>
      <c r="R206" s="1635"/>
      <c r="S206" s="2821"/>
      <c r="T206" s="2823"/>
      <c r="U206" s="2823"/>
      <c r="V206" s="2823"/>
      <c r="W206" s="2823"/>
      <c r="X206" s="2823"/>
      <c r="Y206" s="1112"/>
    </row>
    <row r="207" spans="1:28" s="143" customFormat="1" ht="11.25" customHeight="1">
      <c r="A207" s="1021"/>
      <c r="B207" s="1590"/>
      <c r="C207" s="1696" t="s">
        <v>1759</v>
      </c>
      <c r="D207" s="1696" t="s">
        <v>1467</v>
      </c>
      <c r="E207" s="1696"/>
      <c r="F207" s="1696"/>
      <c r="G207" s="1587"/>
      <c r="H207" s="1696"/>
      <c r="I207" s="1696" t="s">
        <v>757</v>
      </c>
      <c r="J207" s="1587"/>
      <c r="K207" s="5684" t="s">
        <v>318</v>
      </c>
      <c r="L207" s="5865">
        <f>L214+L218+L222+L226+L230+L234+L238+L242+L246+L258</f>
        <v>0</v>
      </c>
      <c r="M207" s="5866"/>
      <c r="N207" s="5866"/>
      <c r="O207" s="5866"/>
      <c r="P207" s="5866"/>
      <c r="Q207" s="5867"/>
      <c r="R207" s="1640"/>
      <c r="S207" s="5865">
        <f>S214+S218+S222+S226+S230+S234+S238+S242+S246+S258</f>
        <v>0</v>
      </c>
      <c r="T207" s="5866"/>
      <c r="U207" s="5866"/>
      <c r="V207" s="5866"/>
      <c r="W207" s="5866"/>
      <c r="X207" s="5867"/>
      <c r="Y207" s="1112"/>
      <c r="AA207" s="5839"/>
    </row>
    <row r="208" spans="1:28" s="143" customFormat="1" ht="11.25" customHeight="1">
      <c r="A208" s="1021"/>
      <c r="B208" s="1590"/>
      <c r="C208" s="1590"/>
      <c r="D208" s="1696" t="s">
        <v>1466</v>
      </c>
      <c r="E208" s="1696"/>
      <c r="F208" s="1586"/>
      <c r="G208" s="1589"/>
      <c r="H208" s="1586"/>
      <c r="I208" s="1586" t="s">
        <v>758</v>
      </c>
      <c r="J208" s="1589"/>
      <c r="K208" s="5841"/>
      <c r="L208" s="5868"/>
      <c r="M208" s="5869"/>
      <c r="N208" s="5869"/>
      <c r="O208" s="5869"/>
      <c r="P208" s="5869"/>
      <c r="Q208" s="5870"/>
      <c r="R208" s="1642"/>
      <c r="S208" s="5868"/>
      <c r="T208" s="5869"/>
      <c r="U208" s="5869"/>
      <c r="V208" s="5869"/>
      <c r="W208" s="5869"/>
      <c r="X208" s="5870"/>
      <c r="Y208" s="1112"/>
      <c r="AA208" s="5839"/>
    </row>
    <row r="209" spans="1:25" s="143" customFormat="1" ht="11.25" customHeight="1">
      <c r="A209" s="1021"/>
      <c r="B209" s="1590"/>
      <c r="C209" s="1590"/>
      <c r="D209" s="1586" t="s">
        <v>756</v>
      </c>
      <c r="E209" s="1586"/>
      <c r="F209" s="1586"/>
      <c r="G209" s="1301"/>
      <c r="H209" s="1511"/>
      <c r="I209" s="1586"/>
      <c r="J209" s="1589"/>
      <c r="K209" s="1727"/>
      <c r="L209" s="2822"/>
      <c r="M209" s="2822"/>
      <c r="N209" s="2822"/>
      <c r="O209" s="2822"/>
      <c r="P209" s="2822"/>
      <c r="Q209" s="2822"/>
      <c r="R209" s="1727"/>
      <c r="S209" s="2822"/>
      <c r="T209" s="2827"/>
      <c r="U209" s="2827"/>
      <c r="V209" s="2823"/>
      <c r="W209" s="2823"/>
      <c r="X209" s="2827"/>
      <c r="Y209" s="1112"/>
    </row>
    <row r="210" spans="1:25" s="143" customFormat="1" ht="11.25" customHeight="1">
      <c r="A210" s="1021"/>
      <c r="B210" s="1590"/>
      <c r="C210" s="1590"/>
      <c r="D210" s="1590"/>
      <c r="E210" s="1590"/>
      <c r="F210" s="1590"/>
      <c r="G210" s="1512"/>
      <c r="H210" s="1590"/>
      <c r="I210" s="1590"/>
      <c r="J210" s="1512"/>
      <c r="K210" s="1635"/>
      <c r="L210" s="2821"/>
      <c r="M210" s="2821"/>
      <c r="N210" s="2821"/>
      <c r="O210" s="2821"/>
      <c r="P210" s="2821"/>
      <c r="Q210" s="2821"/>
      <c r="R210" s="1635"/>
      <c r="S210" s="2821"/>
      <c r="T210" s="2823"/>
      <c r="U210" s="2823"/>
      <c r="V210" s="2823"/>
      <c r="W210" s="2823"/>
      <c r="X210" s="2823"/>
      <c r="Y210" s="1112"/>
    </row>
    <row r="211" spans="1:25" s="143" customFormat="1" ht="11.25" customHeight="1">
      <c r="A211" s="1021"/>
      <c r="B211" s="1590"/>
      <c r="C211" s="1590"/>
      <c r="D211" s="1696" t="s">
        <v>1629</v>
      </c>
      <c r="E211" s="1696"/>
      <c r="F211" s="1696"/>
      <c r="G211" s="1512"/>
      <c r="H211" s="1590"/>
      <c r="I211" s="1590"/>
      <c r="J211" s="1512"/>
      <c r="K211" s="1635"/>
      <c r="L211" s="2821"/>
      <c r="M211" s="2821"/>
      <c r="N211" s="2821"/>
      <c r="O211" s="2821"/>
      <c r="P211" s="2821"/>
      <c r="Q211" s="2821"/>
      <c r="R211" s="1635"/>
      <c r="S211" s="2821"/>
      <c r="T211" s="2823"/>
      <c r="U211" s="2823"/>
      <c r="V211" s="2823"/>
      <c r="W211" s="2823"/>
      <c r="X211" s="2823"/>
      <c r="Y211" s="1112"/>
    </row>
    <row r="212" spans="1:25" s="143" customFormat="1" ht="11.25" customHeight="1">
      <c r="A212" s="1021"/>
      <c r="B212" s="1590"/>
      <c r="C212" s="1590"/>
      <c r="D212" s="1586" t="s">
        <v>1630</v>
      </c>
      <c r="E212" s="1586"/>
      <c r="F212" s="1586"/>
      <c r="G212" s="1512"/>
      <c r="H212" s="1590"/>
      <c r="I212" s="1590"/>
      <c r="J212" s="1512"/>
      <c r="K212" s="1635"/>
      <c r="L212" s="2821"/>
      <c r="M212" s="2816"/>
      <c r="N212" s="2816"/>
      <c r="O212" s="2816"/>
      <c r="P212" s="2816"/>
      <c r="Q212" s="2819"/>
      <c r="R212" s="1635"/>
      <c r="S212" s="2821"/>
      <c r="T212" s="2823"/>
      <c r="U212" s="2816"/>
      <c r="V212" s="2816"/>
      <c r="W212" s="2816"/>
      <c r="X212" s="2816"/>
      <c r="Y212" s="1112"/>
    </row>
    <row r="213" spans="1:25" s="143" customFormat="1" ht="11.25" customHeight="1">
      <c r="A213" s="1021"/>
      <c r="B213" s="1590"/>
      <c r="C213" s="1590"/>
      <c r="D213" s="1590"/>
      <c r="E213" s="1590"/>
      <c r="F213" s="1590"/>
      <c r="G213" s="1512"/>
      <c r="H213" s="1590"/>
      <c r="I213" s="1590"/>
      <c r="J213" s="1512"/>
      <c r="K213" s="1301"/>
      <c r="L213" s="2816"/>
      <c r="M213" s="2816"/>
      <c r="N213" s="2816"/>
      <c r="O213" s="2816"/>
      <c r="P213" s="2816"/>
      <c r="Q213" s="2812"/>
      <c r="R213" s="1635"/>
      <c r="S213" s="2821"/>
      <c r="T213" s="2816"/>
      <c r="U213" s="2816"/>
      <c r="V213" s="2816"/>
      <c r="W213" s="2816"/>
      <c r="X213" s="2816"/>
      <c r="Y213" s="1112"/>
    </row>
    <row r="214" spans="1:25" s="143" customFormat="1" ht="11.25" customHeight="1">
      <c r="A214" s="1021"/>
      <c r="B214" s="1590"/>
      <c r="C214" s="1590"/>
      <c r="D214" s="1636" t="s">
        <v>29</v>
      </c>
      <c r="E214" s="1301"/>
      <c r="F214" s="1595" t="s">
        <v>761</v>
      </c>
      <c r="G214" s="1301"/>
      <c r="H214" s="1696"/>
      <c r="I214" s="1590"/>
      <c r="J214" s="1512"/>
      <c r="K214" s="5684" t="s">
        <v>350</v>
      </c>
      <c r="L214" s="5848"/>
      <c r="M214" s="5849"/>
      <c r="N214" s="5849"/>
      <c r="O214" s="5849"/>
      <c r="P214" s="5849"/>
      <c r="Q214" s="5850"/>
      <c r="R214" s="1640"/>
      <c r="S214" s="5848"/>
      <c r="T214" s="5849"/>
      <c r="U214" s="5849"/>
      <c r="V214" s="5849"/>
      <c r="W214" s="5849"/>
      <c r="X214" s="5850"/>
      <c r="Y214" s="1112"/>
    </row>
    <row r="215" spans="1:25" s="143" customFormat="1" ht="12.75" customHeight="1">
      <c r="A215" s="1021"/>
      <c r="B215" s="1590"/>
      <c r="C215" s="1590"/>
      <c r="D215" s="1636"/>
      <c r="E215" s="1301"/>
      <c r="F215" s="1594" t="s">
        <v>762</v>
      </c>
      <c r="G215" s="1301"/>
      <c r="H215" s="1586"/>
      <c r="I215" s="1590"/>
      <c r="J215" s="1512"/>
      <c r="K215" s="5841"/>
      <c r="L215" s="5851"/>
      <c r="M215" s="5852"/>
      <c r="N215" s="5852"/>
      <c r="O215" s="5852"/>
      <c r="P215" s="5852"/>
      <c r="Q215" s="5853"/>
      <c r="R215" s="1642"/>
      <c r="S215" s="5851"/>
      <c r="T215" s="5852"/>
      <c r="U215" s="5852"/>
      <c r="V215" s="5852"/>
      <c r="W215" s="5852"/>
      <c r="X215" s="5853"/>
      <c r="Y215" s="1112"/>
    </row>
    <row r="216" spans="1:25" s="143" customFormat="1" ht="12.75" customHeight="1">
      <c r="A216" s="1021"/>
      <c r="B216" s="1590"/>
      <c r="C216" s="1590"/>
      <c r="D216" s="1636"/>
      <c r="E216" s="1301"/>
      <c r="F216" s="1594"/>
      <c r="G216" s="1301"/>
      <c r="H216" s="1586"/>
      <c r="I216" s="1590"/>
      <c r="J216" s="1512"/>
      <c r="K216" s="1642"/>
      <c r="L216" s="2804"/>
      <c r="M216" s="2804"/>
      <c r="N216" s="2804"/>
      <c r="O216" s="2804"/>
      <c r="P216" s="2804"/>
      <c r="Q216" s="2804"/>
      <c r="R216" s="1642"/>
      <c r="S216" s="2804"/>
      <c r="T216" s="2804"/>
      <c r="U216" s="2804"/>
      <c r="V216" s="2804"/>
      <c r="W216" s="2804"/>
      <c r="X216" s="2804"/>
      <c r="Y216" s="1112"/>
    </row>
    <row r="217" spans="1:25" s="143" customFormat="1" ht="11.25" customHeight="1">
      <c r="A217" s="1021"/>
      <c r="B217" s="1590"/>
      <c r="C217" s="1590"/>
      <c r="D217" s="1636"/>
      <c r="E217" s="1301"/>
      <c r="F217" s="1594"/>
      <c r="G217" s="1301"/>
      <c r="H217" s="1586"/>
      <c r="I217" s="1590"/>
      <c r="J217" s="1512"/>
      <c r="K217" s="1301"/>
      <c r="L217" s="2816"/>
      <c r="M217" s="2816"/>
      <c r="N217" s="2816"/>
      <c r="O217" s="2816"/>
      <c r="P217" s="2816"/>
      <c r="Q217" s="2812"/>
      <c r="R217" s="1642"/>
      <c r="S217" s="2819"/>
      <c r="T217" s="2816"/>
      <c r="U217" s="2816"/>
      <c r="V217" s="2816"/>
      <c r="W217" s="2816"/>
      <c r="X217" s="2816"/>
      <c r="Y217" s="1112"/>
    </row>
    <row r="218" spans="1:25" s="143" customFormat="1" ht="11.25" customHeight="1">
      <c r="A218" s="1021"/>
      <c r="B218" s="1590"/>
      <c r="C218" s="1590"/>
      <c r="D218" s="1636" t="s">
        <v>30</v>
      </c>
      <c r="E218" s="1301"/>
      <c r="F218" s="1595" t="s">
        <v>763</v>
      </c>
      <c r="G218" s="1301"/>
      <c r="H218" s="1696"/>
      <c r="I218" s="1590"/>
      <c r="J218" s="1512"/>
      <c r="K218" s="5684" t="s">
        <v>351</v>
      </c>
      <c r="L218" s="5848"/>
      <c r="M218" s="5849"/>
      <c r="N218" s="5849"/>
      <c r="O218" s="5849"/>
      <c r="P218" s="5849"/>
      <c r="Q218" s="5850"/>
      <c r="R218" s="1640"/>
      <c r="S218" s="5848"/>
      <c r="T218" s="5849"/>
      <c r="U218" s="5849"/>
      <c r="V218" s="5849"/>
      <c r="W218" s="5849"/>
      <c r="X218" s="5850"/>
      <c r="Y218" s="1112"/>
    </row>
    <row r="219" spans="1:25" s="143" customFormat="1" ht="11.25" customHeight="1">
      <c r="A219" s="1021"/>
      <c r="B219" s="1590"/>
      <c r="C219" s="1590"/>
      <c r="D219" s="1636"/>
      <c r="E219" s="1301"/>
      <c r="F219" s="1594" t="s">
        <v>763</v>
      </c>
      <c r="G219" s="1301"/>
      <c r="H219" s="1586"/>
      <c r="I219" s="1590"/>
      <c r="J219" s="1512"/>
      <c r="K219" s="5841"/>
      <c r="L219" s="5851"/>
      <c r="M219" s="5852"/>
      <c r="N219" s="5852"/>
      <c r="O219" s="5852"/>
      <c r="P219" s="5852"/>
      <c r="Q219" s="5853"/>
      <c r="R219" s="1642"/>
      <c r="S219" s="5851"/>
      <c r="T219" s="5852"/>
      <c r="U219" s="5852"/>
      <c r="V219" s="5852"/>
      <c r="W219" s="5852"/>
      <c r="X219" s="5853"/>
      <c r="Y219" s="1112"/>
    </row>
    <row r="220" spans="1:25" s="143" customFormat="1" ht="11.25" customHeight="1">
      <c r="A220" s="1021"/>
      <c r="B220" s="1590"/>
      <c r="C220" s="1590"/>
      <c r="D220" s="1636"/>
      <c r="E220" s="1301"/>
      <c r="F220" s="1594"/>
      <c r="G220" s="1301"/>
      <c r="H220" s="1586"/>
      <c r="I220" s="1590"/>
      <c r="J220" s="1512"/>
      <c r="K220" s="1642"/>
      <c r="L220" s="2804"/>
      <c r="M220" s="2804"/>
      <c r="N220" s="2804"/>
      <c r="O220" s="2804"/>
      <c r="P220" s="2804"/>
      <c r="Q220" s="2804"/>
      <c r="R220" s="1642"/>
      <c r="S220" s="2804"/>
      <c r="T220" s="2804"/>
      <c r="U220" s="2804"/>
      <c r="V220" s="2804"/>
      <c r="W220" s="2804"/>
      <c r="X220" s="2804"/>
      <c r="Y220" s="1112"/>
    </row>
    <row r="221" spans="1:25" s="143" customFormat="1" ht="11.25" customHeight="1">
      <c r="A221" s="1021"/>
      <c r="B221" s="1590"/>
      <c r="C221" s="1590"/>
      <c r="D221" s="1636"/>
      <c r="E221" s="1301"/>
      <c r="F221" s="1594"/>
      <c r="G221" s="1301"/>
      <c r="H221" s="1586"/>
      <c r="I221" s="1590"/>
      <c r="J221" s="1512"/>
      <c r="K221" s="1301"/>
      <c r="L221" s="2816"/>
      <c r="M221" s="2816"/>
      <c r="N221" s="2816"/>
      <c r="O221" s="2816"/>
      <c r="P221" s="2816"/>
      <c r="Q221" s="2812"/>
      <c r="R221" s="1642"/>
      <c r="S221" s="2819"/>
      <c r="T221" s="2816"/>
      <c r="U221" s="2816"/>
      <c r="V221" s="2816"/>
      <c r="W221" s="2816"/>
      <c r="X221" s="2816"/>
      <c r="Y221" s="1112"/>
    </row>
    <row r="222" spans="1:25" s="143" customFormat="1" ht="11.25" customHeight="1">
      <c r="A222" s="1021"/>
      <c r="B222" s="1590"/>
      <c r="C222" s="1590"/>
      <c r="D222" s="1636" t="s">
        <v>44</v>
      </c>
      <c r="E222" s="1301"/>
      <c r="F222" s="1595" t="s">
        <v>764</v>
      </c>
      <c r="G222" s="1301"/>
      <c r="H222" s="1696"/>
      <c r="I222" s="1590"/>
      <c r="J222" s="1512"/>
      <c r="K222" s="5684" t="s">
        <v>352</v>
      </c>
      <c r="L222" s="5848"/>
      <c r="M222" s="5849"/>
      <c r="N222" s="5849"/>
      <c r="O222" s="5849"/>
      <c r="P222" s="5849"/>
      <c r="Q222" s="5850"/>
      <c r="R222" s="1640"/>
      <c r="S222" s="5848"/>
      <c r="T222" s="5849"/>
      <c r="U222" s="5849"/>
      <c r="V222" s="5849"/>
      <c r="W222" s="5849"/>
      <c r="X222" s="5850"/>
      <c r="Y222" s="1112"/>
    </row>
    <row r="223" spans="1:25" s="143" customFormat="1" ht="11.25" customHeight="1">
      <c r="A223" s="1021"/>
      <c r="B223" s="1590"/>
      <c r="C223" s="1590"/>
      <c r="D223" s="1636"/>
      <c r="E223" s="1301"/>
      <c r="F223" s="1594" t="s">
        <v>764</v>
      </c>
      <c r="G223" s="1301"/>
      <c r="H223" s="1586"/>
      <c r="I223" s="1590"/>
      <c r="J223" s="1512"/>
      <c r="K223" s="5841"/>
      <c r="L223" s="5851"/>
      <c r="M223" s="5852"/>
      <c r="N223" s="5852"/>
      <c r="O223" s="5852"/>
      <c r="P223" s="5852"/>
      <c r="Q223" s="5853"/>
      <c r="R223" s="1642"/>
      <c r="S223" s="5851"/>
      <c r="T223" s="5852"/>
      <c r="U223" s="5852"/>
      <c r="V223" s="5852"/>
      <c r="W223" s="5852"/>
      <c r="X223" s="5853"/>
      <c r="Y223" s="1112"/>
    </row>
    <row r="224" spans="1:25" s="143" customFormat="1" ht="11.25" customHeight="1">
      <c r="A224" s="1021"/>
      <c r="B224" s="1590"/>
      <c r="C224" s="1590"/>
      <c r="D224" s="1636"/>
      <c r="E224" s="1301"/>
      <c r="F224" s="1594"/>
      <c r="G224" s="1301"/>
      <c r="H224" s="1586"/>
      <c r="I224" s="1590"/>
      <c r="J224" s="1512"/>
      <c r="K224" s="1642"/>
      <c r="L224" s="2804"/>
      <c r="M224" s="2804"/>
      <c r="N224" s="2804"/>
      <c r="O224" s="2804"/>
      <c r="P224" s="2804"/>
      <c r="Q224" s="2804"/>
      <c r="R224" s="1642"/>
      <c r="S224" s="2804"/>
      <c r="T224" s="2804"/>
      <c r="U224" s="2804"/>
      <c r="V224" s="2804"/>
      <c r="W224" s="2804"/>
      <c r="X224" s="2804"/>
      <c r="Y224" s="1112"/>
    </row>
    <row r="225" spans="1:25" s="143" customFormat="1" ht="11.25" customHeight="1">
      <c r="A225" s="1021"/>
      <c r="B225" s="1590"/>
      <c r="C225" s="1590"/>
      <c r="D225" s="1642"/>
      <c r="E225" s="1301"/>
      <c r="F225" s="1301"/>
      <c r="G225" s="1301"/>
      <c r="H225" s="1511"/>
      <c r="I225" s="1586"/>
      <c r="J225" s="1589"/>
      <c r="K225" s="1301"/>
      <c r="L225" s="2816"/>
      <c r="M225" s="2816"/>
      <c r="N225" s="2816"/>
      <c r="O225" s="2816"/>
      <c r="P225" s="2816"/>
      <c r="Q225" s="2812"/>
      <c r="R225" s="1535"/>
      <c r="S225" s="2814"/>
      <c r="T225" s="2816"/>
      <c r="U225" s="2816"/>
      <c r="V225" s="2816"/>
      <c r="W225" s="2816"/>
      <c r="X225" s="2816"/>
      <c r="Y225" s="1112"/>
    </row>
    <row r="226" spans="1:25" s="143" customFormat="1" ht="11.25" customHeight="1">
      <c r="A226" s="1021"/>
      <c r="B226" s="1590"/>
      <c r="C226" s="1590"/>
      <c r="D226" s="1642" t="s">
        <v>56</v>
      </c>
      <c r="E226" s="1301"/>
      <c r="F226" s="1595" t="s">
        <v>765</v>
      </c>
      <c r="G226" s="1301"/>
      <c r="H226" s="1696"/>
      <c r="I226" s="1590"/>
      <c r="J226" s="1512"/>
      <c r="K226" s="5684" t="s">
        <v>353</v>
      </c>
      <c r="L226" s="5848"/>
      <c r="M226" s="5849"/>
      <c r="N226" s="5849"/>
      <c r="O226" s="5849"/>
      <c r="P226" s="5849"/>
      <c r="Q226" s="5850"/>
      <c r="R226" s="1640"/>
      <c r="S226" s="5848"/>
      <c r="T226" s="5849"/>
      <c r="U226" s="5849"/>
      <c r="V226" s="5849"/>
      <c r="W226" s="5849"/>
      <c r="X226" s="5850"/>
      <c r="Y226" s="1112"/>
    </row>
    <row r="227" spans="1:25" s="143" customFormat="1" ht="11.25" customHeight="1">
      <c r="A227" s="1021"/>
      <c r="B227" s="1590"/>
      <c r="C227" s="1590"/>
      <c r="D227" s="1642"/>
      <c r="E227" s="1301"/>
      <c r="F227" s="1594" t="s">
        <v>765</v>
      </c>
      <c r="G227" s="1301"/>
      <c r="H227" s="1586"/>
      <c r="I227" s="1590"/>
      <c r="J227" s="1512"/>
      <c r="K227" s="5841"/>
      <c r="L227" s="5851"/>
      <c r="M227" s="5852"/>
      <c r="N227" s="5852"/>
      <c r="O227" s="5852"/>
      <c r="P227" s="5852"/>
      <c r="Q227" s="5853"/>
      <c r="R227" s="1642"/>
      <c r="S227" s="5851"/>
      <c r="T227" s="5852"/>
      <c r="U227" s="5852"/>
      <c r="V227" s="5852"/>
      <c r="W227" s="5852"/>
      <c r="X227" s="5853"/>
      <c r="Y227" s="1112"/>
    </row>
    <row r="228" spans="1:25" s="143" customFormat="1" ht="11.25" customHeight="1">
      <c r="A228" s="1021"/>
      <c r="B228" s="1590"/>
      <c r="C228" s="1590"/>
      <c r="D228" s="1642"/>
      <c r="E228" s="1301"/>
      <c r="F228" s="1594"/>
      <c r="G228" s="1301"/>
      <c r="H228" s="1586"/>
      <c r="I228" s="1590"/>
      <c r="J228" s="1512"/>
      <c r="K228" s="1642"/>
      <c r="L228" s="2804"/>
      <c r="M228" s="2804"/>
      <c r="N228" s="2804"/>
      <c r="O228" s="2804"/>
      <c r="P228" s="2804"/>
      <c r="Q228" s="2804"/>
      <c r="R228" s="1642"/>
      <c r="S228" s="2804"/>
      <c r="T228" s="2804"/>
      <c r="U228" s="2804"/>
      <c r="V228" s="2804"/>
      <c r="W228" s="2804"/>
      <c r="X228" s="2804"/>
      <c r="Y228" s="1112"/>
    </row>
    <row r="229" spans="1:25" s="143" customFormat="1" ht="11.25" customHeight="1">
      <c r="A229" s="1021"/>
      <c r="B229" s="1590"/>
      <c r="C229" s="1590"/>
      <c r="D229" s="1642"/>
      <c r="E229" s="1301"/>
      <c r="F229" s="1301"/>
      <c r="G229" s="1301"/>
      <c r="H229" s="1511"/>
      <c r="I229" s="1586"/>
      <c r="J229" s="1589"/>
      <c r="K229" s="1535"/>
      <c r="L229" s="2814"/>
      <c r="M229" s="2816"/>
      <c r="N229" s="2816"/>
      <c r="O229" s="2816"/>
      <c r="P229" s="2814"/>
      <c r="Q229" s="2812"/>
      <c r="R229" s="1535"/>
      <c r="S229" s="2814"/>
      <c r="T229" s="2825"/>
      <c r="U229" s="2816"/>
      <c r="V229" s="2816"/>
      <c r="W229" s="2816"/>
      <c r="X229" s="2816"/>
      <c r="Y229" s="1112"/>
    </row>
    <row r="230" spans="1:25" s="143" customFormat="1" ht="11.25" customHeight="1">
      <c r="A230" s="1021"/>
      <c r="B230" s="1590"/>
      <c r="C230" s="1590"/>
      <c r="D230" s="1642" t="s">
        <v>57</v>
      </c>
      <c r="E230" s="1301"/>
      <c r="F230" s="1296" t="s">
        <v>766</v>
      </c>
      <c r="G230" s="1301"/>
      <c r="H230" s="1511"/>
      <c r="I230" s="1586"/>
      <c r="J230" s="1589"/>
      <c r="K230" s="5684" t="s">
        <v>354</v>
      </c>
      <c r="L230" s="5848"/>
      <c r="M230" s="5849"/>
      <c r="N230" s="5849"/>
      <c r="O230" s="5849"/>
      <c r="P230" s="5849"/>
      <c r="Q230" s="5850"/>
      <c r="R230" s="1640"/>
      <c r="S230" s="5848"/>
      <c r="T230" s="5849"/>
      <c r="U230" s="5849"/>
      <c r="V230" s="5849"/>
      <c r="W230" s="5849"/>
      <c r="X230" s="5850"/>
      <c r="Y230" s="1112"/>
    </row>
    <row r="231" spans="1:25" s="143" customFormat="1" ht="11.25" customHeight="1">
      <c r="A231" s="1021"/>
      <c r="B231" s="1590"/>
      <c r="C231" s="1590"/>
      <c r="D231" s="1642"/>
      <c r="E231" s="1301"/>
      <c r="F231" s="1306" t="s">
        <v>767</v>
      </c>
      <c r="G231" s="1301"/>
      <c r="H231" s="1511"/>
      <c r="I231" s="1586"/>
      <c r="J231" s="1589"/>
      <c r="K231" s="5841"/>
      <c r="L231" s="5851"/>
      <c r="M231" s="5852"/>
      <c r="N231" s="5852"/>
      <c r="O231" s="5852"/>
      <c r="P231" s="5852"/>
      <c r="Q231" s="5853"/>
      <c r="R231" s="1642"/>
      <c r="S231" s="5851"/>
      <c r="T231" s="5852"/>
      <c r="U231" s="5852"/>
      <c r="V231" s="5852"/>
      <c r="W231" s="5852"/>
      <c r="X231" s="5853"/>
      <c r="Y231" s="1112"/>
    </row>
    <row r="232" spans="1:25" s="143" customFormat="1" ht="11.25" customHeight="1">
      <c r="A232" s="1021"/>
      <c r="B232" s="1590"/>
      <c r="C232" s="1590"/>
      <c r="D232" s="1642"/>
      <c r="E232" s="1301"/>
      <c r="F232" s="1306"/>
      <c r="G232" s="1301"/>
      <c r="H232" s="1511"/>
      <c r="I232" s="1586"/>
      <c r="J232" s="1589"/>
      <c r="K232" s="1642"/>
      <c r="L232" s="2804"/>
      <c r="M232" s="2804"/>
      <c r="N232" s="2804"/>
      <c r="O232" s="2804"/>
      <c r="P232" s="2804"/>
      <c r="Q232" s="2804"/>
      <c r="R232" s="1642"/>
      <c r="S232" s="2804"/>
      <c r="T232" s="2804"/>
      <c r="U232" s="2804"/>
      <c r="V232" s="2804"/>
      <c r="W232" s="2804"/>
      <c r="X232" s="2804"/>
      <c r="Y232" s="1112"/>
    </row>
    <row r="233" spans="1:25" s="143" customFormat="1" ht="11.25" customHeight="1">
      <c r="A233" s="1021"/>
      <c r="B233" s="1590"/>
      <c r="C233" s="1590"/>
      <c r="D233" s="1642"/>
      <c r="E233" s="1301"/>
      <c r="F233" s="1301"/>
      <c r="G233" s="1301"/>
      <c r="H233" s="1511"/>
      <c r="I233" s="1586"/>
      <c r="J233" s="1589"/>
      <c r="K233" s="1535"/>
      <c r="L233" s="2814"/>
      <c r="M233" s="2816"/>
      <c r="N233" s="2816"/>
      <c r="O233" s="2816"/>
      <c r="P233" s="2814"/>
      <c r="Q233" s="2812"/>
      <c r="R233" s="1535"/>
      <c r="S233" s="2814"/>
      <c r="T233" s="2825"/>
      <c r="U233" s="2816"/>
      <c r="V233" s="2816"/>
      <c r="W233" s="2816"/>
      <c r="X233" s="2816"/>
      <c r="Y233" s="1112"/>
    </row>
    <row r="234" spans="1:25" s="143" customFormat="1" ht="11.25" customHeight="1">
      <c r="A234" s="1021"/>
      <c r="B234" s="1590"/>
      <c r="C234" s="1590"/>
      <c r="D234" s="1642" t="s">
        <v>58</v>
      </c>
      <c r="E234" s="1301"/>
      <c r="F234" s="1296" t="s">
        <v>759</v>
      </c>
      <c r="G234" s="1301"/>
      <c r="H234" s="1511"/>
      <c r="I234" s="1586"/>
      <c r="J234" s="1589"/>
      <c r="K234" s="5684" t="s">
        <v>355</v>
      </c>
      <c r="L234" s="5848"/>
      <c r="M234" s="5849"/>
      <c r="N234" s="5849"/>
      <c r="O234" s="5849"/>
      <c r="P234" s="5849"/>
      <c r="Q234" s="5850"/>
      <c r="R234" s="1640"/>
      <c r="S234" s="5848"/>
      <c r="T234" s="5849"/>
      <c r="U234" s="5849"/>
      <c r="V234" s="5849"/>
      <c r="W234" s="5849"/>
      <c r="X234" s="5850"/>
      <c r="Y234" s="1112"/>
    </row>
    <row r="235" spans="1:25" s="143" customFormat="1" ht="11.25" customHeight="1">
      <c r="A235" s="1021"/>
      <c r="B235" s="1590"/>
      <c r="C235" s="1590"/>
      <c r="D235" s="1642"/>
      <c r="E235" s="1301"/>
      <c r="F235" s="1306" t="s">
        <v>760</v>
      </c>
      <c r="G235" s="1301"/>
      <c r="H235" s="1511"/>
      <c r="I235" s="1586"/>
      <c r="J235" s="1589"/>
      <c r="K235" s="5841"/>
      <c r="L235" s="5851"/>
      <c r="M235" s="5852"/>
      <c r="N235" s="5852"/>
      <c r="O235" s="5852"/>
      <c r="P235" s="5852"/>
      <c r="Q235" s="5853"/>
      <c r="R235" s="1642"/>
      <c r="S235" s="5851"/>
      <c r="T235" s="5852"/>
      <c r="U235" s="5852"/>
      <c r="V235" s="5852"/>
      <c r="W235" s="5852"/>
      <c r="X235" s="5853"/>
      <c r="Y235" s="1112"/>
    </row>
    <row r="236" spans="1:25" s="143" customFormat="1" ht="11.25" customHeight="1">
      <c r="A236" s="1021"/>
      <c r="B236" s="1590"/>
      <c r="C236" s="1590"/>
      <c r="D236" s="1642"/>
      <c r="E236" s="1301"/>
      <c r="F236" s="1306"/>
      <c r="G236" s="1301"/>
      <c r="H236" s="1511"/>
      <c r="I236" s="1586"/>
      <c r="J236" s="1589"/>
      <c r="K236" s="1642"/>
      <c r="L236" s="2804"/>
      <c r="M236" s="2804"/>
      <c r="N236" s="2804"/>
      <c r="O236" s="2804"/>
      <c r="P236" s="2804"/>
      <c r="Q236" s="2804"/>
      <c r="R236" s="1642"/>
      <c r="S236" s="2804"/>
      <c r="T236" s="2804"/>
      <c r="U236" s="2804"/>
      <c r="V236" s="2804"/>
      <c r="W236" s="2804"/>
      <c r="X236" s="2804"/>
      <c r="Y236" s="1112"/>
    </row>
    <row r="237" spans="1:25" s="143" customFormat="1" ht="11.25" customHeight="1">
      <c r="A237" s="1021"/>
      <c r="B237" s="1590"/>
      <c r="C237" s="1590"/>
      <c r="D237" s="1642"/>
      <c r="E237" s="1301"/>
      <c r="F237" s="1301"/>
      <c r="G237" s="1301"/>
      <c r="H237" s="1511"/>
      <c r="I237" s="1586"/>
      <c r="J237" s="1589"/>
      <c r="K237" s="1535"/>
      <c r="L237" s="2814"/>
      <c r="M237" s="2816"/>
      <c r="N237" s="2816"/>
      <c r="O237" s="2816"/>
      <c r="P237" s="2823"/>
      <c r="Q237" s="2823"/>
      <c r="R237" s="1535"/>
      <c r="S237" s="2814"/>
      <c r="T237" s="2825"/>
      <c r="U237" s="2816"/>
      <c r="V237" s="2816"/>
      <c r="W237" s="2816"/>
      <c r="X237" s="2816"/>
      <c r="Y237" s="1112"/>
    </row>
    <row r="238" spans="1:25" s="143" customFormat="1" ht="11.25" customHeight="1">
      <c r="A238" s="1021"/>
      <c r="B238" s="1590"/>
      <c r="C238" s="1590"/>
      <c r="D238" s="1642" t="s">
        <v>68</v>
      </c>
      <c r="E238" s="1301"/>
      <c r="F238" s="1595" t="s">
        <v>1631</v>
      </c>
      <c r="G238" s="1301"/>
      <c r="H238" s="1696"/>
      <c r="I238" s="1590"/>
      <c r="J238" s="1512"/>
      <c r="K238" s="5684" t="s">
        <v>366</v>
      </c>
      <c r="L238" s="5848"/>
      <c r="M238" s="5849"/>
      <c r="N238" s="5849"/>
      <c r="O238" s="5849"/>
      <c r="P238" s="5849"/>
      <c r="Q238" s="5850"/>
      <c r="R238" s="1640"/>
      <c r="S238" s="5848"/>
      <c r="T238" s="5849"/>
      <c r="U238" s="5849"/>
      <c r="V238" s="5849"/>
      <c r="W238" s="5849"/>
      <c r="X238" s="5850"/>
      <c r="Y238" s="1112"/>
    </row>
    <row r="239" spans="1:25" s="143" customFormat="1" ht="11.25" customHeight="1">
      <c r="A239" s="1021"/>
      <c r="B239" s="1590"/>
      <c r="C239" s="1590"/>
      <c r="D239" s="1642"/>
      <c r="E239" s="1301"/>
      <c r="F239" s="1306" t="s">
        <v>1631</v>
      </c>
      <c r="G239" s="1301"/>
      <c r="H239" s="1511"/>
      <c r="I239" s="1586"/>
      <c r="J239" s="1589"/>
      <c r="K239" s="5841"/>
      <c r="L239" s="5851"/>
      <c r="M239" s="5852"/>
      <c r="N239" s="5852"/>
      <c r="O239" s="5852"/>
      <c r="P239" s="5852"/>
      <c r="Q239" s="5853"/>
      <c r="R239" s="1642"/>
      <c r="S239" s="5851"/>
      <c r="T239" s="5852"/>
      <c r="U239" s="5852"/>
      <c r="V239" s="5852"/>
      <c r="W239" s="5852"/>
      <c r="X239" s="5853"/>
      <c r="Y239" s="1112"/>
    </row>
    <row r="240" spans="1:25" s="143" customFormat="1" ht="11.25" customHeight="1">
      <c r="A240" s="1021"/>
      <c r="B240" s="1590"/>
      <c r="C240" s="1590"/>
      <c r="D240" s="1642"/>
      <c r="E240" s="1301"/>
      <c r="F240" s="1306"/>
      <c r="G240" s="1301"/>
      <c r="H240" s="1511"/>
      <c r="I240" s="1586"/>
      <c r="J240" s="1589"/>
      <c r="K240" s="1642"/>
      <c r="L240" s="2804"/>
      <c r="M240" s="2804"/>
      <c r="N240" s="2804"/>
      <c r="O240" s="2804"/>
      <c r="P240" s="2804"/>
      <c r="Q240" s="2804"/>
      <c r="R240" s="1642"/>
      <c r="S240" s="2804"/>
      <c r="T240" s="2804"/>
      <c r="U240" s="2804"/>
      <c r="V240" s="2804"/>
      <c r="W240" s="2804"/>
      <c r="X240" s="2804"/>
      <c r="Y240" s="1112"/>
    </row>
    <row r="241" spans="1:25" s="143" customFormat="1" ht="11.25" customHeight="1">
      <c r="A241" s="1021"/>
      <c r="B241" s="1590"/>
      <c r="C241" s="1590"/>
      <c r="D241" s="1642"/>
      <c r="E241" s="1301"/>
      <c r="F241" s="1306"/>
      <c r="G241" s="1301"/>
      <c r="H241" s="1511"/>
      <c r="I241" s="1586"/>
      <c r="J241" s="1589"/>
      <c r="K241" s="1528"/>
      <c r="L241" s="2804"/>
      <c r="M241" s="2816"/>
      <c r="N241" s="2816"/>
      <c r="O241" s="2816"/>
      <c r="P241" s="2804"/>
      <c r="Q241" s="2816"/>
      <c r="R241" s="1640"/>
      <c r="S241" s="2804"/>
      <c r="T241" s="2826"/>
      <c r="U241" s="2816"/>
      <c r="V241" s="2816"/>
      <c r="W241" s="2816"/>
      <c r="X241" s="2816"/>
      <c r="Y241" s="1112"/>
    </row>
    <row r="242" spans="1:25" s="1301" customFormat="1" ht="11.25" customHeight="1">
      <c r="A242" s="1021"/>
      <c r="B242" s="1590"/>
      <c r="C242" s="1590"/>
      <c r="D242" s="1642" t="s">
        <v>70</v>
      </c>
      <c r="F242" s="1296" t="s">
        <v>1632</v>
      </c>
      <c r="H242" s="1511"/>
      <c r="I242" s="1586"/>
      <c r="J242" s="1589"/>
      <c r="K242" s="5684" t="s">
        <v>367</v>
      </c>
      <c r="L242" s="5848"/>
      <c r="M242" s="5849"/>
      <c r="N242" s="5849"/>
      <c r="O242" s="5849"/>
      <c r="P242" s="5849"/>
      <c r="Q242" s="5850"/>
      <c r="R242" s="1640"/>
      <c r="S242" s="5848"/>
      <c r="T242" s="5849"/>
      <c r="U242" s="5849"/>
      <c r="V242" s="5849"/>
      <c r="W242" s="5849"/>
      <c r="X242" s="5850"/>
      <c r="Y242" s="1112"/>
    </row>
    <row r="243" spans="1:25" s="1301" customFormat="1" ht="11.25" customHeight="1">
      <c r="A243" s="1021"/>
      <c r="B243" s="1590"/>
      <c r="C243" s="1590"/>
      <c r="D243" s="1636"/>
      <c r="F243" s="1306" t="s">
        <v>1632</v>
      </c>
      <c r="H243" s="1596"/>
      <c r="I243" s="1596"/>
      <c r="J243" s="1596"/>
      <c r="K243" s="5841"/>
      <c r="L243" s="5851"/>
      <c r="M243" s="5852"/>
      <c r="N243" s="5852"/>
      <c r="O243" s="5852"/>
      <c r="P243" s="5852"/>
      <c r="Q243" s="5853"/>
      <c r="R243" s="1642"/>
      <c r="S243" s="5851"/>
      <c r="T243" s="5852"/>
      <c r="U243" s="5852"/>
      <c r="V243" s="5852"/>
      <c r="W243" s="5852"/>
      <c r="X243" s="5853"/>
      <c r="Y243" s="1112"/>
    </row>
    <row r="244" spans="1:25" s="1301" customFormat="1" ht="11.25" customHeight="1">
      <c r="A244" s="1021"/>
      <c r="B244" s="1590"/>
      <c r="C244" s="1590"/>
      <c r="D244" s="1636"/>
      <c r="F244" s="1306"/>
      <c r="H244" s="1596"/>
      <c r="I244" s="1596"/>
      <c r="J244" s="1596"/>
      <c r="K244" s="1642"/>
      <c r="L244" s="2804"/>
      <c r="M244" s="2804"/>
      <c r="N244" s="2804"/>
      <c r="O244" s="2804"/>
      <c r="P244" s="2804"/>
      <c r="Q244" s="2804"/>
      <c r="R244" s="1642"/>
      <c r="S244" s="2804"/>
      <c r="T244" s="2804"/>
      <c r="U244" s="2804"/>
      <c r="V244" s="2804"/>
      <c r="W244" s="2804"/>
      <c r="X244" s="2804"/>
      <c r="Y244" s="1112"/>
    </row>
    <row r="245" spans="1:25" s="1301" customFormat="1" ht="11.25" customHeight="1">
      <c r="A245" s="1021"/>
      <c r="B245" s="1590"/>
      <c r="C245" s="1590"/>
      <c r="D245" s="1642"/>
      <c r="F245" s="1596"/>
      <c r="H245" s="1596"/>
      <c r="I245" s="1596"/>
      <c r="J245" s="1596"/>
      <c r="K245" s="1596"/>
      <c r="L245" s="2824"/>
      <c r="M245" s="2824"/>
      <c r="N245" s="2824"/>
      <c r="O245" s="2816"/>
      <c r="P245" s="2819"/>
      <c r="Q245" s="2812"/>
      <c r="R245" s="1640"/>
      <c r="S245" s="2804"/>
      <c r="T245" s="2826"/>
      <c r="U245" s="2816"/>
      <c r="V245" s="2816"/>
      <c r="W245" s="2816"/>
      <c r="X245" s="2816"/>
      <c r="Y245" s="1112"/>
    </row>
    <row r="246" spans="1:25" s="1301" customFormat="1" ht="11.25" customHeight="1">
      <c r="A246" s="1021"/>
      <c r="B246" s="1590"/>
      <c r="C246" s="1590"/>
      <c r="D246" s="1642" t="s">
        <v>71</v>
      </c>
      <c r="F246" s="1371" t="s">
        <v>1633</v>
      </c>
      <c r="H246" s="1596"/>
      <c r="I246" s="1596"/>
      <c r="J246" s="1596"/>
      <c r="K246" s="5684" t="s">
        <v>368</v>
      </c>
      <c r="L246" s="5848"/>
      <c r="M246" s="5849"/>
      <c r="N246" s="5849"/>
      <c r="O246" s="5849"/>
      <c r="P246" s="5849"/>
      <c r="Q246" s="5850"/>
      <c r="R246" s="1640"/>
      <c r="S246" s="5848"/>
      <c r="T246" s="5849"/>
      <c r="U246" s="5849"/>
      <c r="V246" s="5849"/>
      <c r="W246" s="5849"/>
      <c r="X246" s="5850"/>
      <c r="Y246" s="1112"/>
    </row>
    <row r="247" spans="1:25" s="1301" customFormat="1" ht="11.25" customHeight="1">
      <c r="A247" s="1021"/>
      <c r="B247" s="1590"/>
      <c r="C247" s="1590"/>
      <c r="D247" s="1636"/>
      <c r="F247" s="1306" t="s">
        <v>1634</v>
      </c>
      <c r="H247" s="1596"/>
      <c r="I247" s="1596"/>
      <c r="J247" s="1596"/>
      <c r="K247" s="5841"/>
      <c r="L247" s="5851"/>
      <c r="M247" s="5852"/>
      <c r="N247" s="5852"/>
      <c r="O247" s="5852"/>
      <c r="P247" s="5852"/>
      <c r="Q247" s="5853"/>
      <c r="R247" s="1642"/>
      <c r="S247" s="5851"/>
      <c r="T247" s="5852"/>
      <c r="U247" s="5852"/>
      <c r="V247" s="5852"/>
      <c r="W247" s="5852"/>
      <c r="X247" s="5853"/>
      <c r="Y247" s="1112"/>
    </row>
    <row r="248" spans="1:25" s="1301" customFormat="1" ht="11.25" customHeight="1">
      <c r="A248" s="1021"/>
      <c r="B248" s="1590"/>
      <c r="C248" s="1590"/>
      <c r="D248" s="1636"/>
      <c r="F248" s="1306"/>
      <c r="H248" s="1596"/>
      <c r="I248" s="1596"/>
      <c r="J248" s="1596"/>
      <c r="K248" s="1642"/>
      <c r="L248" s="1640"/>
      <c r="M248" s="1640"/>
      <c r="N248" s="1640"/>
      <c r="O248" s="1640"/>
      <c r="P248" s="1640"/>
      <c r="Q248" s="1640"/>
      <c r="R248" s="1642"/>
      <c r="S248" s="1584"/>
      <c r="T248" s="1584"/>
      <c r="U248" s="1584"/>
      <c r="V248" s="1584"/>
      <c r="W248" s="1584"/>
      <c r="X248" s="1584"/>
      <c r="Y248" s="1112"/>
    </row>
    <row r="249" spans="1:25" s="1301" customFormat="1" ht="11.25" customHeight="1">
      <c r="A249" s="1021"/>
      <c r="B249" s="1590"/>
      <c r="C249" s="1590"/>
      <c r="D249" s="1636"/>
      <c r="F249" s="1306"/>
      <c r="H249" s="1511"/>
      <c r="I249" s="1586"/>
      <c r="J249" s="1589"/>
      <c r="K249" s="1528"/>
      <c r="L249" s="1640"/>
      <c r="M249" s="1532"/>
      <c r="N249" s="1532"/>
      <c r="P249" s="1640"/>
      <c r="R249" s="1535"/>
      <c r="S249" s="1535"/>
      <c r="T249" s="1592"/>
      <c r="Y249" s="1112"/>
    </row>
    <row r="250" spans="1:25" s="1301" customFormat="1" ht="11.25" customHeight="1">
      <c r="A250" s="1021"/>
      <c r="B250" s="1590"/>
      <c r="C250" s="1590"/>
      <c r="D250" s="1636" t="s">
        <v>72</v>
      </c>
      <c r="F250" s="1296" t="s">
        <v>250</v>
      </c>
      <c r="H250" s="1596"/>
      <c r="I250" s="1596"/>
      <c r="J250" s="1596"/>
      <c r="K250" s="1596"/>
      <c r="L250" s="1596"/>
      <c r="M250" s="1596"/>
      <c r="N250" s="1596"/>
      <c r="P250" s="1642"/>
      <c r="R250" s="1640"/>
      <c r="S250" s="1640"/>
      <c r="T250" s="1588"/>
      <c r="Y250" s="1112"/>
    </row>
    <row r="251" spans="1:25" s="1301" customFormat="1" ht="11.25" customHeight="1">
      <c r="A251" s="1021"/>
      <c r="B251" s="1590"/>
      <c r="C251" s="1590"/>
      <c r="D251" s="1636"/>
      <c r="F251" s="1596" t="s">
        <v>1635</v>
      </c>
      <c r="H251" s="1596"/>
      <c r="I251" s="1596"/>
      <c r="J251" s="1596"/>
      <c r="K251" s="1596"/>
      <c r="L251" s="1596"/>
      <c r="M251" s="1596"/>
      <c r="N251" s="1596"/>
      <c r="P251" s="1535"/>
      <c r="Q251" s="1528"/>
      <c r="R251" s="1642"/>
      <c r="S251" s="1642"/>
      <c r="T251" s="1588"/>
      <c r="V251" s="5854"/>
      <c r="W251" s="5854"/>
      <c r="Y251" s="1112"/>
    </row>
    <row r="252" spans="1:25" s="1301" customFormat="1" ht="7.5" customHeight="1">
      <c r="A252" s="1021"/>
      <c r="B252" s="1590"/>
      <c r="C252" s="1590"/>
      <c r="D252" s="1636"/>
      <c r="E252" s="1636"/>
      <c r="F252" s="1636"/>
      <c r="G252" s="1306"/>
      <c r="H252" s="1511"/>
      <c r="I252" s="1586"/>
      <c r="J252" s="1589"/>
      <c r="K252" s="1528"/>
      <c r="L252" s="1640"/>
      <c r="P252" s="1640"/>
      <c r="Q252" s="1587"/>
      <c r="R252" s="1535"/>
      <c r="S252" s="1535"/>
      <c r="T252" s="1592"/>
      <c r="Y252" s="1112"/>
    </row>
    <row r="253" spans="1:25" s="1301" customFormat="1" ht="11.25" customHeight="1">
      <c r="A253" s="1021"/>
      <c r="B253" s="1597"/>
      <c r="C253" s="1597"/>
      <c r="D253" s="1597"/>
      <c r="E253" s="1597"/>
      <c r="F253" s="1597"/>
      <c r="G253" s="1597"/>
      <c r="H253" s="1597"/>
      <c r="I253" s="1597"/>
      <c r="J253" s="1597"/>
      <c r="K253" s="1597"/>
      <c r="L253" s="1597"/>
      <c r="M253" s="1597"/>
      <c r="N253" s="1597"/>
      <c r="O253" s="1597"/>
      <c r="P253" s="1597"/>
      <c r="Q253" s="1597"/>
      <c r="R253" s="1597"/>
      <c r="S253" s="1597"/>
      <c r="T253" s="1597"/>
      <c r="U253" s="1597"/>
      <c r="V253" s="1597"/>
      <c r="W253" s="5863">
        <v>1203</v>
      </c>
      <c r="X253" s="5863"/>
    </row>
    <row r="254" spans="1:25" s="1301" customFormat="1" ht="11.25" customHeight="1">
      <c r="A254" s="1021"/>
      <c r="B254" s="1597"/>
      <c r="C254" s="1597"/>
      <c r="D254" s="1597"/>
      <c r="E254" s="1597"/>
      <c r="F254" s="1597"/>
      <c r="G254" s="5841"/>
      <c r="H254" s="5913">
        <v>39</v>
      </c>
      <c r="I254" s="5916"/>
      <c r="J254" s="5917"/>
      <c r="K254" s="5917"/>
      <c r="L254" s="5917"/>
      <c r="M254" s="5917"/>
      <c r="N254" s="5917"/>
      <c r="O254" s="5917"/>
      <c r="P254" s="5917"/>
      <c r="Q254" s="5917"/>
      <c r="R254" s="5917"/>
      <c r="S254" s="5917"/>
      <c r="T254" s="5917"/>
      <c r="U254" s="5917"/>
      <c r="V254" s="5917"/>
      <c r="W254" s="5917"/>
      <c r="X254" s="5918"/>
      <c r="Y254" s="1119"/>
    </row>
    <row r="255" spans="1:25" s="1301" customFormat="1" ht="11.25" customHeight="1">
      <c r="A255" s="1021"/>
      <c r="B255" s="1597"/>
      <c r="C255" s="1597"/>
      <c r="D255" s="1597"/>
      <c r="E255" s="1597"/>
      <c r="F255" s="1597"/>
      <c r="G255" s="5841"/>
      <c r="H255" s="5913"/>
      <c r="I255" s="5919"/>
      <c r="J255" s="5920"/>
      <c r="K255" s="5920"/>
      <c r="L255" s="5920"/>
      <c r="M255" s="5920"/>
      <c r="N255" s="5920"/>
      <c r="O255" s="5920"/>
      <c r="P255" s="5920"/>
      <c r="Q255" s="5920"/>
      <c r="R255" s="5920"/>
      <c r="S255" s="5920"/>
      <c r="T255" s="5920"/>
      <c r="U255" s="5920"/>
      <c r="V255" s="5920"/>
      <c r="W255" s="5920"/>
      <c r="X255" s="5921"/>
      <c r="Y255" s="1119"/>
    </row>
    <row r="256" spans="1:25" s="1301" customFormat="1" ht="11.25" customHeight="1">
      <c r="A256" s="1021"/>
      <c r="B256" s="1597"/>
      <c r="C256" s="1597"/>
      <c r="D256" s="1597"/>
      <c r="E256" s="1597"/>
      <c r="F256" s="1597"/>
      <c r="G256" s="1597"/>
      <c r="H256" s="1597"/>
      <c r="I256" s="1597"/>
      <c r="J256" s="1597"/>
      <c r="K256" s="1597"/>
      <c r="L256" s="1597"/>
      <c r="M256" s="1597"/>
      <c r="N256" s="1597"/>
      <c r="O256" s="1597"/>
      <c r="P256" s="1597"/>
      <c r="Q256" s="1597"/>
      <c r="R256" s="1597"/>
      <c r="S256" s="1597"/>
      <c r="T256" s="1597"/>
      <c r="U256" s="1597"/>
      <c r="V256" s="1597"/>
      <c r="W256" s="1597"/>
      <c r="X256" s="1597"/>
      <c r="Y256" s="1119"/>
    </row>
    <row r="257" spans="1:27" s="1301" customFormat="1" ht="11.25" customHeight="1">
      <c r="A257" s="1021"/>
      <c r="B257" s="1597"/>
      <c r="C257" s="1597"/>
      <c r="D257" s="1597"/>
      <c r="E257" s="1597"/>
      <c r="F257" s="1597"/>
      <c r="G257" s="1597"/>
      <c r="H257" s="1597"/>
      <c r="I257" s="1597"/>
      <c r="J257" s="1597"/>
      <c r="K257" s="1597"/>
      <c r="L257" s="1597"/>
      <c r="M257" s="1597"/>
      <c r="N257" s="1597"/>
      <c r="O257" s="1597"/>
      <c r="P257" s="1597"/>
      <c r="Q257" s="1597"/>
      <c r="R257" s="1597"/>
      <c r="S257" s="1597"/>
      <c r="T257" s="1597"/>
      <c r="U257" s="1597"/>
      <c r="V257" s="1597"/>
      <c r="W257" s="1597"/>
      <c r="X257" s="1597"/>
      <c r="Y257" s="1119"/>
    </row>
    <row r="258" spans="1:27" s="1301" customFormat="1" ht="11.25" customHeight="1">
      <c r="A258" s="1021"/>
      <c r="B258" s="1597"/>
      <c r="C258" s="1597"/>
      <c r="D258" s="1597"/>
      <c r="E258" s="1597"/>
      <c r="F258" s="1597"/>
      <c r="G258" s="1597"/>
      <c r="H258" s="1597"/>
      <c r="I258" s="1597"/>
      <c r="J258" s="1597"/>
      <c r="K258" s="5684" t="s">
        <v>369</v>
      </c>
      <c r="L258" s="5848"/>
      <c r="M258" s="5849"/>
      <c r="N258" s="5849"/>
      <c r="O258" s="5849"/>
      <c r="P258" s="5849"/>
      <c r="Q258" s="5850"/>
      <c r="R258" s="1640"/>
      <c r="S258" s="5848"/>
      <c r="T258" s="5849"/>
      <c r="U258" s="5849"/>
      <c r="V258" s="5849"/>
      <c r="W258" s="5849"/>
      <c r="X258" s="5850"/>
      <c r="Y258" s="1119"/>
    </row>
    <row r="259" spans="1:27" s="1301" customFormat="1" ht="11.25" customHeight="1">
      <c r="A259" s="1021"/>
      <c r="B259" s="1597"/>
      <c r="C259" s="1597"/>
      <c r="D259" s="1597"/>
      <c r="E259" s="1597"/>
      <c r="F259" s="1597"/>
      <c r="G259" s="1597"/>
      <c r="H259" s="1597"/>
      <c r="I259" s="1597"/>
      <c r="J259" s="1597"/>
      <c r="K259" s="5841"/>
      <c r="L259" s="5851"/>
      <c r="M259" s="5852"/>
      <c r="N259" s="5852"/>
      <c r="O259" s="5852"/>
      <c r="P259" s="5852"/>
      <c r="Q259" s="5853"/>
      <c r="R259" s="1642"/>
      <c r="S259" s="5851"/>
      <c r="T259" s="5852"/>
      <c r="U259" s="5852"/>
      <c r="V259" s="5852"/>
      <c r="W259" s="5852"/>
      <c r="X259" s="5853"/>
      <c r="Y259" s="1119"/>
    </row>
    <row r="260" spans="1:27" s="1301" customFormat="1" ht="11.25" customHeight="1">
      <c r="A260" s="1021"/>
      <c r="B260" s="1597"/>
      <c r="C260" s="1597"/>
      <c r="D260" s="1597"/>
      <c r="E260" s="1597"/>
      <c r="F260" s="1597"/>
      <c r="G260" s="1597"/>
      <c r="H260" s="1597"/>
      <c r="I260" s="1597"/>
      <c r="J260" s="1597"/>
      <c r="K260" s="1597"/>
      <c r="L260" s="1597"/>
      <c r="M260" s="1597"/>
      <c r="N260" s="1597"/>
      <c r="O260" s="1597"/>
      <c r="P260" s="1597"/>
      <c r="Q260" s="1597"/>
      <c r="R260" s="1597"/>
      <c r="S260" s="1597"/>
      <c r="T260" s="1597"/>
      <c r="U260" s="1597"/>
      <c r="V260" s="1597"/>
      <c r="W260" s="1597"/>
      <c r="X260" s="1597"/>
      <c r="Y260" s="1119"/>
    </row>
    <row r="261" spans="1:27" s="1301" customFormat="1" ht="11.25" customHeight="1">
      <c r="A261" s="1021"/>
      <c r="B261" s="1590"/>
      <c r="C261" s="1590"/>
      <c r="D261" s="1590"/>
      <c r="E261" s="1590"/>
      <c r="F261" s="1590"/>
      <c r="G261" s="1512"/>
      <c r="H261" s="1590"/>
      <c r="I261" s="1590"/>
      <c r="J261" s="1512"/>
      <c r="K261" s="1591"/>
      <c r="L261" s="1594"/>
      <c r="Q261" s="1642"/>
      <c r="R261" s="1535"/>
      <c r="S261" s="1595"/>
      <c r="U261" s="1595"/>
      <c r="V261" s="1526"/>
      <c r="W261" s="1526"/>
      <c r="Y261" s="1111"/>
      <c r="AA261" s="4589"/>
    </row>
    <row r="262" spans="1:27" s="143" customFormat="1" ht="11.25" customHeight="1">
      <c r="A262" s="1021"/>
      <c r="B262" s="1590"/>
      <c r="C262" s="1590"/>
      <c r="D262" s="1590"/>
      <c r="E262" s="1590"/>
      <c r="F262" s="1590"/>
      <c r="G262" s="1512"/>
      <c r="H262" s="1590"/>
      <c r="I262" s="1590"/>
      <c r="J262" s="1512"/>
      <c r="K262" s="1591"/>
      <c r="L262" s="1594"/>
      <c r="M262" s="1301"/>
      <c r="N262" s="1301"/>
      <c r="O262" s="1301"/>
      <c r="P262" s="1301"/>
      <c r="Q262" s="1594"/>
      <c r="R262" s="1535"/>
      <c r="S262" s="1595"/>
      <c r="T262" s="1301"/>
      <c r="U262" s="1595"/>
      <c r="V262" s="1526"/>
      <c r="W262" s="1526"/>
      <c r="X262" s="1301"/>
      <c r="Y262" s="1111"/>
      <c r="AA262" s="4589"/>
    </row>
    <row r="263" spans="1:27" s="143" customFormat="1" ht="11.25" customHeight="1">
      <c r="A263" s="1021"/>
      <c r="B263" s="1590"/>
      <c r="C263" s="1590"/>
      <c r="D263" s="1590"/>
      <c r="E263" s="1590"/>
      <c r="F263" s="1590"/>
      <c r="G263" s="1301"/>
      <c r="H263" s="1511"/>
      <c r="I263" s="1586"/>
      <c r="J263" s="1589"/>
      <c r="K263" s="1535"/>
      <c r="L263" s="1535"/>
      <c r="M263" s="1535"/>
      <c r="N263" s="1535"/>
      <c r="O263" s="1535"/>
      <c r="P263" s="1535"/>
      <c r="Q263" s="1535"/>
      <c r="R263" s="1535"/>
      <c r="S263" s="1301"/>
      <c r="T263" s="1301"/>
      <c r="U263" s="1301"/>
      <c r="V263" s="1301"/>
      <c r="W263" s="5854"/>
      <c r="X263" s="5854"/>
      <c r="Y263" s="1112"/>
      <c r="AA263" s="4589"/>
    </row>
    <row r="264" spans="1:27" s="143" customFormat="1" ht="11.25" customHeight="1">
      <c r="A264" s="1021"/>
      <c r="B264" s="1590"/>
      <c r="C264" s="1696" t="s">
        <v>1760</v>
      </c>
      <c r="D264" s="1696" t="s">
        <v>1949</v>
      </c>
      <c r="E264" s="1696"/>
      <c r="F264" s="1696"/>
      <c r="G264" s="1296"/>
      <c r="H264" s="1634"/>
      <c r="I264" s="1586"/>
      <c r="J264" s="1589"/>
      <c r="K264" s="1728"/>
      <c r="L264" s="1728"/>
      <c r="M264" s="1728"/>
      <c r="N264" s="1728"/>
      <c r="O264" s="1728"/>
      <c r="P264" s="1728"/>
      <c r="Q264" s="1728"/>
      <c r="R264" s="1728"/>
      <c r="S264" s="1301"/>
      <c r="T264" s="1301"/>
      <c r="U264" s="1528"/>
      <c r="V264" s="1593"/>
      <c r="W264" s="1593"/>
      <c r="X264" s="1593"/>
      <c r="Y264" s="5903"/>
    </row>
    <row r="265" spans="1:27" s="143" customFormat="1" ht="11.25" customHeight="1">
      <c r="A265" s="1021"/>
      <c r="B265" s="1590"/>
      <c r="C265" s="1634" t="s">
        <v>490</v>
      </c>
      <c r="D265" s="1569" t="s">
        <v>1950</v>
      </c>
      <c r="E265" s="1569"/>
      <c r="F265" s="1569"/>
      <c r="G265" s="1296"/>
      <c r="H265" s="1634"/>
      <c r="I265" s="1586"/>
      <c r="J265" s="1589"/>
      <c r="K265" s="1301"/>
      <c r="L265" s="1301"/>
      <c r="M265" s="1301"/>
      <c r="N265" s="1301"/>
      <c r="O265" s="1301"/>
      <c r="P265" s="1301"/>
      <c r="Q265" s="1301"/>
      <c r="R265" s="1301"/>
      <c r="S265" s="1301"/>
      <c r="T265" s="1301"/>
      <c r="U265" s="1587"/>
      <c r="V265" s="1593"/>
      <c r="W265" s="1593"/>
      <c r="X265" s="1593"/>
      <c r="Y265" s="5903"/>
    </row>
    <row r="266" spans="1:27" s="143" customFormat="1" ht="11.25" customHeight="1">
      <c r="A266" s="1021"/>
      <c r="B266" s="1590"/>
      <c r="C266" s="1590"/>
      <c r="D266" s="1699"/>
      <c r="E266" s="1700"/>
      <c r="F266" s="1700"/>
      <c r="G266" s="1700"/>
      <c r="H266" s="1682"/>
      <c r="I266" s="1700"/>
      <c r="J266" s="1701"/>
      <c r="K266" s="1702"/>
      <c r="L266" s="1726"/>
      <c r="M266" s="1702"/>
      <c r="N266" s="1702"/>
      <c r="O266" s="1702"/>
      <c r="P266" s="1702"/>
      <c r="Q266" s="1702"/>
      <c r="R266" s="1729"/>
      <c r="S266" s="1726"/>
      <c r="T266" s="1301"/>
      <c r="U266" s="1301"/>
      <c r="V266" s="1730"/>
      <c r="W266" s="5904" t="s">
        <v>1761</v>
      </c>
      <c r="X266" s="5683"/>
      <c r="Y266" s="1112"/>
    </row>
    <row r="267" spans="1:27" s="143" customFormat="1" ht="11.25" customHeight="1">
      <c r="A267" s="1021"/>
      <c r="B267" s="1590"/>
      <c r="C267" s="1590"/>
      <c r="D267" s="1703" t="s">
        <v>414</v>
      </c>
      <c r="E267" s="1689" t="s">
        <v>1762</v>
      </c>
      <c r="F267" s="1700"/>
      <c r="G267" s="1700"/>
      <c r="H267" s="1682"/>
      <c r="I267" s="1700"/>
      <c r="J267" s="1701"/>
      <c r="K267" s="1702"/>
      <c r="L267" s="1726"/>
      <c r="M267" s="1702"/>
      <c r="N267" s="1702"/>
      <c r="O267" s="1702"/>
      <c r="P267" s="1702"/>
      <c r="Q267" s="1702"/>
      <c r="R267" s="1729"/>
      <c r="S267" s="1301"/>
      <c r="T267" s="1301"/>
      <c r="U267" s="1301"/>
      <c r="V267" s="5905">
        <v>12</v>
      </c>
      <c r="W267" s="5906"/>
      <c r="X267" s="5907"/>
      <c r="Y267" s="5902" t="s">
        <v>90</v>
      </c>
    </row>
    <row r="268" spans="1:27" s="143" customFormat="1" ht="11.25" customHeight="1">
      <c r="A268" s="1021"/>
      <c r="B268" s="1590"/>
      <c r="C268" s="1590"/>
      <c r="D268" s="1731"/>
      <c r="E268" s="1690" t="s">
        <v>1763</v>
      </c>
      <c r="F268" s="1700"/>
      <c r="G268" s="1700"/>
      <c r="H268" s="1682"/>
      <c r="I268" s="1700"/>
      <c r="J268" s="1701"/>
      <c r="K268" s="1702"/>
      <c r="L268" s="1726"/>
      <c r="M268" s="1702"/>
      <c r="N268" s="1702"/>
      <c r="O268" s="1702"/>
      <c r="P268" s="1702"/>
      <c r="Q268" s="1702"/>
      <c r="R268" s="1729"/>
      <c r="S268" s="1301"/>
      <c r="T268" s="1301"/>
      <c r="U268" s="1301"/>
      <c r="V268" s="5683"/>
      <c r="W268" s="5908"/>
      <c r="X268" s="5909"/>
      <c r="Y268" s="5902"/>
    </row>
    <row r="269" spans="1:27" s="143" customFormat="1" ht="11.25" customHeight="1">
      <c r="A269" s="1021"/>
      <c r="B269" s="1590"/>
      <c r="C269" s="1590"/>
      <c r="D269" s="1704"/>
      <c r="E269" s="1683"/>
      <c r="F269" s="1700"/>
      <c r="G269" s="1700"/>
      <c r="H269" s="1682"/>
      <c r="I269" s="1700"/>
      <c r="J269" s="1701"/>
      <c r="K269" s="1702"/>
      <c r="L269" s="1726"/>
      <c r="M269" s="1702"/>
      <c r="N269" s="1702"/>
      <c r="O269" s="1702"/>
      <c r="P269" s="1702"/>
      <c r="Q269" s="1702"/>
      <c r="R269" s="1729"/>
      <c r="S269" s="1729"/>
      <c r="T269" s="1732"/>
      <c r="U269" s="1732"/>
      <c r="V269" s="1732"/>
      <c r="W269" s="1591"/>
      <c r="X269" s="1591"/>
      <c r="Y269" s="1112"/>
    </row>
    <row r="270" spans="1:27" s="143" customFormat="1" ht="11.25" customHeight="1">
      <c r="A270" s="1021"/>
      <c r="B270" s="1590"/>
      <c r="C270" s="1590"/>
      <c r="D270" s="1703" t="s">
        <v>492</v>
      </c>
      <c r="E270" s="1689" t="s">
        <v>1764</v>
      </c>
      <c r="F270" s="1700"/>
      <c r="G270" s="1700"/>
      <c r="H270" s="1682"/>
      <c r="I270" s="1700"/>
      <c r="J270" s="1701"/>
      <c r="K270" s="1702"/>
      <c r="L270" s="1726"/>
      <c r="M270" s="1702"/>
      <c r="N270" s="1702"/>
      <c r="O270" s="1702"/>
      <c r="P270" s="1702"/>
      <c r="Q270" s="1702"/>
      <c r="R270" s="1729"/>
      <c r="S270" s="1301"/>
      <c r="T270" s="1301"/>
      <c r="U270" s="1301"/>
      <c r="V270" s="5905">
        <v>57</v>
      </c>
      <c r="W270" s="5906"/>
      <c r="X270" s="5907"/>
      <c r="Y270" s="5902" t="s">
        <v>90</v>
      </c>
    </row>
    <row r="271" spans="1:27" s="143" customFormat="1" ht="11.25" customHeight="1">
      <c r="A271" s="1021"/>
      <c r="B271" s="1590"/>
      <c r="C271" s="1590"/>
      <c r="D271" s="1731"/>
      <c r="E271" s="1690" t="s">
        <v>1765</v>
      </c>
      <c r="F271" s="1700"/>
      <c r="G271" s="1700"/>
      <c r="H271" s="1682"/>
      <c r="I271" s="1700"/>
      <c r="J271" s="1701"/>
      <c r="K271" s="1702"/>
      <c r="L271" s="1726"/>
      <c r="M271" s="1702"/>
      <c r="N271" s="1702"/>
      <c r="O271" s="1702"/>
      <c r="P271" s="1702"/>
      <c r="Q271" s="1702"/>
      <c r="R271" s="1729"/>
      <c r="S271" s="1301"/>
      <c r="T271" s="1301"/>
      <c r="U271" s="1301"/>
      <c r="V271" s="5683"/>
      <c r="W271" s="5908"/>
      <c r="X271" s="5909"/>
      <c r="Y271" s="5902"/>
    </row>
    <row r="272" spans="1:27" s="143" customFormat="1" ht="11.25" customHeight="1">
      <c r="A272" s="1021"/>
      <c r="B272" s="1590"/>
      <c r="C272" s="1590"/>
      <c r="D272" s="1590"/>
      <c r="E272" s="1590"/>
      <c r="F272" s="1590"/>
      <c r="G272" s="1589"/>
      <c r="H272" s="1586"/>
      <c r="I272" s="1586"/>
      <c r="J272" s="1589"/>
      <c r="K272" s="1535"/>
      <c r="L272" s="1535"/>
      <c r="M272" s="1535"/>
      <c r="N272" s="1535"/>
      <c r="O272" s="1535"/>
      <c r="P272" s="1535"/>
      <c r="Q272" s="1535"/>
      <c r="R272" s="1301"/>
      <c r="S272" s="1301"/>
      <c r="T272" s="1301"/>
      <c r="U272" s="1301"/>
      <c r="V272" s="1301"/>
      <c r="W272" s="1591"/>
      <c r="X272" s="1591"/>
      <c r="Y272" s="1112"/>
    </row>
    <row r="273" spans="1:27" s="143" customFormat="1" ht="11.25" customHeight="1">
      <c r="A273" s="1021"/>
      <c r="B273" s="1590"/>
      <c r="C273" s="1590"/>
      <c r="D273" s="1590"/>
      <c r="E273" s="1590"/>
      <c r="F273" s="1590"/>
      <c r="G273" s="1589"/>
      <c r="H273" s="1586"/>
      <c r="I273" s="1586"/>
      <c r="J273" s="1589"/>
      <c r="K273" s="1535"/>
      <c r="L273" s="1535"/>
      <c r="M273" s="1535"/>
      <c r="N273" s="1535"/>
      <c r="O273" s="1535"/>
      <c r="P273" s="1535"/>
      <c r="Q273" s="1535"/>
      <c r="R273" s="1301"/>
      <c r="S273" s="1301"/>
      <c r="T273" s="1301"/>
      <c r="U273" s="1301"/>
      <c r="V273" s="1301"/>
      <c r="W273" s="1591"/>
      <c r="X273" s="1591"/>
      <c r="Y273" s="1112"/>
    </row>
    <row r="274" spans="1:27" s="143" customFormat="1" ht="11.25" customHeight="1">
      <c r="A274" s="1021"/>
      <c r="B274" s="1590"/>
      <c r="C274" s="1590"/>
      <c r="D274" s="1590"/>
      <c r="E274" s="1590"/>
      <c r="F274" s="1590"/>
      <c r="G274" s="1589"/>
      <c r="H274" s="1586"/>
      <c r="I274" s="1586"/>
      <c r="J274" s="1589"/>
      <c r="K274" s="1535"/>
      <c r="L274" s="1535"/>
      <c r="M274" s="1535"/>
      <c r="N274" s="1535"/>
      <c r="O274" s="1535"/>
      <c r="P274" s="1535"/>
      <c r="Q274" s="1535"/>
      <c r="R274" s="1301"/>
      <c r="S274" s="1301"/>
      <c r="T274" s="1301"/>
      <c r="U274" s="1301"/>
      <c r="V274" s="1301"/>
      <c r="W274" s="5904" t="s">
        <v>1761</v>
      </c>
      <c r="X274" s="5683"/>
      <c r="Y274" s="1112"/>
    </row>
    <row r="275" spans="1:27" s="143" customFormat="1" ht="11.25" customHeight="1">
      <c r="A275" s="1021"/>
      <c r="B275" s="1720">
        <v>12.6</v>
      </c>
      <c r="C275" s="1696" t="s">
        <v>1766</v>
      </c>
      <c r="D275" s="1696"/>
      <c r="E275" s="1696"/>
      <c r="F275" s="1696"/>
      <c r="G275" s="1512"/>
      <c r="H275" s="1590"/>
      <c r="I275" s="1590"/>
      <c r="J275" s="1512"/>
      <c r="K275" s="1587"/>
      <c r="L275" s="1535"/>
      <c r="M275" s="1535"/>
      <c r="N275" s="1535"/>
      <c r="O275" s="1535"/>
      <c r="P275" s="1535"/>
      <c r="Q275" s="5900" t="s">
        <v>247</v>
      </c>
      <c r="R275" s="5901"/>
      <c r="S275" s="5894">
        <f>S12+S22+S49+S55+S107+S114+S118+S122+S126+S130+S134+S138+S142+S146+S151+S155+S166+S172+S203+S207</f>
        <v>0</v>
      </c>
      <c r="T275" s="5895"/>
      <c r="U275" s="5895"/>
      <c r="V275" s="5895"/>
      <c r="W275" s="5895"/>
      <c r="X275" s="5896"/>
      <c r="Y275" s="1112"/>
      <c r="AA275" s="286"/>
    </row>
    <row r="276" spans="1:27" s="143" customFormat="1" ht="11.25" customHeight="1">
      <c r="A276" s="1021"/>
      <c r="B276" s="1590"/>
      <c r="C276" s="1586" t="s">
        <v>1767</v>
      </c>
      <c r="D276" s="1586"/>
      <c r="E276" s="1586"/>
      <c r="F276" s="1586"/>
      <c r="G276" s="1512"/>
      <c r="H276" s="1590"/>
      <c r="I276" s="1590"/>
      <c r="J276" s="1512"/>
      <c r="K276" s="1587"/>
      <c r="L276" s="1535"/>
      <c r="M276" s="1535"/>
      <c r="N276" s="1535"/>
      <c r="O276" s="1535"/>
      <c r="P276" s="1535"/>
      <c r="Q276" s="5900"/>
      <c r="R276" s="5901"/>
      <c r="S276" s="5897"/>
      <c r="T276" s="5898"/>
      <c r="U276" s="5898"/>
      <c r="V276" s="5898"/>
      <c r="W276" s="5898"/>
      <c r="X276" s="5899"/>
      <c r="Y276" s="1112"/>
    </row>
    <row r="277" spans="1:27" s="143" customFormat="1" ht="11.25" customHeight="1">
      <c r="A277" s="1021"/>
      <c r="B277" s="1590"/>
      <c r="C277" s="1590"/>
      <c r="D277" s="1590"/>
      <c r="E277" s="1590"/>
      <c r="F277" s="1590"/>
      <c r="G277" s="1589"/>
      <c r="H277" s="1586"/>
      <c r="I277" s="1586"/>
      <c r="J277" s="1589"/>
      <c r="K277" s="1535"/>
      <c r="L277" s="1535"/>
      <c r="M277" s="1535"/>
      <c r="N277" s="1535"/>
      <c r="O277" s="1535"/>
      <c r="P277" s="1535"/>
      <c r="Q277" s="1535"/>
      <c r="R277" s="1535"/>
      <c r="S277" s="1535"/>
      <c r="T277" s="1592"/>
      <c r="U277" s="1592"/>
      <c r="V277" s="1427"/>
      <c r="W277" s="1427"/>
      <c r="X277" s="1728"/>
      <c r="Y277" s="1111"/>
    </row>
    <row r="278" spans="1:27" s="143" customFormat="1" ht="11.25" customHeight="1">
      <c r="A278" s="1021"/>
      <c r="B278" s="1590"/>
      <c r="C278" s="1590"/>
      <c r="D278" s="1590"/>
      <c r="E278" s="1590"/>
      <c r="F278" s="1590"/>
      <c r="G278" s="1589"/>
      <c r="H278" s="1586"/>
      <c r="I278" s="1586"/>
      <c r="J278" s="1589"/>
      <c r="K278" s="1535"/>
      <c r="L278" s="1535"/>
      <c r="M278" s="1535"/>
      <c r="N278" s="1535"/>
      <c r="O278" s="1535"/>
      <c r="P278" s="1535"/>
      <c r="Q278" s="1535"/>
      <c r="R278" s="1535"/>
      <c r="U278" s="1592"/>
      <c r="V278" s="1427"/>
      <c r="W278" s="1427"/>
      <c r="X278" s="1728"/>
      <c r="Y278" s="1111"/>
    </row>
    <row r="279" spans="1:27" s="143" customFormat="1" ht="11.25" customHeight="1">
      <c r="A279" s="1021"/>
      <c r="B279" s="1590"/>
      <c r="C279" s="1590"/>
      <c r="D279" s="1590"/>
      <c r="E279" s="1590"/>
      <c r="F279" s="1590"/>
      <c r="G279" s="1512"/>
      <c r="H279" s="1590"/>
      <c r="I279" s="1590"/>
      <c r="J279" s="1512"/>
      <c r="K279" s="1526"/>
      <c r="L279" s="1526"/>
      <c r="M279" s="1526"/>
      <c r="N279" s="1526"/>
      <c r="O279" s="1526"/>
      <c r="P279" s="1526"/>
      <c r="Q279" s="1526"/>
      <c r="R279" s="1526"/>
      <c r="U279" s="1526"/>
      <c r="V279" s="1526"/>
      <c r="W279" s="1526"/>
      <c r="X279" s="1512"/>
      <c r="Y279" s="1111"/>
    </row>
    <row r="280" spans="1:27" ht="11.25" customHeight="1">
      <c r="A280" s="1034"/>
      <c r="B280" s="1734"/>
      <c r="C280" s="1604"/>
      <c r="D280" s="1604"/>
      <c r="E280" s="1604"/>
      <c r="F280" s="1604"/>
      <c r="G280" s="1735"/>
      <c r="H280" s="1734"/>
      <c r="I280" s="1734"/>
      <c r="J280" s="1735"/>
      <c r="K280" s="1733"/>
      <c r="L280" s="1733"/>
      <c r="M280" s="1733"/>
      <c r="N280" s="1733"/>
      <c r="O280" s="1733"/>
      <c r="P280" s="1733"/>
      <c r="Q280" s="1733"/>
      <c r="R280" s="1733"/>
      <c r="S280" s="1733"/>
      <c r="T280" s="1404"/>
      <c r="U280" s="1404"/>
      <c r="V280" s="1733"/>
      <c r="W280" s="1733"/>
      <c r="X280" s="1404"/>
      <c r="Y280" s="962"/>
    </row>
    <row r="281" spans="1:27" ht="8.1" customHeight="1" thickBot="1">
      <c r="A281" s="1151"/>
      <c r="B281" s="1277"/>
      <c r="C281" s="1278"/>
      <c r="D281" s="1278"/>
      <c r="E281" s="1278"/>
      <c r="F281" s="1278"/>
      <c r="G281" s="1279"/>
      <c r="H281" s="1277"/>
      <c r="I281" s="1277"/>
      <c r="J281" s="1279"/>
      <c r="K281" s="1154"/>
      <c r="L281" s="1154"/>
      <c r="M281" s="1154"/>
      <c r="N281" s="1154"/>
      <c r="O281" s="1154"/>
      <c r="P281" s="1154"/>
      <c r="Q281" s="1154"/>
      <c r="R281" s="1154"/>
      <c r="S281" s="1154"/>
      <c r="T281" s="1152"/>
      <c r="U281" s="1152"/>
      <c r="V281" s="1154"/>
      <c r="W281" s="1154"/>
      <c r="X281" s="1152"/>
      <c r="Y281" s="857"/>
    </row>
    <row r="282" spans="1:27" s="143" customFormat="1" ht="8.1" customHeight="1">
      <c r="A282" s="897"/>
      <c r="B282" s="904"/>
      <c r="C282" s="905"/>
      <c r="D282" s="905"/>
      <c r="E282" s="1283"/>
      <c r="F282" s="1032"/>
      <c r="G282" s="897"/>
      <c r="H282" s="904"/>
      <c r="I282" s="904"/>
      <c r="J282" s="897"/>
      <c r="K282" s="906"/>
      <c r="L282" s="906"/>
      <c r="M282" s="906"/>
      <c r="N282" s="906"/>
      <c r="O282" s="906"/>
      <c r="P282" s="906"/>
      <c r="Q282" s="906"/>
      <c r="R282" s="906"/>
      <c r="S282" s="906"/>
      <c r="T282" s="907"/>
      <c r="U282" s="907"/>
      <c r="V282" s="903"/>
      <c r="W282" s="903"/>
      <c r="X282" s="907"/>
      <c r="Y282" s="897"/>
    </row>
    <row r="283" spans="1:27" s="143" customFormat="1" ht="18" customHeight="1">
      <c r="A283" s="5864">
        <v>27</v>
      </c>
      <c r="B283" s="5864"/>
      <c r="C283" s="5864"/>
      <c r="D283" s="5864"/>
      <c r="E283" s="5864"/>
      <c r="F283" s="5864"/>
      <c r="G283" s="5864"/>
      <c r="H283" s="5864"/>
      <c r="I283" s="5864"/>
      <c r="J283" s="5864"/>
      <c r="K283" s="5864"/>
      <c r="L283" s="5864"/>
      <c r="M283" s="5864"/>
      <c r="N283" s="5864"/>
      <c r="O283" s="5864"/>
      <c r="P283" s="5864"/>
      <c r="Q283" s="5864"/>
      <c r="R283" s="5864"/>
      <c r="S283" s="5864"/>
      <c r="T283" s="5864"/>
      <c r="U283" s="5864"/>
      <c r="V283" s="5864"/>
      <c r="W283" s="5864"/>
      <c r="X283" s="5864"/>
      <c r="Y283" s="5864"/>
    </row>
    <row r="284" spans="1:27" s="143" customFormat="1" ht="8.1" customHeight="1">
      <c r="A284" s="172"/>
      <c r="B284" s="173"/>
      <c r="C284" s="237"/>
      <c r="D284" s="237"/>
      <c r="E284" s="1581"/>
      <c r="F284" s="237"/>
      <c r="G284" s="172"/>
      <c r="H284" s="173"/>
      <c r="I284" s="173"/>
      <c r="J284" s="172"/>
      <c r="K284" s="229"/>
      <c r="L284" s="229"/>
      <c r="M284" s="229"/>
      <c r="N284" s="229"/>
      <c r="O284" s="229"/>
      <c r="P284" s="229"/>
      <c r="Q284" s="229"/>
      <c r="R284" s="229"/>
      <c r="S284" s="229"/>
      <c r="T284" s="652"/>
      <c r="U284" s="652"/>
      <c r="V284" s="230"/>
      <c r="W284" s="230"/>
      <c r="X284" s="652"/>
      <c r="Y284" s="172"/>
    </row>
  </sheetData>
  <sheetProtection selectLockedCells="1" selectUnlockedCells="1"/>
  <mergeCells count="180">
    <mergeCell ref="G254:G255"/>
    <mergeCell ref="H254:H255"/>
    <mergeCell ref="L258:Q259"/>
    <mergeCell ref="S38:X39"/>
    <mergeCell ref="L238:Q239"/>
    <mergeCell ref="F39:I39"/>
    <mergeCell ref="K258:K259"/>
    <mergeCell ref="L42:Q43"/>
    <mergeCell ref="K55:K56"/>
    <mergeCell ref="O63:Q64"/>
    <mergeCell ref="I254:X255"/>
    <mergeCell ref="F37:I37"/>
    <mergeCell ref="F38:I38"/>
    <mergeCell ref="S166:X167"/>
    <mergeCell ref="S238:X239"/>
    <mergeCell ref="H103:I103"/>
    <mergeCell ref="H104:I104"/>
    <mergeCell ref="S55:X56"/>
    <mergeCell ref="O60:Q61"/>
    <mergeCell ref="K25:K26"/>
    <mergeCell ref="L25:Q26"/>
    <mergeCell ref="S25:X26"/>
    <mergeCell ref="K29:K30"/>
    <mergeCell ref="L49:Q50"/>
    <mergeCell ref="S49:X50"/>
    <mergeCell ref="S29:X30"/>
    <mergeCell ref="K222:K223"/>
    <mergeCell ref="K230:K231"/>
    <mergeCell ref="L230:Q231"/>
    <mergeCell ref="S105:X105"/>
    <mergeCell ref="L55:Q56"/>
    <mergeCell ref="S45:X46"/>
    <mergeCell ref="K45:K46"/>
    <mergeCell ref="L45:Q46"/>
    <mergeCell ref="K42:K43"/>
    <mergeCell ref="W266:X266"/>
    <mergeCell ref="V267:V268"/>
    <mergeCell ref="W267:X268"/>
    <mergeCell ref="V270:V271"/>
    <mergeCell ref="W270:X271"/>
    <mergeCell ref="K126:K127"/>
    <mergeCell ref="S234:X235"/>
    <mergeCell ref="K238:K239"/>
    <mergeCell ref="L246:Q247"/>
    <mergeCell ref="K246:K247"/>
    <mergeCell ref="K166:K167"/>
    <mergeCell ref="P202:Q202"/>
    <mergeCell ref="W202:X202"/>
    <mergeCell ref="W171:X171"/>
    <mergeCell ref="S199:X199"/>
    <mergeCell ref="K172:K173"/>
    <mergeCell ref="S230:X231"/>
    <mergeCell ref="K234:K235"/>
    <mergeCell ref="L234:Q235"/>
    <mergeCell ref="A283:Y283"/>
    <mergeCell ref="K207:K208"/>
    <mergeCell ref="L207:Q208"/>
    <mergeCell ref="S207:X208"/>
    <mergeCell ref="S275:X276"/>
    <mergeCell ref="K214:K215"/>
    <mergeCell ref="S222:X223"/>
    <mergeCell ref="K226:K227"/>
    <mergeCell ref="L226:Q227"/>
    <mergeCell ref="S226:X227"/>
    <mergeCell ref="L214:Q215"/>
    <mergeCell ref="S214:X215"/>
    <mergeCell ref="K218:K219"/>
    <mergeCell ref="L218:Q219"/>
    <mergeCell ref="Q275:R276"/>
    <mergeCell ref="Y270:Y271"/>
    <mergeCell ref="W263:X263"/>
    <mergeCell ref="Y264:Y265"/>
    <mergeCell ref="V251:W251"/>
    <mergeCell ref="K242:K243"/>
    <mergeCell ref="L242:Q243"/>
    <mergeCell ref="S242:X243"/>
    <mergeCell ref="Y267:Y268"/>
    <mergeCell ref="W274:X274"/>
    <mergeCell ref="AD65:AI66"/>
    <mergeCell ref="AA69:AA70"/>
    <mergeCell ref="W106:X106"/>
    <mergeCell ref="S146:X147"/>
    <mergeCell ref="S107:X108"/>
    <mergeCell ref="S126:X127"/>
    <mergeCell ref="S130:X131"/>
    <mergeCell ref="G163:X164"/>
    <mergeCell ref="W162:X162"/>
    <mergeCell ref="K138:K139"/>
    <mergeCell ref="K142:K143"/>
    <mergeCell ref="K151:K152"/>
    <mergeCell ref="K146:K147"/>
    <mergeCell ref="K118:K119"/>
    <mergeCell ref="K122:K123"/>
    <mergeCell ref="K107:K108"/>
    <mergeCell ref="K114:K115"/>
    <mergeCell ref="K130:K131"/>
    <mergeCell ref="S104:X104"/>
    <mergeCell ref="S103:X103"/>
    <mergeCell ref="P106:Q106"/>
    <mergeCell ref="L104:Q104"/>
    <mergeCell ref="O66:Q67"/>
    <mergeCell ref="A95:Y95"/>
    <mergeCell ref="AA261:AA263"/>
    <mergeCell ref="L8:Q8"/>
    <mergeCell ref="S9:X9"/>
    <mergeCell ref="S8:X8"/>
    <mergeCell ref="P11:Q11"/>
    <mergeCell ref="W11:X11"/>
    <mergeCell ref="L10:Q10"/>
    <mergeCell ref="L9:Q9"/>
    <mergeCell ref="L142:Q143"/>
    <mergeCell ref="L151:Q152"/>
    <mergeCell ref="L146:Q147"/>
    <mergeCell ref="S151:X152"/>
    <mergeCell ref="L103:Q103"/>
    <mergeCell ref="L105:Q105"/>
    <mergeCell ref="L29:Q30"/>
    <mergeCell ref="S246:X247"/>
    <mergeCell ref="L222:Q223"/>
    <mergeCell ref="S258:X259"/>
    <mergeCell ref="L172:Q173"/>
    <mergeCell ref="S172:X173"/>
    <mergeCell ref="L198:Q198"/>
    <mergeCell ref="S198:X198"/>
    <mergeCell ref="S218:X219"/>
    <mergeCell ref="S42:X43"/>
    <mergeCell ref="K12:K13"/>
    <mergeCell ref="K22:K23"/>
    <mergeCell ref="S12:X13"/>
    <mergeCell ref="L12:Q13"/>
    <mergeCell ref="L22:Q23"/>
    <mergeCell ref="S22:X23"/>
    <mergeCell ref="S15:X16"/>
    <mergeCell ref="L15:Q16"/>
    <mergeCell ref="K15:K16"/>
    <mergeCell ref="W14:X14"/>
    <mergeCell ref="P14:Q14"/>
    <mergeCell ref="K18:K19"/>
    <mergeCell ref="L18:Q19"/>
    <mergeCell ref="S18:X19"/>
    <mergeCell ref="AA12:AA13"/>
    <mergeCell ref="AA14:AA15"/>
    <mergeCell ref="AA22:AA23"/>
    <mergeCell ref="AA33:AA34"/>
    <mergeCell ref="L38:Q39"/>
    <mergeCell ref="K38:K39"/>
    <mergeCell ref="W253:X253"/>
    <mergeCell ref="L166:Q167"/>
    <mergeCell ref="L138:Q139"/>
    <mergeCell ref="L126:Q127"/>
    <mergeCell ref="L130:Q131"/>
    <mergeCell ref="L107:Q108"/>
    <mergeCell ref="L114:Q115"/>
    <mergeCell ref="L118:Q119"/>
    <mergeCell ref="L122:Q123"/>
    <mergeCell ref="S155:X156"/>
    <mergeCell ref="S114:X115"/>
    <mergeCell ref="S118:X119"/>
    <mergeCell ref="S122:X123"/>
    <mergeCell ref="A189:Y189"/>
    <mergeCell ref="F163:F164"/>
    <mergeCell ref="K203:K204"/>
    <mergeCell ref="L203:Q204"/>
    <mergeCell ref="S203:X204"/>
    <mergeCell ref="AA207:AA208"/>
    <mergeCell ref="L197:Q197"/>
    <mergeCell ref="S197:X197"/>
    <mergeCell ref="AA24:AA25"/>
    <mergeCell ref="AA71:AA72"/>
    <mergeCell ref="O69:Q70"/>
    <mergeCell ref="S134:X135"/>
    <mergeCell ref="K155:K156"/>
    <mergeCell ref="L155:Q156"/>
    <mergeCell ref="S138:X139"/>
    <mergeCell ref="S142:X143"/>
    <mergeCell ref="W168:X168"/>
    <mergeCell ref="W165:X165"/>
    <mergeCell ref="K49:K50"/>
    <mergeCell ref="K134:K135"/>
    <mergeCell ref="L134:Q135"/>
  </mergeCells>
  <printOptions horizontalCentered="1"/>
  <pageMargins left="0" right="0" top="0.43307086614173201" bottom="0" header="0" footer="0"/>
  <pageSetup paperSize="9" scale="77" firstPageNumber="28" orientation="portrait" r:id="rId1"/>
  <rowBreaks count="2" manualBreakCount="2">
    <brk id="96" max="22" man="1"/>
    <brk id="190" max="26"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1926-016F-4833-94A3-0ED6EC8C47BE}">
  <sheetPr>
    <tabColor theme="8" tint="0.79998168889431442"/>
  </sheetPr>
  <dimension ref="A1:CA1000"/>
  <sheetViews>
    <sheetView showGridLines="0" view="pageBreakPreview" topLeftCell="K4" zoomScale="99" zoomScaleNormal="91" zoomScaleSheetLayoutView="99" workbookViewId="0">
      <selection activeCell="AU35" sqref="AU35"/>
    </sheetView>
  </sheetViews>
  <sheetFormatPr defaultColWidth="12.5546875" defaultRowHeight="15" customHeight="1"/>
  <cols>
    <col min="1" max="1" width="0.6640625" style="3095" customWidth="1"/>
    <col min="2" max="2" width="1.44140625" style="3095" customWidth="1"/>
    <col min="3" max="3" width="5.6640625" style="3095" customWidth="1"/>
    <col min="4" max="9" width="3.6640625" style="3095" customWidth="1"/>
    <col min="10" max="10" width="4.88671875" style="3095" customWidth="1"/>
    <col min="11" max="13" width="4.6640625" style="3095" customWidth="1"/>
    <col min="14" max="14" width="0.5546875" style="3095" customWidth="1"/>
    <col min="15" max="23" width="3.6640625" style="3095" customWidth="1"/>
    <col min="24" max="25" width="0.5546875" style="3095" customWidth="1"/>
    <col min="26" max="33" width="3.6640625" style="3095" customWidth="1"/>
    <col min="34" max="34" width="2.44140625" style="3095" customWidth="1"/>
    <col min="35" max="35" width="1" style="3095" customWidth="1"/>
    <col min="36" max="36" width="1.6640625" style="3095" customWidth="1"/>
    <col min="37" max="37" width="1.109375" style="3095" customWidth="1"/>
    <col min="38" max="38" width="3.6640625" style="3095" customWidth="1"/>
    <col min="39" max="39" width="0.5546875" style="3095" customWidth="1"/>
    <col min="40" max="48" width="3.6640625" style="3095" customWidth="1"/>
    <col min="49" max="50" width="0.5546875" style="3095" customWidth="1"/>
    <col min="51" max="59" width="3.6640625" style="3095" customWidth="1"/>
    <col min="60" max="61" width="0.5546875" style="3095" customWidth="1"/>
    <col min="62" max="62" width="3.44140625" style="3095" customWidth="1"/>
    <col min="63" max="63" width="3.6640625" style="3095" customWidth="1"/>
    <col min="64" max="65" width="0.5546875" style="3095" customWidth="1"/>
    <col min="66" max="74" width="3.33203125" style="3095" customWidth="1"/>
    <col min="75" max="75" width="3.33203125" style="3657" customWidth="1"/>
    <col min="76" max="76" width="2.6640625" style="3095" customWidth="1"/>
    <col min="77" max="77" width="0.6640625" style="3657" customWidth="1"/>
    <col min="78" max="78" width="0.88671875" style="3095" customWidth="1"/>
    <col min="79" max="79" width="9.109375" style="3095" customWidth="1"/>
    <col min="80" max="16384" width="12.5546875" style="3095"/>
  </cols>
  <sheetData>
    <row r="1" spans="1:79" ht="17.25" customHeight="1">
      <c r="A1" s="3184"/>
      <c r="B1" s="3091"/>
      <c r="C1" s="3091"/>
      <c r="D1" s="3091"/>
      <c r="E1" s="3091"/>
      <c r="F1" s="3091"/>
      <c r="G1" s="3091"/>
      <c r="H1" s="3091"/>
      <c r="I1" s="3091"/>
      <c r="J1" s="3091"/>
      <c r="K1" s="3091"/>
      <c r="L1" s="3091"/>
      <c r="M1" s="3091"/>
      <c r="N1" s="3091"/>
      <c r="O1" s="3091"/>
      <c r="P1" s="3091"/>
      <c r="Q1" s="3091"/>
      <c r="R1" s="3091"/>
      <c r="S1" s="3091"/>
      <c r="T1" s="3091"/>
      <c r="U1" s="3091"/>
      <c r="V1" s="3091"/>
      <c r="W1" s="3091"/>
      <c r="X1" s="3091"/>
      <c r="Y1" s="3091"/>
      <c r="Z1" s="3091"/>
      <c r="AA1" s="3091"/>
      <c r="AB1" s="3091"/>
      <c r="AC1" s="3091"/>
      <c r="AD1" s="3091"/>
      <c r="AE1" s="3091"/>
      <c r="AF1" s="3091"/>
      <c r="AG1" s="3091"/>
      <c r="AH1" s="3091"/>
      <c r="AI1" s="3955"/>
      <c r="AJ1" s="3098"/>
      <c r="AK1" s="3184"/>
      <c r="AL1" s="3091"/>
      <c r="AM1" s="3091"/>
      <c r="AN1" s="3091"/>
      <c r="AO1" s="3091"/>
      <c r="AP1" s="3091"/>
      <c r="AQ1" s="3091"/>
      <c r="AR1" s="3091"/>
      <c r="AS1" s="3091"/>
      <c r="AT1" s="3091"/>
      <c r="AU1" s="3091"/>
      <c r="AV1" s="3091"/>
      <c r="AW1" s="3091"/>
      <c r="AX1" s="3091"/>
      <c r="AY1" s="3091"/>
      <c r="AZ1" s="3091"/>
      <c r="BA1" s="3091"/>
      <c r="BB1" s="3091"/>
      <c r="BC1" s="3091"/>
      <c r="BD1" s="3091"/>
      <c r="BE1" s="3091"/>
      <c r="BF1" s="3091"/>
      <c r="BG1" s="3091"/>
      <c r="BH1" s="3091"/>
      <c r="BI1" s="3091"/>
      <c r="BJ1" s="3091"/>
      <c r="BK1" s="3091"/>
      <c r="BL1" s="3091"/>
      <c r="BM1" s="3091"/>
      <c r="BN1" s="3091"/>
      <c r="BO1" s="3091"/>
      <c r="BP1" s="3091"/>
      <c r="BQ1" s="3091"/>
      <c r="BR1" s="3091"/>
      <c r="BS1" s="3091"/>
      <c r="BT1" s="3091"/>
      <c r="BU1" s="3091"/>
      <c r="BV1" s="3091"/>
      <c r="BW1" s="3091"/>
      <c r="BX1" s="3091"/>
      <c r="BY1" s="3091"/>
      <c r="BZ1" s="3955"/>
      <c r="CA1" s="3098"/>
    </row>
    <row r="2" spans="1:79" ht="3.75" customHeight="1">
      <c r="A2" s="3185"/>
      <c r="B2" s="3786"/>
      <c r="C2" s="3786"/>
      <c r="D2" s="3786"/>
      <c r="E2" s="3786"/>
      <c r="F2" s="3786"/>
      <c r="G2" s="3786"/>
      <c r="H2" s="3786"/>
      <c r="I2" s="3786"/>
      <c r="J2" s="3786"/>
      <c r="K2" s="3786"/>
      <c r="L2" s="3786"/>
      <c r="M2" s="3786"/>
      <c r="N2" s="3786"/>
      <c r="O2" s="3786"/>
      <c r="P2" s="3786"/>
      <c r="Q2" s="3786"/>
      <c r="R2" s="3786"/>
      <c r="S2" s="3786"/>
      <c r="T2" s="3786"/>
      <c r="U2" s="3786"/>
      <c r="V2" s="3786"/>
      <c r="W2" s="3786"/>
      <c r="X2" s="3786"/>
      <c r="Y2" s="3786"/>
      <c r="Z2" s="3786"/>
      <c r="AA2" s="3786"/>
      <c r="AB2" s="3786"/>
      <c r="AC2" s="3786"/>
      <c r="AD2" s="3786"/>
      <c r="AE2" s="3786"/>
      <c r="AF2" s="3786"/>
      <c r="AG2" s="3786"/>
      <c r="AH2" s="3786"/>
      <c r="AI2" s="3956"/>
      <c r="AJ2" s="3098"/>
      <c r="AK2" s="3185"/>
      <c r="AL2" s="3786"/>
      <c r="AM2" s="3786"/>
      <c r="AN2" s="3786"/>
      <c r="AO2" s="3786"/>
      <c r="AP2" s="3786"/>
      <c r="AQ2" s="3786"/>
      <c r="AR2" s="3786"/>
      <c r="AS2" s="3786"/>
      <c r="AT2" s="3786"/>
      <c r="AU2" s="3786"/>
      <c r="AV2" s="3786"/>
      <c r="AW2" s="3786"/>
      <c r="AX2" s="3786"/>
      <c r="AY2" s="3786"/>
      <c r="AZ2" s="3786"/>
      <c r="BA2" s="3786"/>
      <c r="BB2" s="3786"/>
      <c r="BC2" s="3786"/>
      <c r="BD2" s="3786"/>
      <c r="BE2" s="3786"/>
      <c r="BF2" s="3786"/>
      <c r="BG2" s="3786"/>
      <c r="BH2" s="3786"/>
      <c r="BI2" s="3786"/>
      <c r="BJ2" s="3786"/>
      <c r="BK2" s="3786"/>
      <c r="BL2" s="3786"/>
      <c r="BM2" s="3786"/>
      <c r="BN2" s="3786"/>
      <c r="BO2" s="3786"/>
      <c r="BP2" s="3786"/>
      <c r="BQ2" s="3786"/>
      <c r="BR2" s="3786"/>
      <c r="BS2" s="3786"/>
      <c r="BT2" s="3786"/>
      <c r="BU2" s="3786"/>
      <c r="BV2" s="3786"/>
      <c r="BW2" s="3786"/>
      <c r="BX2" s="3786"/>
      <c r="BY2" s="3786"/>
      <c r="BZ2" s="3956"/>
      <c r="CA2" s="3098"/>
    </row>
    <row r="3" spans="1:79" ht="13.5" customHeight="1">
      <c r="A3" s="3185"/>
      <c r="B3" s="3786"/>
      <c r="C3" s="3786"/>
      <c r="D3" s="3786"/>
      <c r="E3" s="3796"/>
      <c r="F3" s="3796"/>
      <c r="G3" s="3786"/>
      <c r="H3" s="3786"/>
      <c r="I3" s="3786"/>
      <c r="J3" s="3786"/>
      <c r="K3" s="3786"/>
      <c r="L3" s="3786"/>
      <c r="M3" s="3786"/>
      <c r="N3" s="3786"/>
      <c r="O3" s="3786"/>
      <c r="P3" s="3786"/>
      <c r="Q3" s="3786"/>
      <c r="R3" s="3786"/>
      <c r="S3" s="3786"/>
      <c r="T3" s="3786"/>
      <c r="U3" s="3786"/>
      <c r="V3" s="3786"/>
      <c r="W3" s="3786"/>
      <c r="X3" s="3786"/>
      <c r="Y3" s="3786"/>
      <c r="Z3" s="3786"/>
      <c r="AA3" s="3786"/>
      <c r="AB3" s="3786"/>
      <c r="AC3" s="3786"/>
      <c r="AD3" s="3786"/>
      <c r="AE3" s="3786"/>
      <c r="AF3" s="3786"/>
      <c r="AG3" s="3786"/>
      <c r="AH3" s="3786"/>
      <c r="AI3" s="3956"/>
      <c r="AJ3" s="3098"/>
      <c r="AK3" s="3185"/>
      <c r="AL3" s="3786"/>
      <c r="AM3" s="3786"/>
      <c r="AN3" s="3786"/>
      <c r="AO3" s="3786"/>
      <c r="AP3" s="3786"/>
      <c r="AQ3" s="3786"/>
      <c r="AR3" s="3786"/>
      <c r="AS3" s="3786"/>
      <c r="AT3" s="3786"/>
      <c r="AU3" s="3786"/>
      <c r="AV3" s="3786"/>
      <c r="AW3" s="3786"/>
      <c r="AX3" s="3786"/>
      <c r="AY3" s="3786"/>
      <c r="AZ3" s="3786"/>
      <c r="BA3" s="3786"/>
      <c r="BB3" s="3786"/>
      <c r="BC3" s="3786"/>
      <c r="BD3" s="3786"/>
      <c r="BE3" s="3786"/>
      <c r="BF3" s="3786"/>
      <c r="BG3" s="3786"/>
      <c r="BH3" s="3786"/>
      <c r="BI3" s="3786"/>
      <c r="BJ3" s="3786"/>
      <c r="BK3" s="3786"/>
      <c r="BL3" s="3786"/>
      <c r="BM3" s="3786"/>
      <c r="BN3" s="3786"/>
      <c r="BO3" s="3786"/>
      <c r="BP3" s="3786"/>
      <c r="BQ3" s="3791"/>
      <c r="BR3" s="3786"/>
      <c r="BS3" s="6012"/>
      <c r="BT3" s="6012"/>
      <c r="BU3" s="6012"/>
      <c r="BV3" s="3786"/>
      <c r="BW3" s="3786"/>
      <c r="BX3" s="3791"/>
      <c r="BY3" s="3791"/>
      <c r="BZ3" s="3956"/>
      <c r="CA3" s="3098"/>
    </row>
    <row r="4" spans="1:79" ht="13.5" customHeight="1">
      <c r="A4" s="3185"/>
      <c r="B4" s="3786"/>
      <c r="C4" s="3798"/>
      <c r="D4" s="3795"/>
      <c r="E4" s="3799" t="s">
        <v>2931</v>
      </c>
      <c r="F4" s="3786"/>
      <c r="G4" s="3800"/>
      <c r="H4" s="3800"/>
      <c r="I4" s="3800"/>
      <c r="J4" s="3800"/>
      <c r="K4" s="3800"/>
      <c r="L4" s="3800"/>
      <c r="M4" s="3800"/>
      <c r="N4" s="3800"/>
      <c r="O4" s="3800"/>
      <c r="P4" s="3800"/>
      <c r="Q4" s="3800"/>
      <c r="R4" s="3800"/>
      <c r="S4" s="3800"/>
      <c r="T4" s="3800"/>
      <c r="U4" s="3800"/>
      <c r="V4" s="3800"/>
      <c r="W4" s="3786"/>
      <c r="X4" s="3786"/>
      <c r="Y4" s="3786"/>
      <c r="Z4" s="3786"/>
      <c r="AA4" s="3786"/>
      <c r="AB4" s="3786"/>
      <c r="AC4" s="3786"/>
      <c r="AD4" s="3786"/>
      <c r="AE4" s="3786"/>
      <c r="AF4" s="3786"/>
      <c r="AG4" s="3786"/>
      <c r="AH4" s="3786"/>
      <c r="AI4" s="3956"/>
      <c r="AJ4" s="3098"/>
      <c r="AK4" s="3185"/>
      <c r="AL4" s="3786"/>
      <c r="AM4" s="3798"/>
      <c r="AN4" s="3795"/>
      <c r="AO4" s="3834" t="s">
        <v>2932</v>
      </c>
      <c r="AP4" s="3786"/>
      <c r="AQ4" s="3824"/>
      <c r="AR4" s="3824"/>
      <c r="AS4" s="3824"/>
      <c r="AT4" s="3824"/>
      <c r="AU4" s="3824"/>
      <c r="AV4" s="3824"/>
      <c r="AW4" s="3824"/>
      <c r="AX4" s="3824"/>
      <c r="AY4" s="3824"/>
      <c r="AZ4" s="3824"/>
      <c r="BA4" s="3824"/>
      <c r="BB4" s="3824"/>
      <c r="BC4" s="3824"/>
      <c r="BD4" s="3824"/>
      <c r="BE4" s="3800"/>
      <c r="BF4" s="3800"/>
      <c r="BG4" s="3800"/>
      <c r="BH4" s="3800"/>
      <c r="BI4" s="3800"/>
      <c r="BJ4" s="3786"/>
      <c r="BK4" s="3786"/>
      <c r="BL4" s="3786"/>
      <c r="BM4" s="3786"/>
      <c r="BN4" s="3788"/>
      <c r="BO4" s="3788"/>
      <c r="BP4" s="3788"/>
      <c r="BQ4" s="3788"/>
      <c r="BR4" s="3788"/>
      <c r="BS4" s="3788"/>
      <c r="BT4" s="3788"/>
      <c r="BU4" s="3788"/>
      <c r="BV4" s="3788"/>
      <c r="BW4" s="3788"/>
      <c r="BX4" s="3786"/>
      <c r="BY4" s="3786"/>
      <c r="BZ4" s="3956"/>
      <c r="CA4" s="3098"/>
    </row>
    <row r="5" spans="1:79" ht="16.5" customHeight="1">
      <c r="A5" s="3185"/>
      <c r="B5" s="3786"/>
      <c r="C5" s="3801"/>
      <c r="D5" s="3795"/>
      <c r="E5" s="3802" t="s">
        <v>2933</v>
      </c>
      <c r="F5" s="3786"/>
      <c r="G5" s="3800"/>
      <c r="H5" s="3800"/>
      <c r="I5" s="3800"/>
      <c r="J5" s="3800"/>
      <c r="K5" s="3800"/>
      <c r="L5" s="3800"/>
      <c r="M5" s="3800"/>
      <c r="N5" s="3800"/>
      <c r="O5" s="3800"/>
      <c r="P5" s="3800"/>
      <c r="Q5" s="3800"/>
      <c r="R5" s="3800"/>
      <c r="S5" s="3800"/>
      <c r="T5" s="3800"/>
      <c r="U5" s="3800"/>
      <c r="V5" s="3800"/>
      <c r="W5" s="3786"/>
      <c r="X5" s="3786"/>
      <c r="Y5" s="3786"/>
      <c r="Z5" s="3786"/>
      <c r="AA5" s="3786"/>
      <c r="AB5" s="3786"/>
      <c r="AC5" s="3786"/>
      <c r="AD5" s="3786"/>
      <c r="AE5" s="3786"/>
      <c r="AF5" s="3786"/>
      <c r="AG5" s="3786"/>
      <c r="AH5" s="3786"/>
      <c r="AI5" s="3956"/>
      <c r="AJ5" s="3098"/>
      <c r="AK5" s="3185"/>
      <c r="AL5" s="3786"/>
      <c r="AM5" s="3801"/>
      <c r="AN5" s="3795"/>
      <c r="AO5" s="3835" t="s">
        <v>2934</v>
      </c>
      <c r="AP5" s="3786"/>
      <c r="AQ5" s="3826"/>
      <c r="AR5" s="3826"/>
      <c r="AS5" s="3826"/>
      <c r="AT5" s="3826"/>
      <c r="AU5" s="3826"/>
      <c r="AV5" s="3826"/>
      <c r="AW5" s="3826"/>
      <c r="AX5" s="3826"/>
      <c r="AY5" s="3826"/>
      <c r="AZ5" s="3826"/>
      <c r="BA5" s="3826"/>
      <c r="BB5" s="3826"/>
      <c r="BC5" s="3826"/>
      <c r="BD5" s="3826"/>
      <c r="BE5" s="3826"/>
      <c r="BF5" s="3826"/>
      <c r="BG5" s="3826"/>
      <c r="BH5" s="3800"/>
      <c r="BI5" s="3800"/>
      <c r="BJ5" s="3786"/>
      <c r="BK5" s="3786"/>
      <c r="BL5" s="3786"/>
      <c r="BM5" s="3786"/>
      <c r="BN5" s="3788"/>
      <c r="BO5" s="3788"/>
      <c r="BP5" s="3788"/>
      <c r="BQ5" s="3788"/>
      <c r="BR5" s="3788"/>
      <c r="BS5" s="3788"/>
      <c r="BT5" s="3788"/>
      <c r="BU5" s="3788"/>
      <c r="BV5" s="3788"/>
      <c r="BW5" s="3788"/>
      <c r="BX5" s="3786"/>
      <c r="BY5" s="3786"/>
      <c r="BZ5" s="3956"/>
      <c r="CA5" s="3098"/>
    </row>
    <row r="6" spans="1:79" ht="13.5" customHeight="1">
      <c r="A6" s="3185"/>
      <c r="B6" s="3786"/>
      <c r="C6" s="3803"/>
      <c r="D6" s="3804"/>
      <c r="E6" s="3786"/>
      <c r="F6" s="3786"/>
      <c r="G6" s="3786"/>
      <c r="H6" s="3786"/>
      <c r="I6" s="3805"/>
      <c r="J6" s="3806"/>
      <c r="K6" s="3794"/>
      <c r="L6" s="3806"/>
      <c r="M6" s="3806"/>
      <c r="N6" s="3806"/>
      <c r="O6" s="3794"/>
      <c r="P6" s="3806"/>
      <c r="Q6" s="3806"/>
      <c r="R6" s="3806"/>
      <c r="S6" s="3806"/>
      <c r="T6" s="3806"/>
      <c r="U6" s="3786"/>
      <c r="V6" s="3786"/>
      <c r="W6" s="3786"/>
      <c r="X6" s="3786"/>
      <c r="Y6" s="3786"/>
      <c r="Z6" s="3786"/>
      <c r="AA6" s="3786"/>
      <c r="AB6" s="3786"/>
      <c r="AC6" s="3786"/>
      <c r="AD6" s="3786"/>
      <c r="AE6" s="3786"/>
      <c r="AF6" s="3786"/>
      <c r="AG6" s="3786"/>
      <c r="AH6" s="3786"/>
      <c r="AI6" s="3956"/>
      <c r="AJ6" s="3098"/>
      <c r="AK6" s="3185"/>
      <c r="AL6" s="3786"/>
      <c r="AM6" s="3803"/>
      <c r="AN6" s="3804"/>
      <c r="AO6" s="3836"/>
      <c r="AP6" s="3786"/>
      <c r="AQ6" s="3786"/>
      <c r="AR6" s="3796"/>
      <c r="AS6" s="3805"/>
      <c r="AT6" s="3806"/>
      <c r="AU6" s="3806"/>
      <c r="AV6" s="3794"/>
      <c r="AW6" s="3806"/>
      <c r="AX6" s="3806"/>
      <c r="AY6" s="3806"/>
      <c r="AZ6" s="3806"/>
      <c r="BA6" s="3806"/>
      <c r="BB6" s="3794"/>
      <c r="BC6" s="3806"/>
      <c r="BD6" s="3806"/>
      <c r="BE6" s="3806"/>
      <c r="BF6" s="3806"/>
      <c r="BG6" s="3806"/>
      <c r="BH6" s="3806"/>
      <c r="BI6" s="3786"/>
      <c r="BJ6" s="3786"/>
      <c r="BK6" s="3786"/>
      <c r="BL6" s="3786"/>
      <c r="BM6" s="3786"/>
      <c r="BN6" s="3788"/>
      <c r="BO6" s="3788"/>
      <c r="BP6" s="3788"/>
      <c r="BQ6" s="3788"/>
      <c r="BR6" s="3788"/>
      <c r="BS6" s="3788"/>
      <c r="BT6" s="3788"/>
      <c r="BU6" s="3788"/>
      <c r="BV6" s="3788"/>
      <c r="BW6" s="3788"/>
      <c r="BX6" s="3786"/>
      <c r="BY6" s="3786"/>
      <c r="BZ6" s="3956"/>
      <c r="CA6" s="3098"/>
    </row>
    <row r="7" spans="1:79" ht="13.5" customHeight="1">
      <c r="A7" s="3185"/>
      <c r="B7" s="3786"/>
      <c r="C7" s="3803"/>
      <c r="D7" s="3804"/>
      <c r="E7" s="3799" t="s">
        <v>2935</v>
      </c>
      <c r="F7" s="3786"/>
      <c r="G7" s="3786"/>
      <c r="H7" s="3786"/>
      <c r="I7" s="3805"/>
      <c r="J7" s="3806"/>
      <c r="K7" s="3794"/>
      <c r="L7" s="3806"/>
      <c r="M7" s="3806"/>
      <c r="N7" s="3806"/>
      <c r="O7" s="3794"/>
      <c r="P7" s="3806"/>
      <c r="Q7" s="3806"/>
      <c r="R7" s="3806"/>
      <c r="S7" s="3806"/>
      <c r="T7" s="3806"/>
      <c r="U7" s="3786"/>
      <c r="V7" s="3786"/>
      <c r="W7" s="3786"/>
      <c r="X7" s="3786"/>
      <c r="Y7" s="3786"/>
      <c r="Z7" s="3786"/>
      <c r="AA7" s="3786"/>
      <c r="AB7" s="3786"/>
      <c r="AC7" s="3786"/>
      <c r="AD7" s="3786"/>
      <c r="AE7" s="3786"/>
      <c r="AF7" s="3786"/>
      <c r="AG7" s="3786"/>
      <c r="AH7" s="3786"/>
      <c r="AI7" s="3956"/>
      <c r="AJ7" s="3098"/>
      <c r="AK7" s="3185"/>
      <c r="AL7" s="3786"/>
      <c r="AM7" s="3803"/>
      <c r="AN7" s="3804"/>
      <c r="AO7" s="3837" t="s">
        <v>2936</v>
      </c>
      <c r="AP7" s="3786"/>
      <c r="AQ7" s="3786"/>
      <c r="AR7" s="3796"/>
      <c r="AS7" s="3805"/>
      <c r="AT7" s="3806"/>
      <c r="AU7" s="3806"/>
      <c r="AV7" s="3794"/>
      <c r="AW7" s="3806"/>
      <c r="AX7" s="3806"/>
      <c r="AY7" s="3806"/>
      <c r="AZ7" s="3806"/>
      <c r="BA7" s="3806"/>
      <c r="BB7" s="3794"/>
      <c r="BC7" s="3806"/>
      <c r="BD7" s="3806"/>
      <c r="BE7" s="3806"/>
      <c r="BF7" s="3806"/>
      <c r="BG7" s="3806"/>
      <c r="BH7" s="3806"/>
      <c r="BI7" s="3786"/>
      <c r="BJ7" s="3786"/>
      <c r="BK7" s="3786"/>
      <c r="BL7" s="3786"/>
      <c r="BM7" s="3786"/>
      <c r="BN7" s="3788"/>
      <c r="BO7" s="3788"/>
      <c r="BP7" s="3788"/>
      <c r="BQ7" s="3827"/>
      <c r="BR7" s="3828"/>
      <c r="BS7" s="3827"/>
      <c r="BT7" s="3828"/>
      <c r="BU7" s="3828"/>
      <c r="BV7" s="3875"/>
      <c r="BW7" s="3875"/>
      <c r="BX7" s="3786"/>
      <c r="BY7" s="3786"/>
      <c r="BZ7" s="3956"/>
      <c r="CA7" s="3098"/>
    </row>
    <row r="8" spans="1:79" ht="13.5" customHeight="1">
      <c r="A8" s="3185"/>
      <c r="B8" s="3786"/>
      <c r="C8" s="3803"/>
      <c r="D8" s="3804"/>
      <c r="E8" s="3802" t="s">
        <v>2937</v>
      </c>
      <c r="F8" s="3786"/>
      <c r="G8" s="3786"/>
      <c r="H8" s="3786"/>
      <c r="I8" s="3805"/>
      <c r="J8" s="3806"/>
      <c r="K8" s="3794"/>
      <c r="L8" s="3806"/>
      <c r="M8" s="3806"/>
      <c r="N8" s="3806"/>
      <c r="O8" s="3794"/>
      <c r="P8" s="3806"/>
      <c r="Q8" s="3806"/>
      <c r="R8" s="3806"/>
      <c r="S8" s="3806"/>
      <c r="T8" s="3806"/>
      <c r="U8" s="3786"/>
      <c r="V8" s="3786"/>
      <c r="W8" s="3786"/>
      <c r="X8" s="3786"/>
      <c r="Y8" s="3786"/>
      <c r="Z8" s="3786"/>
      <c r="AA8" s="3786"/>
      <c r="AB8" s="3786"/>
      <c r="AC8" s="3786"/>
      <c r="AD8" s="3786"/>
      <c r="AE8" s="3786"/>
      <c r="AF8" s="3786"/>
      <c r="AG8" s="3786"/>
      <c r="AH8" s="3786"/>
      <c r="AI8" s="3956"/>
      <c r="AJ8" s="3098"/>
      <c r="AK8" s="3185"/>
      <c r="AL8" s="3786"/>
      <c r="AM8" s="3803"/>
      <c r="AN8" s="3804"/>
      <c r="AO8" s="3838" t="s">
        <v>2938</v>
      </c>
      <c r="AP8" s="3786"/>
      <c r="AQ8" s="3786"/>
      <c r="AR8" s="3796"/>
      <c r="AS8" s="3805"/>
      <c r="AT8" s="3806"/>
      <c r="AU8" s="3806"/>
      <c r="AV8" s="3794"/>
      <c r="AW8" s="3806"/>
      <c r="AX8" s="3806"/>
      <c r="AY8" s="3806"/>
      <c r="AZ8" s="3806"/>
      <c r="BA8" s="3806"/>
      <c r="BB8" s="3794"/>
      <c r="BC8" s="3806"/>
      <c r="BD8" s="3806"/>
      <c r="BE8" s="3806"/>
      <c r="BF8" s="3806"/>
      <c r="BG8" s="3806"/>
      <c r="BH8" s="3806"/>
      <c r="BI8" s="3786"/>
      <c r="BJ8" s="3786"/>
      <c r="BK8" s="3786"/>
      <c r="BL8" s="3786"/>
      <c r="BM8" s="3786"/>
      <c r="BN8" s="3788"/>
      <c r="BO8" s="3788"/>
      <c r="BP8" s="3788"/>
      <c r="BQ8" s="3788"/>
      <c r="BR8" s="3788"/>
      <c r="BS8" s="3788"/>
      <c r="BT8" s="3788"/>
      <c r="BU8" s="3788"/>
      <c r="BV8" s="3788"/>
      <c r="BW8" s="3788"/>
      <c r="BX8" s="3786"/>
      <c r="BY8" s="3786"/>
      <c r="BZ8" s="3956"/>
      <c r="CA8" s="3098"/>
    </row>
    <row r="9" spans="1:79" ht="7.5" customHeight="1">
      <c r="A9" s="3185"/>
      <c r="B9" s="3786"/>
      <c r="C9" s="3803"/>
      <c r="D9" s="3804"/>
      <c r="E9" s="3804"/>
      <c r="F9" s="3807"/>
      <c r="G9" s="3786"/>
      <c r="H9" s="3786"/>
      <c r="I9" s="3805"/>
      <c r="J9" s="3806"/>
      <c r="K9" s="3794"/>
      <c r="L9" s="3806"/>
      <c r="M9" s="3806"/>
      <c r="N9" s="3806"/>
      <c r="O9" s="3794"/>
      <c r="P9" s="3806"/>
      <c r="Q9" s="3806"/>
      <c r="R9" s="3806"/>
      <c r="S9" s="3806"/>
      <c r="T9" s="3806"/>
      <c r="U9" s="3786"/>
      <c r="V9" s="3786"/>
      <c r="W9" s="3786"/>
      <c r="X9" s="3786"/>
      <c r="Y9" s="3786"/>
      <c r="Z9" s="3786"/>
      <c r="AA9" s="3786"/>
      <c r="AB9" s="3786"/>
      <c r="AC9" s="3786"/>
      <c r="AD9" s="3786"/>
      <c r="AE9" s="3786"/>
      <c r="AF9" s="3786"/>
      <c r="AG9" s="3786"/>
      <c r="AH9" s="3786"/>
      <c r="AI9" s="3956"/>
      <c r="AJ9" s="3098"/>
      <c r="AK9" s="3185"/>
      <c r="AL9" s="3786"/>
      <c r="AM9" s="3803"/>
      <c r="AN9" s="3804"/>
      <c r="AO9" s="3804"/>
      <c r="AP9" s="3807"/>
      <c r="AQ9" s="3786"/>
      <c r="AR9" s="3786"/>
      <c r="AS9" s="3805"/>
      <c r="AT9" s="3806"/>
      <c r="AU9" s="3806"/>
      <c r="AV9" s="3794"/>
      <c r="AW9" s="3806"/>
      <c r="AX9" s="3806"/>
      <c r="AY9" s="3806"/>
      <c r="AZ9" s="3806"/>
      <c r="BA9" s="3806"/>
      <c r="BB9" s="3794"/>
      <c r="BC9" s="3806"/>
      <c r="BD9" s="3806"/>
      <c r="BE9" s="3806"/>
      <c r="BF9" s="3806"/>
      <c r="BG9" s="3806"/>
      <c r="BH9" s="3806"/>
      <c r="BI9" s="3786"/>
      <c r="BJ9" s="3786"/>
      <c r="BK9" s="3786"/>
      <c r="BL9" s="3786"/>
      <c r="BM9" s="3786"/>
      <c r="BN9" s="3788"/>
      <c r="BO9" s="3788"/>
      <c r="BP9" s="3788"/>
      <c r="BQ9" s="3788"/>
      <c r="BR9" s="3788"/>
      <c r="BS9" s="3788"/>
      <c r="BT9" s="3788"/>
      <c r="BU9" s="3788"/>
      <c r="BV9" s="3788"/>
      <c r="BW9" s="3788"/>
      <c r="BX9" s="3786"/>
      <c r="BY9" s="3786"/>
      <c r="BZ9" s="3956"/>
      <c r="CA9" s="3098"/>
    </row>
    <row r="10" spans="1:79" ht="11.25" customHeight="1">
      <c r="A10" s="3185"/>
      <c r="B10" s="3786"/>
      <c r="C10" s="5929" t="s">
        <v>2939</v>
      </c>
      <c r="D10" s="5930"/>
      <c r="E10" s="5930"/>
      <c r="F10" s="5930"/>
      <c r="G10" s="5930"/>
      <c r="H10" s="5930"/>
      <c r="I10" s="5930"/>
      <c r="J10" s="5930"/>
      <c r="K10" s="5930"/>
      <c r="L10" s="5930"/>
      <c r="M10" s="5930"/>
      <c r="N10" s="5930"/>
      <c r="O10" s="5930"/>
      <c r="P10" s="5930"/>
      <c r="Q10" s="5930"/>
      <c r="R10" s="5930"/>
      <c r="S10" s="5930"/>
      <c r="T10" s="5930"/>
      <c r="U10" s="5930"/>
      <c r="V10" s="5930"/>
      <c r="W10" s="5930"/>
      <c r="X10" s="5930"/>
      <c r="Y10" s="5930"/>
      <c r="Z10" s="5930"/>
      <c r="AA10" s="5930"/>
      <c r="AB10" s="5930"/>
      <c r="AC10" s="5930"/>
      <c r="AD10" s="5930"/>
      <c r="AE10" s="5930"/>
      <c r="AF10" s="5930"/>
      <c r="AG10" s="5930"/>
      <c r="AH10" s="5930"/>
      <c r="AI10" s="6024"/>
      <c r="AJ10" s="3196"/>
      <c r="AK10" s="3197"/>
      <c r="AL10" s="3786"/>
      <c r="AM10" s="3813"/>
      <c r="AN10" s="3814"/>
      <c r="AO10" s="3813"/>
      <c r="AP10" s="3813"/>
      <c r="AQ10" s="3813"/>
      <c r="AR10" s="3813"/>
      <c r="AS10" s="3813"/>
      <c r="AT10" s="3811"/>
      <c r="AU10" s="3811"/>
      <c r="AV10" s="3786"/>
      <c r="AW10" s="3786"/>
      <c r="AX10" s="3786"/>
      <c r="AY10" s="3786"/>
      <c r="AZ10" s="3786"/>
      <c r="BA10" s="3786"/>
      <c r="BB10" s="3786"/>
      <c r="BC10" s="3786"/>
      <c r="BD10" s="3786"/>
      <c r="BE10" s="3786"/>
      <c r="BF10" s="3786"/>
      <c r="BG10" s="3786"/>
      <c r="BH10" s="3786"/>
      <c r="BI10" s="3786"/>
      <c r="BJ10" s="3786"/>
      <c r="BK10" s="3786"/>
      <c r="BL10" s="3786"/>
      <c r="BM10" s="3786"/>
      <c r="BN10" s="3788"/>
      <c r="BO10" s="3788"/>
      <c r="BP10" s="3788"/>
      <c r="BQ10" s="3788"/>
      <c r="BR10" s="3788"/>
      <c r="BS10" s="3788"/>
      <c r="BT10" s="3788"/>
      <c r="BU10" s="3788"/>
      <c r="BV10" s="3788"/>
      <c r="BW10" s="3788"/>
      <c r="BX10" s="3786"/>
      <c r="BY10" s="3786"/>
      <c r="BZ10" s="3956"/>
      <c r="CA10" s="3098"/>
    </row>
    <row r="11" spans="1:79" ht="11.25" customHeight="1">
      <c r="A11" s="3185"/>
      <c r="B11" s="3786"/>
      <c r="C11" s="5930"/>
      <c r="D11" s="5930"/>
      <c r="E11" s="5930"/>
      <c r="F11" s="5930"/>
      <c r="G11" s="5930"/>
      <c r="H11" s="5930"/>
      <c r="I11" s="5930"/>
      <c r="J11" s="5930"/>
      <c r="K11" s="5930"/>
      <c r="L11" s="5930"/>
      <c r="M11" s="5930"/>
      <c r="N11" s="5930"/>
      <c r="O11" s="5930"/>
      <c r="P11" s="5930"/>
      <c r="Q11" s="5930"/>
      <c r="R11" s="5930"/>
      <c r="S11" s="5930"/>
      <c r="T11" s="5930"/>
      <c r="U11" s="5930"/>
      <c r="V11" s="5930"/>
      <c r="W11" s="5930"/>
      <c r="X11" s="5930"/>
      <c r="Y11" s="5930"/>
      <c r="Z11" s="5930"/>
      <c r="AA11" s="5930"/>
      <c r="AB11" s="5930"/>
      <c r="AC11" s="5930"/>
      <c r="AD11" s="5930"/>
      <c r="AE11" s="5930"/>
      <c r="AF11" s="5930"/>
      <c r="AG11" s="5930"/>
      <c r="AH11" s="5930"/>
      <c r="AI11" s="6024"/>
      <c r="AJ11" s="3196"/>
      <c r="AK11" s="3197"/>
      <c r="AL11" s="3786"/>
      <c r="AM11" s="3813"/>
      <c r="AN11" s="3814"/>
      <c r="AO11" s="3813"/>
      <c r="AP11" s="3813"/>
      <c r="AQ11" s="3813"/>
      <c r="AR11" s="3813"/>
      <c r="AS11" s="3813"/>
      <c r="AT11" s="3811"/>
      <c r="AU11" s="3811"/>
      <c r="AV11" s="3786"/>
      <c r="AW11" s="3786"/>
      <c r="AX11" s="3786"/>
      <c r="AY11" s="3786"/>
      <c r="AZ11" s="3786"/>
      <c r="BA11" s="3786"/>
      <c r="BB11" s="3786"/>
      <c r="BC11" s="3786"/>
      <c r="BD11" s="3786"/>
      <c r="BE11" s="3786"/>
      <c r="BF11" s="3786"/>
      <c r="BG11" s="3786"/>
      <c r="BH11" s="3786"/>
      <c r="BI11" s="3786"/>
      <c r="BJ11" s="3786"/>
      <c r="BK11" s="3786"/>
      <c r="BL11" s="3786"/>
      <c r="BM11" s="3786"/>
      <c r="BN11" s="3788"/>
      <c r="BO11" s="3788"/>
      <c r="BP11" s="3788"/>
      <c r="BQ11" s="3788"/>
      <c r="BR11" s="3788"/>
      <c r="BS11" s="3788"/>
      <c r="BT11" s="3788"/>
      <c r="BU11" s="3788"/>
      <c r="BV11" s="3788"/>
      <c r="BW11" s="3788"/>
      <c r="BX11" s="3786"/>
      <c r="BY11" s="3786"/>
      <c r="BZ11" s="3956"/>
      <c r="CA11" s="3098"/>
    </row>
    <row r="12" spans="1:79" ht="11.25" customHeight="1">
      <c r="A12" s="3185"/>
      <c r="B12" s="3786"/>
      <c r="C12" s="5930"/>
      <c r="D12" s="5930"/>
      <c r="E12" s="5930"/>
      <c r="F12" s="5930"/>
      <c r="G12" s="5930"/>
      <c r="H12" s="5930"/>
      <c r="I12" s="5930"/>
      <c r="J12" s="5930"/>
      <c r="K12" s="5930"/>
      <c r="L12" s="5930"/>
      <c r="M12" s="5930"/>
      <c r="N12" s="5930"/>
      <c r="O12" s="5930"/>
      <c r="P12" s="5930"/>
      <c r="Q12" s="5930"/>
      <c r="R12" s="5930"/>
      <c r="S12" s="5930"/>
      <c r="T12" s="5930"/>
      <c r="U12" s="5930"/>
      <c r="V12" s="5930"/>
      <c r="W12" s="5930"/>
      <c r="X12" s="5930"/>
      <c r="Y12" s="5930"/>
      <c r="Z12" s="5930"/>
      <c r="AA12" s="5930"/>
      <c r="AB12" s="5930"/>
      <c r="AC12" s="5930"/>
      <c r="AD12" s="5930"/>
      <c r="AE12" s="5930"/>
      <c r="AF12" s="5930"/>
      <c r="AG12" s="5930"/>
      <c r="AH12" s="5930"/>
      <c r="AI12" s="6024"/>
      <c r="AJ12" s="3196"/>
      <c r="AK12" s="3197"/>
      <c r="AL12" s="3786"/>
      <c r="AM12" s="3813"/>
      <c r="AN12" s="3814"/>
      <c r="AO12" s="3813"/>
      <c r="AP12" s="3813"/>
      <c r="AQ12" s="3813"/>
      <c r="AR12" s="3813"/>
      <c r="AS12" s="3813"/>
      <c r="AT12" s="3811"/>
      <c r="AU12" s="3811"/>
      <c r="AV12" s="3786"/>
      <c r="AW12" s="3786"/>
      <c r="AX12" s="3786"/>
      <c r="AY12" s="3786"/>
      <c r="AZ12" s="3786"/>
      <c r="BA12" s="3786"/>
      <c r="BB12" s="3786"/>
      <c r="BC12" s="3786"/>
      <c r="BD12" s="3786"/>
      <c r="BE12" s="3786"/>
      <c r="BF12" s="3786"/>
      <c r="BG12" s="3786"/>
      <c r="BH12" s="3786"/>
      <c r="BI12" s="3786"/>
      <c r="BJ12" s="3786"/>
      <c r="BK12" s="3786"/>
      <c r="BL12" s="3786"/>
      <c r="BM12" s="3786"/>
      <c r="BN12" s="3788"/>
      <c r="BO12" s="3788"/>
      <c r="BP12" s="3788"/>
      <c r="BQ12" s="3788"/>
      <c r="BR12" s="3788"/>
      <c r="BS12" s="3788"/>
      <c r="BT12" s="3788"/>
      <c r="BU12" s="3788"/>
      <c r="BV12" s="3788"/>
      <c r="BW12" s="3788"/>
      <c r="BX12" s="3786"/>
      <c r="BY12" s="3786"/>
      <c r="BZ12" s="3956"/>
      <c r="CA12" s="3098"/>
    </row>
    <row r="13" spans="1:79" ht="11.25" customHeight="1">
      <c r="A13" s="3185"/>
      <c r="B13" s="3786"/>
      <c r="C13" s="5930"/>
      <c r="D13" s="5930"/>
      <c r="E13" s="5930"/>
      <c r="F13" s="5930"/>
      <c r="G13" s="5930"/>
      <c r="H13" s="5930"/>
      <c r="I13" s="5930"/>
      <c r="J13" s="5930"/>
      <c r="K13" s="5930"/>
      <c r="L13" s="5930"/>
      <c r="M13" s="5930"/>
      <c r="N13" s="5930"/>
      <c r="O13" s="5930"/>
      <c r="P13" s="5930"/>
      <c r="Q13" s="5930"/>
      <c r="R13" s="5930"/>
      <c r="S13" s="5930"/>
      <c r="T13" s="5930"/>
      <c r="U13" s="5930"/>
      <c r="V13" s="5930"/>
      <c r="W13" s="5930"/>
      <c r="X13" s="5930"/>
      <c r="Y13" s="5930"/>
      <c r="Z13" s="5930"/>
      <c r="AA13" s="5930"/>
      <c r="AB13" s="5930"/>
      <c r="AC13" s="5930"/>
      <c r="AD13" s="5930"/>
      <c r="AE13" s="5930"/>
      <c r="AF13" s="5930"/>
      <c r="AG13" s="5930"/>
      <c r="AH13" s="5930"/>
      <c r="AI13" s="6024"/>
      <c r="AJ13" s="3196"/>
      <c r="AK13" s="3197"/>
      <c r="AL13" s="3786"/>
      <c r="AM13" s="3813"/>
      <c r="AN13" s="3814"/>
      <c r="AO13" s="3813"/>
      <c r="AP13" s="3813"/>
      <c r="AQ13" s="3813"/>
      <c r="AR13" s="3813"/>
      <c r="AS13" s="3813"/>
      <c r="AT13" s="3811"/>
      <c r="AU13" s="3811"/>
      <c r="AV13" s="3786"/>
      <c r="AW13" s="3786"/>
      <c r="AX13" s="3786"/>
      <c r="AY13" s="3786"/>
      <c r="AZ13" s="3786"/>
      <c r="BA13" s="3786"/>
      <c r="BB13" s="3786"/>
      <c r="BC13" s="3786"/>
      <c r="BD13" s="3786"/>
      <c r="BE13" s="3786"/>
      <c r="BF13" s="3786"/>
      <c r="BG13" s="3786"/>
      <c r="BH13" s="3786"/>
      <c r="BI13" s="3786"/>
      <c r="BJ13" s="3786"/>
      <c r="BK13" s="3786"/>
      <c r="BL13" s="3786"/>
      <c r="BM13" s="3786"/>
      <c r="BN13" s="3788"/>
      <c r="BO13" s="3788"/>
      <c r="BP13" s="3788"/>
      <c r="BQ13" s="3788"/>
      <c r="BR13" s="3788"/>
      <c r="BS13" s="3788"/>
      <c r="BT13" s="3788"/>
      <c r="BU13" s="3788"/>
      <c r="BV13" s="3788"/>
      <c r="BW13" s="3788"/>
      <c r="BX13" s="3786"/>
      <c r="BY13" s="3786"/>
      <c r="BZ13" s="3956"/>
      <c r="CA13" s="3098"/>
    </row>
    <row r="14" spans="1:79" ht="11.25" customHeight="1">
      <c r="A14" s="3185"/>
      <c r="B14" s="3786"/>
      <c r="C14" s="5930"/>
      <c r="D14" s="5930"/>
      <c r="E14" s="5930"/>
      <c r="F14" s="5930"/>
      <c r="G14" s="5930"/>
      <c r="H14" s="5930"/>
      <c r="I14" s="5930"/>
      <c r="J14" s="5930"/>
      <c r="K14" s="5930"/>
      <c r="L14" s="5930"/>
      <c r="M14" s="5930"/>
      <c r="N14" s="5930"/>
      <c r="O14" s="5930"/>
      <c r="P14" s="5930"/>
      <c r="Q14" s="5930"/>
      <c r="R14" s="5930"/>
      <c r="S14" s="5930"/>
      <c r="T14" s="5930"/>
      <c r="U14" s="5930"/>
      <c r="V14" s="5930"/>
      <c r="W14" s="5930"/>
      <c r="X14" s="5930"/>
      <c r="Y14" s="5930"/>
      <c r="Z14" s="5930"/>
      <c r="AA14" s="5930"/>
      <c r="AB14" s="5930"/>
      <c r="AC14" s="5930"/>
      <c r="AD14" s="5930"/>
      <c r="AE14" s="5930"/>
      <c r="AF14" s="5930"/>
      <c r="AG14" s="5930"/>
      <c r="AH14" s="5930"/>
      <c r="AI14" s="6024"/>
      <c r="AJ14" s="3196"/>
      <c r="AK14" s="3197"/>
      <c r="AL14" s="3786"/>
      <c r="AM14" s="3813"/>
      <c r="AN14" s="3814"/>
      <c r="AO14" s="3813"/>
      <c r="AP14" s="3813"/>
      <c r="AQ14" s="3813"/>
      <c r="AR14" s="3813"/>
      <c r="AS14" s="3813"/>
      <c r="AT14" s="3811"/>
      <c r="AU14" s="3811"/>
      <c r="AV14" s="3786"/>
      <c r="AW14" s="3786"/>
      <c r="AX14" s="3786"/>
      <c r="AY14" s="3786"/>
      <c r="AZ14" s="3786"/>
      <c r="BA14" s="3786"/>
      <c r="BB14" s="3786"/>
      <c r="BC14" s="3786"/>
      <c r="BD14" s="3786"/>
      <c r="BE14" s="3786"/>
      <c r="BF14" s="3786"/>
      <c r="BG14" s="3786"/>
      <c r="BH14" s="3786"/>
      <c r="BI14" s="3786"/>
      <c r="BJ14" s="3786"/>
      <c r="BK14" s="3786"/>
      <c r="BL14" s="3786"/>
      <c r="BM14" s="3786"/>
      <c r="BN14" s="3788"/>
      <c r="BO14" s="3788"/>
      <c r="BP14" s="3788"/>
      <c r="BQ14" s="3788"/>
      <c r="BR14" s="3788"/>
      <c r="BS14" s="3788"/>
      <c r="BT14" s="3788"/>
      <c r="BU14" s="3788"/>
      <c r="BV14" s="3788"/>
      <c r="BW14" s="3788"/>
      <c r="BX14" s="3786"/>
      <c r="BY14" s="3786"/>
      <c r="BZ14" s="3956"/>
      <c r="CA14" s="3098"/>
    </row>
    <row r="15" spans="1:79" ht="11.25" customHeight="1">
      <c r="A15" s="3185"/>
      <c r="B15" s="3786"/>
      <c r="C15" s="5930"/>
      <c r="D15" s="5930"/>
      <c r="E15" s="5930"/>
      <c r="F15" s="5930"/>
      <c r="G15" s="5930"/>
      <c r="H15" s="5930"/>
      <c r="I15" s="5930"/>
      <c r="J15" s="5930"/>
      <c r="K15" s="5930"/>
      <c r="L15" s="5930"/>
      <c r="M15" s="5930"/>
      <c r="N15" s="5930"/>
      <c r="O15" s="5930"/>
      <c r="P15" s="5930"/>
      <c r="Q15" s="5930"/>
      <c r="R15" s="5930"/>
      <c r="S15" s="5930"/>
      <c r="T15" s="5930"/>
      <c r="U15" s="5930"/>
      <c r="V15" s="5930"/>
      <c r="W15" s="5930"/>
      <c r="X15" s="5930"/>
      <c r="Y15" s="5930"/>
      <c r="Z15" s="5930"/>
      <c r="AA15" s="5930"/>
      <c r="AB15" s="5930"/>
      <c r="AC15" s="5930"/>
      <c r="AD15" s="5930"/>
      <c r="AE15" s="5930"/>
      <c r="AF15" s="5930"/>
      <c r="AG15" s="5930"/>
      <c r="AH15" s="5930"/>
      <c r="AI15" s="6024"/>
      <c r="AJ15" s="3196"/>
      <c r="AK15" s="3197"/>
      <c r="AL15" s="3786"/>
      <c r="AM15" s="3813"/>
      <c r="AN15" s="3814"/>
      <c r="AO15" s="3813"/>
      <c r="AP15" s="3813"/>
      <c r="AQ15" s="3813"/>
      <c r="AR15" s="3813"/>
      <c r="AS15" s="3813"/>
      <c r="AT15" s="3811"/>
      <c r="AU15" s="3811"/>
      <c r="AV15" s="3786"/>
      <c r="AW15" s="3786"/>
      <c r="AX15" s="3786"/>
      <c r="AY15" s="3786"/>
      <c r="AZ15" s="3786"/>
      <c r="BA15" s="3786"/>
      <c r="BB15" s="3786"/>
      <c r="BC15" s="3786"/>
      <c r="BD15" s="3786"/>
      <c r="BE15" s="3786"/>
      <c r="BF15" s="3786"/>
      <c r="BG15" s="3786"/>
      <c r="BH15" s="3786"/>
      <c r="BI15" s="3786"/>
      <c r="BJ15" s="3786"/>
      <c r="BK15" s="3786"/>
      <c r="BL15" s="3786"/>
      <c r="BM15" s="3786"/>
      <c r="BN15" s="3788"/>
      <c r="BO15" s="3788"/>
      <c r="BP15" s="3788"/>
      <c r="BQ15" s="3788"/>
      <c r="BR15" s="3788"/>
      <c r="BS15" s="3788"/>
      <c r="BT15" s="3788"/>
      <c r="BU15" s="3788"/>
      <c r="BV15" s="3788"/>
      <c r="BW15" s="3788"/>
      <c r="BX15" s="3786"/>
      <c r="BY15" s="3786"/>
      <c r="BZ15" s="3956"/>
      <c r="CA15" s="3098"/>
    </row>
    <row r="16" spans="1:79" ht="3.75" customHeight="1">
      <c r="A16" s="3185"/>
      <c r="B16" s="3786"/>
      <c r="C16" s="3808"/>
      <c r="D16" s="3809"/>
      <c r="E16" s="3809"/>
      <c r="F16" s="3810"/>
      <c r="G16" s="3811"/>
      <c r="H16" s="3811"/>
      <c r="I16" s="3812"/>
      <c r="J16" s="3813"/>
      <c r="K16" s="3814"/>
      <c r="L16" s="3813"/>
      <c r="M16" s="3813"/>
      <c r="N16" s="3813"/>
      <c r="O16" s="3814"/>
      <c r="P16" s="3813"/>
      <c r="Q16" s="3813"/>
      <c r="R16" s="3813"/>
      <c r="S16" s="3813"/>
      <c r="T16" s="3813"/>
      <c r="U16" s="3811"/>
      <c r="V16" s="3811"/>
      <c r="W16" s="3786"/>
      <c r="X16" s="3786"/>
      <c r="Y16" s="3786"/>
      <c r="Z16" s="3786"/>
      <c r="AA16" s="3786"/>
      <c r="AB16" s="3786"/>
      <c r="AC16" s="3786"/>
      <c r="AD16" s="3786"/>
      <c r="AE16" s="3786"/>
      <c r="AF16" s="3786"/>
      <c r="AG16" s="3786"/>
      <c r="AH16" s="3786"/>
      <c r="AI16" s="3956"/>
      <c r="AJ16" s="3098"/>
      <c r="AK16" s="3185"/>
      <c r="AL16" s="3786"/>
      <c r="AM16" s="3813"/>
      <c r="AN16" s="3814"/>
      <c r="AO16" s="3813"/>
      <c r="AP16" s="3813"/>
      <c r="AQ16" s="3813"/>
      <c r="AR16" s="3813"/>
      <c r="AS16" s="3813"/>
      <c r="AT16" s="3811"/>
      <c r="AU16" s="3811"/>
      <c r="AV16" s="3786"/>
      <c r="AW16" s="3786"/>
      <c r="AX16" s="3786"/>
      <c r="AY16" s="3786"/>
      <c r="AZ16" s="3786"/>
      <c r="BA16" s="3786"/>
      <c r="BB16" s="3786"/>
      <c r="BC16" s="3786"/>
      <c r="BD16" s="3786"/>
      <c r="BE16" s="3786"/>
      <c r="BF16" s="3786"/>
      <c r="BG16" s="3786"/>
      <c r="BH16" s="3786"/>
      <c r="BI16" s="3786"/>
      <c r="BJ16" s="3786"/>
      <c r="BK16" s="3786"/>
      <c r="BL16" s="3786"/>
      <c r="BM16" s="3786"/>
      <c r="BN16" s="3788"/>
      <c r="BO16" s="3788"/>
      <c r="BP16" s="3788"/>
      <c r="BQ16" s="3788"/>
      <c r="BR16" s="3788"/>
      <c r="BS16" s="3788"/>
      <c r="BT16" s="3788"/>
      <c r="BU16" s="3788"/>
      <c r="BV16" s="3788"/>
      <c r="BW16" s="3788"/>
      <c r="BX16" s="3786"/>
      <c r="BY16" s="3786"/>
      <c r="BZ16" s="3956"/>
      <c r="CA16" s="3098"/>
    </row>
    <row r="17" spans="1:79" ht="12" customHeight="1">
      <c r="A17" s="3185"/>
      <c r="B17" s="3786"/>
      <c r="C17" s="6025" t="s">
        <v>2940</v>
      </c>
      <c r="D17" s="5930"/>
      <c r="E17" s="5930"/>
      <c r="F17" s="5930"/>
      <c r="G17" s="5930"/>
      <c r="H17" s="5930"/>
      <c r="I17" s="5930"/>
      <c r="J17" s="5930"/>
      <c r="K17" s="5930"/>
      <c r="L17" s="5930"/>
      <c r="M17" s="5930"/>
      <c r="N17" s="5930"/>
      <c r="O17" s="5930"/>
      <c r="P17" s="5930"/>
      <c r="Q17" s="5930"/>
      <c r="R17" s="5930"/>
      <c r="S17" s="5930"/>
      <c r="T17" s="5930"/>
      <c r="U17" s="5930"/>
      <c r="V17" s="5930"/>
      <c r="W17" s="5930"/>
      <c r="X17" s="5930"/>
      <c r="Y17" s="5930"/>
      <c r="Z17" s="5930"/>
      <c r="AA17" s="5930"/>
      <c r="AB17" s="5930"/>
      <c r="AC17" s="5930"/>
      <c r="AD17" s="5930"/>
      <c r="AE17" s="5930"/>
      <c r="AF17" s="5930"/>
      <c r="AG17" s="5930"/>
      <c r="AH17" s="5930"/>
      <c r="AI17" s="6024"/>
      <c r="AJ17" s="3201"/>
      <c r="AK17" s="3202"/>
      <c r="AL17" s="3786"/>
      <c r="AM17" s="3813"/>
      <c r="AN17" s="3814"/>
      <c r="AO17" s="3813"/>
      <c r="AP17" s="3813"/>
      <c r="AQ17" s="3813"/>
      <c r="AR17" s="3813"/>
      <c r="AS17" s="3813"/>
      <c r="AT17" s="3811"/>
      <c r="AU17" s="3811"/>
      <c r="AV17" s="3786"/>
      <c r="AW17" s="3786"/>
      <c r="AX17" s="3786"/>
      <c r="AY17" s="3786"/>
      <c r="AZ17" s="3786"/>
      <c r="BA17" s="3786"/>
      <c r="BB17" s="3786"/>
      <c r="BC17" s="3786"/>
      <c r="BD17" s="3786"/>
      <c r="BE17" s="3786"/>
      <c r="BF17" s="3786"/>
      <c r="BG17" s="3786"/>
      <c r="BH17" s="3786"/>
      <c r="BI17" s="3786"/>
      <c r="BJ17" s="3786"/>
      <c r="BK17" s="3786"/>
      <c r="BL17" s="3786"/>
      <c r="BM17" s="3786"/>
      <c r="BN17" s="3788"/>
      <c r="BO17" s="3788"/>
      <c r="BP17" s="3788"/>
      <c r="BQ17" s="3788"/>
      <c r="BR17" s="3788"/>
      <c r="BS17" s="3788"/>
      <c r="BT17" s="3788"/>
      <c r="BU17" s="3788"/>
      <c r="BV17" s="3788"/>
      <c r="BW17" s="3788"/>
      <c r="BX17" s="3786"/>
      <c r="BY17" s="3786"/>
      <c r="BZ17" s="3956"/>
      <c r="CA17" s="3098"/>
    </row>
    <row r="18" spans="1:79" ht="12" customHeight="1">
      <c r="A18" s="3185"/>
      <c r="B18" s="3786"/>
      <c r="C18" s="5930"/>
      <c r="D18" s="5930"/>
      <c r="E18" s="5930"/>
      <c r="F18" s="5930"/>
      <c r="G18" s="5930"/>
      <c r="H18" s="5930"/>
      <c r="I18" s="5930"/>
      <c r="J18" s="5930"/>
      <c r="K18" s="5930"/>
      <c r="L18" s="5930"/>
      <c r="M18" s="5930"/>
      <c r="N18" s="5930"/>
      <c r="O18" s="5930"/>
      <c r="P18" s="5930"/>
      <c r="Q18" s="5930"/>
      <c r="R18" s="5930"/>
      <c r="S18" s="5930"/>
      <c r="T18" s="5930"/>
      <c r="U18" s="5930"/>
      <c r="V18" s="5930"/>
      <c r="W18" s="5930"/>
      <c r="X18" s="5930"/>
      <c r="Y18" s="5930"/>
      <c r="Z18" s="5930"/>
      <c r="AA18" s="5930"/>
      <c r="AB18" s="5930"/>
      <c r="AC18" s="5930"/>
      <c r="AD18" s="5930"/>
      <c r="AE18" s="5930"/>
      <c r="AF18" s="5930"/>
      <c r="AG18" s="5930"/>
      <c r="AH18" s="5930"/>
      <c r="AI18" s="6024"/>
      <c r="AJ18" s="3201"/>
      <c r="AK18" s="3202"/>
      <c r="AL18" s="3786"/>
      <c r="AM18" s="3813"/>
      <c r="AN18" s="3814"/>
      <c r="AO18" s="3813"/>
      <c r="AP18" s="3813"/>
      <c r="AQ18" s="3813"/>
      <c r="AR18" s="3813"/>
      <c r="AS18" s="3813"/>
      <c r="AT18" s="3811"/>
      <c r="AU18" s="3811"/>
      <c r="AV18" s="3786"/>
      <c r="AW18" s="3786"/>
      <c r="AX18" s="3786"/>
      <c r="AY18" s="3786"/>
      <c r="AZ18" s="3786"/>
      <c r="BA18" s="3786"/>
      <c r="BB18" s="3786"/>
      <c r="BC18" s="3786"/>
      <c r="BD18" s="3786"/>
      <c r="BE18" s="3786"/>
      <c r="BF18" s="3786"/>
      <c r="BG18" s="3786"/>
      <c r="BH18" s="3786"/>
      <c r="BI18" s="3786"/>
      <c r="BJ18" s="3786"/>
      <c r="BK18" s="3786"/>
      <c r="BL18" s="3786"/>
      <c r="BM18" s="3786"/>
      <c r="BN18" s="3788"/>
      <c r="BO18" s="3788"/>
      <c r="BP18" s="3788"/>
      <c r="BQ18" s="3788"/>
      <c r="BR18" s="3788"/>
      <c r="BS18" s="3788"/>
      <c r="BT18" s="3788"/>
      <c r="BU18" s="3788"/>
      <c r="BV18" s="3788"/>
      <c r="BW18" s="3788"/>
      <c r="BX18" s="3786"/>
      <c r="BY18" s="3786"/>
      <c r="BZ18" s="3956"/>
      <c r="CA18" s="3098"/>
    </row>
    <row r="19" spans="1:79" ht="12" customHeight="1">
      <c r="A19" s="3185"/>
      <c r="B19" s="3786"/>
      <c r="C19" s="5930"/>
      <c r="D19" s="5930"/>
      <c r="E19" s="5930"/>
      <c r="F19" s="5930"/>
      <c r="G19" s="5930"/>
      <c r="H19" s="5930"/>
      <c r="I19" s="5930"/>
      <c r="J19" s="5930"/>
      <c r="K19" s="5930"/>
      <c r="L19" s="5930"/>
      <c r="M19" s="5930"/>
      <c r="N19" s="5930"/>
      <c r="O19" s="5930"/>
      <c r="P19" s="5930"/>
      <c r="Q19" s="5930"/>
      <c r="R19" s="5930"/>
      <c r="S19" s="5930"/>
      <c r="T19" s="5930"/>
      <c r="U19" s="5930"/>
      <c r="V19" s="5930"/>
      <c r="W19" s="5930"/>
      <c r="X19" s="5930"/>
      <c r="Y19" s="5930"/>
      <c r="Z19" s="5930"/>
      <c r="AA19" s="5930"/>
      <c r="AB19" s="5930"/>
      <c r="AC19" s="5930"/>
      <c r="AD19" s="5930"/>
      <c r="AE19" s="5930"/>
      <c r="AF19" s="5930"/>
      <c r="AG19" s="5930"/>
      <c r="AH19" s="5930"/>
      <c r="AI19" s="6024"/>
      <c r="AJ19" s="3201"/>
      <c r="AK19" s="3202"/>
      <c r="AL19" s="3786"/>
      <c r="AM19" s="3813"/>
      <c r="AN19" s="3814"/>
      <c r="AO19" s="3813"/>
      <c r="AP19" s="3813"/>
      <c r="AQ19" s="3813"/>
      <c r="AR19" s="3813"/>
      <c r="AS19" s="3813"/>
      <c r="AT19" s="3811"/>
      <c r="AU19" s="3811"/>
      <c r="AV19" s="3786"/>
      <c r="AW19" s="3786"/>
      <c r="AX19" s="3786"/>
      <c r="AY19" s="3786"/>
      <c r="AZ19" s="3786"/>
      <c r="BA19" s="3786"/>
      <c r="BB19" s="3786"/>
      <c r="BC19" s="3786"/>
      <c r="BD19" s="3786"/>
      <c r="BE19" s="3786"/>
      <c r="BF19" s="3786"/>
      <c r="BG19" s="3786"/>
      <c r="BH19" s="3786"/>
      <c r="BI19" s="3786"/>
      <c r="BJ19" s="3786"/>
      <c r="BK19" s="3786"/>
      <c r="BL19" s="3786"/>
      <c r="BM19" s="3786"/>
      <c r="BN19" s="3788"/>
      <c r="BO19" s="3788"/>
      <c r="BP19" s="3788"/>
      <c r="BQ19" s="3788"/>
      <c r="BR19" s="3788"/>
      <c r="BS19" s="3788"/>
      <c r="BT19" s="3788"/>
      <c r="BU19" s="3788"/>
      <c r="BV19" s="3788"/>
      <c r="BW19" s="3788"/>
      <c r="BX19" s="3786"/>
      <c r="BY19" s="3786"/>
      <c r="BZ19" s="3956"/>
      <c r="CA19" s="3098"/>
    </row>
    <row r="20" spans="1:79" ht="12" customHeight="1">
      <c r="A20" s="3185"/>
      <c r="B20" s="3786"/>
      <c r="C20" s="5930"/>
      <c r="D20" s="5930"/>
      <c r="E20" s="5930"/>
      <c r="F20" s="5930"/>
      <c r="G20" s="5930"/>
      <c r="H20" s="5930"/>
      <c r="I20" s="5930"/>
      <c r="J20" s="5930"/>
      <c r="K20" s="5930"/>
      <c r="L20" s="5930"/>
      <c r="M20" s="5930"/>
      <c r="N20" s="5930"/>
      <c r="O20" s="5930"/>
      <c r="P20" s="5930"/>
      <c r="Q20" s="5930"/>
      <c r="R20" s="5930"/>
      <c r="S20" s="5930"/>
      <c r="T20" s="5930"/>
      <c r="U20" s="5930"/>
      <c r="V20" s="5930"/>
      <c r="W20" s="5930"/>
      <c r="X20" s="5930"/>
      <c r="Y20" s="5930"/>
      <c r="Z20" s="5930"/>
      <c r="AA20" s="5930"/>
      <c r="AB20" s="5930"/>
      <c r="AC20" s="5930"/>
      <c r="AD20" s="5930"/>
      <c r="AE20" s="5930"/>
      <c r="AF20" s="5930"/>
      <c r="AG20" s="5930"/>
      <c r="AH20" s="5930"/>
      <c r="AI20" s="6024"/>
      <c r="AJ20" s="3201"/>
      <c r="AK20" s="3202"/>
      <c r="AL20" s="3786"/>
      <c r="AM20" s="3813"/>
      <c r="AN20" s="3814"/>
      <c r="AO20" s="3813"/>
      <c r="AP20" s="3813"/>
      <c r="AQ20" s="3813"/>
      <c r="AR20" s="3813"/>
      <c r="AS20" s="3813"/>
      <c r="AT20" s="3811"/>
      <c r="AU20" s="3811"/>
      <c r="AV20" s="3786"/>
      <c r="AW20" s="3786"/>
      <c r="AX20" s="3786"/>
      <c r="AY20" s="3786"/>
      <c r="AZ20" s="3786"/>
      <c r="BA20" s="3786"/>
      <c r="BB20" s="3786"/>
      <c r="BC20" s="3786"/>
      <c r="BD20" s="3786"/>
      <c r="BE20" s="3786"/>
      <c r="BF20" s="3786"/>
      <c r="BG20" s="3786"/>
      <c r="BH20" s="3786"/>
      <c r="BI20" s="3786"/>
      <c r="BJ20" s="3786"/>
      <c r="BK20" s="3786"/>
      <c r="BL20" s="3786"/>
      <c r="BM20" s="3786"/>
      <c r="BN20" s="3788"/>
      <c r="BO20" s="3788"/>
      <c r="BP20" s="3788"/>
      <c r="BQ20" s="3788"/>
      <c r="BR20" s="3788"/>
      <c r="BS20" s="3788"/>
      <c r="BT20" s="3788"/>
      <c r="BU20" s="3788"/>
      <c r="BV20" s="3788"/>
      <c r="BW20" s="3788"/>
      <c r="BX20" s="3786"/>
      <c r="BY20" s="3786"/>
      <c r="BZ20" s="3956"/>
      <c r="CA20" s="3098"/>
    </row>
    <row r="21" spans="1:79" ht="12" customHeight="1">
      <c r="A21" s="3185"/>
      <c r="B21" s="3786"/>
      <c r="C21" s="5930"/>
      <c r="D21" s="5930"/>
      <c r="E21" s="5930"/>
      <c r="F21" s="5930"/>
      <c r="G21" s="5930"/>
      <c r="H21" s="5930"/>
      <c r="I21" s="5930"/>
      <c r="J21" s="5930"/>
      <c r="K21" s="5930"/>
      <c r="L21" s="5930"/>
      <c r="M21" s="5930"/>
      <c r="N21" s="5930"/>
      <c r="O21" s="5930"/>
      <c r="P21" s="5930"/>
      <c r="Q21" s="5930"/>
      <c r="R21" s="5930"/>
      <c r="S21" s="5930"/>
      <c r="T21" s="5930"/>
      <c r="U21" s="5930"/>
      <c r="V21" s="5930"/>
      <c r="W21" s="5930"/>
      <c r="X21" s="5930"/>
      <c r="Y21" s="5930"/>
      <c r="Z21" s="5930"/>
      <c r="AA21" s="5930"/>
      <c r="AB21" s="5930"/>
      <c r="AC21" s="5930"/>
      <c r="AD21" s="5930"/>
      <c r="AE21" s="5930"/>
      <c r="AF21" s="5930"/>
      <c r="AG21" s="5930"/>
      <c r="AH21" s="5930"/>
      <c r="AI21" s="6024"/>
      <c r="AJ21" s="3201"/>
      <c r="AK21" s="3202"/>
      <c r="AL21" s="3786"/>
      <c r="AM21" s="3813"/>
      <c r="AN21" s="3814"/>
      <c r="AO21" s="3813"/>
      <c r="AP21" s="3813"/>
      <c r="AQ21" s="3813"/>
      <c r="AR21" s="3813"/>
      <c r="AS21" s="3813"/>
      <c r="AT21" s="3811"/>
      <c r="AU21" s="3811"/>
      <c r="AV21" s="3786"/>
      <c r="AW21" s="3786"/>
      <c r="AX21" s="3786"/>
      <c r="AY21" s="3786"/>
      <c r="AZ21" s="3786"/>
      <c r="BA21" s="3786"/>
      <c r="BB21" s="3786"/>
      <c r="BC21" s="3786"/>
      <c r="BD21" s="3786"/>
      <c r="BE21" s="3786"/>
      <c r="BF21" s="3786"/>
      <c r="BG21" s="3786"/>
      <c r="BH21" s="3786"/>
      <c r="BI21" s="3786"/>
      <c r="BJ21" s="3786"/>
      <c r="BK21" s="3786"/>
      <c r="BL21" s="3786"/>
      <c r="BM21" s="3786"/>
      <c r="BN21" s="3788"/>
      <c r="BO21" s="3788"/>
      <c r="BP21" s="3788"/>
      <c r="BQ21" s="3788"/>
      <c r="BR21" s="3788"/>
      <c r="BS21" s="3788"/>
      <c r="BT21" s="3788"/>
      <c r="BU21" s="3788"/>
      <c r="BV21" s="3788"/>
      <c r="BW21" s="3788"/>
      <c r="BX21" s="3786"/>
      <c r="BY21" s="3786"/>
      <c r="BZ21" s="3956"/>
      <c r="CA21" s="3098"/>
    </row>
    <row r="22" spans="1:79" ht="3.75" customHeight="1" thickBot="1">
      <c r="A22" s="3185"/>
      <c r="B22" s="3786"/>
      <c r="C22" s="3815"/>
      <c r="D22" s="3809"/>
      <c r="E22" s="3809"/>
      <c r="F22" s="3810"/>
      <c r="G22" s="3811"/>
      <c r="H22" s="3811"/>
      <c r="I22" s="3812"/>
      <c r="J22" s="3813"/>
      <c r="K22" s="3814"/>
      <c r="L22" s="3813"/>
      <c r="M22" s="3813"/>
      <c r="N22" s="3813"/>
      <c r="O22" s="3814"/>
      <c r="P22" s="3813"/>
      <c r="Q22" s="3813"/>
      <c r="R22" s="3813"/>
      <c r="S22" s="3813"/>
      <c r="T22" s="3813"/>
      <c r="U22" s="3811"/>
      <c r="V22" s="3811"/>
      <c r="W22" s="3786"/>
      <c r="X22" s="3786"/>
      <c r="Y22" s="3786"/>
      <c r="Z22" s="3786"/>
      <c r="AA22" s="3786"/>
      <c r="AB22" s="3786"/>
      <c r="AC22" s="3786"/>
      <c r="AD22" s="3786"/>
      <c r="AE22" s="3786"/>
      <c r="AF22" s="3786"/>
      <c r="AG22" s="3786"/>
      <c r="AH22" s="3786"/>
      <c r="AI22" s="3956"/>
      <c r="AJ22" s="3098"/>
      <c r="AK22" s="3185"/>
      <c r="AL22" s="3204"/>
      <c r="AM22" s="3205"/>
      <c r="AN22" s="3206"/>
      <c r="AO22" s="3207"/>
      <c r="AP22" s="3207"/>
      <c r="AQ22" s="3207"/>
      <c r="AR22" s="3207"/>
      <c r="AS22" s="3207"/>
      <c r="AT22" s="3159"/>
      <c r="AU22" s="3159"/>
      <c r="AV22" s="3208"/>
      <c r="AW22" s="3208"/>
      <c r="AX22" s="3208"/>
      <c r="AY22" s="3208"/>
      <c r="AZ22" s="3786"/>
      <c r="BA22" s="3786"/>
      <c r="BB22" s="3786"/>
      <c r="BC22" s="3786"/>
      <c r="BD22" s="3786"/>
      <c r="BE22" s="3786"/>
      <c r="BF22" s="3786"/>
      <c r="BG22" s="3786"/>
      <c r="BH22" s="3786"/>
      <c r="BI22" s="3786"/>
      <c r="BJ22" s="3786"/>
      <c r="BK22" s="3786"/>
      <c r="BL22" s="3786"/>
      <c r="BM22" s="3786"/>
      <c r="BN22" s="3788"/>
      <c r="BO22" s="3788"/>
      <c r="BP22" s="3788"/>
      <c r="BQ22" s="3788"/>
      <c r="BR22" s="3788"/>
      <c r="BS22" s="3788"/>
      <c r="BT22" s="3788"/>
      <c r="BU22" s="3788"/>
      <c r="BV22" s="3788"/>
      <c r="BW22" s="3788"/>
      <c r="BX22" s="3204"/>
      <c r="BY22" s="3786"/>
      <c r="BZ22" s="3956"/>
      <c r="CA22" s="3098"/>
    </row>
    <row r="23" spans="1:79" ht="8.25" customHeight="1">
      <c r="A23" s="3185"/>
      <c r="B23" s="3786"/>
      <c r="C23" s="3815"/>
      <c r="D23" s="3809"/>
      <c r="E23" s="3809"/>
      <c r="F23" s="3810"/>
      <c r="G23" s="3811"/>
      <c r="H23" s="3811"/>
      <c r="I23" s="3812"/>
      <c r="J23" s="3813"/>
      <c r="K23" s="3814"/>
      <c r="L23" s="6026"/>
      <c r="M23" s="5939"/>
      <c r="N23" s="6027"/>
      <c r="O23" s="5939"/>
      <c r="P23" s="5939"/>
      <c r="Q23" s="5939"/>
      <c r="R23" s="5939"/>
      <c r="S23" s="5939"/>
      <c r="T23" s="5939"/>
      <c r="U23" s="5939"/>
      <c r="V23" s="5939"/>
      <c r="W23" s="5939"/>
      <c r="X23" s="6028"/>
      <c r="Y23" s="3209"/>
      <c r="Z23" s="3210"/>
      <c r="AA23" s="3210"/>
      <c r="AB23" s="3210"/>
      <c r="AC23" s="3210"/>
      <c r="AD23" s="3210"/>
      <c r="AE23" s="3210"/>
      <c r="AF23" s="3210"/>
      <c r="AG23" s="3210"/>
      <c r="AH23" s="3211"/>
      <c r="AI23" s="3212"/>
      <c r="AJ23" s="3213"/>
      <c r="AK23" s="3214"/>
      <c r="AL23" s="3215"/>
      <c r="AM23" s="6029"/>
      <c r="AN23" s="5930"/>
      <c r="AO23" s="5930"/>
      <c r="AP23" s="5930"/>
      <c r="AQ23" s="5930"/>
      <c r="AR23" s="5930"/>
      <c r="AS23" s="5930"/>
      <c r="AT23" s="5930"/>
      <c r="AU23" s="5930"/>
      <c r="AV23" s="5930"/>
      <c r="AW23" s="5931"/>
      <c r="AX23" s="6030"/>
      <c r="AY23" s="6012"/>
      <c r="AZ23" s="5939"/>
      <c r="BA23" s="5939"/>
      <c r="BB23" s="5939"/>
      <c r="BC23" s="5939"/>
      <c r="BD23" s="5939"/>
      <c r="BE23" s="5939"/>
      <c r="BF23" s="5939"/>
      <c r="BG23" s="5939"/>
      <c r="BH23" s="5939"/>
      <c r="BI23" s="6031" t="s">
        <v>2941</v>
      </c>
      <c r="BJ23" s="6032"/>
      <c r="BK23" s="6032"/>
      <c r="BL23" s="6032"/>
      <c r="BM23" s="6032"/>
      <c r="BN23" s="6032"/>
      <c r="BO23" s="6032"/>
      <c r="BP23" s="6032"/>
      <c r="BQ23" s="6032"/>
      <c r="BR23" s="6032"/>
      <c r="BS23" s="6032"/>
      <c r="BT23" s="6032"/>
      <c r="BU23" s="6032"/>
      <c r="BV23" s="6032"/>
      <c r="BW23" s="6032"/>
      <c r="BX23" s="6032"/>
      <c r="BY23" s="3958"/>
      <c r="BZ23" s="3959"/>
      <c r="CA23" s="3098"/>
    </row>
    <row r="24" spans="1:79" ht="10.5" customHeight="1">
      <c r="A24" s="3185"/>
      <c r="B24" s="3786"/>
      <c r="C24" s="3815"/>
      <c r="D24" s="3809"/>
      <c r="E24" s="3809"/>
      <c r="F24" s="3810"/>
      <c r="G24" s="3811"/>
      <c r="H24" s="3811"/>
      <c r="I24" s="3812"/>
      <c r="J24" s="3813"/>
      <c r="K24" s="3814"/>
      <c r="L24" s="6035" t="s">
        <v>2942</v>
      </c>
      <c r="M24" s="5930"/>
      <c r="N24" s="6036" t="s">
        <v>2943</v>
      </c>
      <c r="O24" s="5930"/>
      <c r="P24" s="5930"/>
      <c r="Q24" s="5930"/>
      <c r="R24" s="5930"/>
      <c r="S24" s="5930"/>
      <c r="T24" s="5930"/>
      <c r="U24" s="5930"/>
      <c r="V24" s="5930"/>
      <c r="W24" s="5930"/>
      <c r="X24" s="5931"/>
      <c r="Y24" s="3216"/>
      <c r="Z24" s="6021" t="s">
        <v>2944</v>
      </c>
      <c r="AA24" s="5930"/>
      <c r="AB24" s="5930"/>
      <c r="AC24" s="5930"/>
      <c r="AD24" s="5930"/>
      <c r="AE24" s="5930"/>
      <c r="AF24" s="5930"/>
      <c r="AG24" s="5930"/>
      <c r="AH24" s="6022"/>
      <c r="AI24" s="3217"/>
      <c r="AJ24" s="3218"/>
      <c r="AK24" s="3219"/>
      <c r="AL24" s="3220"/>
      <c r="AM24" s="6021" t="s">
        <v>2945</v>
      </c>
      <c r="AN24" s="5930"/>
      <c r="AO24" s="5930"/>
      <c r="AP24" s="5930"/>
      <c r="AQ24" s="5930"/>
      <c r="AR24" s="5930"/>
      <c r="AS24" s="5930"/>
      <c r="AT24" s="5930"/>
      <c r="AU24" s="5930"/>
      <c r="AV24" s="5930"/>
      <c r="AW24" s="5931"/>
      <c r="AX24" s="6013" t="s">
        <v>2946</v>
      </c>
      <c r="AY24" s="5930"/>
      <c r="AZ24" s="5930"/>
      <c r="BA24" s="5930"/>
      <c r="BB24" s="5930"/>
      <c r="BC24" s="5930"/>
      <c r="BD24" s="5930"/>
      <c r="BE24" s="5930"/>
      <c r="BF24" s="5930"/>
      <c r="BG24" s="5930"/>
      <c r="BH24" s="5931"/>
      <c r="BI24" s="6033"/>
      <c r="BJ24" s="6034"/>
      <c r="BK24" s="6034"/>
      <c r="BL24" s="6034"/>
      <c r="BM24" s="6034"/>
      <c r="BN24" s="6034"/>
      <c r="BO24" s="6034"/>
      <c r="BP24" s="6034"/>
      <c r="BQ24" s="6034"/>
      <c r="BR24" s="6034"/>
      <c r="BS24" s="6034"/>
      <c r="BT24" s="6034"/>
      <c r="BU24" s="6034"/>
      <c r="BV24" s="6034"/>
      <c r="BW24" s="6034"/>
      <c r="BX24" s="6034"/>
      <c r="BY24" s="3960"/>
      <c r="BZ24" s="3959"/>
      <c r="CA24" s="3098"/>
    </row>
    <row r="25" spans="1:79" ht="10.5" customHeight="1">
      <c r="A25" s="3185"/>
      <c r="B25" s="3786"/>
      <c r="C25" s="3815"/>
      <c r="D25" s="3809"/>
      <c r="E25" s="3809"/>
      <c r="F25" s="3810"/>
      <c r="G25" s="3811"/>
      <c r="H25" s="3811"/>
      <c r="I25" s="3812"/>
      <c r="J25" s="3813"/>
      <c r="K25" s="3814"/>
      <c r="L25" s="6023" t="s">
        <v>89</v>
      </c>
      <c r="M25" s="5930"/>
      <c r="N25" s="6003" t="s">
        <v>2947</v>
      </c>
      <c r="O25" s="5930"/>
      <c r="P25" s="5930"/>
      <c r="Q25" s="5930"/>
      <c r="R25" s="5930"/>
      <c r="S25" s="5930"/>
      <c r="T25" s="5930"/>
      <c r="U25" s="5930"/>
      <c r="V25" s="5930"/>
      <c r="W25" s="5930"/>
      <c r="X25" s="5931"/>
      <c r="Y25" s="3221"/>
      <c r="Z25" s="6004" t="s">
        <v>2948</v>
      </c>
      <c r="AA25" s="5930"/>
      <c r="AB25" s="5930"/>
      <c r="AC25" s="5930"/>
      <c r="AD25" s="5930"/>
      <c r="AE25" s="5930"/>
      <c r="AF25" s="5930"/>
      <c r="AG25" s="5930"/>
      <c r="AH25" s="6022"/>
      <c r="AI25" s="3222"/>
      <c r="AJ25" s="3223"/>
      <c r="AK25" s="3224"/>
      <c r="AL25" s="3220"/>
      <c r="AM25" s="6004" t="s">
        <v>2949</v>
      </c>
      <c r="AN25" s="5930"/>
      <c r="AO25" s="5930"/>
      <c r="AP25" s="5930"/>
      <c r="AQ25" s="5930"/>
      <c r="AR25" s="5930"/>
      <c r="AS25" s="5930"/>
      <c r="AT25" s="5930"/>
      <c r="AU25" s="5930"/>
      <c r="AV25" s="5930"/>
      <c r="AW25" s="5931"/>
      <c r="AX25" s="6003" t="s">
        <v>2950</v>
      </c>
      <c r="AY25" s="5930"/>
      <c r="AZ25" s="5930"/>
      <c r="BA25" s="5930"/>
      <c r="BB25" s="5930"/>
      <c r="BC25" s="5930"/>
      <c r="BD25" s="5930"/>
      <c r="BE25" s="5930"/>
      <c r="BF25" s="5930"/>
      <c r="BG25" s="5930"/>
      <c r="BH25" s="5931"/>
      <c r="BI25" s="3225" t="s">
        <v>2951</v>
      </c>
      <c r="BJ25" s="6037" t="s">
        <v>1497</v>
      </c>
      <c r="BK25" s="6034"/>
      <c r="BL25" s="6034"/>
      <c r="BM25" s="6034"/>
      <c r="BN25" s="6034"/>
      <c r="BO25" s="6034"/>
      <c r="BP25" s="6034"/>
      <c r="BQ25" s="6034"/>
      <c r="BR25" s="6034"/>
      <c r="BS25" s="6034"/>
      <c r="BT25" s="6034"/>
      <c r="BU25" s="6034"/>
      <c r="BV25" s="6034"/>
      <c r="BW25" s="6034"/>
      <c r="BX25" s="6034"/>
      <c r="BY25" s="3960"/>
      <c r="BZ25" s="3961"/>
      <c r="CA25" s="3098"/>
    </row>
    <row r="26" spans="1:79" ht="3" customHeight="1">
      <c r="A26" s="3185"/>
      <c r="B26" s="3786"/>
      <c r="C26" s="3815"/>
      <c r="D26" s="3809"/>
      <c r="E26" s="3809"/>
      <c r="F26" s="3810"/>
      <c r="G26" s="3811"/>
      <c r="H26" s="3811"/>
      <c r="I26" s="3812"/>
      <c r="J26" s="3813"/>
      <c r="K26" s="3814"/>
      <c r="L26" s="3689"/>
      <c r="M26" s="3816"/>
      <c r="N26" s="3687"/>
      <c r="O26" s="3817"/>
      <c r="P26" s="3817"/>
      <c r="Q26" s="3817"/>
      <c r="R26" s="3817"/>
      <c r="S26" s="3817"/>
      <c r="T26" s="3817"/>
      <c r="U26" s="3817"/>
      <c r="V26" s="3817"/>
      <c r="W26" s="3817"/>
      <c r="X26" s="3227"/>
      <c r="Y26" s="3687"/>
      <c r="Z26" s="3817"/>
      <c r="AA26" s="3817"/>
      <c r="AB26" s="3817"/>
      <c r="AC26" s="3817"/>
      <c r="AD26" s="3817"/>
      <c r="AE26" s="3817"/>
      <c r="AF26" s="3817"/>
      <c r="AG26" s="3817"/>
      <c r="AH26" s="3228"/>
      <c r="AI26" s="3229"/>
      <c r="AJ26" s="3223"/>
      <c r="AK26" s="3224"/>
      <c r="AL26" s="3220"/>
      <c r="AM26" s="3817"/>
      <c r="AN26" s="3817"/>
      <c r="AO26" s="3817"/>
      <c r="AP26" s="3817"/>
      <c r="AQ26" s="3817"/>
      <c r="AR26" s="3817"/>
      <c r="AS26" s="3817"/>
      <c r="AT26" s="3817"/>
      <c r="AU26" s="3817"/>
      <c r="AV26" s="3817"/>
      <c r="AW26" s="3227"/>
      <c r="AX26" s="3687"/>
      <c r="AY26" s="3817"/>
      <c r="AZ26" s="3817"/>
      <c r="BA26" s="3817"/>
      <c r="BB26" s="3817"/>
      <c r="BC26" s="3817"/>
      <c r="BD26" s="3817"/>
      <c r="BE26" s="3817"/>
      <c r="BF26" s="3817"/>
      <c r="BG26" s="3817"/>
      <c r="BH26" s="3227"/>
      <c r="BI26" s="3230"/>
      <c r="BJ26" s="3231"/>
      <c r="BK26" s="3231"/>
      <c r="BL26" s="3231"/>
      <c r="BM26" s="3231"/>
      <c r="BN26" s="3231"/>
      <c r="BO26" s="3231"/>
      <c r="BP26" s="3231"/>
      <c r="BQ26" s="3231"/>
      <c r="BR26" s="3231"/>
      <c r="BS26" s="3231"/>
      <c r="BT26" s="3231"/>
      <c r="BU26" s="3231"/>
      <c r="BV26" s="3231"/>
      <c r="BW26" s="3231"/>
      <c r="BX26" s="3231"/>
      <c r="BY26" s="3962"/>
      <c r="BZ26" s="3961"/>
      <c r="CA26" s="3098"/>
    </row>
    <row r="27" spans="1:79" ht="12" customHeight="1">
      <c r="A27" s="3185"/>
      <c r="B27" s="3786"/>
      <c r="C27" s="3815"/>
      <c r="D27" s="3809"/>
      <c r="E27" s="3809"/>
      <c r="F27" s="3810"/>
      <c r="G27" s="3811"/>
      <c r="H27" s="3811"/>
      <c r="I27" s="3812"/>
      <c r="J27" s="3813"/>
      <c r="K27" s="3814"/>
      <c r="L27" s="6007" t="s">
        <v>2952</v>
      </c>
      <c r="M27" s="5930"/>
      <c r="N27" s="6003"/>
      <c r="O27" s="5930"/>
      <c r="P27" s="5930"/>
      <c r="Q27" s="5930"/>
      <c r="R27" s="5930"/>
      <c r="S27" s="5930"/>
      <c r="T27" s="5930"/>
      <c r="U27" s="5930"/>
      <c r="V27" s="5930"/>
      <c r="W27" s="5930"/>
      <c r="X27" s="5931"/>
      <c r="Y27" s="3232"/>
      <c r="Z27" s="3796"/>
      <c r="AA27" s="3796"/>
      <c r="AB27" s="3786"/>
      <c r="AC27" s="3818"/>
      <c r="AD27" s="3818" t="s">
        <v>87</v>
      </c>
      <c r="AE27" s="3796"/>
      <c r="AF27" s="3796"/>
      <c r="AG27" s="3796"/>
      <c r="AH27" s="3233"/>
      <c r="AI27" s="3234"/>
      <c r="AJ27" s="3143"/>
      <c r="AK27" s="3235"/>
      <c r="AL27" s="3220"/>
      <c r="AM27" s="6004"/>
      <c r="AN27" s="5930"/>
      <c r="AO27" s="5930"/>
      <c r="AP27" s="5930"/>
      <c r="AQ27" s="5930"/>
      <c r="AR27" s="5930"/>
      <c r="AS27" s="5930"/>
      <c r="AT27" s="5930"/>
      <c r="AU27" s="5930"/>
      <c r="AV27" s="5930"/>
      <c r="AW27" s="5931"/>
      <c r="AX27" s="3232"/>
      <c r="AY27" s="3796"/>
      <c r="AZ27" s="3796"/>
      <c r="BA27" s="3796"/>
      <c r="BB27" s="3796"/>
      <c r="BC27" s="3796"/>
      <c r="BD27" s="3796"/>
      <c r="BE27" s="3796"/>
      <c r="BF27" s="3796"/>
      <c r="BG27" s="3796"/>
      <c r="BH27" s="3796"/>
      <c r="BI27" s="6008" t="s">
        <v>2953</v>
      </c>
      <c r="BJ27" s="6009"/>
      <c r="BK27" s="6009"/>
      <c r="BL27" s="6010"/>
      <c r="BM27" s="6011" t="s">
        <v>2954</v>
      </c>
      <c r="BN27" s="5952"/>
      <c r="BO27" s="5952"/>
      <c r="BP27" s="5952"/>
      <c r="BQ27" s="5952"/>
      <c r="BR27" s="5952"/>
      <c r="BS27" s="5952"/>
      <c r="BT27" s="5952"/>
      <c r="BU27" s="5952"/>
      <c r="BV27" s="5952"/>
      <c r="BW27" s="5952"/>
      <c r="BX27" s="5952"/>
      <c r="BY27" s="3963"/>
      <c r="BZ27" s="3964"/>
      <c r="CA27" s="3098"/>
    </row>
    <row r="28" spans="1:79" ht="10.5" customHeight="1">
      <c r="A28" s="3185"/>
      <c r="B28" s="3786"/>
      <c r="C28" s="3815"/>
      <c r="D28" s="3809"/>
      <c r="E28" s="3809"/>
      <c r="F28" s="3810"/>
      <c r="G28" s="3811"/>
      <c r="H28" s="3811"/>
      <c r="I28" s="3812"/>
      <c r="J28" s="3813"/>
      <c r="K28" s="3814"/>
      <c r="L28" s="6002" t="s">
        <v>97</v>
      </c>
      <c r="M28" s="5930"/>
      <c r="N28" s="6003"/>
      <c r="O28" s="5930"/>
      <c r="P28" s="5930"/>
      <c r="Q28" s="5930"/>
      <c r="R28" s="5930"/>
      <c r="S28" s="5930"/>
      <c r="T28" s="5930"/>
      <c r="U28" s="5930"/>
      <c r="V28" s="5930"/>
      <c r="W28" s="5930"/>
      <c r="X28" s="5931"/>
      <c r="Y28" s="3216"/>
      <c r="Z28" s="3786"/>
      <c r="AA28" s="3818"/>
      <c r="AB28" s="3818"/>
      <c r="AC28" s="3818"/>
      <c r="AD28" s="3818"/>
      <c r="AE28" s="3818"/>
      <c r="AF28" s="3818"/>
      <c r="AG28" s="3818"/>
      <c r="AH28" s="3236"/>
      <c r="AI28" s="3217"/>
      <c r="AJ28" s="3218"/>
      <c r="AK28" s="3219"/>
      <c r="AL28" s="3220"/>
      <c r="AM28" s="6004"/>
      <c r="AN28" s="5930"/>
      <c r="AO28" s="5930"/>
      <c r="AP28" s="5930"/>
      <c r="AQ28" s="5930"/>
      <c r="AR28" s="5930"/>
      <c r="AS28" s="5930"/>
      <c r="AT28" s="5930"/>
      <c r="AU28" s="5930"/>
      <c r="AV28" s="5930"/>
      <c r="AW28" s="5931"/>
      <c r="AX28" s="6013" t="s">
        <v>87</v>
      </c>
      <c r="AY28" s="5930"/>
      <c r="AZ28" s="5930"/>
      <c r="BA28" s="5930"/>
      <c r="BB28" s="5930"/>
      <c r="BC28" s="5930"/>
      <c r="BD28" s="5930"/>
      <c r="BE28" s="5930"/>
      <c r="BF28" s="5930"/>
      <c r="BG28" s="5930"/>
      <c r="BH28" s="5930"/>
      <c r="BI28" s="5998" t="s">
        <v>89</v>
      </c>
      <c r="BJ28" s="5999"/>
      <c r="BK28" s="5999"/>
      <c r="BL28" s="6000"/>
      <c r="BM28" s="5940"/>
      <c r="BN28" s="5930"/>
      <c r="BO28" s="5930"/>
      <c r="BP28" s="5930"/>
      <c r="BQ28" s="5930"/>
      <c r="BR28" s="5930"/>
      <c r="BS28" s="5930"/>
      <c r="BT28" s="5930"/>
      <c r="BU28" s="5930"/>
      <c r="BV28" s="5930"/>
      <c r="BW28" s="5930"/>
      <c r="BX28" s="6012"/>
      <c r="BY28" s="3963"/>
      <c r="BZ28" s="3959"/>
      <c r="CA28" s="3098"/>
    </row>
    <row r="29" spans="1:79" ht="10.5" customHeight="1">
      <c r="A29" s="3185"/>
      <c r="B29" s="3786"/>
      <c r="C29" s="3815"/>
      <c r="D29" s="3809"/>
      <c r="E29" s="3809"/>
      <c r="F29" s="3810"/>
      <c r="G29" s="3811"/>
      <c r="H29" s="3811"/>
      <c r="I29" s="3812"/>
      <c r="J29" s="3813"/>
      <c r="K29" s="3814"/>
      <c r="L29" s="3686"/>
      <c r="M29" s="3817"/>
      <c r="N29" s="3687"/>
      <c r="O29" s="3817"/>
      <c r="P29" s="3817"/>
      <c r="Q29" s="3817"/>
      <c r="R29" s="3817"/>
      <c r="S29" s="3817"/>
      <c r="T29" s="3817"/>
      <c r="U29" s="3817"/>
      <c r="V29" s="3817"/>
      <c r="W29" s="3817"/>
      <c r="X29" s="3227"/>
      <c r="Y29" s="3688"/>
      <c r="Z29" s="3816"/>
      <c r="AA29" s="3816"/>
      <c r="AB29" s="3816"/>
      <c r="AC29" s="3816"/>
      <c r="AD29" s="3816"/>
      <c r="AE29" s="3816"/>
      <c r="AF29" s="3816"/>
      <c r="AG29" s="3816"/>
      <c r="AH29" s="3238"/>
      <c r="AI29" s="3239"/>
      <c r="AJ29" s="3218"/>
      <c r="AK29" s="3219"/>
      <c r="AL29" s="3220"/>
      <c r="AM29" s="3817"/>
      <c r="AN29" s="3817"/>
      <c r="AO29" s="3817"/>
      <c r="AP29" s="3817"/>
      <c r="AQ29" s="3817"/>
      <c r="AR29" s="3817"/>
      <c r="AS29" s="3817"/>
      <c r="AT29" s="3817"/>
      <c r="AU29" s="3817"/>
      <c r="AV29" s="3817"/>
      <c r="AW29" s="3227"/>
      <c r="AX29" s="3688"/>
      <c r="AY29" s="3816"/>
      <c r="AZ29" s="3816"/>
      <c r="BA29" s="3816"/>
      <c r="BB29" s="3816"/>
      <c r="BC29" s="3816"/>
      <c r="BD29" s="3816"/>
      <c r="BE29" s="3816"/>
      <c r="BF29" s="3816"/>
      <c r="BG29" s="3816"/>
      <c r="BH29" s="3816"/>
      <c r="BI29" s="6001" t="s">
        <v>2955</v>
      </c>
      <c r="BJ29" s="5999"/>
      <c r="BK29" s="5999"/>
      <c r="BL29" s="6000"/>
      <c r="BM29" s="5940"/>
      <c r="BN29" s="5930"/>
      <c r="BO29" s="5930"/>
      <c r="BP29" s="5930"/>
      <c r="BQ29" s="5930"/>
      <c r="BR29" s="5930"/>
      <c r="BS29" s="5930"/>
      <c r="BT29" s="5930"/>
      <c r="BU29" s="5930"/>
      <c r="BV29" s="5930"/>
      <c r="BW29" s="5930"/>
      <c r="BX29" s="6012"/>
      <c r="BY29" s="3963"/>
      <c r="BZ29" s="3965"/>
      <c r="CA29" s="3098"/>
    </row>
    <row r="30" spans="1:79" ht="10.5" customHeight="1">
      <c r="A30" s="3185"/>
      <c r="B30" s="3786"/>
      <c r="C30" s="3815"/>
      <c r="D30" s="3809"/>
      <c r="E30" s="3809"/>
      <c r="F30" s="3810"/>
      <c r="G30" s="3811"/>
      <c r="H30" s="3811"/>
      <c r="I30" s="3812"/>
      <c r="J30" s="3813"/>
      <c r="K30" s="3814"/>
      <c r="L30" s="6002"/>
      <c r="M30" s="5930"/>
      <c r="N30" s="6003"/>
      <c r="O30" s="5930"/>
      <c r="P30" s="5930"/>
      <c r="Q30" s="5930"/>
      <c r="R30" s="5930"/>
      <c r="S30" s="5930"/>
      <c r="T30" s="5930"/>
      <c r="U30" s="5930"/>
      <c r="V30" s="5930"/>
      <c r="W30" s="5930"/>
      <c r="X30" s="5931"/>
      <c r="Y30" s="3232"/>
      <c r="Z30" s="3796"/>
      <c r="AA30" s="3796"/>
      <c r="AB30" s="3796"/>
      <c r="AC30" s="3796"/>
      <c r="AD30" s="3796"/>
      <c r="AE30" s="3796"/>
      <c r="AF30" s="3796"/>
      <c r="AG30" s="3796"/>
      <c r="AH30" s="3233"/>
      <c r="AI30" s="3234"/>
      <c r="AJ30" s="3240"/>
      <c r="AK30" s="3241"/>
      <c r="AL30" s="3220"/>
      <c r="AM30" s="6004"/>
      <c r="AN30" s="5930"/>
      <c r="AO30" s="5930"/>
      <c r="AP30" s="5930"/>
      <c r="AQ30" s="5930"/>
      <c r="AR30" s="5930"/>
      <c r="AS30" s="5930"/>
      <c r="AT30" s="5930"/>
      <c r="AU30" s="5930"/>
      <c r="AV30" s="5930"/>
      <c r="AW30" s="5931"/>
      <c r="AX30" s="6005"/>
      <c r="AY30" s="5930"/>
      <c r="AZ30" s="5930"/>
      <c r="BA30" s="5930"/>
      <c r="BB30" s="5930"/>
      <c r="BC30" s="5930"/>
      <c r="BD30" s="5930"/>
      <c r="BE30" s="5930"/>
      <c r="BF30" s="5930"/>
      <c r="BG30" s="5930"/>
      <c r="BH30" s="5930"/>
      <c r="BI30" s="6006" t="s">
        <v>97</v>
      </c>
      <c r="BJ30" s="5999"/>
      <c r="BK30" s="5999"/>
      <c r="BL30" s="6000"/>
      <c r="BM30" s="5940"/>
      <c r="BN30" s="5930"/>
      <c r="BO30" s="5930"/>
      <c r="BP30" s="5930"/>
      <c r="BQ30" s="5930"/>
      <c r="BR30" s="5930"/>
      <c r="BS30" s="5930"/>
      <c r="BT30" s="5930"/>
      <c r="BU30" s="5930"/>
      <c r="BV30" s="5930"/>
      <c r="BW30" s="5930"/>
      <c r="BX30" s="6012"/>
      <c r="BY30" s="3963"/>
      <c r="BZ30" s="3964"/>
      <c r="CA30" s="3098"/>
    </row>
    <row r="31" spans="1:79" ht="12" customHeight="1" thickBot="1">
      <c r="A31" s="3185"/>
      <c r="B31" s="3786"/>
      <c r="C31" s="3815"/>
      <c r="D31" s="3809"/>
      <c r="E31" s="3809"/>
      <c r="F31" s="3810"/>
      <c r="G31" s="3811"/>
      <c r="H31" s="3811"/>
      <c r="I31" s="3812"/>
      <c r="J31" s="3813"/>
      <c r="K31" s="3814"/>
      <c r="L31" s="6014"/>
      <c r="M31" s="5997"/>
      <c r="N31" s="6015"/>
      <c r="O31" s="5997"/>
      <c r="P31" s="5997"/>
      <c r="Q31" s="5997"/>
      <c r="R31" s="5997"/>
      <c r="S31" s="5997"/>
      <c r="T31" s="5997"/>
      <c r="U31" s="5997"/>
      <c r="V31" s="5997"/>
      <c r="W31" s="5997"/>
      <c r="X31" s="5950"/>
      <c r="Y31" s="3242"/>
      <c r="Z31" s="3243"/>
      <c r="AA31" s="3243"/>
      <c r="AB31" s="3243"/>
      <c r="AC31" s="3243"/>
      <c r="AD31" s="3243"/>
      <c r="AE31" s="3243"/>
      <c r="AF31" s="3243"/>
      <c r="AG31" s="3243"/>
      <c r="AH31" s="3244"/>
      <c r="AI31" s="3234"/>
      <c r="AJ31" s="3240"/>
      <c r="AK31" s="3241"/>
      <c r="AL31" s="3245"/>
      <c r="AM31" s="6016"/>
      <c r="AN31" s="5997"/>
      <c r="AO31" s="5997"/>
      <c r="AP31" s="5997"/>
      <c r="AQ31" s="5997"/>
      <c r="AR31" s="5997"/>
      <c r="AS31" s="5997"/>
      <c r="AT31" s="5997"/>
      <c r="AU31" s="5997"/>
      <c r="AV31" s="5997"/>
      <c r="AW31" s="5950"/>
      <c r="AX31" s="6017"/>
      <c r="AY31" s="5997"/>
      <c r="AZ31" s="5997"/>
      <c r="BA31" s="5997"/>
      <c r="BB31" s="5997"/>
      <c r="BC31" s="5997"/>
      <c r="BD31" s="5997"/>
      <c r="BE31" s="5997"/>
      <c r="BF31" s="5997"/>
      <c r="BG31" s="5997"/>
      <c r="BH31" s="5997"/>
      <c r="BI31" s="6018" t="s">
        <v>2956</v>
      </c>
      <c r="BJ31" s="6019"/>
      <c r="BK31" s="6019"/>
      <c r="BL31" s="6020"/>
      <c r="BM31" s="5949"/>
      <c r="BN31" s="5997"/>
      <c r="BO31" s="5997"/>
      <c r="BP31" s="5997"/>
      <c r="BQ31" s="5997"/>
      <c r="BR31" s="5997"/>
      <c r="BS31" s="5997"/>
      <c r="BT31" s="5997"/>
      <c r="BU31" s="5997"/>
      <c r="BV31" s="5997"/>
      <c r="BW31" s="5997"/>
      <c r="BX31" s="5997"/>
      <c r="BY31" s="3792"/>
      <c r="BZ31" s="3964"/>
      <c r="CA31" s="3098"/>
    </row>
    <row r="32" spans="1:79" ht="23.25" customHeight="1" thickBot="1">
      <c r="A32" s="3185"/>
      <c r="B32" s="3786"/>
      <c r="C32" s="3796"/>
      <c r="D32" s="3809"/>
      <c r="E32" s="3809"/>
      <c r="F32" s="3810"/>
      <c r="G32" s="3811"/>
      <c r="H32" s="3811"/>
      <c r="I32" s="3812"/>
      <c r="J32" s="3813"/>
      <c r="K32" s="3814"/>
      <c r="L32" s="3819"/>
      <c r="M32" s="3819"/>
      <c r="N32" s="5994">
        <v>1331</v>
      </c>
      <c r="O32" s="5984"/>
      <c r="P32" s="5984"/>
      <c r="Q32" s="5984"/>
      <c r="R32" s="5984"/>
      <c r="S32" s="5984"/>
      <c r="T32" s="5984"/>
      <c r="U32" s="5984"/>
      <c r="V32" s="5984"/>
      <c r="W32" s="5984"/>
      <c r="X32" s="5984"/>
      <c r="Y32" s="5994">
        <v>1332</v>
      </c>
      <c r="Z32" s="5984"/>
      <c r="AA32" s="5984"/>
      <c r="AB32" s="5984"/>
      <c r="AC32" s="5984"/>
      <c r="AD32" s="5984"/>
      <c r="AE32" s="5984"/>
      <c r="AF32" s="5984"/>
      <c r="AG32" s="5984"/>
      <c r="AH32" s="5984"/>
      <c r="AI32" s="5995"/>
      <c r="AJ32" s="3218"/>
      <c r="AK32" s="3219"/>
      <c r="AL32" s="3786"/>
      <c r="AM32" s="3829"/>
      <c r="AN32" s="5994">
        <v>1333</v>
      </c>
      <c r="AO32" s="5984"/>
      <c r="AP32" s="5984"/>
      <c r="AQ32" s="5984"/>
      <c r="AR32" s="5984"/>
      <c r="AS32" s="5984"/>
      <c r="AT32" s="5984"/>
      <c r="AU32" s="5984"/>
      <c r="AV32" s="5984"/>
      <c r="AW32" s="3796"/>
      <c r="AX32" s="3796"/>
      <c r="AY32" s="5994">
        <v>1334</v>
      </c>
      <c r="AZ32" s="5984"/>
      <c r="BA32" s="5984"/>
      <c r="BB32" s="5984"/>
      <c r="BC32" s="5984"/>
      <c r="BD32" s="5984"/>
      <c r="BE32" s="5984"/>
      <c r="BF32" s="5984"/>
      <c r="BG32" s="5984"/>
      <c r="BH32" s="3796"/>
      <c r="BI32" s="3796"/>
      <c r="BJ32" s="5996">
        <v>1335</v>
      </c>
      <c r="BK32" s="5997"/>
      <c r="BL32" s="3796"/>
      <c r="BM32" s="3796"/>
      <c r="BN32" s="5983">
        <v>1336</v>
      </c>
      <c r="BO32" s="5984"/>
      <c r="BP32" s="5984"/>
      <c r="BQ32" s="5984"/>
      <c r="BR32" s="5984"/>
      <c r="BS32" s="5984"/>
      <c r="BT32" s="5984"/>
      <c r="BU32" s="5984"/>
      <c r="BV32" s="5984"/>
      <c r="BW32" s="5984"/>
      <c r="BX32" s="5984"/>
      <c r="BY32" s="3791"/>
      <c r="BZ32" s="3966"/>
      <c r="CA32" s="3098"/>
    </row>
    <row r="33" spans="1:79" ht="3" customHeight="1">
      <c r="A33" s="3247"/>
      <c r="B33" s="3248"/>
      <c r="C33" s="3248"/>
      <c r="D33" s="3157"/>
      <c r="E33" s="3248"/>
      <c r="F33" s="3248"/>
      <c r="G33" s="3248"/>
      <c r="H33" s="3248"/>
      <c r="I33" s="3248"/>
      <c r="J33" s="3249"/>
      <c r="K33" s="5985" t="s">
        <v>36</v>
      </c>
      <c r="L33" s="5987" t="s">
        <v>2957</v>
      </c>
      <c r="M33" s="5988"/>
      <c r="N33" s="3250"/>
      <c r="O33" s="5941"/>
      <c r="P33" s="5939"/>
      <c r="Q33" s="5939"/>
      <c r="R33" s="5939"/>
      <c r="S33" s="5941"/>
      <c r="T33" s="5939"/>
      <c r="U33" s="5939"/>
      <c r="V33" s="5939"/>
      <c r="W33" s="5939"/>
      <c r="X33" s="3251"/>
      <c r="Y33" s="3252"/>
      <c r="Z33" s="5941"/>
      <c r="AA33" s="5939"/>
      <c r="AB33" s="5939"/>
      <c r="AC33" s="5939"/>
      <c r="AD33" s="5941"/>
      <c r="AE33" s="5939"/>
      <c r="AF33" s="5939"/>
      <c r="AG33" s="5939"/>
      <c r="AH33" s="5939"/>
      <c r="AI33" s="3253"/>
      <c r="AJ33" s="3136"/>
      <c r="AK33" s="3254"/>
      <c r="AL33" s="5991" t="s">
        <v>36</v>
      </c>
      <c r="AM33" s="3250"/>
      <c r="AN33" s="5992"/>
      <c r="AO33" s="5993"/>
      <c r="AP33" s="5993"/>
      <c r="AQ33" s="5993"/>
      <c r="AR33" s="5992"/>
      <c r="AS33" s="5993"/>
      <c r="AT33" s="5993"/>
      <c r="AU33" s="5993"/>
      <c r="AV33" s="5993"/>
      <c r="AW33" s="3251"/>
      <c r="AX33" s="3252"/>
      <c r="AY33" s="5992"/>
      <c r="AZ33" s="5993"/>
      <c r="BA33" s="5993"/>
      <c r="BB33" s="5993"/>
      <c r="BC33" s="5992"/>
      <c r="BD33" s="5993"/>
      <c r="BE33" s="5993"/>
      <c r="BF33" s="5993"/>
      <c r="BG33" s="5993"/>
      <c r="BH33" s="3251"/>
      <c r="BI33" s="3252"/>
      <c r="BJ33" s="3684"/>
      <c r="BK33" s="3684"/>
      <c r="BL33" s="3251"/>
      <c r="BM33" s="3252"/>
      <c r="BN33" s="3255"/>
      <c r="BO33" s="3255"/>
      <c r="BP33" s="3255"/>
      <c r="BQ33" s="3255"/>
      <c r="BR33" s="3255"/>
      <c r="BS33" s="3255"/>
      <c r="BT33" s="3255"/>
      <c r="BU33" s="3255"/>
      <c r="BV33" s="3255"/>
      <c r="BW33" s="3255"/>
      <c r="BX33" s="3255"/>
      <c r="BY33" s="3967"/>
      <c r="BZ33" s="3968"/>
      <c r="CA33" s="3143"/>
    </row>
    <row r="34" spans="1:79" ht="21.75" customHeight="1">
      <c r="A34" s="3256"/>
      <c r="B34" s="3809"/>
      <c r="C34" s="3820" t="s">
        <v>2958</v>
      </c>
      <c r="D34" s="5929" t="s">
        <v>2959</v>
      </c>
      <c r="E34" s="5930"/>
      <c r="F34" s="5930"/>
      <c r="G34" s="5930"/>
      <c r="H34" s="5930"/>
      <c r="I34" s="5930"/>
      <c r="J34" s="5931"/>
      <c r="K34" s="5937"/>
      <c r="L34" s="5961"/>
      <c r="M34" s="5960"/>
      <c r="N34" s="3257"/>
      <c r="O34" s="5932"/>
      <c r="P34" s="5933"/>
      <c r="Q34" s="5933"/>
      <c r="R34" s="5933"/>
      <c r="S34" s="5933"/>
      <c r="T34" s="5933"/>
      <c r="U34" s="5933"/>
      <c r="V34" s="5933"/>
      <c r="W34" s="5934"/>
      <c r="X34" s="3258"/>
      <c r="Y34" s="3257"/>
      <c r="Z34" s="5932"/>
      <c r="AA34" s="5933"/>
      <c r="AB34" s="5933"/>
      <c r="AC34" s="5933"/>
      <c r="AD34" s="5933"/>
      <c r="AE34" s="5933"/>
      <c r="AF34" s="5933"/>
      <c r="AG34" s="5933"/>
      <c r="AH34" s="5934"/>
      <c r="AI34" s="3957"/>
      <c r="AJ34" s="3259"/>
      <c r="AK34" s="3260"/>
      <c r="AL34" s="5954"/>
      <c r="AM34" s="3257"/>
      <c r="AN34" s="5932"/>
      <c r="AO34" s="5933"/>
      <c r="AP34" s="5933"/>
      <c r="AQ34" s="5933"/>
      <c r="AR34" s="5933"/>
      <c r="AS34" s="5933"/>
      <c r="AT34" s="5933"/>
      <c r="AU34" s="5933"/>
      <c r="AV34" s="5934"/>
      <c r="AW34" s="3258"/>
      <c r="AX34" s="3257"/>
      <c r="AY34" s="5932"/>
      <c r="AZ34" s="5933"/>
      <c r="BA34" s="5933"/>
      <c r="BB34" s="5933"/>
      <c r="BC34" s="5933"/>
      <c r="BD34" s="5933"/>
      <c r="BE34" s="5933"/>
      <c r="BF34" s="5933"/>
      <c r="BG34" s="5934"/>
      <c r="BH34" s="3258"/>
      <c r="BI34" s="3257"/>
      <c r="BJ34" s="5943" t="s">
        <v>48</v>
      </c>
      <c r="BK34" s="5934"/>
      <c r="BL34" s="3258"/>
      <c r="BM34" s="3257"/>
      <c r="BN34" s="5944"/>
      <c r="BO34" s="5933"/>
      <c r="BP34" s="5933"/>
      <c r="BQ34" s="5933"/>
      <c r="BR34" s="5933"/>
      <c r="BS34" s="5933"/>
      <c r="BT34" s="5933"/>
      <c r="BU34" s="5933"/>
      <c r="BV34" s="5933"/>
      <c r="BW34" s="5933"/>
      <c r="BX34" s="5934"/>
      <c r="BY34" s="3963"/>
      <c r="BZ34" s="3968"/>
      <c r="CA34" s="3143"/>
    </row>
    <row r="35" spans="1:79" ht="3" customHeight="1">
      <c r="A35" s="3261"/>
      <c r="B35" s="3262"/>
      <c r="C35" s="3263"/>
      <c r="D35" s="3262"/>
      <c r="E35" s="3262"/>
      <c r="F35" s="3262"/>
      <c r="G35" s="3262"/>
      <c r="H35" s="3262"/>
      <c r="I35" s="3262"/>
      <c r="J35" s="3264"/>
      <c r="K35" s="5986"/>
      <c r="L35" s="5989"/>
      <c r="M35" s="5990"/>
      <c r="N35" s="3265"/>
      <c r="O35" s="3262"/>
      <c r="P35" s="3262"/>
      <c r="Q35" s="3262"/>
      <c r="R35" s="3262"/>
      <c r="S35" s="3262"/>
      <c r="T35" s="3262"/>
      <c r="U35" s="3262"/>
      <c r="V35" s="3262"/>
      <c r="W35" s="3262"/>
      <c r="X35" s="3264"/>
      <c r="Y35" s="3265"/>
      <c r="Z35" s="3262"/>
      <c r="AA35" s="3262"/>
      <c r="AB35" s="3262"/>
      <c r="AC35" s="3262"/>
      <c r="AD35" s="3262"/>
      <c r="AE35" s="3262"/>
      <c r="AF35" s="3262"/>
      <c r="AG35" s="3262"/>
      <c r="AH35" s="3262"/>
      <c r="AI35" s="3266"/>
      <c r="AJ35" s="3098"/>
      <c r="AK35" s="3185"/>
      <c r="AL35" s="5954"/>
      <c r="AM35" s="3265"/>
      <c r="AN35" s="3262"/>
      <c r="AO35" s="3262"/>
      <c r="AP35" s="3262"/>
      <c r="AQ35" s="3262"/>
      <c r="AR35" s="3262"/>
      <c r="AS35" s="3262"/>
      <c r="AT35" s="3262"/>
      <c r="AU35" s="3262"/>
      <c r="AV35" s="3262"/>
      <c r="AW35" s="3264"/>
      <c r="AX35" s="3265"/>
      <c r="AY35" s="3262"/>
      <c r="AZ35" s="3262"/>
      <c r="BA35" s="3262"/>
      <c r="BB35" s="3262"/>
      <c r="BC35" s="3262"/>
      <c r="BD35" s="3262"/>
      <c r="BE35" s="3262"/>
      <c r="BF35" s="3262"/>
      <c r="BG35" s="3262"/>
      <c r="BH35" s="3264"/>
      <c r="BI35" s="3265"/>
      <c r="BJ35" s="3267"/>
      <c r="BK35" s="3268"/>
      <c r="BL35" s="3264"/>
      <c r="BM35" s="3265"/>
      <c r="BN35" s="3269"/>
      <c r="BO35" s="3269"/>
      <c r="BP35" s="3269"/>
      <c r="BQ35" s="3269"/>
      <c r="BR35" s="3269"/>
      <c r="BS35" s="3269"/>
      <c r="BT35" s="3269"/>
      <c r="BU35" s="3269"/>
      <c r="BV35" s="3269"/>
      <c r="BW35" s="3269"/>
      <c r="BX35" s="3269"/>
      <c r="BY35" s="3969"/>
      <c r="BZ35" s="3970"/>
      <c r="CA35" s="3098"/>
    </row>
    <row r="36" spans="1:79" ht="3" customHeight="1">
      <c r="A36" s="3261"/>
      <c r="B36" s="3786"/>
      <c r="C36" s="3821"/>
      <c r="D36" s="3786"/>
      <c r="E36" s="3786"/>
      <c r="F36" s="3786"/>
      <c r="G36" s="3786"/>
      <c r="H36" s="3786"/>
      <c r="I36" s="3786"/>
      <c r="J36" s="3271"/>
      <c r="K36" s="5980" t="s">
        <v>38</v>
      </c>
      <c r="L36" s="5981" t="s">
        <v>2957</v>
      </c>
      <c r="M36" s="5982"/>
      <c r="N36" s="3272"/>
      <c r="O36" s="3786"/>
      <c r="P36" s="3786"/>
      <c r="Q36" s="3786"/>
      <c r="R36" s="3786"/>
      <c r="S36" s="3786"/>
      <c r="T36" s="3786"/>
      <c r="U36" s="3786"/>
      <c r="V36" s="3786"/>
      <c r="W36" s="3786"/>
      <c r="X36" s="3271"/>
      <c r="Y36" s="3272"/>
      <c r="Z36" s="3786"/>
      <c r="AA36" s="3786"/>
      <c r="AB36" s="3786"/>
      <c r="AC36" s="3786"/>
      <c r="AD36" s="3786"/>
      <c r="AE36" s="3786"/>
      <c r="AF36" s="3786"/>
      <c r="AG36" s="3786"/>
      <c r="AH36" s="3786"/>
      <c r="AI36" s="3956"/>
      <c r="AJ36" s="3098"/>
      <c r="AK36" s="3185"/>
      <c r="AL36" s="5978" t="s">
        <v>38</v>
      </c>
      <c r="AM36" s="3272"/>
      <c r="AN36" s="3786"/>
      <c r="AO36" s="3786"/>
      <c r="AP36" s="3786"/>
      <c r="AQ36" s="3786"/>
      <c r="AR36" s="3786"/>
      <c r="AS36" s="3786"/>
      <c r="AT36" s="3786"/>
      <c r="AU36" s="3786"/>
      <c r="AV36" s="3786"/>
      <c r="AW36" s="3271"/>
      <c r="AX36" s="3272"/>
      <c r="AY36" s="3786"/>
      <c r="AZ36" s="3786"/>
      <c r="BA36" s="3786"/>
      <c r="BB36" s="3786"/>
      <c r="BC36" s="3786"/>
      <c r="BD36" s="3786"/>
      <c r="BE36" s="3786"/>
      <c r="BF36" s="3786"/>
      <c r="BG36" s="3786"/>
      <c r="BH36" s="3271"/>
      <c r="BI36" s="3272"/>
      <c r="BJ36" s="3830"/>
      <c r="BK36" s="3831"/>
      <c r="BL36" s="3271"/>
      <c r="BM36" s="3272"/>
      <c r="BN36" s="3788"/>
      <c r="BO36" s="3788"/>
      <c r="BP36" s="3788"/>
      <c r="BQ36" s="3788"/>
      <c r="BR36" s="3788"/>
      <c r="BS36" s="3788"/>
      <c r="BT36" s="3788"/>
      <c r="BU36" s="3788"/>
      <c r="BV36" s="3788"/>
      <c r="BW36" s="3788"/>
      <c r="BX36" s="3788"/>
      <c r="BY36" s="3970"/>
      <c r="BZ36" s="3970"/>
      <c r="CA36" s="3098"/>
    </row>
    <row r="37" spans="1:79" ht="21.75" customHeight="1">
      <c r="A37" s="3261"/>
      <c r="B37" s="3786"/>
      <c r="C37" s="3820" t="s">
        <v>2960</v>
      </c>
      <c r="D37" s="5929" t="s">
        <v>2961</v>
      </c>
      <c r="E37" s="5930"/>
      <c r="F37" s="5930"/>
      <c r="G37" s="5930"/>
      <c r="H37" s="5930"/>
      <c r="I37" s="5930"/>
      <c r="J37" s="5931"/>
      <c r="K37" s="5937"/>
      <c r="L37" s="5976"/>
      <c r="M37" s="5975"/>
      <c r="N37" s="3272"/>
      <c r="O37" s="5932"/>
      <c r="P37" s="5933"/>
      <c r="Q37" s="5933"/>
      <c r="R37" s="5933"/>
      <c r="S37" s="5933"/>
      <c r="T37" s="5933"/>
      <c r="U37" s="5933"/>
      <c r="V37" s="5933"/>
      <c r="W37" s="5934"/>
      <c r="X37" s="3271"/>
      <c r="Y37" s="3272"/>
      <c r="Z37" s="5932"/>
      <c r="AA37" s="5933"/>
      <c r="AB37" s="5933"/>
      <c r="AC37" s="5933"/>
      <c r="AD37" s="5933"/>
      <c r="AE37" s="5933"/>
      <c r="AF37" s="5933"/>
      <c r="AG37" s="5933"/>
      <c r="AH37" s="5934"/>
      <c r="AI37" s="3956"/>
      <c r="AJ37" s="3098"/>
      <c r="AK37" s="3185"/>
      <c r="AL37" s="5954"/>
      <c r="AM37" s="3272"/>
      <c r="AN37" s="5932"/>
      <c r="AO37" s="5933"/>
      <c r="AP37" s="5933"/>
      <c r="AQ37" s="5933"/>
      <c r="AR37" s="5933"/>
      <c r="AS37" s="5933"/>
      <c r="AT37" s="5933"/>
      <c r="AU37" s="5933"/>
      <c r="AV37" s="5934"/>
      <c r="AW37" s="3271"/>
      <c r="AX37" s="3272"/>
      <c r="AY37" s="5932"/>
      <c r="AZ37" s="5933"/>
      <c r="BA37" s="5933"/>
      <c r="BB37" s="5933"/>
      <c r="BC37" s="5933"/>
      <c r="BD37" s="5933"/>
      <c r="BE37" s="5933"/>
      <c r="BF37" s="5933"/>
      <c r="BG37" s="5934"/>
      <c r="BH37" s="3271"/>
      <c r="BI37" s="3272"/>
      <c r="BJ37" s="5943" t="s">
        <v>48</v>
      </c>
      <c r="BK37" s="5934"/>
      <c r="BL37" s="3271"/>
      <c r="BM37" s="3272"/>
      <c r="BN37" s="5944"/>
      <c r="BO37" s="5933"/>
      <c r="BP37" s="5933"/>
      <c r="BQ37" s="5933"/>
      <c r="BR37" s="5933"/>
      <c r="BS37" s="5933"/>
      <c r="BT37" s="5933"/>
      <c r="BU37" s="5933"/>
      <c r="BV37" s="5933"/>
      <c r="BW37" s="5933"/>
      <c r="BX37" s="5934"/>
      <c r="BY37" s="3970"/>
      <c r="BZ37" s="3970"/>
      <c r="CA37" s="3098"/>
    </row>
    <row r="38" spans="1:79" ht="3" customHeight="1">
      <c r="A38" s="3261"/>
      <c r="B38" s="3786"/>
      <c r="C38" s="3821"/>
      <c r="D38" s="3786"/>
      <c r="E38" s="3786"/>
      <c r="F38" s="3786"/>
      <c r="G38" s="3786"/>
      <c r="H38" s="3786"/>
      <c r="I38" s="3786"/>
      <c r="J38" s="3271"/>
      <c r="K38" s="5958"/>
      <c r="L38" s="5976"/>
      <c r="M38" s="5975"/>
      <c r="N38" s="3272"/>
      <c r="O38" s="3786"/>
      <c r="P38" s="3786"/>
      <c r="Q38" s="3786"/>
      <c r="R38" s="3786"/>
      <c r="S38" s="3786"/>
      <c r="T38" s="3786"/>
      <c r="U38" s="3786"/>
      <c r="V38" s="3786"/>
      <c r="W38" s="3786"/>
      <c r="X38" s="3271"/>
      <c r="Y38" s="3272"/>
      <c r="Z38" s="3786"/>
      <c r="AA38" s="3786"/>
      <c r="AB38" s="3786"/>
      <c r="AC38" s="3786"/>
      <c r="AD38" s="3786"/>
      <c r="AE38" s="3786"/>
      <c r="AF38" s="3786"/>
      <c r="AG38" s="3786"/>
      <c r="AH38" s="3786"/>
      <c r="AI38" s="3956"/>
      <c r="AJ38" s="3098"/>
      <c r="AK38" s="3185"/>
      <c r="AL38" s="5964"/>
      <c r="AM38" s="3272"/>
      <c r="AN38" s="3786"/>
      <c r="AO38" s="3786"/>
      <c r="AP38" s="3786"/>
      <c r="AQ38" s="3786"/>
      <c r="AR38" s="3786"/>
      <c r="AS38" s="3786"/>
      <c r="AT38" s="3786"/>
      <c r="AU38" s="3786"/>
      <c r="AV38" s="3786"/>
      <c r="AW38" s="3271"/>
      <c r="AX38" s="3272"/>
      <c r="AY38" s="3786"/>
      <c r="AZ38" s="3786"/>
      <c r="BA38" s="3786"/>
      <c r="BB38" s="3786"/>
      <c r="BC38" s="3786"/>
      <c r="BD38" s="3786"/>
      <c r="BE38" s="3786"/>
      <c r="BF38" s="3786"/>
      <c r="BG38" s="3786"/>
      <c r="BH38" s="3271"/>
      <c r="BI38" s="3272"/>
      <c r="BJ38" s="3830"/>
      <c r="BK38" s="3831"/>
      <c r="BL38" s="3271"/>
      <c r="BM38" s="3272"/>
      <c r="BN38" s="3788"/>
      <c r="BO38" s="3788"/>
      <c r="BP38" s="3788"/>
      <c r="BQ38" s="3788"/>
      <c r="BR38" s="3788"/>
      <c r="BS38" s="3788"/>
      <c r="BT38" s="3788"/>
      <c r="BU38" s="3788"/>
      <c r="BV38" s="3788"/>
      <c r="BW38" s="3788"/>
      <c r="BX38" s="3788"/>
      <c r="BY38" s="3969"/>
      <c r="BZ38" s="3970"/>
      <c r="CA38" s="3098"/>
    </row>
    <row r="39" spans="1:79" ht="3" customHeight="1">
      <c r="A39" s="3247"/>
      <c r="B39" s="3273"/>
      <c r="C39" s="3274"/>
      <c r="D39" s="3275"/>
      <c r="E39" s="3273"/>
      <c r="F39" s="3273"/>
      <c r="G39" s="3273"/>
      <c r="H39" s="3273"/>
      <c r="I39" s="3273"/>
      <c r="J39" s="3276"/>
      <c r="K39" s="5977" t="s">
        <v>39</v>
      </c>
      <c r="L39" s="5965" t="s">
        <v>2957</v>
      </c>
      <c r="M39" s="5975"/>
      <c r="N39" s="3277"/>
      <c r="O39" s="5951"/>
      <c r="P39" s="5952"/>
      <c r="Q39" s="5952"/>
      <c r="R39" s="5952"/>
      <c r="S39" s="5951"/>
      <c r="T39" s="5952"/>
      <c r="U39" s="5952"/>
      <c r="V39" s="5952"/>
      <c r="W39" s="5952"/>
      <c r="X39" s="3691"/>
      <c r="Y39" s="3690"/>
      <c r="Z39" s="5951"/>
      <c r="AA39" s="5952"/>
      <c r="AB39" s="5952"/>
      <c r="AC39" s="5952"/>
      <c r="AD39" s="5951"/>
      <c r="AE39" s="5952"/>
      <c r="AF39" s="5952"/>
      <c r="AG39" s="5952"/>
      <c r="AH39" s="5952"/>
      <c r="AI39" s="3278"/>
      <c r="AJ39" s="3136"/>
      <c r="AK39" s="3692"/>
      <c r="AL39" s="5979" t="s">
        <v>39</v>
      </c>
      <c r="AM39" s="3277"/>
      <c r="AN39" s="5956"/>
      <c r="AO39" s="5957"/>
      <c r="AP39" s="5957"/>
      <c r="AQ39" s="5957"/>
      <c r="AR39" s="5956"/>
      <c r="AS39" s="5957"/>
      <c r="AT39" s="5957"/>
      <c r="AU39" s="5957"/>
      <c r="AV39" s="5957"/>
      <c r="AW39" s="3691"/>
      <c r="AX39" s="3690"/>
      <c r="AY39" s="5956"/>
      <c r="AZ39" s="5957"/>
      <c r="BA39" s="5957"/>
      <c r="BB39" s="5957"/>
      <c r="BC39" s="5956"/>
      <c r="BD39" s="5957"/>
      <c r="BE39" s="5957"/>
      <c r="BF39" s="5957"/>
      <c r="BG39" s="5957"/>
      <c r="BH39" s="3691"/>
      <c r="BI39" s="3690"/>
      <c r="BJ39" s="3279"/>
      <c r="BK39" s="3279"/>
      <c r="BL39" s="3691"/>
      <c r="BM39" s="3690"/>
      <c r="BN39" s="3280"/>
      <c r="BO39" s="3280"/>
      <c r="BP39" s="3280"/>
      <c r="BQ39" s="3280"/>
      <c r="BR39" s="3280"/>
      <c r="BS39" s="3280"/>
      <c r="BT39" s="3280"/>
      <c r="BU39" s="3280"/>
      <c r="BV39" s="3280"/>
      <c r="BW39" s="3280"/>
      <c r="BX39" s="3280"/>
      <c r="BY39" s="3968"/>
      <c r="BZ39" s="3968"/>
      <c r="CA39" s="3143"/>
    </row>
    <row r="40" spans="1:79" ht="21.75" customHeight="1">
      <c r="A40" s="3256"/>
      <c r="B40" s="3809"/>
      <c r="C40" s="3820" t="s">
        <v>2962</v>
      </c>
      <c r="D40" s="5929" t="s">
        <v>2963</v>
      </c>
      <c r="E40" s="5930"/>
      <c r="F40" s="5930"/>
      <c r="G40" s="5930"/>
      <c r="H40" s="5930"/>
      <c r="I40" s="5930"/>
      <c r="J40" s="5931"/>
      <c r="K40" s="5937"/>
      <c r="L40" s="5976"/>
      <c r="M40" s="5975"/>
      <c r="N40" s="3257"/>
      <c r="O40" s="5932"/>
      <c r="P40" s="5933"/>
      <c r="Q40" s="5933"/>
      <c r="R40" s="5933"/>
      <c r="S40" s="5933"/>
      <c r="T40" s="5933"/>
      <c r="U40" s="5933"/>
      <c r="V40" s="5933"/>
      <c r="W40" s="5934"/>
      <c r="X40" s="3258"/>
      <c r="Y40" s="3257"/>
      <c r="Z40" s="5932"/>
      <c r="AA40" s="5933"/>
      <c r="AB40" s="5933"/>
      <c r="AC40" s="5933"/>
      <c r="AD40" s="5933"/>
      <c r="AE40" s="5933"/>
      <c r="AF40" s="5933"/>
      <c r="AG40" s="5933"/>
      <c r="AH40" s="5934"/>
      <c r="AI40" s="3957"/>
      <c r="AJ40" s="3259"/>
      <c r="AK40" s="3260"/>
      <c r="AL40" s="5954"/>
      <c r="AM40" s="3257"/>
      <c r="AN40" s="5932"/>
      <c r="AO40" s="5933"/>
      <c r="AP40" s="5933"/>
      <c r="AQ40" s="5933"/>
      <c r="AR40" s="5933"/>
      <c r="AS40" s="5933"/>
      <c r="AT40" s="5933"/>
      <c r="AU40" s="5933"/>
      <c r="AV40" s="5934"/>
      <c r="AW40" s="3258"/>
      <c r="AX40" s="3257"/>
      <c r="AY40" s="5932"/>
      <c r="AZ40" s="5933"/>
      <c r="BA40" s="5933"/>
      <c r="BB40" s="5933"/>
      <c r="BC40" s="5933"/>
      <c r="BD40" s="5933"/>
      <c r="BE40" s="5933"/>
      <c r="BF40" s="5933"/>
      <c r="BG40" s="5934"/>
      <c r="BH40" s="3258"/>
      <c r="BI40" s="3257"/>
      <c r="BJ40" s="5943" t="s">
        <v>48</v>
      </c>
      <c r="BK40" s="5934"/>
      <c r="BL40" s="3258"/>
      <c r="BM40" s="3257"/>
      <c r="BN40" s="5944"/>
      <c r="BO40" s="5933"/>
      <c r="BP40" s="5933"/>
      <c r="BQ40" s="5933"/>
      <c r="BR40" s="5933"/>
      <c r="BS40" s="5933"/>
      <c r="BT40" s="5933"/>
      <c r="BU40" s="5933"/>
      <c r="BV40" s="5933"/>
      <c r="BW40" s="5933"/>
      <c r="BX40" s="5934"/>
      <c r="BY40" s="3963"/>
      <c r="BZ40" s="3968"/>
      <c r="CA40" s="3143"/>
    </row>
    <row r="41" spans="1:79" ht="3" customHeight="1">
      <c r="A41" s="3261"/>
      <c r="B41" s="3262"/>
      <c r="C41" s="3263"/>
      <c r="D41" s="3262"/>
      <c r="E41" s="3262"/>
      <c r="F41" s="3262"/>
      <c r="G41" s="3262"/>
      <c r="H41" s="3262"/>
      <c r="I41" s="3262"/>
      <c r="J41" s="3264"/>
      <c r="K41" s="5958"/>
      <c r="L41" s="5976"/>
      <c r="M41" s="5975"/>
      <c r="N41" s="3265"/>
      <c r="O41" s="3262"/>
      <c r="P41" s="3262"/>
      <c r="Q41" s="3262"/>
      <c r="R41" s="3262"/>
      <c r="S41" s="3262"/>
      <c r="T41" s="3262"/>
      <c r="U41" s="3262"/>
      <c r="V41" s="3262"/>
      <c r="W41" s="3262"/>
      <c r="X41" s="3264"/>
      <c r="Y41" s="3265"/>
      <c r="Z41" s="3262"/>
      <c r="AA41" s="3262"/>
      <c r="AB41" s="3262"/>
      <c r="AC41" s="3262"/>
      <c r="AD41" s="3262"/>
      <c r="AE41" s="3262"/>
      <c r="AF41" s="3262"/>
      <c r="AG41" s="3262"/>
      <c r="AH41" s="3262"/>
      <c r="AI41" s="3266"/>
      <c r="AJ41" s="3098"/>
      <c r="AK41" s="3185"/>
      <c r="AL41" s="5964"/>
      <c r="AM41" s="3265"/>
      <c r="AN41" s="3262"/>
      <c r="AO41" s="3262"/>
      <c r="AP41" s="3262"/>
      <c r="AQ41" s="3262"/>
      <c r="AR41" s="3262"/>
      <c r="AS41" s="3262"/>
      <c r="AT41" s="3262"/>
      <c r="AU41" s="3262"/>
      <c r="AV41" s="3262"/>
      <c r="AW41" s="3264"/>
      <c r="AX41" s="3265"/>
      <c r="AY41" s="3262"/>
      <c r="AZ41" s="3262"/>
      <c r="BA41" s="3262"/>
      <c r="BB41" s="3262"/>
      <c r="BC41" s="3262"/>
      <c r="BD41" s="3262"/>
      <c r="BE41" s="3262"/>
      <c r="BF41" s="3262"/>
      <c r="BG41" s="3262"/>
      <c r="BH41" s="3264"/>
      <c r="BI41" s="3265"/>
      <c r="BJ41" s="3267"/>
      <c r="BK41" s="3268"/>
      <c r="BL41" s="3264"/>
      <c r="BM41" s="3265"/>
      <c r="BN41" s="3269"/>
      <c r="BO41" s="3269"/>
      <c r="BP41" s="3269"/>
      <c r="BQ41" s="3269"/>
      <c r="BR41" s="3269"/>
      <c r="BS41" s="3269"/>
      <c r="BT41" s="3269"/>
      <c r="BU41" s="3269"/>
      <c r="BV41" s="3269"/>
      <c r="BW41" s="3269"/>
      <c r="BX41" s="3269"/>
      <c r="BY41" s="3969"/>
      <c r="BZ41" s="3970"/>
      <c r="CA41" s="3098"/>
    </row>
    <row r="42" spans="1:79" ht="3" customHeight="1">
      <c r="A42" s="3247"/>
      <c r="B42" s="3273"/>
      <c r="C42" s="3274"/>
      <c r="D42" s="3275"/>
      <c r="E42" s="3273"/>
      <c r="F42" s="3273"/>
      <c r="G42" s="3273"/>
      <c r="H42" s="3273"/>
      <c r="I42" s="3273"/>
      <c r="J42" s="3276"/>
      <c r="K42" s="5977" t="s">
        <v>40</v>
      </c>
      <c r="L42" s="5965" t="s">
        <v>2957</v>
      </c>
      <c r="M42" s="5975"/>
      <c r="N42" s="3277"/>
      <c r="O42" s="5951"/>
      <c r="P42" s="5952"/>
      <c r="Q42" s="5952"/>
      <c r="R42" s="5952"/>
      <c r="S42" s="5951"/>
      <c r="T42" s="5952"/>
      <c r="U42" s="5952"/>
      <c r="V42" s="5952"/>
      <c r="W42" s="5952"/>
      <c r="X42" s="3691"/>
      <c r="Y42" s="3690"/>
      <c r="Z42" s="5951"/>
      <c r="AA42" s="5952"/>
      <c r="AB42" s="5952"/>
      <c r="AC42" s="5952"/>
      <c r="AD42" s="5951"/>
      <c r="AE42" s="5952"/>
      <c r="AF42" s="5952"/>
      <c r="AG42" s="5952"/>
      <c r="AH42" s="5952"/>
      <c r="AI42" s="3278"/>
      <c r="AJ42" s="3136"/>
      <c r="AK42" s="3254"/>
      <c r="AL42" s="5978" t="s">
        <v>40</v>
      </c>
      <c r="AM42" s="3277"/>
      <c r="AN42" s="5956"/>
      <c r="AO42" s="5957"/>
      <c r="AP42" s="5957"/>
      <c r="AQ42" s="5957"/>
      <c r="AR42" s="5956"/>
      <c r="AS42" s="5957"/>
      <c r="AT42" s="5957"/>
      <c r="AU42" s="5957"/>
      <c r="AV42" s="5957"/>
      <c r="AW42" s="3691"/>
      <c r="AX42" s="3690"/>
      <c r="AY42" s="5956"/>
      <c r="AZ42" s="5957"/>
      <c r="BA42" s="5957"/>
      <c r="BB42" s="5957"/>
      <c r="BC42" s="5956"/>
      <c r="BD42" s="5957"/>
      <c r="BE42" s="5957"/>
      <c r="BF42" s="5957"/>
      <c r="BG42" s="5957"/>
      <c r="BH42" s="3691"/>
      <c r="BI42" s="3690"/>
      <c r="BJ42" s="3279"/>
      <c r="BK42" s="3279"/>
      <c r="BL42" s="3691"/>
      <c r="BM42" s="3690"/>
      <c r="BN42" s="3280"/>
      <c r="BO42" s="3280"/>
      <c r="BP42" s="3280"/>
      <c r="BQ42" s="3280"/>
      <c r="BR42" s="3280"/>
      <c r="BS42" s="3280"/>
      <c r="BT42" s="3280"/>
      <c r="BU42" s="3280"/>
      <c r="BV42" s="3280"/>
      <c r="BW42" s="3280"/>
      <c r="BX42" s="3280"/>
      <c r="BY42" s="3968"/>
      <c r="BZ42" s="3968"/>
      <c r="CA42" s="3143"/>
    </row>
    <row r="43" spans="1:79" ht="21.75" customHeight="1">
      <c r="A43" s="3256"/>
      <c r="B43" s="3809"/>
      <c r="C43" s="3820" t="s">
        <v>2964</v>
      </c>
      <c r="D43" s="5929" t="s">
        <v>2965</v>
      </c>
      <c r="E43" s="5930"/>
      <c r="F43" s="5930"/>
      <c r="G43" s="5930"/>
      <c r="H43" s="5930"/>
      <c r="I43" s="5930"/>
      <c r="J43" s="5931"/>
      <c r="K43" s="5937"/>
      <c r="L43" s="5976"/>
      <c r="M43" s="5975"/>
      <c r="N43" s="3257"/>
      <c r="O43" s="5932"/>
      <c r="P43" s="5933"/>
      <c r="Q43" s="5933"/>
      <c r="R43" s="5933"/>
      <c r="S43" s="5933"/>
      <c r="T43" s="5933"/>
      <c r="U43" s="5933"/>
      <c r="V43" s="5933"/>
      <c r="W43" s="5934"/>
      <c r="X43" s="3258"/>
      <c r="Y43" s="3257"/>
      <c r="Z43" s="5932"/>
      <c r="AA43" s="5933"/>
      <c r="AB43" s="5933"/>
      <c r="AC43" s="5933"/>
      <c r="AD43" s="5933"/>
      <c r="AE43" s="5933"/>
      <c r="AF43" s="5933"/>
      <c r="AG43" s="5933"/>
      <c r="AH43" s="5934"/>
      <c r="AI43" s="3957"/>
      <c r="AJ43" s="3259"/>
      <c r="AK43" s="3260"/>
      <c r="AL43" s="5954"/>
      <c r="AM43" s="3257"/>
      <c r="AN43" s="5932"/>
      <c r="AO43" s="5933"/>
      <c r="AP43" s="5933"/>
      <c r="AQ43" s="5933"/>
      <c r="AR43" s="5933"/>
      <c r="AS43" s="5933"/>
      <c r="AT43" s="5933"/>
      <c r="AU43" s="5933"/>
      <c r="AV43" s="5934"/>
      <c r="AW43" s="3258"/>
      <c r="AX43" s="3257"/>
      <c r="AY43" s="5932"/>
      <c r="AZ43" s="5933"/>
      <c r="BA43" s="5933"/>
      <c r="BB43" s="5933"/>
      <c r="BC43" s="5933"/>
      <c r="BD43" s="5933"/>
      <c r="BE43" s="5933"/>
      <c r="BF43" s="5933"/>
      <c r="BG43" s="5934"/>
      <c r="BH43" s="3258"/>
      <c r="BI43" s="3257"/>
      <c r="BJ43" s="5943" t="s">
        <v>48</v>
      </c>
      <c r="BK43" s="5934"/>
      <c r="BL43" s="3258"/>
      <c r="BM43" s="3257"/>
      <c r="BN43" s="5944"/>
      <c r="BO43" s="5933"/>
      <c r="BP43" s="5933"/>
      <c r="BQ43" s="5933"/>
      <c r="BR43" s="5933"/>
      <c r="BS43" s="5933"/>
      <c r="BT43" s="5933"/>
      <c r="BU43" s="5933"/>
      <c r="BV43" s="5933"/>
      <c r="BW43" s="5933"/>
      <c r="BX43" s="5934"/>
      <c r="BY43" s="3963"/>
      <c r="BZ43" s="3968"/>
      <c r="CA43" s="3143"/>
    </row>
    <row r="44" spans="1:79" ht="3" customHeight="1">
      <c r="A44" s="3261"/>
      <c r="B44" s="3262"/>
      <c r="C44" s="3263"/>
      <c r="D44" s="3262"/>
      <c r="E44" s="3262"/>
      <c r="F44" s="3262"/>
      <c r="G44" s="3262"/>
      <c r="H44" s="3262"/>
      <c r="I44" s="3262"/>
      <c r="J44" s="3264"/>
      <c r="K44" s="5958"/>
      <c r="L44" s="5976"/>
      <c r="M44" s="5975"/>
      <c r="N44" s="3265"/>
      <c r="O44" s="3262"/>
      <c r="P44" s="3262"/>
      <c r="Q44" s="3262"/>
      <c r="R44" s="3262"/>
      <c r="S44" s="3262"/>
      <c r="T44" s="3262"/>
      <c r="U44" s="3262"/>
      <c r="V44" s="3262"/>
      <c r="W44" s="3262"/>
      <c r="X44" s="3264"/>
      <c r="Y44" s="3265"/>
      <c r="Z44" s="3262"/>
      <c r="AA44" s="3262"/>
      <c r="AB44" s="3262"/>
      <c r="AC44" s="3262"/>
      <c r="AD44" s="3262"/>
      <c r="AE44" s="3262"/>
      <c r="AF44" s="3262"/>
      <c r="AG44" s="3262"/>
      <c r="AH44" s="3262"/>
      <c r="AI44" s="3266"/>
      <c r="AJ44" s="3098"/>
      <c r="AK44" s="3185"/>
      <c r="AL44" s="5964"/>
      <c r="AM44" s="3265"/>
      <c r="AN44" s="3262"/>
      <c r="AO44" s="3262"/>
      <c r="AP44" s="3262"/>
      <c r="AQ44" s="3262"/>
      <c r="AR44" s="3262"/>
      <c r="AS44" s="3262"/>
      <c r="AT44" s="3262"/>
      <c r="AU44" s="3262"/>
      <c r="AV44" s="3262"/>
      <c r="AW44" s="3264"/>
      <c r="AX44" s="3265"/>
      <c r="AY44" s="3262"/>
      <c r="AZ44" s="3262"/>
      <c r="BA44" s="3262"/>
      <c r="BB44" s="3262"/>
      <c r="BC44" s="3262"/>
      <c r="BD44" s="3262"/>
      <c r="BE44" s="3262"/>
      <c r="BF44" s="3262"/>
      <c r="BG44" s="3262"/>
      <c r="BH44" s="3264"/>
      <c r="BI44" s="3265"/>
      <c r="BJ44" s="3267"/>
      <c r="BK44" s="3268"/>
      <c r="BL44" s="3264"/>
      <c r="BM44" s="3265"/>
      <c r="BN44" s="3269"/>
      <c r="BO44" s="3269"/>
      <c r="BP44" s="3269"/>
      <c r="BQ44" s="3269"/>
      <c r="BR44" s="3269"/>
      <c r="BS44" s="3269"/>
      <c r="BT44" s="3269"/>
      <c r="BU44" s="3269"/>
      <c r="BV44" s="3269"/>
      <c r="BW44" s="3269"/>
      <c r="BX44" s="3269"/>
      <c r="BY44" s="3969"/>
      <c r="BZ44" s="3970"/>
      <c r="CA44" s="3098"/>
    </row>
    <row r="45" spans="1:79" ht="3" customHeight="1">
      <c r="A45" s="3247"/>
      <c r="B45" s="3273"/>
      <c r="C45" s="3274"/>
      <c r="D45" s="3275"/>
      <c r="E45" s="3273"/>
      <c r="F45" s="3273"/>
      <c r="G45" s="3273"/>
      <c r="H45" s="3273"/>
      <c r="I45" s="3273"/>
      <c r="J45" s="3276"/>
      <c r="K45" s="5977" t="s">
        <v>41</v>
      </c>
      <c r="L45" s="5965" t="s">
        <v>2966</v>
      </c>
      <c r="M45" s="5975"/>
      <c r="N45" s="3277"/>
      <c r="O45" s="5951"/>
      <c r="P45" s="5952"/>
      <c r="Q45" s="5952"/>
      <c r="R45" s="5952"/>
      <c r="S45" s="5951"/>
      <c r="T45" s="5952"/>
      <c r="U45" s="5952"/>
      <c r="V45" s="5952"/>
      <c r="W45" s="5952"/>
      <c r="X45" s="3691"/>
      <c r="Y45" s="3690"/>
      <c r="Z45" s="5951"/>
      <c r="AA45" s="5952"/>
      <c r="AB45" s="5952"/>
      <c r="AC45" s="5952"/>
      <c r="AD45" s="5951"/>
      <c r="AE45" s="5952"/>
      <c r="AF45" s="5952"/>
      <c r="AG45" s="5952"/>
      <c r="AH45" s="5952"/>
      <c r="AI45" s="3278"/>
      <c r="AJ45" s="3136"/>
      <c r="AK45" s="3254"/>
      <c r="AL45" s="5978" t="s">
        <v>41</v>
      </c>
      <c r="AM45" s="3277"/>
      <c r="AN45" s="5956"/>
      <c r="AO45" s="5957"/>
      <c r="AP45" s="5957"/>
      <c r="AQ45" s="5957"/>
      <c r="AR45" s="5956"/>
      <c r="AS45" s="5957"/>
      <c r="AT45" s="5957"/>
      <c r="AU45" s="5957"/>
      <c r="AV45" s="5957"/>
      <c r="AW45" s="3691"/>
      <c r="AX45" s="3690"/>
      <c r="AY45" s="5956"/>
      <c r="AZ45" s="5957"/>
      <c r="BA45" s="5957"/>
      <c r="BB45" s="5957"/>
      <c r="BC45" s="5956"/>
      <c r="BD45" s="5957"/>
      <c r="BE45" s="5957"/>
      <c r="BF45" s="5957"/>
      <c r="BG45" s="5957"/>
      <c r="BH45" s="3691"/>
      <c r="BI45" s="3690"/>
      <c r="BJ45" s="3279"/>
      <c r="BK45" s="3279"/>
      <c r="BL45" s="3691"/>
      <c r="BM45" s="3690"/>
      <c r="BN45" s="3280"/>
      <c r="BO45" s="3280"/>
      <c r="BP45" s="3280"/>
      <c r="BQ45" s="3280"/>
      <c r="BR45" s="3280"/>
      <c r="BS45" s="3280"/>
      <c r="BT45" s="3280"/>
      <c r="BU45" s="3280"/>
      <c r="BV45" s="3280"/>
      <c r="BW45" s="3280"/>
      <c r="BX45" s="3280"/>
      <c r="BY45" s="3968"/>
      <c r="BZ45" s="3968"/>
      <c r="CA45" s="3143"/>
    </row>
    <row r="46" spans="1:79" ht="21.75" customHeight="1">
      <c r="A46" s="3256"/>
      <c r="B46" s="3809"/>
      <c r="C46" s="3820" t="s">
        <v>2967</v>
      </c>
      <c r="D46" s="5929" t="s">
        <v>2968</v>
      </c>
      <c r="E46" s="5930"/>
      <c r="F46" s="5930"/>
      <c r="G46" s="5930"/>
      <c r="H46" s="5930"/>
      <c r="I46" s="5930"/>
      <c r="J46" s="5931"/>
      <c r="K46" s="5937"/>
      <c r="L46" s="5976"/>
      <c r="M46" s="5975"/>
      <c r="N46" s="3257"/>
      <c r="O46" s="5932"/>
      <c r="P46" s="5933"/>
      <c r="Q46" s="5933"/>
      <c r="R46" s="5933"/>
      <c r="S46" s="5933"/>
      <c r="T46" s="5933"/>
      <c r="U46" s="5933"/>
      <c r="V46" s="5933"/>
      <c r="W46" s="5934"/>
      <c r="X46" s="3258"/>
      <c r="Y46" s="3257"/>
      <c r="Z46" s="5932"/>
      <c r="AA46" s="5933"/>
      <c r="AB46" s="5933"/>
      <c r="AC46" s="5933"/>
      <c r="AD46" s="5933"/>
      <c r="AE46" s="5933"/>
      <c r="AF46" s="5933"/>
      <c r="AG46" s="5933"/>
      <c r="AH46" s="5934"/>
      <c r="AI46" s="3957"/>
      <c r="AJ46" s="3259"/>
      <c r="AK46" s="3281"/>
      <c r="AL46" s="5954"/>
      <c r="AM46" s="3257"/>
      <c r="AN46" s="5932"/>
      <c r="AO46" s="5933"/>
      <c r="AP46" s="5933"/>
      <c r="AQ46" s="5933"/>
      <c r="AR46" s="5933"/>
      <c r="AS46" s="5933"/>
      <c r="AT46" s="5933"/>
      <c r="AU46" s="5933"/>
      <c r="AV46" s="5934"/>
      <c r="AW46" s="3258"/>
      <c r="AX46" s="3257"/>
      <c r="AY46" s="5932"/>
      <c r="AZ46" s="5933"/>
      <c r="BA46" s="5933"/>
      <c r="BB46" s="5933"/>
      <c r="BC46" s="5933"/>
      <c r="BD46" s="5933"/>
      <c r="BE46" s="5933"/>
      <c r="BF46" s="5933"/>
      <c r="BG46" s="5934"/>
      <c r="BH46" s="3258"/>
      <c r="BI46" s="3257"/>
      <c r="BJ46" s="5943">
        <v>34</v>
      </c>
      <c r="BK46" s="5934"/>
      <c r="BL46" s="3258"/>
      <c r="BM46" s="3257"/>
      <c r="BN46" s="5944"/>
      <c r="BO46" s="5933"/>
      <c r="BP46" s="5933"/>
      <c r="BQ46" s="5933"/>
      <c r="BR46" s="5933"/>
      <c r="BS46" s="5933"/>
      <c r="BT46" s="5933"/>
      <c r="BU46" s="5933"/>
      <c r="BV46" s="5933"/>
      <c r="BW46" s="5933"/>
      <c r="BX46" s="5934"/>
      <c r="BY46" s="3963"/>
      <c r="BZ46" s="3968"/>
      <c r="CA46" s="3143"/>
    </row>
    <row r="47" spans="1:79" ht="3" customHeight="1">
      <c r="A47" s="3261"/>
      <c r="B47" s="3262"/>
      <c r="C47" s="3263"/>
      <c r="D47" s="3262"/>
      <c r="E47" s="3262"/>
      <c r="F47" s="3262"/>
      <c r="G47" s="3262"/>
      <c r="H47" s="3262"/>
      <c r="I47" s="3262"/>
      <c r="J47" s="3264"/>
      <c r="K47" s="5958"/>
      <c r="L47" s="5976"/>
      <c r="M47" s="5975"/>
      <c r="N47" s="3265"/>
      <c r="O47" s="3262"/>
      <c r="P47" s="3262"/>
      <c r="Q47" s="3262"/>
      <c r="R47" s="3262"/>
      <c r="S47" s="3262"/>
      <c r="T47" s="3262"/>
      <c r="U47" s="3262"/>
      <c r="V47" s="3262"/>
      <c r="W47" s="3262"/>
      <c r="X47" s="3264"/>
      <c r="Y47" s="3265"/>
      <c r="Z47" s="3262"/>
      <c r="AA47" s="3262"/>
      <c r="AB47" s="3262"/>
      <c r="AC47" s="3262"/>
      <c r="AD47" s="3262"/>
      <c r="AE47" s="3262"/>
      <c r="AF47" s="3262"/>
      <c r="AG47" s="3262"/>
      <c r="AH47" s="3262"/>
      <c r="AI47" s="3266"/>
      <c r="AJ47" s="3098"/>
      <c r="AK47" s="3185"/>
      <c r="AL47" s="5964"/>
      <c r="AM47" s="3265"/>
      <c r="AN47" s="3262"/>
      <c r="AO47" s="3262"/>
      <c r="AP47" s="3262"/>
      <c r="AQ47" s="3262"/>
      <c r="AR47" s="3262"/>
      <c r="AS47" s="3262"/>
      <c r="AT47" s="3262"/>
      <c r="AU47" s="3262"/>
      <c r="AV47" s="3262"/>
      <c r="AW47" s="3264"/>
      <c r="AX47" s="3265"/>
      <c r="AY47" s="3262"/>
      <c r="AZ47" s="3262"/>
      <c r="BA47" s="3262"/>
      <c r="BB47" s="3262"/>
      <c r="BC47" s="3262"/>
      <c r="BD47" s="3262"/>
      <c r="BE47" s="3262"/>
      <c r="BF47" s="3262"/>
      <c r="BG47" s="3262"/>
      <c r="BH47" s="3264"/>
      <c r="BI47" s="3265"/>
      <c r="BJ47" s="3268"/>
      <c r="BK47" s="3268"/>
      <c r="BL47" s="3264"/>
      <c r="BM47" s="3265"/>
      <c r="BN47" s="3269"/>
      <c r="BO47" s="3269"/>
      <c r="BP47" s="3269"/>
      <c r="BQ47" s="3269"/>
      <c r="BR47" s="3269"/>
      <c r="BS47" s="3269"/>
      <c r="BT47" s="3269"/>
      <c r="BU47" s="3269"/>
      <c r="BV47" s="3269"/>
      <c r="BW47" s="3269"/>
      <c r="BX47" s="3269"/>
      <c r="BY47" s="3969"/>
      <c r="BZ47" s="3970"/>
      <c r="CA47" s="3098"/>
    </row>
    <row r="48" spans="1:79" ht="3" customHeight="1">
      <c r="A48" s="3247"/>
      <c r="B48" s="3273"/>
      <c r="C48" s="3274"/>
      <c r="D48" s="3275"/>
      <c r="E48" s="3273"/>
      <c r="F48" s="3273"/>
      <c r="G48" s="3273"/>
      <c r="H48" s="3273"/>
      <c r="I48" s="3273"/>
      <c r="J48" s="3276"/>
      <c r="K48" s="5977" t="s">
        <v>69</v>
      </c>
      <c r="L48" s="5965" t="s">
        <v>2957</v>
      </c>
      <c r="M48" s="5975"/>
      <c r="N48" s="3277"/>
      <c r="O48" s="5951"/>
      <c r="P48" s="5952"/>
      <c r="Q48" s="5952"/>
      <c r="R48" s="5952"/>
      <c r="S48" s="5951"/>
      <c r="T48" s="5952"/>
      <c r="U48" s="5952"/>
      <c r="V48" s="5952"/>
      <c r="W48" s="5952"/>
      <c r="X48" s="3691"/>
      <c r="Y48" s="3690"/>
      <c r="Z48" s="5951"/>
      <c r="AA48" s="5952"/>
      <c r="AB48" s="5952"/>
      <c r="AC48" s="5952"/>
      <c r="AD48" s="5951"/>
      <c r="AE48" s="5952"/>
      <c r="AF48" s="5952"/>
      <c r="AG48" s="5952"/>
      <c r="AH48" s="5952"/>
      <c r="AI48" s="3278"/>
      <c r="AJ48" s="3136"/>
      <c r="AK48" s="3254"/>
      <c r="AL48" s="5978" t="s">
        <v>69</v>
      </c>
      <c r="AM48" s="3277"/>
      <c r="AN48" s="5956"/>
      <c r="AO48" s="5957"/>
      <c r="AP48" s="5957"/>
      <c r="AQ48" s="5957"/>
      <c r="AR48" s="5956"/>
      <c r="AS48" s="5957"/>
      <c r="AT48" s="5957"/>
      <c r="AU48" s="5957"/>
      <c r="AV48" s="5957"/>
      <c r="AW48" s="3691"/>
      <c r="AX48" s="3690"/>
      <c r="AY48" s="5956"/>
      <c r="AZ48" s="5957"/>
      <c r="BA48" s="5957"/>
      <c r="BB48" s="5957"/>
      <c r="BC48" s="5956"/>
      <c r="BD48" s="5957"/>
      <c r="BE48" s="5957"/>
      <c r="BF48" s="5957"/>
      <c r="BG48" s="5957"/>
      <c r="BH48" s="3691"/>
      <c r="BI48" s="3690"/>
      <c r="BJ48" s="3279"/>
      <c r="BK48" s="3279"/>
      <c r="BL48" s="3691"/>
      <c r="BM48" s="3690"/>
      <c r="BN48" s="3280"/>
      <c r="BO48" s="3280"/>
      <c r="BP48" s="3280"/>
      <c r="BQ48" s="3280"/>
      <c r="BR48" s="3280"/>
      <c r="BS48" s="3280"/>
      <c r="BT48" s="3280"/>
      <c r="BU48" s="3280"/>
      <c r="BV48" s="3280"/>
      <c r="BW48" s="3280"/>
      <c r="BX48" s="3280"/>
      <c r="BY48" s="3968"/>
      <c r="BZ48" s="3968"/>
      <c r="CA48" s="3143"/>
    </row>
    <row r="49" spans="1:79" ht="21.75" customHeight="1">
      <c r="A49" s="3256"/>
      <c r="B49" s="3809"/>
      <c r="C49" s="3820" t="s">
        <v>2969</v>
      </c>
      <c r="D49" s="5929" t="s">
        <v>2970</v>
      </c>
      <c r="E49" s="5930"/>
      <c r="F49" s="5930"/>
      <c r="G49" s="5930"/>
      <c r="H49" s="5930"/>
      <c r="I49" s="5930"/>
      <c r="J49" s="5931"/>
      <c r="K49" s="5937"/>
      <c r="L49" s="5976"/>
      <c r="M49" s="5975"/>
      <c r="N49" s="3257"/>
      <c r="O49" s="5932"/>
      <c r="P49" s="5933"/>
      <c r="Q49" s="5933"/>
      <c r="R49" s="5933"/>
      <c r="S49" s="5933"/>
      <c r="T49" s="5933"/>
      <c r="U49" s="5933"/>
      <c r="V49" s="5933"/>
      <c r="W49" s="5934"/>
      <c r="X49" s="3258"/>
      <c r="Y49" s="3257"/>
      <c r="Z49" s="5932"/>
      <c r="AA49" s="5933"/>
      <c r="AB49" s="5933"/>
      <c r="AC49" s="5933"/>
      <c r="AD49" s="5933"/>
      <c r="AE49" s="5933"/>
      <c r="AF49" s="5933"/>
      <c r="AG49" s="5933"/>
      <c r="AH49" s="5934"/>
      <c r="AI49" s="3957"/>
      <c r="AJ49" s="3259"/>
      <c r="AK49" s="3260"/>
      <c r="AL49" s="5954"/>
      <c r="AM49" s="3257"/>
      <c r="AN49" s="5932"/>
      <c r="AO49" s="5933"/>
      <c r="AP49" s="5933"/>
      <c r="AQ49" s="5933"/>
      <c r="AR49" s="5933"/>
      <c r="AS49" s="5933"/>
      <c r="AT49" s="5933"/>
      <c r="AU49" s="5933"/>
      <c r="AV49" s="5934"/>
      <c r="AW49" s="3258"/>
      <c r="AX49" s="3257"/>
      <c r="AY49" s="5932"/>
      <c r="AZ49" s="5933"/>
      <c r="BA49" s="5933"/>
      <c r="BB49" s="5933"/>
      <c r="BC49" s="5933"/>
      <c r="BD49" s="5933"/>
      <c r="BE49" s="5933"/>
      <c r="BF49" s="5933"/>
      <c r="BG49" s="5934"/>
      <c r="BH49" s="3258"/>
      <c r="BI49" s="3257"/>
      <c r="BJ49" s="5943" t="s">
        <v>48</v>
      </c>
      <c r="BK49" s="5934"/>
      <c r="BL49" s="3258"/>
      <c r="BM49" s="3257"/>
      <c r="BN49" s="5944"/>
      <c r="BO49" s="5933"/>
      <c r="BP49" s="5933"/>
      <c r="BQ49" s="5933"/>
      <c r="BR49" s="5933"/>
      <c r="BS49" s="5933"/>
      <c r="BT49" s="5933"/>
      <c r="BU49" s="5933"/>
      <c r="BV49" s="5933"/>
      <c r="BW49" s="5933"/>
      <c r="BX49" s="5934"/>
      <c r="BY49" s="3963"/>
      <c r="BZ49" s="3968"/>
      <c r="CA49" s="3143"/>
    </row>
    <row r="50" spans="1:79" ht="3" customHeight="1">
      <c r="A50" s="3261"/>
      <c r="B50" s="3262"/>
      <c r="C50" s="3263"/>
      <c r="D50" s="3262"/>
      <c r="E50" s="3262"/>
      <c r="F50" s="3262"/>
      <c r="G50" s="3262"/>
      <c r="H50" s="3262"/>
      <c r="I50" s="3262"/>
      <c r="J50" s="3264"/>
      <c r="K50" s="5958"/>
      <c r="L50" s="5976"/>
      <c r="M50" s="5975"/>
      <c r="N50" s="3265"/>
      <c r="O50" s="3262"/>
      <c r="P50" s="3262"/>
      <c r="Q50" s="3262"/>
      <c r="R50" s="3262"/>
      <c r="S50" s="3262"/>
      <c r="T50" s="3262"/>
      <c r="U50" s="3262"/>
      <c r="V50" s="3262"/>
      <c r="W50" s="3262"/>
      <c r="X50" s="3264"/>
      <c r="Y50" s="3265"/>
      <c r="Z50" s="3262"/>
      <c r="AA50" s="3262"/>
      <c r="AB50" s="3262"/>
      <c r="AC50" s="3262"/>
      <c r="AD50" s="3262"/>
      <c r="AE50" s="3262"/>
      <c r="AF50" s="3262"/>
      <c r="AG50" s="3262"/>
      <c r="AH50" s="3262"/>
      <c r="AI50" s="3266"/>
      <c r="AJ50" s="3098"/>
      <c r="AK50" s="3185"/>
      <c r="AL50" s="5964"/>
      <c r="AM50" s="3265"/>
      <c r="AN50" s="3262"/>
      <c r="AO50" s="3262"/>
      <c r="AP50" s="3262"/>
      <c r="AQ50" s="3262"/>
      <c r="AR50" s="3262"/>
      <c r="AS50" s="3262"/>
      <c r="AT50" s="3262"/>
      <c r="AU50" s="3262"/>
      <c r="AV50" s="3262"/>
      <c r="AW50" s="3264"/>
      <c r="AX50" s="3265"/>
      <c r="AY50" s="3262"/>
      <c r="AZ50" s="3262"/>
      <c r="BA50" s="3262"/>
      <c r="BB50" s="3262"/>
      <c r="BC50" s="3262"/>
      <c r="BD50" s="3262"/>
      <c r="BE50" s="3262"/>
      <c r="BF50" s="3262"/>
      <c r="BG50" s="3262"/>
      <c r="BH50" s="3264"/>
      <c r="BI50" s="3265"/>
      <c r="BJ50" s="3267"/>
      <c r="BK50" s="3268"/>
      <c r="BL50" s="3264"/>
      <c r="BM50" s="3265"/>
      <c r="BN50" s="3269"/>
      <c r="BO50" s="3269"/>
      <c r="BP50" s="3269"/>
      <c r="BQ50" s="3269"/>
      <c r="BR50" s="3269"/>
      <c r="BS50" s="3269"/>
      <c r="BT50" s="3269"/>
      <c r="BU50" s="3269"/>
      <c r="BV50" s="3269"/>
      <c r="BW50" s="3269"/>
      <c r="BX50" s="3269"/>
      <c r="BY50" s="3969"/>
      <c r="BZ50" s="3970"/>
      <c r="CA50" s="3098"/>
    </row>
    <row r="51" spans="1:79" ht="3" customHeight="1">
      <c r="A51" s="3247"/>
      <c r="B51" s="3273"/>
      <c r="C51" s="3274"/>
      <c r="D51" s="3275"/>
      <c r="E51" s="3273"/>
      <c r="F51" s="3273"/>
      <c r="G51" s="3273"/>
      <c r="H51" s="3273"/>
      <c r="I51" s="3273"/>
      <c r="J51" s="3276"/>
      <c r="K51" s="5977" t="s">
        <v>42</v>
      </c>
      <c r="L51" s="5965" t="s">
        <v>2957</v>
      </c>
      <c r="M51" s="5975"/>
      <c r="N51" s="3277"/>
      <c r="O51" s="5951"/>
      <c r="P51" s="5952"/>
      <c r="Q51" s="5952"/>
      <c r="R51" s="5952"/>
      <c r="S51" s="5951"/>
      <c r="T51" s="5952"/>
      <c r="U51" s="5952"/>
      <c r="V51" s="5952"/>
      <c r="W51" s="5952"/>
      <c r="X51" s="3691"/>
      <c r="Y51" s="3690"/>
      <c r="Z51" s="5951"/>
      <c r="AA51" s="5952"/>
      <c r="AB51" s="5952"/>
      <c r="AC51" s="5952"/>
      <c r="AD51" s="5951"/>
      <c r="AE51" s="5952"/>
      <c r="AF51" s="5952"/>
      <c r="AG51" s="5952"/>
      <c r="AH51" s="5952"/>
      <c r="AI51" s="3278"/>
      <c r="AJ51" s="3136"/>
      <c r="AK51" s="3254"/>
      <c r="AL51" s="5978" t="s">
        <v>42</v>
      </c>
      <c r="AM51" s="3277"/>
      <c r="AN51" s="5956"/>
      <c r="AO51" s="5957"/>
      <c r="AP51" s="5957"/>
      <c r="AQ51" s="5957"/>
      <c r="AR51" s="5956"/>
      <c r="AS51" s="5957"/>
      <c r="AT51" s="5957"/>
      <c r="AU51" s="5957"/>
      <c r="AV51" s="5957"/>
      <c r="AW51" s="3691"/>
      <c r="AX51" s="3690"/>
      <c r="AY51" s="5956"/>
      <c r="AZ51" s="5957"/>
      <c r="BA51" s="5957"/>
      <c r="BB51" s="5957"/>
      <c r="BC51" s="5956"/>
      <c r="BD51" s="5957"/>
      <c r="BE51" s="5957"/>
      <c r="BF51" s="5957"/>
      <c r="BG51" s="5957"/>
      <c r="BH51" s="3691"/>
      <c r="BI51" s="3690"/>
      <c r="BJ51" s="3279"/>
      <c r="BK51" s="3279"/>
      <c r="BL51" s="3691"/>
      <c r="BM51" s="3690"/>
      <c r="BN51" s="3280"/>
      <c r="BO51" s="3280"/>
      <c r="BP51" s="3280"/>
      <c r="BQ51" s="3280"/>
      <c r="BR51" s="3280"/>
      <c r="BS51" s="3280"/>
      <c r="BT51" s="3280"/>
      <c r="BU51" s="3280"/>
      <c r="BV51" s="3280"/>
      <c r="BW51" s="3280"/>
      <c r="BX51" s="3280"/>
      <c r="BY51" s="3968"/>
      <c r="BZ51" s="3968"/>
      <c r="CA51" s="3143"/>
    </row>
    <row r="52" spans="1:79" ht="21.75" customHeight="1">
      <c r="A52" s="3256"/>
      <c r="B52" s="3809"/>
      <c r="C52" s="3820" t="s">
        <v>2971</v>
      </c>
      <c r="D52" s="5929" t="s">
        <v>2972</v>
      </c>
      <c r="E52" s="5930"/>
      <c r="F52" s="5930"/>
      <c r="G52" s="5930"/>
      <c r="H52" s="5930"/>
      <c r="I52" s="5930"/>
      <c r="J52" s="5931"/>
      <c r="K52" s="5937"/>
      <c r="L52" s="5976"/>
      <c r="M52" s="5975"/>
      <c r="N52" s="3257"/>
      <c r="O52" s="5932"/>
      <c r="P52" s="5933"/>
      <c r="Q52" s="5933"/>
      <c r="R52" s="5933"/>
      <c r="S52" s="5933"/>
      <c r="T52" s="5933"/>
      <c r="U52" s="5933"/>
      <c r="V52" s="5933"/>
      <c r="W52" s="5934"/>
      <c r="X52" s="3258"/>
      <c r="Y52" s="3257"/>
      <c r="Z52" s="5932"/>
      <c r="AA52" s="5933"/>
      <c r="AB52" s="5933"/>
      <c r="AC52" s="5933"/>
      <c r="AD52" s="5933"/>
      <c r="AE52" s="5933"/>
      <c r="AF52" s="5933"/>
      <c r="AG52" s="5933"/>
      <c r="AH52" s="5934"/>
      <c r="AI52" s="3957"/>
      <c r="AJ52" s="3259"/>
      <c r="AK52" s="3260"/>
      <c r="AL52" s="5954"/>
      <c r="AM52" s="3257"/>
      <c r="AN52" s="5932"/>
      <c r="AO52" s="5933"/>
      <c r="AP52" s="5933"/>
      <c r="AQ52" s="5933"/>
      <c r="AR52" s="5933"/>
      <c r="AS52" s="5933"/>
      <c r="AT52" s="5933"/>
      <c r="AU52" s="5933"/>
      <c r="AV52" s="5934"/>
      <c r="AW52" s="3258"/>
      <c r="AX52" s="3257"/>
      <c r="AY52" s="5932"/>
      <c r="AZ52" s="5933"/>
      <c r="BA52" s="5933"/>
      <c r="BB52" s="5933"/>
      <c r="BC52" s="5933"/>
      <c r="BD52" s="5933"/>
      <c r="BE52" s="5933"/>
      <c r="BF52" s="5933"/>
      <c r="BG52" s="5934"/>
      <c r="BH52" s="3258"/>
      <c r="BI52" s="3257"/>
      <c r="BJ52" s="5943" t="s">
        <v>48</v>
      </c>
      <c r="BK52" s="5934"/>
      <c r="BL52" s="3258"/>
      <c r="BM52" s="3257"/>
      <c r="BN52" s="5944"/>
      <c r="BO52" s="5933"/>
      <c r="BP52" s="5933"/>
      <c r="BQ52" s="5933"/>
      <c r="BR52" s="5933"/>
      <c r="BS52" s="5933"/>
      <c r="BT52" s="5933"/>
      <c r="BU52" s="5933"/>
      <c r="BV52" s="5933"/>
      <c r="BW52" s="5933"/>
      <c r="BX52" s="5934"/>
      <c r="BY52" s="3963"/>
      <c r="BZ52" s="3968"/>
      <c r="CA52" s="3143"/>
    </row>
    <row r="53" spans="1:79" ht="3" customHeight="1">
      <c r="A53" s="3261"/>
      <c r="B53" s="3262"/>
      <c r="C53" s="3263"/>
      <c r="D53" s="3262"/>
      <c r="E53" s="3262"/>
      <c r="F53" s="3262"/>
      <c r="G53" s="3262"/>
      <c r="H53" s="3262"/>
      <c r="I53" s="3262"/>
      <c r="J53" s="3264"/>
      <c r="K53" s="5958"/>
      <c r="L53" s="5976"/>
      <c r="M53" s="5975"/>
      <c r="N53" s="3265"/>
      <c r="O53" s="3262"/>
      <c r="P53" s="3262"/>
      <c r="Q53" s="3262"/>
      <c r="R53" s="3262"/>
      <c r="S53" s="3262"/>
      <c r="T53" s="3262"/>
      <c r="U53" s="3262"/>
      <c r="V53" s="3262"/>
      <c r="W53" s="3262"/>
      <c r="X53" s="3264"/>
      <c r="Y53" s="3265"/>
      <c r="Z53" s="3262"/>
      <c r="AA53" s="3262"/>
      <c r="AB53" s="3262"/>
      <c r="AC53" s="3262"/>
      <c r="AD53" s="3262"/>
      <c r="AE53" s="3262"/>
      <c r="AF53" s="3262"/>
      <c r="AG53" s="3262"/>
      <c r="AH53" s="3262"/>
      <c r="AI53" s="3266"/>
      <c r="AJ53" s="3098"/>
      <c r="AK53" s="3185"/>
      <c r="AL53" s="5964"/>
      <c r="AM53" s="3265"/>
      <c r="AN53" s="3262"/>
      <c r="AO53" s="3262"/>
      <c r="AP53" s="3262"/>
      <c r="AQ53" s="3262"/>
      <c r="AR53" s="3262"/>
      <c r="AS53" s="3262"/>
      <c r="AT53" s="3262"/>
      <c r="AU53" s="3262"/>
      <c r="AV53" s="3262"/>
      <c r="AW53" s="3264"/>
      <c r="AX53" s="3265"/>
      <c r="AY53" s="3262"/>
      <c r="AZ53" s="3262"/>
      <c r="BA53" s="3262"/>
      <c r="BB53" s="3262"/>
      <c r="BC53" s="3262"/>
      <c r="BD53" s="3262"/>
      <c r="BE53" s="3262"/>
      <c r="BF53" s="3262"/>
      <c r="BG53" s="3262"/>
      <c r="BH53" s="3264"/>
      <c r="BI53" s="3265"/>
      <c r="BJ53" s="3267"/>
      <c r="BK53" s="3268"/>
      <c r="BL53" s="3264"/>
      <c r="BM53" s="3265"/>
      <c r="BN53" s="3269"/>
      <c r="BO53" s="3269"/>
      <c r="BP53" s="3269"/>
      <c r="BQ53" s="3269"/>
      <c r="BR53" s="3269"/>
      <c r="BS53" s="3269"/>
      <c r="BT53" s="3269"/>
      <c r="BU53" s="3269"/>
      <c r="BV53" s="3269"/>
      <c r="BW53" s="3269"/>
      <c r="BX53" s="3269"/>
      <c r="BY53" s="3969"/>
      <c r="BZ53" s="3970"/>
      <c r="CA53" s="3098"/>
    </row>
    <row r="54" spans="1:79" ht="3" customHeight="1">
      <c r="A54" s="3247"/>
      <c r="B54" s="3273"/>
      <c r="C54" s="3274"/>
      <c r="D54" s="3275"/>
      <c r="E54" s="3273"/>
      <c r="F54" s="3273"/>
      <c r="G54" s="3273"/>
      <c r="H54" s="3273"/>
      <c r="I54" s="3273"/>
      <c r="J54" s="3276"/>
      <c r="K54" s="5977" t="s">
        <v>61</v>
      </c>
      <c r="L54" s="5965" t="s">
        <v>2957</v>
      </c>
      <c r="M54" s="5975"/>
      <c r="N54" s="3277"/>
      <c r="O54" s="5951"/>
      <c r="P54" s="5952"/>
      <c r="Q54" s="5952"/>
      <c r="R54" s="5952"/>
      <c r="S54" s="5951"/>
      <c r="T54" s="5952"/>
      <c r="U54" s="5952"/>
      <c r="V54" s="5952"/>
      <c r="W54" s="5952"/>
      <c r="X54" s="3691"/>
      <c r="Y54" s="3690"/>
      <c r="Z54" s="5951"/>
      <c r="AA54" s="5952"/>
      <c r="AB54" s="5952"/>
      <c r="AC54" s="5952"/>
      <c r="AD54" s="5951"/>
      <c r="AE54" s="5952"/>
      <c r="AF54" s="5952"/>
      <c r="AG54" s="5952"/>
      <c r="AH54" s="5952"/>
      <c r="AI54" s="3278"/>
      <c r="AJ54" s="3136"/>
      <c r="AK54" s="3254"/>
      <c r="AL54" s="5978" t="s">
        <v>61</v>
      </c>
      <c r="AM54" s="3277"/>
      <c r="AN54" s="5956"/>
      <c r="AO54" s="5957"/>
      <c r="AP54" s="5957"/>
      <c r="AQ54" s="5957"/>
      <c r="AR54" s="5956"/>
      <c r="AS54" s="5957"/>
      <c r="AT54" s="5957"/>
      <c r="AU54" s="5957"/>
      <c r="AV54" s="5957"/>
      <c r="AW54" s="3691"/>
      <c r="AX54" s="3690"/>
      <c r="AY54" s="5956"/>
      <c r="AZ54" s="5957"/>
      <c r="BA54" s="5957"/>
      <c r="BB54" s="5957"/>
      <c r="BC54" s="5956"/>
      <c r="BD54" s="5957"/>
      <c r="BE54" s="5957"/>
      <c r="BF54" s="5957"/>
      <c r="BG54" s="5957"/>
      <c r="BH54" s="3691"/>
      <c r="BI54" s="3690"/>
      <c r="BJ54" s="3279"/>
      <c r="BK54" s="3279"/>
      <c r="BL54" s="3691"/>
      <c r="BM54" s="3690"/>
      <c r="BN54" s="3280"/>
      <c r="BO54" s="3280"/>
      <c r="BP54" s="3280"/>
      <c r="BQ54" s="3280"/>
      <c r="BR54" s="3280"/>
      <c r="BS54" s="3280"/>
      <c r="BT54" s="3280"/>
      <c r="BU54" s="3280"/>
      <c r="BV54" s="3280"/>
      <c r="BW54" s="3280"/>
      <c r="BX54" s="3280"/>
      <c r="BY54" s="3968"/>
      <c r="BZ54" s="3968"/>
      <c r="CA54" s="3143"/>
    </row>
    <row r="55" spans="1:79" ht="21.75" customHeight="1">
      <c r="A55" s="3256"/>
      <c r="B55" s="3809"/>
      <c r="C55" s="3820" t="s">
        <v>2973</v>
      </c>
      <c r="D55" s="5972" t="s">
        <v>2974</v>
      </c>
      <c r="E55" s="5973"/>
      <c r="F55" s="5973"/>
      <c r="G55" s="5973"/>
      <c r="H55" s="5973"/>
      <c r="I55" s="5973"/>
      <c r="J55" s="5974"/>
      <c r="K55" s="5937"/>
      <c r="L55" s="5976"/>
      <c r="M55" s="5975"/>
      <c r="N55" s="3257"/>
      <c r="O55" s="5932"/>
      <c r="P55" s="5933"/>
      <c r="Q55" s="5933"/>
      <c r="R55" s="5933"/>
      <c r="S55" s="5933"/>
      <c r="T55" s="5933"/>
      <c r="U55" s="5933"/>
      <c r="V55" s="5933"/>
      <c r="W55" s="5934"/>
      <c r="X55" s="3258"/>
      <c r="Y55" s="3257"/>
      <c r="Z55" s="5932"/>
      <c r="AA55" s="5933"/>
      <c r="AB55" s="5933"/>
      <c r="AC55" s="5933"/>
      <c r="AD55" s="5933"/>
      <c r="AE55" s="5933"/>
      <c r="AF55" s="5933"/>
      <c r="AG55" s="5933"/>
      <c r="AH55" s="5934"/>
      <c r="AI55" s="3957"/>
      <c r="AJ55" s="3259"/>
      <c r="AK55" s="3260"/>
      <c r="AL55" s="5954"/>
      <c r="AM55" s="3257"/>
      <c r="AN55" s="5932"/>
      <c r="AO55" s="5933"/>
      <c r="AP55" s="5933"/>
      <c r="AQ55" s="5933"/>
      <c r="AR55" s="5933"/>
      <c r="AS55" s="5933"/>
      <c r="AT55" s="5933"/>
      <c r="AU55" s="5933"/>
      <c r="AV55" s="5934"/>
      <c r="AW55" s="3258"/>
      <c r="AX55" s="3257"/>
      <c r="AY55" s="5932"/>
      <c r="AZ55" s="5933"/>
      <c r="BA55" s="5933"/>
      <c r="BB55" s="5933"/>
      <c r="BC55" s="5933"/>
      <c r="BD55" s="5933"/>
      <c r="BE55" s="5933"/>
      <c r="BF55" s="5933"/>
      <c r="BG55" s="5934"/>
      <c r="BH55" s="3258"/>
      <c r="BI55" s="3257"/>
      <c r="BJ55" s="5943" t="s">
        <v>48</v>
      </c>
      <c r="BK55" s="5934"/>
      <c r="BL55" s="3258"/>
      <c r="BM55" s="3257"/>
      <c r="BN55" s="5944"/>
      <c r="BO55" s="5933"/>
      <c r="BP55" s="5933"/>
      <c r="BQ55" s="5933"/>
      <c r="BR55" s="5933"/>
      <c r="BS55" s="5933"/>
      <c r="BT55" s="5933"/>
      <c r="BU55" s="5933"/>
      <c r="BV55" s="5933"/>
      <c r="BW55" s="5933"/>
      <c r="BX55" s="5934"/>
      <c r="BY55" s="3963"/>
      <c r="BZ55" s="3968"/>
      <c r="CA55" s="3143"/>
    </row>
    <row r="56" spans="1:79" ht="3" customHeight="1">
      <c r="A56" s="3261"/>
      <c r="B56" s="3262"/>
      <c r="C56" s="3263"/>
      <c r="D56" s="3262"/>
      <c r="E56" s="3262"/>
      <c r="F56" s="3262"/>
      <c r="G56" s="3262"/>
      <c r="H56" s="3262"/>
      <c r="I56" s="3262"/>
      <c r="J56" s="3264"/>
      <c r="K56" s="5958"/>
      <c r="L56" s="5976"/>
      <c r="M56" s="5975"/>
      <c r="N56" s="3265"/>
      <c r="O56" s="3262"/>
      <c r="P56" s="3262"/>
      <c r="Q56" s="3262"/>
      <c r="R56" s="3262"/>
      <c r="S56" s="3262"/>
      <c r="T56" s="3262"/>
      <c r="U56" s="3262"/>
      <c r="V56" s="3262"/>
      <c r="W56" s="3262"/>
      <c r="X56" s="3264"/>
      <c r="Y56" s="3265"/>
      <c r="Z56" s="3262"/>
      <c r="AA56" s="3262"/>
      <c r="AB56" s="3262"/>
      <c r="AC56" s="3262"/>
      <c r="AD56" s="3262"/>
      <c r="AE56" s="3262"/>
      <c r="AF56" s="3262"/>
      <c r="AG56" s="3262"/>
      <c r="AH56" s="3262"/>
      <c r="AI56" s="3266"/>
      <c r="AJ56" s="3098"/>
      <c r="AK56" s="3185"/>
      <c r="AL56" s="5964"/>
      <c r="AM56" s="3265"/>
      <c r="AN56" s="3262"/>
      <c r="AO56" s="3262"/>
      <c r="AP56" s="3262"/>
      <c r="AQ56" s="3262"/>
      <c r="AR56" s="3262"/>
      <c r="AS56" s="3262"/>
      <c r="AT56" s="3262"/>
      <c r="AU56" s="3262"/>
      <c r="AV56" s="3262"/>
      <c r="AW56" s="3264"/>
      <c r="AX56" s="3265"/>
      <c r="AY56" s="3262"/>
      <c r="AZ56" s="3262"/>
      <c r="BA56" s="3262"/>
      <c r="BB56" s="3262"/>
      <c r="BC56" s="3262"/>
      <c r="BD56" s="3262"/>
      <c r="BE56" s="3262"/>
      <c r="BF56" s="3262"/>
      <c r="BG56" s="3262"/>
      <c r="BH56" s="3264"/>
      <c r="BI56" s="3265"/>
      <c r="BJ56" s="3267"/>
      <c r="BK56" s="3268"/>
      <c r="BL56" s="3264"/>
      <c r="BM56" s="3265"/>
      <c r="BN56" s="3269"/>
      <c r="BO56" s="3269"/>
      <c r="BP56" s="3269"/>
      <c r="BQ56" s="3269"/>
      <c r="BR56" s="3269"/>
      <c r="BS56" s="3269"/>
      <c r="BT56" s="3269"/>
      <c r="BU56" s="3269"/>
      <c r="BV56" s="3269"/>
      <c r="BW56" s="3269"/>
      <c r="BX56" s="3269"/>
      <c r="BY56" s="3969"/>
      <c r="BZ56" s="3970"/>
      <c r="CA56" s="3098"/>
    </row>
    <row r="57" spans="1:79" ht="3" customHeight="1">
      <c r="A57" s="3247"/>
      <c r="B57" s="3273"/>
      <c r="C57" s="3274"/>
      <c r="D57" s="3275"/>
      <c r="E57" s="3273"/>
      <c r="F57" s="3273"/>
      <c r="G57" s="3273"/>
      <c r="H57" s="3273"/>
      <c r="I57" s="3273"/>
      <c r="J57" s="3276"/>
      <c r="K57" s="5977" t="s">
        <v>317</v>
      </c>
      <c r="L57" s="5965" t="s">
        <v>2975</v>
      </c>
      <c r="M57" s="5966"/>
      <c r="N57" s="3277"/>
      <c r="O57" s="5951"/>
      <c r="P57" s="5952"/>
      <c r="Q57" s="5952"/>
      <c r="R57" s="5952"/>
      <c r="S57" s="5951"/>
      <c r="T57" s="5952"/>
      <c r="U57" s="5952"/>
      <c r="V57" s="5952"/>
      <c r="W57" s="5952"/>
      <c r="X57" s="3691"/>
      <c r="Y57" s="3690"/>
      <c r="Z57" s="5951"/>
      <c r="AA57" s="5952"/>
      <c r="AB57" s="5952"/>
      <c r="AC57" s="5952"/>
      <c r="AD57" s="5951"/>
      <c r="AE57" s="5952"/>
      <c r="AF57" s="5952"/>
      <c r="AG57" s="5952"/>
      <c r="AH57" s="5952"/>
      <c r="AI57" s="3278"/>
      <c r="AJ57" s="3136"/>
      <c r="AK57" s="3254"/>
      <c r="AL57" s="5978" t="s">
        <v>317</v>
      </c>
      <c r="AM57" s="3277"/>
      <c r="AN57" s="5956"/>
      <c r="AO57" s="5957"/>
      <c r="AP57" s="5957"/>
      <c r="AQ57" s="5957"/>
      <c r="AR57" s="5956"/>
      <c r="AS57" s="5957"/>
      <c r="AT57" s="5957"/>
      <c r="AU57" s="5957"/>
      <c r="AV57" s="5957"/>
      <c r="AW57" s="3691"/>
      <c r="AX57" s="3690"/>
      <c r="AY57" s="5956"/>
      <c r="AZ57" s="5957"/>
      <c r="BA57" s="5957"/>
      <c r="BB57" s="5957"/>
      <c r="BC57" s="5956"/>
      <c r="BD57" s="5957"/>
      <c r="BE57" s="5957"/>
      <c r="BF57" s="5957"/>
      <c r="BG57" s="5957"/>
      <c r="BH57" s="3691"/>
      <c r="BI57" s="3690"/>
      <c r="BJ57" s="3279"/>
      <c r="BK57" s="3279"/>
      <c r="BL57" s="3691"/>
      <c r="BM57" s="3690"/>
      <c r="BN57" s="3280"/>
      <c r="BO57" s="3280"/>
      <c r="BP57" s="3280"/>
      <c r="BQ57" s="3280"/>
      <c r="BR57" s="3280"/>
      <c r="BS57" s="3280"/>
      <c r="BT57" s="3280"/>
      <c r="BU57" s="3280"/>
      <c r="BV57" s="3280"/>
      <c r="BW57" s="3280"/>
      <c r="BX57" s="3280"/>
      <c r="BY57" s="3968"/>
      <c r="BZ57" s="3968"/>
      <c r="CA57" s="3143"/>
    </row>
    <row r="58" spans="1:79" ht="21.75" customHeight="1">
      <c r="A58" s="3256"/>
      <c r="B58" s="3809"/>
      <c r="C58" s="3820" t="s">
        <v>2976</v>
      </c>
      <c r="D58" s="5929" t="s">
        <v>2977</v>
      </c>
      <c r="E58" s="5930"/>
      <c r="F58" s="5930"/>
      <c r="G58" s="5930"/>
      <c r="H58" s="5930"/>
      <c r="I58" s="5930"/>
      <c r="J58" s="5931"/>
      <c r="K58" s="5937"/>
      <c r="L58" s="5967"/>
      <c r="M58" s="5968"/>
      <c r="N58" s="3257"/>
      <c r="O58" s="5932"/>
      <c r="P58" s="5933"/>
      <c r="Q58" s="5933"/>
      <c r="R58" s="5933"/>
      <c r="S58" s="5933"/>
      <c r="T58" s="5933"/>
      <c r="U58" s="5933"/>
      <c r="V58" s="5933"/>
      <c r="W58" s="5934"/>
      <c r="X58" s="3258"/>
      <c r="Y58" s="3257"/>
      <c r="Z58" s="5932"/>
      <c r="AA58" s="5933"/>
      <c r="AB58" s="5933"/>
      <c r="AC58" s="5933"/>
      <c r="AD58" s="5933"/>
      <c r="AE58" s="5933"/>
      <c r="AF58" s="5933"/>
      <c r="AG58" s="5933"/>
      <c r="AH58" s="5934"/>
      <c r="AI58" s="3957"/>
      <c r="AJ58" s="3259"/>
      <c r="AK58" s="3260"/>
      <c r="AL58" s="5954"/>
      <c r="AM58" s="3257"/>
      <c r="AN58" s="5932"/>
      <c r="AO58" s="5933"/>
      <c r="AP58" s="5933"/>
      <c r="AQ58" s="5933"/>
      <c r="AR58" s="5933"/>
      <c r="AS58" s="5933"/>
      <c r="AT58" s="5933"/>
      <c r="AU58" s="5933"/>
      <c r="AV58" s="5934"/>
      <c r="AW58" s="3258"/>
      <c r="AX58" s="3257"/>
      <c r="AY58" s="5932"/>
      <c r="AZ58" s="5933"/>
      <c r="BA58" s="5933"/>
      <c r="BB58" s="5933"/>
      <c r="BC58" s="5933"/>
      <c r="BD58" s="5933"/>
      <c r="BE58" s="5933"/>
      <c r="BF58" s="5933"/>
      <c r="BG58" s="5934"/>
      <c r="BH58" s="3258"/>
      <c r="BI58" s="3257"/>
      <c r="BJ58" s="5943" t="s">
        <v>42</v>
      </c>
      <c r="BK58" s="5934"/>
      <c r="BL58" s="3258"/>
      <c r="BM58" s="3257"/>
      <c r="BN58" s="5944"/>
      <c r="BO58" s="5933"/>
      <c r="BP58" s="5933"/>
      <c r="BQ58" s="5933"/>
      <c r="BR58" s="5933"/>
      <c r="BS58" s="5933"/>
      <c r="BT58" s="5933"/>
      <c r="BU58" s="5933"/>
      <c r="BV58" s="5933"/>
      <c r="BW58" s="5933"/>
      <c r="BX58" s="5934"/>
      <c r="BY58" s="3963"/>
      <c r="BZ58" s="3968"/>
      <c r="CA58" s="3143"/>
    </row>
    <row r="59" spans="1:79" ht="3" customHeight="1">
      <c r="A59" s="3261"/>
      <c r="B59" s="3262"/>
      <c r="C59" s="3263"/>
      <c r="D59" s="3262"/>
      <c r="E59" s="3262"/>
      <c r="F59" s="3262"/>
      <c r="G59" s="3262"/>
      <c r="H59" s="3262"/>
      <c r="I59" s="3262"/>
      <c r="J59" s="3264"/>
      <c r="K59" s="5958"/>
      <c r="L59" s="5967"/>
      <c r="M59" s="5966"/>
      <c r="N59" s="3265"/>
      <c r="O59" s="3262"/>
      <c r="P59" s="3262"/>
      <c r="Q59" s="3262"/>
      <c r="R59" s="3262"/>
      <c r="S59" s="3262"/>
      <c r="T59" s="3262"/>
      <c r="U59" s="3262"/>
      <c r="V59" s="3262"/>
      <c r="W59" s="3262"/>
      <c r="X59" s="3264"/>
      <c r="Y59" s="3265"/>
      <c r="Z59" s="3262"/>
      <c r="AA59" s="3262"/>
      <c r="AB59" s="3262"/>
      <c r="AC59" s="3262"/>
      <c r="AD59" s="3262"/>
      <c r="AE59" s="3262"/>
      <c r="AF59" s="3262"/>
      <c r="AG59" s="3262"/>
      <c r="AH59" s="3262"/>
      <c r="AI59" s="3266"/>
      <c r="AJ59" s="3098"/>
      <c r="AK59" s="3185"/>
      <c r="AL59" s="5964"/>
      <c r="AM59" s="3265"/>
      <c r="AN59" s="3262"/>
      <c r="AO59" s="3262"/>
      <c r="AP59" s="3262"/>
      <c r="AQ59" s="3262"/>
      <c r="AR59" s="3262"/>
      <c r="AS59" s="3262"/>
      <c r="AT59" s="3262"/>
      <c r="AU59" s="3262"/>
      <c r="AV59" s="3262"/>
      <c r="AW59" s="3264"/>
      <c r="AX59" s="3265"/>
      <c r="AY59" s="3262"/>
      <c r="AZ59" s="3262"/>
      <c r="BA59" s="3262"/>
      <c r="BB59" s="3262"/>
      <c r="BC59" s="3262"/>
      <c r="BD59" s="3262"/>
      <c r="BE59" s="3262"/>
      <c r="BF59" s="3262"/>
      <c r="BG59" s="3262"/>
      <c r="BH59" s="3264"/>
      <c r="BI59" s="3265"/>
      <c r="BJ59" s="3267"/>
      <c r="BK59" s="3268"/>
      <c r="BL59" s="3264"/>
      <c r="BM59" s="3265"/>
      <c r="BN59" s="3269"/>
      <c r="BO59" s="3269"/>
      <c r="BP59" s="3269"/>
      <c r="BQ59" s="3269"/>
      <c r="BR59" s="3269"/>
      <c r="BS59" s="3269"/>
      <c r="BT59" s="3269"/>
      <c r="BU59" s="3269"/>
      <c r="BV59" s="3269"/>
      <c r="BW59" s="3269"/>
      <c r="BX59" s="3269"/>
      <c r="BY59" s="3969"/>
      <c r="BZ59" s="3970"/>
      <c r="CA59" s="3098"/>
    </row>
    <row r="60" spans="1:79" ht="3" customHeight="1">
      <c r="A60" s="3247"/>
      <c r="B60" s="3273"/>
      <c r="C60" s="3274"/>
      <c r="D60" s="3275"/>
      <c r="E60" s="3273"/>
      <c r="F60" s="3273"/>
      <c r="G60" s="3273"/>
      <c r="H60" s="3273"/>
      <c r="I60" s="3273"/>
      <c r="J60" s="3276"/>
      <c r="K60" s="5977" t="s">
        <v>62</v>
      </c>
      <c r="L60" s="5965" t="s">
        <v>2957</v>
      </c>
      <c r="M60" s="5975"/>
      <c r="N60" s="3277"/>
      <c r="O60" s="5951"/>
      <c r="P60" s="5952"/>
      <c r="Q60" s="5952"/>
      <c r="R60" s="5952"/>
      <c r="S60" s="5951"/>
      <c r="T60" s="5952"/>
      <c r="U60" s="5952"/>
      <c r="V60" s="5952"/>
      <c r="W60" s="5952"/>
      <c r="X60" s="3691"/>
      <c r="Y60" s="3690"/>
      <c r="Z60" s="5951"/>
      <c r="AA60" s="5952"/>
      <c r="AB60" s="5952"/>
      <c r="AC60" s="5952"/>
      <c r="AD60" s="5951"/>
      <c r="AE60" s="5952"/>
      <c r="AF60" s="5952"/>
      <c r="AG60" s="5952"/>
      <c r="AH60" s="5952"/>
      <c r="AI60" s="3278"/>
      <c r="AJ60" s="3136"/>
      <c r="AK60" s="3254"/>
      <c r="AL60" s="5978" t="s">
        <v>62</v>
      </c>
      <c r="AM60" s="3277"/>
      <c r="AN60" s="5956"/>
      <c r="AO60" s="5957"/>
      <c r="AP60" s="5957"/>
      <c r="AQ60" s="5957"/>
      <c r="AR60" s="5956"/>
      <c r="AS60" s="5957"/>
      <c r="AT60" s="5957"/>
      <c r="AU60" s="5957"/>
      <c r="AV60" s="5957"/>
      <c r="AW60" s="3691"/>
      <c r="AX60" s="3690"/>
      <c r="AY60" s="5956"/>
      <c r="AZ60" s="5957"/>
      <c r="BA60" s="5957"/>
      <c r="BB60" s="5957"/>
      <c r="BC60" s="5956"/>
      <c r="BD60" s="5957"/>
      <c r="BE60" s="5957"/>
      <c r="BF60" s="5957"/>
      <c r="BG60" s="5957"/>
      <c r="BH60" s="3691"/>
      <c r="BI60" s="3690"/>
      <c r="BJ60" s="3279"/>
      <c r="BK60" s="3279"/>
      <c r="BL60" s="3691"/>
      <c r="BM60" s="3690"/>
      <c r="BN60" s="3280"/>
      <c r="BO60" s="3280"/>
      <c r="BP60" s="3280"/>
      <c r="BQ60" s="3280"/>
      <c r="BR60" s="3280"/>
      <c r="BS60" s="3280"/>
      <c r="BT60" s="3280"/>
      <c r="BU60" s="3280"/>
      <c r="BV60" s="3280"/>
      <c r="BW60" s="3280"/>
      <c r="BX60" s="3280"/>
      <c r="BY60" s="3968"/>
      <c r="BZ60" s="3968"/>
      <c r="CA60" s="3143"/>
    </row>
    <row r="61" spans="1:79" ht="21.75" customHeight="1">
      <c r="A61" s="3256"/>
      <c r="B61" s="3809"/>
      <c r="C61" s="3820" t="s">
        <v>2978</v>
      </c>
      <c r="D61" s="5929" t="s">
        <v>2979</v>
      </c>
      <c r="E61" s="5930"/>
      <c r="F61" s="5930"/>
      <c r="G61" s="5930"/>
      <c r="H61" s="5930"/>
      <c r="I61" s="5930"/>
      <c r="J61" s="5931"/>
      <c r="K61" s="5937"/>
      <c r="L61" s="5976"/>
      <c r="M61" s="5975"/>
      <c r="N61" s="3257"/>
      <c r="O61" s="5932"/>
      <c r="P61" s="5933"/>
      <c r="Q61" s="5933"/>
      <c r="R61" s="5933"/>
      <c r="S61" s="5933"/>
      <c r="T61" s="5933"/>
      <c r="U61" s="5933"/>
      <c r="V61" s="5933"/>
      <c r="W61" s="5934"/>
      <c r="X61" s="3258"/>
      <c r="Y61" s="3257"/>
      <c r="Z61" s="5932"/>
      <c r="AA61" s="5933"/>
      <c r="AB61" s="5933"/>
      <c r="AC61" s="5933"/>
      <c r="AD61" s="5933"/>
      <c r="AE61" s="5933"/>
      <c r="AF61" s="5933"/>
      <c r="AG61" s="5933"/>
      <c r="AH61" s="5934"/>
      <c r="AI61" s="3957"/>
      <c r="AJ61" s="3259"/>
      <c r="AK61" s="3260"/>
      <c r="AL61" s="5954"/>
      <c r="AM61" s="3257"/>
      <c r="AN61" s="5932"/>
      <c r="AO61" s="5933"/>
      <c r="AP61" s="5933"/>
      <c r="AQ61" s="5933"/>
      <c r="AR61" s="5933"/>
      <c r="AS61" s="5933"/>
      <c r="AT61" s="5933"/>
      <c r="AU61" s="5933"/>
      <c r="AV61" s="5934"/>
      <c r="AW61" s="3258"/>
      <c r="AX61" s="3257"/>
      <c r="AY61" s="5932"/>
      <c r="AZ61" s="5933"/>
      <c r="BA61" s="5933"/>
      <c r="BB61" s="5933"/>
      <c r="BC61" s="5933"/>
      <c r="BD61" s="5933"/>
      <c r="BE61" s="5933"/>
      <c r="BF61" s="5933"/>
      <c r="BG61" s="5934"/>
      <c r="BH61" s="3258"/>
      <c r="BI61" s="3257"/>
      <c r="BJ61" s="5943" t="s">
        <v>48</v>
      </c>
      <c r="BK61" s="5934"/>
      <c r="BL61" s="3258"/>
      <c r="BM61" s="3257"/>
      <c r="BN61" s="5944"/>
      <c r="BO61" s="5933"/>
      <c r="BP61" s="5933"/>
      <c r="BQ61" s="5933"/>
      <c r="BR61" s="5933"/>
      <c r="BS61" s="5933"/>
      <c r="BT61" s="5933"/>
      <c r="BU61" s="5933"/>
      <c r="BV61" s="5933"/>
      <c r="BW61" s="5933"/>
      <c r="BX61" s="5934"/>
      <c r="BY61" s="3963"/>
      <c r="BZ61" s="3968"/>
      <c r="CA61" s="3143"/>
    </row>
    <row r="62" spans="1:79" ht="3" customHeight="1">
      <c r="A62" s="3261"/>
      <c r="B62" s="3262"/>
      <c r="C62" s="3263"/>
      <c r="D62" s="3262"/>
      <c r="E62" s="3262"/>
      <c r="F62" s="3262"/>
      <c r="G62" s="3262"/>
      <c r="H62" s="3262"/>
      <c r="I62" s="3262"/>
      <c r="J62" s="3264"/>
      <c r="K62" s="5958"/>
      <c r="L62" s="5976"/>
      <c r="M62" s="5975"/>
      <c r="N62" s="3265"/>
      <c r="O62" s="3262"/>
      <c r="P62" s="3262"/>
      <c r="Q62" s="3262"/>
      <c r="R62" s="3262"/>
      <c r="S62" s="3262"/>
      <c r="T62" s="3262"/>
      <c r="U62" s="3262"/>
      <c r="V62" s="3262"/>
      <c r="W62" s="3262"/>
      <c r="X62" s="3264"/>
      <c r="Y62" s="3265"/>
      <c r="Z62" s="3262"/>
      <c r="AA62" s="3262"/>
      <c r="AB62" s="3262"/>
      <c r="AC62" s="3262"/>
      <c r="AD62" s="3262"/>
      <c r="AE62" s="3262"/>
      <c r="AF62" s="3262"/>
      <c r="AG62" s="3262"/>
      <c r="AH62" s="3262"/>
      <c r="AI62" s="3266"/>
      <c r="AJ62" s="3098"/>
      <c r="AK62" s="3185"/>
      <c r="AL62" s="5964"/>
      <c r="AM62" s="3265"/>
      <c r="AN62" s="3262"/>
      <c r="AO62" s="3262"/>
      <c r="AP62" s="3262"/>
      <c r="AQ62" s="3262"/>
      <c r="AR62" s="3262"/>
      <c r="AS62" s="3262"/>
      <c r="AT62" s="3262"/>
      <c r="AU62" s="3262"/>
      <c r="AV62" s="3262"/>
      <c r="AW62" s="3264"/>
      <c r="AX62" s="3265"/>
      <c r="AY62" s="3262"/>
      <c r="AZ62" s="3262"/>
      <c r="BA62" s="3262"/>
      <c r="BB62" s="3262"/>
      <c r="BC62" s="3262"/>
      <c r="BD62" s="3262"/>
      <c r="BE62" s="3262"/>
      <c r="BF62" s="3262"/>
      <c r="BG62" s="3262"/>
      <c r="BH62" s="3264"/>
      <c r="BI62" s="3265"/>
      <c r="BJ62" s="3267"/>
      <c r="BK62" s="3268"/>
      <c r="BL62" s="3264"/>
      <c r="BM62" s="3265"/>
      <c r="BN62" s="3269"/>
      <c r="BO62" s="3269"/>
      <c r="BP62" s="3269"/>
      <c r="BQ62" s="3269"/>
      <c r="BR62" s="3269"/>
      <c r="BS62" s="3269"/>
      <c r="BT62" s="3269"/>
      <c r="BU62" s="3269"/>
      <c r="BV62" s="3269"/>
      <c r="BW62" s="3269"/>
      <c r="BX62" s="3269"/>
      <c r="BY62" s="3969"/>
      <c r="BZ62" s="3970"/>
      <c r="CA62" s="3098"/>
    </row>
    <row r="63" spans="1:79" ht="3" customHeight="1">
      <c r="A63" s="3247"/>
      <c r="B63" s="3273"/>
      <c r="C63" s="3274"/>
      <c r="D63" s="3275"/>
      <c r="E63" s="3273"/>
      <c r="F63" s="3273"/>
      <c r="G63" s="3273"/>
      <c r="H63" s="3273"/>
      <c r="I63" s="3273"/>
      <c r="J63" s="3276"/>
      <c r="K63" s="5945">
        <v>11</v>
      </c>
      <c r="L63" s="5965" t="s">
        <v>2957</v>
      </c>
      <c r="M63" s="5975"/>
      <c r="N63" s="3277"/>
      <c r="O63" s="5951"/>
      <c r="P63" s="5952"/>
      <c r="Q63" s="5952"/>
      <c r="R63" s="5952"/>
      <c r="S63" s="5951"/>
      <c r="T63" s="5952"/>
      <c r="U63" s="5952"/>
      <c r="V63" s="5952"/>
      <c r="W63" s="5952"/>
      <c r="X63" s="3691"/>
      <c r="Y63" s="3690"/>
      <c r="Z63" s="5951"/>
      <c r="AA63" s="5952"/>
      <c r="AB63" s="5952"/>
      <c r="AC63" s="5952"/>
      <c r="AD63" s="5951"/>
      <c r="AE63" s="5952"/>
      <c r="AF63" s="5952"/>
      <c r="AG63" s="5952"/>
      <c r="AH63" s="5952"/>
      <c r="AI63" s="3278"/>
      <c r="AJ63" s="3136"/>
      <c r="AK63" s="3254"/>
      <c r="AL63" s="5953">
        <v>11</v>
      </c>
      <c r="AM63" s="3277"/>
      <c r="AN63" s="5956"/>
      <c r="AO63" s="5957"/>
      <c r="AP63" s="5957"/>
      <c r="AQ63" s="5957"/>
      <c r="AR63" s="5956"/>
      <c r="AS63" s="5957"/>
      <c r="AT63" s="5957"/>
      <c r="AU63" s="5957"/>
      <c r="AV63" s="5957"/>
      <c r="AW63" s="3691"/>
      <c r="AX63" s="3690"/>
      <c r="AY63" s="5956"/>
      <c r="AZ63" s="5957"/>
      <c r="BA63" s="5957"/>
      <c r="BB63" s="5957"/>
      <c r="BC63" s="5956"/>
      <c r="BD63" s="5957"/>
      <c r="BE63" s="5957"/>
      <c r="BF63" s="5957"/>
      <c r="BG63" s="5957"/>
      <c r="BH63" s="3691"/>
      <c r="BI63" s="3690"/>
      <c r="BJ63" s="3279"/>
      <c r="BK63" s="3279"/>
      <c r="BL63" s="3691"/>
      <c r="BM63" s="3690"/>
      <c r="BN63" s="3280"/>
      <c r="BO63" s="3280"/>
      <c r="BP63" s="3280"/>
      <c r="BQ63" s="3280"/>
      <c r="BR63" s="3280"/>
      <c r="BS63" s="3280"/>
      <c r="BT63" s="3280"/>
      <c r="BU63" s="3280"/>
      <c r="BV63" s="3280"/>
      <c r="BW63" s="3280"/>
      <c r="BX63" s="3280"/>
      <c r="BY63" s="3968"/>
      <c r="BZ63" s="3968"/>
      <c r="CA63" s="3143"/>
    </row>
    <row r="64" spans="1:79" ht="21.75" customHeight="1">
      <c r="A64" s="3256"/>
      <c r="B64" s="3809"/>
      <c r="C64" s="3820" t="s">
        <v>2980</v>
      </c>
      <c r="D64" s="5929" t="s">
        <v>2981</v>
      </c>
      <c r="E64" s="5930"/>
      <c r="F64" s="5930"/>
      <c r="G64" s="5930"/>
      <c r="H64" s="5930"/>
      <c r="I64" s="5930"/>
      <c r="J64" s="5931"/>
      <c r="K64" s="5937"/>
      <c r="L64" s="5976"/>
      <c r="M64" s="5975"/>
      <c r="N64" s="3257"/>
      <c r="O64" s="5932"/>
      <c r="P64" s="5933"/>
      <c r="Q64" s="5933"/>
      <c r="R64" s="5933"/>
      <c r="S64" s="5933"/>
      <c r="T64" s="5933"/>
      <c r="U64" s="5933"/>
      <c r="V64" s="5933"/>
      <c r="W64" s="5934"/>
      <c r="X64" s="3258"/>
      <c r="Y64" s="3257"/>
      <c r="Z64" s="5932"/>
      <c r="AA64" s="5933"/>
      <c r="AB64" s="5933"/>
      <c r="AC64" s="5933"/>
      <c r="AD64" s="5933"/>
      <c r="AE64" s="5933"/>
      <c r="AF64" s="5933"/>
      <c r="AG64" s="5933"/>
      <c r="AH64" s="5934"/>
      <c r="AI64" s="3957"/>
      <c r="AJ64" s="3259"/>
      <c r="AK64" s="3260"/>
      <c r="AL64" s="5954"/>
      <c r="AM64" s="3257"/>
      <c r="AN64" s="5932"/>
      <c r="AO64" s="5933"/>
      <c r="AP64" s="5933"/>
      <c r="AQ64" s="5933"/>
      <c r="AR64" s="5933"/>
      <c r="AS64" s="5933"/>
      <c r="AT64" s="5933"/>
      <c r="AU64" s="5933"/>
      <c r="AV64" s="5934"/>
      <c r="AW64" s="3258"/>
      <c r="AX64" s="3257"/>
      <c r="AY64" s="5932"/>
      <c r="AZ64" s="5933"/>
      <c r="BA64" s="5933"/>
      <c r="BB64" s="5933"/>
      <c r="BC64" s="5933"/>
      <c r="BD64" s="5933"/>
      <c r="BE64" s="5933"/>
      <c r="BF64" s="5933"/>
      <c r="BG64" s="5934"/>
      <c r="BH64" s="3258"/>
      <c r="BI64" s="3257"/>
      <c r="BJ64" s="5943" t="s">
        <v>48</v>
      </c>
      <c r="BK64" s="5934"/>
      <c r="BL64" s="3258"/>
      <c r="BM64" s="3257"/>
      <c r="BN64" s="5944"/>
      <c r="BO64" s="5933"/>
      <c r="BP64" s="5933"/>
      <c r="BQ64" s="5933"/>
      <c r="BR64" s="5933"/>
      <c r="BS64" s="5933"/>
      <c r="BT64" s="5933"/>
      <c r="BU64" s="5933"/>
      <c r="BV64" s="5933"/>
      <c r="BW64" s="5933"/>
      <c r="BX64" s="5934"/>
      <c r="BY64" s="3963"/>
      <c r="BZ64" s="3968"/>
      <c r="CA64" s="3143"/>
    </row>
    <row r="65" spans="1:79" ht="3" customHeight="1">
      <c r="A65" s="3261"/>
      <c r="B65" s="3262"/>
      <c r="C65" s="3263"/>
      <c r="D65" s="3262"/>
      <c r="E65" s="3262"/>
      <c r="F65" s="3262"/>
      <c r="G65" s="3262"/>
      <c r="H65" s="3262"/>
      <c r="I65" s="3262"/>
      <c r="J65" s="3264"/>
      <c r="K65" s="5958"/>
      <c r="L65" s="5976"/>
      <c r="M65" s="5975"/>
      <c r="N65" s="3265"/>
      <c r="O65" s="3262"/>
      <c r="P65" s="3262"/>
      <c r="Q65" s="3262"/>
      <c r="R65" s="3262"/>
      <c r="S65" s="3262"/>
      <c r="T65" s="3262"/>
      <c r="U65" s="3262"/>
      <c r="V65" s="3262"/>
      <c r="W65" s="3262"/>
      <c r="X65" s="3264"/>
      <c r="Y65" s="3265"/>
      <c r="Z65" s="3262"/>
      <c r="AA65" s="3262"/>
      <c r="AB65" s="3262"/>
      <c r="AC65" s="3262"/>
      <c r="AD65" s="3262"/>
      <c r="AE65" s="3262"/>
      <c r="AF65" s="3262"/>
      <c r="AG65" s="3262"/>
      <c r="AH65" s="3262"/>
      <c r="AI65" s="3266"/>
      <c r="AJ65" s="3098"/>
      <c r="AK65" s="3185"/>
      <c r="AL65" s="5964"/>
      <c r="AM65" s="3265"/>
      <c r="AN65" s="3262"/>
      <c r="AO65" s="3262"/>
      <c r="AP65" s="3262"/>
      <c r="AQ65" s="3262"/>
      <c r="AR65" s="3262"/>
      <c r="AS65" s="3262"/>
      <c r="AT65" s="3262"/>
      <c r="AU65" s="3262"/>
      <c r="AV65" s="3262"/>
      <c r="AW65" s="3264"/>
      <c r="AX65" s="3265"/>
      <c r="AY65" s="3262"/>
      <c r="AZ65" s="3262"/>
      <c r="BA65" s="3262"/>
      <c r="BB65" s="3262"/>
      <c r="BC65" s="3262"/>
      <c r="BD65" s="3262"/>
      <c r="BE65" s="3262"/>
      <c r="BF65" s="3262"/>
      <c r="BG65" s="3262"/>
      <c r="BH65" s="3264"/>
      <c r="BI65" s="3265"/>
      <c r="BJ65" s="3267"/>
      <c r="BK65" s="3268"/>
      <c r="BL65" s="3264"/>
      <c r="BM65" s="3265"/>
      <c r="BN65" s="3269"/>
      <c r="BO65" s="3269"/>
      <c r="BP65" s="3269"/>
      <c r="BQ65" s="3269"/>
      <c r="BR65" s="3269"/>
      <c r="BS65" s="3269"/>
      <c r="BT65" s="3269"/>
      <c r="BU65" s="3269"/>
      <c r="BV65" s="3269"/>
      <c r="BW65" s="3269"/>
      <c r="BX65" s="3269"/>
      <c r="BY65" s="3969"/>
      <c r="BZ65" s="3970"/>
      <c r="CA65" s="3098"/>
    </row>
    <row r="66" spans="1:79" ht="3" customHeight="1">
      <c r="A66" s="3247"/>
      <c r="B66" s="3273"/>
      <c r="C66" s="3274"/>
      <c r="D66" s="3275"/>
      <c r="E66" s="3273"/>
      <c r="F66" s="3273"/>
      <c r="G66" s="3273"/>
      <c r="H66" s="3273"/>
      <c r="I66" s="3273"/>
      <c r="J66" s="3276"/>
      <c r="K66" s="5945">
        <v>22</v>
      </c>
      <c r="L66" s="5965" t="s">
        <v>2957</v>
      </c>
      <c r="M66" s="5975"/>
      <c r="N66" s="3277"/>
      <c r="O66" s="5951"/>
      <c r="P66" s="5952"/>
      <c r="Q66" s="5952"/>
      <c r="R66" s="5952"/>
      <c r="S66" s="5951"/>
      <c r="T66" s="5952"/>
      <c r="U66" s="5952"/>
      <c r="V66" s="5952"/>
      <c r="W66" s="5952"/>
      <c r="X66" s="3691"/>
      <c r="Y66" s="3690"/>
      <c r="Z66" s="5951"/>
      <c r="AA66" s="5952"/>
      <c r="AB66" s="5952"/>
      <c r="AC66" s="5952"/>
      <c r="AD66" s="5951"/>
      <c r="AE66" s="5952"/>
      <c r="AF66" s="5952"/>
      <c r="AG66" s="5952"/>
      <c r="AH66" s="5952"/>
      <c r="AI66" s="3278"/>
      <c r="AJ66" s="3136"/>
      <c r="AK66" s="3254"/>
      <c r="AL66" s="5953">
        <v>22</v>
      </c>
      <c r="AM66" s="3277"/>
      <c r="AN66" s="5956"/>
      <c r="AO66" s="5957"/>
      <c r="AP66" s="5957"/>
      <c r="AQ66" s="5957"/>
      <c r="AR66" s="5956"/>
      <c r="AS66" s="5957"/>
      <c r="AT66" s="5957"/>
      <c r="AU66" s="5957"/>
      <c r="AV66" s="5957"/>
      <c r="AW66" s="3691"/>
      <c r="AX66" s="3690"/>
      <c r="AY66" s="5956"/>
      <c r="AZ66" s="5957"/>
      <c r="BA66" s="5957"/>
      <c r="BB66" s="5957"/>
      <c r="BC66" s="5956"/>
      <c r="BD66" s="5957"/>
      <c r="BE66" s="5957"/>
      <c r="BF66" s="5957"/>
      <c r="BG66" s="5957"/>
      <c r="BH66" s="3691"/>
      <c r="BI66" s="3690"/>
      <c r="BJ66" s="3279"/>
      <c r="BK66" s="3279"/>
      <c r="BL66" s="3691"/>
      <c r="BM66" s="3690"/>
      <c r="BN66" s="3280"/>
      <c r="BO66" s="3280"/>
      <c r="BP66" s="3280"/>
      <c r="BQ66" s="3280"/>
      <c r="BR66" s="3280"/>
      <c r="BS66" s="3280"/>
      <c r="BT66" s="3280"/>
      <c r="BU66" s="3280"/>
      <c r="BV66" s="3280"/>
      <c r="BW66" s="3280"/>
      <c r="BX66" s="3280"/>
      <c r="BY66" s="3968"/>
      <c r="BZ66" s="3968"/>
      <c r="CA66" s="3143"/>
    </row>
    <row r="67" spans="1:79" ht="21.75" customHeight="1">
      <c r="A67" s="3256"/>
      <c r="B67" s="3809"/>
      <c r="C67" s="3820" t="s">
        <v>2982</v>
      </c>
      <c r="D67" s="5929" t="s">
        <v>2983</v>
      </c>
      <c r="E67" s="5930"/>
      <c r="F67" s="5930"/>
      <c r="G67" s="5930"/>
      <c r="H67" s="5930"/>
      <c r="I67" s="5930"/>
      <c r="J67" s="5931"/>
      <c r="K67" s="5937"/>
      <c r="L67" s="5976"/>
      <c r="M67" s="5975"/>
      <c r="N67" s="3257"/>
      <c r="O67" s="5932"/>
      <c r="P67" s="5933"/>
      <c r="Q67" s="5933"/>
      <c r="R67" s="5933"/>
      <c r="S67" s="5933"/>
      <c r="T67" s="5933"/>
      <c r="U67" s="5933"/>
      <c r="V67" s="5933"/>
      <c r="W67" s="5934"/>
      <c r="X67" s="3258"/>
      <c r="Y67" s="3257"/>
      <c r="Z67" s="5932"/>
      <c r="AA67" s="5933"/>
      <c r="AB67" s="5933"/>
      <c r="AC67" s="5933"/>
      <c r="AD67" s="5933"/>
      <c r="AE67" s="5933"/>
      <c r="AF67" s="5933"/>
      <c r="AG67" s="5933"/>
      <c r="AH67" s="5934"/>
      <c r="AI67" s="3957"/>
      <c r="AJ67" s="3259"/>
      <c r="AK67" s="3260"/>
      <c r="AL67" s="5954"/>
      <c r="AM67" s="3257"/>
      <c r="AN67" s="5932"/>
      <c r="AO67" s="5933"/>
      <c r="AP67" s="5933"/>
      <c r="AQ67" s="5933"/>
      <c r="AR67" s="5933"/>
      <c r="AS67" s="5933"/>
      <c r="AT67" s="5933"/>
      <c r="AU67" s="5933"/>
      <c r="AV67" s="5934"/>
      <c r="AW67" s="3258"/>
      <c r="AX67" s="3257"/>
      <c r="AY67" s="5932"/>
      <c r="AZ67" s="5933"/>
      <c r="BA67" s="5933"/>
      <c r="BB67" s="5933"/>
      <c r="BC67" s="5933"/>
      <c r="BD67" s="5933"/>
      <c r="BE67" s="5933"/>
      <c r="BF67" s="5933"/>
      <c r="BG67" s="5934"/>
      <c r="BH67" s="3258"/>
      <c r="BI67" s="3257"/>
      <c r="BJ67" s="5943" t="s">
        <v>48</v>
      </c>
      <c r="BK67" s="5934"/>
      <c r="BL67" s="3258"/>
      <c r="BM67" s="3257"/>
      <c r="BN67" s="5944"/>
      <c r="BO67" s="5933"/>
      <c r="BP67" s="5933"/>
      <c r="BQ67" s="5933"/>
      <c r="BR67" s="5933"/>
      <c r="BS67" s="5933"/>
      <c r="BT67" s="5933"/>
      <c r="BU67" s="5933"/>
      <c r="BV67" s="5933"/>
      <c r="BW67" s="5933"/>
      <c r="BX67" s="5934"/>
      <c r="BY67" s="3963"/>
      <c r="BZ67" s="3968"/>
      <c r="CA67" s="3143"/>
    </row>
    <row r="68" spans="1:79" ht="3" customHeight="1">
      <c r="A68" s="3261"/>
      <c r="B68" s="3262"/>
      <c r="C68" s="3263"/>
      <c r="D68" s="3262"/>
      <c r="E68" s="3262"/>
      <c r="F68" s="3262"/>
      <c r="G68" s="3262"/>
      <c r="H68" s="3262"/>
      <c r="I68" s="3262"/>
      <c r="J68" s="3264"/>
      <c r="K68" s="5958"/>
      <c r="L68" s="5976"/>
      <c r="M68" s="5975"/>
      <c r="N68" s="3265"/>
      <c r="O68" s="3262"/>
      <c r="P68" s="3262"/>
      <c r="Q68" s="3262"/>
      <c r="R68" s="3262"/>
      <c r="S68" s="3262"/>
      <c r="T68" s="3262"/>
      <c r="U68" s="3262"/>
      <c r="V68" s="3262"/>
      <c r="W68" s="3262"/>
      <c r="X68" s="3264"/>
      <c r="Y68" s="3265"/>
      <c r="Z68" s="3262"/>
      <c r="AA68" s="3262"/>
      <c r="AB68" s="3262"/>
      <c r="AC68" s="3262"/>
      <c r="AD68" s="3262"/>
      <c r="AE68" s="3262"/>
      <c r="AF68" s="3262"/>
      <c r="AG68" s="3262"/>
      <c r="AH68" s="3262"/>
      <c r="AI68" s="3266"/>
      <c r="AJ68" s="3098"/>
      <c r="AK68" s="3185"/>
      <c r="AL68" s="5964"/>
      <c r="AM68" s="3265"/>
      <c r="AN68" s="3262"/>
      <c r="AO68" s="3262"/>
      <c r="AP68" s="3262"/>
      <c r="AQ68" s="3262"/>
      <c r="AR68" s="3262"/>
      <c r="AS68" s="3262"/>
      <c r="AT68" s="3262"/>
      <c r="AU68" s="3262"/>
      <c r="AV68" s="3262"/>
      <c r="AW68" s="3264"/>
      <c r="AX68" s="3265"/>
      <c r="AY68" s="3262"/>
      <c r="AZ68" s="3262"/>
      <c r="BA68" s="3262"/>
      <c r="BB68" s="3262"/>
      <c r="BC68" s="3262"/>
      <c r="BD68" s="3262"/>
      <c r="BE68" s="3262"/>
      <c r="BF68" s="3262"/>
      <c r="BG68" s="3262"/>
      <c r="BH68" s="3264"/>
      <c r="BI68" s="3265"/>
      <c r="BJ68" s="3267"/>
      <c r="BK68" s="3268"/>
      <c r="BL68" s="3264"/>
      <c r="BM68" s="3265"/>
      <c r="BN68" s="3269"/>
      <c r="BO68" s="3269"/>
      <c r="BP68" s="3269"/>
      <c r="BQ68" s="3269"/>
      <c r="BR68" s="3269"/>
      <c r="BS68" s="3269"/>
      <c r="BT68" s="3269"/>
      <c r="BU68" s="3269"/>
      <c r="BV68" s="3269"/>
      <c r="BW68" s="3269"/>
      <c r="BX68" s="3269"/>
      <c r="BY68" s="3969"/>
      <c r="BZ68" s="3970"/>
      <c r="CA68" s="3098"/>
    </row>
    <row r="69" spans="1:79" ht="3" customHeight="1">
      <c r="A69" s="3247"/>
      <c r="B69" s="3273"/>
      <c r="C69" s="3274"/>
      <c r="D69" s="3275"/>
      <c r="E69" s="3273"/>
      <c r="F69" s="3273"/>
      <c r="G69" s="3273"/>
      <c r="H69" s="3273"/>
      <c r="I69" s="3273"/>
      <c r="J69" s="3276"/>
      <c r="K69" s="5945">
        <v>12</v>
      </c>
      <c r="L69" s="5965" t="s">
        <v>2957</v>
      </c>
      <c r="M69" s="5975"/>
      <c r="N69" s="3277"/>
      <c r="O69" s="5951"/>
      <c r="P69" s="5952"/>
      <c r="Q69" s="5952"/>
      <c r="R69" s="5952"/>
      <c r="S69" s="5951"/>
      <c r="T69" s="5952"/>
      <c r="U69" s="5952"/>
      <c r="V69" s="5952"/>
      <c r="W69" s="5952"/>
      <c r="X69" s="3691"/>
      <c r="Y69" s="3690"/>
      <c r="Z69" s="5951"/>
      <c r="AA69" s="5952"/>
      <c r="AB69" s="5952"/>
      <c r="AC69" s="5952"/>
      <c r="AD69" s="5951"/>
      <c r="AE69" s="5952"/>
      <c r="AF69" s="5952"/>
      <c r="AG69" s="5952"/>
      <c r="AH69" s="5952"/>
      <c r="AI69" s="3278"/>
      <c r="AJ69" s="3136"/>
      <c r="AK69" s="3254"/>
      <c r="AL69" s="5953">
        <v>12</v>
      </c>
      <c r="AM69" s="3277"/>
      <c r="AN69" s="5956"/>
      <c r="AO69" s="5957"/>
      <c r="AP69" s="5957"/>
      <c r="AQ69" s="5957"/>
      <c r="AR69" s="5956"/>
      <c r="AS69" s="5957"/>
      <c r="AT69" s="5957"/>
      <c r="AU69" s="5957"/>
      <c r="AV69" s="5957"/>
      <c r="AW69" s="3691"/>
      <c r="AX69" s="3690"/>
      <c r="AY69" s="5956"/>
      <c r="AZ69" s="5957"/>
      <c r="BA69" s="5957"/>
      <c r="BB69" s="5957"/>
      <c r="BC69" s="5956"/>
      <c r="BD69" s="5957"/>
      <c r="BE69" s="5957"/>
      <c r="BF69" s="5957"/>
      <c r="BG69" s="5957"/>
      <c r="BH69" s="3691"/>
      <c r="BI69" s="3690"/>
      <c r="BJ69" s="3279"/>
      <c r="BK69" s="3279"/>
      <c r="BL69" s="3691"/>
      <c r="BM69" s="3690"/>
      <c r="BN69" s="3280"/>
      <c r="BO69" s="3280"/>
      <c r="BP69" s="3280"/>
      <c r="BQ69" s="3280"/>
      <c r="BR69" s="3280"/>
      <c r="BS69" s="3280"/>
      <c r="BT69" s="3280"/>
      <c r="BU69" s="3280"/>
      <c r="BV69" s="3280"/>
      <c r="BW69" s="3280"/>
      <c r="BX69" s="3280"/>
      <c r="BY69" s="3968"/>
      <c r="BZ69" s="3968"/>
      <c r="CA69" s="3143"/>
    </row>
    <row r="70" spans="1:79" ht="21.75" customHeight="1">
      <c r="A70" s="3256"/>
      <c r="B70" s="3809"/>
      <c r="C70" s="3820" t="s">
        <v>2984</v>
      </c>
      <c r="D70" s="5929" t="s">
        <v>2985</v>
      </c>
      <c r="E70" s="5930"/>
      <c r="F70" s="5930"/>
      <c r="G70" s="5930"/>
      <c r="H70" s="5930"/>
      <c r="I70" s="5930"/>
      <c r="J70" s="5931"/>
      <c r="K70" s="5937"/>
      <c r="L70" s="5976"/>
      <c r="M70" s="5975"/>
      <c r="N70" s="3257"/>
      <c r="O70" s="5932"/>
      <c r="P70" s="5933"/>
      <c r="Q70" s="5933"/>
      <c r="R70" s="5933"/>
      <c r="S70" s="5933"/>
      <c r="T70" s="5933"/>
      <c r="U70" s="5933"/>
      <c r="V70" s="5933"/>
      <c r="W70" s="5934"/>
      <c r="X70" s="3258"/>
      <c r="Y70" s="3257"/>
      <c r="Z70" s="5932"/>
      <c r="AA70" s="5933"/>
      <c r="AB70" s="5933"/>
      <c r="AC70" s="5933"/>
      <c r="AD70" s="5933"/>
      <c r="AE70" s="5933"/>
      <c r="AF70" s="5933"/>
      <c r="AG70" s="5933"/>
      <c r="AH70" s="5934"/>
      <c r="AI70" s="3957"/>
      <c r="AJ70" s="3259"/>
      <c r="AK70" s="3260"/>
      <c r="AL70" s="5954"/>
      <c r="AM70" s="3257"/>
      <c r="AN70" s="5932"/>
      <c r="AO70" s="5933"/>
      <c r="AP70" s="5933"/>
      <c r="AQ70" s="5933"/>
      <c r="AR70" s="5933"/>
      <c r="AS70" s="5933"/>
      <c r="AT70" s="5933"/>
      <c r="AU70" s="5933"/>
      <c r="AV70" s="5934"/>
      <c r="AW70" s="3258"/>
      <c r="AX70" s="3257"/>
      <c r="AY70" s="5932"/>
      <c r="AZ70" s="5933"/>
      <c r="BA70" s="5933"/>
      <c r="BB70" s="5933"/>
      <c r="BC70" s="5933"/>
      <c r="BD70" s="5933"/>
      <c r="BE70" s="5933"/>
      <c r="BF70" s="5933"/>
      <c r="BG70" s="5934"/>
      <c r="BH70" s="3258"/>
      <c r="BI70" s="3257"/>
      <c r="BJ70" s="5943" t="s">
        <v>48</v>
      </c>
      <c r="BK70" s="5934"/>
      <c r="BL70" s="3258"/>
      <c r="BM70" s="3257"/>
      <c r="BN70" s="5944"/>
      <c r="BO70" s="5933"/>
      <c r="BP70" s="5933"/>
      <c r="BQ70" s="5933"/>
      <c r="BR70" s="5933"/>
      <c r="BS70" s="5933"/>
      <c r="BT70" s="5933"/>
      <c r="BU70" s="5933"/>
      <c r="BV70" s="5933"/>
      <c r="BW70" s="5933"/>
      <c r="BX70" s="5934"/>
      <c r="BY70" s="3963"/>
      <c r="BZ70" s="3968"/>
      <c r="CA70" s="3143"/>
    </row>
    <row r="71" spans="1:79" ht="3" customHeight="1">
      <c r="A71" s="3261"/>
      <c r="B71" s="3262"/>
      <c r="C71" s="3263"/>
      <c r="D71" s="3262"/>
      <c r="E71" s="3262"/>
      <c r="F71" s="3262"/>
      <c r="G71" s="3262"/>
      <c r="H71" s="3262"/>
      <c r="I71" s="3262"/>
      <c r="J71" s="3264"/>
      <c r="K71" s="5958"/>
      <c r="L71" s="5976"/>
      <c r="M71" s="5975"/>
      <c r="N71" s="3265"/>
      <c r="O71" s="3262"/>
      <c r="P71" s="3262"/>
      <c r="Q71" s="3262"/>
      <c r="R71" s="3262"/>
      <c r="S71" s="3262"/>
      <c r="T71" s="3262"/>
      <c r="U71" s="3262"/>
      <c r="V71" s="3262"/>
      <c r="W71" s="3262"/>
      <c r="X71" s="3264"/>
      <c r="Y71" s="3265"/>
      <c r="Z71" s="3262"/>
      <c r="AA71" s="3262"/>
      <c r="AB71" s="3262"/>
      <c r="AC71" s="3262"/>
      <c r="AD71" s="3262"/>
      <c r="AE71" s="3262"/>
      <c r="AF71" s="3262"/>
      <c r="AG71" s="3262"/>
      <c r="AH71" s="3262"/>
      <c r="AI71" s="3266"/>
      <c r="AJ71" s="3098"/>
      <c r="AK71" s="3185"/>
      <c r="AL71" s="5964"/>
      <c r="AM71" s="3265"/>
      <c r="AN71" s="3262"/>
      <c r="AO71" s="3262"/>
      <c r="AP71" s="3262"/>
      <c r="AQ71" s="3262"/>
      <c r="AR71" s="3262"/>
      <c r="AS71" s="3262"/>
      <c r="AT71" s="3262"/>
      <c r="AU71" s="3262"/>
      <c r="AV71" s="3262"/>
      <c r="AW71" s="3264"/>
      <c r="AX71" s="3265"/>
      <c r="AY71" s="3262"/>
      <c r="AZ71" s="3262"/>
      <c r="BA71" s="3262"/>
      <c r="BB71" s="3262"/>
      <c r="BC71" s="3262"/>
      <c r="BD71" s="3262"/>
      <c r="BE71" s="3262"/>
      <c r="BF71" s="3262"/>
      <c r="BG71" s="3262"/>
      <c r="BH71" s="3264"/>
      <c r="BI71" s="3265"/>
      <c r="BJ71" s="3267"/>
      <c r="BK71" s="3268"/>
      <c r="BL71" s="3264"/>
      <c r="BM71" s="3265"/>
      <c r="BN71" s="3269"/>
      <c r="BO71" s="3269"/>
      <c r="BP71" s="3269"/>
      <c r="BQ71" s="3269"/>
      <c r="BR71" s="3269"/>
      <c r="BS71" s="3269"/>
      <c r="BT71" s="3269"/>
      <c r="BU71" s="3269"/>
      <c r="BV71" s="3269"/>
      <c r="BW71" s="3269"/>
      <c r="BX71" s="3269"/>
      <c r="BY71" s="3969"/>
      <c r="BZ71" s="3970"/>
      <c r="CA71" s="3098"/>
    </row>
    <row r="72" spans="1:79" ht="3" customHeight="1">
      <c r="A72" s="3247"/>
      <c r="B72" s="3273"/>
      <c r="C72" s="3274"/>
      <c r="D72" s="3275"/>
      <c r="E72" s="3273"/>
      <c r="F72" s="3273"/>
      <c r="G72" s="3273"/>
      <c r="H72" s="3273"/>
      <c r="I72" s="3273"/>
      <c r="J72" s="3276"/>
      <c r="K72" s="5945">
        <v>14</v>
      </c>
      <c r="L72" s="5965" t="s">
        <v>2957</v>
      </c>
      <c r="M72" s="5975"/>
      <c r="N72" s="3277"/>
      <c r="O72" s="5951"/>
      <c r="P72" s="5952"/>
      <c r="Q72" s="5952"/>
      <c r="R72" s="5952"/>
      <c r="S72" s="5951"/>
      <c r="T72" s="5952"/>
      <c r="U72" s="5952"/>
      <c r="V72" s="5952"/>
      <c r="W72" s="5952"/>
      <c r="X72" s="3691"/>
      <c r="Y72" s="3690"/>
      <c r="Z72" s="5951"/>
      <c r="AA72" s="5952"/>
      <c r="AB72" s="5952"/>
      <c r="AC72" s="5952"/>
      <c r="AD72" s="5951"/>
      <c r="AE72" s="5952"/>
      <c r="AF72" s="5952"/>
      <c r="AG72" s="5952"/>
      <c r="AH72" s="5952"/>
      <c r="AI72" s="3278"/>
      <c r="AJ72" s="3136"/>
      <c r="AK72" s="3254"/>
      <c r="AL72" s="5953">
        <v>14</v>
      </c>
      <c r="AM72" s="3277"/>
      <c r="AN72" s="5956"/>
      <c r="AO72" s="5957"/>
      <c r="AP72" s="5957"/>
      <c r="AQ72" s="5957"/>
      <c r="AR72" s="5956"/>
      <c r="AS72" s="5957"/>
      <c r="AT72" s="5957"/>
      <c r="AU72" s="5957"/>
      <c r="AV72" s="5957"/>
      <c r="AW72" s="3691"/>
      <c r="AX72" s="3690"/>
      <c r="AY72" s="5956"/>
      <c r="AZ72" s="5957"/>
      <c r="BA72" s="5957"/>
      <c r="BB72" s="5957"/>
      <c r="BC72" s="5956"/>
      <c r="BD72" s="5957"/>
      <c r="BE72" s="5957"/>
      <c r="BF72" s="5957"/>
      <c r="BG72" s="5957"/>
      <c r="BH72" s="3691"/>
      <c r="BI72" s="3690"/>
      <c r="BJ72" s="3279"/>
      <c r="BK72" s="3279"/>
      <c r="BL72" s="3691"/>
      <c r="BM72" s="3690"/>
      <c r="BN72" s="3280"/>
      <c r="BO72" s="3280"/>
      <c r="BP72" s="3280"/>
      <c r="BQ72" s="3280"/>
      <c r="BR72" s="3280"/>
      <c r="BS72" s="3280"/>
      <c r="BT72" s="3280"/>
      <c r="BU72" s="3280"/>
      <c r="BV72" s="3280"/>
      <c r="BW72" s="3280"/>
      <c r="BX72" s="3280"/>
      <c r="BY72" s="3968"/>
      <c r="BZ72" s="3968"/>
      <c r="CA72" s="3143"/>
    </row>
    <row r="73" spans="1:79" ht="21.75" customHeight="1">
      <c r="A73" s="3256"/>
      <c r="B73" s="3809"/>
      <c r="C73" s="3820" t="s">
        <v>2986</v>
      </c>
      <c r="D73" s="5929" t="s">
        <v>2987</v>
      </c>
      <c r="E73" s="5930"/>
      <c r="F73" s="5930"/>
      <c r="G73" s="5930"/>
      <c r="H73" s="5930"/>
      <c r="I73" s="5930"/>
      <c r="J73" s="5931"/>
      <c r="K73" s="5937"/>
      <c r="L73" s="5976"/>
      <c r="M73" s="5975"/>
      <c r="N73" s="3257"/>
      <c r="O73" s="5932"/>
      <c r="P73" s="5933"/>
      <c r="Q73" s="5933"/>
      <c r="R73" s="5933"/>
      <c r="S73" s="5933"/>
      <c r="T73" s="5933"/>
      <c r="U73" s="5933"/>
      <c r="V73" s="5933"/>
      <c r="W73" s="5934"/>
      <c r="X73" s="3258"/>
      <c r="Y73" s="3257"/>
      <c r="Z73" s="5932"/>
      <c r="AA73" s="5933"/>
      <c r="AB73" s="5933"/>
      <c r="AC73" s="5933"/>
      <c r="AD73" s="5933"/>
      <c r="AE73" s="5933"/>
      <c r="AF73" s="5933"/>
      <c r="AG73" s="5933"/>
      <c r="AH73" s="5934"/>
      <c r="AI73" s="3957"/>
      <c r="AJ73" s="3259"/>
      <c r="AK73" s="3260"/>
      <c r="AL73" s="5954"/>
      <c r="AM73" s="3257"/>
      <c r="AN73" s="5932"/>
      <c r="AO73" s="5933"/>
      <c r="AP73" s="5933"/>
      <c r="AQ73" s="5933"/>
      <c r="AR73" s="5933"/>
      <c r="AS73" s="5933"/>
      <c r="AT73" s="5933"/>
      <c r="AU73" s="5933"/>
      <c r="AV73" s="5934"/>
      <c r="AW73" s="3258"/>
      <c r="AX73" s="3257"/>
      <c r="AY73" s="5932"/>
      <c r="AZ73" s="5933"/>
      <c r="BA73" s="5933"/>
      <c r="BB73" s="5933"/>
      <c r="BC73" s="5933"/>
      <c r="BD73" s="5933"/>
      <c r="BE73" s="5933"/>
      <c r="BF73" s="5933"/>
      <c r="BG73" s="5934"/>
      <c r="BH73" s="3258"/>
      <c r="BI73" s="3257"/>
      <c r="BJ73" s="5943" t="s">
        <v>48</v>
      </c>
      <c r="BK73" s="5934"/>
      <c r="BL73" s="3258"/>
      <c r="BM73" s="3257"/>
      <c r="BN73" s="5944"/>
      <c r="BO73" s="5933"/>
      <c r="BP73" s="5933"/>
      <c r="BQ73" s="5933"/>
      <c r="BR73" s="5933"/>
      <c r="BS73" s="5933"/>
      <c r="BT73" s="5933"/>
      <c r="BU73" s="5933"/>
      <c r="BV73" s="5933"/>
      <c r="BW73" s="5933"/>
      <c r="BX73" s="5934"/>
      <c r="BY73" s="3963"/>
      <c r="BZ73" s="3968"/>
      <c r="CA73" s="3143"/>
    </row>
    <row r="74" spans="1:79" ht="3" customHeight="1">
      <c r="A74" s="3261"/>
      <c r="B74" s="3262"/>
      <c r="C74" s="3263"/>
      <c r="D74" s="3262"/>
      <c r="E74" s="3262"/>
      <c r="F74" s="3262"/>
      <c r="G74" s="3262"/>
      <c r="H74" s="3262"/>
      <c r="I74" s="3262"/>
      <c r="J74" s="3264"/>
      <c r="K74" s="5958"/>
      <c r="L74" s="5976"/>
      <c r="M74" s="5975"/>
      <c r="N74" s="3265"/>
      <c r="O74" s="3262"/>
      <c r="P74" s="3262"/>
      <c r="Q74" s="3262"/>
      <c r="R74" s="3262"/>
      <c r="S74" s="3262"/>
      <c r="T74" s="3262"/>
      <c r="U74" s="3262"/>
      <c r="V74" s="3262"/>
      <c r="W74" s="3262"/>
      <c r="X74" s="3264"/>
      <c r="Y74" s="3265"/>
      <c r="Z74" s="3262"/>
      <c r="AA74" s="3262"/>
      <c r="AB74" s="3262"/>
      <c r="AC74" s="3262"/>
      <c r="AD74" s="3262"/>
      <c r="AE74" s="3262"/>
      <c r="AF74" s="3262"/>
      <c r="AG74" s="3262"/>
      <c r="AH74" s="3262"/>
      <c r="AI74" s="3266"/>
      <c r="AJ74" s="3098"/>
      <c r="AK74" s="3261"/>
      <c r="AL74" s="5964"/>
      <c r="AM74" s="3265"/>
      <c r="AN74" s="3262"/>
      <c r="AO74" s="3262"/>
      <c r="AP74" s="3262"/>
      <c r="AQ74" s="3262"/>
      <c r="AR74" s="3262"/>
      <c r="AS74" s="3262"/>
      <c r="AT74" s="3262"/>
      <c r="AU74" s="3262"/>
      <c r="AV74" s="3262"/>
      <c r="AW74" s="3264"/>
      <c r="AX74" s="3265"/>
      <c r="AY74" s="3262"/>
      <c r="AZ74" s="3262"/>
      <c r="BA74" s="3262"/>
      <c r="BB74" s="3262"/>
      <c r="BC74" s="3262"/>
      <c r="BD74" s="3262"/>
      <c r="BE74" s="3262"/>
      <c r="BF74" s="3262"/>
      <c r="BG74" s="3262"/>
      <c r="BH74" s="3264"/>
      <c r="BI74" s="3265"/>
      <c r="BJ74" s="3267"/>
      <c r="BK74" s="3268"/>
      <c r="BL74" s="3264"/>
      <c r="BM74" s="3265"/>
      <c r="BN74" s="3269"/>
      <c r="BO74" s="3269"/>
      <c r="BP74" s="3269"/>
      <c r="BQ74" s="3269"/>
      <c r="BR74" s="3269"/>
      <c r="BS74" s="3269"/>
      <c r="BT74" s="3269"/>
      <c r="BU74" s="3269"/>
      <c r="BV74" s="3269"/>
      <c r="BW74" s="3269"/>
      <c r="BX74" s="3269"/>
      <c r="BY74" s="3969"/>
      <c r="BZ74" s="3970"/>
      <c r="CA74" s="3098"/>
    </row>
    <row r="75" spans="1:79" ht="3" customHeight="1">
      <c r="A75" s="3247"/>
      <c r="B75" s="3273"/>
      <c r="C75" s="3274"/>
      <c r="D75" s="3275"/>
      <c r="E75" s="3273"/>
      <c r="F75" s="3273"/>
      <c r="G75" s="3273"/>
      <c r="H75" s="3273"/>
      <c r="I75" s="3273"/>
      <c r="J75" s="3276"/>
      <c r="K75" s="5945">
        <v>23</v>
      </c>
      <c r="L75" s="5965" t="s">
        <v>2966</v>
      </c>
      <c r="M75" s="5966"/>
      <c r="N75" s="3277"/>
      <c r="O75" s="5951"/>
      <c r="P75" s="5952"/>
      <c r="Q75" s="5952"/>
      <c r="R75" s="5952"/>
      <c r="S75" s="5951"/>
      <c r="T75" s="5952"/>
      <c r="U75" s="5952"/>
      <c r="V75" s="5952"/>
      <c r="W75" s="5952"/>
      <c r="X75" s="3691"/>
      <c r="Y75" s="3690"/>
      <c r="Z75" s="5951"/>
      <c r="AA75" s="5952"/>
      <c r="AB75" s="5952"/>
      <c r="AC75" s="5952"/>
      <c r="AD75" s="5951"/>
      <c r="AE75" s="5952"/>
      <c r="AF75" s="5952"/>
      <c r="AG75" s="5952"/>
      <c r="AH75" s="5952"/>
      <c r="AI75" s="3278"/>
      <c r="AJ75" s="3136"/>
      <c r="AK75" s="3254"/>
      <c r="AL75" s="5953">
        <v>23</v>
      </c>
      <c r="AM75" s="3277"/>
      <c r="AN75" s="5956"/>
      <c r="AO75" s="5957"/>
      <c r="AP75" s="5957"/>
      <c r="AQ75" s="5957"/>
      <c r="AR75" s="5956"/>
      <c r="AS75" s="5957"/>
      <c r="AT75" s="5957"/>
      <c r="AU75" s="5957"/>
      <c r="AV75" s="5957"/>
      <c r="AW75" s="3691"/>
      <c r="AX75" s="3690"/>
      <c r="AY75" s="5956"/>
      <c r="AZ75" s="5957"/>
      <c r="BA75" s="5957"/>
      <c r="BB75" s="5957"/>
      <c r="BC75" s="5956"/>
      <c r="BD75" s="5957"/>
      <c r="BE75" s="5957"/>
      <c r="BF75" s="5957"/>
      <c r="BG75" s="5957"/>
      <c r="BH75" s="3691"/>
      <c r="BI75" s="3690"/>
      <c r="BJ75" s="3279"/>
      <c r="BK75" s="3279"/>
      <c r="BL75" s="3691"/>
      <c r="BM75" s="3690"/>
      <c r="BN75" s="3280"/>
      <c r="BO75" s="3280"/>
      <c r="BP75" s="3280"/>
      <c r="BQ75" s="3280"/>
      <c r="BR75" s="3280"/>
      <c r="BS75" s="3280"/>
      <c r="BT75" s="3280"/>
      <c r="BU75" s="3280"/>
      <c r="BV75" s="3280"/>
      <c r="BW75" s="3280"/>
      <c r="BX75" s="3280"/>
      <c r="BY75" s="3968"/>
      <c r="BZ75" s="3968"/>
      <c r="CA75" s="3143"/>
    </row>
    <row r="76" spans="1:79" ht="21.75" customHeight="1">
      <c r="A76" s="3256"/>
      <c r="B76" s="3809"/>
      <c r="C76" s="3820" t="s">
        <v>2988</v>
      </c>
      <c r="D76" s="5972" t="s">
        <v>2989</v>
      </c>
      <c r="E76" s="5973"/>
      <c r="F76" s="5973"/>
      <c r="G76" s="5973"/>
      <c r="H76" s="5973"/>
      <c r="I76" s="5973"/>
      <c r="J76" s="5974"/>
      <c r="K76" s="5937"/>
      <c r="L76" s="5967"/>
      <c r="M76" s="5968"/>
      <c r="N76" s="3257"/>
      <c r="O76" s="5932"/>
      <c r="P76" s="5933"/>
      <c r="Q76" s="5933"/>
      <c r="R76" s="5933"/>
      <c r="S76" s="5933"/>
      <c r="T76" s="5933"/>
      <c r="U76" s="5933"/>
      <c r="V76" s="5933"/>
      <c r="W76" s="5934"/>
      <c r="X76" s="3258"/>
      <c r="Y76" s="3257"/>
      <c r="Z76" s="5932"/>
      <c r="AA76" s="5933"/>
      <c r="AB76" s="5933"/>
      <c r="AC76" s="5933"/>
      <c r="AD76" s="5933"/>
      <c r="AE76" s="5933"/>
      <c r="AF76" s="5933"/>
      <c r="AG76" s="5933"/>
      <c r="AH76" s="5934"/>
      <c r="AI76" s="3957"/>
      <c r="AJ76" s="3259"/>
      <c r="AK76" s="3281"/>
      <c r="AL76" s="5954"/>
      <c r="AM76" s="3257"/>
      <c r="AN76" s="5932"/>
      <c r="AO76" s="5933"/>
      <c r="AP76" s="5933"/>
      <c r="AQ76" s="5933"/>
      <c r="AR76" s="5933"/>
      <c r="AS76" s="5933"/>
      <c r="AT76" s="5933"/>
      <c r="AU76" s="5933"/>
      <c r="AV76" s="5934"/>
      <c r="AW76" s="3258"/>
      <c r="AX76" s="3257"/>
      <c r="AY76" s="5932"/>
      <c r="AZ76" s="5933"/>
      <c r="BA76" s="5933"/>
      <c r="BB76" s="5933"/>
      <c r="BC76" s="5933"/>
      <c r="BD76" s="5933"/>
      <c r="BE76" s="5933"/>
      <c r="BF76" s="5933"/>
      <c r="BG76" s="5934"/>
      <c r="BH76" s="3258"/>
      <c r="BI76" s="3257"/>
      <c r="BJ76" s="5943">
        <v>34</v>
      </c>
      <c r="BK76" s="5934"/>
      <c r="BL76" s="3258"/>
      <c r="BM76" s="3257"/>
      <c r="BN76" s="5944"/>
      <c r="BO76" s="5933"/>
      <c r="BP76" s="5933"/>
      <c r="BQ76" s="5933"/>
      <c r="BR76" s="5933"/>
      <c r="BS76" s="5933"/>
      <c r="BT76" s="5933"/>
      <c r="BU76" s="5933"/>
      <c r="BV76" s="5933"/>
      <c r="BW76" s="5933"/>
      <c r="BX76" s="5934"/>
      <c r="BY76" s="3963"/>
      <c r="BZ76" s="3968"/>
      <c r="CA76" s="3143"/>
    </row>
    <row r="77" spans="1:79" ht="3" customHeight="1">
      <c r="A77" s="3261"/>
      <c r="B77" s="3262"/>
      <c r="C77" s="3263"/>
      <c r="D77" s="3262"/>
      <c r="E77" s="3262"/>
      <c r="F77" s="3262"/>
      <c r="G77" s="3262"/>
      <c r="H77" s="3262"/>
      <c r="I77" s="3262"/>
      <c r="J77" s="3264"/>
      <c r="K77" s="5958"/>
      <c r="L77" s="5967"/>
      <c r="M77" s="5966"/>
      <c r="N77" s="3265"/>
      <c r="O77" s="3262"/>
      <c r="P77" s="3262"/>
      <c r="Q77" s="3262"/>
      <c r="R77" s="3262"/>
      <c r="S77" s="3262"/>
      <c r="T77" s="3262"/>
      <c r="U77" s="3262"/>
      <c r="V77" s="3262"/>
      <c r="W77" s="3262"/>
      <c r="X77" s="3264"/>
      <c r="Y77" s="3265"/>
      <c r="Z77" s="3262"/>
      <c r="AA77" s="3262"/>
      <c r="AB77" s="3262"/>
      <c r="AC77" s="3262"/>
      <c r="AD77" s="3262"/>
      <c r="AE77" s="3262"/>
      <c r="AF77" s="3262"/>
      <c r="AG77" s="3262"/>
      <c r="AH77" s="3262"/>
      <c r="AI77" s="3266"/>
      <c r="AJ77" s="3098"/>
      <c r="AK77" s="3185"/>
      <c r="AL77" s="5964"/>
      <c r="AM77" s="3265"/>
      <c r="AN77" s="3262"/>
      <c r="AO77" s="3262"/>
      <c r="AP77" s="3262"/>
      <c r="AQ77" s="3262"/>
      <c r="AR77" s="3262"/>
      <c r="AS77" s="3262"/>
      <c r="AT77" s="3262"/>
      <c r="AU77" s="3262"/>
      <c r="AV77" s="3262"/>
      <c r="AW77" s="3264"/>
      <c r="AX77" s="3265"/>
      <c r="AY77" s="3262"/>
      <c r="AZ77" s="3262"/>
      <c r="BA77" s="3262"/>
      <c r="BB77" s="3262"/>
      <c r="BC77" s="3262"/>
      <c r="BD77" s="3262"/>
      <c r="BE77" s="3262"/>
      <c r="BF77" s="3262"/>
      <c r="BG77" s="3262"/>
      <c r="BH77" s="3264"/>
      <c r="BI77" s="3265"/>
      <c r="BJ77" s="3267"/>
      <c r="BK77" s="3268"/>
      <c r="BL77" s="3264"/>
      <c r="BM77" s="3265"/>
      <c r="BN77" s="3269"/>
      <c r="BO77" s="3269"/>
      <c r="BP77" s="3269"/>
      <c r="BQ77" s="3269"/>
      <c r="BR77" s="3269"/>
      <c r="BS77" s="3269"/>
      <c r="BT77" s="3269"/>
      <c r="BU77" s="3269"/>
      <c r="BV77" s="3269"/>
      <c r="BW77" s="3269"/>
      <c r="BX77" s="3269"/>
      <c r="BY77" s="3969"/>
      <c r="BZ77" s="3970"/>
      <c r="CA77" s="3098"/>
    </row>
    <row r="78" spans="1:79" ht="3" customHeight="1">
      <c r="A78" s="3247"/>
      <c r="B78" s="3273"/>
      <c r="C78" s="3274"/>
      <c r="D78" s="3275"/>
      <c r="E78" s="3273"/>
      <c r="F78" s="3273"/>
      <c r="G78" s="3273"/>
      <c r="H78" s="3273"/>
      <c r="I78" s="3273"/>
      <c r="J78" s="3276"/>
      <c r="K78" s="5945">
        <v>24</v>
      </c>
      <c r="L78" s="5965" t="s">
        <v>2975</v>
      </c>
      <c r="M78" s="5969"/>
      <c r="N78" s="3277"/>
      <c r="O78" s="5951"/>
      <c r="P78" s="5952"/>
      <c r="Q78" s="5952"/>
      <c r="R78" s="5952"/>
      <c r="S78" s="5951"/>
      <c r="T78" s="5952"/>
      <c r="U78" s="5952"/>
      <c r="V78" s="5952"/>
      <c r="W78" s="5952"/>
      <c r="X78" s="3691"/>
      <c r="Y78" s="3690"/>
      <c r="Z78" s="5951"/>
      <c r="AA78" s="5952"/>
      <c r="AB78" s="5952"/>
      <c r="AC78" s="5952"/>
      <c r="AD78" s="5951"/>
      <c r="AE78" s="5952"/>
      <c r="AF78" s="5952"/>
      <c r="AG78" s="5952"/>
      <c r="AH78" s="5952"/>
      <c r="AI78" s="3278"/>
      <c r="AJ78" s="3136"/>
      <c r="AK78" s="3254"/>
      <c r="AL78" s="5953">
        <v>24</v>
      </c>
      <c r="AM78" s="3277"/>
      <c r="AN78" s="5956"/>
      <c r="AO78" s="5957"/>
      <c r="AP78" s="5957"/>
      <c r="AQ78" s="5957"/>
      <c r="AR78" s="5956"/>
      <c r="AS78" s="5957"/>
      <c r="AT78" s="5957"/>
      <c r="AU78" s="5957"/>
      <c r="AV78" s="5957"/>
      <c r="AW78" s="3691"/>
      <c r="AX78" s="3690"/>
      <c r="AY78" s="5956"/>
      <c r="AZ78" s="5957"/>
      <c r="BA78" s="5957"/>
      <c r="BB78" s="5957"/>
      <c r="BC78" s="5956"/>
      <c r="BD78" s="5957"/>
      <c r="BE78" s="5957"/>
      <c r="BF78" s="5957"/>
      <c r="BG78" s="5957"/>
      <c r="BH78" s="3691"/>
      <c r="BI78" s="3690"/>
      <c r="BJ78" s="3279"/>
      <c r="BK78" s="3279"/>
      <c r="BL78" s="3691"/>
      <c r="BM78" s="3690"/>
      <c r="BN78" s="3280"/>
      <c r="BO78" s="3280"/>
      <c r="BP78" s="3280"/>
      <c r="BQ78" s="3280"/>
      <c r="BR78" s="3280"/>
      <c r="BS78" s="3280"/>
      <c r="BT78" s="3280"/>
      <c r="BU78" s="3280"/>
      <c r="BV78" s="3280"/>
      <c r="BW78" s="3280"/>
      <c r="BX78" s="3280"/>
      <c r="BY78" s="3968"/>
      <c r="BZ78" s="3968"/>
      <c r="CA78" s="3143"/>
    </row>
    <row r="79" spans="1:79" ht="21.75" customHeight="1">
      <c r="A79" s="3256"/>
      <c r="B79" s="3809"/>
      <c r="C79" s="3820" t="s">
        <v>2990</v>
      </c>
      <c r="D79" s="5929" t="s">
        <v>2991</v>
      </c>
      <c r="E79" s="5930"/>
      <c r="F79" s="5930"/>
      <c r="G79" s="5930"/>
      <c r="H79" s="5930"/>
      <c r="I79" s="5930"/>
      <c r="J79" s="5931"/>
      <c r="K79" s="5937"/>
      <c r="L79" s="5970"/>
      <c r="M79" s="5971"/>
      <c r="N79" s="3257"/>
      <c r="O79" s="5932"/>
      <c r="P79" s="5933"/>
      <c r="Q79" s="5933"/>
      <c r="R79" s="5933"/>
      <c r="S79" s="5933"/>
      <c r="T79" s="5933"/>
      <c r="U79" s="5933"/>
      <c r="V79" s="5933"/>
      <c r="W79" s="5934"/>
      <c r="X79" s="3258"/>
      <c r="Y79" s="3257"/>
      <c r="Z79" s="5932"/>
      <c r="AA79" s="5933"/>
      <c r="AB79" s="5933"/>
      <c r="AC79" s="5933"/>
      <c r="AD79" s="5933"/>
      <c r="AE79" s="5933"/>
      <c r="AF79" s="5933"/>
      <c r="AG79" s="5933"/>
      <c r="AH79" s="5934"/>
      <c r="AI79" s="3957"/>
      <c r="AJ79" s="3259"/>
      <c r="AK79" s="3281"/>
      <c r="AL79" s="5954"/>
      <c r="AM79" s="3257"/>
      <c r="AN79" s="5932"/>
      <c r="AO79" s="5933"/>
      <c r="AP79" s="5933"/>
      <c r="AQ79" s="5933"/>
      <c r="AR79" s="5933"/>
      <c r="AS79" s="5933"/>
      <c r="AT79" s="5933"/>
      <c r="AU79" s="5933"/>
      <c r="AV79" s="5934"/>
      <c r="AW79" s="3258"/>
      <c r="AX79" s="3257"/>
      <c r="AY79" s="5932"/>
      <c r="AZ79" s="5933"/>
      <c r="BA79" s="5933"/>
      <c r="BB79" s="5933"/>
      <c r="BC79" s="5933"/>
      <c r="BD79" s="5933"/>
      <c r="BE79" s="5933"/>
      <c r="BF79" s="5933"/>
      <c r="BG79" s="5934"/>
      <c r="BH79" s="3258"/>
      <c r="BI79" s="3257"/>
      <c r="BJ79" s="5943" t="s">
        <v>42</v>
      </c>
      <c r="BK79" s="5934"/>
      <c r="BL79" s="3258"/>
      <c r="BM79" s="3257"/>
      <c r="BN79" s="5944"/>
      <c r="BO79" s="5933"/>
      <c r="BP79" s="5933"/>
      <c r="BQ79" s="5933"/>
      <c r="BR79" s="5933"/>
      <c r="BS79" s="5933"/>
      <c r="BT79" s="5933"/>
      <c r="BU79" s="5933"/>
      <c r="BV79" s="5933"/>
      <c r="BW79" s="5933"/>
      <c r="BX79" s="5934"/>
      <c r="BY79" s="3963"/>
      <c r="BZ79" s="3968"/>
      <c r="CA79" s="3143"/>
    </row>
    <row r="80" spans="1:79" ht="3" customHeight="1">
      <c r="A80" s="3261"/>
      <c r="B80" s="3262"/>
      <c r="C80" s="3263"/>
      <c r="D80" s="3262"/>
      <c r="E80" s="3262"/>
      <c r="F80" s="3262"/>
      <c r="G80" s="3262"/>
      <c r="H80" s="3262"/>
      <c r="I80" s="3262"/>
      <c r="J80" s="3264"/>
      <c r="K80" s="5958"/>
      <c r="L80" s="5970"/>
      <c r="M80" s="5969"/>
      <c r="N80" s="3265"/>
      <c r="O80" s="3262"/>
      <c r="P80" s="3262"/>
      <c r="Q80" s="3262"/>
      <c r="R80" s="3262"/>
      <c r="S80" s="3262"/>
      <c r="T80" s="3262"/>
      <c r="U80" s="3262"/>
      <c r="V80" s="3262"/>
      <c r="W80" s="3262"/>
      <c r="X80" s="3264"/>
      <c r="Y80" s="3265"/>
      <c r="Z80" s="3262"/>
      <c r="AA80" s="3262"/>
      <c r="AB80" s="3262"/>
      <c r="AC80" s="3262"/>
      <c r="AD80" s="3262"/>
      <c r="AE80" s="3262"/>
      <c r="AF80" s="3262"/>
      <c r="AG80" s="3262"/>
      <c r="AH80" s="3262"/>
      <c r="AI80" s="3266"/>
      <c r="AJ80" s="3098"/>
      <c r="AK80" s="3185"/>
      <c r="AL80" s="5964"/>
      <c r="AM80" s="3265"/>
      <c r="AN80" s="3262"/>
      <c r="AO80" s="3262"/>
      <c r="AP80" s="3262"/>
      <c r="AQ80" s="3262"/>
      <c r="AR80" s="3262"/>
      <c r="AS80" s="3262"/>
      <c r="AT80" s="3262"/>
      <c r="AU80" s="3262"/>
      <c r="AV80" s="3262"/>
      <c r="AW80" s="3264"/>
      <c r="AX80" s="3265"/>
      <c r="AY80" s="3262"/>
      <c r="AZ80" s="3262"/>
      <c r="BA80" s="3262"/>
      <c r="BB80" s="3262"/>
      <c r="BC80" s="3262"/>
      <c r="BD80" s="3262"/>
      <c r="BE80" s="3262"/>
      <c r="BF80" s="3262"/>
      <c r="BG80" s="3262"/>
      <c r="BH80" s="3264"/>
      <c r="BI80" s="3265"/>
      <c r="BJ80" s="3267"/>
      <c r="BK80" s="3268"/>
      <c r="BL80" s="3264"/>
      <c r="BM80" s="3265"/>
      <c r="BN80" s="3269"/>
      <c r="BO80" s="3269"/>
      <c r="BP80" s="3269"/>
      <c r="BQ80" s="3269"/>
      <c r="BR80" s="3269"/>
      <c r="BS80" s="3269"/>
      <c r="BT80" s="3269"/>
      <c r="BU80" s="3269"/>
      <c r="BV80" s="3269"/>
      <c r="BW80" s="3269"/>
      <c r="BX80" s="3269"/>
      <c r="BY80" s="3969"/>
      <c r="BZ80" s="3970"/>
      <c r="CA80" s="3098"/>
    </row>
    <row r="81" spans="1:79" ht="3" customHeight="1">
      <c r="A81" s="3247"/>
      <c r="B81" s="3273"/>
      <c r="C81" s="3274"/>
      <c r="D81" s="3275"/>
      <c r="E81" s="3273"/>
      <c r="F81" s="3273"/>
      <c r="G81" s="3273"/>
      <c r="H81" s="3273"/>
      <c r="I81" s="3273"/>
      <c r="J81" s="3276"/>
      <c r="K81" s="5945">
        <v>25</v>
      </c>
      <c r="L81" s="5965" t="s">
        <v>2975</v>
      </c>
      <c r="M81" s="5966"/>
      <c r="N81" s="3277"/>
      <c r="O81" s="5951"/>
      <c r="P81" s="5952"/>
      <c r="Q81" s="5952"/>
      <c r="R81" s="5952"/>
      <c r="S81" s="5951"/>
      <c r="T81" s="5952"/>
      <c r="U81" s="5952"/>
      <c r="V81" s="5952"/>
      <c r="W81" s="5952"/>
      <c r="X81" s="3691"/>
      <c r="Y81" s="3690"/>
      <c r="Z81" s="5951"/>
      <c r="AA81" s="5952"/>
      <c r="AB81" s="5952"/>
      <c r="AC81" s="5952"/>
      <c r="AD81" s="5951"/>
      <c r="AE81" s="5952"/>
      <c r="AF81" s="5952"/>
      <c r="AG81" s="5952"/>
      <c r="AH81" s="5952"/>
      <c r="AI81" s="3278"/>
      <c r="AJ81" s="3136"/>
      <c r="AK81" s="3254"/>
      <c r="AL81" s="5953">
        <v>25</v>
      </c>
      <c r="AM81" s="3277"/>
      <c r="AN81" s="5956"/>
      <c r="AO81" s="5957"/>
      <c r="AP81" s="5957"/>
      <c r="AQ81" s="5957"/>
      <c r="AR81" s="5956"/>
      <c r="AS81" s="5957"/>
      <c r="AT81" s="5957"/>
      <c r="AU81" s="5957"/>
      <c r="AV81" s="5957"/>
      <c r="AW81" s="3691"/>
      <c r="AX81" s="3690"/>
      <c r="AY81" s="5956"/>
      <c r="AZ81" s="5957"/>
      <c r="BA81" s="5957"/>
      <c r="BB81" s="5957"/>
      <c r="BC81" s="5956"/>
      <c r="BD81" s="5957"/>
      <c r="BE81" s="5957"/>
      <c r="BF81" s="5957"/>
      <c r="BG81" s="5957"/>
      <c r="BH81" s="3691"/>
      <c r="BI81" s="3690"/>
      <c r="BJ81" s="3279"/>
      <c r="BK81" s="3279"/>
      <c r="BL81" s="3691"/>
      <c r="BM81" s="3690"/>
      <c r="BN81" s="3280"/>
      <c r="BO81" s="3280"/>
      <c r="BP81" s="3280"/>
      <c r="BQ81" s="3280"/>
      <c r="BR81" s="3280"/>
      <c r="BS81" s="3280"/>
      <c r="BT81" s="3280"/>
      <c r="BU81" s="3280"/>
      <c r="BV81" s="3280"/>
      <c r="BW81" s="3280"/>
      <c r="BX81" s="3280"/>
      <c r="BY81" s="3968"/>
      <c r="BZ81" s="3968"/>
      <c r="CA81" s="3143"/>
    </row>
    <row r="82" spans="1:79" ht="21.75" customHeight="1">
      <c r="A82" s="3256"/>
      <c r="B82" s="3809"/>
      <c r="C82" s="3820" t="s">
        <v>2992</v>
      </c>
      <c r="D82" s="5929" t="s">
        <v>2993</v>
      </c>
      <c r="E82" s="5930"/>
      <c r="F82" s="5930"/>
      <c r="G82" s="5930"/>
      <c r="H82" s="5930"/>
      <c r="I82" s="5930"/>
      <c r="J82" s="5931"/>
      <c r="K82" s="5937"/>
      <c r="L82" s="5967"/>
      <c r="M82" s="5968"/>
      <c r="N82" s="3257"/>
      <c r="O82" s="5932"/>
      <c r="P82" s="5933"/>
      <c r="Q82" s="5933"/>
      <c r="R82" s="5933"/>
      <c r="S82" s="5933"/>
      <c r="T82" s="5933"/>
      <c r="U82" s="5933"/>
      <c r="V82" s="5933"/>
      <c r="W82" s="5934"/>
      <c r="X82" s="3258"/>
      <c r="Y82" s="3257"/>
      <c r="Z82" s="5932"/>
      <c r="AA82" s="5933"/>
      <c r="AB82" s="5933"/>
      <c r="AC82" s="5933"/>
      <c r="AD82" s="5933"/>
      <c r="AE82" s="5933"/>
      <c r="AF82" s="5933"/>
      <c r="AG82" s="5933"/>
      <c r="AH82" s="5934"/>
      <c r="AI82" s="3957"/>
      <c r="AJ82" s="3259"/>
      <c r="AK82" s="3260"/>
      <c r="AL82" s="5954"/>
      <c r="AM82" s="3257"/>
      <c r="AN82" s="5932"/>
      <c r="AO82" s="5933"/>
      <c r="AP82" s="5933"/>
      <c r="AQ82" s="5933"/>
      <c r="AR82" s="5933"/>
      <c r="AS82" s="5933"/>
      <c r="AT82" s="5933"/>
      <c r="AU82" s="5933"/>
      <c r="AV82" s="5934"/>
      <c r="AW82" s="3258"/>
      <c r="AX82" s="3257"/>
      <c r="AY82" s="5932"/>
      <c r="AZ82" s="5933"/>
      <c r="BA82" s="5933"/>
      <c r="BB82" s="5933"/>
      <c r="BC82" s="5933"/>
      <c r="BD82" s="5933"/>
      <c r="BE82" s="5933"/>
      <c r="BF82" s="5933"/>
      <c r="BG82" s="5934"/>
      <c r="BH82" s="3258"/>
      <c r="BI82" s="3257"/>
      <c r="BJ82" s="5943" t="s">
        <v>42</v>
      </c>
      <c r="BK82" s="5934"/>
      <c r="BL82" s="3258"/>
      <c r="BM82" s="3257"/>
      <c r="BN82" s="5944"/>
      <c r="BO82" s="5933"/>
      <c r="BP82" s="5933"/>
      <c r="BQ82" s="5933"/>
      <c r="BR82" s="5933"/>
      <c r="BS82" s="5933"/>
      <c r="BT82" s="5933"/>
      <c r="BU82" s="5933"/>
      <c r="BV82" s="5933"/>
      <c r="BW82" s="5933"/>
      <c r="BX82" s="5934"/>
      <c r="BY82" s="3963"/>
      <c r="BZ82" s="3968"/>
      <c r="CA82" s="3143"/>
    </row>
    <row r="83" spans="1:79" ht="3" customHeight="1">
      <c r="A83" s="3261"/>
      <c r="B83" s="3262"/>
      <c r="C83" s="3263"/>
      <c r="D83" s="3262"/>
      <c r="E83" s="3262"/>
      <c r="F83" s="3262"/>
      <c r="G83" s="3262"/>
      <c r="H83" s="3262"/>
      <c r="I83" s="3262"/>
      <c r="J83" s="3264"/>
      <c r="K83" s="5958"/>
      <c r="L83" s="5967"/>
      <c r="M83" s="5966"/>
      <c r="N83" s="3265"/>
      <c r="O83" s="3262"/>
      <c r="P83" s="3262"/>
      <c r="Q83" s="3262"/>
      <c r="R83" s="3262"/>
      <c r="S83" s="3262"/>
      <c r="T83" s="3262"/>
      <c r="U83" s="3262"/>
      <c r="V83" s="3262"/>
      <c r="W83" s="3262"/>
      <c r="X83" s="3264"/>
      <c r="Y83" s="3265"/>
      <c r="Z83" s="3262"/>
      <c r="AA83" s="3262"/>
      <c r="AB83" s="3262"/>
      <c r="AC83" s="3262"/>
      <c r="AD83" s="3262"/>
      <c r="AE83" s="3262"/>
      <c r="AF83" s="3262"/>
      <c r="AG83" s="3262"/>
      <c r="AH83" s="3262"/>
      <c r="AI83" s="3266"/>
      <c r="AJ83" s="3098"/>
      <c r="AK83" s="3185"/>
      <c r="AL83" s="5964"/>
      <c r="AM83" s="3265"/>
      <c r="AN83" s="3262"/>
      <c r="AO83" s="3262"/>
      <c r="AP83" s="3262"/>
      <c r="AQ83" s="3262"/>
      <c r="AR83" s="3262"/>
      <c r="AS83" s="3262"/>
      <c r="AT83" s="3262"/>
      <c r="AU83" s="3262"/>
      <c r="AV83" s="3262"/>
      <c r="AW83" s="3264"/>
      <c r="AX83" s="3265"/>
      <c r="AY83" s="3262"/>
      <c r="AZ83" s="3262"/>
      <c r="BA83" s="3262"/>
      <c r="BB83" s="3262"/>
      <c r="BC83" s="3262"/>
      <c r="BD83" s="3262"/>
      <c r="BE83" s="3262"/>
      <c r="BF83" s="3262"/>
      <c r="BG83" s="3262"/>
      <c r="BH83" s="3264"/>
      <c r="BI83" s="3265"/>
      <c r="BJ83" s="3267"/>
      <c r="BK83" s="3268"/>
      <c r="BL83" s="3264"/>
      <c r="BM83" s="3265"/>
      <c r="BN83" s="3269"/>
      <c r="BO83" s="3269"/>
      <c r="BP83" s="3269"/>
      <c r="BQ83" s="3269"/>
      <c r="BR83" s="3269"/>
      <c r="BS83" s="3269"/>
      <c r="BT83" s="3269"/>
      <c r="BU83" s="3269"/>
      <c r="BV83" s="3269"/>
      <c r="BW83" s="3269"/>
      <c r="BX83" s="3269"/>
      <c r="BY83" s="3969"/>
      <c r="BZ83" s="3970"/>
      <c r="CA83" s="3098"/>
    </row>
    <row r="84" spans="1:79" ht="3" customHeight="1">
      <c r="A84" s="3247"/>
      <c r="B84" s="3273"/>
      <c r="C84" s="3274"/>
      <c r="D84" s="3275"/>
      <c r="E84" s="3273"/>
      <c r="F84" s="3273"/>
      <c r="G84" s="3273"/>
      <c r="H84" s="3273"/>
      <c r="I84" s="3273"/>
      <c r="J84" s="3276"/>
      <c r="K84" s="5945">
        <v>17</v>
      </c>
      <c r="L84" s="5959" t="s">
        <v>2957</v>
      </c>
      <c r="M84" s="5960"/>
      <c r="N84" s="3277"/>
      <c r="O84" s="5951"/>
      <c r="P84" s="5952"/>
      <c r="Q84" s="5952"/>
      <c r="R84" s="5952"/>
      <c r="S84" s="5951"/>
      <c r="T84" s="5952"/>
      <c r="U84" s="5952"/>
      <c r="V84" s="5952"/>
      <c r="W84" s="5952"/>
      <c r="X84" s="3691"/>
      <c r="Y84" s="3690"/>
      <c r="Z84" s="5951"/>
      <c r="AA84" s="5952"/>
      <c r="AB84" s="5952"/>
      <c r="AC84" s="5952"/>
      <c r="AD84" s="5951"/>
      <c r="AE84" s="5952"/>
      <c r="AF84" s="5952"/>
      <c r="AG84" s="5952"/>
      <c r="AH84" s="5952"/>
      <c r="AI84" s="3278"/>
      <c r="AJ84" s="3136"/>
      <c r="AK84" s="3254"/>
      <c r="AL84" s="5953">
        <v>17</v>
      </c>
      <c r="AM84" s="3277"/>
      <c r="AN84" s="5956"/>
      <c r="AO84" s="5957"/>
      <c r="AP84" s="5957"/>
      <c r="AQ84" s="5957"/>
      <c r="AR84" s="5956"/>
      <c r="AS84" s="5957"/>
      <c r="AT84" s="5957"/>
      <c r="AU84" s="5957"/>
      <c r="AV84" s="5957"/>
      <c r="AW84" s="3691"/>
      <c r="AX84" s="3690"/>
      <c r="AY84" s="5956"/>
      <c r="AZ84" s="5957"/>
      <c r="BA84" s="5957"/>
      <c r="BB84" s="5957"/>
      <c r="BC84" s="5956"/>
      <c r="BD84" s="5957"/>
      <c r="BE84" s="5957"/>
      <c r="BF84" s="5957"/>
      <c r="BG84" s="5957"/>
      <c r="BH84" s="3691"/>
      <c r="BI84" s="3690"/>
      <c r="BJ84" s="3279"/>
      <c r="BK84" s="3279"/>
      <c r="BL84" s="3691"/>
      <c r="BM84" s="3690"/>
      <c r="BN84" s="3280"/>
      <c r="BO84" s="3280"/>
      <c r="BP84" s="3280"/>
      <c r="BQ84" s="3280"/>
      <c r="BR84" s="3280"/>
      <c r="BS84" s="3280"/>
      <c r="BT84" s="3280"/>
      <c r="BU84" s="3280"/>
      <c r="BV84" s="3280"/>
      <c r="BW84" s="3280"/>
      <c r="BX84" s="3280"/>
      <c r="BY84" s="3968"/>
      <c r="BZ84" s="3968"/>
      <c r="CA84" s="3143"/>
    </row>
    <row r="85" spans="1:79" ht="21.75" customHeight="1">
      <c r="A85" s="3256"/>
      <c r="B85" s="3809"/>
      <c r="C85" s="3820" t="s">
        <v>2994</v>
      </c>
      <c r="D85" s="5929" t="s">
        <v>2995</v>
      </c>
      <c r="E85" s="5930"/>
      <c r="F85" s="5930"/>
      <c r="G85" s="5930"/>
      <c r="H85" s="5930"/>
      <c r="I85" s="5930"/>
      <c r="J85" s="5931"/>
      <c r="K85" s="5937"/>
      <c r="L85" s="5961"/>
      <c r="M85" s="5960"/>
      <c r="N85" s="3257"/>
      <c r="O85" s="5932"/>
      <c r="P85" s="5933"/>
      <c r="Q85" s="5933"/>
      <c r="R85" s="5933"/>
      <c r="S85" s="5933"/>
      <c r="T85" s="5933"/>
      <c r="U85" s="5933"/>
      <c r="V85" s="5933"/>
      <c r="W85" s="5934"/>
      <c r="X85" s="3258"/>
      <c r="Y85" s="3257"/>
      <c r="Z85" s="5932"/>
      <c r="AA85" s="5933"/>
      <c r="AB85" s="5933"/>
      <c r="AC85" s="5933"/>
      <c r="AD85" s="5933"/>
      <c r="AE85" s="5933"/>
      <c r="AF85" s="5933"/>
      <c r="AG85" s="5933"/>
      <c r="AH85" s="5934"/>
      <c r="AI85" s="3957"/>
      <c r="AJ85" s="3259"/>
      <c r="AK85" s="3260"/>
      <c r="AL85" s="5954"/>
      <c r="AM85" s="3257"/>
      <c r="AN85" s="5932"/>
      <c r="AO85" s="5933"/>
      <c r="AP85" s="5933"/>
      <c r="AQ85" s="5933"/>
      <c r="AR85" s="5933"/>
      <c r="AS85" s="5933"/>
      <c r="AT85" s="5933"/>
      <c r="AU85" s="5933"/>
      <c r="AV85" s="5934"/>
      <c r="AW85" s="3258"/>
      <c r="AX85" s="3257"/>
      <c r="AY85" s="5932"/>
      <c r="AZ85" s="5933"/>
      <c r="BA85" s="5933"/>
      <c r="BB85" s="5933"/>
      <c r="BC85" s="5933"/>
      <c r="BD85" s="5933"/>
      <c r="BE85" s="5933"/>
      <c r="BF85" s="5933"/>
      <c r="BG85" s="5934"/>
      <c r="BH85" s="3258"/>
      <c r="BI85" s="3257"/>
      <c r="BJ85" s="5943" t="s">
        <v>48</v>
      </c>
      <c r="BK85" s="5934"/>
      <c r="BL85" s="3258"/>
      <c r="BM85" s="3257"/>
      <c r="BN85" s="5944"/>
      <c r="BO85" s="5933"/>
      <c r="BP85" s="5933"/>
      <c r="BQ85" s="5933"/>
      <c r="BR85" s="5933"/>
      <c r="BS85" s="5933"/>
      <c r="BT85" s="5933"/>
      <c r="BU85" s="5933"/>
      <c r="BV85" s="5933"/>
      <c r="BW85" s="5933"/>
      <c r="BX85" s="5934"/>
      <c r="BY85" s="3963"/>
      <c r="BZ85" s="3968"/>
      <c r="CA85" s="3143"/>
    </row>
    <row r="86" spans="1:79" ht="3" customHeight="1">
      <c r="A86" s="3261"/>
      <c r="B86" s="3262"/>
      <c r="C86" s="3263"/>
      <c r="D86" s="3262"/>
      <c r="E86" s="3262"/>
      <c r="F86" s="3262"/>
      <c r="G86" s="3262"/>
      <c r="H86" s="3262"/>
      <c r="I86" s="3262"/>
      <c r="J86" s="3264"/>
      <c r="K86" s="5958"/>
      <c r="L86" s="5962"/>
      <c r="M86" s="5963"/>
      <c r="N86" s="3265"/>
      <c r="O86" s="3262"/>
      <c r="P86" s="3262"/>
      <c r="Q86" s="3262"/>
      <c r="R86" s="3262"/>
      <c r="S86" s="3262"/>
      <c r="T86" s="3262"/>
      <c r="U86" s="3262"/>
      <c r="V86" s="3262"/>
      <c r="W86" s="3262"/>
      <c r="X86" s="3264"/>
      <c r="Y86" s="3265"/>
      <c r="Z86" s="3262"/>
      <c r="AA86" s="3262"/>
      <c r="AB86" s="3262"/>
      <c r="AC86" s="3262"/>
      <c r="AD86" s="3262"/>
      <c r="AE86" s="3262"/>
      <c r="AF86" s="3262"/>
      <c r="AG86" s="3262"/>
      <c r="AH86" s="3262"/>
      <c r="AI86" s="3266"/>
      <c r="AJ86" s="3098"/>
      <c r="AK86" s="3185"/>
      <c r="AL86" s="5964"/>
      <c r="AM86" s="3265"/>
      <c r="AN86" s="3262"/>
      <c r="AO86" s="3262"/>
      <c r="AP86" s="3262"/>
      <c r="AQ86" s="3262"/>
      <c r="AR86" s="3262"/>
      <c r="AS86" s="3262"/>
      <c r="AT86" s="3262"/>
      <c r="AU86" s="3262"/>
      <c r="AV86" s="3262"/>
      <c r="AW86" s="3264"/>
      <c r="AX86" s="3265"/>
      <c r="AY86" s="3262"/>
      <c r="AZ86" s="3262"/>
      <c r="BA86" s="3262"/>
      <c r="BB86" s="3262"/>
      <c r="BC86" s="3262"/>
      <c r="BD86" s="3262"/>
      <c r="BE86" s="3262"/>
      <c r="BF86" s="3262"/>
      <c r="BG86" s="3262"/>
      <c r="BH86" s="3264"/>
      <c r="BI86" s="3265"/>
      <c r="BJ86" s="3282"/>
      <c r="BK86" s="3262"/>
      <c r="BL86" s="3264"/>
      <c r="BM86" s="3265"/>
      <c r="BN86" s="3269"/>
      <c r="BO86" s="3269"/>
      <c r="BP86" s="3269"/>
      <c r="BQ86" s="3269"/>
      <c r="BR86" s="3269"/>
      <c r="BS86" s="3269"/>
      <c r="BT86" s="3269"/>
      <c r="BU86" s="3269"/>
      <c r="BV86" s="3269"/>
      <c r="BW86" s="3269"/>
      <c r="BX86" s="3269">
        <v>3</v>
      </c>
      <c r="BY86" s="3969"/>
      <c r="BZ86" s="3970"/>
      <c r="CA86" s="3098"/>
    </row>
    <row r="87" spans="1:79" ht="3" customHeight="1">
      <c r="A87" s="3247"/>
      <c r="B87" s="3273"/>
      <c r="C87" s="3274"/>
      <c r="D87" s="3275"/>
      <c r="E87" s="3273"/>
      <c r="F87" s="3273"/>
      <c r="G87" s="3273"/>
      <c r="H87" s="3273"/>
      <c r="I87" s="3273"/>
      <c r="J87" s="3276"/>
      <c r="K87" s="5945">
        <v>18</v>
      </c>
      <c r="L87" s="5947"/>
      <c r="M87" s="5948"/>
      <c r="N87" s="3277"/>
      <c r="O87" s="5951"/>
      <c r="P87" s="5952"/>
      <c r="Q87" s="5952"/>
      <c r="R87" s="5952"/>
      <c r="S87" s="5951"/>
      <c r="T87" s="5952"/>
      <c r="U87" s="5952"/>
      <c r="V87" s="5952"/>
      <c r="W87" s="5952"/>
      <c r="X87" s="3691"/>
      <c r="Y87" s="3690"/>
      <c r="Z87" s="5951"/>
      <c r="AA87" s="5952"/>
      <c r="AB87" s="5952"/>
      <c r="AC87" s="5952"/>
      <c r="AD87" s="5951"/>
      <c r="AE87" s="5952"/>
      <c r="AF87" s="5952"/>
      <c r="AG87" s="5952"/>
      <c r="AH87" s="5952"/>
      <c r="AI87" s="3278"/>
      <c r="AJ87" s="3136"/>
      <c r="AK87" s="3254"/>
      <c r="AL87" s="5953">
        <v>18</v>
      </c>
      <c r="AM87" s="3277"/>
      <c r="AN87" s="5956"/>
      <c r="AO87" s="5957"/>
      <c r="AP87" s="5957"/>
      <c r="AQ87" s="5957"/>
      <c r="AR87" s="5956"/>
      <c r="AS87" s="5957"/>
      <c r="AT87" s="5957"/>
      <c r="AU87" s="5957"/>
      <c r="AV87" s="5957"/>
      <c r="AW87" s="3691"/>
      <c r="AX87" s="3690"/>
      <c r="AY87" s="5956"/>
      <c r="AZ87" s="5957"/>
      <c r="BA87" s="5957"/>
      <c r="BB87" s="5957"/>
      <c r="BC87" s="5956"/>
      <c r="BD87" s="5957"/>
      <c r="BE87" s="5957"/>
      <c r="BF87" s="5957"/>
      <c r="BG87" s="5957"/>
      <c r="BH87" s="3685"/>
      <c r="BI87" s="3690"/>
      <c r="BJ87" s="3685"/>
      <c r="BK87" s="3685"/>
      <c r="BL87" s="3691"/>
      <c r="BM87" s="3685"/>
      <c r="BN87" s="3280"/>
      <c r="BO87" s="3280"/>
      <c r="BP87" s="3280"/>
      <c r="BQ87" s="3280"/>
      <c r="BR87" s="3280"/>
      <c r="BS87" s="3280"/>
      <c r="BT87" s="3280"/>
      <c r="BU87" s="3280"/>
      <c r="BV87" s="3280"/>
      <c r="BW87" s="3280"/>
      <c r="BX87" s="3280"/>
      <c r="BY87" s="3968"/>
      <c r="BZ87" s="3968"/>
      <c r="CA87" s="3143"/>
    </row>
    <row r="88" spans="1:79" ht="21.75" customHeight="1">
      <c r="A88" s="3256"/>
      <c r="B88" s="3809"/>
      <c r="C88" s="3820" t="s">
        <v>2996</v>
      </c>
      <c r="D88" s="5929" t="s">
        <v>2997</v>
      </c>
      <c r="E88" s="5930"/>
      <c r="F88" s="5930"/>
      <c r="G88" s="5930"/>
      <c r="H88" s="5930"/>
      <c r="I88" s="5930"/>
      <c r="J88" s="5931"/>
      <c r="K88" s="5937"/>
      <c r="L88" s="5940"/>
      <c r="M88" s="5931"/>
      <c r="N88" s="3257"/>
      <c r="O88" s="5932"/>
      <c r="P88" s="5933"/>
      <c r="Q88" s="5933"/>
      <c r="R88" s="5933"/>
      <c r="S88" s="5933"/>
      <c r="T88" s="5933"/>
      <c r="U88" s="5933"/>
      <c r="V88" s="5933"/>
      <c r="W88" s="5934"/>
      <c r="X88" s="3258"/>
      <c r="Y88" s="3257"/>
      <c r="Z88" s="5932"/>
      <c r="AA88" s="5933"/>
      <c r="AB88" s="5933"/>
      <c r="AC88" s="5933"/>
      <c r="AD88" s="5933"/>
      <c r="AE88" s="5933"/>
      <c r="AF88" s="5933"/>
      <c r="AG88" s="5933"/>
      <c r="AH88" s="5934"/>
      <c r="AI88" s="3957"/>
      <c r="AJ88" s="3259"/>
      <c r="AK88" s="3260"/>
      <c r="AL88" s="5954"/>
      <c r="AM88" s="3257"/>
      <c r="AN88" s="5932"/>
      <c r="AO88" s="5933"/>
      <c r="AP88" s="5933"/>
      <c r="AQ88" s="5933"/>
      <c r="AR88" s="5933"/>
      <c r="AS88" s="5933"/>
      <c r="AT88" s="5933"/>
      <c r="AU88" s="5933"/>
      <c r="AV88" s="5934"/>
      <c r="AW88" s="3258"/>
      <c r="AX88" s="3257"/>
      <c r="AY88" s="5932"/>
      <c r="AZ88" s="5933"/>
      <c r="BA88" s="5933"/>
      <c r="BB88" s="5933"/>
      <c r="BC88" s="5933"/>
      <c r="BD88" s="5933"/>
      <c r="BE88" s="5933"/>
      <c r="BF88" s="5933"/>
      <c r="BG88" s="5934"/>
      <c r="BH88" s="3832"/>
      <c r="BI88" s="3257"/>
      <c r="BJ88" s="5935"/>
      <c r="BK88" s="5934"/>
      <c r="BL88" s="3258"/>
      <c r="BM88" s="3832"/>
      <c r="BN88" s="5935"/>
      <c r="BO88" s="5933"/>
      <c r="BP88" s="5933"/>
      <c r="BQ88" s="5933"/>
      <c r="BR88" s="5933"/>
      <c r="BS88" s="5933"/>
      <c r="BT88" s="5933"/>
      <c r="BU88" s="5933"/>
      <c r="BV88" s="5933"/>
      <c r="BW88" s="5933"/>
      <c r="BX88" s="5934"/>
      <c r="BY88" s="3963"/>
      <c r="BZ88" s="3968"/>
      <c r="CA88" s="3143"/>
    </row>
    <row r="89" spans="1:79" ht="2.25" customHeight="1">
      <c r="A89" s="3261"/>
      <c r="B89" s="3786"/>
      <c r="C89" s="3786"/>
      <c r="D89" s="3786"/>
      <c r="E89" s="3786"/>
      <c r="F89" s="3786"/>
      <c r="G89" s="3786"/>
      <c r="H89" s="3786"/>
      <c r="I89" s="3786"/>
      <c r="J89" s="3271"/>
      <c r="K89" s="5937"/>
      <c r="L89" s="5940"/>
      <c r="M89" s="5931"/>
      <c r="N89" s="3272"/>
      <c r="O89" s="3786"/>
      <c r="P89" s="3786"/>
      <c r="Q89" s="3786"/>
      <c r="R89" s="3786"/>
      <c r="S89" s="3786"/>
      <c r="T89" s="3786"/>
      <c r="U89" s="3786"/>
      <c r="V89" s="3786"/>
      <c r="W89" s="3786"/>
      <c r="X89" s="3271"/>
      <c r="Y89" s="3272"/>
      <c r="Z89" s="3786"/>
      <c r="AA89" s="3786"/>
      <c r="AB89" s="3786"/>
      <c r="AC89" s="3786"/>
      <c r="AD89" s="3786"/>
      <c r="AE89" s="3786"/>
      <c r="AF89" s="3786"/>
      <c r="AG89" s="3786"/>
      <c r="AH89" s="3786"/>
      <c r="AI89" s="3956"/>
      <c r="AJ89" s="3098"/>
      <c r="AK89" s="3185"/>
      <c r="AL89" s="5954"/>
      <c r="AM89" s="3272"/>
      <c r="AN89" s="3786"/>
      <c r="AO89" s="3786"/>
      <c r="AP89" s="3786"/>
      <c r="AQ89" s="3786"/>
      <c r="AR89" s="3786"/>
      <c r="AS89" s="3786"/>
      <c r="AT89" s="3786"/>
      <c r="AU89" s="3786"/>
      <c r="AV89" s="3786"/>
      <c r="AW89" s="3786"/>
      <c r="AX89" s="3272"/>
      <c r="AY89" s="3786"/>
      <c r="AZ89" s="3786"/>
      <c r="BA89" s="3786"/>
      <c r="BB89" s="3786"/>
      <c r="BC89" s="3786"/>
      <c r="BD89" s="3786"/>
      <c r="BE89" s="3786"/>
      <c r="BF89" s="3786"/>
      <c r="BG89" s="3786"/>
      <c r="BH89" s="3786"/>
      <c r="BI89" s="3272"/>
      <c r="BJ89" s="3833"/>
      <c r="BK89" s="3786"/>
      <c r="BL89" s="3271"/>
      <c r="BM89" s="3786"/>
      <c r="BN89" s="3788"/>
      <c r="BO89" s="3788"/>
      <c r="BP89" s="3788"/>
      <c r="BQ89" s="3788"/>
      <c r="BR89" s="3788"/>
      <c r="BS89" s="3788"/>
      <c r="BT89" s="3788"/>
      <c r="BU89" s="3788"/>
      <c r="BV89" s="3788"/>
      <c r="BW89" s="3788"/>
      <c r="BX89" s="3788"/>
      <c r="BY89" s="3970"/>
      <c r="BZ89" s="3970"/>
      <c r="CA89" s="3098"/>
    </row>
    <row r="90" spans="1:79" ht="18" customHeight="1" thickBot="1">
      <c r="A90" s="3261"/>
      <c r="B90" s="3204"/>
      <c r="C90" s="3204"/>
      <c r="D90" s="5925" t="s">
        <v>2998</v>
      </c>
      <c r="E90" s="5925"/>
      <c r="F90" s="5925"/>
      <c r="G90" s="5925"/>
      <c r="H90" s="5925"/>
      <c r="I90" s="5925"/>
      <c r="J90" s="5926"/>
      <c r="K90" s="5946"/>
      <c r="L90" s="5949"/>
      <c r="M90" s="5950"/>
      <c r="N90" s="3283"/>
      <c r="O90" s="3204"/>
      <c r="P90" s="3204"/>
      <c r="Q90" s="3204"/>
      <c r="R90" s="3204"/>
      <c r="S90" s="3204"/>
      <c r="T90" s="3204"/>
      <c r="U90" s="3204"/>
      <c r="V90" s="3204"/>
      <c r="W90" s="3204"/>
      <c r="X90" s="3284"/>
      <c r="Y90" s="3283"/>
      <c r="Z90" s="3204"/>
      <c r="AA90" s="3204"/>
      <c r="AB90" s="3204"/>
      <c r="AC90" s="3204"/>
      <c r="AD90" s="3204"/>
      <c r="AE90" s="3204"/>
      <c r="AF90" s="3204"/>
      <c r="AG90" s="3204"/>
      <c r="AH90" s="3204"/>
      <c r="AI90" s="3285"/>
      <c r="AJ90" s="3098"/>
      <c r="AK90" s="3185"/>
      <c r="AL90" s="5955"/>
      <c r="AM90" s="3283"/>
      <c r="AN90" s="3204"/>
      <c r="AO90" s="3204"/>
      <c r="AP90" s="3204"/>
      <c r="AQ90" s="3204"/>
      <c r="AR90" s="3204"/>
      <c r="AS90" s="3204"/>
      <c r="AT90" s="3204"/>
      <c r="AU90" s="3204"/>
      <c r="AV90" s="3204"/>
      <c r="AW90" s="3204"/>
      <c r="AX90" s="3283"/>
      <c r="AY90" s="3204"/>
      <c r="AZ90" s="3204"/>
      <c r="BA90" s="3204"/>
      <c r="BB90" s="3204"/>
      <c r="BC90" s="3204"/>
      <c r="BD90" s="3204"/>
      <c r="BE90" s="3204"/>
      <c r="BF90" s="3204"/>
      <c r="BG90" s="3204"/>
      <c r="BH90" s="3204"/>
      <c r="BI90" s="3283"/>
      <c r="BJ90" s="3683"/>
      <c r="BK90" s="3204"/>
      <c r="BL90" s="3284"/>
      <c r="BM90" s="3204"/>
      <c r="BN90" s="3286"/>
      <c r="BO90" s="3286"/>
      <c r="BP90" s="3286"/>
      <c r="BQ90" s="3286"/>
      <c r="BR90" s="3286"/>
      <c r="BS90" s="3286"/>
      <c r="BT90" s="3286"/>
      <c r="BU90" s="3286"/>
      <c r="BV90" s="3286"/>
      <c r="BW90" s="3286"/>
      <c r="BX90" s="3286"/>
      <c r="BY90" s="3311"/>
      <c r="BZ90" s="3970"/>
      <c r="CA90" s="3098"/>
    </row>
    <row r="91" spans="1:79" ht="6" customHeight="1" thickBot="1">
      <c r="A91" s="3185"/>
      <c r="B91" s="3287"/>
      <c r="C91" s="3287"/>
      <c r="D91" s="3287"/>
      <c r="E91" s="3287"/>
      <c r="F91" s="3287"/>
      <c r="G91" s="3287"/>
      <c r="H91" s="3287"/>
      <c r="I91" s="3287"/>
      <c r="J91" s="3287"/>
      <c r="K91" s="3288"/>
      <c r="L91" s="3289"/>
      <c r="M91" s="3289"/>
      <c r="N91" s="3287"/>
      <c r="O91" s="3287"/>
      <c r="P91" s="3287"/>
      <c r="Q91" s="3287"/>
      <c r="R91" s="3287"/>
      <c r="S91" s="3287"/>
      <c r="T91" s="3287"/>
      <c r="U91" s="3287"/>
      <c r="V91" s="3287"/>
      <c r="W91" s="3287"/>
      <c r="X91" s="3287"/>
      <c r="Y91" s="3287"/>
      <c r="Z91" s="3287"/>
      <c r="AA91" s="3287"/>
      <c r="AB91" s="3287"/>
      <c r="AC91" s="3287"/>
      <c r="AD91" s="3287"/>
      <c r="AE91" s="3287"/>
      <c r="AF91" s="3287"/>
      <c r="AG91" s="3287"/>
      <c r="AH91" s="3287"/>
      <c r="AI91" s="3290"/>
      <c r="AJ91" s="3098"/>
      <c r="AK91" s="3185"/>
      <c r="AL91" s="3288"/>
      <c r="AM91" s="3287"/>
      <c r="AN91" s="3287"/>
      <c r="AO91" s="3287"/>
      <c r="AP91" s="3287"/>
      <c r="AQ91" s="3287"/>
      <c r="AR91" s="3287"/>
      <c r="AS91" s="3287"/>
      <c r="AT91" s="3287"/>
      <c r="AU91" s="3287"/>
      <c r="AV91" s="3287"/>
      <c r="AW91" s="3287"/>
      <c r="AX91" s="3287"/>
      <c r="AY91" s="3287"/>
      <c r="AZ91" s="3287"/>
      <c r="BA91" s="3287"/>
      <c r="BB91" s="3287"/>
      <c r="BC91" s="3287"/>
      <c r="BD91" s="3287"/>
      <c r="BE91" s="3287"/>
      <c r="BF91" s="3287"/>
      <c r="BG91" s="3287"/>
      <c r="BH91" s="3287"/>
      <c r="BI91" s="3210"/>
      <c r="BJ91" s="3291"/>
      <c r="BK91" s="3210"/>
      <c r="BL91" s="3210"/>
      <c r="BM91" s="3210"/>
      <c r="BN91" s="3292"/>
      <c r="BO91" s="3292"/>
      <c r="BP91" s="3292"/>
      <c r="BQ91" s="3292"/>
      <c r="BR91" s="3292"/>
      <c r="BS91" s="3292"/>
      <c r="BT91" s="3292"/>
      <c r="BU91" s="3292"/>
      <c r="BV91" s="3292"/>
      <c r="BW91" s="3292"/>
      <c r="BX91" s="3292"/>
      <c r="BY91" s="3788"/>
      <c r="BZ91" s="3970"/>
      <c r="CA91" s="3098"/>
    </row>
    <row r="92" spans="1:79" ht="3" customHeight="1">
      <c r="A92" s="3247"/>
      <c r="B92" s="3248"/>
      <c r="C92" s="3293"/>
      <c r="D92" s="3157"/>
      <c r="E92" s="3248"/>
      <c r="F92" s="3248"/>
      <c r="G92" s="3248"/>
      <c r="H92" s="3248"/>
      <c r="I92" s="3248"/>
      <c r="J92" s="3249"/>
      <c r="K92" s="5936">
        <v>30</v>
      </c>
      <c r="L92" s="5938"/>
      <c r="M92" s="5939"/>
      <c r="N92" s="3250"/>
      <c r="O92" s="5941"/>
      <c r="P92" s="5939"/>
      <c r="Q92" s="5939"/>
      <c r="R92" s="5939"/>
      <c r="S92" s="5941"/>
      <c r="T92" s="5939"/>
      <c r="U92" s="5939"/>
      <c r="V92" s="5939"/>
      <c r="W92" s="5939"/>
      <c r="X92" s="3251"/>
      <c r="Y92" s="3252"/>
      <c r="Z92" s="5941"/>
      <c r="AA92" s="5939"/>
      <c r="AB92" s="5939"/>
      <c r="AC92" s="5939"/>
      <c r="AD92" s="5941"/>
      <c r="AE92" s="5939"/>
      <c r="AF92" s="5939"/>
      <c r="AG92" s="5939"/>
      <c r="AH92" s="5939"/>
      <c r="AI92" s="3253"/>
      <c r="AJ92" s="3136"/>
      <c r="AK92" s="3254"/>
      <c r="AL92" s="5942">
        <v>30</v>
      </c>
      <c r="AM92" s="3250"/>
      <c r="AN92" s="5927"/>
      <c r="AO92" s="5928"/>
      <c r="AP92" s="5928"/>
      <c r="AQ92" s="5928"/>
      <c r="AR92" s="5927"/>
      <c r="AS92" s="5928"/>
      <c r="AT92" s="5928"/>
      <c r="AU92" s="5928"/>
      <c r="AV92" s="5928"/>
      <c r="AW92" s="3294"/>
      <c r="AX92" s="3295"/>
      <c r="AY92" s="5927"/>
      <c r="AZ92" s="5928"/>
      <c r="BA92" s="5928"/>
      <c r="BB92" s="5928"/>
      <c r="BC92" s="5927"/>
      <c r="BD92" s="5928"/>
      <c r="BE92" s="5928"/>
      <c r="BF92" s="5928"/>
      <c r="BG92" s="5928"/>
      <c r="BH92" s="3296"/>
      <c r="BI92" s="3297"/>
      <c r="BJ92" s="3790"/>
      <c r="BK92" s="3790"/>
      <c r="BL92" s="3790"/>
      <c r="BM92" s="3790"/>
      <c r="BN92" s="3787"/>
      <c r="BO92" s="3787"/>
      <c r="BP92" s="3787"/>
      <c r="BQ92" s="3787"/>
      <c r="BR92" s="3787"/>
      <c r="BS92" s="3787"/>
      <c r="BT92" s="3787"/>
      <c r="BU92" s="3787"/>
      <c r="BV92" s="3787"/>
      <c r="BW92" s="3787"/>
      <c r="BX92" s="3787"/>
      <c r="BY92" s="3787"/>
      <c r="BZ92" s="3968"/>
      <c r="CA92" s="3143"/>
    </row>
    <row r="93" spans="1:79" ht="21.75" customHeight="1">
      <c r="A93" s="3256"/>
      <c r="B93" s="3809"/>
      <c r="C93" s="3822">
        <v>13.2</v>
      </c>
      <c r="D93" s="5929" t="s">
        <v>2999</v>
      </c>
      <c r="E93" s="5930"/>
      <c r="F93" s="5930"/>
      <c r="G93" s="5930"/>
      <c r="H93" s="5930"/>
      <c r="I93" s="5930"/>
      <c r="J93" s="5931"/>
      <c r="K93" s="5937"/>
      <c r="L93" s="5940"/>
      <c r="M93" s="5930"/>
      <c r="N93" s="3257"/>
      <c r="O93" s="5932">
        <f>O34+O37+O40+O43+O46+O49+O52+O55+O58+O61+O64+O67+O70+O73+O76+O79+O82+O85+O88</f>
        <v>0</v>
      </c>
      <c r="P93" s="5933"/>
      <c r="Q93" s="5933"/>
      <c r="R93" s="5933"/>
      <c r="S93" s="5933"/>
      <c r="T93" s="5933"/>
      <c r="U93" s="5933"/>
      <c r="V93" s="5933"/>
      <c r="W93" s="5934"/>
      <c r="X93" s="3258"/>
      <c r="Y93" s="3257"/>
      <c r="Z93" s="5932">
        <f>Z34+Z37+Z40+Z43+Z46+Z49+Z52+Z55+Z58+Z61+Z64+Z67+Z70+Z73+Z76+Z79+Z82+Z85+Z88</f>
        <v>0</v>
      </c>
      <c r="AA93" s="5933"/>
      <c r="AB93" s="5933"/>
      <c r="AC93" s="5933"/>
      <c r="AD93" s="5933"/>
      <c r="AE93" s="5933"/>
      <c r="AF93" s="5933"/>
      <c r="AG93" s="5933"/>
      <c r="AH93" s="5934"/>
      <c r="AI93" s="3957"/>
      <c r="AJ93" s="3259"/>
      <c r="AK93" s="3281"/>
      <c r="AL93" s="5931"/>
      <c r="AM93" s="3257"/>
      <c r="AN93" s="5932">
        <f>AN34+AN37+AN40+AN43+AN46+AN49+AN52+AN55+AN58+AN61+AN64+AN67+AN70+AN73+AN76+AN79+AN82+AN85+AN88</f>
        <v>0</v>
      </c>
      <c r="AO93" s="5933"/>
      <c r="AP93" s="5933"/>
      <c r="AQ93" s="5933"/>
      <c r="AR93" s="5933"/>
      <c r="AS93" s="5933"/>
      <c r="AT93" s="5933"/>
      <c r="AU93" s="5933"/>
      <c r="AV93" s="5934"/>
      <c r="AW93" s="3258"/>
      <c r="AX93" s="3257"/>
      <c r="AY93" s="5932">
        <f>AY34+AY37+AY40+AY43+AY46+AY49+AY52+AY55+AY58+AY61+AY64+AY67+AY70+AY73+AY76+AY79+AY82+AY85+AY88</f>
        <v>0</v>
      </c>
      <c r="AZ93" s="5933"/>
      <c r="BA93" s="5933"/>
      <c r="BB93" s="5933"/>
      <c r="BC93" s="5933"/>
      <c r="BD93" s="5933"/>
      <c r="BE93" s="5933"/>
      <c r="BF93" s="5933"/>
      <c r="BG93" s="5934"/>
      <c r="BH93" s="3298"/>
      <c r="BI93" s="3299"/>
      <c r="BJ93" s="3786"/>
      <c r="BK93" s="3786"/>
      <c r="BL93" s="3786"/>
      <c r="BM93" s="3786"/>
      <c r="BN93" s="3786"/>
      <c r="BO93" s="3786"/>
      <c r="BP93" s="3786"/>
      <c r="BQ93" s="3786"/>
      <c r="BR93" s="3786"/>
      <c r="BS93" s="3786"/>
      <c r="BT93" s="3786"/>
      <c r="BU93" s="3786"/>
      <c r="BV93" s="3786"/>
      <c r="BW93" s="3786"/>
      <c r="BX93" s="3786"/>
      <c r="BY93" s="3786"/>
      <c r="BZ93" s="3956"/>
      <c r="CA93" s="3098"/>
    </row>
    <row r="94" spans="1:79" ht="3" customHeight="1" thickBot="1">
      <c r="A94" s="3261"/>
      <c r="B94" s="3786"/>
      <c r="C94" s="3786"/>
      <c r="D94" s="3786"/>
      <c r="E94" s="3786"/>
      <c r="F94" s="3786"/>
      <c r="G94" s="3786"/>
      <c r="H94" s="3786"/>
      <c r="I94" s="3786"/>
      <c r="J94" s="3271"/>
      <c r="K94" s="5937"/>
      <c r="L94" s="5940"/>
      <c r="M94" s="5930"/>
      <c r="N94" s="3272"/>
      <c r="O94" s="3786"/>
      <c r="P94" s="3786"/>
      <c r="Q94" s="3786"/>
      <c r="R94" s="3786"/>
      <c r="S94" s="3786"/>
      <c r="T94" s="3786"/>
      <c r="U94" s="3786"/>
      <c r="V94" s="3786"/>
      <c r="W94" s="3786"/>
      <c r="X94" s="3271"/>
      <c r="Y94" s="3272"/>
      <c r="Z94" s="3786"/>
      <c r="AA94" s="3786"/>
      <c r="AB94" s="3786"/>
      <c r="AC94" s="3786"/>
      <c r="AD94" s="3786"/>
      <c r="AE94" s="3786"/>
      <c r="AF94" s="3786"/>
      <c r="AG94" s="3786"/>
      <c r="AH94" s="3793"/>
      <c r="AI94" s="3956"/>
      <c r="AJ94" s="3098"/>
      <c r="AK94" s="3261"/>
      <c r="AL94" s="5931"/>
      <c r="AM94" s="3272"/>
      <c r="AN94" s="3786"/>
      <c r="AO94" s="3786"/>
      <c r="AP94" s="3786"/>
      <c r="AQ94" s="3786"/>
      <c r="AR94" s="3786"/>
      <c r="AS94" s="3786"/>
      <c r="AT94" s="3786"/>
      <c r="AU94" s="3786"/>
      <c r="AV94" s="3786"/>
      <c r="AW94" s="3271"/>
      <c r="AX94" s="3272"/>
      <c r="AY94" s="3786"/>
      <c r="AZ94" s="3786"/>
      <c r="BA94" s="3786"/>
      <c r="BB94" s="3786"/>
      <c r="BC94" s="3786"/>
      <c r="BD94" s="3786"/>
      <c r="BE94" s="3786"/>
      <c r="BF94" s="3786"/>
      <c r="BG94" s="3786"/>
      <c r="BH94" s="3301"/>
      <c r="BI94" s="3299"/>
      <c r="BJ94" s="3786"/>
      <c r="BK94" s="3786"/>
      <c r="BL94" s="3786"/>
      <c r="BM94" s="3786"/>
      <c r="BN94" s="3786"/>
      <c r="BO94" s="3786"/>
      <c r="BP94" s="3786"/>
      <c r="BQ94" s="3786"/>
      <c r="BR94" s="3786"/>
      <c r="BS94" s="3786"/>
      <c r="BT94" s="3786"/>
      <c r="BU94" s="3786"/>
      <c r="BV94" s="3786"/>
      <c r="BW94" s="3786"/>
      <c r="BX94" s="3786"/>
      <c r="BY94" s="3786"/>
      <c r="BZ94" s="3956"/>
      <c r="CA94" s="3098"/>
    </row>
    <row r="95" spans="1:79" ht="3" customHeight="1">
      <c r="A95" s="3185"/>
      <c r="B95" s="3210"/>
      <c r="C95" s="3210"/>
      <c r="D95" s="3210"/>
      <c r="E95" s="3210"/>
      <c r="F95" s="3210"/>
      <c r="G95" s="3210"/>
      <c r="H95" s="3210"/>
      <c r="I95" s="3210"/>
      <c r="J95" s="3210"/>
      <c r="K95" s="3302"/>
      <c r="L95" s="3303"/>
      <c r="M95" s="3303"/>
      <c r="N95" s="3210"/>
      <c r="O95" s="3210"/>
      <c r="P95" s="3210"/>
      <c r="Q95" s="3210"/>
      <c r="R95" s="3210"/>
      <c r="S95" s="3210"/>
      <c r="T95" s="3210"/>
      <c r="U95" s="3210"/>
      <c r="V95" s="3210"/>
      <c r="W95" s="3210"/>
      <c r="X95" s="3210"/>
      <c r="Y95" s="3210"/>
      <c r="Z95" s="3210"/>
      <c r="AA95" s="3210"/>
      <c r="AB95" s="3210"/>
      <c r="AC95" s="3210"/>
      <c r="AD95" s="3210"/>
      <c r="AE95" s="3210"/>
      <c r="AF95" s="3210"/>
      <c r="AG95" s="3210"/>
      <c r="AH95" s="3210"/>
      <c r="AI95" s="3304"/>
      <c r="AJ95" s="3098"/>
      <c r="AK95" s="3185"/>
      <c r="AL95" s="3302"/>
      <c r="AM95" s="3210"/>
      <c r="AN95" s="3210"/>
      <c r="AO95" s="3210"/>
      <c r="AP95" s="3210"/>
      <c r="AQ95" s="3210"/>
      <c r="AR95" s="3210"/>
      <c r="AS95" s="3210"/>
      <c r="AT95" s="3210"/>
      <c r="AU95" s="3210"/>
      <c r="AV95" s="3210"/>
      <c r="AW95" s="3210"/>
      <c r="AX95" s="3210"/>
      <c r="AY95" s="3210"/>
      <c r="AZ95" s="3210"/>
      <c r="BA95" s="3210"/>
      <c r="BB95" s="3210"/>
      <c r="BC95" s="3210"/>
      <c r="BD95" s="3210"/>
      <c r="BE95" s="3210"/>
      <c r="BF95" s="3210"/>
      <c r="BG95" s="3210"/>
      <c r="BH95" s="3210"/>
      <c r="BI95" s="3786"/>
      <c r="BJ95" s="3786"/>
      <c r="BK95" s="3786"/>
      <c r="BL95" s="3786"/>
      <c r="BM95" s="3786"/>
      <c r="BN95" s="3786"/>
      <c r="BO95" s="3786"/>
      <c r="BP95" s="3786"/>
      <c r="BQ95" s="3786"/>
      <c r="BR95" s="3786"/>
      <c r="BS95" s="3786"/>
      <c r="BT95" s="3786"/>
      <c r="BU95" s="3786"/>
      <c r="BV95" s="3786"/>
      <c r="BW95" s="3786"/>
      <c r="BX95" s="3786"/>
      <c r="BY95" s="3786"/>
      <c r="BZ95" s="3956"/>
      <c r="CA95" s="3098"/>
    </row>
    <row r="96" spans="1:79" ht="7.5" customHeight="1">
      <c r="A96" s="3185"/>
      <c r="B96" s="3786"/>
      <c r="C96" s="3786"/>
      <c r="D96" s="3786"/>
      <c r="E96" s="3786"/>
      <c r="F96" s="3786"/>
      <c r="G96" s="3786"/>
      <c r="H96" s="3786"/>
      <c r="I96" s="3786"/>
      <c r="J96" s="3786"/>
      <c r="K96" s="3786"/>
      <c r="L96" s="3786"/>
      <c r="M96" s="3786"/>
      <c r="N96" s="3786"/>
      <c r="O96" s="3786"/>
      <c r="P96" s="3786"/>
      <c r="Q96" s="3786"/>
      <c r="R96" s="3786"/>
      <c r="S96" s="3786"/>
      <c r="T96" s="3786"/>
      <c r="U96" s="3786"/>
      <c r="V96" s="3786"/>
      <c r="W96" s="3786"/>
      <c r="X96" s="3786"/>
      <c r="Y96" s="3786"/>
      <c r="Z96" s="3786"/>
      <c r="AA96" s="3786"/>
      <c r="AB96" s="3786"/>
      <c r="AC96" s="3786"/>
      <c r="AD96" s="3786"/>
      <c r="AE96" s="3786"/>
      <c r="AF96" s="3786"/>
      <c r="AG96" s="3786"/>
      <c r="AH96" s="3786"/>
      <c r="AI96" s="3956"/>
      <c r="AJ96" s="3098"/>
      <c r="AK96" s="3185"/>
      <c r="AL96" s="3786"/>
      <c r="AM96" s="3786"/>
      <c r="AN96" s="3786"/>
      <c r="AO96" s="3786"/>
      <c r="AP96" s="3786"/>
      <c r="AQ96" s="3786"/>
      <c r="AR96" s="3786"/>
      <c r="AS96" s="3786"/>
      <c r="AT96" s="3786"/>
      <c r="AU96" s="3786"/>
      <c r="AV96" s="3786"/>
      <c r="AW96" s="3786"/>
      <c r="AX96" s="3786"/>
      <c r="AY96" s="3786"/>
      <c r="AZ96" s="3786"/>
      <c r="BA96" s="3786"/>
      <c r="BB96" s="3786"/>
      <c r="BC96" s="3786"/>
      <c r="BD96" s="3786"/>
      <c r="BE96" s="3786"/>
      <c r="BF96" s="3786"/>
      <c r="BG96" s="3786"/>
      <c r="BH96" s="3786"/>
      <c r="BI96" s="3786"/>
      <c r="BJ96" s="3786"/>
      <c r="BK96" s="3786"/>
      <c r="BL96" s="3786"/>
      <c r="BM96" s="3786"/>
      <c r="BN96" s="3786"/>
      <c r="BO96" s="3786"/>
      <c r="BP96" s="3786"/>
      <c r="BQ96" s="3786"/>
      <c r="BR96" s="3786"/>
      <c r="BS96" s="3786"/>
      <c r="BT96" s="3786"/>
      <c r="BU96" s="3786"/>
      <c r="BV96" s="3786"/>
      <c r="BW96" s="3786"/>
      <c r="BX96" s="3786"/>
      <c r="BY96" s="3786"/>
      <c r="BZ96" s="3956"/>
      <c r="CA96" s="3098"/>
    </row>
    <row r="97" spans="1:79" ht="10.5" customHeight="1">
      <c r="A97" s="3305" t="s">
        <v>35</v>
      </c>
      <c r="B97" s="3794"/>
      <c r="C97" s="3795" t="s">
        <v>3000</v>
      </c>
      <c r="D97" s="3796"/>
      <c r="E97" s="3796"/>
      <c r="F97" s="3786"/>
      <c r="G97" s="3786"/>
      <c r="H97" s="3786"/>
      <c r="I97" s="3786"/>
      <c r="J97" s="3786"/>
      <c r="K97" s="3786"/>
      <c r="L97" s="3786"/>
      <c r="M97" s="3786"/>
      <c r="N97" s="3786"/>
      <c r="O97" s="3786"/>
      <c r="P97" s="3786"/>
      <c r="Q97" s="3786"/>
      <c r="R97" s="3786"/>
      <c r="S97" s="3786"/>
      <c r="T97" s="3786"/>
      <c r="U97" s="3786"/>
      <c r="V97" s="3786"/>
      <c r="W97" s="3786"/>
      <c r="X97" s="3786"/>
      <c r="Y97" s="3786"/>
      <c r="Z97" s="3786"/>
      <c r="AA97" s="3786"/>
      <c r="AB97" s="3786"/>
      <c r="AC97" s="3786"/>
      <c r="AD97" s="3786"/>
      <c r="AE97" s="3786"/>
      <c r="AF97" s="3786"/>
      <c r="AG97" s="3786"/>
      <c r="AH97" s="3786"/>
      <c r="AI97" s="3956"/>
      <c r="AJ97" s="3098"/>
      <c r="AK97" s="3185"/>
      <c r="AL97" s="3786"/>
      <c r="AM97" s="3786"/>
      <c r="AN97" s="3786"/>
      <c r="AO97" s="3786"/>
      <c r="AP97" s="3786"/>
      <c r="AQ97" s="3786"/>
      <c r="AR97" s="3786"/>
      <c r="AS97" s="3786"/>
      <c r="AT97" s="3786"/>
      <c r="AU97" s="3786"/>
      <c r="AV97" s="3786"/>
      <c r="AW97" s="3786"/>
      <c r="AX97" s="3786"/>
      <c r="AY97" s="3786"/>
      <c r="AZ97" s="3786"/>
      <c r="BA97" s="3786"/>
      <c r="BB97" s="3786"/>
      <c r="BC97" s="3786"/>
      <c r="BD97" s="3786"/>
      <c r="BE97" s="3786"/>
      <c r="BF97" s="3786"/>
      <c r="BG97" s="3786"/>
      <c r="BH97" s="3786"/>
      <c r="BI97" s="3786"/>
      <c r="BJ97" s="3786"/>
      <c r="BK97" s="3786"/>
      <c r="BL97" s="3786"/>
      <c r="BM97" s="3786"/>
      <c r="BN97" s="3786"/>
      <c r="BO97" s="3786"/>
      <c r="BP97" s="3786"/>
      <c r="BQ97" s="3786"/>
      <c r="BR97" s="3786"/>
      <c r="BS97" s="3786"/>
      <c r="BT97" s="3786"/>
      <c r="BU97" s="3786"/>
      <c r="BV97" s="3786"/>
      <c r="BW97" s="3786"/>
      <c r="BX97" s="3786"/>
      <c r="BY97" s="3786"/>
      <c r="BZ97" s="3956"/>
      <c r="CA97" s="3098"/>
    </row>
    <row r="98" spans="1:79" ht="10.5" customHeight="1" thickBot="1">
      <c r="A98" s="3306"/>
      <c r="B98" s="3208"/>
      <c r="C98" s="3307" t="s">
        <v>3001</v>
      </c>
      <c r="D98" s="3308"/>
      <c r="E98" s="3308"/>
      <c r="F98" s="3208"/>
      <c r="G98" s="3208"/>
      <c r="H98" s="3208"/>
      <c r="I98" s="3208"/>
      <c r="J98" s="3208"/>
      <c r="K98" s="3208"/>
      <c r="L98" s="3208"/>
      <c r="M98" s="3208"/>
      <c r="N98" s="3208"/>
      <c r="O98" s="3208"/>
      <c r="P98" s="3208"/>
      <c r="Q98" s="3208"/>
      <c r="R98" s="3208"/>
      <c r="S98" s="3208"/>
      <c r="T98" s="3208"/>
      <c r="U98" s="3208"/>
      <c r="V98" s="3208"/>
      <c r="W98" s="3208"/>
      <c r="X98" s="3208"/>
      <c r="Y98" s="3208"/>
      <c r="Z98" s="3208"/>
      <c r="AA98" s="3208"/>
      <c r="AB98" s="3208"/>
      <c r="AC98" s="3208"/>
      <c r="AD98" s="3208"/>
      <c r="AE98" s="3208"/>
      <c r="AF98" s="3208"/>
      <c r="AG98" s="3208"/>
      <c r="AH98" s="3208"/>
      <c r="AI98" s="3309"/>
      <c r="AJ98" s="3098"/>
      <c r="AK98" s="3306"/>
      <c r="AL98" s="3208"/>
      <c r="AM98" s="3208"/>
      <c r="AN98" s="3208"/>
      <c r="AO98" s="3208"/>
      <c r="AP98" s="3208"/>
      <c r="AQ98" s="3208"/>
      <c r="AR98" s="3208"/>
      <c r="AS98" s="3208"/>
      <c r="AT98" s="3208"/>
      <c r="AU98" s="3208"/>
      <c r="AV98" s="3208"/>
      <c r="AW98" s="3208"/>
      <c r="AX98" s="3208"/>
      <c r="AY98" s="3208"/>
      <c r="AZ98" s="3208"/>
      <c r="BA98" s="3208"/>
      <c r="BB98" s="3208"/>
      <c r="BC98" s="3208"/>
      <c r="BD98" s="3208"/>
      <c r="BE98" s="3208"/>
      <c r="BF98" s="3208"/>
      <c r="BG98" s="3208"/>
      <c r="BH98" s="3208"/>
      <c r="BI98" s="3208"/>
      <c r="BJ98" s="3208"/>
      <c r="BK98" s="3208"/>
      <c r="BL98" s="3208"/>
      <c r="BM98" s="3208"/>
      <c r="BN98" s="3310"/>
      <c r="BO98" s="3310"/>
      <c r="BP98" s="3310"/>
      <c r="BQ98" s="3310"/>
      <c r="BR98" s="3310"/>
      <c r="BS98" s="3310"/>
      <c r="BT98" s="3310"/>
      <c r="BU98" s="3310"/>
      <c r="BV98" s="3310"/>
      <c r="BW98" s="3310"/>
      <c r="BX98" s="3310"/>
      <c r="BY98" s="3310"/>
      <c r="BZ98" s="3311"/>
      <c r="CA98" s="3098"/>
    </row>
    <row r="99" spans="1:79" ht="27" customHeight="1">
      <c r="A99" s="5922">
        <f>'[8]Soalan 12(ms25-27)'!A236:T236+1</f>
        <v>28</v>
      </c>
      <c r="B99" s="5923"/>
      <c r="C99" s="5923"/>
      <c r="D99" s="5923"/>
      <c r="E99" s="5923"/>
      <c r="F99" s="5923"/>
      <c r="G99" s="5923"/>
      <c r="H99" s="5923"/>
      <c r="I99" s="5923"/>
      <c r="J99" s="5923"/>
      <c r="K99" s="5923"/>
      <c r="L99" s="5923"/>
      <c r="M99" s="5923"/>
      <c r="N99" s="5923"/>
      <c r="O99" s="5923"/>
      <c r="P99" s="5923"/>
      <c r="Q99" s="5923"/>
      <c r="R99" s="5923"/>
      <c r="S99" s="5923"/>
      <c r="T99" s="5923"/>
      <c r="U99" s="5923"/>
      <c r="V99" s="5923"/>
      <c r="W99" s="5923"/>
      <c r="X99" s="5923"/>
      <c r="Y99" s="5923"/>
      <c r="Z99" s="5923"/>
      <c r="AA99" s="5923"/>
      <c r="AB99" s="5923"/>
      <c r="AC99" s="5923"/>
      <c r="AD99" s="5923"/>
      <c r="AE99" s="5923"/>
      <c r="AF99" s="5923"/>
      <c r="AG99" s="5923"/>
      <c r="AH99" s="5923"/>
      <c r="AI99" s="5923"/>
      <c r="AJ99" s="3312"/>
      <c r="AK99" s="3789"/>
      <c r="AL99" s="5922">
        <f>A99+1</f>
        <v>29</v>
      </c>
      <c r="AM99" s="5924"/>
      <c r="AN99" s="5924"/>
      <c r="AO99" s="5924"/>
      <c r="AP99" s="5924"/>
      <c r="AQ99" s="5924"/>
      <c r="AR99" s="5924"/>
      <c r="AS99" s="5924"/>
      <c r="AT99" s="5924"/>
      <c r="AU99" s="5924"/>
      <c r="AV99" s="5924"/>
      <c r="AW99" s="5924"/>
      <c r="AX99" s="5924"/>
      <c r="AY99" s="5924"/>
      <c r="AZ99" s="5924"/>
      <c r="BA99" s="5924"/>
      <c r="BB99" s="5924"/>
      <c r="BC99" s="5924"/>
      <c r="BD99" s="5924"/>
      <c r="BE99" s="5924"/>
      <c r="BF99" s="5924"/>
      <c r="BG99" s="5924"/>
      <c r="BH99" s="5924"/>
      <c r="BI99" s="5924"/>
      <c r="BJ99" s="5924"/>
      <c r="BK99" s="5924"/>
      <c r="BL99" s="5924"/>
      <c r="BM99" s="5924"/>
      <c r="BN99" s="5924"/>
      <c r="BO99" s="5924"/>
      <c r="BP99" s="5924"/>
      <c r="BQ99" s="5924"/>
      <c r="BR99" s="5924"/>
      <c r="BS99" s="5924"/>
      <c r="BT99" s="5924"/>
      <c r="BU99" s="5924"/>
      <c r="BV99" s="5924"/>
      <c r="BW99" s="5924"/>
      <c r="BX99" s="5924"/>
      <c r="BY99" s="5924"/>
      <c r="BZ99" s="5924"/>
      <c r="CA99" s="3143"/>
    </row>
    <row r="100" spans="1:79" ht="6" customHeight="1">
      <c r="A100" s="3143"/>
      <c r="B100" s="3143"/>
      <c r="C100" s="3143"/>
      <c r="D100" s="3143"/>
      <c r="E100" s="3143"/>
      <c r="F100" s="3143"/>
      <c r="G100" s="3143"/>
      <c r="H100" s="3143"/>
      <c r="I100" s="3143"/>
      <c r="J100" s="3143"/>
      <c r="K100" s="3098"/>
      <c r="L100" s="3098"/>
      <c r="M100" s="3098"/>
      <c r="N100" s="3098"/>
      <c r="O100" s="3098"/>
      <c r="P100" s="3098"/>
      <c r="Q100" s="3098"/>
      <c r="R100" s="3098"/>
      <c r="S100" s="3098"/>
      <c r="T100" s="3098"/>
      <c r="U100" s="3098"/>
      <c r="V100" s="3098"/>
      <c r="W100" s="3098"/>
      <c r="X100" s="3098"/>
      <c r="Y100" s="3098"/>
      <c r="Z100" s="3098"/>
      <c r="AA100" s="3098"/>
      <c r="AB100" s="3098"/>
      <c r="AC100" s="3098"/>
      <c r="AD100" s="3098"/>
      <c r="AE100" s="3098"/>
      <c r="AF100" s="3098"/>
      <c r="AG100" s="3098"/>
      <c r="AH100" s="3098"/>
      <c r="AI100" s="3098"/>
      <c r="AJ100" s="3098"/>
      <c r="AK100" s="3098"/>
      <c r="AL100" s="3143"/>
      <c r="AM100" s="3143"/>
      <c r="AN100" s="3143"/>
      <c r="AO100" s="3143"/>
      <c r="AP100" s="3143"/>
      <c r="AQ100" s="3143"/>
      <c r="AR100" s="3143"/>
      <c r="AS100" s="3143"/>
      <c r="AT100" s="3143"/>
      <c r="AU100" s="3143"/>
      <c r="AV100" s="3143"/>
      <c r="AW100" s="3143"/>
      <c r="AX100" s="3143"/>
      <c r="AY100" s="3143"/>
      <c r="AZ100" s="3143"/>
      <c r="BA100" s="3143"/>
      <c r="BB100" s="3143"/>
      <c r="BC100" s="3143"/>
      <c r="BD100" s="3143"/>
      <c r="BE100" s="3143"/>
      <c r="BF100" s="3143"/>
      <c r="BG100" s="3143"/>
      <c r="BH100" s="3143"/>
      <c r="BI100" s="3143"/>
      <c r="BJ100" s="3143"/>
      <c r="BK100" s="3143"/>
      <c r="BL100" s="3143"/>
      <c r="BM100" s="3143"/>
      <c r="BN100" s="3143"/>
      <c r="BO100" s="3143"/>
      <c r="BP100" s="3143"/>
      <c r="BQ100" s="3143"/>
      <c r="BR100" s="3143"/>
      <c r="BS100" s="3143"/>
      <c r="BT100" s="3143"/>
      <c r="BU100" s="3143"/>
      <c r="BV100" s="3143"/>
      <c r="BW100" s="3143"/>
      <c r="BX100" s="3143"/>
      <c r="BY100" s="3143"/>
      <c r="BZ100" s="3143"/>
      <c r="CA100" s="3143"/>
    </row>
    <row r="101" spans="1:79" ht="16.5" customHeight="1">
      <c r="A101" s="3143"/>
      <c r="B101" s="3143"/>
      <c r="C101" s="3143"/>
      <c r="D101" s="3143"/>
      <c r="E101" s="3143"/>
      <c r="F101" s="3143"/>
      <c r="G101" s="3143"/>
      <c r="H101" s="3143"/>
      <c r="I101" s="3143"/>
      <c r="J101" s="3143"/>
      <c r="K101" s="3098"/>
      <c r="L101" s="3098"/>
      <c r="M101" s="3143"/>
      <c r="N101" s="3143"/>
      <c r="O101" s="3143"/>
      <c r="P101" s="3143"/>
      <c r="Q101" s="3143"/>
      <c r="R101" s="3143"/>
      <c r="S101" s="3143"/>
      <c r="T101" s="3143"/>
      <c r="U101" s="3143"/>
      <c r="V101" s="3143"/>
      <c r="W101" s="3143"/>
      <c r="X101" s="3143"/>
      <c r="Y101" s="3143"/>
      <c r="Z101" s="3143"/>
      <c r="AA101" s="3143"/>
      <c r="AB101" s="3143"/>
      <c r="AC101" s="3143"/>
      <c r="AD101" s="3143"/>
      <c r="AE101" s="3143"/>
      <c r="AF101" s="3143"/>
      <c r="AG101" s="3143"/>
      <c r="AH101" s="3143"/>
      <c r="AI101" s="3143"/>
      <c r="AJ101" s="3143"/>
      <c r="AK101" s="3143"/>
      <c r="AL101" s="3143"/>
      <c r="AM101" s="3143"/>
      <c r="AN101" s="3143"/>
      <c r="AO101" s="3143"/>
      <c r="AP101" s="3143"/>
      <c r="AQ101" s="3143"/>
      <c r="AR101" s="3143"/>
      <c r="AS101" s="3143"/>
      <c r="AT101" s="3143"/>
      <c r="AU101" s="3143"/>
      <c r="AV101" s="3143"/>
      <c r="AW101" s="3143"/>
      <c r="AX101" s="3143"/>
      <c r="AY101" s="3143"/>
      <c r="AZ101" s="3143"/>
      <c r="BA101" s="3143"/>
      <c r="BB101" s="3143"/>
      <c r="BC101" s="3143"/>
      <c r="BD101" s="3143"/>
      <c r="BE101" s="3143"/>
      <c r="BF101" s="3143"/>
      <c r="BG101" s="3143"/>
      <c r="BH101" s="3143"/>
      <c r="BI101" s="3143"/>
      <c r="BJ101" s="3143"/>
      <c r="BK101" s="3143"/>
      <c r="BL101" s="3143"/>
      <c r="BM101" s="3143"/>
      <c r="BN101" s="3143"/>
      <c r="BO101" s="3143"/>
      <c r="BP101" s="3143"/>
      <c r="BQ101" s="3143"/>
      <c r="BR101" s="3143"/>
      <c r="BS101" s="3143"/>
      <c r="BT101" s="3143"/>
      <c r="BU101" s="3143"/>
      <c r="BV101" s="3143"/>
      <c r="BW101" s="3143"/>
      <c r="BX101" s="3143"/>
      <c r="BY101" s="3143"/>
      <c r="BZ101" s="3143"/>
      <c r="CA101" s="3143"/>
    </row>
    <row r="102" spans="1:79" ht="16.5" customHeight="1">
      <c r="A102" s="3143"/>
      <c r="B102" s="3143"/>
      <c r="C102" s="3143"/>
      <c r="D102" s="3143"/>
      <c r="E102" s="3143"/>
      <c r="F102" s="3143"/>
      <c r="G102" s="3143"/>
      <c r="H102" s="3143"/>
      <c r="I102" s="3143"/>
      <c r="J102" s="3143"/>
      <c r="K102" s="3098"/>
      <c r="L102" s="3098"/>
      <c r="M102" s="3098"/>
      <c r="N102" s="3098"/>
      <c r="O102" s="3098"/>
      <c r="P102" s="3098"/>
      <c r="Q102" s="3098"/>
      <c r="R102" s="3098"/>
      <c r="S102" s="3098"/>
      <c r="T102" s="3098"/>
      <c r="U102" s="3098"/>
      <c r="V102" s="3098"/>
      <c r="W102" s="3098"/>
      <c r="X102" s="3098"/>
      <c r="Y102" s="3098"/>
      <c r="Z102" s="3098"/>
      <c r="AA102" s="3098"/>
      <c r="AB102" s="3098"/>
      <c r="AC102" s="3098"/>
      <c r="AD102" s="3098"/>
      <c r="AE102" s="3098"/>
      <c r="AF102" s="3098"/>
      <c r="AG102" s="3098"/>
      <c r="AH102" s="3098"/>
      <c r="AI102" s="3098"/>
      <c r="AJ102" s="3098"/>
      <c r="AK102" s="3098"/>
      <c r="AL102" s="3143"/>
      <c r="AM102" s="3143"/>
      <c r="AN102" s="3143"/>
      <c r="AO102" s="3143"/>
      <c r="AP102" s="3143"/>
      <c r="AQ102" s="3143"/>
      <c r="AR102" s="3143"/>
      <c r="AS102" s="3143"/>
      <c r="AT102" s="3143"/>
      <c r="AU102" s="3143"/>
      <c r="AV102" s="3143"/>
      <c r="AW102" s="3143"/>
      <c r="AX102" s="3143"/>
      <c r="AY102" s="3143"/>
      <c r="AZ102" s="3143"/>
      <c r="BA102" s="3143"/>
      <c r="BB102" s="3143"/>
      <c r="BC102" s="3143"/>
      <c r="BD102" s="3143"/>
      <c r="BE102" s="3143"/>
      <c r="BF102" s="3143"/>
      <c r="BG102" s="3143"/>
      <c r="BH102" s="3143"/>
      <c r="BI102" s="3143"/>
      <c r="BJ102" s="3143"/>
      <c r="BK102" s="3143"/>
      <c r="BL102" s="3143"/>
      <c r="BM102" s="3143"/>
      <c r="BN102" s="3143"/>
      <c r="BO102" s="3143"/>
      <c r="BP102" s="3143"/>
      <c r="BQ102" s="3143"/>
      <c r="BR102" s="3143"/>
      <c r="BS102" s="3143"/>
      <c r="BT102" s="3143"/>
      <c r="BU102" s="3143"/>
      <c r="BV102" s="3143"/>
      <c r="BW102" s="3143"/>
      <c r="BX102" s="3143"/>
      <c r="BY102" s="3143"/>
      <c r="BZ102" s="3143"/>
      <c r="CA102" s="3143"/>
    </row>
    <row r="103" spans="1:79" ht="16.5" customHeight="1">
      <c r="A103" s="3143"/>
      <c r="B103" s="3143"/>
      <c r="C103" s="3143"/>
      <c r="D103" s="3143"/>
      <c r="E103" s="3143"/>
      <c r="F103" s="3143"/>
      <c r="G103" s="3143"/>
      <c r="H103" s="3143"/>
      <c r="I103" s="3143"/>
      <c r="J103" s="3143"/>
      <c r="K103" s="3098"/>
      <c r="L103" s="3098"/>
      <c r="M103" s="3098"/>
      <c r="N103" s="3098"/>
      <c r="O103" s="3098"/>
      <c r="P103" s="3098"/>
      <c r="Q103" s="3098"/>
      <c r="R103" s="3098"/>
      <c r="S103" s="3098"/>
      <c r="T103" s="3098"/>
      <c r="U103" s="3098"/>
      <c r="V103" s="3098"/>
      <c r="W103" s="3098"/>
      <c r="X103" s="3098"/>
      <c r="Y103" s="3098"/>
      <c r="Z103" s="3098"/>
      <c r="AA103" s="3098"/>
      <c r="AB103" s="3098"/>
      <c r="AC103" s="3098"/>
      <c r="AD103" s="3098"/>
      <c r="AE103" s="3098"/>
      <c r="AF103" s="3098"/>
      <c r="AG103" s="3098"/>
      <c r="AH103" s="3098"/>
      <c r="AI103" s="3098"/>
      <c r="AJ103" s="3098"/>
      <c r="AK103" s="3098"/>
      <c r="AL103" s="3143"/>
      <c r="AM103" s="3143"/>
      <c r="AN103" s="3143"/>
      <c r="AO103" s="3143"/>
      <c r="AP103" s="3143"/>
      <c r="AQ103" s="3143"/>
      <c r="AR103" s="3143"/>
      <c r="AS103" s="3143"/>
      <c r="AT103" s="3143"/>
      <c r="AU103" s="3143"/>
      <c r="AV103" s="3143"/>
      <c r="AW103" s="3143"/>
      <c r="AX103" s="3143"/>
      <c r="AY103" s="3143"/>
      <c r="AZ103" s="3143"/>
      <c r="BA103" s="3143"/>
      <c r="BB103" s="3143"/>
      <c r="BC103" s="3143"/>
      <c r="BD103" s="3143"/>
      <c r="BE103" s="3143"/>
      <c r="BF103" s="3143"/>
      <c r="BG103" s="3143"/>
      <c r="BH103" s="3143"/>
      <c r="BI103" s="3143"/>
      <c r="BJ103" s="3143"/>
      <c r="BK103" s="3143"/>
      <c r="BL103" s="3143"/>
      <c r="BM103" s="3143"/>
      <c r="BN103" s="3189"/>
      <c r="BO103" s="3189"/>
      <c r="BP103" s="3189"/>
      <c r="BQ103" s="3189"/>
      <c r="BR103" s="3189"/>
      <c r="BS103" s="3189"/>
      <c r="BT103" s="3189"/>
      <c r="BU103" s="3189"/>
      <c r="BV103" s="3189"/>
      <c r="BW103" s="3189"/>
      <c r="BX103" s="3189"/>
      <c r="BY103" s="3189"/>
      <c r="BZ103" s="3189"/>
      <c r="CA103" s="3143"/>
    </row>
    <row r="104" spans="1:79" ht="16.5" customHeight="1">
      <c r="A104" s="3143"/>
      <c r="B104" s="3143"/>
      <c r="C104" s="3143"/>
      <c r="D104" s="3143"/>
      <c r="E104" s="3143"/>
      <c r="F104" s="3143"/>
      <c r="G104" s="3143"/>
      <c r="H104" s="3143"/>
      <c r="I104" s="3143"/>
      <c r="J104" s="3143"/>
      <c r="K104" s="3098"/>
      <c r="L104" s="3098"/>
      <c r="M104" s="3098"/>
      <c r="N104" s="3098"/>
      <c r="O104" s="3098"/>
      <c r="P104" s="3098"/>
      <c r="Q104" s="3098"/>
      <c r="R104" s="3098"/>
      <c r="S104" s="3098"/>
      <c r="T104" s="3098"/>
      <c r="U104" s="3098"/>
      <c r="V104" s="3098"/>
      <c r="W104" s="3098"/>
      <c r="X104" s="3098"/>
      <c r="Y104" s="3098"/>
      <c r="Z104" s="3098"/>
      <c r="AA104" s="3098"/>
      <c r="AB104" s="3098"/>
      <c r="AC104" s="3098"/>
      <c r="AD104" s="3098"/>
      <c r="AE104" s="3098"/>
      <c r="AF104" s="3098"/>
      <c r="AG104" s="3098"/>
      <c r="AH104" s="3098"/>
      <c r="AI104" s="3098"/>
      <c r="AJ104" s="3098"/>
      <c r="AK104" s="3098"/>
      <c r="AL104" s="3143"/>
      <c r="AM104" s="3143"/>
      <c r="AN104" s="3143"/>
      <c r="AO104" s="3143"/>
      <c r="AP104" s="3143"/>
      <c r="AQ104" s="3143"/>
      <c r="AR104" s="3143"/>
      <c r="AS104" s="3143"/>
      <c r="AT104" s="3143"/>
      <c r="AU104" s="3143"/>
      <c r="AV104" s="3143"/>
      <c r="AW104" s="3143"/>
      <c r="AX104" s="3143"/>
      <c r="AY104" s="3143"/>
      <c r="AZ104" s="3143"/>
      <c r="BA104" s="3143"/>
      <c r="BB104" s="3143"/>
      <c r="BC104" s="3143"/>
      <c r="BD104" s="3143"/>
      <c r="BE104" s="3143"/>
      <c r="BF104" s="3143"/>
      <c r="BG104" s="3143"/>
      <c r="BH104" s="3143"/>
      <c r="BI104" s="3143"/>
      <c r="BJ104" s="3143"/>
      <c r="BK104" s="3143"/>
      <c r="BL104" s="3143"/>
      <c r="BM104" s="3143"/>
      <c r="BN104" s="3189"/>
      <c r="BO104" s="3189"/>
      <c r="BP104" s="3189"/>
      <c r="BQ104" s="3189"/>
      <c r="BR104" s="3189"/>
      <c r="BS104" s="3189"/>
      <c r="BT104" s="3189"/>
      <c r="BU104" s="3189"/>
      <c r="BV104" s="3189"/>
      <c r="BW104" s="3189"/>
      <c r="BX104" s="3189"/>
      <c r="BY104" s="3189"/>
      <c r="BZ104" s="3189"/>
      <c r="CA104" s="3143"/>
    </row>
    <row r="105" spans="1:79" ht="16.5" customHeight="1">
      <c r="A105" s="3143"/>
      <c r="B105" s="3143"/>
      <c r="C105" s="3143"/>
      <c r="D105" s="3143"/>
      <c r="E105" s="3143"/>
      <c r="F105" s="3143"/>
      <c r="G105" s="3143"/>
      <c r="H105" s="3143"/>
      <c r="I105" s="3143"/>
      <c r="J105" s="3143"/>
      <c r="K105" s="3098"/>
      <c r="L105" s="3098"/>
      <c r="M105" s="3098"/>
      <c r="N105" s="3098"/>
      <c r="O105" s="3098"/>
      <c r="P105" s="3098"/>
      <c r="Q105" s="3098"/>
      <c r="R105" s="3098"/>
      <c r="S105" s="3098"/>
      <c r="T105" s="3098"/>
      <c r="U105" s="3098"/>
      <c r="V105" s="3098"/>
      <c r="W105" s="3098"/>
      <c r="X105" s="3098"/>
      <c r="Y105" s="3098"/>
      <c r="Z105" s="3098"/>
      <c r="AA105" s="3098"/>
      <c r="AB105" s="3098"/>
      <c r="AC105" s="3098"/>
      <c r="AD105" s="3098"/>
      <c r="AE105" s="3098"/>
      <c r="AF105" s="3098"/>
      <c r="AG105" s="3098"/>
      <c r="AH105" s="3098"/>
      <c r="AI105" s="3098"/>
      <c r="AJ105" s="3098"/>
      <c r="AK105" s="3098"/>
      <c r="AL105" s="3143"/>
      <c r="AM105" s="3143"/>
      <c r="AN105" s="3143"/>
      <c r="AO105" s="3143"/>
      <c r="AP105" s="3143"/>
      <c r="AQ105" s="3143"/>
      <c r="AR105" s="3143"/>
      <c r="AS105" s="3143"/>
      <c r="AT105" s="3143"/>
      <c r="AU105" s="3143"/>
      <c r="AV105" s="3143"/>
      <c r="AW105" s="3143"/>
      <c r="AX105" s="3143"/>
      <c r="AY105" s="3143"/>
      <c r="AZ105" s="3143"/>
      <c r="BA105" s="3143"/>
      <c r="BB105" s="3143"/>
      <c r="BC105" s="3143"/>
      <c r="BD105" s="3143"/>
      <c r="BE105" s="3143"/>
      <c r="BF105" s="3143"/>
      <c r="BG105" s="3143"/>
      <c r="BH105" s="3143"/>
      <c r="BI105" s="3143"/>
      <c r="BJ105" s="3143"/>
      <c r="BK105" s="3143"/>
      <c r="BL105" s="3143"/>
      <c r="BM105" s="3143"/>
      <c r="BN105" s="3189"/>
      <c r="BO105" s="3189"/>
      <c r="BP105" s="3189"/>
      <c r="BQ105" s="3189"/>
      <c r="BR105" s="3189"/>
      <c r="BS105" s="3189"/>
      <c r="BT105" s="3189"/>
      <c r="BU105" s="3189"/>
      <c r="BV105" s="3189"/>
      <c r="BW105" s="3189"/>
      <c r="BX105" s="3189"/>
      <c r="BY105" s="3189"/>
      <c r="BZ105" s="3189"/>
      <c r="CA105" s="3143"/>
    </row>
    <row r="106" spans="1:79" ht="16.5" customHeight="1">
      <c r="A106" s="3143"/>
      <c r="B106" s="3143"/>
      <c r="C106" s="3143"/>
      <c r="D106" s="3143"/>
      <c r="E106" s="3143"/>
      <c r="F106" s="3143"/>
      <c r="G106" s="3143"/>
      <c r="H106" s="3143"/>
      <c r="I106" s="3143"/>
      <c r="J106" s="3143"/>
      <c r="K106" s="3098"/>
      <c r="L106" s="3098"/>
      <c r="M106" s="3098"/>
      <c r="N106" s="3098"/>
      <c r="O106" s="3098"/>
      <c r="P106" s="3098"/>
      <c r="Q106" s="3098"/>
      <c r="R106" s="3098"/>
      <c r="S106" s="3098"/>
      <c r="T106" s="3098"/>
      <c r="U106" s="3098"/>
      <c r="V106" s="3098"/>
      <c r="W106" s="3098"/>
      <c r="X106" s="3098"/>
      <c r="Y106" s="3098"/>
      <c r="Z106" s="3098"/>
      <c r="AA106" s="3098"/>
      <c r="AB106" s="3098"/>
      <c r="AC106" s="3098"/>
      <c r="AD106" s="3098"/>
      <c r="AE106" s="3098"/>
      <c r="AF106" s="3098"/>
      <c r="AG106" s="3098"/>
      <c r="AH106" s="3098"/>
      <c r="AI106" s="3098"/>
      <c r="AJ106" s="3098"/>
      <c r="AK106" s="3098"/>
      <c r="AL106" s="3143"/>
      <c r="AM106" s="3143"/>
      <c r="AN106" s="3143"/>
      <c r="AO106" s="3143"/>
      <c r="AP106" s="3143"/>
      <c r="AQ106" s="3143"/>
      <c r="AR106" s="3143"/>
      <c r="AS106" s="3143"/>
      <c r="AT106" s="3143"/>
      <c r="AU106" s="3143"/>
      <c r="AV106" s="3143"/>
      <c r="AW106" s="3143"/>
      <c r="AX106" s="3143"/>
      <c r="AY106" s="3143"/>
      <c r="AZ106" s="3143"/>
      <c r="BA106" s="3143"/>
      <c r="BB106" s="3143"/>
      <c r="BC106" s="3143"/>
      <c r="BD106" s="3143"/>
      <c r="BE106" s="3143"/>
      <c r="BF106" s="3143"/>
      <c r="BG106" s="3143"/>
      <c r="BH106" s="3143"/>
      <c r="BI106" s="3143"/>
      <c r="BJ106" s="3143"/>
      <c r="BK106" s="3143"/>
      <c r="BL106" s="3143"/>
      <c r="BM106" s="3143"/>
      <c r="BN106" s="3189"/>
      <c r="BO106" s="3189"/>
      <c r="BP106" s="3189"/>
      <c r="BQ106" s="3189"/>
      <c r="BR106" s="3189"/>
      <c r="BS106" s="3189"/>
      <c r="BT106" s="3189"/>
      <c r="BU106" s="3189"/>
      <c r="BV106" s="3189"/>
      <c r="BW106" s="3189"/>
      <c r="BX106" s="3189"/>
      <c r="BY106" s="3189"/>
      <c r="BZ106" s="3189"/>
      <c r="CA106" s="3143"/>
    </row>
    <row r="107" spans="1:79" ht="16.5" customHeight="1">
      <c r="A107" s="3143"/>
      <c r="B107" s="3143"/>
      <c r="C107" s="3143"/>
      <c r="D107" s="3143"/>
      <c r="E107" s="3143"/>
      <c r="F107" s="3143"/>
      <c r="G107" s="3143"/>
      <c r="H107" s="3143"/>
      <c r="I107" s="3143"/>
      <c r="J107" s="3143"/>
      <c r="K107" s="3098"/>
      <c r="L107" s="3098"/>
      <c r="M107" s="3098"/>
      <c r="N107" s="3098"/>
      <c r="O107" s="3098"/>
      <c r="P107" s="3098"/>
      <c r="Q107" s="3098"/>
      <c r="R107" s="3098"/>
      <c r="S107" s="3098"/>
      <c r="T107" s="3098"/>
      <c r="U107" s="3098"/>
      <c r="V107" s="3098"/>
      <c r="W107" s="3098"/>
      <c r="X107" s="3098"/>
      <c r="Y107" s="3098"/>
      <c r="Z107" s="3098"/>
      <c r="AA107" s="3098"/>
      <c r="AB107" s="3098"/>
      <c r="AC107" s="3098"/>
      <c r="AD107" s="3098"/>
      <c r="AE107" s="3098"/>
      <c r="AF107" s="3098"/>
      <c r="AG107" s="3098"/>
      <c r="AH107" s="3098"/>
      <c r="AI107" s="3098"/>
      <c r="AJ107" s="3098"/>
      <c r="AK107" s="3098"/>
      <c r="AL107" s="3143"/>
      <c r="AM107" s="3143"/>
      <c r="AN107" s="3143"/>
      <c r="AO107" s="3143"/>
      <c r="AP107" s="3143"/>
      <c r="AQ107" s="3143"/>
      <c r="AR107" s="3143"/>
      <c r="AS107" s="3143"/>
      <c r="AT107" s="3143"/>
      <c r="AU107" s="3143"/>
      <c r="AV107" s="3143"/>
      <c r="AW107" s="3143"/>
      <c r="AX107" s="3143"/>
      <c r="AY107" s="3143"/>
      <c r="AZ107" s="3143"/>
      <c r="BA107" s="3143"/>
      <c r="BB107" s="3143"/>
      <c r="BC107" s="3143"/>
      <c r="BD107" s="3143"/>
      <c r="BE107" s="3143"/>
      <c r="BF107" s="3143"/>
      <c r="BG107" s="3143"/>
      <c r="BH107" s="3143"/>
      <c r="BI107" s="3143"/>
      <c r="BJ107" s="3143"/>
      <c r="BK107" s="3143"/>
      <c r="BL107" s="3143"/>
      <c r="BM107" s="3143"/>
      <c r="BN107" s="3189"/>
      <c r="BO107" s="3189"/>
      <c r="BP107" s="3189"/>
      <c r="BQ107" s="3189"/>
      <c r="BR107" s="3189"/>
      <c r="BS107" s="3189"/>
      <c r="BT107" s="3189"/>
      <c r="BU107" s="3189"/>
      <c r="BV107" s="3189"/>
      <c r="BW107" s="3189"/>
      <c r="BX107" s="3189"/>
      <c r="BY107" s="3189"/>
      <c r="BZ107" s="3189"/>
      <c r="CA107" s="3143"/>
    </row>
    <row r="108" spans="1:79" ht="16.5" customHeight="1">
      <c r="A108" s="3143"/>
      <c r="B108" s="3143"/>
      <c r="C108" s="3143"/>
      <c r="D108" s="3143"/>
      <c r="E108" s="3143"/>
      <c r="F108" s="3143"/>
      <c r="G108" s="3143"/>
      <c r="H108" s="3143"/>
      <c r="I108" s="3143"/>
      <c r="J108" s="3143"/>
      <c r="K108" s="3098"/>
      <c r="L108" s="3098"/>
      <c r="M108" s="3098"/>
      <c r="N108" s="3098"/>
      <c r="O108" s="3098"/>
      <c r="P108" s="3098"/>
      <c r="Q108" s="3098"/>
      <c r="R108" s="3098"/>
      <c r="S108" s="3098"/>
      <c r="T108" s="3098"/>
      <c r="U108" s="3098"/>
      <c r="V108" s="3098"/>
      <c r="W108" s="3098"/>
      <c r="X108" s="3098"/>
      <c r="Y108" s="3098"/>
      <c r="Z108" s="3098"/>
      <c r="AA108" s="3098"/>
      <c r="AB108" s="3098"/>
      <c r="AC108" s="3098"/>
      <c r="AD108" s="3098"/>
      <c r="AE108" s="3098"/>
      <c r="AF108" s="3098"/>
      <c r="AG108" s="3098"/>
      <c r="AH108" s="3098"/>
      <c r="AI108" s="3098"/>
      <c r="AJ108" s="3098"/>
      <c r="AK108" s="3098"/>
      <c r="AL108" s="3143"/>
      <c r="AM108" s="3143"/>
      <c r="AN108" s="3143"/>
      <c r="AO108" s="3143"/>
      <c r="AP108" s="3143"/>
      <c r="AQ108" s="3143"/>
      <c r="AR108" s="3143"/>
      <c r="AS108" s="3143"/>
      <c r="AT108" s="3143"/>
      <c r="AU108" s="3143"/>
      <c r="AV108" s="3143"/>
      <c r="AW108" s="3143"/>
      <c r="AX108" s="3143"/>
      <c r="AY108" s="3143"/>
      <c r="AZ108" s="3143"/>
      <c r="BA108" s="3143"/>
      <c r="BB108" s="3143"/>
      <c r="BC108" s="3143"/>
      <c r="BD108" s="3143"/>
      <c r="BE108" s="3143"/>
      <c r="BF108" s="3143"/>
      <c r="BG108" s="3143"/>
      <c r="BH108" s="3143"/>
      <c r="BI108" s="3143"/>
      <c r="BJ108" s="3143"/>
      <c r="BK108" s="3143"/>
      <c r="BL108" s="3143"/>
      <c r="BM108" s="3143"/>
      <c r="BN108" s="3189"/>
      <c r="BO108" s="3189"/>
      <c r="BP108" s="3189"/>
      <c r="BQ108" s="3189"/>
      <c r="BR108" s="3189"/>
      <c r="BS108" s="3189"/>
      <c r="BT108" s="3189"/>
      <c r="BU108" s="3189"/>
      <c r="BV108" s="3189"/>
      <c r="BW108" s="3189"/>
      <c r="BX108" s="3189"/>
      <c r="BY108" s="3189"/>
      <c r="BZ108" s="3189"/>
      <c r="CA108" s="3143"/>
    </row>
    <row r="109" spans="1:79" ht="16.5" customHeight="1">
      <c r="A109" s="3143"/>
      <c r="B109" s="3143"/>
      <c r="C109" s="3143"/>
      <c r="D109" s="3143"/>
      <c r="E109" s="3143"/>
      <c r="F109" s="3143"/>
      <c r="G109" s="3143"/>
      <c r="H109" s="3143"/>
      <c r="I109" s="3143"/>
      <c r="J109" s="3143"/>
      <c r="K109" s="3098"/>
      <c r="L109" s="3098"/>
      <c r="M109" s="3098"/>
      <c r="N109" s="3098"/>
      <c r="O109" s="3098"/>
      <c r="P109" s="3098"/>
      <c r="Q109" s="3098"/>
      <c r="R109" s="3098"/>
      <c r="S109" s="3098"/>
      <c r="T109" s="3098"/>
      <c r="U109" s="3098"/>
      <c r="V109" s="3098"/>
      <c r="W109" s="3098"/>
      <c r="X109" s="3098"/>
      <c r="Y109" s="3098"/>
      <c r="Z109" s="3098"/>
      <c r="AA109" s="3098"/>
      <c r="AB109" s="3098"/>
      <c r="AC109" s="3098"/>
      <c r="AD109" s="3098"/>
      <c r="AE109" s="3098"/>
      <c r="AF109" s="3098"/>
      <c r="AG109" s="3098"/>
      <c r="AH109" s="3098"/>
      <c r="AI109" s="3098"/>
      <c r="AJ109" s="3098"/>
      <c r="AK109" s="3098"/>
      <c r="AL109" s="3143"/>
      <c r="AM109" s="3143"/>
      <c r="AN109" s="3143"/>
      <c r="AO109" s="3143"/>
      <c r="AP109" s="3143"/>
      <c r="AQ109" s="3143"/>
      <c r="AR109" s="3143"/>
      <c r="AS109" s="3143"/>
      <c r="AT109" s="3143"/>
      <c r="AU109" s="3143"/>
      <c r="AV109" s="3143"/>
      <c r="AW109" s="3143"/>
      <c r="AX109" s="3143"/>
      <c r="AY109" s="3143"/>
      <c r="AZ109" s="3143"/>
      <c r="BA109" s="3143"/>
      <c r="BB109" s="3143"/>
      <c r="BC109" s="3143"/>
      <c r="BD109" s="3143"/>
      <c r="BE109" s="3143"/>
      <c r="BF109" s="3143"/>
      <c r="BG109" s="3143"/>
      <c r="BH109" s="3143"/>
      <c r="BI109" s="3143"/>
      <c r="BJ109" s="3143"/>
      <c r="BK109" s="3143"/>
      <c r="BL109" s="3143"/>
      <c r="BM109" s="3143"/>
      <c r="BN109" s="3189"/>
      <c r="BO109" s="3189"/>
      <c r="BP109" s="3189"/>
      <c r="BQ109" s="3189"/>
      <c r="BR109" s="3189"/>
      <c r="BS109" s="3189"/>
      <c r="BT109" s="3189"/>
      <c r="BU109" s="3189"/>
      <c r="BV109" s="3189"/>
      <c r="BW109" s="3189"/>
      <c r="BX109" s="3189"/>
      <c r="BY109" s="3189"/>
      <c r="BZ109" s="3189"/>
      <c r="CA109" s="3143"/>
    </row>
    <row r="110" spans="1:79" ht="16.5" customHeight="1">
      <c r="A110" s="3143"/>
      <c r="B110" s="3143"/>
      <c r="C110" s="3143"/>
      <c r="D110" s="3143"/>
      <c r="E110" s="3143"/>
      <c r="F110" s="3143"/>
      <c r="G110" s="3143"/>
      <c r="H110" s="3143"/>
      <c r="I110" s="3143"/>
      <c r="J110" s="3143"/>
      <c r="K110" s="3098"/>
      <c r="L110" s="3098"/>
      <c r="M110" s="3098"/>
      <c r="N110" s="3098"/>
      <c r="O110" s="3098"/>
      <c r="P110" s="3098"/>
      <c r="Q110" s="3098"/>
      <c r="R110" s="3098"/>
      <c r="S110" s="3098"/>
      <c r="T110" s="3098"/>
      <c r="U110" s="3098"/>
      <c r="V110" s="3098"/>
      <c r="W110" s="3098"/>
      <c r="X110" s="3098"/>
      <c r="Y110" s="3098"/>
      <c r="Z110" s="3098"/>
      <c r="AA110" s="3098"/>
      <c r="AB110" s="3098"/>
      <c r="AC110" s="3098"/>
      <c r="AD110" s="3098"/>
      <c r="AE110" s="3098"/>
      <c r="AF110" s="3098"/>
      <c r="AG110" s="3098"/>
      <c r="AH110" s="3098"/>
      <c r="AI110" s="3098"/>
      <c r="AJ110" s="3098"/>
      <c r="AK110" s="3098"/>
      <c r="AL110" s="3143"/>
      <c r="AM110" s="3143"/>
      <c r="AN110" s="3143"/>
      <c r="AO110" s="3143"/>
      <c r="AP110" s="3143"/>
      <c r="AQ110" s="3143"/>
      <c r="AR110" s="3143"/>
      <c r="AS110" s="3143"/>
      <c r="AT110" s="3143"/>
      <c r="AU110" s="3143"/>
      <c r="AV110" s="3143"/>
      <c r="AW110" s="3143"/>
      <c r="AX110" s="3143"/>
      <c r="AY110" s="3143"/>
      <c r="AZ110" s="3143"/>
      <c r="BA110" s="3143"/>
      <c r="BB110" s="3143"/>
      <c r="BC110" s="3143"/>
      <c r="BD110" s="3143"/>
      <c r="BE110" s="3143"/>
      <c r="BF110" s="3143"/>
      <c r="BG110" s="3143"/>
      <c r="BH110" s="3143"/>
      <c r="BI110" s="3143"/>
      <c r="BJ110" s="3143"/>
      <c r="BK110" s="3143"/>
      <c r="BL110" s="3143"/>
      <c r="BM110" s="3143"/>
      <c r="BN110" s="3189"/>
      <c r="BO110" s="3189"/>
      <c r="BP110" s="3189"/>
      <c r="BQ110" s="3189"/>
      <c r="BR110" s="3189"/>
      <c r="BS110" s="3189"/>
      <c r="BT110" s="3189"/>
      <c r="BU110" s="3189"/>
      <c r="BV110" s="3189"/>
      <c r="BW110" s="3189"/>
      <c r="BX110" s="3189"/>
      <c r="BY110" s="3189"/>
      <c r="BZ110" s="3189"/>
      <c r="CA110" s="3143"/>
    </row>
    <row r="111" spans="1:79" ht="16.5" customHeight="1">
      <c r="A111" s="3143"/>
      <c r="B111" s="3143"/>
      <c r="C111" s="3143"/>
      <c r="D111" s="3143"/>
      <c r="E111" s="3143"/>
      <c r="F111" s="3143"/>
      <c r="G111" s="3143"/>
      <c r="H111" s="3143"/>
      <c r="I111" s="3143"/>
      <c r="J111" s="3143"/>
      <c r="K111" s="3098"/>
      <c r="L111" s="3098"/>
      <c r="M111" s="3098"/>
      <c r="N111" s="3098"/>
      <c r="O111" s="3098"/>
      <c r="P111" s="3098"/>
      <c r="Q111" s="3098"/>
      <c r="R111" s="3098"/>
      <c r="S111" s="3098"/>
      <c r="T111" s="3098"/>
      <c r="U111" s="3098"/>
      <c r="V111" s="3098"/>
      <c r="W111" s="3098"/>
      <c r="X111" s="3098"/>
      <c r="Y111" s="3098"/>
      <c r="Z111" s="3098"/>
      <c r="AA111" s="3098"/>
      <c r="AB111" s="3098"/>
      <c r="AC111" s="3098"/>
      <c r="AD111" s="3098"/>
      <c r="AE111" s="3098"/>
      <c r="AF111" s="3098"/>
      <c r="AG111" s="3098"/>
      <c r="AH111" s="3098"/>
      <c r="AI111" s="3098"/>
      <c r="AJ111" s="3098"/>
      <c r="AK111" s="3098"/>
      <c r="AL111" s="3143"/>
      <c r="AM111" s="3143"/>
      <c r="AN111" s="3143"/>
      <c r="AO111" s="3143"/>
      <c r="AP111" s="3143"/>
      <c r="AQ111" s="3143"/>
      <c r="AR111" s="3143"/>
      <c r="AS111" s="3143"/>
      <c r="AT111" s="3143"/>
      <c r="AU111" s="3143"/>
      <c r="AV111" s="3143"/>
      <c r="AW111" s="3143"/>
      <c r="AX111" s="3143"/>
      <c r="AY111" s="3143"/>
      <c r="AZ111" s="3143"/>
      <c r="BA111" s="3143"/>
      <c r="BB111" s="3143"/>
      <c r="BC111" s="3143"/>
      <c r="BD111" s="3143"/>
      <c r="BE111" s="3143"/>
      <c r="BF111" s="3143"/>
      <c r="BG111" s="3143"/>
      <c r="BH111" s="3143"/>
      <c r="BI111" s="3143"/>
      <c r="BJ111" s="3143"/>
      <c r="BK111" s="3143"/>
      <c r="BL111" s="3143"/>
      <c r="BM111" s="3143"/>
      <c r="BN111" s="3189"/>
      <c r="BO111" s="3189"/>
      <c r="BP111" s="3189"/>
      <c r="BQ111" s="3189"/>
      <c r="BR111" s="3189"/>
      <c r="BS111" s="3189"/>
      <c r="BT111" s="3189"/>
      <c r="BU111" s="3189"/>
      <c r="BV111" s="3189"/>
      <c r="BW111" s="3189"/>
      <c r="BX111" s="3189"/>
      <c r="BY111" s="3189"/>
      <c r="BZ111" s="3189"/>
      <c r="CA111" s="3143"/>
    </row>
    <row r="112" spans="1:79" ht="16.5" customHeight="1">
      <c r="A112" s="3143"/>
      <c r="B112" s="3143"/>
      <c r="C112" s="3143"/>
      <c r="D112" s="3143"/>
      <c r="E112" s="3143"/>
      <c r="F112" s="3143"/>
      <c r="G112" s="3143"/>
      <c r="H112" s="3143"/>
      <c r="I112" s="3143"/>
      <c r="J112" s="3143"/>
      <c r="K112" s="3098"/>
      <c r="L112" s="3098"/>
      <c r="M112" s="3098"/>
      <c r="N112" s="3098"/>
      <c r="O112" s="3098"/>
      <c r="P112" s="3098"/>
      <c r="Q112" s="3098"/>
      <c r="R112" s="3098"/>
      <c r="S112" s="3098"/>
      <c r="T112" s="3098"/>
      <c r="U112" s="3098"/>
      <c r="V112" s="3098"/>
      <c r="W112" s="3098"/>
      <c r="X112" s="3098"/>
      <c r="Y112" s="3098"/>
      <c r="Z112" s="3098"/>
      <c r="AA112" s="3098"/>
      <c r="AB112" s="3098"/>
      <c r="AC112" s="3098"/>
      <c r="AD112" s="3098"/>
      <c r="AE112" s="3098"/>
      <c r="AF112" s="3098"/>
      <c r="AG112" s="3098"/>
      <c r="AH112" s="3098"/>
      <c r="AI112" s="3098"/>
      <c r="AJ112" s="3098"/>
      <c r="AK112" s="3098"/>
      <c r="AL112" s="3143"/>
      <c r="AM112" s="3143"/>
      <c r="AN112" s="3143"/>
      <c r="AO112" s="3143"/>
      <c r="AP112" s="3143"/>
      <c r="AQ112" s="3143"/>
      <c r="AR112" s="3143"/>
      <c r="AS112" s="3143"/>
      <c r="AT112" s="3143"/>
      <c r="AU112" s="3143"/>
      <c r="AV112" s="3143"/>
      <c r="AW112" s="3143"/>
      <c r="AX112" s="3143"/>
      <c r="AY112" s="3143"/>
      <c r="AZ112" s="3143"/>
      <c r="BA112" s="3143"/>
      <c r="BB112" s="3143"/>
      <c r="BC112" s="3143"/>
      <c r="BD112" s="3143"/>
      <c r="BE112" s="3143"/>
      <c r="BF112" s="3143"/>
      <c r="BG112" s="3143"/>
      <c r="BH112" s="3143"/>
      <c r="BI112" s="3143"/>
      <c r="BJ112" s="3143"/>
      <c r="BK112" s="3143"/>
      <c r="BL112" s="3143"/>
      <c r="BM112" s="3143"/>
      <c r="BN112" s="3189"/>
      <c r="BO112" s="3189"/>
      <c r="BP112" s="3189"/>
      <c r="BQ112" s="3189"/>
      <c r="BR112" s="3189"/>
      <c r="BS112" s="3189"/>
      <c r="BT112" s="3189"/>
      <c r="BU112" s="3189"/>
      <c r="BV112" s="3189"/>
      <c r="BW112" s="3189"/>
      <c r="BX112" s="3189"/>
      <c r="BY112" s="3189"/>
      <c r="BZ112" s="3189"/>
      <c r="CA112" s="3143"/>
    </row>
    <row r="113" spans="1:79" ht="16.5" customHeight="1">
      <c r="A113" s="3143"/>
      <c r="B113" s="3143"/>
      <c r="C113" s="3143"/>
      <c r="D113" s="3143"/>
      <c r="E113" s="3143"/>
      <c r="F113" s="3143"/>
      <c r="G113" s="3143"/>
      <c r="H113" s="3143"/>
      <c r="I113" s="3143"/>
      <c r="J113" s="3143"/>
      <c r="K113" s="3098"/>
      <c r="L113" s="3098"/>
      <c r="M113" s="3098"/>
      <c r="N113" s="3098"/>
      <c r="O113" s="3098"/>
      <c r="P113" s="3098"/>
      <c r="Q113" s="3098"/>
      <c r="R113" s="3098"/>
      <c r="S113" s="3098"/>
      <c r="T113" s="3098"/>
      <c r="U113" s="3098"/>
      <c r="V113" s="3098"/>
      <c r="W113" s="3098"/>
      <c r="X113" s="3098"/>
      <c r="Y113" s="3098"/>
      <c r="Z113" s="3098"/>
      <c r="AA113" s="3098"/>
      <c r="AB113" s="3098"/>
      <c r="AC113" s="3098"/>
      <c r="AD113" s="3098"/>
      <c r="AE113" s="3098"/>
      <c r="AF113" s="3098"/>
      <c r="AG113" s="3098"/>
      <c r="AH113" s="3098"/>
      <c r="AI113" s="3098"/>
      <c r="AJ113" s="3098"/>
      <c r="AK113" s="3098"/>
      <c r="AL113" s="3143"/>
      <c r="AM113" s="3143"/>
      <c r="AN113" s="3143"/>
      <c r="AO113" s="3143"/>
      <c r="AP113" s="3143"/>
      <c r="AQ113" s="3143"/>
      <c r="AR113" s="3143"/>
      <c r="AS113" s="3143"/>
      <c r="AT113" s="3143"/>
      <c r="AU113" s="3143"/>
      <c r="AV113" s="3143"/>
      <c r="AW113" s="3143"/>
      <c r="AX113" s="3143"/>
      <c r="AY113" s="3143"/>
      <c r="AZ113" s="3143"/>
      <c r="BA113" s="3143"/>
      <c r="BB113" s="3143"/>
      <c r="BC113" s="3143"/>
      <c r="BD113" s="3143"/>
      <c r="BE113" s="3143"/>
      <c r="BF113" s="3143"/>
      <c r="BG113" s="3143"/>
      <c r="BH113" s="3143"/>
      <c r="BI113" s="3143"/>
      <c r="BJ113" s="3143"/>
      <c r="BK113" s="3143"/>
      <c r="BL113" s="3143"/>
      <c r="BM113" s="3143"/>
      <c r="BN113" s="3189"/>
      <c r="BO113" s="3189"/>
      <c r="BP113" s="3189"/>
      <c r="BQ113" s="3189"/>
      <c r="BR113" s="3189"/>
      <c r="BS113" s="3189"/>
      <c r="BT113" s="3189"/>
      <c r="BU113" s="3189"/>
      <c r="BV113" s="3189"/>
      <c r="BW113" s="3189"/>
      <c r="BX113" s="3189"/>
      <c r="BY113" s="3189"/>
      <c r="BZ113" s="3189"/>
      <c r="CA113" s="3143"/>
    </row>
    <row r="114" spans="1:79" ht="16.5" customHeight="1">
      <c r="A114" s="3143"/>
      <c r="B114" s="3143"/>
      <c r="C114" s="3143"/>
      <c r="D114" s="3143"/>
      <c r="E114" s="3143"/>
      <c r="F114" s="3143"/>
      <c r="G114" s="3143"/>
      <c r="H114" s="3143"/>
      <c r="I114" s="3143"/>
      <c r="J114" s="3143"/>
      <c r="K114" s="3098"/>
      <c r="L114" s="3098"/>
      <c r="M114" s="3098"/>
      <c r="N114" s="3098"/>
      <c r="O114" s="3098"/>
      <c r="P114" s="3098"/>
      <c r="Q114" s="3098"/>
      <c r="R114" s="3098"/>
      <c r="S114" s="3098"/>
      <c r="T114" s="3098"/>
      <c r="U114" s="3098"/>
      <c r="V114" s="3098"/>
      <c r="W114" s="3098"/>
      <c r="X114" s="3098"/>
      <c r="Y114" s="3098"/>
      <c r="Z114" s="3098"/>
      <c r="AA114" s="3098"/>
      <c r="AB114" s="3098"/>
      <c r="AC114" s="3098"/>
      <c r="AD114" s="3098"/>
      <c r="AE114" s="3098"/>
      <c r="AF114" s="3098"/>
      <c r="AG114" s="3098"/>
      <c r="AH114" s="3098"/>
      <c r="AI114" s="3098"/>
      <c r="AJ114" s="3098"/>
      <c r="AK114" s="3098"/>
      <c r="AL114" s="3143"/>
      <c r="AM114" s="3143"/>
      <c r="AN114" s="3143"/>
      <c r="AO114" s="3143"/>
      <c r="AP114" s="3143"/>
      <c r="AQ114" s="3143"/>
      <c r="AR114" s="3143"/>
      <c r="AS114" s="3143"/>
      <c r="AT114" s="3143"/>
      <c r="AU114" s="3143"/>
      <c r="AV114" s="3143"/>
      <c r="AW114" s="3143"/>
      <c r="AX114" s="3143"/>
      <c r="AY114" s="3143"/>
      <c r="AZ114" s="3143"/>
      <c r="BA114" s="3143"/>
      <c r="BB114" s="3143"/>
      <c r="BC114" s="3143"/>
      <c r="BD114" s="3143"/>
      <c r="BE114" s="3143"/>
      <c r="BF114" s="3143"/>
      <c r="BG114" s="3143"/>
      <c r="BH114" s="3143"/>
      <c r="BI114" s="3143"/>
      <c r="BJ114" s="3143"/>
      <c r="BK114" s="3143"/>
      <c r="BL114" s="3143"/>
      <c r="BM114" s="3143"/>
      <c r="BN114" s="3189"/>
      <c r="BO114" s="3189"/>
      <c r="BP114" s="3189"/>
      <c r="BQ114" s="3189"/>
      <c r="BR114" s="3189"/>
      <c r="BS114" s="3189"/>
      <c r="BT114" s="3189"/>
      <c r="BU114" s="3189"/>
      <c r="BV114" s="3189"/>
      <c r="BW114" s="3189"/>
      <c r="BX114" s="3189"/>
      <c r="BY114" s="3189"/>
      <c r="BZ114" s="3189"/>
      <c r="CA114" s="3143"/>
    </row>
    <row r="115" spans="1:79" ht="16.5" customHeight="1">
      <c r="A115" s="3143"/>
      <c r="B115" s="3143"/>
      <c r="C115" s="3143"/>
      <c r="D115" s="3143"/>
      <c r="E115" s="3143"/>
      <c r="F115" s="3143"/>
      <c r="G115" s="3143"/>
      <c r="H115" s="3143"/>
      <c r="I115" s="3143"/>
      <c r="J115" s="3143"/>
      <c r="K115" s="3098"/>
      <c r="L115" s="3098"/>
      <c r="M115" s="3098"/>
      <c r="N115" s="3098"/>
      <c r="O115" s="3098"/>
      <c r="P115" s="3098"/>
      <c r="Q115" s="3098"/>
      <c r="R115" s="3098"/>
      <c r="S115" s="3098"/>
      <c r="T115" s="3098"/>
      <c r="U115" s="3098"/>
      <c r="V115" s="3098"/>
      <c r="W115" s="3098"/>
      <c r="X115" s="3098"/>
      <c r="Y115" s="3098"/>
      <c r="Z115" s="3098"/>
      <c r="AA115" s="3098"/>
      <c r="AB115" s="3098"/>
      <c r="AC115" s="3098"/>
      <c r="AD115" s="3098"/>
      <c r="AE115" s="3098"/>
      <c r="AF115" s="3098"/>
      <c r="AG115" s="3098"/>
      <c r="AH115" s="3098"/>
      <c r="AI115" s="3098"/>
      <c r="AJ115" s="3098"/>
      <c r="AK115" s="3098"/>
      <c r="AL115" s="3143"/>
      <c r="AM115" s="3143"/>
      <c r="AN115" s="3143"/>
      <c r="AO115" s="3143"/>
      <c r="AP115" s="3143"/>
      <c r="AQ115" s="3143"/>
      <c r="AR115" s="3143"/>
      <c r="AS115" s="3143"/>
      <c r="AT115" s="3143"/>
      <c r="AU115" s="3143"/>
      <c r="AV115" s="3143"/>
      <c r="AW115" s="3143"/>
      <c r="AX115" s="3143"/>
      <c r="AY115" s="3143"/>
      <c r="AZ115" s="3143"/>
      <c r="BA115" s="3143"/>
      <c r="BB115" s="3143"/>
      <c r="BC115" s="3143"/>
      <c r="BD115" s="3143"/>
      <c r="BE115" s="3143"/>
      <c r="BF115" s="3143"/>
      <c r="BG115" s="3143"/>
      <c r="BH115" s="3143"/>
      <c r="BI115" s="3143"/>
      <c r="BJ115" s="3143"/>
      <c r="BK115" s="3143"/>
      <c r="BL115" s="3143"/>
      <c r="BM115" s="3143"/>
      <c r="BN115" s="3189"/>
      <c r="BO115" s="3189"/>
      <c r="BP115" s="3189"/>
      <c r="BQ115" s="3189"/>
      <c r="BR115" s="3189"/>
      <c r="BS115" s="3189"/>
      <c r="BT115" s="3189"/>
      <c r="BU115" s="3189"/>
      <c r="BV115" s="3189"/>
      <c r="BW115" s="3189"/>
      <c r="BX115" s="3189"/>
      <c r="BY115" s="3189"/>
      <c r="BZ115" s="3189"/>
      <c r="CA115" s="3143"/>
    </row>
    <row r="116" spans="1:79" ht="16.5" customHeight="1">
      <c r="A116" s="3143"/>
      <c r="B116" s="3143"/>
      <c r="C116" s="3143"/>
      <c r="D116" s="3143"/>
      <c r="E116" s="3143"/>
      <c r="F116" s="3143"/>
      <c r="G116" s="3143"/>
      <c r="H116" s="3143"/>
      <c r="I116" s="3143"/>
      <c r="J116" s="3143"/>
      <c r="K116" s="3098"/>
      <c r="L116" s="3098"/>
      <c r="M116" s="3098"/>
      <c r="N116" s="3098"/>
      <c r="O116" s="3098"/>
      <c r="P116" s="3098"/>
      <c r="Q116" s="3098"/>
      <c r="R116" s="3098"/>
      <c r="S116" s="3098"/>
      <c r="T116" s="3098"/>
      <c r="U116" s="3098"/>
      <c r="V116" s="3098"/>
      <c r="W116" s="3098"/>
      <c r="X116" s="3098"/>
      <c r="Y116" s="3098"/>
      <c r="Z116" s="3098"/>
      <c r="AA116" s="3098"/>
      <c r="AB116" s="3098"/>
      <c r="AC116" s="3098"/>
      <c r="AD116" s="3098"/>
      <c r="AE116" s="3098"/>
      <c r="AF116" s="3098"/>
      <c r="AG116" s="3098"/>
      <c r="AH116" s="3098"/>
      <c r="AI116" s="3098"/>
      <c r="AJ116" s="3098"/>
      <c r="AK116" s="3098"/>
      <c r="AL116" s="3143"/>
      <c r="AM116" s="3143"/>
      <c r="AN116" s="3143"/>
      <c r="AO116" s="3143"/>
      <c r="AP116" s="3143"/>
      <c r="AQ116" s="3143"/>
      <c r="AR116" s="3143"/>
      <c r="AS116" s="3143"/>
      <c r="AT116" s="3143"/>
      <c r="AU116" s="3143"/>
      <c r="AV116" s="3143"/>
      <c r="AW116" s="3143"/>
      <c r="AX116" s="3143"/>
      <c r="AY116" s="3143"/>
      <c r="AZ116" s="3143"/>
      <c r="BA116" s="3143"/>
      <c r="BB116" s="3143"/>
      <c r="BC116" s="3143"/>
      <c r="BD116" s="3143"/>
      <c r="BE116" s="3143"/>
      <c r="BF116" s="3143"/>
      <c r="BG116" s="3143"/>
      <c r="BH116" s="3143"/>
      <c r="BI116" s="3143"/>
      <c r="BJ116" s="3143"/>
      <c r="BK116" s="3143"/>
      <c r="BL116" s="3143"/>
      <c r="BM116" s="3143"/>
      <c r="BN116" s="3189"/>
      <c r="BO116" s="3189"/>
      <c r="BP116" s="3189"/>
      <c r="BQ116" s="3189"/>
      <c r="BR116" s="3189"/>
      <c r="BS116" s="3189"/>
      <c r="BT116" s="3189"/>
      <c r="BU116" s="3189"/>
      <c r="BV116" s="3189"/>
      <c r="BW116" s="3189"/>
      <c r="BX116" s="3189"/>
      <c r="BY116" s="3189"/>
      <c r="BZ116" s="3189"/>
      <c r="CA116" s="3143"/>
    </row>
    <row r="117" spans="1:79" ht="16.5" customHeight="1">
      <c r="A117" s="3143"/>
      <c r="B117" s="3143"/>
      <c r="C117" s="3143"/>
      <c r="D117" s="3143"/>
      <c r="E117" s="3143"/>
      <c r="F117" s="3143"/>
      <c r="G117" s="3143"/>
      <c r="H117" s="3143"/>
      <c r="I117" s="3143"/>
      <c r="J117" s="3143"/>
      <c r="K117" s="3098"/>
      <c r="L117" s="3098"/>
      <c r="M117" s="3098"/>
      <c r="N117" s="3098"/>
      <c r="O117" s="3098"/>
      <c r="P117" s="3098"/>
      <c r="Q117" s="3098"/>
      <c r="R117" s="3098"/>
      <c r="S117" s="3098"/>
      <c r="T117" s="3098"/>
      <c r="U117" s="3098"/>
      <c r="V117" s="3098"/>
      <c r="W117" s="3098"/>
      <c r="X117" s="3098"/>
      <c r="Y117" s="3098"/>
      <c r="Z117" s="3098"/>
      <c r="AA117" s="3098"/>
      <c r="AB117" s="3098"/>
      <c r="AC117" s="3098"/>
      <c r="AD117" s="3098"/>
      <c r="AE117" s="3098"/>
      <c r="AF117" s="3098"/>
      <c r="AG117" s="3098"/>
      <c r="AH117" s="3098"/>
      <c r="AI117" s="3098"/>
      <c r="AJ117" s="3098"/>
      <c r="AK117" s="3098"/>
      <c r="AL117" s="3143"/>
      <c r="AM117" s="3143"/>
      <c r="AN117" s="3143"/>
      <c r="AO117" s="3143"/>
      <c r="AP117" s="3143"/>
      <c r="AQ117" s="3143"/>
      <c r="AR117" s="3143"/>
      <c r="AS117" s="3143"/>
      <c r="AT117" s="3143"/>
      <c r="AU117" s="3143"/>
      <c r="AV117" s="3143"/>
      <c r="AW117" s="3143"/>
      <c r="AX117" s="3143"/>
      <c r="AY117" s="3143"/>
      <c r="AZ117" s="3143"/>
      <c r="BA117" s="3143"/>
      <c r="BB117" s="3143"/>
      <c r="BC117" s="3143"/>
      <c r="BD117" s="3143"/>
      <c r="BE117" s="3143"/>
      <c r="BF117" s="3143"/>
      <c r="BG117" s="3143"/>
      <c r="BH117" s="3143"/>
      <c r="BI117" s="3143"/>
      <c r="BJ117" s="3143"/>
      <c r="BK117" s="3143"/>
      <c r="BL117" s="3143"/>
      <c r="BM117" s="3143"/>
      <c r="BN117" s="3189"/>
      <c r="BO117" s="3189"/>
      <c r="BP117" s="3189"/>
      <c r="BQ117" s="3189"/>
      <c r="BR117" s="3189"/>
      <c r="BS117" s="3189"/>
      <c r="BT117" s="3189"/>
      <c r="BU117" s="3189"/>
      <c r="BV117" s="3189"/>
      <c r="BW117" s="3189"/>
      <c r="BX117" s="3189"/>
      <c r="BY117" s="3189"/>
      <c r="BZ117" s="3189"/>
      <c r="CA117" s="3143"/>
    </row>
    <row r="118" spans="1:79" ht="16.5" customHeight="1">
      <c r="A118" s="3143"/>
      <c r="B118" s="3143"/>
      <c r="C118" s="3143"/>
      <c r="D118" s="3143"/>
      <c r="E118" s="3143"/>
      <c r="F118" s="3143"/>
      <c r="G118" s="3143"/>
      <c r="H118" s="3143"/>
      <c r="I118" s="3143"/>
      <c r="J118" s="3143"/>
      <c r="K118" s="3098"/>
      <c r="L118" s="3098"/>
      <c r="M118" s="3098"/>
      <c r="N118" s="3098"/>
      <c r="O118" s="3098"/>
      <c r="P118" s="3098"/>
      <c r="Q118" s="3098"/>
      <c r="R118" s="3098"/>
      <c r="S118" s="3098"/>
      <c r="T118" s="3098"/>
      <c r="U118" s="3098"/>
      <c r="V118" s="3098"/>
      <c r="W118" s="3098"/>
      <c r="X118" s="3098"/>
      <c r="Y118" s="3098"/>
      <c r="Z118" s="3098"/>
      <c r="AA118" s="3098"/>
      <c r="AB118" s="3098"/>
      <c r="AC118" s="3098"/>
      <c r="AD118" s="3098"/>
      <c r="AE118" s="3098"/>
      <c r="AF118" s="3098"/>
      <c r="AG118" s="3098"/>
      <c r="AH118" s="3098"/>
      <c r="AI118" s="3098"/>
      <c r="AJ118" s="3098"/>
      <c r="AK118" s="3098"/>
      <c r="AL118" s="3143"/>
      <c r="AM118" s="3143"/>
      <c r="AN118" s="3143"/>
      <c r="AO118" s="3143"/>
      <c r="AP118" s="3143"/>
      <c r="AQ118" s="3143"/>
      <c r="AR118" s="3143"/>
      <c r="AS118" s="3143"/>
      <c r="AT118" s="3143"/>
      <c r="AU118" s="3143"/>
      <c r="AV118" s="3143"/>
      <c r="AW118" s="3143"/>
      <c r="AX118" s="3143"/>
      <c r="AY118" s="3143"/>
      <c r="AZ118" s="3143"/>
      <c r="BA118" s="3143"/>
      <c r="BB118" s="3143"/>
      <c r="BC118" s="3143"/>
      <c r="BD118" s="3143"/>
      <c r="BE118" s="3143"/>
      <c r="BF118" s="3143"/>
      <c r="BG118" s="3143"/>
      <c r="BH118" s="3143"/>
      <c r="BI118" s="3143"/>
      <c r="BJ118" s="3143"/>
      <c r="BK118" s="3143"/>
      <c r="BL118" s="3143"/>
      <c r="BM118" s="3143"/>
      <c r="BN118" s="3189"/>
      <c r="BO118" s="3189"/>
      <c r="BP118" s="3189"/>
      <c r="BQ118" s="3189"/>
      <c r="BR118" s="3189"/>
      <c r="BS118" s="3189"/>
      <c r="BT118" s="3189"/>
      <c r="BU118" s="3189"/>
      <c r="BV118" s="3189"/>
      <c r="BW118" s="3189"/>
      <c r="BX118" s="3189"/>
      <c r="BY118" s="3189"/>
      <c r="BZ118" s="3189"/>
      <c r="CA118" s="3143"/>
    </row>
    <row r="119" spans="1:79" ht="16.5" customHeight="1">
      <c r="A119" s="3143"/>
      <c r="B119" s="3143"/>
      <c r="C119" s="3143"/>
      <c r="D119" s="3143"/>
      <c r="E119" s="3143"/>
      <c r="F119" s="3143"/>
      <c r="G119" s="3143"/>
      <c r="H119" s="3143"/>
      <c r="I119" s="3143"/>
      <c r="J119" s="3143"/>
      <c r="K119" s="3098"/>
      <c r="L119" s="3098"/>
      <c r="M119" s="3098"/>
      <c r="N119" s="3098"/>
      <c r="O119" s="3098"/>
      <c r="P119" s="3098"/>
      <c r="Q119" s="3098"/>
      <c r="R119" s="3098"/>
      <c r="S119" s="3098"/>
      <c r="T119" s="3098"/>
      <c r="U119" s="3098"/>
      <c r="V119" s="3098"/>
      <c r="W119" s="3098"/>
      <c r="X119" s="3098"/>
      <c r="Y119" s="3098"/>
      <c r="Z119" s="3098"/>
      <c r="AA119" s="3098"/>
      <c r="AB119" s="3098"/>
      <c r="AC119" s="3098"/>
      <c r="AD119" s="3098"/>
      <c r="AE119" s="3098"/>
      <c r="AF119" s="3098"/>
      <c r="AG119" s="3098"/>
      <c r="AH119" s="3098"/>
      <c r="AI119" s="3098"/>
      <c r="AJ119" s="3098"/>
      <c r="AK119" s="3098"/>
      <c r="AL119" s="3143"/>
      <c r="AM119" s="3143"/>
      <c r="AN119" s="3143"/>
      <c r="AO119" s="3143"/>
      <c r="AP119" s="3143"/>
      <c r="AQ119" s="3143"/>
      <c r="AR119" s="3143"/>
      <c r="AS119" s="3143"/>
      <c r="AT119" s="3143"/>
      <c r="AU119" s="3143"/>
      <c r="AV119" s="3143"/>
      <c r="AW119" s="3143"/>
      <c r="AX119" s="3143"/>
      <c r="AY119" s="3143"/>
      <c r="AZ119" s="3143"/>
      <c r="BA119" s="3143"/>
      <c r="BB119" s="3143"/>
      <c r="BC119" s="3143"/>
      <c r="BD119" s="3143"/>
      <c r="BE119" s="3143"/>
      <c r="BF119" s="3143"/>
      <c r="BG119" s="3143"/>
      <c r="BH119" s="3143"/>
      <c r="BI119" s="3143"/>
      <c r="BJ119" s="3143"/>
      <c r="BK119" s="3143"/>
      <c r="BL119" s="3143"/>
      <c r="BM119" s="3143"/>
      <c r="BN119" s="3189"/>
      <c r="BO119" s="3189"/>
      <c r="BP119" s="3189"/>
      <c r="BQ119" s="3189"/>
      <c r="BR119" s="3189"/>
      <c r="BS119" s="3189"/>
      <c r="BT119" s="3189"/>
      <c r="BU119" s="3189"/>
      <c r="BV119" s="3189"/>
      <c r="BW119" s="3189"/>
      <c r="BX119" s="3189"/>
      <c r="BY119" s="3189"/>
      <c r="BZ119" s="3189"/>
      <c r="CA119" s="3143"/>
    </row>
    <row r="120" spans="1:79" ht="16.5" customHeight="1">
      <c r="A120" s="3143"/>
      <c r="B120" s="3143"/>
      <c r="C120" s="3143"/>
      <c r="D120" s="3143"/>
      <c r="E120" s="3143"/>
      <c r="F120" s="3143"/>
      <c r="G120" s="3143"/>
      <c r="H120" s="3143"/>
      <c r="I120" s="3143"/>
      <c r="J120" s="3143"/>
      <c r="K120" s="3098"/>
      <c r="L120" s="3098"/>
      <c r="M120" s="3098"/>
      <c r="N120" s="3098"/>
      <c r="O120" s="3098"/>
      <c r="P120" s="3098"/>
      <c r="Q120" s="3098"/>
      <c r="R120" s="3098"/>
      <c r="S120" s="3098"/>
      <c r="T120" s="3098"/>
      <c r="U120" s="3098"/>
      <c r="V120" s="3098"/>
      <c r="W120" s="3098"/>
      <c r="X120" s="3098"/>
      <c r="Y120" s="3098"/>
      <c r="Z120" s="3098"/>
      <c r="AA120" s="3098"/>
      <c r="AB120" s="3098"/>
      <c r="AC120" s="3098"/>
      <c r="AD120" s="3098"/>
      <c r="AE120" s="3098"/>
      <c r="AF120" s="3098"/>
      <c r="AG120" s="3098"/>
      <c r="AH120" s="3098"/>
      <c r="AI120" s="3098"/>
      <c r="AJ120" s="3098"/>
      <c r="AK120" s="3098"/>
      <c r="AL120" s="3143"/>
      <c r="AM120" s="3143"/>
      <c r="AN120" s="3143"/>
      <c r="AO120" s="3143"/>
      <c r="AP120" s="3143"/>
      <c r="AQ120" s="3143"/>
      <c r="AR120" s="3143"/>
      <c r="AS120" s="3143"/>
      <c r="AT120" s="3143"/>
      <c r="AU120" s="3143"/>
      <c r="AV120" s="3143"/>
      <c r="AW120" s="3143"/>
      <c r="AX120" s="3143"/>
      <c r="AY120" s="3143"/>
      <c r="AZ120" s="3143"/>
      <c r="BA120" s="3143"/>
      <c r="BB120" s="3143"/>
      <c r="BC120" s="3143"/>
      <c r="BD120" s="3143"/>
      <c r="BE120" s="3143"/>
      <c r="BF120" s="3143"/>
      <c r="BG120" s="3143"/>
      <c r="BH120" s="3143"/>
      <c r="BI120" s="3143"/>
      <c r="BJ120" s="3143"/>
      <c r="BK120" s="3143"/>
      <c r="BL120" s="3143"/>
      <c r="BM120" s="3143"/>
      <c r="BN120" s="3189"/>
      <c r="BO120" s="3189"/>
      <c r="BP120" s="3189"/>
      <c r="BQ120" s="3189"/>
      <c r="BR120" s="3189"/>
      <c r="BS120" s="3189"/>
      <c r="BT120" s="3189"/>
      <c r="BU120" s="3189"/>
      <c r="BV120" s="3189"/>
      <c r="BW120" s="3189"/>
      <c r="BX120" s="3189"/>
      <c r="BY120" s="3189"/>
      <c r="BZ120" s="3189"/>
      <c r="CA120" s="3143"/>
    </row>
    <row r="121" spans="1:79" ht="16.5" customHeight="1">
      <c r="A121" s="3143"/>
      <c r="B121" s="3143"/>
      <c r="C121" s="3143"/>
      <c r="D121" s="3143"/>
      <c r="E121" s="3143"/>
      <c r="F121" s="3143"/>
      <c r="G121" s="3143"/>
      <c r="H121" s="3143"/>
      <c r="I121" s="3143"/>
      <c r="J121" s="3143"/>
      <c r="K121" s="3098"/>
      <c r="L121" s="3098"/>
      <c r="M121" s="3098"/>
      <c r="N121" s="3098"/>
      <c r="O121" s="3098"/>
      <c r="P121" s="3098"/>
      <c r="Q121" s="3098"/>
      <c r="R121" s="3098"/>
      <c r="S121" s="3098"/>
      <c r="T121" s="3098"/>
      <c r="U121" s="3098"/>
      <c r="V121" s="3098"/>
      <c r="W121" s="3098"/>
      <c r="X121" s="3098"/>
      <c r="Y121" s="3098"/>
      <c r="Z121" s="3098"/>
      <c r="AA121" s="3098"/>
      <c r="AB121" s="3098"/>
      <c r="AC121" s="3098"/>
      <c r="AD121" s="3098"/>
      <c r="AE121" s="3098"/>
      <c r="AF121" s="3098"/>
      <c r="AG121" s="3098"/>
      <c r="AH121" s="3098"/>
      <c r="AI121" s="3098"/>
      <c r="AJ121" s="3098"/>
      <c r="AK121" s="3098"/>
      <c r="AL121" s="3143"/>
      <c r="AM121" s="3143"/>
      <c r="AN121" s="3143"/>
      <c r="AO121" s="3143"/>
      <c r="AP121" s="3143"/>
      <c r="AQ121" s="3143"/>
      <c r="AR121" s="3143"/>
      <c r="AS121" s="3143"/>
      <c r="AT121" s="3143"/>
      <c r="AU121" s="3143"/>
      <c r="AV121" s="3143"/>
      <c r="AW121" s="3143"/>
      <c r="AX121" s="3143"/>
      <c r="AY121" s="3143"/>
      <c r="AZ121" s="3143"/>
      <c r="BA121" s="3143"/>
      <c r="BB121" s="3143"/>
      <c r="BC121" s="3143"/>
      <c r="BD121" s="3143"/>
      <c r="BE121" s="3143"/>
      <c r="BF121" s="3143"/>
      <c r="BG121" s="3143"/>
      <c r="BH121" s="3143"/>
      <c r="BI121" s="3143"/>
      <c r="BJ121" s="3143"/>
      <c r="BK121" s="3143"/>
      <c r="BL121" s="3143"/>
      <c r="BM121" s="3143"/>
      <c r="BN121" s="3189"/>
      <c r="BO121" s="3189"/>
      <c r="BP121" s="3189"/>
      <c r="BQ121" s="3189"/>
      <c r="BR121" s="3189"/>
      <c r="BS121" s="3189"/>
      <c r="BT121" s="3189"/>
      <c r="BU121" s="3189"/>
      <c r="BV121" s="3189"/>
      <c r="BW121" s="3189"/>
      <c r="BX121" s="3189"/>
      <c r="BY121" s="3189"/>
      <c r="BZ121" s="3189"/>
      <c r="CA121" s="3143"/>
    </row>
    <row r="122" spans="1:79" ht="16.5" customHeight="1">
      <c r="A122" s="3143"/>
      <c r="B122" s="3143"/>
      <c r="C122" s="3143"/>
      <c r="D122" s="3143"/>
      <c r="E122" s="3143"/>
      <c r="F122" s="3143"/>
      <c r="G122" s="3143"/>
      <c r="H122" s="3143"/>
      <c r="I122" s="3143"/>
      <c r="J122" s="3143"/>
      <c r="K122" s="3098"/>
      <c r="L122" s="3098"/>
      <c r="M122" s="3098"/>
      <c r="N122" s="3098"/>
      <c r="O122" s="3098"/>
      <c r="P122" s="3098"/>
      <c r="Q122" s="3098"/>
      <c r="R122" s="3098"/>
      <c r="S122" s="3098"/>
      <c r="T122" s="3098"/>
      <c r="U122" s="3098"/>
      <c r="V122" s="3098"/>
      <c r="W122" s="3098"/>
      <c r="X122" s="3098"/>
      <c r="Y122" s="3098"/>
      <c r="Z122" s="3098"/>
      <c r="AA122" s="3098"/>
      <c r="AB122" s="3098"/>
      <c r="AC122" s="3098"/>
      <c r="AD122" s="3098"/>
      <c r="AE122" s="3098"/>
      <c r="AF122" s="3098"/>
      <c r="AG122" s="3098"/>
      <c r="AH122" s="3098"/>
      <c r="AI122" s="3098"/>
      <c r="AJ122" s="3098"/>
      <c r="AK122" s="3098"/>
      <c r="AL122" s="3143"/>
      <c r="AM122" s="3143"/>
      <c r="AN122" s="3143"/>
      <c r="AO122" s="3143"/>
      <c r="AP122" s="3143"/>
      <c r="AQ122" s="3143"/>
      <c r="AR122" s="3143"/>
      <c r="AS122" s="3143"/>
      <c r="AT122" s="3143"/>
      <c r="AU122" s="3143"/>
      <c r="AV122" s="3143"/>
      <c r="AW122" s="3143"/>
      <c r="AX122" s="3143"/>
      <c r="AY122" s="3143"/>
      <c r="AZ122" s="3143"/>
      <c r="BA122" s="3143"/>
      <c r="BB122" s="3143"/>
      <c r="BC122" s="3143"/>
      <c r="BD122" s="3143"/>
      <c r="BE122" s="3143"/>
      <c r="BF122" s="3143"/>
      <c r="BG122" s="3143"/>
      <c r="BH122" s="3143"/>
      <c r="BI122" s="3143"/>
      <c r="BJ122" s="3143"/>
      <c r="BK122" s="3143"/>
      <c r="BL122" s="3143"/>
      <c r="BM122" s="3143"/>
      <c r="BN122" s="3189"/>
      <c r="BO122" s="3189"/>
      <c r="BP122" s="3189"/>
      <c r="BQ122" s="3189"/>
      <c r="BR122" s="3189"/>
      <c r="BS122" s="3189"/>
      <c r="BT122" s="3189"/>
      <c r="BU122" s="3189"/>
      <c r="BV122" s="3189"/>
      <c r="BW122" s="3189"/>
      <c r="BX122" s="3189"/>
      <c r="BY122" s="3189"/>
      <c r="BZ122" s="3189"/>
      <c r="CA122" s="3143"/>
    </row>
    <row r="123" spans="1:79" ht="16.5" customHeight="1">
      <c r="A123" s="3143"/>
      <c r="B123" s="3143"/>
      <c r="C123" s="3143"/>
      <c r="D123" s="3143"/>
      <c r="E123" s="3143"/>
      <c r="F123" s="3143"/>
      <c r="G123" s="3143"/>
      <c r="H123" s="3143"/>
      <c r="I123" s="3143"/>
      <c r="J123" s="3143"/>
      <c r="K123" s="3098"/>
      <c r="L123" s="3098"/>
      <c r="M123" s="3098"/>
      <c r="N123" s="3098"/>
      <c r="O123" s="3098"/>
      <c r="P123" s="3098"/>
      <c r="Q123" s="3098"/>
      <c r="R123" s="3098"/>
      <c r="S123" s="3098"/>
      <c r="T123" s="3098"/>
      <c r="U123" s="3098"/>
      <c r="V123" s="3098"/>
      <c r="W123" s="3098"/>
      <c r="X123" s="3098"/>
      <c r="Y123" s="3098"/>
      <c r="Z123" s="3098"/>
      <c r="AA123" s="3098"/>
      <c r="AB123" s="3098"/>
      <c r="AC123" s="3098"/>
      <c r="AD123" s="3098"/>
      <c r="AE123" s="3098"/>
      <c r="AF123" s="3098"/>
      <c r="AG123" s="3098"/>
      <c r="AH123" s="3098"/>
      <c r="AI123" s="3098"/>
      <c r="AJ123" s="3098"/>
      <c r="AK123" s="3098"/>
      <c r="AL123" s="3143"/>
      <c r="AM123" s="3143"/>
      <c r="AN123" s="3143"/>
      <c r="AO123" s="3143"/>
      <c r="AP123" s="3143"/>
      <c r="AQ123" s="3143"/>
      <c r="AR123" s="3143"/>
      <c r="AS123" s="3143"/>
      <c r="AT123" s="3143"/>
      <c r="AU123" s="3143"/>
      <c r="AV123" s="3143"/>
      <c r="AW123" s="3143"/>
      <c r="AX123" s="3143"/>
      <c r="AY123" s="3143"/>
      <c r="AZ123" s="3143"/>
      <c r="BA123" s="3143"/>
      <c r="BB123" s="3143"/>
      <c r="BC123" s="3143"/>
      <c r="BD123" s="3143"/>
      <c r="BE123" s="3143"/>
      <c r="BF123" s="3143"/>
      <c r="BG123" s="3143"/>
      <c r="BH123" s="3143"/>
      <c r="BI123" s="3143"/>
      <c r="BJ123" s="3143"/>
      <c r="BK123" s="3143"/>
      <c r="BL123" s="3143"/>
      <c r="BM123" s="3143"/>
      <c r="BN123" s="3189"/>
      <c r="BO123" s="3189"/>
      <c r="BP123" s="3189"/>
      <c r="BQ123" s="3189"/>
      <c r="BR123" s="3189"/>
      <c r="BS123" s="3189"/>
      <c r="BT123" s="3189"/>
      <c r="BU123" s="3189"/>
      <c r="BV123" s="3189"/>
      <c r="BW123" s="3189"/>
      <c r="BX123" s="3189"/>
      <c r="BY123" s="3189"/>
      <c r="BZ123" s="3189"/>
      <c r="CA123" s="3143"/>
    </row>
    <row r="124" spans="1:79" ht="16.5" customHeight="1">
      <c r="A124" s="3143"/>
      <c r="B124" s="3143"/>
      <c r="C124" s="3143"/>
      <c r="D124" s="3143"/>
      <c r="E124" s="3143"/>
      <c r="F124" s="3143"/>
      <c r="G124" s="3143"/>
      <c r="H124" s="3143"/>
      <c r="I124" s="3143"/>
      <c r="J124" s="3143"/>
      <c r="K124" s="3098"/>
      <c r="L124" s="3098"/>
      <c r="M124" s="3098"/>
      <c r="N124" s="3098"/>
      <c r="O124" s="3098"/>
      <c r="P124" s="3098"/>
      <c r="Q124" s="3098"/>
      <c r="R124" s="3098"/>
      <c r="S124" s="3098"/>
      <c r="T124" s="3098"/>
      <c r="U124" s="3098"/>
      <c r="V124" s="3098"/>
      <c r="W124" s="3098"/>
      <c r="X124" s="3098"/>
      <c r="Y124" s="3098"/>
      <c r="Z124" s="3098"/>
      <c r="AA124" s="3098"/>
      <c r="AB124" s="3098"/>
      <c r="AC124" s="3098"/>
      <c r="AD124" s="3098"/>
      <c r="AE124" s="3098"/>
      <c r="AF124" s="3098"/>
      <c r="AG124" s="3098"/>
      <c r="AH124" s="3098"/>
      <c r="AI124" s="3098"/>
      <c r="AJ124" s="3098"/>
      <c r="AK124" s="3098"/>
      <c r="AL124" s="3143"/>
      <c r="AM124" s="3143"/>
      <c r="AN124" s="3143"/>
      <c r="AO124" s="3143"/>
      <c r="AP124" s="3143"/>
      <c r="AQ124" s="3143"/>
      <c r="AR124" s="3143"/>
      <c r="AS124" s="3143"/>
      <c r="AT124" s="3143"/>
      <c r="AU124" s="3143"/>
      <c r="AV124" s="3143"/>
      <c r="AW124" s="3143"/>
      <c r="AX124" s="3143"/>
      <c r="AY124" s="3143"/>
      <c r="AZ124" s="3143"/>
      <c r="BA124" s="3143"/>
      <c r="BB124" s="3143"/>
      <c r="BC124" s="3143"/>
      <c r="BD124" s="3143"/>
      <c r="BE124" s="3143"/>
      <c r="BF124" s="3143"/>
      <c r="BG124" s="3143"/>
      <c r="BH124" s="3143"/>
      <c r="BI124" s="3143"/>
      <c r="BJ124" s="3143"/>
      <c r="BK124" s="3143"/>
      <c r="BL124" s="3143"/>
      <c r="BM124" s="3143"/>
      <c r="BN124" s="3189"/>
      <c r="BO124" s="3189"/>
      <c r="BP124" s="3189"/>
      <c r="BQ124" s="3189"/>
      <c r="BR124" s="3189"/>
      <c r="BS124" s="3189"/>
      <c r="BT124" s="3189"/>
      <c r="BU124" s="3189"/>
      <c r="BV124" s="3189"/>
      <c r="BW124" s="3189"/>
      <c r="BX124" s="3189"/>
      <c r="BY124" s="3189"/>
      <c r="BZ124" s="3189"/>
      <c r="CA124" s="3143"/>
    </row>
    <row r="125" spans="1:79" ht="16.5" customHeight="1">
      <c r="A125" s="3143"/>
      <c r="B125" s="3143"/>
      <c r="C125" s="3143"/>
      <c r="D125" s="3143"/>
      <c r="E125" s="3143"/>
      <c r="F125" s="3143"/>
      <c r="G125" s="3143"/>
      <c r="H125" s="3143"/>
      <c r="I125" s="3143"/>
      <c r="J125" s="3143"/>
      <c r="K125" s="3098"/>
      <c r="L125" s="3098"/>
      <c r="M125" s="3098"/>
      <c r="N125" s="3098"/>
      <c r="O125" s="3098"/>
      <c r="P125" s="3098"/>
      <c r="Q125" s="3098"/>
      <c r="R125" s="3098"/>
      <c r="S125" s="3098"/>
      <c r="T125" s="3098"/>
      <c r="U125" s="3098"/>
      <c r="V125" s="3098"/>
      <c r="W125" s="3098"/>
      <c r="X125" s="3098"/>
      <c r="Y125" s="3098"/>
      <c r="Z125" s="3098"/>
      <c r="AA125" s="3098"/>
      <c r="AB125" s="3098"/>
      <c r="AC125" s="3098"/>
      <c r="AD125" s="3098"/>
      <c r="AE125" s="3098"/>
      <c r="AF125" s="3098"/>
      <c r="AG125" s="3098"/>
      <c r="AH125" s="3098"/>
      <c r="AI125" s="3098"/>
      <c r="AJ125" s="3098"/>
      <c r="AK125" s="3098"/>
      <c r="AL125" s="3143"/>
      <c r="AM125" s="3143"/>
      <c r="AN125" s="3143"/>
      <c r="AO125" s="3143"/>
      <c r="AP125" s="3143"/>
      <c r="AQ125" s="3143"/>
      <c r="AR125" s="3143"/>
      <c r="AS125" s="3143"/>
      <c r="AT125" s="3143"/>
      <c r="AU125" s="3143"/>
      <c r="AV125" s="3143"/>
      <c r="AW125" s="3143"/>
      <c r="AX125" s="3143"/>
      <c r="AY125" s="3143"/>
      <c r="AZ125" s="3143"/>
      <c r="BA125" s="3143"/>
      <c r="BB125" s="3143"/>
      <c r="BC125" s="3143"/>
      <c r="BD125" s="3143"/>
      <c r="BE125" s="3143"/>
      <c r="BF125" s="3143"/>
      <c r="BG125" s="3143"/>
      <c r="BH125" s="3143"/>
      <c r="BI125" s="3143"/>
      <c r="BJ125" s="3143"/>
      <c r="BK125" s="3143"/>
      <c r="BL125" s="3143"/>
      <c r="BM125" s="3143"/>
      <c r="BN125" s="3189"/>
      <c r="BO125" s="3189"/>
      <c r="BP125" s="3189"/>
      <c r="BQ125" s="3189"/>
      <c r="BR125" s="3189"/>
      <c r="BS125" s="3189"/>
      <c r="BT125" s="3189"/>
      <c r="BU125" s="3189"/>
      <c r="BV125" s="3189"/>
      <c r="BW125" s="3189"/>
      <c r="BX125" s="3189"/>
      <c r="BY125" s="3189"/>
      <c r="BZ125" s="3189"/>
      <c r="CA125" s="3143"/>
    </row>
    <row r="126" spans="1:79" ht="16.5" customHeight="1">
      <c r="A126" s="3143"/>
      <c r="B126" s="3143"/>
      <c r="C126" s="3143"/>
      <c r="D126" s="3143"/>
      <c r="E126" s="3143"/>
      <c r="F126" s="3143"/>
      <c r="G126" s="3143"/>
      <c r="H126" s="3143"/>
      <c r="I126" s="3143"/>
      <c r="J126" s="3143"/>
      <c r="K126" s="3098"/>
      <c r="L126" s="3098"/>
      <c r="M126" s="3098"/>
      <c r="N126" s="3098"/>
      <c r="O126" s="3098"/>
      <c r="P126" s="3098"/>
      <c r="Q126" s="3098"/>
      <c r="R126" s="3098"/>
      <c r="S126" s="3098"/>
      <c r="T126" s="3098"/>
      <c r="U126" s="3098"/>
      <c r="V126" s="3098"/>
      <c r="W126" s="3098"/>
      <c r="X126" s="3098"/>
      <c r="Y126" s="3098"/>
      <c r="Z126" s="3098"/>
      <c r="AA126" s="3098"/>
      <c r="AB126" s="3098"/>
      <c r="AC126" s="3098"/>
      <c r="AD126" s="3098"/>
      <c r="AE126" s="3098"/>
      <c r="AF126" s="3098"/>
      <c r="AG126" s="3098"/>
      <c r="AH126" s="3098"/>
      <c r="AI126" s="3098"/>
      <c r="AJ126" s="3098"/>
      <c r="AK126" s="3098"/>
      <c r="AL126" s="3143"/>
      <c r="AM126" s="3143"/>
      <c r="AN126" s="3143"/>
      <c r="AO126" s="3143"/>
      <c r="AP126" s="3143"/>
      <c r="AQ126" s="3143"/>
      <c r="AR126" s="3143"/>
      <c r="AS126" s="3143"/>
      <c r="AT126" s="3143"/>
      <c r="AU126" s="3143"/>
      <c r="AV126" s="3143"/>
      <c r="AW126" s="3143"/>
      <c r="AX126" s="3143"/>
      <c r="AY126" s="3143"/>
      <c r="AZ126" s="3143"/>
      <c r="BA126" s="3143"/>
      <c r="BB126" s="3143"/>
      <c r="BC126" s="3143"/>
      <c r="BD126" s="3143"/>
      <c r="BE126" s="3143"/>
      <c r="BF126" s="3143"/>
      <c r="BG126" s="3143"/>
      <c r="BH126" s="3143"/>
      <c r="BI126" s="3143"/>
      <c r="BJ126" s="3143"/>
      <c r="BK126" s="3143"/>
      <c r="BL126" s="3143"/>
      <c r="BM126" s="3143"/>
      <c r="BN126" s="3189"/>
      <c r="BO126" s="3189"/>
      <c r="BP126" s="3189"/>
      <c r="BQ126" s="3189"/>
      <c r="BR126" s="3189"/>
      <c r="BS126" s="3189"/>
      <c r="BT126" s="3189"/>
      <c r="BU126" s="3189"/>
      <c r="BV126" s="3189"/>
      <c r="BW126" s="3189"/>
      <c r="BX126" s="3189"/>
      <c r="BY126" s="3189"/>
      <c r="BZ126" s="3189"/>
      <c r="CA126" s="3143"/>
    </row>
    <row r="127" spans="1:79" ht="16.5" customHeight="1">
      <c r="A127" s="3143"/>
      <c r="B127" s="3143"/>
      <c r="C127" s="3143"/>
      <c r="D127" s="3143"/>
      <c r="E127" s="3143"/>
      <c r="F127" s="3143"/>
      <c r="G127" s="3143"/>
      <c r="H127" s="3143"/>
      <c r="I127" s="3143"/>
      <c r="J127" s="3143"/>
      <c r="K127" s="3098"/>
      <c r="L127" s="3098"/>
      <c r="M127" s="3098"/>
      <c r="N127" s="3098"/>
      <c r="O127" s="3098"/>
      <c r="P127" s="3098"/>
      <c r="Q127" s="3098"/>
      <c r="R127" s="3098"/>
      <c r="S127" s="3098"/>
      <c r="T127" s="3098"/>
      <c r="U127" s="3098"/>
      <c r="V127" s="3098"/>
      <c r="W127" s="3098"/>
      <c r="X127" s="3098"/>
      <c r="Y127" s="3098"/>
      <c r="Z127" s="3098"/>
      <c r="AA127" s="3098"/>
      <c r="AB127" s="3098"/>
      <c r="AC127" s="3098"/>
      <c r="AD127" s="3098"/>
      <c r="AE127" s="3098"/>
      <c r="AF127" s="3098"/>
      <c r="AG127" s="3098"/>
      <c r="AH127" s="3098"/>
      <c r="AI127" s="3098"/>
      <c r="AJ127" s="3098"/>
      <c r="AK127" s="3098"/>
      <c r="AL127" s="3143"/>
      <c r="AM127" s="3143"/>
      <c r="AN127" s="3143"/>
      <c r="AO127" s="3143"/>
      <c r="AP127" s="3143"/>
      <c r="AQ127" s="3143"/>
      <c r="AR127" s="3143"/>
      <c r="AS127" s="3143"/>
      <c r="AT127" s="3143"/>
      <c r="AU127" s="3143"/>
      <c r="AV127" s="3143"/>
      <c r="AW127" s="3143"/>
      <c r="AX127" s="3143"/>
      <c r="AY127" s="3143"/>
      <c r="AZ127" s="3143"/>
      <c r="BA127" s="3143"/>
      <c r="BB127" s="3143"/>
      <c r="BC127" s="3143"/>
      <c r="BD127" s="3143"/>
      <c r="BE127" s="3143"/>
      <c r="BF127" s="3143"/>
      <c r="BG127" s="3143"/>
      <c r="BH127" s="3143"/>
      <c r="BI127" s="3143"/>
      <c r="BJ127" s="3143"/>
      <c r="BK127" s="3143"/>
      <c r="BL127" s="3143"/>
      <c r="BM127" s="3143"/>
      <c r="BN127" s="3189"/>
      <c r="BO127" s="3189"/>
      <c r="BP127" s="3189"/>
      <c r="BQ127" s="3189"/>
      <c r="BR127" s="3189"/>
      <c r="BS127" s="3189"/>
      <c r="BT127" s="3189"/>
      <c r="BU127" s="3189"/>
      <c r="BV127" s="3189"/>
      <c r="BW127" s="3189"/>
      <c r="BX127" s="3189"/>
      <c r="BY127" s="3189"/>
      <c r="BZ127" s="3189"/>
      <c r="CA127" s="3143"/>
    </row>
    <row r="128" spans="1:79" ht="16.5" customHeight="1">
      <c r="A128" s="3143"/>
      <c r="B128" s="3143"/>
      <c r="C128" s="3143"/>
      <c r="D128" s="3143"/>
      <c r="E128" s="3143"/>
      <c r="F128" s="3143"/>
      <c r="G128" s="3143"/>
      <c r="H128" s="3143"/>
      <c r="I128" s="3143"/>
      <c r="J128" s="3143"/>
      <c r="K128" s="3098"/>
      <c r="L128" s="3098"/>
      <c r="M128" s="3098"/>
      <c r="N128" s="3098"/>
      <c r="O128" s="3098"/>
      <c r="P128" s="3098"/>
      <c r="Q128" s="3098"/>
      <c r="R128" s="3098"/>
      <c r="S128" s="3098"/>
      <c r="T128" s="3098"/>
      <c r="U128" s="3098"/>
      <c r="V128" s="3098"/>
      <c r="W128" s="3098"/>
      <c r="X128" s="3098"/>
      <c r="Y128" s="3098"/>
      <c r="Z128" s="3098"/>
      <c r="AA128" s="3098"/>
      <c r="AB128" s="3098"/>
      <c r="AC128" s="3098"/>
      <c r="AD128" s="3098"/>
      <c r="AE128" s="3098"/>
      <c r="AF128" s="3098"/>
      <c r="AG128" s="3098"/>
      <c r="AH128" s="3098"/>
      <c r="AI128" s="3098"/>
      <c r="AJ128" s="3098"/>
      <c r="AK128" s="3098"/>
      <c r="AL128" s="3143"/>
      <c r="AM128" s="3143"/>
      <c r="AN128" s="3143"/>
      <c r="AO128" s="3143"/>
      <c r="AP128" s="3143"/>
      <c r="AQ128" s="3143"/>
      <c r="AR128" s="3143"/>
      <c r="AS128" s="3143"/>
      <c r="AT128" s="3143"/>
      <c r="AU128" s="3143"/>
      <c r="AV128" s="3143"/>
      <c r="AW128" s="3143"/>
      <c r="AX128" s="3143"/>
      <c r="AY128" s="3143"/>
      <c r="AZ128" s="3143"/>
      <c r="BA128" s="3143"/>
      <c r="BB128" s="3143"/>
      <c r="BC128" s="3143"/>
      <c r="BD128" s="3143"/>
      <c r="BE128" s="3143"/>
      <c r="BF128" s="3143"/>
      <c r="BG128" s="3143"/>
      <c r="BH128" s="3143"/>
      <c r="BI128" s="3143"/>
      <c r="BJ128" s="3143"/>
      <c r="BK128" s="3143"/>
      <c r="BL128" s="3143"/>
      <c r="BM128" s="3143"/>
      <c r="BN128" s="3189"/>
      <c r="BO128" s="3189"/>
      <c r="BP128" s="3189"/>
      <c r="BQ128" s="3189"/>
      <c r="BR128" s="3189"/>
      <c r="BS128" s="3189"/>
      <c r="BT128" s="3189"/>
      <c r="BU128" s="3189"/>
      <c r="BV128" s="3189"/>
      <c r="BW128" s="3189"/>
      <c r="BX128" s="3189"/>
      <c r="BY128" s="3189"/>
      <c r="BZ128" s="3189"/>
      <c r="CA128" s="3143"/>
    </row>
    <row r="129" spans="1:79" ht="16.5" customHeight="1">
      <c r="A129" s="3143"/>
      <c r="B129" s="3143"/>
      <c r="C129" s="3143"/>
      <c r="D129" s="3143"/>
      <c r="E129" s="3143"/>
      <c r="F129" s="3143"/>
      <c r="G129" s="3143"/>
      <c r="H129" s="3143"/>
      <c r="I129" s="3143"/>
      <c r="J129" s="3143"/>
      <c r="K129" s="3098"/>
      <c r="L129" s="3098"/>
      <c r="M129" s="3098"/>
      <c r="N129" s="3098"/>
      <c r="O129" s="3098"/>
      <c r="P129" s="3098"/>
      <c r="Q129" s="3098"/>
      <c r="R129" s="3098"/>
      <c r="S129" s="3098"/>
      <c r="T129" s="3098"/>
      <c r="U129" s="3098"/>
      <c r="V129" s="3098"/>
      <c r="W129" s="3098"/>
      <c r="X129" s="3098"/>
      <c r="Y129" s="3098"/>
      <c r="Z129" s="3098"/>
      <c r="AA129" s="3098"/>
      <c r="AB129" s="3098"/>
      <c r="AC129" s="3098"/>
      <c r="AD129" s="3098"/>
      <c r="AE129" s="3098"/>
      <c r="AF129" s="3098"/>
      <c r="AG129" s="3098"/>
      <c r="AH129" s="3098"/>
      <c r="AI129" s="3098"/>
      <c r="AJ129" s="3098"/>
      <c r="AK129" s="3098"/>
      <c r="AL129" s="3143"/>
      <c r="AM129" s="3143"/>
      <c r="AN129" s="3143"/>
      <c r="AO129" s="3143"/>
      <c r="AP129" s="3143"/>
      <c r="AQ129" s="3143"/>
      <c r="AR129" s="3143"/>
      <c r="AS129" s="3143"/>
      <c r="AT129" s="3143"/>
      <c r="AU129" s="3143"/>
      <c r="AV129" s="3143"/>
      <c r="AW129" s="3143"/>
      <c r="AX129" s="3143"/>
      <c r="AY129" s="3143"/>
      <c r="AZ129" s="3143"/>
      <c r="BA129" s="3143"/>
      <c r="BB129" s="3143"/>
      <c r="BC129" s="3143"/>
      <c r="BD129" s="3143"/>
      <c r="BE129" s="3143"/>
      <c r="BF129" s="3143"/>
      <c r="BG129" s="3143"/>
      <c r="BH129" s="3143"/>
      <c r="BI129" s="3143"/>
      <c r="BJ129" s="3143"/>
      <c r="BK129" s="3143"/>
      <c r="BL129" s="3143"/>
      <c r="BM129" s="3143"/>
      <c r="BN129" s="3189"/>
      <c r="BO129" s="3189"/>
      <c r="BP129" s="3189"/>
      <c r="BQ129" s="3189"/>
      <c r="BR129" s="3189"/>
      <c r="BS129" s="3189"/>
      <c r="BT129" s="3189"/>
      <c r="BU129" s="3189"/>
      <c r="BV129" s="3189"/>
      <c r="BW129" s="3189"/>
      <c r="BX129" s="3189"/>
      <c r="BY129" s="3189"/>
      <c r="BZ129" s="3189"/>
      <c r="CA129" s="3143"/>
    </row>
    <row r="130" spans="1:79" ht="16.5" customHeight="1">
      <c r="A130" s="3143"/>
      <c r="B130" s="3143"/>
      <c r="C130" s="3143"/>
      <c r="D130" s="3143"/>
      <c r="E130" s="3143"/>
      <c r="F130" s="3143"/>
      <c r="G130" s="3143"/>
      <c r="H130" s="3143"/>
      <c r="I130" s="3143"/>
      <c r="J130" s="3143"/>
      <c r="K130" s="3098"/>
      <c r="L130" s="3098"/>
      <c r="M130" s="3098"/>
      <c r="N130" s="3098"/>
      <c r="O130" s="3098"/>
      <c r="P130" s="3098"/>
      <c r="Q130" s="3098"/>
      <c r="R130" s="3098"/>
      <c r="S130" s="3098"/>
      <c r="T130" s="3098"/>
      <c r="U130" s="3098"/>
      <c r="V130" s="3098"/>
      <c r="W130" s="3098"/>
      <c r="X130" s="3098"/>
      <c r="Y130" s="3098"/>
      <c r="Z130" s="3098"/>
      <c r="AA130" s="3098"/>
      <c r="AB130" s="3098"/>
      <c r="AC130" s="3098"/>
      <c r="AD130" s="3098"/>
      <c r="AE130" s="3098"/>
      <c r="AF130" s="3098"/>
      <c r="AG130" s="3098"/>
      <c r="AH130" s="3098"/>
      <c r="AI130" s="3098"/>
      <c r="AJ130" s="3098"/>
      <c r="AK130" s="3098"/>
      <c r="AL130" s="3143"/>
      <c r="AM130" s="3143"/>
      <c r="AN130" s="3143"/>
      <c r="AO130" s="3143"/>
      <c r="AP130" s="3143"/>
      <c r="AQ130" s="3143"/>
      <c r="AR130" s="3143"/>
      <c r="AS130" s="3143"/>
      <c r="AT130" s="3143"/>
      <c r="AU130" s="3143"/>
      <c r="AV130" s="3143"/>
      <c r="AW130" s="3143"/>
      <c r="AX130" s="3143"/>
      <c r="AY130" s="3143"/>
      <c r="AZ130" s="3143"/>
      <c r="BA130" s="3143"/>
      <c r="BB130" s="3143"/>
      <c r="BC130" s="3143"/>
      <c r="BD130" s="3143"/>
      <c r="BE130" s="3143"/>
      <c r="BF130" s="3143"/>
      <c r="BG130" s="3143"/>
      <c r="BH130" s="3143"/>
      <c r="BI130" s="3143"/>
      <c r="BJ130" s="3143"/>
      <c r="BK130" s="3143"/>
      <c r="BL130" s="3143"/>
      <c r="BM130" s="3143"/>
      <c r="BN130" s="3189"/>
      <c r="BO130" s="3189"/>
      <c r="BP130" s="3189"/>
      <c r="BQ130" s="3189"/>
      <c r="BR130" s="3189"/>
      <c r="BS130" s="3189"/>
      <c r="BT130" s="3189"/>
      <c r="BU130" s="3189"/>
      <c r="BV130" s="3189"/>
      <c r="BW130" s="3189"/>
      <c r="BX130" s="3189"/>
      <c r="BY130" s="3189"/>
      <c r="BZ130" s="3189"/>
      <c r="CA130" s="3143"/>
    </row>
    <row r="131" spans="1:79" ht="16.5" customHeight="1">
      <c r="A131" s="3143"/>
      <c r="B131" s="3143"/>
      <c r="C131" s="3143"/>
      <c r="D131" s="3143"/>
      <c r="E131" s="3143"/>
      <c r="F131" s="3143"/>
      <c r="G131" s="3143"/>
      <c r="H131" s="3143"/>
      <c r="I131" s="3143"/>
      <c r="J131" s="3143"/>
      <c r="K131" s="3098"/>
      <c r="L131" s="3098"/>
      <c r="M131" s="3098"/>
      <c r="N131" s="3098"/>
      <c r="O131" s="3098"/>
      <c r="P131" s="3098"/>
      <c r="Q131" s="3098"/>
      <c r="R131" s="3098"/>
      <c r="S131" s="3098"/>
      <c r="T131" s="3098"/>
      <c r="U131" s="3098"/>
      <c r="V131" s="3098"/>
      <c r="W131" s="3098"/>
      <c r="X131" s="3098"/>
      <c r="Y131" s="3098"/>
      <c r="Z131" s="3098"/>
      <c r="AA131" s="3098"/>
      <c r="AB131" s="3098"/>
      <c r="AC131" s="3098"/>
      <c r="AD131" s="3098"/>
      <c r="AE131" s="3098"/>
      <c r="AF131" s="3098"/>
      <c r="AG131" s="3098"/>
      <c r="AH131" s="3098"/>
      <c r="AI131" s="3098"/>
      <c r="AJ131" s="3098"/>
      <c r="AK131" s="3098"/>
      <c r="AL131" s="3143"/>
      <c r="AM131" s="3143"/>
      <c r="AN131" s="3143"/>
      <c r="AO131" s="3143"/>
      <c r="AP131" s="3143"/>
      <c r="AQ131" s="3143"/>
      <c r="AR131" s="3143"/>
      <c r="AS131" s="3143"/>
      <c r="AT131" s="3143"/>
      <c r="AU131" s="3143"/>
      <c r="AV131" s="3143"/>
      <c r="AW131" s="3143"/>
      <c r="AX131" s="3143"/>
      <c r="AY131" s="3143"/>
      <c r="AZ131" s="3143"/>
      <c r="BA131" s="3143"/>
      <c r="BB131" s="3143"/>
      <c r="BC131" s="3143"/>
      <c r="BD131" s="3143"/>
      <c r="BE131" s="3143"/>
      <c r="BF131" s="3143"/>
      <c r="BG131" s="3143"/>
      <c r="BH131" s="3143"/>
      <c r="BI131" s="3143"/>
      <c r="BJ131" s="3143"/>
      <c r="BK131" s="3143"/>
      <c r="BL131" s="3143"/>
      <c r="BM131" s="3143"/>
      <c r="BN131" s="3189"/>
      <c r="BO131" s="3189"/>
      <c r="BP131" s="3189"/>
      <c r="BQ131" s="3189"/>
      <c r="BR131" s="3189"/>
      <c r="BS131" s="3189"/>
      <c r="BT131" s="3189"/>
      <c r="BU131" s="3189"/>
      <c r="BV131" s="3189"/>
      <c r="BW131" s="3189"/>
      <c r="BX131" s="3189"/>
      <c r="BY131" s="3189"/>
      <c r="BZ131" s="3189"/>
      <c r="CA131" s="3143"/>
    </row>
    <row r="132" spans="1:79" ht="16.5" customHeight="1">
      <c r="A132" s="3143"/>
      <c r="B132" s="3143"/>
      <c r="C132" s="3143"/>
      <c r="D132" s="3143"/>
      <c r="E132" s="3143"/>
      <c r="F132" s="3143"/>
      <c r="G132" s="3143"/>
      <c r="H132" s="3143"/>
      <c r="I132" s="3143"/>
      <c r="J132" s="3143"/>
      <c r="K132" s="3098"/>
      <c r="L132" s="3098"/>
      <c r="M132" s="3098"/>
      <c r="N132" s="3098"/>
      <c r="O132" s="3098"/>
      <c r="P132" s="3098"/>
      <c r="Q132" s="3098"/>
      <c r="R132" s="3098"/>
      <c r="S132" s="3098"/>
      <c r="T132" s="3098"/>
      <c r="U132" s="3098"/>
      <c r="V132" s="3098"/>
      <c r="W132" s="3098"/>
      <c r="X132" s="3098"/>
      <c r="Y132" s="3098"/>
      <c r="Z132" s="3098"/>
      <c r="AA132" s="3098"/>
      <c r="AB132" s="3098"/>
      <c r="AC132" s="3098"/>
      <c r="AD132" s="3098"/>
      <c r="AE132" s="3098"/>
      <c r="AF132" s="3098"/>
      <c r="AG132" s="3098"/>
      <c r="AH132" s="3098"/>
      <c r="AI132" s="3098"/>
      <c r="AJ132" s="3098"/>
      <c r="AK132" s="3098"/>
      <c r="AL132" s="3143"/>
      <c r="AM132" s="3143"/>
      <c r="AN132" s="3143"/>
      <c r="AO132" s="3143"/>
      <c r="AP132" s="3143"/>
      <c r="AQ132" s="3143"/>
      <c r="AR132" s="3143"/>
      <c r="AS132" s="3143"/>
      <c r="AT132" s="3143"/>
      <c r="AU132" s="3143"/>
      <c r="AV132" s="3143"/>
      <c r="AW132" s="3143"/>
      <c r="AX132" s="3143"/>
      <c r="AY132" s="3143"/>
      <c r="AZ132" s="3143"/>
      <c r="BA132" s="3143"/>
      <c r="BB132" s="3143"/>
      <c r="BC132" s="3143"/>
      <c r="BD132" s="3143"/>
      <c r="BE132" s="3143"/>
      <c r="BF132" s="3143"/>
      <c r="BG132" s="3143"/>
      <c r="BH132" s="3143"/>
      <c r="BI132" s="3143"/>
      <c r="BJ132" s="3143"/>
      <c r="BK132" s="3143"/>
      <c r="BL132" s="3143"/>
      <c r="BM132" s="3143"/>
      <c r="BN132" s="3189"/>
      <c r="BO132" s="3189"/>
      <c r="BP132" s="3189"/>
      <c r="BQ132" s="3189"/>
      <c r="BR132" s="3189"/>
      <c r="BS132" s="3189"/>
      <c r="BT132" s="3189"/>
      <c r="BU132" s="3189"/>
      <c r="BV132" s="3189"/>
      <c r="BW132" s="3189"/>
      <c r="BX132" s="3189"/>
      <c r="BY132" s="3189"/>
      <c r="BZ132" s="3189"/>
      <c r="CA132" s="3143"/>
    </row>
    <row r="133" spans="1:79" ht="16.5" customHeight="1">
      <c r="A133" s="3143"/>
      <c r="B133" s="3143"/>
      <c r="C133" s="3143"/>
      <c r="D133" s="3143"/>
      <c r="E133" s="3143"/>
      <c r="F133" s="3143"/>
      <c r="G133" s="3143"/>
      <c r="H133" s="3143"/>
      <c r="I133" s="3143"/>
      <c r="J133" s="3143"/>
      <c r="K133" s="3098"/>
      <c r="L133" s="3098"/>
      <c r="M133" s="3098"/>
      <c r="N133" s="3098"/>
      <c r="O133" s="3098"/>
      <c r="P133" s="3098"/>
      <c r="Q133" s="3098"/>
      <c r="R133" s="3098"/>
      <c r="S133" s="3098"/>
      <c r="T133" s="3098"/>
      <c r="U133" s="3098"/>
      <c r="V133" s="3098"/>
      <c r="W133" s="3098"/>
      <c r="X133" s="3098"/>
      <c r="Y133" s="3098"/>
      <c r="Z133" s="3098"/>
      <c r="AA133" s="3098"/>
      <c r="AB133" s="3098"/>
      <c r="AC133" s="3098"/>
      <c r="AD133" s="3098"/>
      <c r="AE133" s="3098"/>
      <c r="AF133" s="3098"/>
      <c r="AG133" s="3098"/>
      <c r="AH133" s="3098"/>
      <c r="AI133" s="3098"/>
      <c r="AJ133" s="3098"/>
      <c r="AK133" s="3098"/>
      <c r="AL133" s="3143"/>
      <c r="AM133" s="3143"/>
      <c r="AN133" s="3143"/>
      <c r="AO133" s="3143"/>
      <c r="AP133" s="3143"/>
      <c r="AQ133" s="3143"/>
      <c r="AR133" s="3143"/>
      <c r="AS133" s="3143"/>
      <c r="AT133" s="3143"/>
      <c r="AU133" s="3143"/>
      <c r="AV133" s="3143"/>
      <c r="AW133" s="3143"/>
      <c r="AX133" s="3143"/>
      <c r="AY133" s="3143"/>
      <c r="AZ133" s="3143"/>
      <c r="BA133" s="3143"/>
      <c r="BB133" s="3143"/>
      <c r="BC133" s="3143"/>
      <c r="BD133" s="3143"/>
      <c r="BE133" s="3143"/>
      <c r="BF133" s="3143"/>
      <c r="BG133" s="3143"/>
      <c r="BH133" s="3143"/>
      <c r="BI133" s="3143"/>
      <c r="BJ133" s="3143"/>
      <c r="BK133" s="3143"/>
      <c r="BL133" s="3143"/>
      <c r="BM133" s="3143"/>
      <c r="BN133" s="3189"/>
      <c r="BO133" s="3189"/>
      <c r="BP133" s="3189"/>
      <c r="BQ133" s="3189"/>
      <c r="BR133" s="3189"/>
      <c r="BS133" s="3189"/>
      <c r="BT133" s="3189"/>
      <c r="BU133" s="3189"/>
      <c r="BV133" s="3189"/>
      <c r="BW133" s="3189"/>
      <c r="BX133" s="3189"/>
      <c r="BY133" s="3189"/>
      <c r="BZ133" s="3189"/>
      <c r="CA133" s="3143"/>
    </row>
    <row r="134" spans="1:79" ht="16.5" customHeight="1">
      <c r="A134" s="3143"/>
      <c r="B134" s="3143"/>
      <c r="C134" s="3143"/>
      <c r="D134" s="3143"/>
      <c r="E134" s="3143"/>
      <c r="F134" s="3143"/>
      <c r="G134" s="3143"/>
      <c r="H134" s="3143"/>
      <c r="I134" s="3143"/>
      <c r="J134" s="3143"/>
      <c r="K134" s="3098"/>
      <c r="L134" s="3098"/>
      <c r="M134" s="3098"/>
      <c r="N134" s="3098"/>
      <c r="O134" s="3098"/>
      <c r="P134" s="3098"/>
      <c r="Q134" s="3098"/>
      <c r="R134" s="3098"/>
      <c r="S134" s="3098"/>
      <c r="T134" s="3098"/>
      <c r="U134" s="3098"/>
      <c r="V134" s="3098"/>
      <c r="W134" s="3098"/>
      <c r="X134" s="3098"/>
      <c r="Y134" s="3098"/>
      <c r="Z134" s="3098"/>
      <c r="AA134" s="3098"/>
      <c r="AB134" s="3098"/>
      <c r="AC134" s="3098"/>
      <c r="AD134" s="3098"/>
      <c r="AE134" s="3098"/>
      <c r="AF134" s="3098"/>
      <c r="AG134" s="3098"/>
      <c r="AH134" s="3098"/>
      <c r="AI134" s="3098"/>
      <c r="AJ134" s="3098"/>
      <c r="AK134" s="3098"/>
      <c r="AL134" s="3143"/>
      <c r="AM134" s="3143"/>
      <c r="AN134" s="3143"/>
      <c r="AO134" s="3143"/>
      <c r="AP134" s="3143"/>
      <c r="AQ134" s="3143"/>
      <c r="AR134" s="3143"/>
      <c r="AS134" s="3143"/>
      <c r="AT134" s="3143"/>
      <c r="AU134" s="3143"/>
      <c r="AV134" s="3143"/>
      <c r="AW134" s="3143"/>
      <c r="AX134" s="3143"/>
      <c r="AY134" s="3143"/>
      <c r="AZ134" s="3143"/>
      <c r="BA134" s="3143"/>
      <c r="BB134" s="3143"/>
      <c r="BC134" s="3143"/>
      <c r="BD134" s="3143"/>
      <c r="BE134" s="3143"/>
      <c r="BF134" s="3143"/>
      <c r="BG134" s="3143"/>
      <c r="BH134" s="3143"/>
      <c r="BI134" s="3143"/>
      <c r="BJ134" s="3143"/>
      <c r="BK134" s="3143"/>
      <c r="BL134" s="3143"/>
      <c r="BM134" s="3143"/>
      <c r="BN134" s="3189"/>
      <c r="BO134" s="3189"/>
      <c r="BP134" s="3189"/>
      <c r="BQ134" s="3189"/>
      <c r="BR134" s="3189"/>
      <c r="BS134" s="3189"/>
      <c r="BT134" s="3189"/>
      <c r="BU134" s="3189"/>
      <c r="BV134" s="3189"/>
      <c r="BW134" s="3189"/>
      <c r="BX134" s="3189"/>
      <c r="BY134" s="3189"/>
      <c r="BZ134" s="3189"/>
      <c r="CA134" s="3143"/>
    </row>
    <row r="135" spans="1:79" ht="16.5" customHeight="1">
      <c r="A135" s="3143"/>
      <c r="B135" s="3143"/>
      <c r="C135" s="3143"/>
      <c r="D135" s="3143"/>
      <c r="E135" s="3143"/>
      <c r="F135" s="3143"/>
      <c r="G135" s="3143"/>
      <c r="H135" s="3143"/>
      <c r="I135" s="3143"/>
      <c r="J135" s="3143"/>
      <c r="K135" s="3098"/>
      <c r="L135" s="3098"/>
      <c r="M135" s="3098"/>
      <c r="N135" s="3098"/>
      <c r="O135" s="3098"/>
      <c r="P135" s="3098"/>
      <c r="Q135" s="3098"/>
      <c r="R135" s="3098"/>
      <c r="S135" s="3098"/>
      <c r="T135" s="3098"/>
      <c r="U135" s="3098"/>
      <c r="V135" s="3098"/>
      <c r="W135" s="3098"/>
      <c r="X135" s="3098"/>
      <c r="Y135" s="3098"/>
      <c r="Z135" s="3098"/>
      <c r="AA135" s="3098"/>
      <c r="AB135" s="3098"/>
      <c r="AC135" s="3098"/>
      <c r="AD135" s="3098"/>
      <c r="AE135" s="3098"/>
      <c r="AF135" s="3098"/>
      <c r="AG135" s="3098"/>
      <c r="AH135" s="3098"/>
      <c r="AI135" s="3098"/>
      <c r="AJ135" s="3098"/>
      <c r="AK135" s="3098"/>
      <c r="AL135" s="3143"/>
      <c r="AM135" s="3143"/>
      <c r="AN135" s="3143"/>
      <c r="AO135" s="3143"/>
      <c r="AP135" s="3143"/>
      <c r="AQ135" s="3143"/>
      <c r="AR135" s="3143"/>
      <c r="AS135" s="3143"/>
      <c r="AT135" s="3143"/>
      <c r="AU135" s="3143"/>
      <c r="AV135" s="3143"/>
      <c r="AW135" s="3143"/>
      <c r="AX135" s="3143"/>
      <c r="AY135" s="3143"/>
      <c r="AZ135" s="3143"/>
      <c r="BA135" s="3143"/>
      <c r="BB135" s="3143"/>
      <c r="BC135" s="3143"/>
      <c r="BD135" s="3143"/>
      <c r="BE135" s="3143"/>
      <c r="BF135" s="3143"/>
      <c r="BG135" s="3143"/>
      <c r="BH135" s="3143"/>
      <c r="BI135" s="3143"/>
      <c r="BJ135" s="3143"/>
      <c r="BK135" s="3143"/>
      <c r="BL135" s="3143"/>
      <c r="BM135" s="3143"/>
      <c r="BN135" s="3189"/>
      <c r="BO135" s="3189"/>
      <c r="BP135" s="3189"/>
      <c r="BQ135" s="3189"/>
      <c r="BR135" s="3189"/>
      <c r="BS135" s="3189"/>
      <c r="BT135" s="3189"/>
      <c r="BU135" s="3189"/>
      <c r="BV135" s="3189"/>
      <c r="BW135" s="3189"/>
      <c r="BX135" s="3189"/>
      <c r="BY135" s="3189"/>
      <c r="BZ135" s="3189"/>
      <c r="CA135" s="3143"/>
    </row>
    <row r="136" spans="1:79" ht="16.5" customHeight="1">
      <c r="A136" s="3143"/>
      <c r="B136" s="3143"/>
      <c r="C136" s="3143"/>
      <c r="D136" s="3143"/>
      <c r="E136" s="3143"/>
      <c r="F136" s="3143"/>
      <c r="G136" s="3143"/>
      <c r="H136" s="3143"/>
      <c r="I136" s="3143"/>
      <c r="J136" s="3143"/>
      <c r="K136" s="3098"/>
      <c r="L136" s="3098"/>
      <c r="M136" s="3098"/>
      <c r="N136" s="3098"/>
      <c r="O136" s="3098"/>
      <c r="P136" s="3098"/>
      <c r="Q136" s="3098"/>
      <c r="R136" s="3098"/>
      <c r="S136" s="3098"/>
      <c r="T136" s="3098"/>
      <c r="U136" s="3098"/>
      <c r="V136" s="3098"/>
      <c r="W136" s="3098"/>
      <c r="X136" s="3098"/>
      <c r="Y136" s="3098"/>
      <c r="Z136" s="3098"/>
      <c r="AA136" s="3098"/>
      <c r="AB136" s="3098"/>
      <c r="AC136" s="3098"/>
      <c r="AD136" s="3098"/>
      <c r="AE136" s="3098"/>
      <c r="AF136" s="3098"/>
      <c r="AG136" s="3098"/>
      <c r="AH136" s="3098"/>
      <c r="AI136" s="3098"/>
      <c r="AJ136" s="3098"/>
      <c r="AK136" s="3098"/>
      <c r="AL136" s="3143"/>
      <c r="AM136" s="3143"/>
      <c r="AN136" s="3143"/>
      <c r="AO136" s="3143"/>
      <c r="AP136" s="3143"/>
      <c r="AQ136" s="3143"/>
      <c r="AR136" s="3143"/>
      <c r="AS136" s="3143"/>
      <c r="AT136" s="3143"/>
      <c r="AU136" s="3143"/>
      <c r="AV136" s="3143"/>
      <c r="AW136" s="3143"/>
      <c r="AX136" s="3143"/>
      <c r="AY136" s="3143"/>
      <c r="AZ136" s="3143"/>
      <c r="BA136" s="3143"/>
      <c r="BB136" s="3143"/>
      <c r="BC136" s="3143"/>
      <c r="BD136" s="3143"/>
      <c r="BE136" s="3143"/>
      <c r="BF136" s="3143"/>
      <c r="BG136" s="3143"/>
      <c r="BH136" s="3143"/>
      <c r="BI136" s="3143"/>
      <c r="BJ136" s="3143"/>
      <c r="BK136" s="3143"/>
      <c r="BL136" s="3143"/>
      <c r="BM136" s="3143"/>
      <c r="BN136" s="3189"/>
      <c r="BO136" s="3189"/>
      <c r="BP136" s="3189"/>
      <c r="BQ136" s="3189"/>
      <c r="BR136" s="3189"/>
      <c r="BS136" s="3189"/>
      <c r="BT136" s="3189"/>
      <c r="BU136" s="3189"/>
      <c r="BV136" s="3189"/>
      <c r="BW136" s="3189"/>
      <c r="BX136" s="3189"/>
      <c r="BY136" s="3189"/>
      <c r="BZ136" s="3189"/>
      <c r="CA136" s="3143"/>
    </row>
    <row r="137" spans="1:79" ht="16.5" customHeight="1">
      <c r="A137" s="3143"/>
      <c r="B137" s="3143"/>
      <c r="C137" s="3143"/>
      <c r="D137" s="3143"/>
      <c r="E137" s="3143"/>
      <c r="F137" s="3143"/>
      <c r="G137" s="3143"/>
      <c r="H137" s="3143"/>
      <c r="I137" s="3143"/>
      <c r="J137" s="3143"/>
      <c r="K137" s="3098"/>
      <c r="L137" s="3098"/>
      <c r="M137" s="3098"/>
      <c r="N137" s="3098"/>
      <c r="O137" s="3098"/>
      <c r="P137" s="3098"/>
      <c r="Q137" s="3098"/>
      <c r="R137" s="3098"/>
      <c r="S137" s="3098"/>
      <c r="T137" s="3098"/>
      <c r="U137" s="3098"/>
      <c r="V137" s="3098"/>
      <c r="W137" s="3098"/>
      <c r="X137" s="3098"/>
      <c r="Y137" s="3098"/>
      <c r="Z137" s="3098"/>
      <c r="AA137" s="3098"/>
      <c r="AB137" s="3098"/>
      <c r="AC137" s="3098"/>
      <c r="AD137" s="3098"/>
      <c r="AE137" s="3098"/>
      <c r="AF137" s="3098"/>
      <c r="AG137" s="3098"/>
      <c r="AH137" s="3098"/>
      <c r="AI137" s="3098"/>
      <c r="AJ137" s="3098"/>
      <c r="AK137" s="3098"/>
      <c r="AL137" s="3143"/>
      <c r="AM137" s="3143"/>
      <c r="AN137" s="3143"/>
      <c r="AO137" s="3143"/>
      <c r="AP137" s="3143"/>
      <c r="AQ137" s="3143"/>
      <c r="AR137" s="3143"/>
      <c r="AS137" s="3143"/>
      <c r="AT137" s="3143"/>
      <c r="AU137" s="3143"/>
      <c r="AV137" s="3143"/>
      <c r="AW137" s="3143"/>
      <c r="AX137" s="3143"/>
      <c r="AY137" s="3143"/>
      <c r="AZ137" s="3143"/>
      <c r="BA137" s="3143"/>
      <c r="BB137" s="3143"/>
      <c r="BC137" s="3143"/>
      <c r="BD137" s="3143"/>
      <c r="BE137" s="3143"/>
      <c r="BF137" s="3143"/>
      <c r="BG137" s="3143"/>
      <c r="BH137" s="3143"/>
      <c r="BI137" s="3143"/>
      <c r="BJ137" s="3143"/>
      <c r="BK137" s="3143"/>
      <c r="BL137" s="3143"/>
      <c r="BM137" s="3143"/>
      <c r="BN137" s="3189"/>
      <c r="BO137" s="3189"/>
      <c r="BP137" s="3189"/>
      <c r="BQ137" s="3189"/>
      <c r="BR137" s="3189"/>
      <c r="BS137" s="3189"/>
      <c r="BT137" s="3189"/>
      <c r="BU137" s="3189"/>
      <c r="BV137" s="3189"/>
      <c r="BW137" s="3189"/>
      <c r="BX137" s="3189"/>
      <c r="BY137" s="3189"/>
      <c r="BZ137" s="3189"/>
      <c r="CA137" s="3143"/>
    </row>
    <row r="138" spans="1:79" ht="16.5" customHeight="1">
      <c r="A138" s="3143"/>
      <c r="B138" s="3143"/>
      <c r="C138" s="3143"/>
      <c r="D138" s="3143"/>
      <c r="E138" s="3143"/>
      <c r="F138" s="3143"/>
      <c r="G138" s="3143"/>
      <c r="H138" s="3143"/>
      <c r="I138" s="3143"/>
      <c r="J138" s="3143"/>
      <c r="K138" s="3098"/>
      <c r="L138" s="3098"/>
      <c r="M138" s="3098"/>
      <c r="N138" s="3098"/>
      <c r="O138" s="3098"/>
      <c r="P138" s="3098"/>
      <c r="Q138" s="3098"/>
      <c r="R138" s="3098"/>
      <c r="S138" s="3098"/>
      <c r="T138" s="3098"/>
      <c r="U138" s="3098"/>
      <c r="V138" s="3098"/>
      <c r="W138" s="3098"/>
      <c r="X138" s="3098"/>
      <c r="Y138" s="3098"/>
      <c r="Z138" s="3098"/>
      <c r="AA138" s="3098"/>
      <c r="AB138" s="3098"/>
      <c r="AC138" s="3098"/>
      <c r="AD138" s="3098"/>
      <c r="AE138" s="3098"/>
      <c r="AF138" s="3098"/>
      <c r="AG138" s="3098"/>
      <c r="AH138" s="3098"/>
      <c r="AI138" s="3098"/>
      <c r="AJ138" s="3098"/>
      <c r="AK138" s="3098"/>
      <c r="AL138" s="3143"/>
      <c r="AM138" s="3143"/>
      <c r="AN138" s="3143"/>
      <c r="AO138" s="3143"/>
      <c r="AP138" s="3143"/>
      <c r="AQ138" s="3143"/>
      <c r="AR138" s="3143"/>
      <c r="AS138" s="3143"/>
      <c r="AT138" s="3143"/>
      <c r="AU138" s="3143"/>
      <c r="AV138" s="3143"/>
      <c r="AW138" s="3143"/>
      <c r="AX138" s="3143"/>
      <c r="AY138" s="3143"/>
      <c r="AZ138" s="3143"/>
      <c r="BA138" s="3143"/>
      <c r="BB138" s="3143"/>
      <c r="BC138" s="3143"/>
      <c r="BD138" s="3143"/>
      <c r="BE138" s="3143"/>
      <c r="BF138" s="3143"/>
      <c r="BG138" s="3143"/>
      <c r="BH138" s="3143"/>
      <c r="BI138" s="3143"/>
      <c r="BJ138" s="3143"/>
      <c r="BK138" s="3143"/>
      <c r="BL138" s="3143"/>
      <c r="BM138" s="3143"/>
      <c r="BN138" s="3189"/>
      <c r="BO138" s="3189"/>
      <c r="BP138" s="3189"/>
      <c r="BQ138" s="3189"/>
      <c r="BR138" s="3189"/>
      <c r="BS138" s="3189"/>
      <c r="BT138" s="3189"/>
      <c r="BU138" s="3189"/>
      <c r="BV138" s="3189"/>
      <c r="BW138" s="3189"/>
      <c r="BX138" s="3189"/>
      <c r="BY138" s="3189"/>
      <c r="BZ138" s="3189"/>
      <c r="CA138" s="3143"/>
    </row>
    <row r="139" spans="1:79" ht="16.5" customHeight="1">
      <c r="A139" s="3143"/>
      <c r="B139" s="3143"/>
      <c r="C139" s="3143"/>
      <c r="D139" s="3143"/>
      <c r="E139" s="3143"/>
      <c r="F139" s="3143"/>
      <c r="G139" s="3143"/>
      <c r="H139" s="3143"/>
      <c r="I139" s="3143"/>
      <c r="J139" s="3143"/>
      <c r="K139" s="3098"/>
      <c r="L139" s="3098"/>
      <c r="M139" s="3098"/>
      <c r="N139" s="3098"/>
      <c r="O139" s="3098"/>
      <c r="P139" s="3098"/>
      <c r="Q139" s="3098"/>
      <c r="R139" s="3098"/>
      <c r="S139" s="3098"/>
      <c r="T139" s="3098"/>
      <c r="U139" s="3098"/>
      <c r="V139" s="3098"/>
      <c r="W139" s="3098"/>
      <c r="X139" s="3098"/>
      <c r="Y139" s="3098"/>
      <c r="Z139" s="3098"/>
      <c r="AA139" s="3098"/>
      <c r="AB139" s="3098"/>
      <c r="AC139" s="3098"/>
      <c r="AD139" s="3098"/>
      <c r="AE139" s="3098"/>
      <c r="AF139" s="3098"/>
      <c r="AG139" s="3098"/>
      <c r="AH139" s="3098"/>
      <c r="AI139" s="3098"/>
      <c r="AJ139" s="3098"/>
      <c r="AK139" s="3098"/>
      <c r="AL139" s="3143"/>
      <c r="AM139" s="3143"/>
      <c r="AN139" s="3143"/>
      <c r="AO139" s="3143"/>
      <c r="AP139" s="3143"/>
      <c r="AQ139" s="3143"/>
      <c r="AR139" s="3143"/>
      <c r="AS139" s="3143"/>
      <c r="AT139" s="3143"/>
      <c r="AU139" s="3143"/>
      <c r="AV139" s="3143"/>
      <c r="AW139" s="3143"/>
      <c r="AX139" s="3143"/>
      <c r="AY139" s="3143"/>
      <c r="AZ139" s="3143"/>
      <c r="BA139" s="3143"/>
      <c r="BB139" s="3143"/>
      <c r="BC139" s="3143"/>
      <c r="BD139" s="3143"/>
      <c r="BE139" s="3143"/>
      <c r="BF139" s="3143"/>
      <c r="BG139" s="3143"/>
      <c r="BH139" s="3143"/>
      <c r="BI139" s="3143"/>
      <c r="BJ139" s="3143"/>
      <c r="BK139" s="3143"/>
      <c r="BL139" s="3143"/>
      <c r="BM139" s="3143"/>
      <c r="BN139" s="3189"/>
      <c r="BO139" s="3189"/>
      <c r="BP139" s="3189"/>
      <c r="BQ139" s="3189"/>
      <c r="BR139" s="3189"/>
      <c r="BS139" s="3189"/>
      <c r="BT139" s="3189"/>
      <c r="BU139" s="3189"/>
      <c r="BV139" s="3189"/>
      <c r="BW139" s="3189"/>
      <c r="BX139" s="3189"/>
      <c r="BY139" s="3189"/>
      <c r="BZ139" s="3189"/>
      <c r="CA139" s="3143"/>
    </row>
    <row r="140" spans="1:79" ht="16.5" customHeight="1">
      <c r="A140" s="3143"/>
      <c r="B140" s="3143"/>
      <c r="C140" s="3143"/>
      <c r="D140" s="3143"/>
      <c r="E140" s="3143"/>
      <c r="F140" s="3143"/>
      <c r="G140" s="3143"/>
      <c r="H140" s="3143"/>
      <c r="I140" s="3143"/>
      <c r="J140" s="3143"/>
      <c r="K140" s="3098"/>
      <c r="L140" s="3098"/>
      <c r="M140" s="3098"/>
      <c r="N140" s="3098"/>
      <c r="O140" s="3098"/>
      <c r="P140" s="3098"/>
      <c r="Q140" s="3098"/>
      <c r="R140" s="3098"/>
      <c r="S140" s="3098"/>
      <c r="T140" s="3098"/>
      <c r="U140" s="3098"/>
      <c r="V140" s="3098"/>
      <c r="W140" s="3098"/>
      <c r="X140" s="3098"/>
      <c r="Y140" s="3098"/>
      <c r="Z140" s="3098"/>
      <c r="AA140" s="3098"/>
      <c r="AB140" s="3098"/>
      <c r="AC140" s="3098"/>
      <c r="AD140" s="3098"/>
      <c r="AE140" s="3098"/>
      <c r="AF140" s="3098"/>
      <c r="AG140" s="3098"/>
      <c r="AH140" s="3098"/>
      <c r="AI140" s="3098"/>
      <c r="AJ140" s="3098"/>
      <c r="AK140" s="3098"/>
      <c r="AL140" s="3143"/>
      <c r="AM140" s="3143"/>
      <c r="AN140" s="3143"/>
      <c r="AO140" s="3143"/>
      <c r="AP140" s="3143"/>
      <c r="AQ140" s="3143"/>
      <c r="AR140" s="3143"/>
      <c r="AS140" s="3143"/>
      <c r="AT140" s="3143"/>
      <c r="AU140" s="3143"/>
      <c r="AV140" s="3143"/>
      <c r="AW140" s="3143"/>
      <c r="AX140" s="3143"/>
      <c r="AY140" s="3143"/>
      <c r="AZ140" s="3143"/>
      <c r="BA140" s="3143"/>
      <c r="BB140" s="3143"/>
      <c r="BC140" s="3143"/>
      <c r="BD140" s="3143"/>
      <c r="BE140" s="3143"/>
      <c r="BF140" s="3143"/>
      <c r="BG140" s="3143"/>
      <c r="BH140" s="3143"/>
      <c r="BI140" s="3143"/>
      <c r="BJ140" s="3143"/>
      <c r="BK140" s="3143"/>
      <c r="BL140" s="3143"/>
      <c r="BM140" s="3143"/>
      <c r="BN140" s="3189"/>
      <c r="BO140" s="3189"/>
      <c r="BP140" s="3189"/>
      <c r="BQ140" s="3189"/>
      <c r="BR140" s="3189"/>
      <c r="BS140" s="3189"/>
      <c r="BT140" s="3189"/>
      <c r="BU140" s="3189"/>
      <c r="BV140" s="3189"/>
      <c r="BW140" s="3189"/>
      <c r="BX140" s="3189"/>
      <c r="BY140" s="3189"/>
      <c r="BZ140" s="3189"/>
      <c r="CA140" s="3143"/>
    </row>
    <row r="141" spans="1:79" ht="16.5" customHeight="1">
      <c r="A141" s="3143"/>
      <c r="B141" s="3143"/>
      <c r="C141" s="3143"/>
      <c r="D141" s="3143"/>
      <c r="E141" s="3143"/>
      <c r="F141" s="3143"/>
      <c r="G141" s="3143"/>
      <c r="H141" s="3143"/>
      <c r="I141" s="3143"/>
      <c r="J141" s="3143"/>
      <c r="K141" s="3098"/>
      <c r="L141" s="3098"/>
      <c r="M141" s="3098"/>
      <c r="N141" s="3098"/>
      <c r="O141" s="3098"/>
      <c r="P141" s="3098"/>
      <c r="Q141" s="3098"/>
      <c r="R141" s="3098"/>
      <c r="S141" s="3098"/>
      <c r="T141" s="3098"/>
      <c r="U141" s="3098"/>
      <c r="V141" s="3098"/>
      <c r="W141" s="3098"/>
      <c r="X141" s="3098"/>
      <c r="Y141" s="3098"/>
      <c r="Z141" s="3098"/>
      <c r="AA141" s="3098"/>
      <c r="AB141" s="3098"/>
      <c r="AC141" s="3098"/>
      <c r="AD141" s="3098"/>
      <c r="AE141" s="3098"/>
      <c r="AF141" s="3098"/>
      <c r="AG141" s="3098"/>
      <c r="AH141" s="3098"/>
      <c r="AI141" s="3098"/>
      <c r="AJ141" s="3098"/>
      <c r="AK141" s="3098"/>
      <c r="AL141" s="3143"/>
      <c r="AM141" s="3143"/>
      <c r="AN141" s="3143"/>
      <c r="AO141" s="3143"/>
      <c r="AP141" s="3143"/>
      <c r="AQ141" s="3143"/>
      <c r="AR141" s="3143"/>
      <c r="AS141" s="3143"/>
      <c r="AT141" s="3143"/>
      <c r="AU141" s="3143"/>
      <c r="AV141" s="3143"/>
      <c r="AW141" s="3143"/>
      <c r="AX141" s="3143"/>
      <c r="AY141" s="3143"/>
      <c r="AZ141" s="3143"/>
      <c r="BA141" s="3143"/>
      <c r="BB141" s="3143"/>
      <c r="BC141" s="3143"/>
      <c r="BD141" s="3143"/>
      <c r="BE141" s="3143"/>
      <c r="BF141" s="3143"/>
      <c r="BG141" s="3143"/>
      <c r="BH141" s="3143"/>
      <c r="BI141" s="3143"/>
      <c r="BJ141" s="3143"/>
      <c r="BK141" s="3143"/>
      <c r="BL141" s="3143"/>
      <c r="BM141" s="3143"/>
      <c r="BN141" s="3189"/>
      <c r="BO141" s="3189"/>
      <c r="BP141" s="3189"/>
      <c r="BQ141" s="3189"/>
      <c r="BR141" s="3189"/>
      <c r="BS141" s="3189"/>
      <c r="BT141" s="3189"/>
      <c r="BU141" s="3189"/>
      <c r="BV141" s="3189"/>
      <c r="BW141" s="3189"/>
      <c r="BX141" s="3189"/>
      <c r="BY141" s="3189"/>
      <c r="BZ141" s="3189"/>
      <c r="CA141" s="3143"/>
    </row>
    <row r="142" spans="1:79" ht="16.5" customHeight="1">
      <c r="A142" s="3143"/>
      <c r="B142" s="3143"/>
      <c r="C142" s="3143"/>
      <c r="D142" s="3143"/>
      <c r="E142" s="3143"/>
      <c r="F142" s="3143"/>
      <c r="G142" s="3143"/>
      <c r="H142" s="3143"/>
      <c r="I142" s="3143"/>
      <c r="J142" s="3143"/>
      <c r="K142" s="3098"/>
      <c r="L142" s="3098"/>
      <c r="M142" s="3098"/>
      <c r="N142" s="3098"/>
      <c r="O142" s="3098"/>
      <c r="P142" s="3098"/>
      <c r="Q142" s="3098"/>
      <c r="R142" s="3098"/>
      <c r="S142" s="3098"/>
      <c r="T142" s="3098"/>
      <c r="U142" s="3098"/>
      <c r="V142" s="3098"/>
      <c r="W142" s="3098"/>
      <c r="X142" s="3098"/>
      <c r="Y142" s="3098"/>
      <c r="Z142" s="3098"/>
      <c r="AA142" s="3098"/>
      <c r="AB142" s="3098"/>
      <c r="AC142" s="3098"/>
      <c r="AD142" s="3098"/>
      <c r="AE142" s="3098"/>
      <c r="AF142" s="3098"/>
      <c r="AG142" s="3098"/>
      <c r="AH142" s="3098"/>
      <c r="AI142" s="3098"/>
      <c r="AJ142" s="3098"/>
      <c r="AK142" s="3098"/>
      <c r="AL142" s="3143"/>
      <c r="AM142" s="3143"/>
      <c r="AN142" s="3143"/>
      <c r="AO142" s="3143"/>
      <c r="AP142" s="3143"/>
      <c r="AQ142" s="3143"/>
      <c r="AR142" s="3143"/>
      <c r="AS142" s="3143"/>
      <c r="AT142" s="3143"/>
      <c r="AU142" s="3143"/>
      <c r="AV142" s="3143"/>
      <c r="AW142" s="3143"/>
      <c r="AX142" s="3143"/>
      <c r="AY142" s="3143"/>
      <c r="AZ142" s="3143"/>
      <c r="BA142" s="3143"/>
      <c r="BB142" s="3143"/>
      <c r="BC142" s="3143"/>
      <c r="BD142" s="3143"/>
      <c r="BE142" s="3143"/>
      <c r="BF142" s="3143"/>
      <c r="BG142" s="3143"/>
      <c r="BH142" s="3143"/>
      <c r="BI142" s="3143"/>
      <c r="BJ142" s="3143"/>
      <c r="BK142" s="3143"/>
      <c r="BL142" s="3143"/>
      <c r="BM142" s="3143"/>
      <c r="BN142" s="3189"/>
      <c r="BO142" s="3189"/>
      <c r="BP142" s="3189"/>
      <c r="BQ142" s="3189"/>
      <c r="BR142" s="3189"/>
      <c r="BS142" s="3189"/>
      <c r="BT142" s="3189"/>
      <c r="BU142" s="3189"/>
      <c r="BV142" s="3189"/>
      <c r="BW142" s="3189"/>
      <c r="BX142" s="3189"/>
      <c r="BY142" s="3189"/>
      <c r="BZ142" s="3189"/>
      <c r="CA142" s="3143"/>
    </row>
    <row r="143" spans="1:79" ht="16.5" customHeight="1">
      <c r="A143" s="3143"/>
      <c r="B143" s="3143"/>
      <c r="C143" s="3143"/>
      <c r="D143" s="3143"/>
      <c r="E143" s="3143"/>
      <c r="F143" s="3143"/>
      <c r="G143" s="3143"/>
      <c r="H143" s="3143"/>
      <c r="I143" s="3143"/>
      <c r="J143" s="3143"/>
      <c r="K143" s="3098"/>
      <c r="L143" s="3098"/>
      <c r="M143" s="3098"/>
      <c r="N143" s="3098"/>
      <c r="O143" s="3098"/>
      <c r="P143" s="3098"/>
      <c r="Q143" s="3098"/>
      <c r="R143" s="3098"/>
      <c r="S143" s="3098"/>
      <c r="T143" s="3098"/>
      <c r="U143" s="3098"/>
      <c r="V143" s="3098"/>
      <c r="W143" s="3098"/>
      <c r="X143" s="3098"/>
      <c r="Y143" s="3098"/>
      <c r="Z143" s="3098"/>
      <c r="AA143" s="3098"/>
      <c r="AB143" s="3098"/>
      <c r="AC143" s="3098"/>
      <c r="AD143" s="3098"/>
      <c r="AE143" s="3098"/>
      <c r="AF143" s="3098"/>
      <c r="AG143" s="3098"/>
      <c r="AH143" s="3098"/>
      <c r="AI143" s="3098"/>
      <c r="AJ143" s="3098"/>
      <c r="AK143" s="3098"/>
      <c r="AL143" s="3143"/>
      <c r="AM143" s="3143"/>
      <c r="AN143" s="3143"/>
      <c r="AO143" s="3143"/>
      <c r="AP143" s="3143"/>
      <c r="AQ143" s="3143"/>
      <c r="AR143" s="3143"/>
      <c r="AS143" s="3143"/>
      <c r="AT143" s="3143"/>
      <c r="AU143" s="3143"/>
      <c r="AV143" s="3143"/>
      <c r="AW143" s="3143"/>
      <c r="AX143" s="3143"/>
      <c r="AY143" s="3143"/>
      <c r="AZ143" s="3143"/>
      <c r="BA143" s="3143"/>
      <c r="BB143" s="3143"/>
      <c r="BC143" s="3143"/>
      <c r="BD143" s="3143"/>
      <c r="BE143" s="3143"/>
      <c r="BF143" s="3143"/>
      <c r="BG143" s="3143"/>
      <c r="BH143" s="3143"/>
      <c r="BI143" s="3143"/>
      <c r="BJ143" s="3143"/>
      <c r="BK143" s="3143"/>
      <c r="BL143" s="3143"/>
      <c r="BM143" s="3143"/>
      <c r="BN143" s="3189"/>
      <c r="BO143" s="3189"/>
      <c r="BP143" s="3189"/>
      <c r="BQ143" s="3189"/>
      <c r="BR143" s="3189"/>
      <c r="BS143" s="3189"/>
      <c r="BT143" s="3189"/>
      <c r="BU143" s="3189"/>
      <c r="BV143" s="3189"/>
      <c r="BW143" s="3189"/>
      <c r="BX143" s="3189"/>
      <c r="BY143" s="3189"/>
      <c r="BZ143" s="3189"/>
      <c r="CA143" s="3143"/>
    </row>
    <row r="144" spans="1:79" ht="16.5" customHeight="1">
      <c r="A144" s="3143"/>
      <c r="B144" s="3143"/>
      <c r="C144" s="3143"/>
      <c r="D144" s="3143"/>
      <c r="E144" s="3143"/>
      <c r="F144" s="3143"/>
      <c r="G144" s="3143"/>
      <c r="H144" s="3143"/>
      <c r="I144" s="3143"/>
      <c r="J144" s="3143"/>
      <c r="K144" s="3098"/>
      <c r="L144" s="3098"/>
      <c r="M144" s="3098"/>
      <c r="N144" s="3098"/>
      <c r="O144" s="3098"/>
      <c r="P144" s="3098"/>
      <c r="Q144" s="3098"/>
      <c r="R144" s="3098"/>
      <c r="S144" s="3098"/>
      <c r="T144" s="3098"/>
      <c r="U144" s="3098"/>
      <c r="V144" s="3098"/>
      <c r="W144" s="3098"/>
      <c r="X144" s="3098"/>
      <c r="Y144" s="3098"/>
      <c r="Z144" s="3098"/>
      <c r="AA144" s="3098"/>
      <c r="AB144" s="3098"/>
      <c r="AC144" s="3098"/>
      <c r="AD144" s="3098"/>
      <c r="AE144" s="3098"/>
      <c r="AF144" s="3098"/>
      <c r="AG144" s="3098"/>
      <c r="AH144" s="3098"/>
      <c r="AI144" s="3098"/>
      <c r="AJ144" s="3098"/>
      <c r="AK144" s="3098"/>
      <c r="AL144" s="3143"/>
      <c r="AM144" s="3143"/>
      <c r="AN144" s="3143"/>
      <c r="AO144" s="3143"/>
      <c r="AP144" s="3143"/>
      <c r="AQ144" s="3143"/>
      <c r="AR144" s="3143"/>
      <c r="AS144" s="3143"/>
      <c r="AT144" s="3143"/>
      <c r="AU144" s="3143"/>
      <c r="AV144" s="3143"/>
      <c r="AW144" s="3143"/>
      <c r="AX144" s="3143"/>
      <c r="AY144" s="3143"/>
      <c r="AZ144" s="3143"/>
      <c r="BA144" s="3143"/>
      <c r="BB144" s="3143"/>
      <c r="BC144" s="3143"/>
      <c r="BD144" s="3143"/>
      <c r="BE144" s="3143"/>
      <c r="BF144" s="3143"/>
      <c r="BG144" s="3143"/>
      <c r="BH144" s="3143"/>
      <c r="BI144" s="3143"/>
      <c r="BJ144" s="3143"/>
      <c r="BK144" s="3143"/>
      <c r="BL144" s="3143"/>
      <c r="BM144" s="3143"/>
      <c r="BN144" s="3189"/>
      <c r="BO144" s="3189"/>
      <c r="BP144" s="3189"/>
      <c r="BQ144" s="3189"/>
      <c r="BR144" s="3189"/>
      <c r="BS144" s="3189"/>
      <c r="BT144" s="3189"/>
      <c r="BU144" s="3189"/>
      <c r="BV144" s="3189"/>
      <c r="BW144" s="3189"/>
      <c r="BX144" s="3189"/>
      <c r="BY144" s="3189"/>
      <c r="BZ144" s="3189"/>
      <c r="CA144" s="3143"/>
    </row>
    <row r="145" spans="1:79" ht="16.5" customHeight="1">
      <c r="A145" s="3143"/>
      <c r="B145" s="3143"/>
      <c r="C145" s="3143"/>
      <c r="D145" s="3143"/>
      <c r="E145" s="3143"/>
      <c r="F145" s="3143"/>
      <c r="G145" s="3143"/>
      <c r="H145" s="3143"/>
      <c r="I145" s="3143"/>
      <c r="J145" s="3143"/>
      <c r="K145" s="3098"/>
      <c r="L145" s="3098"/>
      <c r="M145" s="3098"/>
      <c r="N145" s="3098"/>
      <c r="O145" s="3098"/>
      <c r="P145" s="3098"/>
      <c r="Q145" s="3098"/>
      <c r="R145" s="3098"/>
      <c r="S145" s="3098"/>
      <c r="T145" s="3098"/>
      <c r="U145" s="3098"/>
      <c r="V145" s="3098"/>
      <c r="W145" s="3098"/>
      <c r="X145" s="3098"/>
      <c r="Y145" s="3098"/>
      <c r="Z145" s="3098"/>
      <c r="AA145" s="3098"/>
      <c r="AB145" s="3098"/>
      <c r="AC145" s="3098"/>
      <c r="AD145" s="3098"/>
      <c r="AE145" s="3098"/>
      <c r="AF145" s="3098"/>
      <c r="AG145" s="3098"/>
      <c r="AH145" s="3098"/>
      <c r="AI145" s="3098"/>
      <c r="AJ145" s="3098"/>
      <c r="AK145" s="3098"/>
      <c r="AL145" s="3143"/>
      <c r="AM145" s="3143"/>
      <c r="AN145" s="3143"/>
      <c r="AO145" s="3143"/>
      <c r="AP145" s="3143"/>
      <c r="AQ145" s="3143"/>
      <c r="AR145" s="3143"/>
      <c r="AS145" s="3143"/>
      <c r="AT145" s="3143"/>
      <c r="AU145" s="3143"/>
      <c r="AV145" s="3143"/>
      <c r="AW145" s="3143"/>
      <c r="AX145" s="3143"/>
      <c r="AY145" s="3143"/>
      <c r="AZ145" s="3143"/>
      <c r="BA145" s="3143"/>
      <c r="BB145" s="3143"/>
      <c r="BC145" s="3143"/>
      <c r="BD145" s="3143"/>
      <c r="BE145" s="3143"/>
      <c r="BF145" s="3143"/>
      <c r="BG145" s="3143"/>
      <c r="BH145" s="3143"/>
      <c r="BI145" s="3143"/>
      <c r="BJ145" s="3143"/>
      <c r="BK145" s="3143"/>
      <c r="BL145" s="3143"/>
      <c r="BM145" s="3143"/>
      <c r="BN145" s="3189"/>
      <c r="BO145" s="3189"/>
      <c r="BP145" s="3189"/>
      <c r="BQ145" s="3189"/>
      <c r="BR145" s="3189"/>
      <c r="BS145" s="3189"/>
      <c r="BT145" s="3189"/>
      <c r="BU145" s="3189"/>
      <c r="BV145" s="3189"/>
      <c r="BW145" s="3189"/>
      <c r="BX145" s="3189"/>
      <c r="BY145" s="3189"/>
      <c r="BZ145" s="3189"/>
      <c r="CA145" s="3143"/>
    </row>
    <row r="146" spans="1:79" ht="16.5" customHeight="1">
      <c r="A146" s="3143"/>
      <c r="B146" s="3143"/>
      <c r="C146" s="3143"/>
      <c r="D146" s="3143"/>
      <c r="E146" s="3143"/>
      <c r="F146" s="3143"/>
      <c r="G146" s="3143"/>
      <c r="H146" s="3143"/>
      <c r="I146" s="3143"/>
      <c r="J146" s="3143"/>
      <c r="K146" s="3098"/>
      <c r="L146" s="3098"/>
      <c r="M146" s="3098"/>
      <c r="N146" s="3098"/>
      <c r="O146" s="3098"/>
      <c r="P146" s="3098"/>
      <c r="Q146" s="3098"/>
      <c r="R146" s="3098"/>
      <c r="S146" s="3098"/>
      <c r="T146" s="3098"/>
      <c r="U146" s="3098"/>
      <c r="V146" s="3098"/>
      <c r="W146" s="3098"/>
      <c r="X146" s="3098"/>
      <c r="Y146" s="3098"/>
      <c r="Z146" s="3098"/>
      <c r="AA146" s="3098"/>
      <c r="AB146" s="3098"/>
      <c r="AC146" s="3098"/>
      <c r="AD146" s="3098"/>
      <c r="AE146" s="3098"/>
      <c r="AF146" s="3098"/>
      <c r="AG146" s="3098"/>
      <c r="AH146" s="3098"/>
      <c r="AI146" s="3098"/>
      <c r="AJ146" s="3098"/>
      <c r="AK146" s="3098"/>
      <c r="AL146" s="3143"/>
      <c r="AM146" s="3143"/>
      <c r="AN146" s="3143"/>
      <c r="AO146" s="3143"/>
      <c r="AP146" s="3143"/>
      <c r="AQ146" s="3143"/>
      <c r="AR146" s="3143"/>
      <c r="AS146" s="3143"/>
      <c r="AT146" s="3143"/>
      <c r="AU146" s="3143"/>
      <c r="AV146" s="3143"/>
      <c r="AW146" s="3143"/>
      <c r="AX146" s="3143"/>
      <c r="AY146" s="3143"/>
      <c r="AZ146" s="3143"/>
      <c r="BA146" s="3143"/>
      <c r="BB146" s="3143"/>
      <c r="BC146" s="3143"/>
      <c r="BD146" s="3143"/>
      <c r="BE146" s="3143"/>
      <c r="BF146" s="3143"/>
      <c r="BG146" s="3143"/>
      <c r="BH146" s="3143"/>
      <c r="BI146" s="3143"/>
      <c r="BJ146" s="3143"/>
      <c r="BK146" s="3143"/>
      <c r="BL146" s="3143"/>
      <c r="BM146" s="3143"/>
      <c r="BN146" s="3189"/>
      <c r="BO146" s="3189"/>
      <c r="BP146" s="3189"/>
      <c r="BQ146" s="3189"/>
      <c r="BR146" s="3189"/>
      <c r="BS146" s="3189"/>
      <c r="BT146" s="3189"/>
      <c r="BU146" s="3189"/>
      <c r="BV146" s="3189"/>
      <c r="BW146" s="3189"/>
      <c r="BX146" s="3189"/>
      <c r="BY146" s="3189"/>
      <c r="BZ146" s="3189"/>
      <c r="CA146" s="3143"/>
    </row>
    <row r="147" spans="1:79" ht="16.5" customHeight="1">
      <c r="A147" s="3143"/>
      <c r="B147" s="3143"/>
      <c r="C147" s="3143"/>
      <c r="D147" s="3143"/>
      <c r="E147" s="3143"/>
      <c r="F147" s="3143"/>
      <c r="G147" s="3143"/>
      <c r="H147" s="3143"/>
      <c r="I147" s="3143"/>
      <c r="J147" s="3143"/>
      <c r="K147" s="3098"/>
      <c r="L147" s="3098"/>
      <c r="M147" s="3098"/>
      <c r="N147" s="3098"/>
      <c r="O147" s="3098"/>
      <c r="P147" s="3098"/>
      <c r="Q147" s="3098"/>
      <c r="R147" s="3098"/>
      <c r="S147" s="3098"/>
      <c r="T147" s="3098"/>
      <c r="U147" s="3098"/>
      <c r="V147" s="3098"/>
      <c r="W147" s="3098"/>
      <c r="X147" s="3098"/>
      <c r="Y147" s="3098"/>
      <c r="Z147" s="3098"/>
      <c r="AA147" s="3098"/>
      <c r="AB147" s="3098"/>
      <c r="AC147" s="3098"/>
      <c r="AD147" s="3098"/>
      <c r="AE147" s="3098"/>
      <c r="AF147" s="3098"/>
      <c r="AG147" s="3098"/>
      <c r="AH147" s="3098"/>
      <c r="AI147" s="3098"/>
      <c r="AJ147" s="3098"/>
      <c r="AK147" s="3098"/>
      <c r="AL147" s="3143"/>
      <c r="AM147" s="3143"/>
      <c r="AN147" s="3143"/>
      <c r="AO147" s="3143"/>
      <c r="AP147" s="3143"/>
      <c r="AQ147" s="3143"/>
      <c r="AR147" s="3143"/>
      <c r="AS147" s="3143"/>
      <c r="AT147" s="3143"/>
      <c r="AU147" s="3143"/>
      <c r="AV147" s="3143"/>
      <c r="AW147" s="3143"/>
      <c r="AX147" s="3143"/>
      <c r="AY147" s="3143"/>
      <c r="AZ147" s="3143"/>
      <c r="BA147" s="3143"/>
      <c r="BB147" s="3143"/>
      <c r="BC147" s="3143"/>
      <c r="BD147" s="3143"/>
      <c r="BE147" s="3143"/>
      <c r="BF147" s="3143"/>
      <c r="BG147" s="3143"/>
      <c r="BH147" s="3143"/>
      <c r="BI147" s="3143"/>
      <c r="BJ147" s="3143"/>
      <c r="BK147" s="3143"/>
      <c r="BL147" s="3143"/>
      <c r="BM147" s="3143"/>
      <c r="BN147" s="3189"/>
      <c r="BO147" s="3189"/>
      <c r="BP147" s="3189"/>
      <c r="BQ147" s="3189"/>
      <c r="BR147" s="3189"/>
      <c r="BS147" s="3189"/>
      <c r="BT147" s="3189"/>
      <c r="BU147" s="3189"/>
      <c r="BV147" s="3189"/>
      <c r="BW147" s="3189"/>
      <c r="BX147" s="3189"/>
      <c r="BY147" s="3189"/>
      <c r="BZ147" s="3189"/>
      <c r="CA147" s="3143"/>
    </row>
    <row r="148" spans="1:79" ht="16.5" customHeight="1">
      <c r="A148" s="3143"/>
      <c r="B148" s="3143"/>
      <c r="C148" s="3143"/>
      <c r="D148" s="3143"/>
      <c r="E148" s="3143"/>
      <c r="F148" s="3143"/>
      <c r="G148" s="3143"/>
      <c r="H148" s="3143"/>
      <c r="I148" s="3143"/>
      <c r="J148" s="3143"/>
      <c r="K148" s="3098"/>
      <c r="L148" s="3098"/>
      <c r="M148" s="3098"/>
      <c r="N148" s="3098"/>
      <c r="O148" s="3098"/>
      <c r="P148" s="3098"/>
      <c r="Q148" s="3098"/>
      <c r="R148" s="3098"/>
      <c r="S148" s="3098"/>
      <c r="T148" s="3098"/>
      <c r="U148" s="3098"/>
      <c r="V148" s="3098"/>
      <c r="W148" s="3098"/>
      <c r="X148" s="3098"/>
      <c r="Y148" s="3098"/>
      <c r="Z148" s="3098"/>
      <c r="AA148" s="3098"/>
      <c r="AB148" s="3098"/>
      <c r="AC148" s="3098"/>
      <c r="AD148" s="3098"/>
      <c r="AE148" s="3098"/>
      <c r="AF148" s="3098"/>
      <c r="AG148" s="3098"/>
      <c r="AH148" s="3098"/>
      <c r="AI148" s="3098"/>
      <c r="AJ148" s="3098"/>
      <c r="AK148" s="3098"/>
      <c r="AL148" s="3143"/>
      <c r="AM148" s="3143"/>
      <c r="AN148" s="3143"/>
      <c r="AO148" s="3143"/>
      <c r="AP148" s="3143"/>
      <c r="AQ148" s="3143"/>
      <c r="AR148" s="3143"/>
      <c r="AS148" s="3143"/>
      <c r="AT148" s="3143"/>
      <c r="AU148" s="3143"/>
      <c r="AV148" s="3143"/>
      <c r="AW148" s="3143"/>
      <c r="AX148" s="3143"/>
      <c r="AY148" s="3143"/>
      <c r="AZ148" s="3143"/>
      <c r="BA148" s="3143"/>
      <c r="BB148" s="3143"/>
      <c r="BC148" s="3143"/>
      <c r="BD148" s="3143"/>
      <c r="BE148" s="3143"/>
      <c r="BF148" s="3143"/>
      <c r="BG148" s="3143"/>
      <c r="BH148" s="3143"/>
      <c r="BI148" s="3143"/>
      <c r="BJ148" s="3143"/>
      <c r="BK148" s="3143"/>
      <c r="BL148" s="3143"/>
      <c r="BM148" s="3143"/>
      <c r="BN148" s="3189"/>
      <c r="BO148" s="3189"/>
      <c r="BP148" s="3189"/>
      <c r="BQ148" s="3189"/>
      <c r="BR148" s="3189"/>
      <c r="BS148" s="3189"/>
      <c r="BT148" s="3189"/>
      <c r="BU148" s="3189"/>
      <c r="BV148" s="3189"/>
      <c r="BW148" s="3189"/>
      <c r="BX148" s="3189"/>
      <c r="BY148" s="3189"/>
      <c r="BZ148" s="3189"/>
      <c r="CA148" s="3143"/>
    </row>
    <row r="149" spans="1:79" ht="16.5" customHeight="1">
      <c r="A149" s="3143"/>
      <c r="B149" s="3143"/>
      <c r="C149" s="3143"/>
      <c r="D149" s="3143"/>
      <c r="E149" s="3143"/>
      <c r="F149" s="3143"/>
      <c r="G149" s="3143"/>
      <c r="H149" s="3143"/>
      <c r="I149" s="3143"/>
      <c r="J149" s="3143"/>
      <c r="K149" s="3098"/>
      <c r="L149" s="3098"/>
      <c r="M149" s="3098"/>
      <c r="N149" s="3098"/>
      <c r="O149" s="3098"/>
      <c r="P149" s="3098"/>
      <c r="Q149" s="3098"/>
      <c r="R149" s="3098"/>
      <c r="S149" s="3098"/>
      <c r="T149" s="3098"/>
      <c r="U149" s="3098"/>
      <c r="V149" s="3098"/>
      <c r="W149" s="3098"/>
      <c r="X149" s="3098"/>
      <c r="Y149" s="3098"/>
      <c r="Z149" s="3098"/>
      <c r="AA149" s="3098"/>
      <c r="AB149" s="3098"/>
      <c r="AC149" s="3098"/>
      <c r="AD149" s="3098"/>
      <c r="AE149" s="3098"/>
      <c r="AF149" s="3098"/>
      <c r="AG149" s="3098"/>
      <c r="AH149" s="3098"/>
      <c r="AI149" s="3098"/>
      <c r="AJ149" s="3098"/>
      <c r="AK149" s="3098"/>
      <c r="AL149" s="3143"/>
      <c r="AM149" s="3143"/>
      <c r="AN149" s="3143"/>
      <c r="AO149" s="3143"/>
      <c r="AP149" s="3143"/>
      <c r="AQ149" s="3143"/>
      <c r="AR149" s="3143"/>
      <c r="AS149" s="3143"/>
      <c r="AT149" s="3143"/>
      <c r="AU149" s="3143"/>
      <c r="AV149" s="3143"/>
      <c r="AW149" s="3143"/>
      <c r="AX149" s="3143"/>
      <c r="AY149" s="3143"/>
      <c r="AZ149" s="3143"/>
      <c r="BA149" s="3143"/>
      <c r="BB149" s="3143"/>
      <c r="BC149" s="3143"/>
      <c r="BD149" s="3143"/>
      <c r="BE149" s="3143"/>
      <c r="BF149" s="3143"/>
      <c r="BG149" s="3143"/>
      <c r="BH149" s="3143"/>
      <c r="BI149" s="3143"/>
      <c r="BJ149" s="3143"/>
      <c r="BK149" s="3143"/>
      <c r="BL149" s="3143"/>
      <c r="BM149" s="3143"/>
      <c r="BN149" s="3189"/>
      <c r="BO149" s="3189"/>
      <c r="BP149" s="3189"/>
      <c r="BQ149" s="3189"/>
      <c r="BR149" s="3189"/>
      <c r="BS149" s="3189"/>
      <c r="BT149" s="3189"/>
      <c r="BU149" s="3189"/>
      <c r="BV149" s="3189"/>
      <c r="BW149" s="3189"/>
      <c r="BX149" s="3189"/>
      <c r="BY149" s="3189"/>
      <c r="BZ149" s="3189"/>
      <c r="CA149" s="3143"/>
    </row>
    <row r="150" spans="1:79" ht="16.5" customHeight="1">
      <c r="A150" s="3143"/>
      <c r="B150" s="3143"/>
      <c r="C150" s="3143"/>
      <c r="D150" s="3143"/>
      <c r="E150" s="3143"/>
      <c r="F150" s="3143"/>
      <c r="G150" s="3143"/>
      <c r="H150" s="3143"/>
      <c r="I150" s="3143"/>
      <c r="J150" s="3143"/>
      <c r="K150" s="3098"/>
      <c r="L150" s="3098"/>
      <c r="M150" s="3098"/>
      <c r="N150" s="3098"/>
      <c r="O150" s="3098"/>
      <c r="P150" s="3098"/>
      <c r="Q150" s="3098"/>
      <c r="R150" s="3098"/>
      <c r="S150" s="3098"/>
      <c r="T150" s="3098"/>
      <c r="U150" s="3098"/>
      <c r="V150" s="3098"/>
      <c r="W150" s="3098"/>
      <c r="X150" s="3098"/>
      <c r="Y150" s="3098"/>
      <c r="Z150" s="3098"/>
      <c r="AA150" s="3098"/>
      <c r="AB150" s="3098"/>
      <c r="AC150" s="3098"/>
      <c r="AD150" s="3098"/>
      <c r="AE150" s="3098"/>
      <c r="AF150" s="3098"/>
      <c r="AG150" s="3098"/>
      <c r="AH150" s="3098"/>
      <c r="AI150" s="3098"/>
      <c r="AJ150" s="3098"/>
      <c r="AK150" s="3098"/>
      <c r="AL150" s="3143"/>
      <c r="AM150" s="3143"/>
      <c r="AN150" s="3143"/>
      <c r="AO150" s="3143"/>
      <c r="AP150" s="3143"/>
      <c r="AQ150" s="3143"/>
      <c r="AR150" s="3143"/>
      <c r="AS150" s="3143"/>
      <c r="AT150" s="3143"/>
      <c r="AU150" s="3143"/>
      <c r="AV150" s="3143"/>
      <c r="AW150" s="3143"/>
      <c r="AX150" s="3143"/>
      <c r="AY150" s="3143"/>
      <c r="AZ150" s="3143"/>
      <c r="BA150" s="3143"/>
      <c r="BB150" s="3143"/>
      <c r="BC150" s="3143"/>
      <c r="BD150" s="3143"/>
      <c r="BE150" s="3143"/>
      <c r="BF150" s="3143"/>
      <c r="BG150" s="3143"/>
      <c r="BH150" s="3143"/>
      <c r="BI150" s="3143"/>
      <c r="BJ150" s="3143"/>
      <c r="BK150" s="3143"/>
      <c r="BL150" s="3143"/>
      <c r="BM150" s="3143"/>
      <c r="BN150" s="3189"/>
      <c r="BO150" s="3189"/>
      <c r="BP150" s="3189"/>
      <c r="BQ150" s="3189"/>
      <c r="BR150" s="3189"/>
      <c r="BS150" s="3189"/>
      <c r="BT150" s="3189"/>
      <c r="BU150" s="3189"/>
      <c r="BV150" s="3189"/>
      <c r="BW150" s="3189"/>
      <c r="BX150" s="3189"/>
      <c r="BY150" s="3189"/>
      <c r="BZ150" s="3189"/>
      <c r="CA150" s="3143"/>
    </row>
    <row r="151" spans="1:79" ht="16.5" customHeight="1">
      <c r="A151" s="3143"/>
      <c r="B151" s="3143"/>
      <c r="C151" s="3143"/>
      <c r="D151" s="3143"/>
      <c r="E151" s="3143"/>
      <c r="F151" s="3143"/>
      <c r="G151" s="3143"/>
      <c r="H151" s="3143"/>
      <c r="I151" s="3143"/>
      <c r="J151" s="3143"/>
      <c r="K151" s="3098"/>
      <c r="L151" s="3098"/>
      <c r="M151" s="3098"/>
      <c r="N151" s="3098"/>
      <c r="O151" s="3098"/>
      <c r="P151" s="3098"/>
      <c r="Q151" s="3098"/>
      <c r="R151" s="3098"/>
      <c r="S151" s="3098"/>
      <c r="T151" s="3098"/>
      <c r="U151" s="3098"/>
      <c r="V151" s="3098"/>
      <c r="W151" s="3098"/>
      <c r="X151" s="3098"/>
      <c r="Y151" s="3098"/>
      <c r="Z151" s="3098"/>
      <c r="AA151" s="3098"/>
      <c r="AB151" s="3098"/>
      <c r="AC151" s="3098"/>
      <c r="AD151" s="3098"/>
      <c r="AE151" s="3098"/>
      <c r="AF151" s="3098"/>
      <c r="AG151" s="3098"/>
      <c r="AH151" s="3098"/>
      <c r="AI151" s="3098"/>
      <c r="AJ151" s="3098"/>
      <c r="AK151" s="3098"/>
      <c r="AL151" s="3143"/>
      <c r="AM151" s="3143"/>
      <c r="AN151" s="3143"/>
      <c r="AO151" s="3143"/>
      <c r="AP151" s="3143"/>
      <c r="AQ151" s="3143"/>
      <c r="AR151" s="3143"/>
      <c r="AS151" s="3143"/>
      <c r="AT151" s="3143"/>
      <c r="AU151" s="3143"/>
      <c r="AV151" s="3143"/>
      <c r="AW151" s="3143"/>
      <c r="AX151" s="3143"/>
      <c r="AY151" s="3143"/>
      <c r="AZ151" s="3143"/>
      <c r="BA151" s="3143"/>
      <c r="BB151" s="3143"/>
      <c r="BC151" s="3143"/>
      <c r="BD151" s="3143"/>
      <c r="BE151" s="3143"/>
      <c r="BF151" s="3143"/>
      <c r="BG151" s="3143"/>
      <c r="BH151" s="3143"/>
      <c r="BI151" s="3143"/>
      <c r="BJ151" s="3143"/>
      <c r="BK151" s="3143"/>
      <c r="BL151" s="3143"/>
      <c r="BM151" s="3143"/>
      <c r="BN151" s="3189"/>
      <c r="BO151" s="3189"/>
      <c r="BP151" s="3189"/>
      <c r="BQ151" s="3189"/>
      <c r="BR151" s="3189"/>
      <c r="BS151" s="3189"/>
      <c r="BT151" s="3189"/>
      <c r="BU151" s="3189"/>
      <c r="BV151" s="3189"/>
      <c r="BW151" s="3189"/>
      <c r="BX151" s="3189"/>
      <c r="BY151" s="3189"/>
      <c r="BZ151" s="3189"/>
      <c r="CA151" s="3143"/>
    </row>
    <row r="152" spans="1:79" ht="16.5" customHeight="1">
      <c r="A152" s="3143"/>
      <c r="B152" s="3143"/>
      <c r="C152" s="3143"/>
      <c r="D152" s="3143"/>
      <c r="E152" s="3143"/>
      <c r="F152" s="3143"/>
      <c r="G152" s="3143"/>
      <c r="H152" s="3143"/>
      <c r="I152" s="3143"/>
      <c r="J152" s="3143"/>
      <c r="K152" s="3098"/>
      <c r="L152" s="3098"/>
      <c r="M152" s="3098"/>
      <c r="N152" s="3098"/>
      <c r="O152" s="3098"/>
      <c r="P152" s="3098"/>
      <c r="Q152" s="3098"/>
      <c r="R152" s="3098"/>
      <c r="S152" s="3098"/>
      <c r="T152" s="3098"/>
      <c r="U152" s="3098"/>
      <c r="V152" s="3098"/>
      <c r="W152" s="3098"/>
      <c r="X152" s="3098"/>
      <c r="Y152" s="3098"/>
      <c r="Z152" s="3098"/>
      <c r="AA152" s="3098"/>
      <c r="AB152" s="3098"/>
      <c r="AC152" s="3098"/>
      <c r="AD152" s="3098"/>
      <c r="AE152" s="3098"/>
      <c r="AF152" s="3098"/>
      <c r="AG152" s="3098"/>
      <c r="AH152" s="3098"/>
      <c r="AI152" s="3098"/>
      <c r="AJ152" s="3098"/>
      <c r="AK152" s="3098"/>
      <c r="AL152" s="3143"/>
      <c r="AM152" s="3143"/>
      <c r="AN152" s="3143"/>
      <c r="AO152" s="3143"/>
      <c r="AP152" s="3143"/>
      <c r="AQ152" s="3143"/>
      <c r="AR152" s="3143"/>
      <c r="AS152" s="3143"/>
      <c r="AT152" s="3143"/>
      <c r="AU152" s="3143"/>
      <c r="AV152" s="3143"/>
      <c r="AW152" s="3143"/>
      <c r="AX152" s="3143"/>
      <c r="AY152" s="3143"/>
      <c r="AZ152" s="3143"/>
      <c r="BA152" s="3143"/>
      <c r="BB152" s="3143"/>
      <c r="BC152" s="3143"/>
      <c r="BD152" s="3143"/>
      <c r="BE152" s="3143"/>
      <c r="BF152" s="3143"/>
      <c r="BG152" s="3143"/>
      <c r="BH152" s="3143"/>
      <c r="BI152" s="3143"/>
      <c r="BJ152" s="3143"/>
      <c r="BK152" s="3143"/>
      <c r="BL152" s="3143"/>
      <c r="BM152" s="3143"/>
      <c r="BN152" s="3189"/>
      <c r="BO152" s="3189"/>
      <c r="BP152" s="3189"/>
      <c r="BQ152" s="3189"/>
      <c r="BR152" s="3189"/>
      <c r="BS152" s="3189"/>
      <c r="BT152" s="3189"/>
      <c r="BU152" s="3189"/>
      <c r="BV152" s="3189"/>
      <c r="BW152" s="3189"/>
      <c r="BX152" s="3189"/>
      <c r="BY152" s="3189"/>
      <c r="BZ152" s="3189"/>
      <c r="CA152" s="3143"/>
    </row>
    <row r="153" spans="1:79" ht="16.5" customHeight="1">
      <c r="A153" s="3143"/>
      <c r="B153" s="3143"/>
      <c r="C153" s="3143"/>
      <c r="D153" s="3143"/>
      <c r="E153" s="3143"/>
      <c r="F153" s="3143"/>
      <c r="G153" s="3143"/>
      <c r="H153" s="3143"/>
      <c r="I153" s="3143"/>
      <c r="J153" s="3143"/>
      <c r="K153" s="3098"/>
      <c r="L153" s="3098"/>
      <c r="M153" s="3098"/>
      <c r="N153" s="3098"/>
      <c r="O153" s="3098"/>
      <c r="P153" s="3098"/>
      <c r="Q153" s="3098"/>
      <c r="R153" s="3098"/>
      <c r="S153" s="3098"/>
      <c r="T153" s="3098"/>
      <c r="U153" s="3098"/>
      <c r="V153" s="3098"/>
      <c r="W153" s="3098"/>
      <c r="X153" s="3098"/>
      <c r="Y153" s="3098"/>
      <c r="Z153" s="3098"/>
      <c r="AA153" s="3098"/>
      <c r="AB153" s="3098"/>
      <c r="AC153" s="3098"/>
      <c r="AD153" s="3098"/>
      <c r="AE153" s="3098"/>
      <c r="AF153" s="3098"/>
      <c r="AG153" s="3098"/>
      <c r="AH153" s="3098"/>
      <c r="AI153" s="3098"/>
      <c r="AJ153" s="3098"/>
      <c r="AK153" s="3098"/>
      <c r="AL153" s="3143"/>
      <c r="AM153" s="3143"/>
      <c r="AN153" s="3143"/>
      <c r="AO153" s="3143"/>
      <c r="AP153" s="3143"/>
      <c r="AQ153" s="3143"/>
      <c r="AR153" s="3143"/>
      <c r="AS153" s="3143"/>
      <c r="AT153" s="3143"/>
      <c r="AU153" s="3143"/>
      <c r="AV153" s="3143"/>
      <c r="AW153" s="3143"/>
      <c r="AX153" s="3143"/>
      <c r="AY153" s="3143"/>
      <c r="AZ153" s="3143"/>
      <c r="BA153" s="3143"/>
      <c r="BB153" s="3143"/>
      <c r="BC153" s="3143"/>
      <c r="BD153" s="3143"/>
      <c r="BE153" s="3143"/>
      <c r="BF153" s="3143"/>
      <c r="BG153" s="3143"/>
      <c r="BH153" s="3143"/>
      <c r="BI153" s="3143"/>
      <c r="BJ153" s="3143"/>
      <c r="BK153" s="3143"/>
      <c r="BL153" s="3143"/>
      <c r="BM153" s="3143"/>
      <c r="BN153" s="3189"/>
      <c r="BO153" s="3189"/>
      <c r="BP153" s="3189"/>
      <c r="BQ153" s="3189"/>
      <c r="BR153" s="3189"/>
      <c r="BS153" s="3189"/>
      <c r="BT153" s="3189"/>
      <c r="BU153" s="3189"/>
      <c r="BV153" s="3189"/>
      <c r="BW153" s="3189"/>
      <c r="BX153" s="3189"/>
      <c r="BY153" s="3189"/>
      <c r="BZ153" s="3189"/>
      <c r="CA153" s="3143"/>
    </row>
    <row r="154" spans="1:79" ht="16.5" customHeight="1">
      <c r="A154" s="3143"/>
      <c r="B154" s="3143"/>
      <c r="C154" s="3143"/>
      <c r="D154" s="3143"/>
      <c r="E154" s="3143"/>
      <c r="F154" s="3143"/>
      <c r="G154" s="3143"/>
      <c r="H154" s="3143"/>
      <c r="I154" s="3143"/>
      <c r="J154" s="3143"/>
      <c r="K154" s="3098"/>
      <c r="L154" s="3098"/>
      <c r="M154" s="3098"/>
      <c r="N154" s="3098"/>
      <c r="O154" s="3098"/>
      <c r="P154" s="3098"/>
      <c r="Q154" s="3098"/>
      <c r="R154" s="3098"/>
      <c r="S154" s="3098"/>
      <c r="T154" s="3098"/>
      <c r="U154" s="3098"/>
      <c r="V154" s="3098"/>
      <c r="W154" s="3098"/>
      <c r="X154" s="3098"/>
      <c r="Y154" s="3098"/>
      <c r="Z154" s="3098"/>
      <c r="AA154" s="3098"/>
      <c r="AB154" s="3098"/>
      <c r="AC154" s="3098"/>
      <c r="AD154" s="3098"/>
      <c r="AE154" s="3098"/>
      <c r="AF154" s="3098"/>
      <c r="AG154" s="3098"/>
      <c r="AH154" s="3098"/>
      <c r="AI154" s="3098"/>
      <c r="AJ154" s="3098"/>
      <c r="AK154" s="3098"/>
      <c r="AL154" s="3143"/>
      <c r="AM154" s="3143"/>
      <c r="AN154" s="3143"/>
      <c r="AO154" s="3143"/>
      <c r="AP154" s="3143"/>
      <c r="AQ154" s="3143"/>
      <c r="AR154" s="3143"/>
      <c r="AS154" s="3143"/>
      <c r="AT154" s="3143"/>
      <c r="AU154" s="3143"/>
      <c r="AV154" s="3143"/>
      <c r="AW154" s="3143"/>
      <c r="AX154" s="3143"/>
      <c r="AY154" s="3143"/>
      <c r="AZ154" s="3143"/>
      <c r="BA154" s="3143"/>
      <c r="BB154" s="3143"/>
      <c r="BC154" s="3143"/>
      <c r="BD154" s="3143"/>
      <c r="BE154" s="3143"/>
      <c r="BF154" s="3143"/>
      <c r="BG154" s="3143"/>
      <c r="BH154" s="3143"/>
      <c r="BI154" s="3143"/>
      <c r="BJ154" s="3143"/>
      <c r="BK154" s="3143"/>
      <c r="BL154" s="3143"/>
      <c r="BM154" s="3143"/>
      <c r="BN154" s="3189"/>
      <c r="BO154" s="3189"/>
      <c r="BP154" s="3189"/>
      <c r="BQ154" s="3189"/>
      <c r="BR154" s="3189"/>
      <c r="BS154" s="3189"/>
      <c r="BT154" s="3189"/>
      <c r="BU154" s="3189"/>
      <c r="BV154" s="3189"/>
      <c r="BW154" s="3189"/>
      <c r="BX154" s="3189"/>
      <c r="BY154" s="3189"/>
      <c r="BZ154" s="3189"/>
      <c r="CA154" s="3143"/>
    </row>
    <row r="155" spans="1:79" ht="16.5" customHeight="1">
      <c r="A155" s="3143"/>
      <c r="B155" s="3143"/>
      <c r="C155" s="3143"/>
      <c r="D155" s="3143"/>
      <c r="E155" s="3143"/>
      <c r="F155" s="3143"/>
      <c r="G155" s="3143"/>
      <c r="H155" s="3143"/>
      <c r="I155" s="3143"/>
      <c r="J155" s="3143"/>
      <c r="K155" s="3098"/>
      <c r="L155" s="3098"/>
      <c r="M155" s="3098"/>
      <c r="N155" s="3098"/>
      <c r="O155" s="3098"/>
      <c r="P155" s="3098"/>
      <c r="Q155" s="3098"/>
      <c r="R155" s="3098"/>
      <c r="S155" s="3098"/>
      <c r="T155" s="3098"/>
      <c r="U155" s="3098"/>
      <c r="V155" s="3098"/>
      <c r="W155" s="3098"/>
      <c r="X155" s="3098"/>
      <c r="Y155" s="3098"/>
      <c r="Z155" s="3098"/>
      <c r="AA155" s="3098"/>
      <c r="AB155" s="3098"/>
      <c r="AC155" s="3098"/>
      <c r="AD155" s="3098"/>
      <c r="AE155" s="3098"/>
      <c r="AF155" s="3098"/>
      <c r="AG155" s="3098"/>
      <c r="AH155" s="3098"/>
      <c r="AI155" s="3098"/>
      <c r="AJ155" s="3098"/>
      <c r="AK155" s="3098"/>
      <c r="AL155" s="3143"/>
      <c r="AM155" s="3143"/>
      <c r="AN155" s="3143"/>
      <c r="AO155" s="3143"/>
      <c r="AP155" s="3143"/>
      <c r="AQ155" s="3143"/>
      <c r="AR155" s="3143"/>
      <c r="AS155" s="3143"/>
      <c r="AT155" s="3143"/>
      <c r="AU155" s="3143"/>
      <c r="AV155" s="3143"/>
      <c r="AW155" s="3143"/>
      <c r="AX155" s="3143"/>
      <c r="AY155" s="3143"/>
      <c r="AZ155" s="3143"/>
      <c r="BA155" s="3143"/>
      <c r="BB155" s="3143"/>
      <c r="BC155" s="3143"/>
      <c r="BD155" s="3143"/>
      <c r="BE155" s="3143"/>
      <c r="BF155" s="3143"/>
      <c r="BG155" s="3143"/>
      <c r="BH155" s="3143"/>
      <c r="BI155" s="3143"/>
      <c r="BJ155" s="3143"/>
      <c r="BK155" s="3143"/>
      <c r="BL155" s="3143"/>
      <c r="BM155" s="3143"/>
      <c r="BN155" s="3189"/>
      <c r="BO155" s="3189"/>
      <c r="BP155" s="3189"/>
      <c r="BQ155" s="3189"/>
      <c r="BR155" s="3189"/>
      <c r="BS155" s="3189"/>
      <c r="BT155" s="3189"/>
      <c r="BU155" s="3189"/>
      <c r="BV155" s="3189"/>
      <c r="BW155" s="3189"/>
      <c r="BX155" s="3189"/>
      <c r="BY155" s="3189"/>
      <c r="BZ155" s="3189"/>
      <c r="CA155" s="3143"/>
    </row>
    <row r="156" spans="1:79" ht="16.5" customHeight="1">
      <c r="A156" s="3143"/>
      <c r="B156" s="3143"/>
      <c r="C156" s="3143"/>
      <c r="D156" s="3143"/>
      <c r="E156" s="3143"/>
      <c r="F156" s="3143"/>
      <c r="G156" s="3143"/>
      <c r="H156" s="3143"/>
      <c r="I156" s="3143"/>
      <c r="J156" s="3143"/>
      <c r="K156" s="3098"/>
      <c r="L156" s="3098"/>
      <c r="M156" s="3098"/>
      <c r="N156" s="3098"/>
      <c r="O156" s="3098"/>
      <c r="P156" s="3098"/>
      <c r="Q156" s="3098"/>
      <c r="R156" s="3098"/>
      <c r="S156" s="3098"/>
      <c r="T156" s="3098"/>
      <c r="U156" s="3098"/>
      <c r="V156" s="3098"/>
      <c r="W156" s="3098"/>
      <c r="X156" s="3098"/>
      <c r="Y156" s="3098"/>
      <c r="Z156" s="3098"/>
      <c r="AA156" s="3098"/>
      <c r="AB156" s="3098"/>
      <c r="AC156" s="3098"/>
      <c r="AD156" s="3098"/>
      <c r="AE156" s="3098"/>
      <c r="AF156" s="3098"/>
      <c r="AG156" s="3098"/>
      <c r="AH156" s="3098"/>
      <c r="AI156" s="3098"/>
      <c r="AJ156" s="3098"/>
      <c r="AK156" s="3098"/>
      <c r="AL156" s="3143"/>
      <c r="AM156" s="3143"/>
      <c r="AN156" s="3143"/>
      <c r="AO156" s="3143"/>
      <c r="AP156" s="3143"/>
      <c r="AQ156" s="3143"/>
      <c r="AR156" s="3143"/>
      <c r="AS156" s="3143"/>
      <c r="AT156" s="3143"/>
      <c r="AU156" s="3143"/>
      <c r="AV156" s="3143"/>
      <c r="AW156" s="3143"/>
      <c r="AX156" s="3143"/>
      <c r="AY156" s="3143"/>
      <c r="AZ156" s="3143"/>
      <c r="BA156" s="3143"/>
      <c r="BB156" s="3143"/>
      <c r="BC156" s="3143"/>
      <c r="BD156" s="3143"/>
      <c r="BE156" s="3143"/>
      <c r="BF156" s="3143"/>
      <c r="BG156" s="3143"/>
      <c r="BH156" s="3143"/>
      <c r="BI156" s="3143"/>
      <c r="BJ156" s="3143"/>
      <c r="BK156" s="3143"/>
      <c r="BL156" s="3143"/>
      <c r="BM156" s="3143"/>
      <c r="BN156" s="3189"/>
      <c r="BO156" s="3189"/>
      <c r="BP156" s="3189"/>
      <c r="BQ156" s="3189"/>
      <c r="BR156" s="3189"/>
      <c r="BS156" s="3189"/>
      <c r="BT156" s="3189"/>
      <c r="BU156" s="3189"/>
      <c r="BV156" s="3189"/>
      <c r="BW156" s="3189"/>
      <c r="BX156" s="3189"/>
      <c r="BY156" s="3189"/>
      <c r="BZ156" s="3189"/>
      <c r="CA156" s="3143"/>
    </row>
    <row r="157" spans="1:79" ht="16.5" customHeight="1">
      <c r="A157" s="3143"/>
      <c r="B157" s="3143"/>
      <c r="C157" s="3143"/>
      <c r="D157" s="3143"/>
      <c r="E157" s="3143"/>
      <c r="F157" s="3143"/>
      <c r="G157" s="3143"/>
      <c r="H157" s="3143"/>
      <c r="I157" s="3143"/>
      <c r="J157" s="3143"/>
      <c r="K157" s="3098"/>
      <c r="L157" s="3098"/>
      <c r="M157" s="3098"/>
      <c r="N157" s="3098"/>
      <c r="O157" s="3098"/>
      <c r="P157" s="3098"/>
      <c r="Q157" s="3098"/>
      <c r="R157" s="3098"/>
      <c r="S157" s="3098"/>
      <c r="T157" s="3098"/>
      <c r="U157" s="3098"/>
      <c r="V157" s="3098"/>
      <c r="W157" s="3098"/>
      <c r="X157" s="3098"/>
      <c r="Y157" s="3098"/>
      <c r="Z157" s="3098"/>
      <c r="AA157" s="3098"/>
      <c r="AB157" s="3098"/>
      <c r="AC157" s="3098"/>
      <c r="AD157" s="3098"/>
      <c r="AE157" s="3098"/>
      <c r="AF157" s="3098"/>
      <c r="AG157" s="3098"/>
      <c r="AH157" s="3098"/>
      <c r="AI157" s="3098"/>
      <c r="AJ157" s="3098"/>
      <c r="AK157" s="3098"/>
      <c r="AL157" s="3143"/>
      <c r="AM157" s="3143"/>
      <c r="AN157" s="3143"/>
      <c r="AO157" s="3143"/>
      <c r="AP157" s="3143"/>
      <c r="AQ157" s="3143"/>
      <c r="AR157" s="3143"/>
      <c r="AS157" s="3143"/>
      <c r="AT157" s="3143"/>
      <c r="AU157" s="3143"/>
      <c r="AV157" s="3143"/>
      <c r="AW157" s="3143"/>
      <c r="AX157" s="3143"/>
      <c r="AY157" s="3143"/>
      <c r="AZ157" s="3143"/>
      <c r="BA157" s="3143"/>
      <c r="BB157" s="3143"/>
      <c r="BC157" s="3143"/>
      <c r="BD157" s="3143"/>
      <c r="BE157" s="3143"/>
      <c r="BF157" s="3143"/>
      <c r="BG157" s="3143"/>
      <c r="BH157" s="3143"/>
      <c r="BI157" s="3143"/>
      <c r="BJ157" s="3143"/>
      <c r="BK157" s="3143"/>
      <c r="BL157" s="3143"/>
      <c r="BM157" s="3143"/>
      <c r="BN157" s="3189"/>
      <c r="BO157" s="3189"/>
      <c r="BP157" s="3189"/>
      <c r="BQ157" s="3189"/>
      <c r="BR157" s="3189"/>
      <c r="BS157" s="3189"/>
      <c r="BT157" s="3189"/>
      <c r="BU157" s="3189"/>
      <c r="BV157" s="3189"/>
      <c r="BW157" s="3189"/>
      <c r="BX157" s="3189"/>
      <c r="BY157" s="3189"/>
      <c r="BZ157" s="3189"/>
      <c r="CA157" s="3143"/>
    </row>
    <row r="158" spans="1:79" ht="16.5" customHeight="1">
      <c r="A158" s="3143"/>
      <c r="B158" s="3143"/>
      <c r="C158" s="3143"/>
      <c r="D158" s="3143"/>
      <c r="E158" s="3143"/>
      <c r="F158" s="3143"/>
      <c r="G158" s="3143"/>
      <c r="H158" s="3143"/>
      <c r="I158" s="3143"/>
      <c r="J158" s="3143"/>
      <c r="K158" s="3098"/>
      <c r="L158" s="3098"/>
      <c r="M158" s="3098"/>
      <c r="N158" s="3098"/>
      <c r="O158" s="3098"/>
      <c r="P158" s="3098"/>
      <c r="Q158" s="3098"/>
      <c r="R158" s="3098"/>
      <c r="S158" s="3098"/>
      <c r="T158" s="3098"/>
      <c r="U158" s="3098"/>
      <c r="V158" s="3098"/>
      <c r="W158" s="3098"/>
      <c r="X158" s="3098"/>
      <c r="Y158" s="3098"/>
      <c r="Z158" s="3098"/>
      <c r="AA158" s="3098"/>
      <c r="AB158" s="3098"/>
      <c r="AC158" s="3098"/>
      <c r="AD158" s="3098"/>
      <c r="AE158" s="3098"/>
      <c r="AF158" s="3098"/>
      <c r="AG158" s="3098"/>
      <c r="AH158" s="3098"/>
      <c r="AI158" s="3098"/>
      <c r="AJ158" s="3098"/>
      <c r="AK158" s="3098"/>
      <c r="AL158" s="3143"/>
      <c r="AM158" s="3143"/>
      <c r="AN158" s="3143"/>
      <c r="AO158" s="3143"/>
      <c r="AP158" s="3143"/>
      <c r="AQ158" s="3143"/>
      <c r="AR158" s="3143"/>
      <c r="AS158" s="3143"/>
      <c r="AT158" s="3143"/>
      <c r="AU158" s="3143"/>
      <c r="AV158" s="3143"/>
      <c r="AW158" s="3143"/>
      <c r="AX158" s="3143"/>
      <c r="AY158" s="3143"/>
      <c r="AZ158" s="3143"/>
      <c r="BA158" s="3143"/>
      <c r="BB158" s="3143"/>
      <c r="BC158" s="3143"/>
      <c r="BD158" s="3143"/>
      <c r="BE158" s="3143"/>
      <c r="BF158" s="3143"/>
      <c r="BG158" s="3143"/>
      <c r="BH158" s="3143"/>
      <c r="BI158" s="3143"/>
      <c r="BJ158" s="3143"/>
      <c r="BK158" s="3143"/>
      <c r="BL158" s="3143"/>
      <c r="BM158" s="3143"/>
      <c r="BN158" s="3189"/>
      <c r="BO158" s="3189"/>
      <c r="BP158" s="3189"/>
      <c r="BQ158" s="3189"/>
      <c r="BR158" s="3189"/>
      <c r="BS158" s="3189"/>
      <c r="BT158" s="3189"/>
      <c r="BU158" s="3189"/>
      <c r="BV158" s="3189"/>
      <c r="BW158" s="3189"/>
      <c r="BX158" s="3189"/>
      <c r="BY158" s="3189"/>
      <c r="BZ158" s="3189"/>
      <c r="CA158" s="3143"/>
    </row>
    <row r="159" spans="1:79" ht="16.5" customHeight="1">
      <c r="A159" s="3143"/>
      <c r="B159" s="3143"/>
      <c r="C159" s="3143"/>
      <c r="D159" s="3143"/>
      <c r="E159" s="3143"/>
      <c r="F159" s="3143"/>
      <c r="G159" s="3143"/>
      <c r="H159" s="3143"/>
      <c r="I159" s="3143"/>
      <c r="J159" s="3143"/>
      <c r="K159" s="3098"/>
      <c r="L159" s="3098"/>
      <c r="M159" s="3098"/>
      <c r="N159" s="3098"/>
      <c r="O159" s="3098"/>
      <c r="P159" s="3098"/>
      <c r="Q159" s="3098"/>
      <c r="R159" s="3098"/>
      <c r="S159" s="3098"/>
      <c r="T159" s="3098"/>
      <c r="U159" s="3098"/>
      <c r="V159" s="3098"/>
      <c r="W159" s="3098"/>
      <c r="X159" s="3098"/>
      <c r="Y159" s="3098"/>
      <c r="Z159" s="3098"/>
      <c r="AA159" s="3098"/>
      <c r="AB159" s="3098"/>
      <c r="AC159" s="3098"/>
      <c r="AD159" s="3098"/>
      <c r="AE159" s="3098"/>
      <c r="AF159" s="3098"/>
      <c r="AG159" s="3098"/>
      <c r="AH159" s="3098"/>
      <c r="AI159" s="3098"/>
      <c r="AJ159" s="3098"/>
      <c r="AK159" s="3098"/>
      <c r="AL159" s="3143"/>
      <c r="AM159" s="3143"/>
      <c r="AN159" s="3143"/>
      <c r="AO159" s="3143"/>
      <c r="AP159" s="3143"/>
      <c r="AQ159" s="3143"/>
      <c r="AR159" s="3143"/>
      <c r="AS159" s="3143"/>
      <c r="AT159" s="3143"/>
      <c r="AU159" s="3143"/>
      <c r="AV159" s="3143"/>
      <c r="AW159" s="3143"/>
      <c r="AX159" s="3143"/>
      <c r="AY159" s="3143"/>
      <c r="AZ159" s="3143"/>
      <c r="BA159" s="3143"/>
      <c r="BB159" s="3143"/>
      <c r="BC159" s="3143"/>
      <c r="BD159" s="3143"/>
      <c r="BE159" s="3143"/>
      <c r="BF159" s="3143"/>
      <c r="BG159" s="3143"/>
      <c r="BH159" s="3143"/>
      <c r="BI159" s="3143"/>
      <c r="BJ159" s="3143"/>
      <c r="BK159" s="3143"/>
      <c r="BL159" s="3143"/>
      <c r="BM159" s="3143"/>
      <c r="BN159" s="3189"/>
      <c r="BO159" s="3189"/>
      <c r="BP159" s="3189"/>
      <c r="BQ159" s="3189"/>
      <c r="BR159" s="3189"/>
      <c r="BS159" s="3189"/>
      <c r="BT159" s="3189"/>
      <c r="BU159" s="3189"/>
      <c r="BV159" s="3189"/>
      <c r="BW159" s="3189"/>
      <c r="BX159" s="3189"/>
      <c r="BY159" s="3189"/>
      <c r="BZ159" s="3189"/>
      <c r="CA159" s="3143"/>
    </row>
    <row r="160" spans="1:79" ht="16.5" customHeight="1">
      <c r="A160" s="3143"/>
      <c r="B160" s="3143"/>
      <c r="C160" s="3143"/>
      <c r="D160" s="3143"/>
      <c r="E160" s="3143"/>
      <c r="F160" s="3143"/>
      <c r="G160" s="3143"/>
      <c r="H160" s="3143"/>
      <c r="I160" s="3143"/>
      <c r="J160" s="3143"/>
      <c r="K160" s="3098"/>
      <c r="L160" s="3098"/>
      <c r="M160" s="3098"/>
      <c r="N160" s="3098"/>
      <c r="O160" s="3098"/>
      <c r="P160" s="3098"/>
      <c r="Q160" s="3098"/>
      <c r="R160" s="3098"/>
      <c r="S160" s="3098"/>
      <c r="T160" s="3098"/>
      <c r="U160" s="3098"/>
      <c r="V160" s="3098"/>
      <c r="W160" s="3098"/>
      <c r="X160" s="3098"/>
      <c r="Y160" s="3098"/>
      <c r="Z160" s="3098"/>
      <c r="AA160" s="3098"/>
      <c r="AB160" s="3098"/>
      <c r="AC160" s="3098"/>
      <c r="AD160" s="3098"/>
      <c r="AE160" s="3098"/>
      <c r="AF160" s="3098"/>
      <c r="AG160" s="3098"/>
      <c r="AH160" s="3098"/>
      <c r="AI160" s="3098"/>
      <c r="AJ160" s="3098"/>
      <c r="AK160" s="3098"/>
      <c r="AL160" s="3143"/>
      <c r="AM160" s="3143"/>
      <c r="AN160" s="3143"/>
      <c r="AO160" s="3143"/>
      <c r="AP160" s="3143"/>
      <c r="AQ160" s="3143"/>
      <c r="AR160" s="3143"/>
      <c r="AS160" s="3143"/>
      <c r="AT160" s="3143"/>
      <c r="AU160" s="3143"/>
      <c r="AV160" s="3143"/>
      <c r="AW160" s="3143"/>
      <c r="AX160" s="3143"/>
      <c r="AY160" s="3143"/>
      <c r="AZ160" s="3143"/>
      <c r="BA160" s="3143"/>
      <c r="BB160" s="3143"/>
      <c r="BC160" s="3143"/>
      <c r="BD160" s="3143"/>
      <c r="BE160" s="3143"/>
      <c r="BF160" s="3143"/>
      <c r="BG160" s="3143"/>
      <c r="BH160" s="3143"/>
      <c r="BI160" s="3143"/>
      <c r="BJ160" s="3143"/>
      <c r="BK160" s="3143"/>
      <c r="BL160" s="3143"/>
      <c r="BM160" s="3143"/>
      <c r="BN160" s="3189"/>
      <c r="BO160" s="3189"/>
      <c r="BP160" s="3189"/>
      <c r="BQ160" s="3189"/>
      <c r="BR160" s="3189"/>
      <c r="BS160" s="3189"/>
      <c r="BT160" s="3189"/>
      <c r="BU160" s="3189"/>
      <c r="BV160" s="3189"/>
      <c r="BW160" s="3189"/>
      <c r="BX160" s="3189"/>
      <c r="BY160" s="3189"/>
      <c r="BZ160" s="3189"/>
      <c r="CA160" s="3143"/>
    </row>
    <row r="161" spans="1:79" ht="16.5" customHeight="1">
      <c r="A161" s="3143"/>
      <c r="B161" s="3143"/>
      <c r="C161" s="3143"/>
      <c r="D161" s="3143"/>
      <c r="E161" s="3143"/>
      <c r="F161" s="3143"/>
      <c r="G161" s="3143"/>
      <c r="H161" s="3143"/>
      <c r="I161" s="3143"/>
      <c r="J161" s="3143"/>
      <c r="K161" s="3098"/>
      <c r="L161" s="3098"/>
      <c r="M161" s="3098"/>
      <c r="N161" s="3098"/>
      <c r="O161" s="3098"/>
      <c r="P161" s="3098"/>
      <c r="Q161" s="3098"/>
      <c r="R161" s="3098"/>
      <c r="S161" s="3098"/>
      <c r="T161" s="3098"/>
      <c r="U161" s="3098"/>
      <c r="V161" s="3098"/>
      <c r="W161" s="3098"/>
      <c r="X161" s="3098"/>
      <c r="Y161" s="3098"/>
      <c r="Z161" s="3098"/>
      <c r="AA161" s="3098"/>
      <c r="AB161" s="3098"/>
      <c r="AC161" s="3098"/>
      <c r="AD161" s="3098"/>
      <c r="AE161" s="3098"/>
      <c r="AF161" s="3098"/>
      <c r="AG161" s="3098"/>
      <c r="AH161" s="3098"/>
      <c r="AI161" s="3098"/>
      <c r="AJ161" s="3098"/>
      <c r="AK161" s="3098"/>
      <c r="AL161" s="3143"/>
      <c r="AM161" s="3143"/>
      <c r="AN161" s="3143"/>
      <c r="AO161" s="3143"/>
      <c r="AP161" s="3143"/>
      <c r="AQ161" s="3143"/>
      <c r="AR161" s="3143"/>
      <c r="AS161" s="3143"/>
      <c r="AT161" s="3143"/>
      <c r="AU161" s="3143"/>
      <c r="AV161" s="3143"/>
      <c r="AW161" s="3143"/>
      <c r="AX161" s="3143"/>
      <c r="AY161" s="3143"/>
      <c r="AZ161" s="3143"/>
      <c r="BA161" s="3143"/>
      <c r="BB161" s="3143"/>
      <c r="BC161" s="3143"/>
      <c r="BD161" s="3143"/>
      <c r="BE161" s="3143"/>
      <c r="BF161" s="3143"/>
      <c r="BG161" s="3143"/>
      <c r="BH161" s="3143"/>
      <c r="BI161" s="3143"/>
      <c r="BJ161" s="3143"/>
      <c r="BK161" s="3143"/>
      <c r="BL161" s="3143"/>
      <c r="BM161" s="3143"/>
      <c r="BN161" s="3189"/>
      <c r="BO161" s="3189"/>
      <c r="BP161" s="3189"/>
      <c r="BQ161" s="3189"/>
      <c r="BR161" s="3189"/>
      <c r="BS161" s="3189"/>
      <c r="BT161" s="3189"/>
      <c r="BU161" s="3189"/>
      <c r="BV161" s="3189"/>
      <c r="BW161" s="3189"/>
      <c r="BX161" s="3189"/>
      <c r="BY161" s="3189"/>
      <c r="BZ161" s="3189"/>
      <c r="CA161" s="3143"/>
    </row>
    <row r="162" spans="1:79" ht="16.5" customHeight="1">
      <c r="A162" s="3143"/>
      <c r="B162" s="3143"/>
      <c r="C162" s="3143"/>
      <c r="D162" s="3143"/>
      <c r="E162" s="3143"/>
      <c r="F162" s="3143"/>
      <c r="G162" s="3143"/>
      <c r="H162" s="3143"/>
      <c r="I162" s="3143"/>
      <c r="J162" s="3143"/>
      <c r="K162" s="3098"/>
      <c r="L162" s="3098"/>
      <c r="M162" s="3098"/>
      <c r="N162" s="3098"/>
      <c r="O162" s="3098"/>
      <c r="P162" s="3098"/>
      <c r="Q162" s="3098"/>
      <c r="R162" s="3098"/>
      <c r="S162" s="3098"/>
      <c r="T162" s="3098"/>
      <c r="U162" s="3098"/>
      <c r="V162" s="3098"/>
      <c r="W162" s="3098"/>
      <c r="X162" s="3098"/>
      <c r="Y162" s="3098"/>
      <c r="Z162" s="3098"/>
      <c r="AA162" s="3098"/>
      <c r="AB162" s="3098"/>
      <c r="AC162" s="3098"/>
      <c r="AD162" s="3098"/>
      <c r="AE162" s="3098"/>
      <c r="AF162" s="3098"/>
      <c r="AG162" s="3098"/>
      <c r="AH162" s="3098"/>
      <c r="AI162" s="3098"/>
      <c r="AJ162" s="3098"/>
      <c r="AK162" s="3098"/>
      <c r="AL162" s="3143"/>
      <c r="AM162" s="3143"/>
      <c r="AN162" s="3143"/>
      <c r="AO162" s="3143"/>
      <c r="AP162" s="3143"/>
      <c r="AQ162" s="3143"/>
      <c r="AR162" s="3143"/>
      <c r="AS162" s="3143"/>
      <c r="AT162" s="3143"/>
      <c r="AU162" s="3143"/>
      <c r="AV162" s="3143"/>
      <c r="AW162" s="3143"/>
      <c r="AX162" s="3143"/>
      <c r="AY162" s="3143"/>
      <c r="AZ162" s="3143"/>
      <c r="BA162" s="3143"/>
      <c r="BB162" s="3143"/>
      <c r="BC162" s="3143"/>
      <c r="BD162" s="3143"/>
      <c r="BE162" s="3143"/>
      <c r="BF162" s="3143"/>
      <c r="BG162" s="3143"/>
      <c r="BH162" s="3143"/>
      <c r="BI162" s="3143"/>
      <c r="BJ162" s="3143"/>
      <c r="BK162" s="3143"/>
      <c r="BL162" s="3143"/>
      <c r="BM162" s="3143"/>
      <c r="BN162" s="3189"/>
      <c r="BO162" s="3189"/>
      <c r="BP162" s="3189"/>
      <c r="BQ162" s="3189"/>
      <c r="BR162" s="3189"/>
      <c r="BS162" s="3189"/>
      <c r="BT162" s="3189"/>
      <c r="BU162" s="3189"/>
      <c r="BV162" s="3189"/>
      <c r="BW162" s="3189"/>
      <c r="BX162" s="3189"/>
      <c r="BY162" s="3189"/>
      <c r="BZ162" s="3189"/>
      <c r="CA162" s="3143"/>
    </row>
    <row r="163" spans="1:79" ht="16.5" customHeight="1">
      <c r="A163" s="3143"/>
      <c r="B163" s="3143"/>
      <c r="C163" s="3143"/>
      <c r="D163" s="3143"/>
      <c r="E163" s="3143"/>
      <c r="F163" s="3143"/>
      <c r="G163" s="3143"/>
      <c r="H163" s="3143"/>
      <c r="I163" s="3143"/>
      <c r="J163" s="3143"/>
      <c r="K163" s="3098"/>
      <c r="L163" s="3098"/>
      <c r="M163" s="3098"/>
      <c r="N163" s="3098"/>
      <c r="O163" s="3098"/>
      <c r="P163" s="3098"/>
      <c r="Q163" s="3098"/>
      <c r="R163" s="3098"/>
      <c r="S163" s="3098"/>
      <c r="T163" s="3098"/>
      <c r="U163" s="3098"/>
      <c r="V163" s="3098"/>
      <c r="W163" s="3098"/>
      <c r="X163" s="3098"/>
      <c r="Y163" s="3098"/>
      <c r="Z163" s="3098"/>
      <c r="AA163" s="3098"/>
      <c r="AB163" s="3098"/>
      <c r="AC163" s="3098"/>
      <c r="AD163" s="3098"/>
      <c r="AE163" s="3098"/>
      <c r="AF163" s="3098"/>
      <c r="AG163" s="3098"/>
      <c r="AH163" s="3098"/>
      <c r="AI163" s="3098"/>
      <c r="AJ163" s="3098"/>
      <c r="AK163" s="3098"/>
      <c r="AL163" s="3143"/>
      <c r="AM163" s="3143"/>
      <c r="AN163" s="3143"/>
      <c r="AO163" s="3143"/>
      <c r="AP163" s="3143"/>
      <c r="AQ163" s="3143"/>
      <c r="AR163" s="3143"/>
      <c r="AS163" s="3143"/>
      <c r="AT163" s="3143"/>
      <c r="AU163" s="3143"/>
      <c r="AV163" s="3143"/>
      <c r="AW163" s="3143"/>
      <c r="AX163" s="3143"/>
      <c r="AY163" s="3143"/>
      <c r="AZ163" s="3143"/>
      <c r="BA163" s="3143"/>
      <c r="BB163" s="3143"/>
      <c r="BC163" s="3143"/>
      <c r="BD163" s="3143"/>
      <c r="BE163" s="3143"/>
      <c r="BF163" s="3143"/>
      <c r="BG163" s="3143"/>
      <c r="BH163" s="3143"/>
      <c r="BI163" s="3143"/>
      <c r="BJ163" s="3143"/>
      <c r="BK163" s="3143"/>
      <c r="BL163" s="3143"/>
      <c r="BM163" s="3143"/>
      <c r="BN163" s="3189"/>
      <c r="BO163" s="3189"/>
      <c r="BP163" s="3189"/>
      <c r="BQ163" s="3189"/>
      <c r="BR163" s="3189"/>
      <c r="BS163" s="3189"/>
      <c r="BT163" s="3189"/>
      <c r="BU163" s="3189"/>
      <c r="BV163" s="3189"/>
      <c r="BW163" s="3189"/>
      <c r="BX163" s="3189"/>
      <c r="BY163" s="3189"/>
      <c r="BZ163" s="3189"/>
      <c r="CA163" s="3143"/>
    </row>
    <row r="164" spans="1:79" ht="16.5" customHeight="1">
      <c r="A164" s="3143"/>
      <c r="B164" s="3143"/>
      <c r="C164" s="3143"/>
      <c r="D164" s="3143"/>
      <c r="E164" s="3143"/>
      <c r="F164" s="3143"/>
      <c r="G164" s="3143"/>
      <c r="H164" s="3143"/>
      <c r="I164" s="3143"/>
      <c r="J164" s="3143"/>
      <c r="K164" s="3098"/>
      <c r="L164" s="3098"/>
      <c r="M164" s="3098"/>
      <c r="N164" s="3098"/>
      <c r="O164" s="3098"/>
      <c r="P164" s="3098"/>
      <c r="Q164" s="3098"/>
      <c r="R164" s="3098"/>
      <c r="S164" s="3098"/>
      <c r="T164" s="3098"/>
      <c r="U164" s="3098"/>
      <c r="V164" s="3098"/>
      <c r="W164" s="3098"/>
      <c r="X164" s="3098"/>
      <c r="Y164" s="3098"/>
      <c r="Z164" s="3098"/>
      <c r="AA164" s="3098"/>
      <c r="AB164" s="3098"/>
      <c r="AC164" s="3098"/>
      <c r="AD164" s="3098"/>
      <c r="AE164" s="3098"/>
      <c r="AF164" s="3098"/>
      <c r="AG164" s="3098"/>
      <c r="AH164" s="3098"/>
      <c r="AI164" s="3098"/>
      <c r="AJ164" s="3098"/>
      <c r="AK164" s="3098"/>
      <c r="AL164" s="3143"/>
      <c r="AM164" s="3143"/>
      <c r="AN164" s="3143"/>
      <c r="AO164" s="3143"/>
      <c r="AP164" s="3143"/>
      <c r="AQ164" s="3143"/>
      <c r="AR164" s="3143"/>
      <c r="AS164" s="3143"/>
      <c r="AT164" s="3143"/>
      <c r="AU164" s="3143"/>
      <c r="AV164" s="3143"/>
      <c r="AW164" s="3143"/>
      <c r="AX164" s="3143"/>
      <c r="AY164" s="3143"/>
      <c r="AZ164" s="3143"/>
      <c r="BA164" s="3143"/>
      <c r="BB164" s="3143"/>
      <c r="BC164" s="3143"/>
      <c r="BD164" s="3143"/>
      <c r="BE164" s="3143"/>
      <c r="BF164" s="3143"/>
      <c r="BG164" s="3143"/>
      <c r="BH164" s="3143"/>
      <c r="BI164" s="3143"/>
      <c r="BJ164" s="3143"/>
      <c r="BK164" s="3143"/>
      <c r="BL164" s="3143"/>
      <c r="BM164" s="3143"/>
      <c r="BN164" s="3189"/>
      <c r="BO164" s="3189"/>
      <c r="BP164" s="3189"/>
      <c r="BQ164" s="3189"/>
      <c r="BR164" s="3189"/>
      <c r="BS164" s="3189"/>
      <c r="BT164" s="3189"/>
      <c r="BU164" s="3189"/>
      <c r="BV164" s="3189"/>
      <c r="BW164" s="3189"/>
      <c r="BX164" s="3189"/>
      <c r="BY164" s="3189"/>
      <c r="BZ164" s="3189"/>
      <c r="CA164" s="3143"/>
    </row>
    <row r="165" spans="1:79" ht="16.5" customHeight="1">
      <c r="A165" s="3143"/>
      <c r="B165" s="3143"/>
      <c r="C165" s="3143"/>
      <c r="D165" s="3143"/>
      <c r="E165" s="3143"/>
      <c r="F165" s="3143"/>
      <c r="G165" s="3143"/>
      <c r="H165" s="3143"/>
      <c r="I165" s="3143"/>
      <c r="J165" s="3143"/>
      <c r="K165" s="3098"/>
      <c r="L165" s="3098"/>
      <c r="M165" s="3098"/>
      <c r="N165" s="3098"/>
      <c r="O165" s="3098"/>
      <c r="P165" s="3098"/>
      <c r="Q165" s="3098"/>
      <c r="R165" s="3098"/>
      <c r="S165" s="3098"/>
      <c r="T165" s="3098"/>
      <c r="U165" s="3098"/>
      <c r="V165" s="3098"/>
      <c r="W165" s="3098"/>
      <c r="X165" s="3098"/>
      <c r="Y165" s="3098"/>
      <c r="Z165" s="3098"/>
      <c r="AA165" s="3098"/>
      <c r="AB165" s="3098"/>
      <c r="AC165" s="3098"/>
      <c r="AD165" s="3098"/>
      <c r="AE165" s="3098"/>
      <c r="AF165" s="3098"/>
      <c r="AG165" s="3098"/>
      <c r="AH165" s="3098"/>
      <c r="AI165" s="3098"/>
      <c r="AJ165" s="3098"/>
      <c r="AK165" s="3098"/>
      <c r="AL165" s="3143"/>
      <c r="AM165" s="3143"/>
      <c r="AN165" s="3143"/>
      <c r="AO165" s="3143"/>
      <c r="AP165" s="3143"/>
      <c r="AQ165" s="3143"/>
      <c r="AR165" s="3143"/>
      <c r="AS165" s="3143"/>
      <c r="AT165" s="3143"/>
      <c r="AU165" s="3143"/>
      <c r="AV165" s="3143"/>
      <c r="AW165" s="3143"/>
      <c r="AX165" s="3143"/>
      <c r="AY165" s="3143"/>
      <c r="AZ165" s="3143"/>
      <c r="BA165" s="3143"/>
      <c r="BB165" s="3143"/>
      <c r="BC165" s="3143"/>
      <c r="BD165" s="3143"/>
      <c r="BE165" s="3143"/>
      <c r="BF165" s="3143"/>
      <c r="BG165" s="3143"/>
      <c r="BH165" s="3143"/>
      <c r="BI165" s="3143"/>
      <c r="BJ165" s="3143"/>
      <c r="BK165" s="3143"/>
      <c r="BL165" s="3143"/>
      <c r="BM165" s="3143"/>
      <c r="BN165" s="3189"/>
      <c r="BO165" s="3189"/>
      <c r="BP165" s="3189"/>
      <c r="BQ165" s="3189"/>
      <c r="BR165" s="3189"/>
      <c r="BS165" s="3189"/>
      <c r="BT165" s="3189"/>
      <c r="BU165" s="3189"/>
      <c r="BV165" s="3189"/>
      <c r="BW165" s="3189"/>
      <c r="BX165" s="3189"/>
      <c r="BY165" s="3189"/>
      <c r="BZ165" s="3189"/>
      <c r="CA165" s="3143"/>
    </row>
    <row r="166" spans="1:79" ht="16.5" customHeight="1">
      <c r="A166" s="3143"/>
      <c r="B166" s="3143"/>
      <c r="C166" s="3143"/>
      <c r="D166" s="3143"/>
      <c r="E166" s="3143"/>
      <c r="F166" s="3143"/>
      <c r="G166" s="3143"/>
      <c r="H166" s="3143"/>
      <c r="I166" s="3143"/>
      <c r="J166" s="3143"/>
      <c r="K166" s="3098"/>
      <c r="L166" s="3098"/>
      <c r="M166" s="3098"/>
      <c r="N166" s="3098"/>
      <c r="O166" s="3098"/>
      <c r="P166" s="3098"/>
      <c r="Q166" s="3098"/>
      <c r="R166" s="3098"/>
      <c r="S166" s="3098"/>
      <c r="T166" s="3098"/>
      <c r="U166" s="3098"/>
      <c r="V166" s="3098"/>
      <c r="W166" s="3098"/>
      <c r="X166" s="3098"/>
      <c r="Y166" s="3098"/>
      <c r="Z166" s="3098"/>
      <c r="AA166" s="3098"/>
      <c r="AB166" s="3098"/>
      <c r="AC166" s="3098"/>
      <c r="AD166" s="3098"/>
      <c r="AE166" s="3098"/>
      <c r="AF166" s="3098"/>
      <c r="AG166" s="3098"/>
      <c r="AH166" s="3098"/>
      <c r="AI166" s="3098"/>
      <c r="AJ166" s="3098"/>
      <c r="AK166" s="3098"/>
      <c r="AL166" s="3143"/>
      <c r="AM166" s="3143"/>
      <c r="AN166" s="3143"/>
      <c r="AO166" s="3143"/>
      <c r="AP166" s="3143"/>
      <c r="AQ166" s="3143"/>
      <c r="AR166" s="3143"/>
      <c r="AS166" s="3143"/>
      <c r="AT166" s="3143"/>
      <c r="AU166" s="3143"/>
      <c r="AV166" s="3143"/>
      <c r="AW166" s="3143"/>
      <c r="AX166" s="3143"/>
      <c r="AY166" s="3143"/>
      <c r="AZ166" s="3143"/>
      <c r="BA166" s="3143"/>
      <c r="BB166" s="3143"/>
      <c r="BC166" s="3143"/>
      <c r="BD166" s="3143"/>
      <c r="BE166" s="3143"/>
      <c r="BF166" s="3143"/>
      <c r="BG166" s="3143"/>
      <c r="BH166" s="3143"/>
      <c r="BI166" s="3143"/>
      <c r="BJ166" s="3143"/>
      <c r="BK166" s="3143"/>
      <c r="BL166" s="3143"/>
      <c r="BM166" s="3143"/>
      <c r="BN166" s="3189"/>
      <c r="BO166" s="3189"/>
      <c r="BP166" s="3189"/>
      <c r="BQ166" s="3189"/>
      <c r="BR166" s="3189"/>
      <c r="BS166" s="3189"/>
      <c r="BT166" s="3189"/>
      <c r="BU166" s="3189"/>
      <c r="BV166" s="3189"/>
      <c r="BW166" s="3189"/>
      <c r="BX166" s="3189"/>
      <c r="BY166" s="3189"/>
      <c r="BZ166" s="3189"/>
      <c r="CA166" s="3143"/>
    </row>
    <row r="167" spans="1:79" ht="16.5" customHeight="1">
      <c r="A167" s="3143"/>
      <c r="B167" s="3143"/>
      <c r="C167" s="3143"/>
      <c r="D167" s="3143"/>
      <c r="E167" s="3143"/>
      <c r="F167" s="3143"/>
      <c r="G167" s="3143"/>
      <c r="H167" s="3143"/>
      <c r="I167" s="3143"/>
      <c r="J167" s="3143"/>
      <c r="K167" s="3098"/>
      <c r="L167" s="3098"/>
      <c r="M167" s="3098"/>
      <c r="N167" s="3098"/>
      <c r="O167" s="3098"/>
      <c r="P167" s="3098"/>
      <c r="Q167" s="3098"/>
      <c r="R167" s="3098"/>
      <c r="S167" s="3098"/>
      <c r="T167" s="3098"/>
      <c r="U167" s="3098"/>
      <c r="V167" s="3098"/>
      <c r="W167" s="3098"/>
      <c r="X167" s="3098"/>
      <c r="Y167" s="3098"/>
      <c r="Z167" s="3098"/>
      <c r="AA167" s="3098"/>
      <c r="AB167" s="3098"/>
      <c r="AC167" s="3098"/>
      <c r="AD167" s="3098"/>
      <c r="AE167" s="3098"/>
      <c r="AF167" s="3098"/>
      <c r="AG167" s="3098"/>
      <c r="AH167" s="3098"/>
      <c r="AI167" s="3098"/>
      <c r="AJ167" s="3098"/>
      <c r="AK167" s="3098"/>
      <c r="AL167" s="3143"/>
      <c r="AM167" s="3143"/>
      <c r="AN167" s="3143"/>
      <c r="AO167" s="3143"/>
      <c r="AP167" s="3143"/>
      <c r="AQ167" s="3143"/>
      <c r="AR167" s="3143"/>
      <c r="AS167" s="3143"/>
      <c r="AT167" s="3143"/>
      <c r="AU167" s="3143"/>
      <c r="AV167" s="3143"/>
      <c r="AW167" s="3143"/>
      <c r="AX167" s="3143"/>
      <c r="AY167" s="3143"/>
      <c r="AZ167" s="3143"/>
      <c r="BA167" s="3143"/>
      <c r="BB167" s="3143"/>
      <c r="BC167" s="3143"/>
      <c r="BD167" s="3143"/>
      <c r="BE167" s="3143"/>
      <c r="BF167" s="3143"/>
      <c r="BG167" s="3143"/>
      <c r="BH167" s="3143"/>
      <c r="BI167" s="3143"/>
      <c r="BJ167" s="3143"/>
      <c r="BK167" s="3143"/>
      <c r="BL167" s="3143"/>
      <c r="BM167" s="3143"/>
      <c r="BN167" s="3189"/>
      <c r="BO167" s="3189"/>
      <c r="BP167" s="3189"/>
      <c r="BQ167" s="3189"/>
      <c r="BR167" s="3189"/>
      <c r="BS167" s="3189"/>
      <c r="BT167" s="3189"/>
      <c r="BU167" s="3189"/>
      <c r="BV167" s="3189"/>
      <c r="BW167" s="3189"/>
      <c r="BX167" s="3189"/>
      <c r="BY167" s="3189"/>
      <c r="BZ167" s="3189"/>
      <c r="CA167" s="3143"/>
    </row>
    <row r="168" spans="1:79" ht="16.5" customHeight="1">
      <c r="A168" s="3143"/>
      <c r="B168" s="3143"/>
      <c r="C168" s="3143"/>
      <c r="D168" s="3143"/>
      <c r="E168" s="3143"/>
      <c r="F168" s="3143"/>
      <c r="G168" s="3143"/>
      <c r="H168" s="3143"/>
      <c r="I168" s="3143"/>
      <c r="J168" s="3143"/>
      <c r="K168" s="3098"/>
      <c r="L168" s="3098"/>
      <c r="M168" s="3098"/>
      <c r="N168" s="3098"/>
      <c r="O168" s="3098"/>
      <c r="P168" s="3098"/>
      <c r="Q168" s="3098"/>
      <c r="R168" s="3098"/>
      <c r="S168" s="3098"/>
      <c r="T168" s="3098"/>
      <c r="U168" s="3098"/>
      <c r="V168" s="3098"/>
      <c r="W168" s="3098"/>
      <c r="X168" s="3098"/>
      <c r="Y168" s="3098"/>
      <c r="Z168" s="3098"/>
      <c r="AA168" s="3098"/>
      <c r="AB168" s="3098"/>
      <c r="AC168" s="3098"/>
      <c r="AD168" s="3098"/>
      <c r="AE168" s="3098"/>
      <c r="AF168" s="3098"/>
      <c r="AG168" s="3098"/>
      <c r="AH168" s="3098"/>
      <c r="AI168" s="3098"/>
      <c r="AJ168" s="3098"/>
      <c r="AK168" s="3098"/>
      <c r="AL168" s="3143"/>
      <c r="AM168" s="3143"/>
      <c r="AN168" s="3143"/>
      <c r="AO168" s="3143"/>
      <c r="AP168" s="3143"/>
      <c r="AQ168" s="3143"/>
      <c r="AR168" s="3143"/>
      <c r="AS168" s="3143"/>
      <c r="AT168" s="3143"/>
      <c r="AU168" s="3143"/>
      <c r="AV168" s="3143"/>
      <c r="AW168" s="3143"/>
      <c r="AX168" s="3143"/>
      <c r="AY168" s="3143"/>
      <c r="AZ168" s="3143"/>
      <c r="BA168" s="3143"/>
      <c r="BB168" s="3143"/>
      <c r="BC168" s="3143"/>
      <c r="BD168" s="3143"/>
      <c r="BE168" s="3143"/>
      <c r="BF168" s="3143"/>
      <c r="BG168" s="3143"/>
      <c r="BH168" s="3143"/>
      <c r="BI168" s="3143"/>
      <c r="BJ168" s="3143"/>
      <c r="BK168" s="3143"/>
      <c r="BL168" s="3143"/>
      <c r="BM168" s="3143"/>
      <c r="BN168" s="3189"/>
      <c r="BO168" s="3189"/>
      <c r="BP168" s="3189"/>
      <c r="BQ168" s="3189"/>
      <c r="BR168" s="3189"/>
      <c r="BS168" s="3189"/>
      <c r="BT168" s="3189"/>
      <c r="BU168" s="3189"/>
      <c r="BV168" s="3189"/>
      <c r="BW168" s="3189"/>
      <c r="BX168" s="3189"/>
      <c r="BY168" s="3189"/>
      <c r="BZ168" s="3189"/>
      <c r="CA168" s="3143"/>
    </row>
    <row r="169" spans="1:79" ht="16.5" customHeight="1">
      <c r="A169" s="3143"/>
      <c r="B169" s="3143"/>
      <c r="C169" s="3143"/>
      <c r="D169" s="3143"/>
      <c r="E169" s="3143"/>
      <c r="F169" s="3143"/>
      <c r="G169" s="3143"/>
      <c r="H169" s="3143"/>
      <c r="I169" s="3143"/>
      <c r="J169" s="3143"/>
      <c r="K169" s="3098"/>
      <c r="L169" s="3098"/>
      <c r="M169" s="3098"/>
      <c r="N169" s="3098"/>
      <c r="O169" s="3098"/>
      <c r="P169" s="3098"/>
      <c r="Q169" s="3098"/>
      <c r="R169" s="3098"/>
      <c r="S169" s="3098"/>
      <c r="T169" s="3098"/>
      <c r="U169" s="3098"/>
      <c r="V169" s="3098"/>
      <c r="W169" s="3098"/>
      <c r="X169" s="3098"/>
      <c r="Y169" s="3098"/>
      <c r="Z169" s="3098"/>
      <c r="AA169" s="3098"/>
      <c r="AB169" s="3098"/>
      <c r="AC169" s="3098"/>
      <c r="AD169" s="3098"/>
      <c r="AE169" s="3098"/>
      <c r="AF169" s="3098"/>
      <c r="AG169" s="3098"/>
      <c r="AH169" s="3098"/>
      <c r="AI169" s="3098"/>
      <c r="AJ169" s="3098"/>
      <c r="AK169" s="3098"/>
      <c r="AL169" s="3143"/>
      <c r="AM169" s="3143"/>
      <c r="AN169" s="3143"/>
      <c r="AO169" s="3143"/>
      <c r="AP169" s="3143"/>
      <c r="AQ169" s="3143"/>
      <c r="AR169" s="3143"/>
      <c r="AS169" s="3143"/>
      <c r="AT169" s="3143"/>
      <c r="AU169" s="3143"/>
      <c r="AV169" s="3143"/>
      <c r="AW169" s="3143"/>
      <c r="AX169" s="3143"/>
      <c r="AY169" s="3143"/>
      <c r="AZ169" s="3143"/>
      <c r="BA169" s="3143"/>
      <c r="BB169" s="3143"/>
      <c r="BC169" s="3143"/>
      <c r="BD169" s="3143"/>
      <c r="BE169" s="3143"/>
      <c r="BF169" s="3143"/>
      <c r="BG169" s="3143"/>
      <c r="BH169" s="3143"/>
      <c r="BI169" s="3143"/>
      <c r="BJ169" s="3143"/>
      <c r="BK169" s="3143"/>
      <c r="BL169" s="3143"/>
      <c r="BM169" s="3143"/>
      <c r="BN169" s="3189"/>
      <c r="BO169" s="3189"/>
      <c r="BP169" s="3189"/>
      <c r="BQ169" s="3189"/>
      <c r="BR169" s="3189"/>
      <c r="BS169" s="3189"/>
      <c r="BT169" s="3189"/>
      <c r="BU169" s="3189"/>
      <c r="BV169" s="3189"/>
      <c r="BW169" s="3189"/>
      <c r="BX169" s="3189"/>
      <c r="BY169" s="3189"/>
      <c r="BZ169" s="3189"/>
      <c r="CA169" s="3143"/>
    </row>
    <row r="170" spans="1:79" ht="16.5" customHeight="1">
      <c r="A170" s="3143"/>
      <c r="B170" s="3143"/>
      <c r="C170" s="3143"/>
      <c r="D170" s="3143"/>
      <c r="E170" s="3143"/>
      <c r="F170" s="3143"/>
      <c r="G170" s="3143"/>
      <c r="H170" s="3143"/>
      <c r="I170" s="3143"/>
      <c r="J170" s="3143"/>
      <c r="K170" s="3098"/>
      <c r="L170" s="3098"/>
      <c r="M170" s="3098"/>
      <c r="N170" s="3098"/>
      <c r="O170" s="3098"/>
      <c r="P170" s="3098"/>
      <c r="Q170" s="3098"/>
      <c r="R170" s="3098"/>
      <c r="S170" s="3098"/>
      <c r="T170" s="3098"/>
      <c r="U170" s="3098"/>
      <c r="V170" s="3098"/>
      <c r="W170" s="3098"/>
      <c r="X170" s="3098"/>
      <c r="Y170" s="3098"/>
      <c r="Z170" s="3098"/>
      <c r="AA170" s="3098"/>
      <c r="AB170" s="3098"/>
      <c r="AC170" s="3098"/>
      <c r="AD170" s="3098"/>
      <c r="AE170" s="3098"/>
      <c r="AF170" s="3098"/>
      <c r="AG170" s="3098"/>
      <c r="AH170" s="3098"/>
      <c r="AI170" s="3098"/>
      <c r="AJ170" s="3098"/>
      <c r="AK170" s="3098"/>
      <c r="AL170" s="3143"/>
      <c r="AM170" s="3143"/>
      <c r="AN170" s="3143"/>
      <c r="AO170" s="3143"/>
      <c r="AP170" s="3143"/>
      <c r="AQ170" s="3143"/>
      <c r="AR170" s="3143"/>
      <c r="AS170" s="3143"/>
      <c r="AT170" s="3143"/>
      <c r="AU170" s="3143"/>
      <c r="AV170" s="3143"/>
      <c r="AW170" s="3143"/>
      <c r="AX170" s="3143"/>
      <c r="AY170" s="3143"/>
      <c r="AZ170" s="3143"/>
      <c r="BA170" s="3143"/>
      <c r="BB170" s="3143"/>
      <c r="BC170" s="3143"/>
      <c r="BD170" s="3143"/>
      <c r="BE170" s="3143"/>
      <c r="BF170" s="3143"/>
      <c r="BG170" s="3143"/>
      <c r="BH170" s="3143"/>
      <c r="BI170" s="3143"/>
      <c r="BJ170" s="3143"/>
      <c r="BK170" s="3143"/>
      <c r="BL170" s="3143"/>
      <c r="BM170" s="3143"/>
      <c r="BN170" s="3189"/>
      <c r="BO170" s="3189"/>
      <c r="BP170" s="3189"/>
      <c r="BQ170" s="3189"/>
      <c r="BR170" s="3189"/>
      <c r="BS170" s="3189"/>
      <c r="BT170" s="3189"/>
      <c r="BU170" s="3189"/>
      <c r="BV170" s="3189"/>
      <c r="BW170" s="3189"/>
      <c r="BX170" s="3189"/>
      <c r="BY170" s="3189"/>
      <c r="BZ170" s="3189"/>
      <c r="CA170" s="3143"/>
    </row>
    <row r="171" spans="1:79" ht="16.5" customHeight="1">
      <c r="A171" s="3143"/>
      <c r="B171" s="3143"/>
      <c r="C171" s="3143"/>
      <c r="D171" s="3143"/>
      <c r="E171" s="3143"/>
      <c r="F171" s="3143"/>
      <c r="G171" s="3143"/>
      <c r="H171" s="3143"/>
      <c r="I171" s="3143"/>
      <c r="J171" s="3143"/>
      <c r="K171" s="3098"/>
      <c r="L171" s="3098"/>
      <c r="M171" s="3098"/>
      <c r="N171" s="3098"/>
      <c r="O171" s="3098"/>
      <c r="P171" s="3098"/>
      <c r="Q171" s="3098"/>
      <c r="R171" s="3098"/>
      <c r="S171" s="3098"/>
      <c r="T171" s="3098"/>
      <c r="U171" s="3098"/>
      <c r="V171" s="3098"/>
      <c r="W171" s="3098"/>
      <c r="X171" s="3098"/>
      <c r="Y171" s="3098"/>
      <c r="Z171" s="3098"/>
      <c r="AA171" s="3098"/>
      <c r="AB171" s="3098"/>
      <c r="AC171" s="3098"/>
      <c r="AD171" s="3098"/>
      <c r="AE171" s="3098"/>
      <c r="AF171" s="3098"/>
      <c r="AG171" s="3098"/>
      <c r="AH171" s="3098"/>
      <c r="AI171" s="3098"/>
      <c r="AJ171" s="3098"/>
      <c r="AK171" s="3098"/>
      <c r="AL171" s="3143"/>
      <c r="AM171" s="3143"/>
      <c r="AN171" s="3143"/>
      <c r="AO171" s="3143"/>
      <c r="AP171" s="3143"/>
      <c r="AQ171" s="3143"/>
      <c r="AR171" s="3143"/>
      <c r="AS171" s="3143"/>
      <c r="AT171" s="3143"/>
      <c r="AU171" s="3143"/>
      <c r="AV171" s="3143"/>
      <c r="AW171" s="3143"/>
      <c r="AX171" s="3143"/>
      <c r="AY171" s="3143"/>
      <c r="AZ171" s="3143"/>
      <c r="BA171" s="3143"/>
      <c r="BB171" s="3143"/>
      <c r="BC171" s="3143"/>
      <c r="BD171" s="3143"/>
      <c r="BE171" s="3143"/>
      <c r="BF171" s="3143"/>
      <c r="BG171" s="3143"/>
      <c r="BH171" s="3143"/>
      <c r="BI171" s="3143"/>
      <c r="BJ171" s="3143"/>
      <c r="BK171" s="3143"/>
      <c r="BL171" s="3143"/>
      <c r="BM171" s="3143"/>
      <c r="BN171" s="3189"/>
      <c r="BO171" s="3189"/>
      <c r="BP171" s="3189"/>
      <c r="BQ171" s="3189"/>
      <c r="BR171" s="3189"/>
      <c r="BS171" s="3189"/>
      <c r="BT171" s="3189"/>
      <c r="BU171" s="3189"/>
      <c r="BV171" s="3189"/>
      <c r="BW171" s="3189"/>
      <c r="BX171" s="3189"/>
      <c r="BY171" s="3189"/>
      <c r="BZ171" s="3189"/>
      <c r="CA171" s="3143"/>
    </row>
    <row r="172" spans="1:79" ht="16.5" customHeight="1">
      <c r="A172" s="3143"/>
      <c r="B172" s="3143"/>
      <c r="C172" s="3143"/>
      <c r="D172" s="3143"/>
      <c r="E172" s="3143"/>
      <c r="F172" s="3143"/>
      <c r="G172" s="3143"/>
      <c r="H172" s="3143"/>
      <c r="I172" s="3143"/>
      <c r="J172" s="3143"/>
      <c r="K172" s="3098"/>
      <c r="L172" s="3098"/>
      <c r="M172" s="3098"/>
      <c r="N172" s="3098"/>
      <c r="O172" s="3098"/>
      <c r="P172" s="3098"/>
      <c r="Q172" s="3098"/>
      <c r="R172" s="3098"/>
      <c r="S172" s="3098"/>
      <c r="T172" s="3098"/>
      <c r="U172" s="3098"/>
      <c r="V172" s="3098"/>
      <c r="W172" s="3098"/>
      <c r="X172" s="3098"/>
      <c r="Y172" s="3098"/>
      <c r="Z172" s="3098"/>
      <c r="AA172" s="3098"/>
      <c r="AB172" s="3098"/>
      <c r="AC172" s="3098"/>
      <c r="AD172" s="3098"/>
      <c r="AE172" s="3098"/>
      <c r="AF172" s="3098"/>
      <c r="AG172" s="3098"/>
      <c r="AH172" s="3098"/>
      <c r="AI172" s="3098"/>
      <c r="AJ172" s="3098"/>
      <c r="AK172" s="3098"/>
      <c r="AL172" s="3143"/>
      <c r="AM172" s="3143"/>
      <c r="AN172" s="3143"/>
      <c r="AO172" s="3143"/>
      <c r="AP172" s="3143"/>
      <c r="AQ172" s="3143"/>
      <c r="AR172" s="3143"/>
      <c r="AS172" s="3143"/>
      <c r="AT172" s="3143"/>
      <c r="AU172" s="3143"/>
      <c r="AV172" s="3143"/>
      <c r="AW172" s="3143"/>
      <c r="AX172" s="3143"/>
      <c r="AY172" s="3143"/>
      <c r="AZ172" s="3143"/>
      <c r="BA172" s="3143"/>
      <c r="BB172" s="3143"/>
      <c r="BC172" s="3143"/>
      <c r="BD172" s="3143"/>
      <c r="BE172" s="3143"/>
      <c r="BF172" s="3143"/>
      <c r="BG172" s="3143"/>
      <c r="BH172" s="3143"/>
      <c r="BI172" s="3143"/>
      <c r="BJ172" s="3143"/>
      <c r="BK172" s="3143"/>
      <c r="BL172" s="3143"/>
      <c r="BM172" s="3143"/>
      <c r="BN172" s="3189"/>
      <c r="BO172" s="3189"/>
      <c r="BP172" s="3189"/>
      <c r="BQ172" s="3189"/>
      <c r="BR172" s="3189"/>
      <c r="BS172" s="3189"/>
      <c r="BT172" s="3189"/>
      <c r="BU172" s="3189"/>
      <c r="BV172" s="3189"/>
      <c r="BW172" s="3189"/>
      <c r="BX172" s="3189"/>
      <c r="BY172" s="3189"/>
      <c r="BZ172" s="3189"/>
      <c r="CA172" s="3143"/>
    </row>
    <row r="173" spans="1:79" ht="16.5" customHeight="1">
      <c r="A173" s="3143"/>
      <c r="B173" s="3143"/>
      <c r="C173" s="3143"/>
      <c r="D173" s="3143"/>
      <c r="E173" s="3143"/>
      <c r="F173" s="3143"/>
      <c r="G173" s="3143"/>
      <c r="H173" s="3143"/>
      <c r="I173" s="3143"/>
      <c r="J173" s="3143"/>
      <c r="K173" s="3098"/>
      <c r="L173" s="3098"/>
      <c r="M173" s="3098"/>
      <c r="N173" s="3098"/>
      <c r="O173" s="3098"/>
      <c r="P173" s="3098"/>
      <c r="Q173" s="3098"/>
      <c r="R173" s="3098"/>
      <c r="S173" s="3098"/>
      <c r="T173" s="3098"/>
      <c r="U173" s="3098"/>
      <c r="V173" s="3098"/>
      <c r="W173" s="3098"/>
      <c r="X173" s="3098"/>
      <c r="Y173" s="3098"/>
      <c r="Z173" s="3098"/>
      <c r="AA173" s="3098"/>
      <c r="AB173" s="3098"/>
      <c r="AC173" s="3098"/>
      <c r="AD173" s="3098"/>
      <c r="AE173" s="3098"/>
      <c r="AF173" s="3098"/>
      <c r="AG173" s="3098"/>
      <c r="AH173" s="3098"/>
      <c r="AI173" s="3098"/>
      <c r="AJ173" s="3098"/>
      <c r="AK173" s="3098"/>
      <c r="AL173" s="3143"/>
      <c r="AM173" s="3143"/>
      <c r="AN173" s="3143"/>
      <c r="AO173" s="3143"/>
      <c r="AP173" s="3143"/>
      <c r="AQ173" s="3143"/>
      <c r="AR173" s="3143"/>
      <c r="AS173" s="3143"/>
      <c r="AT173" s="3143"/>
      <c r="AU173" s="3143"/>
      <c r="AV173" s="3143"/>
      <c r="AW173" s="3143"/>
      <c r="AX173" s="3143"/>
      <c r="AY173" s="3143"/>
      <c r="AZ173" s="3143"/>
      <c r="BA173" s="3143"/>
      <c r="BB173" s="3143"/>
      <c r="BC173" s="3143"/>
      <c r="BD173" s="3143"/>
      <c r="BE173" s="3143"/>
      <c r="BF173" s="3143"/>
      <c r="BG173" s="3143"/>
      <c r="BH173" s="3143"/>
      <c r="BI173" s="3143"/>
      <c r="BJ173" s="3143"/>
      <c r="BK173" s="3143"/>
      <c r="BL173" s="3143"/>
      <c r="BM173" s="3143"/>
      <c r="BN173" s="3189"/>
      <c r="BO173" s="3189"/>
      <c r="BP173" s="3189"/>
      <c r="BQ173" s="3189"/>
      <c r="BR173" s="3189"/>
      <c r="BS173" s="3189"/>
      <c r="BT173" s="3189"/>
      <c r="BU173" s="3189"/>
      <c r="BV173" s="3189"/>
      <c r="BW173" s="3189"/>
      <c r="BX173" s="3189"/>
      <c r="BY173" s="3189"/>
      <c r="BZ173" s="3189"/>
      <c r="CA173" s="3143"/>
    </row>
    <row r="174" spans="1:79" ht="16.5" customHeight="1">
      <c r="A174" s="3143"/>
      <c r="B174" s="3143"/>
      <c r="C174" s="3143"/>
      <c r="D174" s="3143"/>
      <c r="E174" s="3143"/>
      <c r="F174" s="3143"/>
      <c r="G174" s="3143"/>
      <c r="H174" s="3143"/>
      <c r="I174" s="3143"/>
      <c r="J174" s="3143"/>
      <c r="K174" s="3098"/>
      <c r="L174" s="3098"/>
      <c r="M174" s="3098"/>
      <c r="N174" s="3098"/>
      <c r="O174" s="3098"/>
      <c r="P174" s="3098"/>
      <c r="Q174" s="3098"/>
      <c r="R174" s="3098"/>
      <c r="S174" s="3098"/>
      <c r="T174" s="3098"/>
      <c r="U174" s="3098"/>
      <c r="V174" s="3098"/>
      <c r="W174" s="3098"/>
      <c r="X174" s="3098"/>
      <c r="Y174" s="3098"/>
      <c r="Z174" s="3098"/>
      <c r="AA174" s="3098"/>
      <c r="AB174" s="3098"/>
      <c r="AC174" s="3098"/>
      <c r="AD174" s="3098"/>
      <c r="AE174" s="3098"/>
      <c r="AF174" s="3098"/>
      <c r="AG174" s="3098"/>
      <c r="AH174" s="3098"/>
      <c r="AI174" s="3098"/>
      <c r="AJ174" s="3098"/>
      <c r="AK174" s="3098"/>
      <c r="AL174" s="3143"/>
      <c r="AM174" s="3143"/>
      <c r="AN174" s="3143"/>
      <c r="AO174" s="3143"/>
      <c r="AP174" s="3143"/>
      <c r="AQ174" s="3143"/>
      <c r="AR174" s="3143"/>
      <c r="AS174" s="3143"/>
      <c r="AT174" s="3143"/>
      <c r="AU174" s="3143"/>
      <c r="AV174" s="3143"/>
      <c r="AW174" s="3143"/>
      <c r="AX174" s="3143"/>
      <c r="AY174" s="3143"/>
      <c r="AZ174" s="3143"/>
      <c r="BA174" s="3143"/>
      <c r="BB174" s="3143"/>
      <c r="BC174" s="3143"/>
      <c r="BD174" s="3143"/>
      <c r="BE174" s="3143"/>
      <c r="BF174" s="3143"/>
      <c r="BG174" s="3143"/>
      <c r="BH174" s="3143"/>
      <c r="BI174" s="3143"/>
      <c r="BJ174" s="3143"/>
      <c r="BK174" s="3143"/>
      <c r="BL174" s="3143"/>
      <c r="BM174" s="3143"/>
      <c r="BN174" s="3189"/>
      <c r="BO174" s="3189"/>
      <c r="BP174" s="3189"/>
      <c r="BQ174" s="3189"/>
      <c r="BR174" s="3189"/>
      <c r="BS174" s="3189"/>
      <c r="BT174" s="3189"/>
      <c r="BU174" s="3189"/>
      <c r="BV174" s="3189"/>
      <c r="BW174" s="3189"/>
      <c r="BX174" s="3189"/>
      <c r="BY174" s="3189"/>
      <c r="BZ174" s="3189"/>
      <c r="CA174" s="3143"/>
    </row>
    <row r="175" spans="1:79" ht="16.5" customHeight="1">
      <c r="A175" s="3143"/>
      <c r="B175" s="3143"/>
      <c r="C175" s="3143"/>
      <c r="D175" s="3143"/>
      <c r="E175" s="3143"/>
      <c r="F175" s="3143"/>
      <c r="G175" s="3143"/>
      <c r="H175" s="3143"/>
      <c r="I175" s="3143"/>
      <c r="J175" s="3143"/>
      <c r="K175" s="3098"/>
      <c r="L175" s="3098"/>
      <c r="M175" s="3098"/>
      <c r="N175" s="3098"/>
      <c r="O175" s="3098"/>
      <c r="P175" s="3098"/>
      <c r="Q175" s="3098"/>
      <c r="R175" s="3098"/>
      <c r="S175" s="3098"/>
      <c r="T175" s="3098"/>
      <c r="U175" s="3098"/>
      <c r="V175" s="3098"/>
      <c r="W175" s="3098"/>
      <c r="X175" s="3098"/>
      <c r="Y175" s="3098"/>
      <c r="Z175" s="3098"/>
      <c r="AA175" s="3098"/>
      <c r="AB175" s="3098"/>
      <c r="AC175" s="3098"/>
      <c r="AD175" s="3098"/>
      <c r="AE175" s="3098"/>
      <c r="AF175" s="3098"/>
      <c r="AG175" s="3098"/>
      <c r="AH175" s="3098"/>
      <c r="AI175" s="3098"/>
      <c r="AJ175" s="3098"/>
      <c r="AK175" s="3098"/>
      <c r="AL175" s="3143"/>
      <c r="AM175" s="3143"/>
      <c r="AN175" s="3143"/>
      <c r="AO175" s="3143"/>
      <c r="AP175" s="3143"/>
      <c r="AQ175" s="3143"/>
      <c r="AR175" s="3143"/>
      <c r="AS175" s="3143"/>
      <c r="AT175" s="3143"/>
      <c r="AU175" s="3143"/>
      <c r="AV175" s="3143"/>
      <c r="AW175" s="3143"/>
      <c r="AX175" s="3143"/>
      <c r="AY175" s="3143"/>
      <c r="AZ175" s="3143"/>
      <c r="BA175" s="3143"/>
      <c r="BB175" s="3143"/>
      <c r="BC175" s="3143"/>
      <c r="BD175" s="3143"/>
      <c r="BE175" s="3143"/>
      <c r="BF175" s="3143"/>
      <c r="BG175" s="3143"/>
      <c r="BH175" s="3143"/>
      <c r="BI175" s="3143"/>
      <c r="BJ175" s="3143"/>
      <c r="BK175" s="3143"/>
      <c r="BL175" s="3143"/>
      <c r="BM175" s="3143"/>
      <c r="BN175" s="3189"/>
      <c r="BO175" s="3189"/>
      <c r="BP175" s="3189"/>
      <c r="BQ175" s="3189"/>
      <c r="BR175" s="3189"/>
      <c r="BS175" s="3189"/>
      <c r="BT175" s="3189"/>
      <c r="BU175" s="3189"/>
      <c r="BV175" s="3189"/>
      <c r="BW175" s="3189"/>
      <c r="BX175" s="3189"/>
      <c r="BY175" s="3189"/>
      <c r="BZ175" s="3189"/>
      <c r="CA175" s="3143"/>
    </row>
    <row r="176" spans="1:79" ht="16.5" customHeight="1">
      <c r="A176" s="3143"/>
      <c r="B176" s="3143"/>
      <c r="C176" s="3143"/>
      <c r="D176" s="3143"/>
      <c r="E176" s="3143"/>
      <c r="F176" s="3143"/>
      <c r="G176" s="3143"/>
      <c r="H176" s="3143"/>
      <c r="I176" s="3143"/>
      <c r="J176" s="3143"/>
      <c r="K176" s="3098"/>
      <c r="L176" s="3098"/>
      <c r="M176" s="3098"/>
      <c r="N176" s="3098"/>
      <c r="O176" s="3098"/>
      <c r="P176" s="3098"/>
      <c r="Q176" s="3098"/>
      <c r="R176" s="3098"/>
      <c r="S176" s="3098"/>
      <c r="T176" s="3098"/>
      <c r="U176" s="3098"/>
      <c r="V176" s="3098"/>
      <c r="W176" s="3098"/>
      <c r="X176" s="3098"/>
      <c r="Y176" s="3098"/>
      <c r="Z176" s="3098"/>
      <c r="AA176" s="3098"/>
      <c r="AB176" s="3098"/>
      <c r="AC176" s="3098"/>
      <c r="AD176" s="3098"/>
      <c r="AE176" s="3098"/>
      <c r="AF176" s="3098"/>
      <c r="AG176" s="3098"/>
      <c r="AH176" s="3098"/>
      <c r="AI176" s="3098"/>
      <c r="AJ176" s="3098"/>
      <c r="AK176" s="3098"/>
      <c r="AL176" s="3143"/>
      <c r="AM176" s="3143"/>
      <c r="AN176" s="3143"/>
      <c r="AO176" s="3143"/>
      <c r="AP176" s="3143"/>
      <c r="AQ176" s="3143"/>
      <c r="AR176" s="3143"/>
      <c r="AS176" s="3143"/>
      <c r="AT176" s="3143"/>
      <c r="AU176" s="3143"/>
      <c r="AV176" s="3143"/>
      <c r="AW176" s="3143"/>
      <c r="AX176" s="3143"/>
      <c r="AY176" s="3143"/>
      <c r="AZ176" s="3143"/>
      <c r="BA176" s="3143"/>
      <c r="BB176" s="3143"/>
      <c r="BC176" s="3143"/>
      <c r="BD176" s="3143"/>
      <c r="BE176" s="3143"/>
      <c r="BF176" s="3143"/>
      <c r="BG176" s="3143"/>
      <c r="BH176" s="3143"/>
      <c r="BI176" s="3143"/>
      <c r="BJ176" s="3143"/>
      <c r="BK176" s="3143"/>
      <c r="BL176" s="3143"/>
      <c r="BM176" s="3143"/>
      <c r="BN176" s="3189"/>
      <c r="BO176" s="3189"/>
      <c r="BP176" s="3189"/>
      <c r="BQ176" s="3189"/>
      <c r="BR176" s="3189"/>
      <c r="BS176" s="3189"/>
      <c r="BT176" s="3189"/>
      <c r="BU176" s="3189"/>
      <c r="BV176" s="3189"/>
      <c r="BW176" s="3189"/>
      <c r="BX176" s="3189"/>
      <c r="BY176" s="3189"/>
      <c r="BZ176" s="3189"/>
      <c r="CA176" s="3143"/>
    </row>
    <row r="177" spans="1:79" ht="16.5" customHeight="1">
      <c r="A177" s="3143"/>
      <c r="B177" s="3143"/>
      <c r="C177" s="3143"/>
      <c r="D177" s="3143"/>
      <c r="E177" s="3143"/>
      <c r="F177" s="3143"/>
      <c r="G177" s="3143"/>
      <c r="H177" s="3143"/>
      <c r="I177" s="3143"/>
      <c r="J177" s="3143"/>
      <c r="K177" s="3098"/>
      <c r="L177" s="3098"/>
      <c r="M177" s="3098"/>
      <c r="N177" s="3098"/>
      <c r="O177" s="3098"/>
      <c r="P177" s="3098"/>
      <c r="Q177" s="3098"/>
      <c r="R177" s="3098"/>
      <c r="S177" s="3098"/>
      <c r="T177" s="3098"/>
      <c r="U177" s="3098"/>
      <c r="V177" s="3098"/>
      <c r="W177" s="3098"/>
      <c r="X177" s="3098"/>
      <c r="Y177" s="3098"/>
      <c r="Z177" s="3098"/>
      <c r="AA177" s="3098"/>
      <c r="AB177" s="3098"/>
      <c r="AC177" s="3098"/>
      <c r="AD177" s="3098"/>
      <c r="AE177" s="3098"/>
      <c r="AF177" s="3098"/>
      <c r="AG177" s="3098"/>
      <c r="AH177" s="3098"/>
      <c r="AI177" s="3098"/>
      <c r="AJ177" s="3098"/>
      <c r="AK177" s="3098"/>
      <c r="AL177" s="3143"/>
      <c r="AM177" s="3143"/>
      <c r="AN177" s="3143"/>
      <c r="AO177" s="3143"/>
      <c r="AP177" s="3143"/>
      <c r="AQ177" s="3143"/>
      <c r="AR177" s="3143"/>
      <c r="AS177" s="3143"/>
      <c r="AT177" s="3143"/>
      <c r="AU177" s="3143"/>
      <c r="AV177" s="3143"/>
      <c r="AW177" s="3143"/>
      <c r="AX177" s="3143"/>
      <c r="AY177" s="3143"/>
      <c r="AZ177" s="3143"/>
      <c r="BA177" s="3143"/>
      <c r="BB177" s="3143"/>
      <c r="BC177" s="3143"/>
      <c r="BD177" s="3143"/>
      <c r="BE177" s="3143"/>
      <c r="BF177" s="3143"/>
      <c r="BG177" s="3143"/>
      <c r="BH177" s="3143"/>
      <c r="BI177" s="3143"/>
      <c r="BJ177" s="3143"/>
      <c r="BK177" s="3143"/>
      <c r="BL177" s="3143"/>
      <c r="BM177" s="3143"/>
      <c r="BN177" s="3189"/>
      <c r="BO177" s="3189"/>
      <c r="BP177" s="3189"/>
      <c r="BQ177" s="3189"/>
      <c r="BR177" s="3189"/>
      <c r="BS177" s="3189"/>
      <c r="BT177" s="3189"/>
      <c r="BU177" s="3189"/>
      <c r="BV177" s="3189"/>
      <c r="BW177" s="3189"/>
      <c r="BX177" s="3189"/>
      <c r="BY177" s="3189"/>
      <c r="BZ177" s="3189"/>
      <c r="CA177" s="3143"/>
    </row>
    <row r="178" spans="1:79" ht="16.5" customHeight="1">
      <c r="A178" s="3143"/>
      <c r="B178" s="3143"/>
      <c r="C178" s="3143"/>
      <c r="D178" s="3143"/>
      <c r="E178" s="3143"/>
      <c r="F178" s="3143"/>
      <c r="G178" s="3143"/>
      <c r="H178" s="3143"/>
      <c r="I178" s="3143"/>
      <c r="J178" s="3143"/>
      <c r="K178" s="3098"/>
      <c r="L178" s="3098"/>
      <c r="M178" s="3098"/>
      <c r="N178" s="3098"/>
      <c r="O178" s="3098"/>
      <c r="P178" s="3098"/>
      <c r="Q178" s="3098"/>
      <c r="R178" s="3098"/>
      <c r="S178" s="3098"/>
      <c r="T178" s="3098"/>
      <c r="U178" s="3098"/>
      <c r="V178" s="3098"/>
      <c r="W178" s="3098"/>
      <c r="X178" s="3098"/>
      <c r="Y178" s="3098"/>
      <c r="Z178" s="3098"/>
      <c r="AA178" s="3098"/>
      <c r="AB178" s="3098"/>
      <c r="AC178" s="3098"/>
      <c r="AD178" s="3098"/>
      <c r="AE178" s="3098"/>
      <c r="AF178" s="3098"/>
      <c r="AG178" s="3098"/>
      <c r="AH178" s="3098"/>
      <c r="AI178" s="3098"/>
      <c r="AJ178" s="3098"/>
      <c r="AK178" s="3098"/>
      <c r="AL178" s="3143"/>
      <c r="AM178" s="3143"/>
      <c r="AN178" s="3143"/>
      <c r="AO178" s="3143"/>
      <c r="AP178" s="3143"/>
      <c r="AQ178" s="3143"/>
      <c r="AR178" s="3143"/>
      <c r="AS178" s="3143"/>
      <c r="AT178" s="3143"/>
      <c r="AU178" s="3143"/>
      <c r="AV178" s="3143"/>
      <c r="AW178" s="3143"/>
      <c r="AX178" s="3143"/>
      <c r="AY178" s="3143"/>
      <c r="AZ178" s="3143"/>
      <c r="BA178" s="3143"/>
      <c r="BB178" s="3143"/>
      <c r="BC178" s="3143"/>
      <c r="BD178" s="3143"/>
      <c r="BE178" s="3143"/>
      <c r="BF178" s="3143"/>
      <c r="BG178" s="3143"/>
      <c r="BH178" s="3143"/>
      <c r="BI178" s="3143"/>
      <c r="BJ178" s="3143"/>
      <c r="BK178" s="3143"/>
      <c r="BL178" s="3143"/>
      <c r="BM178" s="3143"/>
      <c r="BN178" s="3189"/>
      <c r="BO178" s="3189"/>
      <c r="BP178" s="3189"/>
      <c r="BQ178" s="3189"/>
      <c r="BR178" s="3189"/>
      <c r="BS178" s="3189"/>
      <c r="BT178" s="3189"/>
      <c r="BU178" s="3189"/>
      <c r="BV178" s="3189"/>
      <c r="BW178" s="3189"/>
      <c r="BX178" s="3189"/>
      <c r="BY178" s="3189"/>
      <c r="BZ178" s="3189"/>
      <c r="CA178" s="3143"/>
    </row>
    <row r="179" spans="1:79" ht="16.5" customHeight="1">
      <c r="A179" s="3143"/>
      <c r="B179" s="3143"/>
      <c r="C179" s="3143"/>
      <c r="D179" s="3143"/>
      <c r="E179" s="3143"/>
      <c r="F179" s="3143"/>
      <c r="G179" s="3143"/>
      <c r="H179" s="3143"/>
      <c r="I179" s="3143"/>
      <c r="J179" s="3143"/>
      <c r="K179" s="3098"/>
      <c r="L179" s="3098"/>
      <c r="M179" s="3098"/>
      <c r="N179" s="3098"/>
      <c r="O179" s="3098"/>
      <c r="P179" s="3098"/>
      <c r="Q179" s="3098"/>
      <c r="R179" s="3098"/>
      <c r="S179" s="3098"/>
      <c r="T179" s="3098"/>
      <c r="U179" s="3098"/>
      <c r="V179" s="3098"/>
      <c r="W179" s="3098"/>
      <c r="X179" s="3098"/>
      <c r="Y179" s="3098"/>
      <c r="Z179" s="3098"/>
      <c r="AA179" s="3098"/>
      <c r="AB179" s="3098"/>
      <c r="AC179" s="3098"/>
      <c r="AD179" s="3098"/>
      <c r="AE179" s="3098"/>
      <c r="AF179" s="3098"/>
      <c r="AG179" s="3098"/>
      <c r="AH179" s="3098"/>
      <c r="AI179" s="3098"/>
      <c r="AJ179" s="3098"/>
      <c r="AK179" s="3098"/>
      <c r="AL179" s="3143"/>
      <c r="AM179" s="3143"/>
      <c r="AN179" s="3143"/>
      <c r="AO179" s="3143"/>
      <c r="AP179" s="3143"/>
      <c r="AQ179" s="3143"/>
      <c r="AR179" s="3143"/>
      <c r="AS179" s="3143"/>
      <c r="AT179" s="3143"/>
      <c r="AU179" s="3143"/>
      <c r="AV179" s="3143"/>
      <c r="AW179" s="3143"/>
      <c r="AX179" s="3143"/>
      <c r="AY179" s="3143"/>
      <c r="AZ179" s="3143"/>
      <c r="BA179" s="3143"/>
      <c r="BB179" s="3143"/>
      <c r="BC179" s="3143"/>
      <c r="BD179" s="3143"/>
      <c r="BE179" s="3143"/>
      <c r="BF179" s="3143"/>
      <c r="BG179" s="3143"/>
      <c r="BH179" s="3143"/>
      <c r="BI179" s="3143"/>
      <c r="BJ179" s="3143"/>
      <c r="BK179" s="3143"/>
      <c r="BL179" s="3143"/>
      <c r="BM179" s="3143"/>
      <c r="BN179" s="3189"/>
      <c r="BO179" s="3189"/>
      <c r="BP179" s="3189"/>
      <c r="BQ179" s="3189"/>
      <c r="BR179" s="3189"/>
      <c r="BS179" s="3189"/>
      <c r="BT179" s="3189"/>
      <c r="BU179" s="3189"/>
      <c r="BV179" s="3189"/>
      <c r="BW179" s="3189"/>
      <c r="BX179" s="3189"/>
      <c r="BY179" s="3189"/>
      <c r="BZ179" s="3189"/>
      <c r="CA179" s="3143"/>
    </row>
    <row r="180" spans="1:79" ht="16.5" customHeight="1">
      <c r="A180" s="3143"/>
      <c r="B180" s="3143"/>
      <c r="C180" s="3143"/>
      <c r="D180" s="3143"/>
      <c r="E180" s="3143"/>
      <c r="F180" s="3143"/>
      <c r="G180" s="3143"/>
      <c r="H180" s="3143"/>
      <c r="I180" s="3143"/>
      <c r="J180" s="3143"/>
      <c r="K180" s="3098"/>
      <c r="L180" s="3098"/>
      <c r="M180" s="3098"/>
      <c r="N180" s="3098"/>
      <c r="O180" s="3098"/>
      <c r="P180" s="3098"/>
      <c r="Q180" s="3098"/>
      <c r="R180" s="3098"/>
      <c r="S180" s="3098"/>
      <c r="T180" s="3098"/>
      <c r="U180" s="3098"/>
      <c r="V180" s="3098"/>
      <c r="W180" s="3098"/>
      <c r="X180" s="3098"/>
      <c r="Y180" s="3098"/>
      <c r="Z180" s="3098"/>
      <c r="AA180" s="3098"/>
      <c r="AB180" s="3098"/>
      <c r="AC180" s="3098"/>
      <c r="AD180" s="3098"/>
      <c r="AE180" s="3098"/>
      <c r="AF180" s="3098"/>
      <c r="AG180" s="3098"/>
      <c r="AH180" s="3098"/>
      <c r="AI180" s="3098"/>
      <c r="AJ180" s="3098"/>
      <c r="AK180" s="3098"/>
      <c r="AL180" s="3143"/>
      <c r="AM180" s="3143"/>
      <c r="AN180" s="3143"/>
      <c r="AO180" s="3143"/>
      <c r="AP180" s="3143"/>
      <c r="AQ180" s="3143"/>
      <c r="AR180" s="3143"/>
      <c r="AS180" s="3143"/>
      <c r="AT180" s="3143"/>
      <c r="AU180" s="3143"/>
      <c r="AV180" s="3143"/>
      <c r="AW180" s="3143"/>
      <c r="AX180" s="3143"/>
      <c r="AY180" s="3143"/>
      <c r="AZ180" s="3143"/>
      <c r="BA180" s="3143"/>
      <c r="BB180" s="3143"/>
      <c r="BC180" s="3143"/>
      <c r="BD180" s="3143"/>
      <c r="BE180" s="3143"/>
      <c r="BF180" s="3143"/>
      <c r="BG180" s="3143"/>
      <c r="BH180" s="3143"/>
      <c r="BI180" s="3143"/>
      <c r="BJ180" s="3143"/>
      <c r="BK180" s="3143"/>
      <c r="BL180" s="3143"/>
      <c r="BM180" s="3143"/>
      <c r="BN180" s="3189"/>
      <c r="BO180" s="3189"/>
      <c r="BP180" s="3189"/>
      <c r="BQ180" s="3189"/>
      <c r="BR180" s="3189"/>
      <c r="BS180" s="3189"/>
      <c r="BT180" s="3189"/>
      <c r="BU180" s="3189"/>
      <c r="BV180" s="3189"/>
      <c r="BW180" s="3189"/>
      <c r="BX180" s="3189"/>
      <c r="BY180" s="3189"/>
      <c r="BZ180" s="3189"/>
      <c r="CA180" s="3143"/>
    </row>
    <row r="181" spans="1:79" ht="16.5" customHeight="1">
      <c r="A181" s="3143"/>
      <c r="B181" s="3143"/>
      <c r="C181" s="3143"/>
      <c r="D181" s="3143"/>
      <c r="E181" s="3143"/>
      <c r="F181" s="3143"/>
      <c r="G181" s="3143"/>
      <c r="H181" s="3143"/>
      <c r="I181" s="3143"/>
      <c r="J181" s="3143"/>
      <c r="K181" s="3098"/>
      <c r="L181" s="3098"/>
      <c r="M181" s="3098"/>
      <c r="N181" s="3098"/>
      <c r="O181" s="3098"/>
      <c r="P181" s="3098"/>
      <c r="Q181" s="3098"/>
      <c r="R181" s="3098"/>
      <c r="S181" s="3098"/>
      <c r="T181" s="3098"/>
      <c r="U181" s="3098"/>
      <c r="V181" s="3098"/>
      <c r="W181" s="3098"/>
      <c r="X181" s="3098"/>
      <c r="Y181" s="3098"/>
      <c r="Z181" s="3098"/>
      <c r="AA181" s="3098"/>
      <c r="AB181" s="3098"/>
      <c r="AC181" s="3098"/>
      <c r="AD181" s="3098"/>
      <c r="AE181" s="3098"/>
      <c r="AF181" s="3098"/>
      <c r="AG181" s="3098"/>
      <c r="AH181" s="3098"/>
      <c r="AI181" s="3098"/>
      <c r="AJ181" s="3098"/>
      <c r="AK181" s="3098"/>
      <c r="AL181" s="3143"/>
      <c r="AM181" s="3143"/>
      <c r="AN181" s="3143"/>
      <c r="AO181" s="3143"/>
      <c r="AP181" s="3143"/>
      <c r="AQ181" s="3143"/>
      <c r="AR181" s="3143"/>
      <c r="AS181" s="3143"/>
      <c r="AT181" s="3143"/>
      <c r="AU181" s="3143"/>
      <c r="AV181" s="3143"/>
      <c r="AW181" s="3143"/>
      <c r="AX181" s="3143"/>
      <c r="AY181" s="3143"/>
      <c r="AZ181" s="3143"/>
      <c r="BA181" s="3143"/>
      <c r="BB181" s="3143"/>
      <c r="BC181" s="3143"/>
      <c r="BD181" s="3143"/>
      <c r="BE181" s="3143"/>
      <c r="BF181" s="3143"/>
      <c r="BG181" s="3143"/>
      <c r="BH181" s="3143"/>
      <c r="BI181" s="3143"/>
      <c r="BJ181" s="3143"/>
      <c r="BK181" s="3143"/>
      <c r="BL181" s="3143"/>
      <c r="BM181" s="3143"/>
      <c r="BN181" s="3189"/>
      <c r="BO181" s="3189"/>
      <c r="BP181" s="3189"/>
      <c r="BQ181" s="3189"/>
      <c r="BR181" s="3189"/>
      <c r="BS181" s="3189"/>
      <c r="BT181" s="3189"/>
      <c r="BU181" s="3189"/>
      <c r="BV181" s="3189"/>
      <c r="BW181" s="3189"/>
      <c r="BX181" s="3189"/>
      <c r="BY181" s="3189"/>
      <c r="BZ181" s="3189"/>
      <c r="CA181" s="3143"/>
    </row>
    <row r="182" spans="1:79" ht="16.5" customHeight="1">
      <c r="A182" s="3143"/>
      <c r="B182" s="3143"/>
      <c r="C182" s="3143"/>
      <c r="D182" s="3143"/>
      <c r="E182" s="3143"/>
      <c r="F182" s="3143"/>
      <c r="G182" s="3143"/>
      <c r="H182" s="3143"/>
      <c r="I182" s="3143"/>
      <c r="J182" s="3143"/>
      <c r="K182" s="3098"/>
      <c r="L182" s="3098"/>
      <c r="M182" s="3098"/>
      <c r="N182" s="3098"/>
      <c r="O182" s="3098"/>
      <c r="P182" s="3098"/>
      <c r="Q182" s="3098"/>
      <c r="R182" s="3098"/>
      <c r="S182" s="3098"/>
      <c r="T182" s="3098"/>
      <c r="U182" s="3098"/>
      <c r="V182" s="3098"/>
      <c r="W182" s="3098"/>
      <c r="X182" s="3098"/>
      <c r="Y182" s="3098"/>
      <c r="Z182" s="3098"/>
      <c r="AA182" s="3098"/>
      <c r="AB182" s="3098"/>
      <c r="AC182" s="3098"/>
      <c r="AD182" s="3098"/>
      <c r="AE182" s="3098"/>
      <c r="AF182" s="3098"/>
      <c r="AG182" s="3098"/>
      <c r="AH182" s="3098"/>
      <c r="AI182" s="3098"/>
      <c r="AJ182" s="3098"/>
      <c r="AK182" s="3098"/>
      <c r="AL182" s="3143"/>
      <c r="AM182" s="3143"/>
      <c r="AN182" s="3143"/>
      <c r="AO182" s="3143"/>
      <c r="AP182" s="3143"/>
      <c r="AQ182" s="3143"/>
      <c r="AR182" s="3143"/>
      <c r="AS182" s="3143"/>
      <c r="AT182" s="3143"/>
      <c r="AU182" s="3143"/>
      <c r="AV182" s="3143"/>
      <c r="AW182" s="3143"/>
      <c r="AX182" s="3143"/>
      <c r="AY182" s="3143"/>
      <c r="AZ182" s="3143"/>
      <c r="BA182" s="3143"/>
      <c r="BB182" s="3143"/>
      <c r="BC182" s="3143"/>
      <c r="BD182" s="3143"/>
      <c r="BE182" s="3143"/>
      <c r="BF182" s="3143"/>
      <c r="BG182" s="3143"/>
      <c r="BH182" s="3143"/>
      <c r="BI182" s="3143"/>
      <c r="BJ182" s="3143"/>
      <c r="BK182" s="3143"/>
      <c r="BL182" s="3143"/>
      <c r="BM182" s="3143"/>
      <c r="BN182" s="3189"/>
      <c r="BO182" s="3189"/>
      <c r="BP182" s="3189"/>
      <c r="BQ182" s="3189"/>
      <c r="BR182" s="3189"/>
      <c r="BS182" s="3189"/>
      <c r="BT182" s="3189"/>
      <c r="BU182" s="3189"/>
      <c r="BV182" s="3189"/>
      <c r="BW182" s="3189"/>
      <c r="BX182" s="3189"/>
      <c r="BY182" s="3189"/>
      <c r="BZ182" s="3189"/>
      <c r="CA182" s="3143"/>
    </row>
    <row r="183" spans="1:79" ht="16.5" customHeight="1">
      <c r="A183" s="3143"/>
      <c r="B183" s="3143"/>
      <c r="C183" s="3143"/>
      <c r="D183" s="3143"/>
      <c r="E183" s="3143"/>
      <c r="F183" s="3143"/>
      <c r="G183" s="3143"/>
      <c r="H183" s="3143"/>
      <c r="I183" s="3143"/>
      <c r="J183" s="3143"/>
      <c r="K183" s="3098"/>
      <c r="L183" s="3098"/>
      <c r="M183" s="3098"/>
      <c r="N183" s="3098"/>
      <c r="O183" s="3098"/>
      <c r="P183" s="3098"/>
      <c r="Q183" s="3098"/>
      <c r="R183" s="3098"/>
      <c r="S183" s="3098"/>
      <c r="T183" s="3098"/>
      <c r="U183" s="3098"/>
      <c r="V183" s="3098"/>
      <c r="W183" s="3098"/>
      <c r="X183" s="3098"/>
      <c r="Y183" s="3098"/>
      <c r="Z183" s="3098"/>
      <c r="AA183" s="3098"/>
      <c r="AB183" s="3098"/>
      <c r="AC183" s="3098"/>
      <c r="AD183" s="3098"/>
      <c r="AE183" s="3098"/>
      <c r="AF183" s="3098"/>
      <c r="AG183" s="3098"/>
      <c r="AH183" s="3098"/>
      <c r="AI183" s="3098"/>
      <c r="AJ183" s="3098"/>
      <c r="AK183" s="3098"/>
      <c r="AL183" s="3143"/>
      <c r="AM183" s="3143"/>
      <c r="AN183" s="3143"/>
      <c r="AO183" s="3143"/>
      <c r="AP183" s="3143"/>
      <c r="AQ183" s="3143"/>
      <c r="AR183" s="3143"/>
      <c r="AS183" s="3143"/>
      <c r="AT183" s="3143"/>
      <c r="AU183" s="3143"/>
      <c r="AV183" s="3143"/>
      <c r="AW183" s="3143"/>
      <c r="AX183" s="3143"/>
      <c r="AY183" s="3143"/>
      <c r="AZ183" s="3143"/>
      <c r="BA183" s="3143"/>
      <c r="BB183" s="3143"/>
      <c r="BC183" s="3143"/>
      <c r="BD183" s="3143"/>
      <c r="BE183" s="3143"/>
      <c r="BF183" s="3143"/>
      <c r="BG183" s="3143"/>
      <c r="BH183" s="3143"/>
      <c r="BI183" s="3143"/>
      <c r="BJ183" s="3143"/>
      <c r="BK183" s="3143"/>
      <c r="BL183" s="3143"/>
      <c r="BM183" s="3143"/>
      <c r="BN183" s="3189"/>
      <c r="BO183" s="3189"/>
      <c r="BP183" s="3189"/>
      <c r="BQ183" s="3189"/>
      <c r="BR183" s="3189"/>
      <c r="BS183" s="3189"/>
      <c r="BT183" s="3189"/>
      <c r="BU183" s="3189"/>
      <c r="BV183" s="3189"/>
      <c r="BW183" s="3189"/>
      <c r="BX183" s="3189"/>
      <c r="BY183" s="3189"/>
      <c r="BZ183" s="3189"/>
      <c r="CA183" s="3143"/>
    </row>
    <row r="184" spans="1:79" ht="16.5" customHeight="1">
      <c r="A184" s="3143"/>
      <c r="B184" s="3143"/>
      <c r="C184" s="3143"/>
      <c r="D184" s="3143"/>
      <c r="E184" s="3143"/>
      <c r="F184" s="3143"/>
      <c r="G184" s="3143"/>
      <c r="H184" s="3143"/>
      <c r="I184" s="3143"/>
      <c r="J184" s="3143"/>
      <c r="K184" s="3098"/>
      <c r="L184" s="3098"/>
      <c r="M184" s="3098"/>
      <c r="N184" s="3098"/>
      <c r="O184" s="3098"/>
      <c r="P184" s="3098"/>
      <c r="Q184" s="3098"/>
      <c r="R184" s="3098"/>
      <c r="S184" s="3098"/>
      <c r="T184" s="3098"/>
      <c r="U184" s="3098"/>
      <c r="V184" s="3098"/>
      <c r="W184" s="3098"/>
      <c r="X184" s="3098"/>
      <c r="Y184" s="3098"/>
      <c r="Z184" s="3098"/>
      <c r="AA184" s="3098"/>
      <c r="AB184" s="3098"/>
      <c r="AC184" s="3098"/>
      <c r="AD184" s="3098"/>
      <c r="AE184" s="3098"/>
      <c r="AF184" s="3098"/>
      <c r="AG184" s="3098"/>
      <c r="AH184" s="3098"/>
      <c r="AI184" s="3098"/>
      <c r="AJ184" s="3098"/>
      <c r="AK184" s="3098"/>
      <c r="AL184" s="3143"/>
      <c r="AM184" s="3143"/>
      <c r="AN184" s="3143"/>
      <c r="AO184" s="3143"/>
      <c r="AP184" s="3143"/>
      <c r="AQ184" s="3143"/>
      <c r="AR184" s="3143"/>
      <c r="AS184" s="3143"/>
      <c r="AT184" s="3143"/>
      <c r="AU184" s="3143"/>
      <c r="AV184" s="3143"/>
      <c r="AW184" s="3143"/>
      <c r="AX184" s="3143"/>
      <c r="AY184" s="3143"/>
      <c r="AZ184" s="3143"/>
      <c r="BA184" s="3143"/>
      <c r="BB184" s="3143"/>
      <c r="BC184" s="3143"/>
      <c r="BD184" s="3143"/>
      <c r="BE184" s="3143"/>
      <c r="BF184" s="3143"/>
      <c r="BG184" s="3143"/>
      <c r="BH184" s="3143"/>
      <c r="BI184" s="3143"/>
      <c r="BJ184" s="3143"/>
      <c r="BK184" s="3143"/>
      <c r="BL184" s="3143"/>
      <c r="BM184" s="3143"/>
      <c r="BN184" s="3189"/>
      <c r="BO184" s="3189"/>
      <c r="BP184" s="3189"/>
      <c r="BQ184" s="3189"/>
      <c r="BR184" s="3189"/>
      <c r="BS184" s="3189"/>
      <c r="BT184" s="3189"/>
      <c r="BU184" s="3189"/>
      <c r="BV184" s="3189"/>
      <c r="BW184" s="3189"/>
      <c r="BX184" s="3189"/>
      <c r="BY184" s="3189"/>
      <c r="BZ184" s="3189"/>
      <c r="CA184" s="3143"/>
    </row>
    <row r="185" spans="1:79" ht="16.5" customHeight="1">
      <c r="A185" s="3143"/>
      <c r="B185" s="3143"/>
      <c r="C185" s="3143"/>
      <c r="D185" s="3143"/>
      <c r="E185" s="3143"/>
      <c r="F185" s="3143"/>
      <c r="G185" s="3143"/>
      <c r="H185" s="3143"/>
      <c r="I185" s="3143"/>
      <c r="J185" s="3143"/>
      <c r="K185" s="3098"/>
      <c r="L185" s="3098"/>
      <c r="M185" s="3098"/>
      <c r="N185" s="3098"/>
      <c r="O185" s="3098"/>
      <c r="P185" s="3098"/>
      <c r="Q185" s="3098"/>
      <c r="R185" s="3098"/>
      <c r="S185" s="3098"/>
      <c r="T185" s="3098"/>
      <c r="U185" s="3098"/>
      <c r="V185" s="3098"/>
      <c r="W185" s="3098"/>
      <c r="X185" s="3098"/>
      <c r="Y185" s="3098"/>
      <c r="Z185" s="3098"/>
      <c r="AA185" s="3098"/>
      <c r="AB185" s="3098"/>
      <c r="AC185" s="3098"/>
      <c r="AD185" s="3098"/>
      <c r="AE185" s="3098"/>
      <c r="AF185" s="3098"/>
      <c r="AG185" s="3098"/>
      <c r="AH185" s="3098"/>
      <c r="AI185" s="3098"/>
      <c r="AJ185" s="3098"/>
      <c r="AK185" s="3098"/>
      <c r="AL185" s="3143"/>
      <c r="AM185" s="3143"/>
      <c r="AN185" s="3143"/>
      <c r="AO185" s="3143"/>
      <c r="AP185" s="3143"/>
      <c r="AQ185" s="3143"/>
      <c r="AR185" s="3143"/>
      <c r="AS185" s="3143"/>
      <c r="AT185" s="3143"/>
      <c r="AU185" s="3143"/>
      <c r="AV185" s="3143"/>
      <c r="AW185" s="3143"/>
      <c r="AX185" s="3143"/>
      <c r="AY185" s="3143"/>
      <c r="AZ185" s="3143"/>
      <c r="BA185" s="3143"/>
      <c r="BB185" s="3143"/>
      <c r="BC185" s="3143"/>
      <c r="BD185" s="3143"/>
      <c r="BE185" s="3143"/>
      <c r="BF185" s="3143"/>
      <c r="BG185" s="3143"/>
      <c r="BH185" s="3143"/>
      <c r="BI185" s="3143"/>
      <c r="BJ185" s="3143"/>
      <c r="BK185" s="3143"/>
      <c r="BL185" s="3143"/>
      <c r="BM185" s="3143"/>
      <c r="BN185" s="3189"/>
      <c r="BO185" s="3189"/>
      <c r="BP185" s="3189"/>
      <c r="BQ185" s="3189"/>
      <c r="BR185" s="3189"/>
      <c r="BS185" s="3189"/>
      <c r="BT185" s="3189"/>
      <c r="BU185" s="3189"/>
      <c r="BV185" s="3189"/>
      <c r="BW185" s="3189"/>
      <c r="BX185" s="3189"/>
      <c r="BY185" s="3189"/>
      <c r="BZ185" s="3189"/>
      <c r="CA185" s="3143"/>
    </row>
    <row r="186" spans="1:79" ht="16.5" customHeight="1">
      <c r="A186" s="3143"/>
      <c r="B186" s="3143"/>
      <c r="C186" s="3143"/>
      <c r="D186" s="3143"/>
      <c r="E186" s="3143"/>
      <c r="F186" s="3143"/>
      <c r="G186" s="3143"/>
      <c r="H186" s="3143"/>
      <c r="I186" s="3143"/>
      <c r="J186" s="3143"/>
      <c r="K186" s="3098"/>
      <c r="L186" s="3098"/>
      <c r="M186" s="3098"/>
      <c r="N186" s="3098"/>
      <c r="O186" s="3098"/>
      <c r="P186" s="3098"/>
      <c r="Q186" s="3098"/>
      <c r="R186" s="3098"/>
      <c r="S186" s="3098"/>
      <c r="T186" s="3098"/>
      <c r="U186" s="3098"/>
      <c r="V186" s="3098"/>
      <c r="W186" s="3098"/>
      <c r="X186" s="3098"/>
      <c r="Y186" s="3098"/>
      <c r="Z186" s="3098"/>
      <c r="AA186" s="3098"/>
      <c r="AB186" s="3098"/>
      <c r="AC186" s="3098"/>
      <c r="AD186" s="3098"/>
      <c r="AE186" s="3098"/>
      <c r="AF186" s="3098"/>
      <c r="AG186" s="3098"/>
      <c r="AH186" s="3098"/>
      <c r="AI186" s="3098"/>
      <c r="AJ186" s="3098"/>
      <c r="AK186" s="3098"/>
      <c r="AL186" s="3143"/>
      <c r="AM186" s="3143"/>
      <c r="AN186" s="3143"/>
      <c r="AO186" s="3143"/>
      <c r="AP186" s="3143"/>
      <c r="AQ186" s="3143"/>
      <c r="AR186" s="3143"/>
      <c r="AS186" s="3143"/>
      <c r="AT186" s="3143"/>
      <c r="AU186" s="3143"/>
      <c r="AV186" s="3143"/>
      <c r="AW186" s="3143"/>
      <c r="AX186" s="3143"/>
      <c r="AY186" s="3143"/>
      <c r="AZ186" s="3143"/>
      <c r="BA186" s="3143"/>
      <c r="BB186" s="3143"/>
      <c r="BC186" s="3143"/>
      <c r="BD186" s="3143"/>
      <c r="BE186" s="3143"/>
      <c r="BF186" s="3143"/>
      <c r="BG186" s="3143"/>
      <c r="BH186" s="3143"/>
      <c r="BI186" s="3143"/>
      <c r="BJ186" s="3143"/>
      <c r="BK186" s="3143"/>
      <c r="BL186" s="3143"/>
      <c r="BM186" s="3143"/>
      <c r="BN186" s="3189"/>
      <c r="BO186" s="3189"/>
      <c r="BP186" s="3189"/>
      <c r="BQ186" s="3189"/>
      <c r="BR186" s="3189"/>
      <c r="BS186" s="3189"/>
      <c r="BT186" s="3189"/>
      <c r="BU186" s="3189"/>
      <c r="BV186" s="3189"/>
      <c r="BW186" s="3189"/>
      <c r="BX186" s="3189"/>
      <c r="BY186" s="3189"/>
      <c r="BZ186" s="3189"/>
      <c r="CA186" s="3143"/>
    </row>
    <row r="187" spans="1:79" ht="16.5" customHeight="1">
      <c r="A187" s="3143"/>
      <c r="B187" s="3143"/>
      <c r="C187" s="3143"/>
      <c r="D187" s="3143"/>
      <c r="E187" s="3143"/>
      <c r="F187" s="3143"/>
      <c r="G187" s="3143"/>
      <c r="H187" s="3143"/>
      <c r="I187" s="3143"/>
      <c r="J187" s="3143"/>
      <c r="K187" s="3098"/>
      <c r="L187" s="3098"/>
      <c r="M187" s="3098"/>
      <c r="N187" s="3098"/>
      <c r="O187" s="3098"/>
      <c r="P187" s="3098"/>
      <c r="Q187" s="3098"/>
      <c r="R187" s="3098"/>
      <c r="S187" s="3098"/>
      <c r="T187" s="3098"/>
      <c r="U187" s="3098"/>
      <c r="V187" s="3098"/>
      <c r="W187" s="3098"/>
      <c r="X187" s="3098"/>
      <c r="Y187" s="3098"/>
      <c r="Z187" s="3098"/>
      <c r="AA187" s="3098"/>
      <c r="AB187" s="3098"/>
      <c r="AC187" s="3098"/>
      <c r="AD187" s="3098"/>
      <c r="AE187" s="3098"/>
      <c r="AF187" s="3098"/>
      <c r="AG187" s="3098"/>
      <c r="AH187" s="3098"/>
      <c r="AI187" s="3098"/>
      <c r="AJ187" s="3098"/>
      <c r="AK187" s="3098"/>
      <c r="AL187" s="3143"/>
      <c r="AM187" s="3143"/>
      <c r="AN187" s="3143"/>
      <c r="AO187" s="3143"/>
      <c r="AP187" s="3143"/>
      <c r="AQ187" s="3143"/>
      <c r="AR187" s="3143"/>
      <c r="AS187" s="3143"/>
      <c r="AT187" s="3143"/>
      <c r="AU187" s="3143"/>
      <c r="AV187" s="3143"/>
      <c r="AW187" s="3143"/>
      <c r="AX187" s="3143"/>
      <c r="AY187" s="3143"/>
      <c r="AZ187" s="3143"/>
      <c r="BA187" s="3143"/>
      <c r="BB187" s="3143"/>
      <c r="BC187" s="3143"/>
      <c r="BD187" s="3143"/>
      <c r="BE187" s="3143"/>
      <c r="BF187" s="3143"/>
      <c r="BG187" s="3143"/>
      <c r="BH187" s="3143"/>
      <c r="BI187" s="3143"/>
      <c r="BJ187" s="3143"/>
      <c r="BK187" s="3143"/>
      <c r="BL187" s="3143"/>
      <c r="BM187" s="3143"/>
      <c r="BN187" s="3189"/>
      <c r="BO187" s="3189"/>
      <c r="BP187" s="3189"/>
      <c r="BQ187" s="3189"/>
      <c r="BR187" s="3189"/>
      <c r="BS187" s="3189"/>
      <c r="BT187" s="3189"/>
      <c r="BU187" s="3189"/>
      <c r="BV187" s="3189"/>
      <c r="BW187" s="3189"/>
      <c r="BX187" s="3189"/>
      <c r="BY187" s="3189"/>
      <c r="BZ187" s="3189"/>
      <c r="CA187" s="3143"/>
    </row>
    <row r="188" spans="1:79" ht="16.5" customHeight="1">
      <c r="A188" s="3143"/>
      <c r="B188" s="3143"/>
      <c r="C188" s="3143"/>
      <c r="D188" s="3143"/>
      <c r="E188" s="3143"/>
      <c r="F188" s="3143"/>
      <c r="G188" s="3143"/>
      <c r="H188" s="3143"/>
      <c r="I188" s="3143"/>
      <c r="J188" s="3143"/>
      <c r="K188" s="3098"/>
      <c r="L188" s="3098"/>
      <c r="M188" s="3098"/>
      <c r="N188" s="3098"/>
      <c r="O188" s="3098"/>
      <c r="P188" s="3098"/>
      <c r="Q188" s="3098"/>
      <c r="R188" s="3098"/>
      <c r="S188" s="3098"/>
      <c r="T188" s="3098"/>
      <c r="U188" s="3098"/>
      <c r="V188" s="3098"/>
      <c r="W188" s="3098"/>
      <c r="X188" s="3098"/>
      <c r="Y188" s="3098"/>
      <c r="Z188" s="3098"/>
      <c r="AA188" s="3098"/>
      <c r="AB188" s="3098"/>
      <c r="AC188" s="3098"/>
      <c r="AD188" s="3098"/>
      <c r="AE188" s="3098"/>
      <c r="AF188" s="3098"/>
      <c r="AG188" s="3098"/>
      <c r="AH188" s="3098"/>
      <c r="AI188" s="3098"/>
      <c r="AJ188" s="3098"/>
      <c r="AK188" s="3098"/>
      <c r="AL188" s="3143"/>
      <c r="AM188" s="3143"/>
      <c r="AN188" s="3143"/>
      <c r="AO188" s="3143"/>
      <c r="AP188" s="3143"/>
      <c r="AQ188" s="3143"/>
      <c r="AR188" s="3143"/>
      <c r="AS188" s="3143"/>
      <c r="AT188" s="3143"/>
      <c r="AU188" s="3143"/>
      <c r="AV188" s="3143"/>
      <c r="AW188" s="3143"/>
      <c r="AX188" s="3143"/>
      <c r="AY188" s="3143"/>
      <c r="AZ188" s="3143"/>
      <c r="BA188" s="3143"/>
      <c r="BB188" s="3143"/>
      <c r="BC188" s="3143"/>
      <c r="BD188" s="3143"/>
      <c r="BE188" s="3143"/>
      <c r="BF188" s="3143"/>
      <c r="BG188" s="3143"/>
      <c r="BH188" s="3143"/>
      <c r="BI188" s="3143"/>
      <c r="BJ188" s="3143"/>
      <c r="BK188" s="3143"/>
      <c r="BL188" s="3143"/>
      <c r="BM188" s="3143"/>
      <c r="BN188" s="3189"/>
      <c r="BO188" s="3189"/>
      <c r="BP188" s="3189"/>
      <c r="BQ188" s="3189"/>
      <c r="BR188" s="3189"/>
      <c r="BS188" s="3189"/>
      <c r="BT188" s="3189"/>
      <c r="BU188" s="3189"/>
      <c r="BV188" s="3189"/>
      <c r="BW188" s="3189"/>
      <c r="BX188" s="3189"/>
      <c r="BY188" s="3189"/>
      <c r="BZ188" s="3189"/>
      <c r="CA188" s="3143"/>
    </row>
    <row r="189" spans="1:79" ht="16.5" customHeight="1">
      <c r="A189" s="3143"/>
      <c r="B189" s="3143"/>
      <c r="C189" s="3143"/>
      <c r="D189" s="3143"/>
      <c r="E189" s="3143"/>
      <c r="F189" s="3143"/>
      <c r="G189" s="3143"/>
      <c r="H189" s="3143"/>
      <c r="I189" s="3143"/>
      <c r="J189" s="3143"/>
      <c r="K189" s="3098"/>
      <c r="L189" s="3098"/>
      <c r="M189" s="3098"/>
      <c r="N189" s="3098"/>
      <c r="O189" s="3098"/>
      <c r="P189" s="3098"/>
      <c r="Q189" s="3098"/>
      <c r="R189" s="3098"/>
      <c r="S189" s="3098"/>
      <c r="T189" s="3098"/>
      <c r="U189" s="3098"/>
      <c r="V189" s="3098"/>
      <c r="W189" s="3098"/>
      <c r="X189" s="3098"/>
      <c r="Y189" s="3098"/>
      <c r="Z189" s="3098"/>
      <c r="AA189" s="3098"/>
      <c r="AB189" s="3098"/>
      <c r="AC189" s="3098"/>
      <c r="AD189" s="3098"/>
      <c r="AE189" s="3098"/>
      <c r="AF189" s="3098"/>
      <c r="AG189" s="3098"/>
      <c r="AH189" s="3098"/>
      <c r="AI189" s="3098"/>
      <c r="AJ189" s="3098"/>
      <c r="AK189" s="3098"/>
      <c r="AL189" s="3143"/>
      <c r="AM189" s="3143"/>
      <c r="AN189" s="3143"/>
      <c r="AO189" s="3143"/>
      <c r="AP189" s="3143"/>
      <c r="AQ189" s="3143"/>
      <c r="AR189" s="3143"/>
      <c r="AS189" s="3143"/>
      <c r="AT189" s="3143"/>
      <c r="AU189" s="3143"/>
      <c r="AV189" s="3143"/>
      <c r="AW189" s="3143"/>
      <c r="AX189" s="3143"/>
      <c r="AY189" s="3143"/>
      <c r="AZ189" s="3143"/>
      <c r="BA189" s="3143"/>
      <c r="BB189" s="3143"/>
      <c r="BC189" s="3143"/>
      <c r="BD189" s="3143"/>
      <c r="BE189" s="3143"/>
      <c r="BF189" s="3143"/>
      <c r="BG189" s="3143"/>
      <c r="BH189" s="3143"/>
      <c r="BI189" s="3143"/>
      <c r="BJ189" s="3143"/>
      <c r="BK189" s="3143"/>
      <c r="BL189" s="3143"/>
      <c r="BM189" s="3143"/>
      <c r="BN189" s="3189"/>
      <c r="BO189" s="3189"/>
      <c r="BP189" s="3189"/>
      <c r="BQ189" s="3189"/>
      <c r="BR189" s="3189"/>
      <c r="BS189" s="3189"/>
      <c r="BT189" s="3189"/>
      <c r="BU189" s="3189"/>
      <c r="BV189" s="3189"/>
      <c r="BW189" s="3189"/>
      <c r="BX189" s="3189"/>
      <c r="BY189" s="3189"/>
      <c r="BZ189" s="3189"/>
      <c r="CA189" s="3143"/>
    </row>
    <row r="190" spans="1:79" ht="16.5" customHeight="1">
      <c r="A190" s="3143"/>
      <c r="B190" s="3143"/>
      <c r="C190" s="3143"/>
      <c r="D190" s="3143"/>
      <c r="E190" s="3143"/>
      <c r="F190" s="3143"/>
      <c r="G190" s="3143"/>
      <c r="H190" s="3143"/>
      <c r="I190" s="3143"/>
      <c r="J190" s="3143"/>
      <c r="K190" s="3098"/>
      <c r="L190" s="3098"/>
      <c r="M190" s="3098"/>
      <c r="N190" s="3098"/>
      <c r="O190" s="3098"/>
      <c r="P190" s="3098"/>
      <c r="Q190" s="3098"/>
      <c r="R190" s="3098"/>
      <c r="S190" s="3098"/>
      <c r="T190" s="3098"/>
      <c r="U190" s="3098"/>
      <c r="V190" s="3098"/>
      <c r="W190" s="3098"/>
      <c r="X190" s="3098"/>
      <c r="Y190" s="3098"/>
      <c r="Z190" s="3098"/>
      <c r="AA190" s="3098"/>
      <c r="AB190" s="3098"/>
      <c r="AC190" s="3098"/>
      <c r="AD190" s="3098"/>
      <c r="AE190" s="3098"/>
      <c r="AF190" s="3098"/>
      <c r="AG190" s="3098"/>
      <c r="AH190" s="3098"/>
      <c r="AI190" s="3098"/>
      <c r="AJ190" s="3098"/>
      <c r="AK190" s="3098"/>
      <c r="AL190" s="3143"/>
      <c r="AM190" s="3143"/>
      <c r="AN190" s="3143"/>
      <c r="AO190" s="3143"/>
      <c r="AP190" s="3143"/>
      <c r="AQ190" s="3143"/>
      <c r="AR190" s="3143"/>
      <c r="AS190" s="3143"/>
      <c r="AT190" s="3143"/>
      <c r="AU190" s="3143"/>
      <c r="AV190" s="3143"/>
      <c r="AW190" s="3143"/>
      <c r="AX190" s="3143"/>
      <c r="AY190" s="3143"/>
      <c r="AZ190" s="3143"/>
      <c r="BA190" s="3143"/>
      <c r="BB190" s="3143"/>
      <c r="BC190" s="3143"/>
      <c r="BD190" s="3143"/>
      <c r="BE190" s="3143"/>
      <c r="BF190" s="3143"/>
      <c r="BG190" s="3143"/>
      <c r="BH190" s="3143"/>
      <c r="BI190" s="3143"/>
      <c r="BJ190" s="3143"/>
      <c r="BK190" s="3143"/>
      <c r="BL190" s="3143"/>
      <c r="BM190" s="3143"/>
      <c r="BN190" s="3189"/>
      <c r="BO190" s="3189"/>
      <c r="BP190" s="3189"/>
      <c r="BQ190" s="3189"/>
      <c r="BR190" s="3189"/>
      <c r="BS190" s="3189"/>
      <c r="BT190" s="3189"/>
      <c r="BU190" s="3189"/>
      <c r="BV190" s="3189"/>
      <c r="BW190" s="3189"/>
      <c r="BX190" s="3189"/>
      <c r="BY190" s="3189"/>
      <c r="BZ190" s="3189"/>
      <c r="CA190" s="3143"/>
    </row>
    <row r="191" spans="1:79" ht="16.5" customHeight="1">
      <c r="A191" s="3143"/>
      <c r="B191" s="3143"/>
      <c r="C191" s="3143"/>
      <c r="D191" s="3143"/>
      <c r="E191" s="3143"/>
      <c r="F191" s="3143"/>
      <c r="G191" s="3143"/>
      <c r="H191" s="3143"/>
      <c r="I191" s="3143"/>
      <c r="J191" s="3143"/>
      <c r="K191" s="3098"/>
      <c r="L191" s="3098"/>
      <c r="M191" s="3098"/>
      <c r="N191" s="3098"/>
      <c r="O191" s="3098"/>
      <c r="P191" s="3098"/>
      <c r="Q191" s="3098"/>
      <c r="R191" s="3098"/>
      <c r="S191" s="3098"/>
      <c r="T191" s="3098"/>
      <c r="U191" s="3098"/>
      <c r="V191" s="3098"/>
      <c r="W191" s="3098"/>
      <c r="X191" s="3098"/>
      <c r="Y191" s="3098"/>
      <c r="Z191" s="3098"/>
      <c r="AA191" s="3098"/>
      <c r="AB191" s="3098"/>
      <c r="AC191" s="3098"/>
      <c r="AD191" s="3098"/>
      <c r="AE191" s="3098"/>
      <c r="AF191" s="3098"/>
      <c r="AG191" s="3098"/>
      <c r="AH191" s="3098"/>
      <c r="AI191" s="3098"/>
      <c r="AJ191" s="3098"/>
      <c r="AK191" s="3098"/>
      <c r="AL191" s="3143"/>
      <c r="AM191" s="3143"/>
      <c r="AN191" s="3143"/>
      <c r="AO191" s="3143"/>
      <c r="AP191" s="3143"/>
      <c r="AQ191" s="3143"/>
      <c r="AR191" s="3143"/>
      <c r="AS191" s="3143"/>
      <c r="AT191" s="3143"/>
      <c r="AU191" s="3143"/>
      <c r="AV191" s="3143"/>
      <c r="AW191" s="3143"/>
      <c r="AX191" s="3143"/>
      <c r="AY191" s="3143"/>
      <c r="AZ191" s="3143"/>
      <c r="BA191" s="3143"/>
      <c r="BB191" s="3143"/>
      <c r="BC191" s="3143"/>
      <c r="BD191" s="3143"/>
      <c r="BE191" s="3143"/>
      <c r="BF191" s="3143"/>
      <c r="BG191" s="3143"/>
      <c r="BH191" s="3143"/>
      <c r="BI191" s="3143"/>
      <c r="BJ191" s="3143"/>
      <c r="BK191" s="3143"/>
      <c r="BL191" s="3143"/>
      <c r="BM191" s="3143"/>
      <c r="BN191" s="3189"/>
      <c r="BO191" s="3189"/>
      <c r="BP191" s="3189"/>
      <c r="BQ191" s="3189"/>
      <c r="BR191" s="3189"/>
      <c r="BS191" s="3189"/>
      <c r="BT191" s="3189"/>
      <c r="BU191" s="3189"/>
      <c r="BV191" s="3189"/>
      <c r="BW191" s="3189"/>
      <c r="BX191" s="3189"/>
      <c r="BY191" s="3189"/>
      <c r="BZ191" s="3189"/>
      <c r="CA191" s="3143"/>
    </row>
    <row r="192" spans="1:79" ht="16.5" customHeight="1">
      <c r="A192" s="3143"/>
      <c r="B192" s="3143"/>
      <c r="C192" s="3143"/>
      <c r="D192" s="3143"/>
      <c r="E192" s="3143"/>
      <c r="F192" s="3143"/>
      <c r="G192" s="3143"/>
      <c r="H192" s="3143"/>
      <c r="I192" s="3143"/>
      <c r="J192" s="3143"/>
      <c r="K192" s="3098"/>
      <c r="L192" s="3098"/>
      <c r="M192" s="3098"/>
      <c r="N192" s="3098"/>
      <c r="O192" s="3098"/>
      <c r="P192" s="3098"/>
      <c r="Q192" s="3098"/>
      <c r="R192" s="3098"/>
      <c r="S192" s="3098"/>
      <c r="T192" s="3098"/>
      <c r="U192" s="3098"/>
      <c r="V192" s="3098"/>
      <c r="W192" s="3098"/>
      <c r="X192" s="3098"/>
      <c r="Y192" s="3098"/>
      <c r="Z192" s="3098"/>
      <c r="AA192" s="3098"/>
      <c r="AB192" s="3098"/>
      <c r="AC192" s="3098"/>
      <c r="AD192" s="3098"/>
      <c r="AE192" s="3098"/>
      <c r="AF192" s="3098"/>
      <c r="AG192" s="3098"/>
      <c r="AH192" s="3098"/>
      <c r="AI192" s="3098"/>
      <c r="AJ192" s="3098"/>
      <c r="AK192" s="3098"/>
      <c r="AL192" s="3143"/>
      <c r="AM192" s="3143"/>
      <c r="AN192" s="3143"/>
      <c r="AO192" s="3143"/>
      <c r="AP192" s="3143"/>
      <c r="AQ192" s="3143"/>
      <c r="AR192" s="3143"/>
      <c r="AS192" s="3143"/>
      <c r="AT192" s="3143"/>
      <c r="AU192" s="3143"/>
      <c r="AV192" s="3143"/>
      <c r="AW192" s="3143"/>
      <c r="AX192" s="3143"/>
      <c r="AY192" s="3143"/>
      <c r="AZ192" s="3143"/>
      <c r="BA192" s="3143"/>
      <c r="BB192" s="3143"/>
      <c r="BC192" s="3143"/>
      <c r="BD192" s="3143"/>
      <c r="BE192" s="3143"/>
      <c r="BF192" s="3143"/>
      <c r="BG192" s="3143"/>
      <c r="BH192" s="3143"/>
      <c r="BI192" s="3143"/>
      <c r="BJ192" s="3143"/>
      <c r="BK192" s="3143"/>
      <c r="BL192" s="3143"/>
      <c r="BM192" s="3143"/>
      <c r="BN192" s="3189"/>
      <c r="BO192" s="3189"/>
      <c r="BP192" s="3189"/>
      <c r="BQ192" s="3189"/>
      <c r="BR192" s="3189"/>
      <c r="BS192" s="3189"/>
      <c r="BT192" s="3189"/>
      <c r="BU192" s="3189"/>
      <c r="BV192" s="3189"/>
      <c r="BW192" s="3189"/>
      <c r="BX192" s="3189"/>
      <c r="BY192" s="3189"/>
      <c r="BZ192" s="3189"/>
      <c r="CA192" s="3143"/>
    </row>
    <row r="193" spans="1:79" ht="16.5" customHeight="1">
      <c r="A193" s="3143"/>
      <c r="B193" s="3143"/>
      <c r="C193" s="3143"/>
      <c r="D193" s="3143"/>
      <c r="E193" s="3143"/>
      <c r="F193" s="3143"/>
      <c r="G193" s="3143"/>
      <c r="H193" s="3143"/>
      <c r="I193" s="3143"/>
      <c r="J193" s="3143"/>
      <c r="K193" s="3098"/>
      <c r="L193" s="3098"/>
      <c r="M193" s="3098"/>
      <c r="N193" s="3098"/>
      <c r="O193" s="3098"/>
      <c r="P193" s="3098"/>
      <c r="Q193" s="3098"/>
      <c r="R193" s="3098"/>
      <c r="S193" s="3098"/>
      <c r="T193" s="3098"/>
      <c r="U193" s="3098"/>
      <c r="V193" s="3098"/>
      <c r="W193" s="3098"/>
      <c r="X193" s="3098"/>
      <c r="Y193" s="3098"/>
      <c r="Z193" s="3098"/>
      <c r="AA193" s="3098"/>
      <c r="AB193" s="3098"/>
      <c r="AC193" s="3098"/>
      <c r="AD193" s="3098"/>
      <c r="AE193" s="3098"/>
      <c r="AF193" s="3098"/>
      <c r="AG193" s="3098"/>
      <c r="AH193" s="3098"/>
      <c r="AI193" s="3098"/>
      <c r="AJ193" s="3098"/>
      <c r="AK193" s="3098"/>
      <c r="AL193" s="3143"/>
      <c r="AM193" s="3143"/>
      <c r="AN193" s="3143"/>
      <c r="AO193" s="3143"/>
      <c r="AP193" s="3143"/>
      <c r="AQ193" s="3143"/>
      <c r="AR193" s="3143"/>
      <c r="AS193" s="3143"/>
      <c r="AT193" s="3143"/>
      <c r="AU193" s="3143"/>
      <c r="AV193" s="3143"/>
      <c r="AW193" s="3143"/>
      <c r="AX193" s="3143"/>
      <c r="AY193" s="3143"/>
      <c r="AZ193" s="3143"/>
      <c r="BA193" s="3143"/>
      <c r="BB193" s="3143"/>
      <c r="BC193" s="3143"/>
      <c r="BD193" s="3143"/>
      <c r="BE193" s="3143"/>
      <c r="BF193" s="3143"/>
      <c r="BG193" s="3143"/>
      <c r="BH193" s="3143"/>
      <c r="BI193" s="3143"/>
      <c r="BJ193" s="3143"/>
      <c r="BK193" s="3143"/>
      <c r="BL193" s="3143"/>
      <c r="BM193" s="3143"/>
      <c r="BN193" s="3189"/>
      <c r="BO193" s="3189"/>
      <c r="BP193" s="3189"/>
      <c r="BQ193" s="3189"/>
      <c r="BR193" s="3189"/>
      <c r="BS193" s="3189"/>
      <c r="BT193" s="3189"/>
      <c r="BU193" s="3189"/>
      <c r="BV193" s="3189"/>
      <c r="BW193" s="3189"/>
      <c r="BX193" s="3189"/>
      <c r="BY193" s="3189"/>
      <c r="BZ193" s="3189"/>
      <c r="CA193" s="3143"/>
    </row>
    <row r="194" spans="1:79" ht="16.5" customHeight="1">
      <c r="A194" s="3143"/>
      <c r="B194" s="3143"/>
      <c r="C194" s="3143"/>
      <c r="D194" s="3143"/>
      <c r="E194" s="3143"/>
      <c r="F194" s="3143"/>
      <c r="G194" s="3143"/>
      <c r="H194" s="3143"/>
      <c r="I194" s="3143"/>
      <c r="J194" s="3143"/>
      <c r="K194" s="3098"/>
      <c r="L194" s="3098"/>
      <c r="M194" s="3098"/>
      <c r="N194" s="3098"/>
      <c r="O194" s="3098"/>
      <c r="P194" s="3098"/>
      <c r="Q194" s="3098"/>
      <c r="R194" s="3098"/>
      <c r="S194" s="3098"/>
      <c r="T194" s="3098"/>
      <c r="U194" s="3098"/>
      <c r="V194" s="3098"/>
      <c r="W194" s="3098"/>
      <c r="X194" s="3098"/>
      <c r="Y194" s="3098"/>
      <c r="Z194" s="3098"/>
      <c r="AA194" s="3098"/>
      <c r="AB194" s="3098"/>
      <c r="AC194" s="3098"/>
      <c r="AD194" s="3098"/>
      <c r="AE194" s="3098"/>
      <c r="AF194" s="3098"/>
      <c r="AG194" s="3098"/>
      <c r="AH194" s="3098"/>
      <c r="AI194" s="3098"/>
      <c r="AJ194" s="3098"/>
      <c r="AK194" s="3098"/>
      <c r="AL194" s="3143"/>
      <c r="AM194" s="3143"/>
      <c r="AN194" s="3143"/>
      <c r="AO194" s="3143"/>
      <c r="AP194" s="3143"/>
      <c r="AQ194" s="3143"/>
      <c r="AR194" s="3143"/>
      <c r="AS194" s="3143"/>
      <c r="AT194" s="3143"/>
      <c r="AU194" s="3143"/>
      <c r="AV194" s="3143"/>
      <c r="AW194" s="3143"/>
      <c r="AX194" s="3143"/>
      <c r="AY194" s="3143"/>
      <c r="AZ194" s="3143"/>
      <c r="BA194" s="3143"/>
      <c r="BB194" s="3143"/>
      <c r="BC194" s="3143"/>
      <c r="BD194" s="3143"/>
      <c r="BE194" s="3143"/>
      <c r="BF194" s="3143"/>
      <c r="BG194" s="3143"/>
      <c r="BH194" s="3143"/>
      <c r="BI194" s="3143"/>
      <c r="BJ194" s="3143"/>
      <c r="BK194" s="3143"/>
      <c r="BL194" s="3143"/>
      <c r="BM194" s="3143"/>
      <c r="BN194" s="3189"/>
      <c r="BO194" s="3189"/>
      <c r="BP194" s="3189"/>
      <c r="BQ194" s="3189"/>
      <c r="BR194" s="3189"/>
      <c r="BS194" s="3189"/>
      <c r="BT194" s="3189"/>
      <c r="BU194" s="3189"/>
      <c r="BV194" s="3189"/>
      <c r="BW194" s="3189"/>
      <c r="BX194" s="3189"/>
      <c r="BY194" s="3189"/>
      <c r="BZ194" s="3189"/>
      <c r="CA194" s="3143"/>
    </row>
    <row r="195" spans="1:79" ht="16.5" customHeight="1">
      <c r="A195" s="3143"/>
      <c r="B195" s="3143"/>
      <c r="C195" s="3143"/>
      <c r="D195" s="3143"/>
      <c r="E195" s="3143"/>
      <c r="F195" s="3143"/>
      <c r="G195" s="3143"/>
      <c r="H195" s="3143"/>
      <c r="I195" s="3143"/>
      <c r="J195" s="3143"/>
      <c r="K195" s="3098"/>
      <c r="L195" s="3098"/>
      <c r="M195" s="3098"/>
      <c r="N195" s="3098"/>
      <c r="O195" s="3098"/>
      <c r="P195" s="3098"/>
      <c r="Q195" s="3098"/>
      <c r="R195" s="3098"/>
      <c r="S195" s="3098"/>
      <c r="T195" s="3098"/>
      <c r="U195" s="3098"/>
      <c r="V195" s="3098"/>
      <c r="W195" s="3098"/>
      <c r="X195" s="3098"/>
      <c r="Y195" s="3098"/>
      <c r="Z195" s="3098"/>
      <c r="AA195" s="3098"/>
      <c r="AB195" s="3098"/>
      <c r="AC195" s="3098"/>
      <c r="AD195" s="3098"/>
      <c r="AE195" s="3098"/>
      <c r="AF195" s="3098"/>
      <c r="AG195" s="3098"/>
      <c r="AH195" s="3098"/>
      <c r="AI195" s="3098"/>
      <c r="AJ195" s="3098"/>
      <c r="AK195" s="3098"/>
      <c r="AL195" s="3143"/>
      <c r="AM195" s="3143"/>
      <c r="AN195" s="3143"/>
      <c r="AO195" s="3143"/>
      <c r="AP195" s="3143"/>
      <c r="AQ195" s="3143"/>
      <c r="AR195" s="3143"/>
      <c r="AS195" s="3143"/>
      <c r="AT195" s="3143"/>
      <c r="AU195" s="3143"/>
      <c r="AV195" s="3143"/>
      <c r="AW195" s="3143"/>
      <c r="AX195" s="3143"/>
      <c r="AY195" s="3143"/>
      <c r="AZ195" s="3143"/>
      <c r="BA195" s="3143"/>
      <c r="BB195" s="3143"/>
      <c r="BC195" s="3143"/>
      <c r="BD195" s="3143"/>
      <c r="BE195" s="3143"/>
      <c r="BF195" s="3143"/>
      <c r="BG195" s="3143"/>
      <c r="BH195" s="3143"/>
      <c r="BI195" s="3143"/>
      <c r="BJ195" s="3143"/>
      <c r="BK195" s="3143"/>
      <c r="BL195" s="3143"/>
      <c r="BM195" s="3143"/>
      <c r="BN195" s="3189"/>
      <c r="BO195" s="3189"/>
      <c r="BP195" s="3189"/>
      <c r="BQ195" s="3189"/>
      <c r="BR195" s="3189"/>
      <c r="BS195" s="3189"/>
      <c r="BT195" s="3189"/>
      <c r="BU195" s="3189"/>
      <c r="BV195" s="3189"/>
      <c r="BW195" s="3189"/>
      <c r="BX195" s="3189"/>
      <c r="BY195" s="3189"/>
      <c r="BZ195" s="3189"/>
      <c r="CA195" s="3143"/>
    </row>
    <row r="196" spans="1:79" ht="16.5" customHeight="1">
      <c r="A196" s="3143"/>
      <c r="B196" s="3143"/>
      <c r="C196" s="3143"/>
      <c r="D196" s="3143"/>
      <c r="E196" s="3143"/>
      <c r="F196" s="3143"/>
      <c r="G196" s="3143"/>
      <c r="H196" s="3143"/>
      <c r="I196" s="3143"/>
      <c r="J196" s="3143"/>
      <c r="K196" s="3098"/>
      <c r="L196" s="3098"/>
      <c r="M196" s="3098"/>
      <c r="N196" s="3098"/>
      <c r="O196" s="3098"/>
      <c r="P196" s="3098"/>
      <c r="Q196" s="3098"/>
      <c r="R196" s="3098"/>
      <c r="S196" s="3098"/>
      <c r="T196" s="3098"/>
      <c r="U196" s="3098"/>
      <c r="V196" s="3098"/>
      <c r="W196" s="3098"/>
      <c r="X196" s="3098"/>
      <c r="Y196" s="3098"/>
      <c r="Z196" s="3098"/>
      <c r="AA196" s="3098"/>
      <c r="AB196" s="3098"/>
      <c r="AC196" s="3098"/>
      <c r="AD196" s="3098"/>
      <c r="AE196" s="3098"/>
      <c r="AF196" s="3098"/>
      <c r="AG196" s="3098"/>
      <c r="AH196" s="3098"/>
      <c r="AI196" s="3098"/>
      <c r="AJ196" s="3098"/>
      <c r="AK196" s="3098"/>
      <c r="AL196" s="3143"/>
      <c r="AM196" s="3143"/>
      <c r="AN196" s="3143"/>
      <c r="AO196" s="3143"/>
      <c r="AP196" s="3143"/>
      <c r="AQ196" s="3143"/>
      <c r="AR196" s="3143"/>
      <c r="AS196" s="3143"/>
      <c r="AT196" s="3143"/>
      <c r="AU196" s="3143"/>
      <c r="AV196" s="3143"/>
      <c r="AW196" s="3143"/>
      <c r="AX196" s="3143"/>
      <c r="AY196" s="3143"/>
      <c r="AZ196" s="3143"/>
      <c r="BA196" s="3143"/>
      <c r="BB196" s="3143"/>
      <c r="BC196" s="3143"/>
      <c r="BD196" s="3143"/>
      <c r="BE196" s="3143"/>
      <c r="BF196" s="3143"/>
      <c r="BG196" s="3143"/>
      <c r="BH196" s="3143"/>
      <c r="BI196" s="3143"/>
      <c r="BJ196" s="3143"/>
      <c r="BK196" s="3143"/>
      <c r="BL196" s="3143"/>
      <c r="BM196" s="3143"/>
      <c r="BN196" s="3189"/>
      <c r="BO196" s="3189"/>
      <c r="BP196" s="3189"/>
      <c r="BQ196" s="3189"/>
      <c r="BR196" s="3189"/>
      <c r="BS196" s="3189"/>
      <c r="BT196" s="3189"/>
      <c r="BU196" s="3189"/>
      <c r="BV196" s="3189"/>
      <c r="BW196" s="3189"/>
      <c r="BX196" s="3189"/>
      <c r="BY196" s="3189"/>
      <c r="BZ196" s="3189"/>
      <c r="CA196" s="3143"/>
    </row>
    <row r="197" spans="1:79" ht="16.5" customHeight="1">
      <c r="A197" s="3143"/>
      <c r="B197" s="3143"/>
      <c r="C197" s="3143"/>
      <c r="D197" s="3143"/>
      <c r="E197" s="3143"/>
      <c r="F197" s="3143"/>
      <c r="G197" s="3143"/>
      <c r="H197" s="3143"/>
      <c r="I197" s="3143"/>
      <c r="J197" s="3143"/>
      <c r="K197" s="3098"/>
      <c r="L197" s="3098"/>
      <c r="M197" s="3098"/>
      <c r="N197" s="3098"/>
      <c r="O197" s="3098"/>
      <c r="P197" s="3098"/>
      <c r="Q197" s="3098"/>
      <c r="R197" s="3098"/>
      <c r="S197" s="3098"/>
      <c r="T197" s="3098"/>
      <c r="U197" s="3098"/>
      <c r="V197" s="3098"/>
      <c r="W197" s="3098"/>
      <c r="X197" s="3098"/>
      <c r="Y197" s="3098"/>
      <c r="Z197" s="3098"/>
      <c r="AA197" s="3098"/>
      <c r="AB197" s="3098"/>
      <c r="AC197" s="3098"/>
      <c r="AD197" s="3098"/>
      <c r="AE197" s="3098"/>
      <c r="AF197" s="3098"/>
      <c r="AG197" s="3098"/>
      <c r="AH197" s="3098"/>
      <c r="AI197" s="3098"/>
      <c r="AJ197" s="3098"/>
      <c r="AK197" s="3098"/>
      <c r="AL197" s="3143"/>
      <c r="AM197" s="3143"/>
      <c r="AN197" s="3143"/>
      <c r="AO197" s="3143"/>
      <c r="AP197" s="3143"/>
      <c r="AQ197" s="3143"/>
      <c r="AR197" s="3143"/>
      <c r="AS197" s="3143"/>
      <c r="AT197" s="3143"/>
      <c r="AU197" s="3143"/>
      <c r="AV197" s="3143"/>
      <c r="AW197" s="3143"/>
      <c r="AX197" s="3143"/>
      <c r="AY197" s="3143"/>
      <c r="AZ197" s="3143"/>
      <c r="BA197" s="3143"/>
      <c r="BB197" s="3143"/>
      <c r="BC197" s="3143"/>
      <c r="BD197" s="3143"/>
      <c r="BE197" s="3143"/>
      <c r="BF197" s="3143"/>
      <c r="BG197" s="3143"/>
      <c r="BH197" s="3143"/>
      <c r="BI197" s="3143"/>
      <c r="BJ197" s="3143"/>
      <c r="BK197" s="3143"/>
      <c r="BL197" s="3143"/>
      <c r="BM197" s="3143"/>
      <c r="BN197" s="3189"/>
      <c r="BO197" s="3189"/>
      <c r="BP197" s="3189"/>
      <c r="BQ197" s="3189"/>
      <c r="BR197" s="3189"/>
      <c r="BS197" s="3189"/>
      <c r="BT197" s="3189"/>
      <c r="BU197" s="3189"/>
      <c r="BV197" s="3189"/>
      <c r="BW197" s="3189"/>
      <c r="BX197" s="3189"/>
      <c r="BY197" s="3189"/>
      <c r="BZ197" s="3189"/>
      <c r="CA197" s="3143"/>
    </row>
    <row r="198" spans="1:79" ht="16.5" customHeight="1">
      <c r="A198" s="3143"/>
      <c r="B198" s="3143"/>
      <c r="C198" s="3143"/>
      <c r="D198" s="3143"/>
      <c r="E198" s="3143"/>
      <c r="F198" s="3143"/>
      <c r="G198" s="3143"/>
      <c r="H198" s="3143"/>
      <c r="I198" s="3143"/>
      <c r="J198" s="3143"/>
      <c r="K198" s="3098"/>
      <c r="L198" s="3098"/>
      <c r="M198" s="3098"/>
      <c r="N198" s="3098"/>
      <c r="O198" s="3098"/>
      <c r="P198" s="3098"/>
      <c r="Q198" s="3098"/>
      <c r="R198" s="3098"/>
      <c r="S198" s="3098"/>
      <c r="T198" s="3098"/>
      <c r="U198" s="3098"/>
      <c r="V198" s="3098"/>
      <c r="W198" s="3098"/>
      <c r="X198" s="3098"/>
      <c r="Y198" s="3098"/>
      <c r="Z198" s="3098"/>
      <c r="AA198" s="3098"/>
      <c r="AB198" s="3098"/>
      <c r="AC198" s="3098"/>
      <c r="AD198" s="3098"/>
      <c r="AE198" s="3098"/>
      <c r="AF198" s="3098"/>
      <c r="AG198" s="3098"/>
      <c r="AH198" s="3098"/>
      <c r="AI198" s="3098"/>
      <c r="AJ198" s="3098"/>
      <c r="AK198" s="3098"/>
      <c r="AL198" s="3143"/>
      <c r="AM198" s="3143"/>
      <c r="AN198" s="3143"/>
      <c r="AO198" s="3143"/>
      <c r="AP198" s="3143"/>
      <c r="AQ198" s="3143"/>
      <c r="AR198" s="3143"/>
      <c r="AS198" s="3143"/>
      <c r="AT198" s="3143"/>
      <c r="AU198" s="3143"/>
      <c r="AV198" s="3143"/>
      <c r="AW198" s="3143"/>
      <c r="AX198" s="3143"/>
      <c r="AY198" s="3143"/>
      <c r="AZ198" s="3143"/>
      <c r="BA198" s="3143"/>
      <c r="BB198" s="3143"/>
      <c r="BC198" s="3143"/>
      <c r="BD198" s="3143"/>
      <c r="BE198" s="3143"/>
      <c r="BF198" s="3143"/>
      <c r="BG198" s="3143"/>
      <c r="BH198" s="3143"/>
      <c r="BI198" s="3143"/>
      <c r="BJ198" s="3143"/>
      <c r="BK198" s="3143"/>
      <c r="BL198" s="3143"/>
      <c r="BM198" s="3143"/>
      <c r="BN198" s="3189"/>
      <c r="BO198" s="3189"/>
      <c r="BP198" s="3189"/>
      <c r="BQ198" s="3189"/>
      <c r="BR198" s="3189"/>
      <c r="BS198" s="3189"/>
      <c r="BT198" s="3189"/>
      <c r="BU198" s="3189"/>
      <c r="BV198" s="3189"/>
      <c r="BW198" s="3189"/>
      <c r="BX198" s="3189"/>
      <c r="BY198" s="3189"/>
      <c r="BZ198" s="3189"/>
      <c r="CA198" s="3143"/>
    </row>
    <row r="199" spans="1:79" ht="16.5" customHeight="1">
      <c r="A199" s="3143"/>
      <c r="B199" s="3143"/>
      <c r="C199" s="3143"/>
      <c r="D199" s="3143"/>
      <c r="E199" s="3143"/>
      <c r="F199" s="3143"/>
      <c r="G199" s="3143"/>
      <c r="H199" s="3143"/>
      <c r="I199" s="3143"/>
      <c r="J199" s="3143"/>
      <c r="K199" s="3098"/>
      <c r="L199" s="3098"/>
      <c r="M199" s="3098"/>
      <c r="N199" s="3098"/>
      <c r="O199" s="3098"/>
      <c r="P199" s="3098"/>
      <c r="Q199" s="3098"/>
      <c r="R199" s="3098"/>
      <c r="S199" s="3098"/>
      <c r="T199" s="3098"/>
      <c r="U199" s="3098"/>
      <c r="V199" s="3098"/>
      <c r="W199" s="3098"/>
      <c r="X199" s="3098"/>
      <c r="Y199" s="3098"/>
      <c r="Z199" s="3098"/>
      <c r="AA199" s="3098"/>
      <c r="AB199" s="3098"/>
      <c r="AC199" s="3098"/>
      <c r="AD199" s="3098"/>
      <c r="AE199" s="3098"/>
      <c r="AF199" s="3098"/>
      <c r="AG199" s="3098"/>
      <c r="AH199" s="3098"/>
      <c r="AI199" s="3098"/>
      <c r="AJ199" s="3098"/>
      <c r="AK199" s="3098"/>
      <c r="AL199" s="3143"/>
      <c r="AM199" s="3143"/>
      <c r="AN199" s="3143"/>
      <c r="AO199" s="3143"/>
      <c r="AP199" s="3143"/>
      <c r="AQ199" s="3143"/>
      <c r="AR199" s="3143"/>
      <c r="AS199" s="3143"/>
      <c r="AT199" s="3143"/>
      <c r="AU199" s="3143"/>
      <c r="AV199" s="3143"/>
      <c r="AW199" s="3143"/>
      <c r="AX199" s="3143"/>
      <c r="AY199" s="3143"/>
      <c r="AZ199" s="3143"/>
      <c r="BA199" s="3143"/>
      <c r="BB199" s="3143"/>
      <c r="BC199" s="3143"/>
      <c r="BD199" s="3143"/>
      <c r="BE199" s="3143"/>
      <c r="BF199" s="3143"/>
      <c r="BG199" s="3143"/>
      <c r="BH199" s="3143"/>
      <c r="BI199" s="3143"/>
      <c r="BJ199" s="3143"/>
      <c r="BK199" s="3143"/>
      <c r="BL199" s="3143"/>
      <c r="BM199" s="3143"/>
      <c r="BN199" s="3189"/>
      <c r="BO199" s="3189"/>
      <c r="BP199" s="3189"/>
      <c r="BQ199" s="3189"/>
      <c r="BR199" s="3189"/>
      <c r="BS199" s="3189"/>
      <c r="BT199" s="3189"/>
      <c r="BU199" s="3189"/>
      <c r="BV199" s="3189"/>
      <c r="BW199" s="3189"/>
      <c r="BX199" s="3189"/>
      <c r="BY199" s="3189"/>
      <c r="BZ199" s="3189"/>
      <c r="CA199" s="3143"/>
    </row>
    <row r="200" spans="1:79" ht="16.5" customHeight="1">
      <c r="A200" s="3143"/>
      <c r="B200" s="3143"/>
      <c r="C200" s="3143"/>
      <c r="D200" s="3143"/>
      <c r="E200" s="3143"/>
      <c r="F200" s="3143"/>
      <c r="G200" s="3143"/>
      <c r="H200" s="3143"/>
      <c r="I200" s="3143"/>
      <c r="J200" s="3143"/>
      <c r="K200" s="3098"/>
      <c r="L200" s="3098"/>
      <c r="M200" s="3098"/>
      <c r="N200" s="3098"/>
      <c r="O200" s="3098"/>
      <c r="P200" s="3098"/>
      <c r="Q200" s="3098"/>
      <c r="R200" s="3098"/>
      <c r="S200" s="3098"/>
      <c r="T200" s="3098"/>
      <c r="U200" s="3098"/>
      <c r="V200" s="3098"/>
      <c r="W200" s="3098"/>
      <c r="X200" s="3098"/>
      <c r="Y200" s="3098"/>
      <c r="Z200" s="3098"/>
      <c r="AA200" s="3098"/>
      <c r="AB200" s="3098"/>
      <c r="AC200" s="3098"/>
      <c r="AD200" s="3098"/>
      <c r="AE200" s="3098"/>
      <c r="AF200" s="3098"/>
      <c r="AG200" s="3098"/>
      <c r="AH200" s="3098"/>
      <c r="AI200" s="3098"/>
      <c r="AJ200" s="3098"/>
      <c r="AK200" s="3098"/>
      <c r="AL200" s="3143"/>
      <c r="AM200" s="3143"/>
      <c r="AN200" s="3143"/>
      <c r="AO200" s="3143"/>
      <c r="AP200" s="3143"/>
      <c r="AQ200" s="3143"/>
      <c r="AR200" s="3143"/>
      <c r="AS200" s="3143"/>
      <c r="AT200" s="3143"/>
      <c r="AU200" s="3143"/>
      <c r="AV200" s="3143"/>
      <c r="AW200" s="3143"/>
      <c r="AX200" s="3143"/>
      <c r="AY200" s="3143"/>
      <c r="AZ200" s="3143"/>
      <c r="BA200" s="3143"/>
      <c r="BB200" s="3143"/>
      <c r="BC200" s="3143"/>
      <c r="BD200" s="3143"/>
      <c r="BE200" s="3143"/>
      <c r="BF200" s="3143"/>
      <c r="BG200" s="3143"/>
      <c r="BH200" s="3143"/>
      <c r="BI200" s="3143"/>
      <c r="BJ200" s="3143"/>
      <c r="BK200" s="3143"/>
      <c r="BL200" s="3143"/>
      <c r="BM200" s="3143"/>
      <c r="BN200" s="3189"/>
      <c r="BO200" s="3189"/>
      <c r="BP200" s="3189"/>
      <c r="BQ200" s="3189"/>
      <c r="BR200" s="3189"/>
      <c r="BS200" s="3189"/>
      <c r="BT200" s="3189"/>
      <c r="BU200" s="3189"/>
      <c r="BV200" s="3189"/>
      <c r="BW200" s="3189"/>
      <c r="BX200" s="3189"/>
      <c r="BY200" s="3189"/>
      <c r="BZ200" s="3189"/>
      <c r="CA200" s="3143"/>
    </row>
    <row r="201" spans="1:79" ht="16.5" customHeight="1">
      <c r="A201" s="3143"/>
      <c r="B201" s="3143"/>
      <c r="C201" s="3143"/>
      <c r="D201" s="3143"/>
      <c r="E201" s="3143"/>
      <c r="F201" s="3143"/>
      <c r="G201" s="3143"/>
      <c r="H201" s="3143"/>
      <c r="I201" s="3143"/>
      <c r="J201" s="3143"/>
      <c r="K201" s="3098"/>
      <c r="L201" s="3098"/>
      <c r="M201" s="3098"/>
      <c r="N201" s="3098"/>
      <c r="O201" s="3098"/>
      <c r="P201" s="3098"/>
      <c r="Q201" s="3098"/>
      <c r="R201" s="3098"/>
      <c r="S201" s="3098"/>
      <c r="T201" s="3098"/>
      <c r="U201" s="3098"/>
      <c r="V201" s="3098"/>
      <c r="W201" s="3098"/>
      <c r="X201" s="3098"/>
      <c r="Y201" s="3098"/>
      <c r="Z201" s="3098"/>
      <c r="AA201" s="3098"/>
      <c r="AB201" s="3098"/>
      <c r="AC201" s="3098"/>
      <c r="AD201" s="3098"/>
      <c r="AE201" s="3098"/>
      <c r="AF201" s="3098"/>
      <c r="AG201" s="3098"/>
      <c r="AH201" s="3098"/>
      <c r="AI201" s="3098"/>
      <c r="AJ201" s="3098"/>
      <c r="AK201" s="3098"/>
      <c r="AL201" s="3143"/>
      <c r="AM201" s="3143"/>
      <c r="AN201" s="3143"/>
      <c r="AO201" s="3143"/>
      <c r="AP201" s="3143"/>
      <c r="AQ201" s="3143"/>
      <c r="AR201" s="3143"/>
      <c r="AS201" s="3143"/>
      <c r="AT201" s="3143"/>
      <c r="AU201" s="3143"/>
      <c r="AV201" s="3143"/>
      <c r="AW201" s="3143"/>
      <c r="AX201" s="3143"/>
      <c r="AY201" s="3143"/>
      <c r="AZ201" s="3143"/>
      <c r="BA201" s="3143"/>
      <c r="BB201" s="3143"/>
      <c r="BC201" s="3143"/>
      <c r="BD201" s="3143"/>
      <c r="BE201" s="3143"/>
      <c r="BF201" s="3143"/>
      <c r="BG201" s="3143"/>
      <c r="BH201" s="3143"/>
      <c r="BI201" s="3143"/>
      <c r="BJ201" s="3143"/>
      <c r="BK201" s="3143"/>
      <c r="BL201" s="3143"/>
      <c r="BM201" s="3143"/>
      <c r="BN201" s="3189"/>
      <c r="BO201" s="3189"/>
      <c r="BP201" s="3189"/>
      <c r="BQ201" s="3189"/>
      <c r="BR201" s="3189"/>
      <c r="BS201" s="3189"/>
      <c r="BT201" s="3189"/>
      <c r="BU201" s="3189"/>
      <c r="BV201" s="3189"/>
      <c r="BW201" s="3189"/>
      <c r="BX201" s="3189"/>
      <c r="BY201" s="3189"/>
      <c r="BZ201" s="3189"/>
      <c r="CA201" s="3143"/>
    </row>
    <row r="202" spans="1:79" ht="16.5" customHeight="1">
      <c r="A202" s="3143"/>
      <c r="B202" s="3143"/>
      <c r="C202" s="3143"/>
      <c r="D202" s="3143"/>
      <c r="E202" s="3143"/>
      <c r="F202" s="3143"/>
      <c r="G202" s="3143"/>
      <c r="H202" s="3143"/>
      <c r="I202" s="3143"/>
      <c r="J202" s="3143"/>
      <c r="K202" s="3098"/>
      <c r="L202" s="3098"/>
      <c r="M202" s="3098"/>
      <c r="N202" s="3098"/>
      <c r="O202" s="3098"/>
      <c r="P202" s="3098"/>
      <c r="Q202" s="3098"/>
      <c r="R202" s="3098"/>
      <c r="S202" s="3098"/>
      <c r="T202" s="3098"/>
      <c r="U202" s="3098"/>
      <c r="V202" s="3098"/>
      <c r="W202" s="3098"/>
      <c r="X202" s="3098"/>
      <c r="Y202" s="3098"/>
      <c r="Z202" s="3098"/>
      <c r="AA202" s="3098"/>
      <c r="AB202" s="3098"/>
      <c r="AC202" s="3098"/>
      <c r="AD202" s="3098"/>
      <c r="AE202" s="3098"/>
      <c r="AF202" s="3098"/>
      <c r="AG202" s="3098"/>
      <c r="AH202" s="3098"/>
      <c r="AI202" s="3098"/>
      <c r="AJ202" s="3098"/>
      <c r="AK202" s="3098"/>
      <c r="AL202" s="3143"/>
      <c r="AM202" s="3143"/>
      <c r="AN202" s="3143"/>
      <c r="AO202" s="3143"/>
      <c r="AP202" s="3143"/>
      <c r="AQ202" s="3143"/>
      <c r="AR202" s="3143"/>
      <c r="AS202" s="3143"/>
      <c r="AT202" s="3143"/>
      <c r="AU202" s="3143"/>
      <c r="AV202" s="3143"/>
      <c r="AW202" s="3143"/>
      <c r="AX202" s="3143"/>
      <c r="AY202" s="3143"/>
      <c r="AZ202" s="3143"/>
      <c r="BA202" s="3143"/>
      <c r="BB202" s="3143"/>
      <c r="BC202" s="3143"/>
      <c r="BD202" s="3143"/>
      <c r="BE202" s="3143"/>
      <c r="BF202" s="3143"/>
      <c r="BG202" s="3143"/>
      <c r="BH202" s="3143"/>
      <c r="BI202" s="3143"/>
      <c r="BJ202" s="3143"/>
      <c r="BK202" s="3143"/>
      <c r="BL202" s="3143"/>
      <c r="BM202" s="3143"/>
      <c r="BN202" s="3189"/>
      <c r="BO202" s="3189"/>
      <c r="BP202" s="3189"/>
      <c r="BQ202" s="3189"/>
      <c r="BR202" s="3189"/>
      <c r="BS202" s="3189"/>
      <c r="BT202" s="3189"/>
      <c r="BU202" s="3189"/>
      <c r="BV202" s="3189"/>
      <c r="BW202" s="3189"/>
      <c r="BX202" s="3189"/>
      <c r="BY202" s="3189"/>
      <c r="BZ202" s="3189"/>
      <c r="CA202" s="3143"/>
    </row>
    <row r="203" spans="1:79" ht="16.5" customHeight="1">
      <c r="A203" s="3143"/>
      <c r="B203" s="3143"/>
      <c r="C203" s="3143"/>
      <c r="D203" s="3143"/>
      <c r="E203" s="3143"/>
      <c r="F203" s="3143"/>
      <c r="G203" s="3143"/>
      <c r="H203" s="3143"/>
      <c r="I203" s="3143"/>
      <c r="J203" s="3143"/>
      <c r="K203" s="3098"/>
      <c r="L203" s="3098"/>
      <c r="M203" s="3098"/>
      <c r="N203" s="3098"/>
      <c r="O203" s="3098"/>
      <c r="P203" s="3098"/>
      <c r="Q203" s="3098"/>
      <c r="R203" s="3098"/>
      <c r="S203" s="3098"/>
      <c r="T203" s="3098"/>
      <c r="U203" s="3098"/>
      <c r="V203" s="3098"/>
      <c r="W203" s="3098"/>
      <c r="X203" s="3098"/>
      <c r="Y203" s="3098"/>
      <c r="Z203" s="3098"/>
      <c r="AA203" s="3098"/>
      <c r="AB203" s="3098"/>
      <c r="AC203" s="3098"/>
      <c r="AD203" s="3098"/>
      <c r="AE203" s="3098"/>
      <c r="AF203" s="3098"/>
      <c r="AG203" s="3098"/>
      <c r="AH203" s="3098"/>
      <c r="AI203" s="3098"/>
      <c r="AJ203" s="3098"/>
      <c r="AK203" s="3098"/>
      <c r="AL203" s="3143"/>
      <c r="AM203" s="3143"/>
      <c r="AN203" s="3143"/>
      <c r="AO203" s="3143"/>
      <c r="AP203" s="3143"/>
      <c r="AQ203" s="3143"/>
      <c r="AR203" s="3143"/>
      <c r="AS203" s="3143"/>
      <c r="AT203" s="3143"/>
      <c r="AU203" s="3143"/>
      <c r="AV203" s="3143"/>
      <c r="AW203" s="3143"/>
      <c r="AX203" s="3143"/>
      <c r="AY203" s="3143"/>
      <c r="AZ203" s="3143"/>
      <c r="BA203" s="3143"/>
      <c r="BB203" s="3143"/>
      <c r="BC203" s="3143"/>
      <c r="BD203" s="3143"/>
      <c r="BE203" s="3143"/>
      <c r="BF203" s="3143"/>
      <c r="BG203" s="3143"/>
      <c r="BH203" s="3143"/>
      <c r="BI203" s="3143"/>
      <c r="BJ203" s="3143"/>
      <c r="BK203" s="3143"/>
      <c r="BL203" s="3143"/>
      <c r="BM203" s="3143"/>
      <c r="BN203" s="3189"/>
      <c r="BO203" s="3189"/>
      <c r="BP203" s="3189"/>
      <c r="BQ203" s="3189"/>
      <c r="BR203" s="3189"/>
      <c r="BS203" s="3189"/>
      <c r="BT203" s="3189"/>
      <c r="BU203" s="3189"/>
      <c r="BV203" s="3189"/>
      <c r="BW203" s="3189"/>
      <c r="BX203" s="3189"/>
      <c r="BY203" s="3189"/>
      <c r="BZ203" s="3189"/>
      <c r="CA203" s="3143"/>
    </row>
    <row r="204" spans="1:79" ht="16.5" customHeight="1">
      <c r="A204" s="3143"/>
      <c r="B204" s="3143"/>
      <c r="C204" s="3143"/>
      <c r="D204" s="3143"/>
      <c r="E204" s="3143"/>
      <c r="F204" s="3143"/>
      <c r="G204" s="3143"/>
      <c r="H204" s="3143"/>
      <c r="I204" s="3143"/>
      <c r="J204" s="3143"/>
      <c r="K204" s="3098"/>
      <c r="L204" s="3098"/>
      <c r="M204" s="3098"/>
      <c r="N204" s="3098"/>
      <c r="O204" s="3098"/>
      <c r="P204" s="3098"/>
      <c r="Q204" s="3098"/>
      <c r="R204" s="3098"/>
      <c r="S204" s="3098"/>
      <c r="T204" s="3098"/>
      <c r="U204" s="3098"/>
      <c r="V204" s="3098"/>
      <c r="W204" s="3098"/>
      <c r="X204" s="3098"/>
      <c r="Y204" s="3098"/>
      <c r="Z204" s="3098"/>
      <c r="AA204" s="3098"/>
      <c r="AB204" s="3098"/>
      <c r="AC204" s="3098"/>
      <c r="AD204" s="3098"/>
      <c r="AE204" s="3098"/>
      <c r="AF204" s="3098"/>
      <c r="AG204" s="3098"/>
      <c r="AH204" s="3098"/>
      <c r="AI204" s="3098"/>
      <c r="AJ204" s="3098"/>
      <c r="AK204" s="3098"/>
      <c r="AL204" s="3143"/>
      <c r="AM204" s="3143"/>
      <c r="AN204" s="3143"/>
      <c r="AO204" s="3143"/>
      <c r="AP204" s="3143"/>
      <c r="AQ204" s="3143"/>
      <c r="AR204" s="3143"/>
      <c r="AS204" s="3143"/>
      <c r="AT204" s="3143"/>
      <c r="AU204" s="3143"/>
      <c r="AV204" s="3143"/>
      <c r="AW204" s="3143"/>
      <c r="AX204" s="3143"/>
      <c r="AY204" s="3143"/>
      <c r="AZ204" s="3143"/>
      <c r="BA204" s="3143"/>
      <c r="BB204" s="3143"/>
      <c r="BC204" s="3143"/>
      <c r="BD204" s="3143"/>
      <c r="BE204" s="3143"/>
      <c r="BF204" s="3143"/>
      <c r="BG204" s="3143"/>
      <c r="BH204" s="3143"/>
      <c r="BI204" s="3143"/>
      <c r="BJ204" s="3143"/>
      <c r="BK204" s="3143"/>
      <c r="BL204" s="3143"/>
      <c r="BM204" s="3143"/>
      <c r="BN204" s="3189"/>
      <c r="BO204" s="3189"/>
      <c r="BP204" s="3189"/>
      <c r="BQ204" s="3189"/>
      <c r="BR204" s="3189"/>
      <c r="BS204" s="3189"/>
      <c r="BT204" s="3189"/>
      <c r="BU204" s="3189"/>
      <c r="BV204" s="3189"/>
      <c r="BW204" s="3189"/>
      <c r="BX204" s="3189"/>
      <c r="BY204" s="3189"/>
      <c r="BZ204" s="3189"/>
      <c r="CA204" s="3143"/>
    </row>
    <row r="205" spans="1:79" ht="16.5" customHeight="1">
      <c r="A205" s="3143"/>
      <c r="B205" s="3143"/>
      <c r="C205" s="3143"/>
      <c r="D205" s="3143"/>
      <c r="E205" s="3143"/>
      <c r="F205" s="3143"/>
      <c r="G205" s="3143"/>
      <c r="H205" s="3143"/>
      <c r="I205" s="3143"/>
      <c r="J205" s="3143"/>
      <c r="K205" s="3098"/>
      <c r="L205" s="3098"/>
      <c r="M205" s="3098"/>
      <c r="N205" s="3098"/>
      <c r="O205" s="3098"/>
      <c r="P205" s="3098"/>
      <c r="Q205" s="3098"/>
      <c r="R205" s="3098"/>
      <c r="S205" s="3098"/>
      <c r="T205" s="3098"/>
      <c r="U205" s="3098"/>
      <c r="V205" s="3098"/>
      <c r="W205" s="3098"/>
      <c r="X205" s="3098"/>
      <c r="Y205" s="3098"/>
      <c r="Z205" s="3098"/>
      <c r="AA205" s="3098"/>
      <c r="AB205" s="3098"/>
      <c r="AC205" s="3098"/>
      <c r="AD205" s="3098"/>
      <c r="AE205" s="3098"/>
      <c r="AF205" s="3098"/>
      <c r="AG205" s="3098"/>
      <c r="AH205" s="3098"/>
      <c r="AI205" s="3098"/>
      <c r="AJ205" s="3098"/>
      <c r="AK205" s="3098"/>
      <c r="AL205" s="3143"/>
      <c r="AM205" s="3143"/>
      <c r="AN205" s="3143"/>
      <c r="AO205" s="3143"/>
      <c r="AP205" s="3143"/>
      <c r="AQ205" s="3143"/>
      <c r="AR205" s="3143"/>
      <c r="AS205" s="3143"/>
      <c r="AT205" s="3143"/>
      <c r="AU205" s="3143"/>
      <c r="AV205" s="3143"/>
      <c r="AW205" s="3143"/>
      <c r="AX205" s="3143"/>
      <c r="AY205" s="3143"/>
      <c r="AZ205" s="3143"/>
      <c r="BA205" s="3143"/>
      <c r="BB205" s="3143"/>
      <c r="BC205" s="3143"/>
      <c r="BD205" s="3143"/>
      <c r="BE205" s="3143"/>
      <c r="BF205" s="3143"/>
      <c r="BG205" s="3143"/>
      <c r="BH205" s="3143"/>
      <c r="BI205" s="3143"/>
      <c r="BJ205" s="3143"/>
      <c r="BK205" s="3143"/>
      <c r="BL205" s="3143"/>
      <c r="BM205" s="3143"/>
      <c r="BN205" s="3189"/>
      <c r="BO205" s="3189"/>
      <c r="BP205" s="3189"/>
      <c r="BQ205" s="3189"/>
      <c r="BR205" s="3189"/>
      <c r="BS205" s="3189"/>
      <c r="BT205" s="3189"/>
      <c r="BU205" s="3189"/>
      <c r="BV205" s="3189"/>
      <c r="BW205" s="3189"/>
      <c r="BX205" s="3189"/>
      <c r="BY205" s="3189"/>
      <c r="BZ205" s="3189"/>
      <c r="CA205" s="3143"/>
    </row>
    <row r="206" spans="1:79" ht="16.5" customHeight="1">
      <c r="A206" s="3143"/>
      <c r="B206" s="3143"/>
      <c r="C206" s="3143"/>
      <c r="D206" s="3143"/>
      <c r="E206" s="3143"/>
      <c r="F206" s="3143"/>
      <c r="G206" s="3143"/>
      <c r="H206" s="3143"/>
      <c r="I206" s="3143"/>
      <c r="J206" s="3143"/>
      <c r="K206" s="3098"/>
      <c r="L206" s="3098"/>
      <c r="M206" s="3098"/>
      <c r="N206" s="3098"/>
      <c r="O206" s="3098"/>
      <c r="P206" s="3098"/>
      <c r="Q206" s="3098"/>
      <c r="R206" s="3098"/>
      <c r="S206" s="3098"/>
      <c r="T206" s="3098"/>
      <c r="U206" s="3098"/>
      <c r="V206" s="3098"/>
      <c r="W206" s="3098"/>
      <c r="X206" s="3098"/>
      <c r="Y206" s="3098"/>
      <c r="Z206" s="3098"/>
      <c r="AA206" s="3098"/>
      <c r="AB206" s="3098"/>
      <c r="AC206" s="3098"/>
      <c r="AD206" s="3098"/>
      <c r="AE206" s="3098"/>
      <c r="AF206" s="3098"/>
      <c r="AG206" s="3098"/>
      <c r="AH206" s="3098"/>
      <c r="AI206" s="3098"/>
      <c r="AJ206" s="3098"/>
      <c r="AK206" s="3098"/>
      <c r="AL206" s="3143"/>
      <c r="AM206" s="3143"/>
      <c r="AN206" s="3143"/>
      <c r="AO206" s="3143"/>
      <c r="AP206" s="3143"/>
      <c r="AQ206" s="3143"/>
      <c r="AR206" s="3143"/>
      <c r="AS206" s="3143"/>
      <c r="AT206" s="3143"/>
      <c r="AU206" s="3143"/>
      <c r="AV206" s="3143"/>
      <c r="AW206" s="3143"/>
      <c r="AX206" s="3143"/>
      <c r="AY206" s="3143"/>
      <c r="AZ206" s="3143"/>
      <c r="BA206" s="3143"/>
      <c r="BB206" s="3143"/>
      <c r="BC206" s="3143"/>
      <c r="BD206" s="3143"/>
      <c r="BE206" s="3143"/>
      <c r="BF206" s="3143"/>
      <c r="BG206" s="3143"/>
      <c r="BH206" s="3143"/>
      <c r="BI206" s="3143"/>
      <c r="BJ206" s="3143"/>
      <c r="BK206" s="3143"/>
      <c r="BL206" s="3143"/>
      <c r="BM206" s="3143"/>
      <c r="BN206" s="3189"/>
      <c r="BO206" s="3189"/>
      <c r="BP206" s="3189"/>
      <c r="BQ206" s="3189"/>
      <c r="BR206" s="3189"/>
      <c r="BS206" s="3189"/>
      <c r="BT206" s="3189"/>
      <c r="BU206" s="3189"/>
      <c r="BV206" s="3189"/>
      <c r="BW206" s="3189"/>
      <c r="BX206" s="3189"/>
      <c r="BY206" s="3189"/>
      <c r="BZ206" s="3189"/>
      <c r="CA206" s="3143"/>
    </row>
    <row r="207" spans="1:79" ht="16.5" customHeight="1">
      <c r="A207" s="3143"/>
      <c r="B207" s="3143"/>
      <c r="C207" s="3143"/>
      <c r="D207" s="3143"/>
      <c r="E207" s="3143"/>
      <c r="F207" s="3143"/>
      <c r="G207" s="3143"/>
      <c r="H207" s="3143"/>
      <c r="I207" s="3143"/>
      <c r="J207" s="3143"/>
      <c r="K207" s="3098"/>
      <c r="L207" s="3098"/>
      <c r="M207" s="3098"/>
      <c r="N207" s="3098"/>
      <c r="O207" s="3098"/>
      <c r="P207" s="3098"/>
      <c r="Q207" s="3098"/>
      <c r="R207" s="3098"/>
      <c r="S207" s="3098"/>
      <c r="T207" s="3098"/>
      <c r="U207" s="3098"/>
      <c r="V207" s="3098"/>
      <c r="W207" s="3098"/>
      <c r="X207" s="3098"/>
      <c r="Y207" s="3098"/>
      <c r="Z207" s="3098"/>
      <c r="AA207" s="3098"/>
      <c r="AB207" s="3098"/>
      <c r="AC207" s="3098"/>
      <c r="AD207" s="3098"/>
      <c r="AE207" s="3098"/>
      <c r="AF207" s="3098"/>
      <c r="AG207" s="3098"/>
      <c r="AH207" s="3098"/>
      <c r="AI207" s="3098"/>
      <c r="AJ207" s="3098"/>
      <c r="AK207" s="3098"/>
      <c r="AL207" s="3143"/>
      <c r="AM207" s="3143"/>
      <c r="AN207" s="3143"/>
      <c r="AO207" s="3143"/>
      <c r="AP207" s="3143"/>
      <c r="AQ207" s="3143"/>
      <c r="AR207" s="3143"/>
      <c r="AS207" s="3143"/>
      <c r="AT207" s="3143"/>
      <c r="AU207" s="3143"/>
      <c r="AV207" s="3143"/>
      <c r="AW207" s="3143"/>
      <c r="AX207" s="3143"/>
      <c r="AY207" s="3143"/>
      <c r="AZ207" s="3143"/>
      <c r="BA207" s="3143"/>
      <c r="BB207" s="3143"/>
      <c r="BC207" s="3143"/>
      <c r="BD207" s="3143"/>
      <c r="BE207" s="3143"/>
      <c r="BF207" s="3143"/>
      <c r="BG207" s="3143"/>
      <c r="BH207" s="3143"/>
      <c r="BI207" s="3143"/>
      <c r="BJ207" s="3143"/>
      <c r="BK207" s="3143"/>
      <c r="BL207" s="3143"/>
      <c r="BM207" s="3143"/>
      <c r="BN207" s="3189"/>
      <c r="BO207" s="3189"/>
      <c r="BP207" s="3189"/>
      <c r="BQ207" s="3189"/>
      <c r="BR207" s="3189"/>
      <c r="BS207" s="3189"/>
      <c r="BT207" s="3189"/>
      <c r="BU207" s="3189"/>
      <c r="BV207" s="3189"/>
      <c r="BW207" s="3189"/>
      <c r="BX207" s="3189"/>
      <c r="BY207" s="3189"/>
      <c r="BZ207" s="3189"/>
      <c r="CA207" s="3143"/>
    </row>
    <row r="208" spans="1:79" ht="16.5" customHeight="1">
      <c r="A208" s="3143"/>
      <c r="B208" s="3143"/>
      <c r="C208" s="3143"/>
      <c r="D208" s="3143"/>
      <c r="E208" s="3143"/>
      <c r="F208" s="3143"/>
      <c r="G208" s="3143"/>
      <c r="H208" s="3143"/>
      <c r="I208" s="3143"/>
      <c r="J208" s="3143"/>
      <c r="K208" s="3098"/>
      <c r="L208" s="3098"/>
      <c r="M208" s="3098"/>
      <c r="N208" s="3098"/>
      <c r="O208" s="3098"/>
      <c r="P208" s="3098"/>
      <c r="Q208" s="3098"/>
      <c r="R208" s="3098"/>
      <c r="S208" s="3098"/>
      <c r="T208" s="3098"/>
      <c r="U208" s="3098"/>
      <c r="V208" s="3098"/>
      <c r="W208" s="3098"/>
      <c r="X208" s="3098"/>
      <c r="Y208" s="3098"/>
      <c r="Z208" s="3098"/>
      <c r="AA208" s="3098"/>
      <c r="AB208" s="3098"/>
      <c r="AC208" s="3098"/>
      <c r="AD208" s="3098"/>
      <c r="AE208" s="3098"/>
      <c r="AF208" s="3098"/>
      <c r="AG208" s="3098"/>
      <c r="AH208" s="3098"/>
      <c r="AI208" s="3098"/>
      <c r="AJ208" s="3098"/>
      <c r="AK208" s="3098"/>
      <c r="AL208" s="3143"/>
      <c r="AM208" s="3143"/>
      <c r="AN208" s="3143"/>
      <c r="AO208" s="3143"/>
      <c r="AP208" s="3143"/>
      <c r="AQ208" s="3143"/>
      <c r="AR208" s="3143"/>
      <c r="AS208" s="3143"/>
      <c r="AT208" s="3143"/>
      <c r="AU208" s="3143"/>
      <c r="AV208" s="3143"/>
      <c r="AW208" s="3143"/>
      <c r="AX208" s="3143"/>
      <c r="AY208" s="3143"/>
      <c r="AZ208" s="3143"/>
      <c r="BA208" s="3143"/>
      <c r="BB208" s="3143"/>
      <c r="BC208" s="3143"/>
      <c r="BD208" s="3143"/>
      <c r="BE208" s="3143"/>
      <c r="BF208" s="3143"/>
      <c r="BG208" s="3143"/>
      <c r="BH208" s="3143"/>
      <c r="BI208" s="3143"/>
      <c r="BJ208" s="3143"/>
      <c r="BK208" s="3143"/>
      <c r="BL208" s="3143"/>
      <c r="BM208" s="3143"/>
      <c r="BN208" s="3189"/>
      <c r="BO208" s="3189"/>
      <c r="BP208" s="3189"/>
      <c r="BQ208" s="3189"/>
      <c r="BR208" s="3189"/>
      <c r="BS208" s="3189"/>
      <c r="BT208" s="3189"/>
      <c r="BU208" s="3189"/>
      <c r="BV208" s="3189"/>
      <c r="BW208" s="3189"/>
      <c r="BX208" s="3189"/>
      <c r="BY208" s="3189"/>
      <c r="BZ208" s="3189"/>
      <c r="CA208" s="3143"/>
    </row>
    <row r="209" spans="1:79" ht="16.5" customHeight="1">
      <c r="A209" s="3143"/>
      <c r="B209" s="3143"/>
      <c r="C209" s="3143"/>
      <c r="D209" s="3143"/>
      <c r="E209" s="3143"/>
      <c r="F209" s="3143"/>
      <c r="G209" s="3143"/>
      <c r="H209" s="3143"/>
      <c r="I209" s="3143"/>
      <c r="J209" s="3143"/>
      <c r="K209" s="3098"/>
      <c r="L209" s="3098"/>
      <c r="M209" s="3098"/>
      <c r="N209" s="3098"/>
      <c r="O209" s="3098"/>
      <c r="P209" s="3098"/>
      <c r="Q209" s="3098"/>
      <c r="R209" s="3098"/>
      <c r="S209" s="3098"/>
      <c r="T209" s="3098"/>
      <c r="U209" s="3098"/>
      <c r="V209" s="3098"/>
      <c r="W209" s="3098"/>
      <c r="X209" s="3098"/>
      <c r="Y209" s="3098"/>
      <c r="Z209" s="3098"/>
      <c r="AA209" s="3098"/>
      <c r="AB209" s="3098"/>
      <c r="AC209" s="3098"/>
      <c r="AD209" s="3098"/>
      <c r="AE209" s="3098"/>
      <c r="AF209" s="3098"/>
      <c r="AG209" s="3098"/>
      <c r="AH209" s="3098"/>
      <c r="AI209" s="3098"/>
      <c r="AJ209" s="3098"/>
      <c r="AK209" s="3098"/>
      <c r="AL209" s="3143"/>
      <c r="AM209" s="3143"/>
      <c r="AN209" s="3143"/>
      <c r="AO209" s="3143"/>
      <c r="AP209" s="3143"/>
      <c r="AQ209" s="3143"/>
      <c r="AR209" s="3143"/>
      <c r="AS209" s="3143"/>
      <c r="AT209" s="3143"/>
      <c r="AU209" s="3143"/>
      <c r="AV209" s="3143"/>
      <c r="AW209" s="3143"/>
      <c r="AX209" s="3143"/>
      <c r="AY209" s="3143"/>
      <c r="AZ209" s="3143"/>
      <c r="BA209" s="3143"/>
      <c r="BB209" s="3143"/>
      <c r="BC209" s="3143"/>
      <c r="BD209" s="3143"/>
      <c r="BE209" s="3143"/>
      <c r="BF209" s="3143"/>
      <c r="BG209" s="3143"/>
      <c r="BH209" s="3143"/>
      <c r="BI209" s="3143"/>
      <c r="BJ209" s="3143"/>
      <c r="BK209" s="3143"/>
      <c r="BL209" s="3143"/>
      <c r="BM209" s="3143"/>
      <c r="BN209" s="3189"/>
      <c r="BO209" s="3189"/>
      <c r="BP209" s="3189"/>
      <c r="BQ209" s="3189"/>
      <c r="BR209" s="3189"/>
      <c r="BS209" s="3189"/>
      <c r="BT209" s="3189"/>
      <c r="BU209" s="3189"/>
      <c r="BV209" s="3189"/>
      <c r="BW209" s="3189"/>
      <c r="BX209" s="3189"/>
      <c r="BY209" s="3189"/>
      <c r="BZ209" s="3189"/>
      <c r="CA209" s="3143"/>
    </row>
    <row r="210" spans="1:79" ht="16.5" customHeight="1">
      <c r="A210" s="3143"/>
      <c r="B210" s="3143"/>
      <c r="C210" s="3143"/>
      <c r="D210" s="3143"/>
      <c r="E210" s="3143"/>
      <c r="F210" s="3143"/>
      <c r="G210" s="3143"/>
      <c r="H210" s="3143"/>
      <c r="I210" s="3143"/>
      <c r="J210" s="3143"/>
      <c r="K210" s="3098"/>
      <c r="L210" s="3098"/>
      <c r="M210" s="3098"/>
      <c r="N210" s="3098"/>
      <c r="O210" s="3098"/>
      <c r="P210" s="3098"/>
      <c r="Q210" s="3098"/>
      <c r="R210" s="3098"/>
      <c r="S210" s="3098"/>
      <c r="T210" s="3098"/>
      <c r="U210" s="3098"/>
      <c r="V210" s="3098"/>
      <c r="W210" s="3098"/>
      <c r="X210" s="3098"/>
      <c r="Y210" s="3098"/>
      <c r="Z210" s="3098"/>
      <c r="AA210" s="3098"/>
      <c r="AB210" s="3098"/>
      <c r="AC210" s="3098"/>
      <c r="AD210" s="3098"/>
      <c r="AE210" s="3098"/>
      <c r="AF210" s="3098"/>
      <c r="AG210" s="3098"/>
      <c r="AH210" s="3098"/>
      <c r="AI210" s="3098"/>
      <c r="AJ210" s="3098"/>
      <c r="AK210" s="3098"/>
      <c r="AL210" s="3143"/>
      <c r="AM210" s="3143"/>
      <c r="AN210" s="3143"/>
      <c r="AO210" s="3143"/>
      <c r="AP210" s="3143"/>
      <c r="AQ210" s="3143"/>
      <c r="AR210" s="3143"/>
      <c r="AS210" s="3143"/>
      <c r="AT210" s="3143"/>
      <c r="AU210" s="3143"/>
      <c r="AV210" s="3143"/>
      <c r="AW210" s="3143"/>
      <c r="AX210" s="3143"/>
      <c r="AY210" s="3143"/>
      <c r="AZ210" s="3143"/>
      <c r="BA210" s="3143"/>
      <c r="BB210" s="3143"/>
      <c r="BC210" s="3143"/>
      <c r="BD210" s="3143"/>
      <c r="BE210" s="3143"/>
      <c r="BF210" s="3143"/>
      <c r="BG210" s="3143"/>
      <c r="BH210" s="3143"/>
      <c r="BI210" s="3143"/>
      <c r="BJ210" s="3143"/>
      <c r="BK210" s="3143"/>
      <c r="BL210" s="3143"/>
      <c r="BM210" s="3143"/>
      <c r="BN210" s="3189"/>
      <c r="BO210" s="3189"/>
      <c r="BP210" s="3189"/>
      <c r="BQ210" s="3189"/>
      <c r="BR210" s="3189"/>
      <c r="BS210" s="3189"/>
      <c r="BT210" s="3189"/>
      <c r="BU210" s="3189"/>
      <c r="BV210" s="3189"/>
      <c r="BW210" s="3189"/>
      <c r="BX210" s="3189"/>
      <c r="BY210" s="3189"/>
      <c r="BZ210" s="3189"/>
      <c r="CA210" s="3143"/>
    </row>
    <row r="211" spans="1:79" ht="16.5" customHeight="1">
      <c r="A211" s="3143"/>
      <c r="B211" s="3143"/>
      <c r="C211" s="3143"/>
      <c r="D211" s="3143"/>
      <c r="E211" s="3143"/>
      <c r="F211" s="3143"/>
      <c r="G211" s="3143"/>
      <c r="H211" s="3143"/>
      <c r="I211" s="3143"/>
      <c r="J211" s="3143"/>
      <c r="K211" s="3098"/>
      <c r="L211" s="3098"/>
      <c r="M211" s="3098"/>
      <c r="N211" s="3098"/>
      <c r="O211" s="3098"/>
      <c r="P211" s="3098"/>
      <c r="Q211" s="3098"/>
      <c r="R211" s="3098"/>
      <c r="S211" s="3098"/>
      <c r="T211" s="3098"/>
      <c r="U211" s="3098"/>
      <c r="V211" s="3098"/>
      <c r="W211" s="3098"/>
      <c r="X211" s="3098"/>
      <c r="Y211" s="3098"/>
      <c r="Z211" s="3098"/>
      <c r="AA211" s="3098"/>
      <c r="AB211" s="3098"/>
      <c r="AC211" s="3098"/>
      <c r="AD211" s="3098"/>
      <c r="AE211" s="3098"/>
      <c r="AF211" s="3098"/>
      <c r="AG211" s="3098"/>
      <c r="AH211" s="3098"/>
      <c r="AI211" s="3098"/>
      <c r="AJ211" s="3098"/>
      <c r="AK211" s="3098"/>
      <c r="AL211" s="3143"/>
      <c r="AM211" s="3143"/>
      <c r="AN211" s="3143"/>
      <c r="AO211" s="3143"/>
      <c r="AP211" s="3143"/>
      <c r="AQ211" s="3143"/>
      <c r="AR211" s="3143"/>
      <c r="AS211" s="3143"/>
      <c r="AT211" s="3143"/>
      <c r="AU211" s="3143"/>
      <c r="AV211" s="3143"/>
      <c r="AW211" s="3143"/>
      <c r="AX211" s="3143"/>
      <c r="AY211" s="3143"/>
      <c r="AZ211" s="3143"/>
      <c r="BA211" s="3143"/>
      <c r="BB211" s="3143"/>
      <c r="BC211" s="3143"/>
      <c r="BD211" s="3143"/>
      <c r="BE211" s="3143"/>
      <c r="BF211" s="3143"/>
      <c r="BG211" s="3143"/>
      <c r="BH211" s="3143"/>
      <c r="BI211" s="3143"/>
      <c r="BJ211" s="3143"/>
      <c r="BK211" s="3143"/>
      <c r="BL211" s="3143"/>
      <c r="BM211" s="3143"/>
      <c r="BN211" s="3189"/>
      <c r="BO211" s="3189"/>
      <c r="BP211" s="3189"/>
      <c r="BQ211" s="3189"/>
      <c r="BR211" s="3189"/>
      <c r="BS211" s="3189"/>
      <c r="BT211" s="3189"/>
      <c r="BU211" s="3189"/>
      <c r="BV211" s="3189"/>
      <c r="BW211" s="3189"/>
      <c r="BX211" s="3189"/>
      <c r="BY211" s="3189"/>
      <c r="BZ211" s="3189"/>
      <c r="CA211" s="3143"/>
    </row>
    <row r="212" spans="1:79" ht="16.5" customHeight="1">
      <c r="A212" s="3143"/>
      <c r="B212" s="3143"/>
      <c r="C212" s="3143"/>
      <c r="D212" s="3143"/>
      <c r="E212" s="3143"/>
      <c r="F212" s="3143"/>
      <c r="G212" s="3143"/>
      <c r="H212" s="3143"/>
      <c r="I212" s="3143"/>
      <c r="J212" s="3143"/>
      <c r="K212" s="3098"/>
      <c r="L212" s="3098"/>
      <c r="M212" s="3098"/>
      <c r="N212" s="3098"/>
      <c r="O212" s="3098"/>
      <c r="P212" s="3098"/>
      <c r="Q212" s="3098"/>
      <c r="R212" s="3098"/>
      <c r="S212" s="3098"/>
      <c r="T212" s="3098"/>
      <c r="U212" s="3098"/>
      <c r="V212" s="3098"/>
      <c r="W212" s="3098"/>
      <c r="X212" s="3098"/>
      <c r="Y212" s="3098"/>
      <c r="Z212" s="3098"/>
      <c r="AA212" s="3098"/>
      <c r="AB212" s="3098"/>
      <c r="AC212" s="3098"/>
      <c r="AD212" s="3098"/>
      <c r="AE212" s="3098"/>
      <c r="AF212" s="3098"/>
      <c r="AG212" s="3098"/>
      <c r="AH212" s="3098"/>
      <c r="AI212" s="3098"/>
      <c r="AJ212" s="3098"/>
      <c r="AK212" s="3098"/>
      <c r="AL212" s="3143"/>
      <c r="AM212" s="3143"/>
      <c r="AN212" s="3143"/>
      <c r="AO212" s="3143"/>
      <c r="AP212" s="3143"/>
      <c r="AQ212" s="3143"/>
      <c r="AR212" s="3143"/>
      <c r="AS212" s="3143"/>
      <c r="AT212" s="3143"/>
      <c r="AU212" s="3143"/>
      <c r="AV212" s="3143"/>
      <c r="AW212" s="3143"/>
      <c r="AX212" s="3143"/>
      <c r="AY212" s="3143"/>
      <c r="AZ212" s="3143"/>
      <c r="BA212" s="3143"/>
      <c r="BB212" s="3143"/>
      <c r="BC212" s="3143"/>
      <c r="BD212" s="3143"/>
      <c r="BE212" s="3143"/>
      <c r="BF212" s="3143"/>
      <c r="BG212" s="3143"/>
      <c r="BH212" s="3143"/>
      <c r="BI212" s="3143"/>
      <c r="BJ212" s="3143"/>
      <c r="BK212" s="3143"/>
      <c r="BL212" s="3143"/>
      <c r="BM212" s="3143"/>
      <c r="BN212" s="3189"/>
      <c r="BO212" s="3189"/>
      <c r="BP212" s="3189"/>
      <c r="BQ212" s="3189"/>
      <c r="BR212" s="3189"/>
      <c r="BS212" s="3189"/>
      <c r="BT212" s="3189"/>
      <c r="BU212" s="3189"/>
      <c r="BV212" s="3189"/>
      <c r="BW212" s="3189"/>
      <c r="BX212" s="3189"/>
      <c r="BY212" s="3189"/>
      <c r="BZ212" s="3189"/>
      <c r="CA212" s="3143"/>
    </row>
    <row r="213" spans="1:79" ht="16.5" customHeight="1">
      <c r="A213" s="3143"/>
      <c r="B213" s="3143"/>
      <c r="C213" s="3143"/>
      <c r="D213" s="3143"/>
      <c r="E213" s="3143"/>
      <c r="F213" s="3143"/>
      <c r="G213" s="3143"/>
      <c r="H213" s="3143"/>
      <c r="I213" s="3143"/>
      <c r="J213" s="3143"/>
      <c r="K213" s="3098"/>
      <c r="L213" s="3098"/>
      <c r="M213" s="3098"/>
      <c r="N213" s="3098"/>
      <c r="O213" s="3098"/>
      <c r="P213" s="3098"/>
      <c r="Q213" s="3098"/>
      <c r="R213" s="3098"/>
      <c r="S213" s="3098"/>
      <c r="T213" s="3098"/>
      <c r="U213" s="3098"/>
      <c r="V213" s="3098"/>
      <c r="W213" s="3098"/>
      <c r="X213" s="3098"/>
      <c r="Y213" s="3098"/>
      <c r="Z213" s="3098"/>
      <c r="AA213" s="3098"/>
      <c r="AB213" s="3098"/>
      <c r="AC213" s="3098"/>
      <c r="AD213" s="3098"/>
      <c r="AE213" s="3098"/>
      <c r="AF213" s="3098"/>
      <c r="AG213" s="3098"/>
      <c r="AH213" s="3098"/>
      <c r="AI213" s="3098"/>
      <c r="AJ213" s="3098"/>
      <c r="AK213" s="3098"/>
      <c r="AL213" s="3143"/>
      <c r="AM213" s="3143"/>
      <c r="AN213" s="3143"/>
      <c r="AO213" s="3143"/>
      <c r="AP213" s="3143"/>
      <c r="AQ213" s="3143"/>
      <c r="AR213" s="3143"/>
      <c r="AS213" s="3143"/>
      <c r="AT213" s="3143"/>
      <c r="AU213" s="3143"/>
      <c r="AV213" s="3143"/>
      <c r="AW213" s="3143"/>
      <c r="AX213" s="3143"/>
      <c r="AY213" s="3143"/>
      <c r="AZ213" s="3143"/>
      <c r="BA213" s="3143"/>
      <c r="BB213" s="3143"/>
      <c r="BC213" s="3143"/>
      <c r="BD213" s="3143"/>
      <c r="BE213" s="3143"/>
      <c r="BF213" s="3143"/>
      <c r="BG213" s="3143"/>
      <c r="BH213" s="3143"/>
      <c r="BI213" s="3143"/>
      <c r="BJ213" s="3143"/>
      <c r="BK213" s="3143"/>
      <c r="BL213" s="3143"/>
      <c r="BM213" s="3143"/>
      <c r="BN213" s="3189"/>
      <c r="BO213" s="3189"/>
      <c r="BP213" s="3189"/>
      <c r="BQ213" s="3189"/>
      <c r="BR213" s="3189"/>
      <c r="BS213" s="3189"/>
      <c r="BT213" s="3189"/>
      <c r="BU213" s="3189"/>
      <c r="BV213" s="3189"/>
      <c r="BW213" s="3189"/>
      <c r="BX213" s="3189"/>
      <c r="BY213" s="3189"/>
      <c r="BZ213" s="3189"/>
      <c r="CA213" s="3143"/>
    </row>
    <row r="214" spans="1:79" ht="16.5" customHeight="1">
      <c r="A214" s="3143"/>
      <c r="B214" s="3143"/>
      <c r="C214" s="3143"/>
      <c r="D214" s="3143"/>
      <c r="E214" s="3143"/>
      <c r="F214" s="3143"/>
      <c r="G214" s="3143"/>
      <c r="H214" s="3143"/>
      <c r="I214" s="3143"/>
      <c r="J214" s="3143"/>
      <c r="K214" s="3098"/>
      <c r="L214" s="3098"/>
      <c r="M214" s="3098"/>
      <c r="N214" s="3098"/>
      <c r="O214" s="3098"/>
      <c r="P214" s="3098"/>
      <c r="Q214" s="3098"/>
      <c r="R214" s="3098"/>
      <c r="S214" s="3098"/>
      <c r="T214" s="3098"/>
      <c r="U214" s="3098"/>
      <c r="V214" s="3098"/>
      <c r="W214" s="3098"/>
      <c r="X214" s="3098"/>
      <c r="Y214" s="3098"/>
      <c r="Z214" s="3098"/>
      <c r="AA214" s="3098"/>
      <c r="AB214" s="3098"/>
      <c r="AC214" s="3098"/>
      <c r="AD214" s="3098"/>
      <c r="AE214" s="3098"/>
      <c r="AF214" s="3098"/>
      <c r="AG214" s="3098"/>
      <c r="AH214" s="3098"/>
      <c r="AI214" s="3098"/>
      <c r="AJ214" s="3098"/>
      <c r="AK214" s="3098"/>
      <c r="AL214" s="3143"/>
      <c r="AM214" s="3143"/>
      <c r="AN214" s="3143"/>
      <c r="AO214" s="3143"/>
      <c r="AP214" s="3143"/>
      <c r="AQ214" s="3143"/>
      <c r="AR214" s="3143"/>
      <c r="AS214" s="3143"/>
      <c r="AT214" s="3143"/>
      <c r="AU214" s="3143"/>
      <c r="AV214" s="3143"/>
      <c r="AW214" s="3143"/>
      <c r="AX214" s="3143"/>
      <c r="AY214" s="3143"/>
      <c r="AZ214" s="3143"/>
      <c r="BA214" s="3143"/>
      <c r="BB214" s="3143"/>
      <c r="BC214" s="3143"/>
      <c r="BD214" s="3143"/>
      <c r="BE214" s="3143"/>
      <c r="BF214" s="3143"/>
      <c r="BG214" s="3143"/>
      <c r="BH214" s="3143"/>
      <c r="BI214" s="3143"/>
      <c r="BJ214" s="3143"/>
      <c r="BK214" s="3143"/>
      <c r="BL214" s="3143"/>
      <c r="BM214" s="3143"/>
      <c r="BN214" s="3189"/>
      <c r="BO214" s="3189"/>
      <c r="BP214" s="3189"/>
      <c r="BQ214" s="3189"/>
      <c r="BR214" s="3189"/>
      <c r="BS214" s="3189"/>
      <c r="BT214" s="3189"/>
      <c r="BU214" s="3189"/>
      <c r="BV214" s="3189"/>
      <c r="BW214" s="3189"/>
      <c r="BX214" s="3189"/>
      <c r="BY214" s="3189"/>
      <c r="BZ214" s="3189"/>
      <c r="CA214" s="3143"/>
    </row>
    <row r="215" spans="1:79" ht="16.5" customHeight="1">
      <c r="A215" s="3143"/>
      <c r="B215" s="3143"/>
      <c r="C215" s="3143"/>
      <c r="D215" s="3143"/>
      <c r="E215" s="3143"/>
      <c r="F215" s="3143"/>
      <c r="G215" s="3143"/>
      <c r="H215" s="3143"/>
      <c r="I215" s="3143"/>
      <c r="J215" s="3143"/>
      <c r="K215" s="3098"/>
      <c r="L215" s="3098"/>
      <c r="M215" s="3098"/>
      <c r="N215" s="3098"/>
      <c r="O215" s="3098"/>
      <c r="P215" s="3098"/>
      <c r="Q215" s="3098"/>
      <c r="R215" s="3098"/>
      <c r="S215" s="3098"/>
      <c r="T215" s="3098"/>
      <c r="U215" s="3098"/>
      <c r="V215" s="3098"/>
      <c r="W215" s="3098"/>
      <c r="X215" s="3098"/>
      <c r="Y215" s="3098"/>
      <c r="Z215" s="3098"/>
      <c r="AA215" s="3098"/>
      <c r="AB215" s="3098"/>
      <c r="AC215" s="3098"/>
      <c r="AD215" s="3098"/>
      <c r="AE215" s="3098"/>
      <c r="AF215" s="3098"/>
      <c r="AG215" s="3098"/>
      <c r="AH215" s="3098"/>
      <c r="AI215" s="3098"/>
      <c r="AJ215" s="3098"/>
      <c r="AK215" s="3098"/>
      <c r="AL215" s="3143"/>
      <c r="AM215" s="3143"/>
      <c r="AN215" s="3143"/>
      <c r="AO215" s="3143"/>
      <c r="AP215" s="3143"/>
      <c r="AQ215" s="3143"/>
      <c r="AR215" s="3143"/>
      <c r="AS215" s="3143"/>
      <c r="AT215" s="3143"/>
      <c r="AU215" s="3143"/>
      <c r="AV215" s="3143"/>
      <c r="AW215" s="3143"/>
      <c r="AX215" s="3143"/>
      <c r="AY215" s="3143"/>
      <c r="AZ215" s="3143"/>
      <c r="BA215" s="3143"/>
      <c r="BB215" s="3143"/>
      <c r="BC215" s="3143"/>
      <c r="BD215" s="3143"/>
      <c r="BE215" s="3143"/>
      <c r="BF215" s="3143"/>
      <c r="BG215" s="3143"/>
      <c r="BH215" s="3143"/>
      <c r="BI215" s="3143"/>
      <c r="BJ215" s="3143"/>
      <c r="BK215" s="3143"/>
      <c r="BL215" s="3143"/>
      <c r="BM215" s="3143"/>
      <c r="BN215" s="3189"/>
      <c r="BO215" s="3189"/>
      <c r="BP215" s="3189"/>
      <c r="BQ215" s="3189"/>
      <c r="BR215" s="3189"/>
      <c r="BS215" s="3189"/>
      <c r="BT215" s="3189"/>
      <c r="BU215" s="3189"/>
      <c r="BV215" s="3189"/>
      <c r="BW215" s="3189"/>
      <c r="BX215" s="3189"/>
      <c r="BY215" s="3189"/>
      <c r="BZ215" s="3189"/>
      <c r="CA215" s="3143"/>
    </row>
    <row r="216" spans="1:79" ht="16.5" customHeight="1">
      <c r="A216" s="3143"/>
      <c r="B216" s="3143"/>
      <c r="C216" s="3143"/>
      <c r="D216" s="3143"/>
      <c r="E216" s="3143"/>
      <c r="F216" s="3143"/>
      <c r="G216" s="3143"/>
      <c r="H216" s="3143"/>
      <c r="I216" s="3143"/>
      <c r="J216" s="3143"/>
      <c r="K216" s="3098"/>
      <c r="L216" s="3098"/>
      <c r="M216" s="3098"/>
      <c r="N216" s="3098"/>
      <c r="O216" s="3098"/>
      <c r="P216" s="3098"/>
      <c r="Q216" s="3098"/>
      <c r="R216" s="3098"/>
      <c r="S216" s="3098"/>
      <c r="T216" s="3098"/>
      <c r="U216" s="3098"/>
      <c r="V216" s="3098"/>
      <c r="W216" s="3098"/>
      <c r="X216" s="3098"/>
      <c r="Y216" s="3098"/>
      <c r="Z216" s="3098"/>
      <c r="AA216" s="3098"/>
      <c r="AB216" s="3098"/>
      <c r="AC216" s="3098"/>
      <c r="AD216" s="3098"/>
      <c r="AE216" s="3098"/>
      <c r="AF216" s="3098"/>
      <c r="AG216" s="3098"/>
      <c r="AH216" s="3098"/>
      <c r="AI216" s="3098"/>
      <c r="AJ216" s="3098"/>
      <c r="AK216" s="3098"/>
      <c r="AL216" s="3143"/>
      <c r="AM216" s="3143"/>
      <c r="AN216" s="3143"/>
      <c r="AO216" s="3143"/>
      <c r="AP216" s="3143"/>
      <c r="AQ216" s="3143"/>
      <c r="AR216" s="3143"/>
      <c r="AS216" s="3143"/>
      <c r="AT216" s="3143"/>
      <c r="AU216" s="3143"/>
      <c r="AV216" s="3143"/>
      <c r="AW216" s="3143"/>
      <c r="AX216" s="3143"/>
      <c r="AY216" s="3143"/>
      <c r="AZ216" s="3143"/>
      <c r="BA216" s="3143"/>
      <c r="BB216" s="3143"/>
      <c r="BC216" s="3143"/>
      <c r="BD216" s="3143"/>
      <c r="BE216" s="3143"/>
      <c r="BF216" s="3143"/>
      <c r="BG216" s="3143"/>
      <c r="BH216" s="3143"/>
      <c r="BI216" s="3143"/>
      <c r="BJ216" s="3143"/>
      <c r="BK216" s="3143"/>
      <c r="BL216" s="3143"/>
      <c r="BM216" s="3143"/>
      <c r="BN216" s="3189"/>
      <c r="BO216" s="3189"/>
      <c r="BP216" s="3189"/>
      <c r="BQ216" s="3189"/>
      <c r="BR216" s="3189"/>
      <c r="BS216" s="3189"/>
      <c r="BT216" s="3189"/>
      <c r="BU216" s="3189"/>
      <c r="BV216" s="3189"/>
      <c r="BW216" s="3189"/>
      <c r="BX216" s="3189"/>
      <c r="BY216" s="3189"/>
      <c r="BZ216" s="3189"/>
      <c r="CA216" s="3143"/>
    </row>
    <row r="217" spans="1:79" ht="16.5" customHeight="1">
      <c r="A217" s="3143"/>
      <c r="B217" s="3143"/>
      <c r="C217" s="3143"/>
      <c r="D217" s="3143"/>
      <c r="E217" s="3143"/>
      <c r="F217" s="3143"/>
      <c r="G217" s="3143"/>
      <c r="H217" s="3143"/>
      <c r="I217" s="3143"/>
      <c r="J217" s="3143"/>
      <c r="K217" s="3098"/>
      <c r="L217" s="3098"/>
      <c r="M217" s="3098"/>
      <c r="N217" s="3098"/>
      <c r="O217" s="3098"/>
      <c r="P217" s="3098"/>
      <c r="Q217" s="3098"/>
      <c r="R217" s="3098"/>
      <c r="S217" s="3098"/>
      <c r="T217" s="3098"/>
      <c r="U217" s="3098"/>
      <c r="V217" s="3098"/>
      <c r="W217" s="3098"/>
      <c r="X217" s="3098"/>
      <c r="Y217" s="3098"/>
      <c r="Z217" s="3098"/>
      <c r="AA217" s="3098"/>
      <c r="AB217" s="3098"/>
      <c r="AC217" s="3098"/>
      <c r="AD217" s="3098"/>
      <c r="AE217" s="3098"/>
      <c r="AF217" s="3098"/>
      <c r="AG217" s="3098"/>
      <c r="AH217" s="3098"/>
      <c r="AI217" s="3098"/>
      <c r="AJ217" s="3098"/>
      <c r="AK217" s="3098"/>
      <c r="AL217" s="3143"/>
      <c r="AM217" s="3143"/>
      <c r="AN217" s="3143"/>
      <c r="AO217" s="3143"/>
      <c r="AP217" s="3143"/>
      <c r="AQ217" s="3143"/>
      <c r="AR217" s="3143"/>
      <c r="AS217" s="3143"/>
      <c r="AT217" s="3143"/>
      <c r="AU217" s="3143"/>
      <c r="AV217" s="3143"/>
      <c r="AW217" s="3143"/>
      <c r="AX217" s="3143"/>
      <c r="AY217" s="3143"/>
      <c r="AZ217" s="3143"/>
      <c r="BA217" s="3143"/>
      <c r="BB217" s="3143"/>
      <c r="BC217" s="3143"/>
      <c r="BD217" s="3143"/>
      <c r="BE217" s="3143"/>
      <c r="BF217" s="3143"/>
      <c r="BG217" s="3143"/>
      <c r="BH217" s="3143"/>
      <c r="BI217" s="3143"/>
      <c r="BJ217" s="3143"/>
      <c r="BK217" s="3143"/>
      <c r="BL217" s="3143"/>
      <c r="BM217" s="3143"/>
      <c r="BN217" s="3189"/>
      <c r="BO217" s="3189"/>
      <c r="BP217" s="3189"/>
      <c r="BQ217" s="3189"/>
      <c r="BR217" s="3189"/>
      <c r="BS217" s="3189"/>
      <c r="BT217" s="3189"/>
      <c r="BU217" s="3189"/>
      <c r="BV217" s="3189"/>
      <c r="BW217" s="3189"/>
      <c r="BX217" s="3189"/>
      <c r="BY217" s="3189"/>
      <c r="BZ217" s="3189"/>
      <c r="CA217" s="3143"/>
    </row>
    <row r="218" spans="1:79" ht="16.5" customHeight="1">
      <c r="A218" s="3143"/>
      <c r="B218" s="3143"/>
      <c r="C218" s="3143"/>
      <c r="D218" s="3143"/>
      <c r="E218" s="3143"/>
      <c r="F218" s="3143"/>
      <c r="G218" s="3143"/>
      <c r="H218" s="3143"/>
      <c r="I218" s="3143"/>
      <c r="J218" s="3143"/>
      <c r="K218" s="3098"/>
      <c r="L218" s="3098"/>
      <c r="M218" s="3098"/>
      <c r="N218" s="3098"/>
      <c r="O218" s="3098"/>
      <c r="P218" s="3098"/>
      <c r="Q218" s="3098"/>
      <c r="R218" s="3098"/>
      <c r="S218" s="3098"/>
      <c r="T218" s="3098"/>
      <c r="U218" s="3098"/>
      <c r="V218" s="3098"/>
      <c r="W218" s="3098"/>
      <c r="X218" s="3098"/>
      <c r="Y218" s="3098"/>
      <c r="Z218" s="3098"/>
      <c r="AA218" s="3098"/>
      <c r="AB218" s="3098"/>
      <c r="AC218" s="3098"/>
      <c r="AD218" s="3098"/>
      <c r="AE218" s="3098"/>
      <c r="AF218" s="3098"/>
      <c r="AG218" s="3098"/>
      <c r="AH218" s="3098"/>
      <c r="AI218" s="3098"/>
      <c r="AJ218" s="3098"/>
      <c r="AK218" s="3098"/>
      <c r="AL218" s="3143"/>
      <c r="AM218" s="3143"/>
      <c r="AN218" s="3143"/>
      <c r="AO218" s="3143"/>
      <c r="AP218" s="3143"/>
      <c r="AQ218" s="3143"/>
      <c r="AR218" s="3143"/>
      <c r="AS218" s="3143"/>
      <c r="AT218" s="3143"/>
      <c r="AU218" s="3143"/>
      <c r="AV218" s="3143"/>
      <c r="AW218" s="3143"/>
      <c r="AX218" s="3143"/>
      <c r="AY218" s="3143"/>
      <c r="AZ218" s="3143"/>
      <c r="BA218" s="3143"/>
      <c r="BB218" s="3143"/>
      <c r="BC218" s="3143"/>
      <c r="BD218" s="3143"/>
      <c r="BE218" s="3143"/>
      <c r="BF218" s="3143"/>
      <c r="BG218" s="3143"/>
      <c r="BH218" s="3143"/>
      <c r="BI218" s="3143"/>
      <c r="BJ218" s="3143"/>
      <c r="BK218" s="3143"/>
      <c r="BL218" s="3143"/>
      <c r="BM218" s="3143"/>
      <c r="BN218" s="3189"/>
      <c r="BO218" s="3189"/>
      <c r="BP218" s="3189"/>
      <c r="BQ218" s="3189"/>
      <c r="BR218" s="3189"/>
      <c r="BS218" s="3189"/>
      <c r="BT218" s="3189"/>
      <c r="BU218" s="3189"/>
      <c r="BV218" s="3189"/>
      <c r="BW218" s="3189"/>
      <c r="BX218" s="3189"/>
      <c r="BY218" s="3189"/>
      <c r="BZ218" s="3189"/>
      <c r="CA218" s="3143"/>
    </row>
    <row r="219" spans="1:79" ht="16.5" customHeight="1">
      <c r="A219" s="3143"/>
      <c r="B219" s="3143"/>
      <c r="C219" s="3143"/>
      <c r="D219" s="3143"/>
      <c r="E219" s="3143"/>
      <c r="F219" s="3143"/>
      <c r="G219" s="3143"/>
      <c r="H219" s="3143"/>
      <c r="I219" s="3143"/>
      <c r="J219" s="3143"/>
      <c r="K219" s="3098"/>
      <c r="L219" s="3098"/>
      <c r="M219" s="3098"/>
      <c r="N219" s="3098"/>
      <c r="O219" s="3098"/>
      <c r="P219" s="3098"/>
      <c r="Q219" s="3098"/>
      <c r="R219" s="3098"/>
      <c r="S219" s="3098"/>
      <c r="T219" s="3098"/>
      <c r="U219" s="3098"/>
      <c r="V219" s="3098"/>
      <c r="W219" s="3098"/>
      <c r="X219" s="3098"/>
      <c r="Y219" s="3098"/>
      <c r="Z219" s="3098"/>
      <c r="AA219" s="3098"/>
      <c r="AB219" s="3098"/>
      <c r="AC219" s="3098"/>
      <c r="AD219" s="3098"/>
      <c r="AE219" s="3098"/>
      <c r="AF219" s="3098"/>
      <c r="AG219" s="3098"/>
      <c r="AH219" s="3098"/>
      <c r="AI219" s="3098"/>
      <c r="AJ219" s="3098"/>
      <c r="AK219" s="3098"/>
      <c r="AL219" s="3143"/>
      <c r="AM219" s="3143"/>
      <c r="AN219" s="3143"/>
      <c r="AO219" s="3143"/>
      <c r="AP219" s="3143"/>
      <c r="AQ219" s="3143"/>
      <c r="AR219" s="3143"/>
      <c r="AS219" s="3143"/>
      <c r="AT219" s="3143"/>
      <c r="AU219" s="3143"/>
      <c r="AV219" s="3143"/>
      <c r="AW219" s="3143"/>
      <c r="AX219" s="3143"/>
      <c r="AY219" s="3143"/>
      <c r="AZ219" s="3143"/>
      <c r="BA219" s="3143"/>
      <c r="BB219" s="3143"/>
      <c r="BC219" s="3143"/>
      <c r="BD219" s="3143"/>
      <c r="BE219" s="3143"/>
      <c r="BF219" s="3143"/>
      <c r="BG219" s="3143"/>
      <c r="BH219" s="3143"/>
      <c r="BI219" s="3143"/>
      <c r="BJ219" s="3143"/>
      <c r="BK219" s="3143"/>
      <c r="BL219" s="3143"/>
      <c r="BM219" s="3143"/>
      <c r="BN219" s="3189"/>
      <c r="BO219" s="3189"/>
      <c r="BP219" s="3189"/>
      <c r="BQ219" s="3189"/>
      <c r="BR219" s="3189"/>
      <c r="BS219" s="3189"/>
      <c r="BT219" s="3189"/>
      <c r="BU219" s="3189"/>
      <c r="BV219" s="3189"/>
      <c r="BW219" s="3189"/>
      <c r="BX219" s="3189"/>
      <c r="BY219" s="3189"/>
      <c r="BZ219" s="3189"/>
      <c r="CA219" s="3143"/>
    </row>
    <row r="220" spans="1:79" ht="16.5" customHeight="1">
      <c r="A220" s="3143"/>
      <c r="B220" s="3143"/>
      <c r="C220" s="3143"/>
      <c r="D220" s="3143"/>
      <c r="E220" s="3143"/>
      <c r="F220" s="3143"/>
      <c r="G220" s="3143"/>
      <c r="H220" s="3143"/>
      <c r="I220" s="3143"/>
      <c r="J220" s="3143"/>
      <c r="K220" s="3098"/>
      <c r="L220" s="3098"/>
      <c r="M220" s="3098"/>
      <c r="N220" s="3098"/>
      <c r="O220" s="3098"/>
      <c r="P220" s="3098"/>
      <c r="Q220" s="3098"/>
      <c r="R220" s="3098"/>
      <c r="S220" s="3098"/>
      <c r="T220" s="3098"/>
      <c r="U220" s="3098"/>
      <c r="V220" s="3098"/>
      <c r="W220" s="3098"/>
      <c r="X220" s="3098"/>
      <c r="Y220" s="3098"/>
      <c r="Z220" s="3098"/>
      <c r="AA220" s="3098"/>
      <c r="AB220" s="3098"/>
      <c r="AC220" s="3098"/>
      <c r="AD220" s="3098"/>
      <c r="AE220" s="3098"/>
      <c r="AF220" s="3098"/>
      <c r="AG220" s="3098"/>
      <c r="AH220" s="3098"/>
      <c r="AI220" s="3098"/>
      <c r="AJ220" s="3098"/>
      <c r="AK220" s="3098"/>
      <c r="AL220" s="3143"/>
      <c r="AM220" s="3143"/>
      <c r="AN220" s="3143"/>
      <c r="AO220" s="3143"/>
      <c r="AP220" s="3143"/>
      <c r="AQ220" s="3143"/>
      <c r="AR220" s="3143"/>
      <c r="AS220" s="3143"/>
      <c r="AT220" s="3143"/>
      <c r="AU220" s="3143"/>
      <c r="AV220" s="3143"/>
      <c r="AW220" s="3143"/>
      <c r="AX220" s="3143"/>
      <c r="AY220" s="3143"/>
      <c r="AZ220" s="3143"/>
      <c r="BA220" s="3143"/>
      <c r="BB220" s="3143"/>
      <c r="BC220" s="3143"/>
      <c r="BD220" s="3143"/>
      <c r="BE220" s="3143"/>
      <c r="BF220" s="3143"/>
      <c r="BG220" s="3143"/>
      <c r="BH220" s="3143"/>
      <c r="BI220" s="3143"/>
      <c r="BJ220" s="3143"/>
      <c r="BK220" s="3143"/>
      <c r="BL220" s="3143"/>
      <c r="BM220" s="3143"/>
      <c r="BN220" s="3189"/>
      <c r="BO220" s="3189"/>
      <c r="BP220" s="3189"/>
      <c r="BQ220" s="3189"/>
      <c r="BR220" s="3189"/>
      <c r="BS220" s="3189"/>
      <c r="BT220" s="3189"/>
      <c r="BU220" s="3189"/>
      <c r="BV220" s="3189"/>
      <c r="BW220" s="3189"/>
      <c r="BX220" s="3189"/>
      <c r="BY220" s="3189"/>
      <c r="BZ220" s="3189"/>
      <c r="CA220" s="3143"/>
    </row>
    <row r="221" spans="1:79" ht="16.5" customHeight="1">
      <c r="A221" s="3143"/>
      <c r="B221" s="3143"/>
      <c r="C221" s="3143"/>
      <c r="D221" s="3143"/>
      <c r="E221" s="3143"/>
      <c r="F221" s="3143"/>
      <c r="G221" s="3143"/>
      <c r="H221" s="3143"/>
      <c r="I221" s="3143"/>
      <c r="J221" s="3143"/>
      <c r="K221" s="3098"/>
      <c r="L221" s="3098"/>
      <c r="M221" s="3098"/>
      <c r="N221" s="3098"/>
      <c r="O221" s="3098"/>
      <c r="P221" s="3098"/>
      <c r="Q221" s="3098"/>
      <c r="R221" s="3098"/>
      <c r="S221" s="3098"/>
      <c r="T221" s="3098"/>
      <c r="U221" s="3098"/>
      <c r="V221" s="3098"/>
      <c r="W221" s="3098"/>
      <c r="X221" s="3098"/>
      <c r="Y221" s="3098"/>
      <c r="Z221" s="3098"/>
      <c r="AA221" s="3098"/>
      <c r="AB221" s="3098"/>
      <c r="AC221" s="3098"/>
      <c r="AD221" s="3098"/>
      <c r="AE221" s="3098"/>
      <c r="AF221" s="3098"/>
      <c r="AG221" s="3098"/>
      <c r="AH221" s="3098"/>
      <c r="AI221" s="3098"/>
      <c r="AJ221" s="3098"/>
      <c r="AK221" s="3098"/>
      <c r="AL221" s="3143"/>
      <c r="AM221" s="3143"/>
      <c r="AN221" s="3143"/>
      <c r="AO221" s="3143"/>
      <c r="AP221" s="3143"/>
      <c r="AQ221" s="3143"/>
      <c r="AR221" s="3143"/>
      <c r="AS221" s="3143"/>
      <c r="AT221" s="3143"/>
      <c r="AU221" s="3143"/>
      <c r="AV221" s="3143"/>
      <c r="AW221" s="3143"/>
      <c r="AX221" s="3143"/>
      <c r="AY221" s="3143"/>
      <c r="AZ221" s="3143"/>
      <c r="BA221" s="3143"/>
      <c r="BB221" s="3143"/>
      <c r="BC221" s="3143"/>
      <c r="BD221" s="3143"/>
      <c r="BE221" s="3143"/>
      <c r="BF221" s="3143"/>
      <c r="BG221" s="3143"/>
      <c r="BH221" s="3143"/>
      <c r="BI221" s="3143"/>
      <c r="BJ221" s="3143"/>
      <c r="BK221" s="3143"/>
      <c r="BL221" s="3143"/>
      <c r="BM221" s="3143"/>
      <c r="BN221" s="3189"/>
      <c r="BO221" s="3189"/>
      <c r="BP221" s="3189"/>
      <c r="BQ221" s="3189"/>
      <c r="BR221" s="3189"/>
      <c r="BS221" s="3189"/>
      <c r="BT221" s="3189"/>
      <c r="BU221" s="3189"/>
      <c r="BV221" s="3189"/>
      <c r="BW221" s="3189"/>
      <c r="BX221" s="3189"/>
      <c r="BY221" s="3189"/>
      <c r="BZ221" s="3189"/>
      <c r="CA221" s="3143"/>
    </row>
    <row r="222" spans="1:79" ht="16.5" customHeight="1">
      <c r="A222" s="3143"/>
      <c r="B222" s="3143"/>
      <c r="C222" s="3143"/>
      <c r="D222" s="3143"/>
      <c r="E222" s="3143"/>
      <c r="F222" s="3143"/>
      <c r="G222" s="3143"/>
      <c r="H222" s="3143"/>
      <c r="I222" s="3143"/>
      <c r="J222" s="3143"/>
      <c r="K222" s="3098"/>
      <c r="L222" s="3098"/>
      <c r="M222" s="3098"/>
      <c r="N222" s="3098"/>
      <c r="O222" s="3098"/>
      <c r="P222" s="3098"/>
      <c r="Q222" s="3098"/>
      <c r="R222" s="3098"/>
      <c r="S222" s="3098"/>
      <c r="T222" s="3098"/>
      <c r="U222" s="3098"/>
      <c r="V222" s="3098"/>
      <c r="W222" s="3098"/>
      <c r="X222" s="3098"/>
      <c r="Y222" s="3098"/>
      <c r="Z222" s="3098"/>
      <c r="AA222" s="3098"/>
      <c r="AB222" s="3098"/>
      <c r="AC222" s="3098"/>
      <c r="AD222" s="3098"/>
      <c r="AE222" s="3098"/>
      <c r="AF222" s="3098"/>
      <c r="AG222" s="3098"/>
      <c r="AH222" s="3098"/>
      <c r="AI222" s="3098"/>
      <c r="AJ222" s="3098"/>
      <c r="AK222" s="3098"/>
      <c r="AL222" s="3143"/>
      <c r="AM222" s="3143"/>
      <c r="AN222" s="3143"/>
      <c r="AO222" s="3143"/>
      <c r="AP222" s="3143"/>
      <c r="AQ222" s="3143"/>
      <c r="AR222" s="3143"/>
      <c r="AS222" s="3143"/>
      <c r="AT222" s="3143"/>
      <c r="AU222" s="3143"/>
      <c r="AV222" s="3143"/>
      <c r="AW222" s="3143"/>
      <c r="AX222" s="3143"/>
      <c r="AY222" s="3143"/>
      <c r="AZ222" s="3143"/>
      <c r="BA222" s="3143"/>
      <c r="BB222" s="3143"/>
      <c r="BC222" s="3143"/>
      <c r="BD222" s="3143"/>
      <c r="BE222" s="3143"/>
      <c r="BF222" s="3143"/>
      <c r="BG222" s="3143"/>
      <c r="BH222" s="3143"/>
      <c r="BI222" s="3143"/>
      <c r="BJ222" s="3143"/>
      <c r="BK222" s="3143"/>
      <c r="BL222" s="3143"/>
      <c r="BM222" s="3143"/>
      <c r="BN222" s="3189"/>
      <c r="BO222" s="3189"/>
      <c r="BP222" s="3189"/>
      <c r="BQ222" s="3189"/>
      <c r="BR222" s="3189"/>
      <c r="BS222" s="3189"/>
      <c r="BT222" s="3189"/>
      <c r="BU222" s="3189"/>
      <c r="BV222" s="3189"/>
      <c r="BW222" s="3189"/>
      <c r="BX222" s="3189"/>
      <c r="BY222" s="3189"/>
      <c r="BZ222" s="3189"/>
      <c r="CA222" s="3143"/>
    </row>
    <row r="223" spans="1:79" ht="16.5" customHeight="1">
      <c r="A223" s="3143"/>
      <c r="B223" s="3143"/>
      <c r="C223" s="3143"/>
      <c r="D223" s="3143"/>
      <c r="E223" s="3143"/>
      <c r="F223" s="3143"/>
      <c r="G223" s="3143"/>
      <c r="H223" s="3143"/>
      <c r="I223" s="3143"/>
      <c r="J223" s="3143"/>
      <c r="K223" s="3098"/>
      <c r="L223" s="3098"/>
      <c r="M223" s="3098"/>
      <c r="N223" s="3098"/>
      <c r="O223" s="3098"/>
      <c r="P223" s="3098"/>
      <c r="Q223" s="3098"/>
      <c r="R223" s="3098"/>
      <c r="S223" s="3098"/>
      <c r="T223" s="3098"/>
      <c r="U223" s="3098"/>
      <c r="V223" s="3098"/>
      <c r="W223" s="3098"/>
      <c r="X223" s="3098"/>
      <c r="Y223" s="3098"/>
      <c r="Z223" s="3098"/>
      <c r="AA223" s="3098"/>
      <c r="AB223" s="3098"/>
      <c r="AC223" s="3098"/>
      <c r="AD223" s="3098"/>
      <c r="AE223" s="3098"/>
      <c r="AF223" s="3098"/>
      <c r="AG223" s="3098"/>
      <c r="AH223" s="3098"/>
      <c r="AI223" s="3098"/>
      <c r="AJ223" s="3098"/>
      <c r="AK223" s="3098"/>
      <c r="AL223" s="3143"/>
      <c r="AM223" s="3143"/>
      <c r="AN223" s="3143"/>
      <c r="AO223" s="3143"/>
      <c r="AP223" s="3143"/>
      <c r="AQ223" s="3143"/>
      <c r="AR223" s="3143"/>
      <c r="AS223" s="3143"/>
      <c r="AT223" s="3143"/>
      <c r="AU223" s="3143"/>
      <c r="AV223" s="3143"/>
      <c r="AW223" s="3143"/>
      <c r="AX223" s="3143"/>
      <c r="AY223" s="3143"/>
      <c r="AZ223" s="3143"/>
      <c r="BA223" s="3143"/>
      <c r="BB223" s="3143"/>
      <c r="BC223" s="3143"/>
      <c r="BD223" s="3143"/>
      <c r="BE223" s="3143"/>
      <c r="BF223" s="3143"/>
      <c r="BG223" s="3143"/>
      <c r="BH223" s="3143"/>
      <c r="BI223" s="3143"/>
      <c r="BJ223" s="3143"/>
      <c r="BK223" s="3143"/>
      <c r="BL223" s="3143"/>
      <c r="BM223" s="3143"/>
      <c r="BN223" s="3189"/>
      <c r="BO223" s="3189"/>
      <c r="BP223" s="3189"/>
      <c r="BQ223" s="3189"/>
      <c r="BR223" s="3189"/>
      <c r="BS223" s="3189"/>
      <c r="BT223" s="3189"/>
      <c r="BU223" s="3189"/>
      <c r="BV223" s="3189"/>
      <c r="BW223" s="3189"/>
      <c r="BX223" s="3189"/>
      <c r="BY223" s="3189"/>
      <c r="BZ223" s="3189"/>
      <c r="CA223" s="3143"/>
    </row>
    <row r="224" spans="1:79" ht="16.5" customHeight="1">
      <c r="A224" s="3143"/>
      <c r="B224" s="3143"/>
      <c r="C224" s="3143"/>
      <c r="D224" s="3143"/>
      <c r="E224" s="3143"/>
      <c r="F224" s="3143"/>
      <c r="G224" s="3143"/>
      <c r="H224" s="3143"/>
      <c r="I224" s="3143"/>
      <c r="J224" s="3143"/>
      <c r="K224" s="3098"/>
      <c r="L224" s="3098"/>
      <c r="M224" s="3098"/>
      <c r="N224" s="3098"/>
      <c r="O224" s="3098"/>
      <c r="P224" s="3098"/>
      <c r="Q224" s="3098"/>
      <c r="R224" s="3098"/>
      <c r="S224" s="3098"/>
      <c r="T224" s="3098"/>
      <c r="U224" s="3098"/>
      <c r="V224" s="3098"/>
      <c r="W224" s="3098"/>
      <c r="X224" s="3098"/>
      <c r="Y224" s="3098"/>
      <c r="Z224" s="3098"/>
      <c r="AA224" s="3098"/>
      <c r="AB224" s="3098"/>
      <c r="AC224" s="3098"/>
      <c r="AD224" s="3098"/>
      <c r="AE224" s="3098"/>
      <c r="AF224" s="3098"/>
      <c r="AG224" s="3098"/>
      <c r="AH224" s="3098"/>
      <c r="AI224" s="3098"/>
      <c r="AJ224" s="3098"/>
      <c r="AK224" s="3098"/>
      <c r="AL224" s="3143"/>
      <c r="AM224" s="3143"/>
      <c r="AN224" s="3143"/>
      <c r="AO224" s="3143"/>
      <c r="AP224" s="3143"/>
      <c r="AQ224" s="3143"/>
      <c r="AR224" s="3143"/>
      <c r="AS224" s="3143"/>
      <c r="AT224" s="3143"/>
      <c r="AU224" s="3143"/>
      <c r="AV224" s="3143"/>
      <c r="AW224" s="3143"/>
      <c r="AX224" s="3143"/>
      <c r="AY224" s="3143"/>
      <c r="AZ224" s="3143"/>
      <c r="BA224" s="3143"/>
      <c r="BB224" s="3143"/>
      <c r="BC224" s="3143"/>
      <c r="BD224" s="3143"/>
      <c r="BE224" s="3143"/>
      <c r="BF224" s="3143"/>
      <c r="BG224" s="3143"/>
      <c r="BH224" s="3143"/>
      <c r="BI224" s="3143"/>
      <c r="BJ224" s="3143"/>
      <c r="BK224" s="3143"/>
      <c r="BL224" s="3143"/>
      <c r="BM224" s="3143"/>
      <c r="BN224" s="3189"/>
      <c r="BO224" s="3189"/>
      <c r="BP224" s="3189"/>
      <c r="BQ224" s="3189"/>
      <c r="BR224" s="3189"/>
      <c r="BS224" s="3189"/>
      <c r="BT224" s="3189"/>
      <c r="BU224" s="3189"/>
      <c r="BV224" s="3189"/>
      <c r="BW224" s="3189"/>
      <c r="BX224" s="3189"/>
      <c r="BY224" s="3189"/>
      <c r="BZ224" s="3189"/>
      <c r="CA224" s="3143"/>
    </row>
    <row r="225" spans="1:79" ht="16.5" customHeight="1">
      <c r="A225" s="3143"/>
      <c r="B225" s="3143"/>
      <c r="C225" s="3143"/>
      <c r="D225" s="3143"/>
      <c r="E225" s="3143"/>
      <c r="F225" s="3143"/>
      <c r="G225" s="3143"/>
      <c r="H225" s="3143"/>
      <c r="I225" s="3143"/>
      <c r="J225" s="3143"/>
      <c r="K225" s="3098"/>
      <c r="L225" s="3098"/>
      <c r="M225" s="3098"/>
      <c r="N225" s="3098"/>
      <c r="O225" s="3098"/>
      <c r="P225" s="3098"/>
      <c r="Q225" s="3098"/>
      <c r="R225" s="3098"/>
      <c r="S225" s="3098"/>
      <c r="T225" s="3098"/>
      <c r="U225" s="3098"/>
      <c r="V225" s="3098"/>
      <c r="W225" s="3098"/>
      <c r="X225" s="3098"/>
      <c r="Y225" s="3098"/>
      <c r="Z225" s="3098"/>
      <c r="AA225" s="3098"/>
      <c r="AB225" s="3098"/>
      <c r="AC225" s="3098"/>
      <c r="AD225" s="3098"/>
      <c r="AE225" s="3098"/>
      <c r="AF225" s="3098"/>
      <c r="AG225" s="3098"/>
      <c r="AH225" s="3098"/>
      <c r="AI225" s="3098"/>
      <c r="AJ225" s="3098"/>
      <c r="AK225" s="3098"/>
      <c r="AL225" s="3143"/>
      <c r="AM225" s="3143"/>
      <c r="AN225" s="3143"/>
      <c r="AO225" s="3143"/>
      <c r="AP225" s="3143"/>
      <c r="AQ225" s="3143"/>
      <c r="AR225" s="3143"/>
      <c r="AS225" s="3143"/>
      <c r="AT225" s="3143"/>
      <c r="AU225" s="3143"/>
      <c r="AV225" s="3143"/>
      <c r="AW225" s="3143"/>
      <c r="AX225" s="3143"/>
      <c r="AY225" s="3143"/>
      <c r="AZ225" s="3143"/>
      <c r="BA225" s="3143"/>
      <c r="BB225" s="3143"/>
      <c r="BC225" s="3143"/>
      <c r="BD225" s="3143"/>
      <c r="BE225" s="3143"/>
      <c r="BF225" s="3143"/>
      <c r="BG225" s="3143"/>
      <c r="BH225" s="3143"/>
      <c r="BI225" s="3143"/>
      <c r="BJ225" s="3143"/>
      <c r="BK225" s="3143"/>
      <c r="BL225" s="3143"/>
      <c r="BM225" s="3143"/>
      <c r="BN225" s="3189"/>
      <c r="BO225" s="3189"/>
      <c r="BP225" s="3189"/>
      <c r="BQ225" s="3189"/>
      <c r="BR225" s="3189"/>
      <c r="BS225" s="3189"/>
      <c r="BT225" s="3189"/>
      <c r="BU225" s="3189"/>
      <c r="BV225" s="3189"/>
      <c r="BW225" s="3189"/>
      <c r="BX225" s="3189"/>
      <c r="BY225" s="3189"/>
      <c r="BZ225" s="3189"/>
      <c r="CA225" s="3143"/>
    </row>
    <row r="226" spans="1:79" ht="16.5" customHeight="1">
      <c r="A226" s="3143"/>
      <c r="B226" s="3143"/>
      <c r="C226" s="3143"/>
      <c r="D226" s="3143"/>
      <c r="E226" s="3143"/>
      <c r="F226" s="3143"/>
      <c r="G226" s="3143"/>
      <c r="H226" s="3143"/>
      <c r="I226" s="3143"/>
      <c r="J226" s="3143"/>
      <c r="K226" s="3098"/>
      <c r="L226" s="3098"/>
      <c r="M226" s="3098"/>
      <c r="N226" s="3098"/>
      <c r="O226" s="3098"/>
      <c r="P226" s="3098"/>
      <c r="Q226" s="3098"/>
      <c r="R226" s="3098"/>
      <c r="S226" s="3098"/>
      <c r="T226" s="3098"/>
      <c r="U226" s="3098"/>
      <c r="V226" s="3098"/>
      <c r="W226" s="3098"/>
      <c r="X226" s="3098"/>
      <c r="Y226" s="3098"/>
      <c r="Z226" s="3098"/>
      <c r="AA226" s="3098"/>
      <c r="AB226" s="3098"/>
      <c r="AC226" s="3098"/>
      <c r="AD226" s="3098"/>
      <c r="AE226" s="3098"/>
      <c r="AF226" s="3098"/>
      <c r="AG226" s="3098"/>
      <c r="AH226" s="3098"/>
      <c r="AI226" s="3098"/>
      <c r="AJ226" s="3098"/>
      <c r="AK226" s="3098"/>
      <c r="AL226" s="3143"/>
      <c r="AM226" s="3143"/>
      <c r="AN226" s="3143"/>
      <c r="AO226" s="3143"/>
      <c r="AP226" s="3143"/>
      <c r="AQ226" s="3143"/>
      <c r="AR226" s="3143"/>
      <c r="AS226" s="3143"/>
      <c r="AT226" s="3143"/>
      <c r="AU226" s="3143"/>
      <c r="AV226" s="3143"/>
      <c r="AW226" s="3143"/>
      <c r="AX226" s="3143"/>
      <c r="AY226" s="3143"/>
      <c r="AZ226" s="3143"/>
      <c r="BA226" s="3143"/>
      <c r="BB226" s="3143"/>
      <c r="BC226" s="3143"/>
      <c r="BD226" s="3143"/>
      <c r="BE226" s="3143"/>
      <c r="BF226" s="3143"/>
      <c r="BG226" s="3143"/>
      <c r="BH226" s="3143"/>
      <c r="BI226" s="3143"/>
      <c r="BJ226" s="3143"/>
      <c r="BK226" s="3143"/>
      <c r="BL226" s="3143"/>
      <c r="BM226" s="3143"/>
      <c r="BN226" s="3189"/>
      <c r="BO226" s="3189"/>
      <c r="BP226" s="3189"/>
      <c r="BQ226" s="3189"/>
      <c r="BR226" s="3189"/>
      <c r="BS226" s="3189"/>
      <c r="BT226" s="3189"/>
      <c r="BU226" s="3189"/>
      <c r="BV226" s="3189"/>
      <c r="BW226" s="3189"/>
      <c r="BX226" s="3189"/>
      <c r="BY226" s="3189"/>
      <c r="BZ226" s="3189"/>
      <c r="CA226" s="3143"/>
    </row>
    <row r="227" spans="1:79" ht="16.5" customHeight="1">
      <c r="A227" s="3143"/>
      <c r="B227" s="3143"/>
      <c r="C227" s="3143"/>
      <c r="D227" s="3143"/>
      <c r="E227" s="3143"/>
      <c r="F227" s="3143"/>
      <c r="G227" s="3143"/>
      <c r="H227" s="3143"/>
      <c r="I227" s="3143"/>
      <c r="J227" s="3143"/>
      <c r="K227" s="3098"/>
      <c r="L227" s="3098"/>
      <c r="M227" s="3098"/>
      <c r="N227" s="3098"/>
      <c r="O227" s="3098"/>
      <c r="P227" s="3098"/>
      <c r="Q227" s="3098"/>
      <c r="R227" s="3098"/>
      <c r="S227" s="3098"/>
      <c r="T227" s="3098"/>
      <c r="U227" s="3098"/>
      <c r="V227" s="3098"/>
      <c r="W227" s="3098"/>
      <c r="X227" s="3098"/>
      <c r="Y227" s="3098"/>
      <c r="Z227" s="3098"/>
      <c r="AA227" s="3098"/>
      <c r="AB227" s="3098"/>
      <c r="AC227" s="3098"/>
      <c r="AD227" s="3098"/>
      <c r="AE227" s="3098"/>
      <c r="AF227" s="3098"/>
      <c r="AG227" s="3098"/>
      <c r="AH227" s="3098"/>
      <c r="AI227" s="3098"/>
      <c r="AJ227" s="3098"/>
      <c r="AK227" s="3098"/>
      <c r="AL227" s="3143"/>
      <c r="AM227" s="3143"/>
      <c r="AN227" s="3143"/>
      <c r="AO227" s="3143"/>
      <c r="AP227" s="3143"/>
      <c r="AQ227" s="3143"/>
      <c r="AR227" s="3143"/>
      <c r="AS227" s="3143"/>
      <c r="AT227" s="3143"/>
      <c r="AU227" s="3143"/>
      <c r="AV227" s="3143"/>
      <c r="AW227" s="3143"/>
      <c r="AX227" s="3143"/>
      <c r="AY227" s="3143"/>
      <c r="AZ227" s="3143"/>
      <c r="BA227" s="3143"/>
      <c r="BB227" s="3143"/>
      <c r="BC227" s="3143"/>
      <c r="BD227" s="3143"/>
      <c r="BE227" s="3143"/>
      <c r="BF227" s="3143"/>
      <c r="BG227" s="3143"/>
      <c r="BH227" s="3143"/>
      <c r="BI227" s="3143"/>
      <c r="BJ227" s="3143"/>
      <c r="BK227" s="3143"/>
      <c r="BL227" s="3143"/>
      <c r="BM227" s="3143"/>
      <c r="BN227" s="3189"/>
      <c r="BO227" s="3189"/>
      <c r="BP227" s="3189"/>
      <c r="BQ227" s="3189"/>
      <c r="BR227" s="3189"/>
      <c r="BS227" s="3189"/>
      <c r="BT227" s="3189"/>
      <c r="BU227" s="3189"/>
      <c r="BV227" s="3189"/>
      <c r="BW227" s="3189"/>
      <c r="BX227" s="3189"/>
      <c r="BY227" s="3189"/>
      <c r="BZ227" s="3189"/>
      <c r="CA227" s="3143"/>
    </row>
    <row r="228" spans="1:79" ht="16.5" customHeight="1">
      <c r="A228" s="3143"/>
      <c r="B228" s="3143"/>
      <c r="C228" s="3143"/>
      <c r="D228" s="3143"/>
      <c r="E228" s="3143"/>
      <c r="F228" s="3143"/>
      <c r="G228" s="3143"/>
      <c r="H228" s="3143"/>
      <c r="I228" s="3143"/>
      <c r="J228" s="3143"/>
      <c r="K228" s="3098"/>
      <c r="L228" s="3098"/>
      <c r="M228" s="3098"/>
      <c r="N228" s="3098"/>
      <c r="O228" s="3098"/>
      <c r="P228" s="3098"/>
      <c r="Q228" s="3098"/>
      <c r="R228" s="3098"/>
      <c r="S228" s="3098"/>
      <c r="T228" s="3098"/>
      <c r="U228" s="3098"/>
      <c r="V228" s="3098"/>
      <c r="W228" s="3098"/>
      <c r="X228" s="3098"/>
      <c r="Y228" s="3098"/>
      <c r="Z228" s="3098"/>
      <c r="AA228" s="3098"/>
      <c r="AB228" s="3098"/>
      <c r="AC228" s="3098"/>
      <c r="AD228" s="3098"/>
      <c r="AE228" s="3098"/>
      <c r="AF228" s="3098"/>
      <c r="AG228" s="3098"/>
      <c r="AH228" s="3098"/>
      <c r="AI228" s="3098"/>
      <c r="AJ228" s="3098"/>
      <c r="AK228" s="3098"/>
      <c r="AL228" s="3143"/>
      <c r="AM228" s="3143"/>
      <c r="AN228" s="3143"/>
      <c r="AO228" s="3143"/>
      <c r="AP228" s="3143"/>
      <c r="AQ228" s="3143"/>
      <c r="AR228" s="3143"/>
      <c r="AS228" s="3143"/>
      <c r="AT228" s="3143"/>
      <c r="AU228" s="3143"/>
      <c r="AV228" s="3143"/>
      <c r="AW228" s="3143"/>
      <c r="AX228" s="3143"/>
      <c r="AY228" s="3143"/>
      <c r="AZ228" s="3143"/>
      <c r="BA228" s="3143"/>
      <c r="BB228" s="3143"/>
      <c r="BC228" s="3143"/>
      <c r="BD228" s="3143"/>
      <c r="BE228" s="3143"/>
      <c r="BF228" s="3143"/>
      <c r="BG228" s="3143"/>
      <c r="BH228" s="3143"/>
      <c r="BI228" s="3143"/>
      <c r="BJ228" s="3143"/>
      <c r="BK228" s="3143"/>
      <c r="BL228" s="3143"/>
      <c r="BM228" s="3143"/>
      <c r="BN228" s="3189"/>
      <c r="BO228" s="3189"/>
      <c r="BP228" s="3189"/>
      <c r="BQ228" s="3189"/>
      <c r="BR228" s="3189"/>
      <c r="BS228" s="3189"/>
      <c r="BT228" s="3189"/>
      <c r="BU228" s="3189"/>
      <c r="BV228" s="3189"/>
      <c r="BW228" s="3189"/>
      <c r="BX228" s="3189"/>
      <c r="BY228" s="3189"/>
      <c r="BZ228" s="3189"/>
      <c r="CA228" s="3143"/>
    </row>
    <row r="229" spans="1:79" ht="16.5" customHeight="1">
      <c r="A229" s="3143"/>
      <c r="B229" s="3143"/>
      <c r="C229" s="3143"/>
      <c r="D229" s="3143"/>
      <c r="E229" s="3143"/>
      <c r="F229" s="3143"/>
      <c r="G229" s="3143"/>
      <c r="H229" s="3143"/>
      <c r="I229" s="3143"/>
      <c r="J229" s="3143"/>
      <c r="K229" s="3098"/>
      <c r="L229" s="3098"/>
      <c r="M229" s="3098"/>
      <c r="N229" s="3098"/>
      <c r="O229" s="3098"/>
      <c r="P229" s="3098"/>
      <c r="Q229" s="3098"/>
      <c r="R229" s="3098"/>
      <c r="S229" s="3098"/>
      <c r="T229" s="3098"/>
      <c r="U229" s="3098"/>
      <c r="V229" s="3098"/>
      <c r="W229" s="3098"/>
      <c r="X229" s="3098"/>
      <c r="Y229" s="3098"/>
      <c r="Z229" s="3098"/>
      <c r="AA229" s="3098"/>
      <c r="AB229" s="3098"/>
      <c r="AC229" s="3098"/>
      <c r="AD229" s="3098"/>
      <c r="AE229" s="3098"/>
      <c r="AF229" s="3098"/>
      <c r="AG229" s="3098"/>
      <c r="AH229" s="3098"/>
      <c r="AI229" s="3098"/>
      <c r="AJ229" s="3098"/>
      <c r="AK229" s="3098"/>
      <c r="AL229" s="3143"/>
      <c r="AM229" s="3143"/>
      <c r="AN229" s="3143"/>
      <c r="AO229" s="3143"/>
      <c r="AP229" s="3143"/>
      <c r="AQ229" s="3143"/>
      <c r="AR229" s="3143"/>
      <c r="AS229" s="3143"/>
      <c r="AT229" s="3143"/>
      <c r="AU229" s="3143"/>
      <c r="AV229" s="3143"/>
      <c r="AW229" s="3143"/>
      <c r="AX229" s="3143"/>
      <c r="AY229" s="3143"/>
      <c r="AZ229" s="3143"/>
      <c r="BA229" s="3143"/>
      <c r="BB229" s="3143"/>
      <c r="BC229" s="3143"/>
      <c r="BD229" s="3143"/>
      <c r="BE229" s="3143"/>
      <c r="BF229" s="3143"/>
      <c r="BG229" s="3143"/>
      <c r="BH229" s="3143"/>
      <c r="BI229" s="3143"/>
      <c r="BJ229" s="3143"/>
      <c r="BK229" s="3143"/>
      <c r="BL229" s="3143"/>
      <c r="BM229" s="3143"/>
      <c r="BN229" s="3189"/>
      <c r="BO229" s="3189"/>
      <c r="BP229" s="3189"/>
      <c r="BQ229" s="3189"/>
      <c r="BR229" s="3189"/>
      <c r="BS229" s="3189"/>
      <c r="BT229" s="3189"/>
      <c r="BU229" s="3189"/>
      <c r="BV229" s="3189"/>
      <c r="BW229" s="3189"/>
      <c r="BX229" s="3189"/>
      <c r="BY229" s="3189"/>
      <c r="BZ229" s="3189"/>
      <c r="CA229" s="3143"/>
    </row>
    <row r="230" spans="1:79" ht="16.5" customHeight="1">
      <c r="A230" s="3143"/>
      <c r="B230" s="3143"/>
      <c r="C230" s="3143"/>
      <c r="D230" s="3143"/>
      <c r="E230" s="3143"/>
      <c r="F230" s="3143"/>
      <c r="G230" s="3143"/>
      <c r="H230" s="3143"/>
      <c r="I230" s="3143"/>
      <c r="J230" s="3143"/>
      <c r="K230" s="3098"/>
      <c r="L230" s="3098"/>
      <c r="M230" s="3098"/>
      <c r="N230" s="3098"/>
      <c r="O230" s="3098"/>
      <c r="P230" s="3098"/>
      <c r="Q230" s="3098"/>
      <c r="R230" s="3098"/>
      <c r="S230" s="3098"/>
      <c r="T230" s="3098"/>
      <c r="U230" s="3098"/>
      <c r="V230" s="3098"/>
      <c r="W230" s="3098"/>
      <c r="X230" s="3098"/>
      <c r="Y230" s="3098"/>
      <c r="Z230" s="3098"/>
      <c r="AA230" s="3098"/>
      <c r="AB230" s="3098"/>
      <c r="AC230" s="3098"/>
      <c r="AD230" s="3098"/>
      <c r="AE230" s="3098"/>
      <c r="AF230" s="3098"/>
      <c r="AG230" s="3098"/>
      <c r="AH230" s="3098"/>
      <c r="AI230" s="3098"/>
      <c r="AJ230" s="3098"/>
      <c r="AK230" s="3098"/>
      <c r="AL230" s="3143"/>
      <c r="AM230" s="3143"/>
      <c r="AN230" s="3143"/>
      <c r="AO230" s="3143"/>
      <c r="AP230" s="3143"/>
      <c r="AQ230" s="3143"/>
      <c r="AR230" s="3143"/>
      <c r="AS230" s="3143"/>
      <c r="AT230" s="3143"/>
      <c r="AU230" s="3143"/>
      <c r="AV230" s="3143"/>
      <c r="AW230" s="3143"/>
      <c r="AX230" s="3143"/>
      <c r="AY230" s="3143"/>
      <c r="AZ230" s="3143"/>
      <c r="BA230" s="3143"/>
      <c r="BB230" s="3143"/>
      <c r="BC230" s="3143"/>
      <c r="BD230" s="3143"/>
      <c r="BE230" s="3143"/>
      <c r="BF230" s="3143"/>
      <c r="BG230" s="3143"/>
      <c r="BH230" s="3143"/>
      <c r="BI230" s="3143"/>
      <c r="BJ230" s="3143"/>
      <c r="BK230" s="3143"/>
      <c r="BL230" s="3143"/>
      <c r="BM230" s="3143"/>
      <c r="BN230" s="3189"/>
      <c r="BO230" s="3189"/>
      <c r="BP230" s="3189"/>
      <c r="BQ230" s="3189"/>
      <c r="BR230" s="3189"/>
      <c r="BS230" s="3189"/>
      <c r="BT230" s="3189"/>
      <c r="BU230" s="3189"/>
      <c r="BV230" s="3189"/>
      <c r="BW230" s="3189"/>
      <c r="BX230" s="3189"/>
      <c r="BY230" s="3189"/>
      <c r="BZ230" s="3189"/>
      <c r="CA230" s="3143"/>
    </row>
    <row r="231" spans="1:79" ht="16.5" customHeight="1">
      <c r="A231" s="3143"/>
      <c r="B231" s="3143"/>
      <c r="C231" s="3143"/>
      <c r="D231" s="3143"/>
      <c r="E231" s="3143"/>
      <c r="F231" s="3143"/>
      <c r="G231" s="3143"/>
      <c r="H231" s="3143"/>
      <c r="I231" s="3143"/>
      <c r="J231" s="3143"/>
      <c r="K231" s="3098"/>
      <c r="L231" s="3098"/>
      <c r="M231" s="3098"/>
      <c r="N231" s="3098"/>
      <c r="O231" s="3098"/>
      <c r="P231" s="3098"/>
      <c r="Q231" s="3098"/>
      <c r="R231" s="3098"/>
      <c r="S231" s="3098"/>
      <c r="T231" s="3098"/>
      <c r="U231" s="3098"/>
      <c r="V231" s="3098"/>
      <c r="W231" s="3098"/>
      <c r="X231" s="3098"/>
      <c r="Y231" s="3098"/>
      <c r="Z231" s="3098"/>
      <c r="AA231" s="3098"/>
      <c r="AB231" s="3098"/>
      <c r="AC231" s="3098"/>
      <c r="AD231" s="3098"/>
      <c r="AE231" s="3098"/>
      <c r="AF231" s="3098"/>
      <c r="AG231" s="3098"/>
      <c r="AH231" s="3098"/>
      <c r="AI231" s="3098"/>
      <c r="AJ231" s="3098"/>
      <c r="AK231" s="3098"/>
      <c r="AL231" s="3143"/>
      <c r="AM231" s="3143"/>
      <c r="AN231" s="3143"/>
      <c r="AO231" s="3143"/>
      <c r="AP231" s="3143"/>
      <c r="AQ231" s="3143"/>
      <c r="AR231" s="3143"/>
      <c r="AS231" s="3143"/>
      <c r="AT231" s="3143"/>
      <c r="AU231" s="3143"/>
      <c r="AV231" s="3143"/>
      <c r="AW231" s="3143"/>
      <c r="AX231" s="3143"/>
      <c r="AY231" s="3143"/>
      <c r="AZ231" s="3143"/>
      <c r="BA231" s="3143"/>
      <c r="BB231" s="3143"/>
      <c r="BC231" s="3143"/>
      <c r="BD231" s="3143"/>
      <c r="BE231" s="3143"/>
      <c r="BF231" s="3143"/>
      <c r="BG231" s="3143"/>
      <c r="BH231" s="3143"/>
      <c r="BI231" s="3143"/>
      <c r="BJ231" s="3143"/>
      <c r="BK231" s="3143"/>
      <c r="BL231" s="3143"/>
      <c r="BM231" s="3143"/>
      <c r="BN231" s="3189"/>
      <c r="BO231" s="3189"/>
      <c r="BP231" s="3189"/>
      <c r="BQ231" s="3189"/>
      <c r="BR231" s="3189"/>
      <c r="BS231" s="3189"/>
      <c r="BT231" s="3189"/>
      <c r="BU231" s="3189"/>
      <c r="BV231" s="3189"/>
      <c r="BW231" s="3189"/>
      <c r="BX231" s="3189"/>
      <c r="BY231" s="3189"/>
      <c r="BZ231" s="3189"/>
      <c r="CA231" s="3143"/>
    </row>
    <row r="232" spans="1:79" ht="16.5" customHeight="1">
      <c r="A232" s="3143"/>
      <c r="B232" s="3143"/>
      <c r="C232" s="3143"/>
      <c r="D232" s="3143"/>
      <c r="E232" s="3143"/>
      <c r="F232" s="3143"/>
      <c r="G232" s="3143"/>
      <c r="H232" s="3143"/>
      <c r="I232" s="3143"/>
      <c r="J232" s="3143"/>
      <c r="K232" s="3098"/>
      <c r="L232" s="3098"/>
      <c r="M232" s="3098"/>
      <c r="N232" s="3098"/>
      <c r="O232" s="3098"/>
      <c r="P232" s="3098"/>
      <c r="Q232" s="3098"/>
      <c r="R232" s="3098"/>
      <c r="S232" s="3098"/>
      <c r="T232" s="3098"/>
      <c r="U232" s="3098"/>
      <c r="V232" s="3098"/>
      <c r="W232" s="3098"/>
      <c r="X232" s="3098"/>
      <c r="Y232" s="3098"/>
      <c r="Z232" s="3098"/>
      <c r="AA232" s="3098"/>
      <c r="AB232" s="3098"/>
      <c r="AC232" s="3098"/>
      <c r="AD232" s="3098"/>
      <c r="AE232" s="3098"/>
      <c r="AF232" s="3098"/>
      <c r="AG232" s="3098"/>
      <c r="AH232" s="3098"/>
      <c r="AI232" s="3098"/>
      <c r="AJ232" s="3098"/>
      <c r="AK232" s="3098"/>
      <c r="AL232" s="3143"/>
      <c r="AM232" s="3143"/>
      <c r="AN232" s="3143"/>
      <c r="AO232" s="3143"/>
      <c r="AP232" s="3143"/>
      <c r="AQ232" s="3143"/>
      <c r="AR232" s="3143"/>
      <c r="AS232" s="3143"/>
      <c r="AT232" s="3143"/>
      <c r="AU232" s="3143"/>
      <c r="AV232" s="3143"/>
      <c r="AW232" s="3143"/>
      <c r="AX232" s="3143"/>
      <c r="AY232" s="3143"/>
      <c r="AZ232" s="3143"/>
      <c r="BA232" s="3143"/>
      <c r="BB232" s="3143"/>
      <c r="BC232" s="3143"/>
      <c r="BD232" s="3143"/>
      <c r="BE232" s="3143"/>
      <c r="BF232" s="3143"/>
      <c r="BG232" s="3143"/>
      <c r="BH232" s="3143"/>
      <c r="BI232" s="3143"/>
      <c r="BJ232" s="3143"/>
      <c r="BK232" s="3143"/>
      <c r="BL232" s="3143"/>
      <c r="BM232" s="3143"/>
      <c r="BN232" s="3189"/>
      <c r="BO232" s="3189"/>
      <c r="BP232" s="3189"/>
      <c r="BQ232" s="3189"/>
      <c r="BR232" s="3189"/>
      <c r="BS232" s="3189"/>
      <c r="BT232" s="3189"/>
      <c r="BU232" s="3189"/>
      <c r="BV232" s="3189"/>
      <c r="BW232" s="3189"/>
      <c r="BX232" s="3189"/>
      <c r="BY232" s="3189"/>
      <c r="BZ232" s="3189"/>
      <c r="CA232" s="3143"/>
    </row>
    <row r="233" spans="1:79" ht="16.5" customHeight="1">
      <c r="A233" s="3143"/>
      <c r="B233" s="3143"/>
      <c r="C233" s="3143"/>
      <c r="D233" s="3143"/>
      <c r="E233" s="3143"/>
      <c r="F233" s="3143"/>
      <c r="G233" s="3143"/>
      <c r="H233" s="3143"/>
      <c r="I233" s="3143"/>
      <c r="J233" s="3143"/>
      <c r="K233" s="3098"/>
      <c r="L233" s="3098"/>
      <c r="M233" s="3098"/>
      <c r="N233" s="3098"/>
      <c r="O233" s="3098"/>
      <c r="P233" s="3098"/>
      <c r="Q233" s="3098"/>
      <c r="R233" s="3098"/>
      <c r="S233" s="3098"/>
      <c r="T233" s="3098"/>
      <c r="U233" s="3098"/>
      <c r="V233" s="3098"/>
      <c r="W233" s="3098"/>
      <c r="X233" s="3098"/>
      <c r="Y233" s="3098"/>
      <c r="Z233" s="3098"/>
      <c r="AA233" s="3098"/>
      <c r="AB233" s="3098"/>
      <c r="AC233" s="3098"/>
      <c r="AD233" s="3098"/>
      <c r="AE233" s="3098"/>
      <c r="AF233" s="3098"/>
      <c r="AG233" s="3098"/>
      <c r="AH233" s="3098"/>
      <c r="AI233" s="3098"/>
      <c r="AJ233" s="3098"/>
      <c r="AK233" s="3098"/>
      <c r="AL233" s="3143"/>
      <c r="AM233" s="3143"/>
      <c r="AN233" s="3143"/>
      <c r="AO233" s="3143"/>
      <c r="AP233" s="3143"/>
      <c r="AQ233" s="3143"/>
      <c r="AR233" s="3143"/>
      <c r="AS233" s="3143"/>
      <c r="AT233" s="3143"/>
      <c r="AU233" s="3143"/>
      <c r="AV233" s="3143"/>
      <c r="AW233" s="3143"/>
      <c r="AX233" s="3143"/>
      <c r="AY233" s="3143"/>
      <c r="AZ233" s="3143"/>
      <c r="BA233" s="3143"/>
      <c r="BB233" s="3143"/>
      <c r="BC233" s="3143"/>
      <c r="BD233" s="3143"/>
      <c r="BE233" s="3143"/>
      <c r="BF233" s="3143"/>
      <c r="BG233" s="3143"/>
      <c r="BH233" s="3143"/>
      <c r="BI233" s="3143"/>
      <c r="BJ233" s="3143"/>
      <c r="BK233" s="3143"/>
      <c r="BL233" s="3143"/>
      <c r="BM233" s="3143"/>
      <c r="BN233" s="3189"/>
      <c r="BO233" s="3189"/>
      <c r="BP233" s="3189"/>
      <c r="BQ233" s="3189"/>
      <c r="BR233" s="3189"/>
      <c r="BS233" s="3189"/>
      <c r="BT233" s="3189"/>
      <c r="BU233" s="3189"/>
      <c r="BV233" s="3189"/>
      <c r="BW233" s="3189"/>
      <c r="BX233" s="3189"/>
      <c r="BY233" s="3189"/>
      <c r="BZ233" s="3189"/>
      <c r="CA233" s="3143"/>
    </row>
    <row r="234" spans="1:79" ht="16.5" customHeight="1">
      <c r="A234" s="3143"/>
      <c r="B234" s="3143"/>
      <c r="C234" s="3143"/>
      <c r="D234" s="3143"/>
      <c r="E234" s="3143"/>
      <c r="F234" s="3143"/>
      <c r="G234" s="3143"/>
      <c r="H234" s="3143"/>
      <c r="I234" s="3143"/>
      <c r="J234" s="3143"/>
      <c r="K234" s="3098"/>
      <c r="L234" s="3098"/>
      <c r="M234" s="3098"/>
      <c r="N234" s="3098"/>
      <c r="O234" s="3098"/>
      <c r="P234" s="3098"/>
      <c r="Q234" s="3098"/>
      <c r="R234" s="3098"/>
      <c r="S234" s="3098"/>
      <c r="T234" s="3098"/>
      <c r="U234" s="3098"/>
      <c r="V234" s="3098"/>
      <c r="W234" s="3098"/>
      <c r="X234" s="3098"/>
      <c r="Y234" s="3098"/>
      <c r="Z234" s="3098"/>
      <c r="AA234" s="3098"/>
      <c r="AB234" s="3098"/>
      <c r="AC234" s="3098"/>
      <c r="AD234" s="3098"/>
      <c r="AE234" s="3098"/>
      <c r="AF234" s="3098"/>
      <c r="AG234" s="3098"/>
      <c r="AH234" s="3098"/>
      <c r="AI234" s="3098"/>
      <c r="AJ234" s="3098"/>
      <c r="AK234" s="3098"/>
      <c r="AL234" s="3143"/>
      <c r="AM234" s="3143"/>
      <c r="AN234" s="3143"/>
      <c r="AO234" s="3143"/>
      <c r="AP234" s="3143"/>
      <c r="AQ234" s="3143"/>
      <c r="AR234" s="3143"/>
      <c r="AS234" s="3143"/>
      <c r="AT234" s="3143"/>
      <c r="AU234" s="3143"/>
      <c r="AV234" s="3143"/>
      <c r="AW234" s="3143"/>
      <c r="AX234" s="3143"/>
      <c r="AY234" s="3143"/>
      <c r="AZ234" s="3143"/>
      <c r="BA234" s="3143"/>
      <c r="BB234" s="3143"/>
      <c r="BC234" s="3143"/>
      <c r="BD234" s="3143"/>
      <c r="BE234" s="3143"/>
      <c r="BF234" s="3143"/>
      <c r="BG234" s="3143"/>
      <c r="BH234" s="3143"/>
      <c r="BI234" s="3143"/>
      <c r="BJ234" s="3143"/>
      <c r="BK234" s="3143"/>
      <c r="BL234" s="3143"/>
      <c r="BM234" s="3143"/>
      <c r="BN234" s="3189"/>
      <c r="BO234" s="3189"/>
      <c r="BP234" s="3189"/>
      <c r="BQ234" s="3189"/>
      <c r="BR234" s="3189"/>
      <c r="BS234" s="3189"/>
      <c r="BT234" s="3189"/>
      <c r="BU234" s="3189"/>
      <c r="BV234" s="3189"/>
      <c r="BW234" s="3189"/>
      <c r="BX234" s="3189"/>
      <c r="BY234" s="3189"/>
      <c r="BZ234" s="3189"/>
      <c r="CA234" s="3143"/>
    </row>
    <row r="235" spans="1:79" ht="16.5" customHeight="1">
      <c r="A235" s="3143"/>
      <c r="B235" s="3143"/>
      <c r="C235" s="3143"/>
      <c r="D235" s="3143"/>
      <c r="E235" s="3143"/>
      <c r="F235" s="3143"/>
      <c r="G235" s="3143"/>
      <c r="H235" s="3143"/>
      <c r="I235" s="3143"/>
      <c r="J235" s="3143"/>
      <c r="K235" s="3098"/>
      <c r="L235" s="3098"/>
      <c r="M235" s="3098"/>
      <c r="N235" s="3098"/>
      <c r="O235" s="3098"/>
      <c r="P235" s="3098"/>
      <c r="Q235" s="3098"/>
      <c r="R235" s="3098"/>
      <c r="S235" s="3098"/>
      <c r="T235" s="3098"/>
      <c r="U235" s="3098"/>
      <c r="V235" s="3098"/>
      <c r="W235" s="3098"/>
      <c r="X235" s="3098"/>
      <c r="Y235" s="3098"/>
      <c r="Z235" s="3098"/>
      <c r="AA235" s="3098"/>
      <c r="AB235" s="3098"/>
      <c r="AC235" s="3098"/>
      <c r="AD235" s="3098"/>
      <c r="AE235" s="3098"/>
      <c r="AF235" s="3098"/>
      <c r="AG235" s="3098"/>
      <c r="AH235" s="3098"/>
      <c r="AI235" s="3098"/>
      <c r="AJ235" s="3098"/>
      <c r="AK235" s="3098"/>
      <c r="AL235" s="3143"/>
      <c r="AM235" s="3143"/>
      <c r="AN235" s="3143"/>
      <c r="AO235" s="3143"/>
      <c r="AP235" s="3143"/>
      <c r="AQ235" s="3143"/>
      <c r="AR235" s="3143"/>
      <c r="AS235" s="3143"/>
      <c r="AT235" s="3143"/>
      <c r="AU235" s="3143"/>
      <c r="AV235" s="3143"/>
      <c r="AW235" s="3143"/>
      <c r="AX235" s="3143"/>
      <c r="AY235" s="3143"/>
      <c r="AZ235" s="3143"/>
      <c r="BA235" s="3143"/>
      <c r="BB235" s="3143"/>
      <c r="BC235" s="3143"/>
      <c r="BD235" s="3143"/>
      <c r="BE235" s="3143"/>
      <c r="BF235" s="3143"/>
      <c r="BG235" s="3143"/>
      <c r="BH235" s="3143"/>
      <c r="BI235" s="3143"/>
      <c r="BJ235" s="3143"/>
      <c r="BK235" s="3143"/>
      <c r="BL235" s="3143"/>
      <c r="BM235" s="3143"/>
      <c r="BN235" s="3189"/>
      <c r="BO235" s="3189"/>
      <c r="BP235" s="3189"/>
      <c r="BQ235" s="3189"/>
      <c r="BR235" s="3189"/>
      <c r="BS235" s="3189"/>
      <c r="BT235" s="3189"/>
      <c r="BU235" s="3189"/>
      <c r="BV235" s="3189"/>
      <c r="BW235" s="3189"/>
      <c r="BX235" s="3189"/>
      <c r="BY235" s="3189"/>
      <c r="BZ235" s="3189"/>
      <c r="CA235" s="3143"/>
    </row>
    <row r="236" spans="1:79" ht="16.5" customHeight="1">
      <c r="A236" s="3143"/>
      <c r="B236" s="3143"/>
      <c r="C236" s="3143"/>
      <c r="D236" s="3143"/>
      <c r="E236" s="3143"/>
      <c r="F236" s="3143"/>
      <c r="G236" s="3143"/>
      <c r="H236" s="3143"/>
      <c r="I236" s="3143"/>
      <c r="J236" s="3143"/>
      <c r="K236" s="3098"/>
      <c r="L236" s="3098"/>
      <c r="M236" s="3098"/>
      <c r="N236" s="3098"/>
      <c r="O236" s="3098"/>
      <c r="P236" s="3098"/>
      <c r="Q236" s="3098"/>
      <c r="R236" s="3098"/>
      <c r="S236" s="3098"/>
      <c r="T236" s="3098"/>
      <c r="U236" s="3098"/>
      <c r="V236" s="3098"/>
      <c r="W236" s="3098"/>
      <c r="X236" s="3098"/>
      <c r="Y236" s="3098"/>
      <c r="Z236" s="3098"/>
      <c r="AA236" s="3098"/>
      <c r="AB236" s="3098"/>
      <c r="AC236" s="3098"/>
      <c r="AD236" s="3098"/>
      <c r="AE236" s="3098"/>
      <c r="AF236" s="3098"/>
      <c r="AG236" s="3098"/>
      <c r="AH236" s="3098"/>
      <c r="AI236" s="3098"/>
      <c r="AJ236" s="3098"/>
      <c r="AK236" s="3098"/>
      <c r="AL236" s="3143"/>
      <c r="AM236" s="3143"/>
      <c r="AN236" s="3143"/>
      <c r="AO236" s="3143"/>
      <c r="AP236" s="3143"/>
      <c r="AQ236" s="3143"/>
      <c r="AR236" s="3143"/>
      <c r="AS236" s="3143"/>
      <c r="AT236" s="3143"/>
      <c r="AU236" s="3143"/>
      <c r="AV236" s="3143"/>
      <c r="AW236" s="3143"/>
      <c r="AX236" s="3143"/>
      <c r="AY236" s="3143"/>
      <c r="AZ236" s="3143"/>
      <c r="BA236" s="3143"/>
      <c r="BB236" s="3143"/>
      <c r="BC236" s="3143"/>
      <c r="BD236" s="3143"/>
      <c r="BE236" s="3143"/>
      <c r="BF236" s="3143"/>
      <c r="BG236" s="3143"/>
      <c r="BH236" s="3143"/>
      <c r="BI236" s="3143"/>
      <c r="BJ236" s="3143"/>
      <c r="BK236" s="3143"/>
      <c r="BL236" s="3143"/>
      <c r="BM236" s="3143"/>
      <c r="BN236" s="3189"/>
      <c r="BO236" s="3189"/>
      <c r="BP236" s="3189"/>
      <c r="BQ236" s="3189"/>
      <c r="BR236" s="3189"/>
      <c r="BS236" s="3189"/>
      <c r="BT236" s="3189"/>
      <c r="BU236" s="3189"/>
      <c r="BV236" s="3189"/>
      <c r="BW236" s="3189"/>
      <c r="BX236" s="3189"/>
      <c r="BY236" s="3189"/>
      <c r="BZ236" s="3189"/>
      <c r="CA236" s="3143"/>
    </row>
    <row r="237" spans="1:79" ht="16.5" customHeight="1">
      <c r="A237" s="3143"/>
      <c r="B237" s="3143"/>
      <c r="C237" s="3143"/>
      <c r="D237" s="3143"/>
      <c r="E237" s="3143"/>
      <c r="F237" s="3143"/>
      <c r="G237" s="3143"/>
      <c r="H237" s="3143"/>
      <c r="I237" s="3143"/>
      <c r="J237" s="3143"/>
      <c r="K237" s="3098"/>
      <c r="L237" s="3098"/>
      <c r="M237" s="3098"/>
      <c r="N237" s="3098"/>
      <c r="O237" s="3098"/>
      <c r="P237" s="3098"/>
      <c r="Q237" s="3098"/>
      <c r="R237" s="3098"/>
      <c r="S237" s="3098"/>
      <c r="T237" s="3098"/>
      <c r="U237" s="3098"/>
      <c r="V237" s="3098"/>
      <c r="W237" s="3098"/>
      <c r="X237" s="3098"/>
      <c r="Y237" s="3098"/>
      <c r="Z237" s="3098"/>
      <c r="AA237" s="3098"/>
      <c r="AB237" s="3098"/>
      <c r="AC237" s="3098"/>
      <c r="AD237" s="3098"/>
      <c r="AE237" s="3098"/>
      <c r="AF237" s="3098"/>
      <c r="AG237" s="3098"/>
      <c r="AH237" s="3098"/>
      <c r="AI237" s="3098"/>
      <c r="AJ237" s="3098"/>
      <c r="AK237" s="3098"/>
      <c r="AL237" s="3143"/>
      <c r="AM237" s="3143"/>
      <c r="AN237" s="3143"/>
      <c r="AO237" s="3143"/>
      <c r="AP237" s="3143"/>
      <c r="AQ237" s="3143"/>
      <c r="AR237" s="3143"/>
      <c r="AS237" s="3143"/>
      <c r="AT237" s="3143"/>
      <c r="AU237" s="3143"/>
      <c r="AV237" s="3143"/>
      <c r="AW237" s="3143"/>
      <c r="AX237" s="3143"/>
      <c r="AY237" s="3143"/>
      <c r="AZ237" s="3143"/>
      <c r="BA237" s="3143"/>
      <c r="BB237" s="3143"/>
      <c r="BC237" s="3143"/>
      <c r="BD237" s="3143"/>
      <c r="BE237" s="3143"/>
      <c r="BF237" s="3143"/>
      <c r="BG237" s="3143"/>
      <c r="BH237" s="3143"/>
      <c r="BI237" s="3143"/>
      <c r="BJ237" s="3143"/>
      <c r="BK237" s="3143"/>
      <c r="BL237" s="3143"/>
      <c r="BM237" s="3143"/>
      <c r="BN237" s="3189"/>
      <c r="BO237" s="3189"/>
      <c r="BP237" s="3189"/>
      <c r="BQ237" s="3189"/>
      <c r="BR237" s="3189"/>
      <c r="BS237" s="3189"/>
      <c r="BT237" s="3189"/>
      <c r="BU237" s="3189"/>
      <c r="BV237" s="3189"/>
      <c r="BW237" s="3189"/>
      <c r="BX237" s="3189"/>
      <c r="BY237" s="3189"/>
      <c r="BZ237" s="3189"/>
      <c r="CA237" s="3143"/>
    </row>
    <row r="238" spans="1:79" ht="16.5" customHeight="1">
      <c r="A238" s="3143"/>
      <c r="B238" s="3143"/>
      <c r="C238" s="3143"/>
      <c r="D238" s="3143"/>
      <c r="E238" s="3143"/>
      <c r="F238" s="3143"/>
      <c r="G238" s="3143"/>
      <c r="H238" s="3143"/>
      <c r="I238" s="3143"/>
      <c r="J238" s="3143"/>
      <c r="K238" s="3098"/>
      <c r="L238" s="3098"/>
      <c r="M238" s="3098"/>
      <c r="N238" s="3098"/>
      <c r="O238" s="3098"/>
      <c r="P238" s="3098"/>
      <c r="Q238" s="3098"/>
      <c r="R238" s="3098"/>
      <c r="S238" s="3098"/>
      <c r="T238" s="3098"/>
      <c r="U238" s="3098"/>
      <c r="V238" s="3098"/>
      <c r="W238" s="3098"/>
      <c r="X238" s="3098"/>
      <c r="Y238" s="3098"/>
      <c r="Z238" s="3098"/>
      <c r="AA238" s="3098"/>
      <c r="AB238" s="3098"/>
      <c r="AC238" s="3098"/>
      <c r="AD238" s="3098"/>
      <c r="AE238" s="3098"/>
      <c r="AF238" s="3098"/>
      <c r="AG238" s="3098"/>
      <c r="AH238" s="3098"/>
      <c r="AI238" s="3098"/>
      <c r="AJ238" s="3098"/>
      <c r="AK238" s="3098"/>
      <c r="AL238" s="3143"/>
      <c r="AM238" s="3143"/>
      <c r="AN238" s="3143"/>
      <c r="AO238" s="3143"/>
      <c r="AP238" s="3143"/>
      <c r="AQ238" s="3143"/>
      <c r="AR238" s="3143"/>
      <c r="AS238" s="3143"/>
      <c r="AT238" s="3143"/>
      <c r="AU238" s="3143"/>
      <c r="AV238" s="3143"/>
      <c r="AW238" s="3143"/>
      <c r="AX238" s="3143"/>
      <c r="AY238" s="3143"/>
      <c r="AZ238" s="3143"/>
      <c r="BA238" s="3143"/>
      <c r="BB238" s="3143"/>
      <c r="BC238" s="3143"/>
      <c r="BD238" s="3143"/>
      <c r="BE238" s="3143"/>
      <c r="BF238" s="3143"/>
      <c r="BG238" s="3143"/>
      <c r="BH238" s="3143"/>
      <c r="BI238" s="3143"/>
      <c r="BJ238" s="3143"/>
      <c r="BK238" s="3143"/>
      <c r="BL238" s="3143"/>
      <c r="BM238" s="3143"/>
      <c r="BN238" s="3189"/>
      <c r="BO238" s="3189"/>
      <c r="BP238" s="3189"/>
      <c r="BQ238" s="3189"/>
      <c r="BR238" s="3189"/>
      <c r="BS238" s="3189"/>
      <c r="BT238" s="3189"/>
      <c r="BU238" s="3189"/>
      <c r="BV238" s="3189"/>
      <c r="BW238" s="3189"/>
      <c r="BX238" s="3189"/>
      <c r="BY238" s="3189"/>
      <c r="BZ238" s="3189"/>
      <c r="CA238" s="3143"/>
    </row>
    <row r="239" spans="1:79" ht="16.5" customHeight="1">
      <c r="A239" s="3143"/>
      <c r="B239" s="3143"/>
      <c r="C239" s="3143"/>
      <c r="D239" s="3143"/>
      <c r="E239" s="3143"/>
      <c r="F239" s="3143"/>
      <c r="G239" s="3143"/>
      <c r="H239" s="3143"/>
      <c r="I239" s="3143"/>
      <c r="J239" s="3143"/>
      <c r="K239" s="3098"/>
      <c r="L239" s="3098"/>
      <c r="M239" s="3098"/>
      <c r="N239" s="3098"/>
      <c r="O239" s="3098"/>
      <c r="P239" s="3098"/>
      <c r="Q239" s="3098"/>
      <c r="R239" s="3098"/>
      <c r="S239" s="3098"/>
      <c r="T239" s="3098"/>
      <c r="U239" s="3098"/>
      <c r="V239" s="3098"/>
      <c r="W239" s="3098"/>
      <c r="X239" s="3098"/>
      <c r="Y239" s="3098"/>
      <c r="Z239" s="3098"/>
      <c r="AA239" s="3098"/>
      <c r="AB239" s="3098"/>
      <c r="AC239" s="3098"/>
      <c r="AD239" s="3098"/>
      <c r="AE239" s="3098"/>
      <c r="AF239" s="3098"/>
      <c r="AG239" s="3098"/>
      <c r="AH239" s="3098"/>
      <c r="AI239" s="3098"/>
      <c r="AJ239" s="3098"/>
      <c r="AK239" s="3098"/>
      <c r="AL239" s="3143"/>
      <c r="AM239" s="3143"/>
      <c r="AN239" s="3143"/>
      <c r="AO239" s="3143"/>
      <c r="AP239" s="3143"/>
      <c r="AQ239" s="3143"/>
      <c r="AR239" s="3143"/>
      <c r="AS239" s="3143"/>
      <c r="AT239" s="3143"/>
      <c r="AU239" s="3143"/>
      <c r="AV239" s="3143"/>
      <c r="AW239" s="3143"/>
      <c r="AX239" s="3143"/>
      <c r="AY239" s="3143"/>
      <c r="AZ239" s="3143"/>
      <c r="BA239" s="3143"/>
      <c r="BB239" s="3143"/>
      <c r="BC239" s="3143"/>
      <c r="BD239" s="3143"/>
      <c r="BE239" s="3143"/>
      <c r="BF239" s="3143"/>
      <c r="BG239" s="3143"/>
      <c r="BH239" s="3143"/>
      <c r="BI239" s="3143"/>
      <c r="BJ239" s="3143"/>
      <c r="BK239" s="3143"/>
      <c r="BL239" s="3143"/>
      <c r="BM239" s="3143"/>
      <c r="BN239" s="3189"/>
      <c r="BO239" s="3189"/>
      <c r="BP239" s="3189"/>
      <c r="BQ239" s="3189"/>
      <c r="BR239" s="3189"/>
      <c r="BS239" s="3189"/>
      <c r="BT239" s="3189"/>
      <c r="BU239" s="3189"/>
      <c r="BV239" s="3189"/>
      <c r="BW239" s="3189"/>
      <c r="BX239" s="3189"/>
      <c r="BY239" s="3189"/>
      <c r="BZ239" s="3189"/>
      <c r="CA239" s="3143"/>
    </row>
    <row r="240" spans="1:79" ht="16.5" customHeight="1">
      <c r="A240" s="3143"/>
      <c r="B240" s="3143"/>
      <c r="C240" s="3143"/>
      <c r="D240" s="3143"/>
      <c r="E240" s="3143"/>
      <c r="F240" s="3143"/>
      <c r="G240" s="3143"/>
      <c r="H240" s="3143"/>
      <c r="I240" s="3143"/>
      <c r="J240" s="3143"/>
      <c r="K240" s="3098"/>
      <c r="L240" s="3098"/>
      <c r="M240" s="3098"/>
      <c r="N240" s="3098"/>
      <c r="O240" s="3098"/>
      <c r="P240" s="3098"/>
      <c r="Q240" s="3098"/>
      <c r="R240" s="3098"/>
      <c r="S240" s="3098"/>
      <c r="T240" s="3098"/>
      <c r="U240" s="3098"/>
      <c r="V240" s="3098"/>
      <c r="W240" s="3098"/>
      <c r="X240" s="3098"/>
      <c r="Y240" s="3098"/>
      <c r="Z240" s="3098"/>
      <c r="AA240" s="3098"/>
      <c r="AB240" s="3098"/>
      <c r="AC240" s="3098"/>
      <c r="AD240" s="3098"/>
      <c r="AE240" s="3098"/>
      <c r="AF240" s="3098"/>
      <c r="AG240" s="3098"/>
      <c r="AH240" s="3098"/>
      <c r="AI240" s="3098"/>
      <c r="AJ240" s="3098"/>
      <c r="AK240" s="3098"/>
      <c r="AL240" s="3143"/>
      <c r="AM240" s="3143"/>
      <c r="AN240" s="3143"/>
      <c r="AO240" s="3143"/>
      <c r="AP240" s="3143"/>
      <c r="AQ240" s="3143"/>
      <c r="AR240" s="3143"/>
      <c r="AS240" s="3143"/>
      <c r="AT240" s="3143"/>
      <c r="AU240" s="3143"/>
      <c r="AV240" s="3143"/>
      <c r="AW240" s="3143"/>
      <c r="AX240" s="3143"/>
      <c r="AY240" s="3143"/>
      <c r="AZ240" s="3143"/>
      <c r="BA240" s="3143"/>
      <c r="BB240" s="3143"/>
      <c r="BC240" s="3143"/>
      <c r="BD240" s="3143"/>
      <c r="BE240" s="3143"/>
      <c r="BF240" s="3143"/>
      <c r="BG240" s="3143"/>
      <c r="BH240" s="3143"/>
      <c r="BI240" s="3143"/>
      <c r="BJ240" s="3143"/>
      <c r="BK240" s="3143"/>
      <c r="BL240" s="3143"/>
      <c r="BM240" s="3143"/>
      <c r="BN240" s="3189"/>
      <c r="BO240" s="3189"/>
      <c r="BP240" s="3189"/>
      <c r="BQ240" s="3189"/>
      <c r="BR240" s="3189"/>
      <c r="BS240" s="3189"/>
      <c r="BT240" s="3189"/>
      <c r="BU240" s="3189"/>
      <c r="BV240" s="3189"/>
      <c r="BW240" s="3189"/>
      <c r="BX240" s="3189"/>
      <c r="BY240" s="3189"/>
      <c r="BZ240" s="3189"/>
      <c r="CA240" s="3143"/>
    </row>
    <row r="241" spans="1:79" ht="16.5" customHeight="1">
      <c r="A241" s="3143"/>
      <c r="B241" s="3143"/>
      <c r="C241" s="3143"/>
      <c r="D241" s="3143"/>
      <c r="E241" s="3143"/>
      <c r="F241" s="3143"/>
      <c r="G241" s="3143"/>
      <c r="H241" s="3143"/>
      <c r="I241" s="3143"/>
      <c r="J241" s="3143"/>
      <c r="K241" s="3098"/>
      <c r="L241" s="3098"/>
      <c r="M241" s="3098"/>
      <c r="N241" s="3098"/>
      <c r="O241" s="3098"/>
      <c r="P241" s="3098"/>
      <c r="Q241" s="3098"/>
      <c r="R241" s="3098"/>
      <c r="S241" s="3098"/>
      <c r="T241" s="3098"/>
      <c r="U241" s="3098"/>
      <c r="V241" s="3098"/>
      <c r="W241" s="3098"/>
      <c r="X241" s="3098"/>
      <c r="Y241" s="3098"/>
      <c r="Z241" s="3098"/>
      <c r="AA241" s="3098"/>
      <c r="AB241" s="3098"/>
      <c r="AC241" s="3098"/>
      <c r="AD241" s="3098"/>
      <c r="AE241" s="3098"/>
      <c r="AF241" s="3098"/>
      <c r="AG241" s="3098"/>
      <c r="AH241" s="3098"/>
      <c r="AI241" s="3098"/>
      <c r="AJ241" s="3098"/>
      <c r="AK241" s="3098"/>
      <c r="AL241" s="3143"/>
      <c r="AM241" s="3143"/>
      <c r="AN241" s="3143"/>
      <c r="AO241" s="3143"/>
      <c r="AP241" s="3143"/>
      <c r="AQ241" s="3143"/>
      <c r="AR241" s="3143"/>
      <c r="AS241" s="3143"/>
      <c r="AT241" s="3143"/>
      <c r="AU241" s="3143"/>
      <c r="AV241" s="3143"/>
      <c r="AW241" s="3143"/>
      <c r="AX241" s="3143"/>
      <c r="AY241" s="3143"/>
      <c r="AZ241" s="3143"/>
      <c r="BA241" s="3143"/>
      <c r="BB241" s="3143"/>
      <c r="BC241" s="3143"/>
      <c r="BD241" s="3143"/>
      <c r="BE241" s="3143"/>
      <c r="BF241" s="3143"/>
      <c r="BG241" s="3143"/>
      <c r="BH241" s="3143"/>
      <c r="BI241" s="3143"/>
      <c r="BJ241" s="3143"/>
      <c r="BK241" s="3143"/>
      <c r="BL241" s="3143"/>
      <c r="BM241" s="3143"/>
      <c r="BN241" s="3189"/>
      <c r="BO241" s="3189"/>
      <c r="BP241" s="3189"/>
      <c r="BQ241" s="3189"/>
      <c r="BR241" s="3189"/>
      <c r="BS241" s="3189"/>
      <c r="BT241" s="3189"/>
      <c r="BU241" s="3189"/>
      <c r="BV241" s="3189"/>
      <c r="BW241" s="3189"/>
      <c r="BX241" s="3189"/>
      <c r="BY241" s="3189"/>
      <c r="BZ241" s="3189"/>
      <c r="CA241" s="3143"/>
    </row>
    <row r="242" spans="1:79" ht="16.5" customHeight="1">
      <c r="A242" s="3143"/>
      <c r="B242" s="3143"/>
      <c r="C242" s="3143"/>
      <c r="D242" s="3143"/>
      <c r="E242" s="3143"/>
      <c r="F242" s="3143"/>
      <c r="G242" s="3143"/>
      <c r="H242" s="3143"/>
      <c r="I242" s="3143"/>
      <c r="J242" s="3143"/>
      <c r="K242" s="3098"/>
      <c r="L242" s="3098"/>
      <c r="M242" s="3098"/>
      <c r="N242" s="3098"/>
      <c r="O242" s="3098"/>
      <c r="P242" s="3098"/>
      <c r="Q242" s="3098"/>
      <c r="R242" s="3098"/>
      <c r="S242" s="3098"/>
      <c r="T242" s="3098"/>
      <c r="U242" s="3098"/>
      <c r="V242" s="3098"/>
      <c r="W242" s="3098"/>
      <c r="X242" s="3098"/>
      <c r="Y242" s="3098"/>
      <c r="Z242" s="3098"/>
      <c r="AA242" s="3098"/>
      <c r="AB242" s="3098"/>
      <c r="AC242" s="3098"/>
      <c r="AD242" s="3098"/>
      <c r="AE242" s="3098"/>
      <c r="AF242" s="3098"/>
      <c r="AG242" s="3098"/>
      <c r="AH242" s="3098"/>
      <c r="AI242" s="3098"/>
      <c r="AJ242" s="3098"/>
      <c r="AK242" s="3098"/>
      <c r="AL242" s="3143"/>
      <c r="AM242" s="3143"/>
      <c r="AN242" s="3143"/>
      <c r="AO242" s="3143"/>
      <c r="AP242" s="3143"/>
      <c r="AQ242" s="3143"/>
      <c r="AR242" s="3143"/>
      <c r="AS242" s="3143"/>
      <c r="AT242" s="3143"/>
      <c r="AU242" s="3143"/>
      <c r="AV242" s="3143"/>
      <c r="AW242" s="3143"/>
      <c r="AX242" s="3143"/>
      <c r="AY242" s="3143"/>
      <c r="AZ242" s="3143"/>
      <c r="BA242" s="3143"/>
      <c r="BB242" s="3143"/>
      <c r="BC242" s="3143"/>
      <c r="BD242" s="3143"/>
      <c r="BE242" s="3143"/>
      <c r="BF242" s="3143"/>
      <c r="BG242" s="3143"/>
      <c r="BH242" s="3143"/>
      <c r="BI242" s="3143"/>
      <c r="BJ242" s="3143"/>
      <c r="BK242" s="3143"/>
      <c r="BL242" s="3143"/>
      <c r="BM242" s="3143"/>
      <c r="BN242" s="3189"/>
      <c r="BO242" s="3189"/>
      <c r="BP242" s="3189"/>
      <c r="BQ242" s="3189"/>
      <c r="BR242" s="3189"/>
      <c r="BS242" s="3189"/>
      <c r="BT242" s="3189"/>
      <c r="BU242" s="3189"/>
      <c r="BV242" s="3189"/>
      <c r="BW242" s="3189"/>
      <c r="BX242" s="3189"/>
      <c r="BY242" s="3189"/>
      <c r="BZ242" s="3189"/>
      <c r="CA242" s="3143"/>
    </row>
    <row r="243" spans="1:79" ht="16.5" customHeight="1">
      <c r="A243" s="3143"/>
      <c r="B243" s="3143"/>
      <c r="C243" s="3143"/>
      <c r="D243" s="3143"/>
      <c r="E243" s="3143"/>
      <c r="F243" s="3143"/>
      <c r="G243" s="3143"/>
      <c r="H243" s="3143"/>
      <c r="I243" s="3143"/>
      <c r="J243" s="3143"/>
      <c r="K243" s="3098"/>
      <c r="L243" s="3098"/>
      <c r="M243" s="3098"/>
      <c r="N243" s="3098"/>
      <c r="O243" s="3098"/>
      <c r="P243" s="3098"/>
      <c r="Q243" s="3098"/>
      <c r="R243" s="3098"/>
      <c r="S243" s="3098"/>
      <c r="T243" s="3098"/>
      <c r="U243" s="3098"/>
      <c r="V243" s="3098"/>
      <c r="W243" s="3098"/>
      <c r="X243" s="3098"/>
      <c r="Y243" s="3098"/>
      <c r="Z243" s="3098"/>
      <c r="AA243" s="3098"/>
      <c r="AB243" s="3098"/>
      <c r="AC243" s="3098"/>
      <c r="AD243" s="3098"/>
      <c r="AE243" s="3098"/>
      <c r="AF243" s="3098"/>
      <c r="AG243" s="3098"/>
      <c r="AH243" s="3098"/>
      <c r="AI243" s="3098"/>
      <c r="AJ243" s="3098"/>
      <c r="AK243" s="3098"/>
      <c r="AL243" s="3143"/>
      <c r="AM243" s="3143"/>
      <c r="AN243" s="3143"/>
      <c r="AO243" s="3143"/>
      <c r="AP243" s="3143"/>
      <c r="AQ243" s="3143"/>
      <c r="AR243" s="3143"/>
      <c r="AS243" s="3143"/>
      <c r="AT243" s="3143"/>
      <c r="AU243" s="3143"/>
      <c r="AV243" s="3143"/>
      <c r="AW243" s="3143"/>
      <c r="AX243" s="3143"/>
      <c r="AY243" s="3143"/>
      <c r="AZ243" s="3143"/>
      <c r="BA243" s="3143"/>
      <c r="BB243" s="3143"/>
      <c r="BC243" s="3143"/>
      <c r="BD243" s="3143"/>
      <c r="BE243" s="3143"/>
      <c r="BF243" s="3143"/>
      <c r="BG243" s="3143"/>
      <c r="BH243" s="3143"/>
      <c r="BI243" s="3143"/>
      <c r="BJ243" s="3143"/>
      <c r="BK243" s="3143"/>
      <c r="BL243" s="3143"/>
      <c r="BM243" s="3143"/>
      <c r="BN243" s="3189"/>
      <c r="BO243" s="3189"/>
      <c r="BP243" s="3189"/>
      <c r="BQ243" s="3189"/>
      <c r="BR243" s="3189"/>
      <c r="BS243" s="3189"/>
      <c r="BT243" s="3189"/>
      <c r="BU243" s="3189"/>
      <c r="BV243" s="3189"/>
      <c r="BW243" s="3189"/>
      <c r="BX243" s="3189"/>
      <c r="BY243" s="3189"/>
      <c r="BZ243" s="3189"/>
      <c r="CA243" s="3143"/>
    </row>
    <row r="244" spans="1:79" ht="16.5" customHeight="1">
      <c r="A244" s="3143"/>
      <c r="B244" s="3143"/>
      <c r="C244" s="3143"/>
      <c r="D244" s="3143"/>
      <c r="E244" s="3143"/>
      <c r="F244" s="3143"/>
      <c r="G244" s="3143"/>
      <c r="H244" s="3143"/>
      <c r="I244" s="3143"/>
      <c r="J244" s="3143"/>
      <c r="K244" s="3098"/>
      <c r="L244" s="3098"/>
      <c r="M244" s="3098"/>
      <c r="N244" s="3098"/>
      <c r="O244" s="3098"/>
      <c r="P244" s="3098"/>
      <c r="Q244" s="3098"/>
      <c r="R244" s="3098"/>
      <c r="S244" s="3098"/>
      <c r="T244" s="3098"/>
      <c r="U244" s="3098"/>
      <c r="V244" s="3098"/>
      <c r="W244" s="3098"/>
      <c r="X244" s="3098"/>
      <c r="Y244" s="3098"/>
      <c r="Z244" s="3098"/>
      <c r="AA244" s="3098"/>
      <c r="AB244" s="3098"/>
      <c r="AC244" s="3098"/>
      <c r="AD244" s="3098"/>
      <c r="AE244" s="3098"/>
      <c r="AF244" s="3098"/>
      <c r="AG244" s="3098"/>
      <c r="AH244" s="3098"/>
      <c r="AI244" s="3098"/>
      <c r="AJ244" s="3098"/>
      <c r="AK244" s="3098"/>
      <c r="AL244" s="3143"/>
      <c r="AM244" s="3143"/>
      <c r="AN244" s="3143"/>
      <c r="AO244" s="3143"/>
      <c r="AP244" s="3143"/>
      <c r="AQ244" s="3143"/>
      <c r="AR244" s="3143"/>
      <c r="AS244" s="3143"/>
      <c r="AT244" s="3143"/>
      <c r="AU244" s="3143"/>
      <c r="AV244" s="3143"/>
      <c r="AW244" s="3143"/>
      <c r="AX244" s="3143"/>
      <c r="AY244" s="3143"/>
      <c r="AZ244" s="3143"/>
      <c r="BA244" s="3143"/>
      <c r="BB244" s="3143"/>
      <c r="BC244" s="3143"/>
      <c r="BD244" s="3143"/>
      <c r="BE244" s="3143"/>
      <c r="BF244" s="3143"/>
      <c r="BG244" s="3143"/>
      <c r="BH244" s="3143"/>
      <c r="BI244" s="3143"/>
      <c r="BJ244" s="3143"/>
      <c r="BK244" s="3143"/>
      <c r="BL244" s="3143"/>
      <c r="BM244" s="3143"/>
      <c r="BN244" s="3189"/>
      <c r="BO244" s="3189"/>
      <c r="BP244" s="3189"/>
      <c r="BQ244" s="3189"/>
      <c r="BR244" s="3189"/>
      <c r="BS244" s="3189"/>
      <c r="BT244" s="3189"/>
      <c r="BU244" s="3189"/>
      <c r="BV244" s="3189"/>
      <c r="BW244" s="3189"/>
      <c r="BX244" s="3189"/>
      <c r="BY244" s="3189"/>
      <c r="BZ244" s="3189"/>
      <c r="CA244" s="3143"/>
    </row>
    <row r="245" spans="1:79" ht="16.5" customHeight="1">
      <c r="A245" s="3143"/>
      <c r="B245" s="3143"/>
      <c r="C245" s="3143"/>
      <c r="D245" s="3143"/>
      <c r="E245" s="3143"/>
      <c r="F245" s="3143"/>
      <c r="G245" s="3143"/>
      <c r="H245" s="3143"/>
      <c r="I245" s="3143"/>
      <c r="J245" s="3143"/>
      <c r="K245" s="3098"/>
      <c r="L245" s="3098"/>
      <c r="M245" s="3098"/>
      <c r="N245" s="3098"/>
      <c r="O245" s="3098"/>
      <c r="P245" s="3098"/>
      <c r="Q245" s="3098"/>
      <c r="R245" s="3098"/>
      <c r="S245" s="3098"/>
      <c r="T245" s="3098"/>
      <c r="U245" s="3098"/>
      <c r="V245" s="3098"/>
      <c r="W245" s="3098"/>
      <c r="X245" s="3098"/>
      <c r="Y245" s="3098"/>
      <c r="Z245" s="3098"/>
      <c r="AA245" s="3098"/>
      <c r="AB245" s="3098"/>
      <c r="AC245" s="3098"/>
      <c r="AD245" s="3098"/>
      <c r="AE245" s="3098"/>
      <c r="AF245" s="3098"/>
      <c r="AG245" s="3098"/>
      <c r="AH245" s="3098"/>
      <c r="AI245" s="3098"/>
      <c r="AJ245" s="3098"/>
      <c r="AK245" s="3098"/>
      <c r="AL245" s="3143"/>
      <c r="AM245" s="3143"/>
      <c r="AN245" s="3143"/>
      <c r="AO245" s="3143"/>
      <c r="AP245" s="3143"/>
      <c r="AQ245" s="3143"/>
      <c r="AR245" s="3143"/>
      <c r="AS245" s="3143"/>
      <c r="AT245" s="3143"/>
      <c r="AU245" s="3143"/>
      <c r="AV245" s="3143"/>
      <c r="AW245" s="3143"/>
      <c r="AX245" s="3143"/>
      <c r="AY245" s="3143"/>
      <c r="AZ245" s="3143"/>
      <c r="BA245" s="3143"/>
      <c r="BB245" s="3143"/>
      <c r="BC245" s="3143"/>
      <c r="BD245" s="3143"/>
      <c r="BE245" s="3143"/>
      <c r="BF245" s="3143"/>
      <c r="BG245" s="3143"/>
      <c r="BH245" s="3143"/>
      <c r="BI245" s="3143"/>
      <c r="BJ245" s="3143"/>
      <c r="BK245" s="3143"/>
      <c r="BL245" s="3143"/>
      <c r="BM245" s="3143"/>
      <c r="BN245" s="3189"/>
      <c r="BO245" s="3189"/>
      <c r="BP245" s="3189"/>
      <c r="BQ245" s="3189"/>
      <c r="BR245" s="3189"/>
      <c r="BS245" s="3189"/>
      <c r="BT245" s="3189"/>
      <c r="BU245" s="3189"/>
      <c r="BV245" s="3189"/>
      <c r="BW245" s="3189"/>
      <c r="BX245" s="3189"/>
      <c r="BY245" s="3189"/>
      <c r="BZ245" s="3189"/>
      <c r="CA245" s="3143"/>
    </row>
    <row r="246" spans="1:79" ht="16.5" customHeight="1">
      <c r="A246" s="3143"/>
      <c r="B246" s="3143"/>
      <c r="C246" s="3143"/>
      <c r="D246" s="3143"/>
      <c r="E246" s="3143"/>
      <c r="F246" s="3143"/>
      <c r="G246" s="3143"/>
      <c r="H246" s="3143"/>
      <c r="I246" s="3143"/>
      <c r="J246" s="3143"/>
      <c r="K246" s="3098"/>
      <c r="L246" s="3098"/>
      <c r="M246" s="3098"/>
      <c r="N246" s="3098"/>
      <c r="O246" s="3098"/>
      <c r="P246" s="3098"/>
      <c r="Q246" s="3098"/>
      <c r="R246" s="3098"/>
      <c r="S246" s="3098"/>
      <c r="T246" s="3098"/>
      <c r="U246" s="3098"/>
      <c r="V246" s="3098"/>
      <c r="W246" s="3098"/>
      <c r="X246" s="3098"/>
      <c r="Y246" s="3098"/>
      <c r="Z246" s="3098"/>
      <c r="AA246" s="3098"/>
      <c r="AB246" s="3098"/>
      <c r="AC246" s="3098"/>
      <c r="AD246" s="3098"/>
      <c r="AE246" s="3098"/>
      <c r="AF246" s="3098"/>
      <c r="AG246" s="3098"/>
      <c r="AH246" s="3098"/>
      <c r="AI246" s="3098"/>
      <c r="AJ246" s="3098"/>
      <c r="AK246" s="3098"/>
      <c r="AL246" s="3143"/>
      <c r="AM246" s="3143"/>
      <c r="AN246" s="3143"/>
      <c r="AO246" s="3143"/>
      <c r="AP246" s="3143"/>
      <c r="AQ246" s="3143"/>
      <c r="AR246" s="3143"/>
      <c r="AS246" s="3143"/>
      <c r="AT246" s="3143"/>
      <c r="AU246" s="3143"/>
      <c r="AV246" s="3143"/>
      <c r="AW246" s="3143"/>
      <c r="AX246" s="3143"/>
      <c r="AY246" s="3143"/>
      <c r="AZ246" s="3143"/>
      <c r="BA246" s="3143"/>
      <c r="BB246" s="3143"/>
      <c r="BC246" s="3143"/>
      <c r="BD246" s="3143"/>
      <c r="BE246" s="3143"/>
      <c r="BF246" s="3143"/>
      <c r="BG246" s="3143"/>
      <c r="BH246" s="3143"/>
      <c r="BI246" s="3143"/>
      <c r="BJ246" s="3143"/>
      <c r="BK246" s="3143"/>
      <c r="BL246" s="3143"/>
      <c r="BM246" s="3143"/>
      <c r="BN246" s="3189"/>
      <c r="BO246" s="3189"/>
      <c r="BP246" s="3189"/>
      <c r="BQ246" s="3189"/>
      <c r="BR246" s="3189"/>
      <c r="BS246" s="3189"/>
      <c r="BT246" s="3189"/>
      <c r="BU246" s="3189"/>
      <c r="BV246" s="3189"/>
      <c r="BW246" s="3189"/>
      <c r="BX246" s="3189"/>
      <c r="BY246" s="3189"/>
      <c r="BZ246" s="3189"/>
      <c r="CA246" s="3143"/>
    </row>
    <row r="247" spans="1:79" ht="16.5" customHeight="1">
      <c r="A247" s="3143"/>
      <c r="B247" s="3143"/>
      <c r="C247" s="3143"/>
      <c r="D247" s="3143"/>
      <c r="E247" s="3143"/>
      <c r="F247" s="3143"/>
      <c r="G247" s="3143"/>
      <c r="H247" s="3143"/>
      <c r="I247" s="3143"/>
      <c r="J247" s="3143"/>
      <c r="K247" s="3098"/>
      <c r="L247" s="3098"/>
      <c r="M247" s="3098"/>
      <c r="N247" s="3098"/>
      <c r="O247" s="3098"/>
      <c r="P247" s="3098"/>
      <c r="Q247" s="3098"/>
      <c r="R247" s="3098"/>
      <c r="S247" s="3098"/>
      <c r="T247" s="3098"/>
      <c r="U247" s="3098"/>
      <c r="V247" s="3098"/>
      <c r="W247" s="3098"/>
      <c r="X247" s="3098"/>
      <c r="Y247" s="3098"/>
      <c r="Z247" s="3098"/>
      <c r="AA247" s="3098"/>
      <c r="AB247" s="3098"/>
      <c r="AC247" s="3098"/>
      <c r="AD247" s="3098"/>
      <c r="AE247" s="3098"/>
      <c r="AF247" s="3098"/>
      <c r="AG247" s="3098"/>
      <c r="AH247" s="3098"/>
      <c r="AI247" s="3098"/>
      <c r="AJ247" s="3098"/>
      <c r="AK247" s="3098"/>
      <c r="AL247" s="3143"/>
      <c r="AM247" s="3143"/>
      <c r="AN247" s="3143"/>
      <c r="AO247" s="3143"/>
      <c r="AP247" s="3143"/>
      <c r="AQ247" s="3143"/>
      <c r="AR247" s="3143"/>
      <c r="AS247" s="3143"/>
      <c r="AT247" s="3143"/>
      <c r="AU247" s="3143"/>
      <c r="AV247" s="3143"/>
      <c r="AW247" s="3143"/>
      <c r="AX247" s="3143"/>
      <c r="AY247" s="3143"/>
      <c r="AZ247" s="3143"/>
      <c r="BA247" s="3143"/>
      <c r="BB247" s="3143"/>
      <c r="BC247" s="3143"/>
      <c r="BD247" s="3143"/>
      <c r="BE247" s="3143"/>
      <c r="BF247" s="3143"/>
      <c r="BG247" s="3143"/>
      <c r="BH247" s="3143"/>
      <c r="BI247" s="3143"/>
      <c r="BJ247" s="3143"/>
      <c r="BK247" s="3143"/>
      <c r="BL247" s="3143"/>
      <c r="BM247" s="3143"/>
      <c r="BN247" s="3189"/>
      <c r="BO247" s="3189"/>
      <c r="BP247" s="3189"/>
      <c r="BQ247" s="3189"/>
      <c r="BR247" s="3189"/>
      <c r="BS247" s="3189"/>
      <c r="BT247" s="3189"/>
      <c r="BU247" s="3189"/>
      <c r="BV247" s="3189"/>
      <c r="BW247" s="3189"/>
      <c r="BX247" s="3189"/>
      <c r="BY247" s="3189"/>
      <c r="BZ247" s="3189"/>
      <c r="CA247" s="3143"/>
    </row>
    <row r="248" spans="1:79" ht="16.5" customHeight="1">
      <c r="A248" s="3143"/>
      <c r="B248" s="3143"/>
      <c r="C248" s="3143"/>
      <c r="D248" s="3143"/>
      <c r="E248" s="3143"/>
      <c r="F248" s="3143"/>
      <c r="G248" s="3143"/>
      <c r="H248" s="3143"/>
      <c r="I248" s="3143"/>
      <c r="J248" s="3143"/>
      <c r="K248" s="3098"/>
      <c r="L248" s="3098"/>
      <c r="M248" s="3098"/>
      <c r="N248" s="3098"/>
      <c r="O248" s="3098"/>
      <c r="P248" s="3098"/>
      <c r="Q248" s="3098"/>
      <c r="R248" s="3098"/>
      <c r="S248" s="3098"/>
      <c r="T248" s="3098"/>
      <c r="U248" s="3098"/>
      <c r="V248" s="3098"/>
      <c r="W248" s="3098"/>
      <c r="X248" s="3098"/>
      <c r="Y248" s="3098"/>
      <c r="Z248" s="3098"/>
      <c r="AA248" s="3098"/>
      <c r="AB248" s="3098"/>
      <c r="AC248" s="3098"/>
      <c r="AD248" s="3098"/>
      <c r="AE248" s="3098"/>
      <c r="AF248" s="3098"/>
      <c r="AG248" s="3098"/>
      <c r="AH248" s="3098"/>
      <c r="AI248" s="3098"/>
      <c r="AJ248" s="3098"/>
      <c r="AK248" s="3098"/>
      <c r="AL248" s="3143"/>
      <c r="AM248" s="3143"/>
      <c r="AN248" s="3143"/>
      <c r="AO248" s="3143"/>
      <c r="AP248" s="3143"/>
      <c r="AQ248" s="3143"/>
      <c r="AR248" s="3143"/>
      <c r="AS248" s="3143"/>
      <c r="AT248" s="3143"/>
      <c r="AU248" s="3143"/>
      <c r="AV248" s="3143"/>
      <c r="AW248" s="3143"/>
      <c r="AX248" s="3143"/>
      <c r="AY248" s="3143"/>
      <c r="AZ248" s="3143"/>
      <c r="BA248" s="3143"/>
      <c r="BB248" s="3143"/>
      <c r="BC248" s="3143"/>
      <c r="BD248" s="3143"/>
      <c r="BE248" s="3143"/>
      <c r="BF248" s="3143"/>
      <c r="BG248" s="3143"/>
      <c r="BH248" s="3143"/>
      <c r="BI248" s="3143"/>
      <c r="BJ248" s="3143"/>
      <c r="BK248" s="3143"/>
      <c r="BL248" s="3143"/>
      <c r="BM248" s="3143"/>
      <c r="BN248" s="3189"/>
      <c r="BO248" s="3189"/>
      <c r="BP248" s="3189"/>
      <c r="BQ248" s="3189"/>
      <c r="BR248" s="3189"/>
      <c r="BS248" s="3189"/>
      <c r="BT248" s="3189"/>
      <c r="BU248" s="3189"/>
      <c r="BV248" s="3189"/>
      <c r="BW248" s="3189"/>
      <c r="BX248" s="3189"/>
      <c r="BY248" s="3189"/>
      <c r="BZ248" s="3189"/>
      <c r="CA248" s="3143"/>
    </row>
    <row r="249" spans="1:79" ht="16.5" customHeight="1">
      <c r="A249" s="3143"/>
      <c r="B249" s="3143"/>
      <c r="C249" s="3143"/>
      <c r="D249" s="3143"/>
      <c r="E249" s="3143"/>
      <c r="F249" s="3143"/>
      <c r="G249" s="3143"/>
      <c r="H249" s="3143"/>
      <c r="I249" s="3143"/>
      <c r="J249" s="3143"/>
      <c r="K249" s="3098"/>
      <c r="L249" s="3098"/>
      <c r="M249" s="3098"/>
      <c r="N249" s="3098"/>
      <c r="O249" s="3098"/>
      <c r="P249" s="3098"/>
      <c r="Q249" s="3098"/>
      <c r="R249" s="3098"/>
      <c r="S249" s="3098"/>
      <c r="T249" s="3098"/>
      <c r="U249" s="3098"/>
      <c r="V249" s="3098"/>
      <c r="W249" s="3098"/>
      <c r="X249" s="3098"/>
      <c r="Y249" s="3098"/>
      <c r="Z249" s="3098"/>
      <c r="AA249" s="3098"/>
      <c r="AB249" s="3098"/>
      <c r="AC249" s="3098"/>
      <c r="AD249" s="3098"/>
      <c r="AE249" s="3098"/>
      <c r="AF249" s="3098"/>
      <c r="AG249" s="3098"/>
      <c r="AH249" s="3098"/>
      <c r="AI249" s="3098"/>
      <c r="AJ249" s="3098"/>
      <c r="AK249" s="3098"/>
      <c r="AL249" s="3143"/>
      <c r="AM249" s="3143"/>
      <c r="AN249" s="3143"/>
      <c r="AO249" s="3143"/>
      <c r="AP249" s="3143"/>
      <c r="AQ249" s="3143"/>
      <c r="AR249" s="3143"/>
      <c r="AS249" s="3143"/>
      <c r="AT249" s="3143"/>
      <c r="AU249" s="3143"/>
      <c r="AV249" s="3143"/>
      <c r="AW249" s="3143"/>
      <c r="AX249" s="3143"/>
      <c r="AY249" s="3143"/>
      <c r="AZ249" s="3143"/>
      <c r="BA249" s="3143"/>
      <c r="BB249" s="3143"/>
      <c r="BC249" s="3143"/>
      <c r="BD249" s="3143"/>
      <c r="BE249" s="3143"/>
      <c r="BF249" s="3143"/>
      <c r="BG249" s="3143"/>
      <c r="BH249" s="3143"/>
      <c r="BI249" s="3143"/>
      <c r="BJ249" s="3143"/>
      <c r="BK249" s="3143"/>
      <c r="BL249" s="3143"/>
      <c r="BM249" s="3143"/>
      <c r="BN249" s="3189"/>
      <c r="BO249" s="3189"/>
      <c r="BP249" s="3189"/>
      <c r="BQ249" s="3189"/>
      <c r="BR249" s="3189"/>
      <c r="BS249" s="3189"/>
      <c r="BT249" s="3189"/>
      <c r="BU249" s="3189"/>
      <c r="BV249" s="3189"/>
      <c r="BW249" s="3189"/>
      <c r="BX249" s="3189"/>
      <c r="BY249" s="3189"/>
      <c r="BZ249" s="3189"/>
      <c r="CA249" s="3143"/>
    </row>
    <row r="250" spans="1:79" ht="16.5" customHeight="1">
      <c r="A250" s="3143"/>
      <c r="B250" s="3143"/>
      <c r="C250" s="3143"/>
      <c r="D250" s="3143"/>
      <c r="E250" s="3143"/>
      <c r="F250" s="3143"/>
      <c r="G250" s="3143"/>
      <c r="H250" s="3143"/>
      <c r="I250" s="3143"/>
      <c r="J250" s="3143"/>
      <c r="K250" s="3098"/>
      <c r="L250" s="3098"/>
      <c r="M250" s="3098"/>
      <c r="N250" s="3098"/>
      <c r="O250" s="3098"/>
      <c r="P250" s="3098"/>
      <c r="Q250" s="3098"/>
      <c r="R250" s="3098"/>
      <c r="S250" s="3098"/>
      <c r="T250" s="3098"/>
      <c r="U250" s="3098"/>
      <c r="V250" s="3098"/>
      <c r="W250" s="3098"/>
      <c r="X250" s="3098"/>
      <c r="Y250" s="3098"/>
      <c r="Z250" s="3098"/>
      <c r="AA250" s="3098"/>
      <c r="AB250" s="3098"/>
      <c r="AC250" s="3098"/>
      <c r="AD250" s="3098"/>
      <c r="AE250" s="3098"/>
      <c r="AF250" s="3098"/>
      <c r="AG250" s="3098"/>
      <c r="AH250" s="3098"/>
      <c r="AI250" s="3098"/>
      <c r="AJ250" s="3098"/>
      <c r="AK250" s="3098"/>
      <c r="AL250" s="3143"/>
      <c r="AM250" s="3143"/>
      <c r="AN250" s="3143"/>
      <c r="AO250" s="3143"/>
      <c r="AP250" s="3143"/>
      <c r="AQ250" s="3143"/>
      <c r="AR250" s="3143"/>
      <c r="AS250" s="3143"/>
      <c r="AT250" s="3143"/>
      <c r="AU250" s="3143"/>
      <c r="AV250" s="3143"/>
      <c r="AW250" s="3143"/>
      <c r="AX250" s="3143"/>
      <c r="AY250" s="3143"/>
      <c r="AZ250" s="3143"/>
      <c r="BA250" s="3143"/>
      <c r="BB250" s="3143"/>
      <c r="BC250" s="3143"/>
      <c r="BD250" s="3143"/>
      <c r="BE250" s="3143"/>
      <c r="BF250" s="3143"/>
      <c r="BG250" s="3143"/>
      <c r="BH250" s="3143"/>
      <c r="BI250" s="3143"/>
      <c r="BJ250" s="3143"/>
      <c r="BK250" s="3143"/>
      <c r="BL250" s="3143"/>
      <c r="BM250" s="3143"/>
      <c r="BN250" s="3189"/>
      <c r="BO250" s="3189"/>
      <c r="BP250" s="3189"/>
      <c r="BQ250" s="3189"/>
      <c r="BR250" s="3189"/>
      <c r="BS250" s="3189"/>
      <c r="BT250" s="3189"/>
      <c r="BU250" s="3189"/>
      <c r="BV250" s="3189"/>
      <c r="BW250" s="3189"/>
      <c r="BX250" s="3189"/>
      <c r="BY250" s="3189"/>
      <c r="BZ250" s="3189"/>
      <c r="CA250" s="3143"/>
    </row>
    <row r="251" spans="1:79" ht="16.5" customHeight="1">
      <c r="A251" s="3143"/>
      <c r="B251" s="3143"/>
      <c r="C251" s="3143"/>
      <c r="D251" s="3143"/>
      <c r="E251" s="3143"/>
      <c r="F251" s="3143"/>
      <c r="G251" s="3143"/>
      <c r="H251" s="3143"/>
      <c r="I251" s="3143"/>
      <c r="J251" s="3143"/>
      <c r="K251" s="3098"/>
      <c r="L251" s="3098"/>
      <c r="M251" s="3098"/>
      <c r="N251" s="3098"/>
      <c r="O251" s="3098"/>
      <c r="P251" s="3098"/>
      <c r="Q251" s="3098"/>
      <c r="R251" s="3098"/>
      <c r="S251" s="3098"/>
      <c r="T251" s="3098"/>
      <c r="U251" s="3098"/>
      <c r="V251" s="3098"/>
      <c r="W251" s="3098"/>
      <c r="X251" s="3098"/>
      <c r="Y251" s="3098"/>
      <c r="Z251" s="3098"/>
      <c r="AA251" s="3098"/>
      <c r="AB251" s="3098"/>
      <c r="AC251" s="3098"/>
      <c r="AD251" s="3098"/>
      <c r="AE251" s="3098"/>
      <c r="AF251" s="3098"/>
      <c r="AG251" s="3098"/>
      <c r="AH251" s="3098"/>
      <c r="AI251" s="3098"/>
      <c r="AJ251" s="3098"/>
      <c r="AK251" s="3098"/>
      <c r="AL251" s="3143"/>
      <c r="AM251" s="3143"/>
      <c r="AN251" s="3143"/>
      <c r="AO251" s="3143"/>
      <c r="AP251" s="3143"/>
      <c r="AQ251" s="3143"/>
      <c r="AR251" s="3143"/>
      <c r="AS251" s="3143"/>
      <c r="AT251" s="3143"/>
      <c r="AU251" s="3143"/>
      <c r="AV251" s="3143"/>
      <c r="AW251" s="3143"/>
      <c r="AX251" s="3143"/>
      <c r="AY251" s="3143"/>
      <c r="AZ251" s="3143"/>
      <c r="BA251" s="3143"/>
      <c r="BB251" s="3143"/>
      <c r="BC251" s="3143"/>
      <c r="BD251" s="3143"/>
      <c r="BE251" s="3143"/>
      <c r="BF251" s="3143"/>
      <c r="BG251" s="3143"/>
      <c r="BH251" s="3143"/>
      <c r="BI251" s="3143"/>
      <c r="BJ251" s="3143"/>
      <c r="BK251" s="3143"/>
      <c r="BL251" s="3143"/>
      <c r="BM251" s="3143"/>
      <c r="BN251" s="3189"/>
      <c r="BO251" s="3189"/>
      <c r="BP251" s="3189"/>
      <c r="BQ251" s="3189"/>
      <c r="BR251" s="3189"/>
      <c r="BS251" s="3189"/>
      <c r="BT251" s="3189"/>
      <c r="BU251" s="3189"/>
      <c r="BV251" s="3189"/>
      <c r="BW251" s="3189"/>
      <c r="BX251" s="3189"/>
      <c r="BY251" s="3189"/>
      <c r="BZ251" s="3189"/>
      <c r="CA251" s="3143"/>
    </row>
    <row r="252" spans="1:79" ht="16.5" customHeight="1">
      <c r="A252" s="3143"/>
      <c r="B252" s="3143"/>
      <c r="C252" s="3143"/>
      <c r="D252" s="3143"/>
      <c r="E252" s="3143"/>
      <c r="F252" s="3143"/>
      <c r="G252" s="3143"/>
      <c r="H252" s="3143"/>
      <c r="I252" s="3143"/>
      <c r="J252" s="3143"/>
      <c r="K252" s="3098"/>
      <c r="L252" s="3098"/>
      <c r="M252" s="3098"/>
      <c r="N252" s="3098"/>
      <c r="O252" s="3098"/>
      <c r="P252" s="3098"/>
      <c r="Q252" s="3098"/>
      <c r="R252" s="3098"/>
      <c r="S252" s="3098"/>
      <c r="T252" s="3098"/>
      <c r="U252" s="3098"/>
      <c r="V252" s="3098"/>
      <c r="W252" s="3098"/>
      <c r="X252" s="3098"/>
      <c r="Y252" s="3098"/>
      <c r="Z252" s="3098"/>
      <c r="AA252" s="3098"/>
      <c r="AB252" s="3098"/>
      <c r="AC252" s="3098"/>
      <c r="AD252" s="3098"/>
      <c r="AE252" s="3098"/>
      <c r="AF252" s="3098"/>
      <c r="AG252" s="3098"/>
      <c r="AH252" s="3098"/>
      <c r="AI252" s="3098"/>
      <c r="AJ252" s="3098"/>
      <c r="AK252" s="3098"/>
      <c r="AL252" s="3143"/>
      <c r="AM252" s="3143"/>
      <c r="AN252" s="3143"/>
      <c r="AO252" s="3143"/>
      <c r="AP252" s="3143"/>
      <c r="AQ252" s="3143"/>
      <c r="AR252" s="3143"/>
      <c r="AS252" s="3143"/>
      <c r="AT252" s="3143"/>
      <c r="AU252" s="3143"/>
      <c r="AV252" s="3143"/>
      <c r="AW252" s="3143"/>
      <c r="AX252" s="3143"/>
      <c r="AY252" s="3143"/>
      <c r="AZ252" s="3143"/>
      <c r="BA252" s="3143"/>
      <c r="BB252" s="3143"/>
      <c r="BC252" s="3143"/>
      <c r="BD252" s="3143"/>
      <c r="BE252" s="3143"/>
      <c r="BF252" s="3143"/>
      <c r="BG252" s="3143"/>
      <c r="BH252" s="3143"/>
      <c r="BI252" s="3143"/>
      <c r="BJ252" s="3143"/>
      <c r="BK252" s="3143"/>
      <c r="BL252" s="3143"/>
      <c r="BM252" s="3143"/>
      <c r="BN252" s="3189"/>
      <c r="BO252" s="3189"/>
      <c r="BP252" s="3189"/>
      <c r="BQ252" s="3189"/>
      <c r="BR252" s="3189"/>
      <c r="BS252" s="3189"/>
      <c r="BT252" s="3189"/>
      <c r="BU252" s="3189"/>
      <c r="BV252" s="3189"/>
      <c r="BW252" s="3189"/>
      <c r="BX252" s="3189"/>
      <c r="BY252" s="3189"/>
      <c r="BZ252" s="3189"/>
      <c r="CA252" s="3143"/>
    </row>
    <row r="253" spans="1:79" ht="16.5" customHeight="1">
      <c r="A253" s="3143"/>
      <c r="B253" s="3143"/>
      <c r="C253" s="3143"/>
      <c r="D253" s="3143"/>
      <c r="E253" s="3143"/>
      <c r="F253" s="3143"/>
      <c r="G253" s="3143"/>
      <c r="H253" s="3143"/>
      <c r="I253" s="3143"/>
      <c r="J253" s="3143"/>
      <c r="K253" s="3098"/>
      <c r="L253" s="3098"/>
      <c r="M253" s="3098"/>
      <c r="N253" s="3098"/>
      <c r="O253" s="3098"/>
      <c r="P253" s="3098"/>
      <c r="Q253" s="3098"/>
      <c r="R253" s="3098"/>
      <c r="S253" s="3098"/>
      <c r="T253" s="3098"/>
      <c r="U253" s="3098"/>
      <c r="V253" s="3098"/>
      <c r="W253" s="3098"/>
      <c r="X253" s="3098"/>
      <c r="Y253" s="3098"/>
      <c r="Z253" s="3098"/>
      <c r="AA253" s="3098"/>
      <c r="AB253" s="3098"/>
      <c r="AC253" s="3098"/>
      <c r="AD253" s="3098"/>
      <c r="AE253" s="3098"/>
      <c r="AF253" s="3098"/>
      <c r="AG253" s="3098"/>
      <c r="AH253" s="3098"/>
      <c r="AI253" s="3098"/>
      <c r="AJ253" s="3098"/>
      <c r="AK253" s="3098"/>
      <c r="AL253" s="3143"/>
      <c r="AM253" s="3143"/>
      <c r="AN253" s="3143"/>
      <c r="AO253" s="3143"/>
      <c r="AP253" s="3143"/>
      <c r="AQ253" s="3143"/>
      <c r="AR253" s="3143"/>
      <c r="AS253" s="3143"/>
      <c r="AT253" s="3143"/>
      <c r="AU253" s="3143"/>
      <c r="AV253" s="3143"/>
      <c r="AW253" s="3143"/>
      <c r="AX253" s="3143"/>
      <c r="AY253" s="3143"/>
      <c r="AZ253" s="3143"/>
      <c r="BA253" s="3143"/>
      <c r="BB253" s="3143"/>
      <c r="BC253" s="3143"/>
      <c r="BD253" s="3143"/>
      <c r="BE253" s="3143"/>
      <c r="BF253" s="3143"/>
      <c r="BG253" s="3143"/>
      <c r="BH253" s="3143"/>
      <c r="BI253" s="3143"/>
      <c r="BJ253" s="3143"/>
      <c r="BK253" s="3143"/>
      <c r="BL253" s="3143"/>
      <c r="BM253" s="3143"/>
      <c r="BN253" s="3189"/>
      <c r="BO253" s="3189"/>
      <c r="BP253" s="3189"/>
      <c r="BQ253" s="3189"/>
      <c r="BR253" s="3189"/>
      <c r="BS253" s="3189"/>
      <c r="BT253" s="3189"/>
      <c r="BU253" s="3189"/>
      <c r="BV253" s="3189"/>
      <c r="BW253" s="3189"/>
      <c r="BX253" s="3189"/>
      <c r="BY253" s="3189"/>
      <c r="BZ253" s="3189"/>
      <c r="CA253" s="3143"/>
    </row>
    <row r="254" spans="1:79" ht="16.5" customHeight="1">
      <c r="A254" s="3143"/>
      <c r="B254" s="3143"/>
      <c r="C254" s="3143"/>
      <c r="D254" s="3143"/>
      <c r="E254" s="3143"/>
      <c r="F254" s="3143"/>
      <c r="G254" s="3143"/>
      <c r="H254" s="3143"/>
      <c r="I254" s="3143"/>
      <c r="J254" s="3143"/>
      <c r="K254" s="3098"/>
      <c r="L254" s="3098"/>
      <c r="M254" s="3098"/>
      <c r="N254" s="3098"/>
      <c r="O254" s="3098"/>
      <c r="P254" s="3098"/>
      <c r="Q254" s="3098"/>
      <c r="R254" s="3098"/>
      <c r="S254" s="3098"/>
      <c r="T254" s="3098"/>
      <c r="U254" s="3098"/>
      <c r="V254" s="3098"/>
      <c r="W254" s="3098"/>
      <c r="X254" s="3098"/>
      <c r="Y254" s="3098"/>
      <c r="Z254" s="3098"/>
      <c r="AA254" s="3098"/>
      <c r="AB254" s="3098"/>
      <c r="AC254" s="3098"/>
      <c r="AD254" s="3098"/>
      <c r="AE254" s="3098"/>
      <c r="AF254" s="3098"/>
      <c r="AG254" s="3098"/>
      <c r="AH254" s="3098"/>
      <c r="AI254" s="3098"/>
      <c r="AJ254" s="3098"/>
      <c r="AK254" s="3098"/>
      <c r="AL254" s="3143"/>
      <c r="AM254" s="3143"/>
      <c r="AN254" s="3143"/>
      <c r="AO254" s="3143"/>
      <c r="AP254" s="3143"/>
      <c r="AQ254" s="3143"/>
      <c r="AR254" s="3143"/>
      <c r="AS254" s="3143"/>
      <c r="AT254" s="3143"/>
      <c r="AU254" s="3143"/>
      <c r="AV254" s="3143"/>
      <c r="AW254" s="3143"/>
      <c r="AX254" s="3143"/>
      <c r="AY254" s="3143"/>
      <c r="AZ254" s="3143"/>
      <c r="BA254" s="3143"/>
      <c r="BB254" s="3143"/>
      <c r="BC254" s="3143"/>
      <c r="BD254" s="3143"/>
      <c r="BE254" s="3143"/>
      <c r="BF254" s="3143"/>
      <c r="BG254" s="3143"/>
      <c r="BH254" s="3143"/>
      <c r="BI254" s="3143"/>
      <c r="BJ254" s="3143"/>
      <c r="BK254" s="3143"/>
      <c r="BL254" s="3143"/>
      <c r="BM254" s="3143"/>
      <c r="BN254" s="3189"/>
      <c r="BO254" s="3189"/>
      <c r="BP254" s="3189"/>
      <c r="BQ254" s="3189"/>
      <c r="BR254" s="3189"/>
      <c r="BS254" s="3189"/>
      <c r="BT254" s="3189"/>
      <c r="BU254" s="3189"/>
      <c r="BV254" s="3189"/>
      <c r="BW254" s="3189"/>
      <c r="BX254" s="3189"/>
      <c r="BY254" s="3189"/>
      <c r="BZ254" s="3189"/>
      <c r="CA254" s="3143"/>
    </row>
    <row r="255" spans="1:79" ht="16.5" customHeight="1">
      <c r="A255" s="3143"/>
      <c r="B255" s="3143"/>
      <c r="C255" s="3143"/>
      <c r="D255" s="3143"/>
      <c r="E255" s="3143"/>
      <c r="F255" s="3143"/>
      <c r="G255" s="3143"/>
      <c r="H255" s="3143"/>
      <c r="I255" s="3143"/>
      <c r="J255" s="3143"/>
      <c r="K255" s="3098"/>
      <c r="L255" s="3098"/>
      <c r="M255" s="3098"/>
      <c r="N255" s="3098"/>
      <c r="O255" s="3098"/>
      <c r="P255" s="3098"/>
      <c r="Q255" s="3098"/>
      <c r="R255" s="3098"/>
      <c r="S255" s="3098"/>
      <c r="T255" s="3098"/>
      <c r="U255" s="3098"/>
      <c r="V255" s="3098"/>
      <c r="W255" s="3098"/>
      <c r="X255" s="3098"/>
      <c r="Y255" s="3098"/>
      <c r="Z255" s="3098"/>
      <c r="AA255" s="3098"/>
      <c r="AB255" s="3098"/>
      <c r="AC255" s="3098"/>
      <c r="AD255" s="3098"/>
      <c r="AE255" s="3098"/>
      <c r="AF255" s="3098"/>
      <c r="AG255" s="3098"/>
      <c r="AH255" s="3098"/>
      <c r="AI255" s="3098"/>
      <c r="AJ255" s="3098"/>
      <c r="AK255" s="3098"/>
      <c r="AL255" s="3143"/>
      <c r="AM255" s="3143"/>
      <c r="AN255" s="3143"/>
      <c r="AO255" s="3143"/>
      <c r="AP255" s="3143"/>
      <c r="AQ255" s="3143"/>
      <c r="AR255" s="3143"/>
      <c r="AS255" s="3143"/>
      <c r="AT255" s="3143"/>
      <c r="AU255" s="3143"/>
      <c r="AV255" s="3143"/>
      <c r="AW255" s="3143"/>
      <c r="AX255" s="3143"/>
      <c r="AY255" s="3143"/>
      <c r="AZ255" s="3143"/>
      <c r="BA255" s="3143"/>
      <c r="BB255" s="3143"/>
      <c r="BC255" s="3143"/>
      <c r="BD255" s="3143"/>
      <c r="BE255" s="3143"/>
      <c r="BF255" s="3143"/>
      <c r="BG255" s="3143"/>
      <c r="BH255" s="3143"/>
      <c r="BI255" s="3143"/>
      <c r="BJ255" s="3143"/>
      <c r="BK255" s="3143"/>
      <c r="BL255" s="3143"/>
      <c r="BM255" s="3143"/>
      <c r="BN255" s="3189"/>
      <c r="BO255" s="3189"/>
      <c r="BP255" s="3189"/>
      <c r="BQ255" s="3189"/>
      <c r="BR255" s="3189"/>
      <c r="BS255" s="3189"/>
      <c r="BT255" s="3189"/>
      <c r="BU255" s="3189"/>
      <c r="BV255" s="3189"/>
      <c r="BW255" s="3189"/>
      <c r="BX255" s="3189"/>
      <c r="BY255" s="3189"/>
      <c r="BZ255" s="3189"/>
      <c r="CA255" s="3143"/>
    </row>
    <row r="256" spans="1:79" ht="16.5" customHeight="1">
      <c r="A256" s="3143"/>
      <c r="B256" s="3143"/>
      <c r="C256" s="3143"/>
      <c r="D256" s="3143"/>
      <c r="E256" s="3143"/>
      <c r="F256" s="3143"/>
      <c r="G256" s="3143"/>
      <c r="H256" s="3143"/>
      <c r="I256" s="3143"/>
      <c r="J256" s="3143"/>
      <c r="K256" s="3098"/>
      <c r="L256" s="3098"/>
      <c r="M256" s="3098"/>
      <c r="N256" s="3098"/>
      <c r="O256" s="3098"/>
      <c r="P256" s="3098"/>
      <c r="Q256" s="3098"/>
      <c r="R256" s="3098"/>
      <c r="S256" s="3098"/>
      <c r="T256" s="3098"/>
      <c r="U256" s="3098"/>
      <c r="V256" s="3098"/>
      <c r="W256" s="3098"/>
      <c r="X256" s="3098"/>
      <c r="Y256" s="3098"/>
      <c r="Z256" s="3098"/>
      <c r="AA256" s="3098"/>
      <c r="AB256" s="3098"/>
      <c r="AC256" s="3098"/>
      <c r="AD256" s="3098"/>
      <c r="AE256" s="3098"/>
      <c r="AF256" s="3098"/>
      <c r="AG256" s="3098"/>
      <c r="AH256" s="3098"/>
      <c r="AI256" s="3098"/>
      <c r="AJ256" s="3098"/>
      <c r="AK256" s="3098"/>
      <c r="AL256" s="3143"/>
      <c r="AM256" s="3143"/>
      <c r="AN256" s="3143"/>
      <c r="AO256" s="3143"/>
      <c r="AP256" s="3143"/>
      <c r="AQ256" s="3143"/>
      <c r="AR256" s="3143"/>
      <c r="AS256" s="3143"/>
      <c r="AT256" s="3143"/>
      <c r="AU256" s="3143"/>
      <c r="AV256" s="3143"/>
      <c r="AW256" s="3143"/>
      <c r="AX256" s="3143"/>
      <c r="AY256" s="3143"/>
      <c r="AZ256" s="3143"/>
      <c r="BA256" s="3143"/>
      <c r="BB256" s="3143"/>
      <c r="BC256" s="3143"/>
      <c r="BD256" s="3143"/>
      <c r="BE256" s="3143"/>
      <c r="BF256" s="3143"/>
      <c r="BG256" s="3143"/>
      <c r="BH256" s="3143"/>
      <c r="BI256" s="3143"/>
      <c r="BJ256" s="3143"/>
      <c r="BK256" s="3143"/>
      <c r="BL256" s="3143"/>
      <c r="BM256" s="3143"/>
      <c r="BN256" s="3189"/>
      <c r="BO256" s="3189"/>
      <c r="BP256" s="3189"/>
      <c r="BQ256" s="3189"/>
      <c r="BR256" s="3189"/>
      <c r="BS256" s="3189"/>
      <c r="BT256" s="3189"/>
      <c r="BU256" s="3189"/>
      <c r="BV256" s="3189"/>
      <c r="BW256" s="3189"/>
      <c r="BX256" s="3189"/>
      <c r="BY256" s="3189"/>
      <c r="BZ256" s="3189"/>
      <c r="CA256" s="3143"/>
    </row>
    <row r="257" spans="1:79" ht="16.5" customHeight="1">
      <c r="A257" s="3143"/>
      <c r="B257" s="3143"/>
      <c r="C257" s="3143"/>
      <c r="D257" s="3143"/>
      <c r="E257" s="3143"/>
      <c r="F257" s="3143"/>
      <c r="G257" s="3143"/>
      <c r="H257" s="3143"/>
      <c r="I257" s="3143"/>
      <c r="J257" s="3143"/>
      <c r="K257" s="3098"/>
      <c r="L257" s="3098"/>
      <c r="M257" s="3098"/>
      <c r="N257" s="3098"/>
      <c r="O257" s="3098"/>
      <c r="P257" s="3098"/>
      <c r="Q257" s="3098"/>
      <c r="R257" s="3098"/>
      <c r="S257" s="3098"/>
      <c r="T257" s="3098"/>
      <c r="U257" s="3098"/>
      <c r="V257" s="3098"/>
      <c r="W257" s="3098"/>
      <c r="X257" s="3098"/>
      <c r="Y257" s="3098"/>
      <c r="Z257" s="3098"/>
      <c r="AA257" s="3098"/>
      <c r="AB257" s="3098"/>
      <c r="AC257" s="3098"/>
      <c r="AD257" s="3098"/>
      <c r="AE257" s="3098"/>
      <c r="AF257" s="3098"/>
      <c r="AG257" s="3098"/>
      <c r="AH257" s="3098"/>
      <c r="AI257" s="3098"/>
      <c r="AJ257" s="3098"/>
      <c r="AK257" s="3098"/>
      <c r="AL257" s="3143"/>
      <c r="AM257" s="3143"/>
      <c r="AN257" s="3143"/>
      <c r="AO257" s="3143"/>
      <c r="AP257" s="3143"/>
      <c r="AQ257" s="3143"/>
      <c r="AR257" s="3143"/>
      <c r="AS257" s="3143"/>
      <c r="AT257" s="3143"/>
      <c r="AU257" s="3143"/>
      <c r="AV257" s="3143"/>
      <c r="AW257" s="3143"/>
      <c r="AX257" s="3143"/>
      <c r="AY257" s="3143"/>
      <c r="AZ257" s="3143"/>
      <c r="BA257" s="3143"/>
      <c r="BB257" s="3143"/>
      <c r="BC257" s="3143"/>
      <c r="BD257" s="3143"/>
      <c r="BE257" s="3143"/>
      <c r="BF257" s="3143"/>
      <c r="BG257" s="3143"/>
      <c r="BH257" s="3143"/>
      <c r="BI257" s="3143"/>
      <c r="BJ257" s="3143"/>
      <c r="BK257" s="3143"/>
      <c r="BL257" s="3143"/>
      <c r="BM257" s="3143"/>
      <c r="BN257" s="3189"/>
      <c r="BO257" s="3189"/>
      <c r="BP257" s="3189"/>
      <c r="BQ257" s="3189"/>
      <c r="BR257" s="3189"/>
      <c r="BS257" s="3189"/>
      <c r="BT257" s="3189"/>
      <c r="BU257" s="3189"/>
      <c r="BV257" s="3189"/>
      <c r="BW257" s="3189"/>
      <c r="BX257" s="3189"/>
      <c r="BY257" s="3189"/>
      <c r="BZ257" s="3189"/>
      <c r="CA257" s="3143"/>
    </row>
    <row r="258" spans="1:79" ht="16.5" customHeight="1">
      <c r="A258" s="3143"/>
      <c r="B258" s="3143"/>
      <c r="C258" s="3143"/>
      <c r="D258" s="3143"/>
      <c r="E258" s="3143"/>
      <c r="F258" s="3143"/>
      <c r="G258" s="3143"/>
      <c r="H258" s="3143"/>
      <c r="I258" s="3143"/>
      <c r="J258" s="3143"/>
      <c r="K258" s="3098"/>
      <c r="L258" s="3098"/>
      <c r="M258" s="3098"/>
      <c r="N258" s="3098"/>
      <c r="O258" s="3098"/>
      <c r="P258" s="3098"/>
      <c r="Q258" s="3098"/>
      <c r="R258" s="3098"/>
      <c r="S258" s="3098"/>
      <c r="T258" s="3098"/>
      <c r="U258" s="3098"/>
      <c r="V258" s="3098"/>
      <c r="W258" s="3098"/>
      <c r="X258" s="3098"/>
      <c r="Y258" s="3098"/>
      <c r="Z258" s="3098"/>
      <c r="AA258" s="3098"/>
      <c r="AB258" s="3098"/>
      <c r="AC258" s="3098"/>
      <c r="AD258" s="3098"/>
      <c r="AE258" s="3098"/>
      <c r="AF258" s="3098"/>
      <c r="AG258" s="3098"/>
      <c r="AH258" s="3098"/>
      <c r="AI258" s="3098"/>
      <c r="AJ258" s="3098"/>
      <c r="AK258" s="3098"/>
      <c r="AL258" s="3143"/>
      <c r="AM258" s="3143"/>
      <c r="AN258" s="3143"/>
      <c r="AO258" s="3143"/>
      <c r="AP258" s="3143"/>
      <c r="AQ258" s="3143"/>
      <c r="AR258" s="3143"/>
      <c r="AS258" s="3143"/>
      <c r="AT258" s="3143"/>
      <c r="AU258" s="3143"/>
      <c r="AV258" s="3143"/>
      <c r="AW258" s="3143"/>
      <c r="AX258" s="3143"/>
      <c r="AY258" s="3143"/>
      <c r="AZ258" s="3143"/>
      <c r="BA258" s="3143"/>
      <c r="BB258" s="3143"/>
      <c r="BC258" s="3143"/>
      <c r="BD258" s="3143"/>
      <c r="BE258" s="3143"/>
      <c r="BF258" s="3143"/>
      <c r="BG258" s="3143"/>
      <c r="BH258" s="3143"/>
      <c r="BI258" s="3143"/>
      <c r="BJ258" s="3143"/>
      <c r="BK258" s="3143"/>
      <c r="BL258" s="3143"/>
      <c r="BM258" s="3143"/>
      <c r="BN258" s="3189"/>
      <c r="BO258" s="3189"/>
      <c r="BP258" s="3189"/>
      <c r="BQ258" s="3189"/>
      <c r="BR258" s="3189"/>
      <c r="BS258" s="3189"/>
      <c r="BT258" s="3189"/>
      <c r="BU258" s="3189"/>
      <c r="BV258" s="3189"/>
      <c r="BW258" s="3189"/>
      <c r="BX258" s="3189"/>
      <c r="BY258" s="3189"/>
      <c r="BZ258" s="3189"/>
      <c r="CA258" s="3143"/>
    </row>
    <row r="259" spans="1:79" ht="16.5" customHeight="1">
      <c r="A259" s="3143"/>
      <c r="B259" s="3143"/>
      <c r="C259" s="3143"/>
      <c r="D259" s="3143"/>
      <c r="E259" s="3143"/>
      <c r="F259" s="3143"/>
      <c r="G259" s="3143"/>
      <c r="H259" s="3143"/>
      <c r="I259" s="3143"/>
      <c r="J259" s="3143"/>
      <c r="K259" s="3098"/>
      <c r="L259" s="3098"/>
      <c r="M259" s="3098"/>
      <c r="N259" s="3098"/>
      <c r="O259" s="3098"/>
      <c r="P259" s="3098"/>
      <c r="Q259" s="3098"/>
      <c r="R259" s="3098"/>
      <c r="S259" s="3098"/>
      <c r="T259" s="3098"/>
      <c r="U259" s="3098"/>
      <c r="V259" s="3098"/>
      <c r="W259" s="3098"/>
      <c r="X259" s="3098"/>
      <c r="Y259" s="3098"/>
      <c r="Z259" s="3098"/>
      <c r="AA259" s="3098"/>
      <c r="AB259" s="3098"/>
      <c r="AC259" s="3098"/>
      <c r="AD259" s="3098"/>
      <c r="AE259" s="3098"/>
      <c r="AF259" s="3098"/>
      <c r="AG259" s="3098"/>
      <c r="AH259" s="3098"/>
      <c r="AI259" s="3098"/>
      <c r="AJ259" s="3098"/>
      <c r="AK259" s="3098"/>
      <c r="AL259" s="3143"/>
      <c r="AM259" s="3143"/>
      <c r="AN259" s="3143"/>
      <c r="AO259" s="3143"/>
      <c r="AP259" s="3143"/>
      <c r="AQ259" s="3143"/>
      <c r="AR259" s="3143"/>
      <c r="AS259" s="3143"/>
      <c r="AT259" s="3143"/>
      <c r="AU259" s="3143"/>
      <c r="AV259" s="3143"/>
      <c r="AW259" s="3143"/>
      <c r="AX259" s="3143"/>
      <c r="AY259" s="3143"/>
      <c r="AZ259" s="3143"/>
      <c r="BA259" s="3143"/>
      <c r="BB259" s="3143"/>
      <c r="BC259" s="3143"/>
      <c r="BD259" s="3143"/>
      <c r="BE259" s="3143"/>
      <c r="BF259" s="3143"/>
      <c r="BG259" s="3143"/>
      <c r="BH259" s="3143"/>
      <c r="BI259" s="3143"/>
      <c r="BJ259" s="3143"/>
      <c r="BK259" s="3143"/>
      <c r="BL259" s="3143"/>
      <c r="BM259" s="3143"/>
      <c r="BN259" s="3189"/>
      <c r="BO259" s="3189"/>
      <c r="BP259" s="3189"/>
      <c r="BQ259" s="3189"/>
      <c r="BR259" s="3189"/>
      <c r="BS259" s="3189"/>
      <c r="BT259" s="3189"/>
      <c r="BU259" s="3189"/>
      <c r="BV259" s="3189"/>
      <c r="BW259" s="3189"/>
      <c r="BX259" s="3189"/>
      <c r="BY259" s="3189"/>
      <c r="BZ259" s="3189"/>
      <c r="CA259" s="3143"/>
    </row>
    <row r="260" spans="1:79" ht="16.5" customHeight="1">
      <c r="A260" s="3143"/>
      <c r="B260" s="3143"/>
      <c r="C260" s="3143"/>
      <c r="D260" s="3143"/>
      <c r="E260" s="3143"/>
      <c r="F260" s="3143"/>
      <c r="G260" s="3143"/>
      <c r="H260" s="3143"/>
      <c r="I260" s="3143"/>
      <c r="J260" s="3143"/>
      <c r="K260" s="3098"/>
      <c r="L260" s="3098"/>
      <c r="M260" s="3098"/>
      <c r="N260" s="3098"/>
      <c r="O260" s="3098"/>
      <c r="P260" s="3098"/>
      <c r="Q260" s="3098"/>
      <c r="R260" s="3098"/>
      <c r="S260" s="3098"/>
      <c r="T260" s="3098"/>
      <c r="U260" s="3098"/>
      <c r="V260" s="3098"/>
      <c r="W260" s="3098"/>
      <c r="X260" s="3098"/>
      <c r="Y260" s="3098"/>
      <c r="Z260" s="3098"/>
      <c r="AA260" s="3098"/>
      <c r="AB260" s="3098"/>
      <c r="AC260" s="3098"/>
      <c r="AD260" s="3098"/>
      <c r="AE260" s="3098"/>
      <c r="AF260" s="3098"/>
      <c r="AG260" s="3098"/>
      <c r="AH260" s="3098"/>
      <c r="AI260" s="3098"/>
      <c r="AJ260" s="3098"/>
      <c r="AK260" s="3098"/>
      <c r="AL260" s="3143"/>
      <c r="AM260" s="3143"/>
      <c r="AN260" s="3143"/>
      <c r="AO260" s="3143"/>
      <c r="AP260" s="3143"/>
      <c r="AQ260" s="3143"/>
      <c r="AR260" s="3143"/>
      <c r="AS260" s="3143"/>
      <c r="AT260" s="3143"/>
      <c r="AU260" s="3143"/>
      <c r="AV260" s="3143"/>
      <c r="AW260" s="3143"/>
      <c r="AX260" s="3143"/>
      <c r="AY260" s="3143"/>
      <c r="AZ260" s="3143"/>
      <c r="BA260" s="3143"/>
      <c r="BB260" s="3143"/>
      <c r="BC260" s="3143"/>
      <c r="BD260" s="3143"/>
      <c r="BE260" s="3143"/>
      <c r="BF260" s="3143"/>
      <c r="BG260" s="3143"/>
      <c r="BH260" s="3143"/>
      <c r="BI260" s="3143"/>
      <c r="BJ260" s="3143"/>
      <c r="BK260" s="3143"/>
      <c r="BL260" s="3143"/>
      <c r="BM260" s="3143"/>
      <c r="BN260" s="3189"/>
      <c r="BO260" s="3189"/>
      <c r="BP260" s="3189"/>
      <c r="BQ260" s="3189"/>
      <c r="BR260" s="3189"/>
      <c r="BS260" s="3189"/>
      <c r="BT260" s="3189"/>
      <c r="BU260" s="3189"/>
      <c r="BV260" s="3189"/>
      <c r="BW260" s="3189"/>
      <c r="BX260" s="3189"/>
      <c r="BY260" s="3189"/>
      <c r="BZ260" s="3189"/>
      <c r="CA260" s="3143"/>
    </row>
    <row r="261" spans="1:79" ht="16.5" customHeight="1">
      <c r="A261" s="3143"/>
      <c r="B261" s="3143"/>
      <c r="C261" s="3143"/>
      <c r="D261" s="3143"/>
      <c r="E261" s="3143"/>
      <c r="F261" s="3143"/>
      <c r="G261" s="3143"/>
      <c r="H261" s="3143"/>
      <c r="I261" s="3143"/>
      <c r="J261" s="3143"/>
      <c r="K261" s="3098"/>
      <c r="L261" s="3098"/>
      <c r="M261" s="3098"/>
      <c r="N261" s="3098"/>
      <c r="O261" s="3098"/>
      <c r="P261" s="3098"/>
      <c r="Q261" s="3098"/>
      <c r="R261" s="3098"/>
      <c r="S261" s="3098"/>
      <c r="T261" s="3098"/>
      <c r="U261" s="3098"/>
      <c r="V261" s="3098"/>
      <c r="W261" s="3098"/>
      <c r="X261" s="3098"/>
      <c r="Y261" s="3098"/>
      <c r="Z261" s="3098"/>
      <c r="AA261" s="3098"/>
      <c r="AB261" s="3098"/>
      <c r="AC261" s="3098"/>
      <c r="AD261" s="3098"/>
      <c r="AE261" s="3098"/>
      <c r="AF261" s="3098"/>
      <c r="AG261" s="3098"/>
      <c r="AH261" s="3098"/>
      <c r="AI261" s="3098"/>
      <c r="AJ261" s="3098"/>
      <c r="AK261" s="3098"/>
      <c r="AL261" s="3143"/>
      <c r="AM261" s="3143"/>
      <c r="AN261" s="3143"/>
      <c r="AO261" s="3143"/>
      <c r="AP261" s="3143"/>
      <c r="AQ261" s="3143"/>
      <c r="AR261" s="3143"/>
      <c r="AS261" s="3143"/>
      <c r="AT261" s="3143"/>
      <c r="AU261" s="3143"/>
      <c r="AV261" s="3143"/>
      <c r="AW261" s="3143"/>
      <c r="AX261" s="3143"/>
      <c r="AY261" s="3143"/>
      <c r="AZ261" s="3143"/>
      <c r="BA261" s="3143"/>
      <c r="BB261" s="3143"/>
      <c r="BC261" s="3143"/>
      <c r="BD261" s="3143"/>
      <c r="BE261" s="3143"/>
      <c r="BF261" s="3143"/>
      <c r="BG261" s="3143"/>
      <c r="BH261" s="3143"/>
      <c r="BI261" s="3143"/>
      <c r="BJ261" s="3143"/>
      <c r="BK261" s="3143"/>
      <c r="BL261" s="3143"/>
      <c r="BM261" s="3143"/>
      <c r="BN261" s="3189"/>
      <c r="BO261" s="3189"/>
      <c r="BP261" s="3189"/>
      <c r="BQ261" s="3189"/>
      <c r="BR261" s="3189"/>
      <c r="BS261" s="3189"/>
      <c r="BT261" s="3189"/>
      <c r="BU261" s="3189"/>
      <c r="BV261" s="3189"/>
      <c r="BW261" s="3189"/>
      <c r="BX261" s="3189"/>
      <c r="BY261" s="3189"/>
      <c r="BZ261" s="3189"/>
      <c r="CA261" s="3143"/>
    </row>
    <row r="262" spans="1:79" ht="16.5" customHeight="1">
      <c r="A262" s="3143"/>
      <c r="B262" s="3143"/>
      <c r="C262" s="3143"/>
      <c r="D262" s="3143"/>
      <c r="E262" s="3143"/>
      <c r="F262" s="3143"/>
      <c r="G262" s="3143"/>
      <c r="H262" s="3143"/>
      <c r="I262" s="3143"/>
      <c r="J262" s="3143"/>
      <c r="K262" s="3098"/>
      <c r="L262" s="3098"/>
      <c r="M262" s="3098"/>
      <c r="N262" s="3098"/>
      <c r="O262" s="3098"/>
      <c r="P262" s="3098"/>
      <c r="Q262" s="3098"/>
      <c r="R262" s="3098"/>
      <c r="S262" s="3098"/>
      <c r="T262" s="3098"/>
      <c r="U262" s="3098"/>
      <c r="V262" s="3098"/>
      <c r="W262" s="3098"/>
      <c r="X262" s="3098"/>
      <c r="Y262" s="3098"/>
      <c r="Z262" s="3098"/>
      <c r="AA262" s="3098"/>
      <c r="AB262" s="3098"/>
      <c r="AC262" s="3098"/>
      <c r="AD262" s="3098"/>
      <c r="AE262" s="3098"/>
      <c r="AF262" s="3098"/>
      <c r="AG262" s="3098"/>
      <c r="AH262" s="3098"/>
      <c r="AI262" s="3098"/>
      <c r="AJ262" s="3098"/>
      <c r="AK262" s="3098"/>
      <c r="AL262" s="3143"/>
      <c r="AM262" s="3143"/>
      <c r="AN262" s="3143"/>
      <c r="AO262" s="3143"/>
      <c r="AP262" s="3143"/>
      <c r="AQ262" s="3143"/>
      <c r="AR262" s="3143"/>
      <c r="AS262" s="3143"/>
      <c r="AT262" s="3143"/>
      <c r="AU262" s="3143"/>
      <c r="AV262" s="3143"/>
      <c r="AW262" s="3143"/>
      <c r="AX262" s="3143"/>
      <c r="AY262" s="3143"/>
      <c r="AZ262" s="3143"/>
      <c r="BA262" s="3143"/>
      <c r="BB262" s="3143"/>
      <c r="BC262" s="3143"/>
      <c r="BD262" s="3143"/>
      <c r="BE262" s="3143"/>
      <c r="BF262" s="3143"/>
      <c r="BG262" s="3143"/>
      <c r="BH262" s="3143"/>
      <c r="BI262" s="3143"/>
      <c r="BJ262" s="3143"/>
      <c r="BK262" s="3143"/>
      <c r="BL262" s="3143"/>
      <c r="BM262" s="3143"/>
      <c r="BN262" s="3189"/>
      <c r="BO262" s="3189"/>
      <c r="BP262" s="3189"/>
      <c r="BQ262" s="3189"/>
      <c r="BR262" s="3189"/>
      <c r="BS262" s="3189"/>
      <c r="BT262" s="3189"/>
      <c r="BU262" s="3189"/>
      <c r="BV262" s="3189"/>
      <c r="BW262" s="3189"/>
      <c r="BX262" s="3189"/>
      <c r="BY262" s="3189"/>
      <c r="BZ262" s="3189"/>
      <c r="CA262" s="3143"/>
    </row>
    <row r="263" spans="1:79" ht="16.5" customHeight="1">
      <c r="A263" s="3143"/>
      <c r="B263" s="3143"/>
      <c r="C263" s="3143"/>
      <c r="D263" s="3143"/>
      <c r="E263" s="3143"/>
      <c r="F263" s="3143"/>
      <c r="G263" s="3143"/>
      <c r="H263" s="3143"/>
      <c r="I263" s="3143"/>
      <c r="J263" s="3143"/>
      <c r="K263" s="3098"/>
      <c r="L263" s="3098"/>
      <c r="M263" s="3098"/>
      <c r="N263" s="3098"/>
      <c r="O263" s="3098"/>
      <c r="P263" s="3098"/>
      <c r="Q263" s="3098"/>
      <c r="R263" s="3098"/>
      <c r="S263" s="3098"/>
      <c r="T263" s="3098"/>
      <c r="U263" s="3098"/>
      <c r="V263" s="3098"/>
      <c r="W263" s="3098"/>
      <c r="X263" s="3098"/>
      <c r="Y263" s="3098"/>
      <c r="Z263" s="3098"/>
      <c r="AA263" s="3098"/>
      <c r="AB263" s="3098"/>
      <c r="AC263" s="3098"/>
      <c r="AD263" s="3098"/>
      <c r="AE263" s="3098"/>
      <c r="AF263" s="3098"/>
      <c r="AG263" s="3098"/>
      <c r="AH263" s="3098"/>
      <c r="AI263" s="3098"/>
      <c r="AJ263" s="3098"/>
      <c r="AK263" s="3098"/>
      <c r="AL263" s="3143"/>
      <c r="AM263" s="3143"/>
      <c r="AN263" s="3143"/>
      <c r="AO263" s="3143"/>
      <c r="AP263" s="3143"/>
      <c r="AQ263" s="3143"/>
      <c r="AR263" s="3143"/>
      <c r="AS263" s="3143"/>
      <c r="AT263" s="3143"/>
      <c r="AU263" s="3143"/>
      <c r="AV263" s="3143"/>
      <c r="AW263" s="3143"/>
      <c r="AX263" s="3143"/>
      <c r="AY263" s="3143"/>
      <c r="AZ263" s="3143"/>
      <c r="BA263" s="3143"/>
      <c r="BB263" s="3143"/>
      <c r="BC263" s="3143"/>
      <c r="BD263" s="3143"/>
      <c r="BE263" s="3143"/>
      <c r="BF263" s="3143"/>
      <c r="BG263" s="3143"/>
      <c r="BH263" s="3143"/>
      <c r="BI263" s="3143"/>
      <c r="BJ263" s="3143"/>
      <c r="BK263" s="3143"/>
      <c r="BL263" s="3143"/>
      <c r="BM263" s="3143"/>
      <c r="BN263" s="3189"/>
      <c r="BO263" s="3189"/>
      <c r="BP263" s="3189"/>
      <c r="BQ263" s="3189"/>
      <c r="BR263" s="3189"/>
      <c r="BS263" s="3189"/>
      <c r="BT263" s="3189"/>
      <c r="BU263" s="3189"/>
      <c r="BV263" s="3189"/>
      <c r="BW263" s="3189"/>
      <c r="BX263" s="3189"/>
      <c r="BY263" s="3189"/>
      <c r="BZ263" s="3189"/>
      <c r="CA263" s="3143"/>
    </row>
    <row r="264" spans="1:79" ht="16.5" customHeight="1">
      <c r="A264" s="3143"/>
      <c r="B264" s="3143"/>
      <c r="C264" s="3143"/>
      <c r="D264" s="3143"/>
      <c r="E264" s="3143"/>
      <c r="F264" s="3143"/>
      <c r="G264" s="3143"/>
      <c r="H264" s="3143"/>
      <c r="I264" s="3143"/>
      <c r="J264" s="3143"/>
      <c r="K264" s="3098"/>
      <c r="L264" s="3098"/>
      <c r="M264" s="3098"/>
      <c r="N264" s="3098"/>
      <c r="O264" s="3098"/>
      <c r="P264" s="3098"/>
      <c r="Q264" s="3098"/>
      <c r="R264" s="3098"/>
      <c r="S264" s="3098"/>
      <c r="T264" s="3098"/>
      <c r="U264" s="3098"/>
      <c r="V264" s="3098"/>
      <c r="W264" s="3098"/>
      <c r="X264" s="3098"/>
      <c r="Y264" s="3098"/>
      <c r="Z264" s="3098"/>
      <c r="AA264" s="3098"/>
      <c r="AB264" s="3098"/>
      <c r="AC264" s="3098"/>
      <c r="AD264" s="3098"/>
      <c r="AE264" s="3098"/>
      <c r="AF264" s="3098"/>
      <c r="AG264" s="3098"/>
      <c r="AH264" s="3098"/>
      <c r="AI264" s="3098"/>
      <c r="AJ264" s="3098"/>
      <c r="AK264" s="3098"/>
      <c r="AL264" s="3143"/>
      <c r="AM264" s="3143"/>
      <c r="AN264" s="3143"/>
      <c r="AO264" s="3143"/>
      <c r="AP264" s="3143"/>
      <c r="AQ264" s="3143"/>
      <c r="AR264" s="3143"/>
      <c r="AS264" s="3143"/>
      <c r="AT264" s="3143"/>
      <c r="AU264" s="3143"/>
      <c r="AV264" s="3143"/>
      <c r="AW264" s="3143"/>
      <c r="AX264" s="3143"/>
      <c r="AY264" s="3143"/>
      <c r="AZ264" s="3143"/>
      <c r="BA264" s="3143"/>
      <c r="BB264" s="3143"/>
      <c r="BC264" s="3143"/>
      <c r="BD264" s="3143"/>
      <c r="BE264" s="3143"/>
      <c r="BF264" s="3143"/>
      <c r="BG264" s="3143"/>
      <c r="BH264" s="3143"/>
      <c r="BI264" s="3143"/>
      <c r="BJ264" s="3143"/>
      <c r="BK264" s="3143"/>
      <c r="BL264" s="3143"/>
      <c r="BM264" s="3143"/>
      <c r="BN264" s="3189"/>
      <c r="BO264" s="3189"/>
      <c r="BP264" s="3189"/>
      <c r="BQ264" s="3189"/>
      <c r="BR264" s="3189"/>
      <c r="BS264" s="3189"/>
      <c r="BT264" s="3189"/>
      <c r="BU264" s="3189"/>
      <c r="BV264" s="3189"/>
      <c r="BW264" s="3189"/>
      <c r="BX264" s="3189"/>
      <c r="BY264" s="3189"/>
      <c r="BZ264" s="3189"/>
      <c r="CA264" s="3143"/>
    </row>
    <row r="265" spans="1:79" ht="16.5" customHeight="1">
      <c r="A265" s="3143"/>
      <c r="B265" s="3143"/>
      <c r="C265" s="3143"/>
      <c r="D265" s="3143"/>
      <c r="E265" s="3143"/>
      <c r="F265" s="3143"/>
      <c r="G265" s="3143"/>
      <c r="H265" s="3143"/>
      <c r="I265" s="3143"/>
      <c r="J265" s="3143"/>
      <c r="K265" s="3098"/>
      <c r="L265" s="3098"/>
      <c r="M265" s="3098"/>
      <c r="N265" s="3098"/>
      <c r="O265" s="3098"/>
      <c r="P265" s="3098"/>
      <c r="Q265" s="3098"/>
      <c r="R265" s="3098"/>
      <c r="S265" s="3098"/>
      <c r="T265" s="3098"/>
      <c r="U265" s="3098"/>
      <c r="V265" s="3098"/>
      <c r="W265" s="3098"/>
      <c r="X265" s="3098"/>
      <c r="Y265" s="3098"/>
      <c r="Z265" s="3098"/>
      <c r="AA265" s="3098"/>
      <c r="AB265" s="3098"/>
      <c r="AC265" s="3098"/>
      <c r="AD265" s="3098"/>
      <c r="AE265" s="3098"/>
      <c r="AF265" s="3098"/>
      <c r="AG265" s="3098"/>
      <c r="AH265" s="3098"/>
      <c r="AI265" s="3098"/>
      <c r="AJ265" s="3098"/>
      <c r="AK265" s="3098"/>
      <c r="AL265" s="3143"/>
      <c r="AM265" s="3143"/>
      <c r="AN265" s="3143"/>
      <c r="AO265" s="3143"/>
      <c r="AP265" s="3143"/>
      <c r="AQ265" s="3143"/>
      <c r="AR265" s="3143"/>
      <c r="AS265" s="3143"/>
      <c r="AT265" s="3143"/>
      <c r="AU265" s="3143"/>
      <c r="AV265" s="3143"/>
      <c r="AW265" s="3143"/>
      <c r="AX265" s="3143"/>
      <c r="AY265" s="3143"/>
      <c r="AZ265" s="3143"/>
      <c r="BA265" s="3143"/>
      <c r="BB265" s="3143"/>
      <c r="BC265" s="3143"/>
      <c r="BD265" s="3143"/>
      <c r="BE265" s="3143"/>
      <c r="BF265" s="3143"/>
      <c r="BG265" s="3143"/>
      <c r="BH265" s="3143"/>
      <c r="BI265" s="3143"/>
      <c r="BJ265" s="3143"/>
      <c r="BK265" s="3143"/>
      <c r="BL265" s="3143"/>
      <c r="BM265" s="3143"/>
      <c r="BN265" s="3189"/>
      <c r="BO265" s="3189"/>
      <c r="BP265" s="3189"/>
      <c r="BQ265" s="3189"/>
      <c r="BR265" s="3189"/>
      <c r="BS265" s="3189"/>
      <c r="BT265" s="3189"/>
      <c r="BU265" s="3189"/>
      <c r="BV265" s="3189"/>
      <c r="BW265" s="3189"/>
      <c r="BX265" s="3189"/>
      <c r="BY265" s="3189"/>
      <c r="BZ265" s="3189"/>
      <c r="CA265" s="3143"/>
    </row>
    <row r="266" spans="1:79" ht="16.5" customHeight="1">
      <c r="A266" s="3143"/>
      <c r="B266" s="3143"/>
      <c r="C266" s="3143"/>
      <c r="D266" s="3143"/>
      <c r="E266" s="3143"/>
      <c r="F266" s="3143"/>
      <c r="G266" s="3143"/>
      <c r="H266" s="3143"/>
      <c r="I266" s="3143"/>
      <c r="J266" s="3143"/>
      <c r="K266" s="3098"/>
      <c r="L266" s="3098"/>
      <c r="M266" s="3098"/>
      <c r="N266" s="3098"/>
      <c r="O266" s="3098"/>
      <c r="P266" s="3098"/>
      <c r="Q266" s="3098"/>
      <c r="R266" s="3098"/>
      <c r="S266" s="3098"/>
      <c r="T266" s="3098"/>
      <c r="U266" s="3098"/>
      <c r="V266" s="3098"/>
      <c r="W266" s="3098"/>
      <c r="X266" s="3098"/>
      <c r="Y266" s="3098"/>
      <c r="Z266" s="3098"/>
      <c r="AA266" s="3098"/>
      <c r="AB266" s="3098"/>
      <c r="AC266" s="3098"/>
      <c r="AD266" s="3098"/>
      <c r="AE266" s="3098"/>
      <c r="AF266" s="3098"/>
      <c r="AG266" s="3098"/>
      <c r="AH266" s="3098"/>
      <c r="AI266" s="3098"/>
      <c r="AJ266" s="3098"/>
      <c r="AK266" s="3098"/>
      <c r="AL266" s="3143"/>
      <c r="AM266" s="3143"/>
      <c r="AN266" s="3143"/>
      <c r="AO266" s="3143"/>
      <c r="AP266" s="3143"/>
      <c r="AQ266" s="3143"/>
      <c r="AR266" s="3143"/>
      <c r="AS266" s="3143"/>
      <c r="AT266" s="3143"/>
      <c r="AU266" s="3143"/>
      <c r="AV266" s="3143"/>
      <c r="AW266" s="3143"/>
      <c r="AX266" s="3143"/>
      <c r="AY266" s="3143"/>
      <c r="AZ266" s="3143"/>
      <c r="BA266" s="3143"/>
      <c r="BB266" s="3143"/>
      <c r="BC266" s="3143"/>
      <c r="BD266" s="3143"/>
      <c r="BE266" s="3143"/>
      <c r="BF266" s="3143"/>
      <c r="BG266" s="3143"/>
      <c r="BH266" s="3143"/>
      <c r="BI266" s="3143"/>
      <c r="BJ266" s="3143"/>
      <c r="BK266" s="3143"/>
      <c r="BL266" s="3143"/>
      <c r="BM266" s="3143"/>
      <c r="BN266" s="3189"/>
      <c r="BO266" s="3189"/>
      <c r="BP266" s="3189"/>
      <c r="BQ266" s="3189"/>
      <c r="BR266" s="3189"/>
      <c r="BS266" s="3189"/>
      <c r="BT266" s="3189"/>
      <c r="BU266" s="3189"/>
      <c r="BV266" s="3189"/>
      <c r="BW266" s="3189"/>
      <c r="BX266" s="3189"/>
      <c r="BY266" s="3189"/>
      <c r="BZ266" s="3189"/>
      <c r="CA266" s="3143"/>
    </row>
    <row r="267" spans="1:79" ht="16.5" customHeight="1">
      <c r="A267" s="3143"/>
      <c r="B267" s="3143"/>
      <c r="C267" s="3143"/>
      <c r="D267" s="3143"/>
      <c r="E267" s="3143"/>
      <c r="F267" s="3143"/>
      <c r="G267" s="3143"/>
      <c r="H267" s="3143"/>
      <c r="I267" s="3143"/>
      <c r="J267" s="3143"/>
      <c r="K267" s="3098"/>
      <c r="L267" s="3098"/>
      <c r="M267" s="3098"/>
      <c r="N267" s="3098"/>
      <c r="O267" s="3098"/>
      <c r="P267" s="3098"/>
      <c r="Q267" s="3098"/>
      <c r="R267" s="3098"/>
      <c r="S267" s="3098"/>
      <c r="T267" s="3098"/>
      <c r="U267" s="3098"/>
      <c r="V267" s="3098"/>
      <c r="W267" s="3098"/>
      <c r="X267" s="3098"/>
      <c r="Y267" s="3098"/>
      <c r="Z267" s="3098"/>
      <c r="AA267" s="3098"/>
      <c r="AB267" s="3098"/>
      <c r="AC267" s="3098"/>
      <c r="AD267" s="3098"/>
      <c r="AE267" s="3098"/>
      <c r="AF267" s="3098"/>
      <c r="AG267" s="3098"/>
      <c r="AH267" s="3098"/>
      <c r="AI267" s="3098"/>
      <c r="AJ267" s="3098"/>
      <c r="AK267" s="3098"/>
      <c r="AL267" s="3143"/>
      <c r="AM267" s="3143"/>
      <c r="AN267" s="3143"/>
      <c r="AO267" s="3143"/>
      <c r="AP267" s="3143"/>
      <c r="AQ267" s="3143"/>
      <c r="AR267" s="3143"/>
      <c r="AS267" s="3143"/>
      <c r="AT267" s="3143"/>
      <c r="AU267" s="3143"/>
      <c r="AV267" s="3143"/>
      <c r="AW267" s="3143"/>
      <c r="AX267" s="3143"/>
      <c r="AY267" s="3143"/>
      <c r="AZ267" s="3143"/>
      <c r="BA267" s="3143"/>
      <c r="BB267" s="3143"/>
      <c r="BC267" s="3143"/>
      <c r="BD267" s="3143"/>
      <c r="BE267" s="3143"/>
      <c r="BF267" s="3143"/>
      <c r="BG267" s="3143"/>
      <c r="BH267" s="3143"/>
      <c r="BI267" s="3143"/>
      <c r="BJ267" s="3143"/>
      <c r="BK267" s="3143"/>
      <c r="BL267" s="3143"/>
      <c r="BM267" s="3143"/>
      <c r="BN267" s="3189"/>
      <c r="BO267" s="3189"/>
      <c r="BP267" s="3189"/>
      <c r="BQ267" s="3189"/>
      <c r="BR267" s="3189"/>
      <c r="BS267" s="3189"/>
      <c r="BT267" s="3189"/>
      <c r="BU267" s="3189"/>
      <c r="BV267" s="3189"/>
      <c r="BW267" s="3189"/>
      <c r="BX267" s="3189"/>
      <c r="BY267" s="3189"/>
      <c r="BZ267" s="3189"/>
      <c r="CA267" s="3143"/>
    </row>
    <row r="268" spans="1:79" ht="16.5" customHeight="1">
      <c r="A268" s="3143"/>
      <c r="B268" s="3143"/>
      <c r="C268" s="3143"/>
      <c r="D268" s="3143"/>
      <c r="E268" s="3143"/>
      <c r="F268" s="3143"/>
      <c r="G268" s="3143"/>
      <c r="H268" s="3143"/>
      <c r="I268" s="3143"/>
      <c r="J268" s="3143"/>
      <c r="K268" s="3098"/>
      <c r="L268" s="3098"/>
      <c r="M268" s="3098"/>
      <c r="N268" s="3098"/>
      <c r="O268" s="3098"/>
      <c r="P268" s="3098"/>
      <c r="Q268" s="3098"/>
      <c r="R268" s="3098"/>
      <c r="S268" s="3098"/>
      <c r="T268" s="3098"/>
      <c r="U268" s="3098"/>
      <c r="V268" s="3098"/>
      <c r="W268" s="3098"/>
      <c r="X268" s="3098"/>
      <c r="Y268" s="3098"/>
      <c r="Z268" s="3098"/>
      <c r="AA268" s="3098"/>
      <c r="AB268" s="3098"/>
      <c r="AC268" s="3098"/>
      <c r="AD268" s="3098"/>
      <c r="AE268" s="3098"/>
      <c r="AF268" s="3098"/>
      <c r="AG268" s="3098"/>
      <c r="AH268" s="3098"/>
      <c r="AI268" s="3098"/>
      <c r="AJ268" s="3098"/>
      <c r="AK268" s="3098"/>
      <c r="AL268" s="3143"/>
      <c r="AM268" s="3143"/>
      <c r="AN268" s="3143"/>
      <c r="AO268" s="3143"/>
      <c r="AP268" s="3143"/>
      <c r="AQ268" s="3143"/>
      <c r="AR268" s="3143"/>
      <c r="AS268" s="3143"/>
      <c r="AT268" s="3143"/>
      <c r="AU268" s="3143"/>
      <c r="AV268" s="3143"/>
      <c r="AW268" s="3143"/>
      <c r="AX268" s="3143"/>
      <c r="AY268" s="3143"/>
      <c r="AZ268" s="3143"/>
      <c r="BA268" s="3143"/>
      <c r="BB268" s="3143"/>
      <c r="BC268" s="3143"/>
      <c r="BD268" s="3143"/>
      <c r="BE268" s="3143"/>
      <c r="BF268" s="3143"/>
      <c r="BG268" s="3143"/>
      <c r="BH268" s="3143"/>
      <c r="BI268" s="3143"/>
      <c r="BJ268" s="3143"/>
      <c r="BK268" s="3143"/>
      <c r="BL268" s="3143"/>
      <c r="BM268" s="3143"/>
      <c r="BN268" s="3189"/>
      <c r="BO268" s="3189"/>
      <c r="BP268" s="3189"/>
      <c r="BQ268" s="3189"/>
      <c r="BR268" s="3189"/>
      <c r="BS268" s="3189"/>
      <c r="BT268" s="3189"/>
      <c r="BU268" s="3189"/>
      <c r="BV268" s="3189"/>
      <c r="BW268" s="3189"/>
      <c r="BX268" s="3189"/>
      <c r="BY268" s="3189"/>
      <c r="BZ268" s="3189"/>
      <c r="CA268" s="3143"/>
    </row>
    <row r="269" spans="1:79" ht="16.5" customHeight="1">
      <c r="A269" s="3143"/>
      <c r="B269" s="3143"/>
      <c r="C269" s="3143"/>
      <c r="D269" s="3143"/>
      <c r="E269" s="3143"/>
      <c r="F269" s="3143"/>
      <c r="G269" s="3143"/>
      <c r="H269" s="3143"/>
      <c r="I269" s="3143"/>
      <c r="J269" s="3143"/>
      <c r="K269" s="3098"/>
      <c r="L269" s="3098"/>
      <c r="M269" s="3098"/>
      <c r="N269" s="3098"/>
      <c r="O269" s="3098"/>
      <c r="P269" s="3098"/>
      <c r="Q269" s="3098"/>
      <c r="R269" s="3098"/>
      <c r="S269" s="3098"/>
      <c r="T269" s="3098"/>
      <c r="U269" s="3098"/>
      <c r="V269" s="3098"/>
      <c r="W269" s="3098"/>
      <c r="X269" s="3098"/>
      <c r="Y269" s="3098"/>
      <c r="Z269" s="3098"/>
      <c r="AA269" s="3098"/>
      <c r="AB269" s="3098"/>
      <c r="AC269" s="3098"/>
      <c r="AD269" s="3098"/>
      <c r="AE269" s="3098"/>
      <c r="AF269" s="3098"/>
      <c r="AG269" s="3098"/>
      <c r="AH269" s="3098"/>
      <c r="AI269" s="3098"/>
      <c r="AJ269" s="3098"/>
      <c r="AK269" s="3098"/>
      <c r="AL269" s="3143"/>
      <c r="AM269" s="3143"/>
      <c r="AN269" s="3143"/>
      <c r="AO269" s="3143"/>
      <c r="AP269" s="3143"/>
      <c r="AQ269" s="3143"/>
      <c r="AR269" s="3143"/>
      <c r="AS269" s="3143"/>
      <c r="AT269" s="3143"/>
      <c r="AU269" s="3143"/>
      <c r="AV269" s="3143"/>
      <c r="AW269" s="3143"/>
      <c r="AX269" s="3143"/>
      <c r="AY269" s="3143"/>
      <c r="AZ269" s="3143"/>
      <c r="BA269" s="3143"/>
      <c r="BB269" s="3143"/>
      <c r="BC269" s="3143"/>
      <c r="BD269" s="3143"/>
      <c r="BE269" s="3143"/>
      <c r="BF269" s="3143"/>
      <c r="BG269" s="3143"/>
      <c r="BH269" s="3143"/>
      <c r="BI269" s="3143"/>
      <c r="BJ269" s="3143"/>
      <c r="BK269" s="3143"/>
      <c r="BL269" s="3143"/>
      <c r="BM269" s="3143"/>
      <c r="BN269" s="3189"/>
      <c r="BO269" s="3189"/>
      <c r="BP269" s="3189"/>
      <c r="BQ269" s="3189"/>
      <c r="BR269" s="3189"/>
      <c r="BS269" s="3189"/>
      <c r="BT269" s="3189"/>
      <c r="BU269" s="3189"/>
      <c r="BV269" s="3189"/>
      <c r="BW269" s="3189"/>
      <c r="BX269" s="3189"/>
      <c r="BY269" s="3189"/>
      <c r="BZ269" s="3189"/>
      <c r="CA269" s="3143"/>
    </row>
    <row r="270" spans="1:79" ht="16.5" customHeight="1">
      <c r="A270" s="3143"/>
      <c r="B270" s="3143"/>
      <c r="C270" s="3143"/>
      <c r="D270" s="3143"/>
      <c r="E270" s="3143"/>
      <c r="F270" s="3143"/>
      <c r="G270" s="3143"/>
      <c r="H270" s="3143"/>
      <c r="I270" s="3143"/>
      <c r="J270" s="3143"/>
      <c r="K270" s="3098"/>
      <c r="L270" s="3098"/>
      <c r="M270" s="3098"/>
      <c r="N270" s="3098"/>
      <c r="O270" s="3098"/>
      <c r="P270" s="3098"/>
      <c r="Q270" s="3098"/>
      <c r="R270" s="3098"/>
      <c r="S270" s="3098"/>
      <c r="T270" s="3098"/>
      <c r="U270" s="3098"/>
      <c r="V270" s="3098"/>
      <c r="W270" s="3098"/>
      <c r="X270" s="3098"/>
      <c r="Y270" s="3098"/>
      <c r="Z270" s="3098"/>
      <c r="AA270" s="3098"/>
      <c r="AB270" s="3098"/>
      <c r="AC270" s="3098"/>
      <c r="AD270" s="3098"/>
      <c r="AE270" s="3098"/>
      <c r="AF270" s="3098"/>
      <c r="AG270" s="3098"/>
      <c r="AH270" s="3098"/>
      <c r="AI270" s="3098"/>
      <c r="AJ270" s="3098"/>
      <c r="AK270" s="3098"/>
      <c r="AL270" s="3143"/>
      <c r="AM270" s="3143"/>
      <c r="AN270" s="3143"/>
      <c r="AO270" s="3143"/>
      <c r="AP270" s="3143"/>
      <c r="AQ270" s="3143"/>
      <c r="AR270" s="3143"/>
      <c r="AS270" s="3143"/>
      <c r="AT270" s="3143"/>
      <c r="AU270" s="3143"/>
      <c r="AV270" s="3143"/>
      <c r="AW270" s="3143"/>
      <c r="AX270" s="3143"/>
      <c r="AY270" s="3143"/>
      <c r="AZ270" s="3143"/>
      <c r="BA270" s="3143"/>
      <c r="BB270" s="3143"/>
      <c r="BC270" s="3143"/>
      <c r="BD270" s="3143"/>
      <c r="BE270" s="3143"/>
      <c r="BF270" s="3143"/>
      <c r="BG270" s="3143"/>
      <c r="BH270" s="3143"/>
      <c r="BI270" s="3143"/>
      <c r="BJ270" s="3143"/>
      <c r="BK270" s="3143"/>
      <c r="BL270" s="3143"/>
      <c r="BM270" s="3143"/>
      <c r="BN270" s="3189"/>
      <c r="BO270" s="3189"/>
      <c r="BP270" s="3189"/>
      <c r="BQ270" s="3189"/>
      <c r="BR270" s="3189"/>
      <c r="BS270" s="3189"/>
      <c r="BT270" s="3189"/>
      <c r="BU270" s="3189"/>
      <c r="BV270" s="3189"/>
      <c r="BW270" s="3189"/>
      <c r="BX270" s="3189"/>
      <c r="BY270" s="3189"/>
      <c r="BZ270" s="3189"/>
      <c r="CA270" s="3143"/>
    </row>
    <row r="271" spans="1:79" ht="16.5" customHeight="1">
      <c r="A271" s="3143"/>
      <c r="B271" s="3143"/>
      <c r="C271" s="3143"/>
      <c r="D271" s="3143"/>
      <c r="E271" s="3143"/>
      <c r="F271" s="3143"/>
      <c r="G271" s="3143"/>
      <c r="H271" s="3143"/>
      <c r="I271" s="3143"/>
      <c r="J271" s="3143"/>
      <c r="K271" s="3098"/>
      <c r="L271" s="3098"/>
      <c r="M271" s="3098"/>
      <c r="N271" s="3098"/>
      <c r="O271" s="3098"/>
      <c r="P271" s="3098"/>
      <c r="Q271" s="3098"/>
      <c r="R271" s="3098"/>
      <c r="S271" s="3098"/>
      <c r="T271" s="3098"/>
      <c r="U271" s="3098"/>
      <c r="V271" s="3098"/>
      <c r="W271" s="3098"/>
      <c r="X271" s="3098"/>
      <c r="Y271" s="3098"/>
      <c r="Z271" s="3098"/>
      <c r="AA271" s="3098"/>
      <c r="AB271" s="3098"/>
      <c r="AC271" s="3098"/>
      <c r="AD271" s="3098"/>
      <c r="AE271" s="3098"/>
      <c r="AF271" s="3098"/>
      <c r="AG271" s="3098"/>
      <c r="AH271" s="3098"/>
      <c r="AI271" s="3098"/>
      <c r="AJ271" s="3098"/>
      <c r="AK271" s="3098"/>
      <c r="AL271" s="3143"/>
      <c r="AM271" s="3143"/>
      <c r="AN271" s="3143"/>
      <c r="AO271" s="3143"/>
      <c r="AP271" s="3143"/>
      <c r="AQ271" s="3143"/>
      <c r="AR271" s="3143"/>
      <c r="AS271" s="3143"/>
      <c r="AT271" s="3143"/>
      <c r="AU271" s="3143"/>
      <c r="AV271" s="3143"/>
      <c r="AW271" s="3143"/>
      <c r="AX271" s="3143"/>
      <c r="AY271" s="3143"/>
      <c r="AZ271" s="3143"/>
      <c r="BA271" s="3143"/>
      <c r="BB271" s="3143"/>
      <c r="BC271" s="3143"/>
      <c r="BD271" s="3143"/>
      <c r="BE271" s="3143"/>
      <c r="BF271" s="3143"/>
      <c r="BG271" s="3143"/>
      <c r="BH271" s="3143"/>
      <c r="BI271" s="3143"/>
      <c r="BJ271" s="3143"/>
      <c r="BK271" s="3143"/>
      <c r="BL271" s="3143"/>
      <c r="BM271" s="3143"/>
      <c r="BN271" s="3189"/>
      <c r="BO271" s="3189"/>
      <c r="BP271" s="3189"/>
      <c r="BQ271" s="3189"/>
      <c r="BR271" s="3189"/>
      <c r="BS271" s="3189"/>
      <c r="BT271" s="3189"/>
      <c r="BU271" s="3189"/>
      <c r="BV271" s="3189"/>
      <c r="BW271" s="3189"/>
      <c r="BX271" s="3189"/>
      <c r="BY271" s="3189"/>
      <c r="BZ271" s="3189"/>
      <c r="CA271" s="3143"/>
    </row>
    <row r="272" spans="1:79" ht="16.5" customHeight="1">
      <c r="A272" s="3143"/>
      <c r="B272" s="3143"/>
      <c r="C272" s="3143"/>
      <c r="D272" s="3143"/>
      <c r="E272" s="3143"/>
      <c r="F272" s="3143"/>
      <c r="G272" s="3143"/>
      <c r="H272" s="3143"/>
      <c r="I272" s="3143"/>
      <c r="J272" s="3143"/>
      <c r="K272" s="3098"/>
      <c r="L272" s="3098"/>
      <c r="M272" s="3098"/>
      <c r="N272" s="3098"/>
      <c r="O272" s="3098"/>
      <c r="P272" s="3098"/>
      <c r="Q272" s="3098"/>
      <c r="R272" s="3098"/>
      <c r="S272" s="3098"/>
      <c r="T272" s="3098"/>
      <c r="U272" s="3098"/>
      <c r="V272" s="3098"/>
      <c r="W272" s="3098"/>
      <c r="X272" s="3098"/>
      <c r="Y272" s="3098"/>
      <c r="Z272" s="3098"/>
      <c r="AA272" s="3098"/>
      <c r="AB272" s="3098"/>
      <c r="AC272" s="3098"/>
      <c r="AD272" s="3098"/>
      <c r="AE272" s="3098"/>
      <c r="AF272" s="3098"/>
      <c r="AG272" s="3098"/>
      <c r="AH272" s="3098"/>
      <c r="AI272" s="3098"/>
      <c r="AJ272" s="3098"/>
      <c r="AK272" s="3098"/>
      <c r="AL272" s="3143"/>
      <c r="AM272" s="3143"/>
      <c r="AN272" s="3143"/>
      <c r="AO272" s="3143"/>
      <c r="AP272" s="3143"/>
      <c r="AQ272" s="3143"/>
      <c r="AR272" s="3143"/>
      <c r="AS272" s="3143"/>
      <c r="AT272" s="3143"/>
      <c r="AU272" s="3143"/>
      <c r="AV272" s="3143"/>
      <c r="AW272" s="3143"/>
      <c r="AX272" s="3143"/>
      <c r="AY272" s="3143"/>
      <c r="AZ272" s="3143"/>
      <c r="BA272" s="3143"/>
      <c r="BB272" s="3143"/>
      <c r="BC272" s="3143"/>
      <c r="BD272" s="3143"/>
      <c r="BE272" s="3143"/>
      <c r="BF272" s="3143"/>
      <c r="BG272" s="3143"/>
      <c r="BH272" s="3143"/>
      <c r="BI272" s="3143"/>
      <c r="BJ272" s="3143"/>
      <c r="BK272" s="3143"/>
      <c r="BL272" s="3143"/>
      <c r="BM272" s="3143"/>
      <c r="BN272" s="3189"/>
      <c r="BO272" s="3189"/>
      <c r="BP272" s="3189"/>
      <c r="BQ272" s="3189"/>
      <c r="BR272" s="3189"/>
      <c r="BS272" s="3189"/>
      <c r="BT272" s="3189"/>
      <c r="BU272" s="3189"/>
      <c r="BV272" s="3189"/>
      <c r="BW272" s="3189"/>
      <c r="BX272" s="3189"/>
      <c r="BY272" s="3189"/>
      <c r="BZ272" s="3189"/>
      <c r="CA272" s="3143"/>
    </row>
    <row r="273" spans="1:79" ht="16.5" customHeight="1">
      <c r="A273" s="3143"/>
      <c r="B273" s="3143"/>
      <c r="C273" s="3143"/>
      <c r="D273" s="3143"/>
      <c r="E273" s="3143"/>
      <c r="F273" s="3143"/>
      <c r="G273" s="3143"/>
      <c r="H273" s="3143"/>
      <c r="I273" s="3143"/>
      <c r="J273" s="3143"/>
      <c r="K273" s="3098"/>
      <c r="L273" s="3098"/>
      <c r="M273" s="3098"/>
      <c r="N273" s="3098"/>
      <c r="O273" s="3098"/>
      <c r="P273" s="3098"/>
      <c r="Q273" s="3098"/>
      <c r="R273" s="3098"/>
      <c r="S273" s="3098"/>
      <c r="T273" s="3098"/>
      <c r="U273" s="3098"/>
      <c r="V273" s="3098"/>
      <c r="W273" s="3098"/>
      <c r="X273" s="3098"/>
      <c r="Y273" s="3098"/>
      <c r="Z273" s="3098"/>
      <c r="AA273" s="3098"/>
      <c r="AB273" s="3098"/>
      <c r="AC273" s="3098"/>
      <c r="AD273" s="3098"/>
      <c r="AE273" s="3098"/>
      <c r="AF273" s="3098"/>
      <c r="AG273" s="3098"/>
      <c r="AH273" s="3098"/>
      <c r="AI273" s="3098"/>
      <c r="AJ273" s="3098"/>
      <c r="AK273" s="3098"/>
      <c r="AL273" s="3143"/>
      <c r="AM273" s="3143"/>
      <c r="AN273" s="3143"/>
      <c r="AO273" s="3143"/>
      <c r="AP273" s="3143"/>
      <c r="AQ273" s="3143"/>
      <c r="AR273" s="3143"/>
      <c r="AS273" s="3143"/>
      <c r="AT273" s="3143"/>
      <c r="AU273" s="3143"/>
      <c r="AV273" s="3143"/>
      <c r="AW273" s="3143"/>
      <c r="AX273" s="3143"/>
      <c r="AY273" s="3143"/>
      <c r="AZ273" s="3143"/>
      <c r="BA273" s="3143"/>
      <c r="BB273" s="3143"/>
      <c r="BC273" s="3143"/>
      <c r="BD273" s="3143"/>
      <c r="BE273" s="3143"/>
      <c r="BF273" s="3143"/>
      <c r="BG273" s="3143"/>
      <c r="BH273" s="3143"/>
      <c r="BI273" s="3143"/>
      <c r="BJ273" s="3143"/>
      <c r="BK273" s="3143"/>
      <c r="BL273" s="3143"/>
      <c r="BM273" s="3143"/>
      <c r="BN273" s="3189"/>
      <c r="BO273" s="3189"/>
      <c r="BP273" s="3189"/>
      <c r="BQ273" s="3189"/>
      <c r="BR273" s="3189"/>
      <c r="BS273" s="3189"/>
      <c r="BT273" s="3189"/>
      <c r="BU273" s="3189"/>
      <c r="BV273" s="3189"/>
      <c r="BW273" s="3189"/>
      <c r="BX273" s="3189"/>
      <c r="BY273" s="3189"/>
      <c r="BZ273" s="3189"/>
      <c r="CA273" s="3143"/>
    </row>
    <row r="274" spans="1:79" ht="16.5" customHeight="1">
      <c r="A274" s="3143"/>
      <c r="B274" s="3143"/>
      <c r="C274" s="3143"/>
      <c r="D274" s="3143"/>
      <c r="E274" s="3143"/>
      <c r="F274" s="3143"/>
      <c r="G274" s="3143"/>
      <c r="H274" s="3143"/>
      <c r="I274" s="3143"/>
      <c r="J274" s="3143"/>
      <c r="K274" s="3098"/>
      <c r="L274" s="3098"/>
      <c r="M274" s="3098"/>
      <c r="N274" s="3098"/>
      <c r="O274" s="3098"/>
      <c r="P274" s="3098"/>
      <c r="Q274" s="3098"/>
      <c r="R274" s="3098"/>
      <c r="S274" s="3098"/>
      <c r="T274" s="3098"/>
      <c r="U274" s="3098"/>
      <c r="V274" s="3098"/>
      <c r="W274" s="3098"/>
      <c r="X274" s="3098"/>
      <c r="Y274" s="3098"/>
      <c r="Z274" s="3098"/>
      <c r="AA274" s="3098"/>
      <c r="AB274" s="3098"/>
      <c r="AC274" s="3098"/>
      <c r="AD274" s="3098"/>
      <c r="AE274" s="3098"/>
      <c r="AF274" s="3098"/>
      <c r="AG274" s="3098"/>
      <c r="AH274" s="3098"/>
      <c r="AI274" s="3098"/>
      <c r="AJ274" s="3098"/>
      <c r="AK274" s="3098"/>
      <c r="AL274" s="3143"/>
      <c r="AM274" s="3143"/>
      <c r="AN274" s="3143"/>
      <c r="AO274" s="3143"/>
      <c r="AP274" s="3143"/>
      <c r="AQ274" s="3143"/>
      <c r="AR274" s="3143"/>
      <c r="AS274" s="3143"/>
      <c r="AT274" s="3143"/>
      <c r="AU274" s="3143"/>
      <c r="AV274" s="3143"/>
      <c r="AW274" s="3143"/>
      <c r="AX274" s="3143"/>
      <c r="AY274" s="3143"/>
      <c r="AZ274" s="3143"/>
      <c r="BA274" s="3143"/>
      <c r="BB274" s="3143"/>
      <c r="BC274" s="3143"/>
      <c r="BD274" s="3143"/>
      <c r="BE274" s="3143"/>
      <c r="BF274" s="3143"/>
      <c r="BG274" s="3143"/>
      <c r="BH274" s="3143"/>
      <c r="BI274" s="3143"/>
      <c r="BJ274" s="3143"/>
      <c r="BK274" s="3143"/>
      <c r="BL274" s="3143"/>
      <c r="BM274" s="3143"/>
      <c r="BN274" s="3189"/>
      <c r="BO274" s="3189"/>
      <c r="BP274" s="3189"/>
      <c r="BQ274" s="3189"/>
      <c r="BR274" s="3189"/>
      <c r="BS274" s="3189"/>
      <c r="BT274" s="3189"/>
      <c r="BU274" s="3189"/>
      <c r="BV274" s="3189"/>
      <c r="BW274" s="3189"/>
      <c r="BX274" s="3189"/>
      <c r="BY274" s="3189"/>
      <c r="BZ274" s="3189"/>
      <c r="CA274" s="3143"/>
    </row>
    <row r="275" spans="1:79" ht="16.5" customHeight="1">
      <c r="A275" s="3143"/>
      <c r="B275" s="3143"/>
      <c r="C275" s="3143"/>
      <c r="D275" s="3143"/>
      <c r="E275" s="3143"/>
      <c r="F275" s="3143"/>
      <c r="G275" s="3143"/>
      <c r="H275" s="3143"/>
      <c r="I275" s="3143"/>
      <c r="J275" s="3143"/>
      <c r="K275" s="3098"/>
      <c r="L275" s="3098"/>
      <c r="M275" s="3098"/>
      <c r="N275" s="3098"/>
      <c r="O275" s="3098"/>
      <c r="P275" s="3098"/>
      <c r="Q275" s="3098"/>
      <c r="R275" s="3098"/>
      <c r="S275" s="3098"/>
      <c r="T275" s="3098"/>
      <c r="U275" s="3098"/>
      <c r="V275" s="3098"/>
      <c r="W275" s="3098"/>
      <c r="X275" s="3098"/>
      <c r="Y275" s="3098"/>
      <c r="Z275" s="3098"/>
      <c r="AA275" s="3098"/>
      <c r="AB275" s="3098"/>
      <c r="AC275" s="3098"/>
      <c r="AD275" s="3098"/>
      <c r="AE275" s="3098"/>
      <c r="AF275" s="3098"/>
      <c r="AG275" s="3098"/>
      <c r="AH275" s="3098"/>
      <c r="AI275" s="3098"/>
      <c r="AJ275" s="3098"/>
      <c r="AK275" s="3098"/>
      <c r="AL275" s="3143"/>
      <c r="AM275" s="3143"/>
      <c r="AN275" s="3143"/>
      <c r="AO275" s="3143"/>
      <c r="AP275" s="3143"/>
      <c r="AQ275" s="3143"/>
      <c r="AR275" s="3143"/>
      <c r="AS275" s="3143"/>
      <c r="AT275" s="3143"/>
      <c r="AU275" s="3143"/>
      <c r="AV275" s="3143"/>
      <c r="AW275" s="3143"/>
      <c r="AX275" s="3143"/>
      <c r="AY275" s="3143"/>
      <c r="AZ275" s="3143"/>
      <c r="BA275" s="3143"/>
      <c r="BB275" s="3143"/>
      <c r="BC275" s="3143"/>
      <c r="BD275" s="3143"/>
      <c r="BE275" s="3143"/>
      <c r="BF275" s="3143"/>
      <c r="BG275" s="3143"/>
      <c r="BH275" s="3143"/>
      <c r="BI275" s="3143"/>
      <c r="BJ275" s="3143"/>
      <c r="BK275" s="3143"/>
      <c r="BL275" s="3143"/>
      <c r="BM275" s="3143"/>
      <c r="BN275" s="3189"/>
      <c r="BO275" s="3189"/>
      <c r="BP275" s="3189"/>
      <c r="BQ275" s="3189"/>
      <c r="BR275" s="3189"/>
      <c r="BS275" s="3189"/>
      <c r="BT275" s="3189"/>
      <c r="BU275" s="3189"/>
      <c r="BV275" s="3189"/>
      <c r="BW275" s="3189"/>
      <c r="BX275" s="3189"/>
      <c r="BY275" s="3189"/>
      <c r="BZ275" s="3189"/>
      <c r="CA275" s="3143"/>
    </row>
    <row r="276" spans="1:79" ht="16.5" customHeight="1">
      <c r="A276" s="3143"/>
      <c r="B276" s="3143"/>
      <c r="C276" s="3143"/>
      <c r="D276" s="3143"/>
      <c r="E276" s="3143"/>
      <c r="F276" s="3143"/>
      <c r="G276" s="3143"/>
      <c r="H276" s="3143"/>
      <c r="I276" s="3143"/>
      <c r="J276" s="3143"/>
      <c r="K276" s="3098"/>
      <c r="L276" s="3098"/>
      <c r="M276" s="3098"/>
      <c r="N276" s="3098"/>
      <c r="O276" s="3098"/>
      <c r="P276" s="3098"/>
      <c r="Q276" s="3098"/>
      <c r="R276" s="3098"/>
      <c r="S276" s="3098"/>
      <c r="T276" s="3098"/>
      <c r="U276" s="3098"/>
      <c r="V276" s="3098"/>
      <c r="W276" s="3098"/>
      <c r="X276" s="3098"/>
      <c r="Y276" s="3098"/>
      <c r="Z276" s="3098"/>
      <c r="AA276" s="3098"/>
      <c r="AB276" s="3098"/>
      <c r="AC276" s="3098"/>
      <c r="AD276" s="3098"/>
      <c r="AE276" s="3098"/>
      <c r="AF276" s="3098"/>
      <c r="AG276" s="3098"/>
      <c r="AH276" s="3098"/>
      <c r="AI276" s="3098"/>
      <c r="AJ276" s="3098"/>
      <c r="AK276" s="3098"/>
      <c r="AL276" s="3143"/>
      <c r="AM276" s="3143"/>
      <c r="AN276" s="3143"/>
      <c r="AO276" s="3143"/>
      <c r="AP276" s="3143"/>
      <c r="AQ276" s="3143"/>
      <c r="AR276" s="3143"/>
      <c r="AS276" s="3143"/>
      <c r="AT276" s="3143"/>
      <c r="AU276" s="3143"/>
      <c r="AV276" s="3143"/>
      <c r="AW276" s="3143"/>
      <c r="AX276" s="3143"/>
      <c r="AY276" s="3143"/>
      <c r="AZ276" s="3143"/>
      <c r="BA276" s="3143"/>
      <c r="BB276" s="3143"/>
      <c r="BC276" s="3143"/>
      <c r="BD276" s="3143"/>
      <c r="BE276" s="3143"/>
      <c r="BF276" s="3143"/>
      <c r="BG276" s="3143"/>
      <c r="BH276" s="3143"/>
      <c r="BI276" s="3143"/>
      <c r="BJ276" s="3143"/>
      <c r="BK276" s="3143"/>
      <c r="BL276" s="3143"/>
      <c r="BM276" s="3143"/>
      <c r="BN276" s="3189"/>
      <c r="BO276" s="3189"/>
      <c r="BP276" s="3189"/>
      <c r="BQ276" s="3189"/>
      <c r="BR276" s="3189"/>
      <c r="BS276" s="3189"/>
      <c r="BT276" s="3189"/>
      <c r="BU276" s="3189"/>
      <c r="BV276" s="3189"/>
      <c r="BW276" s="3189"/>
      <c r="BX276" s="3189"/>
      <c r="BY276" s="3189"/>
      <c r="BZ276" s="3189"/>
      <c r="CA276" s="3143"/>
    </row>
    <row r="277" spans="1:79" ht="16.5" customHeight="1">
      <c r="A277" s="3143"/>
      <c r="B277" s="3143"/>
      <c r="C277" s="3143"/>
      <c r="D277" s="3143"/>
      <c r="E277" s="3143"/>
      <c r="F277" s="3143"/>
      <c r="G277" s="3143"/>
      <c r="H277" s="3143"/>
      <c r="I277" s="3143"/>
      <c r="J277" s="3143"/>
      <c r="K277" s="3098"/>
      <c r="L277" s="3098"/>
      <c r="M277" s="3098"/>
      <c r="N277" s="3098"/>
      <c r="O277" s="3098"/>
      <c r="P277" s="3098"/>
      <c r="Q277" s="3098"/>
      <c r="R277" s="3098"/>
      <c r="S277" s="3098"/>
      <c r="T277" s="3098"/>
      <c r="U277" s="3098"/>
      <c r="V277" s="3098"/>
      <c r="W277" s="3098"/>
      <c r="X277" s="3098"/>
      <c r="Y277" s="3098"/>
      <c r="Z277" s="3098"/>
      <c r="AA277" s="3098"/>
      <c r="AB277" s="3098"/>
      <c r="AC277" s="3098"/>
      <c r="AD277" s="3098"/>
      <c r="AE277" s="3098"/>
      <c r="AF277" s="3098"/>
      <c r="AG277" s="3098"/>
      <c r="AH277" s="3098"/>
      <c r="AI277" s="3098"/>
      <c r="AJ277" s="3098"/>
      <c r="AK277" s="3098"/>
      <c r="AL277" s="3143"/>
      <c r="AM277" s="3143"/>
      <c r="AN277" s="3143"/>
      <c r="AO277" s="3143"/>
      <c r="AP277" s="3143"/>
      <c r="AQ277" s="3143"/>
      <c r="AR277" s="3143"/>
      <c r="AS277" s="3143"/>
      <c r="AT277" s="3143"/>
      <c r="AU277" s="3143"/>
      <c r="AV277" s="3143"/>
      <c r="AW277" s="3143"/>
      <c r="AX277" s="3143"/>
      <c r="AY277" s="3143"/>
      <c r="AZ277" s="3143"/>
      <c r="BA277" s="3143"/>
      <c r="BB277" s="3143"/>
      <c r="BC277" s="3143"/>
      <c r="BD277" s="3143"/>
      <c r="BE277" s="3143"/>
      <c r="BF277" s="3143"/>
      <c r="BG277" s="3143"/>
      <c r="BH277" s="3143"/>
      <c r="BI277" s="3143"/>
      <c r="BJ277" s="3143"/>
      <c r="BK277" s="3143"/>
      <c r="BL277" s="3143"/>
      <c r="BM277" s="3143"/>
      <c r="BN277" s="3189"/>
      <c r="BO277" s="3189"/>
      <c r="BP277" s="3189"/>
      <c r="BQ277" s="3189"/>
      <c r="BR277" s="3189"/>
      <c r="BS277" s="3189"/>
      <c r="BT277" s="3189"/>
      <c r="BU277" s="3189"/>
      <c r="BV277" s="3189"/>
      <c r="BW277" s="3189"/>
      <c r="BX277" s="3189"/>
      <c r="BY277" s="3189"/>
      <c r="BZ277" s="3189"/>
      <c r="CA277" s="3143"/>
    </row>
    <row r="278" spans="1:79" ht="16.5" customHeight="1">
      <c r="A278" s="3143"/>
      <c r="B278" s="3143"/>
      <c r="C278" s="3143"/>
      <c r="D278" s="3143"/>
      <c r="E278" s="3143"/>
      <c r="F278" s="3143"/>
      <c r="G278" s="3143"/>
      <c r="H278" s="3143"/>
      <c r="I278" s="3143"/>
      <c r="J278" s="3143"/>
      <c r="K278" s="3098"/>
      <c r="L278" s="3098"/>
      <c r="M278" s="3098"/>
      <c r="N278" s="3098"/>
      <c r="O278" s="3098"/>
      <c r="P278" s="3098"/>
      <c r="Q278" s="3098"/>
      <c r="R278" s="3098"/>
      <c r="S278" s="3098"/>
      <c r="T278" s="3098"/>
      <c r="U278" s="3098"/>
      <c r="V278" s="3098"/>
      <c r="W278" s="3098"/>
      <c r="X278" s="3098"/>
      <c r="Y278" s="3098"/>
      <c r="Z278" s="3098"/>
      <c r="AA278" s="3098"/>
      <c r="AB278" s="3098"/>
      <c r="AC278" s="3098"/>
      <c r="AD278" s="3098"/>
      <c r="AE278" s="3098"/>
      <c r="AF278" s="3098"/>
      <c r="AG278" s="3098"/>
      <c r="AH278" s="3098"/>
      <c r="AI278" s="3098"/>
      <c r="AJ278" s="3098"/>
      <c r="AK278" s="3098"/>
      <c r="AL278" s="3143"/>
      <c r="AM278" s="3143"/>
      <c r="AN278" s="3143"/>
      <c r="AO278" s="3143"/>
      <c r="AP278" s="3143"/>
      <c r="AQ278" s="3143"/>
      <c r="AR278" s="3143"/>
      <c r="AS278" s="3143"/>
      <c r="AT278" s="3143"/>
      <c r="AU278" s="3143"/>
      <c r="AV278" s="3143"/>
      <c r="AW278" s="3143"/>
      <c r="AX278" s="3143"/>
      <c r="AY278" s="3143"/>
      <c r="AZ278" s="3143"/>
      <c r="BA278" s="3143"/>
      <c r="BB278" s="3143"/>
      <c r="BC278" s="3143"/>
      <c r="BD278" s="3143"/>
      <c r="BE278" s="3143"/>
      <c r="BF278" s="3143"/>
      <c r="BG278" s="3143"/>
      <c r="BH278" s="3143"/>
      <c r="BI278" s="3143"/>
      <c r="BJ278" s="3143"/>
      <c r="BK278" s="3143"/>
      <c r="BL278" s="3143"/>
      <c r="BM278" s="3143"/>
      <c r="BN278" s="3189"/>
      <c r="BO278" s="3189"/>
      <c r="BP278" s="3189"/>
      <c r="BQ278" s="3189"/>
      <c r="BR278" s="3189"/>
      <c r="BS278" s="3189"/>
      <c r="BT278" s="3189"/>
      <c r="BU278" s="3189"/>
      <c r="BV278" s="3189"/>
      <c r="BW278" s="3189"/>
      <c r="BX278" s="3189"/>
      <c r="BY278" s="3189"/>
      <c r="BZ278" s="3189"/>
      <c r="CA278" s="3143"/>
    </row>
    <row r="279" spans="1:79" ht="16.5" customHeight="1">
      <c r="A279" s="3143"/>
      <c r="B279" s="3143"/>
      <c r="C279" s="3143"/>
      <c r="D279" s="3143"/>
      <c r="E279" s="3143"/>
      <c r="F279" s="3143"/>
      <c r="G279" s="3143"/>
      <c r="H279" s="3143"/>
      <c r="I279" s="3143"/>
      <c r="J279" s="3143"/>
      <c r="K279" s="3098"/>
      <c r="L279" s="3098"/>
      <c r="M279" s="3098"/>
      <c r="N279" s="3098"/>
      <c r="O279" s="3098"/>
      <c r="P279" s="3098"/>
      <c r="Q279" s="3098"/>
      <c r="R279" s="3098"/>
      <c r="S279" s="3098"/>
      <c r="T279" s="3098"/>
      <c r="U279" s="3098"/>
      <c r="V279" s="3098"/>
      <c r="W279" s="3098"/>
      <c r="X279" s="3098"/>
      <c r="Y279" s="3098"/>
      <c r="Z279" s="3098"/>
      <c r="AA279" s="3098"/>
      <c r="AB279" s="3098"/>
      <c r="AC279" s="3098"/>
      <c r="AD279" s="3098"/>
      <c r="AE279" s="3098"/>
      <c r="AF279" s="3098"/>
      <c r="AG279" s="3098"/>
      <c r="AH279" s="3098"/>
      <c r="AI279" s="3098"/>
      <c r="AJ279" s="3098"/>
      <c r="AK279" s="3098"/>
      <c r="AL279" s="3143"/>
      <c r="AM279" s="3143"/>
      <c r="AN279" s="3143"/>
      <c r="AO279" s="3143"/>
      <c r="AP279" s="3143"/>
      <c r="AQ279" s="3143"/>
      <c r="AR279" s="3143"/>
      <c r="AS279" s="3143"/>
      <c r="AT279" s="3143"/>
      <c r="AU279" s="3143"/>
      <c r="AV279" s="3143"/>
      <c r="AW279" s="3143"/>
      <c r="AX279" s="3143"/>
      <c r="AY279" s="3143"/>
      <c r="AZ279" s="3143"/>
      <c r="BA279" s="3143"/>
      <c r="BB279" s="3143"/>
      <c r="BC279" s="3143"/>
      <c r="BD279" s="3143"/>
      <c r="BE279" s="3143"/>
      <c r="BF279" s="3143"/>
      <c r="BG279" s="3143"/>
      <c r="BH279" s="3143"/>
      <c r="BI279" s="3143"/>
      <c r="BJ279" s="3143"/>
      <c r="BK279" s="3143"/>
      <c r="BL279" s="3143"/>
      <c r="BM279" s="3143"/>
      <c r="BN279" s="3189"/>
      <c r="BO279" s="3189"/>
      <c r="BP279" s="3189"/>
      <c r="BQ279" s="3189"/>
      <c r="BR279" s="3189"/>
      <c r="BS279" s="3189"/>
      <c r="BT279" s="3189"/>
      <c r="BU279" s="3189"/>
      <c r="BV279" s="3189"/>
      <c r="BW279" s="3189"/>
      <c r="BX279" s="3189"/>
      <c r="BY279" s="3189"/>
      <c r="BZ279" s="3189"/>
      <c r="CA279" s="3143"/>
    </row>
    <row r="280" spans="1:79" ht="16.5" customHeight="1">
      <c r="A280" s="3143"/>
      <c r="B280" s="3143"/>
      <c r="C280" s="3143"/>
      <c r="D280" s="3143"/>
      <c r="E280" s="3143"/>
      <c r="F280" s="3143"/>
      <c r="G280" s="3143"/>
      <c r="H280" s="3143"/>
      <c r="I280" s="3143"/>
      <c r="J280" s="3143"/>
      <c r="K280" s="3098"/>
      <c r="L280" s="3098"/>
      <c r="M280" s="3098"/>
      <c r="N280" s="3098"/>
      <c r="O280" s="3098"/>
      <c r="P280" s="3098"/>
      <c r="Q280" s="3098"/>
      <c r="R280" s="3098"/>
      <c r="S280" s="3098"/>
      <c r="T280" s="3098"/>
      <c r="U280" s="3098"/>
      <c r="V280" s="3098"/>
      <c r="W280" s="3098"/>
      <c r="X280" s="3098"/>
      <c r="Y280" s="3098"/>
      <c r="Z280" s="3098"/>
      <c r="AA280" s="3098"/>
      <c r="AB280" s="3098"/>
      <c r="AC280" s="3098"/>
      <c r="AD280" s="3098"/>
      <c r="AE280" s="3098"/>
      <c r="AF280" s="3098"/>
      <c r="AG280" s="3098"/>
      <c r="AH280" s="3098"/>
      <c r="AI280" s="3098"/>
      <c r="AJ280" s="3098"/>
      <c r="AK280" s="3098"/>
      <c r="AL280" s="3143"/>
      <c r="AM280" s="3143"/>
      <c r="AN280" s="3143"/>
      <c r="AO280" s="3143"/>
      <c r="AP280" s="3143"/>
      <c r="AQ280" s="3143"/>
      <c r="AR280" s="3143"/>
      <c r="AS280" s="3143"/>
      <c r="AT280" s="3143"/>
      <c r="AU280" s="3143"/>
      <c r="AV280" s="3143"/>
      <c r="AW280" s="3143"/>
      <c r="AX280" s="3143"/>
      <c r="AY280" s="3143"/>
      <c r="AZ280" s="3143"/>
      <c r="BA280" s="3143"/>
      <c r="BB280" s="3143"/>
      <c r="BC280" s="3143"/>
      <c r="BD280" s="3143"/>
      <c r="BE280" s="3143"/>
      <c r="BF280" s="3143"/>
      <c r="BG280" s="3143"/>
      <c r="BH280" s="3143"/>
      <c r="BI280" s="3143"/>
      <c r="BJ280" s="3143"/>
      <c r="BK280" s="3143"/>
      <c r="BL280" s="3143"/>
      <c r="BM280" s="3143"/>
      <c r="BN280" s="3189"/>
      <c r="BO280" s="3189"/>
      <c r="BP280" s="3189"/>
      <c r="BQ280" s="3189"/>
      <c r="BR280" s="3189"/>
      <c r="BS280" s="3189"/>
      <c r="BT280" s="3189"/>
      <c r="BU280" s="3189"/>
      <c r="BV280" s="3189"/>
      <c r="BW280" s="3189"/>
      <c r="BX280" s="3189"/>
      <c r="BY280" s="3189"/>
      <c r="BZ280" s="3189"/>
      <c r="CA280" s="3143"/>
    </row>
    <row r="281" spans="1:79" ht="16.5" customHeight="1">
      <c r="A281" s="3143"/>
      <c r="B281" s="3143"/>
      <c r="C281" s="3143"/>
      <c r="D281" s="3143"/>
      <c r="E281" s="3143"/>
      <c r="F281" s="3143"/>
      <c r="G281" s="3143"/>
      <c r="H281" s="3143"/>
      <c r="I281" s="3143"/>
      <c r="J281" s="3143"/>
      <c r="K281" s="3098"/>
      <c r="L281" s="3098"/>
      <c r="M281" s="3098"/>
      <c r="N281" s="3098"/>
      <c r="O281" s="3098"/>
      <c r="P281" s="3098"/>
      <c r="Q281" s="3098"/>
      <c r="R281" s="3098"/>
      <c r="S281" s="3098"/>
      <c r="T281" s="3098"/>
      <c r="U281" s="3098"/>
      <c r="V281" s="3098"/>
      <c r="W281" s="3098"/>
      <c r="X281" s="3098"/>
      <c r="Y281" s="3098"/>
      <c r="Z281" s="3098"/>
      <c r="AA281" s="3098"/>
      <c r="AB281" s="3098"/>
      <c r="AC281" s="3098"/>
      <c r="AD281" s="3098"/>
      <c r="AE281" s="3098"/>
      <c r="AF281" s="3098"/>
      <c r="AG281" s="3098"/>
      <c r="AH281" s="3098"/>
      <c r="AI281" s="3098"/>
      <c r="AJ281" s="3098"/>
      <c r="AK281" s="3098"/>
      <c r="AL281" s="3143"/>
      <c r="AM281" s="3143"/>
      <c r="AN281" s="3143"/>
      <c r="AO281" s="3143"/>
      <c r="AP281" s="3143"/>
      <c r="AQ281" s="3143"/>
      <c r="AR281" s="3143"/>
      <c r="AS281" s="3143"/>
      <c r="AT281" s="3143"/>
      <c r="AU281" s="3143"/>
      <c r="AV281" s="3143"/>
      <c r="AW281" s="3143"/>
      <c r="AX281" s="3143"/>
      <c r="AY281" s="3143"/>
      <c r="AZ281" s="3143"/>
      <c r="BA281" s="3143"/>
      <c r="BB281" s="3143"/>
      <c r="BC281" s="3143"/>
      <c r="BD281" s="3143"/>
      <c r="BE281" s="3143"/>
      <c r="BF281" s="3143"/>
      <c r="BG281" s="3143"/>
      <c r="BH281" s="3143"/>
      <c r="BI281" s="3143"/>
      <c r="BJ281" s="3143"/>
      <c r="BK281" s="3143"/>
      <c r="BL281" s="3143"/>
      <c r="BM281" s="3143"/>
      <c r="BN281" s="3189"/>
      <c r="BO281" s="3189"/>
      <c r="BP281" s="3189"/>
      <c r="BQ281" s="3189"/>
      <c r="BR281" s="3189"/>
      <c r="BS281" s="3189"/>
      <c r="BT281" s="3189"/>
      <c r="BU281" s="3189"/>
      <c r="BV281" s="3189"/>
      <c r="BW281" s="3189"/>
      <c r="BX281" s="3189"/>
      <c r="BY281" s="3189"/>
      <c r="BZ281" s="3189"/>
      <c r="CA281" s="3143"/>
    </row>
    <row r="282" spans="1:79" ht="16.5" customHeight="1">
      <c r="A282" s="3143"/>
      <c r="B282" s="3143"/>
      <c r="C282" s="3143"/>
      <c r="D282" s="3143"/>
      <c r="E282" s="3143"/>
      <c r="F282" s="3143"/>
      <c r="G282" s="3143"/>
      <c r="H282" s="3143"/>
      <c r="I282" s="3143"/>
      <c r="J282" s="3143"/>
      <c r="K282" s="3098"/>
      <c r="L282" s="3098"/>
      <c r="M282" s="3098"/>
      <c r="N282" s="3098"/>
      <c r="O282" s="3098"/>
      <c r="P282" s="3098"/>
      <c r="Q282" s="3098"/>
      <c r="R282" s="3098"/>
      <c r="S282" s="3098"/>
      <c r="T282" s="3098"/>
      <c r="U282" s="3098"/>
      <c r="V282" s="3098"/>
      <c r="W282" s="3098"/>
      <c r="X282" s="3098"/>
      <c r="Y282" s="3098"/>
      <c r="Z282" s="3098"/>
      <c r="AA282" s="3098"/>
      <c r="AB282" s="3098"/>
      <c r="AC282" s="3098"/>
      <c r="AD282" s="3098"/>
      <c r="AE282" s="3098"/>
      <c r="AF282" s="3098"/>
      <c r="AG282" s="3098"/>
      <c r="AH282" s="3098"/>
      <c r="AI282" s="3098"/>
      <c r="AJ282" s="3098"/>
      <c r="AK282" s="3098"/>
      <c r="AL282" s="3143"/>
      <c r="AM282" s="3143"/>
      <c r="AN282" s="3143"/>
      <c r="AO282" s="3143"/>
      <c r="AP282" s="3143"/>
      <c r="AQ282" s="3143"/>
      <c r="AR282" s="3143"/>
      <c r="AS282" s="3143"/>
      <c r="AT282" s="3143"/>
      <c r="AU282" s="3143"/>
      <c r="AV282" s="3143"/>
      <c r="AW282" s="3143"/>
      <c r="AX282" s="3143"/>
      <c r="AY282" s="3143"/>
      <c r="AZ282" s="3143"/>
      <c r="BA282" s="3143"/>
      <c r="BB282" s="3143"/>
      <c r="BC282" s="3143"/>
      <c r="BD282" s="3143"/>
      <c r="BE282" s="3143"/>
      <c r="BF282" s="3143"/>
      <c r="BG282" s="3143"/>
      <c r="BH282" s="3143"/>
      <c r="BI282" s="3143"/>
      <c r="BJ282" s="3143"/>
      <c r="BK282" s="3143"/>
      <c r="BL282" s="3143"/>
      <c r="BM282" s="3143"/>
      <c r="BN282" s="3189"/>
      <c r="BO282" s="3189"/>
      <c r="BP282" s="3189"/>
      <c r="BQ282" s="3189"/>
      <c r="BR282" s="3189"/>
      <c r="BS282" s="3189"/>
      <c r="BT282" s="3189"/>
      <c r="BU282" s="3189"/>
      <c r="BV282" s="3189"/>
      <c r="BW282" s="3189"/>
      <c r="BX282" s="3189"/>
      <c r="BY282" s="3189"/>
      <c r="BZ282" s="3189"/>
      <c r="CA282" s="3143"/>
    </row>
    <row r="283" spans="1:79" ht="16.5" customHeight="1">
      <c r="A283" s="3143"/>
      <c r="B283" s="3143"/>
      <c r="C283" s="3143"/>
      <c r="D283" s="3143"/>
      <c r="E283" s="3143"/>
      <c r="F283" s="3143"/>
      <c r="G283" s="3143"/>
      <c r="H283" s="3143"/>
      <c r="I283" s="3143"/>
      <c r="J283" s="3143"/>
      <c r="K283" s="3098"/>
      <c r="L283" s="3098"/>
      <c r="M283" s="3098"/>
      <c r="N283" s="3098"/>
      <c r="O283" s="3098"/>
      <c r="P283" s="3098"/>
      <c r="Q283" s="3098"/>
      <c r="R283" s="3098"/>
      <c r="S283" s="3098"/>
      <c r="T283" s="3098"/>
      <c r="U283" s="3098"/>
      <c r="V283" s="3098"/>
      <c r="W283" s="3098"/>
      <c r="X283" s="3098"/>
      <c r="Y283" s="3098"/>
      <c r="Z283" s="3098"/>
      <c r="AA283" s="3098"/>
      <c r="AB283" s="3098"/>
      <c r="AC283" s="3098"/>
      <c r="AD283" s="3098"/>
      <c r="AE283" s="3098"/>
      <c r="AF283" s="3098"/>
      <c r="AG283" s="3098"/>
      <c r="AH283" s="3098"/>
      <c r="AI283" s="3098"/>
      <c r="AJ283" s="3098"/>
      <c r="AK283" s="3098"/>
      <c r="AL283" s="3143"/>
      <c r="AM283" s="3143"/>
      <c r="AN283" s="3143"/>
      <c r="AO283" s="3143"/>
      <c r="AP283" s="3143"/>
      <c r="AQ283" s="3143"/>
      <c r="AR283" s="3143"/>
      <c r="AS283" s="3143"/>
      <c r="AT283" s="3143"/>
      <c r="AU283" s="3143"/>
      <c r="AV283" s="3143"/>
      <c r="AW283" s="3143"/>
      <c r="AX283" s="3143"/>
      <c r="AY283" s="3143"/>
      <c r="AZ283" s="3143"/>
      <c r="BA283" s="3143"/>
      <c r="BB283" s="3143"/>
      <c r="BC283" s="3143"/>
      <c r="BD283" s="3143"/>
      <c r="BE283" s="3143"/>
      <c r="BF283" s="3143"/>
      <c r="BG283" s="3143"/>
      <c r="BH283" s="3143"/>
      <c r="BI283" s="3143"/>
      <c r="BJ283" s="3143"/>
      <c r="BK283" s="3143"/>
      <c r="BL283" s="3143"/>
      <c r="BM283" s="3143"/>
      <c r="BN283" s="3189"/>
      <c r="BO283" s="3189"/>
      <c r="BP283" s="3189"/>
      <c r="BQ283" s="3189"/>
      <c r="BR283" s="3189"/>
      <c r="BS283" s="3189"/>
      <c r="BT283" s="3189"/>
      <c r="BU283" s="3189"/>
      <c r="BV283" s="3189"/>
      <c r="BW283" s="3189"/>
      <c r="BX283" s="3189"/>
      <c r="BY283" s="3189"/>
      <c r="BZ283" s="3189"/>
      <c r="CA283" s="3143"/>
    </row>
    <row r="284" spans="1:79" ht="16.5" customHeight="1">
      <c r="A284" s="3143"/>
      <c r="B284" s="3143"/>
      <c r="C284" s="3143"/>
      <c r="D284" s="3143"/>
      <c r="E284" s="3143"/>
      <c r="F284" s="3143"/>
      <c r="G284" s="3143"/>
      <c r="H284" s="3143"/>
      <c r="I284" s="3143"/>
      <c r="J284" s="3143"/>
      <c r="K284" s="3098"/>
      <c r="L284" s="3098"/>
      <c r="M284" s="3098"/>
      <c r="N284" s="3098"/>
      <c r="O284" s="3098"/>
      <c r="P284" s="3098"/>
      <c r="Q284" s="3098"/>
      <c r="R284" s="3098"/>
      <c r="S284" s="3098"/>
      <c r="T284" s="3098"/>
      <c r="U284" s="3098"/>
      <c r="V284" s="3098"/>
      <c r="W284" s="3098"/>
      <c r="X284" s="3098"/>
      <c r="Y284" s="3098"/>
      <c r="Z284" s="3098"/>
      <c r="AA284" s="3098"/>
      <c r="AB284" s="3098"/>
      <c r="AC284" s="3098"/>
      <c r="AD284" s="3098"/>
      <c r="AE284" s="3098"/>
      <c r="AF284" s="3098"/>
      <c r="AG284" s="3098"/>
      <c r="AH284" s="3098"/>
      <c r="AI284" s="3098"/>
      <c r="AJ284" s="3098"/>
      <c r="AK284" s="3098"/>
      <c r="AL284" s="3143"/>
      <c r="AM284" s="3143"/>
      <c r="AN284" s="3143"/>
      <c r="AO284" s="3143"/>
      <c r="AP284" s="3143"/>
      <c r="AQ284" s="3143"/>
      <c r="AR284" s="3143"/>
      <c r="AS284" s="3143"/>
      <c r="AT284" s="3143"/>
      <c r="AU284" s="3143"/>
      <c r="AV284" s="3143"/>
      <c r="AW284" s="3143"/>
      <c r="AX284" s="3143"/>
      <c r="AY284" s="3143"/>
      <c r="AZ284" s="3143"/>
      <c r="BA284" s="3143"/>
      <c r="BB284" s="3143"/>
      <c r="BC284" s="3143"/>
      <c r="BD284" s="3143"/>
      <c r="BE284" s="3143"/>
      <c r="BF284" s="3143"/>
      <c r="BG284" s="3143"/>
      <c r="BH284" s="3143"/>
      <c r="BI284" s="3143"/>
      <c r="BJ284" s="3143"/>
      <c r="BK284" s="3143"/>
      <c r="BL284" s="3143"/>
      <c r="BM284" s="3143"/>
      <c r="BN284" s="3189"/>
      <c r="BO284" s="3189"/>
      <c r="BP284" s="3189"/>
      <c r="BQ284" s="3189"/>
      <c r="BR284" s="3189"/>
      <c r="BS284" s="3189"/>
      <c r="BT284" s="3189"/>
      <c r="BU284" s="3189"/>
      <c r="BV284" s="3189"/>
      <c r="BW284" s="3189"/>
      <c r="BX284" s="3189"/>
      <c r="BY284" s="3189"/>
      <c r="BZ284" s="3189"/>
      <c r="CA284" s="3143"/>
    </row>
    <row r="285" spans="1:79" ht="16.5" customHeight="1">
      <c r="A285" s="3143"/>
      <c r="B285" s="3143"/>
      <c r="C285" s="3143"/>
      <c r="D285" s="3143"/>
      <c r="E285" s="3143"/>
      <c r="F285" s="3143"/>
      <c r="G285" s="3143"/>
      <c r="H285" s="3143"/>
      <c r="I285" s="3143"/>
      <c r="J285" s="3143"/>
      <c r="K285" s="3098"/>
      <c r="L285" s="3098"/>
      <c r="M285" s="3098"/>
      <c r="N285" s="3098"/>
      <c r="O285" s="3098"/>
      <c r="P285" s="3098"/>
      <c r="Q285" s="3098"/>
      <c r="R285" s="3098"/>
      <c r="S285" s="3098"/>
      <c r="T285" s="3098"/>
      <c r="U285" s="3098"/>
      <c r="V285" s="3098"/>
      <c r="W285" s="3098"/>
      <c r="X285" s="3098"/>
      <c r="Y285" s="3098"/>
      <c r="Z285" s="3098"/>
      <c r="AA285" s="3098"/>
      <c r="AB285" s="3098"/>
      <c r="AC285" s="3098"/>
      <c r="AD285" s="3098"/>
      <c r="AE285" s="3098"/>
      <c r="AF285" s="3098"/>
      <c r="AG285" s="3098"/>
      <c r="AH285" s="3098"/>
      <c r="AI285" s="3098"/>
      <c r="AJ285" s="3098"/>
      <c r="AK285" s="3098"/>
      <c r="AL285" s="3143"/>
      <c r="AM285" s="3143"/>
      <c r="AN285" s="3143"/>
      <c r="AO285" s="3143"/>
      <c r="AP285" s="3143"/>
      <c r="AQ285" s="3143"/>
      <c r="AR285" s="3143"/>
      <c r="AS285" s="3143"/>
      <c r="AT285" s="3143"/>
      <c r="AU285" s="3143"/>
      <c r="AV285" s="3143"/>
      <c r="AW285" s="3143"/>
      <c r="AX285" s="3143"/>
      <c r="AY285" s="3143"/>
      <c r="AZ285" s="3143"/>
      <c r="BA285" s="3143"/>
      <c r="BB285" s="3143"/>
      <c r="BC285" s="3143"/>
      <c r="BD285" s="3143"/>
      <c r="BE285" s="3143"/>
      <c r="BF285" s="3143"/>
      <c r="BG285" s="3143"/>
      <c r="BH285" s="3143"/>
      <c r="BI285" s="3143"/>
      <c r="BJ285" s="3143"/>
      <c r="BK285" s="3143"/>
      <c r="BL285" s="3143"/>
      <c r="BM285" s="3143"/>
      <c r="BN285" s="3189"/>
      <c r="BO285" s="3189"/>
      <c r="BP285" s="3189"/>
      <c r="BQ285" s="3189"/>
      <c r="BR285" s="3189"/>
      <c r="BS285" s="3189"/>
      <c r="BT285" s="3189"/>
      <c r="BU285" s="3189"/>
      <c r="BV285" s="3189"/>
      <c r="BW285" s="3189"/>
      <c r="BX285" s="3189"/>
      <c r="BY285" s="3189"/>
      <c r="BZ285" s="3189"/>
      <c r="CA285" s="3143"/>
    </row>
    <row r="286" spans="1:79" ht="16.5" customHeight="1">
      <c r="A286" s="3143"/>
      <c r="B286" s="3143"/>
      <c r="C286" s="3143"/>
      <c r="D286" s="3143"/>
      <c r="E286" s="3143"/>
      <c r="F286" s="3143"/>
      <c r="G286" s="3143"/>
      <c r="H286" s="3143"/>
      <c r="I286" s="3143"/>
      <c r="J286" s="3143"/>
      <c r="K286" s="3098"/>
      <c r="L286" s="3098"/>
      <c r="M286" s="3098"/>
      <c r="N286" s="3098"/>
      <c r="O286" s="3098"/>
      <c r="P286" s="3098"/>
      <c r="Q286" s="3098"/>
      <c r="R286" s="3098"/>
      <c r="S286" s="3098"/>
      <c r="T286" s="3098"/>
      <c r="U286" s="3098"/>
      <c r="V286" s="3098"/>
      <c r="W286" s="3098"/>
      <c r="X286" s="3098"/>
      <c r="Y286" s="3098"/>
      <c r="Z286" s="3098"/>
      <c r="AA286" s="3098"/>
      <c r="AB286" s="3098"/>
      <c r="AC286" s="3098"/>
      <c r="AD286" s="3098"/>
      <c r="AE286" s="3098"/>
      <c r="AF286" s="3098"/>
      <c r="AG286" s="3098"/>
      <c r="AH286" s="3098"/>
      <c r="AI286" s="3098"/>
      <c r="AJ286" s="3098"/>
      <c r="AK286" s="3098"/>
      <c r="AL286" s="3143"/>
      <c r="AM286" s="3143"/>
      <c r="AN286" s="3143"/>
      <c r="AO286" s="3143"/>
      <c r="AP286" s="3143"/>
      <c r="AQ286" s="3143"/>
      <c r="AR286" s="3143"/>
      <c r="AS286" s="3143"/>
      <c r="AT286" s="3143"/>
      <c r="AU286" s="3143"/>
      <c r="AV286" s="3143"/>
      <c r="AW286" s="3143"/>
      <c r="AX286" s="3143"/>
      <c r="AY286" s="3143"/>
      <c r="AZ286" s="3143"/>
      <c r="BA286" s="3143"/>
      <c r="BB286" s="3143"/>
      <c r="BC286" s="3143"/>
      <c r="BD286" s="3143"/>
      <c r="BE286" s="3143"/>
      <c r="BF286" s="3143"/>
      <c r="BG286" s="3143"/>
      <c r="BH286" s="3143"/>
      <c r="BI286" s="3143"/>
      <c r="BJ286" s="3143"/>
      <c r="BK286" s="3143"/>
      <c r="BL286" s="3143"/>
      <c r="BM286" s="3143"/>
      <c r="BN286" s="3189"/>
      <c r="BO286" s="3189"/>
      <c r="BP286" s="3189"/>
      <c r="BQ286" s="3189"/>
      <c r="BR286" s="3189"/>
      <c r="BS286" s="3189"/>
      <c r="BT286" s="3189"/>
      <c r="BU286" s="3189"/>
      <c r="BV286" s="3189"/>
      <c r="BW286" s="3189"/>
      <c r="BX286" s="3189"/>
      <c r="BY286" s="3189"/>
      <c r="BZ286" s="3189"/>
      <c r="CA286" s="3143"/>
    </row>
    <row r="287" spans="1:79" ht="16.5" customHeight="1">
      <c r="A287" s="3143"/>
      <c r="B287" s="3143"/>
      <c r="C287" s="3143"/>
      <c r="D287" s="3143"/>
      <c r="E287" s="3143"/>
      <c r="F287" s="3143"/>
      <c r="G287" s="3143"/>
      <c r="H287" s="3143"/>
      <c r="I287" s="3143"/>
      <c r="J287" s="3143"/>
      <c r="K287" s="3098"/>
      <c r="L287" s="3098"/>
      <c r="M287" s="3098"/>
      <c r="N287" s="3098"/>
      <c r="O287" s="3098"/>
      <c r="P287" s="3098"/>
      <c r="Q287" s="3098"/>
      <c r="R287" s="3098"/>
      <c r="S287" s="3098"/>
      <c r="T287" s="3098"/>
      <c r="U287" s="3098"/>
      <c r="V287" s="3098"/>
      <c r="W287" s="3098"/>
      <c r="X287" s="3098"/>
      <c r="Y287" s="3098"/>
      <c r="Z287" s="3098"/>
      <c r="AA287" s="3098"/>
      <c r="AB287" s="3098"/>
      <c r="AC287" s="3098"/>
      <c r="AD287" s="3098"/>
      <c r="AE287" s="3098"/>
      <c r="AF287" s="3098"/>
      <c r="AG287" s="3098"/>
      <c r="AH287" s="3098"/>
      <c r="AI287" s="3098"/>
      <c r="AJ287" s="3098"/>
      <c r="AK287" s="3098"/>
      <c r="AL287" s="3143"/>
      <c r="AM287" s="3143"/>
      <c r="AN287" s="3143"/>
      <c r="AO287" s="3143"/>
      <c r="AP287" s="3143"/>
      <c r="AQ287" s="3143"/>
      <c r="AR287" s="3143"/>
      <c r="AS287" s="3143"/>
      <c r="AT287" s="3143"/>
      <c r="AU287" s="3143"/>
      <c r="AV287" s="3143"/>
      <c r="AW287" s="3143"/>
      <c r="AX287" s="3143"/>
      <c r="AY287" s="3143"/>
      <c r="AZ287" s="3143"/>
      <c r="BA287" s="3143"/>
      <c r="BB287" s="3143"/>
      <c r="BC287" s="3143"/>
      <c r="BD287" s="3143"/>
      <c r="BE287" s="3143"/>
      <c r="BF287" s="3143"/>
      <c r="BG287" s="3143"/>
      <c r="BH287" s="3143"/>
      <c r="BI287" s="3143"/>
      <c r="BJ287" s="3143"/>
      <c r="BK287" s="3143"/>
      <c r="BL287" s="3143"/>
      <c r="BM287" s="3143"/>
      <c r="BN287" s="3189"/>
      <c r="BO287" s="3189"/>
      <c r="BP287" s="3189"/>
      <c r="BQ287" s="3189"/>
      <c r="BR287" s="3189"/>
      <c r="BS287" s="3189"/>
      <c r="BT287" s="3189"/>
      <c r="BU287" s="3189"/>
      <c r="BV287" s="3189"/>
      <c r="BW287" s="3189"/>
      <c r="BX287" s="3189"/>
      <c r="BY287" s="3189"/>
      <c r="BZ287" s="3189"/>
      <c r="CA287" s="3143"/>
    </row>
    <row r="288" spans="1:79" ht="16.5" customHeight="1">
      <c r="A288" s="3143"/>
      <c r="B288" s="3143"/>
      <c r="C288" s="3143"/>
      <c r="D288" s="3143"/>
      <c r="E288" s="3143"/>
      <c r="F288" s="3143"/>
      <c r="G288" s="3143"/>
      <c r="H288" s="3143"/>
      <c r="I288" s="3143"/>
      <c r="J288" s="3143"/>
      <c r="K288" s="3098"/>
      <c r="L288" s="3098"/>
      <c r="M288" s="3098"/>
      <c r="N288" s="3098"/>
      <c r="O288" s="3098"/>
      <c r="P288" s="3098"/>
      <c r="Q288" s="3098"/>
      <c r="R288" s="3098"/>
      <c r="S288" s="3098"/>
      <c r="T288" s="3098"/>
      <c r="U288" s="3098"/>
      <c r="V288" s="3098"/>
      <c r="W288" s="3098"/>
      <c r="X288" s="3098"/>
      <c r="Y288" s="3098"/>
      <c r="Z288" s="3098"/>
      <c r="AA288" s="3098"/>
      <c r="AB288" s="3098"/>
      <c r="AC288" s="3098"/>
      <c r="AD288" s="3098"/>
      <c r="AE288" s="3098"/>
      <c r="AF288" s="3098"/>
      <c r="AG288" s="3098"/>
      <c r="AH288" s="3098"/>
      <c r="AI288" s="3098"/>
      <c r="AJ288" s="3098"/>
      <c r="AK288" s="3098"/>
      <c r="AL288" s="3143"/>
      <c r="AM288" s="3143"/>
      <c r="AN288" s="3143"/>
      <c r="AO288" s="3143"/>
      <c r="AP288" s="3143"/>
      <c r="AQ288" s="3143"/>
      <c r="AR288" s="3143"/>
      <c r="AS288" s="3143"/>
      <c r="AT288" s="3143"/>
      <c r="AU288" s="3143"/>
      <c r="AV288" s="3143"/>
      <c r="AW288" s="3143"/>
      <c r="AX288" s="3143"/>
      <c r="AY288" s="3143"/>
      <c r="AZ288" s="3143"/>
      <c r="BA288" s="3143"/>
      <c r="BB288" s="3143"/>
      <c r="BC288" s="3143"/>
      <c r="BD288" s="3143"/>
      <c r="BE288" s="3143"/>
      <c r="BF288" s="3143"/>
      <c r="BG288" s="3143"/>
      <c r="BH288" s="3143"/>
      <c r="BI288" s="3143"/>
      <c r="BJ288" s="3143"/>
      <c r="BK288" s="3143"/>
      <c r="BL288" s="3143"/>
      <c r="BM288" s="3143"/>
      <c r="BN288" s="3189"/>
      <c r="BO288" s="3189"/>
      <c r="BP288" s="3189"/>
      <c r="BQ288" s="3189"/>
      <c r="BR288" s="3189"/>
      <c r="BS288" s="3189"/>
      <c r="BT288" s="3189"/>
      <c r="BU288" s="3189"/>
      <c r="BV288" s="3189"/>
      <c r="BW288" s="3189"/>
      <c r="BX288" s="3189"/>
      <c r="BY288" s="3189"/>
      <c r="BZ288" s="3189"/>
      <c r="CA288" s="3143"/>
    </row>
    <row r="289" spans="1:79" ht="16.5" customHeight="1">
      <c r="A289" s="3143"/>
      <c r="B289" s="3143"/>
      <c r="C289" s="3143"/>
      <c r="D289" s="3143"/>
      <c r="E289" s="3143"/>
      <c r="F289" s="3143"/>
      <c r="G289" s="3143"/>
      <c r="H289" s="3143"/>
      <c r="I289" s="3143"/>
      <c r="J289" s="3143"/>
      <c r="K289" s="3098"/>
      <c r="L289" s="3098"/>
      <c r="M289" s="3098"/>
      <c r="N289" s="3098"/>
      <c r="O289" s="3098"/>
      <c r="P289" s="3098"/>
      <c r="Q289" s="3098"/>
      <c r="R289" s="3098"/>
      <c r="S289" s="3098"/>
      <c r="T289" s="3098"/>
      <c r="U289" s="3098"/>
      <c r="V289" s="3098"/>
      <c r="W289" s="3098"/>
      <c r="X289" s="3098"/>
      <c r="Y289" s="3098"/>
      <c r="Z289" s="3098"/>
      <c r="AA289" s="3098"/>
      <c r="AB289" s="3098"/>
      <c r="AC289" s="3098"/>
      <c r="AD289" s="3098"/>
      <c r="AE289" s="3098"/>
      <c r="AF289" s="3098"/>
      <c r="AG289" s="3098"/>
      <c r="AH289" s="3098"/>
      <c r="AI289" s="3098"/>
      <c r="AJ289" s="3098"/>
      <c r="AK289" s="3098"/>
      <c r="AL289" s="3143"/>
      <c r="AM289" s="3143"/>
      <c r="AN289" s="3143"/>
      <c r="AO289" s="3143"/>
      <c r="AP289" s="3143"/>
      <c r="AQ289" s="3143"/>
      <c r="AR289" s="3143"/>
      <c r="AS289" s="3143"/>
      <c r="AT289" s="3143"/>
      <c r="AU289" s="3143"/>
      <c r="AV289" s="3143"/>
      <c r="AW289" s="3143"/>
      <c r="AX289" s="3143"/>
      <c r="AY289" s="3143"/>
      <c r="AZ289" s="3143"/>
      <c r="BA289" s="3143"/>
      <c r="BB289" s="3143"/>
      <c r="BC289" s="3143"/>
      <c r="BD289" s="3143"/>
      <c r="BE289" s="3143"/>
      <c r="BF289" s="3143"/>
      <c r="BG289" s="3143"/>
      <c r="BH289" s="3143"/>
      <c r="BI289" s="3143"/>
      <c r="BJ289" s="3143"/>
      <c r="BK289" s="3143"/>
      <c r="BL289" s="3143"/>
      <c r="BM289" s="3143"/>
      <c r="BN289" s="3189"/>
      <c r="BO289" s="3189"/>
      <c r="BP289" s="3189"/>
      <c r="BQ289" s="3189"/>
      <c r="BR289" s="3189"/>
      <c r="BS289" s="3189"/>
      <c r="BT289" s="3189"/>
      <c r="BU289" s="3189"/>
      <c r="BV289" s="3189"/>
      <c r="BW289" s="3189"/>
      <c r="BX289" s="3189"/>
      <c r="BY289" s="3189"/>
      <c r="BZ289" s="3189"/>
      <c r="CA289" s="3143"/>
    </row>
    <row r="290" spans="1:79" ht="16.5" customHeight="1">
      <c r="A290" s="3143"/>
      <c r="B290" s="3143"/>
      <c r="C290" s="3143"/>
      <c r="D290" s="3143"/>
      <c r="E290" s="3143"/>
      <c r="F290" s="3143"/>
      <c r="G290" s="3143"/>
      <c r="H290" s="3143"/>
      <c r="I290" s="3143"/>
      <c r="J290" s="3143"/>
      <c r="K290" s="3098"/>
      <c r="L290" s="3098"/>
      <c r="M290" s="3098"/>
      <c r="N290" s="3098"/>
      <c r="O290" s="3098"/>
      <c r="P290" s="3098"/>
      <c r="Q290" s="3098"/>
      <c r="R290" s="3098"/>
      <c r="S290" s="3098"/>
      <c r="T290" s="3098"/>
      <c r="U290" s="3098"/>
      <c r="V290" s="3098"/>
      <c r="W290" s="3098"/>
      <c r="X290" s="3098"/>
      <c r="Y290" s="3098"/>
      <c r="Z290" s="3098"/>
      <c r="AA290" s="3098"/>
      <c r="AB290" s="3098"/>
      <c r="AC290" s="3098"/>
      <c r="AD290" s="3098"/>
      <c r="AE290" s="3098"/>
      <c r="AF290" s="3098"/>
      <c r="AG290" s="3098"/>
      <c r="AH290" s="3098"/>
      <c r="AI290" s="3098"/>
      <c r="AJ290" s="3098"/>
      <c r="AK290" s="3098"/>
      <c r="AL290" s="3143"/>
      <c r="AM290" s="3143"/>
      <c r="AN290" s="3143"/>
      <c r="AO290" s="3143"/>
      <c r="AP290" s="3143"/>
      <c r="AQ290" s="3143"/>
      <c r="AR290" s="3143"/>
      <c r="AS290" s="3143"/>
      <c r="AT290" s="3143"/>
      <c r="AU290" s="3143"/>
      <c r="AV290" s="3143"/>
      <c r="AW290" s="3143"/>
      <c r="AX290" s="3143"/>
      <c r="AY290" s="3143"/>
      <c r="AZ290" s="3143"/>
      <c r="BA290" s="3143"/>
      <c r="BB290" s="3143"/>
      <c r="BC290" s="3143"/>
      <c r="BD290" s="3143"/>
      <c r="BE290" s="3143"/>
      <c r="BF290" s="3143"/>
      <c r="BG290" s="3143"/>
      <c r="BH290" s="3143"/>
      <c r="BI290" s="3143"/>
      <c r="BJ290" s="3143"/>
      <c r="BK290" s="3143"/>
      <c r="BL290" s="3143"/>
      <c r="BM290" s="3143"/>
      <c r="BN290" s="3189"/>
      <c r="BO290" s="3189"/>
      <c r="BP290" s="3189"/>
      <c r="BQ290" s="3189"/>
      <c r="BR290" s="3189"/>
      <c r="BS290" s="3189"/>
      <c r="BT290" s="3189"/>
      <c r="BU290" s="3189"/>
      <c r="BV290" s="3189"/>
      <c r="BW290" s="3189"/>
      <c r="BX290" s="3189"/>
      <c r="BY290" s="3189"/>
      <c r="BZ290" s="3189"/>
      <c r="CA290" s="3143"/>
    </row>
    <row r="291" spans="1:79" ht="16.5" customHeight="1">
      <c r="A291" s="3143"/>
      <c r="B291" s="3143"/>
      <c r="C291" s="3143"/>
      <c r="D291" s="3143"/>
      <c r="E291" s="3143"/>
      <c r="F291" s="3143"/>
      <c r="G291" s="3143"/>
      <c r="H291" s="3143"/>
      <c r="I291" s="3143"/>
      <c r="J291" s="3143"/>
      <c r="K291" s="3098"/>
      <c r="L291" s="3098"/>
      <c r="M291" s="3098"/>
      <c r="N291" s="3098"/>
      <c r="O291" s="3098"/>
      <c r="P291" s="3098"/>
      <c r="Q291" s="3098"/>
      <c r="R291" s="3098"/>
      <c r="S291" s="3098"/>
      <c r="T291" s="3098"/>
      <c r="U291" s="3098"/>
      <c r="V291" s="3098"/>
      <c r="W291" s="3098"/>
      <c r="X291" s="3098"/>
      <c r="Y291" s="3098"/>
      <c r="Z291" s="3098"/>
      <c r="AA291" s="3098"/>
      <c r="AB291" s="3098"/>
      <c r="AC291" s="3098"/>
      <c r="AD291" s="3098"/>
      <c r="AE291" s="3098"/>
      <c r="AF291" s="3098"/>
      <c r="AG291" s="3098"/>
      <c r="AH291" s="3098"/>
      <c r="AI291" s="3098"/>
      <c r="AJ291" s="3098"/>
      <c r="AK291" s="3098"/>
      <c r="AL291" s="3143"/>
      <c r="AM291" s="3143"/>
      <c r="AN291" s="3143"/>
      <c r="AO291" s="3143"/>
      <c r="AP291" s="3143"/>
      <c r="AQ291" s="3143"/>
      <c r="AR291" s="3143"/>
      <c r="AS291" s="3143"/>
      <c r="AT291" s="3143"/>
      <c r="AU291" s="3143"/>
      <c r="AV291" s="3143"/>
      <c r="AW291" s="3143"/>
      <c r="AX291" s="3143"/>
      <c r="AY291" s="3143"/>
      <c r="AZ291" s="3143"/>
      <c r="BA291" s="3143"/>
      <c r="BB291" s="3143"/>
      <c r="BC291" s="3143"/>
      <c r="BD291" s="3143"/>
      <c r="BE291" s="3143"/>
      <c r="BF291" s="3143"/>
      <c r="BG291" s="3143"/>
      <c r="BH291" s="3143"/>
      <c r="BI291" s="3143"/>
      <c r="BJ291" s="3143"/>
      <c r="BK291" s="3143"/>
      <c r="BL291" s="3143"/>
      <c r="BM291" s="3143"/>
      <c r="BN291" s="3189"/>
      <c r="BO291" s="3189"/>
      <c r="BP291" s="3189"/>
      <c r="BQ291" s="3189"/>
      <c r="BR291" s="3189"/>
      <c r="BS291" s="3189"/>
      <c r="BT291" s="3189"/>
      <c r="BU291" s="3189"/>
      <c r="BV291" s="3189"/>
      <c r="BW291" s="3189"/>
      <c r="BX291" s="3189"/>
      <c r="BY291" s="3189"/>
      <c r="BZ291" s="3189"/>
      <c r="CA291" s="3143"/>
    </row>
    <row r="292" spans="1:79" ht="16.5" customHeight="1">
      <c r="A292" s="3143"/>
      <c r="B292" s="3143"/>
      <c r="C292" s="3143"/>
      <c r="D292" s="3143"/>
      <c r="E292" s="3143"/>
      <c r="F292" s="3143"/>
      <c r="G292" s="3143"/>
      <c r="H292" s="3143"/>
      <c r="I292" s="3143"/>
      <c r="J292" s="3143"/>
      <c r="K292" s="3098"/>
      <c r="L292" s="3098"/>
      <c r="M292" s="3098"/>
      <c r="N292" s="3098"/>
      <c r="O292" s="3098"/>
      <c r="P292" s="3098"/>
      <c r="Q292" s="3098"/>
      <c r="R292" s="3098"/>
      <c r="S292" s="3098"/>
      <c r="T292" s="3098"/>
      <c r="U292" s="3098"/>
      <c r="V292" s="3098"/>
      <c r="W292" s="3098"/>
      <c r="X292" s="3098"/>
      <c r="Y292" s="3098"/>
      <c r="Z292" s="3098"/>
      <c r="AA292" s="3098"/>
      <c r="AB292" s="3098"/>
      <c r="AC292" s="3098"/>
      <c r="AD292" s="3098"/>
      <c r="AE292" s="3098"/>
      <c r="AF292" s="3098"/>
      <c r="AG292" s="3098"/>
      <c r="AH292" s="3098"/>
      <c r="AI292" s="3098"/>
      <c r="AJ292" s="3098"/>
      <c r="AK292" s="3098"/>
      <c r="AL292" s="3143"/>
      <c r="AM292" s="3143"/>
      <c r="AN292" s="3143"/>
      <c r="AO292" s="3143"/>
      <c r="AP292" s="3143"/>
      <c r="AQ292" s="3143"/>
      <c r="AR292" s="3143"/>
      <c r="AS292" s="3143"/>
      <c r="AT292" s="3143"/>
      <c r="AU292" s="3143"/>
      <c r="AV292" s="3143"/>
      <c r="AW292" s="3143"/>
      <c r="AX292" s="3143"/>
      <c r="AY292" s="3143"/>
      <c r="AZ292" s="3143"/>
      <c r="BA292" s="3143"/>
      <c r="BB292" s="3143"/>
      <c r="BC292" s="3143"/>
      <c r="BD292" s="3143"/>
      <c r="BE292" s="3143"/>
      <c r="BF292" s="3143"/>
      <c r="BG292" s="3143"/>
      <c r="BH292" s="3143"/>
      <c r="BI292" s="3143"/>
      <c r="BJ292" s="3143"/>
      <c r="BK292" s="3143"/>
      <c r="BL292" s="3143"/>
      <c r="BM292" s="3143"/>
      <c r="BN292" s="3189"/>
      <c r="BO292" s="3189"/>
      <c r="BP292" s="3189"/>
      <c r="BQ292" s="3189"/>
      <c r="BR292" s="3189"/>
      <c r="BS292" s="3189"/>
      <c r="BT292" s="3189"/>
      <c r="BU292" s="3189"/>
      <c r="BV292" s="3189"/>
      <c r="BW292" s="3189"/>
      <c r="BX292" s="3189"/>
      <c r="BY292" s="3189"/>
      <c r="BZ292" s="3189"/>
      <c r="CA292" s="3143"/>
    </row>
    <row r="293" spans="1:79" ht="16.5" customHeight="1">
      <c r="A293" s="3143"/>
      <c r="B293" s="3143"/>
      <c r="C293" s="3143"/>
      <c r="D293" s="3143"/>
      <c r="E293" s="3143"/>
      <c r="F293" s="3143"/>
      <c r="G293" s="3143"/>
      <c r="H293" s="3143"/>
      <c r="I293" s="3143"/>
      <c r="J293" s="3143"/>
      <c r="K293" s="3098"/>
      <c r="L293" s="3098"/>
      <c r="M293" s="3098"/>
      <c r="N293" s="3098"/>
      <c r="O293" s="3098"/>
      <c r="P293" s="3098"/>
      <c r="Q293" s="3098"/>
      <c r="R293" s="3098"/>
      <c r="S293" s="3098"/>
      <c r="T293" s="3098"/>
      <c r="U293" s="3098"/>
      <c r="V293" s="3098"/>
      <c r="W293" s="3098"/>
      <c r="X293" s="3098"/>
      <c r="Y293" s="3098"/>
      <c r="Z293" s="3098"/>
      <c r="AA293" s="3098"/>
      <c r="AB293" s="3098"/>
      <c r="AC293" s="3098"/>
      <c r="AD293" s="3098"/>
      <c r="AE293" s="3098"/>
      <c r="AF293" s="3098"/>
      <c r="AG293" s="3098"/>
      <c r="AH293" s="3098"/>
      <c r="AI293" s="3098"/>
      <c r="AJ293" s="3098"/>
      <c r="AK293" s="3098"/>
      <c r="AL293" s="3143"/>
      <c r="AM293" s="3143"/>
      <c r="AN293" s="3143"/>
      <c r="AO293" s="3143"/>
      <c r="AP293" s="3143"/>
      <c r="AQ293" s="3143"/>
      <c r="AR293" s="3143"/>
      <c r="AS293" s="3143"/>
      <c r="AT293" s="3143"/>
      <c r="AU293" s="3143"/>
      <c r="AV293" s="3143"/>
      <c r="AW293" s="3143"/>
      <c r="AX293" s="3143"/>
      <c r="AY293" s="3143"/>
      <c r="AZ293" s="3143"/>
      <c r="BA293" s="3143"/>
      <c r="BB293" s="3143"/>
      <c r="BC293" s="3143"/>
      <c r="BD293" s="3143"/>
      <c r="BE293" s="3143"/>
      <c r="BF293" s="3143"/>
      <c r="BG293" s="3143"/>
      <c r="BH293" s="3143"/>
      <c r="BI293" s="3143"/>
      <c r="BJ293" s="3143"/>
      <c r="BK293" s="3143"/>
      <c r="BL293" s="3143"/>
      <c r="BM293" s="3143"/>
      <c r="BN293" s="3189"/>
      <c r="BO293" s="3189"/>
      <c r="BP293" s="3189"/>
      <c r="BQ293" s="3189"/>
      <c r="BR293" s="3189"/>
      <c r="BS293" s="3189"/>
      <c r="BT293" s="3189"/>
      <c r="BU293" s="3189"/>
      <c r="BV293" s="3189"/>
      <c r="BW293" s="3189"/>
      <c r="BX293" s="3189"/>
      <c r="BY293" s="3189"/>
      <c r="BZ293" s="3189"/>
      <c r="CA293" s="3143"/>
    </row>
    <row r="294" spans="1:79" ht="16.5" customHeight="1">
      <c r="A294" s="3143"/>
      <c r="B294" s="3143"/>
      <c r="C294" s="3143"/>
      <c r="D294" s="3143"/>
      <c r="E294" s="3143"/>
      <c r="F294" s="3143"/>
      <c r="G294" s="3143"/>
      <c r="H294" s="3143"/>
      <c r="I294" s="3143"/>
      <c r="J294" s="3143"/>
      <c r="K294" s="3098"/>
      <c r="L294" s="3098"/>
      <c r="M294" s="3098"/>
      <c r="N294" s="3098"/>
      <c r="O294" s="3098"/>
      <c r="P294" s="3098"/>
      <c r="Q294" s="3098"/>
      <c r="R294" s="3098"/>
      <c r="S294" s="3098"/>
      <c r="T294" s="3098"/>
      <c r="U294" s="3098"/>
      <c r="V294" s="3098"/>
      <c r="W294" s="3098"/>
      <c r="X294" s="3098"/>
      <c r="Y294" s="3098"/>
      <c r="Z294" s="3098"/>
      <c r="AA294" s="3098"/>
      <c r="AB294" s="3098"/>
      <c r="AC294" s="3098"/>
      <c r="AD294" s="3098"/>
      <c r="AE294" s="3098"/>
      <c r="AF294" s="3098"/>
      <c r="AG294" s="3098"/>
      <c r="AH294" s="3098"/>
      <c r="AI294" s="3098"/>
      <c r="AJ294" s="3098"/>
      <c r="AK294" s="3098"/>
      <c r="AL294" s="3143"/>
      <c r="AM294" s="3143"/>
      <c r="AN294" s="3143"/>
      <c r="AO294" s="3143"/>
      <c r="AP294" s="3143"/>
      <c r="AQ294" s="3143"/>
      <c r="AR294" s="3143"/>
      <c r="AS294" s="3143"/>
      <c r="AT294" s="3143"/>
      <c r="AU294" s="3143"/>
      <c r="AV294" s="3143"/>
      <c r="AW294" s="3143"/>
      <c r="AX294" s="3143"/>
      <c r="AY294" s="3143"/>
      <c r="AZ294" s="3143"/>
      <c r="BA294" s="3143"/>
      <c r="BB294" s="3143"/>
      <c r="BC294" s="3143"/>
      <c r="BD294" s="3143"/>
      <c r="BE294" s="3143"/>
      <c r="BF294" s="3143"/>
      <c r="BG294" s="3143"/>
      <c r="BH294" s="3143"/>
      <c r="BI294" s="3143"/>
      <c r="BJ294" s="3143"/>
      <c r="BK294" s="3143"/>
      <c r="BL294" s="3143"/>
      <c r="BM294" s="3143"/>
      <c r="BN294" s="3189"/>
      <c r="BO294" s="3189"/>
      <c r="BP294" s="3189"/>
      <c r="BQ294" s="3189"/>
      <c r="BR294" s="3189"/>
      <c r="BS294" s="3189"/>
      <c r="BT294" s="3189"/>
      <c r="BU294" s="3189"/>
      <c r="BV294" s="3189"/>
      <c r="BW294" s="3189"/>
      <c r="BX294" s="3189"/>
      <c r="BY294" s="3189"/>
      <c r="BZ294" s="3189"/>
      <c r="CA294" s="3143"/>
    </row>
    <row r="295" spans="1:79" ht="16.5" customHeight="1">
      <c r="A295" s="3143"/>
      <c r="B295" s="3143"/>
      <c r="C295" s="3143"/>
      <c r="D295" s="3143"/>
      <c r="E295" s="3143"/>
      <c r="F295" s="3143"/>
      <c r="G295" s="3143"/>
      <c r="H295" s="3143"/>
      <c r="I295" s="3143"/>
      <c r="J295" s="3143"/>
      <c r="K295" s="3098"/>
      <c r="L295" s="3098"/>
      <c r="M295" s="3098"/>
      <c r="N295" s="3098"/>
      <c r="O295" s="3098"/>
      <c r="P295" s="3098"/>
      <c r="Q295" s="3098"/>
      <c r="R295" s="3098"/>
      <c r="S295" s="3098"/>
      <c r="T295" s="3098"/>
      <c r="U295" s="3098"/>
      <c r="V295" s="3098"/>
      <c r="W295" s="3098"/>
      <c r="X295" s="3098"/>
      <c r="Y295" s="3098"/>
      <c r="Z295" s="3098"/>
      <c r="AA295" s="3098"/>
      <c r="AB295" s="3098"/>
      <c r="AC295" s="3098"/>
      <c r="AD295" s="3098"/>
      <c r="AE295" s="3098"/>
      <c r="AF295" s="3098"/>
      <c r="AG295" s="3098"/>
      <c r="AH295" s="3098"/>
      <c r="AI295" s="3098"/>
      <c r="AJ295" s="3098"/>
      <c r="AK295" s="3098"/>
      <c r="AL295" s="3143"/>
      <c r="AM295" s="3143"/>
      <c r="AN295" s="3143"/>
      <c r="AO295" s="3143"/>
      <c r="AP295" s="3143"/>
      <c r="AQ295" s="3143"/>
      <c r="AR295" s="3143"/>
      <c r="AS295" s="3143"/>
      <c r="AT295" s="3143"/>
      <c r="AU295" s="3143"/>
      <c r="AV295" s="3143"/>
      <c r="AW295" s="3143"/>
      <c r="AX295" s="3143"/>
      <c r="AY295" s="3143"/>
      <c r="AZ295" s="3143"/>
      <c r="BA295" s="3143"/>
      <c r="BB295" s="3143"/>
      <c r="BC295" s="3143"/>
      <c r="BD295" s="3143"/>
      <c r="BE295" s="3143"/>
      <c r="BF295" s="3143"/>
      <c r="BG295" s="3143"/>
      <c r="BH295" s="3143"/>
      <c r="BI295" s="3143"/>
      <c r="BJ295" s="3143"/>
      <c r="BK295" s="3143"/>
      <c r="BL295" s="3143"/>
      <c r="BM295" s="3143"/>
      <c r="BN295" s="3189"/>
      <c r="BO295" s="3189"/>
      <c r="BP295" s="3189"/>
      <c r="BQ295" s="3189"/>
      <c r="BR295" s="3189"/>
      <c r="BS295" s="3189"/>
      <c r="BT295" s="3189"/>
      <c r="BU295" s="3189"/>
      <c r="BV295" s="3189"/>
      <c r="BW295" s="3189"/>
      <c r="BX295" s="3189"/>
      <c r="BY295" s="3189"/>
      <c r="BZ295" s="3189"/>
      <c r="CA295" s="3143"/>
    </row>
    <row r="296" spans="1:79" ht="16.5" customHeight="1">
      <c r="A296" s="3143"/>
      <c r="B296" s="3143"/>
      <c r="C296" s="3143"/>
      <c r="D296" s="3143"/>
      <c r="E296" s="3143"/>
      <c r="F296" s="3143"/>
      <c r="G296" s="3143"/>
      <c r="H296" s="3143"/>
      <c r="I296" s="3143"/>
      <c r="J296" s="3143"/>
      <c r="K296" s="3098"/>
      <c r="L296" s="3098"/>
      <c r="M296" s="3098"/>
      <c r="N296" s="3098"/>
      <c r="O296" s="3098"/>
      <c r="P296" s="3098"/>
      <c r="Q296" s="3098"/>
      <c r="R296" s="3098"/>
      <c r="S296" s="3098"/>
      <c r="T296" s="3098"/>
      <c r="U296" s="3098"/>
      <c r="V296" s="3098"/>
      <c r="W296" s="3098"/>
      <c r="X296" s="3098"/>
      <c r="Y296" s="3098"/>
      <c r="Z296" s="3098"/>
      <c r="AA296" s="3098"/>
      <c r="AB296" s="3098"/>
      <c r="AC296" s="3098"/>
      <c r="AD296" s="3098"/>
      <c r="AE296" s="3098"/>
      <c r="AF296" s="3098"/>
      <c r="AG296" s="3098"/>
      <c r="AH296" s="3098"/>
      <c r="AI296" s="3098"/>
      <c r="AJ296" s="3098"/>
      <c r="AK296" s="3098"/>
      <c r="AL296" s="3143"/>
      <c r="AM296" s="3143"/>
      <c r="AN296" s="3143"/>
      <c r="AO296" s="3143"/>
      <c r="AP296" s="3143"/>
      <c r="AQ296" s="3143"/>
      <c r="AR296" s="3143"/>
      <c r="AS296" s="3143"/>
      <c r="AT296" s="3143"/>
      <c r="AU296" s="3143"/>
      <c r="AV296" s="3143"/>
      <c r="AW296" s="3143"/>
      <c r="AX296" s="3143"/>
      <c r="AY296" s="3143"/>
      <c r="AZ296" s="3143"/>
      <c r="BA296" s="3143"/>
      <c r="BB296" s="3143"/>
      <c r="BC296" s="3143"/>
      <c r="BD296" s="3143"/>
      <c r="BE296" s="3143"/>
      <c r="BF296" s="3143"/>
      <c r="BG296" s="3143"/>
      <c r="BH296" s="3143"/>
      <c r="BI296" s="3143"/>
      <c r="BJ296" s="3143"/>
      <c r="BK296" s="3143"/>
      <c r="BL296" s="3143"/>
      <c r="BM296" s="3143"/>
      <c r="BN296" s="3189"/>
      <c r="BO296" s="3189"/>
      <c r="BP296" s="3189"/>
      <c r="BQ296" s="3189"/>
      <c r="BR296" s="3189"/>
      <c r="BS296" s="3189"/>
      <c r="BT296" s="3189"/>
      <c r="BU296" s="3189"/>
      <c r="BV296" s="3189"/>
      <c r="BW296" s="3189"/>
      <c r="BX296" s="3189"/>
      <c r="BY296" s="3189"/>
      <c r="BZ296" s="3189"/>
      <c r="CA296" s="3143"/>
    </row>
    <row r="297" spans="1:79" ht="16.5" customHeight="1">
      <c r="A297" s="3143"/>
      <c r="B297" s="3143"/>
      <c r="C297" s="3143"/>
      <c r="D297" s="3143"/>
      <c r="E297" s="3143"/>
      <c r="F297" s="3143"/>
      <c r="G297" s="3143"/>
      <c r="H297" s="3143"/>
      <c r="I297" s="3143"/>
      <c r="J297" s="3143"/>
      <c r="K297" s="3098"/>
      <c r="L297" s="3098"/>
      <c r="M297" s="3098"/>
      <c r="N297" s="3098"/>
      <c r="O297" s="3098"/>
      <c r="P297" s="3098"/>
      <c r="Q297" s="3098"/>
      <c r="R297" s="3098"/>
      <c r="S297" s="3098"/>
      <c r="T297" s="3098"/>
      <c r="U297" s="3098"/>
      <c r="V297" s="3098"/>
      <c r="W297" s="3098"/>
      <c r="X297" s="3098"/>
      <c r="Y297" s="3098"/>
      <c r="Z297" s="3098"/>
      <c r="AA297" s="3098"/>
      <c r="AB297" s="3098"/>
      <c r="AC297" s="3098"/>
      <c r="AD297" s="3098"/>
      <c r="AE297" s="3098"/>
      <c r="AF297" s="3098"/>
      <c r="AG297" s="3098"/>
      <c r="AH297" s="3098"/>
      <c r="AI297" s="3098"/>
      <c r="AJ297" s="3098"/>
      <c r="AK297" s="3098"/>
      <c r="AL297" s="3143"/>
      <c r="AM297" s="3143"/>
      <c r="AN297" s="3143"/>
      <c r="AO297" s="3143"/>
      <c r="AP297" s="3143"/>
      <c r="AQ297" s="3143"/>
      <c r="AR297" s="3143"/>
      <c r="AS297" s="3143"/>
      <c r="AT297" s="3143"/>
      <c r="AU297" s="3143"/>
      <c r="AV297" s="3143"/>
      <c r="AW297" s="3143"/>
      <c r="AX297" s="3143"/>
      <c r="AY297" s="3143"/>
      <c r="AZ297" s="3143"/>
      <c r="BA297" s="3143"/>
      <c r="BB297" s="3143"/>
      <c r="BC297" s="3143"/>
      <c r="BD297" s="3143"/>
      <c r="BE297" s="3143"/>
      <c r="BF297" s="3143"/>
      <c r="BG297" s="3143"/>
      <c r="BH297" s="3143"/>
      <c r="BI297" s="3143"/>
      <c r="BJ297" s="3143"/>
      <c r="BK297" s="3143"/>
      <c r="BL297" s="3143"/>
      <c r="BM297" s="3143"/>
      <c r="BN297" s="3189"/>
      <c r="BO297" s="3189"/>
      <c r="BP297" s="3189"/>
      <c r="BQ297" s="3189"/>
      <c r="BR297" s="3189"/>
      <c r="BS297" s="3189"/>
      <c r="BT297" s="3189"/>
      <c r="BU297" s="3189"/>
      <c r="BV297" s="3189"/>
      <c r="BW297" s="3189"/>
      <c r="BX297" s="3189"/>
      <c r="BY297" s="3189"/>
      <c r="BZ297" s="3189"/>
      <c r="CA297" s="3143"/>
    </row>
    <row r="298" spans="1:79" ht="16.5" customHeight="1">
      <c r="A298" s="3143"/>
      <c r="B298" s="3143"/>
      <c r="C298" s="3143"/>
      <c r="D298" s="3143"/>
      <c r="E298" s="3143"/>
      <c r="F298" s="3143"/>
      <c r="G298" s="3143"/>
      <c r="H298" s="3143"/>
      <c r="I298" s="3143"/>
      <c r="J298" s="3143"/>
      <c r="K298" s="3098"/>
      <c r="L298" s="3098"/>
      <c r="M298" s="3098"/>
      <c r="N298" s="3098"/>
      <c r="O298" s="3098"/>
      <c r="P298" s="3098"/>
      <c r="Q298" s="3098"/>
      <c r="R298" s="3098"/>
      <c r="S298" s="3098"/>
      <c r="T298" s="3098"/>
      <c r="U298" s="3098"/>
      <c r="V298" s="3098"/>
      <c r="W298" s="3098"/>
      <c r="X298" s="3098"/>
      <c r="Y298" s="3098"/>
      <c r="Z298" s="3098"/>
      <c r="AA298" s="3098"/>
      <c r="AB298" s="3098"/>
      <c r="AC298" s="3098"/>
      <c r="AD298" s="3098"/>
      <c r="AE298" s="3098"/>
      <c r="AF298" s="3098"/>
      <c r="AG298" s="3098"/>
      <c r="AH298" s="3098"/>
      <c r="AI298" s="3098"/>
      <c r="AJ298" s="3098"/>
      <c r="AK298" s="3098"/>
      <c r="AL298" s="3143"/>
      <c r="AM298" s="3143"/>
      <c r="AN298" s="3143"/>
      <c r="AO298" s="3143"/>
      <c r="AP298" s="3143"/>
      <c r="AQ298" s="3143"/>
      <c r="AR298" s="3143"/>
      <c r="AS298" s="3143"/>
      <c r="AT298" s="3143"/>
      <c r="AU298" s="3143"/>
      <c r="AV298" s="3143"/>
      <c r="AW298" s="3143"/>
      <c r="AX298" s="3143"/>
      <c r="AY298" s="3143"/>
      <c r="AZ298" s="3143"/>
      <c r="BA298" s="3143"/>
      <c r="BB298" s="3143"/>
      <c r="BC298" s="3143"/>
      <c r="BD298" s="3143"/>
      <c r="BE298" s="3143"/>
      <c r="BF298" s="3143"/>
      <c r="BG298" s="3143"/>
      <c r="BH298" s="3143"/>
      <c r="BI298" s="3143"/>
      <c r="BJ298" s="3143"/>
      <c r="BK298" s="3143"/>
      <c r="BL298" s="3143"/>
      <c r="BM298" s="3143"/>
      <c r="BN298" s="3189"/>
      <c r="BO298" s="3189"/>
      <c r="BP298" s="3189"/>
      <c r="BQ298" s="3189"/>
      <c r="BR298" s="3189"/>
      <c r="BS298" s="3189"/>
      <c r="BT298" s="3189"/>
      <c r="BU298" s="3189"/>
      <c r="BV298" s="3189"/>
      <c r="BW298" s="3189"/>
      <c r="BX298" s="3189"/>
      <c r="BY298" s="3189"/>
      <c r="BZ298" s="3189"/>
      <c r="CA298" s="3143"/>
    </row>
    <row r="299" spans="1:79" ht="16.5" customHeight="1">
      <c r="A299" s="3143"/>
      <c r="B299" s="3143"/>
      <c r="C299" s="3143"/>
      <c r="D299" s="3143"/>
      <c r="E299" s="3143"/>
      <c r="F299" s="3143"/>
      <c r="G299" s="3143"/>
      <c r="H299" s="3143"/>
      <c r="I299" s="3143"/>
      <c r="J299" s="3143"/>
      <c r="K299" s="3098"/>
      <c r="L299" s="3098"/>
      <c r="M299" s="3098"/>
      <c r="N299" s="3098"/>
      <c r="O299" s="3098"/>
      <c r="P299" s="3098"/>
      <c r="Q299" s="3098"/>
      <c r="R299" s="3098"/>
      <c r="S299" s="3098"/>
      <c r="T299" s="3098"/>
      <c r="U299" s="3098"/>
      <c r="V299" s="3098"/>
      <c r="W299" s="3098"/>
      <c r="X299" s="3098"/>
      <c r="Y299" s="3098"/>
      <c r="Z299" s="3098"/>
      <c r="AA299" s="3098"/>
      <c r="AB299" s="3098"/>
      <c r="AC299" s="3098"/>
      <c r="AD299" s="3098"/>
      <c r="AE299" s="3098"/>
      <c r="AF299" s="3098"/>
      <c r="AG299" s="3098"/>
      <c r="AH299" s="3098"/>
      <c r="AI299" s="3098"/>
      <c r="AJ299" s="3098"/>
      <c r="AK299" s="3098"/>
      <c r="AL299" s="3143"/>
      <c r="AM299" s="3143"/>
      <c r="AN299" s="3143"/>
      <c r="AO299" s="3143"/>
      <c r="AP299" s="3143"/>
      <c r="AQ299" s="3143"/>
      <c r="AR299" s="3143"/>
      <c r="AS299" s="3143"/>
      <c r="AT299" s="3143"/>
      <c r="AU299" s="3143"/>
      <c r="AV299" s="3143"/>
      <c r="AW299" s="3143"/>
      <c r="AX299" s="3143"/>
      <c r="AY299" s="3143"/>
      <c r="AZ299" s="3143"/>
      <c r="BA299" s="3143"/>
      <c r="BB299" s="3143"/>
      <c r="BC299" s="3143"/>
      <c r="BD299" s="3143"/>
      <c r="BE299" s="3143"/>
      <c r="BF299" s="3143"/>
      <c r="BG299" s="3143"/>
      <c r="BH299" s="3143"/>
      <c r="BI299" s="3143"/>
      <c r="BJ299" s="3143"/>
      <c r="BK299" s="3143"/>
      <c r="BL299" s="3143"/>
      <c r="BM299" s="3143"/>
      <c r="BN299" s="3189"/>
      <c r="BO299" s="3189"/>
      <c r="BP299" s="3189"/>
      <c r="BQ299" s="3189"/>
      <c r="BR299" s="3189"/>
      <c r="BS299" s="3189"/>
      <c r="BT299" s="3189"/>
      <c r="BU299" s="3189"/>
      <c r="BV299" s="3189"/>
      <c r="BW299" s="3189"/>
      <c r="BX299" s="3189"/>
      <c r="BY299" s="3189"/>
      <c r="BZ299" s="3313"/>
      <c r="CA299" s="3143"/>
    </row>
    <row r="300" spans="1:79" ht="16.5" customHeight="1">
      <c r="A300" s="3143"/>
      <c r="B300" s="3143"/>
      <c r="C300" s="3143"/>
      <c r="D300" s="3143"/>
      <c r="E300" s="3143"/>
      <c r="F300" s="3143"/>
      <c r="G300" s="3143"/>
      <c r="H300" s="3143"/>
      <c r="I300" s="3143"/>
      <c r="J300" s="3143"/>
      <c r="K300" s="3098"/>
      <c r="L300" s="3098"/>
      <c r="M300" s="3098"/>
      <c r="N300" s="3098"/>
      <c r="O300" s="3098"/>
      <c r="P300" s="3098"/>
      <c r="Q300" s="3098"/>
      <c r="R300" s="3098"/>
      <c r="S300" s="3098"/>
      <c r="T300" s="3098"/>
      <c r="U300" s="3098"/>
      <c r="V300" s="3098"/>
      <c r="W300" s="3098"/>
      <c r="X300" s="3098"/>
      <c r="Y300" s="3098"/>
      <c r="Z300" s="3098"/>
      <c r="AA300" s="3098"/>
      <c r="AB300" s="3098"/>
      <c r="AC300" s="3098"/>
      <c r="AD300" s="3098"/>
      <c r="AE300" s="3098"/>
      <c r="AF300" s="3098"/>
      <c r="AG300" s="3098"/>
      <c r="AH300" s="3098"/>
      <c r="AI300" s="3098"/>
      <c r="AJ300" s="3098"/>
      <c r="AK300" s="3098"/>
      <c r="AL300" s="3143"/>
      <c r="AM300" s="3143"/>
      <c r="AN300" s="3143"/>
      <c r="AO300" s="3143"/>
      <c r="AP300" s="3143"/>
      <c r="AQ300" s="3143"/>
      <c r="AR300" s="3143"/>
      <c r="AS300" s="3143"/>
      <c r="AT300" s="3143"/>
      <c r="AU300" s="3143"/>
      <c r="AV300" s="3143"/>
      <c r="AW300" s="3143"/>
      <c r="AX300" s="3143"/>
      <c r="AY300" s="3143"/>
      <c r="AZ300" s="3143"/>
      <c r="BA300" s="3143"/>
      <c r="BB300" s="3143"/>
      <c r="BC300" s="3143"/>
      <c r="BD300" s="3143"/>
      <c r="BE300" s="3143"/>
      <c r="BF300" s="3143"/>
      <c r="BG300" s="3143"/>
      <c r="BH300" s="3143"/>
      <c r="BI300" s="3143"/>
      <c r="BJ300" s="3143"/>
      <c r="BK300" s="3143"/>
      <c r="BL300" s="3143"/>
      <c r="BM300" s="3143"/>
      <c r="BN300" s="3189"/>
      <c r="BO300" s="3189"/>
      <c r="BP300" s="3189"/>
      <c r="BQ300" s="3189"/>
      <c r="BR300" s="3189"/>
      <c r="BS300" s="3189"/>
      <c r="BT300" s="3189"/>
      <c r="BU300" s="3189"/>
      <c r="BV300" s="3189"/>
      <c r="BW300" s="3189"/>
      <c r="BX300" s="3189"/>
      <c r="BY300" s="3189"/>
      <c r="BZ300" s="3313"/>
      <c r="CA300" s="3143"/>
    </row>
    <row r="301" spans="1:79" ht="16.5" customHeight="1">
      <c r="A301" s="3143"/>
      <c r="B301" s="3143"/>
      <c r="C301" s="3143"/>
      <c r="D301" s="3143"/>
      <c r="E301" s="3143"/>
      <c r="F301" s="3143"/>
      <c r="G301" s="3143"/>
      <c r="H301" s="3143"/>
      <c r="I301" s="3143"/>
      <c r="J301" s="3143"/>
      <c r="K301" s="3098"/>
      <c r="L301" s="3098"/>
      <c r="M301" s="3098"/>
      <c r="N301" s="3098"/>
      <c r="O301" s="3098"/>
      <c r="P301" s="3098"/>
      <c r="Q301" s="3098"/>
      <c r="R301" s="3098"/>
      <c r="S301" s="3098"/>
      <c r="T301" s="3098"/>
      <c r="U301" s="3098"/>
      <c r="V301" s="3098"/>
      <c r="W301" s="3098"/>
      <c r="X301" s="3098"/>
      <c r="Y301" s="3098"/>
      <c r="Z301" s="3098"/>
      <c r="AA301" s="3098"/>
      <c r="AB301" s="3098"/>
      <c r="AC301" s="3098"/>
      <c r="AD301" s="3098"/>
      <c r="AE301" s="3098"/>
      <c r="AF301" s="3098"/>
      <c r="AG301" s="3098"/>
      <c r="AH301" s="3098"/>
      <c r="AI301" s="3098"/>
      <c r="AJ301" s="3098"/>
      <c r="AK301" s="3098"/>
      <c r="AL301" s="3143"/>
      <c r="AM301" s="3143"/>
      <c r="AN301" s="3143"/>
      <c r="AO301" s="3143"/>
      <c r="AP301" s="3143"/>
      <c r="AQ301" s="3143"/>
      <c r="AR301" s="3143"/>
      <c r="AS301" s="3143"/>
      <c r="AT301" s="3143"/>
      <c r="AU301" s="3143"/>
      <c r="AV301" s="3143"/>
      <c r="AW301" s="3143"/>
      <c r="AX301" s="3143"/>
      <c r="AY301" s="3143"/>
      <c r="AZ301" s="3143"/>
      <c r="BA301" s="3143"/>
      <c r="BB301" s="3143"/>
      <c r="BC301" s="3143"/>
      <c r="BD301" s="3143"/>
      <c r="BE301" s="3143"/>
      <c r="BF301" s="3143"/>
      <c r="BG301" s="3143"/>
      <c r="BH301" s="3143"/>
      <c r="BI301" s="3143"/>
      <c r="BJ301" s="3143"/>
      <c r="BK301" s="3143"/>
      <c r="BL301" s="3143"/>
      <c r="BM301" s="3143"/>
      <c r="BN301" s="3189"/>
      <c r="BO301" s="3189"/>
      <c r="BP301" s="3189"/>
      <c r="BQ301" s="3189"/>
      <c r="BR301" s="3189"/>
      <c r="BS301" s="3189"/>
      <c r="BT301" s="3189"/>
      <c r="BU301" s="3189"/>
      <c r="BV301" s="3189"/>
      <c r="BW301" s="3189"/>
      <c r="BX301" s="3189"/>
      <c r="BY301" s="3189"/>
      <c r="BZ301" s="3313"/>
      <c r="CA301" s="3143"/>
    </row>
    <row r="302" spans="1:79" ht="16.5" customHeight="1">
      <c r="A302" s="3143"/>
      <c r="B302" s="3143"/>
      <c r="C302" s="3143"/>
      <c r="D302" s="3143"/>
      <c r="E302" s="3143"/>
      <c r="F302" s="3143"/>
      <c r="G302" s="3143"/>
      <c r="H302" s="3143"/>
      <c r="I302" s="3143"/>
      <c r="J302" s="3143"/>
      <c r="K302" s="3098"/>
      <c r="L302" s="3098"/>
      <c r="M302" s="3098"/>
      <c r="N302" s="3098"/>
      <c r="O302" s="3098"/>
      <c r="P302" s="3098"/>
      <c r="Q302" s="3098"/>
      <c r="R302" s="3098"/>
      <c r="S302" s="3098"/>
      <c r="T302" s="3098"/>
      <c r="U302" s="3098"/>
      <c r="V302" s="3098"/>
      <c r="W302" s="3098"/>
      <c r="X302" s="3098"/>
      <c r="Y302" s="3098"/>
      <c r="Z302" s="3098"/>
      <c r="AA302" s="3098"/>
      <c r="AB302" s="3098"/>
      <c r="AC302" s="3098"/>
      <c r="AD302" s="3098"/>
      <c r="AE302" s="3098"/>
      <c r="AF302" s="3098"/>
      <c r="AG302" s="3098"/>
      <c r="AH302" s="3098"/>
      <c r="AI302" s="3098"/>
      <c r="AJ302" s="3098"/>
      <c r="AK302" s="3098"/>
      <c r="AL302" s="3143"/>
      <c r="AM302" s="3143"/>
      <c r="AN302" s="3143"/>
      <c r="AO302" s="3143"/>
      <c r="AP302" s="3143"/>
      <c r="AQ302" s="3143"/>
      <c r="AR302" s="3143"/>
      <c r="AS302" s="3143"/>
      <c r="AT302" s="3143"/>
      <c r="AU302" s="3143"/>
      <c r="AV302" s="3143"/>
      <c r="AW302" s="3143"/>
      <c r="AX302" s="3143"/>
      <c r="AY302" s="3143"/>
      <c r="AZ302" s="3143"/>
      <c r="BA302" s="3143"/>
      <c r="BB302" s="3143"/>
      <c r="BC302" s="3143"/>
      <c r="BD302" s="3143"/>
      <c r="BE302" s="3143"/>
      <c r="BF302" s="3143"/>
      <c r="BG302" s="3143"/>
      <c r="BH302" s="3143"/>
      <c r="BI302" s="3143"/>
      <c r="BJ302" s="3143"/>
      <c r="BK302" s="3143"/>
      <c r="BL302" s="3143"/>
      <c r="BM302" s="3143"/>
      <c r="BN302" s="3189"/>
      <c r="BO302" s="3189"/>
      <c r="BP302" s="3189"/>
      <c r="BQ302" s="3189"/>
      <c r="BR302" s="3189"/>
      <c r="BS302" s="3189"/>
      <c r="BT302" s="3189"/>
      <c r="BU302" s="3189"/>
      <c r="BV302" s="3189"/>
      <c r="BW302" s="3189"/>
      <c r="BX302" s="3189"/>
      <c r="BY302" s="3189"/>
      <c r="BZ302" s="3313"/>
      <c r="CA302" s="3143"/>
    </row>
    <row r="303" spans="1:79" ht="16.5" customHeight="1">
      <c r="A303" s="3143"/>
      <c r="B303" s="3143"/>
      <c r="C303" s="3143"/>
      <c r="D303" s="3143"/>
      <c r="E303" s="3143"/>
      <c r="F303" s="3143"/>
      <c r="G303" s="3143"/>
      <c r="H303" s="3143"/>
      <c r="I303" s="3143"/>
      <c r="J303" s="3143"/>
      <c r="K303" s="3098"/>
      <c r="L303" s="3098"/>
      <c r="M303" s="3098"/>
      <c r="N303" s="3098"/>
      <c r="O303" s="3098"/>
      <c r="P303" s="3098"/>
      <c r="Q303" s="3098"/>
      <c r="R303" s="3098"/>
      <c r="S303" s="3098"/>
      <c r="T303" s="3098"/>
      <c r="U303" s="3098"/>
      <c r="V303" s="3098"/>
      <c r="W303" s="3098"/>
      <c r="X303" s="3098"/>
      <c r="Y303" s="3098"/>
      <c r="Z303" s="3098"/>
      <c r="AA303" s="3098"/>
      <c r="AB303" s="3098"/>
      <c r="AC303" s="3098"/>
      <c r="AD303" s="3098"/>
      <c r="AE303" s="3098"/>
      <c r="AF303" s="3098"/>
      <c r="AG303" s="3098"/>
      <c r="AH303" s="3098"/>
      <c r="AI303" s="3098"/>
      <c r="AJ303" s="3098"/>
      <c r="AK303" s="3098"/>
      <c r="AL303" s="3143"/>
      <c r="AM303" s="3143"/>
      <c r="AN303" s="3143"/>
      <c r="AO303" s="3143"/>
      <c r="AP303" s="3143"/>
      <c r="AQ303" s="3143"/>
      <c r="AR303" s="3143"/>
      <c r="AS303" s="3143"/>
      <c r="AT303" s="3143"/>
      <c r="AU303" s="3143"/>
      <c r="AV303" s="3143"/>
      <c r="AW303" s="3143"/>
      <c r="AX303" s="3143"/>
      <c r="AY303" s="3143"/>
      <c r="AZ303" s="3143"/>
      <c r="BA303" s="3143"/>
      <c r="BB303" s="3143"/>
      <c r="BC303" s="3143"/>
      <c r="BD303" s="3143"/>
      <c r="BE303" s="3143"/>
      <c r="BF303" s="3143"/>
      <c r="BG303" s="3143"/>
      <c r="BH303" s="3143"/>
      <c r="BI303" s="3143"/>
      <c r="BJ303" s="3143"/>
      <c r="BK303" s="3143"/>
      <c r="BL303" s="3143"/>
      <c r="BM303" s="3143"/>
      <c r="BN303" s="3189"/>
      <c r="BO303" s="3189"/>
      <c r="BP303" s="3189"/>
      <c r="BQ303" s="3189"/>
      <c r="BR303" s="3189"/>
      <c r="BS303" s="3189"/>
      <c r="BT303" s="3189"/>
      <c r="BU303" s="3189"/>
      <c r="BV303" s="3189"/>
      <c r="BW303" s="3189"/>
      <c r="BX303" s="3189"/>
      <c r="BY303" s="3189"/>
      <c r="BZ303" s="3313"/>
      <c r="CA303" s="3143"/>
    </row>
    <row r="304" spans="1:79" ht="16.5" customHeight="1">
      <c r="A304" s="3143"/>
      <c r="B304" s="3143"/>
      <c r="C304" s="3143"/>
      <c r="D304" s="3143"/>
      <c r="E304" s="3143"/>
      <c r="F304" s="3143"/>
      <c r="G304" s="3143"/>
      <c r="H304" s="3143"/>
      <c r="I304" s="3143"/>
      <c r="J304" s="3143"/>
      <c r="K304" s="3098"/>
      <c r="L304" s="3098"/>
      <c r="M304" s="3098"/>
      <c r="N304" s="3098"/>
      <c r="O304" s="3098"/>
      <c r="P304" s="3098"/>
      <c r="Q304" s="3098"/>
      <c r="R304" s="3098"/>
      <c r="S304" s="3098"/>
      <c r="T304" s="3098"/>
      <c r="U304" s="3098"/>
      <c r="V304" s="3098"/>
      <c r="W304" s="3098"/>
      <c r="X304" s="3098"/>
      <c r="Y304" s="3098"/>
      <c r="Z304" s="3098"/>
      <c r="AA304" s="3098"/>
      <c r="AB304" s="3098"/>
      <c r="AC304" s="3098"/>
      <c r="AD304" s="3098"/>
      <c r="AE304" s="3098"/>
      <c r="AF304" s="3098"/>
      <c r="AG304" s="3098"/>
      <c r="AH304" s="3098"/>
      <c r="AI304" s="3098"/>
      <c r="AJ304" s="3098"/>
      <c r="AK304" s="3098"/>
      <c r="AL304" s="3143"/>
      <c r="AM304" s="3143"/>
      <c r="AN304" s="3143"/>
      <c r="AO304" s="3143"/>
      <c r="AP304" s="3143"/>
      <c r="AQ304" s="3143"/>
      <c r="AR304" s="3143"/>
      <c r="AS304" s="3143"/>
      <c r="AT304" s="3143"/>
      <c r="AU304" s="3143"/>
      <c r="AV304" s="3143"/>
      <c r="AW304" s="3143"/>
      <c r="AX304" s="3143"/>
      <c r="AY304" s="3143"/>
      <c r="AZ304" s="3143"/>
      <c r="BA304" s="3143"/>
      <c r="BB304" s="3143"/>
      <c r="BC304" s="3143"/>
      <c r="BD304" s="3143"/>
      <c r="BE304" s="3143"/>
      <c r="BF304" s="3143"/>
      <c r="BG304" s="3143"/>
      <c r="BH304" s="3143"/>
      <c r="BI304" s="3143"/>
      <c r="BJ304" s="3143"/>
      <c r="BK304" s="3143"/>
      <c r="BL304" s="3143"/>
      <c r="BM304" s="3143"/>
      <c r="BN304" s="3189"/>
      <c r="BO304" s="3189"/>
      <c r="BP304" s="3189"/>
      <c r="BQ304" s="3189"/>
      <c r="BR304" s="3189"/>
      <c r="BS304" s="3189"/>
      <c r="BT304" s="3189"/>
      <c r="BU304" s="3189"/>
      <c r="BV304" s="3189"/>
      <c r="BW304" s="3189"/>
      <c r="BX304" s="3189"/>
      <c r="BY304" s="3189"/>
      <c r="BZ304" s="3313"/>
      <c r="CA304" s="3143"/>
    </row>
    <row r="305" spans="1:79" ht="16.5" customHeight="1">
      <c r="A305" s="3143"/>
      <c r="B305" s="3143"/>
      <c r="C305" s="3143"/>
      <c r="D305" s="3143"/>
      <c r="E305" s="3143"/>
      <c r="F305" s="3143"/>
      <c r="G305" s="3143"/>
      <c r="H305" s="3143"/>
      <c r="I305" s="3143"/>
      <c r="J305" s="3143"/>
      <c r="K305" s="3098"/>
      <c r="L305" s="3098"/>
      <c r="M305" s="3098"/>
      <c r="N305" s="3098"/>
      <c r="O305" s="3098"/>
      <c r="P305" s="3098"/>
      <c r="Q305" s="3098"/>
      <c r="R305" s="3098"/>
      <c r="S305" s="3098"/>
      <c r="T305" s="3098"/>
      <c r="U305" s="3098"/>
      <c r="V305" s="3098"/>
      <c r="W305" s="3098"/>
      <c r="X305" s="3098"/>
      <c r="Y305" s="3098"/>
      <c r="Z305" s="3098"/>
      <c r="AA305" s="3098"/>
      <c r="AB305" s="3098"/>
      <c r="AC305" s="3098"/>
      <c r="AD305" s="3098"/>
      <c r="AE305" s="3098"/>
      <c r="AF305" s="3098"/>
      <c r="AG305" s="3098"/>
      <c r="AH305" s="3098"/>
      <c r="AI305" s="3098"/>
      <c r="AJ305" s="3098"/>
      <c r="AK305" s="3098"/>
      <c r="AL305" s="3143"/>
      <c r="AM305" s="3143"/>
      <c r="AN305" s="3143"/>
      <c r="AO305" s="3143"/>
      <c r="AP305" s="3143"/>
      <c r="AQ305" s="3143"/>
      <c r="AR305" s="3143"/>
      <c r="AS305" s="3143"/>
      <c r="AT305" s="3143"/>
      <c r="AU305" s="3143"/>
      <c r="AV305" s="3143"/>
      <c r="AW305" s="3143"/>
      <c r="AX305" s="3143"/>
      <c r="AY305" s="3143"/>
      <c r="AZ305" s="3143"/>
      <c r="BA305" s="3143"/>
      <c r="BB305" s="3143"/>
      <c r="BC305" s="3143"/>
      <c r="BD305" s="3143"/>
      <c r="BE305" s="3143"/>
      <c r="BF305" s="3143"/>
      <c r="BG305" s="3143"/>
      <c r="BH305" s="3143"/>
      <c r="BI305" s="3143"/>
      <c r="BJ305" s="3143"/>
      <c r="BK305" s="3143"/>
      <c r="BL305" s="3143"/>
      <c r="BM305" s="3143"/>
      <c r="BN305" s="3189"/>
      <c r="BO305" s="3189"/>
      <c r="BP305" s="3189"/>
      <c r="BQ305" s="3189"/>
      <c r="BR305" s="3189"/>
      <c r="BS305" s="3189"/>
      <c r="BT305" s="3189"/>
      <c r="BU305" s="3189"/>
      <c r="BV305" s="3189"/>
      <c r="BW305" s="3189"/>
      <c r="BX305" s="3189"/>
      <c r="BY305" s="3189"/>
      <c r="BZ305" s="3313"/>
      <c r="CA305" s="3143"/>
    </row>
    <row r="306" spans="1:79" ht="16.5" customHeight="1">
      <c r="A306" s="3143"/>
      <c r="B306" s="3143"/>
      <c r="C306" s="3143"/>
      <c r="D306" s="3143"/>
      <c r="E306" s="3143"/>
      <c r="F306" s="3143"/>
      <c r="G306" s="3143"/>
      <c r="H306" s="3143"/>
      <c r="I306" s="3143"/>
      <c r="J306" s="3143"/>
      <c r="K306" s="3098"/>
      <c r="L306" s="3098"/>
      <c r="M306" s="3098"/>
      <c r="N306" s="3098"/>
      <c r="O306" s="3098"/>
      <c r="P306" s="3098"/>
      <c r="Q306" s="3098"/>
      <c r="R306" s="3098"/>
      <c r="S306" s="3098"/>
      <c r="T306" s="3098"/>
      <c r="U306" s="3098"/>
      <c r="V306" s="3098"/>
      <c r="W306" s="3098"/>
      <c r="X306" s="3098"/>
      <c r="Y306" s="3098"/>
      <c r="Z306" s="3098"/>
      <c r="AA306" s="3098"/>
      <c r="AB306" s="3098"/>
      <c r="AC306" s="3098"/>
      <c r="AD306" s="3098"/>
      <c r="AE306" s="3098"/>
      <c r="AF306" s="3098"/>
      <c r="AG306" s="3098"/>
      <c r="AH306" s="3098"/>
      <c r="AI306" s="3098"/>
      <c r="AJ306" s="3098"/>
      <c r="AK306" s="3098"/>
      <c r="AL306" s="3143"/>
      <c r="AM306" s="3143"/>
      <c r="AN306" s="3143"/>
      <c r="AO306" s="3143"/>
      <c r="AP306" s="3143"/>
      <c r="AQ306" s="3143"/>
      <c r="AR306" s="3143"/>
      <c r="AS306" s="3143"/>
      <c r="AT306" s="3143"/>
      <c r="AU306" s="3143"/>
      <c r="AV306" s="3143"/>
      <c r="AW306" s="3143"/>
      <c r="AX306" s="3143"/>
      <c r="AY306" s="3143"/>
      <c r="AZ306" s="3143"/>
      <c r="BA306" s="3143"/>
      <c r="BB306" s="3143"/>
      <c r="BC306" s="3143"/>
      <c r="BD306" s="3143"/>
      <c r="BE306" s="3143"/>
      <c r="BF306" s="3143"/>
      <c r="BG306" s="3143"/>
      <c r="BH306" s="3143"/>
      <c r="BI306" s="3143"/>
      <c r="BJ306" s="3143"/>
      <c r="BK306" s="3143"/>
      <c r="BL306" s="3143"/>
      <c r="BM306" s="3143"/>
      <c r="BN306" s="3189"/>
      <c r="BO306" s="3189"/>
      <c r="BP306" s="3189"/>
      <c r="BQ306" s="3189"/>
      <c r="BR306" s="3189"/>
      <c r="BS306" s="3189"/>
      <c r="BT306" s="3189"/>
      <c r="BU306" s="3189"/>
      <c r="BV306" s="3189"/>
      <c r="BW306" s="3189"/>
      <c r="BX306" s="3189"/>
      <c r="BY306" s="3189"/>
      <c r="BZ306" s="3313"/>
      <c r="CA306" s="3143"/>
    </row>
    <row r="307" spans="1:79" ht="16.5" customHeight="1">
      <c r="A307" s="3143"/>
      <c r="B307" s="3143"/>
      <c r="C307" s="3143"/>
      <c r="D307" s="3143"/>
      <c r="E307" s="3143"/>
      <c r="F307" s="3143"/>
      <c r="G307" s="3143"/>
      <c r="H307" s="3143"/>
      <c r="I307" s="3143"/>
      <c r="J307" s="3143"/>
      <c r="K307" s="3098"/>
      <c r="L307" s="3098"/>
      <c r="M307" s="3098"/>
      <c r="N307" s="3098"/>
      <c r="O307" s="3098"/>
      <c r="P307" s="3098"/>
      <c r="Q307" s="3098"/>
      <c r="R307" s="3098"/>
      <c r="S307" s="3098"/>
      <c r="T307" s="3098"/>
      <c r="U307" s="3098"/>
      <c r="V307" s="3098"/>
      <c r="W307" s="3098"/>
      <c r="X307" s="3098"/>
      <c r="Y307" s="3098"/>
      <c r="Z307" s="3098"/>
      <c r="AA307" s="3098"/>
      <c r="AB307" s="3098"/>
      <c r="AC307" s="3098"/>
      <c r="AD307" s="3098"/>
      <c r="AE307" s="3098"/>
      <c r="AF307" s="3098"/>
      <c r="AG307" s="3098"/>
      <c r="AH307" s="3098"/>
      <c r="AI307" s="3098"/>
      <c r="AJ307" s="3098"/>
      <c r="AK307" s="3098"/>
      <c r="AL307" s="3143"/>
      <c r="AM307" s="3143"/>
      <c r="AN307" s="3143"/>
      <c r="AO307" s="3143"/>
      <c r="AP307" s="3143"/>
      <c r="AQ307" s="3143"/>
      <c r="AR307" s="3143"/>
      <c r="AS307" s="3143"/>
      <c r="AT307" s="3143"/>
      <c r="AU307" s="3143"/>
      <c r="AV307" s="3143"/>
      <c r="AW307" s="3143"/>
      <c r="AX307" s="3143"/>
      <c r="AY307" s="3143"/>
      <c r="AZ307" s="3143"/>
      <c r="BA307" s="3143"/>
      <c r="BB307" s="3143"/>
      <c r="BC307" s="3143"/>
      <c r="BD307" s="3143"/>
      <c r="BE307" s="3143"/>
      <c r="BF307" s="3143"/>
      <c r="BG307" s="3143"/>
      <c r="BH307" s="3143"/>
      <c r="BI307" s="3143"/>
      <c r="BJ307" s="3143"/>
      <c r="BK307" s="3143"/>
      <c r="BL307" s="3143"/>
      <c r="BM307" s="3143"/>
      <c r="BN307" s="3189"/>
      <c r="BO307" s="3189"/>
      <c r="BP307" s="3189"/>
      <c r="BQ307" s="3189"/>
      <c r="BR307" s="3189"/>
      <c r="BS307" s="3189"/>
      <c r="BT307" s="3189"/>
      <c r="BU307" s="3189"/>
      <c r="BV307" s="3189"/>
      <c r="BW307" s="3189"/>
      <c r="BX307" s="3189"/>
      <c r="BY307" s="3189"/>
      <c r="BZ307" s="3313"/>
      <c r="CA307" s="3143"/>
    </row>
    <row r="308" spans="1:79" ht="16.5" customHeight="1">
      <c r="A308" s="3143"/>
      <c r="B308" s="3143"/>
      <c r="C308" s="3143"/>
      <c r="D308" s="3143"/>
      <c r="E308" s="3143"/>
      <c r="F308" s="3143"/>
      <c r="G308" s="3143"/>
      <c r="H308" s="3143"/>
      <c r="I308" s="3143"/>
      <c r="J308" s="3143"/>
      <c r="K308" s="3098"/>
      <c r="L308" s="3098"/>
      <c r="M308" s="3098"/>
      <c r="N308" s="3098"/>
      <c r="O308" s="3098"/>
      <c r="P308" s="3098"/>
      <c r="Q308" s="3098"/>
      <c r="R308" s="3098"/>
      <c r="S308" s="3098"/>
      <c r="T308" s="3098"/>
      <c r="U308" s="3098"/>
      <c r="V308" s="3098"/>
      <c r="W308" s="3098"/>
      <c r="X308" s="3098"/>
      <c r="Y308" s="3098"/>
      <c r="Z308" s="3098"/>
      <c r="AA308" s="3098"/>
      <c r="AB308" s="3098"/>
      <c r="AC308" s="3098"/>
      <c r="AD308" s="3098"/>
      <c r="AE308" s="3098"/>
      <c r="AF308" s="3098"/>
      <c r="AG308" s="3098"/>
      <c r="AH308" s="3098"/>
      <c r="AI308" s="3098"/>
      <c r="AJ308" s="3098"/>
      <c r="AK308" s="3098"/>
      <c r="AL308" s="3143"/>
      <c r="AM308" s="3143"/>
      <c r="AN308" s="3143"/>
      <c r="AO308" s="3143"/>
      <c r="AP308" s="3143"/>
      <c r="AQ308" s="3143"/>
      <c r="AR308" s="3143"/>
      <c r="AS308" s="3143"/>
      <c r="AT308" s="3143"/>
      <c r="AU308" s="3143"/>
      <c r="AV308" s="3143"/>
      <c r="AW308" s="3143"/>
      <c r="AX308" s="3143"/>
      <c r="AY308" s="3143"/>
      <c r="AZ308" s="3143"/>
      <c r="BA308" s="3143"/>
      <c r="BB308" s="3143"/>
      <c r="BC308" s="3143"/>
      <c r="BD308" s="3143"/>
      <c r="BE308" s="3143"/>
      <c r="BF308" s="3143"/>
      <c r="BG308" s="3143"/>
      <c r="BH308" s="3143"/>
      <c r="BI308" s="3143"/>
      <c r="BJ308" s="3143"/>
      <c r="BK308" s="3143"/>
      <c r="BL308" s="3143"/>
      <c r="BM308" s="3143"/>
      <c r="BN308" s="3189"/>
      <c r="BO308" s="3189"/>
      <c r="BP308" s="3189"/>
      <c r="BQ308" s="3189"/>
      <c r="BR308" s="3189"/>
      <c r="BS308" s="3189"/>
      <c r="BT308" s="3189"/>
      <c r="BU308" s="3189"/>
      <c r="BV308" s="3189"/>
      <c r="BW308" s="3189"/>
      <c r="BX308" s="3189"/>
      <c r="BY308" s="3189"/>
      <c r="BZ308" s="3313"/>
      <c r="CA308" s="3143"/>
    </row>
    <row r="309" spans="1:79" ht="16.5" customHeight="1">
      <c r="A309" s="3143"/>
      <c r="B309" s="3143"/>
      <c r="C309" s="3143"/>
      <c r="D309" s="3143"/>
      <c r="E309" s="3143"/>
      <c r="F309" s="3143"/>
      <c r="G309" s="3143"/>
      <c r="H309" s="3143"/>
      <c r="I309" s="3143"/>
      <c r="J309" s="3143"/>
      <c r="K309" s="3098"/>
      <c r="L309" s="3098"/>
      <c r="M309" s="3098"/>
      <c r="N309" s="3098"/>
      <c r="O309" s="3098"/>
      <c r="P309" s="3098"/>
      <c r="Q309" s="3098"/>
      <c r="R309" s="3098"/>
      <c r="S309" s="3098"/>
      <c r="T309" s="3098"/>
      <c r="U309" s="3098"/>
      <c r="V309" s="3098"/>
      <c r="W309" s="3098"/>
      <c r="X309" s="3098"/>
      <c r="Y309" s="3098"/>
      <c r="Z309" s="3098"/>
      <c r="AA309" s="3098"/>
      <c r="AB309" s="3098"/>
      <c r="AC309" s="3098"/>
      <c r="AD309" s="3098"/>
      <c r="AE309" s="3098"/>
      <c r="AF309" s="3098"/>
      <c r="AG309" s="3098"/>
      <c r="AH309" s="3098"/>
      <c r="AI309" s="3098"/>
      <c r="AJ309" s="3098"/>
      <c r="AK309" s="3098"/>
      <c r="AL309" s="3143"/>
      <c r="AM309" s="3143"/>
      <c r="AN309" s="3143"/>
      <c r="AO309" s="3143"/>
      <c r="AP309" s="3143"/>
      <c r="AQ309" s="3143"/>
      <c r="AR309" s="3143"/>
      <c r="AS309" s="3143"/>
      <c r="AT309" s="3143"/>
      <c r="AU309" s="3143"/>
      <c r="AV309" s="3143"/>
      <c r="AW309" s="3143"/>
      <c r="AX309" s="3143"/>
      <c r="AY309" s="3143"/>
      <c r="AZ309" s="3143"/>
      <c r="BA309" s="3143"/>
      <c r="BB309" s="3143"/>
      <c r="BC309" s="3143"/>
      <c r="BD309" s="3143"/>
      <c r="BE309" s="3143"/>
      <c r="BF309" s="3143"/>
      <c r="BG309" s="3143"/>
      <c r="BH309" s="3143"/>
      <c r="BI309" s="3143"/>
      <c r="BJ309" s="3143"/>
      <c r="BK309" s="3143"/>
      <c r="BL309" s="3143"/>
      <c r="BM309" s="3143"/>
      <c r="BN309" s="3189"/>
      <c r="BO309" s="3189"/>
      <c r="BP309" s="3189"/>
      <c r="BQ309" s="3189"/>
      <c r="BR309" s="3189"/>
      <c r="BS309" s="3189"/>
      <c r="BT309" s="3189"/>
      <c r="BU309" s="3189"/>
      <c r="BV309" s="3189"/>
      <c r="BW309" s="3189"/>
      <c r="BX309" s="3189"/>
      <c r="BY309" s="3189"/>
      <c r="BZ309" s="3313"/>
      <c r="CA309" s="3143"/>
    </row>
    <row r="310" spans="1:79" ht="16.5" customHeight="1">
      <c r="A310" s="3143"/>
      <c r="B310" s="3143"/>
      <c r="C310" s="3143"/>
      <c r="D310" s="3143"/>
      <c r="E310" s="3143"/>
      <c r="F310" s="3143"/>
      <c r="G310" s="3143"/>
      <c r="H310" s="3143"/>
      <c r="I310" s="3143"/>
      <c r="J310" s="3143"/>
      <c r="K310" s="3098"/>
      <c r="L310" s="3098"/>
      <c r="M310" s="3098"/>
      <c r="N310" s="3098"/>
      <c r="O310" s="3098"/>
      <c r="P310" s="3098"/>
      <c r="Q310" s="3098"/>
      <c r="R310" s="3098"/>
      <c r="S310" s="3098"/>
      <c r="T310" s="3098"/>
      <c r="U310" s="3098"/>
      <c r="V310" s="3098"/>
      <c r="W310" s="3098"/>
      <c r="X310" s="3098"/>
      <c r="Y310" s="3098"/>
      <c r="Z310" s="3098"/>
      <c r="AA310" s="3098"/>
      <c r="AB310" s="3098"/>
      <c r="AC310" s="3098"/>
      <c r="AD310" s="3098"/>
      <c r="AE310" s="3098"/>
      <c r="AF310" s="3098"/>
      <c r="AG310" s="3098"/>
      <c r="AH310" s="3098"/>
      <c r="AI310" s="3098"/>
      <c r="AJ310" s="3098"/>
      <c r="AK310" s="3098"/>
      <c r="AL310" s="3143"/>
      <c r="AM310" s="3143"/>
      <c r="AN310" s="3143"/>
      <c r="AO310" s="3143"/>
      <c r="AP310" s="3143"/>
      <c r="AQ310" s="3143"/>
      <c r="AR310" s="3143"/>
      <c r="AS310" s="3143"/>
      <c r="AT310" s="3143"/>
      <c r="AU310" s="3143"/>
      <c r="AV310" s="3143"/>
      <c r="AW310" s="3143"/>
      <c r="AX310" s="3143"/>
      <c r="AY310" s="3143"/>
      <c r="AZ310" s="3143"/>
      <c r="BA310" s="3143"/>
      <c r="BB310" s="3143"/>
      <c r="BC310" s="3143"/>
      <c r="BD310" s="3143"/>
      <c r="BE310" s="3143"/>
      <c r="BF310" s="3143"/>
      <c r="BG310" s="3143"/>
      <c r="BH310" s="3143"/>
      <c r="BI310" s="3143"/>
      <c r="BJ310" s="3143"/>
      <c r="BK310" s="3143"/>
      <c r="BL310" s="3143"/>
      <c r="BM310" s="3143"/>
      <c r="BN310" s="3189"/>
      <c r="BO310" s="3189"/>
      <c r="BP310" s="3189"/>
      <c r="BQ310" s="3189"/>
      <c r="BR310" s="3189"/>
      <c r="BS310" s="3189"/>
      <c r="BT310" s="3189"/>
      <c r="BU310" s="3189"/>
      <c r="BV310" s="3189"/>
      <c r="BW310" s="3189"/>
      <c r="BX310" s="3189"/>
      <c r="BY310" s="3189"/>
      <c r="BZ310" s="3313"/>
      <c r="CA310" s="3143"/>
    </row>
    <row r="311" spans="1:79" ht="16.5" customHeight="1">
      <c r="A311" s="3143"/>
      <c r="B311" s="3143"/>
      <c r="C311" s="3143"/>
      <c r="D311" s="3143"/>
      <c r="E311" s="3143"/>
      <c r="F311" s="3143"/>
      <c r="G311" s="3143"/>
      <c r="H311" s="3143"/>
      <c r="I311" s="3143"/>
      <c r="J311" s="3143"/>
      <c r="K311" s="3098"/>
      <c r="L311" s="3098"/>
      <c r="M311" s="3098"/>
      <c r="N311" s="3098"/>
      <c r="O311" s="3098"/>
      <c r="P311" s="3098"/>
      <c r="Q311" s="3098"/>
      <c r="R311" s="3098"/>
      <c r="S311" s="3098"/>
      <c r="T311" s="3098"/>
      <c r="U311" s="3098"/>
      <c r="V311" s="3098"/>
      <c r="W311" s="3098"/>
      <c r="X311" s="3098"/>
      <c r="Y311" s="3098"/>
      <c r="Z311" s="3098"/>
      <c r="AA311" s="3098"/>
      <c r="AB311" s="3098"/>
      <c r="AC311" s="3098"/>
      <c r="AD311" s="3098"/>
      <c r="AE311" s="3098"/>
      <c r="AF311" s="3098"/>
      <c r="AG311" s="3098"/>
      <c r="AH311" s="3098"/>
      <c r="AI311" s="3098"/>
      <c r="AJ311" s="3098"/>
      <c r="AK311" s="3098"/>
      <c r="AL311" s="3143"/>
      <c r="AM311" s="3143"/>
      <c r="AN311" s="3143"/>
      <c r="AO311" s="3143"/>
      <c r="AP311" s="3143"/>
      <c r="AQ311" s="3143"/>
      <c r="AR311" s="3143"/>
      <c r="AS311" s="3143"/>
      <c r="AT311" s="3143"/>
      <c r="AU311" s="3143"/>
      <c r="AV311" s="3143"/>
      <c r="AW311" s="3143"/>
      <c r="AX311" s="3143"/>
      <c r="AY311" s="3143"/>
      <c r="AZ311" s="3143"/>
      <c r="BA311" s="3143"/>
      <c r="BB311" s="3143"/>
      <c r="BC311" s="3143"/>
      <c r="BD311" s="3143"/>
      <c r="BE311" s="3143"/>
      <c r="BF311" s="3143"/>
      <c r="BG311" s="3143"/>
      <c r="BH311" s="3143"/>
      <c r="BI311" s="3143"/>
      <c r="BJ311" s="3143"/>
      <c r="BK311" s="3143"/>
      <c r="BL311" s="3143"/>
      <c r="BM311" s="3143"/>
      <c r="BN311" s="3189"/>
      <c r="BO311" s="3189"/>
      <c r="BP311" s="3189"/>
      <c r="BQ311" s="3189"/>
      <c r="BR311" s="3189"/>
      <c r="BS311" s="3189"/>
      <c r="BT311" s="3189"/>
      <c r="BU311" s="3189"/>
      <c r="BV311" s="3189"/>
      <c r="BW311" s="3189"/>
      <c r="BX311" s="3189"/>
      <c r="BY311" s="3189"/>
      <c r="BZ311" s="3313"/>
      <c r="CA311" s="3143"/>
    </row>
    <row r="312" spans="1:79" ht="16.5" customHeight="1">
      <c r="A312" s="3143"/>
      <c r="B312" s="3143"/>
      <c r="C312" s="3143"/>
      <c r="D312" s="3143"/>
      <c r="E312" s="3143"/>
      <c r="F312" s="3143"/>
      <c r="G312" s="3143"/>
      <c r="H312" s="3143"/>
      <c r="I312" s="3143"/>
      <c r="J312" s="3143"/>
      <c r="K312" s="3098"/>
      <c r="L312" s="3098"/>
      <c r="M312" s="3098"/>
      <c r="N312" s="3098"/>
      <c r="O312" s="3098"/>
      <c r="P312" s="3098"/>
      <c r="Q312" s="3098"/>
      <c r="R312" s="3098"/>
      <c r="S312" s="3098"/>
      <c r="T312" s="3098"/>
      <c r="U312" s="3098"/>
      <c r="V312" s="3098"/>
      <c r="W312" s="3098"/>
      <c r="X312" s="3098"/>
      <c r="Y312" s="3098"/>
      <c r="Z312" s="3098"/>
      <c r="AA312" s="3098"/>
      <c r="AB312" s="3098"/>
      <c r="AC312" s="3098"/>
      <c r="AD312" s="3098"/>
      <c r="AE312" s="3098"/>
      <c r="AF312" s="3098"/>
      <c r="AG312" s="3098"/>
      <c r="AH312" s="3098"/>
      <c r="AI312" s="3098"/>
      <c r="AJ312" s="3098"/>
      <c r="AK312" s="3098"/>
      <c r="AL312" s="3143"/>
      <c r="AM312" s="3143"/>
      <c r="AN312" s="3143"/>
      <c r="AO312" s="3143"/>
      <c r="AP312" s="3143"/>
      <c r="AQ312" s="3143"/>
      <c r="AR312" s="3143"/>
      <c r="AS312" s="3143"/>
      <c r="AT312" s="3143"/>
      <c r="AU312" s="3143"/>
      <c r="AV312" s="3143"/>
      <c r="AW312" s="3143"/>
      <c r="AX312" s="3143"/>
      <c r="AY312" s="3143"/>
      <c r="AZ312" s="3143"/>
      <c r="BA312" s="3143"/>
      <c r="BB312" s="3143"/>
      <c r="BC312" s="3143"/>
      <c r="BD312" s="3143"/>
      <c r="BE312" s="3143"/>
      <c r="BF312" s="3143"/>
      <c r="BG312" s="3143"/>
      <c r="BH312" s="3143"/>
      <c r="BI312" s="3143"/>
      <c r="BJ312" s="3143"/>
      <c r="BK312" s="3143"/>
      <c r="BL312" s="3143"/>
      <c r="BM312" s="3143"/>
      <c r="BN312" s="3189"/>
      <c r="BO312" s="3189"/>
      <c r="BP312" s="3189"/>
      <c r="BQ312" s="3189"/>
      <c r="BR312" s="3189"/>
      <c r="BS312" s="3189"/>
      <c r="BT312" s="3189"/>
      <c r="BU312" s="3189"/>
      <c r="BV312" s="3189"/>
      <c r="BW312" s="3189"/>
      <c r="BX312" s="3189"/>
      <c r="BY312" s="3189"/>
      <c r="BZ312" s="3313"/>
      <c r="CA312" s="3143"/>
    </row>
    <row r="313" spans="1:79" ht="16.5" customHeight="1">
      <c r="A313" s="3143"/>
      <c r="B313" s="3143"/>
      <c r="C313" s="3143"/>
      <c r="D313" s="3143"/>
      <c r="E313" s="3143"/>
      <c r="F313" s="3143"/>
      <c r="G313" s="3143"/>
      <c r="H313" s="3143"/>
      <c r="I313" s="3143"/>
      <c r="J313" s="3143"/>
      <c r="K313" s="3098"/>
      <c r="L313" s="3098"/>
      <c r="M313" s="3098"/>
      <c r="N313" s="3098"/>
      <c r="O313" s="3098"/>
      <c r="P313" s="3098"/>
      <c r="Q313" s="3098"/>
      <c r="R313" s="3098"/>
      <c r="S313" s="3098"/>
      <c r="T313" s="3098"/>
      <c r="U313" s="3098"/>
      <c r="V313" s="3098"/>
      <c r="W313" s="3098"/>
      <c r="X313" s="3098"/>
      <c r="Y313" s="3098"/>
      <c r="Z313" s="3098"/>
      <c r="AA313" s="3098"/>
      <c r="AB313" s="3098"/>
      <c r="AC313" s="3098"/>
      <c r="AD313" s="3098"/>
      <c r="AE313" s="3098"/>
      <c r="AF313" s="3098"/>
      <c r="AG313" s="3098"/>
      <c r="AH313" s="3098"/>
      <c r="AI313" s="3098"/>
      <c r="AJ313" s="3098"/>
      <c r="AK313" s="3098"/>
      <c r="AL313" s="3143"/>
      <c r="AM313" s="3143"/>
      <c r="AN313" s="3143"/>
      <c r="AO313" s="3143"/>
      <c r="AP313" s="3143"/>
      <c r="AQ313" s="3143"/>
      <c r="AR313" s="3143"/>
      <c r="AS313" s="3143"/>
      <c r="AT313" s="3143"/>
      <c r="AU313" s="3143"/>
      <c r="AV313" s="3143"/>
      <c r="AW313" s="3143"/>
      <c r="AX313" s="3143"/>
      <c r="AY313" s="3143"/>
      <c r="AZ313" s="3143"/>
      <c r="BA313" s="3143"/>
      <c r="BB313" s="3143"/>
      <c r="BC313" s="3143"/>
      <c r="BD313" s="3143"/>
      <c r="BE313" s="3143"/>
      <c r="BF313" s="3143"/>
      <c r="BG313" s="3143"/>
      <c r="BH313" s="3143"/>
      <c r="BI313" s="3143"/>
      <c r="BJ313" s="3143"/>
      <c r="BK313" s="3143"/>
      <c r="BL313" s="3143"/>
      <c r="BM313" s="3143"/>
      <c r="BN313" s="3189"/>
      <c r="BO313" s="3189"/>
      <c r="BP313" s="3189"/>
      <c r="BQ313" s="3189"/>
      <c r="BR313" s="3189"/>
      <c r="BS313" s="3189"/>
      <c r="BT313" s="3189"/>
      <c r="BU313" s="3189"/>
      <c r="BV313" s="3189"/>
      <c r="BW313" s="3189"/>
      <c r="BX313" s="3189"/>
      <c r="BY313" s="3189"/>
      <c r="BZ313" s="3313"/>
      <c r="CA313" s="3143"/>
    </row>
    <row r="314" spans="1:79" ht="16.5" customHeight="1">
      <c r="A314" s="3143"/>
      <c r="B314" s="3143"/>
      <c r="C314" s="3143"/>
      <c r="D314" s="3143"/>
      <c r="E314" s="3143"/>
      <c r="F314" s="3143"/>
      <c r="G314" s="3143"/>
      <c r="H314" s="3143"/>
      <c r="I314" s="3143"/>
      <c r="J314" s="3143"/>
      <c r="K314" s="3098"/>
      <c r="L314" s="3098"/>
      <c r="M314" s="3098"/>
      <c r="N314" s="3098"/>
      <c r="O314" s="3098"/>
      <c r="P314" s="3098"/>
      <c r="Q314" s="3098"/>
      <c r="R314" s="3098"/>
      <c r="S314" s="3098"/>
      <c r="T314" s="3098"/>
      <c r="U314" s="3098"/>
      <c r="V314" s="3098"/>
      <c r="W314" s="3098"/>
      <c r="X314" s="3098"/>
      <c r="Y314" s="3098"/>
      <c r="Z314" s="3098"/>
      <c r="AA314" s="3098"/>
      <c r="AB314" s="3098"/>
      <c r="AC314" s="3098"/>
      <c r="AD314" s="3098"/>
      <c r="AE314" s="3098"/>
      <c r="AF314" s="3098"/>
      <c r="AG314" s="3098"/>
      <c r="AH314" s="3098"/>
      <c r="AI314" s="3098"/>
      <c r="AJ314" s="3098"/>
      <c r="AK314" s="3098"/>
      <c r="AL314" s="3143"/>
      <c r="AM314" s="3143"/>
      <c r="AN314" s="3143"/>
      <c r="AO314" s="3143"/>
      <c r="AP314" s="3143"/>
      <c r="AQ314" s="3143"/>
      <c r="AR314" s="3143"/>
      <c r="AS314" s="3143"/>
      <c r="AT314" s="3143"/>
      <c r="AU314" s="3143"/>
      <c r="AV314" s="3143"/>
      <c r="AW314" s="3143"/>
      <c r="AX314" s="3143"/>
      <c r="AY314" s="3143"/>
      <c r="AZ314" s="3143"/>
      <c r="BA314" s="3143"/>
      <c r="BB314" s="3143"/>
      <c r="BC314" s="3143"/>
      <c r="BD314" s="3143"/>
      <c r="BE314" s="3143"/>
      <c r="BF314" s="3143"/>
      <c r="BG314" s="3143"/>
      <c r="BH314" s="3143"/>
      <c r="BI314" s="3143"/>
      <c r="BJ314" s="3143"/>
      <c r="BK314" s="3143"/>
      <c r="BL314" s="3143"/>
      <c r="BM314" s="3143"/>
      <c r="BN314" s="3189"/>
      <c r="BO314" s="3189"/>
      <c r="BP314" s="3189"/>
      <c r="BQ314" s="3189"/>
      <c r="BR314" s="3189"/>
      <c r="BS314" s="3189"/>
      <c r="BT314" s="3189"/>
      <c r="BU314" s="3189"/>
      <c r="BV314" s="3189"/>
      <c r="BW314" s="3189"/>
      <c r="BX314" s="3189"/>
      <c r="BY314" s="3189"/>
      <c r="BZ314" s="3313"/>
      <c r="CA314" s="3143"/>
    </row>
    <row r="315" spans="1:79" ht="16.5" customHeight="1">
      <c r="A315" s="3143"/>
      <c r="B315" s="3143"/>
      <c r="C315" s="3143"/>
      <c r="D315" s="3143"/>
      <c r="E315" s="3143"/>
      <c r="F315" s="3143"/>
      <c r="G315" s="3143"/>
      <c r="H315" s="3143"/>
      <c r="I315" s="3143"/>
      <c r="J315" s="3143"/>
      <c r="K315" s="3098"/>
      <c r="L315" s="3098"/>
      <c r="M315" s="3098"/>
      <c r="N315" s="3098"/>
      <c r="O315" s="3098"/>
      <c r="P315" s="3098"/>
      <c r="Q315" s="3098"/>
      <c r="R315" s="3098"/>
      <c r="S315" s="3098"/>
      <c r="T315" s="3098"/>
      <c r="U315" s="3098"/>
      <c r="V315" s="3098"/>
      <c r="W315" s="3098"/>
      <c r="X315" s="3098"/>
      <c r="Y315" s="3098"/>
      <c r="Z315" s="3098"/>
      <c r="AA315" s="3098"/>
      <c r="AB315" s="3098"/>
      <c r="AC315" s="3098"/>
      <c r="AD315" s="3098"/>
      <c r="AE315" s="3098"/>
      <c r="AF315" s="3098"/>
      <c r="AG315" s="3098"/>
      <c r="AH315" s="3098"/>
      <c r="AI315" s="3098"/>
      <c r="AJ315" s="3098"/>
      <c r="AK315" s="3098"/>
      <c r="AL315" s="3143"/>
      <c r="AM315" s="3143"/>
      <c r="AN315" s="3143"/>
      <c r="AO315" s="3143"/>
      <c r="AP315" s="3143"/>
      <c r="AQ315" s="3143"/>
      <c r="AR315" s="3143"/>
      <c r="AS315" s="3143"/>
      <c r="AT315" s="3143"/>
      <c r="AU315" s="3143"/>
      <c r="AV315" s="3143"/>
      <c r="AW315" s="3143"/>
      <c r="AX315" s="3143"/>
      <c r="AY315" s="3143"/>
      <c r="AZ315" s="3143"/>
      <c r="BA315" s="3143"/>
      <c r="BB315" s="3143"/>
      <c r="BC315" s="3143"/>
      <c r="BD315" s="3143"/>
      <c r="BE315" s="3143"/>
      <c r="BF315" s="3143"/>
      <c r="BG315" s="3143"/>
      <c r="BH315" s="3143"/>
      <c r="BI315" s="3143"/>
      <c r="BJ315" s="3143"/>
      <c r="BK315" s="3143"/>
      <c r="BL315" s="3143"/>
      <c r="BM315" s="3143"/>
      <c r="BN315" s="3189"/>
      <c r="BO315" s="3189"/>
      <c r="BP315" s="3189"/>
      <c r="BQ315" s="3189"/>
      <c r="BR315" s="3189"/>
      <c r="BS315" s="3189"/>
      <c r="BT315" s="3189"/>
      <c r="BU315" s="3189"/>
      <c r="BV315" s="3189"/>
      <c r="BW315" s="3189"/>
      <c r="BX315" s="3189"/>
      <c r="BY315" s="3189"/>
      <c r="BZ315" s="3313"/>
      <c r="CA315" s="3143"/>
    </row>
    <row r="316" spans="1:79" ht="16.5" customHeight="1">
      <c r="A316" s="3143"/>
      <c r="B316" s="3143"/>
      <c r="C316" s="3143"/>
      <c r="D316" s="3143"/>
      <c r="E316" s="3143"/>
      <c r="F316" s="3143"/>
      <c r="G316" s="3143"/>
      <c r="H316" s="3143"/>
      <c r="I316" s="3143"/>
      <c r="J316" s="3143"/>
      <c r="K316" s="3098"/>
      <c r="L316" s="3098"/>
      <c r="M316" s="3098"/>
      <c r="N316" s="3098"/>
      <c r="O316" s="3098"/>
      <c r="P316" s="3098"/>
      <c r="Q316" s="3098"/>
      <c r="R316" s="3098"/>
      <c r="S316" s="3098"/>
      <c r="T316" s="3098"/>
      <c r="U316" s="3098"/>
      <c r="V316" s="3098"/>
      <c r="W316" s="3098"/>
      <c r="X316" s="3098"/>
      <c r="Y316" s="3098"/>
      <c r="Z316" s="3098"/>
      <c r="AA316" s="3098"/>
      <c r="AB316" s="3098"/>
      <c r="AC316" s="3098"/>
      <c r="AD316" s="3098"/>
      <c r="AE316" s="3098"/>
      <c r="AF316" s="3098"/>
      <c r="AG316" s="3098"/>
      <c r="AH316" s="3098"/>
      <c r="AI316" s="3098"/>
      <c r="AJ316" s="3098"/>
      <c r="AK316" s="3098"/>
      <c r="AL316" s="3143"/>
      <c r="AM316" s="3143"/>
      <c r="AN316" s="3143"/>
      <c r="AO316" s="3143"/>
      <c r="AP316" s="3143"/>
      <c r="AQ316" s="3143"/>
      <c r="AR316" s="3143"/>
      <c r="AS316" s="3143"/>
      <c r="AT316" s="3143"/>
      <c r="AU316" s="3143"/>
      <c r="AV316" s="3143"/>
      <c r="AW316" s="3143"/>
      <c r="AX316" s="3143"/>
      <c r="AY316" s="3143"/>
      <c r="AZ316" s="3143"/>
      <c r="BA316" s="3143"/>
      <c r="BB316" s="3143"/>
      <c r="BC316" s="3143"/>
      <c r="BD316" s="3143"/>
      <c r="BE316" s="3143"/>
      <c r="BF316" s="3143"/>
      <c r="BG316" s="3143"/>
      <c r="BH316" s="3143"/>
      <c r="BI316" s="3143"/>
      <c r="BJ316" s="3143"/>
      <c r="BK316" s="3143"/>
      <c r="BL316" s="3143"/>
      <c r="BM316" s="3143"/>
      <c r="BN316" s="3189"/>
      <c r="BO316" s="3189"/>
      <c r="BP316" s="3189"/>
      <c r="BQ316" s="3189"/>
      <c r="BR316" s="3189"/>
      <c r="BS316" s="3189"/>
      <c r="BT316" s="3189"/>
      <c r="BU316" s="3189"/>
      <c r="BV316" s="3189"/>
      <c r="BW316" s="3189"/>
      <c r="BX316" s="3189"/>
      <c r="BY316" s="3189"/>
      <c r="BZ316" s="3313"/>
      <c r="CA316" s="3143"/>
    </row>
    <row r="317" spans="1:79" ht="16.5" customHeight="1">
      <c r="A317" s="3143"/>
      <c r="B317" s="3143"/>
      <c r="C317" s="3143"/>
      <c r="D317" s="3143"/>
      <c r="E317" s="3143"/>
      <c r="F317" s="3143"/>
      <c r="G317" s="3143"/>
      <c r="H317" s="3143"/>
      <c r="I317" s="3143"/>
      <c r="J317" s="3143"/>
      <c r="K317" s="3098"/>
      <c r="L317" s="3098"/>
      <c r="M317" s="3098"/>
      <c r="N317" s="3098"/>
      <c r="O317" s="3098"/>
      <c r="P317" s="3098"/>
      <c r="Q317" s="3098"/>
      <c r="R317" s="3098"/>
      <c r="S317" s="3098"/>
      <c r="T317" s="3098"/>
      <c r="U317" s="3098"/>
      <c r="V317" s="3098"/>
      <c r="W317" s="3098"/>
      <c r="X317" s="3098"/>
      <c r="Y317" s="3098"/>
      <c r="Z317" s="3098"/>
      <c r="AA317" s="3098"/>
      <c r="AB317" s="3098"/>
      <c r="AC317" s="3098"/>
      <c r="AD317" s="3098"/>
      <c r="AE317" s="3098"/>
      <c r="AF317" s="3098"/>
      <c r="AG317" s="3098"/>
      <c r="AH317" s="3098"/>
      <c r="AI317" s="3098"/>
      <c r="AJ317" s="3098"/>
      <c r="AK317" s="3098"/>
      <c r="AL317" s="3143"/>
      <c r="AM317" s="3143"/>
      <c r="AN317" s="3143"/>
      <c r="AO317" s="3143"/>
      <c r="AP317" s="3143"/>
      <c r="AQ317" s="3143"/>
      <c r="AR317" s="3143"/>
      <c r="AS317" s="3143"/>
      <c r="AT317" s="3143"/>
      <c r="AU317" s="3143"/>
      <c r="AV317" s="3143"/>
      <c r="AW317" s="3143"/>
      <c r="AX317" s="3143"/>
      <c r="AY317" s="3143"/>
      <c r="AZ317" s="3143"/>
      <c r="BA317" s="3143"/>
      <c r="BB317" s="3143"/>
      <c r="BC317" s="3143"/>
      <c r="BD317" s="3143"/>
      <c r="BE317" s="3143"/>
      <c r="BF317" s="3143"/>
      <c r="BG317" s="3143"/>
      <c r="BH317" s="3143"/>
      <c r="BI317" s="3143"/>
      <c r="BJ317" s="3143"/>
      <c r="BK317" s="3143"/>
      <c r="BL317" s="3143"/>
      <c r="BM317" s="3143"/>
      <c r="BN317" s="3189"/>
      <c r="BO317" s="3189"/>
      <c r="BP317" s="3189"/>
      <c r="BQ317" s="3189"/>
      <c r="BR317" s="3189"/>
      <c r="BS317" s="3189"/>
      <c r="BT317" s="3189"/>
      <c r="BU317" s="3189"/>
      <c r="BV317" s="3189"/>
      <c r="BW317" s="3189"/>
      <c r="BX317" s="3189"/>
      <c r="BY317" s="3189"/>
      <c r="BZ317" s="3313"/>
      <c r="CA317" s="3143"/>
    </row>
    <row r="318" spans="1:79" ht="16.5" customHeight="1">
      <c r="A318" s="3143"/>
      <c r="B318" s="3143"/>
      <c r="C318" s="3143"/>
      <c r="D318" s="3143"/>
      <c r="E318" s="3143"/>
      <c r="F318" s="3143"/>
      <c r="G318" s="3143"/>
      <c r="H318" s="3143"/>
      <c r="I318" s="3143"/>
      <c r="J318" s="3143"/>
      <c r="K318" s="3098"/>
      <c r="L318" s="3098"/>
      <c r="M318" s="3098"/>
      <c r="N318" s="3098"/>
      <c r="O318" s="3098"/>
      <c r="P318" s="3098"/>
      <c r="Q318" s="3098"/>
      <c r="R318" s="3098"/>
      <c r="S318" s="3098"/>
      <c r="T318" s="3098"/>
      <c r="U318" s="3098"/>
      <c r="V318" s="3098"/>
      <c r="W318" s="3098"/>
      <c r="X318" s="3098"/>
      <c r="Y318" s="3098"/>
      <c r="Z318" s="3098"/>
      <c r="AA318" s="3098"/>
      <c r="AB318" s="3098"/>
      <c r="AC318" s="3098"/>
      <c r="AD318" s="3098"/>
      <c r="AE318" s="3098"/>
      <c r="AF318" s="3098"/>
      <c r="AG318" s="3098"/>
      <c r="AH318" s="3098"/>
      <c r="AI318" s="3098"/>
      <c r="AJ318" s="3098"/>
      <c r="AK318" s="3098"/>
      <c r="AL318" s="3143"/>
      <c r="AM318" s="3143"/>
      <c r="AN318" s="3143"/>
      <c r="AO318" s="3143"/>
      <c r="AP318" s="3143"/>
      <c r="AQ318" s="3143"/>
      <c r="AR318" s="3143"/>
      <c r="AS318" s="3143"/>
      <c r="AT318" s="3143"/>
      <c r="AU318" s="3143"/>
      <c r="AV318" s="3143"/>
      <c r="AW318" s="3143"/>
      <c r="AX318" s="3143"/>
      <c r="AY318" s="3143"/>
      <c r="AZ318" s="3143"/>
      <c r="BA318" s="3143"/>
      <c r="BB318" s="3143"/>
      <c r="BC318" s="3143"/>
      <c r="BD318" s="3143"/>
      <c r="BE318" s="3143"/>
      <c r="BF318" s="3143"/>
      <c r="BG318" s="3143"/>
      <c r="BH318" s="3143"/>
      <c r="BI318" s="3143"/>
      <c r="BJ318" s="3143"/>
      <c r="BK318" s="3143"/>
      <c r="BL318" s="3143"/>
      <c r="BM318" s="3143"/>
      <c r="BN318" s="3189"/>
      <c r="BO318" s="3189"/>
      <c r="BP318" s="3189"/>
      <c r="BQ318" s="3189"/>
      <c r="BR318" s="3189"/>
      <c r="BS318" s="3189"/>
      <c r="BT318" s="3189"/>
      <c r="BU318" s="3189"/>
      <c r="BV318" s="3189"/>
      <c r="BW318" s="3189"/>
      <c r="BX318" s="3189"/>
      <c r="BY318" s="3189"/>
      <c r="BZ318" s="3313"/>
      <c r="CA318" s="3143"/>
    </row>
    <row r="319" spans="1:79" ht="16.5" customHeight="1">
      <c r="A319" s="3143"/>
      <c r="B319" s="3143"/>
      <c r="C319" s="3143"/>
      <c r="D319" s="3143"/>
      <c r="E319" s="3143"/>
      <c r="F319" s="3143"/>
      <c r="G319" s="3143"/>
      <c r="H319" s="3143"/>
      <c r="I319" s="3143"/>
      <c r="J319" s="3143"/>
      <c r="K319" s="3098"/>
      <c r="L319" s="3098"/>
      <c r="M319" s="3098"/>
      <c r="N319" s="3098"/>
      <c r="O319" s="3098"/>
      <c r="P319" s="3098"/>
      <c r="Q319" s="3098"/>
      <c r="R319" s="3098"/>
      <c r="S319" s="3098"/>
      <c r="T319" s="3098"/>
      <c r="U319" s="3098"/>
      <c r="V319" s="3098"/>
      <c r="W319" s="3098"/>
      <c r="X319" s="3098"/>
      <c r="Y319" s="3098"/>
      <c r="Z319" s="3098"/>
      <c r="AA319" s="3098"/>
      <c r="AB319" s="3098"/>
      <c r="AC319" s="3098"/>
      <c r="AD319" s="3098"/>
      <c r="AE319" s="3098"/>
      <c r="AF319" s="3098"/>
      <c r="AG319" s="3098"/>
      <c r="AH319" s="3098"/>
      <c r="AI319" s="3098"/>
      <c r="AJ319" s="3098"/>
      <c r="AK319" s="3098"/>
      <c r="AL319" s="3143"/>
      <c r="AM319" s="3143"/>
      <c r="AN319" s="3143"/>
      <c r="AO319" s="3143"/>
      <c r="AP319" s="3143"/>
      <c r="AQ319" s="3143"/>
      <c r="AR319" s="3143"/>
      <c r="AS319" s="3143"/>
      <c r="AT319" s="3143"/>
      <c r="AU319" s="3143"/>
      <c r="AV319" s="3143"/>
      <c r="AW319" s="3143"/>
      <c r="AX319" s="3143"/>
      <c r="AY319" s="3143"/>
      <c r="AZ319" s="3143"/>
      <c r="BA319" s="3143"/>
      <c r="BB319" s="3143"/>
      <c r="BC319" s="3143"/>
      <c r="BD319" s="3143"/>
      <c r="BE319" s="3143"/>
      <c r="BF319" s="3143"/>
      <c r="BG319" s="3143"/>
      <c r="BH319" s="3143"/>
      <c r="BI319" s="3143"/>
      <c r="BJ319" s="3143"/>
      <c r="BK319" s="3143"/>
      <c r="BL319" s="3143"/>
      <c r="BM319" s="3143"/>
      <c r="BN319" s="3189"/>
      <c r="BO319" s="3189"/>
      <c r="BP319" s="3189"/>
      <c r="BQ319" s="3189"/>
      <c r="BR319" s="3189"/>
      <c r="BS319" s="3189"/>
      <c r="BT319" s="3189"/>
      <c r="BU319" s="3189"/>
      <c r="BV319" s="3189"/>
      <c r="BW319" s="3189"/>
      <c r="BX319" s="3189"/>
      <c r="BY319" s="3189"/>
      <c r="BZ319" s="3313"/>
      <c r="CA319" s="3143"/>
    </row>
    <row r="320" spans="1:79" ht="16.5" customHeight="1">
      <c r="A320" s="3143"/>
      <c r="B320" s="3143"/>
      <c r="C320" s="3143"/>
      <c r="D320" s="3143"/>
      <c r="E320" s="3143"/>
      <c r="F320" s="3143"/>
      <c r="G320" s="3143"/>
      <c r="H320" s="3143"/>
      <c r="I320" s="3143"/>
      <c r="J320" s="3143"/>
      <c r="K320" s="3098"/>
      <c r="L320" s="3098"/>
      <c r="M320" s="3098"/>
      <c r="N320" s="3098"/>
      <c r="O320" s="3098"/>
      <c r="P320" s="3098"/>
      <c r="Q320" s="3098"/>
      <c r="R320" s="3098"/>
      <c r="S320" s="3098"/>
      <c r="T320" s="3098"/>
      <c r="U320" s="3098"/>
      <c r="V320" s="3098"/>
      <c r="W320" s="3098"/>
      <c r="X320" s="3098"/>
      <c r="Y320" s="3098"/>
      <c r="Z320" s="3098"/>
      <c r="AA320" s="3098"/>
      <c r="AB320" s="3098"/>
      <c r="AC320" s="3098"/>
      <c r="AD320" s="3098"/>
      <c r="AE320" s="3098"/>
      <c r="AF320" s="3098"/>
      <c r="AG320" s="3098"/>
      <c r="AH320" s="3098"/>
      <c r="AI320" s="3098"/>
      <c r="AJ320" s="3098"/>
      <c r="AK320" s="3098"/>
      <c r="AL320" s="3143"/>
      <c r="AM320" s="3143"/>
      <c r="AN320" s="3143"/>
      <c r="AO320" s="3143"/>
      <c r="AP320" s="3143"/>
      <c r="AQ320" s="3143"/>
      <c r="AR320" s="3143"/>
      <c r="AS320" s="3143"/>
      <c r="AT320" s="3143"/>
      <c r="AU320" s="3143"/>
      <c r="AV320" s="3143"/>
      <c r="AW320" s="3143"/>
      <c r="AX320" s="3143"/>
      <c r="AY320" s="3143"/>
      <c r="AZ320" s="3143"/>
      <c r="BA320" s="3143"/>
      <c r="BB320" s="3143"/>
      <c r="BC320" s="3143"/>
      <c r="BD320" s="3143"/>
      <c r="BE320" s="3143"/>
      <c r="BF320" s="3143"/>
      <c r="BG320" s="3143"/>
      <c r="BH320" s="3143"/>
      <c r="BI320" s="3143"/>
      <c r="BJ320" s="3143"/>
      <c r="BK320" s="3143"/>
      <c r="BL320" s="3143"/>
      <c r="BM320" s="3143"/>
      <c r="BN320" s="3189"/>
      <c r="BO320" s="3189"/>
      <c r="BP320" s="3189"/>
      <c r="BQ320" s="3189"/>
      <c r="BR320" s="3189"/>
      <c r="BS320" s="3189"/>
      <c r="BT320" s="3189"/>
      <c r="BU320" s="3189"/>
      <c r="BV320" s="3189"/>
      <c r="BW320" s="3189"/>
      <c r="BX320" s="3189"/>
      <c r="BY320" s="3189"/>
      <c r="BZ320" s="3313"/>
      <c r="CA320" s="3143"/>
    </row>
    <row r="321" spans="1:79" ht="16.5" customHeight="1">
      <c r="A321" s="3143"/>
      <c r="B321" s="3143"/>
      <c r="C321" s="3143"/>
      <c r="D321" s="3143"/>
      <c r="E321" s="3143"/>
      <c r="F321" s="3143"/>
      <c r="G321" s="3143"/>
      <c r="H321" s="3143"/>
      <c r="I321" s="3143"/>
      <c r="J321" s="3143"/>
      <c r="K321" s="3098"/>
      <c r="L321" s="3098"/>
      <c r="M321" s="3098"/>
      <c r="N321" s="3098"/>
      <c r="O321" s="3098"/>
      <c r="P321" s="3098"/>
      <c r="Q321" s="3098"/>
      <c r="R321" s="3098"/>
      <c r="S321" s="3098"/>
      <c r="T321" s="3098"/>
      <c r="U321" s="3098"/>
      <c r="V321" s="3098"/>
      <c r="W321" s="3098"/>
      <c r="X321" s="3098"/>
      <c r="Y321" s="3098"/>
      <c r="Z321" s="3098"/>
      <c r="AA321" s="3098"/>
      <c r="AB321" s="3098"/>
      <c r="AC321" s="3098"/>
      <c r="AD321" s="3098"/>
      <c r="AE321" s="3098"/>
      <c r="AF321" s="3098"/>
      <c r="AG321" s="3098"/>
      <c r="AH321" s="3098"/>
      <c r="AI321" s="3098"/>
      <c r="AJ321" s="3098"/>
      <c r="AK321" s="3098"/>
      <c r="AL321" s="3143"/>
      <c r="AM321" s="3143"/>
      <c r="AN321" s="3143"/>
      <c r="AO321" s="3143"/>
      <c r="AP321" s="3143"/>
      <c r="AQ321" s="3143"/>
      <c r="AR321" s="3143"/>
      <c r="AS321" s="3143"/>
      <c r="AT321" s="3143"/>
      <c r="AU321" s="3143"/>
      <c r="AV321" s="3143"/>
      <c r="AW321" s="3143"/>
      <c r="AX321" s="3143"/>
      <c r="AY321" s="3143"/>
      <c r="AZ321" s="3143"/>
      <c r="BA321" s="3143"/>
      <c r="BB321" s="3143"/>
      <c r="BC321" s="3143"/>
      <c r="BD321" s="3143"/>
      <c r="BE321" s="3143"/>
      <c r="BF321" s="3143"/>
      <c r="BG321" s="3143"/>
      <c r="BH321" s="3143"/>
      <c r="BI321" s="3143"/>
      <c r="BJ321" s="3143"/>
      <c r="BK321" s="3143"/>
      <c r="BL321" s="3143"/>
      <c r="BM321" s="3143"/>
      <c r="BN321" s="3189"/>
      <c r="BO321" s="3189"/>
      <c r="BP321" s="3189"/>
      <c r="BQ321" s="3189"/>
      <c r="BR321" s="3189"/>
      <c r="BS321" s="3189"/>
      <c r="BT321" s="3189"/>
      <c r="BU321" s="3189"/>
      <c r="BV321" s="3189"/>
      <c r="BW321" s="3189"/>
      <c r="BX321" s="3189"/>
      <c r="BY321" s="3189"/>
      <c r="BZ321" s="3313"/>
      <c r="CA321" s="3143"/>
    </row>
    <row r="322" spans="1:79" ht="16.5" customHeight="1">
      <c r="A322" s="3143"/>
      <c r="B322" s="3143"/>
      <c r="C322" s="3143"/>
      <c r="D322" s="3143"/>
      <c r="E322" s="3143"/>
      <c r="F322" s="3143"/>
      <c r="G322" s="3143"/>
      <c r="H322" s="3143"/>
      <c r="I322" s="3143"/>
      <c r="J322" s="3143"/>
      <c r="K322" s="3098"/>
      <c r="L322" s="3098"/>
      <c r="M322" s="3098"/>
      <c r="N322" s="3098"/>
      <c r="O322" s="3098"/>
      <c r="P322" s="3098"/>
      <c r="Q322" s="3098"/>
      <c r="R322" s="3098"/>
      <c r="S322" s="3098"/>
      <c r="T322" s="3098"/>
      <c r="U322" s="3098"/>
      <c r="V322" s="3098"/>
      <c r="W322" s="3098"/>
      <c r="X322" s="3098"/>
      <c r="Y322" s="3098"/>
      <c r="Z322" s="3098"/>
      <c r="AA322" s="3098"/>
      <c r="AB322" s="3098"/>
      <c r="AC322" s="3098"/>
      <c r="AD322" s="3098"/>
      <c r="AE322" s="3098"/>
      <c r="AF322" s="3098"/>
      <c r="AG322" s="3098"/>
      <c r="AH322" s="3098"/>
      <c r="AI322" s="3098"/>
      <c r="AJ322" s="3098"/>
      <c r="AK322" s="3098"/>
      <c r="AL322" s="3143"/>
      <c r="AM322" s="3143"/>
      <c r="AN322" s="3143"/>
      <c r="AO322" s="3143"/>
      <c r="AP322" s="3143"/>
      <c r="AQ322" s="3143"/>
      <c r="AR322" s="3143"/>
      <c r="AS322" s="3143"/>
      <c r="AT322" s="3143"/>
      <c r="AU322" s="3143"/>
      <c r="AV322" s="3143"/>
      <c r="AW322" s="3143"/>
      <c r="AX322" s="3143"/>
      <c r="AY322" s="3143"/>
      <c r="AZ322" s="3143"/>
      <c r="BA322" s="3143"/>
      <c r="BB322" s="3143"/>
      <c r="BC322" s="3143"/>
      <c r="BD322" s="3143"/>
      <c r="BE322" s="3143"/>
      <c r="BF322" s="3143"/>
      <c r="BG322" s="3143"/>
      <c r="BH322" s="3143"/>
      <c r="BI322" s="3143"/>
      <c r="BJ322" s="3143"/>
      <c r="BK322" s="3143"/>
      <c r="BL322" s="3143"/>
      <c r="BM322" s="3143"/>
      <c r="BN322" s="3189"/>
      <c r="BO322" s="3189"/>
      <c r="BP322" s="3189"/>
      <c r="BQ322" s="3189"/>
      <c r="BR322" s="3189"/>
      <c r="BS322" s="3189"/>
      <c r="BT322" s="3189"/>
      <c r="BU322" s="3189"/>
      <c r="BV322" s="3189"/>
      <c r="BW322" s="3189"/>
      <c r="BX322" s="3189"/>
      <c r="BY322" s="3189"/>
      <c r="BZ322" s="3313"/>
      <c r="CA322" s="3143"/>
    </row>
    <row r="323" spans="1:79" ht="16.5" customHeight="1">
      <c r="A323" s="3143"/>
      <c r="B323" s="3143"/>
      <c r="C323" s="3143"/>
      <c r="D323" s="3143"/>
      <c r="E323" s="3143"/>
      <c r="F323" s="3143"/>
      <c r="G323" s="3143"/>
      <c r="H323" s="3143"/>
      <c r="I323" s="3143"/>
      <c r="J323" s="3143"/>
      <c r="K323" s="3098"/>
      <c r="L323" s="3098"/>
      <c r="M323" s="3098"/>
      <c r="N323" s="3098"/>
      <c r="O323" s="3098"/>
      <c r="P323" s="3098"/>
      <c r="Q323" s="3098"/>
      <c r="R323" s="3098"/>
      <c r="S323" s="3098"/>
      <c r="T323" s="3098"/>
      <c r="U323" s="3098"/>
      <c r="V323" s="3098"/>
      <c r="W323" s="3098"/>
      <c r="X323" s="3098"/>
      <c r="Y323" s="3098"/>
      <c r="Z323" s="3098"/>
      <c r="AA323" s="3098"/>
      <c r="AB323" s="3098"/>
      <c r="AC323" s="3098"/>
      <c r="AD323" s="3098"/>
      <c r="AE323" s="3098"/>
      <c r="AF323" s="3098"/>
      <c r="AG323" s="3098"/>
      <c r="AH323" s="3098"/>
      <c r="AI323" s="3098"/>
      <c r="AJ323" s="3098"/>
      <c r="AK323" s="3098"/>
      <c r="AL323" s="3143"/>
      <c r="AM323" s="3143"/>
      <c r="AN323" s="3143"/>
      <c r="AO323" s="3143"/>
      <c r="AP323" s="3143"/>
      <c r="AQ323" s="3143"/>
      <c r="AR323" s="3143"/>
      <c r="AS323" s="3143"/>
      <c r="AT323" s="3143"/>
      <c r="AU323" s="3143"/>
      <c r="AV323" s="3143"/>
      <c r="AW323" s="3143"/>
      <c r="AX323" s="3143"/>
      <c r="AY323" s="3143"/>
      <c r="AZ323" s="3143"/>
      <c r="BA323" s="3143"/>
      <c r="BB323" s="3143"/>
      <c r="BC323" s="3143"/>
      <c r="BD323" s="3143"/>
      <c r="BE323" s="3143"/>
      <c r="BF323" s="3143"/>
      <c r="BG323" s="3143"/>
      <c r="BH323" s="3143"/>
      <c r="BI323" s="3143"/>
      <c r="BJ323" s="3143"/>
      <c r="BK323" s="3143"/>
      <c r="BL323" s="3143"/>
      <c r="BM323" s="3143"/>
      <c r="BN323" s="3189"/>
      <c r="BO323" s="3189"/>
      <c r="BP323" s="3189"/>
      <c r="BQ323" s="3189"/>
      <c r="BR323" s="3189"/>
      <c r="BS323" s="3189"/>
      <c r="BT323" s="3189"/>
      <c r="BU323" s="3189"/>
      <c r="BV323" s="3189"/>
      <c r="BW323" s="3189"/>
      <c r="BX323" s="3189"/>
      <c r="BY323" s="3189"/>
      <c r="BZ323" s="3313"/>
      <c r="CA323" s="3143"/>
    </row>
    <row r="324" spans="1:79" ht="16.5" customHeight="1">
      <c r="A324" s="3143"/>
      <c r="B324" s="3143"/>
      <c r="C324" s="3143"/>
      <c r="D324" s="3143"/>
      <c r="E324" s="3143"/>
      <c r="F324" s="3143"/>
      <c r="G324" s="3143"/>
      <c r="H324" s="3143"/>
      <c r="I324" s="3143"/>
      <c r="J324" s="3143"/>
      <c r="K324" s="3098"/>
      <c r="L324" s="3098"/>
      <c r="M324" s="3098"/>
      <c r="N324" s="3098"/>
      <c r="O324" s="3098"/>
      <c r="P324" s="3098"/>
      <c r="Q324" s="3098"/>
      <c r="R324" s="3098"/>
      <c r="S324" s="3098"/>
      <c r="T324" s="3098"/>
      <c r="U324" s="3098"/>
      <c r="V324" s="3098"/>
      <c r="W324" s="3098"/>
      <c r="X324" s="3098"/>
      <c r="Y324" s="3098"/>
      <c r="Z324" s="3098"/>
      <c r="AA324" s="3098"/>
      <c r="AB324" s="3098"/>
      <c r="AC324" s="3098"/>
      <c r="AD324" s="3098"/>
      <c r="AE324" s="3098"/>
      <c r="AF324" s="3098"/>
      <c r="AG324" s="3098"/>
      <c r="AH324" s="3098"/>
      <c r="AI324" s="3098"/>
      <c r="AJ324" s="3098"/>
      <c r="AK324" s="3098"/>
      <c r="AL324" s="3143"/>
      <c r="AM324" s="3143"/>
      <c r="AN324" s="3143"/>
      <c r="AO324" s="3143"/>
      <c r="AP324" s="3143"/>
      <c r="AQ324" s="3143"/>
      <c r="AR324" s="3143"/>
      <c r="AS324" s="3143"/>
      <c r="AT324" s="3143"/>
      <c r="AU324" s="3143"/>
      <c r="AV324" s="3143"/>
      <c r="AW324" s="3143"/>
      <c r="AX324" s="3143"/>
      <c r="AY324" s="3143"/>
      <c r="AZ324" s="3143"/>
      <c r="BA324" s="3143"/>
      <c r="BB324" s="3143"/>
      <c r="BC324" s="3143"/>
      <c r="BD324" s="3143"/>
      <c r="BE324" s="3143"/>
      <c r="BF324" s="3143"/>
      <c r="BG324" s="3143"/>
      <c r="BH324" s="3143"/>
      <c r="BI324" s="3143"/>
      <c r="BJ324" s="3143"/>
      <c r="BK324" s="3143"/>
      <c r="BL324" s="3143"/>
      <c r="BM324" s="3143"/>
      <c r="BN324" s="3189"/>
      <c r="BO324" s="3189"/>
      <c r="BP324" s="3189"/>
      <c r="BQ324" s="3189"/>
      <c r="BR324" s="3189"/>
      <c r="BS324" s="3189"/>
      <c r="BT324" s="3189"/>
      <c r="BU324" s="3189"/>
      <c r="BV324" s="3189"/>
      <c r="BW324" s="3189"/>
      <c r="BX324" s="3189"/>
      <c r="BY324" s="3189"/>
      <c r="BZ324" s="3313"/>
      <c r="CA324" s="3143"/>
    </row>
    <row r="325" spans="1:79" ht="16.5" customHeight="1">
      <c r="A325" s="3143"/>
      <c r="B325" s="3143"/>
      <c r="C325" s="3143"/>
      <c r="D325" s="3143"/>
      <c r="E325" s="3143"/>
      <c r="F325" s="3143"/>
      <c r="G325" s="3143"/>
      <c r="H325" s="3143"/>
      <c r="I325" s="3143"/>
      <c r="J325" s="3143"/>
      <c r="K325" s="3098"/>
      <c r="L325" s="3098"/>
      <c r="M325" s="3098"/>
      <c r="N325" s="3098"/>
      <c r="O325" s="3098"/>
      <c r="P325" s="3098"/>
      <c r="Q325" s="3098"/>
      <c r="R325" s="3098"/>
      <c r="S325" s="3098"/>
      <c r="T325" s="3098"/>
      <c r="U325" s="3098"/>
      <c r="V325" s="3098"/>
      <c r="W325" s="3098"/>
      <c r="X325" s="3098"/>
      <c r="Y325" s="3098"/>
      <c r="Z325" s="3098"/>
      <c r="AA325" s="3098"/>
      <c r="AB325" s="3098"/>
      <c r="AC325" s="3098"/>
      <c r="AD325" s="3098"/>
      <c r="AE325" s="3098"/>
      <c r="AF325" s="3098"/>
      <c r="AG325" s="3098"/>
      <c r="AH325" s="3098"/>
      <c r="AI325" s="3098"/>
      <c r="AJ325" s="3098"/>
      <c r="AK325" s="3098"/>
      <c r="AL325" s="3143"/>
      <c r="AM325" s="3143"/>
      <c r="AN325" s="3143"/>
      <c r="AO325" s="3143"/>
      <c r="AP325" s="3143"/>
      <c r="AQ325" s="3143"/>
      <c r="AR325" s="3143"/>
      <c r="AS325" s="3143"/>
      <c r="AT325" s="3143"/>
      <c r="AU325" s="3143"/>
      <c r="AV325" s="3143"/>
      <c r="AW325" s="3143"/>
      <c r="AX325" s="3143"/>
      <c r="AY325" s="3143"/>
      <c r="AZ325" s="3143"/>
      <c r="BA325" s="3143"/>
      <c r="BB325" s="3143"/>
      <c r="BC325" s="3143"/>
      <c r="BD325" s="3143"/>
      <c r="BE325" s="3143"/>
      <c r="BF325" s="3143"/>
      <c r="BG325" s="3143"/>
      <c r="BH325" s="3143"/>
      <c r="BI325" s="3143"/>
      <c r="BJ325" s="3143"/>
      <c r="BK325" s="3143"/>
      <c r="BL325" s="3143"/>
      <c r="BM325" s="3143"/>
      <c r="BN325" s="3189"/>
      <c r="BO325" s="3189"/>
      <c r="BP325" s="3189"/>
      <c r="BQ325" s="3189"/>
      <c r="BR325" s="3189"/>
      <c r="BS325" s="3189"/>
      <c r="BT325" s="3189"/>
      <c r="BU325" s="3189"/>
      <c r="BV325" s="3189"/>
      <c r="BW325" s="3189"/>
      <c r="BX325" s="3189"/>
      <c r="BY325" s="3189"/>
      <c r="BZ325" s="3313"/>
      <c r="CA325" s="3143"/>
    </row>
    <row r="326" spans="1:79" ht="16.5" customHeight="1">
      <c r="A326" s="3143"/>
      <c r="B326" s="3143"/>
      <c r="C326" s="3143"/>
      <c r="D326" s="3143"/>
      <c r="E326" s="3143"/>
      <c r="F326" s="3143"/>
      <c r="G326" s="3143"/>
      <c r="H326" s="3143"/>
      <c r="I326" s="3143"/>
      <c r="J326" s="3143"/>
      <c r="K326" s="3098"/>
      <c r="L326" s="3098"/>
      <c r="M326" s="3098"/>
      <c r="N326" s="3098"/>
      <c r="O326" s="3098"/>
      <c r="P326" s="3098"/>
      <c r="Q326" s="3098"/>
      <c r="R326" s="3098"/>
      <c r="S326" s="3098"/>
      <c r="T326" s="3098"/>
      <c r="U326" s="3098"/>
      <c r="V326" s="3098"/>
      <c r="W326" s="3098"/>
      <c r="X326" s="3098"/>
      <c r="Y326" s="3098"/>
      <c r="Z326" s="3098"/>
      <c r="AA326" s="3098"/>
      <c r="AB326" s="3098"/>
      <c r="AC326" s="3098"/>
      <c r="AD326" s="3098"/>
      <c r="AE326" s="3098"/>
      <c r="AF326" s="3098"/>
      <c r="AG326" s="3098"/>
      <c r="AH326" s="3098"/>
      <c r="AI326" s="3098"/>
      <c r="AJ326" s="3098"/>
      <c r="AK326" s="3098"/>
      <c r="AL326" s="3143"/>
      <c r="AM326" s="3143"/>
      <c r="AN326" s="3143"/>
      <c r="AO326" s="3143"/>
      <c r="AP326" s="3143"/>
      <c r="AQ326" s="3143"/>
      <c r="AR326" s="3143"/>
      <c r="AS326" s="3143"/>
      <c r="AT326" s="3143"/>
      <c r="AU326" s="3143"/>
      <c r="AV326" s="3143"/>
      <c r="AW326" s="3143"/>
      <c r="AX326" s="3143"/>
      <c r="AY326" s="3143"/>
      <c r="AZ326" s="3143"/>
      <c r="BA326" s="3143"/>
      <c r="BB326" s="3143"/>
      <c r="BC326" s="3143"/>
      <c r="BD326" s="3143"/>
      <c r="BE326" s="3143"/>
      <c r="BF326" s="3143"/>
      <c r="BG326" s="3143"/>
      <c r="BH326" s="3143"/>
      <c r="BI326" s="3143"/>
      <c r="BJ326" s="3143"/>
      <c r="BK326" s="3143"/>
      <c r="BL326" s="3143"/>
      <c r="BM326" s="3143"/>
      <c r="BN326" s="3189"/>
      <c r="BO326" s="3189"/>
      <c r="BP326" s="3189"/>
      <c r="BQ326" s="3189"/>
      <c r="BR326" s="3189"/>
      <c r="BS326" s="3189"/>
      <c r="BT326" s="3189"/>
      <c r="BU326" s="3189"/>
      <c r="BV326" s="3189"/>
      <c r="BW326" s="3189"/>
      <c r="BX326" s="3189"/>
      <c r="BY326" s="3189"/>
      <c r="BZ326" s="3313"/>
      <c r="CA326" s="3143"/>
    </row>
    <row r="327" spans="1:79" ht="16.5" customHeight="1">
      <c r="A327" s="3143"/>
      <c r="B327" s="3143"/>
      <c r="C327" s="3143"/>
      <c r="D327" s="3143"/>
      <c r="E327" s="3143"/>
      <c r="F327" s="3143"/>
      <c r="G327" s="3143"/>
      <c r="H327" s="3143"/>
      <c r="I327" s="3143"/>
      <c r="J327" s="3143"/>
      <c r="K327" s="3098"/>
      <c r="L327" s="3098"/>
      <c r="M327" s="3098"/>
      <c r="N327" s="3098"/>
      <c r="O327" s="3098"/>
      <c r="P327" s="3098"/>
      <c r="Q327" s="3098"/>
      <c r="R327" s="3098"/>
      <c r="S327" s="3098"/>
      <c r="T327" s="3098"/>
      <c r="U327" s="3098"/>
      <c r="V327" s="3098"/>
      <c r="W327" s="3098"/>
      <c r="X327" s="3098"/>
      <c r="Y327" s="3098"/>
      <c r="Z327" s="3098"/>
      <c r="AA327" s="3098"/>
      <c r="AB327" s="3098"/>
      <c r="AC327" s="3098"/>
      <c r="AD327" s="3098"/>
      <c r="AE327" s="3098"/>
      <c r="AF327" s="3098"/>
      <c r="AG327" s="3098"/>
      <c r="AH327" s="3098"/>
      <c r="AI327" s="3098"/>
      <c r="AJ327" s="3098"/>
      <c r="AK327" s="3098"/>
      <c r="AL327" s="3143"/>
      <c r="AM327" s="3143"/>
      <c r="AN327" s="3143"/>
      <c r="AO327" s="3143"/>
      <c r="AP327" s="3143"/>
      <c r="AQ327" s="3143"/>
      <c r="AR327" s="3143"/>
      <c r="AS327" s="3143"/>
      <c r="AT327" s="3143"/>
      <c r="AU327" s="3143"/>
      <c r="AV327" s="3143"/>
      <c r="AW327" s="3143"/>
      <c r="AX327" s="3143"/>
      <c r="AY327" s="3143"/>
      <c r="AZ327" s="3143"/>
      <c r="BA327" s="3143"/>
      <c r="BB327" s="3143"/>
      <c r="BC327" s="3143"/>
      <c r="BD327" s="3143"/>
      <c r="BE327" s="3143"/>
      <c r="BF327" s="3143"/>
      <c r="BG327" s="3143"/>
      <c r="BH327" s="3143"/>
      <c r="BI327" s="3143"/>
      <c r="BJ327" s="3143"/>
      <c r="BK327" s="3143"/>
      <c r="BL327" s="3143"/>
      <c r="BM327" s="3143"/>
      <c r="BN327" s="3189"/>
      <c r="BO327" s="3189"/>
      <c r="BP327" s="3189"/>
      <c r="BQ327" s="3189"/>
      <c r="BR327" s="3189"/>
      <c r="BS327" s="3189"/>
      <c r="BT327" s="3189"/>
      <c r="BU327" s="3189"/>
      <c r="BV327" s="3189"/>
      <c r="BW327" s="3189"/>
      <c r="BX327" s="3189"/>
      <c r="BY327" s="3189"/>
      <c r="BZ327" s="3313"/>
      <c r="CA327" s="3143"/>
    </row>
    <row r="328" spans="1:79" ht="16.5" customHeight="1">
      <c r="A328" s="3143"/>
      <c r="B328" s="3143"/>
      <c r="C328" s="3143"/>
      <c r="D328" s="3143"/>
      <c r="E328" s="3143"/>
      <c r="F328" s="3143"/>
      <c r="G328" s="3143"/>
      <c r="H328" s="3143"/>
      <c r="I328" s="3143"/>
      <c r="J328" s="3143"/>
      <c r="K328" s="3098"/>
      <c r="L328" s="3098"/>
      <c r="M328" s="3098"/>
      <c r="N328" s="3098"/>
      <c r="O328" s="3098"/>
      <c r="P328" s="3098"/>
      <c r="Q328" s="3098"/>
      <c r="R328" s="3098"/>
      <c r="S328" s="3098"/>
      <c r="T328" s="3098"/>
      <c r="U328" s="3098"/>
      <c r="V328" s="3098"/>
      <c r="W328" s="3098"/>
      <c r="X328" s="3098"/>
      <c r="Y328" s="3098"/>
      <c r="Z328" s="3098"/>
      <c r="AA328" s="3098"/>
      <c r="AB328" s="3098"/>
      <c r="AC328" s="3098"/>
      <c r="AD328" s="3098"/>
      <c r="AE328" s="3098"/>
      <c r="AF328" s="3098"/>
      <c r="AG328" s="3098"/>
      <c r="AH328" s="3098"/>
      <c r="AI328" s="3098"/>
      <c r="AJ328" s="3098"/>
      <c r="AK328" s="3098"/>
      <c r="AL328" s="3143"/>
      <c r="AM328" s="3143"/>
      <c r="AN328" s="3143"/>
      <c r="AO328" s="3143"/>
      <c r="AP328" s="3143"/>
      <c r="AQ328" s="3143"/>
      <c r="AR328" s="3143"/>
      <c r="AS328" s="3143"/>
      <c r="AT328" s="3143"/>
      <c r="AU328" s="3143"/>
      <c r="AV328" s="3143"/>
      <c r="AW328" s="3143"/>
      <c r="AX328" s="3143"/>
      <c r="AY328" s="3143"/>
      <c r="AZ328" s="3143"/>
      <c r="BA328" s="3143"/>
      <c r="BB328" s="3143"/>
      <c r="BC328" s="3143"/>
      <c r="BD328" s="3143"/>
      <c r="BE328" s="3143"/>
      <c r="BF328" s="3143"/>
      <c r="BG328" s="3143"/>
      <c r="BH328" s="3143"/>
      <c r="BI328" s="3143"/>
      <c r="BJ328" s="3143"/>
      <c r="BK328" s="3143"/>
      <c r="BL328" s="3143"/>
      <c r="BM328" s="3143"/>
      <c r="BN328" s="3189"/>
      <c r="BO328" s="3189"/>
      <c r="BP328" s="3189"/>
      <c r="BQ328" s="3189"/>
      <c r="BR328" s="3189"/>
      <c r="BS328" s="3189"/>
      <c r="BT328" s="3189"/>
      <c r="BU328" s="3189"/>
      <c r="BV328" s="3189"/>
      <c r="BW328" s="3189"/>
      <c r="BX328" s="3189"/>
      <c r="BY328" s="3189"/>
      <c r="BZ328" s="3313"/>
      <c r="CA328" s="3143"/>
    </row>
    <row r="329" spans="1:79" ht="16.5" customHeight="1">
      <c r="A329" s="3143"/>
      <c r="B329" s="3143"/>
      <c r="C329" s="3143"/>
      <c r="D329" s="3143"/>
      <c r="E329" s="3143"/>
      <c r="F329" s="3143"/>
      <c r="G329" s="3143"/>
      <c r="H329" s="3143"/>
      <c r="I329" s="3143"/>
      <c r="J329" s="3143"/>
      <c r="K329" s="3098"/>
      <c r="L329" s="3098"/>
      <c r="M329" s="3098"/>
      <c r="N329" s="3098"/>
      <c r="O329" s="3098"/>
      <c r="P329" s="3098"/>
      <c r="Q329" s="3098"/>
      <c r="R329" s="3098"/>
      <c r="S329" s="3098"/>
      <c r="T329" s="3098"/>
      <c r="U329" s="3098"/>
      <c r="V329" s="3098"/>
      <c r="W329" s="3098"/>
      <c r="X329" s="3098"/>
      <c r="Y329" s="3098"/>
      <c r="Z329" s="3098"/>
      <c r="AA329" s="3098"/>
      <c r="AB329" s="3098"/>
      <c r="AC329" s="3098"/>
      <c r="AD329" s="3098"/>
      <c r="AE329" s="3098"/>
      <c r="AF329" s="3098"/>
      <c r="AG329" s="3098"/>
      <c r="AH329" s="3098"/>
      <c r="AI329" s="3098"/>
      <c r="AJ329" s="3098"/>
      <c r="AK329" s="3098"/>
      <c r="AL329" s="3143"/>
      <c r="AM329" s="3143"/>
      <c r="AN329" s="3143"/>
      <c r="AO329" s="3143"/>
      <c r="AP329" s="3143"/>
      <c r="AQ329" s="3143"/>
      <c r="AR329" s="3143"/>
      <c r="AS329" s="3143"/>
      <c r="AT329" s="3143"/>
      <c r="AU329" s="3143"/>
      <c r="AV329" s="3143"/>
      <c r="AW329" s="3143"/>
      <c r="AX329" s="3143"/>
      <c r="AY329" s="3143"/>
      <c r="AZ329" s="3143"/>
      <c r="BA329" s="3143"/>
      <c r="BB329" s="3143"/>
      <c r="BC329" s="3143"/>
      <c r="BD329" s="3143"/>
      <c r="BE329" s="3143"/>
      <c r="BF329" s="3143"/>
      <c r="BG329" s="3143"/>
      <c r="BH329" s="3143"/>
      <c r="BI329" s="3143"/>
      <c r="BJ329" s="3143"/>
      <c r="BK329" s="3143"/>
      <c r="BL329" s="3143"/>
      <c r="BM329" s="3143"/>
      <c r="BN329" s="3189"/>
      <c r="BO329" s="3189"/>
      <c r="BP329" s="3189"/>
      <c r="BQ329" s="3189"/>
      <c r="BR329" s="3189"/>
      <c r="BS329" s="3189"/>
      <c r="BT329" s="3189"/>
      <c r="BU329" s="3189"/>
      <c r="BV329" s="3189"/>
      <c r="BW329" s="3189"/>
      <c r="BX329" s="3189"/>
      <c r="BY329" s="3189"/>
      <c r="BZ329" s="3313"/>
      <c r="CA329" s="3143"/>
    </row>
    <row r="330" spans="1:79" ht="16.5" customHeight="1">
      <c r="A330" s="3143"/>
      <c r="B330" s="3143"/>
      <c r="C330" s="3143"/>
      <c r="D330" s="3143"/>
      <c r="E330" s="3143"/>
      <c r="F330" s="3143"/>
      <c r="G330" s="3143"/>
      <c r="H330" s="3143"/>
      <c r="I330" s="3143"/>
      <c r="J330" s="3143"/>
      <c r="K330" s="3098"/>
      <c r="L330" s="3098"/>
      <c r="M330" s="3098"/>
      <c r="N330" s="3098"/>
      <c r="O330" s="3098"/>
      <c r="P330" s="3098"/>
      <c r="Q330" s="3098"/>
      <c r="R330" s="3098"/>
      <c r="S330" s="3098"/>
      <c r="T330" s="3098"/>
      <c r="U330" s="3098"/>
      <c r="V330" s="3098"/>
      <c r="W330" s="3098"/>
      <c r="X330" s="3098"/>
      <c r="Y330" s="3098"/>
      <c r="Z330" s="3098"/>
      <c r="AA330" s="3098"/>
      <c r="AB330" s="3098"/>
      <c r="AC330" s="3098"/>
      <c r="AD330" s="3098"/>
      <c r="AE330" s="3098"/>
      <c r="AF330" s="3098"/>
      <c r="AG330" s="3098"/>
      <c r="AH330" s="3098"/>
      <c r="AI330" s="3098"/>
      <c r="AJ330" s="3098"/>
      <c r="AK330" s="3098"/>
      <c r="AL330" s="3143"/>
      <c r="AM330" s="3143"/>
      <c r="AN330" s="3143"/>
      <c r="AO330" s="3143"/>
      <c r="AP330" s="3143"/>
      <c r="AQ330" s="3143"/>
      <c r="AR330" s="3143"/>
      <c r="AS330" s="3143"/>
      <c r="AT330" s="3143"/>
      <c r="AU330" s="3143"/>
      <c r="AV330" s="3143"/>
      <c r="AW330" s="3143"/>
      <c r="AX330" s="3143"/>
      <c r="AY330" s="3143"/>
      <c r="AZ330" s="3143"/>
      <c r="BA330" s="3143"/>
      <c r="BB330" s="3143"/>
      <c r="BC330" s="3143"/>
      <c r="BD330" s="3143"/>
      <c r="BE330" s="3143"/>
      <c r="BF330" s="3143"/>
      <c r="BG330" s="3143"/>
      <c r="BH330" s="3143"/>
      <c r="BI330" s="3143"/>
      <c r="BJ330" s="3143"/>
      <c r="BK330" s="3143"/>
      <c r="BL330" s="3143"/>
      <c r="BM330" s="3143"/>
      <c r="BN330" s="3189"/>
      <c r="BO330" s="3189"/>
      <c r="BP330" s="3189"/>
      <c r="BQ330" s="3189"/>
      <c r="BR330" s="3189"/>
      <c r="BS330" s="3189"/>
      <c r="BT330" s="3189"/>
      <c r="BU330" s="3189"/>
      <c r="BV330" s="3189"/>
      <c r="BW330" s="3189"/>
      <c r="BX330" s="3189"/>
      <c r="BY330" s="3189"/>
      <c r="BZ330" s="3313"/>
      <c r="CA330" s="3143"/>
    </row>
    <row r="331" spans="1:79" ht="16.5" customHeight="1">
      <c r="A331" s="3143"/>
      <c r="B331" s="3143"/>
      <c r="C331" s="3143"/>
      <c r="D331" s="3143"/>
      <c r="E331" s="3143"/>
      <c r="F331" s="3143"/>
      <c r="G331" s="3143"/>
      <c r="H331" s="3143"/>
      <c r="I331" s="3143"/>
      <c r="J331" s="3143"/>
      <c r="K331" s="3098"/>
      <c r="L331" s="3098"/>
      <c r="M331" s="3098"/>
      <c r="N331" s="3098"/>
      <c r="O331" s="3098"/>
      <c r="P331" s="3098"/>
      <c r="Q331" s="3098"/>
      <c r="R331" s="3098"/>
      <c r="S331" s="3098"/>
      <c r="T331" s="3098"/>
      <c r="U331" s="3098"/>
      <c r="V331" s="3098"/>
      <c r="W331" s="3098"/>
      <c r="X331" s="3098"/>
      <c r="Y331" s="3098"/>
      <c r="Z331" s="3098"/>
      <c r="AA331" s="3098"/>
      <c r="AB331" s="3098"/>
      <c r="AC331" s="3098"/>
      <c r="AD331" s="3098"/>
      <c r="AE331" s="3098"/>
      <c r="AF331" s="3098"/>
      <c r="AG331" s="3098"/>
      <c r="AH331" s="3098"/>
      <c r="AI331" s="3098"/>
      <c r="AJ331" s="3098"/>
      <c r="AK331" s="3098"/>
      <c r="AL331" s="3143"/>
      <c r="AM331" s="3143"/>
      <c r="AN331" s="3143"/>
      <c r="AO331" s="3143"/>
      <c r="AP331" s="3143"/>
      <c r="AQ331" s="3143"/>
      <c r="AR331" s="3143"/>
      <c r="AS331" s="3143"/>
      <c r="AT331" s="3143"/>
      <c r="AU331" s="3143"/>
      <c r="AV331" s="3143"/>
      <c r="AW331" s="3143"/>
      <c r="AX331" s="3143"/>
      <c r="AY331" s="3143"/>
      <c r="AZ331" s="3143"/>
      <c r="BA331" s="3143"/>
      <c r="BB331" s="3143"/>
      <c r="BC331" s="3143"/>
      <c r="BD331" s="3143"/>
      <c r="BE331" s="3143"/>
      <c r="BF331" s="3143"/>
      <c r="BG331" s="3143"/>
      <c r="BH331" s="3143"/>
      <c r="BI331" s="3143"/>
      <c r="BJ331" s="3143"/>
      <c r="BK331" s="3143"/>
      <c r="BL331" s="3143"/>
      <c r="BM331" s="3143"/>
      <c r="BN331" s="3189"/>
      <c r="BO331" s="3189"/>
      <c r="BP331" s="3189"/>
      <c r="BQ331" s="3189"/>
      <c r="BR331" s="3189"/>
      <c r="BS331" s="3189"/>
      <c r="BT331" s="3189"/>
      <c r="BU331" s="3189"/>
      <c r="BV331" s="3189"/>
      <c r="BW331" s="3189"/>
      <c r="BX331" s="3189"/>
      <c r="BY331" s="3189"/>
      <c r="BZ331" s="3313"/>
      <c r="CA331" s="3143"/>
    </row>
    <row r="332" spans="1:79" ht="16.5" customHeight="1">
      <c r="A332" s="3143"/>
      <c r="B332" s="3143"/>
      <c r="C332" s="3143"/>
      <c r="D332" s="3143"/>
      <c r="E332" s="3143"/>
      <c r="F332" s="3143"/>
      <c r="G332" s="3143"/>
      <c r="H332" s="3143"/>
      <c r="I332" s="3143"/>
      <c r="J332" s="3143"/>
      <c r="K332" s="3098"/>
      <c r="L332" s="3098"/>
      <c r="M332" s="3098"/>
      <c r="N332" s="3098"/>
      <c r="O332" s="3098"/>
      <c r="P332" s="3098"/>
      <c r="Q332" s="3098"/>
      <c r="R332" s="3098"/>
      <c r="S332" s="3098"/>
      <c r="T332" s="3098"/>
      <c r="U332" s="3098"/>
      <c r="V332" s="3098"/>
      <c r="W332" s="3098"/>
      <c r="X332" s="3098"/>
      <c r="Y332" s="3098"/>
      <c r="Z332" s="3098"/>
      <c r="AA332" s="3098"/>
      <c r="AB332" s="3098"/>
      <c r="AC332" s="3098"/>
      <c r="AD332" s="3098"/>
      <c r="AE332" s="3098"/>
      <c r="AF332" s="3098"/>
      <c r="AG332" s="3098"/>
      <c r="AH332" s="3098"/>
      <c r="AI332" s="3098"/>
      <c r="AJ332" s="3098"/>
      <c r="AK332" s="3098"/>
      <c r="AL332" s="3143"/>
      <c r="AM332" s="3143"/>
      <c r="AN332" s="3143"/>
      <c r="AO332" s="3143"/>
      <c r="AP332" s="3143"/>
      <c r="AQ332" s="3143"/>
      <c r="AR332" s="3143"/>
      <c r="AS332" s="3143"/>
      <c r="AT332" s="3143"/>
      <c r="AU332" s="3143"/>
      <c r="AV332" s="3143"/>
      <c r="AW332" s="3143"/>
      <c r="AX332" s="3143"/>
      <c r="AY332" s="3143"/>
      <c r="AZ332" s="3143"/>
      <c r="BA332" s="3143"/>
      <c r="BB332" s="3143"/>
      <c r="BC332" s="3143"/>
      <c r="BD332" s="3143"/>
      <c r="BE332" s="3143"/>
      <c r="BF332" s="3143"/>
      <c r="BG332" s="3143"/>
      <c r="BH332" s="3143"/>
      <c r="BI332" s="3143"/>
      <c r="BJ332" s="3143"/>
      <c r="BK332" s="3143"/>
      <c r="BL332" s="3143"/>
      <c r="BM332" s="3143"/>
      <c r="BN332" s="3189"/>
      <c r="BO332" s="3189"/>
      <c r="BP332" s="3189"/>
      <c r="BQ332" s="3189"/>
      <c r="BR332" s="3189"/>
      <c r="BS332" s="3189"/>
      <c r="BT332" s="3189"/>
      <c r="BU332" s="3189"/>
      <c r="BV332" s="3189"/>
      <c r="BW332" s="3189"/>
      <c r="BX332" s="3189"/>
      <c r="BY332" s="3189"/>
      <c r="BZ332" s="3313"/>
      <c r="CA332" s="3143"/>
    </row>
    <row r="333" spans="1:79" ht="16.5" customHeight="1">
      <c r="A333" s="3143"/>
      <c r="B333" s="3143"/>
      <c r="C333" s="3143"/>
      <c r="D333" s="3143"/>
      <c r="E333" s="3143"/>
      <c r="F333" s="3143"/>
      <c r="G333" s="3143"/>
      <c r="H333" s="3143"/>
      <c r="I333" s="3143"/>
      <c r="J333" s="3143"/>
      <c r="K333" s="3098"/>
      <c r="L333" s="3098"/>
      <c r="M333" s="3098"/>
      <c r="N333" s="3098"/>
      <c r="O333" s="3098"/>
      <c r="P333" s="3098"/>
      <c r="Q333" s="3098"/>
      <c r="R333" s="3098"/>
      <c r="S333" s="3098"/>
      <c r="T333" s="3098"/>
      <c r="U333" s="3098"/>
      <c r="V333" s="3098"/>
      <c r="W333" s="3098"/>
      <c r="X333" s="3098"/>
      <c r="Y333" s="3098"/>
      <c r="Z333" s="3098"/>
      <c r="AA333" s="3098"/>
      <c r="AB333" s="3098"/>
      <c r="AC333" s="3098"/>
      <c r="AD333" s="3098"/>
      <c r="AE333" s="3098"/>
      <c r="AF333" s="3098"/>
      <c r="AG333" s="3098"/>
      <c r="AH333" s="3098"/>
      <c r="AI333" s="3098"/>
      <c r="AJ333" s="3098"/>
      <c r="AK333" s="3098"/>
      <c r="AL333" s="3143"/>
      <c r="AM333" s="3143"/>
      <c r="AN333" s="3143"/>
      <c r="AO333" s="3143"/>
      <c r="AP333" s="3143"/>
      <c r="AQ333" s="3143"/>
      <c r="AR333" s="3143"/>
      <c r="AS333" s="3143"/>
      <c r="AT333" s="3143"/>
      <c r="AU333" s="3143"/>
      <c r="AV333" s="3143"/>
      <c r="AW333" s="3143"/>
      <c r="AX333" s="3143"/>
      <c r="AY333" s="3143"/>
      <c r="AZ333" s="3143"/>
      <c r="BA333" s="3143"/>
      <c r="BB333" s="3143"/>
      <c r="BC333" s="3143"/>
      <c r="BD333" s="3143"/>
      <c r="BE333" s="3143"/>
      <c r="BF333" s="3143"/>
      <c r="BG333" s="3143"/>
      <c r="BH333" s="3143"/>
      <c r="BI333" s="3143"/>
      <c r="BJ333" s="3143"/>
      <c r="BK333" s="3143"/>
      <c r="BL333" s="3143"/>
      <c r="BM333" s="3143"/>
      <c r="BN333" s="3189"/>
      <c r="BO333" s="3189"/>
      <c r="BP333" s="3189"/>
      <c r="BQ333" s="3189"/>
      <c r="BR333" s="3189"/>
      <c r="BS333" s="3189"/>
      <c r="BT333" s="3189"/>
      <c r="BU333" s="3189"/>
      <c r="BV333" s="3189"/>
      <c r="BW333" s="3189"/>
      <c r="BX333" s="3189"/>
      <c r="BY333" s="3189"/>
      <c r="BZ333" s="3313"/>
      <c r="CA333" s="3143"/>
    </row>
    <row r="334" spans="1:79" ht="16.5" customHeight="1">
      <c r="A334" s="3143"/>
      <c r="B334" s="3143"/>
      <c r="C334" s="3143"/>
      <c r="D334" s="3143"/>
      <c r="E334" s="3143"/>
      <c r="F334" s="3143"/>
      <c r="G334" s="3143"/>
      <c r="H334" s="3143"/>
      <c r="I334" s="3143"/>
      <c r="J334" s="3143"/>
      <c r="K334" s="3098"/>
      <c r="L334" s="3098"/>
      <c r="M334" s="3098"/>
      <c r="N334" s="3098"/>
      <c r="O334" s="3098"/>
      <c r="P334" s="3098"/>
      <c r="Q334" s="3098"/>
      <c r="R334" s="3098"/>
      <c r="S334" s="3098"/>
      <c r="T334" s="3098"/>
      <c r="U334" s="3098"/>
      <c r="V334" s="3098"/>
      <c r="W334" s="3098"/>
      <c r="X334" s="3098"/>
      <c r="Y334" s="3098"/>
      <c r="Z334" s="3098"/>
      <c r="AA334" s="3098"/>
      <c r="AB334" s="3098"/>
      <c r="AC334" s="3098"/>
      <c r="AD334" s="3098"/>
      <c r="AE334" s="3098"/>
      <c r="AF334" s="3098"/>
      <c r="AG334" s="3098"/>
      <c r="AH334" s="3098"/>
      <c r="AI334" s="3098"/>
      <c r="AJ334" s="3098"/>
      <c r="AK334" s="3098"/>
      <c r="AL334" s="3143"/>
      <c r="AM334" s="3143"/>
      <c r="AN334" s="3143"/>
      <c r="AO334" s="3143"/>
      <c r="AP334" s="3143"/>
      <c r="AQ334" s="3143"/>
      <c r="AR334" s="3143"/>
      <c r="AS334" s="3143"/>
      <c r="AT334" s="3143"/>
      <c r="AU334" s="3143"/>
      <c r="AV334" s="3143"/>
      <c r="AW334" s="3143"/>
      <c r="AX334" s="3143"/>
      <c r="AY334" s="3143"/>
      <c r="AZ334" s="3143"/>
      <c r="BA334" s="3143"/>
      <c r="BB334" s="3143"/>
      <c r="BC334" s="3143"/>
      <c r="BD334" s="3143"/>
      <c r="BE334" s="3143"/>
      <c r="BF334" s="3143"/>
      <c r="BG334" s="3143"/>
      <c r="BH334" s="3143"/>
      <c r="BI334" s="3143"/>
      <c r="BJ334" s="3143"/>
      <c r="BK334" s="3143"/>
      <c r="BL334" s="3143"/>
      <c r="BM334" s="3143"/>
      <c r="BN334" s="3189"/>
      <c r="BO334" s="3189"/>
      <c r="BP334" s="3189"/>
      <c r="BQ334" s="3189"/>
      <c r="BR334" s="3189"/>
      <c r="BS334" s="3189"/>
      <c r="BT334" s="3189"/>
      <c r="BU334" s="3189"/>
      <c r="BV334" s="3189"/>
      <c r="BW334" s="3189"/>
      <c r="BX334" s="3189"/>
      <c r="BY334" s="3189"/>
      <c r="BZ334" s="3313"/>
      <c r="CA334" s="3143"/>
    </row>
    <row r="335" spans="1:79" ht="16.5" customHeight="1">
      <c r="A335" s="3143"/>
      <c r="B335" s="3143"/>
      <c r="C335" s="3143"/>
      <c r="D335" s="3143"/>
      <c r="E335" s="3143"/>
      <c r="F335" s="3143"/>
      <c r="G335" s="3143"/>
      <c r="H335" s="3143"/>
      <c r="I335" s="3143"/>
      <c r="J335" s="3143"/>
      <c r="K335" s="3098"/>
      <c r="L335" s="3098"/>
      <c r="M335" s="3098"/>
      <c r="N335" s="3098"/>
      <c r="O335" s="3098"/>
      <c r="P335" s="3098"/>
      <c r="Q335" s="3098"/>
      <c r="R335" s="3098"/>
      <c r="S335" s="3098"/>
      <c r="T335" s="3098"/>
      <c r="U335" s="3098"/>
      <c r="V335" s="3098"/>
      <c r="W335" s="3098"/>
      <c r="X335" s="3098"/>
      <c r="Y335" s="3098"/>
      <c r="Z335" s="3098"/>
      <c r="AA335" s="3098"/>
      <c r="AB335" s="3098"/>
      <c r="AC335" s="3098"/>
      <c r="AD335" s="3098"/>
      <c r="AE335" s="3098"/>
      <c r="AF335" s="3098"/>
      <c r="AG335" s="3098"/>
      <c r="AH335" s="3098"/>
      <c r="AI335" s="3098"/>
      <c r="AJ335" s="3098"/>
      <c r="AK335" s="3098"/>
      <c r="AL335" s="3143"/>
      <c r="AM335" s="3143"/>
      <c r="AN335" s="3143"/>
      <c r="AO335" s="3143"/>
      <c r="AP335" s="3143"/>
      <c r="AQ335" s="3143"/>
      <c r="AR335" s="3143"/>
      <c r="AS335" s="3143"/>
      <c r="AT335" s="3143"/>
      <c r="AU335" s="3143"/>
      <c r="AV335" s="3143"/>
      <c r="AW335" s="3143"/>
      <c r="AX335" s="3143"/>
      <c r="AY335" s="3143"/>
      <c r="AZ335" s="3143"/>
      <c r="BA335" s="3143"/>
      <c r="BB335" s="3143"/>
      <c r="BC335" s="3143"/>
      <c r="BD335" s="3143"/>
      <c r="BE335" s="3143"/>
      <c r="BF335" s="3143"/>
      <c r="BG335" s="3143"/>
      <c r="BH335" s="3143"/>
      <c r="BI335" s="3143"/>
      <c r="BJ335" s="3143"/>
      <c r="BK335" s="3143"/>
      <c r="BL335" s="3143"/>
      <c r="BM335" s="3143"/>
      <c r="BN335" s="3189"/>
      <c r="BO335" s="3189"/>
      <c r="BP335" s="3189"/>
      <c r="BQ335" s="3189"/>
      <c r="BR335" s="3189"/>
      <c r="BS335" s="3189"/>
      <c r="BT335" s="3189"/>
      <c r="BU335" s="3189"/>
      <c r="BV335" s="3189"/>
      <c r="BW335" s="3189"/>
      <c r="BX335" s="3189"/>
      <c r="BY335" s="3189"/>
      <c r="BZ335" s="3313"/>
      <c r="CA335" s="3143"/>
    </row>
    <row r="336" spans="1:79" ht="16.5" customHeight="1">
      <c r="A336" s="3143"/>
      <c r="B336" s="3143"/>
      <c r="C336" s="3143"/>
      <c r="D336" s="3143"/>
      <c r="E336" s="3143"/>
      <c r="F336" s="3143"/>
      <c r="G336" s="3143"/>
      <c r="H336" s="3143"/>
      <c r="I336" s="3143"/>
      <c r="J336" s="3143"/>
      <c r="K336" s="3098"/>
      <c r="L336" s="3098"/>
      <c r="M336" s="3098"/>
      <c r="N336" s="3098"/>
      <c r="O336" s="3098"/>
      <c r="P336" s="3098"/>
      <c r="Q336" s="3098"/>
      <c r="R336" s="3098"/>
      <c r="S336" s="3098"/>
      <c r="T336" s="3098"/>
      <c r="U336" s="3098"/>
      <c r="V336" s="3098"/>
      <c r="W336" s="3098"/>
      <c r="X336" s="3098"/>
      <c r="Y336" s="3098"/>
      <c r="Z336" s="3098"/>
      <c r="AA336" s="3098"/>
      <c r="AB336" s="3098"/>
      <c r="AC336" s="3098"/>
      <c r="AD336" s="3098"/>
      <c r="AE336" s="3098"/>
      <c r="AF336" s="3098"/>
      <c r="AG336" s="3098"/>
      <c r="AH336" s="3098"/>
      <c r="AI336" s="3098"/>
      <c r="AJ336" s="3098"/>
      <c r="AK336" s="3098"/>
      <c r="AL336" s="3143"/>
      <c r="AM336" s="3143"/>
      <c r="AN336" s="3143"/>
      <c r="AO336" s="3143"/>
      <c r="AP336" s="3143"/>
      <c r="AQ336" s="3143"/>
      <c r="AR336" s="3143"/>
      <c r="AS336" s="3143"/>
      <c r="AT336" s="3143"/>
      <c r="AU336" s="3143"/>
      <c r="AV336" s="3143"/>
      <c r="AW336" s="3143"/>
      <c r="AX336" s="3143"/>
      <c r="AY336" s="3143"/>
      <c r="AZ336" s="3143"/>
      <c r="BA336" s="3143"/>
      <c r="BB336" s="3143"/>
      <c r="BC336" s="3143"/>
      <c r="BD336" s="3143"/>
      <c r="BE336" s="3143"/>
      <c r="BF336" s="3143"/>
      <c r="BG336" s="3143"/>
      <c r="BH336" s="3143"/>
      <c r="BI336" s="3143"/>
      <c r="BJ336" s="3143"/>
      <c r="BK336" s="3143"/>
      <c r="BL336" s="3143"/>
      <c r="BM336" s="3143"/>
      <c r="BN336" s="3189"/>
      <c r="BO336" s="3189"/>
      <c r="BP336" s="3189"/>
      <c r="BQ336" s="3189"/>
      <c r="BR336" s="3189"/>
      <c r="BS336" s="3189"/>
      <c r="BT336" s="3189"/>
      <c r="BU336" s="3189"/>
      <c r="BV336" s="3189"/>
      <c r="BW336" s="3189"/>
      <c r="BX336" s="3189"/>
      <c r="BY336" s="3189"/>
      <c r="BZ336" s="3313"/>
      <c r="CA336" s="3143"/>
    </row>
    <row r="337" spans="1:79" ht="16.5" customHeight="1">
      <c r="A337" s="3143"/>
      <c r="B337" s="3143"/>
      <c r="C337" s="3143"/>
      <c r="D337" s="3143"/>
      <c r="E337" s="3143"/>
      <c r="F337" s="3143"/>
      <c r="G337" s="3143"/>
      <c r="H337" s="3143"/>
      <c r="I337" s="3143"/>
      <c r="J337" s="3143"/>
      <c r="K337" s="3098"/>
      <c r="L337" s="3098"/>
      <c r="M337" s="3098"/>
      <c r="N337" s="3098"/>
      <c r="O337" s="3098"/>
      <c r="P337" s="3098"/>
      <c r="Q337" s="3098"/>
      <c r="R337" s="3098"/>
      <c r="S337" s="3098"/>
      <c r="T337" s="3098"/>
      <c r="U337" s="3098"/>
      <c r="V337" s="3098"/>
      <c r="W337" s="3098"/>
      <c r="X337" s="3098"/>
      <c r="Y337" s="3098"/>
      <c r="Z337" s="3098"/>
      <c r="AA337" s="3098"/>
      <c r="AB337" s="3098"/>
      <c r="AC337" s="3098"/>
      <c r="AD337" s="3098"/>
      <c r="AE337" s="3098"/>
      <c r="AF337" s="3098"/>
      <c r="AG337" s="3098"/>
      <c r="AH337" s="3098"/>
      <c r="AI337" s="3098"/>
      <c r="AJ337" s="3098"/>
      <c r="AK337" s="3098"/>
      <c r="AL337" s="3143"/>
      <c r="AM337" s="3143"/>
      <c r="AN337" s="3143"/>
      <c r="AO337" s="3143"/>
      <c r="AP337" s="3143"/>
      <c r="AQ337" s="3143"/>
      <c r="AR337" s="3143"/>
      <c r="AS337" s="3143"/>
      <c r="AT337" s="3143"/>
      <c r="AU337" s="3143"/>
      <c r="AV337" s="3143"/>
      <c r="AW337" s="3143"/>
      <c r="AX337" s="3143"/>
      <c r="AY337" s="3143"/>
      <c r="AZ337" s="3143"/>
      <c r="BA337" s="3143"/>
      <c r="BB337" s="3143"/>
      <c r="BC337" s="3143"/>
      <c r="BD337" s="3143"/>
      <c r="BE337" s="3143"/>
      <c r="BF337" s="3143"/>
      <c r="BG337" s="3143"/>
      <c r="BH337" s="3143"/>
      <c r="BI337" s="3143"/>
      <c r="BJ337" s="3143"/>
      <c r="BK337" s="3143"/>
      <c r="BL337" s="3143"/>
      <c r="BM337" s="3143"/>
      <c r="BN337" s="3189"/>
      <c r="BO337" s="3189"/>
      <c r="BP337" s="3189"/>
      <c r="BQ337" s="3189"/>
      <c r="BR337" s="3189"/>
      <c r="BS337" s="3189"/>
      <c r="BT337" s="3189"/>
      <c r="BU337" s="3189"/>
      <c r="BV337" s="3189"/>
      <c r="BW337" s="3189"/>
      <c r="BX337" s="3189"/>
      <c r="BY337" s="3189"/>
      <c r="BZ337" s="3313"/>
      <c r="CA337" s="3143"/>
    </row>
    <row r="338" spans="1:79" ht="16.5" customHeight="1">
      <c r="A338" s="3143"/>
      <c r="B338" s="3143"/>
      <c r="C338" s="3143"/>
      <c r="D338" s="3143"/>
      <c r="E338" s="3143"/>
      <c r="F338" s="3143"/>
      <c r="G338" s="3143"/>
      <c r="H338" s="3143"/>
      <c r="I338" s="3143"/>
      <c r="J338" s="3143"/>
      <c r="K338" s="3098"/>
      <c r="L338" s="3098"/>
      <c r="M338" s="3098"/>
      <c r="N338" s="3098"/>
      <c r="O338" s="3098"/>
      <c r="P338" s="3098"/>
      <c r="Q338" s="3098"/>
      <c r="R338" s="3098"/>
      <c r="S338" s="3098"/>
      <c r="T338" s="3098"/>
      <c r="U338" s="3098"/>
      <c r="V338" s="3098"/>
      <c r="W338" s="3098"/>
      <c r="X338" s="3098"/>
      <c r="Y338" s="3098"/>
      <c r="Z338" s="3098"/>
      <c r="AA338" s="3098"/>
      <c r="AB338" s="3098"/>
      <c r="AC338" s="3098"/>
      <c r="AD338" s="3098"/>
      <c r="AE338" s="3098"/>
      <c r="AF338" s="3098"/>
      <c r="AG338" s="3098"/>
      <c r="AH338" s="3098"/>
      <c r="AI338" s="3098"/>
      <c r="AJ338" s="3098"/>
      <c r="AK338" s="3098"/>
      <c r="AL338" s="3143"/>
      <c r="AM338" s="3143"/>
      <c r="AN338" s="3143"/>
      <c r="AO338" s="3143"/>
      <c r="AP338" s="3143"/>
      <c r="AQ338" s="3143"/>
      <c r="AR338" s="3143"/>
      <c r="AS338" s="3143"/>
      <c r="AT338" s="3143"/>
      <c r="AU338" s="3143"/>
      <c r="AV338" s="3143"/>
      <c r="AW338" s="3143"/>
      <c r="AX338" s="3143"/>
      <c r="AY338" s="3143"/>
      <c r="AZ338" s="3143"/>
      <c r="BA338" s="3143"/>
      <c r="BB338" s="3143"/>
      <c r="BC338" s="3143"/>
      <c r="BD338" s="3143"/>
      <c r="BE338" s="3143"/>
      <c r="BF338" s="3143"/>
      <c r="BG338" s="3143"/>
      <c r="BH338" s="3143"/>
      <c r="BI338" s="3143"/>
      <c r="BJ338" s="3143"/>
      <c r="BK338" s="3143"/>
      <c r="BL338" s="3143"/>
      <c r="BM338" s="3143"/>
      <c r="BN338" s="3189"/>
      <c r="BO338" s="3189"/>
      <c r="BP338" s="3189"/>
      <c r="BQ338" s="3189"/>
      <c r="BR338" s="3189"/>
      <c r="BS338" s="3189"/>
      <c r="BT338" s="3189"/>
      <c r="BU338" s="3189"/>
      <c r="BV338" s="3189"/>
      <c r="BW338" s="3189"/>
      <c r="BX338" s="3189"/>
      <c r="BY338" s="3189"/>
      <c r="BZ338" s="3313"/>
      <c r="CA338" s="3143"/>
    </row>
    <row r="339" spans="1:79" ht="16.5" customHeight="1">
      <c r="A339" s="3143"/>
      <c r="B339" s="3143"/>
      <c r="C339" s="3143"/>
      <c r="D339" s="3143"/>
      <c r="E339" s="3143"/>
      <c r="F339" s="3143"/>
      <c r="G339" s="3143"/>
      <c r="H339" s="3143"/>
      <c r="I339" s="3143"/>
      <c r="J339" s="3143"/>
      <c r="K339" s="3098"/>
      <c r="L339" s="3098"/>
      <c r="M339" s="3098"/>
      <c r="N339" s="3098"/>
      <c r="O339" s="3098"/>
      <c r="P339" s="3098"/>
      <c r="Q339" s="3098"/>
      <c r="R339" s="3098"/>
      <c r="S339" s="3098"/>
      <c r="T339" s="3098"/>
      <c r="U339" s="3098"/>
      <c r="V339" s="3098"/>
      <c r="W339" s="3098"/>
      <c r="X339" s="3098"/>
      <c r="Y339" s="3098"/>
      <c r="Z339" s="3098"/>
      <c r="AA339" s="3098"/>
      <c r="AB339" s="3098"/>
      <c r="AC339" s="3098"/>
      <c r="AD339" s="3098"/>
      <c r="AE339" s="3098"/>
      <c r="AF339" s="3098"/>
      <c r="AG339" s="3098"/>
      <c r="AH339" s="3098"/>
      <c r="AI339" s="3098"/>
      <c r="AJ339" s="3098"/>
      <c r="AK339" s="3098"/>
      <c r="AL339" s="3143"/>
      <c r="AM339" s="3143"/>
      <c r="AN339" s="3143"/>
      <c r="AO339" s="3143"/>
      <c r="AP339" s="3143"/>
      <c r="AQ339" s="3143"/>
      <c r="AR339" s="3143"/>
      <c r="AS339" s="3143"/>
      <c r="AT339" s="3143"/>
      <c r="AU339" s="3143"/>
      <c r="AV339" s="3143"/>
      <c r="AW339" s="3143"/>
      <c r="AX339" s="3143"/>
      <c r="AY339" s="3143"/>
      <c r="AZ339" s="3143"/>
      <c r="BA339" s="3143"/>
      <c r="BB339" s="3143"/>
      <c r="BC339" s="3143"/>
      <c r="BD339" s="3143"/>
      <c r="BE339" s="3143"/>
      <c r="BF339" s="3143"/>
      <c r="BG339" s="3143"/>
      <c r="BH339" s="3143"/>
      <c r="BI339" s="3143"/>
      <c r="BJ339" s="3143"/>
      <c r="BK339" s="3143"/>
      <c r="BL339" s="3143"/>
      <c r="BM339" s="3143"/>
      <c r="BN339" s="3189"/>
      <c r="BO339" s="3189"/>
      <c r="BP339" s="3189"/>
      <c r="BQ339" s="3189"/>
      <c r="BR339" s="3189"/>
      <c r="BS339" s="3189"/>
      <c r="BT339" s="3189"/>
      <c r="BU339" s="3189"/>
      <c r="BV339" s="3189"/>
      <c r="BW339" s="3189"/>
      <c r="BX339" s="3189"/>
      <c r="BY339" s="3189"/>
      <c r="BZ339" s="3313"/>
      <c r="CA339" s="3143"/>
    </row>
    <row r="340" spans="1:79" ht="16.5" customHeight="1">
      <c r="A340" s="3143"/>
      <c r="B340" s="3143"/>
      <c r="C340" s="3143"/>
      <c r="D340" s="3143"/>
      <c r="E340" s="3143"/>
      <c r="F340" s="3143"/>
      <c r="G340" s="3143"/>
      <c r="H340" s="3143"/>
      <c r="I340" s="3143"/>
      <c r="J340" s="3143"/>
      <c r="K340" s="3098"/>
      <c r="L340" s="3098"/>
      <c r="M340" s="3098"/>
      <c r="N340" s="3098"/>
      <c r="O340" s="3098"/>
      <c r="P340" s="3098"/>
      <c r="Q340" s="3098"/>
      <c r="R340" s="3098"/>
      <c r="S340" s="3098"/>
      <c r="T340" s="3098"/>
      <c r="U340" s="3098"/>
      <c r="V340" s="3098"/>
      <c r="W340" s="3098"/>
      <c r="X340" s="3098"/>
      <c r="Y340" s="3098"/>
      <c r="Z340" s="3098"/>
      <c r="AA340" s="3098"/>
      <c r="AB340" s="3098"/>
      <c r="AC340" s="3098"/>
      <c r="AD340" s="3098"/>
      <c r="AE340" s="3098"/>
      <c r="AF340" s="3098"/>
      <c r="AG340" s="3098"/>
      <c r="AH340" s="3098"/>
      <c r="AI340" s="3098"/>
      <c r="AJ340" s="3098"/>
      <c r="AK340" s="3098"/>
      <c r="AL340" s="3143"/>
      <c r="AM340" s="3143"/>
      <c r="AN340" s="3143"/>
      <c r="AO340" s="3143"/>
      <c r="AP340" s="3143"/>
      <c r="AQ340" s="3143"/>
      <c r="AR340" s="3143"/>
      <c r="AS340" s="3143"/>
      <c r="AT340" s="3143"/>
      <c r="AU340" s="3143"/>
      <c r="AV340" s="3143"/>
      <c r="AW340" s="3143"/>
      <c r="AX340" s="3143"/>
      <c r="AY340" s="3143"/>
      <c r="AZ340" s="3143"/>
      <c r="BA340" s="3143"/>
      <c r="BB340" s="3143"/>
      <c r="BC340" s="3143"/>
      <c r="BD340" s="3143"/>
      <c r="BE340" s="3143"/>
      <c r="BF340" s="3143"/>
      <c r="BG340" s="3143"/>
      <c r="BH340" s="3143"/>
      <c r="BI340" s="3143"/>
      <c r="BJ340" s="3143"/>
      <c r="BK340" s="3143"/>
      <c r="BL340" s="3143"/>
      <c r="BM340" s="3143"/>
      <c r="BN340" s="3189"/>
      <c r="BO340" s="3189"/>
      <c r="BP340" s="3189"/>
      <c r="BQ340" s="3189"/>
      <c r="BR340" s="3189"/>
      <c r="BS340" s="3189"/>
      <c r="BT340" s="3189"/>
      <c r="BU340" s="3189"/>
      <c r="BV340" s="3189"/>
      <c r="BW340" s="3189"/>
      <c r="BX340" s="3189"/>
      <c r="BY340" s="3189"/>
      <c r="BZ340" s="3313"/>
      <c r="CA340" s="3143"/>
    </row>
    <row r="341" spans="1:79" ht="16.5" customHeight="1">
      <c r="A341" s="3143"/>
      <c r="B341" s="3143"/>
      <c r="C341" s="3143"/>
      <c r="D341" s="3143"/>
      <c r="E341" s="3143"/>
      <c r="F341" s="3143"/>
      <c r="G341" s="3143"/>
      <c r="H341" s="3143"/>
      <c r="I341" s="3143"/>
      <c r="J341" s="3143"/>
      <c r="K341" s="3098"/>
      <c r="L341" s="3098"/>
      <c r="M341" s="3098"/>
      <c r="N341" s="3098"/>
      <c r="O341" s="3098"/>
      <c r="P341" s="3098"/>
      <c r="Q341" s="3098"/>
      <c r="R341" s="3098"/>
      <c r="S341" s="3098"/>
      <c r="T341" s="3098"/>
      <c r="U341" s="3098"/>
      <c r="V341" s="3098"/>
      <c r="W341" s="3098"/>
      <c r="X341" s="3098"/>
      <c r="Y341" s="3098"/>
      <c r="Z341" s="3098"/>
      <c r="AA341" s="3098"/>
      <c r="AB341" s="3098"/>
      <c r="AC341" s="3098"/>
      <c r="AD341" s="3098"/>
      <c r="AE341" s="3098"/>
      <c r="AF341" s="3098"/>
      <c r="AG341" s="3098"/>
      <c r="AH341" s="3098"/>
      <c r="AI341" s="3098"/>
      <c r="AJ341" s="3098"/>
      <c r="AK341" s="3098"/>
      <c r="AL341" s="3143"/>
      <c r="AM341" s="3143"/>
      <c r="AN341" s="3143"/>
      <c r="AO341" s="3143"/>
      <c r="AP341" s="3143"/>
      <c r="AQ341" s="3143"/>
      <c r="AR341" s="3143"/>
      <c r="AS341" s="3143"/>
      <c r="AT341" s="3143"/>
      <c r="AU341" s="3143"/>
      <c r="AV341" s="3143"/>
      <c r="AW341" s="3143"/>
      <c r="AX341" s="3143"/>
      <c r="AY341" s="3143"/>
      <c r="AZ341" s="3143"/>
      <c r="BA341" s="3143"/>
      <c r="BB341" s="3143"/>
      <c r="BC341" s="3143"/>
      <c r="BD341" s="3143"/>
      <c r="BE341" s="3143"/>
      <c r="BF341" s="3143"/>
      <c r="BG341" s="3143"/>
      <c r="BH341" s="3143"/>
      <c r="BI341" s="3143"/>
      <c r="BJ341" s="3143"/>
      <c r="BK341" s="3143"/>
      <c r="BL341" s="3143"/>
      <c r="BM341" s="3143"/>
      <c r="BN341" s="3189"/>
      <c r="BO341" s="3189"/>
      <c r="BP341" s="3189"/>
      <c r="BQ341" s="3189"/>
      <c r="BR341" s="3189"/>
      <c r="BS341" s="3189"/>
      <c r="BT341" s="3189"/>
      <c r="BU341" s="3189"/>
      <c r="BV341" s="3189"/>
      <c r="BW341" s="3189"/>
      <c r="BX341" s="3189"/>
      <c r="BY341" s="3189"/>
      <c r="BZ341" s="3313"/>
      <c r="CA341" s="3143"/>
    </row>
    <row r="342" spans="1:79" ht="16.5" customHeight="1">
      <c r="A342" s="3143"/>
      <c r="B342" s="3143"/>
      <c r="C342" s="3143"/>
      <c r="D342" s="3143"/>
      <c r="E342" s="3143"/>
      <c r="F342" s="3143"/>
      <c r="G342" s="3143"/>
      <c r="H342" s="3143"/>
      <c r="I342" s="3143"/>
      <c r="J342" s="3143"/>
      <c r="K342" s="3098"/>
      <c r="L342" s="3098"/>
      <c r="M342" s="3098"/>
      <c r="N342" s="3098"/>
      <c r="O342" s="3098"/>
      <c r="P342" s="3098"/>
      <c r="Q342" s="3098"/>
      <c r="R342" s="3098"/>
      <c r="S342" s="3098"/>
      <c r="T342" s="3098"/>
      <c r="U342" s="3098"/>
      <c r="V342" s="3098"/>
      <c r="W342" s="3098"/>
      <c r="X342" s="3098"/>
      <c r="Y342" s="3098"/>
      <c r="Z342" s="3098"/>
      <c r="AA342" s="3098"/>
      <c r="AB342" s="3098"/>
      <c r="AC342" s="3098"/>
      <c r="AD342" s="3098"/>
      <c r="AE342" s="3098"/>
      <c r="AF342" s="3098"/>
      <c r="AG342" s="3098"/>
      <c r="AH342" s="3098"/>
      <c r="AI342" s="3098"/>
      <c r="AJ342" s="3098"/>
      <c r="AK342" s="3098"/>
      <c r="AL342" s="3143"/>
      <c r="AM342" s="3143"/>
      <c r="AN342" s="3143"/>
      <c r="AO342" s="3143"/>
      <c r="AP342" s="3143"/>
      <c r="AQ342" s="3143"/>
      <c r="AR342" s="3143"/>
      <c r="AS342" s="3143"/>
      <c r="AT342" s="3143"/>
      <c r="AU342" s="3143"/>
      <c r="AV342" s="3143"/>
      <c r="AW342" s="3143"/>
      <c r="AX342" s="3143"/>
      <c r="AY342" s="3143"/>
      <c r="AZ342" s="3143"/>
      <c r="BA342" s="3143"/>
      <c r="BB342" s="3143"/>
      <c r="BC342" s="3143"/>
      <c r="BD342" s="3143"/>
      <c r="BE342" s="3143"/>
      <c r="BF342" s="3143"/>
      <c r="BG342" s="3143"/>
      <c r="BH342" s="3143"/>
      <c r="BI342" s="3143"/>
      <c r="BJ342" s="3143"/>
      <c r="BK342" s="3143"/>
      <c r="BL342" s="3143"/>
      <c r="BM342" s="3143"/>
      <c r="BN342" s="3189"/>
      <c r="BO342" s="3189"/>
      <c r="BP342" s="3189"/>
      <c r="BQ342" s="3189"/>
      <c r="BR342" s="3189"/>
      <c r="BS342" s="3189"/>
      <c r="BT342" s="3189"/>
      <c r="BU342" s="3189"/>
      <c r="BV342" s="3189"/>
      <c r="BW342" s="3189"/>
      <c r="BX342" s="3189"/>
      <c r="BY342" s="3189"/>
      <c r="BZ342" s="3313"/>
      <c r="CA342" s="3143"/>
    </row>
    <row r="343" spans="1:79" ht="16.5" customHeight="1">
      <c r="A343" s="3143"/>
      <c r="B343" s="3143"/>
      <c r="C343" s="3143"/>
      <c r="D343" s="3143"/>
      <c r="E343" s="3143"/>
      <c r="F343" s="3143"/>
      <c r="G343" s="3143"/>
      <c r="H343" s="3143"/>
      <c r="I343" s="3143"/>
      <c r="J343" s="3143"/>
      <c r="K343" s="3098"/>
      <c r="L343" s="3098"/>
      <c r="M343" s="3098"/>
      <c r="N343" s="3098"/>
      <c r="O343" s="3098"/>
      <c r="P343" s="3098"/>
      <c r="Q343" s="3098"/>
      <c r="R343" s="3098"/>
      <c r="S343" s="3098"/>
      <c r="T343" s="3098"/>
      <c r="U343" s="3098"/>
      <c r="V343" s="3098"/>
      <c r="W343" s="3098"/>
      <c r="X343" s="3098"/>
      <c r="Y343" s="3098"/>
      <c r="Z343" s="3098"/>
      <c r="AA343" s="3098"/>
      <c r="AB343" s="3098"/>
      <c r="AC343" s="3098"/>
      <c r="AD343" s="3098"/>
      <c r="AE343" s="3098"/>
      <c r="AF343" s="3098"/>
      <c r="AG343" s="3098"/>
      <c r="AH343" s="3098"/>
      <c r="AI343" s="3098"/>
      <c r="AJ343" s="3098"/>
      <c r="AK343" s="3098"/>
      <c r="AL343" s="3143"/>
      <c r="AM343" s="3143"/>
      <c r="AN343" s="3143"/>
      <c r="AO343" s="3143"/>
      <c r="AP343" s="3143"/>
      <c r="AQ343" s="3143"/>
      <c r="AR343" s="3143"/>
      <c r="AS343" s="3143"/>
      <c r="AT343" s="3143"/>
      <c r="AU343" s="3143"/>
      <c r="AV343" s="3143"/>
      <c r="AW343" s="3143"/>
      <c r="AX343" s="3143"/>
      <c r="AY343" s="3143"/>
      <c r="AZ343" s="3143"/>
      <c r="BA343" s="3143"/>
      <c r="BB343" s="3143"/>
      <c r="BC343" s="3143"/>
      <c r="BD343" s="3143"/>
      <c r="BE343" s="3143"/>
      <c r="BF343" s="3143"/>
      <c r="BG343" s="3143"/>
      <c r="BH343" s="3143"/>
      <c r="BI343" s="3143"/>
      <c r="BJ343" s="3143"/>
      <c r="BK343" s="3143"/>
      <c r="BL343" s="3143"/>
      <c r="BM343" s="3143"/>
      <c r="BN343" s="3189"/>
      <c r="BO343" s="3189"/>
      <c r="BP343" s="3189"/>
      <c r="BQ343" s="3189"/>
      <c r="BR343" s="3189"/>
      <c r="BS343" s="3189"/>
      <c r="BT343" s="3189"/>
      <c r="BU343" s="3189"/>
      <c r="BV343" s="3189"/>
      <c r="BW343" s="3189"/>
      <c r="BX343" s="3189"/>
      <c r="BY343" s="3189"/>
      <c r="BZ343" s="3313"/>
      <c r="CA343" s="3143"/>
    </row>
    <row r="344" spans="1:79" ht="16.5" customHeight="1">
      <c r="A344" s="3143"/>
      <c r="B344" s="3143"/>
      <c r="C344" s="3143"/>
      <c r="D344" s="3143"/>
      <c r="E344" s="3143"/>
      <c r="F344" s="3143"/>
      <c r="G344" s="3143"/>
      <c r="H344" s="3143"/>
      <c r="I344" s="3143"/>
      <c r="J344" s="3143"/>
      <c r="K344" s="3098"/>
      <c r="L344" s="3098"/>
      <c r="M344" s="3098"/>
      <c r="N344" s="3098"/>
      <c r="O344" s="3098"/>
      <c r="P344" s="3098"/>
      <c r="Q344" s="3098"/>
      <c r="R344" s="3098"/>
      <c r="S344" s="3098"/>
      <c r="T344" s="3098"/>
      <c r="U344" s="3098"/>
      <c r="V344" s="3098"/>
      <c r="W344" s="3098"/>
      <c r="X344" s="3098"/>
      <c r="Y344" s="3098"/>
      <c r="Z344" s="3098"/>
      <c r="AA344" s="3098"/>
      <c r="AB344" s="3098"/>
      <c r="AC344" s="3098"/>
      <c r="AD344" s="3098"/>
      <c r="AE344" s="3098"/>
      <c r="AF344" s="3098"/>
      <c r="AG344" s="3098"/>
      <c r="AH344" s="3098"/>
      <c r="AI344" s="3098"/>
      <c r="AJ344" s="3098"/>
      <c r="AK344" s="3098"/>
      <c r="AL344" s="3143"/>
      <c r="AM344" s="3143"/>
      <c r="AN344" s="3143"/>
      <c r="AO344" s="3143"/>
      <c r="AP344" s="3143"/>
      <c r="AQ344" s="3143"/>
      <c r="AR344" s="3143"/>
      <c r="AS344" s="3143"/>
      <c r="AT344" s="3143"/>
      <c r="AU344" s="3143"/>
      <c r="AV344" s="3143"/>
      <c r="AW344" s="3143"/>
      <c r="AX344" s="3143"/>
      <c r="AY344" s="3143"/>
      <c r="AZ344" s="3143"/>
      <c r="BA344" s="3143"/>
      <c r="BB344" s="3143"/>
      <c r="BC344" s="3143"/>
      <c r="BD344" s="3143"/>
      <c r="BE344" s="3143"/>
      <c r="BF344" s="3143"/>
      <c r="BG344" s="3143"/>
      <c r="BH344" s="3143"/>
      <c r="BI344" s="3143"/>
      <c r="BJ344" s="3143"/>
      <c r="BK344" s="3143"/>
      <c r="BL344" s="3143"/>
      <c r="BM344" s="3143"/>
      <c r="BN344" s="3189"/>
      <c r="BO344" s="3189"/>
      <c r="BP344" s="3189"/>
      <c r="BQ344" s="3189"/>
      <c r="BR344" s="3189"/>
      <c r="BS344" s="3189"/>
      <c r="BT344" s="3189"/>
      <c r="BU344" s="3189"/>
      <c r="BV344" s="3189"/>
      <c r="BW344" s="3189"/>
      <c r="BX344" s="3189"/>
      <c r="BY344" s="3189"/>
      <c r="BZ344" s="3313"/>
      <c r="CA344" s="3143"/>
    </row>
    <row r="345" spans="1:79" ht="16.5" customHeight="1">
      <c r="A345" s="3143"/>
      <c r="B345" s="3143"/>
      <c r="C345" s="3143"/>
      <c r="D345" s="3143"/>
      <c r="E345" s="3143"/>
      <c r="F345" s="3143"/>
      <c r="G345" s="3143"/>
      <c r="H345" s="3143"/>
      <c r="I345" s="3143"/>
      <c r="J345" s="3143"/>
      <c r="K345" s="3098"/>
      <c r="L345" s="3098"/>
      <c r="M345" s="3098"/>
      <c r="N345" s="3098"/>
      <c r="O345" s="3098"/>
      <c r="P345" s="3098"/>
      <c r="Q345" s="3098"/>
      <c r="R345" s="3098"/>
      <c r="S345" s="3098"/>
      <c r="T345" s="3098"/>
      <c r="U345" s="3098"/>
      <c r="V345" s="3098"/>
      <c r="W345" s="3098"/>
      <c r="X345" s="3098"/>
      <c r="Y345" s="3098"/>
      <c r="Z345" s="3098"/>
      <c r="AA345" s="3098"/>
      <c r="AB345" s="3098"/>
      <c r="AC345" s="3098"/>
      <c r="AD345" s="3098"/>
      <c r="AE345" s="3098"/>
      <c r="AF345" s="3098"/>
      <c r="AG345" s="3098"/>
      <c r="AH345" s="3098"/>
      <c r="AI345" s="3098"/>
      <c r="AJ345" s="3098"/>
      <c r="AK345" s="3098"/>
      <c r="AL345" s="3143"/>
      <c r="AM345" s="3143"/>
      <c r="AN345" s="3143"/>
      <c r="AO345" s="3143"/>
      <c r="AP345" s="3143"/>
      <c r="AQ345" s="3143"/>
      <c r="AR345" s="3143"/>
      <c r="AS345" s="3143"/>
      <c r="AT345" s="3143"/>
      <c r="AU345" s="3143"/>
      <c r="AV345" s="3143"/>
      <c r="AW345" s="3143"/>
      <c r="AX345" s="3143"/>
      <c r="AY345" s="3143"/>
      <c r="AZ345" s="3143"/>
      <c r="BA345" s="3143"/>
      <c r="BB345" s="3143"/>
      <c r="BC345" s="3143"/>
      <c r="BD345" s="3143"/>
      <c r="BE345" s="3143"/>
      <c r="BF345" s="3143"/>
      <c r="BG345" s="3143"/>
      <c r="BH345" s="3143"/>
      <c r="BI345" s="3143"/>
      <c r="BJ345" s="3143"/>
      <c r="BK345" s="3143"/>
      <c r="BL345" s="3143"/>
      <c r="BM345" s="3143"/>
      <c r="BN345" s="3189"/>
      <c r="BO345" s="3189"/>
      <c r="BP345" s="3189"/>
      <c r="BQ345" s="3189"/>
      <c r="BR345" s="3189"/>
      <c r="BS345" s="3189"/>
      <c r="BT345" s="3189"/>
      <c r="BU345" s="3189"/>
      <c r="BV345" s="3189"/>
      <c r="BW345" s="3189"/>
      <c r="BX345" s="3189"/>
      <c r="BY345" s="3189"/>
      <c r="BZ345" s="3313"/>
      <c r="CA345" s="3143"/>
    </row>
    <row r="346" spans="1:79" ht="16.5" customHeight="1">
      <c r="A346" s="3143"/>
      <c r="B346" s="3143"/>
      <c r="C346" s="3143"/>
      <c r="D346" s="3143"/>
      <c r="E346" s="3143"/>
      <c r="F346" s="3143"/>
      <c r="G346" s="3143"/>
      <c r="H346" s="3143"/>
      <c r="I346" s="3143"/>
      <c r="J346" s="3143"/>
      <c r="K346" s="3098"/>
      <c r="L346" s="3098"/>
      <c r="M346" s="3098"/>
      <c r="N346" s="3098"/>
      <c r="O346" s="3098"/>
      <c r="P346" s="3098"/>
      <c r="Q346" s="3098"/>
      <c r="R346" s="3098"/>
      <c r="S346" s="3098"/>
      <c r="T346" s="3098"/>
      <c r="U346" s="3098"/>
      <c r="V346" s="3098"/>
      <c r="W346" s="3098"/>
      <c r="X346" s="3098"/>
      <c r="Y346" s="3098"/>
      <c r="Z346" s="3098"/>
      <c r="AA346" s="3098"/>
      <c r="AB346" s="3098"/>
      <c r="AC346" s="3098"/>
      <c r="AD346" s="3098"/>
      <c r="AE346" s="3098"/>
      <c r="AF346" s="3098"/>
      <c r="AG346" s="3098"/>
      <c r="AH346" s="3098"/>
      <c r="AI346" s="3098"/>
      <c r="AJ346" s="3098"/>
      <c r="AK346" s="3098"/>
      <c r="AL346" s="3143"/>
      <c r="AM346" s="3143"/>
      <c r="AN346" s="3143"/>
      <c r="AO346" s="3143"/>
      <c r="AP346" s="3143"/>
      <c r="AQ346" s="3143"/>
      <c r="AR346" s="3143"/>
      <c r="AS346" s="3143"/>
      <c r="AT346" s="3143"/>
      <c r="AU346" s="3143"/>
      <c r="AV346" s="3143"/>
      <c r="AW346" s="3143"/>
      <c r="AX346" s="3143"/>
      <c r="AY346" s="3143"/>
      <c r="AZ346" s="3143"/>
      <c r="BA346" s="3143"/>
      <c r="BB346" s="3143"/>
      <c r="BC346" s="3143"/>
      <c r="BD346" s="3143"/>
      <c r="BE346" s="3143"/>
      <c r="BF346" s="3143"/>
      <c r="BG346" s="3143"/>
      <c r="BH346" s="3143"/>
      <c r="BI346" s="3143"/>
      <c r="BJ346" s="3143"/>
      <c r="BK346" s="3143"/>
      <c r="BL346" s="3143"/>
      <c r="BM346" s="3143"/>
      <c r="BN346" s="3189"/>
      <c r="BO346" s="3189"/>
      <c r="BP346" s="3189"/>
      <c r="BQ346" s="3189"/>
      <c r="BR346" s="3189"/>
      <c r="BS346" s="3189"/>
      <c r="BT346" s="3189"/>
      <c r="BU346" s="3189"/>
      <c r="BV346" s="3189"/>
      <c r="BW346" s="3189"/>
      <c r="BX346" s="3189"/>
      <c r="BY346" s="3189"/>
      <c r="BZ346" s="3313"/>
      <c r="CA346" s="3143"/>
    </row>
    <row r="347" spans="1:79" ht="16.5" customHeight="1">
      <c r="A347" s="3143"/>
      <c r="B347" s="3143"/>
      <c r="C347" s="3143"/>
      <c r="D347" s="3143"/>
      <c r="E347" s="3143"/>
      <c r="F347" s="3143"/>
      <c r="G347" s="3143"/>
      <c r="H347" s="3143"/>
      <c r="I347" s="3143"/>
      <c r="J347" s="3143"/>
      <c r="K347" s="3098"/>
      <c r="L347" s="3098"/>
      <c r="M347" s="3098"/>
      <c r="N347" s="3098"/>
      <c r="O347" s="3098"/>
      <c r="P347" s="3098"/>
      <c r="Q347" s="3098"/>
      <c r="R347" s="3098"/>
      <c r="S347" s="3098"/>
      <c r="T347" s="3098"/>
      <c r="U347" s="3098"/>
      <c r="V347" s="3098"/>
      <c r="W347" s="3098"/>
      <c r="X347" s="3098"/>
      <c r="Y347" s="3098"/>
      <c r="Z347" s="3098"/>
      <c r="AA347" s="3098"/>
      <c r="AB347" s="3098"/>
      <c r="AC347" s="3098"/>
      <c r="AD347" s="3098"/>
      <c r="AE347" s="3098"/>
      <c r="AF347" s="3098"/>
      <c r="AG347" s="3098"/>
      <c r="AH347" s="3098"/>
      <c r="AI347" s="3098"/>
      <c r="AJ347" s="3098"/>
      <c r="AK347" s="3098"/>
      <c r="AL347" s="3143"/>
      <c r="AM347" s="3143"/>
      <c r="AN347" s="3143"/>
      <c r="AO347" s="3143"/>
      <c r="AP347" s="3143"/>
      <c r="AQ347" s="3143"/>
      <c r="AR347" s="3143"/>
      <c r="AS347" s="3143"/>
      <c r="AT347" s="3143"/>
      <c r="AU347" s="3143"/>
      <c r="AV347" s="3143"/>
      <c r="AW347" s="3143"/>
      <c r="AX347" s="3143"/>
      <c r="AY347" s="3143"/>
      <c r="AZ347" s="3143"/>
      <c r="BA347" s="3143"/>
      <c r="BB347" s="3143"/>
      <c r="BC347" s="3143"/>
      <c r="BD347" s="3143"/>
      <c r="BE347" s="3143"/>
      <c r="BF347" s="3143"/>
      <c r="BG347" s="3143"/>
      <c r="BH347" s="3143"/>
      <c r="BI347" s="3143"/>
      <c r="BJ347" s="3143"/>
      <c r="BK347" s="3143"/>
      <c r="BL347" s="3143"/>
      <c r="BM347" s="3143"/>
      <c r="BN347" s="3189"/>
      <c r="BO347" s="3189"/>
      <c r="BP347" s="3189"/>
      <c r="BQ347" s="3189"/>
      <c r="BR347" s="3189"/>
      <c r="BS347" s="3189"/>
      <c r="BT347" s="3189"/>
      <c r="BU347" s="3189"/>
      <c r="BV347" s="3189"/>
      <c r="BW347" s="3189"/>
      <c r="BX347" s="3189"/>
      <c r="BY347" s="3189"/>
      <c r="BZ347" s="3313"/>
      <c r="CA347" s="3143"/>
    </row>
    <row r="348" spans="1:79" ht="16.5" customHeight="1">
      <c r="A348" s="3143"/>
      <c r="B348" s="3143"/>
      <c r="C348" s="3143"/>
      <c r="D348" s="3143"/>
      <c r="E348" s="3143"/>
      <c r="F348" s="3143"/>
      <c r="G348" s="3143"/>
      <c r="H348" s="3143"/>
      <c r="I348" s="3143"/>
      <c r="J348" s="3143"/>
      <c r="K348" s="3098"/>
      <c r="L348" s="3098"/>
      <c r="M348" s="3098"/>
      <c r="N348" s="3098"/>
      <c r="O348" s="3098"/>
      <c r="P348" s="3098"/>
      <c r="Q348" s="3098"/>
      <c r="R348" s="3098"/>
      <c r="S348" s="3098"/>
      <c r="T348" s="3098"/>
      <c r="U348" s="3098"/>
      <c r="V348" s="3098"/>
      <c r="W348" s="3098"/>
      <c r="X348" s="3098"/>
      <c r="Y348" s="3098"/>
      <c r="Z348" s="3098"/>
      <c r="AA348" s="3098"/>
      <c r="AB348" s="3098"/>
      <c r="AC348" s="3098"/>
      <c r="AD348" s="3098"/>
      <c r="AE348" s="3098"/>
      <c r="AF348" s="3098"/>
      <c r="AG348" s="3098"/>
      <c r="AH348" s="3098"/>
      <c r="AI348" s="3098"/>
      <c r="AJ348" s="3098"/>
      <c r="AK348" s="3098"/>
      <c r="AL348" s="3143"/>
      <c r="AM348" s="3143"/>
      <c r="AN348" s="3143"/>
      <c r="AO348" s="3143"/>
      <c r="AP348" s="3143"/>
      <c r="AQ348" s="3143"/>
      <c r="AR348" s="3143"/>
      <c r="AS348" s="3143"/>
      <c r="AT348" s="3143"/>
      <c r="AU348" s="3143"/>
      <c r="AV348" s="3143"/>
      <c r="AW348" s="3143"/>
      <c r="AX348" s="3143"/>
      <c r="AY348" s="3143"/>
      <c r="AZ348" s="3143"/>
      <c r="BA348" s="3143"/>
      <c r="BB348" s="3143"/>
      <c r="BC348" s="3143"/>
      <c r="BD348" s="3143"/>
      <c r="BE348" s="3143"/>
      <c r="BF348" s="3143"/>
      <c r="BG348" s="3143"/>
      <c r="BH348" s="3143"/>
      <c r="BI348" s="3143"/>
      <c r="BJ348" s="3143"/>
      <c r="BK348" s="3143"/>
      <c r="BL348" s="3143"/>
      <c r="BM348" s="3143"/>
      <c r="BN348" s="3189"/>
      <c r="BO348" s="3189"/>
      <c r="BP348" s="3189"/>
      <c r="BQ348" s="3189"/>
      <c r="BR348" s="3189"/>
      <c r="BS348" s="3189"/>
      <c r="BT348" s="3189"/>
      <c r="BU348" s="3189"/>
      <c r="BV348" s="3189"/>
      <c r="BW348" s="3189"/>
      <c r="BX348" s="3189"/>
      <c r="BY348" s="3189"/>
      <c r="BZ348" s="3313"/>
      <c r="CA348" s="3143"/>
    </row>
    <row r="349" spans="1:79" ht="16.5" customHeight="1">
      <c r="A349" s="3143"/>
      <c r="B349" s="3143"/>
      <c r="C349" s="3143"/>
      <c r="D349" s="3143"/>
      <c r="E349" s="3143"/>
      <c r="F349" s="3143"/>
      <c r="G349" s="3143"/>
      <c r="H349" s="3143"/>
      <c r="I349" s="3143"/>
      <c r="J349" s="3143"/>
      <c r="K349" s="3098"/>
      <c r="L349" s="3098"/>
      <c r="M349" s="3098"/>
      <c r="N349" s="3098"/>
      <c r="O349" s="3098"/>
      <c r="P349" s="3098"/>
      <c r="Q349" s="3098"/>
      <c r="R349" s="3098"/>
      <c r="S349" s="3098"/>
      <c r="T349" s="3098"/>
      <c r="U349" s="3098"/>
      <c r="V349" s="3098"/>
      <c r="W349" s="3098"/>
      <c r="X349" s="3098"/>
      <c r="Y349" s="3098"/>
      <c r="Z349" s="3098"/>
      <c r="AA349" s="3098"/>
      <c r="AB349" s="3098"/>
      <c r="AC349" s="3098"/>
      <c r="AD349" s="3098"/>
      <c r="AE349" s="3098"/>
      <c r="AF349" s="3098"/>
      <c r="AG349" s="3098"/>
      <c r="AH349" s="3098"/>
      <c r="AI349" s="3098"/>
      <c r="AJ349" s="3098"/>
      <c r="AK349" s="3098"/>
      <c r="AL349" s="3143"/>
      <c r="AM349" s="3143"/>
      <c r="AN349" s="3143"/>
      <c r="AO349" s="3143"/>
      <c r="AP349" s="3143"/>
      <c r="AQ349" s="3143"/>
      <c r="AR349" s="3143"/>
      <c r="AS349" s="3143"/>
      <c r="AT349" s="3143"/>
      <c r="AU349" s="3143"/>
      <c r="AV349" s="3143"/>
      <c r="AW349" s="3143"/>
      <c r="AX349" s="3143"/>
      <c r="AY349" s="3143"/>
      <c r="AZ349" s="3143"/>
      <c r="BA349" s="3143"/>
      <c r="BB349" s="3143"/>
      <c r="BC349" s="3143"/>
      <c r="BD349" s="3143"/>
      <c r="BE349" s="3143"/>
      <c r="BF349" s="3143"/>
      <c r="BG349" s="3143"/>
      <c r="BH349" s="3143"/>
      <c r="BI349" s="3143"/>
      <c r="BJ349" s="3143"/>
      <c r="BK349" s="3143"/>
      <c r="BL349" s="3143"/>
      <c r="BM349" s="3143"/>
      <c r="BN349" s="3189"/>
      <c r="BO349" s="3189"/>
      <c r="BP349" s="3189"/>
      <c r="BQ349" s="3189"/>
      <c r="BR349" s="3189"/>
      <c r="BS349" s="3189"/>
      <c r="BT349" s="3189"/>
      <c r="BU349" s="3189"/>
      <c r="BV349" s="3189"/>
      <c r="BW349" s="3189"/>
      <c r="BX349" s="3189"/>
      <c r="BY349" s="3189"/>
      <c r="BZ349" s="3313"/>
      <c r="CA349" s="3143"/>
    </row>
    <row r="350" spans="1:79" ht="16.5" customHeight="1">
      <c r="A350" s="3143"/>
      <c r="B350" s="3143"/>
      <c r="C350" s="3143"/>
      <c r="D350" s="3143"/>
      <c r="E350" s="3143"/>
      <c r="F350" s="3143"/>
      <c r="G350" s="3143"/>
      <c r="H350" s="3143"/>
      <c r="I350" s="3143"/>
      <c r="J350" s="3143"/>
      <c r="K350" s="3098"/>
      <c r="L350" s="3098"/>
      <c r="M350" s="3098"/>
      <c r="N350" s="3098"/>
      <c r="O350" s="3098"/>
      <c r="P350" s="3098"/>
      <c r="Q350" s="3098"/>
      <c r="R350" s="3098"/>
      <c r="S350" s="3098"/>
      <c r="T350" s="3098"/>
      <c r="U350" s="3098"/>
      <c r="V350" s="3098"/>
      <c r="W350" s="3098"/>
      <c r="X350" s="3098"/>
      <c r="Y350" s="3098"/>
      <c r="Z350" s="3098"/>
      <c r="AA350" s="3098"/>
      <c r="AB350" s="3098"/>
      <c r="AC350" s="3098"/>
      <c r="AD350" s="3098"/>
      <c r="AE350" s="3098"/>
      <c r="AF350" s="3098"/>
      <c r="AG350" s="3098"/>
      <c r="AH350" s="3098"/>
      <c r="AI350" s="3098"/>
      <c r="AJ350" s="3098"/>
      <c r="AK350" s="3098"/>
      <c r="AL350" s="3143"/>
      <c r="AM350" s="3143"/>
      <c r="AN350" s="3143"/>
      <c r="AO350" s="3143"/>
      <c r="AP350" s="3143"/>
      <c r="AQ350" s="3143"/>
      <c r="AR350" s="3143"/>
      <c r="AS350" s="3143"/>
      <c r="AT350" s="3143"/>
      <c r="AU350" s="3143"/>
      <c r="AV350" s="3143"/>
      <c r="AW350" s="3143"/>
      <c r="AX350" s="3143"/>
      <c r="AY350" s="3143"/>
      <c r="AZ350" s="3143"/>
      <c r="BA350" s="3143"/>
      <c r="BB350" s="3143"/>
      <c r="BC350" s="3143"/>
      <c r="BD350" s="3143"/>
      <c r="BE350" s="3143"/>
      <c r="BF350" s="3143"/>
      <c r="BG350" s="3143"/>
      <c r="BH350" s="3143"/>
      <c r="BI350" s="3143"/>
      <c r="BJ350" s="3143"/>
      <c r="BK350" s="3143"/>
      <c r="BL350" s="3143"/>
      <c r="BM350" s="3143"/>
      <c r="BN350" s="3189"/>
      <c r="BO350" s="3189"/>
      <c r="BP350" s="3189"/>
      <c r="BQ350" s="3189"/>
      <c r="BR350" s="3189"/>
      <c r="BS350" s="3189"/>
      <c r="BT350" s="3189"/>
      <c r="BU350" s="3189"/>
      <c r="BV350" s="3189"/>
      <c r="BW350" s="3189"/>
      <c r="BX350" s="3189"/>
      <c r="BY350" s="3189"/>
      <c r="BZ350" s="3313"/>
      <c r="CA350" s="3143"/>
    </row>
    <row r="351" spans="1:79" ht="16.5" customHeight="1">
      <c r="A351" s="3143"/>
      <c r="B351" s="3143"/>
      <c r="C351" s="3143"/>
      <c r="D351" s="3143"/>
      <c r="E351" s="3143"/>
      <c r="F351" s="3143"/>
      <c r="G351" s="3143"/>
      <c r="H351" s="3143"/>
      <c r="I351" s="3143"/>
      <c r="J351" s="3143"/>
      <c r="K351" s="3098"/>
      <c r="L351" s="3098"/>
      <c r="M351" s="3098"/>
      <c r="N351" s="3098"/>
      <c r="O351" s="3098"/>
      <c r="P351" s="3098"/>
      <c r="Q351" s="3098"/>
      <c r="R351" s="3098"/>
      <c r="S351" s="3098"/>
      <c r="T351" s="3098"/>
      <c r="U351" s="3098"/>
      <c r="V351" s="3098"/>
      <c r="W351" s="3098"/>
      <c r="X351" s="3098"/>
      <c r="Y351" s="3098"/>
      <c r="Z351" s="3098"/>
      <c r="AA351" s="3098"/>
      <c r="AB351" s="3098"/>
      <c r="AC351" s="3098"/>
      <c r="AD351" s="3098"/>
      <c r="AE351" s="3098"/>
      <c r="AF351" s="3098"/>
      <c r="AG351" s="3098"/>
      <c r="AH351" s="3098"/>
      <c r="AI351" s="3098"/>
      <c r="AJ351" s="3098"/>
      <c r="AK351" s="3098"/>
      <c r="AL351" s="3143"/>
      <c r="AM351" s="3143"/>
      <c r="AN351" s="3143"/>
      <c r="AO351" s="3143"/>
      <c r="AP351" s="3143"/>
      <c r="AQ351" s="3143"/>
      <c r="AR351" s="3143"/>
      <c r="AS351" s="3143"/>
      <c r="AT351" s="3143"/>
      <c r="AU351" s="3143"/>
      <c r="AV351" s="3143"/>
      <c r="AW351" s="3143"/>
      <c r="AX351" s="3143"/>
      <c r="AY351" s="3143"/>
      <c r="AZ351" s="3143"/>
      <c r="BA351" s="3143"/>
      <c r="BB351" s="3143"/>
      <c r="BC351" s="3143"/>
      <c r="BD351" s="3143"/>
      <c r="BE351" s="3143"/>
      <c r="BF351" s="3143"/>
      <c r="BG351" s="3143"/>
      <c r="BH351" s="3143"/>
      <c r="BI351" s="3143"/>
      <c r="BJ351" s="3143"/>
      <c r="BK351" s="3143"/>
      <c r="BL351" s="3143"/>
      <c r="BM351" s="3143"/>
      <c r="BN351" s="3189"/>
      <c r="BO351" s="3189"/>
      <c r="BP351" s="3189"/>
      <c r="BQ351" s="3189"/>
      <c r="BR351" s="3189"/>
      <c r="BS351" s="3189"/>
      <c r="BT351" s="3189"/>
      <c r="BU351" s="3189"/>
      <c r="BV351" s="3189"/>
      <c r="BW351" s="3189"/>
      <c r="BX351" s="3189"/>
      <c r="BY351" s="3189"/>
      <c r="BZ351" s="3313"/>
      <c r="CA351" s="3143"/>
    </row>
    <row r="352" spans="1:79" ht="16.5" customHeight="1">
      <c r="A352" s="3143"/>
      <c r="B352" s="3143"/>
      <c r="C352" s="3143"/>
      <c r="D352" s="3143"/>
      <c r="E352" s="3143"/>
      <c r="F352" s="3143"/>
      <c r="G352" s="3143"/>
      <c r="H352" s="3143"/>
      <c r="I352" s="3143"/>
      <c r="J352" s="3143"/>
      <c r="K352" s="3098"/>
      <c r="L352" s="3098"/>
      <c r="M352" s="3098"/>
      <c r="N352" s="3098"/>
      <c r="O352" s="3098"/>
      <c r="P352" s="3098"/>
      <c r="Q352" s="3098"/>
      <c r="R352" s="3098"/>
      <c r="S352" s="3098"/>
      <c r="T352" s="3098"/>
      <c r="U352" s="3098"/>
      <c r="V352" s="3098"/>
      <c r="W352" s="3098"/>
      <c r="X352" s="3098"/>
      <c r="Y352" s="3098"/>
      <c r="Z352" s="3098"/>
      <c r="AA352" s="3098"/>
      <c r="AB352" s="3098"/>
      <c r="AC352" s="3098"/>
      <c r="AD352" s="3098"/>
      <c r="AE352" s="3098"/>
      <c r="AF352" s="3098"/>
      <c r="AG352" s="3098"/>
      <c r="AH352" s="3098"/>
      <c r="AI352" s="3098"/>
      <c r="AJ352" s="3098"/>
      <c r="AK352" s="3098"/>
      <c r="AL352" s="3143"/>
      <c r="AM352" s="3143"/>
      <c r="AN352" s="3143"/>
      <c r="AO352" s="3143"/>
      <c r="AP352" s="3143"/>
      <c r="AQ352" s="3143"/>
      <c r="AR352" s="3143"/>
      <c r="AS352" s="3143"/>
      <c r="AT352" s="3143"/>
      <c r="AU352" s="3143"/>
      <c r="AV352" s="3143"/>
      <c r="AW352" s="3143"/>
      <c r="AX352" s="3143"/>
      <c r="AY352" s="3143"/>
      <c r="AZ352" s="3143"/>
      <c r="BA352" s="3143"/>
      <c r="BB352" s="3143"/>
      <c r="BC352" s="3143"/>
      <c r="BD352" s="3143"/>
      <c r="BE352" s="3143"/>
      <c r="BF352" s="3143"/>
      <c r="BG352" s="3143"/>
      <c r="BH352" s="3143"/>
      <c r="BI352" s="3143"/>
      <c r="BJ352" s="3143"/>
      <c r="BK352" s="3143"/>
      <c r="BL352" s="3143"/>
      <c r="BM352" s="3143"/>
      <c r="BN352" s="3189"/>
      <c r="BO352" s="3189"/>
      <c r="BP352" s="3189"/>
      <c r="BQ352" s="3189"/>
      <c r="BR352" s="3189"/>
      <c r="BS352" s="3189"/>
      <c r="BT352" s="3189"/>
      <c r="BU352" s="3189"/>
      <c r="BV352" s="3189"/>
      <c r="BW352" s="3189"/>
      <c r="BX352" s="3189"/>
      <c r="BY352" s="3189"/>
      <c r="BZ352" s="3313"/>
      <c r="CA352" s="3143"/>
    </row>
    <row r="353" spans="1:79" ht="16.5" customHeight="1">
      <c r="A353" s="3143"/>
      <c r="B353" s="3143"/>
      <c r="C353" s="3143"/>
      <c r="D353" s="3143"/>
      <c r="E353" s="3143"/>
      <c r="F353" s="3143"/>
      <c r="G353" s="3143"/>
      <c r="H353" s="3143"/>
      <c r="I353" s="3143"/>
      <c r="J353" s="3143"/>
      <c r="K353" s="3098"/>
      <c r="L353" s="3098"/>
      <c r="M353" s="3098"/>
      <c r="N353" s="3098"/>
      <c r="O353" s="3098"/>
      <c r="P353" s="3098"/>
      <c r="Q353" s="3098"/>
      <c r="R353" s="3098"/>
      <c r="S353" s="3098"/>
      <c r="T353" s="3098"/>
      <c r="U353" s="3098"/>
      <c r="V353" s="3098"/>
      <c r="W353" s="3098"/>
      <c r="X353" s="3098"/>
      <c r="Y353" s="3098"/>
      <c r="Z353" s="3098"/>
      <c r="AA353" s="3098"/>
      <c r="AB353" s="3098"/>
      <c r="AC353" s="3098"/>
      <c r="AD353" s="3098"/>
      <c r="AE353" s="3098"/>
      <c r="AF353" s="3098"/>
      <c r="AG353" s="3098"/>
      <c r="AH353" s="3098"/>
      <c r="AI353" s="3098"/>
      <c r="AJ353" s="3098"/>
      <c r="AK353" s="3098"/>
      <c r="AL353" s="3143"/>
      <c r="AM353" s="3143"/>
      <c r="AN353" s="3143"/>
      <c r="AO353" s="3143"/>
      <c r="AP353" s="3143"/>
      <c r="AQ353" s="3143"/>
      <c r="AR353" s="3143"/>
      <c r="AS353" s="3143"/>
      <c r="AT353" s="3143"/>
      <c r="AU353" s="3143"/>
      <c r="AV353" s="3143"/>
      <c r="AW353" s="3143"/>
      <c r="AX353" s="3143"/>
      <c r="AY353" s="3143"/>
      <c r="AZ353" s="3143"/>
      <c r="BA353" s="3143"/>
      <c r="BB353" s="3143"/>
      <c r="BC353" s="3143"/>
      <c r="BD353" s="3143"/>
      <c r="BE353" s="3143"/>
      <c r="BF353" s="3143"/>
      <c r="BG353" s="3143"/>
      <c r="BH353" s="3143"/>
      <c r="BI353" s="3143"/>
      <c r="BJ353" s="3143"/>
      <c r="BK353" s="3143"/>
      <c r="BL353" s="3143"/>
      <c r="BM353" s="3143"/>
      <c r="BN353" s="3189"/>
      <c r="BO353" s="3189"/>
      <c r="BP353" s="3189"/>
      <c r="BQ353" s="3189"/>
      <c r="BR353" s="3189"/>
      <c r="BS353" s="3189"/>
      <c r="BT353" s="3189"/>
      <c r="BU353" s="3189"/>
      <c r="BV353" s="3189"/>
      <c r="BW353" s="3189"/>
      <c r="BX353" s="3189"/>
      <c r="BY353" s="3189"/>
      <c r="BZ353" s="3313"/>
      <c r="CA353" s="3143"/>
    </row>
    <row r="354" spans="1:79" ht="16.5" customHeight="1">
      <c r="A354" s="3143"/>
      <c r="B354" s="3143"/>
      <c r="C354" s="3143"/>
      <c r="D354" s="3143"/>
      <c r="E354" s="3143"/>
      <c r="F354" s="3143"/>
      <c r="G354" s="3143"/>
      <c r="H354" s="3143"/>
      <c r="I354" s="3143"/>
      <c r="J354" s="3143"/>
      <c r="K354" s="3098"/>
      <c r="L354" s="3098"/>
      <c r="M354" s="3098"/>
      <c r="N354" s="3098"/>
      <c r="O354" s="3098"/>
      <c r="P354" s="3098"/>
      <c r="Q354" s="3098"/>
      <c r="R354" s="3098"/>
      <c r="S354" s="3098"/>
      <c r="T354" s="3098"/>
      <c r="U354" s="3098"/>
      <c r="V354" s="3098"/>
      <c r="W354" s="3098"/>
      <c r="X354" s="3098"/>
      <c r="Y354" s="3098"/>
      <c r="Z354" s="3098"/>
      <c r="AA354" s="3098"/>
      <c r="AB354" s="3098"/>
      <c r="AC354" s="3098"/>
      <c r="AD354" s="3098"/>
      <c r="AE354" s="3098"/>
      <c r="AF354" s="3098"/>
      <c r="AG354" s="3098"/>
      <c r="AH354" s="3098"/>
      <c r="AI354" s="3098"/>
      <c r="AJ354" s="3098"/>
      <c r="AK354" s="3098"/>
      <c r="AL354" s="3143"/>
      <c r="AM354" s="3143"/>
      <c r="AN354" s="3143"/>
      <c r="AO354" s="3143"/>
      <c r="AP354" s="3143"/>
      <c r="AQ354" s="3143"/>
      <c r="AR354" s="3143"/>
      <c r="AS354" s="3143"/>
      <c r="AT354" s="3143"/>
      <c r="AU354" s="3143"/>
      <c r="AV354" s="3143"/>
      <c r="AW354" s="3143"/>
      <c r="AX354" s="3143"/>
      <c r="AY354" s="3143"/>
      <c r="AZ354" s="3143"/>
      <c r="BA354" s="3143"/>
      <c r="BB354" s="3143"/>
      <c r="BC354" s="3143"/>
      <c r="BD354" s="3143"/>
      <c r="BE354" s="3143"/>
      <c r="BF354" s="3143"/>
      <c r="BG354" s="3143"/>
      <c r="BH354" s="3143"/>
      <c r="BI354" s="3143"/>
      <c r="BJ354" s="3143"/>
      <c r="BK354" s="3143"/>
      <c r="BL354" s="3143"/>
      <c r="BM354" s="3143"/>
      <c r="BN354" s="3189"/>
      <c r="BO354" s="3189"/>
      <c r="BP354" s="3189"/>
      <c r="BQ354" s="3189"/>
      <c r="BR354" s="3189"/>
      <c r="BS354" s="3189"/>
      <c r="BT354" s="3189"/>
      <c r="BU354" s="3189"/>
      <c r="BV354" s="3189"/>
      <c r="BW354" s="3189"/>
      <c r="BX354" s="3189"/>
      <c r="BY354" s="3189"/>
      <c r="BZ354" s="3313"/>
      <c r="CA354" s="3143"/>
    </row>
    <row r="355" spans="1:79" ht="16.5" customHeight="1">
      <c r="A355" s="3143"/>
      <c r="B355" s="3143"/>
      <c r="C355" s="3143"/>
      <c r="D355" s="3143"/>
      <c r="E355" s="3143"/>
      <c r="F355" s="3143"/>
      <c r="G355" s="3143"/>
      <c r="H355" s="3143"/>
      <c r="I355" s="3143"/>
      <c r="J355" s="3143"/>
      <c r="K355" s="3098"/>
      <c r="L355" s="3098"/>
      <c r="M355" s="3098"/>
      <c r="N355" s="3098"/>
      <c r="O355" s="3098"/>
      <c r="P355" s="3098"/>
      <c r="Q355" s="3098"/>
      <c r="R355" s="3098"/>
      <c r="S355" s="3098"/>
      <c r="T355" s="3098"/>
      <c r="U355" s="3098"/>
      <c r="V355" s="3098"/>
      <c r="W355" s="3098"/>
      <c r="X355" s="3098"/>
      <c r="Y355" s="3098"/>
      <c r="Z355" s="3098"/>
      <c r="AA355" s="3098"/>
      <c r="AB355" s="3098"/>
      <c r="AC355" s="3098"/>
      <c r="AD355" s="3098"/>
      <c r="AE355" s="3098"/>
      <c r="AF355" s="3098"/>
      <c r="AG355" s="3098"/>
      <c r="AH355" s="3098"/>
      <c r="AI355" s="3098"/>
      <c r="AJ355" s="3098"/>
      <c r="AK355" s="3098"/>
      <c r="AL355" s="3143"/>
      <c r="AM355" s="3143"/>
      <c r="AN355" s="3143"/>
      <c r="AO355" s="3143"/>
      <c r="AP355" s="3143"/>
      <c r="AQ355" s="3143"/>
      <c r="AR355" s="3143"/>
      <c r="AS355" s="3143"/>
      <c r="AT355" s="3143"/>
      <c r="AU355" s="3143"/>
      <c r="AV355" s="3143"/>
      <c r="AW355" s="3143"/>
      <c r="AX355" s="3143"/>
      <c r="AY355" s="3143"/>
      <c r="AZ355" s="3143"/>
      <c r="BA355" s="3143"/>
      <c r="BB355" s="3143"/>
      <c r="BC355" s="3143"/>
      <c r="BD355" s="3143"/>
      <c r="BE355" s="3143"/>
      <c r="BF355" s="3143"/>
      <c r="BG355" s="3143"/>
      <c r="BH355" s="3143"/>
      <c r="BI355" s="3143"/>
      <c r="BJ355" s="3143"/>
      <c r="BK355" s="3143"/>
      <c r="BL355" s="3143"/>
      <c r="BM355" s="3143"/>
      <c r="BN355" s="3189"/>
      <c r="BO355" s="3189"/>
      <c r="BP355" s="3189"/>
      <c r="BQ355" s="3189"/>
      <c r="BR355" s="3189"/>
      <c r="BS355" s="3189"/>
      <c r="BT355" s="3189"/>
      <c r="BU355" s="3189"/>
      <c r="BV355" s="3189"/>
      <c r="BW355" s="3189"/>
      <c r="BX355" s="3189"/>
      <c r="BY355" s="3189"/>
      <c r="BZ355" s="3313"/>
      <c r="CA355" s="3143"/>
    </row>
    <row r="356" spans="1:79" ht="16.5" customHeight="1">
      <c r="A356" s="3143"/>
      <c r="B356" s="3143"/>
      <c r="C356" s="3143"/>
      <c r="D356" s="3143"/>
      <c r="E356" s="3143"/>
      <c r="F356" s="3143"/>
      <c r="G356" s="3143"/>
      <c r="H356" s="3143"/>
      <c r="I356" s="3143"/>
      <c r="J356" s="3143"/>
      <c r="K356" s="3098"/>
      <c r="L356" s="3098"/>
      <c r="M356" s="3098"/>
      <c r="N356" s="3098"/>
      <c r="O356" s="3098"/>
      <c r="P356" s="3098"/>
      <c r="Q356" s="3098"/>
      <c r="R356" s="3098"/>
      <c r="S356" s="3098"/>
      <c r="T356" s="3098"/>
      <c r="U356" s="3098"/>
      <c r="V356" s="3098"/>
      <c r="W356" s="3098"/>
      <c r="X356" s="3098"/>
      <c r="Y356" s="3098"/>
      <c r="Z356" s="3098"/>
      <c r="AA356" s="3098"/>
      <c r="AB356" s="3098"/>
      <c r="AC356" s="3098"/>
      <c r="AD356" s="3098"/>
      <c r="AE356" s="3098"/>
      <c r="AF356" s="3098"/>
      <c r="AG356" s="3098"/>
      <c r="AH356" s="3098"/>
      <c r="AI356" s="3098"/>
      <c r="AJ356" s="3098"/>
      <c r="AK356" s="3098"/>
      <c r="AL356" s="3143"/>
      <c r="AM356" s="3143"/>
      <c r="AN356" s="3143"/>
      <c r="AO356" s="3143"/>
      <c r="AP356" s="3143"/>
      <c r="AQ356" s="3143"/>
      <c r="AR356" s="3143"/>
      <c r="AS356" s="3143"/>
      <c r="AT356" s="3143"/>
      <c r="AU356" s="3143"/>
      <c r="AV356" s="3143"/>
      <c r="AW356" s="3143"/>
      <c r="AX356" s="3143"/>
      <c r="AY356" s="3143"/>
      <c r="AZ356" s="3143"/>
      <c r="BA356" s="3143"/>
      <c r="BB356" s="3143"/>
      <c r="BC356" s="3143"/>
      <c r="BD356" s="3143"/>
      <c r="BE356" s="3143"/>
      <c r="BF356" s="3143"/>
      <c r="BG356" s="3143"/>
      <c r="BH356" s="3143"/>
      <c r="BI356" s="3143"/>
      <c r="BJ356" s="3143"/>
      <c r="BK356" s="3143"/>
      <c r="BL356" s="3143"/>
      <c r="BM356" s="3143"/>
      <c r="BN356" s="3189"/>
      <c r="BO356" s="3189"/>
      <c r="BP356" s="3189"/>
      <c r="BQ356" s="3189"/>
      <c r="BR356" s="3189"/>
      <c r="BS356" s="3189"/>
      <c r="BT356" s="3189"/>
      <c r="BU356" s="3189"/>
      <c r="BV356" s="3189"/>
      <c r="BW356" s="3189"/>
      <c r="BX356" s="3189"/>
      <c r="BY356" s="3189"/>
      <c r="BZ356" s="3313"/>
      <c r="CA356" s="3143"/>
    </row>
    <row r="357" spans="1:79" ht="16.5" customHeight="1">
      <c r="A357" s="3143"/>
      <c r="B357" s="3143"/>
      <c r="C357" s="3143"/>
      <c r="D357" s="3143"/>
      <c r="E357" s="3143"/>
      <c r="F357" s="3143"/>
      <c r="G357" s="3143"/>
      <c r="H357" s="3143"/>
      <c r="I357" s="3143"/>
      <c r="J357" s="3143"/>
      <c r="K357" s="3098"/>
      <c r="L357" s="3098"/>
      <c r="M357" s="3098"/>
      <c r="N357" s="3098"/>
      <c r="O357" s="3098"/>
      <c r="P357" s="3098"/>
      <c r="Q357" s="3098"/>
      <c r="R357" s="3098"/>
      <c r="S357" s="3098"/>
      <c r="T357" s="3098"/>
      <c r="U357" s="3098"/>
      <c r="V357" s="3098"/>
      <c r="W357" s="3098"/>
      <c r="X357" s="3098"/>
      <c r="Y357" s="3098"/>
      <c r="Z357" s="3098"/>
      <c r="AA357" s="3098"/>
      <c r="AB357" s="3098"/>
      <c r="AC357" s="3098"/>
      <c r="AD357" s="3098"/>
      <c r="AE357" s="3098"/>
      <c r="AF357" s="3098"/>
      <c r="AG357" s="3098"/>
      <c r="AH357" s="3098"/>
      <c r="AI357" s="3098"/>
      <c r="AJ357" s="3098"/>
      <c r="AK357" s="3098"/>
      <c r="AL357" s="3143"/>
      <c r="AM357" s="3143"/>
      <c r="AN357" s="3143"/>
      <c r="AO357" s="3143"/>
      <c r="AP357" s="3143"/>
      <c r="AQ357" s="3143"/>
      <c r="AR357" s="3143"/>
      <c r="AS357" s="3143"/>
      <c r="AT357" s="3143"/>
      <c r="AU357" s="3143"/>
      <c r="AV357" s="3143"/>
      <c r="AW357" s="3143"/>
      <c r="AX357" s="3143"/>
      <c r="AY357" s="3143"/>
      <c r="AZ357" s="3143"/>
      <c r="BA357" s="3143"/>
      <c r="BB357" s="3143"/>
      <c r="BC357" s="3143"/>
      <c r="BD357" s="3143"/>
      <c r="BE357" s="3143"/>
      <c r="BF357" s="3143"/>
      <c r="BG357" s="3143"/>
      <c r="BH357" s="3143"/>
      <c r="BI357" s="3143"/>
      <c r="BJ357" s="3143"/>
      <c r="BK357" s="3143"/>
      <c r="BL357" s="3143"/>
      <c r="BM357" s="3143"/>
      <c r="BN357" s="3189"/>
      <c r="BO357" s="3189"/>
      <c r="BP357" s="3189"/>
      <c r="BQ357" s="3189"/>
      <c r="BR357" s="3189"/>
      <c r="BS357" s="3189"/>
      <c r="BT357" s="3189"/>
      <c r="BU357" s="3189"/>
      <c r="BV357" s="3189"/>
      <c r="BW357" s="3189"/>
      <c r="BX357" s="3189"/>
      <c r="BY357" s="3189"/>
      <c r="BZ357" s="3313"/>
      <c r="CA357" s="3143"/>
    </row>
    <row r="358" spans="1:79" ht="16.5" customHeight="1">
      <c r="A358" s="3143"/>
      <c r="B358" s="3143"/>
      <c r="C358" s="3143"/>
      <c r="D358" s="3143"/>
      <c r="E358" s="3143"/>
      <c r="F358" s="3143"/>
      <c r="G358" s="3143"/>
      <c r="H358" s="3143"/>
      <c r="I358" s="3143"/>
      <c r="J358" s="3143"/>
      <c r="K358" s="3098"/>
      <c r="L358" s="3098"/>
      <c r="M358" s="3098"/>
      <c r="N358" s="3098"/>
      <c r="O358" s="3098"/>
      <c r="P358" s="3098"/>
      <c r="Q358" s="3098"/>
      <c r="R358" s="3098"/>
      <c r="S358" s="3098"/>
      <c r="T358" s="3098"/>
      <c r="U358" s="3098"/>
      <c r="V358" s="3098"/>
      <c r="W358" s="3098"/>
      <c r="X358" s="3098"/>
      <c r="Y358" s="3098"/>
      <c r="Z358" s="3098"/>
      <c r="AA358" s="3098"/>
      <c r="AB358" s="3098"/>
      <c r="AC358" s="3098"/>
      <c r="AD358" s="3098"/>
      <c r="AE358" s="3098"/>
      <c r="AF358" s="3098"/>
      <c r="AG358" s="3098"/>
      <c r="AH358" s="3098"/>
      <c r="AI358" s="3098"/>
      <c r="AJ358" s="3098"/>
      <c r="AK358" s="3098"/>
      <c r="AL358" s="3143"/>
      <c r="AM358" s="3143"/>
      <c r="AN358" s="3143"/>
      <c r="AO358" s="3143"/>
      <c r="AP358" s="3143"/>
      <c r="AQ358" s="3143"/>
      <c r="AR358" s="3143"/>
      <c r="AS358" s="3143"/>
      <c r="AT358" s="3143"/>
      <c r="AU358" s="3143"/>
      <c r="AV358" s="3143"/>
      <c r="AW358" s="3143"/>
      <c r="AX358" s="3143"/>
      <c r="AY358" s="3143"/>
      <c r="AZ358" s="3143"/>
      <c r="BA358" s="3143"/>
      <c r="BB358" s="3143"/>
      <c r="BC358" s="3143"/>
      <c r="BD358" s="3143"/>
      <c r="BE358" s="3143"/>
      <c r="BF358" s="3143"/>
      <c r="BG358" s="3143"/>
      <c r="BH358" s="3143"/>
      <c r="BI358" s="3143"/>
      <c r="BJ358" s="3143"/>
      <c r="BK358" s="3143"/>
      <c r="BL358" s="3143"/>
      <c r="BM358" s="3143"/>
      <c r="BN358" s="3189"/>
      <c r="BO358" s="3189"/>
      <c r="BP358" s="3189"/>
      <c r="BQ358" s="3189"/>
      <c r="BR358" s="3189"/>
      <c r="BS358" s="3189"/>
      <c r="BT358" s="3189"/>
      <c r="BU358" s="3189"/>
      <c r="BV358" s="3189"/>
      <c r="BW358" s="3189"/>
      <c r="BX358" s="3189"/>
      <c r="BY358" s="3189"/>
      <c r="BZ358" s="3313"/>
      <c r="CA358" s="3143"/>
    </row>
    <row r="359" spans="1:79" ht="16.5" customHeight="1">
      <c r="A359" s="3143"/>
      <c r="B359" s="3143"/>
      <c r="C359" s="3143"/>
      <c r="D359" s="3143"/>
      <c r="E359" s="3143"/>
      <c r="F359" s="3143"/>
      <c r="G359" s="3143"/>
      <c r="H359" s="3143"/>
      <c r="I359" s="3143"/>
      <c r="J359" s="3143"/>
      <c r="K359" s="3098"/>
      <c r="L359" s="3098"/>
      <c r="M359" s="3098"/>
      <c r="N359" s="3098"/>
      <c r="O359" s="3098"/>
      <c r="P359" s="3098"/>
      <c r="Q359" s="3098"/>
      <c r="R359" s="3098"/>
      <c r="S359" s="3098"/>
      <c r="T359" s="3098"/>
      <c r="U359" s="3098"/>
      <c r="V359" s="3098"/>
      <c r="W359" s="3098"/>
      <c r="X359" s="3098"/>
      <c r="Y359" s="3098"/>
      <c r="Z359" s="3098"/>
      <c r="AA359" s="3098"/>
      <c r="AB359" s="3098"/>
      <c r="AC359" s="3098"/>
      <c r="AD359" s="3098"/>
      <c r="AE359" s="3098"/>
      <c r="AF359" s="3098"/>
      <c r="AG359" s="3098"/>
      <c r="AH359" s="3098"/>
      <c r="AI359" s="3098"/>
      <c r="AJ359" s="3098"/>
      <c r="AK359" s="3098"/>
      <c r="AL359" s="3143"/>
      <c r="AM359" s="3143"/>
      <c r="AN359" s="3143"/>
      <c r="AO359" s="3143"/>
      <c r="AP359" s="3143"/>
      <c r="AQ359" s="3143"/>
      <c r="AR359" s="3143"/>
      <c r="AS359" s="3143"/>
      <c r="AT359" s="3143"/>
      <c r="AU359" s="3143"/>
      <c r="AV359" s="3143"/>
      <c r="AW359" s="3143"/>
      <c r="AX359" s="3143"/>
      <c r="AY359" s="3143"/>
      <c r="AZ359" s="3143"/>
      <c r="BA359" s="3143"/>
      <c r="BB359" s="3143"/>
      <c r="BC359" s="3143"/>
      <c r="BD359" s="3143"/>
      <c r="BE359" s="3143"/>
      <c r="BF359" s="3143"/>
      <c r="BG359" s="3143"/>
      <c r="BH359" s="3143"/>
      <c r="BI359" s="3143"/>
      <c r="BJ359" s="3143"/>
      <c r="BK359" s="3143"/>
      <c r="BL359" s="3143"/>
      <c r="BM359" s="3143"/>
      <c r="BN359" s="3189"/>
      <c r="BO359" s="3189"/>
      <c r="BP359" s="3189"/>
      <c r="BQ359" s="3189"/>
      <c r="BR359" s="3189"/>
      <c r="BS359" s="3189"/>
      <c r="BT359" s="3189"/>
      <c r="BU359" s="3189"/>
      <c r="BV359" s="3189"/>
      <c r="BW359" s="3189"/>
      <c r="BX359" s="3189"/>
      <c r="BY359" s="3189"/>
      <c r="BZ359" s="3313"/>
      <c r="CA359" s="3143"/>
    </row>
    <row r="360" spans="1:79" ht="16.5" customHeight="1">
      <c r="A360" s="3143"/>
      <c r="B360" s="3143"/>
      <c r="C360" s="3143"/>
      <c r="D360" s="3143"/>
      <c r="E360" s="3143"/>
      <c r="F360" s="3143"/>
      <c r="G360" s="3143"/>
      <c r="H360" s="3143"/>
      <c r="I360" s="3143"/>
      <c r="J360" s="3143"/>
      <c r="K360" s="3098"/>
      <c r="L360" s="3098"/>
      <c r="M360" s="3098"/>
      <c r="N360" s="3098"/>
      <c r="O360" s="3098"/>
      <c r="P360" s="3098"/>
      <c r="Q360" s="3098"/>
      <c r="R360" s="3098"/>
      <c r="S360" s="3098"/>
      <c r="T360" s="3098"/>
      <c r="U360" s="3098"/>
      <c r="V360" s="3098"/>
      <c r="W360" s="3098"/>
      <c r="X360" s="3098"/>
      <c r="Y360" s="3098"/>
      <c r="Z360" s="3098"/>
      <c r="AA360" s="3098"/>
      <c r="AB360" s="3098"/>
      <c r="AC360" s="3098"/>
      <c r="AD360" s="3098"/>
      <c r="AE360" s="3098"/>
      <c r="AF360" s="3098"/>
      <c r="AG360" s="3098"/>
      <c r="AH360" s="3098"/>
      <c r="AI360" s="3098"/>
      <c r="AJ360" s="3098"/>
      <c r="AK360" s="3098"/>
      <c r="AL360" s="3143"/>
      <c r="AM360" s="3143"/>
      <c r="AN360" s="3143"/>
      <c r="AO360" s="3143"/>
      <c r="AP360" s="3143"/>
      <c r="AQ360" s="3143"/>
      <c r="AR360" s="3143"/>
      <c r="AS360" s="3143"/>
      <c r="AT360" s="3143"/>
      <c r="AU360" s="3143"/>
      <c r="AV360" s="3143"/>
      <c r="AW360" s="3143"/>
      <c r="AX360" s="3143"/>
      <c r="AY360" s="3143"/>
      <c r="AZ360" s="3143"/>
      <c r="BA360" s="3143"/>
      <c r="BB360" s="3143"/>
      <c r="BC360" s="3143"/>
      <c r="BD360" s="3143"/>
      <c r="BE360" s="3143"/>
      <c r="BF360" s="3143"/>
      <c r="BG360" s="3143"/>
      <c r="BH360" s="3143"/>
      <c r="BI360" s="3143"/>
      <c r="BJ360" s="3143"/>
      <c r="BK360" s="3143"/>
      <c r="BL360" s="3143"/>
      <c r="BM360" s="3143"/>
      <c r="BN360" s="3189"/>
      <c r="BO360" s="3189"/>
      <c r="BP360" s="3189"/>
      <c r="BQ360" s="3189"/>
      <c r="BR360" s="3189"/>
      <c r="BS360" s="3189"/>
      <c r="BT360" s="3189"/>
      <c r="BU360" s="3189"/>
      <c r="BV360" s="3189"/>
      <c r="BW360" s="3189"/>
      <c r="BX360" s="3189"/>
      <c r="BY360" s="3189"/>
      <c r="BZ360" s="3313"/>
      <c r="CA360" s="3143"/>
    </row>
    <row r="361" spans="1:79" ht="16.5" customHeight="1">
      <c r="A361" s="3143"/>
      <c r="B361" s="3143"/>
      <c r="C361" s="3143"/>
      <c r="D361" s="3143"/>
      <c r="E361" s="3143"/>
      <c r="F361" s="3143"/>
      <c r="G361" s="3143"/>
      <c r="H361" s="3143"/>
      <c r="I361" s="3143"/>
      <c r="J361" s="3143"/>
      <c r="K361" s="3098"/>
      <c r="L361" s="3098"/>
      <c r="M361" s="3098"/>
      <c r="N361" s="3098"/>
      <c r="O361" s="3098"/>
      <c r="P361" s="3098"/>
      <c r="Q361" s="3098"/>
      <c r="R361" s="3098"/>
      <c r="S361" s="3098"/>
      <c r="T361" s="3098"/>
      <c r="U361" s="3098"/>
      <c r="V361" s="3098"/>
      <c r="W361" s="3098"/>
      <c r="X361" s="3098"/>
      <c r="Y361" s="3098"/>
      <c r="Z361" s="3098"/>
      <c r="AA361" s="3098"/>
      <c r="AB361" s="3098"/>
      <c r="AC361" s="3098"/>
      <c r="AD361" s="3098"/>
      <c r="AE361" s="3098"/>
      <c r="AF361" s="3098"/>
      <c r="AG361" s="3098"/>
      <c r="AH361" s="3098"/>
      <c r="AI361" s="3098"/>
      <c r="AJ361" s="3098"/>
      <c r="AK361" s="3098"/>
      <c r="AL361" s="3143"/>
      <c r="AM361" s="3143"/>
      <c r="AN361" s="3143"/>
      <c r="AO361" s="3143"/>
      <c r="AP361" s="3143"/>
      <c r="AQ361" s="3143"/>
      <c r="AR361" s="3143"/>
      <c r="AS361" s="3143"/>
      <c r="AT361" s="3143"/>
      <c r="AU361" s="3143"/>
      <c r="AV361" s="3143"/>
      <c r="AW361" s="3143"/>
      <c r="AX361" s="3143"/>
      <c r="AY361" s="3143"/>
      <c r="AZ361" s="3143"/>
      <c r="BA361" s="3143"/>
      <c r="BB361" s="3143"/>
      <c r="BC361" s="3143"/>
      <c r="BD361" s="3143"/>
      <c r="BE361" s="3143"/>
      <c r="BF361" s="3143"/>
      <c r="BG361" s="3143"/>
      <c r="BH361" s="3143"/>
      <c r="BI361" s="3143"/>
      <c r="BJ361" s="3143"/>
      <c r="BK361" s="3143"/>
      <c r="BL361" s="3143"/>
      <c r="BM361" s="3143"/>
      <c r="BN361" s="3189"/>
      <c r="BO361" s="3189"/>
      <c r="BP361" s="3189"/>
      <c r="BQ361" s="3189"/>
      <c r="BR361" s="3189"/>
      <c r="BS361" s="3189"/>
      <c r="BT361" s="3189"/>
      <c r="BU361" s="3189"/>
      <c r="BV361" s="3189"/>
      <c r="BW361" s="3189"/>
      <c r="BX361" s="3189"/>
      <c r="BY361" s="3189"/>
      <c r="BZ361" s="3313"/>
      <c r="CA361" s="3143"/>
    </row>
    <row r="362" spans="1:79" ht="16.5" customHeight="1">
      <c r="A362" s="3143"/>
      <c r="B362" s="3143"/>
      <c r="C362" s="3143"/>
      <c r="D362" s="3143"/>
      <c r="E362" s="3143"/>
      <c r="F362" s="3143"/>
      <c r="G362" s="3143"/>
      <c r="H362" s="3143"/>
      <c r="I362" s="3143"/>
      <c r="J362" s="3143"/>
      <c r="K362" s="3098"/>
      <c r="L362" s="3098"/>
      <c r="M362" s="3098"/>
      <c r="N362" s="3098"/>
      <c r="O362" s="3098"/>
      <c r="P362" s="3098"/>
      <c r="Q362" s="3098"/>
      <c r="R362" s="3098"/>
      <c r="S362" s="3098"/>
      <c r="T362" s="3098"/>
      <c r="U362" s="3098"/>
      <c r="V362" s="3098"/>
      <c r="W362" s="3098"/>
      <c r="X362" s="3098"/>
      <c r="Y362" s="3098"/>
      <c r="Z362" s="3098"/>
      <c r="AA362" s="3098"/>
      <c r="AB362" s="3098"/>
      <c r="AC362" s="3098"/>
      <c r="AD362" s="3098"/>
      <c r="AE362" s="3098"/>
      <c r="AF362" s="3098"/>
      <c r="AG362" s="3098"/>
      <c r="AH362" s="3098"/>
      <c r="AI362" s="3098"/>
      <c r="AJ362" s="3098"/>
      <c r="AK362" s="3098"/>
      <c r="AL362" s="3143"/>
      <c r="AM362" s="3143"/>
      <c r="AN362" s="3143"/>
      <c r="AO362" s="3143"/>
      <c r="AP362" s="3143"/>
      <c r="AQ362" s="3143"/>
      <c r="AR362" s="3143"/>
      <c r="AS362" s="3143"/>
      <c r="AT362" s="3143"/>
      <c r="AU362" s="3143"/>
      <c r="AV362" s="3143"/>
      <c r="AW362" s="3143"/>
      <c r="AX362" s="3143"/>
      <c r="AY362" s="3143"/>
      <c r="AZ362" s="3143"/>
      <c r="BA362" s="3143"/>
      <c r="BB362" s="3143"/>
      <c r="BC362" s="3143"/>
      <c r="BD362" s="3143"/>
      <c r="BE362" s="3143"/>
      <c r="BF362" s="3143"/>
      <c r="BG362" s="3143"/>
      <c r="BH362" s="3143"/>
      <c r="BI362" s="3143"/>
      <c r="BJ362" s="3143"/>
      <c r="BK362" s="3143"/>
      <c r="BL362" s="3143"/>
      <c r="BM362" s="3143"/>
      <c r="BN362" s="3189"/>
      <c r="BO362" s="3189"/>
      <c r="BP362" s="3189"/>
      <c r="BQ362" s="3189"/>
      <c r="BR362" s="3189"/>
      <c r="BS362" s="3189"/>
      <c r="BT362" s="3189"/>
      <c r="BU362" s="3189"/>
      <c r="BV362" s="3189"/>
      <c r="BW362" s="3189"/>
      <c r="BX362" s="3189"/>
      <c r="BY362" s="3189"/>
      <c r="BZ362" s="3313"/>
      <c r="CA362" s="3143"/>
    </row>
    <row r="363" spans="1:79" ht="16.5" customHeight="1">
      <c r="A363" s="3143"/>
      <c r="B363" s="3143"/>
      <c r="C363" s="3143"/>
      <c r="D363" s="3143"/>
      <c r="E363" s="3143"/>
      <c r="F363" s="3143"/>
      <c r="G363" s="3143"/>
      <c r="H363" s="3143"/>
      <c r="I363" s="3143"/>
      <c r="J363" s="3143"/>
      <c r="K363" s="3098"/>
      <c r="L363" s="3098"/>
      <c r="M363" s="3098"/>
      <c r="N363" s="3098"/>
      <c r="O363" s="3098"/>
      <c r="P363" s="3098"/>
      <c r="Q363" s="3098"/>
      <c r="R363" s="3098"/>
      <c r="S363" s="3098"/>
      <c r="T363" s="3098"/>
      <c r="U363" s="3098"/>
      <c r="V363" s="3098"/>
      <c r="W363" s="3098"/>
      <c r="X363" s="3098"/>
      <c r="Y363" s="3098"/>
      <c r="Z363" s="3098"/>
      <c r="AA363" s="3098"/>
      <c r="AB363" s="3098"/>
      <c r="AC363" s="3098"/>
      <c r="AD363" s="3098"/>
      <c r="AE363" s="3098"/>
      <c r="AF363" s="3098"/>
      <c r="AG363" s="3098"/>
      <c r="AH363" s="3098"/>
      <c r="AI363" s="3098"/>
      <c r="AJ363" s="3098"/>
      <c r="AK363" s="3098"/>
      <c r="AL363" s="3143"/>
      <c r="AM363" s="3143"/>
      <c r="AN363" s="3143"/>
      <c r="AO363" s="3143"/>
      <c r="AP363" s="3143"/>
      <c r="AQ363" s="3143"/>
      <c r="AR363" s="3143"/>
      <c r="AS363" s="3143"/>
      <c r="AT363" s="3143"/>
      <c r="AU363" s="3143"/>
      <c r="AV363" s="3143"/>
      <c r="AW363" s="3143"/>
      <c r="AX363" s="3143"/>
      <c r="AY363" s="3143"/>
      <c r="AZ363" s="3143"/>
      <c r="BA363" s="3143"/>
      <c r="BB363" s="3143"/>
      <c r="BC363" s="3143"/>
      <c r="BD363" s="3143"/>
      <c r="BE363" s="3143"/>
      <c r="BF363" s="3143"/>
      <c r="BG363" s="3143"/>
      <c r="BH363" s="3143"/>
      <c r="BI363" s="3143"/>
      <c r="BJ363" s="3143"/>
      <c r="BK363" s="3143"/>
      <c r="BL363" s="3143"/>
      <c r="BM363" s="3143"/>
      <c r="BN363" s="3189"/>
      <c r="BO363" s="3189"/>
      <c r="BP363" s="3189"/>
      <c r="BQ363" s="3189"/>
      <c r="BR363" s="3189"/>
      <c r="BS363" s="3189"/>
      <c r="BT363" s="3189"/>
      <c r="BU363" s="3189"/>
      <c r="BV363" s="3189"/>
      <c r="BW363" s="3189"/>
      <c r="BX363" s="3189"/>
      <c r="BY363" s="3189"/>
      <c r="BZ363" s="3313"/>
      <c r="CA363" s="3143"/>
    </row>
    <row r="364" spans="1:79" ht="16.5" customHeight="1">
      <c r="A364" s="3143"/>
      <c r="B364" s="3143"/>
      <c r="C364" s="3143"/>
      <c r="D364" s="3143"/>
      <c r="E364" s="3143"/>
      <c r="F364" s="3143"/>
      <c r="G364" s="3143"/>
      <c r="H364" s="3143"/>
      <c r="I364" s="3143"/>
      <c r="J364" s="3143"/>
      <c r="K364" s="3098"/>
      <c r="L364" s="3098"/>
      <c r="M364" s="3098"/>
      <c r="N364" s="3098"/>
      <c r="O364" s="3098"/>
      <c r="P364" s="3098"/>
      <c r="Q364" s="3098"/>
      <c r="R364" s="3098"/>
      <c r="S364" s="3098"/>
      <c r="T364" s="3098"/>
      <c r="U364" s="3098"/>
      <c r="V364" s="3098"/>
      <c r="W364" s="3098"/>
      <c r="X364" s="3098"/>
      <c r="Y364" s="3098"/>
      <c r="Z364" s="3098"/>
      <c r="AA364" s="3098"/>
      <c r="AB364" s="3098"/>
      <c r="AC364" s="3098"/>
      <c r="AD364" s="3098"/>
      <c r="AE364" s="3098"/>
      <c r="AF364" s="3098"/>
      <c r="AG364" s="3098"/>
      <c r="AH364" s="3098"/>
      <c r="AI364" s="3098"/>
      <c r="AJ364" s="3098"/>
      <c r="AK364" s="3098"/>
      <c r="AL364" s="3143"/>
      <c r="AM364" s="3143"/>
      <c r="AN364" s="3143"/>
      <c r="AO364" s="3143"/>
      <c r="AP364" s="3143"/>
      <c r="AQ364" s="3143"/>
      <c r="AR364" s="3143"/>
      <c r="AS364" s="3143"/>
      <c r="AT364" s="3143"/>
      <c r="AU364" s="3143"/>
      <c r="AV364" s="3143"/>
      <c r="AW364" s="3143"/>
      <c r="AX364" s="3143"/>
      <c r="AY364" s="3143"/>
      <c r="AZ364" s="3143"/>
      <c r="BA364" s="3143"/>
      <c r="BB364" s="3143"/>
      <c r="BC364" s="3143"/>
      <c r="BD364" s="3143"/>
      <c r="BE364" s="3143"/>
      <c r="BF364" s="3143"/>
      <c r="BG364" s="3143"/>
      <c r="BH364" s="3143"/>
      <c r="BI364" s="3143"/>
      <c r="BJ364" s="3143"/>
      <c r="BK364" s="3143"/>
      <c r="BL364" s="3143"/>
      <c r="BM364" s="3143"/>
      <c r="BN364" s="3189"/>
      <c r="BO364" s="3189"/>
      <c r="BP364" s="3189"/>
      <c r="BQ364" s="3189"/>
      <c r="BR364" s="3189"/>
      <c r="BS364" s="3189"/>
      <c r="BT364" s="3189"/>
      <c r="BU364" s="3189"/>
      <c r="BV364" s="3189"/>
      <c r="BW364" s="3189"/>
      <c r="BX364" s="3189"/>
      <c r="BY364" s="3189"/>
      <c r="BZ364" s="3313"/>
      <c r="CA364" s="3143"/>
    </row>
    <row r="365" spans="1:79" ht="16.5" customHeight="1">
      <c r="A365" s="3143"/>
      <c r="B365" s="3143"/>
      <c r="C365" s="3143"/>
      <c r="D365" s="3143"/>
      <c r="E365" s="3143"/>
      <c r="F365" s="3143"/>
      <c r="G365" s="3143"/>
      <c r="H365" s="3143"/>
      <c r="I365" s="3143"/>
      <c r="J365" s="3143"/>
      <c r="K365" s="3098"/>
      <c r="L365" s="3098"/>
      <c r="M365" s="3098"/>
      <c r="N365" s="3098"/>
      <c r="O365" s="3098"/>
      <c r="P365" s="3098"/>
      <c r="Q365" s="3098"/>
      <c r="R365" s="3098"/>
      <c r="S365" s="3098"/>
      <c r="T365" s="3098"/>
      <c r="U365" s="3098"/>
      <c r="V365" s="3098"/>
      <c r="W365" s="3098"/>
      <c r="X365" s="3098"/>
      <c r="Y365" s="3098"/>
      <c r="Z365" s="3098"/>
      <c r="AA365" s="3098"/>
      <c r="AB365" s="3098"/>
      <c r="AC365" s="3098"/>
      <c r="AD365" s="3098"/>
      <c r="AE365" s="3098"/>
      <c r="AF365" s="3098"/>
      <c r="AG365" s="3098"/>
      <c r="AH365" s="3098"/>
      <c r="AI365" s="3098"/>
      <c r="AJ365" s="3098"/>
      <c r="AK365" s="3098"/>
      <c r="AL365" s="3143"/>
      <c r="AM365" s="3143"/>
      <c r="AN365" s="3143"/>
      <c r="AO365" s="3143"/>
      <c r="AP365" s="3143"/>
      <c r="AQ365" s="3143"/>
      <c r="AR365" s="3143"/>
      <c r="AS365" s="3143"/>
      <c r="AT365" s="3143"/>
      <c r="AU365" s="3143"/>
      <c r="AV365" s="3143"/>
      <c r="AW365" s="3143"/>
      <c r="AX365" s="3143"/>
      <c r="AY365" s="3143"/>
      <c r="AZ365" s="3143"/>
      <c r="BA365" s="3143"/>
      <c r="BB365" s="3143"/>
      <c r="BC365" s="3143"/>
      <c r="BD365" s="3143"/>
      <c r="BE365" s="3143"/>
      <c r="BF365" s="3143"/>
      <c r="BG365" s="3143"/>
      <c r="BH365" s="3143"/>
      <c r="BI365" s="3143"/>
      <c r="BJ365" s="3143"/>
      <c r="BK365" s="3143"/>
      <c r="BL365" s="3143"/>
      <c r="BM365" s="3143"/>
      <c r="BN365" s="3189"/>
      <c r="BO365" s="3189"/>
      <c r="BP365" s="3189"/>
      <c r="BQ365" s="3189"/>
      <c r="BR365" s="3189"/>
      <c r="BS365" s="3189"/>
      <c r="BT365" s="3189"/>
      <c r="BU365" s="3189"/>
      <c r="BV365" s="3189"/>
      <c r="BW365" s="3189"/>
      <c r="BX365" s="3189"/>
      <c r="BY365" s="3189"/>
      <c r="BZ365" s="3313"/>
      <c r="CA365" s="3143"/>
    </row>
    <row r="366" spans="1:79" ht="16.5" customHeight="1">
      <c r="A366" s="3143"/>
      <c r="B366" s="3143"/>
      <c r="C366" s="3143"/>
      <c r="D366" s="3143"/>
      <c r="E366" s="3143"/>
      <c r="F366" s="3143"/>
      <c r="G366" s="3143"/>
      <c r="H366" s="3143"/>
      <c r="I366" s="3143"/>
      <c r="J366" s="3143"/>
      <c r="K366" s="3098"/>
      <c r="L366" s="3098"/>
      <c r="M366" s="3098"/>
      <c r="N366" s="3098"/>
      <c r="O366" s="3098"/>
      <c r="P366" s="3098"/>
      <c r="Q366" s="3098"/>
      <c r="R366" s="3098"/>
      <c r="S366" s="3098"/>
      <c r="T366" s="3098"/>
      <c r="U366" s="3098"/>
      <c r="V366" s="3098"/>
      <c r="W366" s="3098"/>
      <c r="X366" s="3098"/>
      <c r="Y366" s="3098"/>
      <c r="Z366" s="3098"/>
      <c r="AA366" s="3098"/>
      <c r="AB366" s="3098"/>
      <c r="AC366" s="3098"/>
      <c r="AD366" s="3098"/>
      <c r="AE366" s="3098"/>
      <c r="AF366" s="3098"/>
      <c r="AG366" s="3098"/>
      <c r="AH366" s="3098"/>
      <c r="AI366" s="3098"/>
      <c r="AJ366" s="3098"/>
      <c r="AK366" s="3098"/>
      <c r="AL366" s="3143"/>
      <c r="AM366" s="3143"/>
      <c r="AN366" s="3143"/>
      <c r="AO366" s="3143"/>
      <c r="AP366" s="3143"/>
      <c r="AQ366" s="3143"/>
      <c r="AR366" s="3143"/>
      <c r="AS366" s="3143"/>
      <c r="AT366" s="3143"/>
      <c r="AU366" s="3143"/>
      <c r="AV366" s="3143"/>
      <c r="AW366" s="3143"/>
      <c r="AX366" s="3143"/>
      <c r="AY366" s="3143"/>
      <c r="AZ366" s="3143"/>
      <c r="BA366" s="3143"/>
      <c r="BB366" s="3143"/>
      <c r="BC366" s="3143"/>
      <c r="BD366" s="3143"/>
      <c r="BE366" s="3143"/>
      <c r="BF366" s="3143"/>
      <c r="BG366" s="3143"/>
      <c r="BH366" s="3143"/>
      <c r="BI366" s="3143"/>
      <c r="BJ366" s="3143"/>
      <c r="BK366" s="3143"/>
      <c r="BL366" s="3143"/>
      <c r="BM366" s="3143"/>
      <c r="BN366" s="3189"/>
      <c r="BO366" s="3189"/>
      <c r="BP366" s="3189"/>
      <c r="BQ366" s="3189"/>
      <c r="BR366" s="3189"/>
      <c r="BS366" s="3189"/>
      <c r="BT366" s="3189"/>
      <c r="BU366" s="3189"/>
      <c r="BV366" s="3189"/>
      <c r="BW366" s="3189"/>
      <c r="BX366" s="3189"/>
      <c r="BY366" s="3189"/>
      <c r="BZ366" s="3313"/>
      <c r="CA366" s="3143"/>
    </row>
    <row r="367" spans="1:79" ht="16.5" customHeight="1">
      <c r="A367" s="3143"/>
      <c r="B367" s="3143"/>
      <c r="C367" s="3143"/>
      <c r="D367" s="3143"/>
      <c r="E367" s="3143"/>
      <c r="F367" s="3143"/>
      <c r="G367" s="3143"/>
      <c r="H367" s="3143"/>
      <c r="I367" s="3143"/>
      <c r="J367" s="3143"/>
      <c r="K367" s="3098"/>
      <c r="L367" s="3098"/>
      <c r="M367" s="3098"/>
      <c r="N367" s="3098"/>
      <c r="O367" s="3098"/>
      <c r="P367" s="3098"/>
      <c r="Q367" s="3098"/>
      <c r="R367" s="3098"/>
      <c r="S367" s="3098"/>
      <c r="T367" s="3098"/>
      <c r="U367" s="3098"/>
      <c r="V367" s="3098"/>
      <c r="W367" s="3098"/>
      <c r="X367" s="3098"/>
      <c r="Y367" s="3098"/>
      <c r="Z367" s="3098"/>
      <c r="AA367" s="3098"/>
      <c r="AB367" s="3098"/>
      <c r="AC367" s="3098"/>
      <c r="AD367" s="3098"/>
      <c r="AE367" s="3098"/>
      <c r="AF367" s="3098"/>
      <c r="AG367" s="3098"/>
      <c r="AH367" s="3098"/>
      <c r="AI367" s="3098"/>
      <c r="AJ367" s="3098"/>
      <c r="AK367" s="3098"/>
      <c r="AL367" s="3143"/>
      <c r="AM367" s="3143"/>
      <c r="AN367" s="3143"/>
      <c r="AO367" s="3143"/>
      <c r="AP367" s="3143"/>
      <c r="AQ367" s="3143"/>
      <c r="AR367" s="3143"/>
      <c r="AS367" s="3143"/>
      <c r="AT367" s="3143"/>
      <c r="AU367" s="3143"/>
      <c r="AV367" s="3143"/>
      <c r="AW367" s="3143"/>
      <c r="AX367" s="3143"/>
      <c r="AY367" s="3143"/>
      <c r="AZ367" s="3143"/>
      <c r="BA367" s="3143"/>
      <c r="BB367" s="3143"/>
      <c r="BC367" s="3143"/>
      <c r="BD367" s="3143"/>
      <c r="BE367" s="3143"/>
      <c r="BF367" s="3143"/>
      <c r="BG367" s="3143"/>
      <c r="BH367" s="3143"/>
      <c r="BI367" s="3143"/>
      <c r="BJ367" s="3143"/>
      <c r="BK367" s="3143"/>
      <c r="BL367" s="3143"/>
      <c r="BM367" s="3143"/>
      <c r="BN367" s="3189"/>
      <c r="BO367" s="3189"/>
      <c r="BP367" s="3189"/>
      <c r="BQ367" s="3189"/>
      <c r="BR367" s="3189"/>
      <c r="BS367" s="3189"/>
      <c r="BT367" s="3189"/>
      <c r="BU367" s="3189"/>
      <c r="BV367" s="3189"/>
      <c r="BW367" s="3189"/>
      <c r="BX367" s="3189"/>
      <c r="BY367" s="3189"/>
      <c r="BZ367" s="3313"/>
      <c r="CA367" s="3143"/>
    </row>
    <row r="368" spans="1:79" ht="16.5" customHeight="1">
      <c r="A368" s="3143"/>
      <c r="B368" s="3143"/>
      <c r="C368" s="3143"/>
      <c r="D368" s="3143"/>
      <c r="E368" s="3143"/>
      <c r="F368" s="3143"/>
      <c r="G368" s="3143"/>
      <c r="H368" s="3143"/>
      <c r="I368" s="3143"/>
      <c r="J368" s="3143"/>
      <c r="K368" s="3098"/>
      <c r="L368" s="3098"/>
      <c r="M368" s="3098"/>
      <c r="N368" s="3098"/>
      <c r="O368" s="3098"/>
      <c r="P368" s="3098"/>
      <c r="Q368" s="3098"/>
      <c r="R368" s="3098"/>
      <c r="S368" s="3098"/>
      <c r="T368" s="3098"/>
      <c r="U368" s="3098"/>
      <c r="V368" s="3098"/>
      <c r="W368" s="3098"/>
      <c r="X368" s="3098"/>
      <c r="Y368" s="3098"/>
      <c r="Z368" s="3098"/>
      <c r="AA368" s="3098"/>
      <c r="AB368" s="3098"/>
      <c r="AC368" s="3098"/>
      <c r="AD368" s="3098"/>
      <c r="AE368" s="3098"/>
      <c r="AF368" s="3098"/>
      <c r="AG368" s="3098"/>
      <c r="AH368" s="3098"/>
      <c r="AI368" s="3098"/>
      <c r="AJ368" s="3098"/>
      <c r="AK368" s="3098"/>
      <c r="AL368" s="3143"/>
      <c r="AM368" s="3143"/>
      <c r="AN368" s="3143"/>
      <c r="AO368" s="3143"/>
      <c r="AP368" s="3143"/>
      <c r="AQ368" s="3143"/>
      <c r="AR368" s="3143"/>
      <c r="AS368" s="3143"/>
      <c r="AT368" s="3143"/>
      <c r="AU368" s="3143"/>
      <c r="AV368" s="3143"/>
      <c r="AW368" s="3143"/>
      <c r="AX368" s="3143"/>
      <c r="AY368" s="3143"/>
      <c r="AZ368" s="3143"/>
      <c r="BA368" s="3143"/>
      <c r="BB368" s="3143"/>
      <c r="BC368" s="3143"/>
      <c r="BD368" s="3143"/>
      <c r="BE368" s="3143"/>
      <c r="BF368" s="3143"/>
      <c r="BG368" s="3143"/>
      <c r="BH368" s="3143"/>
      <c r="BI368" s="3143"/>
      <c r="BJ368" s="3143"/>
      <c r="BK368" s="3143"/>
      <c r="BL368" s="3143"/>
      <c r="BM368" s="3143"/>
      <c r="BN368" s="3189"/>
      <c r="BO368" s="3189"/>
      <c r="BP368" s="3189"/>
      <c r="BQ368" s="3189"/>
      <c r="BR368" s="3189"/>
      <c r="BS368" s="3189"/>
      <c r="BT368" s="3189"/>
      <c r="BU368" s="3189"/>
      <c r="BV368" s="3189"/>
      <c r="BW368" s="3189"/>
      <c r="BX368" s="3189"/>
      <c r="BY368" s="3189"/>
      <c r="BZ368" s="3313"/>
      <c r="CA368" s="3143"/>
    </row>
    <row r="369" spans="1:79" ht="16.5" customHeight="1">
      <c r="A369" s="3143"/>
      <c r="B369" s="3143"/>
      <c r="C369" s="3143"/>
      <c r="D369" s="3143"/>
      <c r="E369" s="3143"/>
      <c r="F369" s="3143"/>
      <c r="G369" s="3143"/>
      <c r="H369" s="3143"/>
      <c r="I369" s="3143"/>
      <c r="J369" s="3143"/>
      <c r="K369" s="3098"/>
      <c r="L369" s="3098"/>
      <c r="M369" s="3098"/>
      <c r="N369" s="3098"/>
      <c r="O369" s="3098"/>
      <c r="P369" s="3098"/>
      <c r="Q369" s="3098"/>
      <c r="R369" s="3098"/>
      <c r="S369" s="3098"/>
      <c r="T369" s="3098"/>
      <c r="U369" s="3098"/>
      <c r="V369" s="3098"/>
      <c r="W369" s="3098"/>
      <c r="X369" s="3098"/>
      <c r="Y369" s="3098"/>
      <c r="Z369" s="3098"/>
      <c r="AA369" s="3098"/>
      <c r="AB369" s="3098"/>
      <c r="AC369" s="3098"/>
      <c r="AD369" s="3098"/>
      <c r="AE369" s="3098"/>
      <c r="AF369" s="3098"/>
      <c r="AG369" s="3098"/>
      <c r="AH369" s="3098"/>
      <c r="AI369" s="3098"/>
      <c r="AJ369" s="3098"/>
      <c r="AK369" s="3098"/>
      <c r="AL369" s="3143"/>
      <c r="AM369" s="3143"/>
      <c r="AN369" s="3143"/>
      <c r="AO369" s="3143"/>
      <c r="AP369" s="3143"/>
      <c r="AQ369" s="3143"/>
      <c r="AR369" s="3143"/>
      <c r="AS369" s="3143"/>
      <c r="AT369" s="3143"/>
      <c r="AU369" s="3143"/>
      <c r="AV369" s="3143"/>
      <c r="AW369" s="3143"/>
      <c r="AX369" s="3143"/>
      <c r="AY369" s="3143"/>
      <c r="AZ369" s="3143"/>
      <c r="BA369" s="3143"/>
      <c r="BB369" s="3143"/>
      <c r="BC369" s="3143"/>
      <c r="BD369" s="3143"/>
      <c r="BE369" s="3143"/>
      <c r="BF369" s="3143"/>
      <c r="BG369" s="3143"/>
      <c r="BH369" s="3143"/>
      <c r="BI369" s="3143"/>
      <c r="BJ369" s="3143"/>
      <c r="BK369" s="3143"/>
      <c r="BL369" s="3143"/>
      <c r="BM369" s="3143"/>
      <c r="BN369" s="3189"/>
      <c r="BO369" s="3189"/>
      <c r="BP369" s="3189"/>
      <c r="BQ369" s="3189"/>
      <c r="BR369" s="3189"/>
      <c r="BS369" s="3189"/>
      <c r="BT369" s="3189"/>
      <c r="BU369" s="3189"/>
      <c r="BV369" s="3189"/>
      <c r="BW369" s="3189"/>
      <c r="BX369" s="3189"/>
      <c r="BY369" s="3189"/>
      <c r="BZ369" s="3313"/>
      <c r="CA369" s="3143"/>
    </row>
    <row r="370" spans="1:79" ht="16.5" customHeight="1">
      <c r="A370" s="3143"/>
      <c r="B370" s="3143"/>
      <c r="C370" s="3143"/>
      <c r="D370" s="3143"/>
      <c r="E370" s="3143"/>
      <c r="F370" s="3143"/>
      <c r="G370" s="3143"/>
      <c r="H370" s="3143"/>
      <c r="I370" s="3143"/>
      <c r="J370" s="3143"/>
      <c r="K370" s="3098"/>
      <c r="L370" s="3098"/>
      <c r="M370" s="3098"/>
      <c r="N370" s="3098"/>
      <c r="O370" s="3098"/>
      <c r="P370" s="3098"/>
      <c r="Q370" s="3098"/>
      <c r="R370" s="3098"/>
      <c r="S370" s="3098"/>
      <c r="T370" s="3098"/>
      <c r="U370" s="3098"/>
      <c r="V370" s="3098"/>
      <c r="W370" s="3098"/>
      <c r="X370" s="3098"/>
      <c r="Y370" s="3098"/>
      <c r="Z370" s="3098"/>
      <c r="AA370" s="3098"/>
      <c r="AB370" s="3098"/>
      <c r="AC370" s="3098"/>
      <c r="AD370" s="3098"/>
      <c r="AE370" s="3098"/>
      <c r="AF370" s="3098"/>
      <c r="AG370" s="3098"/>
      <c r="AH370" s="3098"/>
      <c r="AI370" s="3098"/>
      <c r="AJ370" s="3098"/>
      <c r="AK370" s="3098"/>
      <c r="AL370" s="3143"/>
      <c r="AM370" s="3143"/>
      <c r="AN370" s="3143"/>
      <c r="AO370" s="3143"/>
      <c r="AP370" s="3143"/>
      <c r="AQ370" s="3143"/>
      <c r="AR370" s="3143"/>
      <c r="AS370" s="3143"/>
      <c r="AT370" s="3143"/>
      <c r="AU370" s="3143"/>
      <c r="AV370" s="3143"/>
      <c r="AW370" s="3143"/>
      <c r="AX370" s="3143"/>
      <c r="AY370" s="3143"/>
      <c r="AZ370" s="3143"/>
      <c r="BA370" s="3143"/>
      <c r="BB370" s="3143"/>
      <c r="BC370" s="3143"/>
      <c r="BD370" s="3143"/>
      <c r="BE370" s="3143"/>
      <c r="BF370" s="3143"/>
      <c r="BG370" s="3143"/>
      <c r="BH370" s="3143"/>
      <c r="BI370" s="3143"/>
      <c r="BJ370" s="3143"/>
      <c r="BK370" s="3143"/>
      <c r="BL370" s="3143"/>
      <c r="BM370" s="3143"/>
      <c r="BN370" s="3189"/>
      <c r="BO370" s="3189"/>
      <c r="BP370" s="3189"/>
      <c r="BQ370" s="3189"/>
      <c r="BR370" s="3189"/>
      <c r="BS370" s="3189"/>
      <c r="BT370" s="3189"/>
      <c r="BU370" s="3189"/>
      <c r="BV370" s="3189"/>
      <c r="BW370" s="3189"/>
      <c r="BX370" s="3189"/>
      <c r="BY370" s="3189"/>
      <c r="BZ370" s="3313"/>
      <c r="CA370" s="3143"/>
    </row>
    <row r="371" spans="1:79" ht="16.5" customHeight="1">
      <c r="A371" s="3143"/>
      <c r="B371" s="3143"/>
      <c r="C371" s="3143"/>
      <c r="D371" s="3143"/>
      <c r="E371" s="3143"/>
      <c r="F371" s="3143"/>
      <c r="G371" s="3143"/>
      <c r="H371" s="3143"/>
      <c r="I371" s="3143"/>
      <c r="J371" s="3143"/>
      <c r="K371" s="3098"/>
      <c r="L371" s="3098"/>
      <c r="M371" s="3098"/>
      <c r="N371" s="3098"/>
      <c r="O371" s="3098"/>
      <c r="P371" s="3098"/>
      <c r="Q371" s="3098"/>
      <c r="R371" s="3098"/>
      <c r="S371" s="3098"/>
      <c r="T371" s="3098"/>
      <c r="U371" s="3098"/>
      <c r="V371" s="3098"/>
      <c r="W371" s="3098"/>
      <c r="X371" s="3098"/>
      <c r="Y371" s="3098"/>
      <c r="Z371" s="3098"/>
      <c r="AA371" s="3098"/>
      <c r="AB371" s="3098"/>
      <c r="AC371" s="3098"/>
      <c r="AD371" s="3098"/>
      <c r="AE371" s="3098"/>
      <c r="AF371" s="3098"/>
      <c r="AG371" s="3098"/>
      <c r="AH371" s="3098"/>
      <c r="AI371" s="3098"/>
      <c r="AJ371" s="3098"/>
      <c r="AK371" s="3098"/>
      <c r="AL371" s="3143"/>
      <c r="AM371" s="3143"/>
      <c r="AN371" s="3143"/>
      <c r="AO371" s="3143"/>
      <c r="AP371" s="3143"/>
      <c r="AQ371" s="3143"/>
      <c r="AR371" s="3143"/>
      <c r="AS371" s="3143"/>
      <c r="AT371" s="3143"/>
      <c r="AU371" s="3143"/>
      <c r="AV371" s="3143"/>
      <c r="AW371" s="3143"/>
      <c r="AX371" s="3143"/>
      <c r="AY371" s="3143"/>
      <c r="AZ371" s="3143"/>
      <c r="BA371" s="3143"/>
      <c r="BB371" s="3143"/>
      <c r="BC371" s="3143"/>
      <c r="BD371" s="3143"/>
      <c r="BE371" s="3143"/>
      <c r="BF371" s="3143"/>
      <c r="BG371" s="3143"/>
      <c r="BH371" s="3143"/>
      <c r="BI371" s="3143"/>
      <c r="BJ371" s="3143"/>
      <c r="BK371" s="3143"/>
      <c r="BL371" s="3143"/>
      <c r="BM371" s="3143"/>
      <c r="BN371" s="3189"/>
      <c r="BO371" s="3189"/>
      <c r="BP371" s="3189"/>
      <c r="BQ371" s="3189"/>
      <c r="BR371" s="3189"/>
      <c r="BS371" s="3189"/>
      <c r="BT371" s="3189"/>
      <c r="BU371" s="3189"/>
      <c r="BV371" s="3189"/>
      <c r="BW371" s="3189"/>
      <c r="BX371" s="3189"/>
      <c r="BY371" s="3189"/>
      <c r="BZ371" s="3313"/>
      <c r="CA371" s="3143"/>
    </row>
    <row r="372" spans="1:79" ht="16.5" customHeight="1">
      <c r="A372" s="3143"/>
      <c r="B372" s="3143"/>
      <c r="C372" s="3143"/>
      <c r="D372" s="3143"/>
      <c r="E372" s="3143"/>
      <c r="F372" s="3143"/>
      <c r="G372" s="3143"/>
      <c r="H372" s="3143"/>
      <c r="I372" s="3143"/>
      <c r="J372" s="3143"/>
      <c r="K372" s="3098"/>
      <c r="L372" s="3098"/>
      <c r="M372" s="3098"/>
      <c r="N372" s="3098"/>
      <c r="O372" s="3098"/>
      <c r="P372" s="3098"/>
      <c r="Q372" s="3098"/>
      <c r="R372" s="3098"/>
      <c r="S372" s="3098"/>
      <c r="T372" s="3098"/>
      <c r="U372" s="3098"/>
      <c r="V372" s="3098"/>
      <c r="W372" s="3098"/>
      <c r="X372" s="3098"/>
      <c r="Y372" s="3098"/>
      <c r="Z372" s="3098"/>
      <c r="AA372" s="3098"/>
      <c r="AB372" s="3098"/>
      <c r="AC372" s="3098"/>
      <c r="AD372" s="3098"/>
      <c r="AE372" s="3098"/>
      <c r="AF372" s="3098"/>
      <c r="AG372" s="3098"/>
      <c r="AH372" s="3098"/>
      <c r="AI372" s="3098"/>
      <c r="AJ372" s="3098"/>
      <c r="AK372" s="3098"/>
      <c r="AL372" s="3143"/>
      <c r="AM372" s="3143"/>
      <c r="AN372" s="3143"/>
      <c r="AO372" s="3143"/>
      <c r="AP372" s="3143"/>
      <c r="AQ372" s="3143"/>
      <c r="AR372" s="3143"/>
      <c r="AS372" s="3143"/>
      <c r="AT372" s="3143"/>
      <c r="AU372" s="3143"/>
      <c r="AV372" s="3143"/>
      <c r="AW372" s="3143"/>
      <c r="AX372" s="3143"/>
      <c r="AY372" s="3143"/>
      <c r="AZ372" s="3143"/>
      <c r="BA372" s="3143"/>
      <c r="BB372" s="3143"/>
      <c r="BC372" s="3143"/>
      <c r="BD372" s="3143"/>
      <c r="BE372" s="3143"/>
      <c r="BF372" s="3143"/>
      <c r="BG372" s="3143"/>
      <c r="BH372" s="3143"/>
      <c r="BI372" s="3143"/>
      <c r="BJ372" s="3143"/>
      <c r="BK372" s="3143"/>
      <c r="BL372" s="3143"/>
      <c r="BM372" s="3143"/>
      <c r="BN372" s="3189"/>
      <c r="BO372" s="3189"/>
      <c r="BP372" s="3189"/>
      <c r="BQ372" s="3189"/>
      <c r="BR372" s="3189"/>
      <c r="BS372" s="3189"/>
      <c r="BT372" s="3189"/>
      <c r="BU372" s="3189"/>
      <c r="BV372" s="3189"/>
      <c r="BW372" s="3189"/>
      <c r="BX372" s="3189"/>
      <c r="BY372" s="3189"/>
      <c r="BZ372" s="3313"/>
      <c r="CA372" s="3143"/>
    </row>
    <row r="373" spans="1:79" ht="16.5" customHeight="1">
      <c r="A373" s="3143"/>
      <c r="B373" s="3143"/>
      <c r="C373" s="3143"/>
      <c r="D373" s="3143"/>
      <c r="E373" s="3143"/>
      <c r="F373" s="3143"/>
      <c r="G373" s="3143"/>
      <c r="H373" s="3143"/>
      <c r="I373" s="3143"/>
      <c r="J373" s="3143"/>
      <c r="K373" s="3098"/>
      <c r="L373" s="3098"/>
      <c r="M373" s="3098"/>
      <c r="N373" s="3098"/>
      <c r="O373" s="3098"/>
      <c r="P373" s="3098"/>
      <c r="Q373" s="3098"/>
      <c r="R373" s="3098"/>
      <c r="S373" s="3098"/>
      <c r="T373" s="3098"/>
      <c r="U373" s="3098"/>
      <c r="V373" s="3098"/>
      <c r="W373" s="3098"/>
      <c r="X373" s="3098"/>
      <c r="Y373" s="3098"/>
      <c r="Z373" s="3098"/>
      <c r="AA373" s="3098"/>
      <c r="AB373" s="3098"/>
      <c r="AC373" s="3098"/>
      <c r="AD373" s="3098"/>
      <c r="AE373" s="3098"/>
      <c r="AF373" s="3098"/>
      <c r="AG373" s="3098"/>
      <c r="AH373" s="3098"/>
      <c r="AI373" s="3098"/>
      <c r="AJ373" s="3098"/>
      <c r="AK373" s="3098"/>
      <c r="AL373" s="3143"/>
      <c r="AM373" s="3143"/>
      <c r="AN373" s="3143"/>
      <c r="AO373" s="3143"/>
      <c r="AP373" s="3143"/>
      <c r="AQ373" s="3143"/>
      <c r="AR373" s="3143"/>
      <c r="AS373" s="3143"/>
      <c r="AT373" s="3143"/>
      <c r="AU373" s="3143"/>
      <c r="AV373" s="3143"/>
      <c r="AW373" s="3143"/>
      <c r="AX373" s="3143"/>
      <c r="AY373" s="3143"/>
      <c r="AZ373" s="3143"/>
      <c r="BA373" s="3143"/>
      <c r="BB373" s="3143"/>
      <c r="BC373" s="3143"/>
      <c r="BD373" s="3143"/>
      <c r="BE373" s="3143"/>
      <c r="BF373" s="3143"/>
      <c r="BG373" s="3143"/>
      <c r="BH373" s="3143"/>
      <c r="BI373" s="3143"/>
      <c r="BJ373" s="3143"/>
      <c r="BK373" s="3143"/>
      <c r="BL373" s="3143"/>
      <c r="BM373" s="3143"/>
      <c r="BN373" s="3189"/>
      <c r="BO373" s="3189"/>
      <c r="BP373" s="3189"/>
      <c r="BQ373" s="3189"/>
      <c r="BR373" s="3189"/>
      <c r="BS373" s="3189"/>
      <c r="BT373" s="3189"/>
      <c r="BU373" s="3189"/>
      <c r="BV373" s="3189"/>
      <c r="BW373" s="3189"/>
      <c r="BX373" s="3189"/>
      <c r="BY373" s="3189"/>
      <c r="BZ373" s="3313"/>
      <c r="CA373" s="3143"/>
    </row>
    <row r="374" spans="1:79" ht="16.5" customHeight="1">
      <c r="A374" s="3143"/>
      <c r="B374" s="3143"/>
      <c r="C374" s="3143"/>
      <c r="D374" s="3143"/>
      <c r="E374" s="3143"/>
      <c r="F374" s="3143"/>
      <c r="G374" s="3143"/>
      <c r="H374" s="3143"/>
      <c r="I374" s="3143"/>
      <c r="J374" s="3143"/>
      <c r="K374" s="3098"/>
      <c r="L374" s="3098"/>
      <c r="M374" s="3098"/>
      <c r="N374" s="3098"/>
      <c r="O374" s="3098"/>
      <c r="P374" s="3098"/>
      <c r="Q374" s="3098"/>
      <c r="R374" s="3098"/>
      <c r="S374" s="3098"/>
      <c r="T374" s="3098"/>
      <c r="U374" s="3098"/>
      <c r="V374" s="3098"/>
      <c r="W374" s="3098"/>
      <c r="X374" s="3098"/>
      <c r="Y374" s="3098"/>
      <c r="Z374" s="3098"/>
      <c r="AA374" s="3098"/>
      <c r="AB374" s="3098"/>
      <c r="AC374" s="3098"/>
      <c r="AD374" s="3098"/>
      <c r="AE374" s="3098"/>
      <c r="AF374" s="3098"/>
      <c r="AG374" s="3098"/>
      <c r="AH374" s="3098"/>
      <c r="AI374" s="3098"/>
      <c r="AJ374" s="3098"/>
      <c r="AK374" s="3098"/>
      <c r="AL374" s="3143"/>
      <c r="AM374" s="3143"/>
      <c r="AN374" s="3143"/>
      <c r="AO374" s="3143"/>
      <c r="AP374" s="3143"/>
      <c r="AQ374" s="3143"/>
      <c r="AR374" s="3143"/>
      <c r="AS374" s="3143"/>
      <c r="AT374" s="3143"/>
      <c r="AU374" s="3143"/>
      <c r="AV374" s="3143"/>
      <c r="AW374" s="3143"/>
      <c r="AX374" s="3143"/>
      <c r="AY374" s="3143"/>
      <c r="AZ374" s="3143"/>
      <c r="BA374" s="3143"/>
      <c r="BB374" s="3143"/>
      <c r="BC374" s="3143"/>
      <c r="BD374" s="3143"/>
      <c r="BE374" s="3143"/>
      <c r="BF374" s="3143"/>
      <c r="BG374" s="3143"/>
      <c r="BH374" s="3143"/>
      <c r="BI374" s="3143"/>
      <c r="BJ374" s="3143"/>
      <c r="BK374" s="3143"/>
      <c r="BL374" s="3143"/>
      <c r="BM374" s="3143"/>
      <c r="BN374" s="3189"/>
      <c r="BO374" s="3189"/>
      <c r="BP374" s="3189"/>
      <c r="BQ374" s="3189"/>
      <c r="BR374" s="3189"/>
      <c r="BS374" s="3189"/>
      <c r="BT374" s="3189"/>
      <c r="BU374" s="3189"/>
      <c r="BV374" s="3189"/>
      <c r="BW374" s="3189"/>
      <c r="BX374" s="3189"/>
      <c r="BY374" s="3189"/>
      <c r="BZ374" s="3313"/>
      <c r="CA374" s="3143"/>
    </row>
    <row r="375" spans="1:79" ht="16.5" customHeight="1">
      <c r="A375" s="3143"/>
      <c r="B375" s="3143"/>
      <c r="C375" s="3143"/>
      <c r="D375" s="3143"/>
      <c r="E375" s="3143"/>
      <c r="F375" s="3143"/>
      <c r="G375" s="3143"/>
      <c r="H375" s="3143"/>
      <c r="I375" s="3143"/>
      <c r="J375" s="3143"/>
      <c r="K375" s="3098"/>
      <c r="L375" s="3098"/>
      <c r="M375" s="3098"/>
      <c r="N375" s="3098"/>
      <c r="O375" s="3098"/>
      <c r="P375" s="3098"/>
      <c r="Q375" s="3098"/>
      <c r="R375" s="3098"/>
      <c r="S375" s="3098"/>
      <c r="T375" s="3098"/>
      <c r="U375" s="3098"/>
      <c r="V375" s="3098"/>
      <c r="W375" s="3098"/>
      <c r="X375" s="3098"/>
      <c r="Y375" s="3098"/>
      <c r="Z375" s="3098"/>
      <c r="AA375" s="3098"/>
      <c r="AB375" s="3098"/>
      <c r="AC375" s="3098"/>
      <c r="AD375" s="3098"/>
      <c r="AE375" s="3098"/>
      <c r="AF375" s="3098"/>
      <c r="AG375" s="3098"/>
      <c r="AH375" s="3098"/>
      <c r="AI375" s="3098"/>
      <c r="AJ375" s="3098"/>
      <c r="AK375" s="3098"/>
      <c r="AL375" s="3143"/>
      <c r="AM375" s="3143"/>
      <c r="AN375" s="3143"/>
      <c r="AO375" s="3143"/>
      <c r="AP375" s="3143"/>
      <c r="AQ375" s="3143"/>
      <c r="AR375" s="3143"/>
      <c r="AS375" s="3143"/>
      <c r="AT375" s="3143"/>
      <c r="AU375" s="3143"/>
      <c r="AV375" s="3143"/>
      <c r="AW375" s="3143"/>
      <c r="AX375" s="3143"/>
      <c r="AY375" s="3143"/>
      <c r="AZ375" s="3143"/>
      <c r="BA375" s="3143"/>
      <c r="BB375" s="3143"/>
      <c r="BC375" s="3143"/>
      <c r="BD375" s="3143"/>
      <c r="BE375" s="3143"/>
      <c r="BF375" s="3143"/>
      <c r="BG375" s="3143"/>
      <c r="BH375" s="3143"/>
      <c r="BI375" s="3143"/>
      <c r="BJ375" s="3143"/>
      <c r="BK375" s="3143"/>
      <c r="BL375" s="3143"/>
      <c r="BM375" s="3143"/>
      <c r="BN375" s="3189"/>
      <c r="BO375" s="3189"/>
      <c r="BP375" s="3189"/>
      <c r="BQ375" s="3189"/>
      <c r="BR375" s="3189"/>
      <c r="BS375" s="3189"/>
      <c r="BT375" s="3189"/>
      <c r="BU375" s="3189"/>
      <c r="BV375" s="3189"/>
      <c r="BW375" s="3189"/>
      <c r="BX375" s="3189"/>
      <c r="BY375" s="3189"/>
      <c r="BZ375" s="3313"/>
      <c r="CA375" s="3143"/>
    </row>
    <row r="376" spans="1:79" ht="16.5" customHeight="1">
      <c r="A376" s="3143"/>
      <c r="B376" s="3143"/>
      <c r="C376" s="3143"/>
      <c r="D376" s="3143"/>
      <c r="E376" s="3143"/>
      <c r="F376" s="3143"/>
      <c r="G376" s="3143"/>
      <c r="H376" s="3143"/>
      <c r="I376" s="3143"/>
      <c r="J376" s="3143"/>
      <c r="K376" s="3098"/>
      <c r="L376" s="3098"/>
      <c r="M376" s="3098"/>
      <c r="N376" s="3098"/>
      <c r="O376" s="3098"/>
      <c r="P376" s="3098"/>
      <c r="Q376" s="3098"/>
      <c r="R376" s="3098"/>
      <c r="S376" s="3098"/>
      <c r="T376" s="3098"/>
      <c r="U376" s="3098"/>
      <c r="V376" s="3098"/>
      <c r="W376" s="3098"/>
      <c r="X376" s="3098"/>
      <c r="Y376" s="3098"/>
      <c r="Z376" s="3098"/>
      <c r="AA376" s="3098"/>
      <c r="AB376" s="3098"/>
      <c r="AC376" s="3098"/>
      <c r="AD376" s="3098"/>
      <c r="AE376" s="3098"/>
      <c r="AF376" s="3098"/>
      <c r="AG376" s="3098"/>
      <c r="AH376" s="3098"/>
      <c r="AI376" s="3098"/>
      <c r="AJ376" s="3098"/>
      <c r="AK376" s="3098"/>
      <c r="AL376" s="3143"/>
      <c r="AM376" s="3143"/>
      <c r="AN376" s="3143"/>
      <c r="AO376" s="3143"/>
      <c r="AP376" s="3143"/>
      <c r="AQ376" s="3143"/>
      <c r="AR376" s="3143"/>
      <c r="AS376" s="3143"/>
      <c r="AT376" s="3143"/>
      <c r="AU376" s="3143"/>
      <c r="AV376" s="3143"/>
      <c r="AW376" s="3143"/>
      <c r="AX376" s="3143"/>
      <c r="AY376" s="3143"/>
      <c r="AZ376" s="3143"/>
      <c r="BA376" s="3143"/>
      <c r="BB376" s="3143"/>
      <c r="BC376" s="3143"/>
      <c r="BD376" s="3143"/>
      <c r="BE376" s="3143"/>
      <c r="BF376" s="3143"/>
      <c r="BG376" s="3143"/>
      <c r="BH376" s="3143"/>
      <c r="BI376" s="3143"/>
      <c r="BJ376" s="3143"/>
      <c r="BK376" s="3143"/>
      <c r="BL376" s="3143"/>
      <c r="BM376" s="3143"/>
      <c r="BN376" s="3189"/>
      <c r="BO376" s="3189"/>
      <c r="BP376" s="3189"/>
      <c r="BQ376" s="3189"/>
      <c r="BR376" s="3189"/>
      <c r="BS376" s="3189"/>
      <c r="BT376" s="3189"/>
      <c r="BU376" s="3189"/>
      <c r="BV376" s="3189"/>
      <c r="BW376" s="3189"/>
      <c r="BX376" s="3189"/>
      <c r="BY376" s="3189"/>
      <c r="BZ376" s="3313"/>
      <c r="CA376" s="3143"/>
    </row>
    <row r="377" spans="1:79" ht="16.5" customHeight="1">
      <c r="A377" s="3143"/>
      <c r="B377" s="3143"/>
      <c r="C377" s="3143"/>
      <c r="D377" s="3143"/>
      <c r="E377" s="3143"/>
      <c r="F377" s="3143"/>
      <c r="G377" s="3143"/>
      <c r="H377" s="3143"/>
      <c r="I377" s="3143"/>
      <c r="J377" s="3143"/>
      <c r="K377" s="3098"/>
      <c r="L377" s="3098"/>
      <c r="M377" s="3098"/>
      <c r="N377" s="3098"/>
      <c r="O377" s="3098"/>
      <c r="P377" s="3098"/>
      <c r="Q377" s="3098"/>
      <c r="R377" s="3098"/>
      <c r="S377" s="3098"/>
      <c r="T377" s="3098"/>
      <c r="U377" s="3098"/>
      <c r="V377" s="3098"/>
      <c r="W377" s="3098"/>
      <c r="X377" s="3098"/>
      <c r="Y377" s="3098"/>
      <c r="Z377" s="3098"/>
      <c r="AA377" s="3098"/>
      <c r="AB377" s="3098"/>
      <c r="AC377" s="3098"/>
      <c r="AD377" s="3098"/>
      <c r="AE377" s="3098"/>
      <c r="AF377" s="3098"/>
      <c r="AG377" s="3098"/>
      <c r="AH377" s="3098"/>
      <c r="AI377" s="3098"/>
      <c r="AJ377" s="3098"/>
      <c r="AK377" s="3098"/>
      <c r="AL377" s="3143"/>
      <c r="AM377" s="3143"/>
      <c r="AN377" s="3143"/>
      <c r="AO377" s="3143"/>
      <c r="AP377" s="3143"/>
      <c r="AQ377" s="3143"/>
      <c r="AR377" s="3143"/>
      <c r="AS377" s="3143"/>
      <c r="AT377" s="3143"/>
      <c r="AU377" s="3143"/>
      <c r="AV377" s="3143"/>
      <c r="AW377" s="3143"/>
      <c r="AX377" s="3143"/>
      <c r="AY377" s="3143"/>
      <c r="AZ377" s="3143"/>
      <c r="BA377" s="3143"/>
      <c r="BB377" s="3143"/>
      <c r="BC377" s="3143"/>
      <c r="BD377" s="3143"/>
      <c r="BE377" s="3143"/>
      <c r="BF377" s="3143"/>
      <c r="BG377" s="3143"/>
      <c r="BH377" s="3143"/>
      <c r="BI377" s="3143"/>
      <c r="BJ377" s="3143"/>
      <c r="BK377" s="3143"/>
      <c r="BL377" s="3143"/>
      <c r="BM377" s="3143"/>
      <c r="BN377" s="3189"/>
      <c r="BO377" s="3189"/>
      <c r="BP377" s="3189"/>
      <c r="BQ377" s="3189"/>
      <c r="BR377" s="3189"/>
      <c r="BS377" s="3189"/>
      <c r="BT377" s="3189"/>
      <c r="BU377" s="3189"/>
      <c r="BV377" s="3189"/>
      <c r="BW377" s="3189"/>
      <c r="BX377" s="3189"/>
      <c r="BY377" s="3189"/>
      <c r="BZ377" s="3313"/>
      <c r="CA377" s="3143"/>
    </row>
    <row r="378" spans="1:79" ht="16.5" customHeight="1">
      <c r="A378" s="3143"/>
      <c r="B378" s="3143"/>
      <c r="C378" s="3143"/>
      <c r="D378" s="3143"/>
      <c r="E378" s="3143"/>
      <c r="F378" s="3143"/>
      <c r="G378" s="3143"/>
      <c r="H378" s="3143"/>
      <c r="I378" s="3143"/>
      <c r="J378" s="3143"/>
      <c r="K378" s="3098"/>
      <c r="L378" s="3098"/>
      <c r="M378" s="3098"/>
      <c r="N378" s="3098"/>
      <c r="O378" s="3098"/>
      <c r="P378" s="3098"/>
      <c r="Q378" s="3098"/>
      <c r="R378" s="3098"/>
      <c r="S378" s="3098"/>
      <c r="T378" s="3098"/>
      <c r="U378" s="3098"/>
      <c r="V378" s="3098"/>
      <c r="W378" s="3098"/>
      <c r="X378" s="3098"/>
      <c r="Y378" s="3098"/>
      <c r="Z378" s="3098"/>
      <c r="AA378" s="3098"/>
      <c r="AB378" s="3098"/>
      <c r="AC378" s="3098"/>
      <c r="AD378" s="3098"/>
      <c r="AE378" s="3098"/>
      <c r="AF378" s="3098"/>
      <c r="AG378" s="3098"/>
      <c r="AH378" s="3098"/>
      <c r="AI378" s="3098"/>
      <c r="AJ378" s="3098"/>
      <c r="AK378" s="3098"/>
      <c r="AL378" s="3143"/>
      <c r="AM378" s="3143"/>
      <c r="AN378" s="3143"/>
      <c r="AO378" s="3143"/>
      <c r="AP378" s="3143"/>
      <c r="AQ378" s="3143"/>
      <c r="AR378" s="3143"/>
      <c r="AS378" s="3143"/>
      <c r="AT378" s="3143"/>
      <c r="AU378" s="3143"/>
      <c r="AV378" s="3143"/>
      <c r="AW378" s="3143"/>
      <c r="AX378" s="3143"/>
      <c r="AY378" s="3143"/>
      <c r="AZ378" s="3143"/>
      <c r="BA378" s="3143"/>
      <c r="BB378" s="3143"/>
      <c r="BC378" s="3143"/>
      <c r="BD378" s="3143"/>
      <c r="BE378" s="3143"/>
      <c r="BF378" s="3143"/>
      <c r="BG378" s="3143"/>
      <c r="BH378" s="3143"/>
      <c r="BI378" s="3143"/>
      <c r="BJ378" s="3143"/>
      <c r="BK378" s="3143"/>
      <c r="BL378" s="3143"/>
      <c r="BM378" s="3143"/>
      <c r="BN378" s="3189"/>
      <c r="BO378" s="3189"/>
      <c r="BP378" s="3189"/>
      <c r="BQ378" s="3189"/>
      <c r="BR378" s="3189"/>
      <c r="BS378" s="3189"/>
      <c r="BT378" s="3189"/>
      <c r="BU378" s="3189"/>
      <c r="BV378" s="3189"/>
      <c r="BW378" s="3189"/>
      <c r="BX378" s="3189"/>
      <c r="BY378" s="3189"/>
      <c r="BZ378" s="3313"/>
      <c r="CA378" s="3143"/>
    </row>
    <row r="379" spans="1:79" ht="16.5" customHeight="1">
      <c r="A379" s="3143"/>
      <c r="B379" s="3143"/>
      <c r="C379" s="3143"/>
      <c r="D379" s="3143"/>
      <c r="E379" s="3143"/>
      <c r="F379" s="3143"/>
      <c r="G379" s="3143"/>
      <c r="H379" s="3143"/>
      <c r="I379" s="3143"/>
      <c r="J379" s="3143"/>
      <c r="K379" s="3098"/>
      <c r="L379" s="3098"/>
      <c r="M379" s="3098"/>
      <c r="N379" s="3098"/>
      <c r="O379" s="3098"/>
      <c r="P379" s="3098"/>
      <c r="Q379" s="3098"/>
      <c r="R379" s="3098"/>
      <c r="S379" s="3098"/>
      <c r="T379" s="3098"/>
      <c r="U379" s="3098"/>
      <c r="V379" s="3098"/>
      <c r="W379" s="3098"/>
      <c r="X379" s="3098"/>
      <c r="Y379" s="3098"/>
      <c r="Z379" s="3098"/>
      <c r="AA379" s="3098"/>
      <c r="AB379" s="3098"/>
      <c r="AC379" s="3098"/>
      <c r="AD379" s="3098"/>
      <c r="AE379" s="3098"/>
      <c r="AF379" s="3098"/>
      <c r="AG379" s="3098"/>
      <c r="AH379" s="3098"/>
      <c r="AI379" s="3098"/>
      <c r="AJ379" s="3098"/>
      <c r="AK379" s="3098"/>
      <c r="AL379" s="3143"/>
      <c r="AM379" s="3143"/>
      <c r="AN379" s="3143"/>
      <c r="AO379" s="3143"/>
      <c r="AP379" s="3143"/>
      <c r="AQ379" s="3143"/>
      <c r="AR379" s="3143"/>
      <c r="AS379" s="3143"/>
      <c r="AT379" s="3143"/>
      <c r="AU379" s="3143"/>
      <c r="AV379" s="3143"/>
      <c r="AW379" s="3143"/>
      <c r="AX379" s="3143"/>
      <c r="AY379" s="3143"/>
      <c r="AZ379" s="3143"/>
      <c r="BA379" s="3143"/>
      <c r="BB379" s="3143"/>
      <c r="BC379" s="3143"/>
      <c r="BD379" s="3143"/>
      <c r="BE379" s="3143"/>
      <c r="BF379" s="3143"/>
      <c r="BG379" s="3143"/>
      <c r="BH379" s="3143"/>
      <c r="BI379" s="3143"/>
      <c r="BJ379" s="3143"/>
      <c r="BK379" s="3143"/>
      <c r="BL379" s="3143"/>
      <c r="BM379" s="3143"/>
      <c r="BN379" s="3189"/>
      <c r="BO379" s="3189"/>
      <c r="BP379" s="3189"/>
      <c r="BQ379" s="3189"/>
      <c r="BR379" s="3189"/>
      <c r="BS379" s="3189"/>
      <c r="BT379" s="3189"/>
      <c r="BU379" s="3189"/>
      <c r="BV379" s="3189"/>
      <c r="BW379" s="3189"/>
      <c r="BX379" s="3189"/>
      <c r="BY379" s="3189"/>
      <c r="BZ379" s="3313"/>
      <c r="CA379" s="3143"/>
    </row>
    <row r="380" spans="1:79" ht="16.5" customHeight="1">
      <c r="A380" s="3143"/>
      <c r="B380" s="3143"/>
      <c r="C380" s="3143"/>
      <c r="D380" s="3143"/>
      <c r="E380" s="3143"/>
      <c r="F380" s="3143"/>
      <c r="G380" s="3143"/>
      <c r="H380" s="3143"/>
      <c r="I380" s="3143"/>
      <c r="J380" s="3143"/>
      <c r="K380" s="3098"/>
      <c r="L380" s="3098"/>
      <c r="M380" s="3098"/>
      <c r="N380" s="3098"/>
      <c r="O380" s="3098"/>
      <c r="P380" s="3098"/>
      <c r="Q380" s="3098"/>
      <c r="R380" s="3098"/>
      <c r="S380" s="3098"/>
      <c r="T380" s="3098"/>
      <c r="U380" s="3098"/>
      <c r="V380" s="3098"/>
      <c r="W380" s="3098"/>
      <c r="X380" s="3098"/>
      <c r="Y380" s="3098"/>
      <c r="Z380" s="3098"/>
      <c r="AA380" s="3098"/>
      <c r="AB380" s="3098"/>
      <c r="AC380" s="3098"/>
      <c r="AD380" s="3098"/>
      <c r="AE380" s="3098"/>
      <c r="AF380" s="3098"/>
      <c r="AG380" s="3098"/>
      <c r="AH380" s="3098"/>
      <c r="AI380" s="3098"/>
      <c r="AJ380" s="3098"/>
      <c r="AK380" s="3098"/>
      <c r="AL380" s="3143"/>
      <c r="AM380" s="3143"/>
      <c r="AN380" s="3143"/>
      <c r="AO380" s="3143"/>
      <c r="AP380" s="3143"/>
      <c r="AQ380" s="3143"/>
      <c r="AR380" s="3143"/>
      <c r="AS380" s="3143"/>
      <c r="AT380" s="3143"/>
      <c r="AU380" s="3143"/>
      <c r="AV380" s="3143"/>
      <c r="AW380" s="3143"/>
      <c r="AX380" s="3143"/>
      <c r="AY380" s="3143"/>
      <c r="AZ380" s="3143"/>
      <c r="BA380" s="3143"/>
      <c r="BB380" s="3143"/>
      <c r="BC380" s="3143"/>
      <c r="BD380" s="3143"/>
      <c r="BE380" s="3143"/>
      <c r="BF380" s="3143"/>
      <c r="BG380" s="3143"/>
      <c r="BH380" s="3143"/>
      <c r="BI380" s="3143"/>
      <c r="BJ380" s="3143"/>
      <c r="BK380" s="3143"/>
      <c r="BL380" s="3143"/>
      <c r="BM380" s="3143"/>
      <c r="BN380" s="3189"/>
      <c r="BO380" s="3189"/>
      <c r="BP380" s="3189"/>
      <c r="BQ380" s="3189"/>
      <c r="BR380" s="3189"/>
      <c r="BS380" s="3189"/>
      <c r="BT380" s="3189"/>
      <c r="BU380" s="3189"/>
      <c r="BV380" s="3189"/>
      <c r="BW380" s="3189"/>
      <c r="BX380" s="3189"/>
      <c r="BY380" s="3189"/>
      <c r="BZ380" s="3313"/>
      <c r="CA380" s="3143"/>
    </row>
    <row r="381" spans="1:79" ht="16.5" customHeight="1">
      <c r="A381" s="3143"/>
      <c r="B381" s="3143"/>
      <c r="C381" s="3143"/>
      <c r="D381" s="3143"/>
      <c r="E381" s="3143"/>
      <c r="F381" s="3143"/>
      <c r="G381" s="3143"/>
      <c r="H381" s="3143"/>
      <c r="I381" s="3143"/>
      <c r="J381" s="3143"/>
      <c r="K381" s="3098"/>
      <c r="L381" s="3098"/>
      <c r="M381" s="3098"/>
      <c r="N381" s="3098"/>
      <c r="O381" s="3098"/>
      <c r="P381" s="3098"/>
      <c r="Q381" s="3098"/>
      <c r="R381" s="3098"/>
      <c r="S381" s="3098"/>
      <c r="T381" s="3098"/>
      <c r="U381" s="3098"/>
      <c r="V381" s="3098"/>
      <c r="W381" s="3098"/>
      <c r="X381" s="3098"/>
      <c r="Y381" s="3098"/>
      <c r="Z381" s="3098"/>
      <c r="AA381" s="3098"/>
      <c r="AB381" s="3098"/>
      <c r="AC381" s="3098"/>
      <c r="AD381" s="3098"/>
      <c r="AE381" s="3098"/>
      <c r="AF381" s="3098"/>
      <c r="AG381" s="3098"/>
      <c r="AH381" s="3098"/>
      <c r="AI381" s="3098"/>
      <c r="AJ381" s="3098"/>
      <c r="AK381" s="3098"/>
      <c r="AL381" s="3143"/>
      <c r="AM381" s="3143"/>
      <c r="AN381" s="3143"/>
      <c r="AO381" s="3143"/>
      <c r="AP381" s="3143"/>
      <c r="AQ381" s="3143"/>
      <c r="AR381" s="3143"/>
      <c r="AS381" s="3143"/>
      <c r="AT381" s="3143"/>
      <c r="AU381" s="3143"/>
      <c r="AV381" s="3143"/>
      <c r="AW381" s="3143"/>
      <c r="AX381" s="3143"/>
      <c r="AY381" s="3143"/>
      <c r="AZ381" s="3143"/>
      <c r="BA381" s="3143"/>
      <c r="BB381" s="3143"/>
      <c r="BC381" s="3143"/>
      <c r="BD381" s="3143"/>
      <c r="BE381" s="3143"/>
      <c r="BF381" s="3143"/>
      <c r="BG381" s="3143"/>
      <c r="BH381" s="3143"/>
      <c r="BI381" s="3143"/>
      <c r="BJ381" s="3143"/>
      <c r="BK381" s="3143"/>
      <c r="BL381" s="3143"/>
      <c r="BM381" s="3143"/>
      <c r="BN381" s="3189"/>
      <c r="BO381" s="3189"/>
      <c r="BP381" s="3189"/>
      <c r="BQ381" s="3189"/>
      <c r="BR381" s="3189"/>
      <c r="BS381" s="3189"/>
      <c r="BT381" s="3189"/>
      <c r="BU381" s="3189"/>
      <c r="BV381" s="3189"/>
      <c r="BW381" s="3189"/>
      <c r="BX381" s="3189"/>
      <c r="BY381" s="3189"/>
      <c r="BZ381" s="3313"/>
      <c r="CA381" s="3143"/>
    </row>
    <row r="382" spans="1:79" ht="16.5" customHeight="1">
      <c r="A382" s="3143"/>
      <c r="B382" s="3143"/>
      <c r="C382" s="3143"/>
      <c r="D382" s="3143"/>
      <c r="E382" s="3143"/>
      <c r="F382" s="3143"/>
      <c r="G382" s="3143"/>
      <c r="H382" s="3143"/>
      <c r="I382" s="3143"/>
      <c r="J382" s="3143"/>
      <c r="K382" s="3098"/>
      <c r="L382" s="3098"/>
      <c r="M382" s="3098"/>
      <c r="N382" s="3098"/>
      <c r="O382" s="3098"/>
      <c r="P382" s="3098"/>
      <c r="Q382" s="3098"/>
      <c r="R382" s="3098"/>
      <c r="S382" s="3098"/>
      <c r="T382" s="3098"/>
      <c r="U382" s="3098"/>
      <c r="V382" s="3098"/>
      <c r="W382" s="3098"/>
      <c r="X382" s="3098"/>
      <c r="Y382" s="3098"/>
      <c r="Z382" s="3098"/>
      <c r="AA382" s="3098"/>
      <c r="AB382" s="3098"/>
      <c r="AC382" s="3098"/>
      <c r="AD382" s="3098"/>
      <c r="AE382" s="3098"/>
      <c r="AF382" s="3098"/>
      <c r="AG382" s="3098"/>
      <c r="AH382" s="3098"/>
      <c r="AI382" s="3098"/>
      <c r="AJ382" s="3098"/>
      <c r="AK382" s="3098"/>
      <c r="AL382" s="3143"/>
      <c r="AM382" s="3143"/>
      <c r="AN382" s="3143"/>
      <c r="AO382" s="3143"/>
      <c r="AP382" s="3143"/>
      <c r="AQ382" s="3143"/>
      <c r="AR382" s="3143"/>
      <c r="AS382" s="3143"/>
      <c r="AT382" s="3143"/>
      <c r="AU382" s="3143"/>
      <c r="AV382" s="3143"/>
      <c r="AW382" s="3143"/>
      <c r="AX382" s="3143"/>
      <c r="AY382" s="3143"/>
      <c r="AZ382" s="3143"/>
      <c r="BA382" s="3143"/>
      <c r="BB382" s="3143"/>
      <c r="BC382" s="3143"/>
      <c r="BD382" s="3143"/>
      <c r="BE382" s="3143"/>
      <c r="BF382" s="3143"/>
      <c r="BG382" s="3143"/>
      <c r="BH382" s="3143"/>
      <c r="BI382" s="3143"/>
      <c r="BJ382" s="3143"/>
      <c r="BK382" s="3143"/>
      <c r="BL382" s="3143"/>
      <c r="BM382" s="3143"/>
      <c r="BN382" s="3189"/>
      <c r="BO382" s="3189"/>
      <c r="BP382" s="3189"/>
      <c r="BQ382" s="3189"/>
      <c r="BR382" s="3189"/>
      <c r="BS382" s="3189"/>
      <c r="BT382" s="3189"/>
      <c r="BU382" s="3189"/>
      <c r="BV382" s="3189"/>
      <c r="BW382" s="3189"/>
      <c r="BX382" s="3189"/>
      <c r="BY382" s="3189"/>
      <c r="BZ382" s="3313"/>
      <c r="CA382" s="3143"/>
    </row>
    <row r="383" spans="1:79" ht="16.5" customHeight="1">
      <c r="A383" s="3143"/>
      <c r="B383" s="3143"/>
      <c r="C383" s="3143"/>
      <c r="D383" s="3143"/>
      <c r="E383" s="3143"/>
      <c r="F383" s="3143"/>
      <c r="G383" s="3143"/>
      <c r="H383" s="3143"/>
      <c r="I383" s="3143"/>
      <c r="J383" s="3143"/>
      <c r="K383" s="3098"/>
      <c r="L383" s="3098"/>
      <c r="M383" s="3098"/>
      <c r="N383" s="3098"/>
      <c r="O383" s="3098"/>
      <c r="P383" s="3098"/>
      <c r="Q383" s="3098"/>
      <c r="R383" s="3098"/>
      <c r="S383" s="3098"/>
      <c r="T383" s="3098"/>
      <c r="U383" s="3098"/>
      <c r="V383" s="3098"/>
      <c r="W383" s="3098"/>
      <c r="X383" s="3098"/>
      <c r="Y383" s="3098"/>
      <c r="Z383" s="3098"/>
      <c r="AA383" s="3098"/>
      <c r="AB383" s="3098"/>
      <c r="AC383" s="3098"/>
      <c r="AD383" s="3098"/>
      <c r="AE383" s="3098"/>
      <c r="AF383" s="3098"/>
      <c r="AG383" s="3098"/>
      <c r="AH383" s="3098"/>
      <c r="AI383" s="3098"/>
      <c r="AJ383" s="3098"/>
      <c r="AK383" s="3098"/>
      <c r="AL383" s="3143"/>
      <c r="AM383" s="3143"/>
      <c r="AN383" s="3143"/>
      <c r="AO383" s="3143"/>
      <c r="AP383" s="3143"/>
      <c r="AQ383" s="3143"/>
      <c r="AR383" s="3143"/>
      <c r="AS383" s="3143"/>
      <c r="AT383" s="3143"/>
      <c r="AU383" s="3143"/>
      <c r="AV383" s="3143"/>
      <c r="AW383" s="3143"/>
      <c r="AX383" s="3143"/>
      <c r="AY383" s="3143"/>
      <c r="AZ383" s="3143"/>
      <c r="BA383" s="3143"/>
      <c r="BB383" s="3143"/>
      <c r="BC383" s="3143"/>
      <c r="BD383" s="3143"/>
      <c r="BE383" s="3143"/>
      <c r="BF383" s="3143"/>
      <c r="BG383" s="3143"/>
      <c r="BH383" s="3143"/>
      <c r="BI383" s="3143"/>
      <c r="BJ383" s="3143"/>
      <c r="BK383" s="3143"/>
      <c r="BL383" s="3143"/>
      <c r="BM383" s="3143"/>
      <c r="BN383" s="3189"/>
      <c r="BO383" s="3189"/>
      <c r="BP383" s="3189"/>
      <c r="BQ383" s="3189"/>
      <c r="BR383" s="3189"/>
      <c r="BS383" s="3189"/>
      <c r="BT383" s="3189"/>
      <c r="BU383" s="3189"/>
      <c r="BV383" s="3189"/>
      <c r="BW383" s="3189"/>
      <c r="BX383" s="3189"/>
      <c r="BY383" s="3189"/>
      <c r="BZ383" s="3313"/>
      <c r="CA383" s="3143"/>
    </row>
    <row r="384" spans="1:79" ht="16.5" customHeight="1">
      <c r="A384" s="3143"/>
      <c r="B384" s="3143"/>
      <c r="C384" s="3143"/>
      <c r="D384" s="3143"/>
      <c r="E384" s="3143"/>
      <c r="F384" s="3143"/>
      <c r="G384" s="3143"/>
      <c r="H384" s="3143"/>
      <c r="I384" s="3143"/>
      <c r="J384" s="3143"/>
      <c r="K384" s="3098"/>
      <c r="L384" s="3098"/>
      <c r="M384" s="3098"/>
      <c r="N384" s="3098"/>
      <c r="O384" s="3098"/>
      <c r="P384" s="3098"/>
      <c r="Q384" s="3098"/>
      <c r="R384" s="3098"/>
      <c r="S384" s="3098"/>
      <c r="T384" s="3098"/>
      <c r="U384" s="3098"/>
      <c r="V384" s="3098"/>
      <c r="W384" s="3098"/>
      <c r="X384" s="3098"/>
      <c r="Y384" s="3098"/>
      <c r="Z384" s="3098"/>
      <c r="AA384" s="3098"/>
      <c r="AB384" s="3098"/>
      <c r="AC384" s="3098"/>
      <c r="AD384" s="3098"/>
      <c r="AE384" s="3098"/>
      <c r="AF384" s="3098"/>
      <c r="AG384" s="3098"/>
      <c r="AH384" s="3098"/>
      <c r="AI384" s="3098"/>
      <c r="AJ384" s="3098"/>
      <c r="AK384" s="3098"/>
      <c r="AL384" s="3143"/>
      <c r="AM384" s="3143"/>
      <c r="AN384" s="3143"/>
      <c r="AO384" s="3143"/>
      <c r="AP384" s="3143"/>
      <c r="AQ384" s="3143"/>
      <c r="AR384" s="3143"/>
      <c r="AS384" s="3143"/>
      <c r="AT384" s="3143"/>
      <c r="AU384" s="3143"/>
      <c r="AV384" s="3143"/>
      <c r="AW384" s="3143"/>
      <c r="AX384" s="3143"/>
      <c r="AY384" s="3143"/>
      <c r="AZ384" s="3143"/>
      <c r="BA384" s="3143"/>
      <c r="BB384" s="3143"/>
      <c r="BC384" s="3143"/>
      <c r="BD384" s="3143"/>
      <c r="BE384" s="3143"/>
      <c r="BF384" s="3143"/>
      <c r="BG384" s="3143"/>
      <c r="BH384" s="3143"/>
      <c r="BI384" s="3143"/>
      <c r="BJ384" s="3143"/>
      <c r="BK384" s="3143"/>
      <c r="BL384" s="3143"/>
      <c r="BM384" s="3143"/>
      <c r="BN384" s="3189"/>
      <c r="BO384" s="3189"/>
      <c r="BP384" s="3189"/>
      <c r="BQ384" s="3189"/>
      <c r="BR384" s="3189"/>
      <c r="BS384" s="3189"/>
      <c r="BT384" s="3189"/>
      <c r="BU384" s="3189"/>
      <c r="BV384" s="3189"/>
      <c r="BW384" s="3189"/>
      <c r="BX384" s="3189"/>
      <c r="BY384" s="3189"/>
      <c r="BZ384" s="3313"/>
      <c r="CA384" s="3143"/>
    </row>
    <row r="385" spans="1:79" ht="16.5" customHeight="1">
      <c r="A385" s="3143"/>
      <c r="B385" s="3143"/>
      <c r="C385" s="3143"/>
      <c r="D385" s="3143"/>
      <c r="E385" s="3143"/>
      <c r="F385" s="3143"/>
      <c r="G385" s="3143"/>
      <c r="H385" s="3143"/>
      <c r="I385" s="3143"/>
      <c r="J385" s="3143"/>
      <c r="K385" s="3098"/>
      <c r="L385" s="3098"/>
      <c r="M385" s="3098"/>
      <c r="N385" s="3098"/>
      <c r="O385" s="3098"/>
      <c r="P385" s="3098"/>
      <c r="Q385" s="3098"/>
      <c r="R385" s="3098"/>
      <c r="S385" s="3098"/>
      <c r="T385" s="3098"/>
      <c r="U385" s="3098"/>
      <c r="V385" s="3098"/>
      <c r="W385" s="3098"/>
      <c r="X385" s="3098"/>
      <c r="Y385" s="3098"/>
      <c r="Z385" s="3098"/>
      <c r="AA385" s="3098"/>
      <c r="AB385" s="3098"/>
      <c r="AC385" s="3098"/>
      <c r="AD385" s="3098"/>
      <c r="AE385" s="3098"/>
      <c r="AF385" s="3098"/>
      <c r="AG385" s="3098"/>
      <c r="AH385" s="3098"/>
      <c r="AI385" s="3098"/>
      <c r="AJ385" s="3098"/>
      <c r="AK385" s="3098"/>
      <c r="AL385" s="3143"/>
      <c r="AM385" s="3143"/>
      <c r="AN385" s="3143"/>
      <c r="AO385" s="3143"/>
      <c r="AP385" s="3143"/>
      <c r="AQ385" s="3143"/>
      <c r="AR385" s="3143"/>
      <c r="AS385" s="3143"/>
      <c r="AT385" s="3143"/>
      <c r="AU385" s="3143"/>
      <c r="AV385" s="3143"/>
      <c r="AW385" s="3143"/>
      <c r="AX385" s="3143"/>
      <c r="AY385" s="3143"/>
      <c r="AZ385" s="3143"/>
      <c r="BA385" s="3143"/>
      <c r="BB385" s="3143"/>
      <c r="BC385" s="3143"/>
      <c r="BD385" s="3143"/>
      <c r="BE385" s="3143"/>
      <c r="BF385" s="3143"/>
      <c r="BG385" s="3143"/>
      <c r="BH385" s="3143"/>
      <c r="BI385" s="3143"/>
      <c r="BJ385" s="3143"/>
      <c r="BK385" s="3143"/>
      <c r="BL385" s="3143"/>
      <c r="BM385" s="3143"/>
      <c r="BN385" s="3189"/>
      <c r="BO385" s="3189"/>
      <c r="BP385" s="3189"/>
      <c r="BQ385" s="3189"/>
      <c r="BR385" s="3189"/>
      <c r="BS385" s="3189"/>
      <c r="BT385" s="3189"/>
      <c r="BU385" s="3189"/>
      <c r="BV385" s="3189"/>
      <c r="BW385" s="3189"/>
      <c r="BX385" s="3189"/>
      <c r="BY385" s="3189"/>
      <c r="BZ385" s="3313"/>
      <c r="CA385" s="3143"/>
    </row>
    <row r="386" spans="1:79" ht="16.5" customHeight="1">
      <c r="A386" s="3143"/>
      <c r="B386" s="3143"/>
      <c r="C386" s="3143"/>
      <c r="D386" s="3143"/>
      <c r="E386" s="3143"/>
      <c r="F386" s="3143"/>
      <c r="G386" s="3143"/>
      <c r="H386" s="3143"/>
      <c r="I386" s="3143"/>
      <c r="J386" s="3143"/>
      <c r="K386" s="3098"/>
      <c r="L386" s="3098"/>
      <c r="M386" s="3098"/>
      <c r="N386" s="3098"/>
      <c r="O386" s="3098"/>
      <c r="P386" s="3098"/>
      <c r="Q386" s="3098"/>
      <c r="R386" s="3098"/>
      <c r="S386" s="3098"/>
      <c r="T386" s="3098"/>
      <c r="U386" s="3098"/>
      <c r="V386" s="3098"/>
      <c r="W386" s="3098"/>
      <c r="X386" s="3098"/>
      <c r="Y386" s="3098"/>
      <c r="Z386" s="3098"/>
      <c r="AA386" s="3098"/>
      <c r="AB386" s="3098"/>
      <c r="AC386" s="3098"/>
      <c r="AD386" s="3098"/>
      <c r="AE386" s="3098"/>
      <c r="AF386" s="3098"/>
      <c r="AG386" s="3098"/>
      <c r="AH386" s="3098"/>
      <c r="AI386" s="3098"/>
      <c r="AJ386" s="3098"/>
      <c r="AK386" s="3098"/>
      <c r="AL386" s="3143"/>
      <c r="AM386" s="3143"/>
      <c r="AN386" s="3143"/>
      <c r="AO386" s="3143"/>
      <c r="AP386" s="3143"/>
      <c r="AQ386" s="3143"/>
      <c r="AR386" s="3143"/>
      <c r="AS386" s="3143"/>
      <c r="AT386" s="3143"/>
      <c r="AU386" s="3143"/>
      <c r="AV386" s="3143"/>
      <c r="AW386" s="3143"/>
      <c r="AX386" s="3143"/>
      <c r="AY386" s="3143"/>
      <c r="AZ386" s="3143"/>
      <c r="BA386" s="3143"/>
      <c r="BB386" s="3143"/>
      <c r="BC386" s="3143"/>
      <c r="BD386" s="3143"/>
      <c r="BE386" s="3143"/>
      <c r="BF386" s="3143"/>
      <c r="BG386" s="3143"/>
      <c r="BH386" s="3143"/>
      <c r="BI386" s="3143"/>
      <c r="BJ386" s="3143"/>
      <c r="BK386" s="3143"/>
      <c r="BL386" s="3143"/>
      <c r="BM386" s="3143"/>
      <c r="BN386" s="3189"/>
      <c r="BO386" s="3189"/>
      <c r="BP386" s="3189"/>
      <c r="BQ386" s="3189"/>
      <c r="BR386" s="3189"/>
      <c r="BS386" s="3189"/>
      <c r="BT386" s="3189"/>
      <c r="BU386" s="3189"/>
      <c r="BV386" s="3189"/>
      <c r="BW386" s="3189"/>
      <c r="BX386" s="3189"/>
      <c r="BY386" s="3189"/>
      <c r="BZ386" s="3313"/>
      <c r="CA386" s="3143"/>
    </row>
    <row r="387" spans="1:79" ht="16.5" customHeight="1">
      <c r="A387" s="3143"/>
      <c r="B387" s="3143"/>
      <c r="C387" s="3143"/>
      <c r="D387" s="3143"/>
      <c r="E387" s="3143"/>
      <c r="F387" s="3143"/>
      <c r="G387" s="3143"/>
      <c r="H387" s="3143"/>
      <c r="I387" s="3143"/>
      <c r="J387" s="3143"/>
      <c r="K387" s="3098"/>
      <c r="L387" s="3098"/>
      <c r="M387" s="3098"/>
      <c r="N387" s="3098"/>
      <c r="O387" s="3098"/>
      <c r="P387" s="3098"/>
      <c r="Q387" s="3098"/>
      <c r="R387" s="3098"/>
      <c r="S387" s="3098"/>
      <c r="T387" s="3098"/>
      <c r="U387" s="3098"/>
      <c r="V387" s="3098"/>
      <c r="W387" s="3098"/>
      <c r="X387" s="3098"/>
      <c r="Y387" s="3098"/>
      <c r="Z387" s="3098"/>
      <c r="AA387" s="3098"/>
      <c r="AB387" s="3098"/>
      <c r="AC387" s="3098"/>
      <c r="AD387" s="3098"/>
      <c r="AE387" s="3098"/>
      <c r="AF387" s="3098"/>
      <c r="AG387" s="3098"/>
      <c r="AH387" s="3098"/>
      <c r="AI387" s="3098"/>
      <c r="AJ387" s="3098"/>
      <c r="AK387" s="3098"/>
      <c r="AL387" s="3143"/>
      <c r="AM387" s="3143"/>
      <c r="AN387" s="3143"/>
      <c r="AO387" s="3143"/>
      <c r="AP387" s="3143"/>
      <c r="AQ387" s="3143"/>
      <c r="AR387" s="3143"/>
      <c r="AS387" s="3143"/>
      <c r="AT387" s="3143"/>
      <c r="AU387" s="3143"/>
      <c r="AV387" s="3143"/>
      <c r="AW387" s="3143"/>
      <c r="AX387" s="3143"/>
      <c r="AY387" s="3143"/>
      <c r="AZ387" s="3143"/>
      <c r="BA387" s="3143"/>
      <c r="BB387" s="3143"/>
      <c r="BC387" s="3143"/>
      <c r="BD387" s="3143"/>
      <c r="BE387" s="3143"/>
      <c r="BF387" s="3143"/>
      <c r="BG387" s="3143"/>
      <c r="BH387" s="3143"/>
      <c r="BI387" s="3143"/>
      <c r="BJ387" s="3143"/>
      <c r="BK387" s="3143"/>
      <c r="BL387" s="3143"/>
      <c r="BM387" s="3143"/>
      <c r="BN387" s="3189"/>
      <c r="BO387" s="3189"/>
      <c r="BP387" s="3189"/>
      <c r="BQ387" s="3189"/>
      <c r="BR387" s="3189"/>
      <c r="BS387" s="3189"/>
      <c r="BT387" s="3189"/>
      <c r="BU387" s="3189"/>
      <c r="BV387" s="3189"/>
      <c r="BW387" s="3189"/>
      <c r="BX387" s="3189"/>
      <c r="BY387" s="3189"/>
      <c r="BZ387" s="3313"/>
      <c r="CA387" s="3143"/>
    </row>
    <row r="388" spans="1:79" ht="16.5" customHeight="1">
      <c r="A388" s="3143"/>
      <c r="B388" s="3143"/>
      <c r="C388" s="3143"/>
      <c r="D388" s="3143"/>
      <c r="E388" s="3143"/>
      <c r="F388" s="3143"/>
      <c r="G388" s="3143"/>
      <c r="H388" s="3143"/>
      <c r="I388" s="3143"/>
      <c r="J388" s="3143"/>
      <c r="K388" s="3098"/>
      <c r="L388" s="3098"/>
      <c r="M388" s="3098"/>
      <c r="N388" s="3098"/>
      <c r="O388" s="3098"/>
      <c r="P388" s="3098"/>
      <c r="Q388" s="3098"/>
      <c r="R388" s="3098"/>
      <c r="S388" s="3098"/>
      <c r="T388" s="3098"/>
      <c r="U388" s="3098"/>
      <c r="V388" s="3098"/>
      <c r="W388" s="3098"/>
      <c r="X388" s="3098"/>
      <c r="Y388" s="3098"/>
      <c r="Z388" s="3098"/>
      <c r="AA388" s="3098"/>
      <c r="AB388" s="3098"/>
      <c r="AC388" s="3098"/>
      <c r="AD388" s="3098"/>
      <c r="AE388" s="3098"/>
      <c r="AF388" s="3098"/>
      <c r="AG388" s="3098"/>
      <c r="AH388" s="3098"/>
      <c r="AI388" s="3098"/>
      <c r="AJ388" s="3098"/>
      <c r="AK388" s="3098"/>
      <c r="AL388" s="3143"/>
      <c r="AM388" s="3143"/>
      <c r="AN388" s="3143"/>
      <c r="AO388" s="3143"/>
      <c r="AP388" s="3143"/>
      <c r="AQ388" s="3143"/>
      <c r="AR388" s="3143"/>
      <c r="AS388" s="3143"/>
      <c r="AT388" s="3143"/>
      <c r="AU388" s="3143"/>
      <c r="AV388" s="3143"/>
      <c r="AW388" s="3143"/>
      <c r="AX388" s="3143"/>
      <c r="AY388" s="3143"/>
      <c r="AZ388" s="3143"/>
      <c r="BA388" s="3143"/>
      <c r="BB388" s="3143"/>
      <c r="BC388" s="3143"/>
      <c r="BD388" s="3143"/>
      <c r="BE388" s="3143"/>
      <c r="BF388" s="3143"/>
      <c r="BG388" s="3143"/>
      <c r="BH388" s="3143"/>
      <c r="BI388" s="3143"/>
      <c r="BJ388" s="3143"/>
      <c r="BK388" s="3143"/>
      <c r="BL388" s="3143"/>
      <c r="BM388" s="3143"/>
      <c r="BN388" s="3189"/>
      <c r="BO388" s="3189"/>
      <c r="BP388" s="3189"/>
      <c r="BQ388" s="3189"/>
      <c r="BR388" s="3189"/>
      <c r="BS388" s="3189"/>
      <c r="BT388" s="3189"/>
      <c r="BU388" s="3189"/>
      <c r="BV388" s="3189"/>
      <c r="BW388" s="3189"/>
      <c r="BX388" s="3189"/>
      <c r="BY388" s="3189"/>
      <c r="BZ388" s="3313"/>
      <c r="CA388" s="3143"/>
    </row>
    <row r="389" spans="1:79" ht="16.5" customHeight="1">
      <c r="A389" s="3143"/>
      <c r="B389" s="3143"/>
      <c r="C389" s="3143"/>
      <c r="D389" s="3143"/>
      <c r="E389" s="3143"/>
      <c r="F389" s="3143"/>
      <c r="G389" s="3143"/>
      <c r="H389" s="3143"/>
      <c r="I389" s="3143"/>
      <c r="J389" s="3143"/>
      <c r="K389" s="3098"/>
      <c r="L389" s="3098"/>
      <c r="M389" s="3098"/>
      <c r="N389" s="3098"/>
      <c r="O389" s="3098"/>
      <c r="P389" s="3098"/>
      <c r="Q389" s="3098"/>
      <c r="R389" s="3098"/>
      <c r="S389" s="3098"/>
      <c r="T389" s="3098"/>
      <c r="U389" s="3098"/>
      <c r="V389" s="3098"/>
      <c r="W389" s="3098"/>
      <c r="X389" s="3098"/>
      <c r="Y389" s="3098"/>
      <c r="Z389" s="3098"/>
      <c r="AA389" s="3098"/>
      <c r="AB389" s="3098"/>
      <c r="AC389" s="3098"/>
      <c r="AD389" s="3098"/>
      <c r="AE389" s="3098"/>
      <c r="AF389" s="3098"/>
      <c r="AG389" s="3098"/>
      <c r="AH389" s="3098"/>
      <c r="AI389" s="3098"/>
      <c r="AJ389" s="3098"/>
      <c r="AK389" s="3098"/>
      <c r="AL389" s="3143"/>
      <c r="AM389" s="3143"/>
      <c r="AN389" s="3143"/>
      <c r="AO389" s="3143"/>
      <c r="AP389" s="3143"/>
      <c r="AQ389" s="3143"/>
      <c r="AR389" s="3143"/>
      <c r="AS389" s="3143"/>
      <c r="AT389" s="3143"/>
      <c r="AU389" s="3143"/>
      <c r="AV389" s="3143"/>
      <c r="AW389" s="3143"/>
      <c r="AX389" s="3143"/>
      <c r="AY389" s="3143"/>
      <c r="AZ389" s="3143"/>
      <c r="BA389" s="3143"/>
      <c r="BB389" s="3143"/>
      <c r="BC389" s="3143"/>
      <c r="BD389" s="3143"/>
      <c r="BE389" s="3143"/>
      <c r="BF389" s="3143"/>
      <c r="BG389" s="3143"/>
      <c r="BH389" s="3143"/>
      <c r="BI389" s="3143"/>
      <c r="BJ389" s="3143"/>
      <c r="BK389" s="3143"/>
      <c r="BL389" s="3143"/>
      <c r="BM389" s="3143"/>
      <c r="BN389" s="3189"/>
      <c r="BO389" s="3189"/>
      <c r="BP389" s="3189"/>
      <c r="BQ389" s="3189"/>
      <c r="BR389" s="3189"/>
      <c r="BS389" s="3189"/>
      <c r="BT389" s="3189"/>
      <c r="BU389" s="3189"/>
      <c r="BV389" s="3189"/>
      <c r="BW389" s="3189"/>
      <c r="BX389" s="3189"/>
      <c r="BY389" s="3189"/>
      <c r="BZ389" s="3313"/>
      <c r="CA389" s="3143"/>
    </row>
    <row r="390" spans="1:79" ht="16.5" customHeight="1">
      <c r="A390" s="3143"/>
      <c r="B390" s="3143"/>
      <c r="C390" s="3143"/>
      <c r="D390" s="3143"/>
      <c r="E390" s="3143"/>
      <c r="F390" s="3143"/>
      <c r="G390" s="3143"/>
      <c r="H390" s="3143"/>
      <c r="I390" s="3143"/>
      <c r="J390" s="3143"/>
      <c r="K390" s="3098"/>
      <c r="L390" s="3098"/>
      <c r="M390" s="3098"/>
      <c r="N390" s="3098"/>
      <c r="O390" s="3098"/>
      <c r="P390" s="3098"/>
      <c r="Q390" s="3098"/>
      <c r="R390" s="3098"/>
      <c r="S390" s="3098"/>
      <c r="T390" s="3098"/>
      <c r="U390" s="3098"/>
      <c r="V390" s="3098"/>
      <c r="W390" s="3098"/>
      <c r="X390" s="3098"/>
      <c r="Y390" s="3098"/>
      <c r="Z390" s="3098"/>
      <c r="AA390" s="3098"/>
      <c r="AB390" s="3098"/>
      <c r="AC390" s="3098"/>
      <c r="AD390" s="3098"/>
      <c r="AE390" s="3098"/>
      <c r="AF390" s="3098"/>
      <c r="AG390" s="3098"/>
      <c r="AH390" s="3098"/>
      <c r="AI390" s="3098"/>
      <c r="AJ390" s="3098"/>
      <c r="AK390" s="3098"/>
      <c r="AL390" s="3143"/>
      <c r="AM390" s="3143"/>
      <c r="AN390" s="3143"/>
      <c r="AO390" s="3143"/>
      <c r="AP390" s="3143"/>
      <c r="AQ390" s="3143"/>
      <c r="AR390" s="3143"/>
      <c r="AS390" s="3143"/>
      <c r="AT390" s="3143"/>
      <c r="AU390" s="3143"/>
      <c r="AV390" s="3143"/>
      <c r="AW390" s="3143"/>
      <c r="AX390" s="3143"/>
      <c r="AY390" s="3143"/>
      <c r="AZ390" s="3143"/>
      <c r="BA390" s="3143"/>
      <c r="BB390" s="3143"/>
      <c r="BC390" s="3143"/>
      <c r="BD390" s="3143"/>
      <c r="BE390" s="3143"/>
      <c r="BF390" s="3143"/>
      <c r="BG390" s="3143"/>
      <c r="BH390" s="3143"/>
      <c r="BI390" s="3143"/>
      <c r="BJ390" s="3143"/>
      <c r="BK390" s="3143"/>
      <c r="BL390" s="3143"/>
      <c r="BM390" s="3143"/>
      <c r="BN390" s="3189"/>
      <c r="BO390" s="3189"/>
      <c r="BP390" s="3189"/>
      <c r="BQ390" s="3189"/>
      <c r="BR390" s="3189"/>
      <c r="BS390" s="3189"/>
      <c r="BT390" s="3189"/>
      <c r="BU390" s="3189"/>
      <c r="BV390" s="3189"/>
      <c r="BW390" s="3189"/>
      <c r="BX390" s="3189"/>
      <c r="BY390" s="3189"/>
      <c r="BZ390" s="3313"/>
      <c r="CA390" s="3143"/>
    </row>
    <row r="391" spans="1:79" ht="16.5" customHeight="1">
      <c r="A391" s="3143"/>
      <c r="B391" s="3143"/>
      <c r="C391" s="3143"/>
      <c r="D391" s="3143"/>
      <c r="E391" s="3143"/>
      <c r="F391" s="3143"/>
      <c r="G391" s="3143"/>
      <c r="H391" s="3143"/>
      <c r="I391" s="3143"/>
      <c r="J391" s="3143"/>
      <c r="K391" s="3098"/>
      <c r="L391" s="3098"/>
      <c r="M391" s="3098"/>
      <c r="N391" s="3098"/>
      <c r="O391" s="3098"/>
      <c r="P391" s="3098"/>
      <c r="Q391" s="3098"/>
      <c r="R391" s="3098"/>
      <c r="S391" s="3098"/>
      <c r="T391" s="3098"/>
      <c r="U391" s="3098"/>
      <c r="V391" s="3098"/>
      <c r="W391" s="3098"/>
      <c r="X391" s="3098"/>
      <c r="Y391" s="3098"/>
      <c r="Z391" s="3098"/>
      <c r="AA391" s="3098"/>
      <c r="AB391" s="3098"/>
      <c r="AC391" s="3098"/>
      <c r="AD391" s="3098"/>
      <c r="AE391" s="3098"/>
      <c r="AF391" s="3098"/>
      <c r="AG391" s="3098"/>
      <c r="AH391" s="3098"/>
      <c r="AI391" s="3098"/>
      <c r="AJ391" s="3098"/>
      <c r="AK391" s="3098"/>
      <c r="AL391" s="3143"/>
      <c r="AM391" s="3143"/>
      <c r="AN391" s="3143"/>
      <c r="AO391" s="3143"/>
      <c r="AP391" s="3143"/>
      <c r="AQ391" s="3143"/>
      <c r="AR391" s="3143"/>
      <c r="AS391" s="3143"/>
      <c r="AT391" s="3143"/>
      <c r="AU391" s="3143"/>
      <c r="AV391" s="3143"/>
      <c r="AW391" s="3143"/>
      <c r="AX391" s="3143"/>
      <c r="AY391" s="3143"/>
      <c r="AZ391" s="3143"/>
      <c r="BA391" s="3143"/>
      <c r="BB391" s="3143"/>
      <c r="BC391" s="3143"/>
      <c r="BD391" s="3143"/>
      <c r="BE391" s="3143"/>
      <c r="BF391" s="3143"/>
      <c r="BG391" s="3143"/>
      <c r="BH391" s="3143"/>
      <c r="BI391" s="3143"/>
      <c r="BJ391" s="3143"/>
      <c r="BK391" s="3143"/>
      <c r="BL391" s="3143"/>
      <c r="BM391" s="3143"/>
      <c r="BN391" s="3189"/>
      <c r="BO391" s="3189"/>
      <c r="BP391" s="3189"/>
      <c r="BQ391" s="3189"/>
      <c r="BR391" s="3189"/>
      <c r="BS391" s="3189"/>
      <c r="BT391" s="3189"/>
      <c r="BU391" s="3189"/>
      <c r="BV391" s="3189"/>
      <c r="BW391" s="3189"/>
      <c r="BX391" s="3189"/>
      <c r="BY391" s="3189"/>
      <c r="BZ391" s="3313"/>
      <c r="CA391" s="3143"/>
    </row>
    <row r="392" spans="1:79" ht="16.5" customHeight="1">
      <c r="A392" s="3143"/>
      <c r="B392" s="3143"/>
      <c r="C392" s="3143"/>
      <c r="D392" s="3143"/>
      <c r="E392" s="3143"/>
      <c r="F392" s="3143"/>
      <c r="G392" s="3143"/>
      <c r="H392" s="3143"/>
      <c r="I392" s="3143"/>
      <c r="J392" s="3143"/>
      <c r="K392" s="3098"/>
      <c r="L392" s="3098"/>
      <c r="M392" s="3098"/>
      <c r="N392" s="3098"/>
      <c r="O392" s="3098"/>
      <c r="P392" s="3098"/>
      <c r="Q392" s="3098"/>
      <c r="R392" s="3098"/>
      <c r="S392" s="3098"/>
      <c r="T392" s="3098"/>
      <c r="U392" s="3098"/>
      <c r="V392" s="3098"/>
      <c r="W392" s="3098"/>
      <c r="X392" s="3098"/>
      <c r="Y392" s="3098"/>
      <c r="Z392" s="3098"/>
      <c r="AA392" s="3098"/>
      <c r="AB392" s="3098"/>
      <c r="AC392" s="3098"/>
      <c r="AD392" s="3098"/>
      <c r="AE392" s="3098"/>
      <c r="AF392" s="3098"/>
      <c r="AG392" s="3098"/>
      <c r="AH392" s="3098"/>
      <c r="AI392" s="3098"/>
      <c r="AJ392" s="3098"/>
      <c r="AK392" s="3098"/>
      <c r="AL392" s="3143"/>
      <c r="AM392" s="3143"/>
      <c r="AN392" s="3143"/>
      <c r="AO392" s="3143"/>
      <c r="AP392" s="3143"/>
      <c r="AQ392" s="3143"/>
      <c r="AR392" s="3143"/>
      <c r="AS392" s="3143"/>
      <c r="AT392" s="3143"/>
      <c r="AU392" s="3143"/>
      <c r="AV392" s="3143"/>
      <c r="AW392" s="3143"/>
      <c r="AX392" s="3143"/>
      <c r="AY392" s="3143"/>
      <c r="AZ392" s="3143"/>
      <c r="BA392" s="3143"/>
      <c r="BB392" s="3143"/>
      <c r="BC392" s="3143"/>
      <c r="BD392" s="3143"/>
      <c r="BE392" s="3143"/>
      <c r="BF392" s="3143"/>
      <c r="BG392" s="3143"/>
      <c r="BH392" s="3143"/>
      <c r="BI392" s="3143"/>
      <c r="BJ392" s="3143"/>
      <c r="BK392" s="3143"/>
      <c r="BL392" s="3143"/>
      <c r="BM392" s="3143"/>
      <c r="BN392" s="3189"/>
      <c r="BO392" s="3189"/>
      <c r="BP392" s="3189"/>
      <c r="BQ392" s="3189"/>
      <c r="BR392" s="3189"/>
      <c r="BS392" s="3189"/>
      <c r="BT392" s="3189"/>
      <c r="BU392" s="3189"/>
      <c r="BV392" s="3189"/>
      <c r="BW392" s="3189"/>
      <c r="BX392" s="3189"/>
      <c r="BY392" s="3189"/>
      <c r="BZ392" s="3313"/>
      <c r="CA392" s="3143"/>
    </row>
    <row r="393" spans="1:79" ht="16.5" customHeight="1">
      <c r="A393" s="3143"/>
      <c r="B393" s="3143"/>
      <c r="C393" s="3143"/>
      <c r="D393" s="3143"/>
      <c r="E393" s="3143"/>
      <c r="F393" s="3143"/>
      <c r="G393" s="3143"/>
      <c r="H393" s="3143"/>
      <c r="I393" s="3143"/>
      <c r="J393" s="3143"/>
      <c r="K393" s="3098"/>
      <c r="L393" s="3098"/>
      <c r="M393" s="3098"/>
      <c r="N393" s="3098"/>
      <c r="O393" s="3098"/>
      <c r="P393" s="3098"/>
      <c r="Q393" s="3098"/>
      <c r="R393" s="3098"/>
      <c r="S393" s="3098"/>
      <c r="T393" s="3098"/>
      <c r="U393" s="3098"/>
      <c r="V393" s="3098"/>
      <c r="W393" s="3098"/>
      <c r="X393" s="3098"/>
      <c r="Y393" s="3098"/>
      <c r="Z393" s="3098"/>
      <c r="AA393" s="3098"/>
      <c r="AB393" s="3098"/>
      <c r="AC393" s="3098"/>
      <c r="AD393" s="3098"/>
      <c r="AE393" s="3098"/>
      <c r="AF393" s="3098"/>
      <c r="AG393" s="3098"/>
      <c r="AH393" s="3098"/>
      <c r="AI393" s="3098"/>
      <c r="AJ393" s="3098"/>
      <c r="AK393" s="3098"/>
      <c r="AL393" s="3143"/>
      <c r="AM393" s="3143"/>
      <c r="AN393" s="3143"/>
      <c r="AO393" s="3143"/>
      <c r="AP393" s="3143"/>
      <c r="AQ393" s="3143"/>
      <c r="AR393" s="3143"/>
      <c r="AS393" s="3143"/>
      <c r="AT393" s="3143"/>
      <c r="AU393" s="3143"/>
      <c r="AV393" s="3143"/>
      <c r="AW393" s="3143"/>
      <c r="AX393" s="3143"/>
      <c r="AY393" s="3143"/>
      <c r="AZ393" s="3143"/>
      <c r="BA393" s="3143"/>
      <c r="BB393" s="3143"/>
      <c r="BC393" s="3143"/>
      <c r="BD393" s="3143"/>
      <c r="BE393" s="3143"/>
      <c r="BF393" s="3143"/>
      <c r="BG393" s="3143"/>
      <c r="BH393" s="3143"/>
      <c r="BI393" s="3143"/>
      <c r="BJ393" s="3143"/>
      <c r="BK393" s="3143"/>
      <c r="BL393" s="3143"/>
      <c r="BM393" s="3143"/>
      <c r="BN393" s="3189"/>
      <c r="BO393" s="3189"/>
      <c r="BP393" s="3189"/>
      <c r="BQ393" s="3189"/>
      <c r="BR393" s="3189"/>
      <c r="BS393" s="3189"/>
      <c r="BT393" s="3189"/>
      <c r="BU393" s="3189"/>
      <c r="BV393" s="3189"/>
      <c r="BW393" s="3189"/>
      <c r="BX393" s="3189"/>
      <c r="BY393" s="3189"/>
      <c r="BZ393" s="3313"/>
      <c r="CA393" s="3143"/>
    </row>
    <row r="394" spans="1:79" ht="16.5" customHeight="1">
      <c r="A394" s="3143"/>
      <c r="B394" s="3143"/>
      <c r="C394" s="3143"/>
      <c r="D394" s="3143"/>
      <c r="E394" s="3143"/>
      <c r="F394" s="3143"/>
      <c r="G394" s="3143"/>
      <c r="H394" s="3143"/>
      <c r="I394" s="3143"/>
      <c r="J394" s="3143"/>
      <c r="K394" s="3098"/>
      <c r="L394" s="3098"/>
      <c r="M394" s="3098"/>
      <c r="N394" s="3098"/>
      <c r="O394" s="3098"/>
      <c r="P394" s="3098"/>
      <c r="Q394" s="3098"/>
      <c r="R394" s="3098"/>
      <c r="S394" s="3098"/>
      <c r="T394" s="3098"/>
      <c r="U394" s="3098"/>
      <c r="V394" s="3098"/>
      <c r="W394" s="3098"/>
      <c r="X394" s="3098"/>
      <c r="Y394" s="3098"/>
      <c r="Z394" s="3098"/>
      <c r="AA394" s="3098"/>
      <c r="AB394" s="3098"/>
      <c r="AC394" s="3098"/>
      <c r="AD394" s="3098"/>
      <c r="AE394" s="3098"/>
      <c r="AF394" s="3098"/>
      <c r="AG394" s="3098"/>
      <c r="AH394" s="3098"/>
      <c r="AI394" s="3098"/>
      <c r="AJ394" s="3098"/>
      <c r="AK394" s="3098"/>
      <c r="AL394" s="3143"/>
      <c r="AM394" s="3143"/>
      <c r="AN394" s="3143"/>
      <c r="AO394" s="3143"/>
      <c r="AP394" s="3143"/>
      <c r="AQ394" s="3143"/>
      <c r="AR394" s="3143"/>
      <c r="AS394" s="3143"/>
      <c r="AT394" s="3143"/>
      <c r="AU394" s="3143"/>
      <c r="AV394" s="3143"/>
      <c r="AW394" s="3143"/>
      <c r="AX394" s="3143"/>
      <c r="AY394" s="3143"/>
      <c r="AZ394" s="3143"/>
      <c r="BA394" s="3143"/>
      <c r="BB394" s="3143"/>
      <c r="BC394" s="3143"/>
      <c r="BD394" s="3143"/>
      <c r="BE394" s="3143"/>
      <c r="BF394" s="3143"/>
      <c r="BG394" s="3143"/>
      <c r="BH394" s="3143"/>
      <c r="BI394" s="3143"/>
      <c r="BJ394" s="3143"/>
      <c r="BK394" s="3143"/>
      <c r="BL394" s="3143"/>
      <c r="BM394" s="3143"/>
      <c r="BN394" s="3189"/>
      <c r="BO394" s="3189"/>
      <c r="BP394" s="3189"/>
      <c r="BQ394" s="3189"/>
      <c r="BR394" s="3189"/>
      <c r="BS394" s="3189"/>
      <c r="BT394" s="3189"/>
      <c r="BU394" s="3189"/>
      <c r="BV394" s="3189"/>
      <c r="BW394" s="3189"/>
      <c r="BX394" s="3189"/>
      <c r="BY394" s="3189"/>
      <c r="BZ394" s="3313"/>
      <c r="CA394" s="3143"/>
    </row>
    <row r="395" spans="1:79" ht="16.5" customHeight="1">
      <c r="A395" s="3143"/>
      <c r="B395" s="3143"/>
      <c r="C395" s="3143"/>
      <c r="D395" s="3143"/>
      <c r="E395" s="3143"/>
      <c r="F395" s="3143"/>
      <c r="G395" s="3143"/>
      <c r="H395" s="3143"/>
      <c r="I395" s="3143"/>
      <c r="J395" s="3143"/>
      <c r="K395" s="3098"/>
      <c r="L395" s="3098"/>
      <c r="M395" s="3098"/>
      <c r="N395" s="3098"/>
      <c r="O395" s="3098"/>
      <c r="P395" s="3098"/>
      <c r="Q395" s="3098"/>
      <c r="R395" s="3098"/>
      <c r="S395" s="3098"/>
      <c r="T395" s="3098"/>
      <c r="U395" s="3098"/>
      <c r="V395" s="3098"/>
      <c r="W395" s="3098"/>
      <c r="X395" s="3098"/>
      <c r="Y395" s="3098"/>
      <c r="Z395" s="3098"/>
      <c r="AA395" s="3098"/>
      <c r="AB395" s="3098"/>
      <c r="AC395" s="3098"/>
      <c r="AD395" s="3098"/>
      <c r="AE395" s="3098"/>
      <c r="AF395" s="3098"/>
      <c r="AG395" s="3098"/>
      <c r="AH395" s="3098"/>
      <c r="AI395" s="3098"/>
      <c r="AJ395" s="3098"/>
      <c r="AK395" s="3098"/>
      <c r="AL395" s="3143"/>
      <c r="AM395" s="3143"/>
      <c r="AN395" s="3143"/>
      <c r="AO395" s="3143"/>
      <c r="AP395" s="3143"/>
      <c r="AQ395" s="3143"/>
      <c r="AR395" s="3143"/>
      <c r="AS395" s="3143"/>
      <c r="AT395" s="3143"/>
      <c r="AU395" s="3143"/>
      <c r="AV395" s="3143"/>
      <c r="AW395" s="3143"/>
      <c r="AX395" s="3143"/>
      <c r="AY395" s="3143"/>
      <c r="AZ395" s="3143"/>
      <c r="BA395" s="3143"/>
      <c r="BB395" s="3143"/>
      <c r="BC395" s="3143"/>
      <c r="BD395" s="3143"/>
      <c r="BE395" s="3143"/>
      <c r="BF395" s="3143"/>
      <c r="BG395" s="3143"/>
      <c r="BH395" s="3143"/>
      <c r="BI395" s="3143"/>
      <c r="BJ395" s="3143"/>
      <c r="BK395" s="3143"/>
      <c r="BL395" s="3143"/>
      <c r="BM395" s="3143"/>
      <c r="BN395" s="3189"/>
      <c r="BO395" s="3189"/>
      <c r="BP395" s="3189"/>
      <c r="BQ395" s="3189"/>
      <c r="BR395" s="3189"/>
      <c r="BS395" s="3189"/>
      <c r="BT395" s="3189"/>
      <c r="BU395" s="3189"/>
      <c r="BV395" s="3189"/>
      <c r="BW395" s="3189"/>
      <c r="BX395" s="3189"/>
      <c r="BY395" s="3189"/>
      <c r="BZ395" s="3313"/>
      <c r="CA395" s="3143"/>
    </row>
    <row r="396" spans="1:79" ht="16.5" customHeight="1">
      <c r="A396" s="3143"/>
      <c r="B396" s="3143"/>
      <c r="C396" s="3143"/>
      <c r="D396" s="3143"/>
      <c r="E396" s="3143"/>
      <c r="F396" s="3143"/>
      <c r="G396" s="3143"/>
      <c r="H396" s="3143"/>
      <c r="I396" s="3143"/>
      <c r="J396" s="3143"/>
      <c r="K396" s="3098"/>
      <c r="L396" s="3098"/>
      <c r="M396" s="3098"/>
      <c r="N396" s="3098"/>
      <c r="O396" s="3098"/>
      <c r="P396" s="3098"/>
      <c r="Q396" s="3098"/>
      <c r="R396" s="3098"/>
      <c r="S396" s="3098"/>
      <c r="T396" s="3098"/>
      <c r="U396" s="3098"/>
      <c r="V396" s="3098"/>
      <c r="W396" s="3098"/>
      <c r="X396" s="3098"/>
      <c r="Y396" s="3098"/>
      <c r="Z396" s="3098"/>
      <c r="AA396" s="3098"/>
      <c r="AB396" s="3098"/>
      <c r="AC396" s="3098"/>
      <c r="AD396" s="3098"/>
      <c r="AE396" s="3098"/>
      <c r="AF396" s="3098"/>
      <c r="AG396" s="3098"/>
      <c r="AH396" s="3098"/>
      <c r="AI396" s="3098"/>
      <c r="AJ396" s="3098"/>
      <c r="AK396" s="3098"/>
      <c r="AL396" s="3143"/>
      <c r="AM396" s="3143"/>
      <c r="AN396" s="3143"/>
      <c r="AO396" s="3143"/>
      <c r="AP396" s="3143"/>
      <c r="AQ396" s="3143"/>
      <c r="AR396" s="3143"/>
      <c r="AS396" s="3143"/>
      <c r="AT396" s="3143"/>
      <c r="AU396" s="3143"/>
      <c r="AV396" s="3143"/>
      <c r="AW396" s="3143"/>
      <c r="AX396" s="3143"/>
      <c r="AY396" s="3143"/>
      <c r="AZ396" s="3143"/>
      <c r="BA396" s="3143"/>
      <c r="BB396" s="3143"/>
      <c r="BC396" s="3143"/>
      <c r="BD396" s="3143"/>
      <c r="BE396" s="3143"/>
      <c r="BF396" s="3143"/>
      <c r="BG396" s="3143"/>
      <c r="BH396" s="3143"/>
      <c r="BI396" s="3143"/>
      <c r="BJ396" s="3143"/>
      <c r="BK396" s="3143"/>
      <c r="BL396" s="3143"/>
      <c r="BM396" s="3143"/>
      <c r="BN396" s="3189"/>
      <c r="BO396" s="3189"/>
      <c r="BP396" s="3189"/>
      <c r="BQ396" s="3189"/>
      <c r="BR396" s="3189"/>
      <c r="BS396" s="3189"/>
      <c r="BT396" s="3189"/>
      <c r="BU396" s="3189"/>
      <c r="BV396" s="3189"/>
      <c r="BW396" s="3189"/>
      <c r="BX396" s="3189"/>
      <c r="BY396" s="3189"/>
      <c r="BZ396" s="3313"/>
      <c r="CA396" s="3143"/>
    </row>
    <row r="397" spans="1:79" ht="16.5" customHeight="1">
      <c r="A397" s="3143"/>
      <c r="B397" s="3143"/>
      <c r="C397" s="3143"/>
      <c r="D397" s="3143"/>
      <c r="E397" s="3143"/>
      <c r="F397" s="3143"/>
      <c r="G397" s="3143"/>
      <c r="H397" s="3143"/>
      <c r="I397" s="3143"/>
      <c r="J397" s="3143"/>
      <c r="K397" s="3098"/>
      <c r="L397" s="3098"/>
      <c r="M397" s="3098"/>
      <c r="N397" s="3098"/>
      <c r="O397" s="3098"/>
      <c r="P397" s="3098"/>
      <c r="Q397" s="3098"/>
      <c r="R397" s="3098"/>
      <c r="S397" s="3098"/>
      <c r="T397" s="3098"/>
      <c r="U397" s="3098"/>
      <c r="V397" s="3098"/>
      <c r="W397" s="3098"/>
      <c r="X397" s="3098"/>
      <c r="Y397" s="3098"/>
      <c r="Z397" s="3098"/>
      <c r="AA397" s="3098"/>
      <c r="AB397" s="3098"/>
      <c r="AC397" s="3098"/>
      <c r="AD397" s="3098"/>
      <c r="AE397" s="3098"/>
      <c r="AF397" s="3098"/>
      <c r="AG397" s="3098"/>
      <c r="AH397" s="3098"/>
      <c r="AI397" s="3098"/>
      <c r="AJ397" s="3098"/>
      <c r="AK397" s="3098"/>
      <c r="AL397" s="3143"/>
      <c r="AM397" s="3143"/>
      <c r="AN397" s="3143"/>
      <c r="AO397" s="3143"/>
      <c r="AP397" s="3143"/>
      <c r="AQ397" s="3143"/>
      <c r="AR397" s="3143"/>
      <c r="AS397" s="3143"/>
      <c r="AT397" s="3143"/>
      <c r="AU397" s="3143"/>
      <c r="AV397" s="3143"/>
      <c r="AW397" s="3143"/>
      <c r="AX397" s="3143"/>
      <c r="AY397" s="3143"/>
      <c r="AZ397" s="3143"/>
      <c r="BA397" s="3143"/>
      <c r="BB397" s="3143"/>
      <c r="BC397" s="3143"/>
      <c r="BD397" s="3143"/>
      <c r="BE397" s="3143"/>
      <c r="BF397" s="3143"/>
      <c r="BG397" s="3143"/>
      <c r="BH397" s="3143"/>
      <c r="BI397" s="3143"/>
      <c r="BJ397" s="3143"/>
      <c r="BK397" s="3143"/>
      <c r="BL397" s="3143"/>
      <c r="BM397" s="3143"/>
      <c r="BN397" s="3189"/>
      <c r="BO397" s="3189"/>
      <c r="BP397" s="3189"/>
      <c r="BQ397" s="3189"/>
      <c r="BR397" s="3189"/>
      <c r="BS397" s="3189"/>
      <c r="BT397" s="3189"/>
      <c r="BU397" s="3189"/>
      <c r="BV397" s="3189"/>
      <c r="BW397" s="3189"/>
      <c r="BX397" s="3189"/>
      <c r="BY397" s="3189"/>
      <c r="BZ397" s="3313"/>
      <c r="CA397" s="3143"/>
    </row>
    <row r="398" spans="1:79" ht="16.5" customHeight="1">
      <c r="A398" s="3143"/>
      <c r="B398" s="3143"/>
      <c r="C398" s="3143"/>
      <c r="D398" s="3143"/>
      <c r="E398" s="3143"/>
      <c r="F398" s="3143"/>
      <c r="G398" s="3143"/>
      <c r="H398" s="3143"/>
      <c r="I398" s="3143"/>
      <c r="J398" s="3143"/>
      <c r="K398" s="3098"/>
      <c r="L398" s="3098"/>
      <c r="M398" s="3098"/>
      <c r="N398" s="3098"/>
      <c r="O398" s="3098"/>
      <c r="P398" s="3098"/>
      <c r="Q398" s="3098"/>
      <c r="R398" s="3098"/>
      <c r="S398" s="3098"/>
      <c r="T398" s="3098"/>
      <c r="U398" s="3098"/>
      <c r="V398" s="3098"/>
      <c r="W398" s="3098"/>
      <c r="X398" s="3098"/>
      <c r="Y398" s="3098"/>
      <c r="Z398" s="3098"/>
      <c r="AA398" s="3098"/>
      <c r="AB398" s="3098"/>
      <c r="AC398" s="3098"/>
      <c r="AD398" s="3098"/>
      <c r="AE398" s="3098"/>
      <c r="AF398" s="3098"/>
      <c r="AG398" s="3098"/>
      <c r="AH398" s="3098"/>
      <c r="AI398" s="3098"/>
      <c r="AJ398" s="3098"/>
      <c r="AK398" s="3098"/>
      <c r="AL398" s="3143"/>
      <c r="AM398" s="3143"/>
      <c r="AN398" s="3143"/>
      <c r="AO398" s="3143"/>
      <c r="AP398" s="3143"/>
      <c r="AQ398" s="3143"/>
      <c r="AR398" s="3143"/>
      <c r="AS398" s="3143"/>
      <c r="AT398" s="3143"/>
      <c r="AU398" s="3143"/>
      <c r="AV398" s="3143"/>
      <c r="AW398" s="3143"/>
      <c r="AX398" s="3143"/>
      <c r="AY398" s="3143"/>
      <c r="AZ398" s="3143"/>
      <c r="BA398" s="3143"/>
      <c r="BB398" s="3143"/>
      <c r="BC398" s="3143"/>
      <c r="BD398" s="3143"/>
      <c r="BE398" s="3143"/>
      <c r="BF398" s="3143"/>
      <c r="BG398" s="3143"/>
      <c r="BH398" s="3143"/>
      <c r="BI398" s="3143"/>
      <c r="BJ398" s="3143"/>
      <c r="BK398" s="3143"/>
      <c r="BL398" s="3143"/>
      <c r="BM398" s="3143"/>
      <c r="BN398" s="3189"/>
      <c r="BO398" s="3189"/>
      <c r="BP398" s="3189"/>
      <c r="BQ398" s="3189"/>
      <c r="BR398" s="3189"/>
      <c r="BS398" s="3189"/>
      <c r="BT398" s="3189"/>
      <c r="BU398" s="3189"/>
      <c r="BV398" s="3189"/>
      <c r="BW398" s="3189"/>
      <c r="BX398" s="3189"/>
      <c r="BY398" s="3189"/>
      <c r="BZ398" s="3313"/>
      <c r="CA398" s="3143"/>
    </row>
    <row r="399" spans="1:79" ht="16.5" customHeight="1">
      <c r="A399" s="3143"/>
      <c r="B399" s="3143"/>
      <c r="C399" s="3143"/>
      <c r="D399" s="3143"/>
      <c r="E399" s="3143"/>
      <c r="F399" s="3143"/>
      <c r="G399" s="3143"/>
      <c r="H399" s="3143"/>
      <c r="I399" s="3143"/>
      <c r="J399" s="3143"/>
      <c r="K399" s="3098"/>
      <c r="L399" s="3098"/>
      <c r="M399" s="3098"/>
      <c r="N399" s="3098"/>
      <c r="O399" s="3098"/>
      <c r="P399" s="3098"/>
      <c r="Q399" s="3098"/>
      <c r="R399" s="3098"/>
      <c r="S399" s="3098"/>
      <c r="T399" s="3098"/>
      <c r="U399" s="3098"/>
      <c r="V399" s="3098"/>
      <c r="W399" s="3098"/>
      <c r="X399" s="3098"/>
      <c r="Y399" s="3098"/>
      <c r="Z399" s="3098"/>
      <c r="AA399" s="3098"/>
      <c r="AB399" s="3098"/>
      <c r="AC399" s="3098"/>
      <c r="AD399" s="3098"/>
      <c r="AE399" s="3098"/>
      <c r="AF399" s="3098"/>
      <c r="AG399" s="3098"/>
      <c r="AH399" s="3098"/>
      <c r="AI399" s="3098"/>
      <c r="AJ399" s="3098"/>
      <c r="AK399" s="3098"/>
      <c r="AL399" s="3143"/>
      <c r="AM399" s="3143"/>
      <c r="AN399" s="3143"/>
      <c r="AO399" s="3143"/>
      <c r="AP399" s="3143"/>
      <c r="AQ399" s="3143"/>
      <c r="AR399" s="3143"/>
      <c r="AS399" s="3143"/>
      <c r="AT399" s="3143"/>
      <c r="AU399" s="3143"/>
      <c r="AV399" s="3143"/>
      <c r="AW399" s="3143"/>
      <c r="AX399" s="3143"/>
      <c r="AY399" s="3143"/>
      <c r="AZ399" s="3143"/>
      <c r="BA399" s="3143"/>
      <c r="BB399" s="3143"/>
      <c r="BC399" s="3143"/>
      <c r="BD399" s="3143"/>
      <c r="BE399" s="3143"/>
      <c r="BF399" s="3143"/>
      <c r="BG399" s="3143"/>
      <c r="BH399" s="3143"/>
      <c r="BI399" s="3143"/>
      <c r="BJ399" s="3143"/>
      <c r="BK399" s="3143"/>
      <c r="BL399" s="3143"/>
      <c r="BM399" s="3143"/>
      <c r="BN399" s="3189"/>
      <c r="BO399" s="3189"/>
      <c r="BP399" s="3189"/>
      <c r="BQ399" s="3189"/>
      <c r="BR399" s="3189"/>
      <c r="BS399" s="3189"/>
      <c r="BT399" s="3189"/>
      <c r="BU399" s="3189"/>
      <c r="BV399" s="3189"/>
      <c r="BW399" s="3189"/>
      <c r="BX399" s="3189"/>
      <c r="BY399" s="3189"/>
      <c r="BZ399" s="3313"/>
      <c r="CA399" s="3143"/>
    </row>
    <row r="400" spans="1:79" ht="16.5" customHeight="1">
      <c r="A400" s="3143"/>
      <c r="B400" s="3143"/>
      <c r="C400" s="3143"/>
      <c r="D400" s="3143"/>
      <c r="E400" s="3143"/>
      <c r="F400" s="3143"/>
      <c r="G400" s="3143"/>
      <c r="H400" s="3143"/>
      <c r="I400" s="3143"/>
      <c r="J400" s="3143"/>
      <c r="K400" s="3098"/>
      <c r="L400" s="3098"/>
      <c r="M400" s="3098"/>
      <c r="N400" s="3098"/>
      <c r="O400" s="3098"/>
      <c r="P400" s="3098"/>
      <c r="Q400" s="3098"/>
      <c r="R400" s="3098"/>
      <c r="S400" s="3098"/>
      <c r="T400" s="3098"/>
      <c r="U400" s="3098"/>
      <c r="V400" s="3098"/>
      <c r="W400" s="3098"/>
      <c r="X400" s="3098"/>
      <c r="Y400" s="3098"/>
      <c r="Z400" s="3098"/>
      <c r="AA400" s="3098"/>
      <c r="AB400" s="3098"/>
      <c r="AC400" s="3098"/>
      <c r="AD400" s="3098"/>
      <c r="AE400" s="3098"/>
      <c r="AF400" s="3098"/>
      <c r="AG400" s="3098"/>
      <c r="AH400" s="3098"/>
      <c r="AI400" s="3098"/>
      <c r="AJ400" s="3098"/>
      <c r="AK400" s="3098"/>
      <c r="AL400" s="3143"/>
      <c r="AM400" s="3143"/>
      <c r="AN400" s="3143"/>
      <c r="AO400" s="3143"/>
      <c r="AP400" s="3143"/>
      <c r="AQ400" s="3143"/>
      <c r="AR400" s="3143"/>
      <c r="AS400" s="3143"/>
      <c r="AT400" s="3143"/>
      <c r="AU400" s="3143"/>
      <c r="AV400" s="3143"/>
      <c r="AW400" s="3143"/>
      <c r="AX400" s="3143"/>
      <c r="AY400" s="3143"/>
      <c r="AZ400" s="3143"/>
      <c r="BA400" s="3143"/>
      <c r="BB400" s="3143"/>
      <c r="BC400" s="3143"/>
      <c r="BD400" s="3143"/>
      <c r="BE400" s="3143"/>
      <c r="BF400" s="3143"/>
      <c r="BG400" s="3143"/>
      <c r="BH400" s="3143"/>
      <c r="BI400" s="3143"/>
      <c r="BJ400" s="3143"/>
      <c r="BK400" s="3143"/>
      <c r="BL400" s="3143"/>
      <c r="BM400" s="3143"/>
      <c r="BN400" s="3189"/>
      <c r="BO400" s="3189"/>
      <c r="BP400" s="3189"/>
      <c r="BQ400" s="3189"/>
      <c r="BR400" s="3189"/>
      <c r="BS400" s="3189"/>
      <c r="BT400" s="3189"/>
      <c r="BU400" s="3189"/>
      <c r="BV400" s="3189"/>
      <c r="BW400" s="3189"/>
      <c r="BX400" s="3189"/>
      <c r="BY400" s="3189"/>
      <c r="BZ400" s="3313"/>
      <c r="CA400" s="3143"/>
    </row>
    <row r="401" spans="1:79" ht="16.5" customHeight="1">
      <c r="A401" s="3143"/>
      <c r="B401" s="3143"/>
      <c r="C401" s="3143"/>
      <c r="D401" s="3143"/>
      <c r="E401" s="3143"/>
      <c r="F401" s="3143"/>
      <c r="G401" s="3143"/>
      <c r="H401" s="3143"/>
      <c r="I401" s="3143"/>
      <c r="J401" s="3143"/>
      <c r="K401" s="3098"/>
      <c r="L401" s="3098"/>
      <c r="M401" s="3098"/>
      <c r="N401" s="3098"/>
      <c r="O401" s="3098"/>
      <c r="P401" s="3098"/>
      <c r="Q401" s="3098"/>
      <c r="R401" s="3098"/>
      <c r="S401" s="3098"/>
      <c r="T401" s="3098"/>
      <c r="U401" s="3098"/>
      <c r="V401" s="3098"/>
      <c r="W401" s="3098"/>
      <c r="X401" s="3098"/>
      <c r="Y401" s="3098"/>
      <c r="Z401" s="3098"/>
      <c r="AA401" s="3098"/>
      <c r="AB401" s="3098"/>
      <c r="AC401" s="3098"/>
      <c r="AD401" s="3098"/>
      <c r="AE401" s="3098"/>
      <c r="AF401" s="3098"/>
      <c r="AG401" s="3098"/>
      <c r="AH401" s="3098"/>
      <c r="AI401" s="3098"/>
      <c r="AJ401" s="3098"/>
      <c r="AK401" s="3098"/>
      <c r="AL401" s="3143"/>
      <c r="AM401" s="3143"/>
      <c r="AN401" s="3143"/>
      <c r="AO401" s="3143"/>
      <c r="AP401" s="3143"/>
      <c r="AQ401" s="3143"/>
      <c r="AR401" s="3143"/>
      <c r="AS401" s="3143"/>
      <c r="AT401" s="3143"/>
      <c r="AU401" s="3143"/>
      <c r="AV401" s="3143"/>
      <c r="AW401" s="3143"/>
      <c r="AX401" s="3143"/>
      <c r="AY401" s="3143"/>
      <c r="AZ401" s="3143"/>
      <c r="BA401" s="3143"/>
      <c r="BB401" s="3143"/>
      <c r="BC401" s="3143"/>
      <c r="BD401" s="3143"/>
      <c r="BE401" s="3143"/>
      <c r="BF401" s="3143"/>
      <c r="BG401" s="3143"/>
      <c r="BH401" s="3143"/>
      <c r="BI401" s="3143"/>
      <c r="BJ401" s="3143"/>
      <c r="BK401" s="3143"/>
      <c r="BL401" s="3143"/>
      <c r="BM401" s="3143"/>
      <c r="BN401" s="3189"/>
      <c r="BO401" s="3189"/>
      <c r="BP401" s="3189"/>
      <c r="BQ401" s="3189"/>
      <c r="BR401" s="3189"/>
      <c r="BS401" s="3189"/>
      <c r="BT401" s="3189"/>
      <c r="BU401" s="3189"/>
      <c r="BV401" s="3189"/>
      <c r="BW401" s="3189"/>
      <c r="BX401" s="3189"/>
      <c r="BY401" s="3189"/>
      <c r="BZ401" s="3313"/>
      <c r="CA401" s="3143"/>
    </row>
    <row r="402" spans="1:79" ht="16.5" customHeight="1">
      <c r="A402" s="3143"/>
      <c r="B402" s="3143"/>
      <c r="C402" s="3143"/>
      <c r="D402" s="3143"/>
      <c r="E402" s="3143"/>
      <c r="F402" s="3143"/>
      <c r="G402" s="3143"/>
      <c r="H402" s="3143"/>
      <c r="I402" s="3143"/>
      <c r="J402" s="3143"/>
      <c r="K402" s="3098"/>
      <c r="L402" s="3098"/>
      <c r="M402" s="3098"/>
      <c r="N402" s="3098"/>
      <c r="O402" s="3098"/>
      <c r="P402" s="3098"/>
      <c r="Q402" s="3098"/>
      <c r="R402" s="3098"/>
      <c r="S402" s="3098"/>
      <c r="T402" s="3098"/>
      <c r="U402" s="3098"/>
      <c r="V402" s="3098"/>
      <c r="W402" s="3098"/>
      <c r="X402" s="3098"/>
      <c r="Y402" s="3098"/>
      <c r="Z402" s="3098"/>
      <c r="AA402" s="3098"/>
      <c r="AB402" s="3098"/>
      <c r="AC402" s="3098"/>
      <c r="AD402" s="3098"/>
      <c r="AE402" s="3098"/>
      <c r="AF402" s="3098"/>
      <c r="AG402" s="3098"/>
      <c r="AH402" s="3098"/>
      <c r="AI402" s="3098"/>
      <c r="AJ402" s="3098"/>
      <c r="AK402" s="3098"/>
      <c r="AL402" s="3143"/>
      <c r="AM402" s="3143"/>
      <c r="AN402" s="3143"/>
      <c r="AO402" s="3143"/>
      <c r="AP402" s="3143"/>
      <c r="AQ402" s="3143"/>
      <c r="AR402" s="3143"/>
      <c r="AS402" s="3143"/>
      <c r="AT402" s="3143"/>
      <c r="AU402" s="3143"/>
      <c r="AV402" s="3143"/>
      <c r="AW402" s="3143"/>
      <c r="AX402" s="3143"/>
      <c r="AY402" s="3143"/>
      <c r="AZ402" s="3143"/>
      <c r="BA402" s="3143"/>
      <c r="BB402" s="3143"/>
      <c r="BC402" s="3143"/>
      <c r="BD402" s="3143"/>
      <c r="BE402" s="3143"/>
      <c r="BF402" s="3143"/>
      <c r="BG402" s="3143"/>
      <c r="BH402" s="3143"/>
      <c r="BI402" s="3143"/>
      <c r="BJ402" s="3143"/>
      <c r="BK402" s="3143"/>
      <c r="BL402" s="3143"/>
      <c r="BM402" s="3143"/>
      <c r="BN402" s="3189"/>
      <c r="BO402" s="3189"/>
      <c r="BP402" s="3189"/>
      <c r="BQ402" s="3189"/>
      <c r="BR402" s="3189"/>
      <c r="BS402" s="3189"/>
      <c r="BT402" s="3189"/>
      <c r="BU402" s="3189"/>
      <c r="BV402" s="3189"/>
      <c r="BW402" s="3189"/>
      <c r="BX402" s="3189"/>
      <c r="BY402" s="3189"/>
      <c r="BZ402" s="3313"/>
      <c r="CA402" s="3143"/>
    </row>
    <row r="403" spans="1:79" ht="16.5" customHeight="1">
      <c r="A403" s="3143"/>
      <c r="B403" s="3143"/>
      <c r="C403" s="3143"/>
      <c r="D403" s="3143"/>
      <c r="E403" s="3143"/>
      <c r="F403" s="3143"/>
      <c r="G403" s="3143"/>
      <c r="H403" s="3143"/>
      <c r="I403" s="3143"/>
      <c r="J403" s="3143"/>
      <c r="K403" s="3098"/>
      <c r="L403" s="3098"/>
      <c r="M403" s="3098"/>
      <c r="N403" s="3098"/>
      <c r="O403" s="3098"/>
      <c r="P403" s="3098"/>
      <c r="Q403" s="3098"/>
      <c r="R403" s="3098"/>
      <c r="S403" s="3098"/>
      <c r="T403" s="3098"/>
      <c r="U403" s="3098"/>
      <c r="V403" s="3098"/>
      <c r="W403" s="3098"/>
      <c r="X403" s="3098"/>
      <c r="Y403" s="3098"/>
      <c r="Z403" s="3098"/>
      <c r="AA403" s="3098"/>
      <c r="AB403" s="3098"/>
      <c r="AC403" s="3098"/>
      <c r="AD403" s="3098"/>
      <c r="AE403" s="3098"/>
      <c r="AF403" s="3098"/>
      <c r="AG403" s="3098"/>
      <c r="AH403" s="3098"/>
      <c r="AI403" s="3098"/>
      <c r="AJ403" s="3098"/>
      <c r="AK403" s="3098"/>
      <c r="AL403" s="3143"/>
      <c r="AM403" s="3143"/>
      <c r="AN403" s="3143"/>
      <c r="AO403" s="3143"/>
      <c r="AP403" s="3143"/>
      <c r="AQ403" s="3143"/>
      <c r="AR403" s="3143"/>
      <c r="AS403" s="3143"/>
      <c r="AT403" s="3143"/>
      <c r="AU403" s="3143"/>
      <c r="AV403" s="3143"/>
      <c r="AW403" s="3143"/>
      <c r="AX403" s="3143"/>
      <c r="AY403" s="3143"/>
      <c r="AZ403" s="3143"/>
      <c r="BA403" s="3143"/>
      <c r="BB403" s="3143"/>
      <c r="BC403" s="3143"/>
      <c r="BD403" s="3143"/>
      <c r="BE403" s="3143"/>
      <c r="BF403" s="3143"/>
      <c r="BG403" s="3143"/>
      <c r="BH403" s="3143"/>
      <c r="BI403" s="3143"/>
      <c r="BJ403" s="3143"/>
      <c r="BK403" s="3143"/>
      <c r="BL403" s="3143"/>
      <c r="BM403" s="3143"/>
      <c r="BN403" s="3189"/>
      <c r="BO403" s="3189"/>
      <c r="BP403" s="3189"/>
      <c r="BQ403" s="3189"/>
      <c r="BR403" s="3189"/>
      <c r="BS403" s="3189"/>
      <c r="BT403" s="3189"/>
      <c r="BU403" s="3189"/>
      <c r="BV403" s="3189"/>
      <c r="BW403" s="3189"/>
      <c r="BX403" s="3189"/>
      <c r="BY403" s="3189"/>
      <c r="BZ403" s="3313"/>
      <c r="CA403" s="3143"/>
    </row>
    <row r="404" spans="1:79" ht="16.5" customHeight="1">
      <c r="A404" s="3143"/>
      <c r="B404" s="3143"/>
      <c r="C404" s="3143"/>
      <c r="D404" s="3143"/>
      <c r="E404" s="3143"/>
      <c r="F404" s="3143"/>
      <c r="G404" s="3143"/>
      <c r="H404" s="3143"/>
      <c r="I404" s="3143"/>
      <c r="J404" s="3143"/>
      <c r="K404" s="3098"/>
      <c r="L404" s="3098"/>
      <c r="M404" s="3098"/>
      <c r="N404" s="3098"/>
      <c r="O404" s="3098"/>
      <c r="P404" s="3098"/>
      <c r="Q404" s="3098"/>
      <c r="R404" s="3098"/>
      <c r="S404" s="3098"/>
      <c r="T404" s="3098"/>
      <c r="U404" s="3098"/>
      <c r="V404" s="3098"/>
      <c r="W404" s="3098"/>
      <c r="X404" s="3098"/>
      <c r="Y404" s="3098"/>
      <c r="Z404" s="3098"/>
      <c r="AA404" s="3098"/>
      <c r="AB404" s="3098"/>
      <c r="AC404" s="3098"/>
      <c r="AD404" s="3098"/>
      <c r="AE404" s="3098"/>
      <c r="AF404" s="3098"/>
      <c r="AG404" s="3098"/>
      <c r="AH404" s="3098"/>
      <c r="AI404" s="3098"/>
      <c r="AJ404" s="3098"/>
      <c r="AK404" s="3098"/>
      <c r="AL404" s="3143"/>
      <c r="AM404" s="3143"/>
      <c r="AN404" s="3143"/>
      <c r="AO404" s="3143"/>
      <c r="AP404" s="3143"/>
      <c r="AQ404" s="3143"/>
      <c r="AR404" s="3143"/>
      <c r="AS404" s="3143"/>
      <c r="AT404" s="3143"/>
      <c r="AU404" s="3143"/>
      <c r="AV404" s="3143"/>
      <c r="AW404" s="3143"/>
      <c r="AX404" s="3143"/>
      <c r="AY404" s="3143"/>
      <c r="AZ404" s="3143"/>
      <c r="BA404" s="3143"/>
      <c r="BB404" s="3143"/>
      <c r="BC404" s="3143"/>
      <c r="BD404" s="3143"/>
      <c r="BE404" s="3143"/>
      <c r="BF404" s="3143"/>
      <c r="BG404" s="3143"/>
      <c r="BH404" s="3143"/>
      <c r="BI404" s="3143"/>
      <c r="BJ404" s="3143"/>
      <c r="BK404" s="3143"/>
      <c r="BL404" s="3143"/>
      <c r="BM404" s="3143"/>
      <c r="BN404" s="3189"/>
      <c r="BO404" s="3189"/>
      <c r="BP404" s="3189"/>
      <c r="BQ404" s="3189"/>
      <c r="BR404" s="3189"/>
      <c r="BS404" s="3189"/>
      <c r="BT404" s="3189"/>
      <c r="BU404" s="3189"/>
      <c r="BV404" s="3189"/>
      <c r="BW404" s="3189"/>
      <c r="BX404" s="3189"/>
      <c r="BY404" s="3189"/>
      <c r="BZ404" s="3313"/>
      <c r="CA404" s="3143"/>
    </row>
    <row r="405" spans="1:79" ht="16.5" customHeight="1">
      <c r="A405" s="3143"/>
      <c r="B405" s="3143"/>
      <c r="C405" s="3143"/>
      <c r="D405" s="3143"/>
      <c r="E405" s="3143"/>
      <c r="F405" s="3143"/>
      <c r="G405" s="3143"/>
      <c r="H405" s="3143"/>
      <c r="I405" s="3143"/>
      <c r="J405" s="3143"/>
      <c r="K405" s="3098"/>
      <c r="L405" s="3098"/>
      <c r="M405" s="3098"/>
      <c r="N405" s="3098"/>
      <c r="O405" s="3098"/>
      <c r="P405" s="3098"/>
      <c r="Q405" s="3098"/>
      <c r="R405" s="3098"/>
      <c r="S405" s="3098"/>
      <c r="T405" s="3098"/>
      <c r="U405" s="3098"/>
      <c r="V405" s="3098"/>
      <c r="W405" s="3098"/>
      <c r="X405" s="3098"/>
      <c r="Y405" s="3098"/>
      <c r="Z405" s="3098"/>
      <c r="AA405" s="3098"/>
      <c r="AB405" s="3098"/>
      <c r="AC405" s="3098"/>
      <c r="AD405" s="3098"/>
      <c r="AE405" s="3098"/>
      <c r="AF405" s="3098"/>
      <c r="AG405" s="3098"/>
      <c r="AH405" s="3098"/>
      <c r="AI405" s="3098"/>
      <c r="AJ405" s="3098"/>
      <c r="AK405" s="3098"/>
      <c r="AL405" s="3143"/>
      <c r="AM405" s="3143"/>
      <c r="AN405" s="3143"/>
      <c r="AO405" s="3143"/>
      <c r="AP405" s="3143"/>
      <c r="AQ405" s="3143"/>
      <c r="AR405" s="3143"/>
      <c r="AS405" s="3143"/>
      <c r="AT405" s="3143"/>
      <c r="AU405" s="3143"/>
      <c r="AV405" s="3143"/>
      <c r="AW405" s="3143"/>
      <c r="AX405" s="3143"/>
      <c r="AY405" s="3143"/>
      <c r="AZ405" s="3143"/>
      <c r="BA405" s="3143"/>
      <c r="BB405" s="3143"/>
      <c r="BC405" s="3143"/>
      <c r="BD405" s="3143"/>
      <c r="BE405" s="3143"/>
      <c r="BF405" s="3143"/>
      <c r="BG405" s="3143"/>
      <c r="BH405" s="3143"/>
      <c r="BI405" s="3143"/>
      <c r="BJ405" s="3143"/>
      <c r="BK405" s="3143"/>
      <c r="BL405" s="3143"/>
      <c r="BM405" s="3143"/>
      <c r="BN405" s="3189"/>
      <c r="BO405" s="3189"/>
      <c r="BP405" s="3189"/>
      <c r="BQ405" s="3189"/>
      <c r="BR405" s="3189"/>
      <c r="BS405" s="3189"/>
      <c r="BT405" s="3189"/>
      <c r="BU405" s="3189"/>
      <c r="BV405" s="3189"/>
      <c r="BW405" s="3189"/>
      <c r="BX405" s="3189"/>
      <c r="BY405" s="3189"/>
      <c r="BZ405" s="3313"/>
      <c r="CA405" s="3143"/>
    </row>
    <row r="406" spans="1:79" ht="16.5" customHeight="1">
      <c r="A406" s="3143"/>
      <c r="B406" s="3143"/>
      <c r="C406" s="3143"/>
      <c r="D406" s="3143"/>
      <c r="E406" s="3143"/>
      <c r="F406" s="3143"/>
      <c r="G406" s="3143"/>
      <c r="H406" s="3143"/>
      <c r="I406" s="3143"/>
      <c r="J406" s="3143"/>
      <c r="K406" s="3098"/>
      <c r="L406" s="3098"/>
      <c r="M406" s="3098"/>
      <c r="N406" s="3098"/>
      <c r="O406" s="3098"/>
      <c r="P406" s="3098"/>
      <c r="Q406" s="3098"/>
      <c r="R406" s="3098"/>
      <c r="S406" s="3098"/>
      <c r="T406" s="3098"/>
      <c r="U406" s="3098"/>
      <c r="V406" s="3098"/>
      <c r="W406" s="3098"/>
      <c r="X406" s="3098"/>
      <c r="Y406" s="3098"/>
      <c r="Z406" s="3098"/>
      <c r="AA406" s="3098"/>
      <c r="AB406" s="3098"/>
      <c r="AC406" s="3098"/>
      <c r="AD406" s="3098"/>
      <c r="AE406" s="3098"/>
      <c r="AF406" s="3098"/>
      <c r="AG406" s="3098"/>
      <c r="AH406" s="3098"/>
      <c r="AI406" s="3098"/>
      <c r="AJ406" s="3098"/>
      <c r="AK406" s="3098"/>
      <c r="AL406" s="3143"/>
      <c r="AM406" s="3143"/>
      <c r="AN406" s="3143"/>
      <c r="AO406" s="3143"/>
      <c r="AP406" s="3143"/>
      <c r="AQ406" s="3143"/>
      <c r="AR406" s="3143"/>
      <c r="AS406" s="3143"/>
      <c r="AT406" s="3143"/>
      <c r="AU406" s="3143"/>
      <c r="AV406" s="3143"/>
      <c r="AW406" s="3143"/>
      <c r="AX406" s="3143"/>
      <c r="AY406" s="3143"/>
      <c r="AZ406" s="3143"/>
      <c r="BA406" s="3143"/>
      <c r="BB406" s="3143"/>
      <c r="BC406" s="3143"/>
      <c r="BD406" s="3143"/>
      <c r="BE406" s="3143"/>
      <c r="BF406" s="3143"/>
      <c r="BG406" s="3143"/>
      <c r="BH406" s="3143"/>
      <c r="BI406" s="3143"/>
      <c r="BJ406" s="3143"/>
      <c r="BK406" s="3143"/>
      <c r="BL406" s="3143"/>
      <c r="BM406" s="3143"/>
      <c r="BN406" s="3189"/>
      <c r="BO406" s="3189"/>
      <c r="BP406" s="3189"/>
      <c r="BQ406" s="3189"/>
      <c r="BR406" s="3189"/>
      <c r="BS406" s="3189"/>
      <c r="BT406" s="3189"/>
      <c r="BU406" s="3189"/>
      <c r="BV406" s="3189"/>
      <c r="BW406" s="3189"/>
      <c r="BX406" s="3189"/>
      <c r="BY406" s="3189"/>
      <c r="BZ406" s="3313"/>
      <c r="CA406" s="3143"/>
    </row>
    <row r="407" spans="1:79" ht="16.5" customHeight="1">
      <c r="A407" s="3143"/>
      <c r="B407" s="3143"/>
      <c r="C407" s="3143"/>
      <c r="D407" s="3143"/>
      <c r="E407" s="3143"/>
      <c r="F407" s="3143"/>
      <c r="G407" s="3143"/>
      <c r="H407" s="3143"/>
      <c r="I407" s="3143"/>
      <c r="J407" s="3143"/>
      <c r="K407" s="3098"/>
      <c r="L407" s="3098"/>
      <c r="M407" s="3098"/>
      <c r="N407" s="3098"/>
      <c r="O407" s="3098"/>
      <c r="P407" s="3098"/>
      <c r="Q407" s="3098"/>
      <c r="R407" s="3098"/>
      <c r="S407" s="3098"/>
      <c r="T407" s="3098"/>
      <c r="U407" s="3098"/>
      <c r="V407" s="3098"/>
      <c r="W407" s="3098"/>
      <c r="X407" s="3098"/>
      <c r="Y407" s="3098"/>
      <c r="Z407" s="3098"/>
      <c r="AA407" s="3098"/>
      <c r="AB407" s="3098"/>
      <c r="AC407" s="3098"/>
      <c r="AD407" s="3098"/>
      <c r="AE407" s="3098"/>
      <c r="AF407" s="3098"/>
      <c r="AG407" s="3098"/>
      <c r="AH407" s="3098"/>
      <c r="AI407" s="3098"/>
      <c r="AJ407" s="3098"/>
      <c r="AK407" s="3098"/>
      <c r="AL407" s="3143"/>
      <c r="AM407" s="3143"/>
      <c r="AN407" s="3143"/>
      <c r="AO407" s="3143"/>
      <c r="AP407" s="3143"/>
      <c r="AQ407" s="3143"/>
      <c r="AR407" s="3143"/>
      <c r="AS407" s="3143"/>
      <c r="AT407" s="3143"/>
      <c r="AU407" s="3143"/>
      <c r="AV407" s="3143"/>
      <c r="AW407" s="3143"/>
      <c r="AX407" s="3143"/>
      <c r="AY407" s="3143"/>
      <c r="AZ407" s="3143"/>
      <c r="BA407" s="3143"/>
      <c r="BB407" s="3143"/>
      <c r="BC407" s="3143"/>
      <c r="BD407" s="3143"/>
      <c r="BE407" s="3143"/>
      <c r="BF407" s="3143"/>
      <c r="BG407" s="3143"/>
      <c r="BH407" s="3143"/>
      <c r="BI407" s="3143"/>
      <c r="BJ407" s="3143"/>
      <c r="BK407" s="3143"/>
      <c r="BL407" s="3143"/>
      <c r="BM407" s="3143"/>
      <c r="BN407" s="3189"/>
      <c r="BO407" s="3189"/>
      <c r="BP407" s="3189"/>
      <c r="BQ407" s="3189"/>
      <c r="BR407" s="3189"/>
      <c r="BS407" s="3189"/>
      <c r="BT407" s="3189"/>
      <c r="BU407" s="3189"/>
      <c r="BV407" s="3189"/>
      <c r="BW407" s="3189"/>
      <c r="BX407" s="3189"/>
      <c r="BY407" s="3189"/>
      <c r="BZ407" s="3313"/>
      <c r="CA407" s="3143"/>
    </row>
    <row r="408" spans="1:79" ht="16.5" customHeight="1">
      <c r="A408" s="3143"/>
      <c r="B408" s="3143"/>
      <c r="C408" s="3143"/>
      <c r="D408" s="3143"/>
      <c r="E408" s="3143"/>
      <c r="F408" s="3143"/>
      <c r="G408" s="3143"/>
      <c r="H408" s="3143"/>
      <c r="I408" s="3143"/>
      <c r="J408" s="3143"/>
      <c r="K408" s="3098"/>
      <c r="L408" s="3098"/>
      <c r="M408" s="3098"/>
      <c r="N408" s="3098"/>
      <c r="O408" s="3098"/>
      <c r="P408" s="3098"/>
      <c r="Q408" s="3098"/>
      <c r="R408" s="3098"/>
      <c r="S408" s="3098"/>
      <c r="T408" s="3098"/>
      <c r="U408" s="3098"/>
      <c r="V408" s="3098"/>
      <c r="W408" s="3098"/>
      <c r="X408" s="3098"/>
      <c r="Y408" s="3098"/>
      <c r="Z408" s="3098"/>
      <c r="AA408" s="3098"/>
      <c r="AB408" s="3098"/>
      <c r="AC408" s="3098"/>
      <c r="AD408" s="3098"/>
      <c r="AE408" s="3098"/>
      <c r="AF408" s="3098"/>
      <c r="AG408" s="3098"/>
      <c r="AH408" s="3098"/>
      <c r="AI408" s="3098"/>
      <c r="AJ408" s="3098"/>
      <c r="AK408" s="3098"/>
      <c r="AL408" s="3143"/>
      <c r="AM408" s="3143"/>
      <c r="AN408" s="3143"/>
      <c r="AO408" s="3143"/>
      <c r="AP408" s="3143"/>
      <c r="AQ408" s="3143"/>
      <c r="AR408" s="3143"/>
      <c r="AS408" s="3143"/>
      <c r="AT408" s="3143"/>
      <c r="AU408" s="3143"/>
      <c r="AV408" s="3143"/>
      <c r="AW408" s="3143"/>
      <c r="AX408" s="3143"/>
      <c r="AY408" s="3143"/>
      <c r="AZ408" s="3143"/>
      <c r="BA408" s="3143"/>
      <c r="BB408" s="3143"/>
      <c r="BC408" s="3143"/>
      <c r="BD408" s="3143"/>
      <c r="BE408" s="3143"/>
      <c r="BF408" s="3143"/>
      <c r="BG408" s="3143"/>
      <c r="BH408" s="3143"/>
      <c r="BI408" s="3143"/>
      <c r="BJ408" s="3143"/>
      <c r="BK408" s="3143"/>
      <c r="BL408" s="3143"/>
      <c r="BM408" s="3143"/>
      <c r="BN408" s="3189"/>
      <c r="BO408" s="3189"/>
      <c r="BP408" s="3189"/>
      <c r="BQ408" s="3189"/>
      <c r="BR408" s="3189"/>
      <c r="BS408" s="3189"/>
      <c r="BT408" s="3189"/>
      <c r="BU408" s="3189"/>
      <c r="BV408" s="3189"/>
      <c r="BW408" s="3189"/>
      <c r="BX408" s="3189"/>
      <c r="BY408" s="3189"/>
      <c r="BZ408" s="3313"/>
      <c r="CA408" s="3143"/>
    </row>
    <row r="409" spans="1:79" ht="16.5" customHeight="1">
      <c r="A409" s="3143"/>
      <c r="B409" s="3143"/>
      <c r="C409" s="3143"/>
      <c r="D409" s="3143"/>
      <c r="E409" s="3143"/>
      <c r="F409" s="3143"/>
      <c r="G409" s="3143"/>
      <c r="H409" s="3143"/>
      <c r="I409" s="3143"/>
      <c r="J409" s="3143"/>
      <c r="K409" s="3098"/>
      <c r="L409" s="3098"/>
      <c r="M409" s="3098"/>
      <c r="N409" s="3098"/>
      <c r="O409" s="3098"/>
      <c r="P409" s="3098"/>
      <c r="Q409" s="3098"/>
      <c r="R409" s="3098"/>
      <c r="S409" s="3098"/>
      <c r="T409" s="3098"/>
      <c r="U409" s="3098"/>
      <c r="V409" s="3098"/>
      <c r="W409" s="3098"/>
      <c r="X409" s="3098"/>
      <c r="Y409" s="3098"/>
      <c r="Z409" s="3098"/>
      <c r="AA409" s="3098"/>
      <c r="AB409" s="3098"/>
      <c r="AC409" s="3098"/>
      <c r="AD409" s="3098"/>
      <c r="AE409" s="3098"/>
      <c r="AF409" s="3098"/>
      <c r="AG409" s="3098"/>
      <c r="AH409" s="3098"/>
      <c r="AI409" s="3098"/>
      <c r="AJ409" s="3098"/>
      <c r="AK409" s="3098"/>
      <c r="AL409" s="3143"/>
      <c r="AM409" s="3143"/>
      <c r="AN409" s="3143"/>
      <c r="AO409" s="3143"/>
      <c r="AP409" s="3143"/>
      <c r="AQ409" s="3143"/>
      <c r="AR409" s="3143"/>
      <c r="AS409" s="3143"/>
      <c r="AT409" s="3143"/>
      <c r="AU409" s="3143"/>
      <c r="AV409" s="3143"/>
      <c r="AW409" s="3143"/>
      <c r="AX409" s="3143"/>
      <c r="AY409" s="3143"/>
      <c r="AZ409" s="3143"/>
      <c r="BA409" s="3143"/>
      <c r="BB409" s="3143"/>
      <c r="BC409" s="3143"/>
      <c r="BD409" s="3143"/>
      <c r="BE409" s="3143"/>
      <c r="BF409" s="3143"/>
      <c r="BG409" s="3143"/>
      <c r="BH409" s="3143"/>
      <c r="BI409" s="3143"/>
      <c r="BJ409" s="3143"/>
      <c r="BK409" s="3143"/>
      <c r="BL409" s="3143"/>
      <c r="BM409" s="3143"/>
      <c r="BN409" s="3189"/>
      <c r="BO409" s="3189"/>
      <c r="BP409" s="3189"/>
      <c r="BQ409" s="3189"/>
      <c r="BR409" s="3189"/>
      <c r="BS409" s="3189"/>
      <c r="BT409" s="3189"/>
      <c r="BU409" s="3189"/>
      <c r="BV409" s="3189"/>
      <c r="BW409" s="3189"/>
      <c r="BX409" s="3189"/>
      <c r="BY409" s="3189"/>
      <c r="BZ409" s="3313"/>
      <c r="CA409" s="3143"/>
    </row>
    <row r="410" spans="1:79" ht="16.5" customHeight="1">
      <c r="A410" s="3143"/>
      <c r="B410" s="3143"/>
      <c r="C410" s="3143"/>
      <c r="D410" s="3143"/>
      <c r="E410" s="3143"/>
      <c r="F410" s="3143"/>
      <c r="G410" s="3143"/>
      <c r="H410" s="3143"/>
      <c r="I410" s="3143"/>
      <c r="J410" s="3143"/>
      <c r="K410" s="3098"/>
      <c r="L410" s="3098"/>
      <c r="M410" s="3098"/>
      <c r="N410" s="3098"/>
      <c r="O410" s="3098"/>
      <c r="P410" s="3098"/>
      <c r="Q410" s="3098"/>
      <c r="R410" s="3098"/>
      <c r="S410" s="3098"/>
      <c r="T410" s="3098"/>
      <c r="U410" s="3098"/>
      <c r="V410" s="3098"/>
      <c r="W410" s="3098"/>
      <c r="X410" s="3098"/>
      <c r="Y410" s="3098"/>
      <c r="Z410" s="3098"/>
      <c r="AA410" s="3098"/>
      <c r="AB410" s="3098"/>
      <c r="AC410" s="3098"/>
      <c r="AD410" s="3098"/>
      <c r="AE410" s="3098"/>
      <c r="AF410" s="3098"/>
      <c r="AG410" s="3098"/>
      <c r="AH410" s="3098"/>
      <c r="AI410" s="3098"/>
      <c r="AJ410" s="3098"/>
      <c r="AK410" s="3098"/>
      <c r="AL410" s="3143"/>
      <c r="AM410" s="3143"/>
      <c r="AN410" s="3143"/>
      <c r="AO410" s="3143"/>
      <c r="AP410" s="3143"/>
      <c r="AQ410" s="3143"/>
      <c r="AR410" s="3143"/>
      <c r="AS410" s="3143"/>
      <c r="AT410" s="3143"/>
      <c r="AU410" s="3143"/>
      <c r="AV410" s="3143"/>
      <c r="AW410" s="3143"/>
      <c r="AX410" s="3143"/>
      <c r="AY410" s="3143"/>
      <c r="AZ410" s="3143"/>
      <c r="BA410" s="3143"/>
      <c r="BB410" s="3143"/>
      <c r="BC410" s="3143"/>
      <c r="BD410" s="3143"/>
      <c r="BE410" s="3143"/>
      <c r="BF410" s="3143"/>
      <c r="BG410" s="3143"/>
      <c r="BH410" s="3143"/>
      <c r="BI410" s="3143"/>
      <c r="BJ410" s="3143"/>
      <c r="BK410" s="3143"/>
      <c r="BL410" s="3143"/>
      <c r="BM410" s="3143"/>
      <c r="BN410" s="3189"/>
      <c r="BO410" s="3189"/>
      <c r="BP410" s="3189"/>
      <c r="BQ410" s="3189"/>
      <c r="BR410" s="3189"/>
      <c r="BS410" s="3189"/>
      <c r="BT410" s="3189"/>
      <c r="BU410" s="3189"/>
      <c r="BV410" s="3189"/>
      <c r="BW410" s="3189"/>
      <c r="BX410" s="3189"/>
      <c r="BY410" s="3189"/>
      <c r="BZ410" s="3313"/>
      <c r="CA410" s="3143"/>
    </row>
    <row r="411" spans="1:79" ht="16.5" customHeight="1">
      <c r="A411" s="3143"/>
      <c r="B411" s="3143"/>
      <c r="C411" s="3143"/>
      <c r="D411" s="3143"/>
      <c r="E411" s="3143"/>
      <c r="F411" s="3143"/>
      <c r="G411" s="3143"/>
      <c r="H411" s="3143"/>
      <c r="I411" s="3143"/>
      <c r="J411" s="3143"/>
      <c r="K411" s="3098"/>
      <c r="L411" s="3098"/>
      <c r="M411" s="3098"/>
      <c r="N411" s="3098"/>
      <c r="O411" s="3098"/>
      <c r="P411" s="3098"/>
      <c r="Q411" s="3098"/>
      <c r="R411" s="3098"/>
      <c r="S411" s="3098"/>
      <c r="T411" s="3098"/>
      <c r="U411" s="3098"/>
      <c r="V411" s="3098"/>
      <c r="W411" s="3098"/>
      <c r="X411" s="3098"/>
      <c r="Y411" s="3098"/>
      <c r="Z411" s="3098"/>
      <c r="AA411" s="3098"/>
      <c r="AB411" s="3098"/>
      <c r="AC411" s="3098"/>
      <c r="AD411" s="3098"/>
      <c r="AE411" s="3098"/>
      <c r="AF411" s="3098"/>
      <c r="AG411" s="3098"/>
      <c r="AH411" s="3098"/>
      <c r="AI411" s="3098"/>
      <c r="AJ411" s="3098"/>
      <c r="AK411" s="3098"/>
      <c r="AL411" s="3143"/>
      <c r="AM411" s="3143"/>
      <c r="AN411" s="3143"/>
      <c r="AO411" s="3143"/>
      <c r="AP411" s="3143"/>
      <c r="AQ411" s="3143"/>
      <c r="AR411" s="3143"/>
      <c r="AS411" s="3143"/>
      <c r="AT411" s="3143"/>
      <c r="AU411" s="3143"/>
      <c r="AV411" s="3143"/>
      <c r="AW411" s="3143"/>
      <c r="AX411" s="3143"/>
      <c r="AY411" s="3143"/>
      <c r="AZ411" s="3143"/>
      <c r="BA411" s="3143"/>
      <c r="BB411" s="3143"/>
      <c r="BC411" s="3143"/>
      <c r="BD411" s="3143"/>
      <c r="BE411" s="3143"/>
      <c r="BF411" s="3143"/>
      <c r="BG411" s="3143"/>
      <c r="BH411" s="3143"/>
      <c r="BI411" s="3143"/>
      <c r="BJ411" s="3143"/>
      <c r="BK411" s="3143"/>
      <c r="BL411" s="3143"/>
      <c r="BM411" s="3143"/>
      <c r="BN411" s="3189"/>
      <c r="BO411" s="3189"/>
      <c r="BP411" s="3189"/>
      <c r="BQ411" s="3189"/>
      <c r="BR411" s="3189"/>
      <c r="BS411" s="3189"/>
      <c r="BT411" s="3189"/>
      <c r="BU411" s="3189"/>
      <c r="BV411" s="3189"/>
      <c r="BW411" s="3189"/>
      <c r="BX411" s="3189"/>
      <c r="BY411" s="3189"/>
      <c r="BZ411" s="3313"/>
      <c r="CA411" s="3143"/>
    </row>
    <row r="412" spans="1:79" ht="16.5" customHeight="1">
      <c r="A412" s="3143"/>
      <c r="B412" s="3143"/>
      <c r="C412" s="3143"/>
      <c r="D412" s="3143"/>
      <c r="E412" s="3143"/>
      <c r="F412" s="3143"/>
      <c r="G412" s="3143"/>
      <c r="H412" s="3143"/>
      <c r="I412" s="3143"/>
      <c r="J412" s="3143"/>
      <c r="K412" s="3098"/>
      <c r="L412" s="3098"/>
      <c r="M412" s="3098"/>
      <c r="N412" s="3098"/>
      <c r="O412" s="3098"/>
      <c r="P412" s="3098"/>
      <c r="Q412" s="3098"/>
      <c r="R412" s="3098"/>
      <c r="S412" s="3098"/>
      <c r="T412" s="3098"/>
      <c r="U412" s="3098"/>
      <c r="V412" s="3098"/>
      <c r="W412" s="3098"/>
      <c r="X412" s="3098"/>
      <c r="Y412" s="3098"/>
      <c r="Z412" s="3098"/>
      <c r="AA412" s="3098"/>
      <c r="AB412" s="3098"/>
      <c r="AC412" s="3098"/>
      <c r="AD412" s="3098"/>
      <c r="AE412" s="3098"/>
      <c r="AF412" s="3098"/>
      <c r="AG412" s="3098"/>
      <c r="AH412" s="3098"/>
      <c r="AI412" s="3098"/>
      <c r="AJ412" s="3098"/>
      <c r="AK412" s="3098"/>
      <c r="AL412" s="3143"/>
      <c r="AM412" s="3143"/>
      <c r="AN412" s="3143"/>
      <c r="AO412" s="3143"/>
      <c r="AP412" s="3143"/>
      <c r="AQ412" s="3143"/>
      <c r="AR412" s="3143"/>
      <c r="AS412" s="3143"/>
      <c r="AT412" s="3143"/>
      <c r="AU412" s="3143"/>
      <c r="AV412" s="3143"/>
      <c r="AW412" s="3143"/>
      <c r="AX412" s="3143"/>
      <c r="AY412" s="3143"/>
      <c r="AZ412" s="3143"/>
      <c r="BA412" s="3143"/>
      <c r="BB412" s="3143"/>
      <c r="BC412" s="3143"/>
      <c r="BD412" s="3143"/>
      <c r="BE412" s="3143"/>
      <c r="BF412" s="3143"/>
      <c r="BG412" s="3143"/>
      <c r="BH412" s="3143"/>
      <c r="BI412" s="3143"/>
      <c r="BJ412" s="3143"/>
      <c r="BK412" s="3143"/>
      <c r="BL412" s="3143"/>
      <c r="BM412" s="3143"/>
      <c r="BN412" s="3189"/>
      <c r="BO412" s="3189"/>
      <c r="BP412" s="3189"/>
      <c r="BQ412" s="3189"/>
      <c r="BR412" s="3189"/>
      <c r="BS412" s="3189"/>
      <c r="BT412" s="3189"/>
      <c r="BU412" s="3189"/>
      <c r="BV412" s="3189"/>
      <c r="BW412" s="3189"/>
      <c r="BX412" s="3189"/>
      <c r="BY412" s="3189"/>
      <c r="BZ412" s="3313"/>
      <c r="CA412" s="3143"/>
    </row>
    <row r="413" spans="1:79" ht="16.5" customHeight="1">
      <c r="A413" s="3143"/>
      <c r="B413" s="3143"/>
      <c r="C413" s="3143"/>
      <c r="D413" s="3143"/>
      <c r="E413" s="3143"/>
      <c r="F413" s="3143"/>
      <c r="G413" s="3143"/>
      <c r="H413" s="3143"/>
      <c r="I413" s="3143"/>
      <c r="J413" s="3143"/>
      <c r="K413" s="3098"/>
      <c r="L413" s="3098"/>
      <c r="M413" s="3098"/>
      <c r="N413" s="3098"/>
      <c r="O413" s="3098"/>
      <c r="P413" s="3098"/>
      <c r="Q413" s="3098"/>
      <c r="R413" s="3098"/>
      <c r="S413" s="3098"/>
      <c r="T413" s="3098"/>
      <c r="U413" s="3098"/>
      <c r="V413" s="3098"/>
      <c r="W413" s="3098"/>
      <c r="X413" s="3098"/>
      <c r="Y413" s="3098"/>
      <c r="Z413" s="3098"/>
      <c r="AA413" s="3098"/>
      <c r="AB413" s="3098"/>
      <c r="AC413" s="3098"/>
      <c r="AD413" s="3098"/>
      <c r="AE413" s="3098"/>
      <c r="AF413" s="3098"/>
      <c r="AG413" s="3098"/>
      <c r="AH413" s="3098"/>
      <c r="AI413" s="3098"/>
      <c r="AJ413" s="3098"/>
      <c r="AK413" s="3098"/>
      <c r="AL413" s="3143"/>
      <c r="AM413" s="3143"/>
      <c r="AN413" s="3143"/>
      <c r="AO413" s="3143"/>
      <c r="AP413" s="3143"/>
      <c r="AQ413" s="3143"/>
      <c r="AR413" s="3143"/>
      <c r="AS413" s="3143"/>
      <c r="AT413" s="3143"/>
      <c r="AU413" s="3143"/>
      <c r="AV413" s="3143"/>
      <c r="AW413" s="3143"/>
      <c r="AX413" s="3143"/>
      <c r="AY413" s="3143"/>
      <c r="AZ413" s="3143"/>
      <c r="BA413" s="3143"/>
      <c r="BB413" s="3143"/>
      <c r="BC413" s="3143"/>
      <c r="BD413" s="3143"/>
      <c r="BE413" s="3143"/>
      <c r="BF413" s="3143"/>
      <c r="BG413" s="3143"/>
      <c r="BH413" s="3143"/>
      <c r="BI413" s="3143"/>
      <c r="BJ413" s="3143"/>
      <c r="BK413" s="3143"/>
      <c r="BL413" s="3143"/>
      <c r="BM413" s="3143"/>
      <c r="BN413" s="3189"/>
      <c r="BO413" s="3189"/>
      <c r="BP413" s="3189"/>
      <c r="BQ413" s="3189"/>
      <c r="BR413" s="3189"/>
      <c r="BS413" s="3189"/>
      <c r="BT413" s="3189"/>
      <c r="BU413" s="3189"/>
      <c r="BV413" s="3189"/>
      <c r="BW413" s="3189"/>
      <c r="BX413" s="3189"/>
      <c r="BY413" s="3189"/>
      <c r="BZ413" s="3313"/>
      <c r="CA413" s="3143"/>
    </row>
    <row r="414" spans="1:79" ht="16.5" customHeight="1">
      <c r="A414" s="3143"/>
      <c r="B414" s="3143"/>
      <c r="C414" s="3143"/>
      <c r="D414" s="3143"/>
      <c r="E414" s="3143"/>
      <c r="F414" s="3143"/>
      <c r="G414" s="3143"/>
      <c r="H414" s="3143"/>
      <c r="I414" s="3143"/>
      <c r="J414" s="3143"/>
      <c r="K414" s="3098"/>
      <c r="L414" s="3098"/>
      <c r="M414" s="3098"/>
      <c r="N414" s="3098"/>
      <c r="O414" s="3098"/>
      <c r="P414" s="3098"/>
      <c r="Q414" s="3098"/>
      <c r="R414" s="3098"/>
      <c r="S414" s="3098"/>
      <c r="T414" s="3098"/>
      <c r="U414" s="3098"/>
      <c r="V414" s="3098"/>
      <c r="W414" s="3098"/>
      <c r="X414" s="3098"/>
      <c r="Y414" s="3098"/>
      <c r="Z414" s="3098"/>
      <c r="AA414" s="3098"/>
      <c r="AB414" s="3098"/>
      <c r="AC414" s="3098"/>
      <c r="AD414" s="3098"/>
      <c r="AE414" s="3098"/>
      <c r="AF414" s="3098"/>
      <c r="AG414" s="3098"/>
      <c r="AH414" s="3098"/>
      <c r="AI414" s="3098"/>
      <c r="AJ414" s="3098"/>
      <c r="AK414" s="3098"/>
      <c r="AL414" s="3143"/>
      <c r="AM414" s="3143"/>
      <c r="AN414" s="3143"/>
      <c r="AO414" s="3143"/>
      <c r="AP414" s="3143"/>
      <c r="AQ414" s="3143"/>
      <c r="AR414" s="3143"/>
      <c r="AS414" s="3143"/>
      <c r="AT414" s="3143"/>
      <c r="AU414" s="3143"/>
      <c r="AV414" s="3143"/>
      <c r="AW414" s="3143"/>
      <c r="AX414" s="3143"/>
      <c r="AY414" s="3143"/>
      <c r="AZ414" s="3143"/>
      <c r="BA414" s="3143"/>
      <c r="BB414" s="3143"/>
      <c r="BC414" s="3143"/>
      <c r="BD414" s="3143"/>
      <c r="BE414" s="3143"/>
      <c r="BF414" s="3143"/>
      <c r="BG414" s="3143"/>
      <c r="BH414" s="3143"/>
      <c r="BI414" s="3143"/>
      <c r="BJ414" s="3143"/>
      <c r="BK414" s="3143"/>
      <c r="BL414" s="3143"/>
      <c r="BM414" s="3143"/>
      <c r="BN414" s="3189"/>
      <c r="BO414" s="3189"/>
      <c r="BP414" s="3189"/>
      <c r="BQ414" s="3189"/>
      <c r="BR414" s="3189"/>
      <c r="BS414" s="3189"/>
      <c r="BT414" s="3189"/>
      <c r="BU414" s="3189"/>
      <c r="BV414" s="3189"/>
      <c r="BW414" s="3189"/>
      <c r="BX414" s="3189"/>
      <c r="BY414" s="3189"/>
      <c r="BZ414" s="3313"/>
      <c r="CA414" s="3143"/>
    </row>
    <row r="415" spans="1:79" ht="16.5" customHeight="1">
      <c r="A415" s="3143"/>
      <c r="B415" s="3143"/>
      <c r="C415" s="3143"/>
      <c r="D415" s="3143"/>
      <c r="E415" s="3143"/>
      <c r="F415" s="3143"/>
      <c r="G415" s="3143"/>
      <c r="H415" s="3143"/>
      <c r="I415" s="3143"/>
      <c r="J415" s="3143"/>
      <c r="K415" s="3098"/>
      <c r="L415" s="3098"/>
      <c r="M415" s="3098"/>
      <c r="N415" s="3098"/>
      <c r="O415" s="3098"/>
      <c r="P415" s="3098"/>
      <c r="Q415" s="3098"/>
      <c r="R415" s="3098"/>
      <c r="S415" s="3098"/>
      <c r="T415" s="3098"/>
      <c r="U415" s="3098"/>
      <c r="V415" s="3098"/>
      <c r="W415" s="3098"/>
      <c r="X415" s="3098"/>
      <c r="Y415" s="3098"/>
      <c r="Z415" s="3098"/>
      <c r="AA415" s="3098"/>
      <c r="AB415" s="3098"/>
      <c r="AC415" s="3098"/>
      <c r="AD415" s="3098"/>
      <c r="AE415" s="3098"/>
      <c r="AF415" s="3098"/>
      <c r="AG415" s="3098"/>
      <c r="AH415" s="3098"/>
      <c r="AI415" s="3098"/>
      <c r="AJ415" s="3098"/>
      <c r="AK415" s="3098"/>
      <c r="AL415" s="3143"/>
      <c r="AM415" s="3143"/>
      <c r="AN415" s="3143"/>
      <c r="AO415" s="3143"/>
      <c r="AP415" s="3143"/>
      <c r="AQ415" s="3143"/>
      <c r="AR415" s="3143"/>
      <c r="AS415" s="3143"/>
      <c r="AT415" s="3143"/>
      <c r="AU415" s="3143"/>
      <c r="AV415" s="3143"/>
      <c r="AW415" s="3143"/>
      <c r="AX415" s="3143"/>
      <c r="AY415" s="3143"/>
      <c r="AZ415" s="3143"/>
      <c r="BA415" s="3143"/>
      <c r="BB415" s="3143"/>
      <c r="BC415" s="3143"/>
      <c r="BD415" s="3143"/>
      <c r="BE415" s="3143"/>
      <c r="BF415" s="3143"/>
      <c r="BG415" s="3143"/>
      <c r="BH415" s="3143"/>
      <c r="BI415" s="3143"/>
      <c r="BJ415" s="3143"/>
      <c r="BK415" s="3143"/>
      <c r="BL415" s="3143"/>
      <c r="BM415" s="3143"/>
      <c r="BN415" s="3189"/>
      <c r="BO415" s="3189"/>
      <c r="BP415" s="3189"/>
      <c r="BQ415" s="3189"/>
      <c r="BR415" s="3189"/>
      <c r="BS415" s="3189"/>
      <c r="BT415" s="3189"/>
      <c r="BU415" s="3189"/>
      <c r="BV415" s="3189"/>
      <c r="BW415" s="3189"/>
      <c r="BX415" s="3189"/>
      <c r="BY415" s="3189"/>
      <c r="BZ415" s="3313"/>
      <c r="CA415" s="3143"/>
    </row>
    <row r="416" spans="1:79" ht="16.5" customHeight="1">
      <c r="A416" s="3143"/>
      <c r="B416" s="3143"/>
      <c r="C416" s="3143"/>
      <c r="D416" s="3143"/>
      <c r="E416" s="3143"/>
      <c r="F416" s="3143"/>
      <c r="G416" s="3143"/>
      <c r="H416" s="3143"/>
      <c r="I416" s="3143"/>
      <c r="J416" s="3143"/>
      <c r="K416" s="3098"/>
      <c r="L416" s="3098"/>
      <c r="M416" s="3098"/>
      <c r="N416" s="3098"/>
      <c r="O416" s="3098"/>
      <c r="P416" s="3098"/>
      <c r="Q416" s="3098"/>
      <c r="R416" s="3098"/>
      <c r="S416" s="3098"/>
      <c r="T416" s="3098"/>
      <c r="U416" s="3098"/>
      <c r="V416" s="3098"/>
      <c r="W416" s="3098"/>
      <c r="X416" s="3098"/>
      <c r="Y416" s="3098"/>
      <c r="Z416" s="3098"/>
      <c r="AA416" s="3098"/>
      <c r="AB416" s="3098"/>
      <c r="AC416" s="3098"/>
      <c r="AD416" s="3098"/>
      <c r="AE416" s="3098"/>
      <c r="AF416" s="3098"/>
      <c r="AG416" s="3098"/>
      <c r="AH416" s="3098"/>
      <c r="AI416" s="3098"/>
      <c r="AJ416" s="3098"/>
      <c r="AK416" s="3098"/>
      <c r="AL416" s="3143"/>
      <c r="AM416" s="3143"/>
      <c r="AN416" s="3143"/>
      <c r="AO416" s="3143"/>
      <c r="AP416" s="3143"/>
      <c r="AQ416" s="3143"/>
      <c r="AR416" s="3143"/>
      <c r="AS416" s="3143"/>
      <c r="AT416" s="3143"/>
      <c r="AU416" s="3143"/>
      <c r="AV416" s="3143"/>
      <c r="AW416" s="3143"/>
      <c r="AX416" s="3143"/>
      <c r="AY416" s="3143"/>
      <c r="AZ416" s="3143"/>
      <c r="BA416" s="3143"/>
      <c r="BB416" s="3143"/>
      <c r="BC416" s="3143"/>
      <c r="BD416" s="3143"/>
      <c r="BE416" s="3143"/>
      <c r="BF416" s="3143"/>
      <c r="BG416" s="3143"/>
      <c r="BH416" s="3143"/>
      <c r="BI416" s="3143"/>
      <c r="BJ416" s="3143"/>
      <c r="BK416" s="3143"/>
      <c r="BL416" s="3143"/>
      <c r="BM416" s="3143"/>
      <c r="BN416" s="3189"/>
      <c r="BO416" s="3189"/>
      <c r="BP416" s="3189"/>
      <c r="BQ416" s="3189"/>
      <c r="BR416" s="3189"/>
      <c r="BS416" s="3189"/>
      <c r="BT416" s="3189"/>
      <c r="BU416" s="3189"/>
      <c r="BV416" s="3189"/>
      <c r="BW416" s="3189"/>
      <c r="BX416" s="3189"/>
      <c r="BY416" s="3189"/>
      <c r="BZ416" s="3313"/>
      <c r="CA416" s="3143"/>
    </row>
    <row r="417" spans="1:79" ht="16.5" customHeight="1">
      <c r="A417" s="3143"/>
      <c r="B417" s="3143"/>
      <c r="C417" s="3143"/>
      <c r="D417" s="3143"/>
      <c r="E417" s="3143"/>
      <c r="F417" s="3143"/>
      <c r="G417" s="3143"/>
      <c r="H417" s="3143"/>
      <c r="I417" s="3143"/>
      <c r="J417" s="3143"/>
      <c r="K417" s="3098"/>
      <c r="L417" s="3098"/>
      <c r="M417" s="3098"/>
      <c r="N417" s="3098"/>
      <c r="O417" s="3098"/>
      <c r="P417" s="3098"/>
      <c r="Q417" s="3098"/>
      <c r="R417" s="3098"/>
      <c r="S417" s="3098"/>
      <c r="T417" s="3098"/>
      <c r="U417" s="3098"/>
      <c r="V417" s="3098"/>
      <c r="W417" s="3098"/>
      <c r="X417" s="3098"/>
      <c r="Y417" s="3098"/>
      <c r="Z417" s="3098"/>
      <c r="AA417" s="3098"/>
      <c r="AB417" s="3098"/>
      <c r="AC417" s="3098"/>
      <c r="AD417" s="3098"/>
      <c r="AE417" s="3098"/>
      <c r="AF417" s="3098"/>
      <c r="AG417" s="3098"/>
      <c r="AH417" s="3098"/>
      <c r="AI417" s="3098"/>
      <c r="AJ417" s="3098"/>
      <c r="AK417" s="3098"/>
      <c r="AL417" s="3143"/>
      <c r="AM417" s="3143"/>
      <c r="AN417" s="3143"/>
      <c r="AO417" s="3143"/>
      <c r="AP417" s="3143"/>
      <c r="AQ417" s="3143"/>
      <c r="AR417" s="3143"/>
      <c r="AS417" s="3143"/>
      <c r="AT417" s="3143"/>
      <c r="AU417" s="3143"/>
      <c r="AV417" s="3143"/>
      <c r="AW417" s="3143"/>
      <c r="AX417" s="3143"/>
      <c r="AY417" s="3143"/>
      <c r="AZ417" s="3143"/>
      <c r="BA417" s="3143"/>
      <c r="BB417" s="3143"/>
      <c r="BC417" s="3143"/>
      <c r="BD417" s="3143"/>
      <c r="BE417" s="3143"/>
      <c r="BF417" s="3143"/>
      <c r="BG417" s="3143"/>
      <c r="BH417" s="3143"/>
      <c r="BI417" s="3143"/>
      <c r="BJ417" s="3143"/>
      <c r="BK417" s="3143"/>
      <c r="BL417" s="3143"/>
      <c r="BM417" s="3143"/>
      <c r="BN417" s="3189"/>
      <c r="BO417" s="3189"/>
      <c r="BP417" s="3189"/>
      <c r="BQ417" s="3189"/>
      <c r="BR417" s="3189"/>
      <c r="BS417" s="3189"/>
      <c r="BT417" s="3189"/>
      <c r="BU417" s="3189"/>
      <c r="BV417" s="3189"/>
      <c r="BW417" s="3189"/>
      <c r="BX417" s="3189"/>
      <c r="BY417" s="3189"/>
      <c r="BZ417" s="3313"/>
      <c r="CA417" s="3143"/>
    </row>
    <row r="418" spans="1:79" ht="16.5" customHeight="1">
      <c r="A418" s="3143"/>
      <c r="B418" s="3143"/>
      <c r="C418" s="3143"/>
      <c r="D418" s="3143"/>
      <c r="E418" s="3143"/>
      <c r="F418" s="3143"/>
      <c r="G418" s="3143"/>
      <c r="H418" s="3143"/>
      <c r="I418" s="3143"/>
      <c r="J418" s="3143"/>
      <c r="K418" s="3098"/>
      <c r="L418" s="3098"/>
      <c r="M418" s="3098"/>
      <c r="N418" s="3098"/>
      <c r="O418" s="3098"/>
      <c r="P418" s="3098"/>
      <c r="Q418" s="3098"/>
      <c r="R418" s="3098"/>
      <c r="S418" s="3098"/>
      <c r="T418" s="3098"/>
      <c r="U418" s="3098"/>
      <c r="V418" s="3098"/>
      <c r="W418" s="3098"/>
      <c r="X418" s="3098"/>
      <c r="Y418" s="3098"/>
      <c r="Z418" s="3098"/>
      <c r="AA418" s="3098"/>
      <c r="AB418" s="3098"/>
      <c r="AC418" s="3098"/>
      <c r="AD418" s="3098"/>
      <c r="AE418" s="3098"/>
      <c r="AF418" s="3098"/>
      <c r="AG418" s="3098"/>
      <c r="AH418" s="3098"/>
      <c r="AI418" s="3098"/>
      <c r="AJ418" s="3098"/>
      <c r="AK418" s="3098"/>
      <c r="AL418" s="3143"/>
      <c r="AM418" s="3143"/>
      <c r="AN418" s="3143"/>
      <c r="AO418" s="3143"/>
      <c r="AP418" s="3143"/>
      <c r="AQ418" s="3143"/>
      <c r="AR418" s="3143"/>
      <c r="AS418" s="3143"/>
      <c r="AT418" s="3143"/>
      <c r="AU418" s="3143"/>
      <c r="AV418" s="3143"/>
      <c r="AW418" s="3143"/>
      <c r="AX418" s="3143"/>
      <c r="AY418" s="3143"/>
      <c r="AZ418" s="3143"/>
      <c r="BA418" s="3143"/>
      <c r="BB418" s="3143"/>
      <c r="BC418" s="3143"/>
      <c r="BD418" s="3143"/>
      <c r="BE418" s="3143"/>
      <c r="BF418" s="3143"/>
      <c r="BG418" s="3143"/>
      <c r="BH418" s="3143"/>
      <c r="BI418" s="3143"/>
      <c r="BJ418" s="3143"/>
      <c r="BK418" s="3143"/>
      <c r="BL418" s="3143"/>
      <c r="BM418" s="3143"/>
      <c r="BN418" s="3189"/>
      <c r="BO418" s="3189"/>
      <c r="BP418" s="3189"/>
      <c r="BQ418" s="3189"/>
      <c r="BR418" s="3189"/>
      <c r="BS418" s="3189"/>
      <c r="BT418" s="3189"/>
      <c r="BU418" s="3189"/>
      <c r="BV418" s="3189"/>
      <c r="BW418" s="3189"/>
      <c r="BX418" s="3189"/>
      <c r="BY418" s="3189"/>
      <c r="BZ418" s="3313"/>
      <c r="CA418" s="3143"/>
    </row>
    <row r="419" spans="1:79" ht="16.5" customHeight="1">
      <c r="A419" s="3143"/>
      <c r="B419" s="3143"/>
      <c r="C419" s="3143"/>
      <c r="D419" s="3143"/>
      <c r="E419" s="3143"/>
      <c r="F419" s="3143"/>
      <c r="G419" s="3143"/>
      <c r="H419" s="3143"/>
      <c r="I419" s="3143"/>
      <c r="J419" s="3143"/>
      <c r="K419" s="3098"/>
      <c r="L419" s="3098"/>
      <c r="M419" s="3098"/>
      <c r="N419" s="3098"/>
      <c r="O419" s="3098"/>
      <c r="P419" s="3098"/>
      <c r="Q419" s="3098"/>
      <c r="R419" s="3098"/>
      <c r="S419" s="3098"/>
      <c r="T419" s="3098"/>
      <c r="U419" s="3098"/>
      <c r="V419" s="3098"/>
      <c r="W419" s="3098"/>
      <c r="X419" s="3098"/>
      <c r="Y419" s="3098"/>
      <c r="Z419" s="3098"/>
      <c r="AA419" s="3098"/>
      <c r="AB419" s="3098"/>
      <c r="AC419" s="3098"/>
      <c r="AD419" s="3098"/>
      <c r="AE419" s="3098"/>
      <c r="AF419" s="3098"/>
      <c r="AG419" s="3098"/>
      <c r="AH419" s="3098"/>
      <c r="AI419" s="3098"/>
      <c r="AJ419" s="3098"/>
      <c r="AK419" s="3098"/>
      <c r="AL419" s="3143"/>
      <c r="AM419" s="3143"/>
      <c r="AN419" s="3143"/>
      <c r="AO419" s="3143"/>
      <c r="AP419" s="3143"/>
      <c r="AQ419" s="3143"/>
      <c r="AR419" s="3143"/>
      <c r="AS419" s="3143"/>
      <c r="AT419" s="3143"/>
      <c r="AU419" s="3143"/>
      <c r="AV419" s="3143"/>
      <c r="AW419" s="3143"/>
      <c r="AX419" s="3143"/>
      <c r="AY419" s="3143"/>
      <c r="AZ419" s="3143"/>
      <c r="BA419" s="3143"/>
      <c r="BB419" s="3143"/>
      <c r="BC419" s="3143"/>
      <c r="BD419" s="3143"/>
      <c r="BE419" s="3143"/>
      <c r="BF419" s="3143"/>
      <c r="BG419" s="3143"/>
      <c r="BH419" s="3143"/>
      <c r="BI419" s="3143"/>
      <c r="BJ419" s="3143"/>
      <c r="BK419" s="3143"/>
      <c r="BL419" s="3143"/>
      <c r="BM419" s="3143"/>
      <c r="BN419" s="3189"/>
      <c r="BO419" s="3189"/>
      <c r="BP419" s="3189"/>
      <c r="BQ419" s="3189"/>
      <c r="BR419" s="3189"/>
      <c r="BS419" s="3189"/>
      <c r="BT419" s="3189"/>
      <c r="BU419" s="3189"/>
      <c r="BV419" s="3189"/>
      <c r="BW419" s="3189"/>
      <c r="BX419" s="3189"/>
      <c r="BY419" s="3189"/>
      <c r="BZ419" s="3313"/>
      <c r="CA419" s="3143"/>
    </row>
    <row r="420" spans="1:79" ht="16.5" customHeight="1">
      <c r="A420" s="3143"/>
      <c r="B420" s="3143"/>
      <c r="C420" s="3143"/>
      <c r="D420" s="3143"/>
      <c r="E420" s="3143"/>
      <c r="F420" s="3143"/>
      <c r="G420" s="3143"/>
      <c r="H420" s="3143"/>
      <c r="I420" s="3143"/>
      <c r="J420" s="3143"/>
      <c r="K420" s="3098"/>
      <c r="L420" s="3098"/>
      <c r="M420" s="3098"/>
      <c r="N420" s="3098"/>
      <c r="O420" s="3098"/>
      <c r="P420" s="3098"/>
      <c r="Q420" s="3098"/>
      <c r="R420" s="3098"/>
      <c r="S420" s="3098"/>
      <c r="T420" s="3098"/>
      <c r="U420" s="3098"/>
      <c r="V420" s="3098"/>
      <c r="W420" s="3098"/>
      <c r="X420" s="3098"/>
      <c r="Y420" s="3098"/>
      <c r="Z420" s="3098"/>
      <c r="AA420" s="3098"/>
      <c r="AB420" s="3098"/>
      <c r="AC420" s="3098"/>
      <c r="AD420" s="3098"/>
      <c r="AE420" s="3098"/>
      <c r="AF420" s="3098"/>
      <c r="AG420" s="3098"/>
      <c r="AH420" s="3098"/>
      <c r="AI420" s="3098"/>
      <c r="AJ420" s="3098"/>
      <c r="AK420" s="3098"/>
      <c r="AL420" s="3143"/>
      <c r="AM420" s="3143"/>
      <c r="AN420" s="3143"/>
      <c r="AO420" s="3143"/>
      <c r="AP420" s="3143"/>
      <c r="AQ420" s="3143"/>
      <c r="AR420" s="3143"/>
      <c r="AS420" s="3143"/>
      <c r="AT420" s="3143"/>
      <c r="AU420" s="3143"/>
      <c r="AV420" s="3143"/>
      <c r="AW420" s="3143"/>
      <c r="AX420" s="3143"/>
      <c r="AY420" s="3143"/>
      <c r="AZ420" s="3143"/>
      <c r="BA420" s="3143"/>
      <c r="BB420" s="3143"/>
      <c r="BC420" s="3143"/>
      <c r="BD420" s="3143"/>
      <c r="BE420" s="3143"/>
      <c r="BF420" s="3143"/>
      <c r="BG420" s="3143"/>
      <c r="BH420" s="3143"/>
      <c r="BI420" s="3143"/>
      <c r="BJ420" s="3143"/>
      <c r="BK420" s="3143"/>
      <c r="BL420" s="3143"/>
      <c r="BM420" s="3143"/>
      <c r="BN420" s="3189"/>
      <c r="BO420" s="3189"/>
      <c r="BP420" s="3189"/>
      <c r="BQ420" s="3189"/>
      <c r="BR420" s="3189"/>
      <c r="BS420" s="3189"/>
      <c r="BT420" s="3189"/>
      <c r="BU420" s="3189"/>
      <c r="BV420" s="3189"/>
      <c r="BW420" s="3189"/>
      <c r="BX420" s="3189"/>
      <c r="BY420" s="3189"/>
      <c r="BZ420" s="3313"/>
      <c r="CA420" s="3143"/>
    </row>
    <row r="421" spans="1:79" ht="16.5" customHeight="1">
      <c r="A421" s="3143"/>
      <c r="B421" s="3143"/>
      <c r="C421" s="3143"/>
      <c r="D421" s="3143"/>
      <c r="E421" s="3143"/>
      <c r="F421" s="3143"/>
      <c r="G421" s="3143"/>
      <c r="H421" s="3143"/>
      <c r="I421" s="3143"/>
      <c r="J421" s="3143"/>
      <c r="K421" s="3098"/>
      <c r="L421" s="3098"/>
      <c r="M421" s="3098"/>
      <c r="N421" s="3098"/>
      <c r="O421" s="3098"/>
      <c r="P421" s="3098"/>
      <c r="Q421" s="3098"/>
      <c r="R421" s="3098"/>
      <c r="S421" s="3098"/>
      <c r="T421" s="3098"/>
      <c r="U421" s="3098"/>
      <c r="V421" s="3098"/>
      <c r="W421" s="3098"/>
      <c r="X421" s="3098"/>
      <c r="Y421" s="3098"/>
      <c r="Z421" s="3098"/>
      <c r="AA421" s="3098"/>
      <c r="AB421" s="3098"/>
      <c r="AC421" s="3098"/>
      <c r="AD421" s="3098"/>
      <c r="AE421" s="3098"/>
      <c r="AF421" s="3098"/>
      <c r="AG421" s="3098"/>
      <c r="AH421" s="3098"/>
      <c r="AI421" s="3098"/>
      <c r="AJ421" s="3098"/>
      <c r="AK421" s="3098"/>
      <c r="AL421" s="3143"/>
      <c r="AM421" s="3143"/>
      <c r="AN421" s="3143"/>
      <c r="AO421" s="3143"/>
      <c r="AP421" s="3143"/>
      <c r="AQ421" s="3143"/>
      <c r="AR421" s="3143"/>
      <c r="AS421" s="3143"/>
      <c r="AT421" s="3143"/>
      <c r="AU421" s="3143"/>
      <c r="AV421" s="3143"/>
      <c r="AW421" s="3143"/>
      <c r="AX421" s="3143"/>
      <c r="AY421" s="3143"/>
      <c r="AZ421" s="3143"/>
      <c r="BA421" s="3143"/>
      <c r="BB421" s="3143"/>
      <c r="BC421" s="3143"/>
      <c r="BD421" s="3143"/>
      <c r="BE421" s="3143"/>
      <c r="BF421" s="3143"/>
      <c r="BG421" s="3143"/>
      <c r="BH421" s="3143"/>
      <c r="BI421" s="3143"/>
      <c r="BJ421" s="3143"/>
      <c r="BK421" s="3143"/>
      <c r="BL421" s="3143"/>
      <c r="BM421" s="3143"/>
      <c r="BN421" s="3189"/>
      <c r="BO421" s="3189"/>
      <c r="BP421" s="3189"/>
      <c r="BQ421" s="3189"/>
      <c r="BR421" s="3189"/>
      <c r="BS421" s="3189"/>
      <c r="BT421" s="3189"/>
      <c r="BU421" s="3189"/>
      <c r="BV421" s="3189"/>
      <c r="BW421" s="3189"/>
      <c r="BX421" s="3189"/>
      <c r="BY421" s="3189"/>
      <c r="BZ421" s="3313"/>
      <c r="CA421" s="3143"/>
    </row>
    <row r="422" spans="1:79" ht="16.5" customHeight="1">
      <c r="A422" s="3143"/>
      <c r="B422" s="3143"/>
      <c r="C422" s="3143"/>
      <c r="D422" s="3143"/>
      <c r="E422" s="3143"/>
      <c r="F422" s="3143"/>
      <c r="G422" s="3143"/>
      <c r="H422" s="3143"/>
      <c r="I422" s="3143"/>
      <c r="J422" s="3143"/>
      <c r="K422" s="3098"/>
      <c r="L422" s="3098"/>
      <c r="M422" s="3098"/>
      <c r="N422" s="3098"/>
      <c r="O422" s="3098"/>
      <c r="P422" s="3098"/>
      <c r="Q422" s="3098"/>
      <c r="R422" s="3098"/>
      <c r="S422" s="3098"/>
      <c r="T422" s="3098"/>
      <c r="U422" s="3098"/>
      <c r="V422" s="3098"/>
      <c r="W422" s="3098"/>
      <c r="X422" s="3098"/>
      <c r="Y422" s="3098"/>
      <c r="Z422" s="3098"/>
      <c r="AA422" s="3098"/>
      <c r="AB422" s="3098"/>
      <c r="AC422" s="3098"/>
      <c r="AD422" s="3098"/>
      <c r="AE422" s="3098"/>
      <c r="AF422" s="3098"/>
      <c r="AG422" s="3098"/>
      <c r="AH422" s="3098"/>
      <c r="AI422" s="3098"/>
      <c r="AJ422" s="3098"/>
      <c r="AK422" s="3098"/>
      <c r="AL422" s="3143"/>
      <c r="AM422" s="3143"/>
      <c r="AN422" s="3143"/>
      <c r="AO422" s="3143"/>
      <c r="AP422" s="3143"/>
      <c r="AQ422" s="3143"/>
      <c r="AR422" s="3143"/>
      <c r="AS422" s="3143"/>
      <c r="AT422" s="3143"/>
      <c r="AU422" s="3143"/>
      <c r="AV422" s="3143"/>
      <c r="AW422" s="3143"/>
      <c r="AX422" s="3143"/>
      <c r="AY422" s="3143"/>
      <c r="AZ422" s="3143"/>
      <c r="BA422" s="3143"/>
      <c r="BB422" s="3143"/>
      <c r="BC422" s="3143"/>
      <c r="BD422" s="3143"/>
      <c r="BE422" s="3143"/>
      <c r="BF422" s="3143"/>
      <c r="BG422" s="3143"/>
      <c r="BH422" s="3143"/>
      <c r="BI422" s="3143"/>
      <c r="BJ422" s="3143"/>
      <c r="BK422" s="3143"/>
      <c r="BL422" s="3143"/>
      <c r="BM422" s="3143"/>
      <c r="BN422" s="3189"/>
      <c r="BO422" s="3189"/>
      <c r="BP422" s="3189"/>
      <c r="BQ422" s="3189"/>
      <c r="BR422" s="3189"/>
      <c r="BS422" s="3189"/>
      <c r="BT422" s="3189"/>
      <c r="BU422" s="3189"/>
      <c r="BV422" s="3189"/>
      <c r="BW422" s="3189"/>
      <c r="BX422" s="3189"/>
      <c r="BY422" s="3189"/>
      <c r="BZ422" s="3313"/>
      <c r="CA422" s="3143"/>
    </row>
    <row r="423" spans="1:79" ht="16.5" customHeight="1">
      <c r="A423" s="3143"/>
      <c r="B423" s="3143"/>
      <c r="C423" s="3143"/>
      <c r="D423" s="3143"/>
      <c r="E423" s="3143"/>
      <c r="F423" s="3143"/>
      <c r="G423" s="3143"/>
      <c r="H423" s="3143"/>
      <c r="I423" s="3143"/>
      <c r="J423" s="3143"/>
      <c r="K423" s="3098"/>
      <c r="L423" s="3098"/>
      <c r="M423" s="3098"/>
      <c r="N423" s="3098"/>
      <c r="O423" s="3098"/>
      <c r="P423" s="3098"/>
      <c r="Q423" s="3098"/>
      <c r="R423" s="3098"/>
      <c r="S423" s="3098"/>
      <c r="T423" s="3098"/>
      <c r="U423" s="3098"/>
      <c r="V423" s="3098"/>
      <c r="W423" s="3098"/>
      <c r="X423" s="3098"/>
      <c r="Y423" s="3098"/>
      <c r="Z423" s="3098"/>
      <c r="AA423" s="3098"/>
      <c r="AB423" s="3098"/>
      <c r="AC423" s="3098"/>
      <c r="AD423" s="3098"/>
      <c r="AE423" s="3098"/>
      <c r="AF423" s="3098"/>
      <c r="AG423" s="3098"/>
      <c r="AH423" s="3098"/>
      <c r="AI423" s="3098"/>
      <c r="AJ423" s="3098"/>
      <c r="AK423" s="3098"/>
      <c r="AL423" s="3143"/>
      <c r="AM423" s="3143"/>
      <c r="AN423" s="3143"/>
      <c r="AO423" s="3143"/>
      <c r="AP423" s="3143"/>
      <c r="AQ423" s="3143"/>
      <c r="AR423" s="3143"/>
      <c r="AS423" s="3143"/>
      <c r="AT423" s="3143"/>
      <c r="AU423" s="3143"/>
      <c r="AV423" s="3143"/>
      <c r="AW423" s="3143"/>
      <c r="AX423" s="3143"/>
      <c r="AY423" s="3143"/>
      <c r="AZ423" s="3143"/>
      <c r="BA423" s="3143"/>
      <c r="BB423" s="3143"/>
      <c r="BC423" s="3143"/>
      <c r="BD423" s="3143"/>
      <c r="BE423" s="3143"/>
      <c r="BF423" s="3143"/>
      <c r="BG423" s="3143"/>
      <c r="BH423" s="3143"/>
      <c r="BI423" s="3143"/>
      <c r="BJ423" s="3143"/>
      <c r="BK423" s="3143"/>
      <c r="BL423" s="3143"/>
      <c r="BM423" s="3143"/>
      <c r="BN423" s="3189"/>
      <c r="BO423" s="3189"/>
      <c r="BP423" s="3189"/>
      <c r="BQ423" s="3189"/>
      <c r="BR423" s="3189"/>
      <c r="BS423" s="3189"/>
      <c r="BT423" s="3189"/>
      <c r="BU423" s="3189"/>
      <c r="BV423" s="3189"/>
      <c r="BW423" s="3189"/>
      <c r="BX423" s="3189"/>
      <c r="BY423" s="3189"/>
      <c r="BZ423" s="3313"/>
      <c r="CA423" s="3143"/>
    </row>
    <row r="424" spans="1:79" ht="16.5" customHeight="1">
      <c r="A424" s="3143"/>
      <c r="B424" s="3143"/>
      <c r="C424" s="3143"/>
      <c r="D424" s="3143"/>
      <c r="E424" s="3143"/>
      <c r="F424" s="3143"/>
      <c r="G424" s="3143"/>
      <c r="H424" s="3143"/>
      <c r="I424" s="3143"/>
      <c r="J424" s="3143"/>
      <c r="K424" s="3098"/>
      <c r="L424" s="3098"/>
      <c r="M424" s="3098"/>
      <c r="N424" s="3098"/>
      <c r="O424" s="3098"/>
      <c r="P424" s="3098"/>
      <c r="Q424" s="3098"/>
      <c r="R424" s="3098"/>
      <c r="S424" s="3098"/>
      <c r="T424" s="3098"/>
      <c r="U424" s="3098"/>
      <c r="V424" s="3098"/>
      <c r="W424" s="3098"/>
      <c r="X424" s="3098"/>
      <c r="Y424" s="3098"/>
      <c r="Z424" s="3098"/>
      <c r="AA424" s="3098"/>
      <c r="AB424" s="3098"/>
      <c r="AC424" s="3098"/>
      <c r="AD424" s="3098"/>
      <c r="AE424" s="3098"/>
      <c r="AF424" s="3098"/>
      <c r="AG424" s="3098"/>
      <c r="AH424" s="3098"/>
      <c r="AI424" s="3098"/>
      <c r="AJ424" s="3098"/>
      <c r="AK424" s="3098"/>
      <c r="AL424" s="3143"/>
      <c r="AM424" s="3143"/>
      <c r="AN424" s="3143"/>
      <c r="AO424" s="3143"/>
      <c r="AP424" s="3143"/>
      <c r="AQ424" s="3143"/>
      <c r="AR424" s="3143"/>
      <c r="AS424" s="3143"/>
      <c r="AT424" s="3143"/>
      <c r="AU424" s="3143"/>
      <c r="AV424" s="3143"/>
      <c r="AW424" s="3143"/>
      <c r="AX424" s="3143"/>
      <c r="AY424" s="3143"/>
      <c r="AZ424" s="3143"/>
      <c r="BA424" s="3143"/>
      <c r="BB424" s="3143"/>
      <c r="BC424" s="3143"/>
      <c r="BD424" s="3143"/>
      <c r="BE424" s="3143"/>
      <c r="BF424" s="3143"/>
      <c r="BG424" s="3143"/>
      <c r="BH424" s="3143"/>
      <c r="BI424" s="3143"/>
      <c r="BJ424" s="3143"/>
      <c r="BK424" s="3143"/>
      <c r="BL424" s="3143"/>
      <c r="BM424" s="3143"/>
      <c r="BN424" s="3189"/>
      <c r="BO424" s="3189"/>
      <c r="BP424" s="3189"/>
      <c r="BQ424" s="3189"/>
      <c r="BR424" s="3189"/>
      <c r="BS424" s="3189"/>
      <c r="BT424" s="3189"/>
      <c r="BU424" s="3189"/>
      <c r="BV424" s="3189"/>
      <c r="BW424" s="3189"/>
      <c r="BX424" s="3189"/>
      <c r="BY424" s="3189"/>
      <c r="BZ424" s="3313"/>
      <c r="CA424" s="3143"/>
    </row>
    <row r="425" spans="1:79" ht="16.5" customHeight="1">
      <c r="A425" s="3143"/>
      <c r="B425" s="3143"/>
      <c r="C425" s="3143"/>
      <c r="D425" s="3143"/>
      <c r="E425" s="3143"/>
      <c r="F425" s="3143"/>
      <c r="G425" s="3143"/>
      <c r="H425" s="3143"/>
      <c r="I425" s="3143"/>
      <c r="J425" s="3143"/>
      <c r="K425" s="3098"/>
      <c r="L425" s="3098"/>
      <c r="M425" s="3098"/>
      <c r="N425" s="3098"/>
      <c r="O425" s="3098"/>
      <c r="P425" s="3098"/>
      <c r="Q425" s="3098"/>
      <c r="R425" s="3098"/>
      <c r="S425" s="3098"/>
      <c r="T425" s="3098"/>
      <c r="U425" s="3098"/>
      <c r="V425" s="3098"/>
      <c r="W425" s="3098"/>
      <c r="X425" s="3098"/>
      <c r="Y425" s="3098"/>
      <c r="Z425" s="3098"/>
      <c r="AA425" s="3098"/>
      <c r="AB425" s="3098"/>
      <c r="AC425" s="3098"/>
      <c r="AD425" s="3098"/>
      <c r="AE425" s="3098"/>
      <c r="AF425" s="3098"/>
      <c r="AG425" s="3098"/>
      <c r="AH425" s="3098"/>
      <c r="AI425" s="3098"/>
      <c r="AJ425" s="3098"/>
      <c r="AK425" s="3098"/>
      <c r="AL425" s="3143"/>
      <c r="AM425" s="3143"/>
      <c r="AN425" s="3143"/>
      <c r="AO425" s="3143"/>
      <c r="AP425" s="3143"/>
      <c r="AQ425" s="3143"/>
      <c r="AR425" s="3143"/>
      <c r="AS425" s="3143"/>
      <c r="AT425" s="3143"/>
      <c r="AU425" s="3143"/>
      <c r="AV425" s="3143"/>
      <c r="AW425" s="3143"/>
      <c r="AX425" s="3143"/>
      <c r="AY425" s="3143"/>
      <c r="AZ425" s="3143"/>
      <c r="BA425" s="3143"/>
      <c r="BB425" s="3143"/>
      <c r="BC425" s="3143"/>
      <c r="BD425" s="3143"/>
      <c r="BE425" s="3143"/>
      <c r="BF425" s="3143"/>
      <c r="BG425" s="3143"/>
      <c r="BH425" s="3143"/>
      <c r="BI425" s="3143"/>
      <c r="BJ425" s="3143"/>
      <c r="BK425" s="3143"/>
      <c r="BL425" s="3143"/>
      <c r="BM425" s="3143"/>
      <c r="BN425" s="3189"/>
      <c r="BO425" s="3189"/>
      <c r="BP425" s="3189"/>
      <c r="BQ425" s="3189"/>
      <c r="BR425" s="3189"/>
      <c r="BS425" s="3189"/>
      <c r="BT425" s="3189"/>
      <c r="BU425" s="3189"/>
      <c r="BV425" s="3189"/>
      <c r="BW425" s="3189"/>
      <c r="BX425" s="3189"/>
      <c r="BY425" s="3189"/>
      <c r="BZ425" s="3313"/>
      <c r="CA425" s="3143"/>
    </row>
    <row r="426" spans="1:79" ht="16.5" customHeight="1">
      <c r="A426" s="3143"/>
      <c r="B426" s="3143"/>
      <c r="C426" s="3143"/>
      <c r="D426" s="3143"/>
      <c r="E426" s="3143"/>
      <c r="F426" s="3143"/>
      <c r="G426" s="3143"/>
      <c r="H426" s="3143"/>
      <c r="I426" s="3143"/>
      <c r="J426" s="3143"/>
      <c r="K426" s="3098"/>
      <c r="L426" s="3098"/>
      <c r="M426" s="3098"/>
      <c r="N426" s="3098"/>
      <c r="O426" s="3098"/>
      <c r="P426" s="3098"/>
      <c r="Q426" s="3098"/>
      <c r="R426" s="3098"/>
      <c r="S426" s="3098"/>
      <c r="T426" s="3098"/>
      <c r="U426" s="3098"/>
      <c r="V426" s="3098"/>
      <c r="W426" s="3098"/>
      <c r="X426" s="3098"/>
      <c r="Y426" s="3098"/>
      <c r="Z426" s="3098"/>
      <c r="AA426" s="3098"/>
      <c r="AB426" s="3098"/>
      <c r="AC426" s="3098"/>
      <c r="AD426" s="3098"/>
      <c r="AE426" s="3098"/>
      <c r="AF426" s="3098"/>
      <c r="AG426" s="3098"/>
      <c r="AH426" s="3098"/>
      <c r="AI426" s="3098"/>
      <c r="AJ426" s="3098"/>
      <c r="AK426" s="3098"/>
      <c r="AL426" s="3143"/>
      <c r="AM426" s="3143"/>
      <c r="AN426" s="3143"/>
      <c r="AO426" s="3143"/>
      <c r="AP426" s="3143"/>
      <c r="AQ426" s="3143"/>
      <c r="AR426" s="3143"/>
      <c r="AS426" s="3143"/>
      <c r="AT426" s="3143"/>
      <c r="AU426" s="3143"/>
      <c r="AV426" s="3143"/>
      <c r="AW426" s="3143"/>
      <c r="AX426" s="3143"/>
      <c r="AY426" s="3143"/>
      <c r="AZ426" s="3143"/>
      <c r="BA426" s="3143"/>
      <c r="BB426" s="3143"/>
      <c r="BC426" s="3143"/>
      <c r="BD426" s="3143"/>
      <c r="BE426" s="3143"/>
      <c r="BF426" s="3143"/>
      <c r="BG426" s="3143"/>
      <c r="BH426" s="3143"/>
      <c r="BI426" s="3143"/>
      <c r="BJ426" s="3143"/>
      <c r="BK426" s="3143"/>
      <c r="BL426" s="3143"/>
      <c r="BM426" s="3143"/>
      <c r="BN426" s="3189"/>
      <c r="BO426" s="3189"/>
      <c r="BP426" s="3189"/>
      <c r="BQ426" s="3189"/>
      <c r="BR426" s="3189"/>
      <c r="BS426" s="3189"/>
      <c r="BT426" s="3189"/>
      <c r="BU426" s="3189"/>
      <c r="BV426" s="3189"/>
      <c r="BW426" s="3189"/>
      <c r="BX426" s="3189"/>
      <c r="BY426" s="3189"/>
      <c r="BZ426" s="3313"/>
      <c r="CA426" s="3143"/>
    </row>
    <row r="427" spans="1:79" ht="16.5" customHeight="1">
      <c r="A427" s="3143"/>
      <c r="B427" s="3143"/>
      <c r="C427" s="3143"/>
      <c r="D427" s="3143"/>
      <c r="E427" s="3143"/>
      <c r="F427" s="3143"/>
      <c r="G427" s="3143"/>
      <c r="H427" s="3143"/>
      <c r="I427" s="3143"/>
      <c r="J427" s="3143"/>
      <c r="K427" s="3098"/>
      <c r="L427" s="3098"/>
      <c r="M427" s="3098"/>
      <c r="N427" s="3098"/>
      <c r="O427" s="3098"/>
      <c r="P427" s="3098"/>
      <c r="Q427" s="3098"/>
      <c r="R427" s="3098"/>
      <c r="S427" s="3098"/>
      <c r="T427" s="3098"/>
      <c r="U427" s="3098"/>
      <c r="V427" s="3098"/>
      <c r="W427" s="3098"/>
      <c r="X427" s="3098"/>
      <c r="Y427" s="3098"/>
      <c r="Z427" s="3098"/>
      <c r="AA427" s="3098"/>
      <c r="AB427" s="3098"/>
      <c r="AC427" s="3098"/>
      <c r="AD427" s="3098"/>
      <c r="AE427" s="3098"/>
      <c r="AF427" s="3098"/>
      <c r="AG427" s="3098"/>
      <c r="AH427" s="3098"/>
      <c r="AI427" s="3098"/>
      <c r="AJ427" s="3098"/>
      <c r="AK427" s="3098"/>
      <c r="AL427" s="3143"/>
      <c r="AM427" s="3143"/>
      <c r="AN427" s="3143"/>
      <c r="AO427" s="3143"/>
      <c r="AP427" s="3143"/>
      <c r="AQ427" s="3143"/>
      <c r="AR427" s="3143"/>
      <c r="AS427" s="3143"/>
      <c r="AT427" s="3143"/>
      <c r="AU427" s="3143"/>
      <c r="AV427" s="3143"/>
      <c r="AW427" s="3143"/>
      <c r="AX427" s="3143"/>
      <c r="AY427" s="3143"/>
      <c r="AZ427" s="3143"/>
      <c r="BA427" s="3143"/>
      <c r="BB427" s="3143"/>
      <c r="BC427" s="3143"/>
      <c r="BD427" s="3143"/>
      <c r="BE427" s="3143"/>
      <c r="BF427" s="3143"/>
      <c r="BG427" s="3143"/>
      <c r="BH427" s="3143"/>
      <c r="BI427" s="3143"/>
      <c r="BJ427" s="3143"/>
      <c r="BK427" s="3143"/>
      <c r="BL427" s="3143"/>
      <c r="BM427" s="3143"/>
      <c r="BN427" s="3189"/>
      <c r="BO427" s="3189"/>
      <c r="BP427" s="3189"/>
      <c r="BQ427" s="3189"/>
      <c r="BR427" s="3189"/>
      <c r="BS427" s="3189"/>
      <c r="BT427" s="3189"/>
      <c r="BU427" s="3189"/>
      <c r="BV427" s="3189"/>
      <c r="BW427" s="3189"/>
      <c r="BX427" s="3189"/>
      <c r="BY427" s="3189"/>
      <c r="BZ427" s="3313"/>
      <c r="CA427" s="3143"/>
    </row>
    <row r="428" spans="1:79" ht="16.5" customHeight="1">
      <c r="A428" s="3143"/>
      <c r="B428" s="3143"/>
      <c r="C428" s="3143"/>
      <c r="D428" s="3143"/>
      <c r="E428" s="3143"/>
      <c r="F428" s="3143"/>
      <c r="G428" s="3143"/>
      <c r="H428" s="3143"/>
      <c r="I428" s="3143"/>
      <c r="J428" s="3143"/>
      <c r="K428" s="3098"/>
      <c r="L428" s="3098"/>
      <c r="M428" s="3098"/>
      <c r="N428" s="3098"/>
      <c r="O428" s="3098"/>
      <c r="P428" s="3098"/>
      <c r="Q428" s="3098"/>
      <c r="R428" s="3098"/>
      <c r="S428" s="3098"/>
      <c r="T428" s="3098"/>
      <c r="U428" s="3098"/>
      <c r="V428" s="3098"/>
      <c r="W428" s="3098"/>
      <c r="X428" s="3098"/>
      <c r="Y428" s="3098"/>
      <c r="Z428" s="3098"/>
      <c r="AA428" s="3098"/>
      <c r="AB428" s="3098"/>
      <c r="AC428" s="3098"/>
      <c r="AD428" s="3098"/>
      <c r="AE428" s="3098"/>
      <c r="AF428" s="3098"/>
      <c r="AG428" s="3098"/>
      <c r="AH428" s="3098"/>
      <c r="AI428" s="3098"/>
      <c r="AJ428" s="3098"/>
      <c r="AK428" s="3098"/>
      <c r="AL428" s="3143"/>
      <c r="AM428" s="3143"/>
      <c r="AN428" s="3143"/>
      <c r="AO428" s="3143"/>
      <c r="AP428" s="3143"/>
      <c r="AQ428" s="3143"/>
      <c r="AR428" s="3143"/>
      <c r="AS428" s="3143"/>
      <c r="AT428" s="3143"/>
      <c r="AU428" s="3143"/>
      <c r="AV428" s="3143"/>
      <c r="AW428" s="3143"/>
      <c r="AX428" s="3143"/>
      <c r="AY428" s="3143"/>
      <c r="AZ428" s="3143"/>
      <c r="BA428" s="3143"/>
      <c r="BB428" s="3143"/>
      <c r="BC428" s="3143"/>
      <c r="BD428" s="3143"/>
      <c r="BE428" s="3143"/>
      <c r="BF428" s="3143"/>
      <c r="BG428" s="3143"/>
      <c r="BH428" s="3143"/>
      <c r="BI428" s="3143"/>
      <c r="BJ428" s="3143"/>
      <c r="BK428" s="3143"/>
      <c r="BL428" s="3143"/>
      <c r="BM428" s="3143"/>
      <c r="BN428" s="3189"/>
      <c r="BO428" s="3189"/>
      <c r="BP428" s="3189"/>
      <c r="BQ428" s="3189"/>
      <c r="BR428" s="3189"/>
      <c r="BS428" s="3189"/>
      <c r="BT428" s="3189"/>
      <c r="BU428" s="3189"/>
      <c r="BV428" s="3189"/>
      <c r="BW428" s="3189"/>
      <c r="BX428" s="3189"/>
      <c r="BY428" s="3189"/>
      <c r="BZ428" s="3313"/>
      <c r="CA428" s="3143"/>
    </row>
    <row r="429" spans="1:79" ht="16.5" customHeight="1">
      <c r="A429" s="3143"/>
      <c r="B429" s="3143"/>
      <c r="C429" s="3143"/>
      <c r="D429" s="3143"/>
      <c r="E429" s="3143"/>
      <c r="F429" s="3143"/>
      <c r="G429" s="3143"/>
      <c r="H429" s="3143"/>
      <c r="I429" s="3143"/>
      <c r="J429" s="3143"/>
      <c r="K429" s="3098"/>
      <c r="L429" s="3098"/>
      <c r="M429" s="3098"/>
      <c r="N429" s="3098"/>
      <c r="O429" s="3098"/>
      <c r="P429" s="3098"/>
      <c r="Q429" s="3098"/>
      <c r="R429" s="3098"/>
      <c r="S429" s="3098"/>
      <c r="T429" s="3098"/>
      <c r="U429" s="3098"/>
      <c r="V429" s="3098"/>
      <c r="W429" s="3098"/>
      <c r="X429" s="3098"/>
      <c r="Y429" s="3098"/>
      <c r="Z429" s="3098"/>
      <c r="AA429" s="3098"/>
      <c r="AB429" s="3098"/>
      <c r="AC429" s="3098"/>
      <c r="AD429" s="3098"/>
      <c r="AE429" s="3098"/>
      <c r="AF429" s="3098"/>
      <c r="AG429" s="3098"/>
      <c r="AH429" s="3098"/>
      <c r="AI429" s="3098"/>
      <c r="AJ429" s="3098"/>
      <c r="AK429" s="3098"/>
      <c r="AL429" s="3143"/>
      <c r="AM429" s="3143"/>
      <c r="AN429" s="3143"/>
      <c r="AO429" s="3143"/>
      <c r="AP429" s="3143"/>
      <c r="AQ429" s="3143"/>
      <c r="AR429" s="3143"/>
      <c r="AS429" s="3143"/>
      <c r="AT429" s="3143"/>
      <c r="AU429" s="3143"/>
      <c r="AV429" s="3143"/>
      <c r="AW429" s="3143"/>
      <c r="AX429" s="3143"/>
      <c r="AY429" s="3143"/>
      <c r="AZ429" s="3143"/>
      <c r="BA429" s="3143"/>
      <c r="BB429" s="3143"/>
      <c r="BC429" s="3143"/>
      <c r="BD429" s="3143"/>
      <c r="BE429" s="3143"/>
      <c r="BF429" s="3143"/>
      <c r="BG429" s="3143"/>
      <c r="BH429" s="3143"/>
      <c r="BI429" s="3143"/>
      <c r="BJ429" s="3143"/>
      <c r="BK429" s="3143"/>
      <c r="BL429" s="3143"/>
      <c r="BM429" s="3143"/>
      <c r="BN429" s="3189"/>
      <c r="BO429" s="3189"/>
      <c r="BP429" s="3189"/>
      <c r="BQ429" s="3189"/>
      <c r="BR429" s="3189"/>
      <c r="BS429" s="3189"/>
      <c r="BT429" s="3189"/>
      <c r="BU429" s="3189"/>
      <c r="BV429" s="3189"/>
      <c r="BW429" s="3189"/>
      <c r="BX429" s="3189"/>
      <c r="BY429" s="3189"/>
      <c r="BZ429" s="3313"/>
      <c r="CA429" s="3143"/>
    </row>
    <row r="430" spans="1:79" ht="16.5" customHeight="1">
      <c r="A430" s="3143"/>
      <c r="B430" s="3143"/>
      <c r="C430" s="3143"/>
      <c r="D430" s="3143"/>
      <c r="E430" s="3143"/>
      <c r="F430" s="3143"/>
      <c r="G430" s="3143"/>
      <c r="H430" s="3143"/>
      <c r="I430" s="3143"/>
      <c r="J430" s="3143"/>
      <c r="K430" s="3098"/>
      <c r="L430" s="3098"/>
      <c r="M430" s="3098"/>
      <c r="N430" s="3098"/>
      <c r="O430" s="3098"/>
      <c r="P430" s="3098"/>
      <c r="Q430" s="3098"/>
      <c r="R430" s="3098"/>
      <c r="S430" s="3098"/>
      <c r="T430" s="3098"/>
      <c r="U430" s="3098"/>
      <c r="V430" s="3098"/>
      <c r="W430" s="3098"/>
      <c r="X430" s="3098"/>
      <c r="Y430" s="3098"/>
      <c r="Z430" s="3098"/>
      <c r="AA430" s="3098"/>
      <c r="AB430" s="3098"/>
      <c r="AC430" s="3098"/>
      <c r="AD430" s="3098"/>
      <c r="AE430" s="3098"/>
      <c r="AF430" s="3098"/>
      <c r="AG430" s="3098"/>
      <c r="AH430" s="3098"/>
      <c r="AI430" s="3098"/>
      <c r="AJ430" s="3098"/>
      <c r="AK430" s="3098"/>
      <c r="AL430" s="3143"/>
      <c r="AM430" s="3143"/>
      <c r="AN430" s="3143"/>
      <c r="AO430" s="3143"/>
      <c r="AP430" s="3143"/>
      <c r="AQ430" s="3143"/>
      <c r="AR430" s="3143"/>
      <c r="AS430" s="3143"/>
      <c r="AT430" s="3143"/>
      <c r="AU430" s="3143"/>
      <c r="AV430" s="3143"/>
      <c r="AW430" s="3143"/>
      <c r="AX430" s="3143"/>
      <c r="AY430" s="3143"/>
      <c r="AZ430" s="3143"/>
      <c r="BA430" s="3143"/>
      <c r="BB430" s="3143"/>
      <c r="BC430" s="3143"/>
      <c r="BD430" s="3143"/>
      <c r="BE430" s="3143"/>
      <c r="BF430" s="3143"/>
      <c r="BG430" s="3143"/>
      <c r="BH430" s="3143"/>
      <c r="BI430" s="3143"/>
      <c r="BJ430" s="3143"/>
      <c r="BK430" s="3143"/>
      <c r="BL430" s="3143"/>
      <c r="BM430" s="3143"/>
      <c r="BN430" s="3189"/>
      <c r="BO430" s="3189"/>
      <c r="BP430" s="3189"/>
      <c r="BQ430" s="3189"/>
      <c r="BR430" s="3189"/>
      <c r="BS430" s="3189"/>
      <c r="BT430" s="3189"/>
      <c r="BU430" s="3189"/>
      <c r="BV430" s="3189"/>
      <c r="BW430" s="3189"/>
      <c r="BX430" s="3189"/>
      <c r="BY430" s="3189"/>
      <c r="BZ430" s="3313"/>
      <c r="CA430" s="3143"/>
    </row>
    <row r="431" spans="1:79" ht="16.5" customHeight="1">
      <c r="A431" s="3143"/>
      <c r="B431" s="3143"/>
      <c r="C431" s="3143"/>
      <c r="D431" s="3143"/>
      <c r="E431" s="3143"/>
      <c r="F431" s="3143"/>
      <c r="G431" s="3143"/>
      <c r="H431" s="3143"/>
      <c r="I431" s="3143"/>
      <c r="J431" s="3143"/>
      <c r="K431" s="3098"/>
      <c r="L431" s="3098"/>
      <c r="M431" s="3098"/>
      <c r="N431" s="3098"/>
      <c r="O431" s="3098"/>
      <c r="P431" s="3098"/>
      <c r="Q431" s="3098"/>
      <c r="R431" s="3098"/>
      <c r="S431" s="3098"/>
      <c r="T431" s="3098"/>
      <c r="U431" s="3098"/>
      <c r="V431" s="3098"/>
      <c r="W431" s="3098"/>
      <c r="X431" s="3098"/>
      <c r="Y431" s="3098"/>
      <c r="Z431" s="3098"/>
      <c r="AA431" s="3098"/>
      <c r="AB431" s="3098"/>
      <c r="AC431" s="3098"/>
      <c r="AD431" s="3098"/>
      <c r="AE431" s="3098"/>
      <c r="AF431" s="3098"/>
      <c r="AG431" s="3098"/>
      <c r="AH431" s="3098"/>
      <c r="AI431" s="3098"/>
      <c r="AJ431" s="3098"/>
      <c r="AK431" s="3098"/>
      <c r="AL431" s="3143"/>
      <c r="AM431" s="3143"/>
      <c r="AN431" s="3143"/>
      <c r="AO431" s="3143"/>
      <c r="AP431" s="3143"/>
      <c r="AQ431" s="3143"/>
      <c r="AR431" s="3143"/>
      <c r="AS431" s="3143"/>
      <c r="AT431" s="3143"/>
      <c r="AU431" s="3143"/>
      <c r="AV431" s="3143"/>
      <c r="AW431" s="3143"/>
      <c r="AX431" s="3143"/>
      <c r="AY431" s="3143"/>
      <c r="AZ431" s="3143"/>
      <c r="BA431" s="3143"/>
      <c r="BB431" s="3143"/>
      <c r="BC431" s="3143"/>
      <c r="BD431" s="3143"/>
      <c r="BE431" s="3143"/>
      <c r="BF431" s="3143"/>
      <c r="BG431" s="3143"/>
      <c r="BH431" s="3143"/>
      <c r="BI431" s="3143"/>
      <c r="BJ431" s="3143"/>
      <c r="BK431" s="3143"/>
      <c r="BL431" s="3143"/>
      <c r="BM431" s="3143"/>
      <c r="BN431" s="3189"/>
      <c r="BO431" s="3189"/>
      <c r="BP431" s="3189"/>
      <c r="BQ431" s="3189"/>
      <c r="BR431" s="3189"/>
      <c r="BS431" s="3189"/>
      <c r="BT431" s="3189"/>
      <c r="BU431" s="3189"/>
      <c r="BV431" s="3189"/>
      <c r="BW431" s="3189"/>
      <c r="BX431" s="3189"/>
      <c r="BY431" s="3189"/>
      <c r="BZ431" s="3313"/>
      <c r="CA431" s="3143"/>
    </row>
    <row r="432" spans="1:79" ht="16.5" customHeight="1">
      <c r="A432" s="3143"/>
      <c r="B432" s="3143"/>
      <c r="C432" s="3143"/>
      <c r="D432" s="3143"/>
      <c r="E432" s="3143"/>
      <c r="F432" s="3143"/>
      <c r="G432" s="3143"/>
      <c r="H432" s="3143"/>
      <c r="I432" s="3143"/>
      <c r="J432" s="3143"/>
      <c r="K432" s="3098"/>
      <c r="L432" s="3098"/>
      <c r="M432" s="3098"/>
      <c r="N432" s="3098"/>
      <c r="O432" s="3098"/>
      <c r="P432" s="3098"/>
      <c r="Q432" s="3098"/>
      <c r="R432" s="3098"/>
      <c r="S432" s="3098"/>
      <c r="T432" s="3098"/>
      <c r="U432" s="3098"/>
      <c r="V432" s="3098"/>
      <c r="W432" s="3098"/>
      <c r="X432" s="3098"/>
      <c r="Y432" s="3098"/>
      <c r="Z432" s="3098"/>
      <c r="AA432" s="3098"/>
      <c r="AB432" s="3098"/>
      <c r="AC432" s="3098"/>
      <c r="AD432" s="3098"/>
      <c r="AE432" s="3098"/>
      <c r="AF432" s="3098"/>
      <c r="AG432" s="3098"/>
      <c r="AH432" s="3098"/>
      <c r="AI432" s="3098"/>
      <c r="AJ432" s="3098"/>
      <c r="AK432" s="3098"/>
      <c r="AL432" s="3143"/>
      <c r="AM432" s="3143"/>
      <c r="AN432" s="3143"/>
      <c r="AO432" s="3143"/>
      <c r="AP432" s="3143"/>
      <c r="AQ432" s="3143"/>
      <c r="AR432" s="3143"/>
      <c r="AS432" s="3143"/>
      <c r="AT432" s="3143"/>
      <c r="AU432" s="3143"/>
      <c r="AV432" s="3143"/>
      <c r="AW432" s="3143"/>
      <c r="AX432" s="3143"/>
      <c r="AY432" s="3143"/>
      <c r="AZ432" s="3143"/>
      <c r="BA432" s="3143"/>
      <c r="BB432" s="3143"/>
      <c r="BC432" s="3143"/>
      <c r="BD432" s="3143"/>
      <c r="BE432" s="3143"/>
      <c r="BF432" s="3143"/>
      <c r="BG432" s="3143"/>
      <c r="BH432" s="3143"/>
      <c r="BI432" s="3143"/>
      <c r="BJ432" s="3143"/>
      <c r="BK432" s="3143"/>
      <c r="BL432" s="3143"/>
      <c r="BM432" s="3143"/>
      <c r="BN432" s="3189"/>
      <c r="BO432" s="3189"/>
      <c r="BP432" s="3189"/>
      <c r="BQ432" s="3189"/>
      <c r="BR432" s="3189"/>
      <c r="BS432" s="3189"/>
      <c r="BT432" s="3189"/>
      <c r="BU432" s="3189"/>
      <c r="BV432" s="3189"/>
      <c r="BW432" s="3189"/>
      <c r="BX432" s="3189"/>
      <c r="BY432" s="3189"/>
      <c r="BZ432" s="3313"/>
      <c r="CA432" s="3143"/>
    </row>
    <row r="433" spans="1:79" ht="16.5" customHeight="1">
      <c r="A433" s="3143"/>
      <c r="B433" s="3143"/>
      <c r="C433" s="3143"/>
      <c r="D433" s="3143"/>
      <c r="E433" s="3143"/>
      <c r="F433" s="3143"/>
      <c r="G433" s="3143"/>
      <c r="H433" s="3143"/>
      <c r="I433" s="3143"/>
      <c r="J433" s="3143"/>
      <c r="K433" s="3098"/>
      <c r="L433" s="3098"/>
      <c r="M433" s="3098"/>
      <c r="N433" s="3098"/>
      <c r="O433" s="3098"/>
      <c r="P433" s="3098"/>
      <c r="Q433" s="3098"/>
      <c r="R433" s="3098"/>
      <c r="S433" s="3098"/>
      <c r="T433" s="3098"/>
      <c r="U433" s="3098"/>
      <c r="V433" s="3098"/>
      <c r="W433" s="3098"/>
      <c r="X433" s="3098"/>
      <c r="Y433" s="3098"/>
      <c r="Z433" s="3098"/>
      <c r="AA433" s="3098"/>
      <c r="AB433" s="3098"/>
      <c r="AC433" s="3098"/>
      <c r="AD433" s="3098"/>
      <c r="AE433" s="3098"/>
      <c r="AF433" s="3098"/>
      <c r="AG433" s="3098"/>
      <c r="AH433" s="3098"/>
      <c r="AI433" s="3098"/>
      <c r="AJ433" s="3098"/>
      <c r="AK433" s="3098"/>
      <c r="AL433" s="3143"/>
      <c r="AM433" s="3143"/>
      <c r="AN433" s="3143"/>
      <c r="AO433" s="3143"/>
      <c r="AP433" s="3143"/>
      <c r="AQ433" s="3143"/>
      <c r="AR433" s="3143"/>
      <c r="AS433" s="3143"/>
      <c r="AT433" s="3143"/>
      <c r="AU433" s="3143"/>
      <c r="AV433" s="3143"/>
      <c r="AW433" s="3143"/>
      <c r="AX433" s="3143"/>
      <c r="AY433" s="3143"/>
      <c r="AZ433" s="3143"/>
      <c r="BA433" s="3143"/>
      <c r="BB433" s="3143"/>
      <c r="BC433" s="3143"/>
      <c r="BD433" s="3143"/>
      <c r="BE433" s="3143"/>
      <c r="BF433" s="3143"/>
      <c r="BG433" s="3143"/>
      <c r="BH433" s="3143"/>
      <c r="BI433" s="3143"/>
      <c r="BJ433" s="3143"/>
      <c r="BK433" s="3143"/>
      <c r="BL433" s="3143"/>
      <c r="BM433" s="3143"/>
      <c r="BN433" s="3189"/>
      <c r="BO433" s="3189"/>
      <c r="BP433" s="3189"/>
      <c r="BQ433" s="3189"/>
      <c r="BR433" s="3189"/>
      <c r="BS433" s="3189"/>
      <c r="BT433" s="3189"/>
      <c r="BU433" s="3189"/>
      <c r="BV433" s="3189"/>
      <c r="BW433" s="3189"/>
      <c r="BX433" s="3189"/>
      <c r="BY433" s="3189"/>
      <c r="BZ433" s="3313"/>
      <c r="CA433" s="3143"/>
    </row>
    <row r="434" spans="1:79" ht="16.5" customHeight="1">
      <c r="A434" s="3143"/>
      <c r="B434" s="3143"/>
      <c r="C434" s="3143"/>
      <c r="D434" s="3143"/>
      <c r="E434" s="3143"/>
      <c r="F434" s="3143"/>
      <c r="G434" s="3143"/>
      <c r="H434" s="3143"/>
      <c r="I434" s="3143"/>
      <c r="J434" s="3143"/>
      <c r="K434" s="3098"/>
      <c r="L434" s="3098"/>
      <c r="M434" s="3098"/>
      <c r="N434" s="3098"/>
      <c r="O434" s="3098"/>
      <c r="P434" s="3098"/>
      <c r="Q434" s="3098"/>
      <c r="R434" s="3098"/>
      <c r="S434" s="3098"/>
      <c r="T434" s="3098"/>
      <c r="U434" s="3098"/>
      <c r="V434" s="3098"/>
      <c r="W434" s="3098"/>
      <c r="X434" s="3098"/>
      <c r="Y434" s="3098"/>
      <c r="Z434" s="3098"/>
      <c r="AA434" s="3098"/>
      <c r="AB434" s="3098"/>
      <c r="AC434" s="3098"/>
      <c r="AD434" s="3098"/>
      <c r="AE434" s="3098"/>
      <c r="AF434" s="3098"/>
      <c r="AG434" s="3098"/>
      <c r="AH434" s="3098"/>
      <c r="AI434" s="3098"/>
      <c r="AJ434" s="3098"/>
      <c r="AK434" s="3098"/>
      <c r="AL434" s="3143"/>
      <c r="AM434" s="3143"/>
      <c r="AN434" s="3143"/>
      <c r="AO434" s="3143"/>
      <c r="AP434" s="3143"/>
      <c r="AQ434" s="3143"/>
      <c r="AR434" s="3143"/>
      <c r="AS434" s="3143"/>
      <c r="AT434" s="3143"/>
      <c r="AU434" s="3143"/>
      <c r="AV434" s="3143"/>
      <c r="AW434" s="3143"/>
      <c r="AX434" s="3143"/>
      <c r="AY434" s="3143"/>
      <c r="AZ434" s="3143"/>
      <c r="BA434" s="3143"/>
      <c r="BB434" s="3143"/>
      <c r="BC434" s="3143"/>
      <c r="BD434" s="3143"/>
      <c r="BE434" s="3143"/>
      <c r="BF434" s="3143"/>
      <c r="BG434" s="3143"/>
      <c r="BH434" s="3143"/>
      <c r="BI434" s="3143"/>
      <c r="BJ434" s="3143"/>
      <c r="BK434" s="3143"/>
      <c r="BL434" s="3143"/>
      <c r="BM434" s="3143"/>
      <c r="BN434" s="3189"/>
      <c r="BO434" s="3189"/>
      <c r="BP434" s="3189"/>
      <c r="BQ434" s="3189"/>
      <c r="BR434" s="3189"/>
      <c r="BS434" s="3189"/>
      <c r="BT434" s="3189"/>
      <c r="BU434" s="3189"/>
      <c r="BV434" s="3189"/>
      <c r="BW434" s="3189"/>
      <c r="BX434" s="3189"/>
      <c r="BY434" s="3189"/>
      <c r="BZ434" s="3313"/>
      <c r="CA434" s="3143"/>
    </row>
    <row r="435" spans="1:79" ht="16.5" customHeight="1">
      <c r="A435" s="3143"/>
      <c r="B435" s="3143"/>
      <c r="C435" s="3143"/>
      <c r="D435" s="3143"/>
      <c r="E435" s="3143"/>
      <c r="F435" s="3143"/>
      <c r="G435" s="3143"/>
      <c r="H435" s="3143"/>
      <c r="I435" s="3143"/>
      <c r="J435" s="3143"/>
      <c r="K435" s="3098"/>
      <c r="L435" s="3098"/>
      <c r="M435" s="3098"/>
      <c r="N435" s="3098"/>
      <c r="O435" s="3098"/>
      <c r="P435" s="3098"/>
      <c r="Q435" s="3098"/>
      <c r="R435" s="3098"/>
      <c r="S435" s="3098"/>
      <c r="T435" s="3098"/>
      <c r="U435" s="3098"/>
      <c r="V435" s="3098"/>
      <c r="W435" s="3098"/>
      <c r="X435" s="3098"/>
      <c r="Y435" s="3098"/>
      <c r="Z435" s="3098"/>
      <c r="AA435" s="3098"/>
      <c r="AB435" s="3098"/>
      <c r="AC435" s="3098"/>
      <c r="AD435" s="3098"/>
      <c r="AE435" s="3098"/>
      <c r="AF435" s="3098"/>
      <c r="AG435" s="3098"/>
      <c r="AH435" s="3098"/>
      <c r="AI435" s="3098"/>
      <c r="AJ435" s="3098"/>
      <c r="AK435" s="3098"/>
      <c r="AL435" s="3143"/>
      <c r="AM435" s="3143"/>
      <c r="AN435" s="3143"/>
      <c r="AO435" s="3143"/>
      <c r="AP435" s="3143"/>
      <c r="AQ435" s="3143"/>
      <c r="AR435" s="3143"/>
      <c r="AS435" s="3143"/>
      <c r="AT435" s="3143"/>
      <c r="AU435" s="3143"/>
      <c r="AV435" s="3143"/>
      <c r="AW435" s="3143"/>
      <c r="AX435" s="3143"/>
      <c r="AY435" s="3143"/>
      <c r="AZ435" s="3143"/>
      <c r="BA435" s="3143"/>
      <c r="BB435" s="3143"/>
      <c r="BC435" s="3143"/>
      <c r="BD435" s="3143"/>
      <c r="BE435" s="3143"/>
      <c r="BF435" s="3143"/>
      <c r="BG435" s="3143"/>
      <c r="BH435" s="3143"/>
      <c r="BI435" s="3143"/>
      <c r="BJ435" s="3143"/>
      <c r="BK435" s="3143"/>
      <c r="BL435" s="3143"/>
      <c r="BM435" s="3143"/>
      <c r="BN435" s="3189"/>
      <c r="BO435" s="3189"/>
      <c r="BP435" s="3189"/>
      <c r="BQ435" s="3189"/>
      <c r="BR435" s="3189"/>
      <c r="BS435" s="3189"/>
      <c r="BT435" s="3189"/>
      <c r="BU435" s="3189"/>
      <c r="BV435" s="3189"/>
      <c r="BW435" s="3189"/>
      <c r="BX435" s="3189"/>
      <c r="BY435" s="3189"/>
      <c r="BZ435" s="3313"/>
      <c r="CA435" s="3143"/>
    </row>
    <row r="436" spans="1:79" ht="16.5" customHeight="1">
      <c r="A436" s="3143"/>
      <c r="B436" s="3143"/>
      <c r="C436" s="3143"/>
      <c r="D436" s="3143"/>
      <c r="E436" s="3143"/>
      <c r="F436" s="3143"/>
      <c r="G436" s="3143"/>
      <c r="H436" s="3143"/>
      <c r="I436" s="3143"/>
      <c r="J436" s="3143"/>
      <c r="K436" s="3098"/>
      <c r="L436" s="3098"/>
      <c r="M436" s="3098"/>
      <c r="N436" s="3098"/>
      <c r="O436" s="3098"/>
      <c r="P436" s="3098"/>
      <c r="Q436" s="3098"/>
      <c r="R436" s="3098"/>
      <c r="S436" s="3098"/>
      <c r="T436" s="3098"/>
      <c r="U436" s="3098"/>
      <c r="V436" s="3098"/>
      <c r="W436" s="3098"/>
      <c r="X436" s="3098"/>
      <c r="Y436" s="3098"/>
      <c r="Z436" s="3098"/>
      <c r="AA436" s="3098"/>
      <c r="AB436" s="3098"/>
      <c r="AC436" s="3098"/>
      <c r="AD436" s="3098"/>
      <c r="AE436" s="3098"/>
      <c r="AF436" s="3098"/>
      <c r="AG436" s="3098"/>
      <c r="AH436" s="3098"/>
      <c r="AI436" s="3098"/>
      <c r="AJ436" s="3098"/>
      <c r="AK436" s="3098"/>
      <c r="AL436" s="3143"/>
      <c r="AM436" s="3143"/>
      <c r="AN436" s="3143"/>
      <c r="AO436" s="3143"/>
      <c r="AP436" s="3143"/>
      <c r="AQ436" s="3143"/>
      <c r="AR436" s="3143"/>
      <c r="AS436" s="3143"/>
      <c r="AT436" s="3143"/>
      <c r="AU436" s="3143"/>
      <c r="AV436" s="3143"/>
      <c r="AW436" s="3143"/>
      <c r="AX436" s="3143"/>
      <c r="AY436" s="3143"/>
      <c r="AZ436" s="3143"/>
      <c r="BA436" s="3143"/>
      <c r="BB436" s="3143"/>
      <c r="BC436" s="3143"/>
      <c r="BD436" s="3143"/>
      <c r="BE436" s="3143"/>
      <c r="BF436" s="3143"/>
      <c r="BG436" s="3143"/>
      <c r="BH436" s="3143"/>
      <c r="BI436" s="3143"/>
      <c r="BJ436" s="3143"/>
      <c r="BK436" s="3143"/>
      <c r="BL436" s="3143"/>
      <c r="BM436" s="3143"/>
      <c r="BN436" s="3189"/>
      <c r="BO436" s="3189"/>
      <c r="BP436" s="3189"/>
      <c r="BQ436" s="3189"/>
      <c r="BR436" s="3189"/>
      <c r="BS436" s="3189"/>
      <c r="BT436" s="3189"/>
      <c r="BU436" s="3189"/>
      <c r="BV436" s="3189"/>
      <c r="BW436" s="3189"/>
      <c r="BX436" s="3189"/>
      <c r="BY436" s="3189"/>
      <c r="BZ436" s="3313"/>
      <c r="CA436" s="3143"/>
    </row>
    <row r="437" spans="1:79" ht="16.5" customHeight="1">
      <c r="A437" s="3143"/>
      <c r="B437" s="3143"/>
      <c r="C437" s="3143"/>
      <c r="D437" s="3143"/>
      <c r="E437" s="3143"/>
      <c r="F437" s="3143"/>
      <c r="G437" s="3143"/>
      <c r="H437" s="3143"/>
      <c r="I437" s="3143"/>
      <c r="J437" s="3143"/>
      <c r="K437" s="3098"/>
      <c r="L437" s="3098"/>
      <c r="M437" s="3098"/>
      <c r="N437" s="3098"/>
      <c r="O437" s="3098"/>
      <c r="P437" s="3098"/>
      <c r="Q437" s="3098"/>
      <c r="R437" s="3098"/>
      <c r="S437" s="3098"/>
      <c r="T437" s="3098"/>
      <c r="U437" s="3098"/>
      <c r="V437" s="3098"/>
      <c r="W437" s="3098"/>
      <c r="X437" s="3098"/>
      <c r="Y437" s="3098"/>
      <c r="Z437" s="3098"/>
      <c r="AA437" s="3098"/>
      <c r="AB437" s="3098"/>
      <c r="AC437" s="3098"/>
      <c r="AD437" s="3098"/>
      <c r="AE437" s="3098"/>
      <c r="AF437" s="3098"/>
      <c r="AG437" s="3098"/>
      <c r="AH437" s="3098"/>
      <c r="AI437" s="3098"/>
      <c r="AJ437" s="3098"/>
      <c r="AK437" s="3098"/>
      <c r="AL437" s="3143"/>
      <c r="AM437" s="3143"/>
      <c r="AN437" s="3143"/>
      <c r="AO437" s="3143"/>
      <c r="AP437" s="3143"/>
      <c r="AQ437" s="3143"/>
      <c r="AR437" s="3143"/>
      <c r="AS437" s="3143"/>
      <c r="AT437" s="3143"/>
      <c r="AU437" s="3143"/>
      <c r="AV437" s="3143"/>
      <c r="AW437" s="3143"/>
      <c r="AX437" s="3143"/>
      <c r="AY437" s="3143"/>
      <c r="AZ437" s="3143"/>
      <c r="BA437" s="3143"/>
      <c r="BB437" s="3143"/>
      <c r="BC437" s="3143"/>
      <c r="BD437" s="3143"/>
      <c r="BE437" s="3143"/>
      <c r="BF437" s="3143"/>
      <c r="BG437" s="3143"/>
      <c r="BH437" s="3143"/>
      <c r="BI437" s="3143"/>
      <c r="BJ437" s="3143"/>
      <c r="BK437" s="3143"/>
      <c r="BL437" s="3143"/>
      <c r="BM437" s="3143"/>
      <c r="BN437" s="3189"/>
      <c r="BO437" s="3189"/>
      <c r="BP437" s="3189"/>
      <c r="BQ437" s="3189"/>
      <c r="BR437" s="3189"/>
      <c r="BS437" s="3189"/>
      <c r="BT437" s="3189"/>
      <c r="BU437" s="3189"/>
      <c r="BV437" s="3189"/>
      <c r="BW437" s="3189"/>
      <c r="BX437" s="3189"/>
      <c r="BY437" s="3189"/>
      <c r="BZ437" s="3313"/>
      <c r="CA437" s="3143"/>
    </row>
    <row r="438" spans="1:79" ht="16.5" customHeight="1">
      <c r="A438" s="3143"/>
      <c r="B438" s="3143"/>
      <c r="C438" s="3143"/>
      <c r="D438" s="3143"/>
      <c r="E438" s="3143"/>
      <c r="F438" s="3143"/>
      <c r="G438" s="3143"/>
      <c r="H438" s="3143"/>
      <c r="I438" s="3143"/>
      <c r="J438" s="3143"/>
      <c r="K438" s="3098"/>
      <c r="L438" s="3098"/>
      <c r="M438" s="3098"/>
      <c r="N438" s="3098"/>
      <c r="O438" s="3098"/>
      <c r="P438" s="3098"/>
      <c r="Q438" s="3098"/>
      <c r="R438" s="3098"/>
      <c r="S438" s="3098"/>
      <c r="T438" s="3098"/>
      <c r="U438" s="3098"/>
      <c r="V438" s="3098"/>
      <c r="W438" s="3098"/>
      <c r="X438" s="3098"/>
      <c r="Y438" s="3098"/>
      <c r="Z438" s="3098"/>
      <c r="AA438" s="3098"/>
      <c r="AB438" s="3098"/>
      <c r="AC438" s="3098"/>
      <c r="AD438" s="3098"/>
      <c r="AE438" s="3098"/>
      <c r="AF438" s="3098"/>
      <c r="AG438" s="3098"/>
      <c r="AH438" s="3098"/>
      <c r="AI438" s="3098"/>
      <c r="AJ438" s="3098"/>
      <c r="AK438" s="3098"/>
      <c r="AL438" s="3143"/>
      <c r="AM438" s="3143"/>
      <c r="AN438" s="3143"/>
      <c r="AO438" s="3143"/>
      <c r="AP438" s="3143"/>
      <c r="AQ438" s="3143"/>
      <c r="AR438" s="3143"/>
      <c r="AS438" s="3143"/>
      <c r="AT438" s="3143"/>
      <c r="AU438" s="3143"/>
      <c r="AV438" s="3143"/>
      <c r="AW438" s="3143"/>
      <c r="AX438" s="3143"/>
      <c r="AY438" s="3143"/>
      <c r="AZ438" s="3143"/>
      <c r="BA438" s="3143"/>
      <c r="BB438" s="3143"/>
      <c r="BC438" s="3143"/>
      <c r="BD438" s="3143"/>
      <c r="BE438" s="3143"/>
      <c r="BF438" s="3143"/>
      <c r="BG438" s="3143"/>
      <c r="BH438" s="3143"/>
      <c r="BI438" s="3143"/>
      <c r="BJ438" s="3143"/>
      <c r="BK438" s="3143"/>
      <c r="BL438" s="3143"/>
      <c r="BM438" s="3143"/>
      <c r="BN438" s="3189"/>
      <c r="BO438" s="3189"/>
      <c r="BP438" s="3189"/>
      <c r="BQ438" s="3189"/>
      <c r="BR438" s="3189"/>
      <c r="BS438" s="3189"/>
      <c r="BT438" s="3189"/>
      <c r="BU438" s="3189"/>
      <c r="BV438" s="3189"/>
      <c r="BW438" s="3189"/>
      <c r="BX438" s="3189"/>
      <c r="BY438" s="3189"/>
      <c r="BZ438" s="3313"/>
      <c r="CA438" s="3143"/>
    </row>
    <row r="439" spans="1:79" ht="16.5" customHeight="1">
      <c r="A439" s="3143"/>
      <c r="B439" s="3143"/>
      <c r="C439" s="3143"/>
      <c r="D439" s="3143"/>
      <c r="E439" s="3143"/>
      <c r="F439" s="3143"/>
      <c r="G439" s="3143"/>
      <c r="H439" s="3143"/>
      <c r="I439" s="3143"/>
      <c r="J439" s="3143"/>
      <c r="K439" s="3098"/>
      <c r="L439" s="3098"/>
      <c r="M439" s="3098"/>
      <c r="N439" s="3098"/>
      <c r="O439" s="3098"/>
      <c r="P439" s="3098"/>
      <c r="Q439" s="3098"/>
      <c r="R439" s="3098"/>
      <c r="S439" s="3098"/>
      <c r="T439" s="3098"/>
      <c r="U439" s="3098"/>
      <c r="V439" s="3098"/>
      <c r="W439" s="3098"/>
      <c r="X439" s="3098"/>
      <c r="Y439" s="3098"/>
      <c r="Z439" s="3098"/>
      <c r="AA439" s="3098"/>
      <c r="AB439" s="3098"/>
      <c r="AC439" s="3098"/>
      <c r="AD439" s="3098"/>
      <c r="AE439" s="3098"/>
      <c r="AF439" s="3098"/>
      <c r="AG439" s="3098"/>
      <c r="AH439" s="3098"/>
      <c r="AI439" s="3098"/>
      <c r="AJ439" s="3098"/>
      <c r="AK439" s="3098"/>
      <c r="AL439" s="3143"/>
      <c r="AM439" s="3143"/>
      <c r="AN439" s="3143"/>
      <c r="AO439" s="3143"/>
      <c r="AP439" s="3143"/>
      <c r="AQ439" s="3143"/>
      <c r="AR439" s="3143"/>
      <c r="AS439" s="3143"/>
      <c r="AT439" s="3143"/>
      <c r="AU439" s="3143"/>
      <c r="AV439" s="3143"/>
      <c r="AW439" s="3143"/>
      <c r="AX439" s="3143"/>
      <c r="AY439" s="3143"/>
      <c r="AZ439" s="3143"/>
      <c r="BA439" s="3143"/>
      <c r="BB439" s="3143"/>
      <c r="BC439" s="3143"/>
      <c r="BD439" s="3143"/>
      <c r="BE439" s="3143"/>
      <c r="BF439" s="3143"/>
      <c r="BG439" s="3143"/>
      <c r="BH439" s="3143"/>
      <c r="BI439" s="3143"/>
      <c r="BJ439" s="3143"/>
      <c r="BK439" s="3143"/>
      <c r="BL439" s="3143"/>
      <c r="BM439" s="3143"/>
      <c r="BN439" s="3189"/>
      <c r="BO439" s="3189"/>
      <c r="BP439" s="3189"/>
      <c r="BQ439" s="3189"/>
      <c r="BR439" s="3189"/>
      <c r="BS439" s="3189"/>
      <c r="BT439" s="3189"/>
      <c r="BU439" s="3189"/>
      <c r="BV439" s="3189"/>
      <c r="BW439" s="3189"/>
      <c r="BX439" s="3189"/>
      <c r="BY439" s="3189"/>
      <c r="BZ439" s="3313"/>
      <c r="CA439" s="3143"/>
    </row>
    <row r="440" spans="1:79" ht="16.5" customHeight="1">
      <c r="A440" s="3143"/>
      <c r="B440" s="3143"/>
      <c r="C440" s="3143"/>
      <c r="D440" s="3143"/>
      <c r="E440" s="3143"/>
      <c r="F440" s="3143"/>
      <c r="G440" s="3143"/>
      <c r="H440" s="3143"/>
      <c r="I440" s="3143"/>
      <c r="J440" s="3143"/>
      <c r="K440" s="3098"/>
      <c r="L440" s="3098"/>
      <c r="M440" s="3098"/>
      <c r="N440" s="3098"/>
      <c r="O440" s="3098"/>
      <c r="P440" s="3098"/>
      <c r="Q440" s="3098"/>
      <c r="R440" s="3098"/>
      <c r="S440" s="3098"/>
      <c r="T440" s="3098"/>
      <c r="U440" s="3098"/>
      <c r="V440" s="3098"/>
      <c r="W440" s="3098"/>
      <c r="X440" s="3098"/>
      <c r="Y440" s="3098"/>
      <c r="Z440" s="3098"/>
      <c r="AA440" s="3098"/>
      <c r="AB440" s="3098"/>
      <c r="AC440" s="3098"/>
      <c r="AD440" s="3098"/>
      <c r="AE440" s="3098"/>
      <c r="AF440" s="3098"/>
      <c r="AG440" s="3098"/>
      <c r="AH440" s="3098"/>
      <c r="AI440" s="3098"/>
      <c r="AJ440" s="3098"/>
      <c r="AK440" s="3098"/>
      <c r="AL440" s="3143"/>
      <c r="AM440" s="3143"/>
      <c r="AN440" s="3143"/>
      <c r="AO440" s="3143"/>
      <c r="AP440" s="3143"/>
      <c r="AQ440" s="3143"/>
      <c r="AR440" s="3143"/>
      <c r="AS440" s="3143"/>
      <c r="AT440" s="3143"/>
      <c r="AU440" s="3143"/>
      <c r="AV440" s="3143"/>
      <c r="AW440" s="3143"/>
      <c r="AX440" s="3143"/>
      <c r="AY440" s="3143"/>
      <c r="AZ440" s="3143"/>
      <c r="BA440" s="3143"/>
      <c r="BB440" s="3143"/>
      <c r="BC440" s="3143"/>
      <c r="BD440" s="3143"/>
      <c r="BE440" s="3143"/>
      <c r="BF440" s="3143"/>
      <c r="BG440" s="3143"/>
      <c r="BH440" s="3143"/>
      <c r="BI440" s="3143"/>
      <c r="BJ440" s="3143"/>
      <c r="BK440" s="3143"/>
      <c r="BL440" s="3143"/>
      <c r="BM440" s="3143"/>
      <c r="BN440" s="3189"/>
      <c r="BO440" s="3189"/>
      <c r="BP440" s="3189"/>
      <c r="BQ440" s="3189"/>
      <c r="BR440" s="3189"/>
      <c r="BS440" s="3189"/>
      <c r="BT440" s="3189"/>
      <c r="BU440" s="3189"/>
      <c r="BV440" s="3189"/>
      <c r="BW440" s="3189"/>
      <c r="BX440" s="3189"/>
      <c r="BY440" s="3189"/>
      <c r="BZ440" s="3313"/>
      <c r="CA440" s="3143"/>
    </row>
    <row r="441" spans="1:79" ht="16.5" customHeight="1">
      <c r="A441" s="3143"/>
      <c r="B441" s="3143"/>
      <c r="C441" s="3143"/>
      <c r="D441" s="3143"/>
      <c r="E441" s="3143"/>
      <c r="F441" s="3143"/>
      <c r="G441" s="3143"/>
      <c r="H441" s="3143"/>
      <c r="I441" s="3143"/>
      <c r="J441" s="3143"/>
      <c r="K441" s="3098"/>
      <c r="L441" s="3098"/>
      <c r="M441" s="3098"/>
      <c r="N441" s="3098"/>
      <c r="O441" s="3098"/>
      <c r="P441" s="3098"/>
      <c r="Q441" s="3098"/>
      <c r="R441" s="3098"/>
      <c r="S441" s="3098"/>
      <c r="T441" s="3098"/>
      <c r="U441" s="3098"/>
      <c r="V441" s="3098"/>
      <c r="W441" s="3098"/>
      <c r="X441" s="3098"/>
      <c r="Y441" s="3098"/>
      <c r="Z441" s="3098"/>
      <c r="AA441" s="3098"/>
      <c r="AB441" s="3098"/>
      <c r="AC441" s="3098"/>
      <c r="AD441" s="3098"/>
      <c r="AE441" s="3098"/>
      <c r="AF441" s="3098"/>
      <c r="AG441" s="3098"/>
      <c r="AH441" s="3098"/>
      <c r="AI441" s="3098"/>
      <c r="AJ441" s="3098"/>
      <c r="AK441" s="3098"/>
      <c r="AL441" s="3143"/>
      <c r="AM441" s="3143"/>
      <c r="AN441" s="3143"/>
      <c r="AO441" s="3143"/>
      <c r="AP441" s="3143"/>
      <c r="AQ441" s="3143"/>
      <c r="AR441" s="3143"/>
      <c r="AS441" s="3143"/>
      <c r="AT441" s="3143"/>
      <c r="AU441" s="3143"/>
      <c r="AV441" s="3143"/>
      <c r="AW441" s="3143"/>
      <c r="AX441" s="3143"/>
      <c r="AY441" s="3143"/>
      <c r="AZ441" s="3143"/>
      <c r="BA441" s="3143"/>
      <c r="BB441" s="3143"/>
      <c r="BC441" s="3143"/>
      <c r="BD441" s="3143"/>
      <c r="BE441" s="3143"/>
      <c r="BF441" s="3143"/>
      <c r="BG441" s="3143"/>
      <c r="BH441" s="3143"/>
      <c r="BI441" s="3143"/>
      <c r="BJ441" s="3143"/>
      <c r="BK441" s="3143"/>
      <c r="BL441" s="3143"/>
      <c r="BM441" s="3143"/>
      <c r="BN441" s="3189"/>
      <c r="BO441" s="3189"/>
      <c r="BP441" s="3189"/>
      <c r="BQ441" s="3189"/>
      <c r="BR441" s="3189"/>
      <c r="BS441" s="3189"/>
      <c r="BT441" s="3189"/>
      <c r="BU441" s="3189"/>
      <c r="BV441" s="3189"/>
      <c r="BW441" s="3189"/>
      <c r="BX441" s="3189"/>
      <c r="BY441" s="3189"/>
      <c r="BZ441" s="3313"/>
      <c r="CA441" s="3143"/>
    </row>
    <row r="442" spans="1:79" ht="16.5" customHeight="1">
      <c r="A442" s="3143"/>
      <c r="B442" s="3143"/>
      <c r="C442" s="3143"/>
      <c r="D442" s="3143"/>
      <c r="E442" s="3143"/>
      <c r="F442" s="3143"/>
      <c r="G442" s="3143"/>
      <c r="H442" s="3143"/>
      <c r="I442" s="3143"/>
      <c r="J442" s="3143"/>
      <c r="K442" s="3098"/>
      <c r="L442" s="3098"/>
      <c r="M442" s="3098"/>
      <c r="N442" s="3098"/>
      <c r="O442" s="3098"/>
      <c r="P442" s="3098"/>
      <c r="Q442" s="3098"/>
      <c r="R442" s="3098"/>
      <c r="S442" s="3098"/>
      <c r="T442" s="3098"/>
      <c r="U442" s="3098"/>
      <c r="V442" s="3098"/>
      <c r="W442" s="3098"/>
      <c r="X442" s="3098"/>
      <c r="Y442" s="3098"/>
      <c r="Z442" s="3098"/>
      <c r="AA442" s="3098"/>
      <c r="AB442" s="3098"/>
      <c r="AC442" s="3098"/>
      <c r="AD442" s="3098"/>
      <c r="AE442" s="3098"/>
      <c r="AF442" s="3098"/>
      <c r="AG442" s="3098"/>
      <c r="AH442" s="3098"/>
      <c r="AI442" s="3098"/>
      <c r="AJ442" s="3098"/>
      <c r="AK442" s="3098"/>
      <c r="AL442" s="3143"/>
      <c r="AM442" s="3143"/>
      <c r="AN442" s="3143"/>
      <c r="AO442" s="3143"/>
      <c r="AP442" s="3143"/>
      <c r="AQ442" s="3143"/>
      <c r="AR442" s="3143"/>
      <c r="AS442" s="3143"/>
      <c r="AT442" s="3143"/>
      <c r="AU442" s="3143"/>
      <c r="AV442" s="3143"/>
      <c r="AW442" s="3143"/>
      <c r="AX442" s="3143"/>
      <c r="AY442" s="3143"/>
      <c r="AZ442" s="3143"/>
      <c r="BA442" s="3143"/>
      <c r="BB442" s="3143"/>
      <c r="BC442" s="3143"/>
      <c r="BD442" s="3143"/>
      <c r="BE442" s="3143"/>
      <c r="BF442" s="3143"/>
      <c r="BG442" s="3143"/>
      <c r="BH442" s="3143"/>
      <c r="BI442" s="3143"/>
      <c r="BJ442" s="3143"/>
      <c r="BK442" s="3143"/>
      <c r="BL442" s="3143"/>
      <c r="BM442" s="3143"/>
      <c r="BN442" s="3189"/>
      <c r="BO442" s="3189"/>
      <c r="BP442" s="3189"/>
      <c r="BQ442" s="3189"/>
      <c r="BR442" s="3189"/>
      <c r="BS442" s="3189"/>
      <c r="BT442" s="3189"/>
      <c r="BU442" s="3189"/>
      <c r="BV442" s="3189"/>
      <c r="BW442" s="3189"/>
      <c r="BX442" s="3189"/>
      <c r="BY442" s="3189"/>
      <c r="BZ442" s="3313"/>
      <c r="CA442" s="3143"/>
    </row>
    <row r="443" spans="1:79" ht="16.5" customHeight="1">
      <c r="A443" s="3143"/>
      <c r="B443" s="3143"/>
      <c r="C443" s="3143"/>
      <c r="D443" s="3143"/>
      <c r="E443" s="3143"/>
      <c r="F443" s="3143"/>
      <c r="G443" s="3143"/>
      <c r="H443" s="3143"/>
      <c r="I443" s="3143"/>
      <c r="J443" s="3143"/>
      <c r="K443" s="3098"/>
      <c r="L443" s="3098"/>
      <c r="M443" s="3098"/>
      <c r="N443" s="3098"/>
      <c r="O443" s="3098"/>
      <c r="P443" s="3098"/>
      <c r="Q443" s="3098"/>
      <c r="R443" s="3098"/>
      <c r="S443" s="3098"/>
      <c r="T443" s="3098"/>
      <c r="U443" s="3098"/>
      <c r="V443" s="3098"/>
      <c r="W443" s="3098"/>
      <c r="X443" s="3098"/>
      <c r="Y443" s="3098"/>
      <c r="Z443" s="3098"/>
      <c r="AA443" s="3098"/>
      <c r="AB443" s="3098"/>
      <c r="AC443" s="3098"/>
      <c r="AD443" s="3098"/>
      <c r="AE443" s="3098"/>
      <c r="AF443" s="3098"/>
      <c r="AG443" s="3098"/>
      <c r="AH443" s="3098"/>
      <c r="AI443" s="3098"/>
      <c r="AJ443" s="3098"/>
      <c r="AK443" s="3098"/>
      <c r="AL443" s="3143"/>
      <c r="AM443" s="3143"/>
      <c r="AN443" s="3143"/>
      <c r="AO443" s="3143"/>
      <c r="AP443" s="3143"/>
      <c r="AQ443" s="3143"/>
      <c r="AR443" s="3143"/>
      <c r="AS443" s="3143"/>
      <c r="AT443" s="3143"/>
      <c r="AU443" s="3143"/>
      <c r="AV443" s="3143"/>
      <c r="AW443" s="3143"/>
      <c r="AX443" s="3143"/>
      <c r="AY443" s="3143"/>
      <c r="AZ443" s="3143"/>
      <c r="BA443" s="3143"/>
      <c r="BB443" s="3143"/>
      <c r="BC443" s="3143"/>
      <c r="BD443" s="3143"/>
      <c r="BE443" s="3143"/>
      <c r="BF443" s="3143"/>
      <c r="BG443" s="3143"/>
      <c r="BH443" s="3143"/>
      <c r="BI443" s="3143"/>
      <c r="BJ443" s="3143"/>
      <c r="BK443" s="3143"/>
      <c r="BL443" s="3143"/>
      <c r="BM443" s="3143"/>
      <c r="BN443" s="3189"/>
      <c r="BO443" s="3189"/>
      <c r="BP443" s="3189"/>
      <c r="BQ443" s="3189"/>
      <c r="BR443" s="3189"/>
      <c r="BS443" s="3189"/>
      <c r="BT443" s="3189"/>
      <c r="BU443" s="3189"/>
      <c r="BV443" s="3189"/>
      <c r="BW443" s="3189"/>
      <c r="BX443" s="3189"/>
      <c r="BY443" s="3189"/>
      <c r="BZ443" s="3313"/>
      <c r="CA443" s="3143"/>
    </row>
    <row r="444" spans="1:79" ht="16.5" customHeight="1">
      <c r="A444" s="3143"/>
      <c r="B444" s="3143"/>
      <c r="C444" s="3143"/>
      <c r="D444" s="3143"/>
      <c r="E444" s="3143"/>
      <c r="F444" s="3143"/>
      <c r="G444" s="3143"/>
      <c r="H444" s="3143"/>
      <c r="I444" s="3143"/>
      <c r="J444" s="3143"/>
      <c r="K444" s="3098"/>
      <c r="L444" s="3098"/>
      <c r="M444" s="3098"/>
      <c r="N444" s="3098"/>
      <c r="O444" s="3098"/>
      <c r="P444" s="3098"/>
      <c r="Q444" s="3098"/>
      <c r="R444" s="3098"/>
      <c r="S444" s="3098"/>
      <c r="T444" s="3098"/>
      <c r="U444" s="3098"/>
      <c r="V444" s="3098"/>
      <c r="W444" s="3098"/>
      <c r="X444" s="3098"/>
      <c r="Y444" s="3098"/>
      <c r="Z444" s="3098"/>
      <c r="AA444" s="3098"/>
      <c r="AB444" s="3098"/>
      <c r="AC444" s="3098"/>
      <c r="AD444" s="3098"/>
      <c r="AE444" s="3098"/>
      <c r="AF444" s="3098"/>
      <c r="AG444" s="3098"/>
      <c r="AH444" s="3098"/>
      <c r="AI444" s="3098"/>
      <c r="AJ444" s="3098"/>
      <c r="AK444" s="3098"/>
      <c r="AL444" s="3143"/>
      <c r="AM444" s="3143"/>
      <c r="AN444" s="3143"/>
      <c r="AO444" s="3143"/>
      <c r="AP444" s="3143"/>
      <c r="AQ444" s="3143"/>
      <c r="AR444" s="3143"/>
      <c r="AS444" s="3143"/>
      <c r="AT444" s="3143"/>
      <c r="AU444" s="3143"/>
      <c r="AV444" s="3143"/>
      <c r="AW444" s="3143"/>
      <c r="AX444" s="3143"/>
      <c r="AY444" s="3143"/>
      <c r="AZ444" s="3143"/>
      <c r="BA444" s="3143"/>
      <c r="BB444" s="3143"/>
      <c r="BC444" s="3143"/>
      <c r="BD444" s="3143"/>
      <c r="BE444" s="3143"/>
      <c r="BF444" s="3143"/>
      <c r="BG444" s="3143"/>
      <c r="BH444" s="3143"/>
      <c r="BI444" s="3143"/>
      <c r="BJ444" s="3143"/>
      <c r="BK444" s="3143"/>
      <c r="BL444" s="3143"/>
      <c r="BM444" s="3143"/>
      <c r="BN444" s="3189"/>
      <c r="BO444" s="3189"/>
      <c r="BP444" s="3189"/>
      <c r="BQ444" s="3189"/>
      <c r="BR444" s="3189"/>
      <c r="BS444" s="3189"/>
      <c r="BT444" s="3189"/>
      <c r="BU444" s="3189"/>
      <c r="BV444" s="3189"/>
      <c r="BW444" s="3189"/>
      <c r="BX444" s="3189"/>
      <c r="BY444" s="3189"/>
      <c r="BZ444" s="3313"/>
      <c r="CA444" s="3143"/>
    </row>
    <row r="445" spans="1:79" ht="16.5" customHeight="1">
      <c r="A445" s="3143"/>
      <c r="B445" s="3143"/>
      <c r="C445" s="3143"/>
      <c r="D445" s="3143"/>
      <c r="E445" s="3143"/>
      <c r="F445" s="3143"/>
      <c r="G445" s="3143"/>
      <c r="H445" s="3143"/>
      <c r="I445" s="3143"/>
      <c r="J445" s="3143"/>
      <c r="K445" s="3098"/>
      <c r="L445" s="3098"/>
      <c r="M445" s="3098"/>
      <c r="N445" s="3098"/>
      <c r="O445" s="3098"/>
      <c r="P445" s="3098"/>
      <c r="Q445" s="3098"/>
      <c r="R445" s="3098"/>
      <c r="S445" s="3098"/>
      <c r="T445" s="3098"/>
      <c r="U445" s="3098"/>
      <c r="V445" s="3098"/>
      <c r="W445" s="3098"/>
      <c r="X445" s="3098"/>
      <c r="Y445" s="3098"/>
      <c r="Z445" s="3098"/>
      <c r="AA445" s="3098"/>
      <c r="AB445" s="3098"/>
      <c r="AC445" s="3098"/>
      <c r="AD445" s="3098"/>
      <c r="AE445" s="3098"/>
      <c r="AF445" s="3098"/>
      <c r="AG445" s="3098"/>
      <c r="AH445" s="3098"/>
      <c r="AI445" s="3098"/>
      <c r="AJ445" s="3098"/>
      <c r="AK445" s="3098"/>
      <c r="AL445" s="3143"/>
      <c r="AM445" s="3143"/>
      <c r="AN445" s="3143"/>
      <c r="AO445" s="3143"/>
      <c r="AP445" s="3143"/>
      <c r="AQ445" s="3143"/>
      <c r="AR445" s="3143"/>
      <c r="AS445" s="3143"/>
      <c r="AT445" s="3143"/>
      <c r="AU445" s="3143"/>
      <c r="AV445" s="3143"/>
      <c r="AW445" s="3143"/>
      <c r="AX445" s="3143"/>
      <c r="AY445" s="3143"/>
      <c r="AZ445" s="3143"/>
      <c r="BA445" s="3143"/>
      <c r="BB445" s="3143"/>
      <c r="BC445" s="3143"/>
      <c r="BD445" s="3143"/>
      <c r="BE445" s="3143"/>
      <c r="BF445" s="3143"/>
      <c r="BG445" s="3143"/>
      <c r="BH445" s="3143"/>
      <c r="BI445" s="3143"/>
      <c r="BJ445" s="3143"/>
      <c r="BK445" s="3143"/>
      <c r="BL445" s="3143"/>
      <c r="BM445" s="3143"/>
      <c r="BN445" s="3189"/>
      <c r="BO445" s="3189"/>
      <c r="BP445" s="3189"/>
      <c r="BQ445" s="3189"/>
      <c r="BR445" s="3189"/>
      <c r="BS445" s="3189"/>
      <c r="BT445" s="3189"/>
      <c r="BU445" s="3189"/>
      <c r="BV445" s="3189"/>
      <c r="BW445" s="3189"/>
      <c r="BX445" s="3189"/>
      <c r="BY445" s="3189"/>
      <c r="BZ445" s="3313"/>
      <c r="CA445" s="3143"/>
    </row>
    <row r="446" spans="1:79" ht="16.5" customHeight="1">
      <c r="A446" s="3143"/>
      <c r="B446" s="3143"/>
      <c r="C446" s="3143"/>
      <c r="D446" s="3143"/>
      <c r="E446" s="3143"/>
      <c r="F446" s="3143"/>
      <c r="G446" s="3143"/>
      <c r="H446" s="3143"/>
      <c r="I446" s="3143"/>
      <c r="J446" s="3143"/>
      <c r="K446" s="3098"/>
      <c r="L446" s="3098"/>
      <c r="M446" s="3098"/>
      <c r="N446" s="3098"/>
      <c r="O446" s="3098"/>
      <c r="P446" s="3098"/>
      <c r="Q446" s="3098"/>
      <c r="R446" s="3098"/>
      <c r="S446" s="3098"/>
      <c r="T446" s="3098"/>
      <c r="U446" s="3098"/>
      <c r="V446" s="3098"/>
      <c r="W446" s="3098"/>
      <c r="X446" s="3098"/>
      <c r="Y446" s="3098"/>
      <c r="Z446" s="3098"/>
      <c r="AA446" s="3098"/>
      <c r="AB446" s="3098"/>
      <c r="AC446" s="3098"/>
      <c r="AD446" s="3098"/>
      <c r="AE446" s="3098"/>
      <c r="AF446" s="3098"/>
      <c r="AG446" s="3098"/>
      <c r="AH446" s="3098"/>
      <c r="AI446" s="3098"/>
      <c r="AJ446" s="3098"/>
      <c r="AK446" s="3098"/>
      <c r="AL446" s="3143"/>
      <c r="AM446" s="3143"/>
      <c r="AN446" s="3143"/>
      <c r="AO446" s="3143"/>
      <c r="AP446" s="3143"/>
      <c r="AQ446" s="3143"/>
      <c r="AR446" s="3143"/>
      <c r="AS446" s="3143"/>
      <c r="AT446" s="3143"/>
      <c r="AU446" s="3143"/>
      <c r="AV446" s="3143"/>
      <c r="AW446" s="3143"/>
      <c r="AX446" s="3143"/>
      <c r="AY446" s="3143"/>
      <c r="AZ446" s="3143"/>
      <c r="BA446" s="3143"/>
      <c r="BB446" s="3143"/>
      <c r="BC446" s="3143"/>
      <c r="BD446" s="3143"/>
      <c r="BE446" s="3143"/>
      <c r="BF446" s="3143"/>
      <c r="BG446" s="3143"/>
      <c r="BH446" s="3143"/>
      <c r="BI446" s="3143"/>
      <c r="BJ446" s="3143"/>
      <c r="BK446" s="3143"/>
      <c r="BL446" s="3143"/>
      <c r="BM446" s="3143"/>
      <c r="BN446" s="3189"/>
      <c r="BO446" s="3189"/>
      <c r="BP446" s="3189"/>
      <c r="BQ446" s="3189"/>
      <c r="BR446" s="3189"/>
      <c r="BS446" s="3189"/>
      <c r="BT446" s="3189"/>
      <c r="BU446" s="3189"/>
      <c r="BV446" s="3189"/>
      <c r="BW446" s="3189"/>
      <c r="BX446" s="3189"/>
      <c r="BY446" s="3189"/>
      <c r="BZ446" s="3313"/>
      <c r="CA446" s="3143"/>
    </row>
    <row r="447" spans="1:79" ht="16.5" customHeight="1">
      <c r="A447" s="3143"/>
      <c r="B447" s="3143"/>
      <c r="C447" s="3143"/>
      <c r="D447" s="3143"/>
      <c r="E447" s="3143"/>
      <c r="F447" s="3143"/>
      <c r="G447" s="3143"/>
      <c r="H447" s="3143"/>
      <c r="I447" s="3143"/>
      <c r="J447" s="3143"/>
      <c r="K447" s="3098"/>
      <c r="L447" s="3098"/>
      <c r="M447" s="3098"/>
      <c r="N447" s="3098"/>
      <c r="O447" s="3098"/>
      <c r="P447" s="3098"/>
      <c r="Q447" s="3098"/>
      <c r="R447" s="3098"/>
      <c r="S447" s="3098"/>
      <c r="T447" s="3098"/>
      <c r="U447" s="3098"/>
      <c r="V447" s="3098"/>
      <c r="W447" s="3098"/>
      <c r="X447" s="3098"/>
      <c r="Y447" s="3098"/>
      <c r="Z447" s="3098"/>
      <c r="AA447" s="3098"/>
      <c r="AB447" s="3098"/>
      <c r="AC447" s="3098"/>
      <c r="AD447" s="3098"/>
      <c r="AE447" s="3098"/>
      <c r="AF447" s="3098"/>
      <c r="AG447" s="3098"/>
      <c r="AH447" s="3098"/>
      <c r="AI447" s="3098"/>
      <c r="AJ447" s="3098"/>
      <c r="AK447" s="3098"/>
      <c r="AL447" s="3143"/>
      <c r="AM447" s="3143"/>
      <c r="AN447" s="3143"/>
      <c r="AO447" s="3143"/>
      <c r="AP447" s="3143"/>
      <c r="AQ447" s="3143"/>
      <c r="AR447" s="3143"/>
      <c r="AS447" s="3143"/>
      <c r="AT447" s="3143"/>
      <c r="AU447" s="3143"/>
      <c r="AV447" s="3143"/>
      <c r="AW447" s="3143"/>
      <c r="AX447" s="3143"/>
      <c r="AY447" s="3143"/>
      <c r="AZ447" s="3143"/>
      <c r="BA447" s="3143"/>
      <c r="BB447" s="3143"/>
      <c r="BC447" s="3143"/>
      <c r="BD447" s="3143"/>
      <c r="BE447" s="3143"/>
      <c r="BF447" s="3143"/>
      <c r="BG447" s="3143"/>
      <c r="BH447" s="3143"/>
      <c r="BI447" s="3143"/>
      <c r="BJ447" s="3143"/>
      <c r="BK447" s="3143"/>
      <c r="BL447" s="3143"/>
      <c r="BM447" s="3143"/>
      <c r="BN447" s="3189"/>
      <c r="BO447" s="3189"/>
      <c r="BP447" s="3189"/>
      <c r="BQ447" s="3189"/>
      <c r="BR447" s="3189"/>
      <c r="BS447" s="3189"/>
      <c r="BT447" s="3189"/>
      <c r="BU447" s="3189"/>
      <c r="BV447" s="3189"/>
      <c r="BW447" s="3189"/>
      <c r="BX447" s="3189"/>
      <c r="BY447" s="3189"/>
      <c r="BZ447" s="3313"/>
      <c r="CA447" s="3143"/>
    </row>
    <row r="448" spans="1:79" ht="16.5" customHeight="1">
      <c r="A448" s="3143"/>
      <c r="B448" s="3143"/>
      <c r="C448" s="3143"/>
      <c r="D448" s="3143"/>
      <c r="E448" s="3143"/>
      <c r="F448" s="3143"/>
      <c r="G448" s="3143"/>
      <c r="H448" s="3143"/>
      <c r="I448" s="3143"/>
      <c r="J448" s="3143"/>
      <c r="K448" s="3098"/>
      <c r="L448" s="3098"/>
      <c r="M448" s="3098"/>
      <c r="N448" s="3098"/>
      <c r="O448" s="3098"/>
      <c r="P448" s="3098"/>
      <c r="Q448" s="3098"/>
      <c r="R448" s="3098"/>
      <c r="S448" s="3098"/>
      <c r="T448" s="3098"/>
      <c r="U448" s="3098"/>
      <c r="V448" s="3098"/>
      <c r="W448" s="3098"/>
      <c r="X448" s="3098"/>
      <c r="Y448" s="3098"/>
      <c r="Z448" s="3098"/>
      <c r="AA448" s="3098"/>
      <c r="AB448" s="3098"/>
      <c r="AC448" s="3098"/>
      <c r="AD448" s="3098"/>
      <c r="AE448" s="3098"/>
      <c r="AF448" s="3098"/>
      <c r="AG448" s="3098"/>
      <c r="AH448" s="3098"/>
      <c r="AI448" s="3098"/>
      <c r="AJ448" s="3098"/>
      <c r="AK448" s="3098"/>
      <c r="AL448" s="3143"/>
      <c r="AM448" s="3143"/>
      <c r="AN448" s="3143"/>
      <c r="AO448" s="3143"/>
      <c r="AP448" s="3143"/>
      <c r="AQ448" s="3143"/>
      <c r="AR448" s="3143"/>
      <c r="AS448" s="3143"/>
      <c r="AT448" s="3143"/>
      <c r="AU448" s="3143"/>
      <c r="AV448" s="3143"/>
      <c r="AW448" s="3143"/>
      <c r="AX448" s="3143"/>
      <c r="AY448" s="3143"/>
      <c r="AZ448" s="3143"/>
      <c r="BA448" s="3143"/>
      <c r="BB448" s="3143"/>
      <c r="BC448" s="3143"/>
      <c r="BD448" s="3143"/>
      <c r="BE448" s="3143"/>
      <c r="BF448" s="3143"/>
      <c r="BG448" s="3143"/>
      <c r="BH448" s="3143"/>
      <c r="BI448" s="3143"/>
      <c r="BJ448" s="3143"/>
      <c r="BK448" s="3143"/>
      <c r="BL448" s="3143"/>
      <c r="BM448" s="3143"/>
      <c r="BN448" s="3189"/>
      <c r="BO448" s="3189"/>
      <c r="BP448" s="3189"/>
      <c r="BQ448" s="3189"/>
      <c r="BR448" s="3189"/>
      <c r="BS448" s="3189"/>
      <c r="BT448" s="3189"/>
      <c r="BU448" s="3189"/>
      <c r="BV448" s="3189"/>
      <c r="BW448" s="3189"/>
      <c r="BX448" s="3189"/>
      <c r="BY448" s="3189"/>
      <c r="BZ448" s="3313"/>
      <c r="CA448" s="3143"/>
    </row>
    <row r="449" spans="1:79" ht="16.5" customHeight="1">
      <c r="A449" s="3143"/>
      <c r="B449" s="3143"/>
      <c r="C449" s="3143"/>
      <c r="D449" s="3143"/>
      <c r="E449" s="3143"/>
      <c r="F449" s="3143"/>
      <c r="G449" s="3143"/>
      <c r="H449" s="3143"/>
      <c r="I449" s="3143"/>
      <c r="J449" s="3143"/>
      <c r="K449" s="3098"/>
      <c r="L449" s="3098"/>
      <c r="M449" s="3098"/>
      <c r="N449" s="3098"/>
      <c r="O449" s="3098"/>
      <c r="P449" s="3098"/>
      <c r="Q449" s="3098"/>
      <c r="R449" s="3098"/>
      <c r="S449" s="3098"/>
      <c r="T449" s="3098"/>
      <c r="U449" s="3098"/>
      <c r="V449" s="3098"/>
      <c r="W449" s="3098"/>
      <c r="X449" s="3098"/>
      <c r="Y449" s="3098"/>
      <c r="Z449" s="3098"/>
      <c r="AA449" s="3098"/>
      <c r="AB449" s="3098"/>
      <c r="AC449" s="3098"/>
      <c r="AD449" s="3098"/>
      <c r="AE449" s="3098"/>
      <c r="AF449" s="3098"/>
      <c r="AG449" s="3098"/>
      <c r="AH449" s="3098"/>
      <c r="AI449" s="3098"/>
      <c r="AJ449" s="3098"/>
      <c r="AK449" s="3098"/>
      <c r="AL449" s="3143"/>
      <c r="AM449" s="3143"/>
      <c r="AN449" s="3143"/>
      <c r="AO449" s="3143"/>
      <c r="AP449" s="3143"/>
      <c r="AQ449" s="3143"/>
      <c r="AR449" s="3143"/>
      <c r="AS449" s="3143"/>
      <c r="AT449" s="3143"/>
      <c r="AU449" s="3143"/>
      <c r="AV449" s="3143"/>
      <c r="AW449" s="3143"/>
      <c r="AX449" s="3143"/>
      <c r="AY449" s="3143"/>
      <c r="AZ449" s="3143"/>
      <c r="BA449" s="3143"/>
      <c r="BB449" s="3143"/>
      <c r="BC449" s="3143"/>
      <c r="BD449" s="3143"/>
      <c r="BE449" s="3143"/>
      <c r="BF449" s="3143"/>
      <c r="BG449" s="3143"/>
      <c r="BH449" s="3143"/>
      <c r="BI449" s="3143"/>
      <c r="BJ449" s="3143"/>
      <c r="BK449" s="3143"/>
      <c r="BL449" s="3143"/>
      <c r="BM449" s="3143"/>
      <c r="BN449" s="3189"/>
      <c r="BO449" s="3189"/>
      <c r="BP449" s="3189"/>
      <c r="BQ449" s="3189"/>
      <c r="BR449" s="3189"/>
      <c r="BS449" s="3189"/>
      <c r="BT449" s="3189"/>
      <c r="BU449" s="3189"/>
      <c r="BV449" s="3189"/>
      <c r="BW449" s="3189"/>
      <c r="BX449" s="3189"/>
      <c r="BY449" s="3189"/>
      <c r="BZ449" s="3313"/>
      <c r="CA449" s="3143"/>
    </row>
    <row r="450" spans="1:79" ht="16.5" customHeight="1">
      <c r="A450" s="3143"/>
      <c r="B450" s="3143"/>
      <c r="C450" s="3143"/>
      <c r="D450" s="3143"/>
      <c r="E450" s="3143"/>
      <c r="F450" s="3143"/>
      <c r="G450" s="3143"/>
      <c r="H450" s="3143"/>
      <c r="I450" s="3143"/>
      <c r="J450" s="3143"/>
      <c r="K450" s="3098"/>
      <c r="L450" s="3098"/>
      <c r="M450" s="3098"/>
      <c r="N450" s="3098"/>
      <c r="O450" s="3098"/>
      <c r="P450" s="3098"/>
      <c r="Q450" s="3098"/>
      <c r="R450" s="3098"/>
      <c r="S450" s="3098"/>
      <c r="T450" s="3098"/>
      <c r="U450" s="3098"/>
      <c r="V450" s="3098"/>
      <c r="W450" s="3098"/>
      <c r="X450" s="3098"/>
      <c r="Y450" s="3098"/>
      <c r="Z450" s="3098"/>
      <c r="AA450" s="3098"/>
      <c r="AB450" s="3098"/>
      <c r="AC450" s="3098"/>
      <c r="AD450" s="3098"/>
      <c r="AE450" s="3098"/>
      <c r="AF450" s="3098"/>
      <c r="AG450" s="3098"/>
      <c r="AH450" s="3098"/>
      <c r="AI450" s="3098"/>
      <c r="AJ450" s="3098"/>
      <c r="AK450" s="3098"/>
      <c r="AL450" s="3143"/>
      <c r="AM450" s="3143"/>
      <c r="AN450" s="3143"/>
      <c r="AO450" s="3143"/>
      <c r="AP450" s="3143"/>
      <c r="AQ450" s="3143"/>
      <c r="AR450" s="3143"/>
      <c r="AS450" s="3143"/>
      <c r="AT450" s="3143"/>
      <c r="AU450" s="3143"/>
      <c r="AV450" s="3143"/>
      <c r="AW450" s="3143"/>
      <c r="AX450" s="3143"/>
      <c r="AY450" s="3143"/>
      <c r="AZ450" s="3143"/>
      <c r="BA450" s="3143"/>
      <c r="BB450" s="3143"/>
      <c r="BC450" s="3143"/>
      <c r="BD450" s="3143"/>
      <c r="BE450" s="3143"/>
      <c r="BF450" s="3143"/>
      <c r="BG450" s="3143"/>
      <c r="BH450" s="3143"/>
      <c r="BI450" s="3143"/>
      <c r="BJ450" s="3143"/>
      <c r="BK450" s="3143"/>
      <c r="BL450" s="3143"/>
      <c r="BM450" s="3143"/>
      <c r="BN450" s="3189"/>
      <c r="BO450" s="3189"/>
      <c r="BP450" s="3189"/>
      <c r="BQ450" s="3189"/>
      <c r="BR450" s="3189"/>
      <c r="BS450" s="3189"/>
      <c r="BT450" s="3189"/>
      <c r="BU450" s="3189"/>
      <c r="BV450" s="3189"/>
      <c r="BW450" s="3189"/>
      <c r="BX450" s="3189"/>
      <c r="BY450" s="3189"/>
      <c r="BZ450" s="3313"/>
      <c r="CA450" s="3143"/>
    </row>
    <row r="451" spans="1:79" ht="16.5" customHeight="1">
      <c r="A451" s="3143"/>
      <c r="B451" s="3143"/>
      <c r="C451" s="3143"/>
      <c r="D451" s="3143"/>
      <c r="E451" s="3143"/>
      <c r="F451" s="3143"/>
      <c r="G451" s="3143"/>
      <c r="H451" s="3143"/>
      <c r="I451" s="3143"/>
      <c r="J451" s="3143"/>
      <c r="K451" s="3098"/>
      <c r="L451" s="3098"/>
      <c r="M451" s="3098"/>
      <c r="N451" s="3098"/>
      <c r="O451" s="3098"/>
      <c r="P451" s="3098"/>
      <c r="Q451" s="3098"/>
      <c r="R451" s="3098"/>
      <c r="S451" s="3098"/>
      <c r="T451" s="3098"/>
      <c r="U451" s="3098"/>
      <c r="V451" s="3098"/>
      <c r="W451" s="3098"/>
      <c r="X451" s="3098"/>
      <c r="Y451" s="3098"/>
      <c r="Z451" s="3098"/>
      <c r="AA451" s="3098"/>
      <c r="AB451" s="3098"/>
      <c r="AC451" s="3098"/>
      <c r="AD451" s="3098"/>
      <c r="AE451" s="3098"/>
      <c r="AF451" s="3098"/>
      <c r="AG451" s="3098"/>
      <c r="AH451" s="3098"/>
      <c r="AI451" s="3098"/>
      <c r="AJ451" s="3098"/>
      <c r="AK451" s="3098"/>
      <c r="AL451" s="3143"/>
      <c r="AM451" s="3143"/>
      <c r="AN451" s="3143"/>
      <c r="AO451" s="3143"/>
      <c r="AP451" s="3143"/>
      <c r="AQ451" s="3143"/>
      <c r="AR451" s="3143"/>
      <c r="AS451" s="3143"/>
      <c r="AT451" s="3143"/>
      <c r="AU451" s="3143"/>
      <c r="AV451" s="3143"/>
      <c r="AW451" s="3143"/>
      <c r="AX451" s="3143"/>
      <c r="AY451" s="3143"/>
      <c r="AZ451" s="3143"/>
      <c r="BA451" s="3143"/>
      <c r="BB451" s="3143"/>
      <c r="BC451" s="3143"/>
      <c r="BD451" s="3143"/>
      <c r="BE451" s="3143"/>
      <c r="BF451" s="3143"/>
      <c r="BG451" s="3143"/>
      <c r="BH451" s="3143"/>
      <c r="BI451" s="3143"/>
      <c r="BJ451" s="3143"/>
      <c r="BK451" s="3143"/>
      <c r="BL451" s="3143"/>
      <c r="BM451" s="3143"/>
      <c r="BN451" s="3189"/>
      <c r="BO451" s="3189"/>
      <c r="BP451" s="3189"/>
      <c r="BQ451" s="3189"/>
      <c r="BR451" s="3189"/>
      <c r="BS451" s="3189"/>
      <c r="BT451" s="3189"/>
      <c r="BU451" s="3189"/>
      <c r="BV451" s="3189"/>
      <c r="BW451" s="3189"/>
      <c r="BX451" s="3189"/>
      <c r="BY451" s="3189"/>
      <c r="BZ451" s="3313"/>
      <c r="CA451" s="3143"/>
    </row>
    <row r="452" spans="1:79" ht="16.5" customHeight="1">
      <c r="A452" s="3143"/>
      <c r="B452" s="3143"/>
      <c r="C452" s="3143"/>
      <c r="D452" s="3143"/>
      <c r="E452" s="3143"/>
      <c r="F452" s="3143"/>
      <c r="G452" s="3143"/>
      <c r="H452" s="3143"/>
      <c r="I452" s="3143"/>
      <c r="J452" s="3143"/>
      <c r="K452" s="3098"/>
      <c r="L452" s="3098"/>
      <c r="M452" s="3098"/>
      <c r="N452" s="3098"/>
      <c r="O452" s="3098"/>
      <c r="P452" s="3098"/>
      <c r="Q452" s="3098"/>
      <c r="R452" s="3098"/>
      <c r="S452" s="3098"/>
      <c r="T452" s="3098"/>
      <c r="U452" s="3098"/>
      <c r="V452" s="3098"/>
      <c r="W452" s="3098"/>
      <c r="X452" s="3098"/>
      <c r="Y452" s="3098"/>
      <c r="Z452" s="3098"/>
      <c r="AA452" s="3098"/>
      <c r="AB452" s="3098"/>
      <c r="AC452" s="3098"/>
      <c r="AD452" s="3098"/>
      <c r="AE452" s="3098"/>
      <c r="AF452" s="3098"/>
      <c r="AG452" s="3098"/>
      <c r="AH452" s="3098"/>
      <c r="AI452" s="3098"/>
      <c r="AJ452" s="3098"/>
      <c r="AK452" s="3098"/>
      <c r="AL452" s="3143"/>
      <c r="AM452" s="3143"/>
      <c r="AN452" s="3143"/>
      <c r="AO452" s="3143"/>
      <c r="AP452" s="3143"/>
      <c r="AQ452" s="3143"/>
      <c r="AR452" s="3143"/>
      <c r="AS452" s="3143"/>
      <c r="AT452" s="3143"/>
      <c r="AU452" s="3143"/>
      <c r="AV452" s="3143"/>
      <c r="AW452" s="3143"/>
      <c r="AX452" s="3143"/>
      <c r="AY452" s="3143"/>
      <c r="AZ452" s="3143"/>
      <c r="BA452" s="3143"/>
      <c r="BB452" s="3143"/>
      <c r="BC452" s="3143"/>
      <c r="BD452" s="3143"/>
      <c r="BE452" s="3143"/>
      <c r="BF452" s="3143"/>
      <c r="BG452" s="3143"/>
      <c r="BH452" s="3143"/>
      <c r="BI452" s="3143"/>
      <c r="BJ452" s="3143"/>
      <c r="BK452" s="3143"/>
      <c r="BL452" s="3143"/>
      <c r="BM452" s="3143"/>
      <c r="BN452" s="3189"/>
      <c r="BO452" s="3189"/>
      <c r="BP452" s="3189"/>
      <c r="BQ452" s="3189"/>
      <c r="BR452" s="3189"/>
      <c r="BS452" s="3189"/>
      <c r="BT452" s="3189"/>
      <c r="BU452" s="3189"/>
      <c r="BV452" s="3189"/>
      <c r="BW452" s="3189"/>
      <c r="BX452" s="3189"/>
      <c r="BY452" s="3189"/>
      <c r="BZ452" s="3313"/>
      <c r="CA452" s="3143"/>
    </row>
    <row r="453" spans="1:79" ht="16.5" customHeight="1">
      <c r="A453" s="3143"/>
      <c r="B453" s="3143"/>
      <c r="C453" s="3143"/>
      <c r="D453" s="3143"/>
      <c r="E453" s="3143"/>
      <c r="F453" s="3143"/>
      <c r="G453" s="3143"/>
      <c r="H453" s="3143"/>
      <c r="I453" s="3143"/>
      <c r="J453" s="3143"/>
      <c r="K453" s="3098"/>
      <c r="L453" s="3098"/>
      <c r="M453" s="3098"/>
      <c r="N453" s="3098"/>
      <c r="O453" s="3098"/>
      <c r="P453" s="3098"/>
      <c r="Q453" s="3098"/>
      <c r="R453" s="3098"/>
      <c r="S453" s="3098"/>
      <c r="T453" s="3098"/>
      <c r="U453" s="3098"/>
      <c r="V453" s="3098"/>
      <c r="W453" s="3098"/>
      <c r="X453" s="3098"/>
      <c r="Y453" s="3098"/>
      <c r="Z453" s="3098"/>
      <c r="AA453" s="3098"/>
      <c r="AB453" s="3098"/>
      <c r="AC453" s="3098"/>
      <c r="AD453" s="3098"/>
      <c r="AE453" s="3098"/>
      <c r="AF453" s="3098"/>
      <c r="AG453" s="3098"/>
      <c r="AH453" s="3098"/>
      <c r="AI453" s="3098"/>
      <c r="AJ453" s="3098"/>
      <c r="AK453" s="3098"/>
      <c r="AL453" s="3143"/>
      <c r="AM453" s="3143"/>
      <c r="AN453" s="3143"/>
      <c r="AO453" s="3143"/>
      <c r="AP453" s="3143"/>
      <c r="AQ453" s="3143"/>
      <c r="AR453" s="3143"/>
      <c r="AS453" s="3143"/>
      <c r="AT453" s="3143"/>
      <c r="AU453" s="3143"/>
      <c r="AV453" s="3143"/>
      <c r="AW453" s="3143"/>
      <c r="AX453" s="3143"/>
      <c r="AY453" s="3143"/>
      <c r="AZ453" s="3143"/>
      <c r="BA453" s="3143"/>
      <c r="BB453" s="3143"/>
      <c r="BC453" s="3143"/>
      <c r="BD453" s="3143"/>
      <c r="BE453" s="3143"/>
      <c r="BF453" s="3143"/>
      <c r="BG453" s="3143"/>
      <c r="BH453" s="3143"/>
      <c r="BI453" s="3143"/>
      <c r="BJ453" s="3143"/>
      <c r="BK453" s="3143"/>
      <c r="BL453" s="3143"/>
      <c r="BM453" s="3143"/>
      <c r="BN453" s="3189"/>
      <c r="BO453" s="3189"/>
      <c r="BP453" s="3189"/>
      <c r="BQ453" s="3189"/>
      <c r="BR453" s="3189"/>
      <c r="BS453" s="3189"/>
      <c r="BT453" s="3189"/>
      <c r="BU453" s="3189"/>
      <c r="BV453" s="3189"/>
      <c r="BW453" s="3189"/>
      <c r="BX453" s="3189"/>
      <c r="BY453" s="3189"/>
      <c r="BZ453" s="3313"/>
      <c r="CA453" s="3143"/>
    </row>
    <row r="454" spans="1:79" ht="16.5" customHeight="1">
      <c r="A454" s="3143"/>
      <c r="B454" s="3143"/>
      <c r="C454" s="3143"/>
      <c r="D454" s="3143"/>
      <c r="E454" s="3143"/>
      <c r="F454" s="3143"/>
      <c r="G454" s="3143"/>
      <c r="H454" s="3143"/>
      <c r="I454" s="3143"/>
      <c r="J454" s="3143"/>
      <c r="K454" s="3098"/>
      <c r="L454" s="3098"/>
      <c r="M454" s="3098"/>
      <c r="N454" s="3098"/>
      <c r="O454" s="3098"/>
      <c r="P454" s="3098"/>
      <c r="Q454" s="3098"/>
      <c r="R454" s="3098"/>
      <c r="S454" s="3098"/>
      <c r="T454" s="3098"/>
      <c r="U454" s="3098"/>
      <c r="V454" s="3098"/>
      <c r="W454" s="3098"/>
      <c r="X454" s="3098"/>
      <c r="Y454" s="3098"/>
      <c r="Z454" s="3098"/>
      <c r="AA454" s="3098"/>
      <c r="AB454" s="3098"/>
      <c r="AC454" s="3098"/>
      <c r="AD454" s="3098"/>
      <c r="AE454" s="3098"/>
      <c r="AF454" s="3098"/>
      <c r="AG454" s="3098"/>
      <c r="AH454" s="3098"/>
      <c r="AI454" s="3098"/>
      <c r="AJ454" s="3098"/>
      <c r="AK454" s="3098"/>
      <c r="AL454" s="3143"/>
      <c r="AM454" s="3143"/>
      <c r="AN454" s="3143"/>
      <c r="AO454" s="3143"/>
      <c r="AP454" s="3143"/>
      <c r="AQ454" s="3143"/>
      <c r="AR454" s="3143"/>
      <c r="AS454" s="3143"/>
      <c r="AT454" s="3143"/>
      <c r="AU454" s="3143"/>
      <c r="AV454" s="3143"/>
      <c r="AW454" s="3143"/>
      <c r="AX454" s="3143"/>
      <c r="AY454" s="3143"/>
      <c r="AZ454" s="3143"/>
      <c r="BA454" s="3143"/>
      <c r="BB454" s="3143"/>
      <c r="BC454" s="3143"/>
      <c r="BD454" s="3143"/>
      <c r="BE454" s="3143"/>
      <c r="BF454" s="3143"/>
      <c r="BG454" s="3143"/>
      <c r="BH454" s="3143"/>
      <c r="BI454" s="3143"/>
      <c r="BJ454" s="3143"/>
      <c r="BK454" s="3143"/>
      <c r="BL454" s="3143"/>
      <c r="BM454" s="3143"/>
      <c r="BN454" s="3189"/>
      <c r="BO454" s="3189"/>
      <c r="BP454" s="3189"/>
      <c r="BQ454" s="3189"/>
      <c r="BR454" s="3189"/>
      <c r="BS454" s="3189"/>
      <c r="BT454" s="3189"/>
      <c r="BU454" s="3189"/>
      <c r="BV454" s="3189"/>
      <c r="BW454" s="3189"/>
      <c r="BX454" s="3189"/>
      <c r="BY454" s="3189"/>
      <c r="BZ454" s="3313"/>
      <c r="CA454" s="3143"/>
    </row>
    <row r="455" spans="1:79" ht="16.5" customHeight="1">
      <c r="A455" s="3143"/>
      <c r="B455" s="3143"/>
      <c r="C455" s="3143"/>
      <c r="D455" s="3143"/>
      <c r="E455" s="3143"/>
      <c r="F455" s="3143"/>
      <c r="G455" s="3143"/>
      <c r="H455" s="3143"/>
      <c r="I455" s="3143"/>
      <c r="J455" s="3143"/>
      <c r="K455" s="3098"/>
      <c r="L455" s="3098"/>
      <c r="M455" s="3098"/>
      <c r="N455" s="3098"/>
      <c r="O455" s="3098"/>
      <c r="P455" s="3098"/>
      <c r="Q455" s="3098"/>
      <c r="R455" s="3098"/>
      <c r="S455" s="3098"/>
      <c r="T455" s="3098"/>
      <c r="U455" s="3098"/>
      <c r="V455" s="3098"/>
      <c r="W455" s="3098"/>
      <c r="X455" s="3098"/>
      <c r="Y455" s="3098"/>
      <c r="Z455" s="3098"/>
      <c r="AA455" s="3098"/>
      <c r="AB455" s="3098"/>
      <c r="AC455" s="3098"/>
      <c r="AD455" s="3098"/>
      <c r="AE455" s="3098"/>
      <c r="AF455" s="3098"/>
      <c r="AG455" s="3098"/>
      <c r="AH455" s="3098"/>
      <c r="AI455" s="3098"/>
      <c r="AJ455" s="3098"/>
      <c r="AK455" s="3098"/>
      <c r="AL455" s="3143"/>
      <c r="AM455" s="3143"/>
      <c r="AN455" s="3143"/>
      <c r="AO455" s="3143"/>
      <c r="AP455" s="3143"/>
      <c r="AQ455" s="3143"/>
      <c r="AR455" s="3143"/>
      <c r="AS455" s="3143"/>
      <c r="AT455" s="3143"/>
      <c r="AU455" s="3143"/>
      <c r="AV455" s="3143"/>
      <c r="AW455" s="3143"/>
      <c r="AX455" s="3143"/>
      <c r="AY455" s="3143"/>
      <c r="AZ455" s="3143"/>
      <c r="BA455" s="3143"/>
      <c r="BB455" s="3143"/>
      <c r="BC455" s="3143"/>
      <c r="BD455" s="3143"/>
      <c r="BE455" s="3143"/>
      <c r="BF455" s="3143"/>
      <c r="BG455" s="3143"/>
      <c r="BH455" s="3143"/>
      <c r="BI455" s="3143"/>
      <c r="BJ455" s="3143"/>
      <c r="BK455" s="3143"/>
      <c r="BL455" s="3143"/>
      <c r="BM455" s="3143"/>
      <c r="BN455" s="3189"/>
      <c r="BO455" s="3189"/>
      <c r="BP455" s="3189"/>
      <c r="BQ455" s="3189"/>
      <c r="BR455" s="3189"/>
      <c r="BS455" s="3189"/>
      <c r="BT455" s="3189"/>
      <c r="BU455" s="3189"/>
      <c r="BV455" s="3189"/>
      <c r="BW455" s="3189"/>
      <c r="BX455" s="3189"/>
      <c r="BY455" s="3189"/>
      <c r="BZ455" s="3313"/>
      <c r="CA455" s="3143"/>
    </row>
    <row r="456" spans="1:79" ht="16.5" customHeight="1">
      <c r="A456" s="3143"/>
      <c r="B456" s="3143"/>
      <c r="C456" s="3143"/>
      <c r="D456" s="3143"/>
      <c r="E456" s="3143"/>
      <c r="F456" s="3143"/>
      <c r="G456" s="3143"/>
      <c r="H456" s="3143"/>
      <c r="I456" s="3143"/>
      <c r="J456" s="3143"/>
      <c r="K456" s="3098"/>
      <c r="L456" s="3098"/>
      <c r="M456" s="3098"/>
      <c r="N456" s="3098"/>
      <c r="O456" s="3098"/>
      <c r="P456" s="3098"/>
      <c r="Q456" s="3098"/>
      <c r="R456" s="3098"/>
      <c r="S456" s="3098"/>
      <c r="T456" s="3098"/>
      <c r="U456" s="3098"/>
      <c r="V456" s="3098"/>
      <c r="W456" s="3098"/>
      <c r="X456" s="3098"/>
      <c r="Y456" s="3098"/>
      <c r="Z456" s="3098"/>
      <c r="AA456" s="3098"/>
      <c r="AB456" s="3098"/>
      <c r="AC456" s="3098"/>
      <c r="AD456" s="3098"/>
      <c r="AE456" s="3098"/>
      <c r="AF456" s="3098"/>
      <c r="AG456" s="3098"/>
      <c r="AH456" s="3098"/>
      <c r="AI456" s="3098"/>
      <c r="AJ456" s="3098"/>
      <c r="AK456" s="3098"/>
      <c r="AL456" s="3143"/>
      <c r="AM456" s="3143"/>
      <c r="AN456" s="3143"/>
      <c r="AO456" s="3143"/>
      <c r="AP456" s="3143"/>
      <c r="AQ456" s="3143"/>
      <c r="AR456" s="3143"/>
      <c r="AS456" s="3143"/>
      <c r="AT456" s="3143"/>
      <c r="AU456" s="3143"/>
      <c r="AV456" s="3143"/>
      <c r="AW456" s="3143"/>
      <c r="AX456" s="3143"/>
      <c r="AY456" s="3143"/>
      <c r="AZ456" s="3143"/>
      <c r="BA456" s="3143"/>
      <c r="BB456" s="3143"/>
      <c r="BC456" s="3143"/>
      <c r="BD456" s="3143"/>
      <c r="BE456" s="3143"/>
      <c r="BF456" s="3143"/>
      <c r="BG456" s="3143"/>
      <c r="BH456" s="3143"/>
      <c r="BI456" s="3143"/>
      <c r="BJ456" s="3143"/>
      <c r="BK456" s="3143"/>
      <c r="BL456" s="3143"/>
      <c r="BM456" s="3143"/>
      <c r="BN456" s="3189"/>
      <c r="BO456" s="3189"/>
      <c r="BP456" s="3189"/>
      <c r="BQ456" s="3189"/>
      <c r="BR456" s="3189"/>
      <c r="BS456" s="3189"/>
      <c r="BT456" s="3189"/>
      <c r="BU456" s="3189"/>
      <c r="BV456" s="3189"/>
      <c r="BW456" s="3189"/>
      <c r="BX456" s="3189"/>
      <c r="BY456" s="3189"/>
      <c r="BZ456" s="3313"/>
      <c r="CA456" s="3143"/>
    </row>
    <row r="457" spans="1:79" ht="16.5" customHeight="1">
      <c r="A457" s="3143"/>
      <c r="B457" s="3143"/>
      <c r="C457" s="3143"/>
      <c r="D457" s="3143"/>
      <c r="E457" s="3143"/>
      <c r="F457" s="3143"/>
      <c r="G457" s="3143"/>
      <c r="H457" s="3143"/>
      <c r="I457" s="3143"/>
      <c r="J457" s="3143"/>
      <c r="K457" s="3098"/>
      <c r="L457" s="3098"/>
      <c r="M457" s="3098"/>
      <c r="N457" s="3098"/>
      <c r="O457" s="3098"/>
      <c r="P457" s="3098"/>
      <c r="Q457" s="3098"/>
      <c r="R457" s="3098"/>
      <c r="S457" s="3098"/>
      <c r="T457" s="3098"/>
      <c r="U457" s="3098"/>
      <c r="V457" s="3098"/>
      <c r="W457" s="3098"/>
      <c r="X457" s="3098"/>
      <c r="Y457" s="3098"/>
      <c r="Z457" s="3098"/>
      <c r="AA457" s="3098"/>
      <c r="AB457" s="3098"/>
      <c r="AC457" s="3098"/>
      <c r="AD457" s="3098"/>
      <c r="AE457" s="3098"/>
      <c r="AF457" s="3098"/>
      <c r="AG457" s="3098"/>
      <c r="AH457" s="3098"/>
      <c r="AI457" s="3098"/>
      <c r="AJ457" s="3098"/>
      <c r="AK457" s="3098"/>
      <c r="AL457" s="3143"/>
      <c r="AM457" s="3143"/>
      <c r="AN457" s="3143"/>
      <c r="AO457" s="3143"/>
      <c r="AP457" s="3143"/>
      <c r="AQ457" s="3143"/>
      <c r="AR457" s="3143"/>
      <c r="AS457" s="3143"/>
      <c r="AT457" s="3143"/>
      <c r="AU457" s="3143"/>
      <c r="AV457" s="3143"/>
      <c r="AW457" s="3143"/>
      <c r="AX457" s="3143"/>
      <c r="AY457" s="3143"/>
      <c r="AZ457" s="3143"/>
      <c r="BA457" s="3143"/>
      <c r="BB457" s="3143"/>
      <c r="BC457" s="3143"/>
      <c r="BD457" s="3143"/>
      <c r="BE457" s="3143"/>
      <c r="BF457" s="3143"/>
      <c r="BG457" s="3143"/>
      <c r="BH457" s="3143"/>
      <c r="BI457" s="3143"/>
      <c r="BJ457" s="3143"/>
      <c r="BK457" s="3143"/>
      <c r="BL457" s="3143"/>
      <c r="BM457" s="3143"/>
      <c r="BN457" s="3189"/>
      <c r="BO457" s="3189"/>
      <c r="BP457" s="3189"/>
      <c r="BQ457" s="3189"/>
      <c r="BR457" s="3189"/>
      <c r="BS457" s="3189"/>
      <c r="BT457" s="3189"/>
      <c r="BU457" s="3189"/>
      <c r="BV457" s="3189"/>
      <c r="BW457" s="3189"/>
      <c r="BX457" s="3189"/>
      <c r="BY457" s="3189"/>
      <c r="BZ457" s="3313"/>
      <c r="CA457" s="3143"/>
    </row>
    <row r="458" spans="1:79" ht="16.5" customHeight="1">
      <c r="A458" s="3143"/>
      <c r="B458" s="3143"/>
      <c r="C458" s="3143"/>
      <c r="D458" s="3143"/>
      <c r="E458" s="3143"/>
      <c r="F458" s="3143"/>
      <c r="G458" s="3143"/>
      <c r="H458" s="3143"/>
      <c r="I458" s="3143"/>
      <c r="J458" s="3143"/>
      <c r="K458" s="3098"/>
      <c r="L458" s="3098"/>
      <c r="M458" s="3098"/>
      <c r="N458" s="3098"/>
      <c r="O458" s="3098"/>
      <c r="P458" s="3098"/>
      <c r="Q458" s="3098"/>
      <c r="R458" s="3098"/>
      <c r="S458" s="3098"/>
      <c r="T458" s="3098"/>
      <c r="U458" s="3098"/>
      <c r="V458" s="3098"/>
      <c r="W458" s="3098"/>
      <c r="X458" s="3098"/>
      <c r="Y458" s="3098"/>
      <c r="Z458" s="3098"/>
      <c r="AA458" s="3098"/>
      <c r="AB458" s="3098"/>
      <c r="AC458" s="3098"/>
      <c r="AD458" s="3098"/>
      <c r="AE458" s="3098"/>
      <c r="AF458" s="3098"/>
      <c r="AG458" s="3098"/>
      <c r="AH458" s="3098"/>
      <c r="AI458" s="3098"/>
      <c r="AJ458" s="3098"/>
      <c r="AK458" s="3098"/>
      <c r="AL458" s="3143"/>
      <c r="AM458" s="3143"/>
      <c r="AN458" s="3143"/>
      <c r="AO458" s="3143"/>
      <c r="AP458" s="3143"/>
      <c r="AQ458" s="3143"/>
      <c r="AR458" s="3143"/>
      <c r="AS458" s="3143"/>
      <c r="AT458" s="3143"/>
      <c r="AU458" s="3143"/>
      <c r="AV458" s="3143"/>
      <c r="AW458" s="3143"/>
      <c r="AX458" s="3143"/>
      <c r="AY458" s="3143"/>
      <c r="AZ458" s="3143"/>
      <c r="BA458" s="3143"/>
      <c r="BB458" s="3143"/>
      <c r="BC458" s="3143"/>
      <c r="BD458" s="3143"/>
      <c r="BE458" s="3143"/>
      <c r="BF458" s="3143"/>
      <c r="BG458" s="3143"/>
      <c r="BH458" s="3143"/>
      <c r="BI458" s="3143"/>
      <c r="BJ458" s="3143"/>
      <c r="BK458" s="3143"/>
      <c r="BL458" s="3143"/>
      <c r="BM458" s="3143"/>
      <c r="BN458" s="3189"/>
      <c r="BO458" s="3189"/>
      <c r="BP458" s="3189"/>
      <c r="BQ458" s="3189"/>
      <c r="BR458" s="3189"/>
      <c r="BS458" s="3189"/>
      <c r="BT458" s="3189"/>
      <c r="BU458" s="3189"/>
      <c r="BV458" s="3189"/>
      <c r="BW458" s="3189"/>
      <c r="BX458" s="3189"/>
      <c r="BY458" s="3189"/>
      <c r="BZ458" s="3313"/>
      <c r="CA458" s="3143"/>
    </row>
    <row r="459" spans="1:79" ht="16.5" customHeight="1">
      <c r="A459" s="3143"/>
      <c r="B459" s="3143"/>
      <c r="C459" s="3143"/>
      <c r="D459" s="3143"/>
      <c r="E459" s="3143"/>
      <c r="F459" s="3143"/>
      <c r="G459" s="3143"/>
      <c r="H459" s="3143"/>
      <c r="I459" s="3143"/>
      <c r="J459" s="3143"/>
      <c r="K459" s="3098"/>
      <c r="L459" s="3098"/>
      <c r="M459" s="3098"/>
      <c r="N459" s="3098"/>
      <c r="O459" s="3098"/>
      <c r="P459" s="3098"/>
      <c r="Q459" s="3098"/>
      <c r="R459" s="3098"/>
      <c r="S459" s="3098"/>
      <c r="T459" s="3098"/>
      <c r="U459" s="3098"/>
      <c r="V459" s="3098"/>
      <c r="W459" s="3098"/>
      <c r="X459" s="3098"/>
      <c r="Y459" s="3098"/>
      <c r="Z459" s="3098"/>
      <c r="AA459" s="3098"/>
      <c r="AB459" s="3098"/>
      <c r="AC459" s="3098"/>
      <c r="AD459" s="3098"/>
      <c r="AE459" s="3098"/>
      <c r="AF459" s="3098"/>
      <c r="AG459" s="3098"/>
      <c r="AH459" s="3098"/>
      <c r="AI459" s="3098"/>
      <c r="AJ459" s="3098"/>
      <c r="AK459" s="3098"/>
      <c r="AL459" s="3143"/>
      <c r="AM459" s="3143"/>
      <c r="AN459" s="3143"/>
      <c r="AO459" s="3143"/>
      <c r="AP459" s="3143"/>
      <c r="AQ459" s="3143"/>
      <c r="AR459" s="3143"/>
      <c r="AS459" s="3143"/>
      <c r="AT459" s="3143"/>
      <c r="AU459" s="3143"/>
      <c r="AV459" s="3143"/>
      <c r="AW459" s="3143"/>
      <c r="AX459" s="3143"/>
      <c r="AY459" s="3143"/>
      <c r="AZ459" s="3143"/>
      <c r="BA459" s="3143"/>
      <c r="BB459" s="3143"/>
      <c r="BC459" s="3143"/>
      <c r="BD459" s="3143"/>
      <c r="BE459" s="3143"/>
      <c r="BF459" s="3143"/>
      <c r="BG459" s="3143"/>
      <c r="BH459" s="3143"/>
      <c r="BI459" s="3143"/>
      <c r="BJ459" s="3143"/>
      <c r="BK459" s="3143"/>
      <c r="BL459" s="3143"/>
      <c r="BM459" s="3143"/>
      <c r="BN459" s="3189"/>
      <c r="BO459" s="3189"/>
      <c r="BP459" s="3189"/>
      <c r="BQ459" s="3189"/>
      <c r="BR459" s="3189"/>
      <c r="BS459" s="3189"/>
      <c r="BT459" s="3189"/>
      <c r="BU459" s="3189"/>
      <c r="BV459" s="3189"/>
      <c r="BW459" s="3189"/>
      <c r="BX459" s="3189"/>
      <c r="BY459" s="3189"/>
      <c r="BZ459" s="3313"/>
      <c r="CA459" s="3143"/>
    </row>
    <row r="460" spans="1:79" ht="16.5" customHeight="1">
      <c r="A460" s="3143"/>
      <c r="B460" s="3143"/>
      <c r="C460" s="3143"/>
      <c r="D460" s="3143"/>
      <c r="E460" s="3143"/>
      <c r="F460" s="3143"/>
      <c r="G460" s="3143"/>
      <c r="H460" s="3143"/>
      <c r="I460" s="3143"/>
      <c r="J460" s="3143"/>
      <c r="K460" s="3098"/>
      <c r="L460" s="3098"/>
      <c r="M460" s="3098"/>
      <c r="N460" s="3098"/>
      <c r="O460" s="3098"/>
      <c r="P460" s="3098"/>
      <c r="Q460" s="3098"/>
      <c r="R460" s="3098"/>
      <c r="S460" s="3098"/>
      <c r="T460" s="3098"/>
      <c r="U460" s="3098"/>
      <c r="V460" s="3098"/>
      <c r="W460" s="3098"/>
      <c r="X460" s="3098"/>
      <c r="Y460" s="3098"/>
      <c r="Z460" s="3098"/>
      <c r="AA460" s="3098"/>
      <c r="AB460" s="3098"/>
      <c r="AC460" s="3098"/>
      <c r="AD460" s="3098"/>
      <c r="AE460" s="3098"/>
      <c r="AF460" s="3098"/>
      <c r="AG460" s="3098"/>
      <c r="AH460" s="3098"/>
      <c r="AI460" s="3098"/>
      <c r="AJ460" s="3098"/>
      <c r="AK460" s="3098"/>
      <c r="AL460" s="3143"/>
      <c r="AM460" s="3143"/>
      <c r="AN460" s="3143"/>
      <c r="AO460" s="3143"/>
      <c r="AP460" s="3143"/>
      <c r="AQ460" s="3143"/>
      <c r="AR460" s="3143"/>
      <c r="AS460" s="3143"/>
      <c r="AT460" s="3143"/>
      <c r="AU460" s="3143"/>
      <c r="AV460" s="3143"/>
      <c r="AW460" s="3143"/>
      <c r="AX460" s="3143"/>
      <c r="AY460" s="3143"/>
      <c r="AZ460" s="3143"/>
      <c r="BA460" s="3143"/>
      <c r="BB460" s="3143"/>
      <c r="BC460" s="3143"/>
      <c r="BD460" s="3143"/>
      <c r="BE460" s="3143"/>
      <c r="BF460" s="3143"/>
      <c r="BG460" s="3143"/>
      <c r="BH460" s="3143"/>
      <c r="BI460" s="3143"/>
      <c r="BJ460" s="3143"/>
      <c r="BK460" s="3143"/>
      <c r="BL460" s="3143"/>
      <c r="BM460" s="3143"/>
      <c r="BN460" s="3189"/>
      <c r="BO460" s="3189"/>
      <c r="BP460" s="3189"/>
      <c r="BQ460" s="3189"/>
      <c r="BR460" s="3189"/>
      <c r="BS460" s="3189"/>
      <c r="BT460" s="3189"/>
      <c r="BU460" s="3189"/>
      <c r="BV460" s="3189"/>
      <c r="BW460" s="3189"/>
      <c r="BX460" s="3189"/>
      <c r="BY460" s="3189"/>
      <c r="BZ460" s="3313"/>
      <c r="CA460" s="3143"/>
    </row>
    <row r="461" spans="1:79" ht="16.5" customHeight="1">
      <c r="A461" s="3143"/>
      <c r="B461" s="3143"/>
      <c r="C461" s="3143"/>
      <c r="D461" s="3143"/>
      <c r="E461" s="3143"/>
      <c r="F461" s="3143"/>
      <c r="G461" s="3143"/>
      <c r="H461" s="3143"/>
      <c r="I461" s="3143"/>
      <c r="J461" s="3143"/>
      <c r="K461" s="3098"/>
      <c r="L461" s="3098"/>
      <c r="M461" s="3098"/>
      <c r="N461" s="3098"/>
      <c r="O461" s="3098"/>
      <c r="P461" s="3098"/>
      <c r="Q461" s="3098"/>
      <c r="R461" s="3098"/>
      <c r="S461" s="3098"/>
      <c r="T461" s="3098"/>
      <c r="U461" s="3098"/>
      <c r="V461" s="3098"/>
      <c r="W461" s="3098"/>
      <c r="X461" s="3098"/>
      <c r="Y461" s="3098"/>
      <c r="Z461" s="3098"/>
      <c r="AA461" s="3098"/>
      <c r="AB461" s="3098"/>
      <c r="AC461" s="3098"/>
      <c r="AD461" s="3098"/>
      <c r="AE461" s="3098"/>
      <c r="AF461" s="3098"/>
      <c r="AG461" s="3098"/>
      <c r="AH461" s="3098"/>
      <c r="AI461" s="3098"/>
      <c r="AJ461" s="3098"/>
      <c r="AK461" s="3098"/>
      <c r="AL461" s="3143"/>
      <c r="AM461" s="3143"/>
      <c r="AN461" s="3143"/>
      <c r="AO461" s="3143"/>
      <c r="AP461" s="3143"/>
      <c r="AQ461" s="3143"/>
      <c r="AR461" s="3143"/>
      <c r="AS461" s="3143"/>
      <c r="AT461" s="3143"/>
      <c r="AU461" s="3143"/>
      <c r="AV461" s="3143"/>
      <c r="AW461" s="3143"/>
      <c r="AX461" s="3143"/>
      <c r="AY461" s="3143"/>
      <c r="AZ461" s="3143"/>
      <c r="BA461" s="3143"/>
      <c r="BB461" s="3143"/>
      <c r="BC461" s="3143"/>
      <c r="BD461" s="3143"/>
      <c r="BE461" s="3143"/>
      <c r="BF461" s="3143"/>
      <c r="BG461" s="3143"/>
      <c r="BH461" s="3143"/>
      <c r="BI461" s="3143"/>
      <c r="BJ461" s="3143"/>
      <c r="BK461" s="3143"/>
      <c r="BL461" s="3143"/>
      <c r="BM461" s="3143"/>
      <c r="BN461" s="3189"/>
      <c r="BO461" s="3189"/>
      <c r="BP461" s="3189"/>
      <c r="BQ461" s="3189"/>
      <c r="BR461" s="3189"/>
      <c r="BS461" s="3189"/>
      <c r="BT461" s="3189"/>
      <c r="BU461" s="3189"/>
      <c r="BV461" s="3189"/>
      <c r="BW461" s="3189"/>
      <c r="BX461" s="3189"/>
      <c r="BY461" s="3189"/>
      <c r="BZ461" s="3313"/>
      <c r="CA461" s="3143"/>
    </row>
    <row r="462" spans="1:79" ht="16.5" customHeight="1">
      <c r="A462" s="3143"/>
      <c r="B462" s="3143"/>
      <c r="C462" s="3143"/>
      <c r="D462" s="3143"/>
      <c r="E462" s="3143"/>
      <c r="F462" s="3143"/>
      <c r="G462" s="3143"/>
      <c r="H462" s="3143"/>
      <c r="I462" s="3143"/>
      <c r="J462" s="3143"/>
      <c r="K462" s="3098"/>
      <c r="L462" s="3098"/>
      <c r="M462" s="3098"/>
      <c r="N462" s="3098"/>
      <c r="O462" s="3098"/>
      <c r="P462" s="3098"/>
      <c r="Q462" s="3098"/>
      <c r="R462" s="3098"/>
      <c r="S462" s="3098"/>
      <c r="T462" s="3098"/>
      <c r="U462" s="3098"/>
      <c r="V462" s="3098"/>
      <c r="W462" s="3098"/>
      <c r="X462" s="3098"/>
      <c r="Y462" s="3098"/>
      <c r="Z462" s="3098"/>
      <c r="AA462" s="3098"/>
      <c r="AB462" s="3098"/>
      <c r="AC462" s="3098"/>
      <c r="AD462" s="3098"/>
      <c r="AE462" s="3098"/>
      <c r="AF462" s="3098"/>
      <c r="AG462" s="3098"/>
      <c r="AH462" s="3098"/>
      <c r="AI462" s="3098"/>
      <c r="AJ462" s="3098"/>
      <c r="AK462" s="3098"/>
      <c r="AL462" s="3143"/>
      <c r="AM462" s="3143"/>
      <c r="AN462" s="3143"/>
      <c r="AO462" s="3143"/>
      <c r="AP462" s="3143"/>
      <c r="AQ462" s="3143"/>
      <c r="AR462" s="3143"/>
      <c r="AS462" s="3143"/>
      <c r="AT462" s="3143"/>
      <c r="AU462" s="3143"/>
      <c r="AV462" s="3143"/>
      <c r="AW462" s="3143"/>
      <c r="AX462" s="3143"/>
      <c r="AY462" s="3143"/>
      <c r="AZ462" s="3143"/>
      <c r="BA462" s="3143"/>
      <c r="BB462" s="3143"/>
      <c r="BC462" s="3143"/>
      <c r="BD462" s="3143"/>
      <c r="BE462" s="3143"/>
      <c r="BF462" s="3143"/>
      <c r="BG462" s="3143"/>
      <c r="BH462" s="3143"/>
      <c r="BI462" s="3143"/>
      <c r="BJ462" s="3143"/>
      <c r="BK462" s="3143"/>
      <c r="BL462" s="3143"/>
      <c r="BM462" s="3143"/>
      <c r="BN462" s="3189"/>
      <c r="BO462" s="3189"/>
      <c r="BP462" s="3189"/>
      <c r="BQ462" s="3189"/>
      <c r="BR462" s="3189"/>
      <c r="BS462" s="3189"/>
      <c r="BT462" s="3189"/>
      <c r="BU462" s="3189"/>
      <c r="BV462" s="3189"/>
      <c r="BW462" s="3189"/>
      <c r="BX462" s="3189"/>
      <c r="BY462" s="3189"/>
      <c r="BZ462" s="3313"/>
      <c r="CA462" s="3143"/>
    </row>
    <row r="463" spans="1:79" ht="16.5" customHeight="1">
      <c r="A463" s="3143"/>
      <c r="B463" s="3143"/>
      <c r="C463" s="3143"/>
      <c r="D463" s="3143"/>
      <c r="E463" s="3143"/>
      <c r="F463" s="3143"/>
      <c r="G463" s="3143"/>
      <c r="H463" s="3143"/>
      <c r="I463" s="3143"/>
      <c r="J463" s="3143"/>
      <c r="K463" s="3098"/>
      <c r="L463" s="3098"/>
      <c r="M463" s="3098"/>
      <c r="N463" s="3098"/>
      <c r="O463" s="3098"/>
      <c r="P463" s="3098"/>
      <c r="Q463" s="3098"/>
      <c r="R463" s="3098"/>
      <c r="S463" s="3098"/>
      <c r="T463" s="3098"/>
      <c r="U463" s="3098"/>
      <c r="V463" s="3098"/>
      <c r="W463" s="3098"/>
      <c r="X463" s="3098"/>
      <c r="Y463" s="3098"/>
      <c r="Z463" s="3098"/>
      <c r="AA463" s="3098"/>
      <c r="AB463" s="3098"/>
      <c r="AC463" s="3098"/>
      <c r="AD463" s="3098"/>
      <c r="AE463" s="3098"/>
      <c r="AF463" s="3098"/>
      <c r="AG463" s="3098"/>
      <c r="AH463" s="3098"/>
      <c r="AI463" s="3098"/>
      <c r="AJ463" s="3098"/>
      <c r="AK463" s="3098"/>
      <c r="AL463" s="3143"/>
      <c r="AM463" s="3143"/>
      <c r="AN463" s="3143"/>
      <c r="AO463" s="3143"/>
      <c r="AP463" s="3143"/>
      <c r="AQ463" s="3143"/>
      <c r="AR463" s="3143"/>
      <c r="AS463" s="3143"/>
      <c r="AT463" s="3143"/>
      <c r="AU463" s="3143"/>
      <c r="AV463" s="3143"/>
      <c r="AW463" s="3143"/>
      <c r="AX463" s="3143"/>
      <c r="AY463" s="3143"/>
      <c r="AZ463" s="3143"/>
      <c r="BA463" s="3143"/>
      <c r="BB463" s="3143"/>
      <c r="BC463" s="3143"/>
      <c r="BD463" s="3143"/>
      <c r="BE463" s="3143"/>
      <c r="BF463" s="3143"/>
      <c r="BG463" s="3143"/>
      <c r="BH463" s="3143"/>
      <c r="BI463" s="3143"/>
      <c r="BJ463" s="3143"/>
      <c r="BK463" s="3143"/>
      <c r="BL463" s="3143"/>
      <c r="BM463" s="3143"/>
      <c r="BN463" s="3189"/>
      <c r="BO463" s="3189"/>
      <c r="BP463" s="3189"/>
      <c r="BQ463" s="3189"/>
      <c r="BR463" s="3189"/>
      <c r="BS463" s="3189"/>
      <c r="BT463" s="3189"/>
      <c r="BU463" s="3189"/>
      <c r="BV463" s="3189"/>
      <c r="BW463" s="3189"/>
      <c r="BX463" s="3189"/>
      <c r="BY463" s="3189"/>
      <c r="BZ463" s="3313"/>
      <c r="CA463" s="3143"/>
    </row>
    <row r="464" spans="1:79" ht="16.5" customHeight="1">
      <c r="A464" s="3143"/>
      <c r="B464" s="3143"/>
      <c r="C464" s="3143"/>
      <c r="D464" s="3143"/>
      <c r="E464" s="3143"/>
      <c r="F464" s="3143"/>
      <c r="G464" s="3143"/>
      <c r="H464" s="3143"/>
      <c r="I464" s="3143"/>
      <c r="J464" s="3143"/>
      <c r="K464" s="3098"/>
      <c r="L464" s="3098"/>
      <c r="M464" s="3098"/>
      <c r="N464" s="3098"/>
      <c r="O464" s="3098"/>
      <c r="P464" s="3098"/>
      <c r="Q464" s="3098"/>
      <c r="R464" s="3098"/>
      <c r="S464" s="3098"/>
      <c r="T464" s="3098"/>
      <c r="U464" s="3098"/>
      <c r="V464" s="3098"/>
      <c r="W464" s="3098"/>
      <c r="X464" s="3098"/>
      <c r="Y464" s="3098"/>
      <c r="Z464" s="3098"/>
      <c r="AA464" s="3098"/>
      <c r="AB464" s="3098"/>
      <c r="AC464" s="3098"/>
      <c r="AD464" s="3098"/>
      <c r="AE464" s="3098"/>
      <c r="AF464" s="3098"/>
      <c r="AG464" s="3098"/>
      <c r="AH464" s="3098"/>
      <c r="AI464" s="3098"/>
      <c r="AJ464" s="3098"/>
      <c r="AK464" s="3098"/>
      <c r="AL464" s="3143"/>
      <c r="AM464" s="3143"/>
      <c r="AN464" s="3143"/>
      <c r="AO464" s="3143"/>
      <c r="AP464" s="3143"/>
      <c r="AQ464" s="3143"/>
      <c r="AR464" s="3143"/>
      <c r="AS464" s="3143"/>
      <c r="AT464" s="3143"/>
      <c r="AU464" s="3143"/>
      <c r="AV464" s="3143"/>
      <c r="AW464" s="3143"/>
      <c r="AX464" s="3143"/>
      <c r="AY464" s="3143"/>
      <c r="AZ464" s="3143"/>
      <c r="BA464" s="3143"/>
      <c r="BB464" s="3143"/>
      <c r="BC464" s="3143"/>
      <c r="BD464" s="3143"/>
      <c r="BE464" s="3143"/>
      <c r="BF464" s="3143"/>
      <c r="BG464" s="3143"/>
      <c r="BH464" s="3143"/>
      <c r="BI464" s="3143"/>
      <c r="BJ464" s="3143"/>
      <c r="BK464" s="3143"/>
      <c r="BL464" s="3143"/>
      <c r="BM464" s="3143"/>
      <c r="BN464" s="3189"/>
      <c r="BO464" s="3189"/>
      <c r="BP464" s="3189"/>
      <c r="BQ464" s="3189"/>
      <c r="BR464" s="3189"/>
      <c r="BS464" s="3189"/>
      <c r="BT464" s="3189"/>
      <c r="BU464" s="3189"/>
      <c r="BV464" s="3189"/>
      <c r="BW464" s="3189"/>
      <c r="BX464" s="3189"/>
      <c r="BY464" s="3189"/>
      <c r="BZ464" s="3313"/>
      <c r="CA464" s="3143"/>
    </row>
    <row r="465" spans="1:79" ht="16.5" customHeight="1">
      <c r="A465" s="3143"/>
      <c r="B465" s="3143"/>
      <c r="C465" s="3143"/>
      <c r="D465" s="3143"/>
      <c r="E465" s="3143"/>
      <c r="F465" s="3143"/>
      <c r="G465" s="3143"/>
      <c r="H465" s="3143"/>
      <c r="I465" s="3143"/>
      <c r="J465" s="3143"/>
      <c r="K465" s="3098"/>
      <c r="L465" s="3098"/>
      <c r="M465" s="3098"/>
      <c r="N465" s="3098"/>
      <c r="O465" s="3098"/>
      <c r="P465" s="3098"/>
      <c r="Q465" s="3098"/>
      <c r="R465" s="3098"/>
      <c r="S465" s="3098"/>
      <c r="T465" s="3098"/>
      <c r="U465" s="3098"/>
      <c r="V465" s="3098"/>
      <c r="W465" s="3098"/>
      <c r="X465" s="3098"/>
      <c r="Y465" s="3098"/>
      <c r="Z465" s="3098"/>
      <c r="AA465" s="3098"/>
      <c r="AB465" s="3098"/>
      <c r="AC465" s="3098"/>
      <c r="AD465" s="3098"/>
      <c r="AE465" s="3098"/>
      <c r="AF465" s="3098"/>
      <c r="AG465" s="3098"/>
      <c r="AH465" s="3098"/>
      <c r="AI465" s="3098"/>
      <c r="AJ465" s="3098"/>
      <c r="AK465" s="3098"/>
      <c r="AL465" s="3143"/>
      <c r="AM465" s="3143"/>
      <c r="AN465" s="3143"/>
      <c r="AO465" s="3143"/>
      <c r="AP465" s="3143"/>
      <c r="AQ465" s="3143"/>
      <c r="AR465" s="3143"/>
      <c r="AS465" s="3143"/>
      <c r="AT465" s="3143"/>
      <c r="AU465" s="3143"/>
      <c r="AV465" s="3143"/>
      <c r="AW465" s="3143"/>
      <c r="AX465" s="3143"/>
      <c r="AY465" s="3143"/>
      <c r="AZ465" s="3143"/>
      <c r="BA465" s="3143"/>
      <c r="BB465" s="3143"/>
      <c r="BC465" s="3143"/>
      <c r="BD465" s="3143"/>
      <c r="BE465" s="3143"/>
      <c r="BF465" s="3143"/>
      <c r="BG465" s="3143"/>
      <c r="BH465" s="3143"/>
      <c r="BI465" s="3143"/>
      <c r="BJ465" s="3143"/>
      <c r="BK465" s="3143"/>
      <c r="BL465" s="3143"/>
      <c r="BM465" s="3143"/>
      <c r="BN465" s="3189"/>
      <c r="BO465" s="3189"/>
      <c r="BP465" s="3189"/>
      <c r="BQ465" s="3189"/>
      <c r="BR465" s="3189"/>
      <c r="BS465" s="3189"/>
      <c r="BT465" s="3189"/>
      <c r="BU465" s="3189"/>
      <c r="BV465" s="3189"/>
      <c r="BW465" s="3189"/>
      <c r="BX465" s="3189"/>
      <c r="BY465" s="3189"/>
      <c r="BZ465" s="3313"/>
      <c r="CA465" s="3143"/>
    </row>
    <row r="466" spans="1:79" ht="16.5" customHeight="1">
      <c r="A466" s="3143"/>
      <c r="B466" s="3143"/>
      <c r="C466" s="3143"/>
      <c r="D466" s="3143"/>
      <c r="E466" s="3143"/>
      <c r="F466" s="3143"/>
      <c r="G466" s="3143"/>
      <c r="H466" s="3143"/>
      <c r="I466" s="3143"/>
      <c r="J466" s="3143"/>
      <c r="K466" s="3098"/>
      <c r="L466" s="3098"/>
      <c r="M466" s="3098"/>
      <c r="N466" s="3098"/>
      <c r="O466" s="3098"/>
      <c r="P466" s="3098"/>
      <c r="Q466" s="3098"/>
      <c r="R466" s="3098"/>
      <c r="S466" s="3098"/>
      <c r="T466" s="3098"/>
      <c r="U466" s="3098"/>
      <c r="V466" s="3098"/>
      <c r="W466" s="3098"/>
      <c r="X466" s="3098"/>
      <c r="Y466" s="3098"/>
      <c r="Z466" s="3098"/>
      <c r="AA466" s="3098"/>
      <c r="AB466" s="3098"/>
      <c r="AC466" s="3098"/>
      <c r="AD466" s="3098"/>
      <c r="AE466" s="3098"/>
      <c r="AF466" s="3098"/>
      <c r="AG466" s="3098"/>
      <c r="AH466" s="3098"/>
      <c r="AI466" s="3098"/>
      <c r="AJ466" s="3098"/>
      <c r="AK466" s="3098"/>
      <c r="AL466" s="3143"/>
      <c r="AM466" s="3143"/>
      <c r="AN466" s="3143"/>
      <c r="AO466" s="3143"/>
      <c r="AP466" s="3143"/>
      <c r="AQ466" s="3143"/>
      <c r="AR466" s="3143"/>
      <c r="AS466" s="3143"/>
      <c r="AT466" s="3143"/>
      <c r="AU466" s="3143"/>
      <c r="AV466" s="3143"/>
      <c r="AW466" s="3143"/>
      <c r="AX466" s="3143"/>
      <c r="AY466" s="3143"/>
      <c r="AZ466" s="3143"/>
      <c r="BA466" s="3143"/>
      <c r="BB466" s="3143"/>
      <c r="BC466" s="3143"/>
      <c r="BD466" s="3143"/>
      <c r="BE466" s="3143"/>
      <c r="BF466" s="3143"/>
      <c r="BG466" s="3143"/>
      <c r="BH466" s="3143"/>
      <c r="BI466" s="3143"/>
      <c r="BJ466" s="3143"/>
      <c r="BK466" s="3143"/>
      <c r="BL466" s="3143"/>
      <c r="BM466" s="3143"/>
      <c r="BN466" s="3189"/>
      <c r="BO466" s="3189"/>
      <c r="BP466" s="3189"/>
      <c r="BQ466" s="3189"/>
      <c r="BR466" s="3189"/>
      <c r="BS466" s="3189"/>
      <c r="BT466" s="3189"/>
      <c r="BU466" s="3189"/>
      <c r="BV466" s="3189"/>
      <c r="BW466" s="3189"/>
      <c r="BX466" s="3189"/>
      <c r="BY466" s="3189"/>
      <c r="BZ466" s="3313"/>
      <c r="CA466" s="3143"/>
    </row>
    <row r="467" spans="1:79" ht="16.5" customHeight="1">
      <c r="A467" s="3143"/>
      <c r="B467" s="3143"/>
      <c r="C467" s="3143"/>
      <c r="D467" s="3143"/>
      <c r="E467" s="3143"/>
      <c r="F467" s="3143"/>
      <c r="G467" s="3143"/>
      <c r="H467" s="3143"/>
      <c r="I467" s="3143"/>
      <c r="J467" s="3143"/>
      <c r="K467" s="3098"/>
      <c r="L467" s="3098"/>
      <c r="M467" s="3098"/>
      <c r="N467" s="3098"/>
      <c r="O467" s="3098"/>
      <c r="P467" s="3098"/>
      <c r="Q467" s="3098"/>
      <c r="R467" s="3098"/>
      <c r="S467" s="3098"/>
      <c r="T467" s="3098"/>
      <c r="U467" s="3098"/>
      <c r="V467" s="3098"/>
      <c r="W467" s="3098"/>
      <c r="X467" s="3098"/>
      <c r="Y467" s="3098"/>
      <c r="Z467" s="3098"/>
      <c r="AA467" s="3098"/>
      <c r="AB467" s="3098"/>
      <c r="AC467" s="3098"/>
      <c r="AD467" s="3098"/>
      <c r="AE467" s="3098"/>
      <c r="AF467" s="3098"/>
      <c r="AG467" s="3098"/>
      <c r="AH467" s="3098"/>
      <c r="AI467" s="3098"/>
      <c r="AJ467" s="3098"/>
      <c r="AK467" s="3098"/>
      <c r="AL467" s="3143"/>
      <c r="AM467" s="3143"/>
      <c r="AN467" s="3143"/>
      <c r="AO467" s="3143"/>
      <c r="AP467" s="3143"/>
      <c r="AQ467" s="3143"/>
      <c r="AR467" s="3143"/>
      <c r="AS467" s="3143"/>
      <c r="AT467" s="3143"/>
      <c r="AU467" s="3143"/>
      <c r="AV467" s="3143"/>
      <c r="AW467" s="3143"/>
      <c r="AX467" s="3143"/>
      <c r="AY467" s="3143"/>
      <c r="AZ467" s="3143"/>
      <c r="BA467" s="3143"/>
      <c r="BB467" s="3143"/>
      <c r="BC467" s="3143"/>
      <c r="BD467" s="3143"/>
      <c r="BE467" s="3143"/>
      <c r="BF467" s="3143"/>
      <c r="BG467" s="3143"/>
      <c r="BH467" s="3143"/>
      <c r="BI467" s="3143"/>
      <c r="BJ467" s="3143"/>
      <c r="BK467" s="3143"/>
      <c r="BL467" s="3143"/>
      <c r="BM467" s="3143"/>
      <c r="BN467" s="3189"/>
      <c r="BO467" s="3189"/>
      <c r="BP467" s="3189"/>
      <c r="BQ467" s="3189"/>
      <c r="BR467" s="3189"/>
      <c r="BS467" s="3189"/>
      <c r="BT467" s="3189"/>
      <c r="BU467" s="3189"/>
      <c r="BV467" s="3189"/>
      <c r="BW467" s="3189"/>
      <c r="BX467" s="3189"/>
      <c r="BY467" s="3189"/>
      <c r="BZ467" s="3313"/>
      <c r="CA467" s="3143"/>
    </row>
    <row r="468" spans="1:79" ht="16.5" customHeight="1">
      <c r="A468" s="3143"/>
      <c r="B468" s="3143"/>
      <c r="C468" s="3143"/>
      <c r="D468" s="3143"/>
      <c r="E468" s="3143"/>
      <c r="F468" s="3143"/>
      <c r="G468" s="3143"/>
      <c r="H468" s="3143"/>
      <c r="I468" s="3143"/>
      <c r="J468" s="3143"/>
      <c r="K468" s="3098"/>
      <c r="L468" s="3098"/>
      <c r="M468" s="3098"/>
      <c r="N468" s="3098"/>
      <c r="O468" s="3098"/>
      <c r="P468" s="3098"/>
      <c r="Q468" s="3098"/>
      <c r="R468" s="3098"/>
      <c r="S468" s="3098"/>
      <c r="T468" s="3098"/>
      <c r="U468" s="3098"/>
      <c r="V468" s="3098"/>
      <c r="W468" s="3098"/>
      <c r="X468" s="3098"/>
      <c r="Y468" s="3098"/>
      <c r="Z468" s="3098"/>
      <c r="AA468" s="3098"/>
      <c r="AB468" s="3098"/>
      <c r="AC468" s="3098"/>
      <c r="AD468" s="3098"/>
      <c r="AE468" s="3098"/>
      <c r="AF468" s="3098"/>
      <c r="AG468" s="3098"/>
      <c r="AH468" s="3098"/>
      <c r="AI468" s="3098"/>
      <c r="AJ468" s="3098"/>
      <c r="AK468" s="3098"/>
      <c r="AL468" s="3143"/>
      <c r="AM468" s="3143"/>
      <c r="AN468" s="3143"/>
      <c r="AO468" s="3143"/>
      <c r="AP468" s="3143"/>
      <c r="AQ468" s="3143"/>
      <c r="AR468" s="3143"/>
      <c r="AS468" s="3143"/>
      <c r="AT468" s="3143"/>
      <c r="AU468" s="3143"/>
      <c r="AV468" s="3143"/>
      <c r="AW468" s="3143"/>
      <c r="AX468" s="3143"/>
      <c r="AY468" s="3143"/>
      <c r="AZ468" s="3143"/>
      <c r="BA468" s="3143"/>
      <c r="BB468" s="3143"/>
      <c r="BC468" s="3143"/>
      <c r="BD468" s="3143"/>
      <c r="BE468" s="3143"/>
      <c r="BF468" s="3143"/>
      <c r="BG468" s="3143"/>
      <c r="BH468" s="3143"/>
      <c r="BI468" s="3143"/>
      <c r="BJ468" s="3143"/>
      <c r="BK468" s="3143"/>
      <c r="BL468" s="3143"/>
      <c r="BM468" s="3143"/>
      <c r="BN468" s="3189"/>
      <c r="BO468" s="3189"/>
      <c r="BP468" s="3189"/>
      <c r="BQ468" s="3189"/>
      <c r="BR468" s="3189"/>
      <c r="BS468" s="3189"/>
      <c r="BT468" s="3189"/>
      <c r="BU468" s="3189"/>
      <c r="BV468" s="3189"/>
      <c r="BW468" s="3189"/>
      <c r="BX468" s="3189"/>
      <c r="BY468" s="3189"/>
      <c r="BZ468" s="3313"/>
      <c r="CA468" s="3143"/>
    </row>
    <row r="469" spans="1:79" ht="16.5" customHeight="1">
      <c r="A469" s="3143"/>
      <c r="B469" s="3143"/>
      <c r="C469" s="3143"/>
      <c r="D469" s="3143"/>
      <c r="E469" s="3143"/>
      <c r="F469" s="3143"/>
      <c r="G469" s="3143"/>
      <c r="H469" s="3143"/>
      <c r="I469" s="3143"/>
      <c r="J469" s="3143"/>
      <c r="K469" s="3098"/>
      <c r="L469" s="3098"/>
      <c r="M469" s="3098"/>
      <c r="N469" s="3098"/>
      <c r="O469" s="3098"/>
      <c r="P469" s="3098"/>
      <c r="Q469" s="3098"/>
      <c r="R469" s="3098"/>
      <c r="S469" s="3098"/>
      <c r="T469" s="3098"/>
      <c r="U469" s="3098"/>
      <c r="V469" s="3098"/>
      <c r="W469" s="3098"/>
      <c r="X469" s="3098"/>
      <c r="Y469" s="3098"/>
      <c r="Z469" s="3098"/>
      <c r="AA469" s="3098"/>
      <c r="AB469" s="3098"/>
      <c r="AC469" s="3098"/>
      <c r="AD469" s="3098"/>
      <c r="AE469" s="3098"/>
      <c r="AF469" s="3098"/>
      <c r="AG469" s="3098"/>
      <c r="AH469" s="3098"/>
      <c r="AI469" s="3098"/>
      <c r="AJ469" s="3098"/>
      <c r="AK469" s="3098"/>
      <c r="AL469" s="3143"/>
      <c r="AM469" s="3143"/>
      <c r="AN469" s="3143"/>
      <c r="AO469" s="3143"/>
      <c r="AP469" s="3143"/>
      <c r="AQ469" s="3143"/>
      <c r="AR469" s="3143"/>
      <c r="AS469" s="3143"/>
      <c r="AT469" s="3143"/>
      <c r="AU469" s="3143"/>
      <c r="AV469" s="3143"/>
      <c r="AW469" s="3143"/>
      <c r="AX469" s="3143"/>
      <c r="AY469" s="3143"/>
      <c r="AZ469" s="3143"/>
      <c r="BA469" s="3143"/>
      <c r="BB469" s="3143"/>
      <c r="BC469" s="3143"/>
      <c r="BD469" s="3143"/>
      <c r="BE469" s="3143"/>
      <c r="BF469" s="3143"/>
      <c r="BG469" s="3143"/>
      <c r="BH469" s="3143"/>
      <c r="BI469" s="3143"/>
      <c r="BJ469" s="3143"/>
      <c r="BK469" s="3143"/>
      <c r="BL469" s="3143"/>
      <c r="BM469" s="3143"/>
      <c r="BN469" s="3189"/>
      <c r="BO469" s="3189"/>
      <c r="BP469" s="3189"/>
      <c r="BQ469" s="3189"/>
      <c r="BR469" s="3189"/>
      <c r="BS469" s="3189"/>
      <c r="BT469" s="3189"/>
      <c r="BU469" s="3189"/>
      <c r="BV469" s="3189"/>
      <c r="BW469" s="3189"/>
      <c r="BX469" s="3189"/>
      <c r="BY469" s="3189"/>
      <c r="BZ469" s="3313"/>
      <c r="CA469" s="3143"/>
    </row>
    <row r="470" spans="1:79" ht="16.5" customHeight="1">
      <c r="A470" s="3143"/>
      <c r="B470" s="3143"/>
      <c r="C470" s="3143"/>
      <c r="D470" s="3143"/>
      <c r="E470" s="3143"/>
      <c r="F470" s="3143"/>
      <c r="G470" s="3143"/>
      <c r="H470" s="3143"/>
      <c r="I470" s="3143"/>
      <c r="J470" s="3143"/>
      <c r="K470" s="3098"/>
      <c r="L470" s="3098"/>
      <c r="M470" s="3098"/>
      <c r="N470" s="3098"/>
      <c r="O470" s="3098"/>
      <c r="P470" s="3098"/>
      <c r="Q470" s="3098"/>
      <c r="R470" s="3098"/>
      <c r="S470" s="3098"/>
      <c r="T470" s="3098"/>
      <c r="U470" s="3098"/>
      <c r="V470" s="3098"/>
      <c r="W470" s="3098"/>
      <c r="X470" s="3098"/>
      <c r="Y470" s="3098"/>
      <c r="Z470" s="3098"/>
      <c r="AA470" s="3098"/>
      <c r="AB470" s="3098"/>
      <c r="AC470" s="3098"/>
      <c r="AD470" s="3098"/>
      <c r="AE470" s="3098"/>
      <c r="AF470" s="3098"/>
      <c r="AG470" s="3098"/>
      <c r="AH470" s="3098"/>
      <c r="AI470" s="3098"/>
      <c r="AJ470" s="3098"/>
      <c r="AK470" s="3098"/>
      <c r="AL470" s="3143"/>
      <c r="AM470" s="3143"/>
      <c r="AN470" s="3143"/>
      <c r="AO470" s="3143"/>
      <c r="AP470" s="3143"/>
      <c r="AQ470" s="3143"/>
      <c r="AR470" s="3143"/>
      <c r="AS470" s="3143"/>
      <c r="AT470" s="3143"/>
      <c r="AU470" s="3143"/>
      <c r="AV470" s="3143"/>
      <c r="AW470" s="3143"/>
      <c r="AX470" s="3143"/>
      <c r="AY470" s="3143"/>
      <c r="AZ470" s="3143"/>
      <c r="BA470" s="3143"/>
      <c r="BB470" s="3143"/>
      <c r="BC470" s="3143"/>
      <c r="BD470" s="3143"/>
      <c r="BE470" s="3143"/>
      <c r="BF470" s="3143"/>
      <c r="BG470" s="3143"/>
      <c r="BH470" s="3143"/>
      <c r="BI470" s="3143"/>
      <c r="BJ470" s="3143"/>
      <c r="BK470" s="3143"/>
      <c r="BL470" s="3143"/>
      <c r="BM470" s="3143"/>
      <c r="BN470" s="3189"/>
      <c r="BO470" s="3189"/>
      <c r="BP470" s="3189"/>
      <c r="BQ470" s="3189"/>
      <c r="BR470" s="3189"/>
      <c r="BS470" s="3189"/>
      <c r="BT470" s="3189"/>
      <c r="BU470" s="3189"/>
      <c r="BV470" s="3189"/>
      <c r="BW470" s="3189"/>
      <c r="BX470" s="3189"/>
      <c r="BY470" s="3189"/>
      <c r="BZ470" s="3313"/>
      <c r="CA470" s="3143"/>
    </row>
    <row r="471" spans="1:79" ht="16.5" customHeight="1">
      <c r="A471" s="3143"/>
      <c r="B471" s="3143"/>
      <c r="C471" s="3143"/>
      <c r="D471" s="3143"/>
      <c r="E471" s="3143"/>
      <c r="F471" s="3143"/>
      <c r="G471" s="3143"/>
      <c r="H471" s="3143"/>
      <c r="I471" s="3143"/>
      <c r="J471" s="3143"/>
      <c r="K471" s="3098"/>
      <c r="L471" s="3098"/>
      <c r="M471" s="3098"/>
      <c r="N471" s="3098"/>
      <c r="O471" s="3098"/>
      <c r="P471" s="3098"/>
      <c r="Q471" s="3098"/>
      <c r="R471" s="3098"/>
      <c r="S471" s="3098"/>
      <c r="T471" s="3098"/>
      <c r="U471" s="3098"/>
      <c r="V471" s="3098"/>
      <c r="W471" s="3098"/>
      <c r="X471" s="3098"/>
      <c r="Y471" s="3098"/>
      <c r="Z471" s="3098"/>
      <c r="AA471" s="3098"/>
      <c r="AB471" s="3098"/>
      <c r="AC471" s="3098"/>
      <c r="AD471" s="3098"/>
      <c r="AE471" s="3098"/>
      <c r="AF471" s="3098"/>
      <c r="AG471" s="3098"/>
      <c r="AH471" s="3098"/>
      <c r="AI471" s="3098"/>
      <c r="AJ471" s="3098"/>
      <c r="AK471" s="3098"/>
      <c r="AL471" s="3143"/>
      <c r="AM471" s="3143"/>
      <c r="AN471" s="3143"/>
      <c r="AO471" s="3143"/>
      <c r="AP471" s="3143"/>
      <c r="AQ471" s="3143"/>
      <c r="AR471" s="3143"/>
      <c r="AS471" s="3143"/>
      <c r="AT471" s="3143"/>
      <c r="AU471" s="3143"/>
      <c r="AV471" s="3143"/>
      <c r="AW471" s="3143"/>
      <c r="AX471" s="3143"/>
      <c r="AY471" s="3143"/>
      <c r="AZ471" s="3143"/>
      <c r="BA471" s="3143"/>
      <c r="BB471" s="3143"/>
      <c r="BC471" s="3143"/>
      <c r="BD471" s="3143"/>
      <c r="BE471" s="3143"/>
      <c r="BF471" s="3143"/>
      <c r="BG471" s="3143"/>
      <c r="BH471" s="3143"/>
      <c r="BI471" s="3143"/>
      <c r="BJ471" s="3143"/>
      <c r="BK471" s="3143"/>
      <c r="BL471" s="3143"/>
      <c r="BM471" s="3143"/>
      <c r="BN471" s="3189"/>
      <c r="BO471" s="3189"/>
      <c r="BP471" s="3189"/>
      <c r="BQ471" s="3189"/>
      <c r="BR471" s="3189"/>
      <c r="BS471" s="3189"/>
      <c r="BT471" s="3189"/>
      <c r="BU471" s="3189"/>
      <c r="BV471" s="3189"/>
      <c r="BW471" s="3189"/>
      <c r="BX471" s="3189"/>
      <c r="BY471" s="3189"/>
      <c r="BZ471" s="3313"/>
      <c r="CA471" s="3143"/>
    </row>
    <row r="472" spans="1:79" ht="16.5" customHeight="1">
      <c r="A472" s="3143"/>
      <c r="B472" s="3143"/>
      <c r="C472" s="3143"/>
      <c r="D472" s="3143"/>
      <c r="E472" s="3143"/>
      <c r="F472" s="3143"/>
      <c r="G472" s="3143"/>
      <c r="H472" s="3143"/>
      <c r="I472" s="3143"/>
      <c r="J472" s="3143"/>
      <c r="K472" s="3098"/>
      <c r="L472" s="3098"/>
      <c r="M472" s="3098"/>
      <c r="N472" s="3098"/>
      <c r="O472" s="3098"/>
      <c r="P472" s="3098"/>
      <c r="Q472" s="3098"/>
      <c r="R472" s="3098"/>
      <c r="S472" s="3098"/>
      <c r="T472" s="3098"/>
      <c r="U472" s="3098"/>
      <c r="V472" s="3098"/>
      <c r="W472" s="3098"/>
      <c r="X472" s="3098"/>
      <c r="Y472" s="3098"/>
      <c r="Z472" s="3098"/>
      <c r="AA472" s="3098"/>
      <c r="AB472" s="3098"/>
      <c r="AC472" s="3098"/>
      <c r="AD472" s="3098"/>
      <c r="AE472" s="3098"/>
      <c r="AF472" s="3098"/>
      <c r="AG472" s="3098"/>
      <c r="AH472" s="3098"/>
      <c r="AI472" s="3098"/>
      <c r="AJ472" s="3098"/>
      <c r="AK472" s="3098"/>
      <c r="AL472" s="3143"/>
      <c r="AM472" s="3143"/>
      <c r="AN472" s="3143"/>
      <c r="AO472" s="3143"/>
      <c r="AP472" s="3143"/>
      <c r="AQ472" s="3143"/>
      <c r="AR472" s="3143"/>
      <c r="AS472" s="3143"/>
      <c r="AT472" s="3143"/>
      <c r="AU472" s="3143"/>
      <c r="AV472" s="3143"/>
      <c r="AW472" s="3143"/>
      <c r="AX472" s="3143"/>
      <c r="AY472" s="3143"/>
      <c r="AZ472" s="3143"/>
      <c r="BA472" s="3143"/>
      <c r="BB472" s="3143"/>
      <c r="BC472" s="3143"/>
      <c r="BD472" s="3143"/>
      <c r="BE472" s="3143"/>
      <c r="BF472" s="3143"/>
      <c r="BG472" s="3143"/>
      <c r="BH472" s="3143"/>
      <c r="BI472" s="3143"/>
      <c r="BJ472" s="3143"/>
      <c r="BK472" s="3143"/>
      <c r="BL472" s="3143"/>
      <c r="BM472" s="3143"/>
      <c r="BN472" s="3189"/>
      <c r="BO472" s="3189"/>
      <c r="BP472" s="3189"/>
      <c r="BQ472" s="3189"/>
      <c r="BR472" s="3189"/>
      <c r="BS472" s="3189"/>
      <c r="BT472" s="3189"/>
      <c r="BU472" s="3189"/>
      <c r="BV472" s="3189"/>
      <c r="BW472" s="3189"/>
      <c r="BX472" s="3189"/>
      <c r="BY472" s="3189"/>
      <c r="BZ472" s="3313"/>
      <c r="CA472" s="3143"/>
    </row>
    <row r="473" spans="1:79" ht="16.5" customHeight="1">
      <c r="A473" s="3143"/>
      <c r="B473" s="3143"/>
      <c r="C473" s="3143"/>
      <c r="D473" s="3143"/>
      <c r="E473" s="3143"/>
      <c r="F473" s="3143"/>
      <c r="G473" s="3143"/>
      <c r="H473" s="3143"/>
      <c r="I473" s="3143"/>
      <c r="J473" s="3143"/>
      <c r="K473" s="3098"/>
      <c r="L473" s="3098"/>
      <c r="M473" s="3098"/>
      <c r="N473" s="3098"/>
      <c r="O473" s="3098"/>
      <c r="P473" s="3098"/>
      <c r="Q473" s="3098"/>
      <c r="R473" s="3098"/>
      <c r="S473" s="3098"/>
      <c r="T473" s="3098"/>
      <c r="U473" s="3098"/>
      <c r="V473" s="3098"/>
      <c r="W473" s="3098"/>
      <c r="X473" s="3098"/>
      <c r="Y473" s="3098"/>
      <c r="Z473" s="3098"/>
      <c r="AA473" s="3098"/>
      <c r="AB473" s="3098"/>
      <c r="AC473" s="3098"/>
      <c r="AD473" s="3098"/>
      <c r="AE473" s="3098"/>
      <c r="AF473" s="3098"/>
      <c r="AG473" s="3098"/>
      <c r="AH473" s="3098"/>
      <c r="AI473" s="3098"/>
      <c r="AJ473" s="3098"/>
      <c r="AK473" s="3098"/>
      <c r="AL473" s="3143"/>
      <c r="AM473" s="3143"/>
      <c r="AN473" s="3143"/>
      <c r="AO473" s="3143"/>
      <c r="AP473" s="3143"/>
      <c r="AQ473" s="3143"/>
      <c r="AR473" s="3143"/>
      <c r="AS473" s="3143"/>
      <c r="AT473" s="3143"/>
      <c r="AU473" s="3143"/>
      <c r="AV473" s="3143"/>
      <c r="AW473" s="3143"/>
      <c r="AX473" s="3143"/>
      <c r="AY473" s="3143"/>
      <c r="AZ473" s="3143"/>
      <c r="BA473" s="3143"/>
      <c r="BB473" s="3143"/>
      <c r="BC473" s="3143"/>
      <c r="BD473" s="3143"/>
      <c r="BE473" s="3143"/>
      <c r="BF473" s="3143"/>
      <c r="BG473" s="3143"/>
      <c r="BH473" s="3143"/>
      <c r="BI473" s="3143"/>
      <c r="BJ473" s="3143"/>
      <c r="BK473" s="3143"/>
      <c r="BL473" s="3143"/>
      <c r="BM473" s="3143"/>
      <c r="BN473" s="3189"/>
      <c r="BO473" s="3189"/>
      <c r="BP473" s="3189"/>
      <c r="BQ473" s="3189"/>
      <c r="BR473" s="3189"/>
      <c r="BS473" s="3189"/>
      <c r="BT473" s="3189"/>
      <c r="BU473" s="3189"/>
      <c r="BV473" s="3189"/>
      <c r="BW473" s="3189"/>
      <c r="BX473" s="3189"/>
      <c r="BY473" s="3189"/>
      <c r="BZ473" s="3313"/>
      <c r="CA473" s="3143"/>
    </row>
    <row r="474" spans="1:79" ht="16.5" customHeight="1">
      <c r="A474" s="3143"/>
      <c r="B474" s="3143"/>
      <c r="C474" s="3143"/>
      <c r="D474" s="3143"/>
      <c r="E474" s="3143"/>
      <c r="F474" s="3143"/>
      <c r="G474" s="3143"/>
      <c r="H474" s="3143"/>
      <c r="I474" s="3143"/>
      <c r="J474" s="3143"/>
      <c r="K474" s="3098"/>
      <c r="L474" s="3098"/>
      <c r="M474" s="3098"/>
      <c r="N474" s="3098"/>
      <c r="O474" s="3098"/>
      <c r="P474" s="3098"/>
      <c r="Q474" s="3098"/>
      <c r="R474" s="3098"/>
      <c r="S474" s="3098"/>
      <c r="T474" s="3098"/>
      <c r="U474" s="3098"/>
      <c r="V474" s="3098"/>
      <c r="W474" s="3098"/>
      <c r="X474" s="3098"/>
      <c r="Y474" s="3098"/>
      <c r="Z474" s="3098"/>
      <c r="AA474" s="3098"/>
      <c r="AB474" s="3098"/>
      <c r="AC474" s="3098"/>
      <c r="AD474" s="3098"/>
      <c r="AE474" s="3098"/>
      <c r="AF474" s="3098"/>
      <c r="AG474" s="3098"/>
      <c r="AH474" s="3098"/>
      <c r="AI474" s="3098"/>
      <c r="AJ474" s="3098"/>
      <c r="AK474" s="3098"/>
      <c r="AL474" s="3143"/>
      <c r="AM474" s="3143"/>
      <c r="AN474" s="3143"/>
      <c r="AO474" s="3143"/>
      <c r="AP474" s="3143"/>
      <c r="AQ474" s="3143"/>
      <c r="AR474" s="3143"/>
      <c r="AS474" s="3143"/>
      <c r="AT474" s="3143"/>
      <c r="AU474" s="3143"/>
      <c r="AV474" s="3143"/>
      <c r="AW474" s="3143"/>
      <c r="AX474" s="3143"/>
      <c r="AY474" s="3143"/>
      <c r="AZ474" s="3143"/>
      <c r="BA474" s="3143"/>
      <c r="BB474" s="3143"/>
      <c r="BC474" s="3143"/>
      <c r="BD474" s="3143"/>
      <c r="BE474" s="3143"/>
      <c r="BF474" s="3143"/>
      <c r="BG474" s="3143"/>
      <c r="BH474" s="3143"/>
      <c r="BI474" s="3143"/>
      <c r="BJ474" s="3143"/>
      <c r="BK474" s="3143"/>
      <c r="BL474" s="3143"/>
      <c r="BM474" s="3143"/>
      <c r="BN474" s="3189"/>
      <c r="BO474" s="3189"/>
      <c r="BP474" s="3189"/>
      <c r="BQ474" s="3189"/>
      <c r="BR474" s="3189"/>
      <c r="BS474" s="3189"/>
      <c r="BT474" s="3189"/>
      <c r="BU474" s="3189"/>
      <c r="BV474" s="3189"/>
      <c r="BW474" s="3189"/>
      <c r="BX474" s="3189"/>
      <c r="BY474" s="3189"/>
      <c r="BZ474" s="3313"/>
      <c r="CA474" s="3143"/>
    </row>
    <row r="475" spans="1:79" ht="16.5" customHeight="1">
      <c r="A475" s="3143"/>
      <c r="B475" s="3143"/>
      <c r="C475" s="3143"/>
      <c r="D475" s="3143"/>
      <c r="E475" s="3143"/>
      <c r="F475" s="3143"/>
      <c r="G475" s="3143"/>
      <c r="H475" s="3143"/>
      <c r="I475" s="3143"/>
      <c r="J475" s="3143"/>
      <c r="K475" s="3098"/>
      <c r="L475" s="3098"/>
      <c r="M475" s="3098"/>
      <c r="N475" s="3098"/>
      <c r="O475" s="3098"/>
      <c r="P475" s="3098"/>
      <c r="Q475" s="3098"/>
      <c r="R475" s="3098"/>
      <c r="S475" s="3098"/>
      <c r="T475" s="3098"/>
      <c r="U475" s="3098"/>
      <c r="V475" s="3098"/>
      <c r="W475" s="3098"/>
      <c r="X475" s="3098"/>
      <c r="Y475" s="3098"/>
      <c r="Z475" s="3098"/>
      <c r="AA475" s="3098"/>
      <c r="AB475" s="3098"/>
      <c r="AC475" s="3098"/>
      <c r="AD475" s="3098"/>
      <c r="AE475" s="3098"/>
      <c r="AF475" s="3098"/>
      <c r="AG475" s="3098"/>
      <c r="AH475" s="3098"/>
      <c r="AI475" s="3098"/>
      <c r="AJ475" s="3098"/>
      <c r="AK475" s="3098"/>
      <c r="AL475" s="3143"/>
      <c r="AM475" s="3143"/>
      <c r="AN475" s="3143"/>
      <c r="AO475" s="3143"/>
      <c r="AP475" s="3143"/>
      <c r="AQ475" s="3143"/>
      <c r="AR475" s="3143"/>
      <c r="AS475" s="3143"/>
      <c r="AT475" s="3143"/>
      <c r="AU475" s="3143"/>
      <c r="AV475" s="3143"/>
      <c r="AW475" s="3143"/>
      <c r="AX475" s="3143"/>
      <c r="AY475" s="3143"/>
      <c r="AZ475" s="3143"/>
      <c r="BA475" s="3143"/>
      <c r="BB475" s="3143"/>
      <c r="BC475" s="3143"/>
      <c r="BD475" s="3143"/>
      <c r="BE475" s="3143"/>
      <c r="BF475" s="3143"/>
      <c r="BG475" s="3143"/>
      <c r="BH475" s="3143"/>
      <c r="BI475" s="3143"/>
      <c r="BJ475" s="3143"/>
      <c r="BK475" s="3143"/>
      <c r="BL475" s="3143"/>
      <c r="BM475" s="3143"/>
      <c r="BN475" s="3189"/>
      <c r="BO475" s="3189"/>
      <c r="BP475" s="3189"/>
      <c r="BQ475" s="3189"/>
      <c r="BR475" s="3189"/>
      <c r="BS475" s="3189"/>
      <c r="BT475" s="3189"/>
      <c r="BU475" s="3189"/>
      <c r="BV475" s="3189"/>
      <c r="BW475" s="3189"/>
      <c r="BX475" s="3189"/>
      <c r="BY475" s="3189"/>
      <c r="BZ475" s="3313"/>
      <c r="CA475" s="3143"/>
    </row>
    <row r="476" spans="1:79" ht="16.5" customHeight="1">
      <c r="A476" s="3143"/>
      <c r="B476" s="3143"/>
      <c r="C476" s="3143"/>
      <c r="D476" s="3143"/>
      <c r="E476" s="3143"/>
      <c r="F476" s="3143"/>
      <c r="G476" s="3143"/>
      <c r="H476" s="3143"/>
      <c r="I476" s="3143"/>
      <c r="J476" s="3143"/>
      <c r="K476" s="3098"/>
      <c r="L476" s="3098"/>
      <c r="M476" s="3098"/>
      <c r="N476" s="3098"/>
      <c r="O476" s="3098"/>
      <c r="P476" s="3098"/>
      <c r="Q476" s="3098"/>
      <c r="R476" s="3098"/>
      <c r="S476" s="3098"/>
      <c r="T476" s="3098"/>
      <c r="U476" s="3098"/>
      <c r="V476" s="3098"/>
      <c r="W476" s="3098"/>
      <c r="X476" s="3098"/>
      <c r="Y476" s="3098"/>
      <c r="Z476" s="3098"/>
      <c r="AA476" s="3098"/>
      <c r="AB476" s="3098"/>
      <c r="AC476" s="3098"/>
      <c r="AD476" s="3098"/>
      <c r="AE476" s="3098"/>
      <c r="AF476" s="3098"/>
      <c r="AG476" s="3098"/>
      <c r="AH476" s="3098"/>
      <c r="AI476" s="3098"/>
      <c r="AJ476" s="3098"/>
      <c r="AK476" s="3098"/>
      <c r="AL476" s="3143"/>
      <c r="AM476" s="3143"/>
      <c r="AN476" s="3143"/>
      <c r="AO476" s="3143"/>
      <c r="AP476" s="3143"/>
      <c r="AQ476" s="3143"/>
      <c r="AR476" s="3143"/>
      <c r="AS476" s="3143"/>
      <c r="AT476" s="3143"/>
      <c r="AU476" s="3143"/>
      <c r="AV476" s="3143"/>
      <c r="AW476" s="3143"/>
      <c r="AX476" s="3143"/>
      <c r="AY476" s="3143"/>
      <c r="AZ476" s="3143"/>
      <c r="BA476" s="3143"/>
      <c r="BB476" s="3143"/>
      <c r="BC476" s="3143"/>
      <c r="BD476" s="3143"/>
      <c r="BE476" s="3143"/>
      <c r="BF476" s="3143"/>
      <c r="BG476" s="3143"/>
      <c r="BH476" s="3143"/>
      <c r="BI476" s="3143"/>
      <c r="BJ476" s="3143"/>
      <c r="BK476" s="3143"/>
      <c r="BL476" s="3143"/>
      <c r="BM476" s="3143"/>
      <c r="BN476" s="3189"/>
      <c r="BO476" s="3189"/>
      <c r="BP476" s="3189"/>
      <c r="BQ476" s="3189"/>
      <c r="BR476" s="3189"/>
      <c r="BS476" s="3189"/>
      <c r="BT476" s="3189"/>
      <c r="BU476" s="3189"/>
      <c r="BV476" s="3189"/>
      <c r="BW476" s="3189"/>
      <c r="BX476" s="3189"/>
      <c r="BY476" s="3189"/>
      <c r="BZ476" s="3313"/>
      <c r="CA476" s="3143"/>
    </row>
    <row r="477" spans="1:79" ht="16.5" customHeight="1">
      <c r="A477" s="3143"/>
      <c r="B477" s="3143"/>
      <c r="C477" s="3143"/>
      <c r="D477" s="3143"/>
      <c r="E477" s="3143"/>
      <c r="F477" s="3143"/>
      <c r="G477" s="3143"/>
      <c r="H477" s="3143"/>
      <c r="I477" s="3143"/>
      <c r="J477" s="3143"/>
      <c r="K477" s="3098"/>
      <c r="L477" s="3098"/>
      <c r="M477" s="3098"/>
      <c r="N477" s="3098"/>
      <c r="O477" s="3098"/>
      <c r="P477" s="3098"/>
      <c r="Q477" s="3098"/>
      <c r="R477" s="3098"/>
      <c r="S477" s="3098"/>
      <c r="T477" s="3098"/>
      <c r="U477" s="3098"/>
      <c r="V477" s="3098"/>
      <c r="W477" s="3098"/>
      <c r="X477" s="3098"/>
      <c r="Y477" s="3098"/>
      <c r="Z477" s="3098"/>
      <c r="AA477" s="3098"/>
      <c r="AB477" s="3098"/>
      <c r="AC477" s="3098"/>
      <c r="AD477" s="3098"/>
      <c r="AE477" s="3098"/>
      <c r="AF477" s="3098"/>
      <c r="AG477" s="3098"/>
      <c r="AH477" s="3098"/>
      <c r="AI477" s="3098"/>
      <c r="AJ477" s="3098"/>
      <c r="AK477" s="3098"/>
      <c r="AL477" s="3143"/>
      <c r="AM477" s="3143"/>
      <c r="AN477" s="3143"/>
      <c r="AO477" s="3143"/>
      <c r="AP477" s="3143"/>
      <c r="AQ477" s="3143"/>
      <c r="AR477" s="3143"/>
      <c r="AS477" s="3143"/>
      <c r="AT477" s="3143"/>
      <c r="AU477" s="3143"/>
      <c r="AV477" s="3143"/>
      <c r="AW477" s="3143"/>
      <c r="AX477" s="3143"/>
      <c r="AY477" s="3143"/>
      <c r="AZ477" s="3143"/>
      <c r="BA477" s="3143"/>
      <c r="BB477" s="3143"/>
      <c r="BC477" s="3143"/>
      <c r="BD477" s="3143"/>
      <c r="BE477" s="3143"/>
      <c r="BF477" s="3143"/>
      <c r="BG477" s="3143"/>
      <c r="BH477" s="3143"/>
      <c r="BI477" s="3143"/>
      <c r="BJ477" s="3143"/>
      <c r="BK477" s="3143"/>
      <c r="BL477" s="3143"/>
      <c r="BM477" s="3143"/>
      <c r="BN477" s="3189"/>
      <c r="BO477" s="3189"/>
      <c r="BP477" s="3189"/>
      <c r="BQ477" s="3189"/>
      <c r="BR477" s="3189"/>
      <c r="BS477" s="3189"/>
      <c r="BT477" s="3189"/>
      <c r="BU477" s="3189"/>
      <c r="BV477" s="3189"/>
      <c r="BW477" s="3189"/>
      <c r="BX477" s="3189"/>
      <c r="BY477" s="3189"/>
      <c r="BZ477" s="3313"/>
      <c r="CA477" s="3143"/>
    </row>
    <row r="478" spans="1:79" ht="16.5" customHeight="1">
      <c r="A478" s="3143"/>
      <c r="B478" s="3143"/>
      <c r="C478" s="3143"/>
      <c r="D478" s="3143"/>
      <c r="E478" s="3143"/>
      <c r="F478" s="3143"/>
      <c r="G478" s="3143"/>
      <c r="H478" s="3143"/>
      <c r="I478" s="3143"/>
      <c r="J478" s="3143"/>
      <c r="K478" s="3098"/>
      <c r="L478" s="3098"/>
      <c r="M478" s="3098"/>
      <c r="N478" s="3098"/>
      <c r="O478" s="3098"/>
      <c r="P478" s="3098"/>
      <c r="Q478" s="3098"/>
      <c r="R478" s="3098"/>
      <c r="S478" s="3098"/>
      <c r="T478" s="3098"/>
      <c r="U478" s="3098"/>
      <c r="V478" s="3098"/>
      <c r="W478" s="3098"/>
      <c r="X478" s="3098"/>
      <c r="Y478" s="3098"/>
      <c r="Z478" s="3098"/>
      <c r="AA478" s="3098"/>
      <c r="AB478" s="3098"/>
      <c r="AC478" s="3098"/>
      <c r="AD478" s="3098"/>
      <c r="AE478" s="3098"/>
      <c r="AF478" s="3098"/>
      <c r="AG478" s="3098"/>
      <c r="AH478" s="3098"/>
      <c r="AI478" s="3098"/>
      <c r="AJ478" s="3098"/>
      <c r="AK478" s="3098"/>
      <c r="AL478" s="3143"/>
      <c r="AM478" s="3143"/>
      <c r="AN478" s="3143"/>
      <c r="AO478" s="3143"/>
      <c r="AP478" s="3143"/>
      <c r="AQ478" s="3143"/>
      <c r="AR478" s="3143"/>
      <c r="AS478" s="3143"/>
      <c r="AT478" s="3143"/>
      <c r="AU478" s="3143"/>
      <c r="AV478" s="3143"/>
      <c r="AW478" s="3143"/>
      <c r="AX478" s="3143"/>
      <c r="AY478" s="3143"/>
      <c r="AZ478" s="3143"/>
      <c r="BA478" s="3143"/>
      <c r="BB478" s="3143"/>
      <c r="BC478" s="3143"/>
      <c r="BD478" s="3143"/>
      <c r="BE478" s="3143"/>
      <c r="BF478" s="3143"/>
      <c r="BG478" s="3143"/>
      <c r="BH478" s="3143"/>
      <c r="BI478" s="3143"/>
      <c r="BJ478" s="3143"/>
      <c r="BK478" s="3143"/>
      <c r="BL478" s="3143"/>
      <c r="BM478" s="3143"/>
      <c r="BN478" s="3189"/>
      <c r="BO478" s="3189"/>
      <c r="BP478" s="3189"/>
      <c r="BQ478" s="3189"/>
      <c r="BR478" s="3189"/>
      <c r="BS478" s="3189"/>
      <c r="BT478" s="3189"/>
      <c r="BU478" s="3189"/>
      <c r="BV478" s="3189"/>
      <c r="BW478" s="3189"/>
      <c r="BX478" s="3189"/>
      <c r="BY478" s="3189"/>
      <c r="BZ478" s="3313"/>
      <c r="CA478" s="3143"/>
    </row>
    <row r="479" spans="1:79" ht="16.5" customHeight="1">
      <c r="A479" s="3143"/>
      <c r="B479" s="3143"/>
      <c r="C479" s="3143"/>
      <c r="D479" s="3143"/>
      <c r="E479" s="3143"/>
      <c r="F479" s="3143"/>
      <c r="G479" s="3143"/>
      <c r="H479" s="3143"/>
      <c r="I479" s="3143"/>
      <c r="J479" s="3143"/>
      <c r="K479" s="3098"/>
      <c r="L479" s="3098"/>
      <c r="M479" s="3098"/>
      <c r="N479" s="3098"/>
      <c r="O479" s="3098"/>
      <c r="P479" s="3098"/>
      <c r="Q479" s="3098"/>
      <c r="R479" s="3098"/>
      <c r="S479" s="3098"/>
      <c r="T479" s="3098"/>
      <c r="U479" s="3098"/>
      <c r="V479" s="3098"/>
      <c r="W479" s="3098"/>
      <c r="X479" s="3098"/>
      <c r="Y479" s="3098"/>
      <c r="Z479" s="3098"/>
      <c r="AA479" s="3098"/>
      <c r="AB479" s="3098"/>
      <c r="AC479" s="3098"/>
      <c r="AD479" s="3098"/>
      <c r="AE479" s="3098"/>
      <c r="AF479" s="3098"/>
      <c r="AG479" s="3098"/>
      <c r="AH479" s="3098"/>
      <c r="AI479" s="3098"/>
      <c r="AJ479" s="3098"/>
      <c r="AK479" s="3098"/>
      <c r="AL479" s="3143"/>
      <c r="AM479" s="3143"/>
      <c r="AN479" s="3143"/>
      <c r="AO479" s="3143"/>
      <c r="AP479" s="3143"/>
      <c r="AQ479" s="3143"/>
      <c r="AR479" s="3143"/>
      <c r="AS479" s="3143"/>
      <c r="AT479" s="3143"/>
      <c r="AU479" s="3143"/>
      <c r="AV479" s="3143"/>
      <c r="AW479" s="3143"/>
      <c r="AX479" s="3143"/>
      <c r="AY479" s="3143"/>
      <c r="AZ479" s="3143"/>
      <c r="BA479" s="3143"/>
      <c r="BB479" s="3143"/>
      <c r="BC479" s="3143"/>
      <c r="BD479" s="3143"/>
      <c r="BE479" s="3143"/>
      <c r="BF479" s="3143"/>
      <c r="BG479" s="3143"/>
      <c r="BH479" s="3143"/>
      <c r="BI479" s="3143"/>
      <c r="BJ479" s="3143"/>
      <c r="BK479" s="3143"/>
      <c r="BL479" s="3143"/>
      <c r="BM479" s="3143"/>
      <c r="BN479" s="3189"/>
      <c r="BO479" s="3189"/>
      <c r="BP479" s="3189"/>
      <c r="BQ479" s="3189"/>
      <c r="BR479" s="3189"/>
      <c r="BS479" s="3189"/>
      <c r="BT479" s="3189"/>
      <c r="BU479" s="3189"/>
      <c r="BV479" s="3189"/>
      <c r="BW479" s="3189"/>
      <c r="BX479" s="3189"/>
      <c r="BY479" s="3189"/>
      <c r="BZ479" s="3313"/>
      <c r="CA479" s="3143"/>
    </row>
    <row r="480" spans="1:79" ht="16.5" customHeight="1">
      <c r="A480" s="3143"/>
      <c r="B480" s="3143"/>
      <c r="C480" s="3143"/>
      <c r="D480" s="3143"/>
      <c r="E480" s="3143"/>
      <c r="F480" s="3143"/>
      <c r="G480" s="3143"/>
      <c r="H480" s="3143"/>
      <c r="I480" s="3143"/>
      <c r="J480" s="3143"/>
      <c r="K480" s="3098"/>
      <c r="L480" s="3098"/>
      <c r="M480" s="3098"/>
      <c r="N480" s="3098"/>
      <c r="O480" s="3098"/>
      <c r="P480" s="3098"/>
      <c r="Q480" s="3098"/>
      <c r="R480" s="3098"/>
      <c r="S480" s="3098"/>
      <c r="T480" s="3098"/>
      <c r="U480" s="3098"/>
      <c r="V480" s="3098"/>
      <c r="W480" s="3098"/>
      <c r="X480" s="3098"/>
      <c r="Y480" s="3098"/>
      <c r="Z480" s="3098"/>
      <c r="AA480" s="3098"/>
      <c r="AB480" s="3098"/>
      <c r="AC480" s="3098"/>
      <c r="AD480" s="3098"/>
      <c r="AE480" s="3098"/>
      <c r="AF480" s="3098"/>
      <c r="AG480" s="3098"/>
      <c r="AH480" s="3098"/>
      <c r="AI480" s="3098"/>
      <c r="AJ480" s="3098"/>
      <c r="AK480" s="3098"/>
      <c r="AL480" s="3143"/>
      <c r="AM480" s="3143"/>
      <c r="AN480" s="3143"/>
      <c r="AO480" s="3143"/>
      <c r="AP480" s="3143"/>
      <c r="AQ480" s="3143"/>
      <c r="AR480" s="3143"/>
      <c r="AS480" s="3143"/>
      <c r="AT480" s="3143"/>
      <c r="AU480" s="3143"/>
      <c r="AV480" s="3143"/>
      <c r="AW480" s="3143"/>
      <c r="AX480" s="3143"/>
      <c r="AY480" s="3143"/>
      <c r="AZ480" s="3143"/>
      <c r="BA480" s="3143"/>
      <c r="BB480" s="3143"/>
      <c r="BC480" s="3143"/>
      <c r="BD480" s="3143"/>
      <c r="BE480" s="3143"/>
      <c r="BF480" s="3143"/>
      <c r="BG480" s="3143"/>
      <c r="BH480" s="3143"/>
      <c r="BI480" s="3143"/>
      <c r="BJ480" s="3143"/>
      <c r="BK480" s="3143"/>
      <c r="BL480" s="3143"/>
      <c r="BM480" s="3143"/>
      <c r="BN480" s="3189"/>
      <c r="BO480" s="3189"/>
      <c r="BP480" s="3189"/>
      <c r="BQ480" s="3189"/>
      <c r="BR480" s="3189"/>
      <c r="BS480" s="3189"/>
      <c r="BT480" s="3189"/>
      <c r="BU480" s="3189"/>
      <c r="BV480" s="3189"/>
      <c r="BW480" s="3189"/>
      <c r="BX480" s="3189"/>
      <c r="BY480" s="3189"/>
      <c r="BZ480" s="3313"/>
      <c r="CA480" s="3143"/>
    </row>
    <row r="481" spans="1:79" ht="16.5" customHeight="1">
      <c r="A481" s="3143"/>
      <c r="B481" s="3143"/>
      <c r="C481" s="3143"/>
      <c r="D481" s="3143"/>
      <c r="E481" s="3143"/>
      <c r="F481" s="3143"/>
      <c r="G481" s="3143"/>
      <c r="H481" s="3143"/>
      <c r="I481" s="3143"/>
      <c r="J481" s="3143"/>
      <c r="K481" s="3098"/>
      <c r="L481" s="3098"/>
      <c r="M481" s="3098"/>
      <c r="N481" s="3098"/>
      <c r="O481" s="3098"/>
      <c r="P481" s="3098"/>
      <c r="Q481" s="3098"/>
      <c r="R481" s="3098"/>
      <c r="S481" s="3098"/>
      <c r="T481" s="3098"/>
      <c r="U481" s="3098"/>
      <c r="V481" s="3098"/>
      <c r="W481" s="3098"/>
      <c r="X481" s="3098"/>
      <c r="Y481" s="3098"/>
      <c r="Z481" s="3098"/>
      <c r="AA481" s="3098"/>
      <c r="AB481" s="3098"/>
      <c r="AC481" s="3098"/>
      <c r="AD481" s="3098"/>
      <c r="AE481" s="3098"/>
      <c r="AF481" s="3098"/>
      <c r="AG481" s="3098"/>
      <c r="AH481" s="3098"/>
      <c r="AI481" s="3098"/>
      <c r="AJ481" s="3098"/>
      <c r="AK481" s="3098"/>
      <c r="AL481" s="3143"/>
      <c r="AM481" s="3143"/>
      <c r="AN481" s="3143"/>
      <c r="AO481" s="3143"/>
      <c r="AP481" s="3143"/>
      <c r="AQ481" s="3143"/>
      <c r="AR481" s="3143"/>
      <c r="AS481" s="3143"/>
      <c r="AT481" s="3143"/>
      <c r="AU481" s="3143"/>
      <c r="AV481" s="3143"/>
      <c r="AW481" s="3143"/>
      <c r="AX481" s="3143"/>
      <c r="AY481" s="3143"/>
      <c r="AZ481" s="3143"/>
      <c r="BA481" s="3143"/>
      <c r="BB481" s="3143"/>
      <c r="BC481" s="3143"/>
      <c r="BD481" s="3143"/>
      <c r="BE481" s="3143"/>
      <c r="BF481" s="3143"/>
      <c r="BG481" s="3143"/>
      <c r="BH481" s="3143"/>
      <c r="BI481" s="3143"/>
      <c r="BJ481" s="3143"/>
      <c r="BK481" s="3143"/>
      <c r="BL481" s="3143"/>
      <c r="BM481" s="3143"/>
      <c r="BN481" s="3189"/>
      <c r="BO481" s="3189"/>
      <c r="BP481" s="3189"/>
      <c r="BQ481" s="3189"/>
      <c r="BR481" s="3189"/>
      <c r="BS481" s="3189"/>
      <c r="BT481" s="3189"/>
      <c r="BU481" s="3189"/>
      <c r="BV481" s="3189"/>
      <c r="BW481" s="3189"/>
      <c r="BX481" s="3189"/>
      <c r="BY481" s="3189"/>
      <c r="BZ481" s="3313"/>
      <c r="CA481" s="3143"/>
    </row>
    <row r="482" spans="1:79" ht="16.5" customHeight="1">
      <c r="A482" s="3143"/>
      <c r="B482" s="3143"/>
      <c r="C482" s="3143"/>
      <c r="D482" s="3143"/>
      <c r="E482" s="3143"/>
      <c r="F482" s="3143"/>
      <c r="G482" s="3143"/>
      <c r="H482" s="3143"/>
      <c r="I482" s="3143"/>
      <c r="J482" s="3143"/>
      <c r="K482" s="3098"/>
      <c r="L482" s="3098"/>
      <c r="M482" s="3098"/>
      <c r="N482" s="3098"/>
      <c r="O482" s="3098"/>
      <c r="P482" s="3098"/>
      <c r="Q482" s="3098"/>
      <c r="R482" s="3098"/>
      <c r="S482" s="3098"/>
      <c r="T482" s="3098"/>
      <c r="U482" s="3098"/>
      <c r="V482" s="3098"/>
      <c r="W482" s="3098"/>
      <c r="X482" s="3098"/>
      <c r="Y482" s="3098"/>
      <c r="Z482" s="3098"/>
      <c r="AA482" s="3098"/>
      <c r="AB482" s="3098"/>
      <c r="AC482" s="3098"/>
      <c r="AD482" s="3098"/>
      <c r="AE482" s="3098"/>
      <c r="AF482" s="3098"/>
      <c r="AG482" s="3098"/>
      <c r="AH482" s="3098"/>
      <c r="AI482" s="3098"/>
      <c r="AJ482" s="3098"/>
      <c r="AK482" s="3098"/>
      <c r="AL482" s="3143"/>
      <c r="AM482" s="3143"/>
      <c r="AN482" s="3143"/>
      <c r="AO482" s="3143"/>
      <c r="AP482" s="3143"/>
      <c r="AQ482" s="3143"/>
      <c r="AR482" s="3143"/>
      <c r="AS482" s="3143"/>
      <c r="AT482" s="3143"/>
      <c r="AU482" s="3143"/>
      <c r="AV482" s="3143"/>
      <c r="AW482" s="3143"/>
      <c r="AX482" s="3143"/>
      <c r="AY482" s="3143"/>
      <c r="AZ482" s="3143"/>
      <c r="BA482" s="3143"/>
      <c r="BB482" s="3143"/>
      <c r="BC482" s="3143"/>
      <c r="BD482" s="3143"/>
      <c r="BE482" s="3143"/>
      <c r="BF482" s="3143"/>
      <c r="BG482" s="3143"/>
      <c r="BH482" s="3143"/>
      <c r="BI482" s="3143"/>
      <c r="BJ482" s="3143"/>
      <c r="BK482" s="3143"/>
      <c r="BL482" s="3143"/>
      <c r="BM482" s="3143"/>
      <c r="BN482" s="3189"/>
      <c r="BO482" s="3189"/>
      <c r="BP482" s="3189"/>
      <c r="BQ482" s="3189"/>
      <c r="BR482" s="3189"/>
      <c r="BS482" s="3189"/>
      <c r="BT482" s="3189"/>
      <c r="BU482" s="3189"/>
      <c r="BV482" s="3189"/>
      <c r="BW482" s="3189"/>
      <c r="BX482" s="3189"/>
      <c r="BY482" s="3189"/>
      <c r="BZ482" s="3313"/>
      <c r="CA482" s="3143"/>
    </row>
    <row r="483" spans="1:79" ht="16.5" customHeight="1">
      <c r="A483" s="3143"/>
      <c r="B483" s="3143"/>
      <c r="C483" s="3143"/>
      <c r="D483" s="3143"/>
      <c r="E483" s="3143"/>
      <c r="F483" s="3143"/>
      <c r="G483" s="3143"/>
      <c r="H483" s="3143"/>
      <c r="I483" s="3143"/>
      <c r="J483" s="3143"/>
      <c r="K483" s="3098"/>
      <c r="L483" s="3098"/>
      <c r="M483" s="3098"/>
      <c r="N483" s="3098"/>
      <c r="O483" s="3098"/>
      <c r="P483" s="3098"/>
      <c r="Q483" s="3098"/>
      <c r="R483" s="3098"/>
      <c r="S483" s="3098"/>
      <c r="T483" s="3098"/>
      <c r="U483" s="3098"/>
      <c r="V483" s="3098"/>
      <c r="W483" s="3098"/>
      <c r="X483" s="3098"/>
      <c r="Y483" s="3098"/>
      <c r="Z483" s="3098"/>
      <c r="AA483" s="3098"/>
      <c r="AB483" s="3098"/>
      <c r="AC483" s="3098"/>
      <c r="AD483" s="3098"/>
      <c r="AE483" s="3098"/>
      <c r="AF483" s="3098"/>
      <c r="AG483" s="3098"/>
      <c r="AH483" s="3098"/>
      <c r="AI483" s="3098"/>
      <c r="AJ483" s="3098"/>
      <c r="AK483" s="3098"/>
      <c r="AL483" s="3143"/>
      <c r="AM483" s="3143"/>
      <c r="AN483" s="3143"/>
      <c r="AO483" s="3143"/>
      <c r="AP483" s="3143"/>
      <c r="AQ483" s="3143"/>
      <c r="AR483" s="3143"/>
      <c r="AS483" s="3143"/>
      <c r="AT483" s="3143"/>
      <c r="AU483" s="3143"/>
      <c r="AV483" s="3143"/>
      <c r="AW483" s="3143"/>
      <c r="AX483" s="3143"/>
      <c r="AY483" s="3143"/>
      <c r="AZ483" s="3143"/>
      <c r="BA483" s="3143"/>
      <c r="BB483" s="3143"/>
      <c r="BC483" s="3143"/>
      <c r="BD483" s="3143"/>
      <c r="BE483" s="3143"/>
      <c r="BF483" s="3143"/>
      <c r="BG483" s="3143"/>
      <c r="BH483" s="3143"/>
      <c r="BI483" s="3143"/>
      <c r="BJ483" s="3143"/>
      <c r="BK483" s="3143"/>
      <c r="BL483" s="3143"/>
      <c r="BM483" s="3143"/>
      <c r="BN483" s="3189"/>
      <c r="BO483" s="3189"/>
      <c r="BP483" s="3189"/>
      <c r="BQ483" s="3189"/>
      <c r="BR483" s="3189"/>
      <c r="BS483" s="3189"/>
      <c r="BT483" s="3189"/>
      <c r="BU483" s="3189"/>
      <c r="BV483" s="3189"/>
      <c r="BW483" s="3189"/>
      <c r="BX483" s="3189"/>
      <c r="BY483" s="3189"/>
      <c r="BZ483" s="3313"/>
      <c r="CA483" s="3143"/>
    </row>
    <row r="484" spans="1:79" ht="16.5" customHeight="1">
      <c r="A484" s="3143"/>
      <c r="B484" s="3143"/>
      <c r="C484" s="3143"/>
      <c r="D484" s="3143"/>
      <c r="E484" s="3143"/>
      <c r="F484" s="3143"/>
      <c r="G484" s="3143"/>
      <c r="H484" s="3143"/>
      <c r="I484" s="3143"/>
      <c r="J484" s="3143"/>
      <c r="K484" s="3098"/>
      <c r="L484" s="3098"/>
      <c r="M484" s="3098"/>
      <c r="N484" s="3098"/>
      <c r="O484" s="3098"/>
      <c r="P484" s="3098"/>
      <c r="Q484" s="3098"/>
      <c r="R484" s="3098"/>
      <c r="S484" s="3098"/>
      <c r="T484" s="3098"/>
      <c r="U484" s="3098"/>
      <c r="V484" s="3098"/>
      <c r="W484" s="3098"/>
      <c r="X484" s="3098"/>
      <c r="Y484" s="3098"/>
      <c r="Z484" s="3098"/>
      <c r="AA484" s="3098"/>
      <c r="AB484" s="3098"/>
      <c r="AC484" s="3098"/>
      <c r="AD484" s="3098"/>
      <c r="AE484" s="3098"/>
      <c r="AF484" s="3098"/>
      <c r="AG484" s="3098"/>
      <c r="AH484" s="3098"/>
      <c r="AI484" s="3098"/>
      <c r="AJ484" s="3098"/>
      <c r="AK484" s="3098"/>
      <c r="AL484" s="3143"/>
      <c r="AM484" s="3143"/>
      <c r="AN484" s="3143"/>
      <c r="AO484" s="3143"/>
      <c r="AP484" s="3143"/>
      <c r="AQ484" s="3143"/>
      <c r="AR484" s="3143"/>
      <c r="AS484" s="3143"/>
      <c r="AT484" s="3143"/>
      <c r="AU484" s="3143"/>
      <c r="AV484" s="3143"/>
      <c r="AW484" s="3143"/>
      <c r="AX484" s="3143"/>
      <c r="AY484" s="3143"/>
      <c r="AZ484" s="3143"/>
      <c r="BA484" s="3143"/>
      <c r="BB484" s="3143"/>
      <c r="BC484" s="3143"/>
      <c r="BD484" s="3143"/>
      <c r="BE484" s="3143"/>
      <c r="BF484" s="3143"/>
      <c r="BG484" s="3143"/>
      <c r="BH484" s="3143"/>
      <c r="BI484" s="3143"/>
      <c r="BJ484" s="3143"/>
      <c r="BK484" s="3143"/>
      <c r="BL484" s="3143"/>
      <c r="BM484" s="3143"/>
      <c r="BN484" s="3189"/>
      <c r="BO484" s="3189"/>
      <c r="BP484" s="3189"/>
      <c r="BQ484" s="3189"/>
      <c r="BR484" s="3189"/>
      <c r="BS484" s="3189"/>
      <c r="BT484" s="3189"/>
      <c r="BU484" s="3189"/>
      <c r="BV484" s="3189"/>
      <c r="BW484" s="3189"/>
      <c r="BX484" s="3189"/>
      <c r="BY484" s="3189"/>
      <c r="BZ484" s="3313"/>
      <c r="CA484" s="3143"/>
    </row>
    <row r="485" spans="1:79" ht="16.5" customHeight="1">
      <c r="A485" s="3143"/>
      <c r="B485" s="3143"/>
      <c r="C485" s="3143"/>
      <c r="D485" s="3143"/>
      <c r="E485" s="3143"/>
      <c r="F485" s="3143"/>
      <c r="G485" s="3143"/>
      <c r="H485" s="3143"/>
      <c r="I485" s="3143"/>
      <c r="J485" s="3143"/>
      <c r="K485" s="3098"/>
      <c r="L485" s="3098"/>
      <c r="M485" s="3098"/>
      <c r="N485" s="3098"/>
      <c r="O485" s="3098"/>
      <c r="P485" s="3098"/>
      <c r="Q485" s="3098"/>
      <c r="R485" s="3098"/>
      <c r="S485" s="3098"/>
      <c r="T485" s="3098"/>
      <c r="U485" s="3098"/>
      <c r="V485" s="3098"/>
      <c r="W485" s="3098"/>
      <c r="X485" s="3098"/>
      <c r="Y485" s="3098"/>
      <c r="Z485" s="3098"/>
      <c r="AA485" s="3098"/>
      <c r="AB485" s="3098"/>
      <c r="AC485" s="3098"/>
      <c r="AD485" s="3098"/>
      <c r="AE485" s="3098"/>
      <c r="AF485" s="3098"/>
      <c r="AG485" s="3098"/>
      <c r="AH485" s="3098"/>
      <c r="AI485" s="3098"/>
      <c r="AJ485" s="3098"/>
      <c r="AK485" s="3098"/>
      <c r="AL485" s="3143"/>
      <c r="AM485" s="3143"/>
      <c r="AN485" s="3143"/>
      <c r="AO485" s="3143"/>
      <c r="AP485" s="3143"/>
      <c r="AQ485" s="3143"/>
      <c r="AR485" s="3143"/>
      <c r="AS485" s="3143"/>
      <c r="AT485" s="3143"/>
      <c r="AU485" s="3143"/>
      <c r="AV485" s="3143"/>
      <c r="AW485" s="3143"/>
      <c r="AX485" s="3143"/>
      <c r="AY485" s="3143"/>
      <c r="AZ485" s="3143"/>
      <c r="BA485" s="3143"/>
      <c r="BB485" s="3143"/>
      <c r="BC485" s="3143"/>
      <c r="BD485" s="3143"/>
      <c r="BE485" s="3143"/>
      <c r="BF485" s="3143"/>
      <c r="BG485" s="3143"/>
      <c r="BH485" s="3143"/>
      <c r="BI485" s="3143"/>
      <c r="BJ485" s="3143"/>
      <c r="BK485" s="3143"/>
      <c r="BL485" s="3143"/>
      <c r="BM485" s="3143"/>
      <c r="BN485" s="3189"/>
      <c r="BO485" s="3189"/>
      <c r="BP485" s="3189"/>
      <c r="BQ485" s="3189"/>
      <c r="BR485" s="3189"/>
      <c r="BS485" s="3189"/>
      <c r="BT485" s="3189"/>
      <c r="BU485" s="3189"/>
      <c r="BV485" s="3189"/>
      <c r="BW485" s="3189"/>
      <c r="BX485" s="3189"/>
      <c r="BY485" s="3189"/>
      <c r="BZ485" s="3313"/>
      <c r="CA485" s="3143"/>
    </row>
    <row r="486" spans="1:79" ht="16.5" customHeight="1">
      <c r="A486" s="3143"/>
      <c r="B486" s="3143"/>
      <c r="C486" s="3143"/>
      <c r="D486" s="3143"/>
      <c r="E486" s="3143"/>
      <c r="F486" s="3143"/>
      <c r="G486" s="3143"/>
      <c r="H486" s="3143"/>
      <c r="I486" s="3143"/>
      <c r="J486" s="3143"/>
      <c r="K486" s="3098"/>
      <c r="L486" s="3098"/>
      <c r="M486" s="3098"/>
      <c r="N486" s="3098"/>
      <c r="O486" s="3098"/>
      <c r="P486" s="3098"/>
      <c r="Q486" s="3098"/>
      <c r="R486" s="3098"/>
      <c r="S486" s="3098"/>
      <c r="T486" s="3098"/>
      <c r="U486" s="3098"/>
      <c r="V486" s="3098"/>
      <c r="W486" s="3098"/>
      <c r="X486" s="3098"/>
      <c r="Y486" s="3098"/>
      <c r="Z486" s="3098"/>
      <c r="AA486" s="3098"/>
      <c r="AB486" s="3098"/>
      <c r="AC486" s="3098"/>
      <c r="AD486" s="3098"/>
      <c r="AE486" s="3098"/>
      <c r="AF486" s="3098"/>
      <c r="AG486" s="3098"/>
      <c r="AH486" s="3098"/>
      <c r="AI486" s="3098"/>
      <c r="AJ486" s="3098"/>
      <c r="AK486" s="3098"/>
      <c r="AL486" s="3143"/>
      <c r="AM486" s="3143"/>
      <c r="AN486" s="3143"/>
      <c r="AO486" s="3143"/>
      <c r="AP486" s="3143"/>
      <c r="AQ486" s="3143"/>
      <c r="AR486" s="3143"/>
      <c r="AS486" s="3143"/>
      <c r="AT486" s="3143"/>
      <c r="AU486" s="3143"/>
      <c r="AV486" s="3143"/>
      <c r="AW486" s="3143"/>
      <c r="AX486" s="3143"/>
      <c r="AY486" s="3143"/>
      <c r="AZ486" s="3143"/>
      <c r="BA486" s="3143"/>
      <c r="BB486" s="3143"/>
      <c r="BC486" s="3143"/>
      <c r="BD486" s="3143"/>
      <c r="BE486" s="3143"/>
      <c r="BF486" s="3143"/>
      <c r="BG486" s="3143"/>
      <c r="BH486" s="3143"/>
      <c r="BI486" s="3143"/>
      <c r="BJ486" s="3143"/>
      <c r="BK486" s="3143"/>
      <c r="BL486" s="3143"/>
      <c r="BM486" s="3143"/>
      <c r="BN486" s="3189"/>
      <c r="BO486" s="3189"/>
      <c r="BP486" s="3189"/>
      <c r="BQ486" s="3189"/>
      <c r="BR486" s="3189"/>
      <c r="BS486" s="3189"/>
      <c r="BT486" s="3189"/>
      <c r="BU486" s="3189"/>
      <c r="BV486" s="3189"/>
      <c r="BW486" s="3189"/>
      <c r="BX486" s="3189"/>
      <c r="BY486" s="3189"/>
      <c r="BZ486" s="3313"/>
      <c r="CA486" s="3143"/>
    </row>
    <row r="487" spans="1:79" ht="16.5" customHeight="1">
      <c r="A487" s="3143"/>
      <c r="B487" s="3143"/>
      <c r="C487" s="3143"/>
      <c r="D487" s="3143"/>
      <c r="E487" s="3143"/>
      <c r="F487" s="3143"/>
      <c r="G487" s="3143"/>
      <c r="H487" s="3143"/>
      <c r="I487" s="3143"/>
      <c r="J487" s="3143"/>
      <c r="K487" s="3098"/>
      <c r="L487" s="3098"/>
      <c r="M487" s="3098"/>
      <c r="N487" s="3098"/>
      <c r="O487" s="3098"/>
      <c r="P487" s="3098"/>
      <c r="Q487" s="3098"/>
      <c r="R487" s="3098"/>
      <c r="S487" s="3098"/>
      <c r="T487" s="3098"/>
      <c r="U487" s="3098"/>
      <c r="V487" s="3098"/>
      <c r="W487" s="3098"/>
      <c r="X487" s="3098"/>
      <c r="Y487" s="3098"/>
      <c r="Z487" s="3098"/>
      <c r="AA487" s="3098"/>
      <c r="AB487" s="3098"/>
      <c r="AC487" s="3098"/>
      <c r="AD487" s="3098"/>
      <c r="AE487" s="3098"/>
      <c r="AF487" s="3098"/>
      <c r="AG487" s="3098"/>
      <c r="AH487" s="3098"/>
      <c r="AI487" s="3098"/>
      <c r="AJ487" s="3098"/>
      <c r="AK487" s="3098"/>
      <c r="AL487" s="3143"/>
      <c r="AM487" s="3143"/>
      <c r="AN487" s="3143"/>
      <c r="AO487" s="3143"/>
      <c r="AP487" s="3143"/>
      <c r="AQ487" s="3143"/>
      <c r="AR487" s="3143"/>
      <c r="AS487" s="3143"/>
      <c r="AT487" s="3143"/>
      <c r="AU487" s="3143"/>
      <c r="AV487" s="3143"/>
      <c r="AW487" s="3143"/>
      <c r="AX487" s="3143"/>
      <c r="AY487" s="3143"/>
      <c r="AZ487" s="3143"/>
      <c r="BA487" s="3143"/>
      <c r="BB487" s="3143"/>
      <c r="BC487" s="3143"/>
      <c r="BD487" s="3143"/>
      <c r="BE487" s="3143"/>
      <c r="BF487" s="3143"/>
      <c r="BG487" s="3143"/>
      <c r="BH487" s="3143"/>
      <c r="BI487" s="3143"/>
      <c r="BJ487" s="3143"/>
      <c r="BK487" s="3143"/>
      <c r="BL487" s="3143"/>
      <c r="BM487" s="3143"/>
      <c r="BN487" s="3189"/>
      <c r="BO487" s="3189"/>
      <c r="BP487" s="3189"/>
      <c r="BQ487" s="3189"/>
      <c r="BR487" s="3189"/>
      <c r="BS487" s="3189"/>
      <c r="BT487" s="3189"/>
      <c r="BU487" s="3189"/>
      <c r="BV487" s="3189"/>
      <c r="BW487" s="3189"/>
      <c r="BX487" s="3189"/>
      <c r="BY487" s="3189"/>
      <c r="BZ487" s="3313"/>
      <c r="CA487" s="3143"/>
    </row>
    <row r="488" spans="1:79" ht="16.5" customHeight="1">
      <c r="A488" s="3143"/>
      <c r="B488" s="3143"/>
      <c r="C488" s="3143"/>
      <c r="D488" s="3143"/>
      <c r="E488" s="3143"/>
      <c r="F488" s="3143"/>
      <c r="G488" s="3143"/>
      <c r="H488" s="3143"/>
      <c r="I488" s="3143"/>
      <c r="J488" s="3143"/>
      <c r="K488" s="3098"/>
      <c r="L488" s="3098"/>
      <c r="M488" s="3098"/>
      <c r="N488" s="3098"/>
      <c r="O488" s="3098"/>
      <c r="P488" s="3098"/>
      <c r="Q488" s="3098"/>
      <c r="R488" s="3098"/>
      <c r="S488" s="3098"/>
      <c r="T488" s="3098"/>
      <c r="U488" s="3098"/>
      <c r="V488" s="3098"/>
      <c r="W488" s="3098"/>
      <c r="X488" s="3098"/>
      <c r="Y488" s="3098"/>
      <c r="Z488" s="3098"/>
      <c r="AA488" s="3098"/>
      <c r="AB488" s="3098"/>
      <c r="AC488" s="3098"/>
      <c r="AD488" s="3098"/>
      <c r="AE488" s="3098"/>
      <c r="AF488" s="3098"/>
      <c r="AG488" s="3098"/>
      <c r="AH488" s="3098"/>
      <c r="AI488" s="3098"/>
      <c r="AJ488" s="3098"/>
      <c r="AK488" s="3098"/>
      <c r="AL488" s="3143"/>
      <c r="AM488" s="3143"/>
      <c r="AN488" s="3143"/>
      <c r="AO488" s="3143"/>
      <c r="AP488" s="3143"/>
      <c r="AQ488" s="3143"/>
      <c r="AR488" s="3143"/>
      <c r="AS488" s="3143"/>
      <c r="AT488" s="3143"/>
      <c r="AU488" s="3143"/>
      <c r="AV488" s="3143"/>
      <c r="AW488" s="3143"/>
      <c r="AX488" s="3143"/>
      <c r="AY488" s="3143"/>
      <c r="AZ488" s="3143"/>
      <c r="BA488" s="3143"/>
      <c r="BB488" s="3143"/>
      <c r="BC488" s="3143"/>
      <c r="BD488" s="3143"/>
      <c r="BE488" s="3143"/>
      <c r="BF488" s="3143"/>
      <c r="BG488" s="3143"/>
      <c r="BH488" s="3143"/>
      <c r="BI488" s="3143"/>
      <c r="BJ488" s="3143"/>
      <c r="BK488" s="3143"/>
      <c r="BL488" s="3143"/>
      <c r="BM488" s="3143"/>
      <c r="BN488" s="3189"/>
      <c r="BO488" s="3189"/>
      <c r="BP488" s="3189"/>
      <c r="BQ488" s="3189"/>
      <c r="BR488" s="3189"/>
      <c r="BS488" s="3189"/>
      <c r="BT488" s="3189"/>
      <c r="BU488" s="3189"/>
      <c r="BV488" s="3189"/>
      <c r="BW488" s="3189"/>
      <c r="BX488" s="3189"/>
      <c r="BY488" s="3189"/>
      <c r="BZ488" s="3313"/>
      <c r="CA488" s="3143"/>
    </row>
    <row r="489" spans="1:79" ht="16.5" customHeight="1">
      <c r="A489" s="3143"/>
      <c r="B489" s="3143"/>
      <c r="C489" s="3143"/>
      <c r="D489" s="3143"/>
      <c r="E489" s="3143"/>
      <c r="F489" s="3143"/>
      <c r="G489" s="3143"/>
      <c r="H489" s="3143"/>
      <c r="I489" s="3143"/>
      <c r="J489" s="3143"/>
      <c r="K489" s="3098"/>
      <c r="L489" s="3098"/>
      <c r="M489" s="3098"/>
      <c r="N489" s="3098"/>
      <c r="O489" s="3098"/>
      <c r="P489" s="3098"/>
      <c r="Q489" s="3098"/>
      <c r="R489" s="3098"/>
      <c r="S489" s="3098"/>
      <c r="T489" s="3098"/>
      <c r="U489" s="3098"/>
      <c r="V489" s="3098"/>
      <c r="W489" s="3098"/>
      <c r="X489" s="3098"/>
      <c r="Y489" s="3098"/>
      <c r="Z489" s="3098"/>
      <c r="AA489" s="3098"/>
      <c r="AB489" s="3098"/>
      <c r="AC489" s="3098"/>
      <c r="AD489" s="3098"/>
      <c r="AE489" s="3098"/>
      <c r="AF489" s="3098"/>
      <c r="AG489" s="3098"/>
      <c r="AH489" s="3098"/>
      <c r="AI489" s="3098"/>
      <c r="AJ489" s="3098"/>
      <c r="AK489" s="3098"/>
      <c r="AL489" s="3143"/>
      <c r="AM489" s="3143"/>
      <c r="AN489" s="3143"/>
      <c r="AO489" s="3143"/>
      <c r="AP489" s="3143"/>
      <c r="AQ489" s="3143"/>
      <c r="AR489" s="3143"/>
      <c r="AS489" s="3143"/>
      <c r="AT489" s="3143"/>
      <c r="AU489" s="3143"/>
      <c r="AV489" s="3143"/>
      <c r="AW489" s="3143"/>
      <c r="AX489" s="3143"/>
      <c r="AY489" s="3143"/>
      <c r="AZ489" s="3143"/>
      <c r="BA489" s="3143"/>
      <c r="BB489" s="3143"/>
      <c r="BC489" s="3143"/>
      <c r="BD489" s="3143"/>
      <c r="BE489" s="3143"/>
      <c r="BF489" s="3143"/>
      <c r="BG489" s="3143"/>
      <c r="BH489" s="3143"/>
      <c r="BI489" s="3143"/>
      <c r="BJ489" s="3143"/>
      <c r="BK489" s="3143"/>
      <c r="BL489" s="3143"/>
      <c r="BM489" s="3143"/>
      <c r="BN489" s="3189"/>
      <c r="BO489" s="3189"/>
      <c r="BP489" s="3189"/>
      <c r="BQ489" s="3189"/>
      <c r="BR489" s="3189"/>
      <c r="BS489" s="3189"/>
      <c r="BT489" s="3189"/>
      <c r="BU489" s="3189"/>
      <c r="BV489" s="3189"/>
      <c r="BW489" s="3189"/>
      <c r="BX489" s="3189"/>
      <c r="BY489" s="3189"/>
      <c r="BZ489" s="3313"/>
      <c r="CA489" s="3143"/>
    </row>
    <row r="490" spans="1:79" ht="16.5" customHeight="1">
      <c r="A490" s="3143"/>
      <c r="B490" s="3143"/>
      <c r="C490" s="3143"/>
      <c r="D490" s="3143"/>
      <c r="E490" s="3143"/>
      <c r="F490" s="3143"/>
      <c r="G490" s="3143"/>
      <c r="H490" s="3143"/>
      <c r="I490" s="3143"/>
      <c r="J490" s="3143"/>
      <c r="K490" s="3098"/>
      <c r="L490" s="3098"/>
      <c r="M490" s="3098"/>
      <c r="N490" s="3098"/>
      <c r="O490" s="3098"/>
      <c r="P490" s="3098"/>
      <c r="Q490" s="3098"/>
      <c r="R490" s="3098"/>
      <c r="S490" s="3098"/>
      <c r="T490" s="3098"/>
      <c r="U490" s="3098"/>
      <c r="V490" s="3098"/>
      <c r="W490" s="3098"/>
      <c r="X490" s="3098"/>
      <c r="Y490" s="3098"/>
      <c r="Z490" s="3098"/>
      <c r="AA490" s="3098"/>
      <c r="AB490" s="3098"/>
      <c r="AC490" s="3098"/>
      <c r="AD490" s="3098"/>
      <c r="AE490" s="3098"/>
      <c r="AF490" s="3098"/>
      <c r="AG490" s="3098"/>
      <c r="AH490" s="3098"/>
      <c r="AI490" s="3098"/>
      <c r="AJ490" s="3098"/>
      <c r="AK490" s="3098"/>
      <c r="AL490" s="3143"/>
      <c r="AM490" s="3143"/>
      <c r="AN490" s="3143"/>
      <c r="AO490" s="3143"/>
      <c r="AP490" s="3143"/>
      <c r="AQ490" s="3143"/>
      <c r="AR490" s="3143"/>
      <c r="AS490" s="3143"/>
      <c r="AT490" s="3143"/>
      <c r="AU490" s="3143"/>
      <c r="AV490" s="3143"/>
      <c r="AW490" s="3143"/>
      <c r="AX490" s="3143"/>
      <c r="AY490" s="3143"/>
      <c r="AZ490" s="3143"/>
      <c r="BA490" s="3143"/>
      <c r="BB490" s="3143"/>
      <c r="BC490" s="3143"/>
      <c r="BD490" s="3143"/>
      <c r="BE490" s="3143"/>
      <c r="BF490" s="3143"/>
      <c r="BG490" s="3143"/>
      <c r="BH490" s="3143"/>
      <c r="BI490" s="3143"/>
      <c r="BJ490" s="3143"/>
      <c r="BK490" s="3143"/>
      <c r="BL490" s="3143"/>
      <c r="BM490" s="3143"/>
      <c r="BN490" s="3189"/>
      <c r="BO490" s="3189"/>
      <c r="BP490" s="3189"/>
      <c r="BQ490" s="3189"/>
      <c r="BR490" s="3189"/>
      <c r="BS490" s="3189"/>
      <c r="BT490" s="3189"/>
      <c r="BU490" s="3189"/>
      <c r="BV490" s="3189"/>
      <c r="BW490" s="3189"/>
      <c r="BX490" s="3189"/>
      <c r="BY490" s="3189"/>
      <c r="BZ490" s="3313"/>
      <c r="CA490" s="3143"/>
    </row>
    <row r="491" spans="1:79" ht="16.5" customHeight="1">
      <c r="A491" s="3143"/>
      <c r="B491" s="3143"/>
      <c r="C491" s="3143"/>
      <c r="D491" s="3143"/>
      <c r="E491" s="3143"/>
      <c r="F491" s="3143"/>
      <c r="G491" s="3143"/>
      <c r="H491" s="3143"/>
      <c r="I491" s="3143"/>
      <c r="J491" s="3143"/>
      <c r="K491" s="3098"/>
      <c r="L491" s="3098"/>
      <c r="M491" s="3098"/>
      <c r="N491" s="3098"/>
      <c r="O491" s="3098"/>
      <c r="P491" s="3098"/>
      <c r="Q491" s="3098"/>
      <c r="R491" s="3098"/>
      <c r="S491" s="3098"/>
      <c r="T491" s="3098"/>
      <c r="U491" s="3098"/>
      <c r="V491" s="3098"/>
      <c r="W491" s="3098"/>
      <c r="X491" s="3098"/>
      <c r="Y491" s="3098"/>
      <c r="Z491" s="3098"/>
      <c r="AA491" s="3098"/>
      <c r="AB491" s="3098"/>
      <c r="AC491" s="3098"/>
      <c r="AD491" s="3098"/>
      <c r="AE491" s="3098"/>
      <c r="AF491" s="3098"/>
      <c r="AG491" s="3098"/>
      <c r="AH491" s="3098"/>
      <c r="AI491" s="3098"/>
      <c r="AJ491" s="3098"/>
      <c r="AK491" s="3098"/>
      <c r="AL491" s="3143"/>
      <c r="AM491" s="3143"/>
      <c r="AN491" s="3143"/>
      <c r="AO491" s="3143"/>
      <c r="AP491" s="3143"/>
      <c r="AQ491" s="3143"/>
      <c r="AR491" s="3143"/>
      <c r="AS491" s="3143"/>
      <c r="AT491" s="3143"/>
      <c r="AU491" s="3143"/>
      <c r="AV491" s="3143"/>
      <c r="AW491" s="3143"/>
      <c r="AX491" s="3143"/>
      <c r="AY491" s="3143"/>
      <c r="AZ491" s="3143"/>
      <c r="BA491" s="3143"/>
      <c r="BB491" s="3143"/>
      <c r="BC491" s="3143"/>
      <c r="BD491" s="3143"/>
      <c r="BE491" s="3143"/>
      <c r="BF491" s="3143"/>
      <c r="BG491" s="3143"/>
      <c r="BH491" s="3143"/>
      <c r="BI491" s="3143"/>
      <c r="BJ491" s="3143"/>
      <c r="BK491" s="3143"/>
      <c r="BL491" s="3143"/>
      <c r="BM491" s="3143"/>
      <c r="BN491" s="3189"/>
      <c r="BO491" s="3189"/>
      <c r="BP491" s="3189"/>
      <c r="BQ491" s="3189"/>
      <c r="BR491" s="3189"/>
      <c r="BS491" s="3189"/>
      <c r="BT491" s="3189"/>
      <c r="BU491" s="3189"/>
      <c r="BV491" s="3189"/>
      <c r="BW491" s="3189"/>
      <c r="BX491" s="3189"/>
      <c r="BY491" s="3189"/>
      <c r="BZ491" s="3313"/>
      <c r="CA491" s="3143"/>
    </row>
    <row r="492" spans="1:79" ht="16.5" customHeight="1">
      <c r="A492" s="3143"/>
      <c r="B492" s="3143"/>
      <c r="C492" s="3143"/>
      <c r="D492" s="3143"/>
      <c r="E492" s="3143"/>
      <c r="F492" s="3143"/>
      <c r="G492" s="3143"/>
      <c r="H492" s="3143"/>
      <c r="I492" s="3143"/>
      <c r="J492" s="3143"/>
      <c r="K492" s="3098"/>
      <c r="L492" s="3098"/>
      <c r="M492" s="3098"/>
      <c r="N492" s="3098"/>
      <c r="O492" s="3098"/>
      <c r="P492" s="3098"/>
      <c r="Q492" s="3098"/>
      <c r="R492" s="3098"/>
      <c r="S492" s="3098"/>
      <c r="T492" s="3098"/>
      <c r="U492" s="3098"/>
      <c r="V492" s="3098"/>
      <c r="W492" s="3098"/>
      <c r="X492" s="3098"/>
      <c r="Y492" s="3098"/>
      <c r="Z492" s="3098"/>
      <c r="AA492" s="3098"/>
      <c r="AB492" s="3098"/>
      <c r="AC492" s="3098"/>
      <c r="AD492" s="3098"/>
      <c r="AE492" s="3098"/>
      <c r="AF492" s="3098"/>
      <c r="AG492" s="3098"/>
      <c r="AH492" s="3098"/>
      <c r="AI492" s="3098"/>
      <c r="AJ492" s="3098"/>
      <c r="AK492" s="3098"/>
      <c r="AL492" s="3143"/>
      <c r="AM492" s="3143"/>
      <c r="AN492" s="3143"/>
      <c r="AO492" s="3143"/>
      <c r="AP492" s="3143"/>
      <c r="AQ492" s="3143"/>
      <c r="AR492" s="3143"/>
      <c r="AS492" s="3143"/>
      <c r="AT492" s="3143"/>
      <c r="AU492" s="3143"/>
      <c r="AV492" s="3143"/>
      <c r="AW492" s="3143"/>
      <c r="AX492" s="3143"/>
      <c r="AY492" s="3143"/>
      <c r="AZ492" s="3143"/>
      <c r="BA492" s="3143"/>
      <c r="BB492" s="3143"/>
      <c r="BC492" s="3143"/>
      <c r="BD492" s="3143"/>
      <c r="BE492" s="3143"/>
      <c r="BF492" s="3143"/>
      <c r="BG492" s="3143"/>
      <c r="BH492" s="3143"/>
      <c r="BI492" s="3143"/>
      <c r="BJ492" s="3143"/>
      <c r="BK492" s="3143"/>
      <c r="BL492" s="3143"/>
      <c r="BM492" s="3143"/>
      <c r="BN492" s="3189"/>
      <c r="BO492" s="3189"/>
      <c r="BP492" s="3189"/>
      <c r="BQ492" s="3189"/>
      <c r="BR492" s="3189"/>
      <c r="BS492" s="3189"/>
      <c r="BT492" s="3189"/>
      <c r="BU492" s="3189"/>
      <c r="BV492" s="3189"/>
      <c r="BW492" s="3189"/>
      <c r="BX492" s="3189"/>
      <c r="BY492" s="3189"/>
      <c r="BZ492" s="3313"/>
      <c r="CA492" s="3143"/>
    </row>
    <row r="493" spans="1:79" ht="16.5" customHeight="1">
      <c r="A493" s="3143"/>
      <c r="B493" s="3143"/>
      <c r="C493" s="3143"/>
      <c r="D493" s="3143"/>
      <c r="E493" s="3143"/>
      <c r="F493" s="3143"/>
      <c r="G493" s="3143"/>
      <c r="H493" s="3143"/>
      <c r="I493" s="3143"/>
      <c r="J493" s="3143"/>
      <c r="K493" s="3098"/>
      <c r="L493" s="3098"/>
      <c r="M493" s="3098"/>
      <c r="N493" s="3098"/>
      <c r="O493" s="3098"/>
      <c r="P493" s="3098"/>
      <c r="Q493" s="3098"/>
      <c r="R493" s="3098"/>
      <c r="S493" s="3098"/>
      <c r="T493" s="3098"/>
      <c r="U493" s="3098"/>
      <c r="V493" s="3098"/>
      <c r="W493" s="3098"/>
      <c r="X493" s="3098"/>
      <c r="Y493" s="3098"/>
      <c r="Z493" s="3098"/>
      <c r="AA493" s="3098"/>
      <c r="AB493" s="3098"/>
      <c r="AC493" s="3098"/>
      <c r="AD493" s="3098"/>
      <c r="AE493" s="3098"/>
      <c r="AF493" s="3098"/>
      <c r="AG493" s="3098"/>
      <c r="AH493" s="3098"/>
      <c r="AI493" s="3098"/>
      <c r="AJ493" s="3098"/>
      <c r="AK493" s="3098"/>
      <c r="AL493" s="3143"/>
      <c r="AM493" s="3143"/>
      <c r="AN493" s="3143"/>
      <c r="AO493" s="3143"/>
      <c r="AP493" s="3143"/>
      <c r="AQ493" s="3143"/>
      <c r="AR493" s="3143"/>
      <c r="AS493" s="3143"/>
      <c r="AT493" s="3143"/>
      <c r="AU493" s="3143"/>
      <c r="AV493" s="3143"/>
      <c r="AW493" s="3143"/>
      <c r="AX493" s="3143"/>
      <c r="AY493" s="3143"/>
      <c r="AZ493" s="3143"/>
      <c r="BA493" s="3143"/>
      <c r="BB493" s="3143"/>
      <c r="BC493" s="3143"/>
      <c r="BD493" s="3143"/>
      <c r="BE493" s="3143"/>
      <c r="BF493" s="3143"/>
      <c r="BG493" s="3143"/>
      <c r="BH493" s="3143"/>
      <c r="BI493" s="3143"/>
      <c r="BJ493" s="3143"/>
      <c r="BK493" s="3143"/>
      <c r="BL493" s="3143"/>
      <c r="BM493" s="3143"/>
      <c r="BN493" s="3189"/>
      <c r="BO493" s="3189"/>
      <c r="BP493" s="3189"/>
      <c r="BQ493" s="3189"/>
      <c r="BR493" s="3189"/>
      <c r="BS493" s="3189"/>
      <c r="BT493" s="3189"/>
      <c r="BU493" s="3189"/>
      <c r="BV493" s="3189"/>
      <c r="BW493" s="3189"/>
      <c r="BX493" s="3189"/>
      <c r="BY493" s="3189"/>
      <c r="BZ493" s="3313"/>
      <c r="CA493" s="3143"/>
    </row>
    <row r="494" spans="1:79" ht="16.5" customHeight="1">
      <c r="A494" s="3143"/>
      <c r="B494" s="3143"/>
      <c r="C494" s="3143"/>
      <c r="D494" s="3143"/>
      <c r="E494" s="3143"/>
      <c r="F494" s="3143"/>
      <c r="G494" s="3143"/>
      <c r="H494" s="3143"/>
      <c r="I494" s="3143"/>
      <c r="J494" s="3143"/>
      <c r="K494" s="3098"/>
      <c r="L494" s="3098"/>
      <c r="M494" s="3098"/>
      <c r="N494" s="3098"/>
      <c r="O494" s="3098"/>
      <c r="P494" s="3098"/>
      <c r="Q494" s="3098"/>
      <c r="R494" s="3098"/>
      <c r="S494" s="3098"/>
      <c r="T494" s="3098"/>
      <c r="U494" s="3098"/>
      <c r="V494" s="3098"/>
      <c r="W494" s="3098"/>
      <c r="X494" s="3098"/>
      <c r="Y494" s="3098"/>
      <c r="Z494" s="3098"/>
      <c r="AA494" s="3098"/>
      <c r="AB494" s="3098"/>
      <c r="AC494" s="3098"/>
      <c r="AD494" s="3098"/>
      <c r="AE494" s="3098"/>
      <c r="AF494" s="3098"/>
      <c r="AG494" s="3098"/>
      <c r="AH494" s="3098"/>
      <c r="AI494" s="3098"/>
      <c r="AJ494" s="3098"/>
      <c r="AK494" s="3098"/>
      <c r="AL494" s="3143"/>
      <c r="AM494" s="3143"/>
      <c r="AN494" s="3143"/>
      <c r="AO494" s="3143"/>
      <c r="AP494" s="3143"/>
      <c r="AQ494" s="3143"/>
      <c r="AR494" s="3143"/>
      <c r="AS494" s="3143"/>
      <c r="AT494" s="3143"/>
      <c r="AU494" s="3143"/>
      <c r="AV494" s="3143"/>
      <c r="AW494" s="3143"/>
      <c r="AX494" s="3143"/>
      <c r="AY494" s="3143"/>
      <c r="AZ494" s="3143"/>
      <c r="BA494" s="3143"/>
      <c r="BB494" s="3143"/>
      <c r="BC494" s="3143"/>
      <c r="BD494" s="3143"/>
      <c r="BE494" s="3143"/>
      <c r="BF494" s="3143"/>
      <c r="BG494" s="3143"/>
      <c r="BH494" s="3143"/>
      <c r="BI494" s="3143"/>
      <c r="BJ494" s="3143"/>
      <c r="BK494" s="3143"/>
      <c r="BL494" s="3143"/>
      <c r="BM494" s="3143"/>
      <c r="BN494" s="3189"/>
      <c r="BO494" s="3189"/>
      <c r="BP494" s="3189"/>
      <c r="BQ494" s="3189"/>
      <c r="BR494" s="3189"/>
      <c r="BS494" s="3189"/>
      <c r="BT494" s="3189"/>
      <c r="BU494" s="3189"/>
      <c r="BV494" s="3189"/>
      <c r="BW494" s="3189"/>
      <c r="BX494" s="3189"/>
      <c r="BY494" s="3189"/>
      <c r="BZ494" s="3313"/>
      <c r="CA494" s="3143"/>
    </row>
    <row r="495" spans="1:79" ht="16.5" customHeight="1">
      <c r="A495" s="3143"/>
      <c r="B495" s="3143"/>
      <c r="C495" s="3143"/>
      <c r="D495" s="3143"/>
      <c r="E495" s="3143"/>
      <c r="F495" s="3143"/>
      <c r="G495" s="3143"/>
      <c r="H495" s="3143"/>
      <c r="I495" s="3143"/>
      <c r="J495" s="3143"/>
      <c r="K495" s="3098"/>
      <c r="L495" s="3098"/>
      <c r="M495" s="3098"/>
      <c r="N495" s="3098"/>
      <c r="O495" s="3098"/>
      <c r="P495" s="3098"/>
      <c r="Q495" s="3098"/>
      <c r="R495" s="3098"/>
      <c r="S495" s="3098"/>
      <c r="T495" s="3098"/>
      <c r="U495" s="3098"/>
      <c r="V495" s="3098"/>
      <c r="W495" s="3098"/>
      <c r="X495" s="3098"/>
      <c r="Y495" s="3098"/>
      <c r="Z495" s="3098"/>
      <c r="AA495" s="3098"/>
      <c r="AB495" s="3098"/>
      <c r="AC495" s="3098"/>
      <c r="AD495" s="3098"/>
      <c r="AE495" s="3098"/>
      <c r="AF495" s="3098"/>
      <c r="AG495" s="3098"/>
      <c r="AH495" s="3098"/>
      <c r="AI495" s="3098"/>
      <c r="AJ495" s="3098"/>
      <c r="AK495" s="3098"/>
      <c r="AL495" s="3143"/>
      <c r="AM495" s="3143"/>
      <c r="AN495" s="3143"/>
      <c r="AO495" s="3143"/>
      <c r="AP495" s="3143"/>
      <c r="AQ495" s="3143"/>
      <c r="AR495" s="3143"/>
      <c r="AS495" s="3143"/>
      <c r="AT495" s="3143"/>
      <c r="AU495" s="3143"/>
      <c r="AV495" s="3143"/>
      <c r="AW495" s="3143"/>
      <c r="AX495" s="3143"/>
      <c r="AY495" s="3143"/>
      <c r="AZ495" s="3143"/>
      <c r="BA495" s="3143"/>
      <c r="BB495" s="3143"/>
      <c r="BC495" s="3143"/>
      <c r="BD495" s="3143"/>
      <c r="BE495" s="3143"/>
      <c r="BF495" s="3143"/>
      <c r="BG495" s="3143"/>
      <c r="BH495" s="3143"/>
      <c r="BI495" s="3143"/>
      <c r="BJ495" s="3143"/>
      <c r="BK495" s="3143"/>
      <c r="BL495" s="3143"/>
      <c r="BM495" s="3143"/>
      <c r="BN495" s="3189"/>
      <c r="BO495" s="3189"/>
      <c r="BP495" s="3189"/>
      <c r="BQ495" s="3189"/>
      <c r="BR495" s="3189"/>
      <c r="BS495" s="3189"/>
      <c r="BT495" s="3189"/>
      <c r="BU495" s="3189"/>
      <c r="BV495" s="3189"/>
      <c r="BW495" s="3189"/>
      <c r="BX495" s="3189"/>
      <c r="BY495" s="3189"/>
      <c r="BZ495" s="3313"/>
      <c r="CA495" s="3143"/>
    </row>
    <row r="496" spans="1:79" ht="16.5" customHeight="1">
      <c r="A496" s="3143"/>
      <c r="B496" s="3143"/>
      <c r="C496" s="3143"/>
      <c r="D496" s="3143"/>
      <c r="E496" s="3143"/>
      <c r="F496" s="3143"/>
      <c r="G496" s="3143"/>
      <c r="H496" s="3143"/>
      <c r="I496" s="3143"/>
      <c r="J496" s="3143"/>
      <c r="K496" s="3098"/>
      <c r="L496" s="3098"/>
      <c r="M496" s="3098"/>
      <c r="N496" s="3098"/>
      <c r="O496" s="3098"/>
      <c r="P496" s="3098"/>
      <c r="Q496" s="3098"/>
      <c r="R496" s="3098"/>
      <c r="S496" s="3098"/>
      <c r="T496" s="3098"/>
      <c r="U496" s="3098"/>
      <c r="V496" s="3098"/>
      <c r="W496" s="3098"/>
      <c r="X496" s="3098"/>
      <c r="Y496" s="3098"/>
      <c r="Z496" s="3098"/>
      <c r="AA496" s="3098"/>
      <c r="AB496" s="3098"/>
      <c r="AC496" s="3098"/>
      <c r="AD496" s="3098"/>
      <c r="AE496" s="3098"/>
      <c r="AF496" s="3098"/>
      <c r="AG496" s="3098"/>
      <c r="AH496" s="3098"/>
      <c r="AI496" s="3098"/>
      <c r="AJ496" s="3098"/>
      <c r="AK496" s="3098"/>
      <c r="AL496" s="3143"/>
      <c r="AM496" s="3143"/>
      <c r="AN496" s="3143"/>
      <c r="AO496" s="3143"/>
      <c r="AP496" s="3143"/>
      <c r="AQ496" s="3143"/>
      <c r="AR496" s="3143"/>
      <c r="AS496" s="3143"/>
      <c r="AT496" s="3143"/>
      <c r="AU496" s="3143"/>
      <c r="AV496" s="3143"/>
      <c r="AW496" s="3143"/>
      <c r="AX496" s="3143"/>
      <c r="AY496" s="3143"/>
      <c r="AZ496" s="3143"/>
      <c r="BA496" s="3143"/>
      <c r="BB496" s="3143"/>
      <c r="BC496" s="3143"/>
      <c r="BD496" s="3143"/>
      <c r="BE496" s="3143"/>
      <c r="BF496" s="3143"/>
      <c r="BG496" s="3143"/>
      <c r="BH496" s="3143"/>
      <c r="BI496" s="3143"/>
      <c r="BJ496" s="3143"/>
      <c r="BK496" s="3143"/>
      <c r="BL496" s="3143"/>
      <c r="BM496" s="3143"/>
      <c r="BN496" s="3189"/>
      <c r="BO496" s="3189"/>
      <c r="BP496" s="3189"/>
      <c r="BQ496" s="3189"/>
      <c r="BR496" s="3189"/>
      <c r="BS496" s="3189"/>
      <c r="BT496" s="3189"/>
      <c r="BU496" s="3189"/>
      <c r="BV496" s="3189"/>
      <c r="BW496" s="3189"/>
      <c r="BX496" s="3189"/>
      <c r="BY496" s="3189"/>
      <c r="BZ496" s="3313"/>
      <c r="CA496" s="3143"/>
    </row>
    <row r="497" spans="1:79" ht="16.5" customHeight="1">
      <c r="A497" s="3143"/>
      <c r="B497" s="3143"/>
      <c r="C497" s="3143"/>
      <c r="D497" s="3143"/>
      <c r="E497" s="3143"/>
      <c r="F497" s="3143"/>
      <c r="G497" s="3143"/>
      <c r="H497" s="3143"/>
      <c r="I497" s="3143"/>
      <c r="J497" s="3143"/>
      <c r="K497" s="3098"/>
      <c r="L497" s="3098"/>
      <c r="M497" s="3098"/>
      <c r="N497" s="3098"/>
      <c r="O497" s="3098"/>
      <c r="P497" s="3098"/>
      <c r="Q497" s="3098"/>
      <c r="R497" s="3098"/>
      <c r="S497" s="3098"/>
      <c r="T497" s="3098"/>
      <c r="U497" s="3098"/>
      <c r="V497" s="3098"/>
      <c r="W497" s="3098"/>
      <c r="X497" s="3098"/>
      <c r="Y497" s="3098"/>
      <c r="Z497" s="3098"/>
      <c r="AA497" s="3098"/>
      <c r="AB497" s="3098"/>
      <c r="AC497" s="3098"/>
      <c r="AD497" s="3098"/>
      <c r="AE497" s="3098"/>
      <c r="AF497" s="3098"/>
      <c r="AG497" s="3098"/>
      <c r="AH497" s="3098"/>
      <c r="AI497" s="3098"/>
      <c r="AJ497" s="3098"/>
      <c r="AK497" s="3098"/>
      <c r="AL497" s="3143"/>
      <c r="AM497" s="3143"/>
      <c r="AN497" s="3143"/>
      <c r="AO497" s="3143"/>
      <c r="AP497" s="3143"/>
      <c r="AQ497" s="3143"/>
      <c r="AR497" s="3143"/>
      <c r="AS497" s="3143"/>
      <c r="AT497" s="3143"/>
      <c r="AU497" s="3143"/>
      <c r="AV497" s="3143"/>
      <c r="AW497" s="3143"/>
      <c r="AX497" s="3143"/>
      <c r="AY497" s="3143"/>
      <c r="AZ497" s="3143"/>
      <c r="BA497" s="3143"/>
      <c r="BB497" s="3143"/>
      <c r="BC497" s="3143"/>
      <c r="BD497" s="3143"/>
      <c r="BE497" s="3143"/>
      <c r="BF497" s="3143"/>
      <c r="BG497" s="3143"/>
      <c r="BH497" s="3143"/>
      <c r="BI497" s="3143"/>
      <c r="BJ497" s="3143"/>
      <c r="BK497" s="3143"/>
      <c r="BL497" s="3143"/>
      <c r="BM497" s="3143"/>
      <c r="BN497" s="3189"/>
      <c r="BO497" s="3189"/>
      <c r="BP497" s="3189"/>
      <c r="BQ497" s="3189"/>
      <c r="BR497" s="3189"/>
      <c r="BS497" s="3189"/>
      <c r="BT497" s="3189"/>
      <c r="BU497" s="3189"/>
      <c r="BV497" s="3189"/>
      <c r="BW497" s="3189"/>
      <c r="BX497" s="3189"/>
      <c r="BY497" s="3189"/>
      <c r="BZ497" s="3313"/>
      <c r="CA497" s="3143"/>
    </row>
    <row r="498" spans="1:79" ht="16.5" customHeight="1">
      <c r="A498" s="3143"/>
      <c r="B498" s="3143"/>
      <c r="C498" s="3143"/>
      <c r="D498" s="3143"/>
      <c r="E498" s="3143"/>
      <c r="F498" s="3143"/>
      <c r="G498" s="3143"/>
      <c r="H498" s="3143"/>
      <c r="I498" s="3143"/>
      <c r="J498" s="3143"/>
      <c r="K498" s="3098"/>
      <c r="L498" s="3098"/>
      <c r="M498" s="3098"/>
      <c r="N498" s="3098"/>
      <c r="O498" s="3098"/>
      <c r="P498" s="3098"/>
      <c r="Q498" s="3098"/>
      <c r="R498" s="3098"/>
      <c r="S498" s="3098"/>
      <c r="T498" s="3098"/>
      <c r="U498" s="3098"/>
      <c r="V498" s="3098"/>
      <c r="W498" s="3098"/>
      <c r="X498" s="3098"/>
      <c r="Y498" s="3098"/>
      <c r="Z498" s="3098"/>
      <c r="AA498" s="3098"/>
      <c r="AB498" s="3098"/>
      <c r="AC498" s="3098"/>
      <c r="AD498" s="3098"/>
      <c r="AE498" s="3098"/>
      <c r="AF498" s="3098"/>
      <c r="AG498" s="3098"/>
      <c r="AH498" s="3098"/>
      <c r="AI498" s="3098"/>
      <c r="AJ498" s="3098"/>
      <c r="AK498" s="3098"/>
      <c r="AL498" s="3143"/>
      <c r="AM498" s="3143"/>
      <c r="AN498" s="3143"/>
      <c r="AO498" s="3143"/>
      <c r="AP498" s="3143"/>
      <c r="AQ498" s="3143"/>
      <c r="AR498" s="3143"/>
      <c r="AS498" s="3143"/>
      <c r="AT498" s="3143"/>
      <c r="AU498" s="3143"/>
      <c r="AV498" s="3143"/>
      <c r="AW498" s="3143"/>
      <c r="AX498" s="3143"/>
      <c r="AY498" s="3143"/>
      <c r="AZ498" s="3143"/>
      <c r="BA498" s="3143"/>
      <c r="BB498" s="3143"/>
      <c r="BC498" s="3143"/>
      <c r="BD498" s="3143"/>
      <c r="BE498" s="3143"/>
      <c r="BF498" s="3143"/>
      <c r="BG498" s="3143"/>
      <c r="BH498" s="3143"/>
      <c r="BI498" s="3143"/>
      <c r="BJ498" s="3143"/>
      <c r="BK498" s="3143"/>
      <c r="BL498" s="3143"/>
      <c r="BM498" s="3143"/>
      <c r="BN498" s="3189"/>
      <c r="BO498" s="3189"/>
      <c r="BP498" s="3189"/>
      <c r="BQ498" s="3189"/>
      <c r="BR498" s="3189"/>
      <c r="BS498" s="3189"/>
      <c r="BT498" s="3189"/>
      <c r="BU498" s="3189"/>
      <c r="BV498" s="3189"/>
      <c r="BW498" s="3189"/>
      <c r="BX498" s="3189"/>
      <c r="BY498" s="3189"/>
      <c r="BZ498" s="3313"/>
      <c r="CA498" s="3143"/>
    </row>
    <row r="499" spans="1:79" ht="16.5" customHeight="1">
      <c r="A499" s="3143"/>
      <c r="B499" s="3143"/>
      <c r="C499" s="3143"/>
      <c r="D499" s="3143"/>
      <c r="E499" s="3143"/>
      <c r="F499" s="3143"/>
      <c r="G499" s="3143"/>
      <c r="H499" s="3143"/>
      <c r="I499" s="3143"/>
      <c r="J499" s="3143"/>
      <c r="K499" s="3098"/>
      <c r="L499" s="3098"/>
      <c r="M499" s="3098"/>
      <c r="N499" s="3098"/>
      <c r="O499" s="3098"/>
      <c r="P499" s="3098"/>
      <c r="Q499" s="3098"/>
      <c r="R499" s="3098"/>
      <c r="S499" s="3098"/>
      <c r="T499" s="3098"/>
      <c r="U499" s="3098"/>
      <c r="V499" s="3098"/>
      <c r="W499" s="3098"/>
      <c r="X499" s="3098"/>
      <c r="Y499" s="3098"/>
      <c r="Z499" s="3098"/>
      <c r="AA499" s="3098"/>
      <c r="AB499" s="3098"/>
      <c r="AC499" s="3098"/>
      <c r="AD499" s="3098"/>
      <c r="AE499" s="3098"/>
      <c r="AF499" s="3098"/>
      <c r="AG499" s="3098"/>
      <c r="AH499" s="3098"/>
      <c r="AI499" s="3098"/>
      <c r="AJ499" s="3098"/>
      <c r="AK499" s="3098"/>
      <c r="AL499" s="3143"/>
      <c r="AM499" s="3143"/>
      <c r="AN499" s="3143"/>
      <c r="AO499" s="3143"/>
      <c r="AP499" s="3143"/>
      <c r="AQ499" s="3143"/>
      <c r="AR499" s="3143"/>
      <c r="AS499" s="3143"/>
      <c r="AT499" s="3143"/>
      <c r="AU499" s="3143"/>
      <c r="AV499" s="3143"/>
      <c r="AW499" s="3143"/>
      <c r="AX499" s="3143"/>
      <c r="AY499" s="3143"/>
      <c r="AZ499" s="3143"/>
      <c r="BA499" s="3143"/>
      <c r="BB499" s="3143"/>
      <c r="BC499" s="3143"/>
      <c r="BD499" s="3143"/>
      <c r="BE499" s="3143"/>
      <c r="BF499" s="3143"/>
      <c r="BG499" s="3143"/>
      <c r="BH499" s="3143"/>
      <c r="BI499" s="3143"/>
      <c r="BJ499" s="3143"/>
      <c r="BK499" s="3143"/>
      <c r="BL499" s="3143"/>
      <c r="BM499" s="3143"/>
      <c r="BN499" s="3189"/>
      <c r="BO499" s="3189"/>
      <c r="BP499" s="3189"/>
      <c r="BQ499" s="3189"/>
      <c r="BR499" s="3189"/>
      <c r="BS499" s="3189"/>
      <c r="BT499" s="3189"/>
      <c r="BU499" s="3189"/>
      <c r="BV499" s="3189"/>
      <c r="BW499" s="3189"/>
      <c r="BX499" s="3189"/>
      <c r="BY499" s="3189"/>
      <c r="BZ499" s="3313"/>
      <c r="CA499" s="3143"/>
    </row>
    <row r="500" spans="1:79" ht="16.5" customHeight="1">
      <c r="A500" s="3143"/>
      <c r="B500" s="3143"/>
      <c r="C500" s="3143"/>
      <c r="D500" s="3143"/>
      <c r="E500" s="3143"/>
      <c r="F500" s="3143"/>
      <c r="G500" s="3143"/>
      <c r="H500" s="3143"/>
      <c r="I500" s="3143"/>
      <c r="J500" s="3143"/>
      <c r="K500" s="3098"/>
      <c r="L500" s="3098"/>
      <c r="M500" s="3098"/>
      <c r="N500" s="3098"/>
      <c r="O500" s="3098"/>
      <c r="P500" s="3098"/>
      <c r="Q500" s="3098"/>
      <c r="R500" s="3098"/>
      <c r="S500" s="3098"/>
      <c r="T500" s="3098"/>
      <c r="U500" s="3098"/>
      <c r="V500" s="3098"/>
      <c r="W500" s="3098"/>
      <c r="X500" s="3098"/>
      <c r="Y500" s="3098"/>
      <c r="Z500" s="3098"/>
      <c r="AA500" s="3098"/>
      <c r="AB500" s="3098"/>
      <c r="AC500" s="3098"/>
      <c r="AD500" s="3098"/>
      <c r="AE500" s="3098"/>
      <c r="AF500" s="3098"/>
      <c r="AG500" s="3098"/>
      <c r="AH500" s="3098"/>
      <c r="AI500" s="3098"/>
      <c r="AJ500" s="3098"/>
      <c r="AK500" s="3098"/>
      <c r="AL500" s="3143"/>
      <c r="AM500" s="3143"/>
      <c r="AN500" s="3143"/>
      <c r="AO500" s="3143"/>
      <c r="AP500" s="3143"/>
      <c r="AQ500" s="3143"/>
      <c r="AR500" s="3143"/>
      <c r="AS500" s="3143"/>
      <c r="AT500" s="3143"/>
      <c r="AU500" s="3143"/>
      <c r="AV500" s="3143"/>
      <c r="AW500" s="3143"/>
      <c r="AX500" s="3143"/>
      <c r="AY500" s="3143"/>
      <c r="AZ500" s="3143"/>
      <c r="BA500" s="3143"/>
      <c r="BB500" s="3143"/>
      <c r="BC500" s="3143"/>
      <c r="BD500" s="3143"/>
      <c r="BE500" s="3143"/>
      <c r="BF500" s="3143"/>
      <c r="BG500" s="3143"/>
      <c r="BH500" s="3143"/>
      <c r="BI500" s="3143"/>
      <c r="BJ500" s="3143"/>
      <c r="BK500" s="3143"/>
      <c r="BL500" s="3143"/>
      <c r="BM500" s="3143"/>
      <c r="BN500" s="3189"/>
      <c r="BO500" s="3189"/>
      <c r="BP500" s="3189"/>
      <c r="BQ500" s="3189"/>
      <c r="BR500" s="3189"/>
      <c r="BS500" s="3189"/>
      <c r="BT500" s="3189"/>
      <c r="BU500" s="3189"/>
      <c r="BV500" s="3189"/>
      <c r="BW500" s="3189"/>
      <c r="BX500" s="3189"/>
      <c r="BY500" s="3189"/>
      <c r="BZ500" s="3313"/>
      <c r="CA500" s="3143"/>
    </row>
    <row r="501" spans="1:79" ht="16.5" customHeight="1">
      <c r="A501" s="3143"/>
      <c r="B501" s="3143"/>
      <c r="C501" s="3143"/>
      <c r="D501" s="3143"/>
      <c r="E501" s="3143"/>
      <c r="F501" s="3143"/>
      <c r="G501" s="3143"/>
      <c r="H501" s="3143"/>
      <c r="I501" s="3143"/>
      <c r="J501" s="3143"/>
      <c r="K501" s="3098"/>
      <c r="L501" s="3098"/>
      <c r="M501" s="3098"/>
      <c r="N501" s="3098"/>
      <c r="O501" s="3098"/>
      <c r="P501" s="3098"/>
      <c r="Q501" s="3098"/>
      <c r="R501" s="3098"/>
      <c r="S501" s="3098"/>
      <c r="T501" s="3098"/>
      <c r="U501" s="3098"/>
      <c r="V501" s="3098"/>
      <c r="W501" s="3098"/>
      <c r="X501" s="3098"/>
      <c r="Y501" s="3098"/>
      <c r="Z501" s="3098"/>
      <c r="AA501" s="3098"/>
      <c r="AB501" s="3098"/>
      <c r="AC501" s="3098"/>
      <c r="AD501" s="3098"/>
      <c r="AE501" s="3098"/>
      <c r="AF501" s="3098"/>
      <c r="AG501" s="3098"/>
      <c r="AH501" s="3098"/>
      <c r="AI501" s="3098"/>
      <c r="AJ501" s="3098"/>
      <c r="AK501" s="3098"/>
      <c r="AL501" s="3143"/>
      <c r="AM501" s="3143"/>
      <c r="AN501" s="3143"/>
      <c r="AO501" s="3143"/>
      <c r="AP501" s="3143"/>
      <c r="AQ501" s="3143"/>
      <c r="AR501" s="3143"/>
      <c r="AS501" s="3143"/>
      <c r="AT501" s="3143"/>
      <c r="AU501" s="3143"/>
      <c r="AV501" s="3143"/>
      <c r="AW501" s="3143"/>
      <c r="AX501" s="3143"/>
      <c r="AY501" s="3143"/>
      <c r="AZ501" s="3143"/>
      <c r="BA501" s="3143"/>
      <c r="BB501" s="3143"/>
      <c r="BC501" s="3143"/>
      <c r="BD501" s="3143"/>
      <c r="BE501" s="3143"/>
      <c r="BF501" s="3143"/>
      <c r="BG501" s="3143"/>
      <c r="BH501" s="3143"/>
      <c r="BI501" s="3143"/>
      <c r="BJ501" s="3143"/>
      <c r="BK501" s="3143"/>
      <c r="BL501" s="3143"/>
      <c r="BM501" s="3143"/>
      <c r="BN501" s="3189"/>
      <c r="BO501" s="3189"/>
      <c r="BP501" s="3189"/>
      <c r="BQ501" s="3189"/>
      <c r="BR501" s="3189"/>
      <c r="BS501" s="3189"/>
      <c r="BT501" s="3189"/>
      <c r="BU501" s="3189"/>
      <c r="BV501" s="3189"/>
      <c r="BW501" s="3189"/>
      <c r="BX501" s="3189"/>
      <c r="BY501" s="3189"/>
      <c r="BZ501" s="3313"/>
      <c r="CA501" s="3143"/>
    </row>
    <row r="502" spans="1:79" ht="16.5" customHeight="1">
      <c r="A502" s="3143"/>
      <c r="B502" s="3143"/>
      <c r="C502" s="3143"/>
      <c r="D502" s="3143"/>
      <c r="E502" s="3143"/>
      <c r="F502" s="3143"/>
      <c r="G502" s="3143"/>
      <c r="H502" s="3143"/>
      <c r="I502" s="3143"/>
      <c r="J502" s="3143"/>
      <c r="K502" s="3098"/>
      <c r="L502" s="3098"/>
      <c r="M502" s="3098"/>
      <c r="N502" s="3098"/>
      <c r="O502" s="3098"/>
      <c r="P502" s="3098"/>
      <c r="Q502" s="3098"/>
      <c r="R502" s="3098"/>
      <c r="S502" s="3098"/>
      <c r="T502" s="3098"/>
      <c r="U502" s="3098"/>
      <c r="V502" s="3098"/>
      <c r="W502" s="3098"/>
      <c r="X502" s="3098"/>
      <c r="Y502" s="3098"/>
      <c r="Z502" s="3098"/>
      <c r="AA502" s="3098"/>
      <c r="AB502" s="3098"/>
      <c r="AC502" s="3098"/>
      <c r="AD502" s="3098"/>
      <c r="AE502" s="3098"/>
      <c r="AF502" s="3098"/>
      <c r="AG502" s="3098"/>
      <c r="AH502" s="3098"/>
      <c r="AI502" s="3098"/>
      <c r="AJ502" s="3098"/>
      <c r="AK502" s="3098"/>
      <c r="AL502" s="3143"/>
      <c r="AM502" s="3143"/>
      <c r="AN502" s="3143"/>
      <c r="AO502" s="3143"/>
      <c r="AP502" s="3143"/>
      <c r="AQ502" s="3143"/>
      <c r="AR502" s="3143"/>
      <c r="AS502" s="3143"/>
      <c r="AT502" s="3143"/>
      <c r="AU502" s="3143"/>
      <c r="AV502" s="3143"/>
      <c r="AW502" s="3143"/>
      <c r="AX502" s="3143"/>
      <c r="AY502" s="3143"/>
      <c r="AZ502" s="3143"/>
      <c r="BA502" s="3143"/>
      <c r="BB502" s="3143"/>
      <c r="BC502" s="3143"/>
      <c r="BD502" s="3143"/>
      <c r="BE502" s="3143"/>
      <c r="BF502" s="3143"/>
      <c r="BG502" s="3143"/>
      <c r="BH502" s="3143"/>
      <c r="BI502" s="3143"/>
      <c r="BJ502" s="3143"/>
      <c r="BK502" s="3143"/>
      <c r="BL502" s="3143"/>
      <c r="BM502" s="3143"/>
      <c r="BN502" s="3189"/>
      <c r="BO502" s="3189"/>
      <c r="BP502" s="3189"/>
      <c r="BQ502" s="3189"/>
      <c r="BR502" s="3189"/>
      <c r="BS502" s="3189"/>
      <c r="BT502" s="3189"/>
      <c r="BU502" s="3189"/>
      <c r="BV502" s="3189"/>
      <c r="BW502" s="3189"/>
      <c r="BX502" s="3189"/>
      <c r="BY502" s="3189"/>
      <c r="BZ502" s="3313"/>
      <c r="CA502" s="3143"/>
    </row>
    <row r="503" spans="1:79" ht="16.5" customHeight="1">
      <c r="A503" s="3143"/>
      <c r="B503" s="3143"/>
      <c r="C503" s="3143"/>
      <c r="D503" s="3143"/>
      <c r="E503" s="3143"/>
      <c r="F503" s="3143"/>
      <c r="G503" s="3143"/>
      <c r="H503" s="3143"/>
      <c r="I503" s="3143"/>
      <c r="J503" s="3143"/>
      <c r="K503" s="3098"/>
      <c r="L503" s="3098"/>
      <c r="M503" s="3098"/>
      <c r="N503" s="3098"/>
      <c r="O503" s="3098"/>
      <c r="P503" s="3098"/>
      <c r="Q503" s="3098"/>
      <c r="R503" s="3098"/>
      <c r="S503" s="3098"/>
      <c r="T503" s="3098"/>
      <c r="U503" s="3098"/>
      <c r="V503" s="3098"/>
      <c r="W503" s="3098"/>
      <c r="X503" s="3098"/>
      <c r="Y503" s="3098"/>
      <c r="Z503" s="3098"/>
      <c r="AA503" s="3098"/>
      <c r="AB503" s="3098"/>
      <c r="AC503" s="3098"/>
      <c r="AD503" s="3098"/>
      <c r="AE503" s="3098"/>
      <c r="AF503" s="3098"/>
      <c r="AG503" s="3098"/>
      <c r="AH503" s="3098"/>
      <c r="AI503" s="3098"/>
      <c r="AJ503" s="3098"/>
      <c r="AK503" s="3098"/>
      <c r="AL503" s="3143"/>
      <c r="AM503" s="3143"/>
      <c r="AN503" s="3143"/>
      <c r="AO503" s="3143"/>
      <c r="AP503" s="3143"/>
      <c r="AQ503" s="3143"/>
      <c r="AR503" s="3143"/>
      <c r="AS503" s="3143"/>
      <c r="AT503" s="3143"/>
      <c r="AU503" s="3143"/>
      <c r="AV503" s="3143"/>
      <c r="AW503" s="3143"/>
      <c r="AX503" s="3143"/>
      <c r="AY503" s="3143"/>
      <c r="AZ503" s="3143"/>
      <c r="BA503" s="3143"/>
      <c r="BB503" s="3143"/>
      <c r="BC503" s="3143"/>
      <c r="BD503" s="3143"/>
      <c r="BE503" s="3143"/>
      <c r="BF503" s="3143"/>
      <c r="BG503" s="3143"/>
      <c r="BH503" s="3143"/>
      <c r="BI503" s="3143"/>
      <c r="BJ503" s="3143"/>
      <c r="BK503" s="3143"/>
      <c r="BL503" s="3143"/>
      <c r="BM503" s="3143"/>
      <c r="BN503" s="3189"/>
      <c r="BO503" s="3189"/>
      <c r="BP503" s="3189"/>
      <c r="BQ503" s="3189"/>
      <c r="BR503" s="3189"/>
      <c r="BS503" s="3189"/>
      <c r="BT503" s="3189"/>
      <c r="BU503" s="3189"/>
      <c r="BV503" s="3189"/>
      <c r="BW503" s="3189"/>
      <c r="BX503" s="3189"/>
      <c r="BY503" s="3189"/>
      <c r="BZ503" s="3313"/>
      <c r="CA503" s="3143"/>
    </row>
    <row r="504" spans="1:79" ht="16.5" customHeight="1">
      <c r="A504" s="3143"/>
      <c r="B504" s="3143"/>
      <c r="C504" s="3143"/>
      <c r="D504" s="3143"/>
      <c r="E504" s="3143"/>
      <c r="F504" s="3143"/>
      <c r="G504" s="3143"/>
      <c r="H504" s="3143"/>
      <c r="I504" s="3143"/>
      <c r="J504" s="3143"/>
      <c r="K504" s="3098"/>
      <c r="L504" s="3098"/>
      <c r="M504" s="3098"/>
      <c r="N504" s="3098"/>
      <c r="O504" s="3098"/>
      <c r="P504" s="3098"/>
      <c r="Q504" s="3098"/>
      <c r="R504" s="3098"/>
      <c r="S504" s="3098"/>
      <c r="T504" s="3098"/>
      <c r="U504" s="3098"/>
      <c r="V504" s="3098"/>
      <c r="W504" s="3098"/>
      <c r="X504" s="3098"/>
      <c r="Y504" s="3098"/>
      <c r="Z504" s="3098"/>
      <c r="AA504" s="3098"/>
      <c r="AB504" s="3098"/>
      <c r="AC504" s="3098"/>
      <c r="AD504" s="3098"/>
      <c r="AE504" s="3098"/>
      <c r="AF504" s="3098"/>
      <c r="AG504" s="3098"/>
      <c r="AH504" s="3098"/>
      <c r="AI504" s="3098"/>
      <c r="AJ504" s="3098"/>
      <c r="AK504" s="3098"/>
      <c r="AL504" s="3143"/>
      <c r="AM504" s="3143"/>
      <c r="AN504" s="3143"/>
      <c r="AO504" s="3143"/>
      <c r="AP504" s="3143"/>
      <c r="AQ504" s="3143"/>
      <c r="AR504" s="3143"/>
      <c r="AS504" s="3143"/>
      <c r="AT504" s="3143"/>
      <c r="AU504" s="3143"/>
      <c r="AV504" s="3143"/>
      <c r="AW504" s="3143"/>
      <c r="AX504" s="3143"/>
      <c r="AY504" s="3143"/>
      <c r="AZ504" s="3143"/>
      <c r="BA504" s="3143"/>
      <c r="BB504" s="3143"/>
      <c r="BC504" s="3143"/>
      <c r="BD504" s="3143"/>
      <c r="BE504" s="3143"/>
      <c r="BF504" s="3143"/>
      <c r="BG504" s="3143"/>
      <c r="BH504" s="3143"/>
      <c r="BI504" s="3143"/>
      <c r="BJ504" s="3143"/>
      <c r="BK504" s="3143"/>
      <c r="BL504" s="3143"/>
      <c r="BM504" s="3143"/>
      <c r="BN504" s="3189"/>
      <c r="BO504" s="3189"/>
      <c r="BP504" s="3189"/>
      <c r="BQ504" s="3189"/>
      <c r="BR504" s="3189"/>
      <c r="BS504" s="3189"/>
      <c r="BT504" s="3189"/>
      <c r="BU504" s="3189"/>
      <c r="BV504" s="3189"/>
      <c r="BW504" s="3189"/>
      <c r="BX504" s="3189"/>
      <c r="BY504" s="3189"/>
      <c r="BZ504" s="3313"/>
      <c r="CA504" s="3143"/>
    </row>
    <row r="505" spans="1:79" ht="16.5" customHeight="1">
      <c r="A505" s="3143"/>
      <c r="B505" s="3143"/>
      <c r="C505" s="3143"/>
      <c r="D505" s="3143"/>
      <c r="E505" s="3143"/>
      <c r="F505" s="3143"/>
      <c r="G505" s="3143"/>
      <c r="H505" s="3143"/>
      <c r="I505" s="3143"/>
      <c r="J505" s="3143"/>
      <c r="K505" s="3098"/>
      <c r="L505" s="3098"/>
      <c r="M505" s="3098"/>
      <c r="N505" s="3098"/>
      <c r="O505" s="3098"/>
      <c r="P505" s="3098"/>
      <c r="Q505" s="3098"/>
      <c r="R505" s="3098"/>
      <c r="S505" s="3098"/>
      <c r="T505" s="3098"/>
      <c r="U505" s="3098"/>
      <c r="V505" s="3098"/>
      <c r="W505" s="3098"/>
      <c r="X505" s="3098"/>
      <c r="Y505" s="3098"/>
      <c r="Z505" s="3098"/>
      <c r="AA505" s="3098"/>
      <c r="AB505" s="3098"/>
      <c r="AC505" s="3098"/>
      <c r="AD505" s="3098"/>
      <c r="AE505" s="3098"/>
      <c r="AF505" s="3098"/>
      <c r="AG505" s="3098"/>
      <c r="AH505" s="3098"/>
      <c r="AI505" s="3098"/>
      <c r="AJ505" s="3098"/>
      <c r="AK505" s="3098"/>
      <c r="AL505" s="3143"/>
      <c r="AM505" s="3143"/>
      <c r="AN505" s="3143"/>
      <c r="AO505" s="3143"/>
      <c r="AP505" s="3143"/>
      <c r="AQ505" s="3143"/>
      <c r="AR505" s="3143"/>
      <c r="AS505" s="3143"/>
      <c r="AT505" s="3143"/>
      <c r="AU505" s="3143"/>
      <c r="AV505" s="3143"/>
      <c r="AW505" s="3143"/>
      <c r="AX505" s="3143"/>
      <c r="AY505" s="3143"/>
      <c r="AZ505" s="3143"/>
      <c r="BA505" s="3143"/>
      <c r="BB505" s="3143"/>
      <c r="BC505" s="3143"/>
      <c r="BD505" s="3143"/>
      <c r="BE505" s="3143"/>
      <c r="BF505" s="3143"/>
      <c r="BG505" s="3143"/>
      <c r="BH505" s="3143"/>
      <c r="BI505" s="3143"/>
      <c r="BJ505" s="3143"/>
      <c r="BK505" s="3143"/>
      <c r="BL505" s="3143"/>
      <c r="BM505" s="3143"/>
      <c r="BN505" s="3189"/>
      <c r="BO505" s="3189"/>
      <c r="BP505" s="3189"/>
      <c r="BQ505" s="3189"/>
      <c r="BR505" s="3189"/>
      <c r="BS505" s="3189"/>
      <c r="BT505" s="3189"/>
      <c r="BU505" s="3189"/>
      <c r="BV505" s="3189"/>
      <c r="BW505" s="3189"/>
      <c r="BX505" s="3189"/>
      <c r="BY505" s="3189"/>
      <c r="BZ505" s="3313"/>
      <c r="CA505" s="3143"/>
    </row>
    <row r="506" spans="1:79" ht="16.5" customHeight="1">
      <c r="A506" s="3143"/>
      <c r="B506" s="3143"/>
      <c r="C506" s="3143"/>
      <c r="D506" s="3143"/>
      <c r="E506" s="3143"/>
      <c r="F506" s="3143"/>
      <c r="G506" s="3143"/>
      <c r="H506" s="3143"/>
      <c r="I506" s="3143"/>
      <c r="J506" s="3143"/>
      <c r="K506" s="3098"/>
      <c r="L506" s="3098"/>
      <c r="M506" s="3098"/>
      <c r="N506" s="3098"/>
      <c r="O506" s="3098"/>
      <c r="P506" s="3098"/>
      <c r="Q506" s="3098"/>
      <c r="R506" s="3098"/>
      <c r="S506" s="3098"/>
      <c r="T506" s="3098"/>
      <c r="U506" s="3098"/>
      <c r="V506" s="3098"/>
      <c r="W506" s="3098"/>
      <c r="X506" s="3098"/>
      <c r="Y506" s="3098"/>
      <c r="Z506" s="3098"/>
      <c r="AA506" s="3098"/>
      <c r="AB506" s="3098"/>
      <c r="AC506" s="3098"/>
      <c r="AD506" s="3098"/>
      <c r="AE506" s="3098"/>
      <c r="AF506" s="3098"/>
      <c r="AG506" s="3098"/>
      <c r="AH506" s="3098"/>
      <c r="AI506" s="3098"/>
      <c r="AJ506" s="3098"/>
      <c r="AK506" s="3098"/>
      <c r="AL506" s="3143"/>
      <c r="AM506" s="3143"/>
      <c r="AN506" s="3143"/>
      <c r="AO506" s="3143"/>
      <c r="AP506" s="3143"/>
      <c r="AQ506" s="3143"/>
      <c r="AR506" s="3143"/>
      <c r="AS506" s="3143"/>
      <c r="AT506" s="3143"/>
      <c r="AU506" s="3143"/>
      <c r="AV506" s="3143"/>
      <c r="AW506" s="3143"/>
      <c r="AX506" s="3143"/>
      <c r="AY506" s="3143"/>
      <c r="AZ506" s="3143"/>
      <c r="BA506" s="3143"/>
      <c r="BB506" s="3143"/>
      <c r="BC506" s="3143"/>
      <c r="BD506" s="3143"/>
      <c r="BE506" s="3143"/>
      <c r="BF506" s="3143"/>
      <c r="BG506" s="3143"/>
      <c r="BH506" s="3143"/>
      <c r="BI506" s="3143"/>
      <c r="BJ506" s="3143"/>
      <c r="BK506" s="3143"/>
      <c r="BL506" s="3143"/>
      <c r="BM506" s="3143"/>
      <c r="BN506" s="3189"/>
      <c r="BO506" s="3189"/>
      <c r="BP506" s="3189"/>
      <c r="BQ506" s="3189"/>
      <c r="BR506" s="3189"/>
      <c r="BS506" s="3189"/>
      <c r="BT506" s="3189"/>
      <c r="BU506" s="3189"/>
      <c r="BV506" s="3189"/>
      <c r="BW506" s="3189"/>
      <c r="BX506" s="3189"/>
      <c r="BY506" s="3189"/>
      <c r="BZ506" s="3313"/>
      <c r="CA506" s="3143"/>
    </row>
    <row r="507" spans="1:79" ht="16.5" customHeight="1">
      <c r="A507" s="3143"/>
      <c r="B507" s="3143"/>
      <c r="C507" s="3143"/>
      <c r="D507" s="3143"/>
      <c r="E507" s="3143"/>
      <c r="F507" s="3143"/>
      <c r="G507" s="3143"/>
      <c r="H507" s="3143"/>
      <c r="I507" s="3143"/>
      <c r="J507" s="3143"/>
      <c r="K507" s="3098"/>
      <c r="L507" s="3098"/>
      <c r="M507" s="3098"/>
      <c r="N507" s="3098"/>
      <c r="O507" s="3098"/>
      <c r="P507" s="3098"/>
      <c r="Q507" s="3098"/>
      <c r="R507" s="3098"/>
      <c r="S507" s="3098"/>
      <c r="T507" s="3098"/>
      <c r="U507" s="3098"/>
      <c r="V507" s="3098"/>
      <c r="W507" s="3098"/>
      <c r="X507" s="3098"/>
      <c r="Y507" s="3098"/>
      <c r="Z507" s="3098"/>
      <c r="AA507" s="3098"/>
      <c r="AB507" s="3098"/>
      <c r="AC507" s="3098"/>
      <c r="AD507" s="3098"/>
      <c r="AE507" s="3098"/>
      <c r="AF507" s="3098"/>
      <c r="AG507" s="3098"/>
      <c r="AH507" s="3098"/>
      <c r="AI507" s="3098"/>
      <c r="AJ507" s="3098"/>
      <c r="AK507" s="3098"/>
      <c r="AL507" s="3143"/>
      <c r="AM507" s="3143"/>
      <c r="AN507" s="3143"/>
      <c r="AO507" s="3143"/>
      <c r="AP507" s="3143"/>
      <c r="AQ507" s="3143"/>
      <c r="AR507" s="3143"/>
      <c r="AS507" s="3143"/>
      <c r="AT507" s="3143"/>
      <c r="AU507" s="3143"/>
      <c r="AV507" s="3143"/>
      <c r="AW507" s="3143"/>
      <c r="AX507" s="3143"/>
      <c r="AY507" s="3143"/>
      <c r="AZ507" s="3143"/>
      <c r="BA507" s="3143"/>
      <c r="BB507" s="3143"/>
      <c r="BC507" s="3143"/>
      <c r="BD507" s="3143"/>
      <c r="BE507" s="3143"/>
      <c r="BF507" s="3143"/>
      <c r="BG507" s="3143"/>
      <c r="BH507" s="3143"/>
      <c r="BI507" s="3143"/>
      <c r="BJ507" s="3143"/>
      <c r="BK507" s="3143"/>
      <c r="BL507" s="3143"/>
      <c r="BM507" s="3143"/>
      <c r="BN507" s="3189"/>
      <c r="BO507" s="3189"/>
      <c r="BP507" s="3189"/>
      <c r="BQ507" s="3189"/>
      <c r="BR507" s="3189"/>
      <c r="BS507" s="3189"/>
      <c r="BT507" s="3189"/>
      <c r="BU507" s="3189"/>
      <c r="BV507" s="3189"/>
      <c r="BW507" s="3189"/>
      <c r="BX507" s="3189"/>
      <c r="BY507" s="3189"/>
      <c r="BZ507" s="3313"/>
      <c r="CA507" s="3143"/>
    </row>
    <row r="508" spans="1:79" ht="16.5" customHeight="1">
      <c r="A508" s="3143"/>
      <c r="B508" s="3143"/>
      <c r="C508" s="3143"/>
      <c r="D508" s="3143"/>
      <c r="E508" s="3143"/>
      <c r="F508" s="3143"/>
      <c r="G508" s="3143"/>
      <c r="H508" s="3143"/>
      <c r="I508" s="3143"/>
      <c r="J508" s="3143"/>
      <c r="K508" s="3098"/>
      <c r="L508" s="3098"/>
      <c r="M508" s="3098"/>
      <c r="N508" s="3098"/>
      <c r="O508" s="3098"/>
      <c r="P508" s="3098"/>
      <c r="Q508" s="3098"/>
      <c r="R508" s="3098"/>
      <c r="S508" s="3098"/>
      <c r="T508" s="3098"/>
      <c r="U508" s="3098"/>
      <c r="V508" s="3098"/>
      <c r="W508" s="3098"/>
      <c r="X508" s="3098"/>
      <c r="Y508" s="3098"/>
      <c r="Z508" s="3098"/>
      <c r="AA508" s="3098"/>
      <c r="AB508" s="3098"/>
      <c r="AC508" s="3098"/>
      <c r="AD508" s="3098"/>
      <c r="AE508" s="3098"/>
      <c r="AF508" s="3098"/>
      <c r="AG508" s="3098"/>
      <c r="AH508" s="3098"/>
      <c r="AI508" s="3098"/>
      <c r="AJ508" s="3098"/>
      <c r="AK508" s="3098"/>
      <c r="AL508" s="3143"/>
      <c r="AM508" s="3143"/>
      <c r="AN508" s="3143"/>
      <c r="AO508" s="3143"/>
      <c r="AP508" s="3143"/>
      <c r="AQ508" s="3143"/>
      <c r="AR508" s="3143"/>
      <c r="AS508" s="3143"/>
      <c r="AT508" s="3143"/>
      <c r="AU508" s="3143"/>
      <c r="AV508" s="3143"/>
      <c r="AW508" s="3143"/>
      <c r="AX508" s="3143"/>
      <c r="AY508" s="3143"/>
      <c r="AZ508" s="3143"/>
      <c r="BA508" s="3143"/>
      <c r="BB508" s="3143"/>
      <c r="BC508" s="3143"/>
      <c r="BD508" s="3143"/>
      <c r="BE508" s="3143"/>
      <c r="BF508" s="3143"/>
      <c r="BG508" s="3143"/>
      <c r="BH508" s="3143"/>
      <c r="BI508" s="3143"/>
      <c r="BJ508" s="3143"/>
      <c r="BK508" s="3143"/>
      <c r="BL508" s="3143"/>
      <c r="BM508" s="3143"/>
      <c r="BN508" s="3189"/>
      <c r="BO508" s="3189"/>
      <c r="BP508" s="3189"/>
      <c r="BQ508" s="3189"/>
      <c r="BR508" s="3189"/>
      <c r="BS508" s="3189"/>
      <c r="BT508" s="3189"/>
      <c r="BU508" s="3189"/>
      <c r="BV508" s="3189"/>
      <c r="BW508" s="3189"/>
      <c r="BX508" s="3189"/>
      <c r="BY508" s="3189"/>
      <c r="BZ508" s="3313"/>
      <c r="CA508" s="3143"/>
    </row>
    <row r="509" spans="1:79" ht="16.5" customHeight="1">
      <c r="A509" s="3143"/>
      <c r="B509" s="3143"/>
      <c r="C509" s="3143"/>
      <c r="D509" s="3143"/>
      <c r="E509" s="3143"/>
      <c r="F509" s="3143"/>
      <c r="G509" s="3143"/>
      <c r="H509" s="3143"/>
      <c r="I509" s="3143"/>
      <c r="J509" s="3143"/>
      <c r="K509" s="3098"/>
      <c r="L509" s="3098"/>
      <c r="M509" s="3098"/>
      <c r="N509" s="3098"/>
      <c r="O509" s="3098"/>
      <c r="P509" s="3098"/>
      <c r="Q509" s="3098"/>
      <c r="R509" s="3098"/>
      <c r="S509" s="3098"/>
      <c r="T509" s="3098"/>
      <c r="U509" s="3098"/>
      <c r="V509" s="3098"/>
      <c r="W509" s="3098"/>
      <c r="X509" s="3098"/>
      <c r="Y509" s="3098"/>
      <c r="Z509" s="3098"/>
      <c r="AA509" s="3098"/>
      <c r="AB509" s="3098"/>
      <c r="AC509" s="3098"/>
      <c r="AD509" s="3098"/>
      <c r="AE509" s="3098"/>
      <c r="AF509" s="3098"/>
      <c r="AG509" s="3098"/>
      <c r="AH509" s="3098"/>
      <c r="AI509" s="3098"/>
      <c r="AJ509" s="3098"/>
      <c r="AK509" s="3098"/>
      <c r="AL509" s="3143"/>
      <c r="AM509" s="3143"/>
      <c r="AN509" s="3143"/>
      <c r="AO509" s="3143"/>
      <c r="AP509" s="3143"/>
      <c r="AQ509" s="3143"/>
      <c r="AR509" s="3143"/>
      <c r="AS509" s="3143"/>
      <c r="AT509" s="3143"/>
      <c r="AU509" s="3143"/>
      <c r="AV509" s="3143"/>
      <c r="AW509" s="3143"/>
      <c r="AX509" s="3143"/>
      <c r="AY509" s="3143"/>
      <c r="AZ509" s="3143"/>
      <c r="BA509" s="3143"/>
      <c r="BB509" s="3143"/>
      <c r="BC509" s="3143"/>
      <c r="BD509" s="3143"/>
      <c r="BE509" s="3143"/>
      <c r="BF509" s="3143"/>
      <c r="BG509" s="3143"/>
      <c r="BH509" s="3143"/>
      <c r="BI509" s="3143"/>
      <c r="BJ509" s="3143"/>
      <c r="BK509" s="3143"/>
      <c r="BL509" s="3143"/>
      <c r="BM509" s="3143"/>
      <c r="BN509" s="3189"/>
      <c r="BO509" s="3189"/>
      <c r="BP509" s="3189"/>
      <c r="BQ509" s="3189"/>
      <c r="BR509" s="3189"/>
      <c r="BS509" s="3189"/>
      <c r="BT509" s="3189"/>
      <c r="BU509" s="3189"/>
      <c r="BV509" s="3189"/>
      <c r="BW509" s="3189"/>
      <c r="BX509" s="3189"/>
      <c r="BY509" s="3189"/>
      <c r="BZ509" s="3313"/>
      <c r="CA509" s="3143"/>
    </row>
    <row r="510" spans="1:79" ht="16.5" customHeight="1">
      <c r="A510" s="3143"/>
      <c r="B510" s="3143"/>
      <c r="C510" s="3143"/>
      <c r="D510" s="3143"/>
      <c r="E510" s="3143"/>
      <c r="F510" s="3143"/>
      <c r="G510" s="3143"/>
      <c r="H510" s="3143"/>
      <c r="I510" s="3143"/>
      <c r="J510" s="3143"/>
      <c r="K510" s="3098"/>
      <c r="L510" s="3098"/>
      <c r="M510" s="3098"/>
      <c r="N510" s="3098"/>
      <c r="O510" s="3098"/>
      <c r="P510" s="3098"/>
      <c r="Q510" s="3098"/>
      <c r="R510" s="3098"/>
      <c r="S510" s="3098"/>
      <c r="T510" s="3098"/>
      <c r="U510" s="3098"/>
      <c r="V510" s="3098"/>
      <c r="W510" s="3098"/>
      <c r="X510" s="3098"/>
      <c r="Y510" s="3098"/>
      <c r="Z510" s="3098"/>
      <c r="AA510" s="3098"/>
      <c r="AB510" s="3098"/>
      <c r="AC510" s="3098"/>
      <c r="AD510" s="3098"/>
      <c r="AE510" s="3098"/>
      <c r="AF510" s="3098"/>
      <c r="AG510" s="3098"/>
      <c r="AH510" s="3098"/>
      <c r="AI510" s="3098"/>
      <c r="AJ510" s="3098"/>
      <c r="AK510" s="3098"/>
      <c r="AL510" s="3143"/>
      <c r="AM510" s="3143"/>
      <c r="AN510" s="3143"/>
      <c r="AO510" s="3143"/>
      <c r="AP510" s="3143"/>
      <c r="AQ510" s="3143"/>
      <c r="AR510" s="3143"/>
      <c r="AS510" s="3143"/>
      <c r="AT510" s="3143"/>
      <c r="AU510" s="3143"/>
      <c r="AV510" s="3143"/>
      <c r="AW510" s="3143"/>
      <c r="AX510" s="3143"/>
      <c r="AY510" s="3143"/>
      <c r="AZ510" s="3143"/>
      <c r="BA510" s="3143"/>
      <c r="BB510" s="3143"/>
      <c r="BC510" s="3143"/>
      <c r="BD510" s="3143"/>
      <c r="BE510" s="3143"/>
      <c r="BF510" s="3143"/>
      <c r="BG510" s="3143"/>
      <c r="BH510" s="3143"/>
      <c r="BI510" s="3143"/>
      <c r="BJ510" s="3143"/>
      <c r="BK510" s="3143"/>
      <c r="BL510" s="3143"/>
      <c r="BM510" s="3143"/>
      <c r="BN510" s="3189"/>
      <c r="BO510" s="3189"/>
      <c r="BP510" s="3189"/>
      <c r="BQ510" s="3189"/>
      <c r="BR510" s="3189"/>
      <c r="BS510" s="3189"/>
      <c r="BT510" s="3189"/>
      <c r="BU510" s="3189"/>
      <c r="BV510" s="3189"/>
      <c r="BW510" s="3189"/>
      <c r="BX510" s="3189"/>
      <c r="BY510" s="3189"/>
      <c r="BZ510" s="3313"/>
      <c r="CA510" s="3143"/>
    </row>
    <row r="511" spans="1:79" ht="16.5" customHeight="1">
      <c r="A511" s="3143"/>
      <c r="B511" s="3143"/>
      <c r="C511" s="3143"/>
      <c r="D511" s="3143"/>
      <c r="E511" s="3143"/>
      <c r="F511" s="3143"/>
      <c r="G511" s="3143"/>
      <c r="H511" s="3143"/>
      <c r="I511" s="3143"/>
      <c r="J511" s="3143"/>
      <c r="K511" s="3098"/>
      <c r="L511" s="3098"/>
      <c r="M511" s="3098"/>
      <c r="N511" s="3098"/>
      <c r="O511" s="3098"/>
      <c r="P511" s="3098"/>
      <c r="Q511" s="3098"/>
      <c r="R511" s="3098"/>
      <c r="S511" s="3098"/>
      <c r="T511" s="3098"/>
      <c r="U511" s="3098"/>
      <c r="V511" s="3098"/>
      <c r="W511" s="3098"/>
      <c r="X511" s="3098"/>
      <c r="Y511" s="3098"/>
      <c r="Z511" s="3098"/>
      <c r="AA511" s="3098"/>
      <c r="AB511" s="3098"/>
      <c r="AC511" s="3098"/>
      <c r="AD511" s="3098"/>
      <c r="AE511" s="3098"/>
      <c r="AF511" s="3098"/>
      <c r="AG511" s="3098"/>
      <c r="AH511" s="3098"/>
      <c r="AI511" s="3098"/>
      <c r="AJ511" s="3098"/>
      <c r="AK511" s="3098"/>
      <c r="AL511" s="3143"/>
      <c r="AM511" s="3143"/>
      <c r="AN511" s="3143"/>
      <c r="AO511" s="3143"/>
      <c r="AP511" s="3143"/>
      <c r="AQ511" s="3143"/>
      <c r="AR511" s="3143"/>
      <c r="AS511" s="3143"/>
      <c r="AT511" s="3143"/>
      <c r="AU511" s="3143"/>
      <c r="AV511" s="3143"/>
      <c r="AW511" s="3143"/>
      <c r="AX511" s="3143"/>
      <c r="AY511" s="3143"/>
      <c r="AZ511" s="3143"/>
      <c r="BA511" s="3143"/>
      <c r="BB511" s="3143"/>
      <c r="BC511" s="3143"/>
      <c r="BD511" s="3143"/>
      <c r="BE511" s="3143"/>
      <c r="BF511" s="3143"/>
      <c r="BG511" s="3143"/>
      <c r="BH511" s="3143"/>
      <c r="BI511" s="3143"/>
      <c r="BJ511" s="3143"/>
      <c r="BK511" s="3143"/>
      <c r="BL511" s="3143"/>
      <c r="BM511" s="3143"/>
      <c r="BN511" s="3189"/>
      <c r="BO511" s="3189"/>
      <c r="BP511" s="3189"/>
      <c r="BQ511" s="3189"/>
      <c r="BR511" s="3189"/>
      <c r="BS511" s="3189"/>
      <c r="BT511" s="3189"/>
      <c r="BU511" s="3189"/>
      <c r="BV511" s="3189"/>
      <c r="BW511" s="3189"/>
      <c r="BX511" s="3189"/>
      <c r="BY511" s="3189"/>
      <c r="BZ511" s="3313"/>
      <c r="CA511" s="3143"/>
    </row>
    <row r="512" spans="1:79" ht="16.5" customHeight="1">
      <c r="A512" s="3143"/>
      <c r="B512" s="3143"/>
      <c r="C512" s="3143"/>
      <c r="D512" s="3143"/>
      <c r="E512" s="3143"/>
      <c r="F512" s="3143"/>
      <c r="G512" s="3143"/>
      <c r="H512" s="3143"/>
      <c r="I512" s="3143"/>
      <c r="J512" s="3143"/>
      <c r="K512" s="3098"/>
      <c r="L512" s="3098"/>
      <c r="M512" s="3098"/>
      <c r="N512" s="3098"/>
      <c r="O512" s="3098"/>
      <c r="P512" s="3098"/>
      <c r="Q512" s="3098"/>
      <c r="R512" s="3098"/>
      <c r="S512" s="3098"/>
      <c r="T512" s="3098"/>
      <c r="U512" s="3098"/>
      <c r="V512" s="3098"/>
      <c r="W512" s="3098"/>
      <c r="X512" s="3098"/>
      <c r="Y512" s="3098"/>
      <c r="Z512" s="3098"/>
      <c r="AA512" s="3098"/>
      <c r="AB512" s="3098"/>
      <c r="AC512" s="3098"/>
      <c r="AD512" s="3098"/>
      <c r="AE512" s="3098"/>
      <c r="AF512" s="3098"/>
      <c r="AG512" s="3098"/>
      <c r="AH512" s="3098"/>
      <c r="AI512" s="3098"/>
      <c r="AJ512" s="3098"/>
      <c r="AK512" s="3098"/>
      <c r="AL512" s="3143"/>
      <c r="AM512" s="3143"/>
      <c r="AN512" s="3143"/>
      <c r="AO512" s="3143"/>
      <c r="AP512" s="3143"/>
      <c r="AQ512" s="3143"/>
      <c r="AR512" s="3143"/>
      <c r="AS512" s="3143"/>
      <c r="AT512" s="3143"/>
      <c r="AU512" s="3143"/>
      <c r="AV512" s="3143"/>
      <c r="AW512" s="3143"/>
      <c r="AX512" s="3143"/>
      <c r="AY512" s="3143"/>
      <c r="AZ512" s="3143"/>
      <c r="BA512" s="3143"/>
      <c r="BB512" s="3143"/>
      <c r="BC512" s="3143"/>
      <c r="BD512" s="3143"/>
      <c r="BE512" s="3143"/>
      <c r="BF512" s="3143"/>
      <c r="BG512" s="3143"/>
      <c r="BH512" s="3143"/>
      <c r="BI512" s="3143"/>
      <c r="BJ512" s="3143"/>
      <c r="BK512" s="3143"/>
      <c r="BL512" s="3143"/>
      <c r="BM512" s="3143"/>
      <c r="BN512" s="3189"/>
      <c r="BO512" s="3189"/>
      <c r="BP512" s="3189"/>
      <c r="BQ512" s="3189"/>
      <c r="BR512" s="3189"/>
      <c r="BS512" s="3189"/>
      <c r="BT512" s="3189"/>
      <c r="BU512" s="3189"/>
      <c r="BV512" s="3189"/>
      <c r="BW512" s="3189"/>
      <c r="BX512" s="3189"/>
      <c r="BY512" s="3189"/>
      <c r="BZ512" s="3313"/>
      <c r="CA512" s="3143"/>
    </row>
    <row r="513" spans="1:79" ht="16.5" customHeight="1">
      <c r="A513" s="3143"/>
      <c r="B513" s="3143"/>
      <c r="C513" s="3143"/>
      <c r="D513" s="3143"/>
      <c r="E513" s="3143"/>
      <c r="F513" s="3143"/>
      <c r="G513" s="3143"/>
      <c r="H513" s="3143"/>
      <c r="I513" s="3143"/>
      <c r="J513" s="3143"/>
      <c r="K513" s="3098"/>
      <c r="L513" s="3098"/>
      <c r="M513" s="3098"/>
      <c r="N513" s="3098"/>
      <c r="O513" s="3098"/>
      <c r="P513" s="3098"/>
      <c r="Q513" s="3098"/>
      <c r="R513" s="3098"/>
      <c r="S513" s="3098"/>
      <c r="T513" s="3098"/>
      <c r="U513" s="3098"/>
      <c r="V513" s="3098"/>
      <c r="W513" s="3098"/>
      <c r="X513" s="3098"/>
      <c r="Y513" s="3098"/>
      <c r="Z513" s="3098"/>
      <c r="AA513" s="3098"/>
      <c r="AB513" s="3098"/>
      <c r="AC513" s="3098"/>
      <c r="AD513" s="3098"/>
      <c r="AE513" s="3098"/>
      <c r="AF513" s="3098"/>
      <c r="AG513" s="3098"/>
      <c r="AH513" s="3098"/>
      <c r="AI513" s="3098"/>
      <c r="AJ513" s="3098"/>
      <c r="AK513" s="3098"/>
      <c r="AL513" s="3143"/>
      <c r="AM513" s="3143"/>
      <c r="AN513" s="3143"/>
      <c r="AO513" s="3143"/>
      <c r="AP513" s="3143"/>
      <c r="AQ513" s="3143"/>
      <c r="AR513" s="3143"/>
      <c r="AS513" s="3143"/>
      <c r="AT513" s="3143"/>
      <c r="AU513" s="3143"/>
      <c r="AV513" s="3143"/>
      <c r="AW513" s="3143"/>
      <c r="AX513" s="3143"/>
      <c r="AY513" s="3143"/>
      <c r="AZ513" s="3143"/>
      <c r="BA513" s="3143"/>
      <c r="BB513" s="3143"/>
      <c r="BC513" s="3143"/>
      <c r="BD513" s="3143"/>
      <c r="BE513" s="3143"/>
      <c r="BF513" s="3143"/>
      <c r="BG513" s="3143"/>
      <c r="BH513" s="3143"/>
      <c r="BI513" s="3143"/>
      <c r="BJ513" s="3143"/>
      <c r="BK513" s="3143"/>
      <c r="BL513" s="3143"/>
      <c r="BM513" s="3143"/>
      <c r="BN513" s="3189"/>
      <c r="BO513" s="3189"/>
      <c r="BP513" s="3189"/>
      <c r="BQ513" s="3189"/>
      <c r="BR513" s="3189"/>
      <c r="BS513" s="3189"/>
      <c r="BT513" s="3189"/>
      <c r="BU513" s="3189"/>
      <c r="BV513" s="3189"/>
      <c r="BW513" s="3189"/>
      <c r="BX513" s="3189"/>
      <c r="BY513" s="3189"/>
      <c r="BZ513" s="3313"/>
      <c r="CA513" s="3143"/>
    </row>
    <row r="514" spans="1:79" ht="16.5" customHeight="1">
      <c r="A514" s="3143"/>
      <c r="B514" s="3143"/>
      <c r="C514" s="3143"/>
      <c r="D514" s="3143"/>
      <c r="E514" s="3143"/>
      <c r="F514" s="3143"/>
      <c r="G514" s="3143"/>
      <c r="H514" s="3143"/>
      <c r="I514" s="3143"/>
      <c r="J514" s="3143"/>
      <c r="K514" s="3098"/>
      <c r="L514" s="3098"/>
      <c r="M514" s="3098"/>
      <c r="N514" s="3098"/>
      <c r="O514" s="3098"/>
      <c r="P514" s="3098"/>
      <c r="Q514" s="3098"/>
      <c r="R514" s="3098"/>
      <c r="S514" s="3098"/>
      <c r="T514" s="3098"/>
      <c r="U514" s="3098"/>
      <c r="V514" s="3098"/>
      <c r="W514" s="3098"/>
      <c r="X514" s="3098"/>
      <c r="Y514" s="3098"/>
      <c r="Z514" s="3098"/>
      <c r="AA514" s="3098"/>
      <c r="AB514" s="3098"/>
      <c r="AC514" s="3098"/>
      <c r="AD514" s="3098"/>
      <c r="AE514" s="3098"/>
      <c r="AF514" s="3098"/>
      <c r="AG514" s="3098"/>
      <c r="AH514" s="3098"/>
      <c r="AI514" s="3098"/>
      <c r="AJ514" s="3098"/>
      <c r="AK514" s="3098"/>
      <c r="AL514" s="3143"/>
      <c r="AM514" s="3143"/>
      <c r="AN514" s="3143"/>
      <c r="AO514" s="3143"/>
      <c r="AP514" s="3143"/>
      <c r="AQ514" s="3143"/>
      <c r="AR514" s="3143"/>
      <c r="AS514" s="3143"/>
      <c r="AT514" s="3143"/>
      <c r="AU514" s="3143"/>
      <c r="AV514" s="3143"/>
      <c r="AW514" s="3143"/>
      <c r="AX514" s="3143"/>
      <c r="AY514" s="3143"/>
      <c r="AZ514" s="3143"/>
      <c r="BA514" s="3143"/>
      <c r="BB514" s="3143"/>
      <c r="BC514" s="3143"/>
      <c r="BD514" s="3143"/>
      <c r="BE514" s="3143"/>
      <c r="BF514" s="3143"/>
      <c r="BG514" s="3143"/>
      <c r="BH514" s="3143"/>
      <c r="BI514" s="3143"/>
      <c r="BJ514" s="3143"/>
      <c r="BK514" s="3143"/>
      <c r="BL514" s="3143"/>
      <c r="BM514" s="3143"/>
      <c r="BN514" s="3189"/>
      <c r="BO514" s="3189"/>
      <c r="BP514" s="3189"/>
      <c r="BQ514" s="3189"/>
      <c r="BR514" s="3189"/>
      <c r="BS514" s="3189"/>
      <c r="BT514" s="3189"/>
      <c r="BU514" s="3189"/>
      <c r="BV514" s="3189"/>
      <c r="BW514" s="3189"/>
      <c r="BX514" s="3189"/>
      <c r="BY514" s="3189"/>
      <c r="BZ514" s="3313"/>
      <c r="CA514" s="3143"/>
    </row>
    <row r="515" spans="1:79" ht="16.5" customHeight="1">
      <c r="A515" s="3143"/>
      <c r="B515" s="3143"/>
      <c r="C515" s="3143"/>
      <c r="D515" s="3143"/>
      <c r="E515" s="3143"/>
      <c r="F515" s="3143"/>
      <c r="G515" s="3143"/>
      <c r="H515" s="3143"/>
      <c r="I515" s="3143"/>
      <c r="J515" s="3143"/>
      <c r="K515" s="3098"/>
      <c r="L515" s="3098"/>
      <c r="M515" s="3098"/>
      <c r="N515" s="3098"/>
      <c r="O515" s="3098"/>
      <c r="P515" s="3098"/>
      <c r="Q515" s="3098"/>
      <c r="R515" s="3098"/>
      <c r="S515" s="3098"/>
      <c r="T515" s="3098"/>
      <c r="U515" s="3098"/>
      <c r="V515" s="3098"/>
      <c r="W515" s="3098"/>
      <c r="X515" s="3098"/>
      <c r="Y515" s="3098"/>
      <c r="Z515" s="3098"/>
      <c r="AA515" s="3098"/>
      <c r="AB515" s="3098"/>
      <c r="AC515" s="3098"/>
      <c r="AD515" s="3098"/>
      <c r="AE515" s="3098"/>
      <c r="AF515" s="3098"/>
      <c r="AG515" s="3098"/>
      <c r="AH515" s="3098"/>
      <c r="AI515" s="3098"/>
      <c r="AJ515" s="3098"/>
      <c r="AK515" s="3098"/>
      <c r="AL515" s="3143"/>
      <c r="AM515" s="3143"/>
      <c r="AN515" s="3143"/>
      <c r="AO515" s="3143"/>
      <c r="AP515" s="3143"/>
      <c r="AQ515" s="3143"/>
      <c r="AR515" s="3143"/>
      <c r="AS515" s="3143"/>
      <c r="AT515" s="3143"/>
      <c r="AU515" s="3143"/>
      <c r="AV515" s="3143"/>
      <c r="AW515" s="3143"/>
      <c r="AX515" s="3143"/>
      <c r="AY515" s="3143"/>
      <c r="AZ515" s="3143"/>
      <c r="BA515" s="3143"/>
      <c r="BB515" s="3143"/>
      <c r="BC515" s="3143"/>
      <c r="BD515" s="3143"/>
      <c r="BE515" s="3143"/>
      <c r="BF515" s="3143"/>
      <c r="BG515" s="3143"/>
      <c r="BH515" s="3143"/>
      <c r="BI515" s="3143"/>
      <c r="BJ515" s="3143"/>
      <c r="BK515" s="3143"/>
      <c r="BL515" s="3143"/>
      <c r="BM515" s="3143"/>
      <c r="BN515" s="3189"/>
      <c r="BO515" s="3189"/>
      <c r="BP515" s="3189"/>
      <c r="BQ515" s="3189"/>
      <c r="BR515" s="3189"/>
      <c r="BS515" s="3189"/>
      <c r="BT515" s="3189"/>
      <c r="BU515" s="3189"/>
      <c r="BV515" s="3189"/>
      <c r="BW515" s="3189"/>
      <c r="BX515" s="3189"/>
      <c r="BY515" s="3189"/>
      <c r="BZ515" s="3313"/>
      <c r="CA515" s="3143"/>
    </row>
    <row r="516" spans="1:79" ht="16.5" customHeight="1">
      <c r="A516" s="3143"/>
      <c r="B516" s="3143"/>
      <c r="C516" s="3143"/>
      <c r="D516" s="3143"/>
      <c r="E516" s="3143"/>
      <c r="F516" s="3143"/>
      <c r="G516" s="3143"/>
      <c r="H516" s="3143"/>
      <c r="I516" s="3143"/>
      <c r="J516" s="3143"/>
      <c r="K516" s="3098"/>
      <c r="L516" s="3098"/>
      <c r="M516" s="3098"/>
      <c r="N516" s="3098"/>
      <c r="O516" s="3098"/>
      <c r="P516" s="3098"/>
      <c r="Q516" s="3098"/>
      <c r="R516" s="3098"/>
      <c r="S516" s="3098"/>
      <c r="T516" s="3098"/>
      <c r="U516" s="3098"/>
      <c r="V516" s="3098"/>
      <c r="W516" s="3098"/>
      <c r="X516" s="3098"/>
      <c r="Y516" s="3098"/>
      <c r="Z516" s="3098"/>
      <c r="AA516" s="3098"/>
      <c r="AB516" s="3098"/>
      <c r="AC516" s="3098"/>
      <c r="AD516" s="3098"/>
      <c r="AE516" s="3098"/>
      <c r="AF516" s="3098"/>
      <c r="AG516" s="3098"/>
      <c r="AH516" s="3098"/>
      <c r="AI516" s="3098"/>
      <c r="AJ516" s="3098"/>
      <c r="AK516" s="3098"/>
      <c r="AL516" s="3143"/>
      <c r="AM516" s="3143"/>
      <c r="AN516" s="3143"/>
      <c r="AO516" s="3143"/>
      <c r="AP516" s="3143"/>
      <c r="AQ516" s="3143"/>
      <c r="AR516" s="3143"/>
      <c r="AS516" s="3143"/>
      <c r="AT516" s="3143"/>
      <c r="AU516" s="3143"/>
      <c r="AV516" s="3143"/>
      <c r="AW516" s="3143"/>
      <c r="AX516" s="3143"/>
      <c r="AY516" s="3143"/>
      <c r="AZ516" s="3143"/>
      <c r="BA516" s="3143"/>
      <c r="BB516" s="3143"/>
      <c r="BC516" s="3143"/>
      <c r="BD516" s="3143"/>
      <c r="BE516" s="3143"/>
      <c r="BF516" s="3143"/>
      <c r="BG516" s="3143"/>
      <c r="BH516" s="3143"/>
      <c r="BI516" s="3143"/>
      <c r="BJ516" s="3143"/>
      <c r="BK516" s="3143"/>
      <c r="BL516" s="3143"/>
      <c r="BM516" s="3143"/>
      <c r="BN516" s="3189"/>
      <c r="BO516" s="3189"/>
      <c r="BP516" s="3189"/>
      <c r="BQ516" s="3189"/>
      <c r="BR516" s="3189"/>
      <c r="BS516" s="3189"/>
      <c r="BT516" s="3189"/>
      <c r="BU516" s="3189"/>
      <c r="BV516" s="3189"/>
      <c r="BW516" s="3189"/>
      <c r="BX516" s="3189"/>
      <c r="BY516" s="3189"/>
      <c r="BZ516" s="3313"/>
      <c r="CA516" s="3143"/>
    </row>
    <row r="517" spans="1:79" ht="16.5" customHeight="1">
      <c r="A517" s="3143"/>
      <c r="B517" s="3143"/>
      <c r="C517" s="3143"/>
      <c r="D517" s="3143"/>
      <c r="E517" s="3143"/>
      <c r="F517" s="3143"/>
      <c r="G517" s="3143"/>
      <c r="H517" s="3143"/>
      <c r="I517" s="3143"/>
      <c r="J517" s="3143"/>
      <c r="K517" s="3098"/>
      <c r="L517" s="3098"/>
      <c r="M517" s="3098"/>
      <c r="N517" s="3098"/>
      <c r="O517" s="3098"/>
      <c r="P517" s="3098"/>
      <c r="Q517" s="3098"/>
      <c r="R517" s="3098"/>
      <c r="S517" s="3098"/>
      <c r="T517" s="3098"/>
      <c r="U517" s="3098"/>
      <c r="V517" s="3098"/>
      <c r="W517" s="3098"/>
      <c r="X517" s="3098"/>
      <c r="Y517" s="3098"/>
      <c r="Z517" s="3098"/>
      <c r="AA517" s="3098"/>
      <c r="AB517" s="3098"/>
      <c r="AC517" s="3098"/>
      <c r="AD517" s="3098"/>
      <c r="AE517" s="3098"/>
      <c r="AF517" s="3098"/>
      <c r="AG517" s="3098"/>
      <c r="AH517" s="3098"/>
      <c r="AI517" s="3098"/>
      <c r="AJ517" s="3098"/>
      <c r="AK517" s="3098"/>
      <c r="AL517" s="3143"/>
      <c r="AM517" s="3143"/>
      <c r="AN517" s="3143"/>
      <c r="AO517" s="3143"/>
      <c r="AP517" s="3143"/>
      <c r="AQ517" s="3143"/>
      <c r="AR517" s="3143"/>
      <c r="AS517" s="3143"/>
      <c r="AT517" s="3143"/>
      <c r="AU517" s="3143"/>
      <c r="AV517" s="3143"/>
      <c r="AW517" s="3143"/>
      <c r="AX517" s="3143"/>
      <c r="AY517" s="3143"/>
      <c r="AZ517" s="3143"/>
      <c r="BA517" s="3143"/>
      <c r="BB517" s="3143"/>
      <c r="BC517" s="3143"/>
      <c r="BD517" s="3143"/>
      <c r="BE517" s="3143"/>
      <c r="BF517" s="3143"/>
      <c r="BG517" s="3143"/>
      <c r="BH517" s="3143"/>
      <c r="BI517" s="3143"/>
      <c r="BJ517" s="3143"/>
      <c r="BK517" s="3143"/>
      <c r="BL517" s="3143"/>
      <c r="BM517" s="3143"/>
      <c r="BN517" s="3189"/>
      <c r="BO517" s="3189"/>
      <c r="BP517" s="3189"/>
      <c r="BQ517" s="3189"/>
      <c r="BR517" s="3189"/>
      <c r="BS517" s="3189"/>
      <c r="BT517" s="3189"/>
      <c r="BU517" s="3189"/>
      <c r="BV517" s="3189"/>
      <c r="BW517" s="3189"/>
      <c r="BX517" s="3189"/>
      <c r="BY517" s="3189"/>
      <c r="BZ517" s="3313"/>
      <c r="CA517" s="3143"/>
    </row>
    <row r="518" spans="1:79" ht="16.5" customHeight="1">
      <c r="A518" s="3143"/>
      <c r="B518" s="3143"/>
      <c r="C518" s="3143"/>
      <c r="D518" s="3143"/>
      <c r="E518" s="3143"/>
      <c r="F518" s="3143"/>
      <c r="G518" s="3143"/>
      <c r="H518" s="3143"/>
      <c r="I518" s="3143"/>
      <c r="J518" s="3143"/>
      <c r="K518" s="3098"/>
      <c r="L518" s="3098"/>
      <c r="M518" s="3098"/>
      <c r="N518" s="3098"/>
      <c r="O518" s="3098"/>
      <c r="P518" s="3098"/>
      <c r="Q518" s="3098"/>
      <c r="R518" s="3098"/>
      <c r="S518" s="3098"/>
      <c r="T518" s="3098"/>
      <c r="U518" s="3098"/>
      <c r="V518" s="3098"/>
      <c r="W518" s="3098"/>
      <c r="X518" s="3098"/>
      <c r="Y518" s="3098"/>
      <c r="Z518" s="3098"/>
      <c r="AA518" s="3098"/>
      <c r="AB518" s="3098"/>
      <c r="AC518" s="3098"/>
      <c r="AD518" s="3098"/>
      <c r="AE518" s="3098"/>
      <c r="AF518" s="3098"/>
      <c r="AG518" s="3098"/>
      <c r="AH518" s="3098"/>
      <c r="AI518" s="3098"/>
      <c r="AJ518" s="3098"/>
      <c r="AK518" s="3098"/>
      <c r="AL518" s="3143"/>
      <c r="AM518" s="3143"/>
      <c r="AN518" s="3143"/>
      <c r="AO518" s="3143"/>
      <c r="AP518" s="3143"/>
      <c r="AQ518" s="3143"/>
      <c r="AR518" s="3143"/>
      <c r="AS518" s="3143"/>
      <c r="AT518" s="3143"/>
      <c r="AU518" s="3143"/>
      <c r="AV518" s="3143"/>
      <c r="AW518" s="3143"/>
      <c r="AX518" s="3143"/>
      <c r="AY518" s="3143"/>
      <c r="AZ518" s="3143"/>
      <c r="BA518" s="3143"/>
      <c r="BB518" s="3143"/>
      <c r="BC518" s="3143"/>
      <c r="BD518" s="3143"/>
      <c r="BE518" s="3143"/>
      <c r="BF518" s="3143"/>
      <c r="BG518" s="3143"/>
      <c r="BH518" s="3143"/>
      <c r="BI518" s="3143"/>
      <c r="BJ518" s="3143"/>
      <c r="BK518" s="3143"/>
      <c r="BL518" s="3143"/>
      <c r="BM518" s="3143"/>
      <c r="BN518" s="3189"/>
      <c r="BO518" s="3189"/>
      <c r="BP518" s="3189"/>
      <c r="BQ518" s="3189"/>
      <c r="BR518" s="3189"/>
      <c r="BS518" s="3189"/>
      <c r="BT518" s="3189"/>
      <c r="BU518" s="3189"/>
      <c r="BV518" s="3189"/>
      <c r="BW518" s="3189"/>
      <c r="BX518" s="3189"/>
      <c r="BY518" s="3189"/>
      <c r="BZ518" s="3313"/>
      <c r="CA518" s="3143"/>
    </row>
    <row r="519" spans="1:79" ht="16.5" customHeight="1">
      <c r="A519" s="3143"/>
      <c r="B519" s="3143"/>
      <c r="C519" s="3143"/>
      <c r="D519" s="3143"/>
      <c r="E519" s="3143"/>
      <c r="F519" s="3143"/>
      <c r="G519" s="3143"/>
      <c r="H519" s="3143"/>
      <c r="I519" s="3143"/>
      <c r="J519" s="3143"/>
      <c r="K519" s="3098"/>
      <c r="L519" s="3098"/>
      <c r="M519" s="3098"/>
      <c r="N519" s="3098"/>
      <c r="O519" s="3098"/>
      <c r="P519" s="3098"/>
      <c r="Q519" s="3098"/>
      <c r="R519" s="3098"/>
      <c r="S519" s="3098"/>
      <c r="T519" s="3098"/>
      <c r="U519" s="3098"/>
      <c r="V519" s="3098"/>
      <c r="W519" s="3098"/>
      <c r="X519" s="3098"/>
      <c r="Y519" s="3098"/>
      <c r="Z519" s="3098"/>
      <c r="AA519" s="3098"/>
      <c r="AB519" s="3098"/>
      <c r="AC519" s="3098"/>
      <c r="AD519" s="3098"/>
      <c r="AE519" s="3098"/>
      <c r="AF519" s="3098"/>
      <c r="AG519" s="3098"/>
      <c r="AH519" s="3098"/>
      <c r="AI519" s="3098"/>
      <c r="AJ519" s="3098"/>
      <c r="AK519" s="3098"/>
      <c r="AL519" s="3143"/>
      <c r="AM519" s="3143"/>
      <c r="AN519" s="3143"/>
      <c r="AO519" s="3143"/>
      <c r="AP519" s="3143"/>
      <c r="AQ519" s="3143"/>
      <c r="AR519" s="3143"/>
      <c r="AS519" s="3143"/>
      <c r="AT519" s="3143"/>
      <c r="AU519" s="3143"/>
      <c r="AV519" s="3143"/>
      <c r="AW519" s="3143"/>
      <c r="AX519" s="3143"/>
      <c r="AY519" s="3143"/>
      <c r="AZ519" s="3143"/>
      <c r="BA519" s="3143"/>
      <c r="BB519" s="3143"/>
      <c r="BC519" s="3143"/>
      <c r="BD519" s="3143"/>
      <c r="BE519" s="3143"/>
      <c r="BF519" s="3143"/>
      <c r="BG519" s="3143"/>
      <c r="BH519" s="3143"/>
      <c r="BI519" s="3143"/>
      <c r="BJ519" s="3143"/>
      <c r="BK519" s="3143"/>
      <c r="BL519" s="3143"/>
      <c r="BM519" s="3143"/>
      <c r="BN519" s="3189"/>
      <c r="BO519" s="3189"/>
      <c r="BP519" s="3189"/>
      <c r="BQ519" s="3189"/>
      <c r="BR519" s="3189"/>
      <c r="BS519" s="3189"/>
      <c r="BT519" s="3189"/>
      <c r="BU519" s="3189"/>
      <c r="BV519" s="3189"/>
      <c r="BW519" s="3189"/>
      <c r="BX519" s="3189"/>
      <c r="BY519" s="3189"/>
      <c r="BZ519" s="3313"/>
      <c r="CA519" s="3143"/>
    </row>
    <row r="520" spans="1:79" ht="16.5" customHeight="1">
      <c r="A520" s="3143"/>
      <c r="B520" s="3143"/>
      <c r="C520" s="3143"/>
      <c r="D520" s="3143"/>
      <c r="E520" s="3143"/>
      <c r="F520" s="3143"/>
      <c r="G520" s="3143"/>
      <c r="H520" s="3143"/>
      <c r="I520" s="3143"/>
      <c r="J520" s="3143"/>
      <c r="K520" s="3098"/>
      <c r="L520" s="3098"/>
      <c r="M520" s="3098"/>
      <c r="N520" s="3098"/>
      <c r="O520" s="3098"/>
      <c r="P520" s="3098"/>
      <c r="Q520" s="3098"/>
      <c r="R520" s="3098"/>
      <c r="S520" s="3098"/>
      <c r="T520" s="3098"/>
      <c r="U520" s="3098"/>
      <c r="V520" s="3098"/>
      <c r="W520" s="3098"/>
      <c r="X520" s="3098"/>
      <c r="Y520" s="3098"/>
      <c r="Z520" s="3098"/>
      <c r="AA520" s="3098"/>
      <c r="AB520" s="3098"/>
      <c r="AC520" s="3098"/>
      <c r="AD520" s="3098"/>
      <c r="AE520" s="3098"/>
      <c r="AF520" s="3098"/>
      <c r="AG520" s="3098"/>
      <c r="AH520" s="3098"/>
      <c r="AI520" s="3098"/>
      <c r="AJ520" s="3098"/>
      <c r="AK520" s="3098"/>
      <c r="AL520" s="3143"/>
      <c r="AM520" s="3143"/>
      <c r="AN520" s="3143"/>
      <c r="AO520" s="3143"/>
      <c r="AP520" s="3143"/>
      <c r="AQ520" s="3143"/>
      <c r="AR520" s="3143"/>
      <c r="AS520" s="3143"/>
      <c r="AT520" s="3143"/>
      <c r="AU520" s="3143"/>
      <c r="AV520" s="3143"/>
      <c r="AW520" s="3143"/>
      <c r="AX520" s="3143"/>
      <c r="AY520" s="3143"/>
      <c r="AZ520" s="3143"/>
      <c r="BA520" s="3143"/>
      <c r="BB520" s="3143"/>
      <c r="BC520" s="3143"/>
      <c r="BD520" s="3143"/>
      <c r="BE520" s="3143"/>
      <c r="BF520" s="3143"/>
      <c r="BG520" s="3143"/>
      <c r="BH520" s="3143"/>
      <c r="BI520" s="3143"/>
      <c r="BJ520" s="3143"/>
      <c r="BK520" s="3143"/>
      <c r="BL520" s="3143"/>
      <c r="BM520" s="3143"/>
      <c r="BN520" s="3189"/>
      <c r="BO520" s="3189"/>
      <c r="BP520" s="3189"/>
      <c r="BQ520" s="3189"/>
      <c r="BR520" s="3189"/>
      <c r="BS520" s="3189"/>
      <c r="BT520" s="3189"/>
      <c r="BU520" s="3189"/>
      <c r="BV520" s="3189"/>
      <c r="BW520" s="3189"/>
      <c r="BX520" s="3189"/>
      <c r="BY520" s="3189"/>
      <c r="BZ520" s="3313"/>
      <c r="CA520" s="3143"/>
    </row>
    <row r="521" spans="1:79" ht="16.5" customHeight="1">
      <c r="A521" s="3143"/>
      <c r="B521" s="3143"/>
      <c r="C521" s="3143"/>
      <c r="D521" s="3143"/>
      <c r="E521" s="3143"/>
      <c r="F521" s="3143"/>
      <c r="G521" s="3143"/>
      <c r="H521" s="3143"/>
      <c r="I521" s="3143"/>
      <c r="J521" s="3143"/>
      <c r="K521" s="3098"/>
      <c r="L521" s="3098"/>
      <c r="M521" s="3098"/>
      <c r="N521" s="3098"/>
      <c r="O521" s="3098"/>
      <c r="P521" s="3098"/>
      <c r="Q521" s="3098"/>
      <c r="R521" s="3098"/>
      <c r="S521" s="3098"/>
      <c r="T521" s="3098"/>
      <c r="U521" s="3098"/>
      <c r="V521" s="3098"/>
      <c r="W521" s="3098"/>
      <c r="X521" s="3098"/>
      <c r="Y521" s="3098"/>
      <c r="Z521" s="3098"/>
      <c r="AA521" s="3098"/>
      <c r="AB521" s="3098"/>
      <c r="AC521" s="3098"/>
      <c r="AD521" s="3098"/>
      <c r="AE521" s="3098"/>
      <c r="AF521" s="3098"/>
      <c r="AG521" s="3098"/>
      <c r="AH521" s="3098"/>
      <c r="AI521" s="3098"/>
      <c r="AJ521" s="3098"/>
      <c r="AK521" s="3098"/>
      <c r="AL521" s="3143"/>
      <c r="AM521" s="3143"/>
      <c r="AN521" s="3143"/>
      <c r="AO521" s="3143"/>
      <c r="AP521" s="3143"/>
      <c r="AQ521" s="3143"/>
      <c r="AR521" s="3143"/>
      <c r="AS521" s="3143"/>
      <c r="AT521" s="3143"/>
      <c r="AU521" s="3143"/>
      <c r="AV521" s="3143"/>
      <c r="AW521" s="3143"/>
      <c r="AX521" s="3143"/>
      <c r="AY521" s="3143"/>
      <c r="AZ521" s="3143"/>
      <c r="BA521" s="3143"/>
      <c r="BB521" s="3143"/>
      <c r="BC521" s="3143"/>
      <c r="BD521" s="3143"/>
      <c r="BE521" s="3143"/>
      <c r="BF521" s="3143"/>
      <c r="BG521" s="3143"/>
      <c r="BH521" s="3143"/>
      <c r="BI521" s="3143"/>
      <c r="BJ521" s="3143"/>
      <c r="BK521" s="3143"/>
      <c r="BL521" s="3143"/>
      <c r="BM521" s="3143"/>
      <c r="BN521" s="3189"/>
      <c r="BO521" s="3189"/>
      <c r="BP521" s="3189"/>
      <c r="BQ521" s="3189"/>
      <c r="BR521" s="3189"/>
      <c r="BS521" s="3189"/>
      <c r="BT521" s="3189"/>
      <c r="BU521" s="3189"/>
      <c r="BV521" s="3189"/>
      <c r="BW521" s="3189"/>
      <c r="BX521" s="3189"/>
      <c r="BY521" s="3189"/>
      <c r="BZ521" s="3313"/>
      <c r="CA521" s="3143"/>
    </row>
    <row r="522" spans="1:79" ht="16.5" customHeight="1">
      <c r="A522" s="3143"/>
      <c r="B522" s="3143"/>
      <c r="C522" s="3143"/>
      <c r="D522" s="3143"/>
      <c r="E522" s="3143"/>
      <c r="F522" s="3143"/>
      <c r="G522" s="3143"/>
      <c r="H522" s="3143"/>
      <c r="I522" s="3143"/>
      <c r="J522" s="3143"/>
      <c r="K522" s="3098"/>
      <c r="L522" s="3098"/>
      <c r="M522" s="3098"/>
      <c r="N522" s="3098"/>
      <c r="O522" s="3098"/>
      <c r="P522" s="3098"/>
      <c r="Q522" s="3098"/>
      <c r="R522" s="3098"/>
      <c r="S522" s="3098"/>
      <c r="T522" s="3098"/>
      <c r="U522" s="3098"/>
      <c r="V522" s="3098"/>
      <c r="W522" s="3098"/>
      <c r="X522" s="3098"/>
      <c r="Y522" s="3098"/>
      <c r="Z522" s="3098"/>
      <c r="AA522" s="3098"/>
      <c r="AB522" s="3098"/>
      <c r="AC522" s="3098"/>
      <c r="AD522" s="3098"/>
      <c r="AE522" s="3098"/>
      <c r="AF522" s="3098"/>
      <c r="AG522" s="3098"/>
      <c r="AH522" s="3098"/>
      <c r="AI522" s="3098"/>
      <c r="AJ522" s="3098"/>
      <c r="AK522" s="3098"/>
      <c r="AL522" s="3143"/>
      <c r="AM522" s="3143"/>
      <c r="AN522" s="3143"/>
      <c r="AO522" s="3143"/>
      <c r="AP522" s="3143"/>
      <c r="AQ522" s="3143"/>
      <c r="AR522" s="3143"/>
      <c r="AS522" s="3143"/>
      <c r="AT522" s="3143"/>
      <c r="AU522" s="3143"/>
      <c r="AV522" s="3143"/>
      <c r="AW522" s="3143"/>
      <c r="AX522" s="3143"/>
      <c r="AY522" s="3143"/>
      <c r="AZ522" s="3143"/>
      <c r="BA522" s="3143"/>
      <c r="BB522" s="3143"/>
      <c r="BC522" s="3143"/>
      <c r="BD522" s="3143"/>
      <c r="BE522" s="3143"/>
      <c r="BF522" s="3143"/>
      <c r="BG522" s="3143"/>
      <c r="BH522" s="3143"/>
      <c r="BI522" s="3143"/>
      <c r="BJ522" s="3143"/>
      <c r="BK522" s="3143"/>
      <c r="BL522" s="3143"/>
      <c r="BM522" s="3143"/>
      <c r="BN522" s="3189"/>
      <c r="BO522" s="3189"/>
      <c r="BP522" s="3189"/>
      <c r="BQ522" s="3189"/>
      <c r="BR522" s="3189"/>
      <c r="BS522" s="3189"/>
      <c r="BT522" s="3189"/>
      <c r="BU522" s="3189"/>
      <c r="BV522" s="3189"/>
      <c r="BW522" s="3189"/>
      <c r="BX522" s="3189"/>
      <c r="BY522" s="3189"/>
      <c r="BZ522" s="3313"/>
      <c r="CA522" s="3143"/>
    </row>
    <row r="523" spans="1:79" ht="16.5" customHeight="1">
      <c r="A523" s="3143"/>
      <c r="B523" s="3143"/>
      <c r="C523" s="3143"/>
      <c r="D523" s="3143"/>
      <c r="E523" s="3143"/>
      <c r="F523" s="3143"/>
      <c r="G523" s="3143"/>
      <c r="H523" s="3143"/>
      <c r="I523" s="3143"/>
      <c r="J523" s="3143"/>
      <c r="K523" s="3098"/>
      <c r="L523" s="3098"/>
      <c r="M523" s="3098"/>
      <c r="N523" s="3098"/>
      <c r="O523" s="3098"/>
      <c r="P523" s="3098"/>
      <c r="Q523" s="3098"/>
      <c r="R523" s="3098"/>
      <c r="S523" s="3098"/>
      <c r="T523" s="3098"/>
      <c r="U523" s="3098"/>
      <c r="V523" s="3098"/>
      <c r="W523" s="3098"/>
      <c r="X523" s="3098"/>
      <c r="Y523" s="3098"/>
      <c r="Z523" s="3098"/>
      <c r="AA523" s="3098"/>
      <c r="AB523" s="3098"/>
      <c r="AC523" s="3098"/>
      <c r="AD523" s="3098"/>
      <c r="AE523" s="3098"/>
      <c r="AF523" s="3098"/>
      <c r="AG523" s="3098"/>
      <c r="AH523" s="3098"/>
      <c r="AI523" s="3098"/>
      <c r="AJ523" s="3098"/>
      <c r="AK523" s="3098"/>
      <c r="AL523" s="3143"/>
      <c r="AM523" s="3143"/>
      <c r="AN523" s="3143"/>
      <c r="AO523" s="3143"/>
      <c r="AP523" s="3143"/>
      <c r="AQ523" s="3143"/>
      <c r="AR523" s="3143"/>
      <c r="AS523" s="3143"/>
      <c r="AT523" s="3143"/>
      <c r="AU523" s="3143"/>
      <c r="AV523" s="3143"/>
      <c r="AW523" s="3143"/>
      <c r="AX523" s="3143"/>
      <c r="AY523" s="3143"/>
      <c r="AZ523" s="3143"/>
      <c r="BA523" s="3143"/>
      <c r="BB523" s="3143"/>
      <c r="BC523" s="3143"/>
      <c r="BD523" s="3143"/>
      <c r="BE523" s="3143"/>
      <c r="BF523" s="3143"/>
      <c r="BG523" s="3143"/>
      <c r="BH523" s="3143"/>
      <c r="BI523" s="3143"/>
      <c r="BJ523" s="3143"/>
      <c r="BK523" s="3143"/>
      <c r="BL523" s="3143"/>
      <c r="BM523" s="3143"/>
      <c r="BN523" s="3189"/>
      <c r="BO523" s="3189"/>
      <c r="BP523" s="3189"/>
      <c r="BQ523" s="3189"/>
      <c r="BR523" s="3189"/>
      <c r="BS523" s="3189"/>
      <c r="BT523" s="3189"/>
      <c r="BU523" s="3189"/>
      <c r="BV523" s="3189"/>
      <c r="BW523" s="3189"/>
      <c r="BX523" s="3189"/>
      <c r="BY523" s="3189"/>
      <c r="BZ523" s="3313"/>
      <c r="CA523" s="3143"/>
    </row>
    <row r="524" spans="1:79" ht="16.5" customHeight="1">
      <c r="A524" s="3143"/>
      <c r="B524" s="3143"/>
      <c r="C524" s="3143"/>
      <c r="D524" s="3143"/>
      <c r="E524" s="3143"/>
      <c r="F524" s="3143"/>
      <c r="G524" s="3143"/>
      <c r="H524" s="3143"/>
      <c r="I524" s="3143"/>
      <c r="J524" s="3143"/>
      <c r="K524" s="3098"/>
      <c r="L524" s="3098"/>
      <c r="M524" s="3098"/>
      <c r="N524" s="3098"/>
      <c r="O524" s="3098"/>
      <c r="P524" s="3098"/>
      <c r="Q524" s="3098"/>
      <c r="R524" s="3098"/>
      <c r="S524" s="3098"/>
      <c r="T524" s="3098"/>
      <c r="U524" s="3098"/>
      <c r="V524" s="3098"/>
      <c r="W524" s="3098"/>
      <c r="X524" s="3098"/>
      <c r="Y524" s="3098"/>
      <c r="Z524" s="3098"/>
      <c r="AA524" s="3098"/>
      <c r="AB524" s="3098"/>
      <c r="AC524" s="3098"/>
      <c r="AD524" s="3098"/>
      <c r="AE524" s="3098"/>
      <c r="AF524" s="3098"/>
      <c r="AG524" s="3098"/>
      <c r="AH524" s="3098"/>
      <c r="AI524" s="3098"/>
      <c r="AJ524" s="3098"/>
      <c r="AK524" s="3098"/>
      <c r="AL524" s="3143"/>
      <c r="AM524" s="3143"/>
      <c r="AN524" s="3143"/>
      <c r="AO524" s="3143"/>
      <c r="AP524" s="3143"/>
      <c r="AQ524" s="3143"/>
      <c r="AR524" s="3143"/>
      <c r="AS524" s="3143"/>
      <c r="AT524" s="3143"/>
      <c r="AU524" s="3143"/>
      <c r="AV524" s="3143"/>
      <c r="AW524" s="3143"/>
      <c r="AX524" s="3143"/>
      <c r="AY524" s="3143"/>
      <c r="AZ524" s="3143"/>
      <c r="BA524" s="3143"/>
      <c r="BB524" s="3143"/>
      <c r="BC524" s="3143"/>
      <c r="BD524" s="3143"/>
      <c r="BE524" s="3143"/>
      <c r="BF524" s="3143"/>
      <c r="BG524" s="3143"/>
      <c r="BH524" s="3143"/>
      <c r="BI524" s="3143"/>
      <c r="BJ524" s="3143"/>
      <c r="BK524" s="3143"/>
      <c r="BL524" s="3143"/>
      <c r="BM524" s="3143"/>
      <c r="BN524" s="3189"/>
      <c r="BO524" s="3189"/>
      <c r="BP524" s="3189"/>
      <c r="BQ524" s="3189"/>
      <c r="BR524" s="3189"/>
      <c r="BS524" s="3189"/>
      <c r="BT524" s="3189"/>
      <c r="BU524" s="3189"/>
      <c r="BV524" s="3189"/>
      <c r="BW524" s="3189"/>
      <c r="BX524" s="3189"/>
      <c r="BY524" s="3189"/>
      <c r="BZ524" s="3313"/>
      <c r="CA524" s="3143"/>
    </row>
    <row r="525" spans="1:79" ht="16.5" customHeight="1">
      <c r="A525" s="3143"/>
      <c r="B525" s="3143"/>
      <c r="C525" s="3143"/>
      <c r="D525" s="3143"/>
      <c r="E525" s="3143"/>
      <c r="F525" s="3143"/>
      <c r="G525" s="3143"/>
      <c r="H525" s="3143"/>
      <c r="I525" s="3143"/>
      <c r="J525" s="3143"/>
      <c r="K525" s="3098"/>
      <c r="L525" s="3098"/>
      <c r="M525" s="3098"/>
      <c r="N525" s="3098"/>
      <c r="O525" s="3098"/>
      <c r="P525" s="3098"/>
      <c r="Q525" s="3098"/>
      <c r="R525" s="3098"/>
      <c r="S525" s="3098"/>
      <c r="T525" s="3098"/>
      <c r="U525" s="3098"/>
      <c r="V525" s="3098"/>
      <c r="W525" s="3098"/>
      <c r="X525" s="3098"/>
      <c r="Y525" s="3098"/>
      <c r="Z525" s="3098"/>
      <c r="AA525" s="3098"/>
      <c r="AB525" s="3098"/>
      <c r="AC525" s="3098"/>
      <c r="AD525" s="3098"/>
      <c r="AE525" s="3098"/>
      <c r="AF525" s="3098"/>
      <c r="AG525" s="3098"/>
      <c r="AH525" s="3098"/>
      <c r="AI525" s="3098"/>
      <c r="AJ525" s="3098"/>
      <c r="AK525" s="3098"/>
      <c r="AL525" s="3143"/>
      <c r="AM525" s="3143"/>
      <c r="AN525" s="3143"/>
      <c r="AO525" s="3143"/>
      <c r="AP525" s="3143"/>
      <c r="AQ525" s="3143"/>
      <c r="AR525" s="3143"/>
      <c r="AS525" s="3143"/>
      <c r="AT525" s="3143"/>
      <c r="AU525" s="3143"/>
      <c r="AV525" s="3143"/>
      <c r="AW525" s="3143"/>
      <c r="AX525" s="3143"/>
      <c r="AY525" s="3143"/>
      <c r="AZ525" s="3143"/>
      <c r="BA525" s="3143"/>
      <c r="BB525" s="3143"/>
      <c r="BC525" s="3143"/>
      <c r="BD525" s="3143"/>
      <c r="BE525" s="3143"/>
      <c r="BF525" s="3143"/>
      <c r="BG525" s="3143"/>
      <c r="BH525" s="3143"/>
      <c r="BI525" s="3143"/>
      <c r="BJ525" s="3143"/>
      <c r="BK525" s="3143"/>
      <c r="BL525" s="3143"/>
      <c r="BM525" s="3143"/>
      <c r="BN525" s="3189"/>
      <c r="BO525" s="3189"/>
      <c r="BP525" s="3189"/>
      <c r="BQ525" s="3189"/>
      <c r="BR525" s="3189"/>
      <c r="BS525" s="3189"/>
      <c r="BT525" s="3189"/>
      <c r="BU525" s="3189"/>
      <c r="BV525" s="3189"/>
      <c r="BW525" s="3189"/>
      <c r="BX525" s="3189"/>
      <c r="BY525" s="3189"/>
      <c r="BZ525" s="3313"/>
      <c r="CA525" s="3143"/>
    </row>
    <row r="526" spans="1:79" ht="16.5" customHeight="1">
      <c r="A526" s="3143"/>
      <c r="B526" s="3143"/>
      <c r="C526" s="3143"/>
      <c r="D526" s="3143"/>
      <c r="E526" s="3143"/>
      <c r="F526" s="3143"/>
      <c r="G526" s="3143"/>
      <c r="H526" s="3143"/>
      <c r="I526" s="3143"/>
      <c r="J526" s="3143"/>
      <c r="K526" s="3098"/>
      <c r="L526" s="3098"/>
      <c r="M526" s="3098"/>
      <c r="N526" s="3098"/>
      <c r="O526" s="3098"/>
      <c r="P526" s="3098"/>
      <c r="Q526" s="3098"/>
      <c r="R526" s="3098"/>
      <c r="S526" s="3098"/>
      <c r="T526" s="3098"/>
      <c r="U526" s="3098"/>
      <c r="V526" s="3098"/>
      <c r="W526" s="3098"/>
      <c r="X526" s="3098"/>
      <c r="Y526" s="3098"/>
      <c r="Z526" s="3098"/>
      <c r="AA526" s="3098"/>
      <c r="AB526" s="3098"/>
      <c r="AC526" s="3098"/>
      <c r="AD526" s="3098"/>
      <c r="AE526" s="3098"/>
      <c r="AF526" s="3098"/>
      <c r="AG526" s="3098"/>
      <c r="AH526" s="3098"/>
      <c r="AI526" s="3098"/>
      <c r="AJ526" s="3098"/>
      <c r="AK526" s="3098"/>
      <c r="AL526" s="3143"/>
      <c r="AM526" s="3143"/>
      <c r="AN526" s="3143"/>
      <c r="AO526" s="3143"/>
      <c r="AP526" s="3143"/>
      <c r="AQ526" s="3143"/>
      <c r="AR526" s="3143"/>
      <c r="AS526" s="3143"/>
      <c r="AT526" s="3143"/>
      <c r="AU526" s="3143"/>
      <c r="AV526" s="3143"/>
      <c r="AW526" s="3143"/>
      <c r="AX526" s="3143"/>
      <c r="AY526" s="3143"/>
      <c r="AZ526" s="3143"/>
      <c r="BA526" s="3143"/>
      <c r="BB526" s="3143"/>
      <c r="BC526" s="3143"/>
      <c r="BD526" s="3143"/>
      <c r="BE526" s="3143"/>
      <c r="BF526" s="3143"/>
      <c r="BG526" s="3143"/>
      <c r="BH526" s="3143"/>
      <c r="BI526" s="3143"/>
      <c r="BJ526" s="3143"/>
      <c r="BK526" s="3143"/>
      <c r="BL526" s="3143"/>
      <c r="BM526" s="3143"/>
      <c r="BN526" s="3189"/>
      <c r="BO526" s="3189"/>
      <c r="BP526" s="3189"/>
      <c r="BQ526" s="3189"/>
      <c r="BR526" s="3189"/>
      <c r="BS526" s="3189"/>
      <c r="BT526" s="3189"/>
      <c r="BU526" s="3189"/>
      <c r="BV526" s="3189"/>
      <c r="BW526" s="3189"/>
      <c r="BX526" s="3189"/>
      <c r="BY526" s="3189"/>
      <c r="BZ526" s="3313"/>
      <c r="CA526" s="3143"/>
    </row>
    <row r="527" spans="1:79" ht="16.5" customHeight="1">
      <c r="A527" s="3143"/>
      <c r="B527" s="3143"/>
      <c r="C527" s="3143"/>
      <c r="D527" s="3143"/>
      <c r="E527" s="3143"/>
      <c r="F527" s="3143"/>
      <c r="G527" s="3143"/>
      <c r="H527" s="3143"/>
      <c r="I527" s="3143"/>
      <c r="J527" s="3143"/>
      <c r="K527" s="3098"/>
      <c r="L527" s="3098"/>
      <c r="M527" s="3098"/>
      <c r="N527" s="3098"/>
      <c r="O527" s="3098"/>
      <c r="P527" s="3098"/>
      <c r="Q527" s="3098"/>
      <c r="R527" s="3098"/>
      <c r="S527" s="3098"/>
      <c r="T527" s="3098"/>
      <c r="U527" s="3098"/>
      <c r="V527" s="3098"/>
      <c r="W527" s="3098"/>
      <c r="X527" s="3098"/>
      <c r="Y527" s="3098"/>
      <c r="Z527" s="3098"/>
      <c r="AA527" s="3098"/>
      <c r="AB527" s="3098"/>
      <c r="AC527" s="3098"/>
      <c r="AD527" s="3098"/>
      <c r="AE527" s="3098"/>
      <c r="AF527" s="3098"/>
      <c r="AG527" s="3098"/>
      <c r="AH527" s="3098"/>
      <c r="AI527" s="3098"/>
      <c r="AJ527" s="3098"/>
      <c r="AK527" s="3098"/>
      <c r="AL527" s="3143"/>
      <c r="AM527" s="3143"/>
      <c r="AN527" s="3143"/>
      <c r="AO527" s="3143"/>
      <c r="AP527" s="3143"/>
      <c r="AQ527" s="3143"/>
      <c r="AR527" s="3143"/>
      <c r="AS527" s="3143"/>
      <c r="AT527" s="3143"/>
      <c r="AU527" s="3143"/>
      <c r="AV527" s="3143"/>
      <c r="AW527" s="3143"/>
      <c r="AX527" s="3143"/>
      <c r="AY527" s="3143"/>
      <c r="AZ527" s="3143"/>
      <c r="BA527" s="3143"/>
      <c r="BB527" s="3143"/>
      <c r="BC527" s="3143"/>
      <c r="BD527" s="3143"/>
      <c r="BE527" s="3143"/>
      <c r="BF527" s="3143"/>
      <c r="BG527" s="3143"/>
      <c r="BH527" s="3143"/>
      <c r="BI527" s="3143"/>
      <c r="BJ527" s="3143"/>
      <c r="BK527" s="3143"/>
      <c r="BL527" s="3143"/>
      <c r="BM527" s="3143"/>
      <c r="BN527" s="3189"/>
      <c r="BO527" s="3189"/>
      <c r="BP527" s="3189"/>
      <c r="BQ527" s="3189"/>
      <c r="BR527" s="3189"/>
      <c r="BS527" s="3189"/>
      <c r="BT527" s="3189"/>
      <c r="BU527" s="3189"/>
      <c r="BV527" s="3189"/>
      <c r="BW527" s="3189"/>
      <c r="BX527" s="3189"/>
      <c r="BY527" s="3189"/>
      <c r="BZ527" s="3313"/>
      <c r="CA527" s="3143"/>
    </row>
    <row r="528" spans="1:79" ht="16.5" customHeight="1">
      <c r="A528" s="3143"/>
      <c r="B528" s="3143"/>
      <c r="C528" s="3143"/>
      <c r="D528" s="3143"/>
      <c r="E528" s="3143"/>
      <c r="F528" s="3143"/>
      <c r="G528" s="3143"/>
      <c r="H528" s="3143"/>
      <c r="I528" s="3143"/>
      <c r="J528" s="3143"/>
      <c r="K528" s="3098"/>
      <c r="L528" s="3098"/>
      <c r="M528" s="3098"/>
      <c r="N528" s="3098"/>
      <c r="O528" s="3098"/>
      <c r="P528" s="3098"/>
      <c r="Q528" s="3098"/>
      <c r="R528" s="3098"/>
      <c r="S528" s="3098"/>
      <c r="T528" s="3098"/>
      <c r="U528" s="3098"/>
      <c r="V528" s="3098"/>
      <c r="W528" s="3098"/>
      <c r="X528" s="3098"/>
      <c r="Y528" s="3098"/>
      <c r="Z528" s="3098"/>
      <c r="AA528" s="3098"/>
      <c r="AB528" s="3098"/>
      <c r="AC528" s="3098"/>
      <c r="AD528" s="3098"/>
      <c r="AE528" s="3098"/>
      <c r="AF528" s="3098"/>
      <c r="AG528" s="3098"/>
      <c r="AH528" s="3098"/>
      <c r="AI528" s="3098"/>
      <c r="AJ528" s="3098"/>
      <c r="AK528" s="3098"/>
      <c r="AL528" s="3143"/>
      <c r="AM528" s="3143"/>
      <c r="AN528" s="3143"/>
      <c r="AO528" s="3143"/>
      <c r="AP528" s="3143"/>
      <c r="AQ528" s="3143"/>
      <c r="AR528" s="3143"/>
      <c r="AS528" s="3143"/>
      <c r="AT528" s="3143"/>
      <c r="AU528" s="3143"/>
      <c r="AV528" s="3143"/>
      <c r="AW528" s="3143"/>
      <c r="AX528" s="3143"/>
      <c r="AY528" s="3143"/>
      <c r="AZ528" s="3143"/>
      <c r="BA528" s="3143"/>
      <c r="BB528" s="3143"/>
      <c r="BC528" s="3143"/>
      <c r="BD528" s="3143"/>
      <c r="BE528" s="3143"/>
      <c r="BF528" s="3143"/>
      <c r="BG528" s="3143"/>
      <c r="BH528" s="3143"/>
      <c r="BI528" s="3143"/>
      <c r="BJ528" s="3143"/>
      <c r="BK528" s="3143"/>
      <c r="BL528" s="3143"/>
      <c r="BM528" s="3143"/>
      <c r="BN528" s="3189"/>
      <c r="BO528" s="3189"/>
      <c r="BP528" s="3189"/>
      <c r="BQ528" s="3189"/>
      <c r="BR528" s="3189"/>
      <c r="BS528" s="3189"/>
      <c r="BT528" s="3189"/>
      <c r="BU528" s="3189"/>
      <c r="BV528" s="3189"/>
      <c r="BW528" s="3189"/>
      <c r="BX528" s="3189"/>
      <c r="BY528" s="3189"/>
      <c r="BZ528" s="3313"/>
      <c r="CA528" s="3143"/>
    </row>
    <row r="529" spans="1:79" ht="16.5" customHeight="1">
      <c r="A529" s="3143"/>
      <c r="B529" s="3143"/>
      <c r="C529" s="3143"/>
      <c r="D529" s="3143"/>
      <c r="E529" s="3143"/>
      <c r="F529" s="3143"/>
      <c r="G529" s="3143"/>
      <c r="H529" s="3143"/>
      <c r="I529" s="3143"/>
      <c r="J529" s="3143"/>
      <c r="K529" s="3098"/>
      <c r="L529" s="3098"/>
      <c r="M529" s="3098"/>
      <c r="N529" s="3098"/>
      <c r="O529" s="3098"/>
      <c r="P529" s="3098"/>
      <c r="Q529" s="3098"/>
      <c r="R529" s="3098"/>
      <c r="S529" s="3098"/>
      <c r="T529" s="3098"/>
      <c r="U529" s="3098"/>
      <c r="V529" s="3098"/>
      <c r="W529" s="3098"/>
      <c r="X529" s="3098"/>
      <c r="Y529" s="3098"/>
      <c r="Z529" s="3098"/>
      <c r="AA529" s="3098"/>
      <c r="AB529" s="3098"/>
      <c r="AC529" s="3098"/>
      <c r="AD529" s="3098"/>
      <c r="AE529" s="3098"/>
      <c r="AF529" s="3098"/>
      <c r="AG529" s="3098"/>
      <c r="AH529" s="3098"/>
      <c r="AI529" s="3098"/>
      <c r="AJ529" s="3098"/>
      <c r="AK529" s="3098"/>
      <c r="AL529" s="3143"/>
      <c r="AM529" s="3143"/>
      <c r="AN529" s="3143"/>
      <c r="AO529" s="3143"/>
      <c r="AP529" s="3143"/>
      <c r="AQ529" s="3143"/>
      <c r="AR529" s="3143"/>
      <c r="AS529" s="3143"/>
      <c r="AT529" s="3143"/>
      <c r="AU529" s="3143"/>
      <c r="AV529" s="3143"/>
      <c r="AW529" s="3143"/>
      <c r="AX529" s="3143"/>
      <c r="AY529" s="3143"/>
      <c r="AZ529" s="3143"/>
      <c r="BA529" s="3143"/>
      <c r="BB529" s="3143"/>
      <c r="BC529" s="3143"/>
      <c r="BD529" s="3143"/>
      <c r="BE529" s="3143"/>
      <c r="BF529" s="3143"/>
      <c r="BG529" s="3143"/>
      <c r="BH529" s="3143"/>
      <c r="BI529" s="3143"/>
      <c r="BJ529" s="3143"/>
      <c r="BK529" s="3143"/>
      <c r="BL529" s="3143"/>
      <c r="BM529" s="3143"/>
      <c r="BN529" s="3189"/>
      <c r="BO529" s="3189"/>
      <c r="BP529" s="3189"/>
      <c r="BQ529" s="3189"/>
      <c r="BR529" s="3189"/>
      <c r="BS529" s="3189"/>
      <c r="BT529" s="3189"/>
      <c r="BU529" s="3189"/>
      <c r="BV529" s="3189"/>
      <c r="BW529" s="3189"/>
      <c r="BX529" s="3189"/>
      <c r="BY529" s="3189"/>
      <c r="BZ529" s="3313"/>
      <c r="CA529" s="3143"/>
    </row>
    <row r="530" spans="1:79" ht="16.5" customHeight="1">
      <c r="A530" s="3143"/>
      <c r="B530" s="3143"/>
      <c r="C530" s="3143"/>
      <c r="D530" s="3143"/>
      <c r="E530" s="3143"/>
      <c r="F530" s="3143"/>
      <c r="G530" s="3143"/>
      <c r="H530" s="3143"/>
      <c r="I530" s="3143"/>
      <c r="J530" s="3143"/>
      <c r="K530" s="3098"/>
      <c r="L530" s="3098"/>
      <c r="M530" s="3098"/>
      <c r="N530" s="3098"/>
      <c r="O530" s="3098"/>
      <c r="P530" s="3098"/>
      <c r="Q530" s="3098"/>
      <c r="R530" s="3098"/>
      <c r="S530" s="3098"/>
      <c r="T530" s="3098"/>
      <c r="U530" s="3098"/>
      <c r="V530" s="3098"/>
      <c r="W530" s="3098"/>
      <c r="X530" s="3098"/>
      <c r="Y530" s="3098"/>
      <c r="Z530" s="3098"/>
      <c r="AA530" s="3098"/>
      <c r="AB530" s="3098"/>
      <c r="AC530" s="3098"/>
      <c r="AD530" s="3098"/>
      <c r="AE530" s="3098"/>
      <c r="AF530" s="3098"/>
      <c r="AG530" s="3098"/>
      <c r="AH530" s="3098"/>
      <c r="AI530" s="3098"/>
      <c r="AJ530" s="3098"/>
      <c r="AK530" s="3098"/>
      <c r="AL530" s="3143"/>
      <c r="AM530" s="3143"/>
      <c r="AN530" s="3143"/>
      <c r="AO530" s="3143"/>
      <c r="AP530" s="3143"/>
      <c r="AQ530" s="3143"/>
      <c r="AR530" s="3143"/>
      <c r="AS530" s="3143"/>
      <c r="AT530" s="3143"/>
      <c r="AU530" s="3143"/>
      <c r="AV530" s="3143"/>
      <c r="AW530" s="3143"/>
      <c r="AX530" s="3143"/>
      <c r="AY530" s="3143"/>
      <c r="AZ530" s="3143"/>
      <c r="BA530" s="3143"/>
      <c r="BB530" s="3143"/>
      <c r="BC530" s="3143"/>
      <c r="BD530" s="3143"/>
      <c r="BE530" s="3143"/>
      <c r="BF530" s="3143"/>
      <c r="BG530" s="3143"/>
      <c r="BH530" s="3143"/>
      <c r="BI530" s="3143"/>
      <c r="BJ530" s="3143"/>
      <c r="BK530" s="3143"/>
      <c r="BL530" s="3143"/>
      <c r="BM530" s="3143"/>
      <c r="BN530" s="3189"/>
      <c r="BO530" s="3189"/>
      <c r="BP530" s="3189"/>
      <c r="BQ530" s="3189"/>
      <c r="BR530" s="3189"/>
      <c r="BS530" s="3189"/>
      <c r="BT530" s="3189"/>
      <c r="BU530" s="3189"/>
      <c r="BV530" s="3189"/>
      <c r="BW530" s="3189"/>
      <c r="BX530" s="3189"/>
      <c r="BY530" s="3189"/>
      <c r="BZ530" s="3313"/>
      <c r="CA530" s="3143"/>
    </row>
    <row r="531" spans="1:79" ht="16.5" customHeight="1">
      <c r="A531" s="3143"/>
      <c r="B531" s="3143"/>
      <c r="C531" s="3143"/>
      <c r="D531" s="3143"/>
      <c r="E531" s="3143"/>
      <c r="F531" s="3143"/>
      <c r="G531" s="3143"/>
      <c r="H531" s="3143"/>
      <c r="I531" s="3143"/>
      <c r="J531" s="3143"/>
      <c r="K531" s="3098"/>
      <c r="L531" s="3098"/>
      <c r="M531" s="3098"/>
      <c r="N531" s="3098"/>
      <c r="O531" s="3098"/>
      <c r="P531" s="3098"/>
      <c r="Q531" s="3098"/>
      <c r="R531" s="3098"/>
      <c r="S531" s="3098"/>
      <c r="T531" s="3098"/>
      <c r="U531" s="3098"/>
      <c r="V531" s="3098"/>
      <c r="W531" s="3098"/>
      <c r="X531" s="3098"/>
      <c r="Y531" s="3098"/>
      <c r="Z531" s="3098"/>
      <c r="AA531" s="3098"/>
      <c r="AB531" s="3098"/>
      <c r="AC531" s="3098"/>
      <c r="AD531" s="3098"/>
      <c r="AE531" s="3098"/>
      <c r="AF531" s="3098"/>
      <c r="AG531" s="3098"/>
      <c r="AH531" s="3098"/>
      <c r="AI531" s="3098"/>
      <c r="AJ531" s="3098"/>
      <c r="AK531" s="3098"/>
      <c r="AL531" s="3143"/>
      <c r="AM531" s="3143"/>
      <c r="AN531" s="3143"/>
      <c r="AO531" s="3143"/>
      <c r="AP531" s="3143"/>
      <c r="AQ531" s="3143"/>
      <c r="AR531" s="3143"/>
      <c r="AS531" s="3143"/>
      <c r="AT531" s="3143"/>
      <c r="AU531" s="3143"/>
      <c r="AV531" s="3143"/>
      <c r="AW531" s="3143"/>
      <c r="AX531" s="3143"/>
      <c r="AY531" s="3143"/>
      <c r="AZ531" s="3143"/>
      <c r="BA531" s="3143"/>
      <c r="BB531" s="3143"/>
      <c r="BC531" s="3143"/>
      <c r="BD531" s="3143"/>
      <c r="BE531" s="3143"/>
      <c r="BF531" s="3143"/>
      <c r="BG531" s="3143"/>
      <c r="BH531" s="3143"/>
      <c r="BI531" s="3143"/>
      <c r="BJ531" s="3143"/>
      <c r="BK531" s="3143"/>
      <c r="BL531" s="3143"/>
      <c r="BM531" s="3143"/>
      <c r="BN531" s="3189"/>
      <c r="BO531" s="3189"/>
      <c r="BP531" s="3189"/>
      <c r="BQ531" s="3189"/>
      <c r="BR531" s="3189"/>
      <c r="BS531" s="3189"/>
      <c r="BT531" s="3189"/>
      <c r="BU531" s="3189"/>
      <c r="BV531" s="3189"/>
      <c r="BW531" s="3189"/>
      <c r="BX531" s="3189"/>
      <c r="BY531" s="3189"/>
      <c r="BZ531" s="3313"/>
      <c r="CA531" s="3143"/>
    </row>
    <row r="532" spans="1:79" ht="16.5" customHeight="1">
      <c r="A532" s="3143"/>
      <c r="B532" s="3143"/>
      <c r="C532" s="3143"/>
      <c r="D532" s="3143"/>
      <c r="E532" s="3143"/>
      <c r="F532" s="3143"/>
      <c r="G532" s="3143"/>
      <c r="H532" s="3143"/>
      <c r="I532" s="3143"/>
      <c r="J532" s="3143"/>
      <c r="K532" s="3098"/>
      <c r="L532" s="3098"/>
      <c r="M532" s="3098"/>
      <c r="N532" s="3098"/>
      <c r="O532" s="3098"/>
      <c r="P532" s="3098"/>
      <c r="Q532" s="3098"/>
      <c r="R532" s="3098"/>
      <c r="S532" s="3098"/>
      <c r="T532" s="3098"/>
      <c r="U532" s="3098"/>
      <c r="V532" s="3098"/>
      <c r="W532" s="3098"/>
      <c r="X532" s="3098"/>
      <c r="Y532" s="3098"/>
      <c r="Z532" s="3098"/>
      <c r="AA532" s="3098"/>
      <c r="AB532" s="3098"/>
      <c r="AC532" s="3098"/>
      <c r="AD532" s="3098"/>
      <c r="AE532" s="3098"/>
      <c r="AF532" s="3098"/>
      <c r="AG532" s="3098"/>
      <c r="AH532" s="3098"/>
      <c r="AI532" s="3098"/>
      <c r="AJ532" s="3098"/>
      <c r="AK532" s="3098"/>
      <c r="AL532" s="3143"/>
      <c r="AM532" s="3143"/>
      <c r="AN532" s="3143"/>
      <c r="AO532" s="3143"/>
      <c r="AP532" s="3143"/>
      <c r="AQ532" s="3143"/>
      <c r="AR532" s="3143"/>
      <c r="AS532" s="3143"/>
      <c r="AT532" s="3143"/>
      <c r="AU532" s="3143"/>
      <c r="AV532" s="3143"/>
      <c r="AW532" s="3143"/>
      <c r="AX532" s="3143"/>
      <c r="AY532" s="3143"/>
      <c r="AZ532" s="3143"/>
      <c r="BA532" s="3143"/>
      <c r="BB532" s="3143"/>
      <c r="BC532" s="3143"/>
      <c r="BD532" s="3143"/>
      <c r="BE532" s="3143"/>
      <c r="BF532" s="3143"/>
      <c r="BG532" s="3143"/>
      <c r="BH532" s="3143"/>
      <c r="BI532" s="3143"/>
      <c r="BJ532" s="3143"/>
      <c r="BK532" s="3143"/>
      <c r="BL532" s="3143"/>
      <c r="BM532" s="3143"/>
      <c r="BN532" s="3189"/>
      <c r="BO532" s="3189"/>
      <c r="BP532" s="3189"/>
      <c r="BQ532" s="3189"/>
      <c r="BR532" s="3189"/>
      <c r="BS532" s="3189"/>
      <c r="BT532" s="3189"/>
      <c r="BU532" s="3189"/>
      <c r="BV532" s="3189"/>
      <c r="BW532" s="3189"/>
      <c r="BX532" s="3189"/>
      <c r="BY532" s="3189"/>
      <c r="BZ532" s="3313"/>
      <c r="CA532" s="3143"/>
    </row>
    <row r="533" spans="1:79" ht="16.5" customHeight="1">
      <c r="A533" s="3143"/>
      <c r="B533" s="3143"/>
      <c r="C533" s="3143"/>
      <c r="D533" s="3143"/>
      <c r="E533" s="3143"/>
      <c r="F533" s="3143"/>
      <c r="G533" s="3143"/>
      <c r="H533" s="3143"/>
      <c r="I533" s="3143"/>
      <c r="J533" s="3143"/>
      <c r="K533" s="3098"/>
      <c r="L533" s="3098"/>
      <c r="M533" s="3098"/>
      <c r="N533" s="3098"/>
      <c r="O533" s="3098"/>
      <c r="P533" s="3098"/>
      <c r="Q533" s="3098"/>
      <c r="R533" s="3098"/>
      <c r="S533" s="3098"/>
      <c r="T533" s="3098"/>
      <c r="U533" s="3098"/>
      <c r="V533" s="3098"/>
      <c r="W533" s="3098"/>
      <c r="X533" s="3098"/>
      <c r="Y533" s="3098"/>
      <c r="Z533" s="3098"/>
      <c r="AA533" s="3098"/>
      <c r="AB533" s="3098"/>
      <c r="AC533" s="3098"/>
      <c r="AD533" s="3098"/>
      <c r="AE533" s="3098"/>
      <c r="AF533" s="3098"/>
      <c r="AG533" s="3098"/>
      <c r="AH533" s="3098"/>
      <c r="AI533" s="3098"/>
      <c r="AJ533" s="3098"/>
      <c r="AK533" s="3098"/>
      <c r="AL533" s="3143"/>
      <c r="AM533" s="3143"/>
      <c r="AN533" s="3143"/>
      <c r="AO533" s="3143"/>
      <c r="AP533" s="3143"/>
      <c r="AQ533" s="3143"/>
      <c r="AR533" s="3143"/>
      <c r="AS533" s="3143"/>
      <c r="AT533" s="3143"/>
      <c r="AU533" s="3143"/>
      <c r="AV533" s="3143"/>
      <c r="AW533" s="3143"/>
      <c r="AX533" s="3143"/>
      <c r="AY533" s="3143"/>
      <c r="AZ533" s="3143"/>
      <c r="BA533" s="3143"/>
      <c r="BB533" s="3143"/>
      <c r="BC533" s="3143"/>
      <c r="BD533" s="3143"/>
      <c r="BE533" s="3143"/>
      <c r="BF533" s="3143"/>
      <c r="BG533" s="3143"/>
      <c r="BH533" s="3143"/>
      <c r="BI533" s="3143"/>
      <c r="BJ533" s="3143"/>
      <c r="BK533" s="3143"/>
      <c r="BL533" s="3143"/>
      <c r="BM533" s="3143"/>
      <c r="BN533" s="3189"/>
      <c r="BO533" s="3189"/>
      <c r="BP533" s="3189"/>
      <c r="BQ533" s="3189"/>
      <c r="BR533" s="3189"/>
      <c r="BS533" s="3189"/>
      <c r="BT533" s="3189"/>
      <c r="BU533" s="3189"/>
      <c r="BV533" s="3189"/>
      <c r="BW533" s="3189"/>
      <c r="BX533" s="3189"/>
      <c r="BY533" s="3189"/>
      <c r="BZ533" s="3313"/>
      <c r="CA533" s="3143"/>
    </row>
    <row r="534" spans="1:79" ht="16.5" customHeight="1">
      <c r="A534" s="3143"/>
      <c r="B534" s="3143"/>
      <c r="C534" s="3143"/>
      <c r="D534" s="3143"/>
      <c r="E534" s="3143"/>
      <c r="F534" s="3143"/>
      <c r="G534" s="3143"/>
      <c r="H534" s="3143"/>
      <c r="I534" s="3143"/>
      <c r="J534" s="3143"/>
      <c r="K534" s="3098"/>
      <c r="L534" s="3098"/>
      <c r="M534" s="3098"/>
      <c r="N534" s="3098"/>
      <c r="O534" s="3098"/>
      <c r="P534" s="3098"/>
      <c r="Q534" s="3098"/>
      <c r="R534" s="3098"/>
      <c r="S534" s="3098"/>
      <c r="T534" s="3098"/>
      <c r="U534" s="3098"/>
      <c r="V534" s="3098"/>
      <c r="W534" s="3098"/>
      <c r="X534" s="3098"/>
      <c r="Y534" s="3098"/>
      <c r="Z534" s="3098"/>
      <c r="AA534" s="3098"/>
      <c r="AB534" s="3098"/>
      <c r="AC534" s="3098"/>
      <c r="AD534" s="3098"/>
      <c r="AE534" s="3098"/>
      <c r="AF534" s="3098"/>
      <c r="AG534" s="3098"/>
      <c r="AH534" s="3098"/>
      <c r="AI534" s="3098"/>
      <c r="AJ534" s="3098"/>
      <c r="AK534" s="3098"/>
      <c r="AL534" s="3143"/>
      <c r="AM534" s="3143"/>
      <c r="AN534" s="3143"/>
      <c r="AO534" s="3143"/>
      <c r="AP534" s="3143"/>
      <c r="AQ534" s="3143"/>
      <c r="AR534" s="3143"/>
      <c r="AS534" s="3143"/>
      <c r="AT534" s="3143"/>
      <c r="AU534" s="3143"/>
      <c r="AV534" s="3143"/>
      <c r="AW534" s="3143"/>
      <c r="AX534" s="3143"/>
      <c r="AY534" s="3143"/>
      <c r="AZ534" s="3143"/>
      <c r="BA534" s="3143"/>
      <c r="BB534" s="3143"/>
      <c r="BC534" s="3143"/>
      <c r="BD534" s="3143"/>
      <c r="BE534" s="3143"/>
      <c r="BF534" s="3143"/>
      <c r="BG534" s="3143"/>
      <c r="BH534" s="3143"/>
      <c r="BI534" s="3143"/>
      <c r="BJ534" s="3143"/>
      <c r="BK534" s="3143"/>
      <c r="BL534" s="3143"/>
      <c r="BM534" s="3143"/>
      <c r="BN534" s="3189"/>
      <c r="BO534" s="3189"/>
      <c r="BP534" s="3189"/>
      <c r="BQ534" s="3189"/>
      <c r="BR534" s="3189"/>
      <c r="BS534" s="3189"/>
      <c r="BT534" s="3189"/>
      <c r="BU534" s="3189"/>
      <c r="BV534" s="3189"/>
      <c r="BW534" s="3189"/>
      <c r="BX534" s="3189"/>
      <c r="BY534" s="3189"/>
      <c r="BZ534" s="3313"/>
      <c r="CA534" s="3143"/>
    </row>
    <row r="535" spans="1:79" ht="16.5" customHeight="1">
      <c r="A535" s="3143"/>
      <c r="B535" s="3143"/>
      <c r="C535" s="3143"/>
      <c r="D535" s="3143"/>
      <c r="E535" s="3143"/>
      <c r="F535" s="3143"/>
      <c r="G535" s="3143"/>
      <c r="H535" s="3143"/>
      <c r="I535" s="3143"/>
      <c r="J535" s="3143"/>
      <c r="K535" s="3098"/>
      <c r="L535" s="3098"/>
      <c r="M535" s="3098"/>
      <c r="N535" s="3098"/>
      <c r="O535" s="3098"/>
      <c r="P535" s="3098"/>
      <c r="Q535" s="3098"/>
      <c r="R535" s="3098"/>
      <c r="S535" s="3098"/>
      <c r="T535" s="3098"/>
      <c r="U535" s="3098"/>
      <c r="V535" s="3098"/>
      <c r="W535" s="3098"/>
      <c r="X535" s="3098"/>
      <c r="Y535" s="3098"/>
      <c r="Z535" s="3098"/>
      <c r="AA535" s="3098"/>
      <c r="AB535" s="3098"/>
      <c r="AC535" s="3098"/>
      <c r="AD535" s="3098"/>
      <c r="AE535" s="3098"/>
      <c r="AF535" s="3098"/>
      <c r="AG535" s="3098"/>
      <c r="AH535" s="3098"/>
      <c r="AI535" s="3098"/>
      <c r="AJ535" s="3098"/>
      <c r="AK535" s="3098"/>
      <c r="AL535" s="3143"/>
      <c r="AM535" s="3143"/>
      <c r="AN535" s="3143"/>
      <c r="AO535" s="3143"/>
      <c r="AP535" s="3143"/>
      <c r="AQ535" s="3143"/>
      <c r="AR535" s="3143"/>
      <c r="AS535" s="3143"/>
      <c r="AT535" s="3143"/>
      <c r="AU535" s="3143"/>
      <c r="AV535" s="3143"/>
      <c r="AW535" s="3143"/>
      <c r="AX535" s="3143"/>
      <c r="AY535" s="3143"/>
      <c r="AZ535" s="3143"/>
      <c r="BA535" s="3143"/>
      <c r="BB535" s="3143"/>
      <c r="BC535" s="3143"/>
      <c r="BD535" s="3143"/>
      <c r="BE535" s="3143"/>
      <c r="BF535" s="3143"/>
      <c r="BG535" s="3143"/>
      <c r="BH535" s="3143"/>
      <c r="BI535" s="3143"/>
      <c r="BJ535" s="3143"/>
      <c r="BK535" s="3143"/>
      <c r="BL535" s="3143"/>
      <c r="BM535" s="3143"/>
      <c r="BN535" s="3189"/>
      <c r="BO535" s="3189"/>
      <c r="BP535" s="3189"/>
      <c r="BQ535" s="3189"/>
      <c r="BR535" s="3189"/>
      <c r="BS535" s="3189"/>
      <c r="BT535" s="3189"/>
      <c r="BU535" s="3189"/>
      <c r="BV535" s="3189"/>
      <c r="BW535" s="3189"/>
      <c r="BX535" s="3189"/>
      <c r="BY535" s="3189"/>
      <c r="BZ535" s="3313"/>
      <c r="CA535" s="3143"/>
    </row>
    <row r="536" spans="1:79" ht="16.5" customHeight="1">
      <c r="A536" s="3143"/>
      <c r="B536" s="3143"/>
      <c r="C536" s="3143"/>
      <c r="D536" s="3143"/>
      <c r="E536" s="3143"/>
      <c r="F536" s="3143"/>
      <c r="G536" s="3143"/>
      <c r="H536" s="3143"/>
      <c r="I536" s="3143"/>
      <c r="J536" s="3143"/>
      <c r="K536" s="3098"/>
      <c r="L536" s="3098"/>
      <c r="M536" s="3098"/>
      <c r="N536" s="3098"/>
      <c r="O536" s="3098"/>
      <c r="P536" s="3098"/>
      <c r="Q536" s="3098"/>
      <c r="R536" s="3098"/>
      <c r="S536" s="3098"/>
      <c r="T536" s="3098"/>
      <c r="U536" s="3098"/>
      <c r="V536" s="3098"/>
      <c r="W536" s="3098"/>
      <c r="X536" s="3098"/>
      <c r="Y536" s="3098"/>
      <c r="Z536" s="3098"/>
      <c r="AA536" s="3098"/>
      <c r="AB536" s="3098"/>
      <c r="AC536" s="3098"/>
      <c r="AD536" s="3098"/>
      <c r="AE536" s="3098"/>
      <c r="AF536" s="3098"/>
      <c r="AG536" s="3098"/>
      <c r="AH536" s="3098"/>
      <c r="AI536" s="3098"/>
      <c r="AJ536" s="3098"/>
      <c r="AK536" s="3098"/>
      <c r="AL536" s="3143"/>
      <c r="AM536" s="3143"/>
      <c r="AN536" s="3143"/>
      <c r="AO536" s="3143"/>
      <c r="AP536" s="3143"/>
      <c r="AQ536" s="3143"/>
      <c r="AR536" s="3143"/>
      <c r="AS536" s="3143"/>
      <c r="AT536" s="3143"/>
      <c r="AU536" s="3143"/>
      <c r="AV536" s="3143"/>
      <c r="AW536" s="3143"/>
      <c r="AX536" s="3143"/>
      <c r="AY536" s="3143"/>
      <c r="AZ536" s="3143"/>
      <c r="BA536" s="3143"/>
      <c r="BB536" s="3143"/>
      <c r="BC536" s="3143"/>
      <c r="BD536" s="3143"/>
      <c r="BE536" s="3143"/>
      <c r="BF536" s="3143"/>
      <c r="BG536" s="3143"/>
      <c r="BH536" s="3143"/>
      <c r="BI536" s="3143"/>
      <c r="BJ536" s="3143"/>
      <c r="BK536" s="3143"/>
      <c r="BL536" s="3143"/>
      <c r="BM536" s="3143"/>
      <c r="BN536" s="3189"/>
      <c r="BO536" s="3189"/>
      <c r="BP536" s="3189"/>
      <c r="BQ536" s="3189"/>
      <c r="BR536" s="3189"/>
      <c r="BS536" s="3189"/>
      <c r="BT536" s="3189"/>
      <c r="BU536" s="3189"/>
      <c r="BV536" s="3189"/>
      <c r="BW536" s="3189"/>
      <c r="BX536" s="3189"/>
      <c r="BY536" s="3189"/>
      <c r="BZ536" s="3313"/>
      <c r="CA536" s="3143"/>
    </row>
    <row r="537" spans="1:79" ht="16.5" customHeight="1">
      <c r="A537" s="3143"/>
      <c r="B537" s="3143"/>
      <c r="C537" s="3143"/>
      <c r="D537" s="3143"/>
      <c r="E537" s="3143"/>
      <c r="F537" s="3143"/>
      <c r="G537" s="3143"/>
      <c r="H537" s="3143"/>
      <c r="I537" s="3143"/>
      <c r="J537" s="3143"/>
      <c r="K537" s="3098"/>
      <c r="L537" s="3098"/>
      <c r="M537" s="3098"/>
      <c r="N537" s="3098"/>
      <c r="O537" s="3098"/>
      <c r="P537" s="3098"/>
      <c r="Q537" s="3098"/>
      <c r="R537" s="3098"/>
      <c r="S537" s="3098"/>
      <c r="T537" s="3098"/>
      <c r="U537" s="3098"/>
      <c r="V537" s="3098"/>
      <c r="W537" s="3098"/>
      <c r="X537" s="3098"/>
      <c r="Y537" s="3098"/>
      <c r="Z537" s="3098"/>
      <c r="AA537" s="3098"/>
      <c r="AB537" s="3098"/>
      <c r="AC537" s="3098"/>
      <c r="AD537" s="3098"/>
      <c r="AE537" s="3098"/>
      <c r="AF537" s="3098"/>
      <c r="AG537" s="3098"/>
      <c r="AH537" s="3098"/>
      <c r="AI537" s="3098"/>
      <c r="AJ537" s="3098"/>
      <c r="AK537" s="3098"/>
      <c r="AL537" s="3143"/>
      <c r="AM537" s="3143"/>
      <c r="AN537" s="3143"/>
      <c r="AO537" s="3143"/>
      <c r="AP537" s="3143"/>
      <c r="AQ537" s="3143"/>
      <c r="AR537" s="3143"/>
      <c r="AS537" s="3143"/>
      <c r="AT537" s="3143"/>
      <c r="AU537" s="3143"/>
      <c r="AV537" s="3143"/>
      <c r="AW537" s="3143"/>
      <c r="AX537" s="3143"/>
      <c r="AY537" s="3143"/>
      <c r="AZ537" s="3143"/>
      <c r="BA537" s="3143"/>
      <c r="BB537" s="3143"/>
      <c r="BC537" s="3143"/>
      <c r="BD537" s="3143"/>
      <c r="BE537" s="3143"/>
      <c r="BF537" s="3143"/>
      <c r="BG537" s="3143"/>
      <c r="BH537" s="3143"/>
      <c r="BI537" s="3143"/>
      <c r="BJ537" s="3143"/>
      <c r="BK537" s="3143"/>
      <c r="BL537" s="3143"/>
      <c r="BM537" s="3143"/>
      <c r="BN537" s="3189"/>
      <c r="BO537" s="3189"/>
      <c r="BP537" s="3189"/>
      <c r="BQ537" s="3189"/>
      <c r="BR537" s="3189"/>
      <c r="BS537" s="3189"/>
      <c r="BT537" s="3189"/>
      <c r="BU537" s="3189"/>
      <c r="BV537" s="3189"/>
      <c r="BW537" s="3189"/>
      <c r="BX537" s="3189"/>
      <c r="BY537" s="3189"/>
      <c r="BZ537" s="3313"/>
      <c r="CA537" s="3143"/>
    </row>
    <row r="538" spans="1:79" ht="16.5" customHeight="1">
      <c r="A538" s="3143"/>
      <c r="B538" s="3143"/>
      <c r="C538" s="3143"/>
      <c r="D538" s="3143"/>
      <c r="E538" s="3143"/>
      <c r="F538" s="3143"/>
      <c r="G538" s="3143"/>
      <c r="H538" s="3143"/>
      <c r="I538" s="3143"/>
      <c r="J538" s="3143"/>
      <c r="K538" s="3098"/>
      <c r="L538" s="3098"/>
      <c r="M538" s="3098"/>
      <c r="N538" s="3098"/>
      <c r="O538" s="3098"/>
      <c r="P538" s="3098"/>
      <c r="Q538" s="3098"/>
      <c r="R538" s="3098"/>
      <c r="S538" s="3098"/>
      <c r="T538" s="3098"/>
      <c r="U538" s="3098"/>
      <c r="V538" s="3098"/>
      <c r="W538" s="3098"/>
      <c r="X538" s="3098"/>
      <c r="Y538" s="3098"/>
      <c r="Z538" s="3098"/>
      <c r="AA538" s="3098"/>
      <c r="AB538" s="3098"/>
      <c r="AC538" s="3098"/>
      <c r="AD538" s="3098"/>
      <c r="AE538" s="3098"/>
      <c r="AF538" s="3098"/>
      <c r="AG538" s="3098"/>
      <c r="AH538" s="3098"/>
      <c r="AI538" s="3098"/>
      <c r="AJ538" s="3098"/>
      <c r="AK538" s="3098"/>
      <c r="AL538" s="3143"/>
      <c r="AM538" s="3143"/>
      <c r="AN538" s="3143"/>
      <c r="AO538" s="3143"/>
      <c r="AP538" s="3143"/>
      <c r="AQ538" s="3143"/>
      <c r="AR538" s="3143"/>
      <c r="AS538" s="3143"/>
      <c r="AT538" s="3143"/>
      <c r="AU538" s="3143"/>
      <c r="AV538" s="3143"/>
      <c r="AW538" s="3143"/>
      <c r="AX538" s="3143"/>
      <c r="AY538" s="3143"/>
      <c r="AZ538" s="3143"/>
      <c r="BA538" s="3143"/>
      <c r="BB538" s="3143"/>
      <c r="BC538" s="3143"/>
      <c r="BD538" s="3143"/>
      <c r="BE538" s="3143"/>
      <c r="BF538" s="3143"/>
      <c r="BG538" s="3143"/>
      <c r="BH538" s="3143"/>
      <c r="BI538" s="3143"/>
      <c r="BJ538" s="3143"/>
      <c r="BK538" s="3143"/>
      <c r="BL538" s="3143"/>
      <c r="BM538" s="3143"/>
      <c r="BN538" s="3189"/>
      <c r="BO538" s="3189"/>
      <c r="BP538" s="3189"/>
      <c r="BQ538" s="3189"/>
      <c r="BR538" s="3189"/>
      <c r="BS538" s="3189"/>
      <c r="BT538" s="3189"/>
      <c r="BU538" s="3189"/>
      <c r="BV538" s="3189"/>
      <c r="BW538" s="3189"/>
      <c r="BX538" s="3189"/>
      <c r="BY538" s="3189"/>
      <c r="BZ538" s="3313"/>
      <c r="CA538" s="3143"/>
    </row>
    <row r="539" spans="1:79" ht="16.5" customHeight="1">
      <c r="A539" s="3143"/>
      <c r="B539" s="3143"/>
      <c r="C539" s="3143"/>
      <c r="D539" s="3143"/>
      <c r="E539" s="3143"/>
      <c r="F539" s="3143"/>
      <c r="G539" s="3143"/>
      <c r="H539" s="3143"/>
      <c r="I539" s="3143"/>
      <c r="J539" s="3143"/>
      <c r="K539" s="3098"/>
      <c r="L539" s="3098"/>
      <c r="M539" s="3098"/>
      <c r="N539" s="3098"/>
      <c r="O539" s="3098"/>
      <c r="P539" s="3098"/>
      <c r="Q539" s="3098"/>
      <c r="R539" s="3098"/>
      <c r="S539" s="3098"/>
      <c r="T539" s="3098"/>
      <c r="U539" s="3098"/>
      <c r="V539" s="3098"/>
      <c r="W539" s="3098"/>
      <c r="X539" s="3098"/>
      <c r="Y539" s="3098"/>
      <c r="Z539" s="3098"/>
      <c r="AA539" s="3098"/>
      <c r="AB539" s="3098"/>
      <c r="AC539" s="3098"/>
      <c r="AD539" s="3098"/>
      <c r="AE539" s="3098"/>
      <c r="AF539" s="3098"/>
      <c r="AG539" s="3098"/>
      <c r="AH539" s="3098"/>
      <c r="AI539" s="3098"/>
      <c r="AJ539" s="3098"/>
      <c r="AK539" s="3098"/>
      <c r="AL539" s="3143"/>
      <c r="AM539" s="3143"/>
      <c r="AN539" s="3143"/>
      <c r="AO539" s="3143"/>
      <c r="AP539" s="3143"/>
      <c r="AQ539" s="3143"/>
      <c r="AR539" s="3143"/>
      <c r="AS539" s="3143"/>
      <c r="AT539" s="3143"/>
      <c r="AU539" s="3143"/>
      <c r="AV539" s="3143"/>
      <c r="AW539" s="3143"/>
      <c r="AX539" s="3143"/>
      <c r="AY539" s="3143"/>
      <c r="AZ539" s="3143"/>
      <c r="BA539" s="3143"/>
      <c r="BB539" s="3143"/>
      <c r="BC539" s="3143"/>
      <c r="BD539" s="3143"/>
      <c r="BE539" s="3143"/>
      <c r="BF539" s="3143"/>
      <c r="BG539" s="3143"/>
      <c r="BH539" s="3143"/>
      <c r="BI539" s="3143"/>
      <c r="BJ539" s="3143"/>
      <c r="BK539" s="3143"/>
      <c r="BL539" s="3143"/>
      <c r="BM539" s="3143"/>
      <c r="BN539" s="3189"/>
      <c r="BO539" s="3189"/>
      <c r="BP539" s="3189"/>
      <c r="BQ539" s="3189"/>
      <c r="BR539" s="3189"/>
      <c r="BS539" s="3189"/>
      <c r="BT539" s="3189"/>
      <c r="BU539" s="3189"/>
      <c r="BV539" s="3189"/>
      <c r="BW539" s="3189"/>
      <c r="BX539" s="3189"/>
      <c r="BY539" s="3189"/>
      <c r="BZ539" s="3313"/>
      <c r="CA539" s="3143"/>
    </row>
    <row r="540" spans="1:79" ht="16.5" customHeight="1">
      <c r="A540" s="3143"/>
      <c r="B540" s="3143"/>
      <c r="C540" s="3143"/>
      <c r="D540" s="3143"/>
      <c r="E540" s="3143"/>
      <c r="F540" s="3143"/>
      <c r="G540" s="3143"/>
      <c r="H540" s="3143"/>
      <c r="I540" s="3143"/>
      <c r="J540" s="3143"/>
      <c r="K540" s="3098"/>
      <c r="L540" s="3098"/>
      <c r="M540" s="3098"/>
      <c r="N540" s="3098"/>
      <c r="O540" s="3098"/>
      <c r="P540" s="3098"/>
      <c r="Q540" s="3098"/>
      <c r="R540" s="3098"/>
      <c r="S540" s="3098"/>
      <c r="T540" s="3098"/>
      <c r="U540" s="3098"/>
      <c r="V540" s="3098"/>
      <c r="W540" s="3098"/>
      <c r="X540" s="3098"/>
      <c r="Y540" s="3098"/>
      <c r="Z540" s="3098"/>
      <c r="AA540" s="3098"/>
      <c r="AB540" s="3098"/>
      <c r="AC540" s="3098"/>
      <c r="AD540" s="3098"/>
      <c r="AE540" s="3098"/>
      <c r="AF540" s="3098"/>
      <c r="AG540" s="3098"/>
      <c r="AH540" s="3098"/>
      <c r="AI540" s="3098"/>
      <c r="AJ540" s="3098"/>
      <c r="AK540" s="3098"/>
      <c r="AL540" s="3143"/>
      <c r="AM540" s="3143"/>
      <c r="AN540" s="3143"/>
      <c r="AO540" s="3143"/>
      <c r="AP540" s="3143"/>
      <c r="AQ540" s="3143"/>
      <c r="AR540" s="3143"/>
      <c r="AS540" s="3143"/>
      <c r="AT540" s="3143"/>
      <c r="AU540" s="3143"/>
      <c r="AV540" s="3143"/>
      <c r="AW540" s="3143"/>
      <c r="AX540" s="3143"/>
      <c r="AY540" s="3143"/>
      <c r="AZ540" s="3143"/>
      <c r="BA540" s="3143"/>
      <c r="BB540" s="3143"/>
      <c r="BC540" s="3143"/>
      <c r="BD540" s="3143"/>
      <c r="BE540" s="3143"/>
      <c r="BF540" s="3143"/>
      <c r="BG540" s="3143"/>
      <c r="BH540" s="3143"/>
      <c r="BI540" s="3143"/>
      <c r="BJ540" s="3143"/>
      <c r="BK540" s="3143"/>
      <c r="BL540" s="3143"/>
      <c r="BM540" s="3143"/>
      <c r="BN540" s="3189"/>
      <c r="BO540" s="3189"/>
      <c r="BP540" s="3189"/>
      <c r="BQ540" s="3189"/>
      <c r="BR540" s="3189"/>
      <c r="BS540" s="3189"/>
      <c r="BT540" s="3189"/>
      <c r="BU540" s="3189"/>
      <c r="BV540" s="3189"/>
      <c r="BW540" s="3189"/>
      <c r="BX540" s="3189"/>
      <c r="BY540" s="3189"/>
      <c r="BZ540" s="3313"/>
      <c r="CA540" s="3143"/>
    </row>
    <row r="541" spans="1:79" ht="16.5" customHeight="1">
      <c r="A541" s="3143"/>
      <c r="B541" s="3143"/>
      <c r="C541" s="3143"/>
      <c r="D541" s="3143"/>
      <c r="E541" s="3143"/>
      <c r="F541" s="3143"/>
      <c r="G541" s="3143"/>
      <c r="H541" s="3143"/>
      <c r="I541" s="3143"/>
      <c r="J541" s="3143"/>
      <c r="K541" s="3098"/>
      <c r="L541" s="3098"/>
      <c r="M541" s="3098"/>
      <c r="N541" s="3098"/>
      <c r="O541" s="3098"/>
      <c r="P541" s="3098"/>
      <c r="Q541" s="3098"/>
      <c r="R541" s="3098"/>
      <c r="S541" s="3098"/>
      <c r="T541" s="3098"/>
      <c r="U541" s="3098"/>
      <c r="V541" s="3098"/>
      <c r="W541" s="3098"/>
      <c r="X541" s="3098"/>
      <c r="Y541" s="3098"/>
      <c r="Z541" s="3098"/>
      <c r="AA541" s="3098"/>
      <c r="AB541" s="3098"/>
      <c r="AC541" s="3098"/>
      <c r="AD541" s="3098"/>
      <c r="AE541" s="3098"/>
      <c r="AF541" s="3098"/>
      <c r="AG541" s="3098"/>
      <c r="AH541" s="3098"/>
      <c r="AI541" s="3098"/>
      <c r="AJ541" s="3098"/>
      <c r="AK541" s="3098"/>
      <c r="AL541" s="3143"/>
      <c r="AM541" s="3143"/>
      <c r="AN541" s="3143"/>
      <c r="AO541" s="3143"/>
      <c r="AP541" s="3143"/>
      <c r="AQ541" s="3143"/>
      <c r="AR541" s="3143"/>
      <c r="AS541" s="3143"/>
      <c r="AT541" s="3143"/>
      <c r="AU541" s="3143"/>
      <c r="AV541" s="3143"/>
      <c r="AW541" s="3143"/>
      <c r="AX541" s="3143"/>
      <c r="AY541" s="3143"/>
      <c r="AZ541" s="3143"/>
      <c r="BA541" s="3143"/>
      <c r="BB541" s="3143"/>
      <c r="BC541" s="3143"/>
      <c r="BD541" s="3143"/>
      <c r="BE541" s="3143"/>
      <c r="BF541" s="3143"/>
      <c r="BG541" s="3143"/>
      <c r="BH541" s="3143"/>
      <c r="BI541" s="3143"/>
      <c r="BJ541" s="3143"/>
      <c r="BK541" s="3143"/>
      <c r="BL541" s="3143"/>
      <c r="BM541" s="3143"/>
      <c r="BN541" s="3189"/>
      <c r="BO541" s="3189"/>
      <c r="BP541" s="3189"/>
      <c r="BQ541" s="3189"/>
      <c r="BR541" s="3189"/>
      <c r="BS541" s="3189"/>
      <c r="BT541" s="3189"/>
      <c r="BU541" s="3189"/>
      <c r="BV541" s="3189"/>
      <c r="BW541" s="3189"/>
      <c r="BX541" s="3189"/>
      <c r="BY541" s="3189"/>
      <c r="BZ541" s="3313"/>
      <c r="CA541" s="3143"/>
    </row>
    <row r="542" spans="1:79" ht="16.5" customHeight="1">
      <c r="A542" s="3143"/>
      <c r="B542" s="3143"/>
      <c r="C542" s="3143"/>
      <c r="D542" s="3143"/>
      <c r="E542" s="3143"/>
      <c r="F542" s="3143"/>
      <c r="G542" s="3143"/>
      <c r="H542" s="3143"/>
      <c r="I542" s="3143"/>
      <c r="J542" s="3143"/>
      <c r="K542" s="3098"/>
      <c r="L542" s="3098"/>
      <c r="M542" s="3098"/>
      <c r="N542" s="3098"/>
      <c r="O542" s="3098"/>
      <c r="P542" s="3098"/>
      <c r="Q542" s="3098"/>
      <c r="R542" s="3098"/>
      <c r="S542" s="3098"/>
      <c r="T542" s="3098"/>
      <c r="U542" s="3098"/>
      <c r="V542" s="3098"/>
      <c r="W542" s="3098"/>
      <c r="X542" s="3098"/>
      <c r="Y542" s="3098"/>
      <c r="Z542" s="3098"/>
      <c r="AA542" s="3098"/>
      <c r="AB542" s="3098"/>
      <c r="AC542" s="3098"/>
      <c r="AD542" s="3098"/>
      <c r="AE542" s="3098"/>
      <c r="AF542" s="3098"/>
      <c r="AG542" s="3098"/>
      <c r="AH542" s="3098"/>
      <c r="AI542" s="3098"/>
      <c r="AJ542" s="3098"/>
      <c r="AK542" s="3098"/>
      <c r="AL542" s="3143"/>
      <c r="AM542" s="3143"/>
      <c r="AN542" s="3143"/>
      <c r="AO542" s="3143"/>
      <c r="AP542" s="3143"/>
      <c r="AQ542" s="3143"/>
      <c r="AR542" s="3143"/>
      <c r="AS542" s="3143"/>
      <c r="AT542" s="3143"/>
      <c r="AU542" s="3143"/>
      <c r="AV542" s="3143"/>
      <c r="AW542" s="3143"/>
      <c r="AX542" s="3143"/>
      <c r="AY542" s="3143"/>
      <c r="AZ542" s="3143"/>
      <c r="BA542" s="3143"/>
      <c r="BB542" s="3143"/>
      <c r="BC542" s="3143"/>
      <c r="BD542" s="3143"/>
      <c r="BE542" s="3143"/>
      <c r="BF542" s="3143"/>
      <c r="BG542" s="3143"/>
      <c r="BH542" s="3143"/>
      <c r="BI542" s="3143"/>
      <c r="BJ542" s="3143"/>
      <c r="BK542" s="3143"/>
      <c r="BL542" s="3143"/>
      <c r="BM542" s="3143"/>
      <c r="BN542" s="3189"/>
      <c r="BO542" s="3189"/>
      <c r="BP542" s="3189"/>
      <c r="BQ542" s="3189"/>
      <c r="BR542" s="3189"/>
      <c r="BS542" s="3189"/>
      <c r="BT542" s="3189"/>
      <c r="BU542" s="3189"/>
      <c r="BV542" s="3189"/>
      <c r="BW542" s="3189"/>
      <c r="BX542" s="3189"/>
      <c r="BY542" s="3189"/>
      <c r="BZ542" s="3313"/>
      <c r="CA542" s="3143"/>
    </row>
    <row r="543" spans="1:79" ht="16.5" customHeight="1">
      <c r="A543" s="3143"/>
      <c r="B543" s="3143"/>
      <c r="C543" s="3143"/>
      <c r="D543" s="3143"/>
      <c r="E543" s="3143"/>
      <c r="F543" s="3143"/>
      <c r="G543" s="3143"/>
      <c r="H543" s="3143"/>
      <c r="I543" s="3143"/>
      <c r="J543" s="3143"/>
      <c r="K543" s="3098"/>
      <c r="L543" s="3098"/>
      <c r="M543" s="3098"/>
      <c r="N543" s="3098"/>
      <c r="O543" s="3098"/>
      <c r="P543" s="3098"/>
      <c r="Q543" s="3098"/>
      <c r="R543" s="3098"/>
      <c r="S543" s="3098"/>
      <c r="T543" s="3098"/>
      <c r="U543" s="3098"/>
      <c r="V543" s="3098"/>
      <c r="W543" s="3098"/>
      <c r="X543" s="3098"/>
      <c r="Y543" s="3098"/>
      <c r="Z543" s="3098"/>
      <c r="AA543" s="3098"/>
      <c r="AB543" s="3098"/>
      <c r="AC543" s="3098"/>
      <c r="AD543" s="3098"/>
      <c r="AE543" s="3098"/>
      <c r="AF543" s="3098"/>
      <c r="AG543" s="3098"/>
      <c r="AH543" s="3098"/>
      <c r="AI543" s="3098"/>
      <c r="AJ543" s="3098"/>
      <c r="AK543" s="3098"/>
      <c r="AL543" s="3143"/>
      <c r="AM543" s="3143"/>
      <c r="AN543" s="3143"/>
      <c r="AO543" s="3143"/>
      <c r="AP543" s="3143"/>
      <c r="AQ543" s="3143"/>
      <c r="AR543" s="3143"/>
      <c r="AS543" s="3143"/>
      <c r="AT543" s="3143"/>
      <c r="AU543" s="3143"/>
      <c r="AV543" s="3143"/>
      <c r="AW543" s="3143"/>
      <c r="AX543" s="3143"/>
      <c r="AY543" s="3143"/>
      <c r="AZ543" s="3143"/>
      <c r="BA543" s="3143"/>
      <c r="BB543" s="3143"/>
      <c r="BC543" s="3143"/>
      <c r="BD543" s="3143"/>
      <c r="BE543" s="3143"/>
      <c r="BF543" s="3143"/>
      <c r="BG543" s="3143"/>
      <c r="BH543" s="3143"/>
      <c r="BI543" s="3143"/>
      <c r="BJ543" s="3143"/>
      <c r="BK543" s="3143"/>
      <c r="BL543" s="3143"/>
      <c r="BM543" s="3143"/>
      <c r="BN543" s="3189"/>
      <c r="BO543" s="3189"/>
      <c r="BP543" s="3189"/>
      <c r="BQ543" s="3189"/>
      <c r="BR543" s="3189"/>
      <c r="BS543" s="3189"/>
      <c r="BT543" s="3189"/>
      <c r="BU543" s="3189"/>
      <c r="BV543" s="3189"/>
      <c r="BW543" s="3189"/>
      <c r="BX543" s="3189"/>
      <c r="BY543" s="3189"/>
      <c r="BZ543" s="3313"/>
      <c r="CA543" s="3143"/>
    </row>
    <row r="544" spans="1:79" ht="16.5" customHeight="1">
      <c r="A544" s="3143"/>
      <c r="B544" s="3143"/>
      <c r="C544" s="3143"/>
      <c r="D544" s="3143"/>
      <c r="E544" s="3143"/>
      <c r="F544" s="3143"/>
      <c r="G544" s="3143"/>
      <c r="H544" s="3143"/>
      <c r="I544" s="3143"/>
      <c r="J544" s="3143"/>
      <c r="K544" s="3098"/>
      <c r="L544" s="3098"/>
      <c r="M544" s="3098"/>
      <c r="N544" s="3098"/>
      <c r="O544" s="3098"/>
      <c r="P544" s="3098"/>
      <c r="Q544" s="3098"/>
      <c r="R544" s="3098"/>
      <c r="S544" s="3098"/>
      <c r="T544" s="3098"/>
      <c r="U544" s="3098"/>
      <c r="V544" s="3098"/>
      <c r="W544" s="3098"/>
      <c r="X544" s="3098"/>
      <c r="Y544" s="3098"/>
      <c r="Z544" s="3098"/>
      <c r="AA544" s="3098"/>
      <c r="AB544" s="3098"/>
      <c r="AC544" s="3098"/>
      <c r="AD544" s="3098"/>
      <c r="AE544" s="3098"/>
      <c r="AF544" s="3098"/>
      <c r="AG544" s="3098"/>
      <c r="AH544" s="3098"/>
      <c r="AI544" s="3098"/>
      <c r="AJ544" s="3098"/>
      <c r="AK544" s="3098"/>
      <c r="AL544" s="3143"/>
      <c r="AM544" s="3143"/>
      <c r="AN544" s="3143"/>
      <c r="AO544" s="3143"/>
      <c r="AP544" s="3143"/>
      <c r="AQ544" s="3143"/>
      <c r="AR544" s="3143"/>
      <c r="AS544" s="3143"/>
      <c r="AT544" s="3143"/>
      <c r="AU544" s="3143"/>
      <c r="AV544" s="3143"/>
      <c r="AW544" s="3143"/>
      <c r="AX544" s="3143"/>
      <c r="AY544" s="3143"/>
      <c r="AZ544" s="3143"/>
      <c r="BA544" s="3143"/>
      <c r="BB544" s="3143"/>
      <c r="BC544" s="3143"/>
      <c r="BD544" s="3143"/>
      <c r="BE544" s="3143"/>
      <c r="BF544" s="3143"/>
      <c r="BG544" s="3143"/>
      <c r="BH544" s="3143"/>
      <c r="BI544" s="3143"/>
      <c r="BJ544" s="3143"/>
      <c r="BK544" s="3143"/>
      <c r="BL544" s="3143"/>
      <c r="BM544" s="3143"/>
      <c r="BN544" s="3189"/>
      <c r="BO544" s="3189"/>
      <c r="BP544" s="3189"/>
      <c r="BQ544" s="3189"/>
      <c r="BR544" s="3189"/>
      <c r="BS544" s="3189"/>
      <c r="BT544" s="3189"/>
      <c r="BU544" s="3189"/>
      <c r="BV544" s="3189"/>
      <c r="BW544" s="3189"/>
      <c r="BX544" s="3189"/>
      <c r="BY544" s="3189"/>
      <c r="BZ544" s="3313"/>
      <c r="CA544" s="3143"/>
    </row>
    <row r="545" spans="1:79" ht="16.5" customHeight="1">
      <c r="A545" s="3143"/>
      <c r="B545" s="3143"/>
      <c r="C545" s="3143"/>
      <c r="D545" s="3143"/>
      <c r="E545" s="3143"/>
      <c r="F545" s="3143"/>
      <c r="G545" s="3143"/>
      <c r="H545" s="3143"/>
      <c r="I545" s="3143"/>
      <c r="J545" s="3143"/>
      <c r="K545" s="3098"/>
      <c r="L545" s="3098"/>
      <c r="M545" s="3098"/>
      <c r="N545" s="3098"/>
      <c r="O545" s="3098"/>
      <c r="P545" s="3098"/>
      <c r="Q545" s="3098"/>
      <c r="R545" s="3098"/>
      <c r="S545" s="3098"/>
      <c r="T545" s="3098"/>
      <c r="U545" s="3098"/>
      <c r="V545" s="3098"/>
      <c r="W545" s="3098"/>
      <c r="X545" s="3098"/>
      <c r="Y545" s="3098"/>
      <c r="Z545" s="3098"/>
      <c r="AA545" s="3098"/>
      <c r="AB545" s="3098"/>
      <c r="AC545" s="3098"/>
      <c r="AD545" s="3098"/>
      <c r="AE545" s="3098"/>
      <c r="AF545" s="3098"/>
      <c r="AG545" s="3098"/>
      <c r="AH545" s="3098"/>
      <c r="AI545" s="3098"/>
      <c r="AJ545" s="3098"/>
      <c r="AK545" s="3098"/>
      <c r="AL545" s="3143"/>
      <c r="AM545" s="3143"/>
      <c r="AN545" s="3143"/>
      <c r="AO545" s="3143"/>
      <c r="AP545" s="3143"/>
      <c r="AQ545" s="3143"/>
      <c r="AR545" s="3143"/>
      <c r="AS545" s="3143"/>
      <c r="AT545" s="3143"/>
      <c r="AU545" s="3143"/>
      <c r="AV545" s="3143"/>
      <c r="AW545" s="3143"/>
      <c r="AX545" s="3143"/>
      <c r="AY545" s="3143"/>
      <c r="AZ545" s="3143"/>
      <c r="BA545" s="3143"/>
      <c r="BB545" s="3143"/>
      <c r="BC545" s="3143"/>
      <c r="BD545" s="3143"/>
      <c r="BE545" s="3143"/>
      <c r="BF545" s="3143"/>
      <c r="BG545" s="3143"/>
      <c r="BH545" s="3143"/>
      <c r="BI545" s="3143"/>
      <c r="BJ545" s="3143"/>
      <c r="BK545" s="3143"/>
      <c r="BL545" s="3143"/>
      <c r="BM545" s="3143"/>
      <c r="BN545" s="3189"/>
      <c r="BO545" s="3189"/>
      <c r="BP545" s="3189"/>
      <c r="BQ545" s="3189"/>
      <c r="BR545" s="3189"/>
      <c r="BS545" s="3189"/>
      <c r="BT545" s="3189"/>
      <c r="BU545" s="3189"/>
      <c r="BV545" s="3189"/>
      <c r="BW545" s="3189"/>
      <c r="BX545" s="3189"/>
      <c r="BY545" s="3189"/>
      <c r="BZ545" s="3313"/>
      <c r="CA545" s="3143"/>
    </row>
    <row r="546" spans="1:79" ht="16.5" customHeight="1">
      <c r="A546" s="3143"/>
      <c r="B546" s="3143"/>
      <c r="C546" s="3143"/>
      <c r="D546" s="3143"/>
      <c r="E546" s="3143"/>
      <c r="F546" s="3143"/>
      <c r="G546" s="3143"/>
      <c r="H546" s="3143"/>
      <c r="I546" s="3143"/>
      <c r="J546" s="3143"/>
      <c r="K546" s="3098"/>
      <c r="L546" s="3098"/>
      <c r="M546" s="3098"/>
      <c r="N546" s="3098"/>
      <c r="O546" s="3098"/>
      <c r="P546" s="3098"/>
      <c r="Q546" s="3098"/>
      <c r="R546" s="3098"/>
      <c r="S546" s="3098"/>
      <c r="T546" s="3098"/>
      <c r="U546" s="3098"/>
      <c r="V546" s="3098"/>
      <c r="W546" s="3098"/>
      <c r="X546" s="3098"/>
      <c r="Y546" s="3098"/>
      <c r="Z546" s="3098"/>
      <c r="AA546" s="3098"/>
      <c r="AB546" s="3098"/>
      <c r="AC546" s="3098"/>
      <c r="AD546" s="3098"/>
      <c r="AE546" s="3098"/>
      <c r="AF546" s="3098"/>
      <c r="AG546" s="3098"/>
      <c r="AH546" s="3098"/>
      <c r="AI546" s="3098"/>
      <c r="AJ546" s="3098"/>
      <c r="AK546" s="3098"/>
      <c r="AL546" s="3143"/>
      <c r="AM546" s="3143"/>
      <c r="AN546" s="3143"/>
      <c r="AO546" s="3143"/>
      <c r="AP546" s="3143"/>
      <c r="AQ546" s="3143"/>
      <c r="AR546" s="3143"/>
      <c r="AS546" s="3143"/>
      <c r="AT546" s="3143"/>
      <c r="AU546" s="3143"/>
      <c r="AV546" s="3143"/>
      <c r="AW546" s="3143"/>
      <c r="AX546" s="3143"/>
      <c r="AY546" s="3143"/>
      <c r="AZ546" s="3143"/>
      <c r="BA546" s="3143"/>
      <c r="BB546" s="3143"/>
      <c r="BC546" s="3143"/>
      <c r="BD546" s="3143"/>
      <c r="BE546" s="3143"/>
      <c r="BF546" s="3143"/>
      <c r="BG546" s="3143"/>
      <c r="BH546" s="3143"/>
      <c r="BI546" s="3143"/>
      <c r="BJ546" s="3143"/>
      <c r="BK546" s="3143"/>
      <c r="BL546" s="3143"/>
      <c r="BM546" s="3143"/>
      <c r="BN546" s="3189"/>
      <c r="BO546" s="3189"/>
      <c r="BP546" s="3189"/>
      <c r="BQ546" s="3189"/>
      <c r="BR546" s="3189"/>
      <c r="BS546" s="3189"/>
      <c r="BT546" s="3189"/>
      <c r="BU546" s="3189"/>
      <c r="BV546" s="3189"/>
      <c r="BW546" s="3189"/>
      <c r="BX546" s="3189"/>
      <c r="BY546" s="3189"/>
      <c r="BZ546" s="3313"/>
      <c r="CA546" s="3143"/>
    </row>
    <row r="547" spans="1:79" ht="16.5" customHeight="1">
      <c r="A547" s="3143"/>
      <c r="B547" s="3143"/>
      <c r="C547" s="3143"/>
      <c r="D547" s="3143"/>
      <c r="E547" s="3143"/>
      <c r="F547" s="3143"/>
      <c r="G547" s="3143"/>
      <c r="H547" s="3143"/>
      <c r="I547" s="3143"/>
      <c r="J547" s="3143"/>
      <c r="K547" s="3098"/>
      <c r="L547" s="3098"/>
      <c r="M547" s="3098"/>
      <c r="N547" s="3098"/>
      <c r="O547" s="3098"/>
      <c r="P547" s="3098"/>
      <c r="Q547" s="3098"/>
      <c r="R547" s="3098"/>
      <c r="S547" s="3098"/>
      <c r="T547" s="3098"/>
      <c r="U547" s="3098"/>
      <c r="V547" s="3098"/>
      <c r="W547" s="3098"/>
      <c r="X547" s="3098"/>
      <c r="Y547" s="3098"/>
      <c r="Z547" s="3098"/>
      <c r="AA547" s="3098"/>
      <c r="AB547" s="3098"/>
      <c r="AC547" s="3098"/>
      <c r="AD547" s="3098"/>
      <c r="AE547" s="3098"/>
      <c r="AF547" s="3098"/>
      <c r="AG547" s="3098"/>
      <c r="AH547" s="3098"/>
      <c r="AI547" s="3098"/>
      <c r="AJ547" s="3098"/>
      <c r="AK547" s="3098"/>
      <c r="AL547" s="3143"/>
      <c r="AM547" s="3143"/>
      <c r="AN547" s="3143"/>
      <c r="AO547" s="3143"/>
      <c r="AP547" s="3143"/>
      <c r="AQ547" s="3143"/>
      <c r="AR547" s="3143"/>
      <c r="AS547" s="3143"/>
      <c r="AT547" s="3143"/>
      <c r="AU547" s="3143"/>
      <c r="AV547" s="3143"/>
      <c r="AW547" s="3143"/>
      <c r="AX547" s="3143"/>
      <c r="AY547" s="3143"/>
      <c r="AZ547" s="3143"/>
      <c r="BA547" s="3143"/>
      <c r="BB547" s="3143"/>
      <c r="BC547" s="3143"/>
      <c r="BD547" s="3143"/>
      <c r="BE547" s="3143"/>
      <c r="BF547" s="3143"/>
      <c r="BG547" s="3143"/>
      <c r="BH547" s="3143"/>
      <c r="BI547" s="3143"/>
      <c r="BJ547" s="3143"/>
      <c r="BK547" s="3143"/>
      <c r="BL547" s="3143"/>
      <c r="BM547" s="3143"/>
      <c r="BN547" s="3189"/>
      <c r="BO547" s="3189"/>
      <c r="BP547" s="3189"/>
      <c r="BQ547" s="3189"/>
      <c r="BR547" s="3189"/>
      <c r="BS547" s="3189"/>
      <c r="BT547" s="3189"/>
      <c r="BU547" s="3189"/>
      <c r="BV547" s="3189"/>
      <c r="BW547" s="3189"/>
      <c r="BX547" s="3189"/>
      <c r="BY547" s="3189"/>
      <c r="BZ547" s="3313"/>
      <c r="CA547" s="3143"/>
    </row>
    <row r="548" spans="1:79" ht="16.5" customHeight="1">
      <c r="A548" s="3143"/>
      <c r="B548" s="3143"/>
      <c r="C548" s="3143"/>
      <c r="D548" s="3143"/>
      <c r="E548" s="3143"/>
      <c r="F548" s="3143"/>
      <c r="G548" s="3143"/>
      <c r="H548" s="3143"/>
      <c r="I548" s="3143"/>
      <c r="J548" s="3143"/>
      <c r="K548" s="3098"/>
      <c r="L548" s="3098"/>
      <c r="M548" s="3098"/>
      <c r="N548" s="3098"/>
      <c r="O548" s="3098"/>
      <c r="P548" s="3098"/>
      <c r="Q548" s="3098"/>
      <c r="R548" s="3098"/>
      <c r="S548" s="3098"/>
      <c r="T548" s="3098"/>
      <c r="U548" s="3098"/>
      <c r="V548" s="3098"/>
      <c r="W548" s="3098"/>
      <c r="X548" s="3098"/>
      <c r="Y548" s="3098"/>
      <c r="Z548" s="3098"/>
      <c r="AA548" s="3098"/>
      <c r="AB548" s="3098"/>
      <c r="AC548" s="3098"/>
      <c r="AD548" s="3098"/>
      <c r="AE548" s="3098"/>
      <c r="AF548" s="3098"/>
      <c r="AG548" s="3098"/>
      <c r="AH548" s="3098"/>
      <c r="AI548" s="3098"/>
      <c r="AJ548" s="3098"/>
      <c r="AK548" s="3098"/>
      <c r="AL548" s="3143"/>
      <c r="AM548" s="3143"/>
      <c r="AN548" s="3143"/>
      <c r="AO548" s="3143"/>
      <c r="AP548" s="3143"/>
      <c r="AQ548" s="3143"/>
      <c r="AR548" s="3143"/>
      <c r="AS548" s="3143"/>
      <c r="AT548" s="3143"/>
      <c r="AU548" s="3143"/>
      <c r="AV548" s="3143"/>
      <c r="AW548" s="3143"/>
      <c r="AX548" s="3143"/>
      <c r="AY548" s="3143"/>
      <c r="AZ548" s="3143"/>
      <c r="BA548" s="3143"/>
      <c r="BB548" s="3143"/>
      <c r="BC548" s="3143"/>
      <c r="BD548" s="3143"/>
      <c r="BE548" s="3143"/>
      <c r="BF548" s="3143"/>
      <c r="BG548" s="3143"/>
      <c r="BH548" s="3143"/>
      <c r="BI548" s="3143"/>
      <c r="BJ548" s="3143"/>
      <c r="BK548" s="3143"/>
      <c r="BL548" s="3143"/>
      <c r="BM548" s="3143"/>
      <c r="BN548" s="3189"/>
      <c r="BO548" s="3189"/>
      <c r="BP548" s="3189"/>
      <c r="BQ548" s="3189"/>
      <c r="BR548" s="3189"/>
      <c r="BS548" s="3189"/>
      <c r="BT548" s="3189"/>
      <c r="BU548" s="3189"/>
      <c r="BV548" s="3189"/>
      <c r="BW548" s="3189"/>
      <c r="BX548" s="3189"/>
      <c r="BY548" s="3189"/>
      <c r="BZ548" s="3313"/>
      <c r="CA548" s="3143"/>
    </row>
    <row r="549" spans="1:79" ht="16.5" customHeight="1">
      <c r="A549" s="3143"/>
      <c r="B549" s="3143"/>
      <c r="C549" s="3143"/>
      <c r="D549" s="3143"/>
      <c r="E549" s="3143"/>
      <c r="F549" s="3143"/>
      <c r="G549" s="3143"/>
      <c r="H549" s="3143"/>
      <c r="I549" s="3143"/>
      <c r="J549" s="3143"/>
      <c r="K549" s="3098"/>
      <c r="L549" s="3098"/>
      <c r="M549" s="3098"/>
      <c r="N549" s="3098"/>
      <c r="O549" s="3098"/>
      <c r="P549" s="3098"/>
      <c r="Q549" s="3098"/>
      <c r="R549" s="3098"/>
      <c r="S549" s="3098"/>
      <c r="T549" s="3098"/>
      <c r="U549" s="3098"/>
      <c r="V549" s="3098"/>
      <c r="W549" s="3098"/>
      <c r="X549" s="3098"/>
      <c r="Y549" s="3098"/>
      <c r="Z549" s="3098"/>
      <c r="AA549" s="3098"/>
      <c r="AB549" s="3098"/>
      <c r="AC549" s="3098"/>
      <c r="AD549" s="3098"/>
      <c r="AE549" s="3098"/>
      <c r="AF549" s="3098"/>
      <c r="AG549" s="3098"/>
      <c r="AH549" s="3098"/>
      <c r="AI549" s="3098"/>
      <c r="AJ549" s="3098"/>
      <c r="AK549" s="3098"/>
      <c r="AL549" s="3143"/>
      <c r="AM549" s="3143"/>
      <c r="AN549" s="3143"/>
      <c r="AO549" s="3143"/>
      <c r="AP549" s="3143"/>
      <c r="AQ549" s="3143"/>
      <c r="AR549" s="3143"/>
      <c r="AS549" s="3143"/>
      <c r="AT549" s="3143"/>
      <c r="AU549" s="3143"/>
      <c r="AV549" s="3143"/>
      <c r="AW549" s="3143"/>
      <c r="AX549" s="3143"/>
      <c r="AY549" s="3143"/>
      <c r="AZ549" s="3143"/>
      <c r="BA549" s="3143"/>
      <c r="BB549" s="3143"/>
      <c r="BC549" s="3143"/>
      <c r="BD549" s="3143"/>
      <c r="BE549" s="3143"/>
      <c r="BF549" s="3143"/>
      <c r="BG549" s="3143"/>
      <c r="BH549" s="3143"/>
      <c r="BI549" s="3143"/>
      <c r="BJ549" s="3143"/>
      <c r="BK549" s="3143"/>
      <c r="BL549" s="3143"/>
      <c r="BM549" s="3143"/>
      <c r="BN549" s="3189"/>
      <c r="BO549" s="3189"/>
      <c r="BP549" s="3189"/>
      <c r="BQ549" s="3189"/>
      <c r="BR549" s="3189"/>
      <c r="BS549" s="3189"/>
      <c r="BT549" s="3189"/>
      <c r="BU549" s="3189"/>
      <c r="BV549" s="3189"/>
      <c r="BW549" s="3189"/>
      <c r="BX549" s="3189"/>
      <c r="BY549" s="3189"/>
      <c r="BZ549" s="3313"/>
      <c r="CA549" s="3143"/>
    </row>
    <row r="550" spans="1:79" ht="16.5" customHeight="1">
      <c r="A550" s="3143"/>
      <c r="B550" s="3143"/>
      <c r="C550" s="3143"/>
      <c r="D550" s="3143"/>
      <c r="E550" s="3143"/>
      <c r="F550" s="3143"/>
      <c r="G550" s="3143"/>
      <c r="H550" s="3143"/>
      <c r="I550" s="3143"/>
      <c r="J550" s="3143"/>
      <c r="K550" s="3098"/>
      <c r="L550" s="3098"/>
      <c r="M550" s="3098"/>
      <c r="N550" s="3098"/>
      <c r="O550" s="3098"/>
      <c r="P550" s="3098"/>
      <c r="Q550" s="3098"/>
      <c r="R550" s="3098"/>
      <c r="S550" s="3098"/>
      <c r="T550" s="3098"/>
      <c r="U550" s="3098"/>
      <c r="V550" s="3098"/>
      <c r="W550" s="3098"/>
      <c r="X550" s="3098"/>
      <c r="Y550" s="3098"/>
      <c r="Z550" s="3098"/>
      <c r="AA550" s="3098"/>
      <c r="AB550" s="3098"/>
      <c r="AC550" s="3098"/>
      <c r="AD550" s="3098"/>
      <c r="AE550" s="3098"/>
      <c r="AF550" s="3098"/>
      <c r="AG550" s="3098"/>
      <c r="AH550" s="3098"/>
      <c r="AI550" s="3098"/>
      <c r="AJ550" s="3098"/>
      <c r="AK550" s="3098"/>
      <c r="AL550" s="3143"/>
      <c r="AM550" s="3143"/>
      <c r="AN550" s="3143"/>
      <c r="AO550" s="3143"/>
      <c r="AP550" s="3143"/>
      <c r="AQ550" s="3143"/>
      <c r="AR550" s="3143"/>
      <c r="AS550" s="3143"/>
      <c r="AT550" s="3143"/>
      <c r="AU550" s="3143"/>
      <c r="AV550" s="3143"/>
      <c r="AW550" s="3143"/>
      <c r="AX550" s="3143"/>
      <c r="AY550" s="3143"/>
      <c r="AZ550" s="3143"/>
      <c r="BA550" s="3143"/>
      <c r="BB550" s="3143"/>
      <c r="BC550" s="3143"/>
      <c r="BD550" s="3143"/>
      <c r="BE550" s="3143"/>
      <c r="BF550" s="3143"/>
      <c r="BG550" s="3143"/>
      <c r="BH550" s="3143"/>
      <c r="BI550" s="3143"/>
      <c r="BJ550" s="3143"/>
      <c r="BK550" s="3143"/>
      <c r="BL550" s="3143"/>
      <c r="BM550" s="3143"/>
      <c r="BN550" s="3189"/>
      <c r="BO550" s="3189"/>
      <c r="BP550" s="3189"/>
      <c r="BQ550" s="3189"/>
      <c r="BR550" s="3189"/>
      <c r="BS550" s="3189"/>
      <c r="BT550" s="3189"/>
      <c r="BU550" s="3189"/>
      <c r="BV550" s="3189"/>
      <c r="BW550" s="3189"/>
      <c r="BX550" s="3189"/>
      <c r="BY550" s="3189"/>
      <c r="BZ550" s="3313"/>
      <c r="CA550" s="3143"/>
    </row>
    <row r="551" spans="1:79" ht="16.5" customHeight="1">
      <c r="A551" s="3143"/>
      <c r="B551" s="3143"/>
      <c r="C551" s="3143"/>
      <c r="D551" s="3143"/>
      <c r="E551" s="3143"/>
      <c r="F551" s="3143"/>
      <c r="G551" s="3143"/>
      <c r="H551" s="3143"/>
      <c r="I551" s="3143"/>
      <c r="J551" s="3143"/>
      <c r="K551" s="3098"/>
      <c r="L551" s="3098"/>
      <c r="M551" s="3098"/>
      <c r="N551" s="3098"/>
      <c r="O551" s="3098"/>
      <c r="P551" s="3098"/>
      <c r="Q551" s="3098"/>
      <c r="R551" s="3098"/>
      <c r="S551" s="3098"/>
      <c r="T551" s="3098"/>
      <c r="U551" s="3098"/>
      <c r="V551" s="3098"/>
      <c r="W551" s="3098"/>
      <c r="X551" s="3098"/>
      <c r="Y551" s="3098"/>
      <c r="Z551" s="3098"/>
      <c r="AA551" s="3098"/>
      <c r="AB551" s="3098"/>
      <c r="AC551" s="3098"/>
      <c r="AD551" s="3098"/>
      <c r="AE551" s="3098"/>
      <c r="AF551" s="3098"/>
      <c r="AG551" s="3098"/>
      <c r="AH551" s="3098"/>
      <c r="AI551" s="3098"/>
      <c r="AJ551" s="3098"/>
      <c r="AK551" s="3098"/>
      <c r="AL551" s="3143"/>
      <c r="AM551" s="3143"/>
      <c r="AN551" s="3143"/>
      <c r="AO551" s="3143"/>
      <c r="AP551" s="3143"/>
      <c r="AQ551" s="3143"/>
      <c r="AR551" s="3143"/>
      <c r="AS551" s="3143"/>
      <c r="AT551" s="3143"/>
      <c r="AU551" s="3143"/>
      <c r="AV551" s="3143"/>
      <c r="AW551" s="3143"/>
      <c r="AX551" s="3143"/>
      <c r="AY551" s="3143"/>
      <c r="AZ551" s="3143"/>
      <c r="BA551" s="3143"/>
      <c r="BB551" s="3143"/>
      <c r="BC551" s="3143"/>
      <c r="BD551" s="3143"/>
      <c r="BE551" s="3143"/>
      <c r="BF551" s="3143"/>
      <c r="BG551" s="3143"/>
      <c r="BH551" s="3143"/>
      <c r="BI551" s="3143"/>
      <c r="BJ551" s="3143"/>
      <c r="BK551" s="3143"/>
      <c r="BL551" s="3143"/>
      <c r="BM551" s="3143"/>
      <c r="BN551" s="3189"/>
      <c r="BO551" s="3189"/>
      <c r="BP551" s="3189"/>
      <c r="BQ551" s="3189"/>
      <c r="BR551" s="3189"/>
      <c r="BS551" s="3189"/>
      <c r="BT551" s="3189"/>
      <c r="BU551" s="3189"/>
      <c r="BV551" s="3189"/>
      <c r="BW551" s="3189"/>
      <c r="BX551" s="3189"/>
      <c r="BY551" s="3189"/>
      <c r="BZ551" s="3313"/>
      <c r="CA551" s="3143"/>
    </row>
    <row r="552" spans="1:79" ht="16.5" customHeight="1">
      <c r="A552" s="3143"/>
      <c r="B552" s="3143"/>
      <c r="C552" s="3143"/>
      <c r="D552" s="3143"/>
      <c r="E552" s="3143"/>
      <c r="F552" s="3143"/>
      <c r="G552" s="3143"/>
      <c r="H552" s="3143"/>
      <c r="I552" s="3143"/>
      <c r="J552" s="3143"/>
      <c r="K552" s="3098"/>
      <c r="L552" s="3098"/>
      <c r="M552" s="3098"/>
      <c r="N552" s="3098"/>
      <c r="O552" s="3098"/>
      <c r="P552" s="3098"/>
      <c r="Q552" s="3098"/>
      <c r="R552" s="3098"/>
      <c r="S552" s="3098"/>
      <c r="T552" s="3098"/>
      <c r="U552" s="3098"/>
      <c r="V552" s="3098"/>
      <c r="W552" s="3098"/>
      <c r="X552" s="3098"/>
      <c r="Y552" s="3098"/>
      <c r="Z552" s="3098"/>
      <c r="AA552" s="3098"/>
      <c r="AB552" s="3098"/>
      <c r="AC552" s="3098"/>
      <c r="AD552" s="3098"/>
      <c r="AE552" s="3098"/>
      <c r="AF552" s="3098"/>
      <c r="AG552" s="3098"/>
      <c r="AH552" s="3098"/>
      <c r="AI552" s="3098"/>
      <c r="AJ552" s="3098"/>
      <c r="AK552" s="3098"/>
      <c r="AL552" s="3143"/>
      <c r="AM552" s="3143"/>
      <c r="AN552" s="3143"/>
      <c r="AO552" s="3143"/>
      <c r="AP552" s="3143"/>
      <c r="AQ552" s="3143"/>
      <c r="AR552" s="3143"/>
      <c r="AS552" s="3143"/>
      <c r="AT552" s="3143"/>
      <c r="AU552" s="3143"/>
      <c r="AV552" s="3143"/>
      <c r="AW552" s="3143"/>
      <c r="AX552" s="3143"/>
      <c r="AY552" s="3143"/>
      <c r="AZ552" s="3143"/>
      <c r="BA552" s="3143"/>
      <c r="BB552" s="3143"/>
      <c r="BC552" s="3143"/>
      <c r="BD552" s="3143"/>
      <c r="BE552" s="3143"/>
      <c r="BF552" s="3143"/>
      <c r="BG552" s="3143"/>
      <c r="BH552" s="3143"/>
      <c r="BI552" s="3143"/>
      <c r="BJ552" s="3143"/>
      <c r="BK552" s="3143"/>
      <c r="BL552" s="3143"/>
      <c r="BM552" s="3143"/>
      <c r="BN552" s="3189"/>
      <c r="BO552" s="3189"/>
      <c r="BP552" s="3189"/>
      <c r="BQ552" s="3189"/>
      <c r="BR552" s="3189"/>
      <c r="BS552" s="3189"/>
      <c r="BT552" s="3189"/>
      <c r="BU552" s="3189"/>
      <c r="BV552" s="3189"/>
      <c r="BW552" s="3189"/>
      <c r="BX552" s="3189"/>
      <c r="BY552" s="3189"/>
      <c r="BZ552" s="3313"/>
      <c r="CA552" s="3143"/>
    </row>
    <row r="553" spans="1:79" ht="16.5" customHeight="1">
      <c r="A553" s="3143"/>
      <c r="B553" s="3143"/>
      <c r="C553" s="3143"/>
      <c r="D553" s="3143"/>
      <c r="E553" s="3143"/>
      <c r="F553" s="3143"/>
      <c r="G553" s="3143"/>
      <c r="H553" s="3143"/>
      <c r="I553" s="3143"/>
      <c r="J553" s="3143"/>
      <c r="K553" s="3098"/>
      <c r="L553" s="3098"/>
      <c r="M553" s="3098"/>
      <c r="N553" s="3098"/>
      <c r="O553" s="3098"/>
      <c r="P553" s="3098"/>
      <c r="Q553" s="3098"/>
      <c r="R553" s="3098"/>
      <c r="S553" s="3098"/>
      <c r="T553" s="3098"/>
      <c r="U553" s="3098"/>
      <c r="V553" s="3098"/>
      <c r="W553" s="3098"/>
      <c r="X553" s="3098"/>
      <c r="Y553" s="3098"/>
      <c r="Z553" s="3098"/>
      <c r="AA553" s="3098"/>
      <c r="AB553" s="3098"/>
      <c r="AC553" s="3098"/>
      <c r="AD553" s="3098"/>
      <c r="AE553" s="3098"/>
      <c r="AF553" s="3098"/>
      <c r="AG553" s="3098"/>
      <c r="AH553" s="3098"/>
      <c r="AI553" s="3098"/>
      <c r="AJ553" s="3098"/>
      <c r="AK553" s="3098"/>
      <c r="AL553" s="3143"/>
      <c r="AM553" s="3143"/>
      <c r="AN553" s="3143"/>
      <c r="AO553" s="3143"/>
      <c r="AP553" s="3143"/>
      <c r="AQ553" s="3143"/>
      <c r="AR553" s="3143"/>
      <c r="AS553" s="3143"/>
      <c r="AT553" s="3143"/>
      <c r="AU553" s="3143"/>
      <c r="AV553" s="3143"/>
      <c r="AW553" s="3143"/>
      <c r="AX553" s="3143"/>
      <c r="AY553" s="3143"/>
      <c r="AZ553" s="3143"/>
      <c r="BA553" s="3143"/>
      <c r="BB553" s="3143"/>
      <c r="BC553" s="3143"/>
      <c r="BD553" s="3143"/>
      <c r="BE553" s="3143"/>
      <c r="BF553" s="3143"/>
      <c r="BG553" s="3143"/>
      <c r="BH553" s="3143"/>
      <c r="BI553" s="3143"/>
      <c r="BJ553" s="3143"/>
      <c r="BK553" s="3143"/>
      <c r="BL553" s="3143"/>
      <c r="BM553" s="3143"/>
      <c r="BN553" s="3189"/>
      <c r="BO553" s="3189"/>
      <c r="BP553" s="3189"/>
      <c r="BQ553" s="3189"/>
      <c r="BR553" s="3189"/>
      <c r="BS553" s="3189"/>
      <c r="BT553" s="3189"/>
      <c r="BU553" s="3189"/>
      <c r="BV553" s="3189"/>
      <c r="BW553" s="3189"/>
      <c r="BX553" s="3189"/>
      <c r="BY553" s="3189"/>
      <c r="BZ553" s="3313"/>
      <c r="CA553" s="3143"/>
    </row>
    <row r="554" spans="1:79" ht="16.5" customHeight="1">
      <c r="A554" s="3143"/>
      <c r="B554" s="3143"/>
      <c r="C554" s="3143"/>
      <c r="D554" s="3143"/>
      <c r="E554" s="3143"/>
      <c r="F554" s="3143"/>
      <c r="G554" s="3143"/>
      <c r="H554" s="3143"/>
      <c r="I554" s="3143"/>
      <c r="J554" s="3143"/>
      <c r="K554" s="3098"/>
      <c r="L554" s="3098"/>
      <c r="M554" s="3098"/>
      <c r="N554" s="3098"/>
      <c r="O554" s="3098"/>
      <c r="P554" s="3098"/>
      <c r="Q554" s="3098"/>
      <c r="R554" s="3098"/>
      <c r="S554" s="3098"/>
      <c r="T554" s="3098"/>
      <c r="U554" s="3098"/>
      <c r="V554" s="3098"/>
      <c r="W554" s="3098"/>
      <c r="X554" s="3098"/>
      <c r="Y554" s="3098"/>
      <c r="Z554" s="3098"/>
      <c r="AA554" s="3098"/>
      <c r="AB554" s="3098"/>
      <c r="AC554" s="3098"/>
      <c r="AD554" s="3098"/>
      <c r="AE554" s="3098"/>
      <c r="AF554" s="3098"/>
      <c r="AG554" s="3098"/>
      <c r="AH554" s="3098"/>
      <c r="AI554" s="3098"/>
      <c r="AJ554" s="3098"/>
      <c r="AK554" s="3098"/>
      <c r="AL554" s="3143"/>
      <c r="AM554" s="3143"/>
      <c r="AN554" s="3143"/>
      <c r="AO554" s="3143"/>
      <c r="AP554" s="3143"/>
      <c r="AQ554" s="3143"/>
      <c r="AR554" s="3143"/>
      <c r="AS554" s="3143"/>
      <c r="AT554" s="3143"/>
      <c r="AU554" s="3143"/>
      <c r="AV554" s="3143"/>
      <c r="AW554" s="3143"/>
      <c r="AX554" s="3143"/>
      <c r="AY554" s="3143"/>
      <c r="AZ554" s="3143"/>
      <c r="BA554" s="3143"/>
      <c r="BB554" s="3143"/>
      <c r="BC554" s="3143"/>
      <c r="BD554" s="3143"/>
      <c r="BE554" s="3143"/>
      <c r="BF554" s="3143"/>
      <c r="BG554" s="3143"/>
      <c r="BH554" s="3143"/>
      <c r="BI554" s="3143"/>
      <c r="BJ554" s="3143"/>
      <c r="BK554" s="3143"/>
      <c r="BL554" s="3143"/>
      <c r="BM554" s="3143"/>
      <c r="BN554" s="3189"/>
      <c r="BO554" s="3189"/>
      <c r="BP554" s="3189"/>
      <c r="BQ554" s="3189"/>
      <c r="BR554" s="3189"/>
      <c r="BS554" s="3189"/>
      <c r="BT554" s="3189"/>
      <c r="BU554" s="3189"/>
      <c r="BV554" s="3189"/>
      <c r="BW554" s="3189"/>
      <c r="BX554" s="3189"/>
      <c r="BY554" s="3189"/>
      <c r="BZ554" s="3313"/>
      <c r="CA554" s="3143"/>
    </row>
    <row r="555" spans="1:79" ht="16.5" customHeight="1">
      <c r="A555" s="3143"/>
      <c r="B555" s="3143"/>
      <c r="C555" s="3143"/>
      <c r="D555" s="3143"/>
      <c r="E555" s="3143"/>
      <c r="F555" s="3143"/>
      <c r="G555" s="3143"/>
      <c r="H555" s="3143"/>
      <c r="I555" s="3143"/>
      <c r="J555" s="3143"/>
      <c r="K555" s="3098"/>
      <c r="L555" s="3098"/>
      <c r="M555" s="3098"/>
      <c r="N555" s="3098"/>
      <c r="O555" s="3098"/>
      <c r="P555" s="3098"/>
      <c r="Q555" s="3098"/>
      <c r="R555" s="3098"/>
      <c r="S555" s="3098"/>
      <c r="T555" s="3098"/>
      <c r="U555" s="3098"/>
      <c r="V555" s="3098"/>
      <c r="W555" s="3098"/>
      <c r="X555" s="3098"/>
      <c r="Y555" s="3098"/>
      <c r="Z555" s="3098"/>
      <c r="AA555" s="3098"/>
      <c r="AB555" s="3098"/>
      <c r="AC555" s="3098"/>
      <c r="AD555" s="3098"/>
      <c r="AE555" s="3098"/>
      <c r="AF555" s="3098"/>
      <c r="AG555" s="3098"/>
      <c r="AH555" s="3098"/>
      <c r="AI555" s="3098"/>
      <c r="AJ555" s="3098"/>
      <c r="AK555" s="3098"/>
      <c r="AL555" s="3143"/>
      <c r="AM555" s="3143"/>
      <c r="AN555" s="3143"/>
      <c r="AO555" s="3143"/>
      <c r="AP555" s="3143"/>
      <c r="AQ555" s="3143"/>
      <c r="AR555" s="3143"/>
      <c r="AS555" s="3143"/>
      <c r="AT555" s="3143"/>
      <c r="AU555" s="3143"/>
      <c r="AV555" s="3143"/>
      <c r="AW555" s="3143"/>
      <c r="AX555" s="3143"/>
      <c r="AY555" s="3143"/>
      <c r="AZ555" s="3143"/>
      <c r="BA555" s="3143"/>
      <c r="BB555" s="3143"/>
      <c r="BC555" s="3143"/>
      <c r="BD555" s="3143"/>
      <c r="BE555" s="3143"/>
      <c r="BF555" s="3143"/>
      <c r="BG555" s="3143"/>
      <c r="BH555" s="3143"/>
      <c r="BI555" s="3143"/>
      <c r="BJ555" s="3143"/>
      <c r="BK555" s="3143"/>
      <c r="BL555" s="3143"/>
      <c r="BM555" s="3143"/>
      <c r="BN555" s="3189"/>
      <c r="BO555" s="3189"/>
      <c r="BP555" s="3189"/>
      <c r="BQ555" s="3189"/>
      <c r="BR555" s="3189"/>
      <c r="BS555" s="3189"/>
      <c r="BT555" s="3189"/>
      <c r="BU555" s="3189"/>
      <c r="BV555" s="3189"/>
      <c r="BW555" s="3189"/>
      <c r="BX555" s="3189"/>
      <c r="BY555" s="3189"/>
      <c r="BZ555" s="3313"/>
      <c r="CA555" s="3143"/>
    </row>
    <row r="556" spans="1:79" ht="16.5" customHeight="1">
      <c r="A556" s="3143"/>
      <c r="B556" s="3143"/>
      <c r="C556" s="3143"/>
      <c r="D556" s="3143"/>
      <c r="E556" s="3143"/>
      <c r="F556" s="3143"/>
      <c r="G556" s="3143"/>
      <c r="H556" s="3143"/>
      <c r="I556" s="3143"/>
      <c r="J556" s="3143"/>
      <c r="K556" s="3098"/>
      <c r="L556" s="3098"/>
      <c r="M556" s="3098"/>
      <c r="N556" s="3098"/>
      <c r="O556" s="3098"/>
      <c r="P556" s="3098"/>
      <c r="Q556" s="3098"/>
      <c r="R556" s="3098"/>
      <c r="S556" s="3098"/>
      <c r="T556" s="3098"/>
      <c r="U556" s="3098"/>
      <c r="V556" s="3098"/>
      <c r="W556" s="3098"/>
      <c r="X556" s="3098"/>
      <c r="Y556" s="3098"/>
      <c r="Z556" s="3098"/>
      <c r="AA556" s="3098"/>
      <c r="AB556" s="3098"/>
      <c r="AC556" s="3098"/>
      <c r="AD556" s="3098"/>
      <c r="AE556" s="3098"/>
      <c r="AF556" s="3098"/>
      <c r="AG556" s="3098"/>
      <c r="AH556" s="3098"/>
      <c r="AI556" s="3098"/>
      <c r="AJ556" s="3098"/>
      <c r="AK556" s="3098"/>
      <c r="AL556" s="3143"/>
      <c r="AM556" s="3143"/>
      <c r="AN556" s="3143"/>
      <c r="AO556" s="3143"/>
      <c r="AP556" s="3143"/>
      <c r="AQ556" s="3143"/>
      <c r="AR556" s="3143"/>
      <c r="AS556" s="3143"/>
      <c r="AT556" s="3143"/>
      <c r="AU556" s="3143"/>
      <c r="AV556" s="3143"/>
      <c r="AW556" s="3143"/>
      <c r="AX556" s="3143"/>
      <c r="AY556" s="3143"/>
      <c r="AZ556" s="3143"/>
      <c r="BA556" s="3143"/>
      <c r="BB556" s="3143"/>
      <c r="BC556" s="3143"/>
      <c r="BD556" s="3143"/>
      <c r="BE556" s="3143"/>
      <c r="BF556" s="3143"/>
      <c r="BG556" s="3143"/>
      <c r="BH556" s="3143"/>
      <c r="BI556" s="3143"/>
      <c r="BJ556" s="3143"/>
      <c r="BK556" s="3143"/>
      <c r="BL556" s="3143"/>
      <c r="BM556" s="3143"/>
      <c r="BN556" s="3189"/>
      <c r="BO556" s="3189"/>
      <c r="BP556" s="3189"/>
      <c r="BQ556" s="3189"/>
      <c r="BR556" s="3189"/>
      <c r="BS556" s="3189"/>
      <c r="BT556" s="3189"/>
      <c r="BU556" s="3189"/>
      <c r="BV556" s="3189"/>
      <c r="BW556" s="3189"/>
      <c r="BX556" s="3189"/>
      <c r="BY556" s="3189"/>
      <c r="BZ556" s="3313"/>
      <c r="CA556" s="3143"/>
    </row>
    <row r="557" spans="1:79" ht="16.5" customHeight="1">
      <c r="A557" s="3143"/>
      <c r="B557" s="3143"/>
      <c r="C557" s="3143"/>
      <c r="D557" s="3143"/>
      <c r="E557" s="3143"/>
      <c r="F557" s="3143"/>
      <c r="G557" s="3143"/>
      <c r="H557" s="3143"/>
      <c r="I557" s="3143"/>
      <c r="J557" s="3143"/>
      <c r="K557" s="3098"/>
      <c r="L557" s="3098"/>
      <c r="M557" s="3098"/>
      <c r="N557" s="3098"/>
      <c r="O557" s="3098"/>
      <c r="P557" s="3098"/>
      <c r="Q557" s="3098"/>
      <c r="R557" s="3098"/>
      <c r="S557" s="3098"/>
      <c r="T557" s="3098"/>
      <c r="U557" s="3098"/>
      <c r="V557" s="3098"/>
      <c r="W557" s="3098"/>
      <c r="X557" s="3098"/>
      <c r="Y557" s="3098"/>
      <c r="Z557" s="3098"/>
      <c r="AA557" s="3098"/>
      <c r="AB557" s="3098"/>
      <c r="AC557" s="3098"/>
      <c r="AD557" s="3098"/>
      <c r="AE557" s="3098"/>
      <c r="AF557" s="3098"/>
      <c r="AG557" s="3098"/>
      <c r="AH557" s="3098"/>
      <c r="AI557" s="3098"/>
      <c r="AJ557" s="3098"/>
      <c r="AK557" s="3098"/>
      <c r="AL557" s="3143"/>
      <c r="AM557" s="3143"/>
      <c r="AN557" s="3143"/>
      <c r="AO557" s="3143"/>
      <c r="AP557" s="3143"/>
      <c r="AQ557" s="3143"/>
      <c r="AR557" s="3143"/>
      <c r="AS557" s="3143"/>
      <c r="AT557" s="3143"/>
      <c r="AU557" s="3143"/>
      <c r="AV557" s="3143"/>
      <c r="AW557" s="3143"/>
      <c r="AX557" s="3143"/>
      <c r="AY557" s="3143"/>
      <c r="AZ557" s="3143"/>
      <c r="BA557" s="3143"/>
      <c r="BB557" s="3143"/>
      <c r="BC557" s="3143"/>
      <c r="BD557" s="3143"/>
      <c r="BE557" s="3143"/>
      <c r="BF557" s="3143"/>
      <c r="BG557" s="3143"/>
      <c r="BH557" s="3143"/>
      <c r="BI557" s="3143"/>
      <c r="BJ557" s="3143"/>
      <c r="BK557" s="3143"/>
      <c r="BL557" s="3143"/>
      <c r="BM557" s="3143"/>
      <c r="BN557" s="3189"/>
      <c r="BO557" s="3189"/>
      <c r="BP557" s="3189"/>
      <c r="BQ557" s="3189"/>
      <c r="BR557" s="3189"/>
      <c r="BS557" s="3189"/>
      <c r="BT557" s="3189"/>
      <c r="BU557" s="3189"/>
      <c r="BV557" s="3189"/>
      <c r="BW557" s="3189"/>
      <c r="BX557" s="3189"/>
      <c r="BY557" s="3189"/>
      <c r="BZ557" s="3313"/>
      <c r="CA557" s="3143"/>
    </row>
    <row r="558" spans="1:79" ht="16.5" customHeight="1">
      <c r="A558" s="3143"/>
      <c r="B558" s="3143"/>
      <c r="C558" s="3143"/>
      <c r="D558" s="3143"/>
      <c r="E558" s="3143"/>
      <c r="F558" s="3143"/>
      <c r="G558" s="3143"/>
      <c r="H558" s="3143"/>
      <c r="I558" s="3143"/>
      <c r="J558" s="3143"/>
      <c r="K558" s="3098"/>
      <c r="L558" s="3098"/>
      <c r="M558" s="3098"/>
      <c r="N558" s="3098"/>
      <c r="O558" s="3098"/>
      <c r="P558" s="3098"/>
      <c r="Q558" s="3098"/>
      <c r="R558" s="3098"/>
      <c r="S558" s="3098"/>
      <c r="T558" s="3098"/>
      <c r="U558" s="3098"/>
      <c r="V558" s="3098"/>
      <c r="W558" s="3098"/>
      <c r="X558" s="3098"/>
      <c r="Y558" s="3098"/>
      <c r="Z558" s="3098"/>
      <c r="AA558" s="3098"/>
      <c r="AB558" s="3098"/>
      <c r="AC558" s="3098"/>
      <c r="AD558" s="3098"/>
      <c r="AE558" s="3098"/>
      <c r="AF558" s="3098"/>
      <c r="AG558" s="3098"/>
      <c r="AH558" s="3098"/>
      <c r="AI558" s="3098"/>
      <c r="AJ558" s="3098"/>
      <c r="AK558" s="3098"/>
      <c r="AL558" s="3143"/>
      <c r="AM558" s="3143"/>
      <c r="AN558" s="3143"/>
      <c r="AO558" s="3143"/>
      <c r="AP558" s="3143"/>
      <c r="AQ558" s="3143"/>
      <c r="AR558" s="3143"/>
      <c r="AS558" s="3143"/>
      <c r="AT558" s="3143"/>
      <c r="AU558" s="3143"/>
      <c r="AV558" s="3143"/>
      <c r="AW558" s="3143"/>
      <c r="AX558" s="3143"/>
      <c r="AY558" s="3143"/>
      <c r="AZ558" s="3143"/>
      <c r="BA558" s="3143"/>
      <c r="BB558" s="3143"/>
      <c r="BC558" s="3143"/>
      <c r="BD558" s="3143"/>
      <c r="BE558" s="3143"/>
      <c r="BF558" s="3143"/>
      <c r="BG558" s="3143"/>
      <c r="BH558" s="3143"/>
      <c r="BI558" s="3143"/>
      <c r="BJ558" s="3143"/>
      <c r="BK558" s="3143"/>
      <c r="BL558" s="3143"/>
      <c r="BM558" s="3143"/>
      <c r="BN558" s="3189"/>
      <c r="BO558" s="3189"/>
      <c r="BP558" s="3189"/>
      <c r="BQ558" s="3189"/>
      <c r="BR558" s="3189"/>
      <c r="BS558" s="3189"/>
      <c r="BT558" s="3189"/>
      <c r="BU558" s="3189"/>
      <c r="BV558" s="3189"/>
      <c r="BW558" s="3189"/>
      <c r="BX558" s="3189"/>
      <c r="BY558" s="3189"/>
      <c r="BZ558" s="3313"/>
      <c r="CA558" s="3143"/>
    </row>
    <row r="559" spans="1:79" ht="16.5" customHeight="1">
      <c r="A559" s="3143"/>
      <c r="B559" s="3143"/>
      <c r="C559" s="3143"/>
      <c r="D559" s="3143"/>
      <c r="E559" s="3143"/>
      <c r="F559" s="3143"/>
      <c r="G559" s="3143"/>
      <c r="H559" s="3143"/>
      <c r="I559" s="3143"/>
      <c r="J559" s="3143"/>
      <c r="K559" s="3098"/>
      <c r="L559" s="3098"/>
      <c r="M559" s="3098"/>
      <c r="N559" s="3098"/>
      <c r="O559" s="3098"/>
      <c r="P559" s="3098"/>
      <c r="Q559" s="3098"/>
      <c r="R559" s="3098"/>
      <c r="S559" s="3098"/>
      <c r="T559" s="3098"/>
      <c r="U559" s="3098"/>
      <c r="V559" s="3098"/>
      <c r="W559" s="3098"/>
      <c r="X559" s="3098"/>
      <c r="Y559" s="3098"/>
      <c r="Z559" s="3098"/>
      <c r="AA559" s="3098"/>
      <c r="AB559" s="3098"/>
      <c r="AC559" s="3098"/>
      <c r="AD559" s="3098"/>
      <c r="AE559" s="3098"/>
      <c r="AF559" s="3098"/>
      <c r="AG559" s="3098"/>
      <c r="AH559" s="3098"/>
      <c r="AI559" s="3098"/>
      <c r="AJ559" s="3098"/>
      <c r="AK559" s="3098"/>
      <c r="AL559" s="3143"/>
      <c r="AM559" s="3143"/>
      <c r="AN559" s="3143"/>
      <c r="AO559" s="3143"/>
      <c r="AP559" s="3143"/>
      <c r="AQ559" s="3143"/>
      <c r="AR559" s="3143"/>
      <c r="AS559" s="3143"/>
      <c r="AT559" s="3143"/>
      <c r="AU559" s="3143"/>
      <c r="AV559" s="3143"/>
      <c r="AW559" s="3143"/>
      <c r="AX559" s="3143"/>
      <c r="AY559" s="3143"/>
      <c r="AZ559" s="3143"/>
      <c r="BA559" s="3143"/>
      <c r="BB559" s="3143"/>
      <c r="BC559" s="3143"/>
      <c r="BD559" s="3143"/>
      <c r="BE559" s="3143"/>
      <c r="BF559" s="3143"/>
      <c r="BG559" s="3143"/>
      <c r="BH559" s="3143"/>
      <c r="BI559" s="3143"/>
      <c r="BJ559" s="3143"/>
      <c r="BK559" s="3143"/>
      <c r="BL559" s="3143"/>
      <c r="BM559" s="3143"/>
      <c r="BN559" s="3189"/>
      <c r="BO559" s="3189"/>
      <c r="BP559" s="3189"/>
      <c r="BQ559" s="3189"/>
      <c r="BR559" s="3189"/>
      <c r="BS559" s="3189"/>
      <c r="BT559" s="3189"/>
      <c r="BU559" s="3189"/>
      <c r="BV559" s="3189"/>
      <c r="BW559" s="3189"/>
      <c r="BX559" s="3189"/>
      <c r="BY559" s="3189"/>
      <c r="BZ559" s="3313"/>
      <c r="CA559" s="3143"/>
    </row>
    <row r="560" spans="1:79" ht="16.5" customHeight="1">
      <c r="A560" s="3143"/>
      <c r="B560" s="3143"/>
      <c r="C560" s="3143"/>
      <c r="D560" s="3143"/>
      <c r="E560" s="3143"/>
      <c r="F560" s="3143"/>
      <c r="G560" s="3143"/>
      <c r="H560" s="3143"/>
      <c r="I560" s="3143"/>
      <c r="J560" s="3143"/>
      <c r="K560" s="3098"/>
      <c r="L560" s="3098"/>
      <c r="M560" s="3098"/>
      <c r="N560" s="3098"/>
      <c r="O560" s="3098"/>
      <c r="P560" s="3098"/>
      <c r="Q560" s="3098"/>
      <c r="R560" s="3098"/>
      <c r="S560" s="3098"/>
      <c r="T560" s="3098"/>
      <c r="U560" s="3098"/>
      <c r="V560" s="3098"/>
      <c r="W560" s="3098"/>
      <c r="X560" s="3098"/>
      <c r="Y560" s="3098"/>
      <c r="Z560" s="3098"/>
      <c r="AA560" s="3098"/>
      <c r="AB560" s="3098"/>
      <c r="AC560" s="3098"/>
      <c r="AD560" s="3098"/>
      <c r="AE560" s="3098"/>
      <c r="AF560" s="3098"/>
      <c r="AG560" s="3098"/>
      <c r="AH560" s="3098"/>
      <c r="AI560" s="3098"/>
      <c r="AJ560" s="3098"/>
      <c r="AK560" s="3098"/>
      <c r="AL560" s="3143"/>
      <c r="AM560" s="3143"/>
      <c r="AN560" s="3143"/>
      <c r="AO560" s="3143"/>
      <c r="AP560" s="3143"/>
      <c r="AQ560" s="3143"/>
      <c r="AR560" s="3143"/>
      <c r="AS560" s="3143"/>
      <c r="AT560" s="3143"/>
      <c r="AU560" s="3143"/>
      <c r="AV560" s="3143"/>
      <c r="AW560" s="3143"/>
      <c r="AX560" s="3143"/>
      <c r="AY560" s="3143"/>
      <c r="AZ560" s="3143"/>
      <c r="BA560" s="3143"/>
      <c r="BB560" s="3143"/>
      <c r="BC560" s="3143"/>
      <c r="BD560" s="3143"/>
      <c r="BE560" s="3143"/>
      <c r="BF560" s="3143"/>
      <c r="BG560" s="3143"/>
      <c r="BH560" s="3143"/>
      <c r="BI560" s="3143"/>
      <c r="BJ560" s="3143"/>
      <c r="BK560" s="3143"/>
      <c r="BL560" s="3143"/>
      <c r="BM560" s="3143"/>
      <c r="BN560" s="3189"/>
      <c r="BO560" s="3189"/>
      <c r="BP560" s="3189"/>
      <c r="BQ560" s="3189"/>
      <c r="BR560" s="3189"/>
      <c r="BS560" s="3189"/>
      <c r="BT560" s="3189"/>
      <c r="BU560" s="3189"/>
      <c r="BV560" s="3189"/>
      <c r="BW560" s="3189"/>
      <c r="BX560" s="3189"/>
      <c r="BY560" s="3189"/>
      <c r="BZ560" s="3313"/>
      <c r="CA560" s="3143"/>
    </row>
    <row r="561" spans="1:79" ht="16.5" customHeight="1">
      <c r="A561" s="3143"/>
      <c r="B561" s="3143"/>
      <c r="C561" s="3143"/>
      <c r="D561" s="3143"/>
      <c r="E561" s="3143"/>
      <c r="F561" s="3143"/>
      <c r="G561" s="3143"/>
      <c r="H561" s="3143"/>
      <c r="I561" s="3143"/>
      <c r="J561" s="3143"/>
      <c r="K561" s="3098"/>
      <c r="L561" s="3098"/>
      <c r="M561" s="3098"/>
      <c r="N561" s="3098"/>
      <c r="O561" s="3098"/>
      <c r="P561" s="3098"/>
      <c r="Q561" s="3098"/>
      <c r="R561" s="3098"/>
      <c r="S561" s="3098"/>
      <c r="T561" s="3098"/>
      <c r="U561" s="3098"/>
      <c r="V561" s="3098"/>
      <c r="W561" s="3098"/>
      <c r="X561" s="3098"/>
      <c r="Y561" s="3098"/>
      <c r="Z561" s="3098"/>
      <c r="AA561" s="3098"/>
      <c r="AB561" s="3098"/>
      <c r="AC561" s="3098"/>
      <c r="AD561" s="3098"/>
      <c r="AE561" s="3098"/>
      <c r="AF561" s="3098"/>
      <c r="AG561" s="3098"/>
      <c r="AH561" s="3098"/>
      <c r="AI561" s="3098"/>
      <c r="AJ561" s="3098"/>
      <c r="AK561" s="3098"/>
      <c r="AL561" s="3143"/>
      <c r="AM561" s="3143"/>
      <c r="AN561" s="3143"/>
      <c r="AO561" s="3143"/>
      <c r="AP561" s="3143"/>
      <c r="AQ561" s="3143"/>
      <c r="AR561" s="3143"/>
      <c r="AS561" s="3143"/>
      <c r="AT561" s="3143"/>
      <c r="AU561" s="3143"/>
      <c r="AV561" s="3143"/>
      <c r="AW561" s="3143"/>
      <c r="AX561" s="3143"/>
      <c r="AY561" s="3143"/>
      <c r="AZ561" s="3143"/>
      <c r="BA561" s="3143"/>
      <c r="BB561" s="3143"/>
      <c r="BC561" s="3143"/>
      <c r="BD561" s="3143"/>
      <c r="BE561" s="3143"/>
      <c r="BF561" s="3143"/>
      <c r="BG561" s="3143"/>
      <c r="BH561" s="3143"/>
      <c r="BI561" s="3143"/>
      <c r="BJ561" s="3143"/>
      <c r="BK561" s="3143"/>
      <c r="BL561" s="3143"/>
      <c r="BM561" s="3143"/>
      <c r="BN561" s="3189"/>
      <c r="BO561" s="3189"/>
      <c r="BP561" s="3189"/>
      <c r="BQ561" s="3189"/>
      <c r="BR561" s="3189"/>
      <c r="BS561" s="3189"/>
      <c r="BT561" s="3189"/>
      <c r="BU561" s="3189"/>
      <c r="BV561" s="3189"/>
      <c r="BW561" s="3189"/>
      <c r="BX561" s="3189"/>
      <c r="BY561" s="3189"/>
      <c r="BZ561" s="3313"/>
      <c r="CA561" s="3143"/>
    </row>
    <row r="562" spans="1:79" ht="16.5" customHeight="1">
      <c r="A562" s="3143"/>
      <c r="B562" s="3143"/>
      <c r="C562" s="3143"/>
      <c r="D562" s="3143"/>
      <c r="E562" s="3143"/>
      <c r="F562" s="3143"/>
      <c r="G562" s="3143"/>
      <c r="H562" s="3143"/>
      <c r="I562" s="3143"/>
      <c r="J562" s="3143"/>
      <c r="K562" s="3098"/>
      <c r="L562" s="3098"/>
      <c r="M562" s="3098"/>
      <c r="N562" s="3098"/>
      <c r="O562" s="3098"/>
      <c r="P562" s="3098"/>
      <c r="Q562" s="3098"/>
      <c r="R562" s="3098"/>
      <c r="S562" s="3098"/>
      <c r="T562" s="3098"/>
      <c r="U562" s="3098"/>
      <c r="V562" s="3098"/>
      <c r="W562" s="3098"/>
      <c r="X562" s="3098"/>
      <c r="Y562" s="3098"/>
      <c r="Z562" s="3098"/>
      <c r="AA562" s="3098"/>
      <c r="AB562" s="3098"/>
      <c r="AC562" s="3098"/>
      <c r="AD562" s="3098"/>
      <c r="AE562" s="3098"/>
      <c r="AF562" s="3098"/>
      <c r="AG562" s="3098"/>
      <c r="AH562" s="3098"/>
      <c r="AI562" s="3098"/>
      <c r="AJ562" s="3098"/>
      <c r="AK562" s="3098"/>
      <c r="AL562" s="3143"/>
      <c r="AM562" s="3143"/>
      <c r="AN562" s="3143"/>
      <c r="AO562" s="3143"/>
      <c r="AP562" s="3143"/>
      <c r="AQ562" s="3143"/>
      <c r="AR562" s="3143"/>
      <c r="AS562" s="3143"/>
      <c r="AT562" s="3143"/>
      <c r="AU562" s="3143"/>
      <c r="AV562" s="3143"/>
      <c r="AW562" s="3143"/>
      <c r="AX562" s="3143"/>
      <c r="AY562" s="3143"/>
      <c r="AZ562" s="3143"/>
      <c r="BA562" s="3143"/>
      <c r="BB562" s="3143"/>
      <c r="BC562" s="3143"/>
      <c r="BD562" s="3143"/>
      <c r="BE562" s="3143"/>
      <c r="BF562" s="3143"/>
      <c r="BG562" s="3143"/>
      <c r="BH562" s="3143"/>
      <c r="BI562" s="3143"/>
      <c r="BJ562" s="3143"/>
      <c r="BK562" s="3143"/>
      <c r="BL562" s="3143"/>
      <c r="BM562" s="3143"/>
      <c r="BN562" s="3189"/>
      <c r="BO562" s="3189"/>
      <c r="BP562" s="3189"/>
      <c r="BQ562" s="3189"/>
      <c r="BR562" s="3189"/>
      <c r="BS562" s="3189"/>
      <c r="BT562" s="3189"/>
      <c r="BU562" s="3189"/>
      <c r="BV562" s="3189"/>
      <c r="BW562" s="3189"/>
      <c r="BX562" s="3189"/>
      <c r="BY562" s="3189"/>
      <c r="BZ562" s="3313"/>
      <c r="CA562" s="3143"/>
    </row>
    <row r="563" spans="1:79" ht="16.5" customHeight="1">
      <c r="A563" s="3143"/>
      <c r="B563" s="3143"/>
      <c r="C563" s="3143"/>
      <c r="D563" s="3143"/>
      <c r="E563" s="3143"/>
      <c r="F563" s="3143"/>
      <c r="G563" s="3143"/>
      <c r="H563" s="3143"/>
      <c r="I563" s="3143"/>
      <c r="J563" s="3143"/>
      <c r="K563" s="3098"/>
      <c r="L563" s="3098"/>
      <c r="M563" s="3098"/>
      <c r="N563" s="3098"/>
      <c r="O563" s="3098"/>
      <c r="P563" s="3098"/>
      <c r="Q563" s="3098"/>
      <c r="R563" s="3098"/>
      <c r="S563" s="3098"/>
      <c r="T563" s="3098"/>
      <c r="U563" s="3098"/>
      <c r="V563" s="3098"/>
      <c r="W563" s="3098"/>
      <c r="X563" s="3098"/>
      <c r="Y563" s="3098"/>
      <c r="Z563" s="3098"/>
      <c r="AA563" s="3098"/>
      <c r="AB563" s="3098"/>
      <c r="AC563" s="3098"/>
      <c r="AD563" s="3098"/>
      <c r="AE563" s="3098"/>
      <c r="AF563" s="3098"/>
      <c r="AG563" s="3098"/>
      <c r="AH563" s="3098"/>
      <c r="AI563" s="3098"/>
      <c r="AJ563" s="3098"/>
      <c r="AK563" s="3098"/>
      <c r="AL563" s="3143"/>
      <c r="AM563" s="3143"/>
      <c r="AN563" s="3143"/>
      <c r="AO563" s="3143"/>
      <c r="AP563" s="3143"/>
      <c r="AQ563" s="3143"/>
      <c r="AR563" s="3143"/>
      <c r="AS563" s="3143"/>
      <c r="AT563" s="3143"/>
      <c r="AU563" s="3143"/>
      <c r="AV563" s="3143"/>
      <c r="AW563" s="3143"/>
      <c r="AX563" s="3143"/>
      <c r="AY563" s="3143"/>
      <c r="AZ563" s="3143"/>
      <c r="BA563" s="3143"/>
      <c r="BB563" s="3143"/>
      <c r="BC563" s="3143"/>
      <c r="BD563" s="3143"/>
      <c r="BE563" s="3143"/>
      <c r="BF563" s="3143"/>
      <c r="BG563" s="3143"/>
      <c r="BH563" s="3143"/>
      <c r="BI563" s="3143"/>
      <c r="BJ563" s="3143"/>
      <c r="BK563" s="3143"/>
      <c r="BL563" s="3143"/>
      <c r="BM563" s="3143"/>
      <c r="BN563" s="3189"/>
      <c r="BO563" s="3189"/>
      <c r="BP563" s="3189"/>
      <c r="BQ563" s="3189"/>
      <c r="BR563" s="3189"/>
      <c r="BS563" s="3189"/>
      <c r="BT563" s="3189"/>
      <c r="BU563" s="3189"/>
      <c r="BV563" s="3189"/>
      <c r="BW563" s="3189"/>
      <c r="BX563" s="3189"/>
      <c r="BY563" s="3189"/>
      <c r="BZ563" s="3313"/>
      <c r="CA563" s="3143"/>
    </row>
    <row r="564" spans="1:79" ht="16.5" customHeight="1">
      <c r="A564" s="3143"/>
      <c r="B564" s="3143"/>
      <c r="C564" s="3143"/>
      <c r="D564" s="3143"/>
      <c r="E564" s="3143"/>
      <c r="F564" s="3143"/>
      <c r="G564" s="3143"/>
      <c r="H564" s="3143"/>
      <c r="I564" s="3143"/>
      <c r="J564" s="3143"/>
      <c r="K564" s="3098"/>
      <c r="L564" s="3098"/>
      <c r="M564" s="3098"/>
      <c r="N564" s="3098"/>
      <c r="O564" s="3098"/>
      <c r="P564" s="3098"/>
      <c r="Q564" s="3098"/>
      <c r="R564" s="3098"/>
      <c r="S564" s="3098"/>
      <c r="T564" s="3098"/>
      <c r="U564" s="3098"/>
      <c r="V564" s="3098"/>
      <c r="W564" s="3098"/>
      <c r="X564" s="3098"/>
      <c r="Y564" s="3098"/>
      <c r="Z564" s="3098"/>
      <c r="AA564" s="3098"/>
      <c r="AB564" s="3098"/>
      <c r="AC564" s="3098"/>
      <c r="AD564" s="3098"/>
      <c r="AE564" s="3098"/>
      <c r="AF564" s="3098"/>
      <c r="AG564" s="3098"/>
      <c r="AH564" s="3098"/>
      <c r="AI564" s="3098"/>
      <c r="AJ564" s="3098"/>
      <c r="AK564" s="3098"/>
      <c r="AL564" s="3143"/>
      <c r="AM564" s="3143"/>
      <c r="AN564" s="3143"/>
      <c r="AO564" s="3143"/>
      <c r="AP564" s="3143"/>
      <c r="AQ564" s="3143"/>
      <c r="AR564" s="3143"/>
      <c r="AS564" s="3143"/>
      <c r="AT564" s="3143"/>
      <c r="AU564" s="3143"/>
      <c r="AV564" s="3143"/>
      <c r="AW564" s="3143"/>
      <c r="AX564" s="3143"/>
      <c r="AY564" s="3143"/>
      <c r="AZ564" s="3143"/>
      <c r="BA564" s="3143"/>
      <c r="BB564" s="3143"/>
      <c r="BC564" s="3143"/>
      <c r="BD564" s="3143"/>
      <c r="BE564" s="3143"/>
      <c r="BF564" s="3143"/>
      <c r="BG564" s="3143"/>
      <c r="BH564" s="3143"/>
      <c r="BI564" s="3143"/>
      <c r="BJ564" s="3143"/>
      <c r="BK564" s="3143"/>
      <c r="BL564" s="3143"/>
      <c r="BM564" s="3143"/>
      <c r="BN564" s="3189"/>
      <c r="BO564" s="3189"/>
      <c r="BP564" s="3189"/>
      <c r="BQ564" s="3189"/>
      <c r="BR564" s="3189"/>
      <c r="BS564" s="3189"/>
      <c r="BT564" s="3189"/>
      <c r="BU564" s="3189"/>
      <c r="BV564" s="3189"/>
      <c r="BW564" s="3189"/>
      <c r="BX564" s="3189"/>
      <c r="BY564" s="3189"/>
      <c r="BZ564" s="3313"/>
      <c r="CA564" s="3143"/>
    </row>
    <row r="565" spans="1:79" ht="16.5" customHeight="1">
      <c r="A565" s="3143"/>
      <c r="B565" s="3143"/>
      <c r="C565" s="3143"/>
      <c r="D565" s="3143"/>
      <c r="E565" s="3143"/>
      <c r="F565" s="3143"/>
      <c r="G565" s="3143"/>
      <c r="H565" s="3143"/>
      <c r="I565" s="3143"/>
      <c r="J565" s="3143"/>
      <c r="K565" s="3098"/>
      <c r="L565" s="3098"/>
      <c r="M565" s="3098"/>
      <c r="N565" s="3098"/>
      <c r="O565" s="3098"/>
      <c r="P565" s="3098"/>
      <c r="Q565" s="3098"/>
      <c r="R565" s="3098"/>
      <c r="S565" s="3098"/>
      <c r="T565" s="3098"/>
      <c r="U565" s="3098"/>
      <c r="V565" s="3098"/>
      <c r="W565" s="3098"/>
      <c r="X565" s="3098"/>
      <c r="Y565" s="3098"/>
      <c r="Z565" s="3098"/>
      <c r="AA565" s="3098"/>
      <c r="AB565" s="3098"/>
      <c r="AC565" s="3098"/>
      <c r="AD565" s="3098"/>
      <c r="AE565" s="3098"/>
      <c r="AF565" s="3098"/>
      <c r="AG565" s="3098"/>
      <c r="AH565" s="3098"/>
      <c r="AI565" s="3098"/>
      <c r="AJ565" s="3098"/>
      <c r="AK565" s="3098"/>
      <c r="AL565" s="3143"/>
      <c r="AM565" s="3143"/>
      <c r="AN565" s="3143"/>
      <c r="AO565" s="3143"/>
      <c r="AP565" s="3143"/>
      <c r="AQ565" s="3143"/>
      <c r="AR565" s="3143"/>
      <c r="AS565" s="3143"/>
      <c r="AT565" s="3143"/>
      <c r="AU565" s="3143"/>
      <c r="AV565" s="3143"/>
      <c r="AW565" s="3143"/>
      <c r="AX565" s="3143"/>
      <c r="AY565" s="3143"/>
      <c r="AZ565" s="3143"/>
      <c r="BA565" s="3143"/>
      <c r="BB565" s="3143"/>
      <c r="BC565" s="3143"/>
      <c r="BD565" s="3143"/>
      <c r="BE565" s="3143"/>
      <c r="BF565" s="3143"/>
      <c r="BG565" s="3143"/>
      <c r="BH565" s="3143"/>
      <c r="BI565" s="3143"/>
      <c r="BJ565" s="3143"/>
      <c r="BK565" s="3143"/>
      <c r="BL565" s="3143"/>
      <c r="BM565" s="3143"/>
      <c r="BN565" s="3189"/>
      <c r="BO565" s="3189"/>
      <c r="BP565" s="3189"/>
      <c r="BQ565" s="3189"/>
      <c r="BR565" s="3189"/>
      <c r="BS565" s="3189"/>
      <c r="BT565" s="3189"/>
      <c r="BU565" s="3189"/>
      <c r="BV565" s="3189"/>
      <c r="BW565" s="3189"/>
      <c r="BX565" s="3189"/>
      <c r="BY565" s="3189"/>
      <c r="BZ565" s="3313"/>
      <c r="CA565" s="3143"/>
    </row>
    <row r="566" spans="1:79" ht="16.5" customHeight="1">
      <c r="A566" s="3143"/>
      <c r="B566" s="3143"/>
      <c r="C566" s="3143"/>
      <c r="D566" s="3143"/>
      <c r="E566" s="3143"/>
      <c r="F566" s="3143"/>
      <c r="G566" s="3143"/>
      <c r="H566" s="3143"/>
      <c r="I566" s="3143"/>
      <c r="J566" s="3143"/>
      <c r="K566" s="3098"/>
      <c r="L566" s="3098"/>
      <c r="M566" s="3098"/>
      <c r="N566" s="3098"/>
      <c r="O566" s="3098"/>
      <c r="P566" s="3098"/>
      <c r="Q566" s="3098"/>
      <c r="R566" s="3098"/>
      <c r="S566" s="3098"/>
      <c r="T566" s="3098"/>
      <c r="U566" s="3098"/>
      <c r="V566" s="3098"/>
      <c r="W566" s="3098"/>
      <c r="X566" s="3098"/>
      <c r="Y566" s="3098"/>
      <c r="Z566" s="3098"/>
      <c r="AA566" s="3098"/>
      <c r="AB566" s="3098"/>
      <c r="AC566" s="3098"/>
      <c r="AD566" s="3098"/>
      <c r="AE566" s="3098"/>
      <c r="AF566" s="3098"/>
      <c r="AG566" s="3098"/>
      <c r="AH566" s="3098"/>
      <c r="AI566" s="3098"/>
      <c r="AJ566" s="3098"/>
      <c r="AK566" s="3098"/>
      <c r="AL566" s="3143"/>
      <c r="AM566" s="3143"/>
      <c r="AN566" s="3143"/>
      <c r="AO566" s="3143"/>
      <c r="AP566" s="3143"/>
      <c r="AQ566" s="3143"/>
      <c r="AR566" s="3143"/>
      <c r="AS566" s="3143"/>
      <c r="AT566" s="3143"/>
      <c r="AU566" s="3143"/>
      <c r="AV566" s="3143"/>
      <c r="AW566" s="3143"/>
      <c r="AX566" s="3143"/>
      <c r="AY566" s="3143"/>
      <c r="AZ566" s="3143"/>
      <c r="BA566" s="3143"/>
      <c r="BB566" s="3143"/>
      <c r="BC566" s="3143"/>
      <c r="BD566" s="3143"/>
      <c r="BE566" s="3143"/>
      <c r="BF566" s="3143"/>
      <c r="BG566" s="3143"/>
      <c r="BH566" s="3143"/>
      <c r="BI566" s="3143"/>
      <c r="BJ566" s="3143"/>
      <c r="BK566" s="3143"/>
      <c r="BL566" s="3143"/>
      <c r="BM566" s="3143"/>
      <c r="BN566" s="3189"/>
      <c r="BO566" s="3189"/>
      <c r="BP566" s="3189"/>
      <c r="BQ566" s="3189"/>
      <c r="BR566" s="3189"/>
      <c r="BS566" s="3189"/>
      <c r="BT566" s="3189"/>
      <c r="BU566" s="3189"/>
      <c r="BV566" s="3189"/>
      <c r="BW566" s="3189"/>
      <c r="BX566" s="3189"/>
      <c r="BY566" s="3189"/>
      <c r="BZ566" s="3313"/>
      <c r="CA566" s="3143"/>
    </row>
    <row r="567" spans="1:79" ht="16.5" customHeight="1">
      <c r="A567" s="3143"/>
      <c r="B567" s="3143"/>
      <c r="C567" s="3143"/>
      <c r="D567" s="3143"/>
      <c r="E567" s="3143"/>
      <c r="F567" s="3143"/>
      <c r="G567" s="3143"/>
      <c r="H567" s="3143"/>
      <c r="I567" s="3143"/>
      <c r="J567" s="3143"/>
      <c r="K567" s="3098"/>
      <c r="L567" s="3098"/>
      <c r="M567" s="3098"/>
      <c r="N567" s="3098"/>
      <c r="O567" s="3098"/>
      <c r="P567" s="3098"/>
      <c r="Q567" s="3098"/>
      <c r="R567" s="3098"/>
      <c r="S567" s="3098"/>
      <c r="T567" s="3098"/>
      <c r="U567" s="3098"/>
      <c r="V567" s="3098"/>
      <c r="W567" s="3098"/>
      <c r="X567" s="3098"/>
      <c r="Y567" s="3098"/>
      <c r="Z567" s="3098"/>
      <c r="AA567" s="3098"/>
      <c r="AB567" s="3098"/>
      <c r="AC567" s="3098"/>
      <c r="AD567" s="3098"/>
      <c r="AE567" s="3098"/>
      <c r="AF567" s="3098"/>
      <c r="AG567" s="3098"/>
      <c r="AH567" s="3098"/>
      <c r="AI567" s="3098"/>
      <c r="AJ567" s="3098"/>
      <c r="AK567" s="3098"/>
      <c r="AL567" s="3143"/>
      <c r="AM567" s="3143"/>
      <c r="AN567" s="3143"/>
      <c r="AO567" s="3143"/>
      <c r="AP567" s="3143"/>
      <c r="AQ567" s="3143"/>
      <c r="AR567" s="3143"/>
      <c r="AS567" s="3143"/>
      <c r="AT567" s="3143"/>
      <c r="AU567" s="3143"/>
      <c r="AV567" s="3143"/>
      <c r="AW567" s="3143"/>
      <c r="AX567" s="3143"/>
      <c r="AY567" s="3143"/>
      <c r="AZ567" s="3143"/>
      <c r="BA567" s="3143"/>
      <c r="BB567" s="3143"/>
      <c r="BC567" s="3143"/>
      <c r="BD567" s="3143"/>
      <c r="BE567" s="3143"/>
      <c r="BF567" s="3143"/>
      <c r="BG567" s="3143"/>
      <c r="BH567" s="3143"/>
      <c r="BI567" s="3143"/>
      <c r="BJ567" s="3143"/>
      <c r="BK567" s="3143"/>
      <c r="BL567" s="3143"/>
      <c r="BM567" s="3143"/>
      <c r="BN567" s="3189"/>
      <c r="BO567" s="3189"/>
      <c r="BP567" s="3189"/>
      <c r="BQ567" s="3189"/>
      <c r="BR567" s="3189"/>
      <c r="BS567" s="3189"/>
      <c r="BT567" s="3189"/>
      <c r="BU567" s="3189"/>
      <c r="BV567" s="3189"/>
      <c r="BW567" s="3189"/>
      <c r="BX567" s="3189"/>
      <c r="BY567" s="3189"/>
      <c r="BZ567" s="3313"/>
      <c r="CA567" s="3143"/>
    </row>
    <row r="568" spans="1:79" ht="16.5" customHeight="1">
      <c r="A568" s="3143"/>
      <c r="B568" s="3143"/>
      <c r="C568" s="3143"/>
      <c r="D568" s="3143"/>
      <c r="E568" s="3143"/>
      <c r="F568" s="3143"/>
      <c r="G568" s="3143"/>
      <c r="H568" s="3143"/>
      <c r="I568" s="3143"/>
      <c r="J568" s="3143"/>
      <c r="K568" s="3098"/>
      <c r="L568" s="3098"/>
      <c r="M568" s="3098"/>
      <c r="N568" s="3098"/>
      <c r="O568" s="3098"/>
      <c r="P568" s="3098"/>
      <c r="Q568" s="3098"/>
      <c r="R568" s="3098"/>
      <c r="S568" s="3098"/>
      <c r="T568" s="3098"/>
      <c r="U568" s="3098"/>
      <c r="V568" s="3098"/>
      <c r="W568" s="3098"/>
      <c r="X568" s="3098"/>
      <c r="Y568" s="3098"/>
      <c r="Z568" s="3098"/>
      <c r="AA568" s="3098"/>
      <c r="AB568" s="3098"/>
      <c r="AC568" s="3098"/>
      <c r="AD568" s="3098"/>
      <c r="AE568" s="3098"/>
      <c r="AF568" s="3098"/>
      <c r="AG568" s="3098"/>
      <c r="AH568" s="3098"/>
      <c r="AI568" s="3098"/>
      <c r="AJ568" s="3098"/>
      <c r="AK568" s="3098"/>
      <c r="AL568" s="3143"/>
      <c r="AM568" s="3143"/>
      <c r="AN568" s="3143"/>
      <c r="AO568" s="3143"/>
      <c r="AP568" s="3143"/>
      <c r="AQ568" s="3143"/>
      <c r="AR568" s="3143"/>
      <c r="AS568" s="3143"/>
      <c r="AT568" s="3143"/>
      <c r="AU568" s="3143"/>
      <c r="AV568" s="3143"/>
      <c r="AW568" s="3143"/>
      <c r="AX568" s="3143"/>
      <c r="AY568" s="3143"/>
      <c r="AZ568" s="3143"/>
      <c r="BA568" s="3143"/>
      <c r="BB568" s="3143"/>
      <c r="BC568" s="3143"/>
      <c r="BD568" s="3143"/>
      <c r="BE568" s="3143"/>
      <c r="BF568" s="3143"/>
      <c r="BG568" s="3143"/>
      <c r="BH568" s="3143"/>
      <c r="BI568" s="3143"/>
      <c r="BJ568" s="3143"/>
      <c r="BK568" s="3143"/>
      <c r="BL568" s="3143"/>
      <c r="BM568" s="3143"/>
      <c r="BN568" s="3189"/>
      <c r="BO568" s="3189"/>
      <c r="BP568" s="3189"/>
      <c r="BQ568" s="3189"/>
      <c r="BR568" s="3189"/>
      <c r="BS568" s="3189"/>
      <c r="BT568" s="3189"/>
      <c r="BU568" s="3189"/>
      <c r="BV568" s="3189"/>
      <c r="BW568" s="3189"/>
      <c r="BX568" s="3189"/>
      <c r="BY568" s="3189"/>
      <c r="BZ568" s="3313"/>
      <c r="CA568" s="3143"/>
    </row>
    <row r="569" spans="1:79" ht="16.5" customHeight="1">
      <c r="A569" s="3143"/>
      <c r="B569" s="3143"/>
      <c r="C569" s="3143"/>
      <c r="D569" s="3143"/>
      <c r="E569" s="3143"/>
      <c r="F569" s="3143"/>
      <c r="G569" s="3143"/>
      <c r="H569" s="3143"/>
      <c r="I569" s="3143"/>
      <c r="J569" s="3143"/>
      <c r="K569" s="3098"/>
      <c r="L569" s="3098"/>
      <c r="M569" s="3098"/>
      <c r="N569" s="3098"/>
      <c r="O569" s="3098"/>
      <c r="P569" s="3098"/>
      <c r="Q569" s="3098"/>
      <c r="R569" s="3098"/>
      <c r="S569" s="3098"/>
      <c r="T569" s="3098"/>
      <c r="U569" s="3098"/>
      <c r="V569" s="3098"/>
      <c r="W569" s="3098"/>
      <c r="X569" s="3098"/>
      <c r="Y569" s="3098"/>
      <c r="Z569" s="3098"/>
      <c r="AA569" s="3098"/>
      <c r="AB569" s="3098"/>
      <c r="AC569" s="3098"/>
      <c r="AD569" s="3098"/>
      <c r="AE569" s="3098"/>
      <c r="AF569" s="3098"/>
      <c r="AG569" s="3098"/>
      <c r="AH569" s="3098"/>
      <c r="AI569" s="3098"/>
      <c r="AJ569" s="3098"/>
      <c r="AK569" s="3098"/>
      <c r="AL569" s="3143"/>
      <c r="AM569" s="3143"/>
      <c r="AN569" s="3143"/>
      <c r="AO569" s="3143"/>
      <c r="AP569" s="3143"/>
      <c r="AQ569" s="3143"/>
      <c r="AR569" s="3143"/>
      <c r="AS569" s="3143"/>
      <c r="AT569" s="3143"/>
      <c r="AU569" s="3143"/>
      <c r="AV569" s="3143"/>
      <c r="AW569" s="3143"/>
      <c r="AX569" s="3143"/>
      <c r="AY569" s="3143"/>
      <c r="AZ569" s="3143"/>
      <c r="BA569" s="3143"/>
      <c r="BB569" s="3143"/>
      <c r="BC569" s="3143"/>
      <c r="BD569" s="3143"/>
      <c r="BE569" s="3143"/>
      <c r="BF569" s="3143"/>
      <c r="BG569" s="3143"/>
      <c r="BH569" s="3143"/>
      <c r="BI569" s="3143"/>
      <c r="BJ569" s="3143"/>
      <c r="BK569" s="3143"/>
      <c r="BL569" s="3143"/>
      <c r="BM569" s="3143"/>
      <c r="BN569" s="3189"/>
      <c r="BO569" s="3189"/>
      <c r="BP569" s="3189"/>
      <c r="BQ569" s="3189"/>
      <c r="BR569" s="3189"/>
      <c r="BS569" s="3189"/>
      <c r="BT569" s="3189"/>
      <c r="BU569" s="3189"/>
      <c r="BV569" s="3189"/>
      <c r="BW569" s="3189"/>
      <c r="BX569" s="3189"/>
      <c r="BY569" s="3189"/>
      <c r="BZ569" s="3313"/>
      <c r="CA569" s="3143"/>
    </row>
    <row r="570" spans="1:79" ht="16.5" customHeight="1">
      <c r="A570" s="3143"/>
      <c r="B570" s="3143"/>
      <c r="C570" s="3143"/>
      <c r="D570" s="3143"/>
      <c r="E570" s="3143"/>
      <c r="F570" s="3143"/>
      <c r="G570" s="3143"/>
      <c r="H570" s="3143"/>
      <c r="I570" s="3143"/>
      <c r="J570" s="3143"/>
      <c r="K570" s="3098"/>
      <c r="L570" s="3098"/>
      <c r="M570" s="3098"/>
      <c r="N570" s="3098"/>
      <c r="O570" s="3098"/>
      <c r="P570" s="3098"/>
      <c r="Q570" s="3098"/>
      <c r="R570" s="3098"/>
      <c r="S570" s="3098"/>
      <c r="T570" s="3098"/>
      <c r="U570" s="3098"/>
      <c r="V570" s="3098"/>
      <c r="W570" s="3098"/>
      <c r="X570" s="3098"/>
      <c r="Y570" s="3098"/>
      <c r="Z570" s="3098"/>
      <c r="AA570" s="3098"/>
      <c r="AB570" s="3098"/>
      <c r="AC570" s="3098"/>
      <c r="AD570" s="3098"/>
      <c r="AE570" s="3098"/>
      <c r="AF570" s="3098"/>
      <c r="AG570" s="3098"/>
      <c r="AH570" s="3098"/>
      <c r="AI570" s="3098"/>
      <c r="AJ570" s="3098"/>
      <c r="AK570" s="3098"/>
      <c r="AL570" s="3143"/>
      <c r="AM570" s="3143"/>
      <c r="AN570" s="3143"/>
      <c r="AO570" s="3143"/>
      <c r="AP570" s="3143"/>
      <c r="AQ570" s="3143"/>
      <c r="AR570" s="3143"/>
      <c r="AS570" s="3143"/>
      <c r="AT570" s="3143"/>
      <c r="AU570" s="3143"/>
      <c r="AV570" s="3143"/>
      <c r="AW570" s="3143"/>
      <c r="AX570" s="3143"/>
      <c r="AY570" s="3143"/>
      <c r="AZ570" s="3143"/>
      <c r="BA570" s="3143"/>
      <c r="BB570" s="3143"/>
      <c r="BC570" s="3143"/>
      <c r="BD570" s="3143"/>
      <c r="BE570" s="3143"/>
      <c r="BF570" s="3143"/>
      <c r="BG570" s="3143"/>
      <c r="BH570" s="3143"/>
      <c r="BI570" s="3143"/>
      <c r="BJ570" s="3143"/>
      <c r="BK570" s="3143"/>
      <c r="BL570" s="3143"/>
      <c r="BM570" s="3143"/>
      <c r="BN570" s="3189"/>
      <c r="BO570" s="3189"/>
      <c r="BP570" s="3189"/>
      <c r="BQ570" s="3189"/>
      <c r="BR570" s="3189"/>
      <c r="BS570" s="3189"/>
      <c r="BT570" s="3189"/>
      <c r="BU570" s="3189"/>
      <c r="BV570" s="3189"/>
      <c r="BW570" s="3189"/>
      <c r="BX570" s="3189"/>
      <c r="BY570" s="3189"/>
      <c r="BZ570" s="3313"/>
      <c r="CA570" s="3143"/>
    </row>
    <row r="571" spans="1:79" ht="16.5" customHeight="1">
      <c r="A571" s="3143"/>
      <c r="B571" s="3143"/>
      <c r="C571" s="3143"/>
      <c r="D571" s="3143"/>
      <c r="E571" s="3143"/>
      <c r="F571" s="3143"/>
      <c r="G571" s="3143"/>
      <c r="H571" s="3143"/>
      <c r="I571" s="3143"/>
      <c r="J571" s="3143"/>
      <c r="K571" s="3098"/>
      <c r="L571" s="3098"/>
      <c r="M571" s="3098"/>
      <c r="N571" s="3098"/>
      <c r="O571" s="3098"/>
      <c r="P571" s="3098"/>
      <c r="Q571" s="3098"/>
      <c r="R571" s="3098"/>
      <c r="S571" s="3098"/>
      <c r="T571" s="3098"/>
      <c r="U571" s="3098"/>
      <c r="V571" s="3098"/>
      <c r="W571" s="3098"/>
      <c r="X571" s="3098"/>
      <c r="Y571" s="3098"/>
      <c r="Z571" s="3098"/>
      <c r="AA571" s="3098"/>
      <c r="AB571" s="3098"/>
      <c r="AC571" s="3098"/>
      <c r="AD571" s="3098"/>
      <c r="AE571" s="3098"/>
      <c r="AF571" s="3098"/>
      <c r="AG571" s="3098"/>
      <c r="AH571" s="3098"/>
      <c r="AI571" s="3098"/>
      <c r="AJ571" s="3098"/>
      <c r="AK571" s="3098"/>
      <c r="AL571" s="3143"/>
      <c r="AM571" s="3143"/>
      <c r="AN571" s="3143"/>
      <c r="AO571" s="3143"/>
      <c r="AP571" s="3143"/>
      <c r="AQ571" s="3143"/>
      <c r="AR571" s="3143"/>
      <c r="AS571" s="3143"/>
      <c r="AT571" s="3143"/>
      <c r="AU571" s="3143"/>
      <c r="AV571" s="3143"/>
      <c r="AW571" s="3143"/>
      <c r="AX571" s="3143"/>
      <c r="AY571" s="3143"/>
      <c r="AZ571" s="3143"/>
      <c r="BA571" s="3143"/>
      <c r="BB571" s="3143"/>
      <c r="BC571" s="3143"/>
      <c r="BD571" s="3143"/>
      <c r="BE571" s="3143"/>
      <c r="BF571" s="3143"/>
      <c r="BG571" s="3143"/>
      <c r="BH571" s="3143"/>
      <c r="BI571" s="3143"/>
      <c r="BJ571" s="3143"/>
      <c r="BK571" s="3143"/>
      <c r="BL571" s="3143"/>
      <c r="BM571" s="3143"/>
      <c r="BN571" s="3189"/>
      <c r="BO571" s="3189"/>
      <c r="BP571" s="3189"/>
      <c r="BQ571" s="3189"/>
      <c r="BR571" s="3189"/>
      <c r="BS571" s="3189"/>
      <c r="BT571" s="3189"/>
      <c r="BU571" s="3189"/>
      <c r="BV571" s="3189"/>
      <c r="BW571" s="3189"/>
      <c r="BX571" s="3189"/>
      <c r="BY571" s="3189"/>
      <c r="BZ571" s="3313"/>
      <c r="CA571" s="3143"/>
    </row>
    <row r="572" spans="1:79" ht="16.5" customHeight="1">
      <c r="A572" s="3143"/>
      <c r="B572" s="3143"/>
      <c r="C572" s="3143"/>
      <c r="D572" s="3143"/>
      <c r="E572" s="3143"/>
      <c r="F572" s="3143"/>
      <c r="G572" s="3143"/>
      <c r="H572" s="3143"/>
      <c r="I572" s="3143"/>
      <c r="J572" s="3143"/>
      <c r="K572" s="3098"/>
      <c r="L572" s="3098"/>
      <c r="M572" s="3098"/>
      <c r="N572" s="3098"/>
      <c r="O572" s="3098"/>
      <c r="P572" s="3098"/>
      <c r="Q572" s="3098"/>
      <c r="R572" s="3098"/>
      <c r="S572" s="3098"/>
      <c r="T572" s="3098"/>
      <c r="U572" s="3098"/>
      <c r="V572" s="3098"/>
      <c r="W572" s="3098"/>
      <c r="X572" s="3098"/>
      <c r="Y572" s="3098"/>
      <c r="Z572" s="3098"/>
      <c r="AA572" s="3098"/>
      <c r="AB572" s="3098"/>
      <c r="AC572" s="3098"/>
      <c r="AD572" s="3098"/>
      <c r="AE572" s="3098"/>
      <c r="AF572" s="3098"/>
      <c r="AG572" s="3098"/>
      <c r="AH572" s="3098"/>
      <c r="AI572" s="3098"/>
      <c r="AJ572" s="3098"/>
      <c r="AK572" s="3098"/>
      <c r="AL572" s="3143"/>
      <c r="AM572" s="3143"/>
      <c r="AN572" s="3143"/>
      <c r="AO572" s="3143"/>
      <c r="AP572" s="3143"/>
      <c r="AQ572" s="3143"/>
      <c r="AR572" s="3143"/>
      <c r="AS572" s="3143"/>
      <c r="AT572" s="3143"/>
      <c r="AU572" s="3143"/>
      <c r="AV572" s="3143"/>
      <c r="AW572" s="3143"/>
      <c r="AX572" s="3143"/>
      <c r="AY572" s="3143"/>
      <c r="AZ572" s="3143"/>
      <c r="BA572" s="3143"/>
      <c r="BB572" s="3143"/>
      <c r="BC572" s="3143"/>
      <c r="BD572" s="3143"/>
      <c r="BE572" s="3143"/>
      <c r="BF572" s="3143"/>
      <c r="BG572" s="3143"/>
      <c r="BH572" s="3143"/>
      <c r="BI572" s="3143"/>
      <c r="BJ572" s="3143"/>
      <c r="BK572" s="3143"/>
      <c r="BL572" s="3143"/>
      <c r="BM572" s="3143"/>
      <c r="BN572" s="3189"/>
      <c r="BO572" s="3189"/>
      <c r="BP572" s="3189"/>
      <c r="BQ572" s="3189"/>
      <c r="BR572" s="3189"/>
      <c r="BS572" s="3189"/>
      <c r="BT572" s="3189"/>
      <c r="BU572" s="3189"/>
      <c r="BV572" s="3189"/>
      <c r="BW572" s="3189"/>
      <c r="BX572" s="3189"/>
      <c r="BY572" s="3189"/>
      <c r="BZ572" s="3313"/>
      <c r="CA572" s="3143"/>
    </row>
    <row r="573" spans="1:79" ht="16.5" customHeight="1">
      <c r="A573" s="3143"/>
      <c r="B573" s="3143"/>
      <c r="C573" s="3143"/>
      <c r="D573" s="3143"/>
      <c r="E573" s="3143"/>
      <c r="F573" s="3143"/>
      <c r="G573" s="3143"/>
      <c r="H573" s="3143"/>
      <c r="I573" s="3143"/>
      <c r="J573" s="3143"/>
      <c r="K573" s="3098"/>
      <c r="L573" s="3098"/>
      <c r="M573" s="3098"/>
      <c r="N573" s="3098"/>
      <c r="O573" s="3098"/>
      <c r="P573" s="3098"/>
      <c r="Q573" s="3098"/>
      <c r="R573" s="3098"/>
      <c r="S573" s="3098"/>
      <c r="T573" s="3098"/>
      <c r="U573" s="3098"/>
      <c r="V573" s="3098"/>
      <c r="W573" s="3098"/>
      <c r="X573" s="3098"/>
      <c r="Y573" s="3098"/>
      <c r="Z573" s="3098"/>
      <c r="AA573" s="3098"/>
      <c r="AB573" s="3098"/>
      <c r="AC573" s="3098"/>
      <c r="AD573" s="3098"/>
      <c r="AE573" s="3098"/>
      <c r="AF573" s="3098"/>
      <c r="AG573" s="3098"/>
      <c r="AH573" s="3098"/>
      <c r="AI573" s="3098"/>
      <c r="AJ573" s="3098"/>
      <c r="AK573" s="3098"/>
      <c r="AL573" s="3143"/>
      <c r="AM573" s="3143"/>
      <c r="AN573" s="3143"/>
      <c r="AO573" s="3143"/>
      <c r="AP573" s="3143"/>
      <c r="AQ573" s="3143"/>
      <c r="AR573" s="3143"/>
      <c r="AS573" s="3143"/>
      <c r="AT573" s="3143"/>
      <c r="AU573" s="3143"/>
      <c r="AV573" s="3143"/>
      <c r="AW573" s="3143"/>
      <c r="AX573" s="3143"/>
      <c r="AY573" s="3143"/>
      <c r="AZ573" s="3143"/>
      <c r="BA573" s="3143"/>
      <c r="BB573" s="3143"/>
      <c r="BC573" s="3143"/>
      <c r="BD573" s="3143"/>
      <c r="BE573" s="3143"/>
      <c r="BF573" s="3143"/>
      <c r="BG573" s="3143"/>
      <c r="BH573" s="3143"/>
      <c r="BI573" s="3143"/>
      <c r="BJ573" s="3143"/>
      <c r="BK573" s="3143"/>
      <c r="BL573" s="3143"/>
      <c r="BM573" s="3143"/>
      <c r="BN573" s="3189"/>
      <c r="BO573" s="3189"/>
      <c r="BP573" s="3189"/>
      <c r="BQ573" s="3189"/>
      <c r="BR573" s="3189"/>
      <c r="BS573" s="3189"/>
      <c r="BT573" s="3189"/>
      <c r="BU573" s="3189"/>
      <c r="BV573" s="3189"/>
      <c r="BW573" s="3189"/>
      <c r="BX573" s="3189"/>
      <c r="BY573" s="3189"/>
      <c r="BZ573" s="3313"/>
      <c r="CA573" s="3143"/>
    </row>
    <row r="574" spans="1:79" ht="16.5" customHeight="1">
      <c r="A574" s="3143"/>
      <c r="B574" s="3143"/>
      <c r="C574" s="3143"/>
      <c r="D574" s="3143"/>
      <c r="E574" s="3143"/>
      <c r="F574" s="3143"/>
      <c r="G574" s="3143"/>
      <c r="H574" s="3143"/>
      <c r="I574" s="3143"/>
      <c r="J574" s="3143"/>
      <c r="K574" s="3098"/>
      <c r="L574" s="3098"/>
      <c r="M574" s="3098"/>
      <c r="N574" s="3098"/>
      <c r="O574" s="3098"/>
      <c r="P574" s="3098"/>
      <c r="Q574" s="3098"/>
      <c r="R574" s="3098"/>
      <c r="S574" s="3098"/>
      <c r="T574" s="3098"/>
      <c r="U574" s="3098"/>
      <c r="V574" s="3098"/>
      <c r="W574" s="3098"/>
      <c r="X574" s="3098"/>
      <c r="Y574" s="3098"/>
      <c r="Z574" s="3098"/>
      <c r="AA574" s="3098"/>
      <c r="AB574" s="3098"/>
      <c r="AC574" s="3098"/>
      <c r="AD574" s="3098"/>
      <c r="AE574" s="3098"/>
      <c r="AF574" s="3098"/>
      <c r="AG574" s="3098"/>
      <c r="AH574" s="3098"/>
      <c r="AI574" s="3098"/>
      <c r="AJ574" s="3098"/>
      <c r="AK574" s="3098"/>
      <c r="AL574" s="3143"/>
      <c r="AM574" s="3143"/>
      <c r="AN574" s="3143"/>
      <c r="AO574" s="3143"/>
      <c r="AP574" s="3143"/>
      <c r="AQ574" s="3143"/>
      <c r="AR574" s="3143"/>
      <c r="AS574" s="3143"/>
      <c r="AT574" s="3143"/>
      <c r="AU574" s="3143"/>
      <c r="AV574" s="3143"/>
      <c r="AW574" s="3143"/>
      <c r="AX574" s="3143"/>
      <c r="AY574" s="3143"/>
      <c r="AZ574" s="3143"/>
      <c r="BA574" s="3143"/>
      <c r="BB574" s="3143"/>
      <c r="BC574" s="3143"/>
      <c r="BD574" s="3143"/>
      <c r="BE574" s="3143"/>
      <c r="BF574" s="3143"/>
      <c r="BG574" s="3143"/>
      <c r="BH574" s="3143"/>
      <c r="BI574" s="3143"/>
      <c r="BJ574" s="3143"/>
      <c r="BK574" s="3143"/>
      <c r="BL574" s="3143"/>
      <c r="BM574" s="3143"/>
      <c r="BN574" s="3189"/>
      <c r="BO574" s="3189"/>
      <c r="BP574" s="3189"/>
      <c r="BQ574" s="3189"/>
      <c r="BR574" s="3189"/>
      <c r="BS574" s="3189"/>
      <c r="BT574" s="3189"/>
      <c r="BU574" s="3189"/>
      <c r="BV574" s="3189"/>
      <c r="BW574" s="3189"/>
      <c r="BX574" s="3189"/>
      <c r="BY574" s="3189"/>
      <c r="BZ574" s="3313"/>
      <c r="CA574" s="3143"/>
    </row>
    <row r="575" spans="1:79" ht="16.5" customHeight="1">
      <c r="A575" s="3143"/>
      <c r="B575" s="3143"/>
      <c r="C575" s="3143"/>
      <c r="D575" s="3143"/>
      <c r="E575" s="3143"/>
      <c r="F575" s="3143"/>
      <c r="G575" s="3143"/>
      <c r="H575" s="3143"/>
      <c r="I575" s="3143"/>
      <c r="J575" s="3143"/>
      <c r="K575" s="3098"/>
      <c r="L575" s="3098"/>
      <c r="M575" s="3098"/>
      <c r="N575" s="3098"/>
      <c r="O575" s="3098"/>
      <c r="P575" s="3098"/>
      <c r="Q575" s="3098"/>
      <c r="R575" s="3098"/>
      <c r="S575" s="3098"/>
      <c r="T575" s="3098"/>
      <c r="U575" s="3098"/>
      <c r="V575" s="3098"/>
      <c r="W575" s="3098"/>
      <c r="X575" s="3098"/>
      <c r="Y575" s="3098"/>
      <c r="Z575" s="3098"/>
      <c r="AA575" s="3098"/>
      <c r="AB575" s="3098"/>
      <c r="AC575" s="3098"/>
      <c r="AD575" s="3098"/>
      <c r="AE575" s="3098"/>
      <c r="AF575" s="3098"/>
      <c r="AG575" s="3098"/>
      <c r="AH575" s="3098"/>
      <c r="AI575" s="3098"/>
      <c r="AJ575" s="3098"/>
      <c r="AK575" s="3098"/>
      <c r="AL575" s="3143"/>
      <c r="AM575" s="3143"/>
      <c r="AN575" s="3143"/>
      <c r="AO575" s="3143"/>
      <c r="AP575" s="3143"/>
      <c r="AQ575" s="3143"/>
      <c r="AR575" s="3143"/>
      <c r="AS575" s="3143"/>
      <c r="AT575" s="3143"/>
      <c r="AU575" s="3143"/>
      <c r="AV575" s="3143"/>
      <c r="AW575" s="3143"/>
      <c r="AX575" s="3143"/>
      <c r="AY575" s="3143"/>
      <c r="AZ575" s="3143"/>
      <c r="BA575" s="3143"/>
      <c r="BB575" s="3143"/>
      <c r="BC575" s="3143"/>
      <c r="BD575" s="3143"/>
      <c r="BE575" s="3143"/>
      <c r="BF575" s="3143"/>
      <c r="BG575" s="3143"/>
      <c r="BH575" s="3143"/>
      <c r="BI575" s="3143"/>
      <c r="BJ575" s="3143"/>
      <c r="BK575" s="3143"/>
      <c r="BL575" s="3143"/>
      <c r="BM575" s="3143"/>
      <c r="BN575" s="3189"/>
      <c r="BO575" s="3189"/>
      <c r="BP575" s="3189"/>
      <c r="BQ575" s="3189"/>
      <c r="BR575" s="3189"/>
      <c r="BS575" s="3189"/>
      <c r="BT575" s="3189"/>
      <c r="BU575" s="3189"/>
      <c r="BV575" s="3189"/>
      <c r="BW575" s="3189"/>
      <c r="BX575" s="3189"/>
      <c r="BY575" s="3189"/>
      <c r="BZ575" s="3313"/>
      <c r="CA575" s="3143"/>
    </row>
    <row r="576" spans="1:79" ht="16.5" customHeight="1">
      <c r="A576" s="3143"/>
      <c r="B576" s="3143"/>
      <c r="C576" s="3143"/>
      <c r="D576" s="3143"/>
      <c r="E576" s="3143"/>
      <c r="F576" s="3143"/>
      <c r="G576" s="3143"/>
      <c r="H576" s="3143"/>
      <c r="I576" s="3143"/>
      <c r="J576" s="3143"/>
      <c r="K576" s="3098"/>
      <c r="L576" s="3098"/>
      <c r="M576" s="3098"/>
      <c r="N576" s="3098"/>
      <c r="O576" s="3098"/>
      <c r="P576" s="3098"/>
      <c r="Q576" s="3098"/>
      <c r="R576" s="3098"/>
      <c r="S576" s="3098"/>
      <c r="T576" s="3098"/>
      <c r="U576" s="3098"/>
      <c r="V576" s="3098"/>
      <c r="W576" s="3098"/>
      <c r="X576" s="3098"/>
      <c r="Y576" s="3098"/>
      <c r="Z576" s="3098"/>
      <c r="AA576" s="3098"/>
      <c r="AB576" s="3098"/>
      <c r="AC576" s="3098"/>
      <c r="AD576" s="3098"/>
      <c r="AE576" s="3098"/>
      <c r="AF576" s="3098"/>
      <c r="AG576" s="3098"/>
      <c r="AH576" s="3098"/>
      <c r="AI576" s="3098"/>
      <c r="AJ576" s="3098"/>
      <c r="AK576" s="3098"/>
      <c r="AL576" s="3143"/>
      <c r="AM576" s="3143"/>
      <c r="AN576" s="3143"/>
      <c r="AO576" s="3143"/>
      <c r="AP576" s="3143"/>
      <c r="AQ576" s="3143"/>
      <c r="AR576" s="3143"/>
      <c r="AS576" s="3143"/>
      <c r="AT576" s="3143"/>
      <c r="AU576" s="3143"/>
      <c r="AV576" s="3143"/>
      <c r="AW576" s="3143"/>
      <c r="AX576" s="3143"/>
      <c r="AY576" s="3143"/>
      <c r="AZ576" s="3143"/>
      <c r="BA576" s="3143"/>
      <c r="BB576" s="3143"/>
      <c r="BC576" s="3143"/>
      <c r="BD576" s="3143"/>
      <c r="BE576" s="3143"/>
      <c r="BF576" s="3143"/>
      <c r="BG576" s="3143"/>
      <c r="BH576" s="3143"/>
      <c r="BI576" s="3143"/>
      <c r="BJ576" s="3143"/>
      <c r="BK576" s="3143"/>
      <c r="BL576" s="3143"/>
      <c r="BM576" s="3143"/>
      <c r="BN576" s="3189"/>
      <c r="BO576" s="3189"/>
      <c r="BP576" s="3189"/>
      <c r="BQ576" s="3189"/>
      <c r="BR576" s="3189"/>
      <c r="BS576" s="3189"/>
      <c r="BT576" s="3189"/>
      <c r="BU576" s="3189"/>
      <c r="BV576" s="3189"/>
      <c r="BW576" s="3189"/>
      <c r="BX576" s="3189"/>
      <c r="BY576" s="3189"/>
      <c r="BZ576" s="3313"/>
      <c r="CA576" s="3143"/>
    </row>
    <row r="577" spans="1:79" ht="16.5" customHeight="1">
      <c r="A577" s="3143"/>
      <c r="B577" s="3143"/>
      <c r="C577" s="3143"/>
      <c r="D577" s="3143"/>
      <c r="E577" s="3143"/>
      <c r="F577" s="3143"/>
      <c r="G577" s="3143"/>
      <c r="H577" s="3143"/>
      <c r="I577" s="3143"/>
      <c r="J577" s="3143"/>
      <c r="K577" s="3098"/>
      <c r="L577" s="3098"/>
      <c r="M577" s="3098"/>
      <c r="N577" s="3098"/>
      <c r="O577" s="3098"/>
      <c r="P577" s="3098"/>
      <c r="Q577" s="3098"/>
      <c r="R577" s="3098"/>
      <c r="S577" s="3098"/>
      <c r="T577" s="3098"/>
      <c r="U577" s="3098"/>
      <c r="V577" s="3098"/>
      <c r="W577" s="3098"/>
      <c r="X577" s="3098"/>
      <c r="Y577" s="3098"/>
      <c r="Z577" s="3098"/>
      <c r="AA577" s="3098"/>
      <c r="AB577" s="3098"/>
      <c r="AC577" s="3098"/>
      <c r="AD577" s="3098"/>
      <c r="AE577" s="3098"/>
      <c r="AF577" s="3098"/>
      <c r="AG577" s="3098"/>
      <c r="AH577" s="3098"/>
      <c r="AI577" s="3098"/>
      <c r="AJ577" s="3098"/>
      <c r="AK577" s="3098"/>
      <c r="AL577" s="3143"/>
      <c r="AM577" s="3143"/>
      <c r="AN577" s="3143"/>
      <c r="AO577" s="3143"/>
      <c r="AP577" s="3143"/>
      <c r="AQ577" s="3143"/>
      <c r="AR577" s="3143"/>
      <c r="AS577" s="3143"/>
      <c r="AT577" s="3143"/>
      <c r="AU577" s="3143"/>
      <c r="AV577" s="3143"/>
      <c r="AW577" s="3143"/>
      <c r="AX577" s="3143"/>
      <c r="AY577" s="3143"/>
      <c r="AZ577" s="3143"/>
      <c r="BA577" s="3143"/>
      <c r="BB577" s="3143"/>
      <c r="BC577" s="3143"/>
      <c r="BD577" s="3143"/>
      <c r="BE577" s="3143"/>
      <c r="BF577" s="3143"/>
      <c r="BG577" s="3143"/>
      <c r="BH577" s="3143"/>
      <c r="BI577" s="3143"/>
      <c r="BJ577" s="3143"/>
      <c r="BK577" s="3143"/>
      <c r="BL577" s="3143"/>
      <c r="BM577" s="3143"/>
      <c r="BN577" s="3189"/>
      <c r="BO577" s="3189"/>
      <c r="BP577" s="3189"/>
      <c r="BQ577" s="3189"/>
      <c r="BR577" s="3189"/>
      <c r="BS577" s="3189"/>
      <c r="BT577" s="3189"/>
      <c r="BU577" s="3189"/>
      <c r="BV577" s="3189"/>
      <c r="BW577" s="3189"/>
      <c r="BX577" s="3189"/>
      <c r="BY577" s="3189"/>
      <c r="BZ577" s="3313"/>
      <c r="CA577" s="3143"/>
    </row>
    <row r="578" spans="1:79" ht="16.5" customHeight="1">
      <c r="A578" s="3143"/>
      <c r="B578" s="3143"/>
      <c r="C578" s="3143"/>
      <c r="D578" s="3143"/>
      <c r="E578" s="3143"/>
      <c r="F578" s="3143"/>
      <c r="G578" s="3143"/>
      <c r="H578" s="3143"/>
      <c r="I578" s="3143"/>
      <c r="J578" s="3143"/>
      <c r="K578" s="3098"/>
      <c r="L578" s="3098"/>
      <c r="M578" s="3098"/>
      <c r="N578" s="3098"/>
      <c r="O578" s="3098"/>
      <c r="P578" s="3098"/>
      <c r="Q578" s="3098"/>
      <c r="R578" s="3098"/>
      <c r="S578" s="3098"/>
      <c r="T578" s="3098"/>
      <c r="U578" s="3098"/>
      <c r="V578" s="3098"/>
      <c r="W578" s="3098"/>
      <c r="X578" s="3098"/>
      <c r="Y578" s="3098"/>
      <c r="Z578" s="3098"/>
      <c r="AA578" s="3098"/>
      <c r="AB578" s="3098"/>
      <c r="AC578" s="3098"/>
      <c r="AD578" s="3098"/>
      <c r="AE578" s="3098"/>
      <c r="AF578" s="3098"/>
      <c r="AG578" s="3098"/>
      <c r="AH578" s="3098"/>
      <c r="AI578" s="3098"/>
      <c r="AJ578" s="3098"/>
      <c r="AK578" s="3098"/>
      <c r="AL578" s="3143"/>
      <c r="AM578" s="3143"/>
      <c r="AN578" s="3143"/>
      <c r="AO578" s="3143"/>
      <c r="AP578" s="3143"/>
      <c r="AQ578" s="3143"/>
      <c r="AR578" s="3143"/>
      <c r="AS578" s="3143"/>
      <c r="AT578" s="3143"/>
      <c r="AU578" s="3143"/>
      <c r="AV578" s="3143"/>
      <c r="AW578" s="3143"/>
      <c r="AX578" s="3143"/>
      <c r="AY578" s="3143"/>
      <c r="AZ578" s="3143"/>
      <c r="BA578" s="3143"/>
      <c r="BB578" s="3143"/>
      <c r="BC578" s="3143"/>
      <c r="BD578" s="3143"/>
      <c r="BE578" s="3143"/>
      <c r="BF578" s="3143"/>
      <c r="BG578" s="3143"/>
      <c r="BH578" s="3143"/>
      <c r="BI578" s="3143"/>
      <c r="BJ578" s="3143"/>
      <c r="BK578" s="3143"/>
      <c r="BL578" s="3143"/>
      <c r="BM578" s="3143"/>
      <c r="BN578" s="3189"/>
      <c r="BO578" s="3189"/>
      <c r="BP578" s="3189"/>
      <c r="BQ578" s="3189"/>
      <c r="BR578" s="3189"/>
      <c r="BS578" s="3189"/>
      <c r="BT578" s="3189"/>
      <c r="BU578" s="3189"/>
      <c r="BV578" s="3189"/>
      <c r="BW578" s="3189"/>
      <c r="BX578" s="3189"/>
      <c r="BY578" s="3189"/>
      <c r="BZ578" s="3313"/>
      <c r="CA578" s="3143"/>
    </row>
    <row r="579" spans="1:79" ht="16.5" customHeight="1">
      <c r="A579" s="3143"/>
      <c r="B579" s="3143"/>
      <c r="C579" s="3143"/>
      <c r="D579" s="3143"/>
      <c r="E579" s="3143"/>
      <c r="F579" s="3143"/>
      <c r="G579" s="3143"/>
      <c r="H579" s="3143"/>
      <c r="I579" s="3143"/>
      <c r="J579" s="3143"/>
      <c r="K579" s="3098"/>
      <c r="L579" s="3098"/>
      <c r="M579" s="3098"/>
      <c r="N579" s="3098"/>
      <c r="O579" s="3098"/>
      <c r="P579" s="3098"/>
      <c r="Q579" s="3098"/>
      <c r="R579" s="3098"/>
      <c r="S579" s="3098"/>
      <c r="T579" s="3098"/>
      <c r="U579" s="3098"/>
      <c r="V579" s="3098"/>
      <c r="W579" s="3098"/>
      <c r="X579" s="3098"/>
      <c r="Y579" s="3098"/>
      <c r="Z579" s="3098"/>
      <c r="AA579" s="3098"/>
      <c r="AB579" s="3098"/>
      <c r="AC579" s="3098"/>
      <c r="AD579" s="3098"/>
      <c r="AE579" s="3098"/>
      <c r="AF579" s="3098"/>
      <c r="AG579" s="3098"/>
      <c r="AH579" s="3098"/>
      <c r="AI579" s="3098"/>
      <c r="AJ579" s="3098"/>
      <c r="AK579" s="3098"/>
      <c r="AL579" s="3143"/>
      <c r="AM579" s="3143"/>
      <c r="AN579" s="3143"/>
      <c r="AO579" s="3143"/>
      <c r="AP579" s="3143"/>
      <c r="AQ579" s="3143"/>
      <c r="AR579" s="3143"/>
      <c r="AS579" s="3143"/>
      <c r="AT579" s="3143"/>
      <c r="AU579" s="3143"/>
      <c r="AV579" s="3143"/>
      <c r="AW579" s="3143"/>
      <c r="AX579" s="3143"/>
      <c r="AY579" s="3143"/>
      <c r="AZ579" s="3143"/>
      <c r="BA579" s="3143"/>
      <c r="BB579" s="3143"/>
      <c r="BC579" s="3143"/>
      <c r="BD579" s="3143"/>
      <c r="BE579" s="3143"/>
      <c r="BF579" s="3143"/>
      <c r="BG579" s="3143"/>
      <c r="BH579" s="3143"/>
      <c r="BI579" s="3143"/>
      <c r="BJ579" s="3143"/>
      <c r="BK579" s="3143"/>
      <c r="BL579" s="3143"/>
      <c r="BM579" s="3143"/>
      <c r="BN579" s="3189"/>
      <c r="BO579" s="3189"/>
      <c r="BP579" s="3189"/>
      <c r="BQ579" s="3189"/>
      <c r="BR579" s="3189"/>
      <c r="BS579" s="3189"/>
      <c r="BT579" s="3189"/>
      <c r="BU579" s="3189"/>
      <c r="BV579" s="3189"/>
      <c r="BW579" s="3189"/>
      <c r="BX579" s="3189"/>
      <c r="BY579" s="3189"/>
      <c r="BZ579" s="3313"/>
      <c r="CA579" s="3143"/>
    </row>
    <row r="580" spans="1:79" ht="16.5" customHeight="1">
      <c r="A580" s="3143"/>
      <c r="B580" s="3143"/>
      <c r="C580" s="3143"/>
      <c r="D580" s="3143"/>
      <c r="E580" s="3143"/>
      <c r="F580" s="3143"/>
      <c r="G580" s="3143"/>
      <c r="H580" s="3143"/>
      <c r="I580" s="3143"/>
      <c r="J580" s="3143"/>
      <c r="K580" s="3098"/>
      <c r="L580" s="3098"/>
      <c r="M580" s="3098"/>
      <c r="N580" s="3098"/>
      <c r="O580" s="3098"/>
      <c r="P580" s="3098"/>
      <c r="Q580" s="3098"/>
      <c r="R580" s="3098"/>
      <c r="S580" s="3098"/>
      <c r="T580" s="3098"/>
      <c r="U580" s="3098"/>
      <c r="V580" s="3098"/>
      <c r="W580" s="3098"/>
      <c r="X580" s="3098"/>
      <c r="Y580" s="3098"/>
      <c r="Z580" s="3098"/>
      <c r="AA580" s="3098"/>
      <c r="AB580" s="3098"/>
      <c r="AC580" s="3098"/>
      <c r="AD580" s="3098"/>
      <c r="AE580" s="3098"/>
      <c r="AF580" s="3098"/>
      <c r="AG580" s="3098"/>
      <c r="AH580" s="3098"/>
      <c r="AI580" s="3098"/>
      <c r="AJ580" s="3098"/>
      <c r="AK580" s="3098"/>
      <c r="AL580" s="3143"/>
      <c r="AM580" s="3143"/>
      <c r="AN580" s="3143"/>
      <c r="AO580" s="3143"/>
      <c r="AP580" s="3143"/>
      <c r="AQ580" s="3143"/>
      <c r="AR580" s="3143"/>
      <c r="AS580" s="3143"/>
      <c r="AT580" s="3143"/>
      <c r="AU580" s="3143"/>
      <c r="AV580" s="3143"/>
      <c r="AW580" s="3143"/>
      <c r="AX580" s="3143"/>
      <c r="AY580" s="3143"/>
      <c r="AZ580" s="3143"/>
      <c r="BA580" s="3143"/>
      <c r="BB580" s="3143"/>
      <c r="BC580" s="3143"/>
      <c r="BD580" s="3143"/>
      <c r="BE580" s="3143"/>
      <c r="BF580" s="3143"/>
      <c r="BG580" s="3143"/>
      <c r="BH580" s="3143"/>
      <c r="BI580" s="3143"/>
      <c r="BJ580" s="3143"/>
      <c r="BK580" s="3143"/>
      <c r="BL580" s="3143"/>
      <c r="BM580" s="3143"/>
      <c r="BN580" s="3189"/>
      <c r="BO580" s="3189"/>
      <c r="BP580" s="3189"/>
      <c r="BQ580" s="3189"/>
      <c r="BR580" s="3189"/>
      <c r="BS580" s="3189"/>
      <c r="BT580" s="3189"/>
      <c r="BU580" s="3189"/>
      <c r="BV580" s="3189"/>
      <c r="BW580" s="3189"/>
      <c r="BX580" s="3189"/>
      <c r="BY580" s="3189"/>
      <c r="BZ580" s="3313"/>
      <c r="CA580" s="3143"/>
    </row>
    <row r="581" spans="1:79" ht="16.5" customHeight="1">
      <c r="A581" s="3143"/>
      <c r="B581" s="3143"/>
      <c r="C581" s="3143"/>
      <c r="D581" s="3143"/>
      <c r="E581" s="3143"/>
      <c r="F581" s="3143"/>
      <c r="G581" s="3143"/>
      <c r="H581" s="3143"/>
      <c r="I581" s="3143"/>
      <c r="J581" s="3143"/>
      <c r="K581" s="3098"/>
      <c r="L581" s="3098"/>
      <c r="M581" s="3098"/>
      <c r="N581" s="3098"/>
      <c r="O581" s="3098"/>
      <c r="P581" s="3098"/>
      <c r="Q581" s="3098"/>
      <c r="R581" s="3098"/>
      <c r="S581" s="3098"/>
      <c r="T581" s="3098"/>
      <c r="U581" s="3098"/>
      <c r="V581" s="3098"/>
      <c r="W581" s="3098"/>
      <c r="X581" s="3098"/>
      <c r="Y581" s="3098"/>
      <c r="Z581" s="3098"/>
      <c r="AA581" s="3098"/>
      <c r="AB581" s="3098"/>
      <c r="AC581" s="3098"/>
      <c r="AD581" s="3098"/>
      <c r="AE581" s="3098"/>
      <c r="AF581" s="3098"/>
      <c r="AG581" s="3098"/>
      <c r="AH581" s="3098"/>
      <c r="AI581" s="3098"/>
      <c r="AJ581" s="3098"/>
      <c r="AK581" s="3098"/>
      <c r="AL581" s="3143"/>
      <c r="AM581" s="3143"/>
      <c r="AN581" s="3143"/>
      <c r="AO581" s="3143"/>
      <c r="AP581" s="3143"/>
      <c r="AQ581" s="3143"/>
      <c r="AR581" s="3143"/>
      <c r="AS581" s="3143"/>
      <c r="AT581" s="3143"/>
      <c r="AU581" s="3143"/>
      <c r="AV581" s="3143"/>
      <c r="AW581" s="3143"/>
      <c r="AX581" s="3143"/>
      <c r="AY581" s="3143"/>
      <c r="AZ581" s="3143"/>
      <c r="BA581" s="3143"/>
      <c r="BB581" s="3143"/>
      <c r="BC581" s="3143"/>
      <c r="BD581" s="3143"/>
      <c r="BE581" s="3143"/>
      <c r="BF581" s="3143"/>
      <c r="BG581" s="3143"/>
      <c r="BH581" s="3143"/>
      <c r="BI581" s="3143"/>
      <c r="BJ581" s="3143"/>
      <c r="BK581" s="3143"/>
      <c r="BL581" s="3143"/>
      <c r="BM581" s="3143"/>
      <c r="BN581" s="3189"/>
      <c r="BO581" s="3189"/>
      <c r="BP581" s="3189"/>
      <c r="BQ581" s="3189"/>
      <c r="BR581" s="3189"/>
      <c r="BS581" s="3189"/>
      <c r="BT581" s="3189"/>
      <c r="BU581" s="3189"/>
      <c r="BV581" s="3189"/>
      <c r="BW581" s="3189"/>
      <c r="BX581" s="3189"/>
      <c r="BY581" s="3189"/>
      <c r="BZ581" s="3313"/>
      <c r="CA581" s="3143"/>
    </row>
    <row r="582" spans="1:79" ht="16.5" customHeight="1">
      <c r="A582" s="3143"/>
      <c r="B582" s="3143"/>
      <c r="C582" s="3143"/>
      <c r="D582" s="3143"/>
      <c r="E582" s="3143"/>
      <c r="F582" s="3143"/>
      <c r="G582" s="3143"/>
      <c r="H582" s="3143"/>
      <c r="I582" s="3143"/>
      <c r="J582" s="3143"/>
      <c r="K582" s="3098"/>
      <c r="L582" s="3098"/>
      <c r="M582" s="3098"/>
      <c r="N582" s="3098"/>
      <c r="O582" s="3098"/>
      <c r="P582" s="3098"/>
      <c r="Q582" s="3098"/>
      <c r="R582" s="3098"/>
      <c r="S582" s="3098"/>
      <c r="T582" s="3098"/>
      <c r="U582" s="3098"/>
      <c r="V582" s="3098"/>
      <c r="W582" s="3098"/>
      <c r="X582" s="3098"/>
      <c r="Y582" s="3098"/>
      <c r="Z582" s="3098"/>
      <c r="AA582" s="3098"/>
      <c r="AB582" s="3098"/>
      <c r="AC582" s="3098"/>
      <c r="AD582" s="3098"/>
      <c r="AE582" s="3098"/>
      <c r="AF582" s="3098"/>
      <c r="AG582" s="3098"/>
      <c r="AH582" s="3098"/>
      <c r="AI582" s="3098"/>
      <c r="AJ582" s="3098"/>
      <c r="AK582" s="3098"/>
      <c r="AL582" s="3143"/>
      <c r="AM582" s="3143"/>
      <c r="AN582" s="3143"/>
      <c r="AO582" s="3143"/>
      <c r="AP582" s="3143"/>
      <c r="AQ582" s="3143"/>
      <c r="AR582" s="3143"/>
      <c r="AS582" s="3143"/>
      <c r="AT582" s="3143"/>
      <c r="AU582" s="3143"/>
      <c r="AV582" s="3143"/>
      <c r="AW582" s="3143"/>
      <c r="AX582" s="3143"/>
      <c r="AY582" s="3143"/>
      <c r="AZ582" s="3143"/>
      <c r="BA582" s="3143"/>
      <c r="BB582" s="3143"/>
      <c r="BC582" s="3143"/>
      <c r="BD582" s="3143"/>
      <c r="BE582" s="3143"/>
      <c r="BF582" s="3143"/>
      <c r="BG582" s="3143"/>
      <c r="BH582" s="3143"/>
      <c r="BI582" s="3143"/>
      <c r="BJ582" s="3143"/>
      <c r="BK582" s="3143"/>
      <c r="BL582" s="3143"/>
      <c r="BM582" s="3143"/>
      <c r="BN582" s="3189"/>
      <c r="BO582" s="3189"/>
      <c r="BP582" s="3189"/>
      <c r="BQ582" s="3189"/>
      <c r="BR582" s="3189"/>
      <c r="BS582" s="3189"/>
      <c r="BT582" s="3189"/>
      <c r="BU582" s="3189"/>
      <c r="BV582" s="3189"/>
      <c r="BW582" s="3189"/>
      <c r="BX582" s="3189"/>
      <c r="BY582" s="3189"/>
      <c r="BZ582" s="3313"/>
      <c r="CA582" s="3143"/>
    </row>
    <row r="583" spans="1:79" ht="16.5" customHeight="1">
      <c r="A583" s="3143"/>
      <c r="B583" s="3143"/>
      <c r="C583" s="3143"/>
      <c r="D583" s="3143"/>
      <c r="E583" s="3143"/>
      <c r="F583" s="3143"/>
      <c r="G583" s="3143"/>
      <c r="H583" s="3143"/>
      <c r="I583" s="3143"/>
      <c r="J583" s="3143"/>
      <c r="K583" s="3098"/>
      <c r="L583" s="3098"/>
      <c r="M583" s="3098"/>
      <c r="N583" s="3098"/>
      <c r="O583" s="3098"/>
      <c r="P583" s="3098"/>
      <c r="Q583" s="3098"/>
      <c r="R583" s="3098"/>
      <c r="S583" s="3098"/>
      <c r="T583" s="3098"/>
      <c r="U583" s="3098"/>
      <c r="V583" s="3098"/>
      <c r="W583" s="3098"/>
      <c r="X583" s="3098"/>
      <c r="Y583" s="3098"/>
      <c r="Z583" s="3098"/>
      <c r="AA583" s="3098"/>
      <c r="AB583" s="3098"/>
      <c r="AC583" s="3098"/>
      <c r="AD583" s="3098"/>
      <c r="AE583" s="3098"/>
      <c r="AF583" s="3098"/>
      <c r="AG583" s="3098"/>
      <c r="AH583" s="3098"/>
      <c r="AI583" s="3098"/>
      <c r="AJ583" s="3098"/>
      <c r="AK583" s="3098"/>
      <c r="AL583" s="3143"/>
      <c r="AM583" s="3143"/>
      <c r="AN583" s="3143"/>
      <c r="AO583" s="3143"/>
      <c r="AP583" s="3143"/>
      <c r="AQ583" s="3143"/>
      <c r="AR583" s="3143"/>
      <c r="AS583" s="3143"/>
      <c r="AT583" s="3143"/>
      <c r="AU583" s="3143"/>
      <c r="AV583" s="3143"/>
      <c r="AW583" s="3143"/>
      <c r="AX583" s="3143"/>
      <c r="AY583" s="3143"/>
      <c r="AZ583" s="3143"/>
      <c r="BA583" s="3143"/>
      <c r="BB583" s="3143"/>
      <c r="BC583" s="3143"/>
      <c r="BD583" s="3143"/>
      <c r="BE583" s="3143"/>
      <c r="BF583" s="3143"/>
      <c r="BG583" s="3143"/>
      <c r="BH583" s="3143"/>
      <c r="BI583" s="3143"/>
      <c r="BJ583" s="3143"/>
      <c r="BK583" s="3143"/>
      <c r="BL583" s="3143"/>
      <c r="BM583" s="3143"/>
      <c r="BN583" s="3189"/>
      <c r="BO583" s="3189"/>
      <c r="BP583" s="3189"/>
      <c r="BQ583" s="3189"/>
      <c r="BR583" s="3189"/>
      <c r="BS583" s="3189"/>
      <c r="BT583" s="3189"/>
      <c r="BU583" s="3189"/>
      <c r="BV583" s="3189"/>
      <c r="BW583" s="3189"/>
      <c r="BX583" s="3189"/>
      <c r="BY583" s="3189"/>
      <c r="BZ583" s="3313"/>
      <c r="CA583" s="3143"/>
    </row>
    <row r="584" spans="1:79" ht="16.5" customHeight="1">
      <c r="A584" s="3143"/>
      <c r="B584" s="3143"/>
      <c r="C584" s="3143"/>
      <c r="D584" s="3143"/>
      <c r="E584" s="3143"/>
      <c r="F584" s="3143"/>
      <c r="G584" s="3143"/>
      <c r="H584" s="3143"/>
      <c r="I584" s="3143"/>
      <c r="J584" s="3143"/>
      <c r="K584" s="3098"/>
      <c r="L584" s="3098"/>
      <c r="M584" s="3098"/>
      <c r="N584" s="3098"/>
      <c r="O584" s="3098"/>
      <c r="P584" s="3098"/>
      <c r="Q584" s="3098"/>
      <c r="R584" s="3098"/>
      <c r="S584" s="3098"/>
      <c r="T584" s="3098"/>
      <c r="U584" s="3098"/>
      <c r="V584" s="3098"/>
      <c r="W584" s="3098"/>
      <c r="X584" s="3098"/>
      <c r="Y584" s="3098"/>
      <c r="Z584" s="3098"/>
      <c r="AA584" s="3098"/>
      <c r="AB584" s="3098"/>
      <c r="AC584" s="3098"/>
      <c r="AD584" s="3098"/>
      <c r="AE584" s="3098"/>
      <c r="AF584" s="3098"/>
      <c r="AG584" s="3098"/>
      <c r="AH584" s="3098"/>
      <c r="AI584" s="3098"/>
      <c r="AJ584" s="3098"/>
      <c r="AK584" s="3098"/>
      <c r="AL584" s="3143"/>
      <c r="AM584" s="3143"/>
      <c r="AN584" s="3143"/>
      <c r="AO584" s="3143"/>
      <c r="AP584" s="3143"/>
      <c r="AQ584" s="3143"/>
      <c r="AR584" s="3143"/>
      <c r="AS584" s="3143"/>
      <c r="AT584" s="3143"/>
      <c r="AU584" s="3143"/>
      <c r="AV584" s="3143"/>
      <c r="AW584" s="3143"/>
      <c r="AX584" s="3143"/>
      <c r="AY584" s="3143"/>
      <c r="AZ584" s="3143"/>
      <c r="BA584" s="3143"/>
      <c r="BB584" s="3143"/>
      <c r="BC584" s="3143"/>
      <c r="BD584" s="3143"/>
      <c r="BE584" s="3143"/>
      <c r="BF584" s="3143"/>
      <c r="BG584" s="3143"/>
      <c r="BH584" s="3143"/>
      <c r="BI584" s="3143"/>
      <c r="BJ584" s="3143"/>
      <c r="BK584" s="3143"/>
      <c r="BL584" s="3143"/>
      <c r="BM584" s="3143"/>
      <c r="BN584" s="3189"/>
      <c r="BO584" s="3189"/>
      <c r="BP584" s="3189"/>
      <c r="BQ584" s="3189"/>
      <c r="BR584" s="3189"/>
      <c r="BS584" s="3189"/>
      <c r="BT584" s="3189"/>
      <c r="BU584" s="3189"/>
      <c r="BV584" s="3189"/>
      <c r="BW584" s="3189"/>
      <c r="BX584" s="3189"/>
      <c r="BY584" s="3189"/>
      <c r="BZ584" s="3313"/>
      <c r="CA584" s="3143"/>
    </row>
    <row r="585" spans="1:79" ht="16.5" customHeight="1">
      <c r="A585" s="3143"/>
      <c r="B585" s="3143"/>
      <c r="C585" s="3143"/>
      <c r="D585" s="3143"/>
      <c r="E585" s="3143"/>
      <c r="F585" s="3143"/>
      <c r="G585" s="3143"/>
      <c r="H585" s="3143"/>
      <c r="I585" s="3143"/>
      <c r="J585" s="3143"/>
      <c r="K585" s="3098"/>
      <c r="L585" s="3098"/>
      <c r="M585" s="3098"/>
      <c r="N585" s="3098"/>
      <c r="O585" s="3098"/>
      <c r="P585" s="3098"/>
      <c r="Q585" s="3098"/>
      <c r="R585" s="3098"/>
      <c r="S585" s="3098"/>
      <c r="T585" s="3098"/>
      <c r="U585" s="3098"/>
      <c r="V585" s="3098"/>
      <c r="W585" s="3098"/>
      <c r="X585" s="3098"/>
      <c r="Y585" s="3098"/>
      <c r="Z585" s="3098"/>
      <c r="AA585" s="3098"/>
      <c r="AB585" s="3098"/>
      <c r="AC585" s="3098"/>
      <c r="AD585" s="3098"/>
      <c r="AE585" s="3098"/>
      <c r="AF585" s="3098"/>
      <c r="AG585" s="3098"/>
      <c r="AH585" s="3098"/>
      <c r="AI585" s="3098"/>
      <c r="AJ585" s="3098"/>
      <c r="AK585" s="3098"/>
      <c r="AL585" s="3143"/>
      <c r="AM585" s="3143"/>
      <c r="AN585" s="3143"/>
      <c r="AO585" s="3143"/>
      <c r="AP585" s="3143"/>
      <c r="AQ585" s="3143"/>
      <c r="AR585" s="3143"/>
      <c r="AS585" s="3143"/>
      <c r="AT585" s="3143"/>
      <c r="AU585" s="3143"/>
      <c r="AV585" s="3143"/>
      <c r="AW585" s="3143"/>
      <c r="AX585" s="3143"/>
      <c r="AY585" s="3143"/>
      <c r="AZ585" s="3143"/>
      <c r="BA585" s="3143"/>
      <c r="BB585" s="3143"/>
      <c r="BC585" s="3143"/>
      <c r="BD585" s="3143"/>
      <c r="BE585" s="3143"/>
      <c r="BF585" s="3143"/>
      <c r="BG585" s="3143"/>
      <c r="BH585" s="3143"/>
      <c r="BI585" s="3143"/>
      <c r="BJ585" s="3143"/>
      <c r="BK585" s="3143"/>
      <c r="BL585" s="3143"/>
      <c r="BM585" s="3143"/>
      <c r="BN585" s="3189"/>
      <c r="BO585" s="3189"/>
      <c r="BP585" s="3189"/>
      <c r="BQ585" s="3189"/>
      <c r="BR585" s="3189"/>
      <c r="BS585" s="3189"/>
      <c r="BT585" s="3189"/>
      <c r="BU585" s="3189"/>
      <c r="BV585" s="3189"/>
      <c r="BW585" s="3189"/>
      <c r="BX585" s="3189"/>
      <c r="BY585" s="3189"/>
      <c r="BZ585" s="3313"/>
      <c r="CA585" s="3143"/>
    </row>
    <row r="586" spans="1:79" ht="16.5" customHeight="1">
      <c r="A586" s="3143"/>
      <c r="B586" s="3143"/>
      <c r="C586" s="3143"/>
      <c r="D586" s="3143"/>
      <c r="E586" s="3143"/>
      <c r="F586" s="3143"/>
      <c r="G586" s="3143"/>
      <c r="H586" s="3143"/>
      <c r="I586" s="3143"/>
      <c r="J586" s="3143"/>
      <c r="K586" s="3098"/>
      <c r="L586" s="3098"/>
      <c r="M586" s="3098"/>
      <c r="N586" s="3098"/>
      <c r="O586" s="3098"/>
      <c r="P586" s="3098"/>
      <c r="Q586" s="3098"/>
      <c r="R586" s="3098"/>
      <c r="S586" s="3098"/>
      <c r="T586" s="3098"/>
      <c r="U586" s="3098"/>
      <c r="V586" s="3098"/>
      <c r="W586" s="3098"/>
      <c r="X586" s="3098"/>
      <c r="Y586" s="3098"/>
      <c r="Z586" s="3098"/>
      <c r="AA586" s="3098"/>
      <c r="AB586" s="3098"/>
      <c r="AC586" s="3098"/>
      <c r="AD586" s="3098"/>
      <c r="AE586" s="3098"/>
      <c r="AF586" s="3098"/>
      <c r="AG586" s="3098"/>
      <c r="AH586" s="3098"/>
      <c r="AI586" s="3098"/>
      <c r="AJ586" s="3098"/>
      <c r="AK586" s="3098"/>
      <c r="AL586" s="3143"/>
      <c r="AM586" s="3143"/>
      <c r="AN586" s="3143"/>
      <c r="AO586" s="3143"/>
      <c r="AP586" s="3143"/>
      <c r="AQ586" s="3143"/>
      <c r="AR586" s="3143"/>
      <c r="AS586" s="3143"/>
      <c r="AT586" s="3143"/>
      <c r="AU586" s="3143"/>
      <c r="AV586" s="3143"/>
      <c r="AW586" s="3143"/>
      <c r="AX586" s="3143"/>
      <c r="AY586" s="3143"/>
      <c r="AZ586" s="3143"/>
      <c r="BA586" s="3143"/>
      <c r="BB586" s="3143"/>
      <c r="BC586" s="3143"/>
      <c r="BD586" s="3143"/>
      <c r="BE586" s="3143"/>
      <c r="BF586" s="3143"/>
      <c r="BG586" s="3143"/>
      <c r="BH586" s="3143"/>
      <c r="BI586" s="3143"/>
      <c r="BJ586" s="3143"/>
      <c r="BK586" s="3143"/>
      <c r="BL586" s="3143"/>
      <c r="BM586" s="3143"/>
      <c r="BN586" s="3189"/>
      <c r="BO586" s="3189"/>
      <c r="BP586" s="3189"/>
      <c r="BQ586" s="3189"/>
      <c r="BR586" s="3189"/>
      <c r="BS586" s="3189"/>
      <c r="BT586" s="3189"/>
      <c r="BU586" s="3189"/>
      <c r="BV586" s="3189"/>
      <c r="BW586" s="3189"/>
      <c r="BX586" s="3189"/>
      <c r="BY586" s="3189"/>
      <c r="BZ586" s="3313"/>
      <c r="CA586" s="3143"/>
    </row>
    <row r="587" spans="1:79" ht="16.5" customHeight="1">
      <c r="A587" s="3143"/>
      <c r="B587" s="3143"/>
      <c r="C587" s="3143"/>
      <c r="D587" s="3143"/>
      <c r="E587" s="3143"/>
      <c r="F587" s="3143"/>
      <c r="G587" s="3143"/>
      <c r="H587" s="3143"/>
      <c r="I587" s="3143"/>
      <c r="J587" s="3143"/>
      <c r="K587" s="3098"/>
      <c r="L587" s="3098"/>
      <c r="M587" s="3098"/>
      <c r="N587" s="3098"/>
      <c r="O587" s="3098"/>
      <c r="P587" s="3098"/>
      <c r="Q587" s="3098"/>
      <c r="R587" s="3098"/>
      <c r="S587" s="3098"/>
      <c r="T587" s="3098"/>
      <c r="U587" s="3098"/>
      <c r="V587" s="3098"/>
      <c r="W587" s="3098"/>
      <c r="X587" s="3098"/>
      <c r="Y587" s="3098"/>
      <c r="Z587" s="3098"/>
      <c r="AA587" s="3098"/>
      <c r="AB587" s="3098"/>
      <c r="AC587" s="3098"/>
      <c r="AD587" s="3098"/>
      <c r="AE587" s="3098"/>
      <c r="AF587" s="3098"/>
      <c r="AG587" s="3098"/>
      <c r="AH587" s="3098"/>
      <c r="AI587" s="3098"/>
      <c r="AJ587" s="3098"/>
      <c r="AK587" s="3098"/>
      <c r="AL587" s="3143"/>
      <c r="AM587" s="3143"/>
      <c r="AN587" s="3143"/>
      <c r="AO587" s="3143"/>
      <c r="AP587" s="3143"/>
      <c r="AQ587" s="3143"/>
      <c r="AR587" s="3143"/>
      <c r="AS587" s="3143"/>
      <c r="AT587" s="3143"/>
      <c r="AU587" s="3143"/>
      <c r="AV587" s="3143"/>
      <c r="AW587" s="3143"/>
      <c r="AX587" s="3143"/>
      <c r="AY587" s="3143"/>
      <c r="AZ587" s="3143"/>
      <c r="BA587" s="3143"/>
      <c r="BB587" s="3143"/>
      <c r="BC587" s="3143"/>
      <c r="BD587" s="3143"/>
      <c r="BE587" s="3143"/>
      <c r="BF587" s="3143"/>
      <c r="BG587" s="3143"/>
      <c r="BH587" s="3143"/>
      <c r="BI587" s="3143"/>
      <c r="BJ587" s="3143"/>
      <c r="BK587" s="3143"/>
      <c r="BL587" s="3143"/>
      <c r="BM587" s="3143"/>
      <c r="BN587" s="3189"/>
      <c r="BO587" s="3189"/>
      <c r="BP587" s="3189"/>
      <c r="BQ587" s="3189"/>
      <c r="BR587" s="3189"/>
      <c r="BS587" s="3189"/>
      <c r="BT587" s="3189"/>
      <c r="BU587" s="3189"/>
      <c r="BV587" s="3189"/>
      <c r="BW587" s="3189"/>
      <c r="BX587" s="3189"/>
      <c r="BY587" s="3189"/>
      <c r="BZ587" s="3313"/>
      <c r="CA587" s="3143"/>
    </row>
    <row r="588" spans="1:79" ht="16.5" customHeight="1">
      <c r="A588" s="3143"/>
      <c r="B588" s="3143"/>
      <c r="C588" s="3143"/>
      <c r="D588" s="3143"/>
      <c r="E588" s="3143"/>
      <c r="F588" s="3143"/>
      <c r="G588" s="3143"/>
      <c r="H588" s="3143"/>
      <c r="I588" s="3143"/>
      <c r="J588" s="3143"/>
      <c r="K588" s="3098"/>
      <c r="L588" s="3098"/>
      <c r="M588" s="3098"/>
      <c r="N588" s="3098"/>
      <c r="O588" s="3098"/>
      <c r="P588" s="3098"/>
      <c r="Q588" s="3098"/>
      <c r="R588" s="3098"/>
      <c r="S588" s="3098"/>
      <c r="T588" s="3098"/>
      <c r="U588" s="3098"/>
      <c r="V588" s="3098"/>
      <c r="W588" s="3098"/>
      <c r="X588" s="3098"/>
      <c r="Y588" s="3098"/>
      <c r="Z588" s="3098"/>
      <c r="AA588" s="3098"/>
      <c r="AB588" s="3098"/>
      <c r="AC588" s="3098"/>
      <c r="AD588" s="3098"/>
      <c r="AE588" s="3098"/>
      <c r="AF588" s="3098"/>
      <c r="AG588" s="3098"/>
      <c r="AH588" s="3098"/>
      <c r="AI588" s="3098"/>
      <c r="AJ588" s="3098"/>
      <c r="AK588" s="3098"/>
      <c r="AL588" s="3143"/>
      <c r="AM588" s="3143"/>
      <c r="AN588" s="3143"/>
      <c r="AO588" s="3143"/>
      <c r="AP588" s="3143"/>
      <c r="AQ588" s="3143"/>
      <c r="AR588" s="3143"/>
      <c r="AS588" s="3143"/>
      <c r="AT588" s="3143"/>
      <c r="AU588" s="3143"/>
      <c r="AV588" s="3143"/>
      <c r="AW588" s="3143"/>
      <c r="AX588" s="3143"/>
      <c r="AY588" s="3143"/>
      <c r="AZ588" s="3143"/>
      <c r="BA588" s="3143"/>
      <c r="BB588" s="3143"/>
      <c r="BC588" s="3143"/>
      <c r="BD588" s="3143"/>
      <c r="BE588" s="3143"/>
      <c r="BF588" s="3143"/>
      <c r="BG588" s="3143"/>
      <c r="BH588" s="3143"/>
      <c r="BI588" s="3143"/>
      <c r="BJ588" s="3143"/>
      <c r="BK588" s="3143"/>
      <c r="BL588" s="3143"/>
      <c r="BM588" s="3143"/>
      <c r="BN588" s="3189"/>
      <c r="BO588" s="3189"/>
      <c r="BP588" s="3189"/>
      <c r="BQ588" s="3189"/>
      <c r="BR588" s="3189"/>
      <c r="BS588" s="3189"/>
      <c r="BT588" s="3189"/>
      <c r="BU588" s="3189"/>
      <c r="BV588" s="3189"/>
      <c r="BW588" s="3189"/>
      <c r="BX588" s="3189"/>
      <c r="BY588" s="3189"/>
      <c r="BZ588" s="3313"/>
      <c r="CA588" s="3143"/>
    </row>
    <row r="589" spans="1:79" ht="16.5" customHeight="1">
      <c r="A589" s="3143"/>
      <c r="B589" s="3143"/>
      <c r="C589" s="3143"/>
      <c r="D589" s="3143"/>
      <c r="E589" s="3143"/>
      <c r="F589" s="3143"/>
      <c r="G589" s="3143"/>
      <c r="H589" s="3143"/>
      <c r="I589" s="3143"/>
      <c r="J589" s="3143"/>
      <c r="K589" s="3098"/>
      <c r="L589" s="3098"/>
      <c r="M589" s="3098"/>
      <c r="N589" s="3098"/>
      <c r="O589" s="3098"/>
      <c r="P589" s="3098"/>
      <c r="Q589" s="3098"/>
      <c r="R589" s="3098"/>
      <c r="S589" s="3098"/>
      <c r="T589" s="3098"/>
      <c r="U589" s="3098"/>
      <c r="V589" s="3098"/>
      <c r="W589" s="3098"/>
      <c r="X589" s="3098"/>
      <c r="Y589" s="3098"/>
      <c r="Z589" s="3098"/>
      <c r="AA589" s="3098"/>
      <c r="AB589" s="3098"/>
      <c r="AC589" s="3098"/>
      <c r="AD589" s="3098"/>
      <c r="AE589" s="3098"/>
      <c r="AF589" s="3098"/>
      <c r="AG589" s="3098"/>
      <c r="AH589" s="3098"/>
      <c r="AI589" s="3098"/>
      <c r="AJ589" s="3098"/>
      <c r="AK589" s="3098"/>
      <c r="AL589" s="3143"/>
      <c r="AM589" s="3143"/>
      <c r="AN589" s="3143"/>
      <c r="AO589" s="3143"/>
      <c r="AP589" s="3143"/>
      <c r="AQ589" s="3143"/>
      <c r="AR589" s="3143"/>
      <c r="AS589" s="3143"/>
      <c r="AT589" s="3143"/>
      <c r="AU589" s="3143"/>
      <c r="AV589" s="3143"/>
      <c r="AW589" s="3143"/>
      <c r="AX589" s="3143"/>
      <c r="AY589" s="3143"/>
      <c r="AZ589" s="3143"/>
      <c r="BA589" s="3143"/>
      <c r="BB589" s="3143"/>
      <c r="BC589" s="3143"/>
      <c r="BD589" s="3143"/>
      <c r="BE589" s="3143"/>
      <c r="BF589" s="3143"/>
      <c r="BG589" s="3143"/>
      <c r="BH589" s="3143"/>
      <c r="BI589" s="3143"/>
      <c r="BJ589" s="3143"/>
      <c r="BK589" s="3143"/>
      <c r="BL589" s="3143"/>
      <c r="BM589" s="3143"/>
      <c r="BN589" s="3189"/>
      <c r="BO589" s="3189"/>
      <c r="BP589" s="3189"/>
      <c r="BQ589" s="3189"/>
      <c r="BR589" s="3189"/>
      <c r="BS589" s="3189"/>
      <c r="BT589" s="3189"/>
      <c r="BU589" s="3189"/>
      <c r="BV589" s="3189"/>
      <c r="BW589" s="3189"/>
      <c r="BX589" s="3189"/>
      <c r="BY589" s="3189"/>
      <c r="BZ589" s="3313"/>
      <c r="CA589" s="3143"/>
    </row>
    <row r="590" spans="1:79" ht="16.5" customHeight="1">
      <c r="A590" s="3143"/>
      <c r="B590" s="3143"/>
      <c r="C590" s="3143"/>
      <c r="D590" s="3143"/>
      <c r="E590" s="3143"/>
      <c r="F590" s="3143"/>
      <c r="G590" s="3143"/>
      <c r="H590" s="3143"/>
      <c r="I590" s="3143"/>
      <c r="J590" s="3143"/>
      <c r="K590" s="3098"/>
      <c r="L590" s="3098"/>
      <c r="M590" s="3098"/>
      <c r="N590" s="3098"/>
      <c r="O590" s="3098"/>
      <c r="P590" s="3098"/>
      <c r="Q590" s="3098"/>
      <c r="R590" s="3098"/>
      <c r="S590" s="3098"/>
      <c r="T590" s="3098"/>
      <c r="U590" s="3098"/>
      <c r="V590" s="3098"/>
      <c r="W590" s="3098"/>
      <c r="X590" s="3098"/>
      <c r="Y590" s="3098"/>
      <c r="Z590" s="3098"/>
      <c r="AA590" s="3098"/>
      <c r="AB590" s="3098"/>
      <c r="AC590" s="3098"/>
      <c r="AD590" s="3098"/>
      <c r="AE590" s="3098"/>
      <c r="AF590" s="3098"/>
      <c r="AG590" s="3098"/>
      <c r="AH590" s="3098"/>
      <c r="AI590" s="3098"/>
      <c r="AJ590" s="3098"/>
      <c r="AK590" s="3098"/>
      <c r="AL590" s="3143"/>
      <c r="AM590" s="3143"/>
      <c r="AN590" s="3143"/>
      <c r="AO590" s="3143"/>
      <c r="AP590" s="3143"/>
      <c r="AQ590" s="3143"/>
      <c r="AR590" s="3143"/>
      <c r="AS590" s="3143"/>
      <c r="AT590" s="3143"/>
      <c r="AU590" s="3143"/>
      <c r="AV590" s="3143"/>
      <c r="AW590" s="3143"/>
      <c r="AX590" s="3143"/>
      <c r="AY590" s="3143"/>
      <c r="AZ590" s="3143"/>
      <c r="BA590" s="3143"/>
      <c r="BB590" s="3143"/>
      <c r="BC590" s="3143"/>
      <c r="BD590" s="3143"/>
      <c r="BE590" s="3143"/>
      <c r="BF590" s="3143"/>
      <c r="BG590" s="3143"/>
      <c r="BH590" s="3143"/>
      <c r="BI590" s="3143"/>
      <c r="BJ590" s="3143"/>
      <c r="BK590" s="3143"/>
      <c r="BL590" s="3143"/>
      <c r="BM590" s="3143"/>
      <c r="BN590" s="3189"/>
      <c r="BO590" s="3189"/>
      <c r="BP590" s="3189"/>
      <c r="BQ590" s="3189"/>
      <c r="BR590" s="3189"/>
      <c r="BS590" s="3189"/>
      <c r="BT590" s="3189"/>
      <c r="BU590" s="3189"/>
      <c r="BV590" s="3189"/>
      <c r="BW590" s="3189"/>
      <c r="BX590" s="3189"/>
      <c r="BY590" s="3189"/>
      <c r="BZ590" s="3313"/>
      <c r="CA590" s="3143"/>
    </row>
    <row r="591" spans="1:79" ht="16.5" customHeight="1">
      <c r="A591" s="3143"/>
      <c r="B591" s="3143"/>
      <c r="C591" s="3143"/>
      <c r="D591" s="3143"/>
      <c r="E591" s="3143"/>
      <c r="F591" s="3143"/>
      <c r="G591" s="3143"/>
      <c r="H591" s="3143"/>
      <c r="I591" s="3143"/>
      <c r="J591" s="3143"/>
      <c r="K591" s="3098"/>
      <c r="L591" s="3098"/>
      <c r="M591" s="3098"/>
      <c r="N591" s="3098"/>
      <c r="O591" s="3098"/>
      <c r="P591" s="3098"/>
      <c r="Q591" s="3098"/>
      <c r="R591" s="3098"/>
      <c r="S591" s="3098"/>
      <c r="T591" s="3098"/>
      <c r="U591" s="3098"/>
      <c r="V591" s="3098"/>
      <c r="W591" s="3098"/>
      <c r="X591" s="3098"/>
      <c r="Y591" s="3098"/>
      <c r="Z591" s="3098"/>
      <c r="AA591" s="3098"/>
      <c r="AB591" s="3098"/>
      <c r="AC591" s="3098"/>
      <c r="AD591" s="3098"/>
      <c r="AE591" s="3098"/>
      <c r="AF591" s="3098"/>
      <c r="AG591" s="3098"/>
      <c r="AH591" s="3098"/>
      <c r="AI591" s="3098"/>
      <c r="AJ591" s="3098"/>
      <c r="AK591" s="3098"/>
      <c r="AL591" s="3143"/>
      <c r="AM591" s="3143"/>
      <c r="AN591" s="3143"/>
      <c r="AO591" s="3143"/>
      <c r="AP591" s="3143"/>
      <c r="AQ591" s="3143"/>
      <c r="AR591" s="3143"/>
      <c r="AS591" s="3143"/>
      <c r="AT591" s="3143"/>
      <c r="AU591" s="3143"/>
      <c r="AV591" s="3143"/>
      <c r="AW591" s="3143"/>
      <c r="AX591" s="3143"/>
      <c r="AY591" s="3143"/>
      <c r="AZ591" s="3143"/>
      <c r="BA591" s="3143"/>
      <c r="BB591" s="3143"/>
      <c r="BC591" s="3143"/>
      <c r="BD591" s="3143"/>
      <c r="BE591" s="3143"/>
      <c r="BF591" s="3143"/>
      <c r="BG591" s="3143"/>
      <c r="BH591" s="3143"/>
      <c r="BI591" s="3143"/>
      <c r="BJ591" s="3143"/>
      <c r="BK591" s="3143"/>
      <c r="BL591" s="3143"/>
      <c r="BM591" s="3143"/>
      <c r="BN591" s="3189"/>
      <c r="BO591" s="3189"/>
      <c r="BP591" s="3189"/>
      <c r="BQ591" s="3189"/>
      <c r="BR591" s="3189"/>
      <c r="BS591" s="3189"/>
      <c r="BT591" s="3189"/>
      <c r="BU591" s="3189"/>
      <c r="BV591" s="3189"/>
      <c r="BW591" s="3189"/>
      <c r="BX591" s="3189"/>
      <c r="BY591" s="3189"/>
      <c r="BZ591" s="3313"/>
      <c r="CA591" s="3143"/>
    </row>
    <row r="592" spans="1:79" ht="16.5" customHeight="1">
      <c r="A592" s="3143"/>
      <c r="B592" s="3143"/>
      <c r="C592" s="3143"/>
      <c r="D592" s="3143"/>
      <c r="E592" s="3143"/>
      <c r="F592" s="3143"/>
      <c r="G592" s="3143"/>
      <c r="H592" s="3143"/>
      <c r="I592" s="3143"/>
      <c r="J592" s="3143"/>
      <c r="K592" s="3098"/>
      <c r="L592" s="3098"/>
      <c r="M592" s="3098"/>
      <c r="N592" s="3098"/>
      <c r="O592" s="3098"/>
      <c r="P592" s="3098"/>
      <c r="Q592" s="3098"/>
      <c r="R592" s="3098"/>
      <c r="S592" s="3098"/>
      <c r="T592" s="3098"/>
      <c r="U592" s="3098"/>
      <c r="V592" s="3098"/>
      <c r="W592" s="3098"/>
      <c r="X592" s="3098"/>
      <c r="Y592" s="3098"/>
      <c r="Z592" s="3098"/>
      <c r="AA592" s="3098"/>
      <c r="AB592" s="3098"/>
      <c r="AC592" s="3098"/>
      <c r="AD592" s="3098"/>
      <c r="AE592" s="3098"/>
      <c r="AF592" s="3098"/>
      <c r="AG592" s="3098"/>
      <c r="AH592" s="3098"/>
      <c r="AI592" s="3098"/>
      <c r="AJ592" s="3098"/>
      <c r="AK592" s="3098"/>
      <c r="AL592" s="3143"/>
      <c r="AM592" s="3143"/>
      <c r="AN592" s="3143"/>
      <c r="AO592" s="3143"/>
      <c r="AP592" s="3143"/>
      <c r="AQ592" s="3143"/>
      <c r="AR592" s="3143"/>
      <c r="AS592" s="3143"/>
      <c r="AT592" s="3143"/>
      <c r="AU592" s="3143"/>
      <c r="AV592" s="3143"/>
      <c r="AW592" s="3143"/>
      <c r="AX592" s="3143"/>
      <c r="AY592" s="3143"/>
      <c r="AZ592" s="3143"/>
      <c r="BA592" s="3143"/>
      <c r="BB592" s="3143"/>
      <c r="BC592" s="3143"/>
      <c r="BD592" s="3143"/>
      <c r="BE592" s="3143"/>
      <c r="BF592" s="3143"/>
      <c r="BG592" s="3143"/>
      <c r="BH592" s="3143"/>
      <c r="BI592" s="3143"/>
      <c r="BJ592" s="3143"/>
      <c r="BK592" s="3143"/>
      <c r="BL592" s="3143"/>
      <c r="BM592" s="3143"/>
      <c r="BN592" s="3189"/>
      <c r="BO592" s="3189"/>
      <c r="BP592" s="3189"/>
      <c r="BQ592" s="3189"/>
      <c r="BR592" s="3189"/>
      <c r="BS592" s="3189"/>
      <c r="BT592" s="3189"/>
      <c r="BU592" s="3189"/>
      <c r="BV592" s="3189"/>
      <c r="BW592" s="3189"/>
      <c r="BX592" s="3189"/>
      <c r="BY592" s="3189"/>
      <c r="BZ592" s="3313"/>
      <c r="CA592" s="3143"/>
    </row>
    <row r="593" spans="1:79" ht="16.5" customHeight="1">
      <c r="A593" s="3143"/>
      <c r="B593" s="3143"/>
      <c r="C593" s="3143"/>
      <c r="D593" s="3143"/>
      <c r="E593" s="3143"/>
      <c r="F593" s="3143"/>
      <c r="G593" s="3143"/>
      <c r="H593" s="3143"/>
      <c r="I593" s="3143"/>
      <c r="J593" s="3143"/>
      <c r="K593" s="3098"/>
      <c r="L593" s="3098"/>
      <c r="M593" s="3098"/>
      <c r="N593" s="3098"/>
      <c r="O593" s="3098"/>
      <c r="P593" s="3098"/>
      <c r="Q593" s="3098"/>
      <c r="R593" s="3098"/>
      <c r="S593" s="3098"/>
      <c r="T593" s="3098"/>
      <c r="U593" s="3098"/>
      <c r="V593" s="3098"/>
      <c r="W593" s="3098"/>
      <c r="X593" s="3098"/>
      <c r="Y593" s="3098"/>
      <c r="Z593" s="3098"/>
      <c r="AA593" s="3098"/>
      <c r="AB593" s="3098"/>
      <c r="AC593" s="3098"/>
      <c r="AD593" s="3098"/>
      <c r="AE593" s="3098"/>
      <c r="AF593" s="3098"/>
      <c r="AG593" s="3098"/>
      <c r="AH593" s="3098"/>
      <c r="AI593" s="3098"/>
      <c r="AJ593" s="3098"/>
      <c r="AK593" s="3098"/>
      <c r="AL593" s="3143"/>
      <c r="AM593" s="3143"/>
      <c r="AN593" s="3143"/>
      <c r="AO593" s="3143"/>
      <c r="AP593" s="3143"/>
      <c r="AQ593" s="3143"/>
      <c r="AR593" s="3143"/>
      <c r="AS593" s="3143"/>
      <c r="AT593" s="3143"/>
      <c r="AU593" s="3143"/>
      <c r="AV593" s="3143"/>
      <c r="AW593" s="3143"/>
      <c r="AX593" s="3143"/>
      <c r="AY593" s="3143"/>
      <c r="AZ593" s="3143"/>
      <c r="BA593" s="3143"/>
      <c r="BB593" s="3143"/>
      <c r="BC593" s="3143"/>
      <c r="BD593" s="3143"/>
      <c r="BE593" s="3143"/>
      <c r="BF593" s="3143"/>
      <c r="BG593" s="3143"/>
      <c r="BH593" s="3143"/>
      <c r="BI593" s="3143"/>
      <c r="BJ593" s="3143"/>
      <c r="BK593" s="3143"/>
      <c r="BL593" s="3143"/>
      <c r="BM593" s="3143"/>
      <c r="BN593" s="3189"/>
      <c r="BO593" s="3189"/>
      <c r="BP593" s="3189"/>
      <c r="BQ593" s="3189"/>
      <c r="BR593" s="3189"/>
      <c r="BS593" s="3189"/>
      <c r="BT593" s="3189"/>
      <c r="BU593" s="3189"/>
      <c r="BV593" s="3189"/>
      <c r="BW593" s="3189"/>
      <c r="BX593" s="3189"/>
      <c r="BY593" s="3189"/>
      <c r="BZ593" s="3313"/>
      <c r="CA593" s="3143"/>
    </row>
    <row r="594" spans="1:79" ht="16.5" customHeight="1">
      <c r="A594" s="3143"/>
      <c r="B594" s="3143"/>
      <c r="C594" s="3143"/>
      <c r="D594" s="3143"/>
      <c r="E594" s="3143"/>
      <c r="F594" s="3143"/>
      <c r="G594" s="3143"/>
      <c r="H594" s="3143"/>
      <c r="I594" s="3143"/>
      <c r="J594" s="3143"/>
      <c r="K594" s="3098"/>
      <c r="L594" s="3098"/>
      <c r="M594" s="3098"/>
      <c r="N594" s="3098"/>
      <c r="O594" s="3098"/>
      <c r="P594" s="3098"/>
      <c r="Q594" s="3098"/>
      <c r="R594" s="3098"/>
      <c r="S594" s="3098"/>
      <c r="T594" s="3098"/>
      <c r="U594" s="3098"/>
      <c r="V594" s="3098"/>
      <c r="W594" s="3098"/>
      <c r="X594" s="3098"/>
      <c r="Y594" s="3098"/>
      <c r="Z594" s="3098"/>
      <c r="AA594" s="3098"/>
      <c r="AB594" s="3098"/>
      <c r="AC594" s="3098"/>
      <c r="AD594" s="3098"/>
      <c r="AE594" s="3098"/>
      <c r="AF594" s="3098"/>
      <c r="AG594" s="3098"/>
      <c r="AH594" s="3098"/>
      <c r="AI594" s="3098"/>
      <c r="AJ594" s="3098"/>
      <c r="AK594" s="3098"/>
      <c r="AL594" s="3143"/>
      <c r="AM594" s="3143"/>
      <c r="AN594" s="3143"/>
      <c r="AO594" s="3143"/>
      <c r="AP594" s="3143"/>
      <c r="AQ594" s="3143"/>
      <c r="AR594" s="3143"/>
      <c r="AS594" s="3143"/>
      <c r="AT594" s="3143"/>
      <c r="AU594" s="3143"/>
      <c r="AV594" s="3143"/>
      <c r="AW594" s="3143"/>
      <c r="AX594" s="3143"/>
      <c r="AY594" s="3143"/>
      <c r="AZ594" s="3143"/>
      <c r="BA594" s="3143"/>
      <c r="BB594" s="3143"/>
      <c r="BC594" s="3143"/>
      <c r="BD594" s="3143"/>
      <c r="BE594" s="3143"/>
      <c r="BF594" s="3143"/>
      <c r="BG594" s="3143"/>
      <c r="BH594" s="3143"/>
      <c r="BI594" s="3143"/>
      <c r="BJ594" s="3143"/>
      <c r="BK594" s="3143"/>
      <c r="BL594" s="3143"/>
      <c r="BM594" s="3143"/>
      <c r="BN594" s="3189"/>
      <c r="BO594" s="3189"/>
      <c r="BP594" s="3189"/>
      <c r="BQ594" s="3189"/>
      <c r="BR594" s="3189"/>
      <c r="BS594" s="3189"/>
      <c r="BT594" s="3189"/>
      <c r="BU594" s="3189"/>
      <c r="BV594" s="3189"/>
      <c r="BW594" s="3189"/>
      <c r="BX594" s="3189"/>
      <c r="BY594" s="3189"/>
      <c r="BZ594" s="3313"/>
      <c r="CA594" s="3143"/>
    </row>
    <row r="595" spans="1:79" ht="16.5" customHeight="1">
      <c r="A595" s="3143"/>
      <c r="B595" s="3143"/>
      <c r="C595" s="3143"/>
      <c r="D595" s="3143"/>
      <c r="E595" s="3143"/>
      <c r="F595" s="3143"/>
      <c r="G595" s="3143"/>
      <c r="H595" s="3143"/>
      <c r="I595" s="3143"/>
      <c r="J595" s="3143"/>
      <c r="K595" s="3098"/>
      <c r="L595" s="3098"/>
      <c r="M595" s="3098"/>
      <c r="N595" s="3098"/>
      <c r="O595" s="3098"/>
      <c r="P595" s="3098"/>
      <c r="Q595" s="3098"/>
      <c r="R595" s="3098"/>
      <c r="S595" s="3098"/>
      <c r="T595" s="3098"/>
      <c r="U595" s="3098"/>
      <c r="V595" s="3098"/>
      <c r="W595" s="3098"/>
      <c r="X595" s="3098"/>
      <c r="Y595" s="3098"/>
      <c r="Z595" s="3098"/>
      <c r="AA595" s="3098"/>
      <c r="AB595" s="3098"/>
      <c r="AC595" s="3098"/>
      <c r="AD595" s="3098"/>
      <c r="AE595" s="3098"/>
      <c r="AF595" s="3098"/>
      <c r="AG595" s="3098"/>
      <c r="AH595" s="3098"/>
      <c r="AI595" s="3098"/>
      <c r="AJ595" s="3098"/>
      <c r="AK595" s="3098"/>
      <c r="AL595" s="3143"/>
      <c r="AM595" s="3143"/>
      <c r="AN595" s="3143"/>
      <c r="AO595" s="3143"/>
      <c r="AP595" s="3143"/>
      <c r="AQ595" s="3143"/>
      <c r="AR595" s="3143"/>
      <c r="AS595" s="3143"/>
      <c r="AT595" s="3143"/>
      <c r="AU595" s="3143"/>
      <c r="AV595" s="3143"/>
      <c r="AW595" s="3143"/>
      <c r="AX595" s="3143"/>
      <c r="AY595" s="3143"/>
      <c r="AZ595" s="3143"/>
      <c r="BA595" s="3143"/>
      <c r="BB595" s="3143"/>
      <c r="BC595" s="3143"/>
      <c r="BD595" s="3143"/>
      <c r="BE595" s="3143"/>
      <c r="BF595" s="3143"/>
      <c r="BG595" s="3143"/>
      <c r="BH595" s="3143"/>
      <c r="BI595" s="3143"/>
      <c r="BJ595" s="3143"/>
      <c r="BK595" s="3143"/>
      <c r="BL595" s="3143"/>
      <c r="BM595" s="3143"/>
      <c r="BN595" s="3189"/>
      <c r="BO595" s="3189"/>
      <c r="BP595" s="3189"/>
      <c r="BQ595" s="3189"/>
      <c r="BR595" s="3189"/>
      <c r="BS595" s="3189"/>
      <c r="BT595" s="3189"/>
      <c r="BU595" s="3189"/>
      <c r="BV595" s="3189"/>
      <c r="BW595" s="3189"/>
      <c r="BX595" s="3189"/>
      <c r="BY595" s="3189"/>
      <c r="BZ595" s="3313"/>
      <c r="CA595" s="3143"/>
    </row>
    <row r="596" spans="1:79" ht="16.5" customHeight="1">
      <c r="A596" s="3143"/>
      <c r="B596" s="3143"/>
      <c r="C596" s="3143"/>
      <c r="D596" s="3143"/>
      <c r="E596" s="3143"/>
      <c r="F596" s="3143"/>
      <c r="G596" s="3143"/>
      <c r="H596" s="3143"/>
      <c r="I596" s="3143"/>
      <c r="J596" s="3143"/>
      <c r="K596" s="3098"/>
      <c r="L596" s="3098"/>
      <c r="M596" s="3098"/>
      <c r="N596" s="3098"/>
      <c r="O596" s="3098"/>
      <c r="P596" s="3098"/>
      <c r="Q596" s="3098"/>
      <c r="R596" s="3098"/>
      <c r="S596" s="3098"/>
      <c r="T596" s="3098"/>
      <c r="U596" s="3098"/>
      <c r="V596" s="3098"/>
      <c r="W596" s="3098"/>
      <c r="X596" s="3098"/>
      <c r="Y596" s="3098"/>
      <c r="Z596" s="3098"/>
      <c r="AA596" s="3098"/>
      <c r="AB596" s="3098"/>
      <c r="AC596" s="3098"/>
      <c r="AD596" s="3098"/>
      <c r="AE596" s="3098"/>
      <c r="AF596" s="3098"/>
      <c r="AG596" s="3098"/>
      <c r="AH596" s="3098"/>
      <c r="AI596" s="3098"/>
      <c r="AJ596" s="3098"/>
      <c r="AK596" s="3098"/>
      <c r="AL596" s="3143"/>
      <c r="AM596" s="3143"/>
      <c r="AN596" s="3143"/>
      <c r="AO596" s="3143"/>
      <c r="AP596" s="3143"/>
      <c r="AQ596" s="3143"/>
      <c r="AR596" s="3143"/>
      <c r="AS596" s="3143"/>
      <c r="AT596" s="3143"/>
      <c r="AU596" s="3143"/>
      <c r="AV596" s="3143"/>
      <c r="AW596" s="3143"/>
      <c r="AX596" s="3143"/>
      <c r="AY596" s="3143"/>
      <c r="AZ596" s="3143"/>
      <c r="BA596" s="3143"/>
      <c r="BB596" s="3143"/>
      <c r="BC596" s="3143"/>
      <c r="BD596" s="3143"/>
      <c r="BE596" s="3143"/>
      <c r="BF596" s="3143"/>
      <c r="BG596" s="3143"/>
      <c r="BH596" s="3143"/>
      <c r="BI596" s="3143"/>
      <c r="BJ596" s="3143"/>
      <c r="BK596" s="3143"/>
      <c r="BL596" s="3143"/>
      <c r="BM596" s="3143"/>
      <c r="BN596" s="3189"/>
      <c r="BO596" s="3189"/>
      <c r="BP596" s="3189"/>
      <c r="BQ596" s="3189"/>
      <c r="BR596" s="3189"/>
      <c r="BS596" s="3189"/>
      <c r="BT596" s="3189"/>
      <c r="BU596" s="3189"/>
      <c r="BV596" s="3189"/>
      <c r="BW596" s="3189"/>
      <c r="BX596" s="3189"/>
      <c r="BY596" s="3189"/>
      <c r="BZ596" s="3313"/>
      <c r="CA596" s="3143"/>
    </row>
    <row r="597" spans="1:79" ht="16.5" customHeight="1">
      <c r="A597" s="3143"/>
      <c r="B597" s="3143"/>
      <c r="C597" s="3143"/>
      <c r="D597" s="3143"/>
      <c r="E597" s="3143"/>
      <c r="F597" s="3143"/>
      <c r="G597" s="3143"/>
      <c r="H597" s="3143"/>
      <c r="I597" s="3143"/>
      <c r="J597" s="3143"/>
      <c r="K597" s="3098"/>
      <c r="L597" s="3098"/>
      <c r="M597" s="3098"/>
      <c r="N597" s="3098"/>
      <c r="O597" s="3098"/>
      <c r="P597" s="3098"/>
      <c r="Q597" s="3098"/>
      <c r="R597" s="3098"/>
      <c r="S597" s="3098"/>
      <c r="T597" s="3098"/>
      <c r="U597" s="3098"/>
      <c r="V597" s="3098"/>
      <c r="W597" s="3098"/>
      <c r="X597" s="3098"/>
      <c r="Y597" s="3098"/>
      <c r="Z597" s="3098"/>
      <c r="AA597" s="3098"/>
      <c r="AB597" s="3098"/>
      <c r="AC597" s="3098"/>
      <c r="AD597" s="3098"/>
      <c r="AE597" s="3098"/>
      <c r="AF597" s="3098"/>
      <c r="AG597" s="3098"/>
      <c r="AH597" s="3098"/>
      <c r="AI597" s="3098"/>
      <c r="AJ597" s="3098"/>
      <c r="AK597" s="3098"/>
      <c r="AL597" s="3143"/>
      <c r="AM597" s="3143"/>
      <c r="AN597" s="3143"/>
      <c r="AO597" s="3143"/>
      <c r="AP597" s="3143"/>
      <c r="AQ597" s="3143"/>
      <c r="AR597" s="3143"/>
      <c r="AS597" s="3143"/>
      <c r="AT597" s="3143"/>
      <c r="AU597" s="3143"/>
      <c r="AV597" s="3143"/>
      <c r="AW597" s="3143"/>
      <c r="AX597" s="3143"/>
      <c r="AY597" s="3143"/>
      <c r="AZ597" s="3143"/>
      <c r="BA597" s="3143"/>
      <c r="BB597" s="3143"/>
      <c r="BC597" s="3143"/>
      <c r="BD597" s="3143"/>
      <c r="BE597" s="3143"/>
      <c r="BF597" s="3143"/>
      <c r="BG597" s="3143"/>
      <c r="BH597" s="3143"/>
      <c r="BI597" s="3143"/>
      <c r="BJ597" s="3143"/>
      <c r="BK597" s="3143"/>
      <c r="BL597" s="3143"/>
      <c r="BM597" s="3143"/>
      <c r="BN597" s="3189"/>
      <c r="BO597" s="3189"/>
      <c r="BP597" s="3189"/>
      <c r="BQ597" s="3189"/>
      <c r="BR597" s="3189"/>
      <c r="BS597" s="3189"/>
      <c r="BT597" s="3189"/>
      <c r="BU597" s="3189"/>
      <c r="BV597" s="3189"/>
      <c r="BW597" s="3189"/>
      <c r="BX597" s="3189"/>
      <c r="BY597" s="3189"/>
      <c r="BZ597" s="3313"/>
      <c r="CA597" s="3143"/>
    </row>
    <row r="598" spans="1:79" ht="16.5" customHeight="1">
      <c r="A598" s="3143"/>
      <c r="B598" s="3143"/>
      <c r="C598" s="3143"/>
      <c r="D598" s="3143"/>
      <c r="E598" s="3143"/>
      <c r="F598" s="3143"/>
      <c r="G598" s="3143"/>
      <c r="H598" s="3143"/>
      <c r="I598" s="3143"/>
      <c r="J598" s="3143"/>
      <c r="K598" s="3098"/>
      <c r="L598" s="3098"/>
      <c r="M598" s="3098"/>
      <c r="N598" s="3098"/>
      <c r="O598" s="3098"/>
      <c r="P598" s="3098"/>
      <c r="Q598" s="3098"/>
      <c r="R598" s="3098"/>
      <c r="S598" s="3098"/>
      <c r="T598" s="3098"/>
      <c r="U598" s="3098"/>
      <c r="V598" s="3098"/>
      <c r="W598" s="3098"/>
      <c r="X598" s="3098"/>
      <c r="Y598" s="3098"/>
      <c r="Z598" s="3098"/>
      <c r="AA598" s="3098"/>
      <c r="AB598" s="3098"/>
      <c r="AC598" s="3098"/>
      <c r="AD598" s="3098"/>
      <c r="AE598" s="3098"/>
      <c r="AF598" s="3098"/>
      <c r="AG598" s="3098"/>
      <c r="AH598" s="3098"/>
      <c r="AI598" s="3098"/>
      <c r="AJ598" s="3098"/>
      <c r="AK598" s="3098"/>
      <c r="AL598" s="3143"/>
      <c r="AM598" s="3143"/>
      <c r="AN598" s="3143"/>
      <c r="AO598" s="3143"/>
      <c r="AP598" s="3143"/>
      <c r="AQ598" s="3143"/>
      <c r="AR598" s="3143"/>
      <c r="AS598" s="3143"/>
      <c r="AT598" s="3143"/>
      <c r="AU598" s="3143"/>
      <c r="AV598" s="3143"/>
      <c r="AW598" s="3143"/>
      <c r="AX598" s="3143"/>
      <c r="AY598" s="3143"/>
      <c r="AZ598" s="3143"/>
      <c r="BA598" s="3143"/>
      <c r="BB598" s="3143"/>
      <c r="BC598" s="3143"/>
      <c r="BD598" s="3143"/>
      <c r="BE598" s="3143"/>
      <c r="BF598" s="3143"/>
      <c r="BG598" s="3143"/>
      <c r="BH598" s="3143"/>
      <c r="BI598" s="3143"/>
      <c r="BJ598" s="3143"/>
      <c r="BK598" s="3143"/>
      <c r="BL598" s="3143"/>
      <c r="BM598" s="3143"/>
      <c r="BN598" s="3189"/>
      <c r="BO598" s="3189"/>
      <c r="BP598" s="3189"/>
      <c r="BQ598" s="3189"/>
      <c r="BR598" s="3189"/>
      <c r="BS598" s="3189"/>
      <c r="BT598" s="3189"/>
      <c r="BU598" s="3189"/>
      <c r="BV598" s="3189"/>
      <c r="BW598" s="3189"/>
      <c r="BX598" s="3189"/>
      <c r="BY598" s="3189"/>
      <c r="BZ598" s="3313"/>
      <c r="CA598" s="3143"/>
    </row>
    <row r="599" spans="1:79" ht="16.5" customHeight="1">
      <c r="A599" s="3143"/>
      <c r="B599" s="3143"/>
      <c r="C599" s="3143"/>
      <c r="D599" s="3143"/>
      <c r="E599" s="3143"/>
      <c r="F599" s="3143"/>
      <c r="G599" s="3143"/>
      <c r="H599" s="3143"/>
      <c r="I599" s="3143"/>
      <c r="J599" s="3143"/>
      <c r="K599" s="3098"/>
      <c r="L599" s="3098"/>
      <c r="M599" s="3098"/>
      <c r="N599" s="3098"/>
      <c r="O599" s="3098"/>
      <c r="P599" s="3098"/>
      <c r="Q599" s="3098"/>
      <c r="R599" s="3098"/>
      <c r="S599" s="3098"/>
      <c r="T599" s="3098"/>
      <c r="U599" s="3098"/>
      <c r="V599" s="3098"/>
      <c r="W599" s="3098"/>
      <c r="X599" s="3098"/>
      <c r="Y599" s="3098"/>
      <c r="Z599" s="3098"/>
      <c r="AA599" s="3098"/>
      <c r="AB599" s="3098"/>
      <c r="AC599" s="3098"/>
      <c r="AD599" s="3098"/>
      <c r="AE599" s="3098"/>
      <c r="AF599" s="3098"/>
      <c r="AG599" s="3098"/>
      <c r="AH599" s="3098"/>
      <c r="AI599" s="3098"/>
      <c r="AJ599" s="3098"/>
      <c r="AK599" s="3098"/>
      <c r="AL599" s="3143"/>
      <c r="AM599" s="3143"/>
      <c r="AN599" s="3143"/>
      <c r="AO599" s="3143"/>
      <c r="AP599" s="3143"/>
      <c r="AQ599" s="3143"/>
      <c r="AR599" s="3143"/>
      <c r="AS599" s="3143"/>
      <c r="AT599" s="3143"/>
      <c r="AU599" s="3143"/>
      <c r="AV599" s="3143"/>
      <c r="AW599" s="3143"/>
      <c r="AX599" s="3143"/>
      <c r="AY599" s="3143"/>
      <c r="AZ599" s="3143"/>
      <c r="BA599" s="3143"/>
      <c r="BB599" s="3143"/>
      <c r="BC599" s="3143"/>
      <c r="BD599" s="3143"/>
      <c r="BE599" s="3143"/>
      <c r="BF599" s="3143"/>
      <c r="BG599" s="3143"/>
      <c r="BH599" s="3143"/>
      <c r="BI599" s="3143"/>
      <c r="BJ599" s="3143"/>
      <c r="BK599" s="3143"/>
      <c r="BL599" s="3143"/>
      <c r="BM599" s="3143"/>
      <c r="BN599" s="3189"/>
      <c r="BO599" s="3189"/>
      <c r="BP599" s="3189"/>
      <c r="BQ599" s="3189"/>
      <c r="BR599" s="3189"/>
      <c r="BS599" s="3189"/>
      <c r="BT599" s="3189"/>
      <c r="BU599" s="3189"/>
      <c r="BV599" s="3189"/>
      <c r="BW599" s="3189"/>
      <c r="BX599" s="3189"/>
      <c r="BY599" s="3189"/>
      <c r="BZ599" s="3313"/>
      <c r="CA599" s="3143"/>
    </row>
    <row r="600" spans="1:79" ht="16.5" customHeight="1">
      <c r="A600" s="3143"/>
      <c r="B600" s="3143"/>
      <c r="C600" s="3143"/>
      <c r="D600" s="3143"/>
      <c r="E600" s="3143"/>
      <c r="F600" s="3143"/>
      <c r="G600" s="3143"/>
      <c r="H600" s="3143"/>
      <c r="I600" s="3143"/>
      <c r="J600" s="3143"/>
      <c r="K600" s="3098"/>
      <c r="L600" s="3098"/>
      <c r="M600" s="3098"/>
      <c r="N600" s="3098"/>
      <c r="O600" s="3098"/>
      <c r="P600" s="3098"/>
      <c r="Q600" s="3098"/>
      <c r="R600" s="3098"/>
      <c r="S600" s="3098"/>
      <c r="T600" s="3098"/>
      <c r="U600" s="3098"/>
      <c r="V600" s="3098"/>
      <c r="W600" s="3098"/>
      <c r="X600" s="3098"/>
      <c r="Y600" s="3098"/>
      <c r="Z600" s="3098"/>
      <c r="AA600" s="3098"/>
      <c r="AB600" s="3098"/>
      <c r="AC600" s="3098"/>
      <c r="AD600" s="3098"/>
      <c r="AE600" s="3098"/>
      <c r="AF600" s="3098"/>
      <c r="AG600" s="3098"/>
      <c r="AH600" s="3098"/>
      <c r="AI600" s="3098"/>
      <c r="AJ600" s="3098"/>
      <c r="AK600" s="3098"/>
      <c r="AL600" s="3143"/>
      <c r="AM600" s="3143"/>
      <c r="AN600" s="3143"/>
      <c r="AO600" s="3143"/>
      <c r="AP600" s="3143"/>
      <c r="AQ600" s="3143"/>
      <c r="AR600" s="3143"/>
      <c r="AS600" s="3143"/>
      <c r="AT600" s="3143"/>
      <c r="AU600" s="3143"/>
      <c r="AV600" s="3143"/>
      <c r="AW600" s="3143"/>
      <c r="AX600" s="3143"/>
      <c r="AY600" s="3143"/>
      <c r="AZ600" s="3143"/>
      <c r="BA600" s="3143"/>
      <c r="BB600" s="3143"/>
      <c r="BC600" s="3143"/>
      <c r="BD600" s="3143"/>
      <c r="BE600" s="3143"/>
      <c r="BF600" s="3143"/>
      <c r="BG600" s="3143"/>
      <c r="BH600" s="3143"/>
      <c r="BI600" s="3143"/>
      <c r="BJ600" s="3143"/>
      <c r="BK600" s="3143"/>
      <c r="BL600" s="3143"/>
      <c r="BM600" s="3143"/>
      <c r="BN600" s="3189"/>
      <c r="BO600" s="3189"/>
      <c r="BP600" s="3189"/>
      <c r="BQ600" s="3189"/>
      <c r="BR600" s="3189"/>
      <c r="BS600" s="3189"/>
      <c r="BT600" s="3189"/>
      <c r="BU600" s="3189"/>
      <c r="BV600" s="3189"/>
      <c r="BW600" s="3189"/>
      <c r="BX600" s="3189"/>
      <c r="BY600" s="3189"/>
      <c r="BZ600" s="3313"/>
      <c r="CA600" s="3143"/>
    </row>
    <row r="601" spans="1:79" ht="16.5" customHeight="1">
      <c r="A601" s="3143"/>
      <c r="B601" s="3143"/>
      <c r="C601" s="3143"/>
      <c r="D601" s="3143"/>
      <c r="E601" s="3143"/>
      <c r="F601" s="3143"/>
      <c r="G601" s="3143"/>
      <c r="H601" s="3143"/>
      <c r="I601" s="3143"/>
      <c r="J601" s="3143"/>
      <c r="K601" s="3098"/>
      <c r="L601" s="3098"/>
      <c r="M601" s="3098"/>
      <c r="N601" s="3098"/>
      <c r="O601" s="3098"/>
      <c r="P601" s="3098"/>
      <c r="Q601" s="3098"/>
      <c r="R601" s="3098"/>
      <c r="S601" s="3098"/>
      <c r="T601" s="3098"/>
      <c r="U601" s="3098"/>
      <c r="V601" s="3098"/>
      <c r="W601" s="3098"/>
      <c r="X601" s="3098"/>
      <c r="Y601" s="3098"/>
      <c r="Z601" s="3098"/>
      <c r="AA601" s="3098"/>
      <c r="AB601" s="3098"/>
      <c r="AC601" s="3098"/>
      <c r="AD601" s="3098"/>
      <c r="AE601" s="3098"/>
      <c r="AF601" s="3098"/>
      <c r="AG601" s="3098"/>
      <c r="AH601" s="3098"/>
      <c r="AI601" s="3098"/>
      <c r="AJ601" s="3098"/>
      <c r="AK601" s="3098"/>
      <c r="AL601" s="3143"/>
      <c r="AM601" s="3143"/>
      <c r="AN601" s="3143"/>
      <c r="AO601" s="3143"/>
      <c r="AP601" s="3143"/>
      <c r="AQ601" s="3143"/>
      <c r="AR601" s="3143"/>
      <c r="AS601" s="3143"/>
      <c r="AT601" s="3143"/>
      <c r="AU601" s="3143"/>
      <c r="AV601" s="3143"/>
      <c r="AW601" s="3143"/>
      <c r="AX601" s="3143"/>
      <c r="AY601" s="3143"/>
      <c r="AZ601" s="3143"/>
      <c r="BA601" s="3143"/>
      <c r="BB601" s="3143"/>
      <c r="BC601" s="3143"/>
      <c r="BD601" s="3143"/>
      <c r="BE601" s="3143"/>
      <c r="BF601" s="3143"/>
      <c r="BG601" s="3143"/>
      <c r="BH601" s="3143"/>
      <c r="BI601" s="3143"/>
      <c r="BJ601" s="3143"/>
      <c r="BK601" s="3143"/>
      <c r="BL601" s="3143"/>
      <c r="BM601" s="3143"/>
      <c r="BN601" s="3189"/>
      <c r="BO601" s="3189"/>
      <c r="BP601" s="3189"/>
      <c r="BQ601" s="3189"/>
      <c r="BR601" s="3189"/>
      <c r="BS601" s="3189"/>
      <c r="BT601" s="3189"/>
      <c r="BU601" s="3189"/>
      <c r="BV601" s="3189"/>
      <c r="BW601" s="3189"/>
      <c r="BX601" s="3189"/>
      <c r="BY601" s="3189"/>
      <c r="BZ601" s="3313"/>
      <c r="CA601" s="3143"/>
    </row>
    <row r="602" spans="1:79" ht="16.5" customHeight="1">
      <c r="A602" s="3143"/>
      <c r="B602" s="3143"/>
      <c r="C602" s="3143"/>
      <c r="D602" s="3143"/>
      <c r="E602" s="3143"/>
      <c r="F602" s="3143"/>
      <c r="G602" s="3143"/>
      <c r="H602" s="3143"/>
      <c r="I602" s="3143"/>
      <c r="J602" s="3143"/>
      <c r="K602" s="3098"/>
      <c r="L602" s="3098"/>
      <c r="M602" s="3098"/>
      <c r="N602" s="3098"/>
      <c r="O602" s="3098"/>
      <c r="P602" s="3098"/>
      <c r="Q602" s="3098"/>
      <c r="R602" s="3098"/>
      <c r="S602" s="3098"/>
      <c r="T602" s="3098"/>
      <c r="U602" s="3098"/>
      <c r="V602" s="3098"/>
      <c r="W602" s="3098"/>
      <c r="X602" s="3098"/>
      <c r="Y602" s="3098"/>
      <c r="Z602" s="3098"/>
      <c r="AA602" s="3098"/>
      <c r="AB602" s="3098"/>
      <c r="AC602" s="3098"/>
      <c r="AD602" s="3098"/>
      <c r="AE602" s="3098"/>
      <c r="AF602" s="3098"/>
      <c r="AG602" s="3098"/>
      <c r="AH602" s="3098"/>
      <c r="AI602" s="3098"/>
      <c r="AJ602" s="3098"/>
      <c r="AK602" s="3098"/>
      <c r="AL602" s="3143"/>
      <c r="AM602" s="3143"/>
      <c r="AN602" s="3143"/>
      <c r="AO602" s="3143"/>
      <c r="AP602" s="3143"/>
      <c r="AQ602" s="3143"/>
      <c r="AR602" s="3143"/>
      <c r="AS602" s="3143"/>
      <c r="AT602" s="3143"/>
      <c r="AU602" s="3143"/>
      <c r="AV602" s="3143"/>
      <c r="AW602" s="3143"/>
      <c r="AX602" s="3143"/>
      <c r="AY602" s="3143"/>
      <c r="AZ602" s="3143"/>
      <c r="BA602" s="3143"/>
      <c r="BB602" s="3143"/>
      <c r="BC602" s="3143"/>
      <c r="BD602" s="3143"/>
      <c r="BE602" s="3143"/>
      <c r="BF602" s="3143"/>
      <c r="BG602" s="3143"/>
      <c r="BH602" s="3143"/>
      <c r="BI602" s="3143"/>
      <c r="BJ602" s="3143"/>
      <c r="BK602" s="3143"/>
      <c r="BL602" s="3143"/>
      <c r="BM602" s="3143"/>
      <c r="BN602" s="3189"/>
      <c r="BO602" s="3189"/>
      <c r="BP602" s="3189"/>
      <c r="BQ602" s="3189"/>
      <c r="BR602" s="3189"/>
      <c r="BS602" s="3189"/>
      <c r="BT602" s="3189"/>
      <c r="BU602" s="3189"/>
      <c r="BV602" s="3189"/>
      <c r="BW602" s="3189"/>
      <c r="BX602" s="3189"/>
      <c r="BY602" s="3189"/>
      <c r="BZ602" s="3313"/>
      <c r="CA602" s="3143"/>
    </row>
    <row r="603" spans="1:79" ht="16.5" customHeight="1">
      <c r="A603" s="3143"/>
      <c r="B603" s="3143"/>
      <c r="C603" s="3143"/>
      <c r="D603" s="3143"/>
      <c r="E603" s="3143"/>
      <c r="F603" s="3143"/>
      <c r="G603" s="3143"/>
      <c r="H603" s="3143"/>
      <c r="I603" s="3143"/>
      <c r="J603" s="3143"/>
      <c r="K603" s="3098"/>
      <c r="L603" s="3098"/>
      <c r="M603" s="3098"/>
      <c r="N603" s="3098"/>
      <c r="O603" s="3098"/>
      <c r="P603" s="3098"/>
      <c r="Q603" s="3098"/>
      <c r="R603" s="3098"/>
      <c r="S603" s="3098"/>
      <c r="T603" s="3098"/>
      <c r="U603" s="3098"/>
      <c r="V603" s="3098"/>
      <c r="W603" s="3098"/>
      <c r="X603" s="3098"/>
      <c r="Y603" s="3098"/>
      <c r="Z603" s="3098"/>
      <c r="AA603" s="3098"/>
      <c r="AB603" s="3098"/>
      <c r="AC603" s="3098"/>
      <c r="AD603" s="3098"/>
      <c r="AE603" s="3098"/>
      <c r="AF603" s="3098"/>
      <c r="AG603" s="3098"/>
      <c r="AH603" s="3098"/>
      <c r="AI603" s="3098"/>
      <c r="AJ603" s="3098"/>
      <c r="AK603" s="3098"/>
      <c r="AL603" s="3143"/>
      <c r="AM603" s="3143"/>
      <c r="AN603" s="3143"/>
      <c r="AO603" s="3143"/>
      <c r="AP603" s="3143"/>
      <c r="AQ603" s="3143"/>
      <c r="AR603" s="3143"/>
      <c r="AS603" s="3143"/>
      <c r="AT603" s="3143"/>
      <c r="AU603" s="3143"/>
      <c r="AV603" s="3143"/>
      <c r="AW603" s="3143"/>
      <c r="AX603" s="3143"/>
      <c r="AY603" s="3143"/>
      <c r="AZ603" s="3143"/>
      <c r="BA603" s="3143"/>
      <c r="BB603" s="3143"/>
      <c r="BC603" s="3143"/>
      <c r="BD603" s="3143"/>
      <c r="BE603" s="3143"/>
      <c r="BF603" s="3143"/>
      <c r="BG603" s="3143"/>
      <c r="BH603" s="3143"/>
      <c r="BI603" s="3143"/>
      <c r="BJ603" s="3143"/>
      <c r="BK603" s="3143"/>
      <c r="BL603" s="3143"/>
      <c r="BM603" s="3143"/>
      <c r="BN603" s="3189"/>
      <c r="BO603" s="3189"/>
      <c r="BP603" s="3189"/>
      <c r="BQ603" s="3189"/>
      <c r="BR603" s="3189"/>
      <c r="BS603" s="3189"/>
      <c r="BT603" s="3189"/>
      <c r="BU603" s="3189"/>
      <c r="BV603" s="3189"/>
      <c r="BW603" s="3189"/>
      <c r="BX603" s="3189"/>
      <c r="BY603" s="3189"/>
      <c r="BZ603" s="3313"/>
      <c r="CA603" s="3143"/>
    </row>
    <row r="604" spans="1:79" ht="16.5" customHeight="1">
      <c r="A604" s="3143"/>
      <c r="B604" s="3143"/>
      <c r="C604" s="3143"/>
      <c r="D604" s="3143"/>
      <c r="E604" s="3143"/>
      <c r="F604" s="3143"/>
      <c r="G604" s="3143"/>
      <c r="H604" s="3143"/>
      <c r="I604" s="3143"/>
      <c r="J604" s="3143"/>
      <c r="K604" s="3098"/>
      <c r="L604" s="3098"/>
      <c r="M604" s="3098"/>
      <c r="N604" s="3098"/>
      <c r="O604" s="3098"/>
      <c r="P604" s="3098"/>
      <c r="Q604" s="3098"/>
      <c r="R604" s="3098"/>
      <c r="S604" s="3098"/>
      <c r="T604" s="3098"/>
      <c r="U604" s="3098"/>
      <c r="V604" s="3098"/>
      <c r="W604" s="3098"/>
      <c r="X604" s="3098"/>
      <c r="Y604" s="3098"/>
      <c r="Z604" s="3098"/>
      <c r="AA604" s="3098"/>
      <c r="AB604" s="3098"/>
      <c r="AC604" s="3098"/>
      <c r="AD604" s="3098"/>
      <c r="AE604" s="3098"/>
      <c r="AF604" s="3098"/>
      <c r="AG604" s="3098"/>
      <c r="AH604" s="3098"/>
      <c r="AI604" s="3098"/>
      <c r="AJ604" s="3098"/>
      <c r="AK604" s="3098"/>
      <c r="AL604" s="3143"/>
      <c r="AM604" s="3143"/>
      <c r="AN604" s="3143"/>
      <c r="AO604" s="3143"/>
      <c r="AP604" s="3143"/>
      <c r="AQ604" s="3143"/>
      <c r="AR604" s="3143"/>
      <c r="AS604" s="3143"/>
      <c r="AT604" s="3143"/>
      <c r="AU604" s="3143"/>
      <c r="AV604" s="3143"/>
      <c r="AW604" s="3143"/>
      <c r="AX604" s="3143"/>
      <c r="AY604" s="3143"/>
      <c r="AZ604" s="3143"/>
      <c r="BA604" s="3143"/>
      <c r="BB604" s="3143"/>
      <c r="BC604" s="3143"/>
      <c r="BD604" s="3143"/>
      <c r="BE604" s="3143"/>
      <c r="BF604" s="3143"/>
      <c r="BG604" s="3143"/>
      <c r="BH604" s="3143"/>
      <c r="BI604" s="3143"/>
      <c r="BJ604" s="3143"/>
      <c r="BK604" s="3143"/>
      <c r="BL604" s="3143"/>
      <c r="BM604" s="3143"/>
      <c r="BN604" s="3189"/>
      <c r="BO604" s="3189"/>
      <c r="BP604" s="3189"/>
      <c r="BQ604" s="3189"/>
      <c r="BR604" s="3189"/>
      <c r="BS604" s="3189"/>
      <c r="BT604" s="3189"/>
      <c r="BU604" s="3189"/>
      <c r="BV604" s="3189"/>
      <c r="BW604" s="3189"/>
      <c r="BX604" s="3189"/>
      <c r="BY604" s="3189"/>
      <c r="BZ604" s="3313"/>
      <c r="CA604" s="3143"/>
    </row>
    <row r="605" spans="1:79" ht="16.5" customHeight="1">
      <c r="A605" s="3143"/>
      <c r="B605" s="3143"/>
      <c r="C605" s="3143"/>
      <c r="D605" s="3143"/>
      <c r="E605" s="3143"/>
      <c r="F605" s="3143"/>
      <c r="G605" s="3143"/>
      <c r="H605" s="3143"/>
      <c r="I605" s="3143"/>
      <c r="J605" s="3143"/>
      <c r="K605" s="3098"/>
      <c r="L605" s="3098"/>
      <c r="M605" s="3098"/>
      <c r="N605" s="3098"/>
      <c r="O605" s="3098"/>
      <c r="P605" s="3098"/>
      <c r="Q605" s="3098"/>
      <c r="R605" s="3098"/>
      <c r="S605" s="3098"/>
      <c r="T605" s="3098"/>
      <c r="U605" s="3098"/>
      <c r="V605" s="3098"/>
      <c r="W605" s="3098"/>
      <c r="X605" s="3098"/>
      <c r="Y605" s="3098"/>
      <c r="Z605" s="3098"/>
      <c r="AA605" s="3098"/>
      <c r="AB605" s="3098"/>
      <c r="AC605" s="3098"/>
      <c r="AD605" s="3098"/>
      <c r="AE605" s="3098"/>
      <c r="AF605" s="3098"/>
      <c r="AG605" s="3098"/>
      <c r="AH605" s="3098"/>
      <c r="AI605" s="3098"/>
      <c r="AJ605" s="3098"/>
      <c r="AK605" s="3098"/>
      <c r="AL605" s="3143"/>
      <c r="AM605" s="3143"/>
      <c r="AN605" s="3143"/>
      <c r="AO605" s="3143"/>
      <c r="AP605" s="3143"/>
      <c r="AQ605" s="3143"/>
      <c r="AR605" s="3143"/>
      <c r="AS605" s="3143"/>
      <c r="AT605" s="3143"/>
      <c r="AU605" s="3143"/>
      <c r="AV605" s="3143"/>
      <c r="AW605" s="3143"/>
      <c r="AX605" s="3143"/>
      <c r="AY605" s="3143"/>
      <c r="AZ605" s="3143"/>
      <c r="BA605" s="3143"/>
      <c r="BB605" s="3143"/>
      <c r="BC605" s="3143"/>
      <c r="BD605" s="3143"/>
      <c r="BE605" s="3143"/>
      <c r="BF605" s="3143"/>
      <c r="BG605" s="3143"/>
      <c r="BH605" s="3143"/>
      <c r="BI605" s="3143"/>
      <c r="BJ605" s="3143"/>
      <c r="BK605" s="3143"/>
      <c r="BL605" s="3143"/>
      <c r="BM605" s="3143"/>
      <c r="BN605" s="3189"/>
      <c r="BO605" s="3189"/>
      <c r="BP605" s="3189"/>
      <c r="BQ605" s="3189"/>
      <c r="BR605" s="3189"/>
      <c r="BS605" s="3189"/>
      <c r="BT605" s="3189"/>
      <c r="BU605" s="3189"/>
      <c r="BV605" s="3189"/>
      <c r="BW605" s="3189"/>
      <c r="BX605" s="3189"/>
      <c r="BY605" s="3189"/>
      <c r="BZ605" s="3313"/>
      <c r="CA605" s="3143"/>
    </row>
    <row r="606" spans="1:79" ht="16.5" customHeight="1">
      <c r="A606" s="3143"/>
      <c r="B606" s="3143"/>
      <c r="C606" s="3143"/>
      <c r="D606" s="3143"/>
      <c r="E606" s="3143"/>
      <c r="F606" s="3143"/>
      <c r="G606" s="3143"/>
      <c r="H606" s="3143"/>
      <c r="I606" s="3143"/>
      <c r="J606" s="3143"/>
      <c r="K606" s="3098"/>
      <c r="L606" s="3098"/>
      <c r="M606" s="3098"/>
      <c r="N606" s="3098"/>
      <c r="O606" s="3098"/>
      <c r="P606" s="3098"/>
      <c r="Q606" s="3098"/>
      <c r="R606" s="3098"/>
      <c r="S606" s="3098"/>
      <c r="T606" s="3098"/>
      <c r="U606" s="3098"/>
      <c r="V606" s="3098"/>
      <c r="W606" s="3098"/>
      <c r="X606" s="3098"/>
      <c r="Y606" s="3098"/>
      <c r="Z606" s="3098"/>
      <c r="AA606" s="3098"/>
      <c r="AB606" s="3098"/>
      <c r="AC606" s="3098"/>
      <c r="AD606" s="3098"/>
      <c r="AE606" s="3098"/>
      <c r="AF606" s="3098"/>
      <c r="AG606" s="3098"/>
      <c r="AH606" s="3098"/>
      <c r="AI606" s="3098"/>
      <c r="AJ606" s="3098"/>
      <c r="AK606" s="3098"/>
      <c r="AL606" s="3143"/>
      <c r="AM606" s="3143"/>
      <c r="AN606" s="3143"/>
      <c r="AO606" s="3143"/>
      <c r="AP606" s="3143"/>
      <c r="AQ606" s="3143"/>
      <c r="AR606" s="3143"/>
      <c r="AS606" s="3143"/>
      <c r="AT606" s="3143"/>
      <c r="AU606" s="3143"/>
      <c r="AV606" s="3143"/>
      <c r="AW606" s="3143"/>
      <c r="AX606" s="3143"/>
      <c r="AY606" s="3143"/>
      <c r="AZ606" s="3143"/>
      <c r="BA606" s="3143"/>
      <c r="BB606" s="3143"/>
      <c r="BC606" s="3143"/>
      <c r="BD606" s="3143"/>
      <c r="BE606" s="3143"/>
      <c r="BF606" s="3143"/>
      <c r="BG606" s="3143"/>
      <c r="BH606" s="3143"/>
      <c r="BI606" s="3143"/>
      <c r="BJ606" s="3143"/>
      <c r="BK606" s="3143"/>
      <c r="BL606" s="3143"/>
      <c r="BM606" s="3143"/>
      <c r="BN606" s="3189"/>
      <c r="BO606" s="3189"/>
      <c r="BP606" s="3189"/>
      <c r="BQ606" s="3189"/>
      <c r="BR606" s="3189"/>
      <c r="BS606" s="3189"/>
      <c r="BT606" s="3189"/>
      <c r="BU606" s="3189"/>
      <c r="BV606" s="3189"/>
      <c r="BW606" s="3189"/>
      <c r="BX606" s="3189"/>
      <c r="BY606" s="3189"/>
      <c r="BZ606" s="3313"/>
      <c r="CA606" s="3143"/>
    </row>
    <row r="607" spans="1:79" ht="16.5" customHeight="1">
      <c r="A607" s="3143"/>
      <c r="B607" s="3143"/>
      <c r="C607" s="3143"/>
      <c r="D607" s="3143"/>
      <c r="E607" s="3143"/>
      <c r="F607" s="3143"/>
      <c r="G607" s="3143"/>
      <c r="H607" s="3143"/>
      <c r="I607" s="3143"/>
      <c r="J607" s="3143"/>
      <c r="K607" s="3098"/>
      <c r="L607" s="3098"/>
      <c r="M607" s="3098"/>
      <c r="N607" s="3098"/>
      <c r="O607" s="3098"/>
      <c r="P607" s="3098"/>
      <c r="Q607" s="3098"/>
      <c r="R607" s="3098"/>
      <c r="S607" s="3098"/>
      <c r="T607" s="3098"/>
      <c r="U607" s="3098"/>
      <c r="V607" s="3098"/>
      <c r="W607" s="3098"/>
      <c r="X607" s="3098"/>
      <c r="Y607" s="3098"/>
      <c r="Z607" s="3098"/>
      <c r="AA607" s="3098"/>
      <c r="AB607" s="3098"/>
      <c r="AC607" s="3098"/>
      <c r="AD607" s="3098"/>
      <c r="AE607" s="3098"/>
      <c r="AF607" s="3098"/>
      <c r="AG607" s="3098"/>
      <c r="AH607" s="3098"/>
      <c r="AI607" s="3098"/>
      <c r="AJ607" s="3098"/>
      <c r="AK607" s="3098"/>
      <c r="AL607" s="3143"/>
      <c r="AM607" s="3143"/>
      <c r="AN607" s="3143"/>
      <c r="AO607" s="3143"/>
      <c r="AP607" s="3143"/>
      <c r="AQ607" s="3143"/>
      <c r="AR607" s="3143"/>
      <c r="AS607" s="3143"/>
      <c r="AT607" s="3143"/>
      <c r="AU607" s="3143"/>
      <c r="AV607" s="3143"/>
      <c r="AW607" s="3143"/>
      <c r="AX607" s="3143"/>
      <c r="AY607" s="3143"/>
      <c r="AZ607" s="3143"/>
      <c r="BA607" s="3143"/>
      <c r="BB607" s="3143"/>
      <c r="BC607" s="3143"/>
      <c r="BD607" s="3143"/>
      <c r="BE607" s="3143"/>
      <c r="BF607" s="3143"/>
      <c r="BG607" s="3143"/>
      <c r="BH607" s="3143"/>
      <c r="BI607" s="3143"/>
      <c r="BJ607" s="3143"/>
      <c r="BK607" s="3143"/>
      <c r="BL607" s="3143"/>
      <c r="BM607" s="3143"/>
      <c r="BN607" s="3189"/>
      <c r="BO607" s="3189"/>
      <c r="BP607" s="3189"/>
      <c r="BQ607" s="3189"/>
      <c r="BR607" s="3189"/>
      <c r="BS607" s="3189"/>
      <c r="BT607" s="3189"/>
      <c r="BU607" s="3189"/>
      <c r="BV607" s="3189"/>
      <c r="BW607" s="3189"/>
      <c r="BX607" s="3189"/>
      <c r="BY607" s="3189"/>
      <c r="BZ607" s="3313"/>
      <c r="CA607" s="3143"/>
    </row>
    <row r="608" spans="1:79" ht="16.5" customHeight="1">
      <c r="A608" s="3143"/>
      <c r="B608" s="3143"/>
      <c r="C608" s="3143"/>
      <c r="D608" s="3143"/>
      <c r="E608" s="3143"/>
      <c r="F608" s="3143"/>
      <c r="G608" s="3143"/>
      <c r="H608" s="3143"/>
      <c r="I608" s="3143"/>
      <c r="J608" s="3143"/>
      <c r="K608" s="3098"/>
      <c r="L608" s="3098"/>
      <c r="M608" s="3098"/>
      <c r="N608" s="3098"/>
      <c r="O608" s="3098"/>
      <c r="P608" s="3098"/>
      <c r="Q608" s="3098"/>
      <c r="R608" s="3098"/>
      <c r="S608" s="3098"/>
      <c r="T608" s="3098"/>
      <c r="U608" s="3098"/>
      <c r="V608" s="3098"/>
      <c r="W608" s="3098"/>
      <c r="X608" s="3098"/>
      <c r="Y608" s="3098"/>
      <c r="Z608" s="3098"/>
      <c r="AA608" s="3098"/>
      <c r="AB608" s="3098"/>
      <c r="AC608" s="3098"/>
      <c r="AD608" s="3098"/>
      <c r="AE608" s="3098"/>
      <c r="AF608" s="3098"/>
      <c r="AG608" s="3098"/>
      <c r="AH608" s="3098"/>
      <c r="AI608" s="3098"/>
      <c r="AJ608" s="3098"/>
      <c r="AK608" s="3098"/>
      <c r="AL608" s="3143"/>
      <c r="AM608" s="3143"/>
      <c r="AN608" s="3143"/>
      <c r="AO608" s="3143"/>
      <c r="AP608" s="3143"/>
      <c r="AQ608" s="3143"/>
      <c r="AR608" s="3143"/>
      <c r="AS608" s="3143"/>
      <c r="AT608" s="3143"/>
      <c r="AU608" s="3143"/>
      <c r="AV608" s="3143"/>
      <c r="AW608" s="3143"/>
      <c r="AX608" s="3143"/>
      <c r="AY608" s="3143"/>
      <c r="AZ608" s="3143"/>
      <c r="BA608" s="3143"/>
      <c r="BB608" s="3143"/>
      <c r="BC608" s="3143"/>
      <c r="BD608" s="3143"/>
      <c r="BE608" s="3143"/>
      <c r="BF608" s="3143"/>
      <c r="BG608" s="3143"/>
      <c r="BH608" s="3143"/>
      <c r="BI608" s="3143"/>
      <c r="BJ608" s="3143"/>
      <c r="BK608" s="3143"/>
      <c r="BL608" s="3143"/>
      <c r="BM608" s="3143"/>
      <c r="BN608" s="3189"/>
      <c r="BO608" s="3189"/>
      <c r="BP608" s="3189"/>
      <c r="BQ608" s="3189"/>
      <c r="BR608" s="3189"/>
      <c r="BS608" s="3189"/>
      <c r="BT608" s="3189"/>
      <c r="BU608" s="3189"/>
      <c r="BV608" s="3189"/>
      <c r="BW608" s="3189"/>
      <c r="BX608" s="3189"/>
      <c r="BY608" s="3189"/>
      <c r="BZ608" s="3313"/>
      <c r="CA608" s="3143"/>
    </row>
    <row r="609" spans="1:79" ht="16.5" customHeight="1">
      <c r="A609" s="3143"/>
      <c r="B609" s="3143"/>
      <c r="C609" s="3143"/>
      <c r="D609" s="3143"/>
      <c r="E609" s="3143"/>
      <c r="F609" s="3143"/>
      <c r="G609" s="3143"/>
      <c r="H609" s="3143"/>
      <c r="I609" s="3143"/>
      <c r="J609" s="3143"/>
      <c r="K609" s="3098"/>
      <c r="L609" s="3098"/>
      <c r="M609" s="3098"/>
      <c r="N609" s="3098"/>
      <c r="O609" s="3098"/>
      <c r="P609" s="3098"/>
      <c r="Q609" s="3098"/>
      <c r="R609" s="3098"/>
      <c r="S609" s="3098"/>
      <c r="T609" s="3098"/>
      <c r="U609" s="3098"/>
      <c r="V609" s="3098"/>
      <c r="W609" s="3098"/>
      <c r="X609" s="3098"/>
      <c r="Y609" s="3098"/>
      <c r="Z609" s="3098"/>
      <c r="AA609" s="3098"/>
      <c r="AB609" s="3098"/>
      <c r="AC609" s="3098"/>
      <c r="AD609" s="3098"/>
      <c r="AE609" s="3098"/>
      <c r="AF609" s="3098"/>
      <c r="AG609" s="3098"/>
      <c r="AH609" s="3098"/>
      <c r="AI609" s="3098"/>
      <c r="AJ609" s="3098"/>
      <c r="AK609" s="3098"/>
      <c r="AL609" s="3143"/>
      <c r="AM609" s="3143"/>
      <c r="AN609" s="3143"/>
      <c r="AO609" s="3143"/>
      <c r="AP609" s="3143"/>
      <c r="AQ609" s="3143"/>
      <c r="AR609" s="3143"/>
      <c r="AS609" s="3143"/>
      <c r="AT609" s="3143"/>
      <c r="AU609" s="3143"/>
      <c r="AV609" s="3143"/>
      <c r="AW609" s="3143"/>
      <c r="AX609" s="3143"/>
      <c r="AY609" s="3143"/>
      <c r="AZ609" s="3143"/>
      <c r="BA609" s="3143"/>
      <c r="BB609" s="3143"/>
      <c r="BC609" s="3143"/>
      <c r="BD609" s="3143"/>
      <c r="BE609" s="3143"/>
      <c r="BF609" s="3143"/>
      <c r="BG609" s="3143"/>
      <c r="BH609" s="3143"/>
      <c r="BI609" s="3143"/>
      <c r="BJ609" s="3143"/>
      <c r="BK609" s="3143"/>
      <c r="BL609" s="3143"/>
      <c r="BM609" s="3143"/>
      <c r="BN609" s="3189"/>
      <c r="BO609" s="3189"/>
      <c r="BP609" s="3189"/>
      <c r="BQ609" s="3189"/>
      <c r="BR609" s="3189"/>
      <c r="BS609" s="3189"/>
      <c r="BT609" s="3189"/>
      <c r="BU609" s="3189"/>
      <c r="BV609" s="3189"/>
      <c r="BW609" s="3189"/>
      <c r="BX609" s="3189"/>
      <c r="BY609" s="3189"/>
      <c r="BZ609" s="3313"/>
      <c r="CA609" s="3143"/>
    </row>
    <row r="610" spans="1:79" ht="16.5" customHeight="1">
      <c r="A610" s="3143"/>
      <c r="B610" s="3143"/>
      <c r="C610" s="3143"/>
      <c r="D610" s="3143"/>
      <c r="E610" s="3143"/>
      <c r="F610" s="3143"/>
      <c r="G610" s="3143"/>
      <c r="H610" s="3143"/>
      <c r="I610" s="3143"/>
      <c r="J610" s="3143"/>
      <c r="K610" s="3098"/>
      <c r="L610" s="3098"/>
      <c r="M610" s="3098"/>
      <c r="N610" s="3098"/>
      <c r="O610" s="3098"/>
      <c r="P610" s="3098"/>
      <c r="Q610" s="3098"/>
      <c r="R610" s="3098"/>
      <c r="S610" s="3098"/>
      <c r="T610" s="3098"/>
      <c r="U610" s="3098"/>
      <c r="V610" s="3098"/>
      <c r="W610" s="3098"/>
      <c r="X610" s="3098"/>
      <c r="Y610" s="3098"/>
      <c r="Z610" s="3098"/>
      <c r="AA610" s="3098"/>
      <c r="AB610" s="3098"/>
      <c r="AC610" s="3098"/>
      <c r="AD610" s="3098"/>
      <c r="AE610" s="3098"/>
      <c r="AF610" s="3098"/>
      <c r="AG610" s="3098"/>
      <c r="AH610" s="3098"/>
      <c r="AI610" s="3098"/>
      <c r="AJ610" s="3098"/>
      <c r="AK610" s="3098"/>
      <c r="AL610" s="3143"/>
      <c r="AM610" s="3143"/>
      <c r="AN610" s="3143"/>
      <c r="AO610" s="3143"/>
      <c r="AP610" s="3143"/>
      <c r="AQ610" s="3143"/>
      <c r="AR610" s="3143"/>
      <c r="AS610" s="3143"/>
      <c r="AT610" s="3143"/>
      <c r="AU610" s="3143"/>
      <c r="AV610" s="3143"/>
      <c r="AW610" s="3143"/>
      <c r="AX610" s="3143"/>
      <c r="AY610" s="3143"/>
      <c r="AZ610" s="3143"/>
      <c r="BA610" s="3143"/>
      <c r="BB610" s="3143"/>
      <c r="BC610" s="3143"/>
      <c r="BD610" s="3143"/>
      <c r="BE610" s="3143"/>
      <c r="BF610" s="3143"/>
      <c r="BG610" s="3143"/>
      <c r="BH610" s="3143"/>
      <c r="BI610" s="3143"/>
      <c r="BJ610" s="3143"/>
      <c r="BK610" s="3143"/>
      <c r="BL610" s="3143"/>
      <c r="BM610" s="3143"/>
      <c r="BN610" s="3189"/>
      <c r="BO610" s="3189"/>
      <c r="BP610" s="3189"/>
      <c r="BQ610" s="3189"/>
      <c r="BR610" s="3189"/>
      <c r="BS610" s="3189"/>
      <c r="BT610" s="3189"/>
      <c r="BU610" s="3189"/>
      <c r="BV610" s="3189"/>
      <c r="BW610" s="3189"/>
      <c r="BX610" s="3189"/>
      <c r="BY610" s="3189"/>
      <c r="BZ610" s="3313"/>
      <c r="CA610" s="3143"/>
    </row>
    <row r="611" spans="1:79" ht="16.5" customHeight="1">
      <c r="A611" s="3143"/>
      <c r="B611" s="3143"/>
      <c r="C611" s="3143"/>
      <c r="D611" s="3143"/>
      <c r="E611" s="3143"/>
      <c r="F611" s="3143"/>
      <c r="G611" s="3143"/>
      <c r="H611" s="3143"/>
      <c r="I611" s="3143"/>
      <c r="J611" s="3143"/>
      <c r="K611" s="3098"/>
      <c r="L611" s="3098"/>
      <c r="M611" s="3098"/>
      <c r="N611" s="3098"/>
      <c r="O611" s="3098"/>
      <c r="P611" s="3098"/>
      <c r="Q611" s="3098"/>
      <c r="R611" s="3098"/>
      <c r="S611" s="3098"/>
      <c r="T611" s="3098"/>
      <c r="U611" s="3098"/>
      <c r="V611" s="3098"/>
      <c r="W611" s="3098"/>
      <c r="X611" s="3098"/>
      <c r="Y611" s="3098"/>
      <c r="Z611" s="3098"/>
      <c r="AA611" s="3098"/>
      <c r="AB611" s="3098"/>
      <c r="AC611" s="3098"/>
      <c r="AD611" s="3098"/>
      <c r="AE611" s="3098"/>
      <c r="AF611" s="3098"/>
      <c r="AG611" s="3098"/>
      <c r="AH611" s="3098"/>
      <c r="AI611" s="3098"/>
      <c r="AJ611" s="3098"/>
      <c r="AK611" s="3098"/>
      <c r="AL611" s="3143"/>
      <c r="AM611" s="3143"/>
      <c r="AN611" s="3143"/>
      <c r="AO611" s="3143"/>
      <c r="AP611" s="3143"/>
      <c r="AQ611" s="3143"/>
      <c r="AR611" s="3143"/>
      <c r="AS611" s="3143"/>
      <c r="AT611" s="3143"/>
      <c r="AU611" s="3143"/>
      <c r="AV611" s="3143"/>
      <c r="AW611" s="3143"/>
      <c r="AX611" s="3143"/>
      <c r="AY611" s="3143"/>
      <c r="AZ611" s="3143"/>
      <c r="BA611" s="3143"/>
      <c r="BB611" s="3143"/>
      <c r="BC611" s="3143"/>
      <c r="BD611" s="3143"/>
      <c r="BE611" s="3143"/>
      <c r="BF611" s="3143"/>
      <c r="BG611" s="3143"/>
      <c r="BH611" s="3143"/>
      <c r="BI611" s="3143"/>
      <c r="BJ611" s="3143"/>
      <c r="BK611" s="3143"/>
      <c r="BL611" s="3143"/>
      <c r="BM611" s="3143"/>
      <c r="BN611" s="3189"/>
      <c r="BO611" s="3189"/>
      <c r="BP611" s="3189"/>
      <c r="BQ611" s="3189"/>
      <c r="BR611" s="3189"/>
      <c r="BS611" s="3189"/>
      <c r="BT611" s="3189"/>
      <c r="BU611" s="3189"/>
      <c r="BV611" s="3189"/>
      <c r="BW611" s="3189"/>
      <c r="BX611" s="3189"/>
      <c r="BY611" s="3189"/>
      <c r="BZ611" s="3313"/>
      <c r="CA611" s="3143"/>
    </row>
    <row r="612" spans="1:79" ht="16.5" customHeight="1">
      <c r="A612" s="3143"/>
      <c r="B612" s="3143"/>
      <c r="C612" s="3143"/>
      <c r="D612" s="3143"/>
      <c r="E612" s="3143"/>
      <c r="F612" s="3143"/>
      <c r="G612" s="3143"/>
      <c r="H612" s="3143"/>
      <c r="I612" s="3143"/>
      <c r="J612" s="3143"/>
      <c r="K612" s="3098"/>
      <c r="L612" s="3098"/>
      <c r="M612" s="3098"/>
      <c r="N612" s="3098"/>
      <c r="O612" s="3098"/>
      <c r="P612" s="3098"/>
      <c r="Q612" s="3098"/>
      <c r="R612" s="3098"/>
      <c r="S612" s="3098"/>
      <c r="T612" s="3098"/>
      <c r="U612" s="3098"/>
      <c r="V612" s="3098"/>
      <c r="W612" s="3098"/>
      <c r="X612" s="3098"/>
      <c r="Y612" s="3098"/>
      <c r="Z612" s="3098"/>
      <c r="AA612" s="3098"/>
      <c r="AB612" s="3098"/>
      <c r="AC612" s="3098"/>
      <c r="AD612" s="3098"/>
      <c r="AE612" s="3098"/>
      <c r="AF612" s="3098"/>
      <c r="AG612" s="3098"/>
      <c r="AH612" s="3098"/>
      <c r="AI612" s="3098"/>
      <c r="AJ612" s="3098"/>
      <c r="AK612" s="3098"/>
      <c r="AL612" s="3143"/>
      <c r="AM612" s="3143"/>
      <c r="AN612" s="3143"/>
      <c r="AO612" s="3143"/>
      <c r="AP612" s="3143"/>
      <c r="AQ612" s="3143"/>
      <c r="AR612" s="3143"/>
      <c r="AS612" s="3143"/>
      <c r="AT612" s="3143"/>
      <c r="AU612" s="3143"/>
      <c r="AV612" s="3143"/>
      <c r="AW612" s="3143"/>
      <c r="AX612" s="3143"/>
      <c r="AY612" s="3143"/>
      <c r="AZ612" s="3143"/>
      <c r="BA612" s="3143"/>
      <c r="BB612" s="3143"/>
      <c r="BC612" s="3143"/>
      <c r="BD612" s="3143"/>
      <c r="BE612" s="3143"/>
      <c r="BF612" s="3143"/>
      <c r="BG612" s="3143"/>
      <c r="BH612" s="3143"/>
      <c r="BI612" s="3143"/>
      <c r="BJ612" s="3143"/>
      <c r="BK612" s="3143"/>
      <c r="BL612" s="3143"/>
      <c r="BM612" s="3143"/>
      <c r="BN612" s="3189"/>
      <c r="BO612" s="3189"/>
      <c r="BP612" s="3189"/>
      <c r="BQ612" s="3189"/>
      <c r="BR612" s="3189"/>
      <c r="BS612" s="3189"/>
      <c r="BT612" s="3189"/>
      <c r="BU612" s="3189"/>
      <c r="BV612" s="3189"/>
      <c r="BW612" s="3189"/>
      <c r="BX612" s="3189"/>
      <c r="BY612" s="3189"/>
      <c r="BZ612" s="3313"/>
      <c r="CA612" s="3143"/>
    </row>
    <row r="613" spans="1:79" ht="16.5" customHeight="1">
      <c r="A613" s="3143"/>
      <c r="B613" s="3143"/>
      <c r="C613" s="3143"/>
      <c r="D613" s="3143"/>
      <c r="E613" s="3143"/>
      <c r="F613" s="3143"/>
      <c r="G613" s="3143"/>
      <c r="H613" s="3143"/>
      <c r="I613" s="3143"/>
      <c r="J613" s="3143"/>
      <c r="K613" s="3098"/>
      <c r="L613" s="3098"/>
      <c r="M613" s="3098"/>
      <c r="N613" s="3098"/>
      <c r="O613" s="3098"/>
      <c r="P613" s="3098"/>
      <c r="Q613" s="3098"/>
      <c r="R613" s="3098"/>
      <c r="S613" s="3098"/>
      <c r="T613" s="3098"/>
      <c r="U613" s="3098"/>
      <c r="V613" s="3098"/>
      <c r="W613" s="3098"/>
      <c r="X613" s="3098"/>
      <c r="Y613" s="3098"/>
      <c r="Z613" s="3098"/>
      <c r="AA613" s="3098"/>
      <c r="AB613" s="3098"/>
      <c r="AC613" s="3098"/>
      <c r="AD613" s="3098"/>
      <c r="AE613" s="3098"/>
      <c r="AF613" s="3098"/>
      <c r="AG613" s="3098"/>
      <c r="AH613" s="3098"/>
      <c r="AI613" s="3098"/>
      <c r="AJ613" s="3098"/>
      <c r="AK613" s="3098"/>
      <c r="AL613" s="3143"/>
      <c r="AM613" s="3143"/>
      <c r="AN613" s="3143"/>
      <c r="AO613" s="3143"/>
      <c r="AP613" s="3143"/>
      <c r="AQ613" s="3143"/>
      <c r="AR613" s="3143"/>
      <c r="AS613" s="3143"/>
      <c r="AT613" s="3143"/>
      <c r="AU613" s="3143"/>
      <c r="AV613" s="3143"/>
      <c r="AW613" s="3143"/>
      <c r="AX613" s="3143"/>
      <c r="AY613" s="3143"/>
      <c r="AZ613" s="3143"/>
      <c r="BA613" s="3143"/>
      <c r="BB613" s="3143"/>
      <c r="BC613" s="3143"/>
      <c r="BD613" s="3143"/>
      <c r="BE613" s="3143"/>
      <c r="BF613" s="3143"/>
      <c r="BG613" s="3143"/>
      <c r="BH613" s="3143"/>
      <c r="BI613" s="3143"/>
      <c r="BJ613" s="3143"/>
      <c r="BK613" s="3143"/>
      <c r="BL613" s="3143"/>
      <c r="BM613" s="3143"/>
      <c r="BN613" s="3189"/>
      <c r="BO613" s="3189"/>
      <c r="BP613" s="3189"/>
      <c r="BQ613" s="3189"/>
      <c r="BR613" s="3189"/>
      <c r="BS613" s="3189"/>
      <c r="BT613" s="3189"/>
      <c r="BU613" s="3189"/>
      <c r="BV613" s="3189"/>
      <c r="BW613" s="3189"/>
      <c r="BX613" s="3189"/>
      <c r="BY613" s="3189"/>
      <c r="BZ613" s="3313"/>
      <c r="CA613" s="3143"/>
    </row>
    <row r="614" spans="1:79" ht="16.5" customHeight="1">
      <c r="A614" s="3143"/>
      <c r="B614" s="3143"/>
      <c r="C614" s="3143"/>
      <c r="D614" s="3143"/>
      <c r="E614" s="3143"/>
      <c r="F614" s="3143"/>
      <c r="G614" s="3143"/>
      <c r="H614" s="3143"/>
      <c r="I614" s="3143"/>
      <c r="J614" s="3143"/>
      <c r="K614" s="3098"/>
      <c r="L614" s="3098"/>
      <c r="M614" s="3098"/>
      <c r="N614" s="3098"/>
      <c r="O614" s="3098"/>
      <c r="P614" s="3098"/>
      <c r="Q614" s="3098"/>
      <c r="R614" s="3098"/>
      <c r="S614" s="3098"/>
      <c r="T614" s="3098"/>
      <c r="U614" s="3098"/>
      <c r="V614" s="3098"/>
      <c r="W614" s="3098"/>
      <c r="X614" s="3098"/>
      <c r="Y614" s="3098"/>
      <c r="Z614" s="3098"/>
      <c r="AA614" s="3098"/>
      <c r="AB614" s="3098"/>
      <c r="AC614" s="3098"/>
      <c r="AD614" s="3098"/>
      <c r="AE614" s="3098"/>
      <c r="AF614" s="3098"/>
      <c r="AG614" s="3098"/>
      <c r="AH614" s="3098"/>
      <c r="AI614" s="3098"/>
      <c r="AJ614" s="3098"/>
      <c r="AK614" s="3098"/>
      <c r="AL614" s="3143"/>
      <c r="AM614" s="3143"/>
      <c r="AN614" s="3143"/>
      <c r="AO614" s="3143"/>
      <c r="AP614" s="3143"/>
      <c r="AQ614" s="3143"/>
      <c r="AR614" s="3143"/>
      <c r="AS614" s="3143"/>
      <c r="AT614" s="3143"/>
      <c r="AU614" s="3143"/>
      <c r="AV614" s="3143"/>
      <c r="AW614" s="3143"/>
      <c r="AX614" s="3143"/>
      <c r="AY614" s="3143"/>
      <c r="AZ614" s="3143"/>
      <c r="BA614" s="3143"/>
      <c r="BB614" s="3143"/>
      <c r="BC614" s="3143"/>
      <c r="BD614" s="3143"/>
      <c r="BE614" s="3143"/>
      <c r="BF614" s="3143"/>
      <c r="BG614" s="3143"/>
      <c r="BH614" s="3143"/>
      <c r="BI614" s="3143"/>
      <c r="BJ614" s="3143"/>
      <c r="BK614" s="3143"/>
      <c r="BL614" s="3143"/>
      <c r="BM614" s="3143"/>
      <c r="BN614" s="3189"/>
      <c r="BO614" s="3189"/>
      <c r="BP614" s="3189"/>
      <c r="BQ614" s="3189"/>
      <c r="BR614" s="3189"/>
      <c r="BS614" s="3189"/>
      <c r="BT614" s="3189"/>
      <c r="BU614" s="3189"/>
      <c r="BV614" s="3189"/>
      <c r="BW614" s="3189"/>
      <c r="BX614" s="3189"/>
      <c r="BY614" s="3189"/>
      <c r="BZ614" s="3313"/>
      <c r="CA614" s="3143"/>
    </row>
    <row r="615" spans="1:79" ht="16.5" customHeight="1">
      <c r="A615" s="3143"/>
      <c r="B615" s="3143"/>
      <c r="C615" s="3143"/>
      <c r="D615" s="3143"/>
      <c r="E615" s="3143"/>
      <c r="F615" s="3143"/>
      <c r="G615" s="3143"/>
      <c r="H615" s="3143"/>
      <c r="I615" s="3143"/>
      <c r="J615" s="3143"/>
      <c r="K615" s="3098"/>
      <c r="L615" s="3098"/>
      <c r="M615" s="3098"/>
      <c r="N615" s="3098"/>
      <c r="O615" s="3098"/>
      <c r="P615" s="3098"/>
      <c r="Q615" s="3098"/>
      <c r="R615" s="3098"/>
      <c r="S615" s="3098"/>
      <c r="T615" s="3098"/>
      <c r="U615" s="3098"/>
      <c r="V615" s="3098"/>
      <c r="W615" s="3098"/>
      <c r="X615" s="3098"/>
      <c r="Y615" s="3098"/>
      <c r="Z615" s="3098"/>
      <c r="AA615" s="3098"/>
      <c r="AB615" s="3098"/>
      <c r="AC615" s="3098"/>
      <c r="AD615" s="3098"/>
      <c r="AE615" s="3098"/>
      <c r="AF615" s="3098"/>
      <c r="AG615" s="3098"/>
      <c r="AH615" s="3098"/>
      <c r="AI615" s="3098"/>
      <c r="AJ615" s="3098"/>
      <c r="AK615" s="3098"/>
      <c r="AL615" s="3143"/>
      <c r="AM615" s="3143"/>
      <c r="AN615" s="3143"/>
      <c r="AO615" s="3143"/>
      <c r="AP615" s="3143"/>
      <c r="AQ615" s="3143"/>
      <c r="AR615" s="3143"/>
      <c r="AS615" s="3143"/>
      <c r="AT615" s="3143"/>
      <c r="AU615" s="3143"/>
      <c r="AV615" s="3143"/>
      <c r="AW615" s="3143"/>
      <c r="AX615" s="3143"/>
      <c r="AY615" s="3143"/>
      <c r="AZ615" s="3143"/>
      <c r="BA615" s="3143"/>
      <c r="BB615" s="3143"/>
      <c r="BC615" s="3143"/>
      <c r="BD615" s="3143"/>
      <c r="BE615" s="3143"/>
      <c r="BF615" s="3143"/>
      <c r="BG615" s="3143"/>
      <c r="BH615" s="3143"/>
      <c r="BI615" s="3143"/>
      <c r="BJ615" s="3143"/>
      <c r="BK615" s="3143"/>
      <c r="BL615" s="3143"/>
      <c r="BM615" s="3143"/>
      <c r="BN615" s="3189"/>
      <c r="BO615" s="3189"/>
      <c r="BP615" s="3189"/>
      <c r="BQ615" s="3189"/>
      <c r="BR615" s="3189"/>
      <c r="BS615" s="3189"/>
      <c r="BT615" s="3189"/>
      <c r="BU615" s="3189"/>
      <c r="BV615" s="3189"/>
      <c r="BW615" s="3189"/>
      <c r="BX615" s="3189"/>
      <c r="BY615" s="3189"/>
      <c r="BZ615" s="3313"/>
      <c r="CA615" s="3143"/>
    </row>
    <row r="616" spans="1:79" ht="16.5" customHeight="1">
      <c r="A616" s="3143"/>
      <c r="B616" s="3143"/>
      <c r="C616" s="3143"/>
      <c r="D616" s="3143"/>
      <c r="E616" s="3143"/>
      <c r="F616" s="3143"/>
      <c r="G616" s="3143"/>
      <c r="H616" s="3143"/>
      <c r="I616" s="3143"/>
      <c r="J616" s="3143"/>
      <c r="K616" s="3098"/>
      <c r="L616" s="3098"/>
      <c r="M616" s="3098"/>
      <c r="N616" s="3098"/>
      <c r="O616" s="3098"/>
      <c r="P616" s="3098"/>
      <c r="Q616" s="3098"/>
      <c r="R616" s="3098"/>
      <c r="S616" s="3098"/>
      <c r="T616" s="3098"/>
      <c r="U616" s="3098"/>
      <c r="V616" s="3098"/>
      <c r="W616" s="3098"/>
      <c r="X616" s="3098"/>
      <c r="Y616" s="3098"/>
      <c r="Z616" s="3098"/>
      <c r="AA616" s="3098"/>
      <c r="AB616" s="3098"/>
      <c r="AC616" s="3098"/>
      <c r="AD616" s="3098"/>
      <c r="AE616" s="3098"/>
      <c r="AF616" s="3098"/>
      <c r="AG616" s="3098"/>
      <c r="AH616" s="3098"/>
      <c r="AI616" s="3098"/>
      <c r="AJ616" s="3098"/>
      <c r="AK616" s="3098"/>
      <c r="AL616" s="3143"/>
      <c r="AM616" s="3143"/>
      <c r="AN616" s="3143"/>
      <c r="AO616" s="3143"/>
      <c r="AP616" s="3143"/>
      <c r="AQ616" s="3143"/>
      <c r="AR616" s="3143"/>
      <c r="AS616" s="3143"/>
      <c r="AT616" s="3143"/>
      <c r="AU616" s="3143"/>
      <c r="AV616" s="3143"/>
      <c r="AW616" s="3143"/>
      <c r="AX616" s="3143"/>
      <c r="AY616" s="3143"/>
      <c r="AZ616" s="3143"/>
      <c r="BA616" s="3143"/>
      <c r="BB616" s="3143"/>
      <c r="BC616" s="3143"/>
      <c r="BD616" s="3143"/>
      <c r="BE616" s="3143"/>
      <c r="BF616" s="3143"/>
      <c r="BG616" s="3143"/>
      <c r="BH616" s="3143"/>
      <c r="BI616" s="3143"/>
      <c r="BJ616" s="3143"/>
      <c r="BK616" s="3143"/>
      <c r="BL616" s="3143"/>
      <c r="BM616" s="3143"/>
      <c r="BN616" s="3189"/>
      <c r="BO616" s="3189"/>
      <c r="BP616" s="3189"/>
      <c r="BQ616" s="3189"/>
      <c r="BR616" s="3189"/>
      <c r="BS616" s="3189"/>
      <c r="BT616" s="3189"/>
      <c r="BU616" s="3189"/>
      <c r="BV616" s="3189"/>
      <c r="BW616" s="3189"/>
      <c r="BX616" s="3189"/>
      <c r="BY616" s="3189"/>
      <c r="BZ616" s="3313"/>
      <c r="CA616" s="3143"/>
    </row>
    <row r="617" spans="1:79" ht="16.5" customHeight="1">
      <c r="A617" s="3143"/>
      <c r="B617" s="3143"/>
      <c r="C617" s="3143"/>
      <c r="D617" s="3143"/>
      <c r="E617" s="3143"/>
      <c r="F617" s="3143"/>
      <c r="G617" s="3143"/>
      <c r="H617" s="3143"/>
      <c r="I617" s="3143"/>
      <c r="J617" s="3143"/>
      <c r="K617" s="3098"/>
      <c r="L617" s="3098"/>
      <c r="M617" s="3098"/>
      <c r="N617" s="3098"/>
      <c r="O617" s="3098"/>
      <c r="P617" s="3098"/>
      <c r="Q617" s="3098"/>
      <c r="R617" s="3098"/>
      <c r="S617" s="3098"/>
      <c r="T617" s="3098"/>
      <c r="U617" s="3098"/>
      <c r="V617" s="3098"/>
      <c r="W617" s="3098"/>
      <c r="X617" s="3098"/>
      <c r="Y617" s="3098"/>
      <c r="Z617" s="3098"/>
      <c r="AA617" s="3098"/>
      <c r="AB617" s="3098"/>
      <c r="AC617" s="3098"/>
      <c r="AD617" s="3098"/>
      <c r="AE617" s="3098"/>
      <c r="AF617" s="3098"/>
      <c r="AG617" s="3098"/>
      <c r="AH617" s="3098"/>
      <c r="AI617" s="3098"/>
      <c r="AJ617" s="3098"/>
      <c r="AK617" s="3098"/>
      <c r="AL617" s="3143"/>
      <c r="AM617" s="3143"/>
      <c r="AN617" s="3143"/>
      <c r="AO617" s="3143"/>
      <c r="AP617" s="3143"/>
      <c r="AQ617" s="3143"/>
      <c r="AR617" s="3143"/>
      <c r="AS617" s="3143"/>
      <c r="AT617" s="3143"/>
      <c r="AU617" s="3143"/>
      <c r="AV617" s="3143"/>
      <c r="AW617" s="3143"/>
      <c r="AX617" s="3143"/>
      <c r="AY617" s="3143"/>
      <c r="AZ617" s="3143"/>
      <c r="BA617" s="3143"/>
      <c r="BB617" s="3143"/>
      <c r="BC617" s="3143"/>
      <c r="BD617" s="3143"/>
      <c r="BE617" s="3143"/>
      <c r="BF617" s="3143"/>
      <c r="BG617" s="3143"/>
      <c r="BH617" s="3143"/>
      <c r="BI617" s="3143"/>
      <c r="BJ617" s="3143"/>
      <c r="BK617" s="3143"/>
      <c r="BL617" s="3143"/>
      <c r="BM617" s="3143"/>
      <c r="BN617" s="3189"/>
      <c r="BO617" s="3189"/>
      <c r="BP617" s="3189"/>
      <c r="BQ617" s="3189"/>
      <c r="BR617" s="3189"/>
      <c r="BS617" s="3189"/>
      <c r="BT617" s="3189"/>
      <c r="BU617" s="3189"/>
      <c r="BV617" s="3189"/>
      <c r="BW617" s="3189"/>
      <c r="BX617" s="3189"/>
      <c r="BY617" s="3189"/>
      <c r="BZ617" s="3313"/>
      <c r="CA617" s="3143"/>
    </row>
    <row r="618" spans="1:79" ht="16.5" customHeight="1">
      <c r="A618" s="3143"/>
      <c r="B618" s="3143"/>
      <c r="C618" s="3143"/>
      <c r="D618" s="3143"/>
      <c r="E618" s="3143"/>
      <c r="F618" s="3143"/>
      <c r="G618" s="3143"/>
      <c r="H618" s="3143"/>
      <c r="I618" s="3143"/>
      <c r="J618" s="3143"/>
      <c r="K618" s="3098"/>
      <c r="L618" s="3098"/>
      <c r="M618" s="3098"/>
      <c r="N618" s="3098"/>
      <c r="O618" s="3098"/>
      <c r="P618" s="3098"/>
      <c r="Q618" s="3098"/>
      <c r="R618" s="3098"/>
      <c r="S618" s="3098"/>
      <c r="T618" s="3098"/>
      <c r="U618" s="3098"/>
      <c r="V618" s="3098"/>
      <c r="W618" s="3098"/>
      <c r="X618" s="3098"/>
      <c r="Y618" s="3098"/>
      <c r="Z618" s="3098"/>
      <c r="AA618" s="3098"/>
      <c r="AB618" s="3098"/>
      <c r="AC618" s="3098"/>
      <c r="AD618" s="3098"/>
      <c r="AE618" s="3098"/>
      <c r="AF618" s="3098"/>
      <c r="AG618" s="3098"/>
      <c r="AH618" s="3098"/>
      <c r="AI618" s="3098"/>
      <c r="AJ618" s="3098"/>
      <c r="AK618" s="3098"/>
      <c r="AL618" s="3143"/>
      <c r="AM618" s="3143"/>
      <c r="AN618" s="3143"/>
      <c r="AO618" s="3143"/>
      <c r="AP618" s="3143"/>
      <c r="AQ618" s="3143"/>
      <c r="AR618" s="3143"/>
      <c r="AS618" s="3143"/>
      <c r="AT618" s="3143"/>
      <c r="AU618" s="3143"/>
      <c r="AV618" s="3143"/>
      <c r="AW618" s="3143"/>
      <c r="AX618" s="3143"/>
      <c r="AY618" s="3143"/>
      <c r="AZ618" s="3143"/>
      <c r="BA618" s="3143"/>
      <c r="BB618" s="3143"/>
      <c r="BC618" s="3143"/>
      <c r="BD618" s="3143"/>
      <c r="BE618" s="3143"/>
      <c r="BF618" s="3143"/>
      <c r="BG618" s="3143"/>
      <c r="BH618" s="3143"/>
      <c r="BI618" s="3143"/>
      <c r="BJ618" s="3143"/>
      <c r="BK618" s="3143"/>
      <c r="BL618" s="3143"/>
      <c r="BM618" s="3143"/>
      <c r="BN618" s="3189"/>
      <c r="BO618" s="3189"/>
      <c r="BP618" s="3189"/>
      <c r="BQ618" s="3189"/>
      <c r="BR618" s="3189"/>
      <c r="BS618" s="3189"/>
      <c r="BT618" s="3189"/>
      <c r="BU618" s="3189"/>
      <c r="BV618" s="3189"/>
      <c r="BW618" s="3189"/>
      <c r="BX618" s="3189"/>
      <c r="BY618" s="3189"/>
      <c r="BZ618" s="3313"/>
      <c r="CA618" s="3143"/>
    </row>
    <row r="619" spans="1:79" ht="16.5" customHeight="1">
      <c r="A619" s="3143"/>
      <c r="B619" s="3143"/>
      <c r="C619" s="3143"/>
      <c r="D619" s="3143"/>
      <c r="E619" s="3143"/>
      <c r="F619" s="3143"/>
      <c r="G619" s="3143"/>
      <c r="H619" s="3143"/>
      <c r="I619" s="3143"/>
      <c r="J619" s="3143"/>
      <c r="K619" s="3098"/>
      <c r="L619" s="3098"/>
      <c r="M619" s="3098"/>
      <c r="N619" s="3098"/>
      <c r="O619" s="3098"/>
      <c r="P619" s="3098"/>
      <c r="Q619" s="3098"/>
      <c r="R619" s="3098"/>
      <c r="S619" s="3098"/>
      <c r="T619" s="3098"/>
      <c r="U619" s="3098"/>
      <c r="V619" s="3098"/>
      <c r="W619" s="3098"/>
      <c r="X619" s="3098"/>
      <c r="Y619" s="3098"/>
      <c r="Z619" s="3098"/>
      <c r="AA619" s="3098"/>
      <c r="AB619" s="3098"/>
      <c r="AC619" s="3098"/>
      <c r="AD619" s="3098"/>
      <c r="AE619" s="3098"/>
      <c r="AF619" s="3098"/>
      <c r="AG619" s="3098"/>
      <c r="AH619" s="3098"/>
      <c r="AI619" s="3098"/>
      <c r="AJ619" s="3098"/>
      <c r="AK619" s="3098"/>
      <c r="AL619" s="3143"/>
      <c r="AM619" s="3143"/>
      <c r="AN619" s="3143"/>
      <c r="AO619" s="3143"/>
      <c r="AP619" s="3143"/>
      <c r="AQ619" s="3143"/>
      <c r="AR619" s="3143"/>
      <c r="AS619" s="3143"/>
      <c r="AT619" s="3143"/>
      <c r="AU619" s="3143"/>
      <c r="AV619" s="3143"/>
      <c r="AW619" s="3143"/>
      <c r="AX619" s="3143"/>
      <c r="AY619" s="3143"/>
      <c r="AZ619" s="3143"/>
      <c r="BA619" s="3143"/>
      <c r="BB619" s="3143"/>
      <c r="BC619" s="3143"/>
      <c r="BD619" s="3143"/>
      <c r="BE619" s="3143"/>
      <c r="BF619" s="3143"/>
      <c r="BG619" s="3143"/>
      <c r="BH619" s="3143"/>
      <c r="BI619" s="3143"/>
      <c r="BJ619" s="3143"/>
      <c r="BK619" s="3143"/>
      <c r="BL619" s="3143"/>
      <c r="BM619" s="3143"/>
      <c r="BN619" s="3189"/>
      <c r="BO619" s="3189"/>
      <c r="BP619" s="3189"/>
      <c r="BQ619" s="3189"/>
      <c r="BR619" s="3189"/>
      <c r="BS619" s="3189"/>
      <c r="BT619" s="3189"/>
      <c r="BU619" s="3189"/>
      <c r="BV619" s="3189"/>
      <c r="BW619" s="3189"/>
      <c r="BX619" s="3189"/>
      <c r="BY619" s="3189"/>
      <c r="BZ619" s="3313"/>
      <c r="CA619" s="3143"/>
    </row>
    <row r="620" spans="1:79" ht="16.5" customHeight="1">
      <c r="A620" s="3143"/>
      <c r="B620" s="3143"/>
      <c r="C620" s="3143"/>
      <c r="D620" s="3143"/>
      <c r="E620" s="3143"/>
      <c r="F620" s="3143"/>
      <c r="G620" s="3143"/>
      <c r="H620" s="3143"/>
      <c r="I620" s="3143"/>
      <c r="J620" s="3143"/>
      <c r="K620" s="3098"/>
      <c r="L620" s="3098"/>
      <c r="M620" s="3098"/>
      <c r="N620" s="3098"/>
      <c r="O620" s="3098"/>
      <c r="P620" s="3098"/>
      <c r="Q620" s="3098"/>
      <c r="R620" s="3098"/>
      <c r="S620" s="3098"/>
      <c r="T620" s="3098"/>
      <c r="U620" s="3098"/>
      <c r="V620" s="3098"/>
      <c r="W620" s="3098"/>
      <c r="X620" s="3098"/>
      <c r="Y620" s="3098"/>
      <c r="Z620" s="3098"/>
      <c r="AA620" s="3098"/>
      <c r="AB620" s="3098"/>
      <c r="AC620" s="3098"/>
      <c r="AD620" s="3098"/>
      <c r="AE620" s="3098"/>
      <c r="AF620" s="3098"/>
      <c r="AG620" s="3098"/>
      <c r="AH620" s="3098"/>
      <c r="AI620" s="3098"/>
      <c r="AJ620" s="3098"/>
      <c r="AK620" s="3098"/>
      <c r="AL620" s="3143"/>
      <c r="AM620" s="3143"/>
      <c r="AN620" s="3143"/>
      <c r="AO620" s="3143"/>
      <c r="AP620" s="3143"/>
      <c r="AQ620" s="3143"/>
      <c r="AR620" s="3143"/>
      <c r="AS620" s="3143"/>
      <c r="AT620" s="3143"/>
      <c r="AU620" s="3143"/>
      <c r="AV620" s="3143"/>
      <c r="AW620" s="3143"/>
      <c r="AX620" s="3143"/>
      <c r="AY620" s="3143"/>
      <c r="AZ620" s="3143"/>
      <c r="BA620" s="3143"/>
      <c r="BB620" s="3143"/>
      <c r="BC620" s="3143"/>
      <c r="BD620" s="3143"/>
      <c r="BE620" s="3143"/>
      <c r="BF620" s="3143"/>
      <c r="BG620" s="3143"/>
      <c r="BH620" s="3143"/>
      <c r="BI620" s="3143"/>
      <c r="BJ620" s="3143"/>
      <c r="BK620" s="3143"/>
      <c r="BL620" s="3143"/>
      <c r="BM620" s="3143"/>
      <c r="BN620" s="3189"/>
      <c r="BO620" s="3189"/>
      <c r="BP620" s="3189"/>
      <c r="BQ620" s="3189"/>
      <c r="BR620" s="3189"/>
      <c r="BS620" s="3189"/>
      <c r="BT620" s="3189"/>
      <c r="BU620" s="3189"/>
      <c r="BV620" s="3189"/>
      <c r="BW620" s="3189"/>
      <c r="BX620" s="3189"/>
      <c r="BY620" s="3189"/>
      <c r="BZ620" s="3313"/>
      <c r="CA620" s="3143"/>
    </row>
    <row r="621" spans="1:79" ht="16.5" customHeight="1">
      <c r="A621" s="3143"/>
      <c r="B621" s="3143"/>
      <c r="C621" s="3143"/>
      <c r="D621" s="3143"/>
      <c r="E621" s="3143"/>
      <c r="F621" s="3143"/>
      <c r="G621" s="3143"/>
      <c r="H621" s="3143"/>
      <c r="I621" s="3143"/>
      <c r="J621" s="3143"/>
      <c r="K621" s="3098"/>
      <c r="L621" s="3098"/>
      <c r="M621" s="3098"/>
      <c r="N621" s="3098"/>
      <c r="O621" s="3098"/>
      <c r="P621" s="3098"/>
      <c r="Q621" s="3098"/>
      <c r="R621" s="3098"/>
      <c r="S621" s="3098"/>
      <c r="T621" s="3098"/>
      <c r="U621" s="3098"/>
      <c r="V621" s="3098"/>
      <c r="W621" s="3098"/>
      <c r="X621" s="3098"/>
      <c r="Y621" s="3098"/>
      <c r="Z621" s="3098"/>
      <c r="AA621" s="3098"/>
      <c r="AB621" s="3098"/>
      <c r="AC621" s="3098"/>
      <c r="AD621" s="3098"/>
      <c r="AE621" s="3098"/>
      <c r="AF621" s="3098"/>
      <c r="AG621" s="3098"/>
      <c r="AH621" s="3098"/>
      <c r="AI621" s="3098"/>
      <c r="AJ621" s="3098"/>
      <c r="AK621" s="3098"/>
      <c r="AL621" s="3143"/>
      <c r="AM621" s="3143"/>
      <c r="AN621" s="3143"/>
      <c r="AO621" s="3143"/>
      <c r="AP621" s="3143"/>
      <c r="AQ621" s="3143"/>
      <c r="AR621" s="3143"/>
      <c r="AS621" s="3143"/>
      <c r="AT621" s="3143"/>
      <c r="AU621" s="3143"/>
      <c r="AV621" s="3143"/>
      <c r="AW621" s="3143"/>
      <c r="AX621" s="3143"/>
      <c r="AY621" s="3143"/>
      <c r="AZ621" s="3143"/>
      <c r="BA621" s="3143"/>
      <c r="BB621" s="3143"/>
      <c r="BC621" s="3143"/>
      <c r="BD621" s="3143"/>
      <c r="BE621" s="3143"/>
      <c r="BF621" s="3143"/>
      <c r="BG621" s="3143"/>
      <c r="BH621" s="3143"/>
      <c r="BI621" s="3143"/>
      <c r="BJ621" s="3143"/>
      <c r="BK621" s="3143"/>
      <c r="BL621" s="3143"/>
      <c r="BM621" s="3143"/>
      <c r="BN621" s="3189"/>
      <c r="BO621" s="3189"/>
      <c r="BP621" s="3189"/>
      <c r="BQ621" s="3189"/>
      <c r="BR621" s="3189"/>
      <c r="BS621" s="3189"/>
      <c r="BT621" s="3189"/>
      <c r="BU621" s="3189"/>
      <c r="BV621" s="3189"/>
      <c r="BW621" s="3189"/>
      <c r="BX621" s="3189"/>
      <c r="BY621" s="3189"/>
      <c r="BZ621" s="3313"/>
      <c r="CA621" s="3143"/>
    </row>
    <row r="622" spans="1:79" ht="16.5" customHeight="1">
      <c r="A622" s="3143"/>
      <c r="B622" s="3143"/>
      <c r="C622" s="3143"/>
      <c r="D622" s="3143"/>
      <c r="E622" s="3143"/>
      <c r="F622" s="3143"/>
      <c r="G622" s="3143"/>
      <c r="H622" s="3143"/>
      <c r="I622" s="3143"/>
      <c r="J622" s="3143"/>
      <c r="K622" s="3098"/>
      <c r="L622" s="3098"/>
      <c r="M622" s="3098"/>
      <c r="N622" s="3098"/>
      <c r="O622" s="3098"/>
      <c r="P622" s="3098"/>
      <c r="Q622" s="3098"/>
      <c r="R622" s="3098"/>
      <c r="S622" s="3098"/>
      <c r="T622" s="3098"/>
      <c r="U622" s="3098"/>
      <c r="V622" s="3098"/>
      <c r="W622" s="3098"/>
      <c r="X622" s="3098"/>
      <c r="Y622" s="3098"/>
      <c r="Z622" s="3098"/>
      <c r="AA622" s="3098"/>
      <c r="AB622" s="3098"/>
      <c r="AC622" s="3098"/>
      <c r="AD622" s="3098"/>
      <c r="AE622" s="3098"/>
      <c r="AF622" s="3098"/>
      <c r="AG622" s="3098"/>
      <c r="AH622" s="3098"/>
      <c r="AI622" s="3098"/>
      <c r="AJ622" s="3098"/>
      <c r="AK622" s="3098"/>
      <c r="AL622" s="3143"/>
      <c r="AM622" s="3143"/>
      <c r="AN622" s="3143"/>
      <c r="AO622" s="3143"/>
      <c r="AP622" s="3143"/>
      <c r="AQ622" s="3143"/>
      <c r="AR622" s="3143"/>
      <c r="AS622" s="3143"/>
      <c r="AT622" s="3143"/>
      <c r="AU622" s="3143"/>
      <c r="AV622" s="3143"/>
      <c r="AW622" s="3143"/>
      <c r="AX622" s="3143"/>
      <c r="AY622" s="3143"/>
      <c r="AZ622" s="3143"/>
      <c r="BA622" s="3143"/>
      <c r="BB622" s="3143"/>
      <c r="BC622" s="3143"/>
      <c r="BD622" s="3143"/>
      <c r="BE622" s="3143"/>
      <c r="BF622" s="3143"/>
      <c r="BG622" s="3143"/>
      <c r="BH622" s="3143"/>
      <c r="BI622" s="3143"/>
      <c r="BJ622" s="3143"/>
      <c r="BK622" s="3143"/>
      <c r="BL622" s="3143"/>
      <c r="BM622" s="3143"/>
      <c r="BN622" s="3189"/>
      <c r="BO622" s="3189"/>
      <c r="BP622" s="3189"/>
      <c r="BQ622" s="3189"/>
      <c r="BR622" s="3189"/>
      <c r="BS622" s="3189"/>
      <c r="BT622" s="3189"/>
      <c r="BU622" s="3189"/>
      <c r="BV622" s="3189"/>
      <c r="BW622" s="3189"/>
      <c r="BX622" s="3189"/>
      <c r="BY622" s="3189"/>
      <c r="BZ622" s="3313"/>
      <c r="CA622" s="3143"/>
    </row>
    <row r="623" spans="1:79" ht="16.5" customHeight="1">
      <c r="A623" s="3143"/>
      <c r="B623" s="3143"/>
      <c r="C623" s="3143"/>
      <c r="D623" s="3143"/>
      <c r="E623" s="3143"/>
      <c r="F623" s="3143"/>
      <c r="G623" s="3143"/>
      <c r="H623" s="3143"/>
      <c r="I623" s="3143"/>
      <c r="J623" s="3143"/>
      <c r="K623" s="3098"/>
      <c r="L623" s="3098"/>
      <c r="M623" s="3098"/>
      <c r="N623" s="3098"/>
      <c r="O623" s="3098"/>
      <c r="P623" s="3098"/>
      <c r="Q623" s="3098"/>
      <c r="R623" s="3098"/>
      <c r="S623" s="3098"/>
      <c r="T623" s="3098"/>
      <c r="U623" s="3098"/>
      <c r="V623" s="3098"/>
      <c r="W623" s="3098"/>
      <c r="X623" s="3098"/>
      <c r="Y623" s="3098"/>
      <c r="Z623" s="3098"/>
      <c r="AA623" s="3098"/>
      <c r="AB623" s="3098"/>
      <c r="AC623" s="3098"/>
      <c r="AD623" s="3098"/>
      <c r="AE623" s="3098"/>
      <c r="AF623" s="3098"/>
      <c r="AG623" s="3098"/>
      <c r="AH623" s="3098"/>
      <c r="AI623" s="3098"/>
      <c r="AJ623" s="3098"/>
      <c r="AK623" s="3098"/>
      <c r="AL623" s="3143"/>
      <c r="AM623" s="3143"/>
      <c r="AN623" s="3143"/>
      <c r="AO623" s="3143"/>
      <c r="AP623" s="3143"/>
      <c r="AQ623" s="3143"/>
      <c r="AR623" s="3143"/>
      <c r="AS623" s="3143"/>
      <c r="AT623" s="3143"/>
      <c r="AU623" s="3143"/>
      <c r="AV623" s="3143"/>
      <c r="AW623" s="3143"/>
      <c r="AX623" s="3143"/>
      <c r="AY623" s="3143"/>
      <c r="AZ623" s="3143"/>
      <c r="BA623" s="3143"/>
      <c r="BB623" s="3143"/>
      <c r="BC623" s="3143"/>
      <c r="BD623" s="3143"/>
      <c r="BE623" s="3143"/>
      <c r="BF623" s="3143"/>
      <c r="BG623" s="3143"/>
      <c r="BH623" s="3143"/>
      <c r="BI623" s="3143"/>
      <c r="BJ623" s="3143"/>
      <c r="BK623" s="3143"/>
      <c r="BL623" s="3143"/>
      <c r="BM623" s="3143"/>
      <c r="BN623" s="3189"/>
      <c r="BO623" s="3189"/>
      <c r="BP623" s="3189"/>
      <c r="BQ623" s="3189"/>
      <c r="BR623" s="3189"/>
      <c r="BS623" s="3189"/>
      <c r="BT623" s="3189"/>
      <c r="BU623" s="3189"/>
      <c r="BV623" s="3189"/>
      <c r="BW623" s="3189"/>
      <c r="BX623" s="3189"/>
      <c r="BY623" s="3189"/>
      <c r="BZ623" s="3313"/>
      <c r="CA623" s="3143"/>
    </row>
    <row r="624" spans="1:79" ht="16.5" customHeight="1">
      <c r="A624" s="3143"/>
      <c r="B624" s="3143"/>
      <c r="C624" s="3143"/>
      <c r="D624" s="3143"/>
      <c r="E624" s="3143"/>
      <c r="F624" s="3143"/>
      <c r="G624" s="3143"/>
      <c r="H624" s="3143"/>
      <c r="I624" s="3143"/>
      <c r="J624" s="3143"/>
      <c r="K624" s="3098"/>
      <c r="L624" s="3098"/>
      <c r="M624" s="3098"/>
      <c r="N624" s="3098"/>
      <c r="O624" s="3098"/>
      <c r="P624" s="3098"/>
      <c r="Q624" s="3098"/>
      <c r="R624" s="3098"/>
      <c r="S624" s="3098"/>
      <c r="T624" s="3098"/>
      <c r="U624" s="3098"/>
      <c r="V624" s="3098"/>
      <c r="W624" s="3098"/>
      <c r="X624" s="3098"/>
      <c r="Y624" s="3098"/>
      <c r="Z624" s="3098"/>
      <c r="AA624" s="3098"/>
      <c r="AB624" s="3098"/>
      <c r="AC624" s="3098"/>
      <c r="AD624" s="3098"/>
      <c r="AE624" s="3098"/>
      <c r="AF624" s="3098"/>
      <c r="AG624" s="3098"/>
      <c r="AH624" s="3098"/>
      <c r="AI624" s="3098"/>
      <c r="AJ624" s="3098"/>
      <c r="AK624" s="3098"/>
      <c r="AL624" s="3143"/>
      <c r="AM624" s="3143"/>
      <c r="AN624" s="3143"/>
      <c r="AO624" s="3143"/>
      <c r="AP624" s="3143"/>
      <c r="AQ624" s="3143"/>
      <c r="AR624" s="3143"/>
      <c r="AS624" s="3143"/>
      <c r="AT624" s="3143"/>
      <c r="AU624" s="3143"/>
      <c r="AV624" s="3143"/>
      <c r="AW624" s="3143"/>
      <c r="AX624" s="3143"/>
      <c r="AY624" s="3143"/>
      <c r="AZ624" s="3143"/>
      <c r="BA624" s="3143"/>
      <c r="BB624" s="3143"/>
      <c r="BC624" s="3143"/>
      <c r="BD624" s="3143"/>
      <c r="BE624" s="3143"/>
      <c r="BF624" s="3143"/>
      <c r="BG624" s="3143"/>
      <c r="BH624" s="3143"/>
      <c r="BI624" s="3143"/>
      <c r="BJ624" s="3143"/>
      <c r="BK624" s="3143"/>
      <c r="BL624" s="3143"/>
      <c r="BM624" s="3143"/>
      <c r="BN624" s="3189"/>
      <c r="BO624" s="3189"/>
      <c r="BP624" s="3189"/>
      <c r="BQ624" s="3189"/>
      <c r="BR624" s="3189"/>
      <c r="BS624" s="3189"/>
      <c r="BT624" s="3189"/>
      <c r="BU624" s="3189"/>
      <c r="BV624" s="3189"/>
      <c r="BW624" s="3189"/>
      <c r="BX624" s="3189"/>
      <c r="BY624" s="3189"/>
      <c r="BZ624" s="3313"/>
      <c r="CA624" s="3143"/>
    </row>
    <row r="625" spans="1:79" ht="16.5" customHeight="1">
      <c r="A625" s="3143"/>
      <c r="B625" s="3143"/>
      <c r="C625" s="3143"/>
      <c r="D625" s="3143"/>
      <c r="E625" s="3143"/>
      <c r="F625" s="3143"/>
      <c r="G625" s="3143"/>
      <c r="H625" s="3143"/>
      <c r="I625" s="3143"/>
      <c r="J625" s="3143"/>
      <c r="K625" s="3098"/>
      <c r="L625" s="3098"/>
      <c r="M625" s="3098"/>
      <c r="N625" s="3098"/>
      <c r="O625" s="3098"/>
      <c r="P625" s="3098"/>
      <c r="Q625" s="3098"/>
      <c r="R625" s="3098"/>
      <c r="S625" s="3098"/>
      <c r="T625" s="3098"/>
      <c r="U625" s="3098"/>
      <c r="V625" s="3098"/>
      <c r="W625" s="3098"/>
      <c r="X625" s="3098"/>
      <c r="Y625" s="3098"/>
      <c r="Z625" s="3098"/>
      <c r="AA625" s="3098"/>
      <c r="AB625" s="3098"/>
      <c r="AC625" s="3098"/>
      <c r="AD625" s="3098"/>
      <c r="AE625" s="3098"/>
      <c r="AF625" s="3098"/>
      <c r="AG625" s="3098"/>
      <c r="AH625" s="3098"/>
      <c r="AI625" s="3098"/>
      <c r="AJ625" s="3098"/>
      <c r="AK625" s="3098"/>
      <c r="AL625" s="3143"/>
      <c r="AM625" s="3143"/>
      <c r="AN625" s="3143"/>
      <c r="AO625" s="3143"/>
      <c r="AP625" s="3143"/>
      <c r="AQ625" s="3143"/>
      <c r="AR625" s="3143"/>
      <c r="AS625" s="3143"/>
      <c r="AT625" s="3143"/>
      <c r="AU625" s="3143"/>
      <c r="AV625" s="3143"/>
      <c r="AW625" s="3143"/>
      <c r="AX625" s="3143"/>
      <c r="AY625" s="3143"/>
      <c r="AZ625" s="3143"/>
      <c r="BA625" s="3143"/>
      <c r="BB625" s="3143"/>
      <c r="BC625" s="3143"/>
      <c r="BD625" s="3143"/>
      <c r="BE625" s="3143"/>
      <c r="BF625" s="3143"/>
      <c r="BG625" s="3143"/>
      <c r="BH625" s="3143"/>
      <c r="BI625" s="3143"/>
      <c r="BJ625" s="3143"/>
      <c r="BK625" s="3143"/>
      <c r="BL625" s="3143"/>
      <c r="BM625" s="3143"/>
      <c r="BN625" s="3189"/>
      <c r="BO625" s="3189"/>
      <c r="BP625" s="3189"/>
      <c r="BQ625" s="3189"/>
      <c r="BR625" s="3189"/>
      <c r="BS625" s="3189"/>
      <c r="BT625" s="3189"/>
      <c r="BU625" s="3189"/>
      <c r="BV625" s="3189"/>
      <c r="BW625" s="3189"/>
      <c r="BX625" s="3189"/>
      <c r="BY625" s="3189"/>
      <c r="BZ625" s="3313"/>
      <c r="CA625" s="3143"/>
    </row>
    <row r="626" spans="1:79" ht="16.5" customHeight="1">
      <c r="A626" s="3143"/>
      <c r="B626" s="3143"/>
      <c r="C626" s="3143"/>
      <c r="D626" s="3143"/>
      <c r="E626" s="3143"/>
      <c r="F626" s="3143"/>
      <c r="G626" s="3143"/>
      <c r="H626" s="3143"/>
      <c r="I626" s="3143"/>
      <c r="J626" s="3143"/>
      <c r="K626" s="3098"/>
      <c r="L626" s="3098"/>
      <c r="M626" s="3098"/>
      <c r="N626" s="3098"/>
      <c r="O626" s="3098"/>
      <c r="P626" s="3098"/>
      <c r="Q626" s="3098"/>
      <c r="R626" s="3098"/>
      <c r="S626" s="3098"/>
      <c r="T626" s="3098"/>
      <c r="U626" s="3098"/>
      <c r="V626" s="3098"/>
      <c r="W626" s="3098"/>
      <c r="X626" s="3098"/>
      <c r="Y626" s="3098"/>
      <c r="Z626" s="3098"/>
      <c r="AA626" s="3098"/>
      <c r="AB626" s="3098"/>
      <c r="AC626" s="3098"/>
      <c r="AD626" s="3098"/>
      <c r="AE626" s="3098"/>
      <c r="AF626" s="3098"/>
      <c r="AG626" s="3098"/>
      <c r="AH626" s="3098"/>
      <c r="AI626" s="3098"/>
      <c r="AJ626" s="3098"/>
      <c r="AK626" s="3098"/>
      <c r="AL626" s="3143"/>
      <c r="AM626" s="3143"/>
      <c r="AN626" s="3143"/>
      <c r="AO626" s="3143"/>
      <c r="AP626" s="3143"/>
      <c r="AQ626" s="3143"/>
      <c r="AR626" s="3143"/>
      <c r="AS626" s="3143"/>
      <c r="AT626" s="3143"/>
      <c r="AU626" s="3143"/>
      <c r="AV626" s="3143"/>
      <c r="AW626" s="3143"/>
      <c r="AX626" s="3143"/>
      <c r="AY626" s="3143"/>
      <c r="AZ626" s="3143"/>
      <c r="BA626" s="3143"/>
      <c r="BB626" s="3143"/>
      <c r="BC626" s="3143"/>
      <c r="BD626" s="3143"/>
      <c r="BE626" s="3143"/>
      <c r="BF626" s="3143"/>
      <c r="BG626" s="3143"/>
      <c r="BH626" s="3143"/>
      <c r="BI626" s="3143"/>
      <c r="BJ626" s="3143"/>
      <c r="BK626" s="3143"/>
      <c r="BL626" s="3143"/>
      <c r="BM626" s="3143"/>
      <c r="BN626" s="3189"/>
      <c r="BO626" s="3189"/>
      <c r="BP626" s="3189"/>
      <c r="BQ626" s="3189"/>
      <c r="BR626" s="3189"/>
      <c r="BS626" s="3189"/>
      <c r="BT626" s="3189"/>
      <c r="BU626" s="3189"/>
      <c r="BV626" s="3189"/>
      <c r="BW626" s="3189"/>
      <c r="BX626" s="3189"/>
      <c r="BY626" s="3189"/>
      <c r="BZ626" s="3313"/>
      <c r="CA626" s="3143"/>
    </row>
    <row r="627" spans="1:79" ht="16.5" customHeight="1">
      <c r="A627" s="3143"/>
      <c r="B627" s="3143"/>
      <c r="C627" s="3143"/>
      <c r="D627" s="3143"/>
      <c r="E627" s="3143"/>
      <c r="F627" s="3143"/>
      <c r="G627" s="3143"/>
      <c r="H627" s="3143"/>
      <c r="I627" s="3143"/>
      <c r="J627" s="3143"/>
      <c r="K627" s="3098"/>
      <c r="L627" s="3098"/>
      <c r="M627" s="3098"/>
      <c r="N627" s="3098"/>
      <c r="O627" s="3098"/>
      <c r="P627" s="3098"/>
      <c r="Q627" s="3098"/>
      <c r="R627" s="3098"/>
      <c r="S627" s="3098"/>
      <c r="T627" s="3098"/>
      <c r="U627" s="3098"/>
      <c r="V627" s="3098"/>
      <c r="W627" s="3098"/>
      <c r="X627" s="3098"/>
      <c r="Y627" s="3098"/>
      <c r="Z627" s="3098"/>
      <c r="AA627" s="3098"/>
      <c r="AB627" s="3098"/>
      <c r="AC627" s="3098"/>
      <c r="AD627" s="3098"/>
      <c r="AE627" s="3098"/>
      <c r="AF627" s="3098"/>
      <c r="AG627" s="3098"/>
      <c r="AH627" s="3098"/>
      <c r="AI627" s="3098"/>
      <c r="AJ627" s="3098"/>
      <c r="AK627" s="3098"/>
      <c r="AL627" s="3143"/>
      <c r="AM627" s="3143"/>
      <c r="AN627" s="3143"/>
      <c r="AO627" s="3143"/>
      <c r="AP627" s="3143"/>
      <c r="AQ627" s="3143"/>
      <c r="AR627" s="3143"/>
      <c r="AS627" s="3143"/>
      <c r="AT627" s="3143"/>
      <c r="AU627" s="3143"/>
      <c r="AV627" s="3143"/>
      <c r="AW627" s="3143"/>
      <c r="AX627" s="3143"/>
      <c r="AY627" s="3143"/>
      <c r="AZ627" s="3143"/>
      <c r="BA627" s="3143"/>
      <c r="BB627" s="3143"/>
      <c r="BC627" s="3143"/>
      <c r="BD627" s="3143"/>
      <c r="BE627" s="3143"/>
      <c r="BF627" s="3143"/>
      <c r="BG627" s="3143"/>
      <c r="BH627" s="3143"/>
      <c r="BI627" s="3143"/>
      <c r="BJ627" s="3143"/>
      <c r="BK627" s="3143"/>
      <c r="BL627" s="3143"/>
      <c r="BM627" s="3143"/>
      <c r="BN627" s="3189"/>
      <c r="BO627" s="3189"/>
      <c r="BP627" s="3189"/>
      <c r="BQ627" s="3189"/>
      <c r="BR627" s="3189"/>
      <c r="BS627" s="3189"/>
      <c r="BT627" s="3189"/>
      <c r="BU627" s="3189"/>
      <c r="BV627" s="3189"/>
      <c r="BW627" s="3189"/>
      <c r="BX627" s="3189"/>
      <c r="BY627" s="3189"/>
      <c r="BZ627" s="3313"/>
      <c r="CA627" s="3143"/>
    </row>
    <row r="628" spans="1:79" ht="16.5" customHeight="1">
      <c r="A628" s="3143"/>
      <c r="B628" s="3143"/>
      <c r="C628" s="3143"/>
      <c r="D628" s="3143"/>
      <c r="E628" s="3143"/>
      <c r="F628" s="3143"/>
      <c r="G628" s="3143"/>
      <c r="H628" s="3143"/>
      <c r="I628" s="3143"/>
      <c r="J628" s="3143"/>
      <c r="K628" s="3098"/>
      <c r="L628" s="3098"/>
      <c r="M628" s="3098"/>
      <c r="N628" s="3098"/>
      <c r="O628" s="3098"/>
      <c r="P628" s="3098"/>
      <c r="Q628" s="3098"/>
      <c r="R628" s="3098"/>
      <c r="S628" s="3098"/>
      <c r="T628" s="3098"/>
      <c r="U628" s="3098"/>
      <c r="V628" s="3098"/>
      <c r="W628" s="3098"/>
      <c r="X628" s="3098"/>
      <c r="Y628" s="3098"/>
      <c r="Z628" s="3098"/>
      <c r="AA628" s="3098"/>
      <c r="AB628" s="3098"/>
      <c r="AC628" s="3098"/>
      <c r="AD628" s="3098"/>
      <c r="AE628" s="3098"/>
      <c r="AF628" s="3098"/>
      <c r="AG628" s="3098"/>
      <c r="AH628" s="3098"/>
      <c r="AI628" s="3098"/>
      <c r="AJ628" s="3098"/>
      <c r="AK628" s="3098"/>
      <c r="AL628" s="3143"/>
      <c r="AM628" s="3143"/>
      <c r="AN628" s="3143"/>
      <c r="AO628" s="3143"/>
      <c r="AP628" s="3143"/>
      <c r="AQ628" s="3143"/>
      <c r="AR628" s="3143"/>
      <c r="AS628" s="3143"/>
      <c r="AT628" s="3143"/>
      <c r="AU628" s="3143"/>
      <c r="AV628" s="3143"/>
      <c r="AW628" s="3143"/>
      <c r="AX628" s="3143"/>
      <c r="AY628" s="3143"/>
      <c r="AZ628" s="3143"/>
      <c r="BA628" s="3143"/>
      <c r="BB628" s="3143"/>
      <c r="BC628" s="3143"/>
      <c r="BD628" s="3143"/>
      <c r="BE628" s="3143"/>
      <c r="BF628" s="3143"/>
      <c r="BG628" s="3143"/>
      <c r="BH628" s="3143"/>
      <c r="BI628" s="3143"/>
      <c r="BJ628" s="3143"/>
      <c r="BK628" s="3143"/>
      <c r="BL628" s="3143"/>
      <c r="BM628" s="3143"/>
      <c r="BN628" s="3189"/>
      <c r="BO628" s="3189"/>
      <c r="BP628" s="3189"/>
      <c r="BQ628" s="3189"/>
      <c r="BR628" s="3189"/>
      <c r="BS628" s="3189"/>
      <c r="BT628" s="3189"/>
      <c r="BU628" s="3189"/>
      <c r="BV628" s="3189"/>
      <c r="BW628" s="3189"/>
      <c r="BX628" s="3189"/>
      <c r="BY628" s="3189"/>
      <c r="BZ628" s="3313"/>
      <c r="CA628" s="3143"/>
    </row>
    <row r="629" spans="1:79" ht="16.5" customHeight="1">
      <c r="A629" s="3143"/>
      <c r="B629" s="3143"/>
      <c r="C629" s="3143"/>
      <c r="D629" s="3143"/>
      <c r="E629" s="3143"/>
      <c r="F629" s="3143"/>
      <c r="G629" s="3143"/>
      <c r="H629" s="3143"/>
      <c r="I629" s="3143"/>
      <c r="J629" s="3143"/>
      <c r="K629" s="3098"/>
      <c r="L629" s="3098"/>
      <c r="M629" s="3098"/>
      <c r="N629" s="3098"/>
      <c r="O629" s="3098"/>
      <c r="P629" s="3098"/>
      <c r="Q629" s="3098"/>
      <c r="R629" s="3098"/>
      <c r="S629" s="3098"/>
      <c r="T629" s="3098"/>
      <c r="U629" s="3098"/>
      <c r="V629" s="3098"/>
      <c r="W629" s="3098"/>
      <c r="X629" s="3098"/>
      <c r="Y629" s="3098"/>
      <c r="Z629" s="3098"/>
      <c r="AA629" s="3098"/>
      <c r="AB629" s="3098"/>
      <c r="AC629" s="3098"/>
      <c r="AD629" s="3098"/>
      <c r="AE629" s="3098"/>
      <c r="AF629" s="3098"/>
      <c r="AG629" s="3098"/>
      <c r="AH629" s="3098"/>
      <c r="AI629" s="3098"/>
      <c r="AJ629" s="3098"/>
      <c r="AK629" s="3098"/>
      <c r="AL629" s="3143"/>
      <c r="AM629" s="3143"/>
      <c r="AN629" s="3143"/>
      <c r="AO629" s="3143"/>
      <c r="AP629" s="3143"/>
      <c r="AQ629" s="3143"/>
      <c r="AR629" s="3143"/>
      <c r="AS629" s="3143"/>
      <c r="AT629" s="3143"/>
      <c r="AU629" s="3143"/>
      <c r="AV629" s="3143"/>
      <c r="AW629" s="3143"/>
      <c r="AX629" s="3143"/>
      <c r="AY629" s="3143"/>
      <c r="AZ629" s="3143"/>
      <c r="BA629" s="3143"/>
      <c r="BB629" s="3143"/>
      <c r="BC629" s="3143"/>
      <c r="BD629" s="3143"/>
      <c r="BE629" s="3143"/>
      <c r="BF629" s="3143"/>
      <c r="BG629" s="3143"/>
      <c r="BH629" s="3143"/>
      <c r="BI629" s="3143"/>
      <c r="BJ629" s="3143"/>
      <c r="BK629" s="3143"/>
      <c r="BL629" s="3143"/>
      <c r="BM629" s="3143"/>
      <c r="BN629" s="3189"/>
      <c r="BO629" s="3189"/>
      <c r="BP629" s="3189"/>
      <c r="BQ629" s="3189"/>
      <c r="BR629" s="3189"/>
      <c r="BS629" s="3189"/>
      <c r="BT629" s="3189"/>
      <c r="BU629" s="3189"/>
      <c r="BV629" s="3189"/>
      <c r="BW629" s="3189"/>
      <c r="BX629" s="3189"/>
      <c r="BY629" s="3189"/>
      <c r="BZ629" s="3313"/>
      <c r="CA629" s="3143"/>
    </row>
    <row r="630" spans="1:79" ht="16.5" customHeight="1">
      <c r="A630" s="3143"/>
      <c r="B630" s="3143"/>
      <c r="C630" s="3143"/>
      <c r="D630" s="3143"/>
      <c r="E630" s="3143"/>
      <c r="F630" s="3143"/>
      <c r="G630" s="3143"/>
      <c r="H630" s="3143"/>
      <c r="I630" s="3143"/>
      <c r="J630" s="3143"/>
      <c r="K630" s="3098"/>
      <c r="L630" s="3098"/>
      <c r="M630" s="3098"/>
      <c r="N630" s="3098"/>
      <c r="O630" s="3098"/>
      <c r="P630" s="3098"/>
      <c r="Q630" s="3098"/>
      <c r="R630" s="3098"/>
      <c r="S630" s="3098"/>
      <c r="T630" s="3098"/>
      <c r="U630" s="3098"/>
      <c r="V630" s="3098"/>
      <c r="W630" s="3098"/>
      <c r="X630" s="3098"/>
      <c r="Y630" s="3098"/>
      <c r="Z630" s="3098"/>
      <c r="AA630" s="3098"/>
      <c r="AB630" s="3098"/>
      <c r="AC630" s="3098"/>
      <c r="AD630" s="3098"/>
      <c r="AE630" s="3098"/>
      <c r="AF630" s="3098"/>
      <c r="AG630" s="3098"/>
      <c r="AH630" s="3098"/>
      <c r="AI630" s="3098"/>
      <c r="AJ630" s="3098"/>
      <c r="AK630" s="3098"/>
      <c r="AL630" s="3143"/>
      <c r="AM630" s="3143"/>
      <c r="AN630" s="3143"/>
      <c r="AO630" s="3143"/>
      <c r="AP630" s="3143"/>
      <c r="AQ630" s="3143"/>
      <c r="AR630" s="3143"/>
      <c r="AS630" s="3143"/>
      <c r="AT630" s="3143"/>
      <c r="AU630" s="3143"/>
      <c r="AV630" s="3143"/>
      <c r="AW630" s="3143"/>
      <c r="AX630" s="3143"/>
      <c r="AY630" s="3143"/>
      <c r="AZ630" s="3143"/>
      <c r="BA630" s="3143"/>
      <c r="BB630" s="3143"/>
      <c r="BC630" s="3143"/>
      <c r="BD630" s="3143"/>
      <c r="BE630" s="3143"/>
      <c r="BF630" s="3143"/>
      <c r="BG630" s="3143"/>
      <c r="BH630" s="3143"/>
      <c r="BI630" s="3143"/>
      <c r="BJ630" s="3143"/>
      <c r="BK630" s="3143"/>
      <c r="BL630" s="3143"/>
      <c r="BM630" s="3143"/>
      <c r="BN630" s="3189"/>
      <c r="BO630" s="3189"/>
      <c r="BP630" s="3189"/>
      <c r="BQ630" s="3189"/>
      <c r="BR630" s="3189"/>
      <c r="BS630" s="3189"/>
      <c r="BT630" s="3189"/>
      <c r="BU630" s="3189"/>
      <c r="BV630" s="3189"/>
      <c r="BW630" s="3189"/>
      <c r="BX630" s="3189"/>
      <c r="BY630" s="3189"/>
      <c r="BZ630" s="3313"/>
      <c r="CA630" s="3143"/>
    </row>
    <row r="631" spans="1:79" ht="16.5" customHeight="1">
      <c r="A631" s="3143"/>
      <c r="B631" s="3143"/>
      <c r="C631" s="3143"/>
      <c r="D631" s="3143"/>
      <c r="E631" s="3143"/>
      <c r="F631" s="3143"/>
      <c r="G631" s="3143"/>
      <c r="H631" s="3143"/>
      <c r="I631" s="3143"/>
      <c r="J631" s="3143"/>
      <c r="K631" s="3098"/>
      <c r="L631" s="3098"/>
      <c r="M631" s="3098"/>
      <c r="N631" s="3098"/>
      <c r="O631" s="3098"/>
      <c r="P631" s="3098"/>
      <c r="Q631" s="3098"/>
      <c r="R631" s="3098"/>
      <c r="S631" s="3098"/>
      <c r="T631" s="3098"/>
      <c r="U631" s="3098"/>
      <c r="V631" s="3098"/>
      <c r="W631" s="3098"/>
      <c r="X631" s="3098"/>
      <c r="Y631" s="3098"/>
      <c r="Z631" s="3098"/>
      <c r="AA631" s="3098"/>
      <c r="AB631" s="3098"/>
      <c r="AC631" s="3098"/>
      <c r="AD631" s="3098"/>
      <c r="AE631" s="3098"/>
      <c r="AF631" s="3098"/>
      <c r="AG631" s="3098"/>
      <c r="AH631" s="3098"/>
      <c r="AI631" s="3098"/>
      <c r="AJ631" s="3098"/>
      <c r="AK631" s="3098"/>
      <c r="AL631" s="3143"/>
      <c r="AM631" s="3143"/>
      <c r="AN631" s="3143"/>
      <c r="AO631" s="3143"/>
      <c r="AP631" s="3143"/>
      <c r="AQ631" s="3143"/>
      <c r="AR631" s="3143"/>
      <c r="AS631" s="3143"/>
      <c r="AT631" s="3143"/>
      <c r="AU631" s="3143"/>
      <c r="AV631" s="3143"/>
      <c r="AW631" s="3143"/>
      <c r="AX631" s="3143"/>
      <c r="AY631" s="3143"/>
      <c r="AZ631" s="3143"/>
      <c r="BA631" s="3143"/>
      <c r="BB631" s="3143"/>
      <c r="BC631" s="3143"/>
      <c r="BD631" s="3143"/>
      <c r="BE631" s="3143"/>
      <c r="BF631" s="3143"/>
      <c r="BG631" s="3143"/>
      <c r="BH631" s="3143"/>
      <c r="BI631" s="3143"/>
      <c r="BJ631" s="3143"/>
      <c r="BK631" s="3143"/>
      <c r="BL631" s="3143"/>
      <c r="BM631" s="3143"/>
      <c r="BN631" s="3189"/>
      <c r="BO631" s="3189"/>
      <c r="BP631" s="3189"/>
      <c r="BQ631" s="3189"/>
      <c r="BR631" s="3189"/>
      <c r="BS631" s="3189"/>
      <c r="BT631" s="3189"/>
      <c r="BU631" s="3189"/>
      <c r="BV631" s="3189"/>
      <c r="BW631" s="3189"/>
      <c r="BX631" s="3189"/>
      <c r="BY631" s="3189"/>
      <c r="BZ631" s="3313"/>
      <c r="CA631" s="3143"/>
    </row>
    <row r="632" spans="1:79" ht="16.5" customHeight="1">
      <c r="A632" s="3143"/>
      <c r="B632" s="3143"/>
      <c r="C632" s="3143"/>
      <c r="D632" s="3143"/>
      <c r="E632" s="3143"/>
      <c r="F632" s="3143"/>
      <c r="G632" s="3143"/>
      <c r="H632" s="3143"/>
      <c r="I632" s="3143"/>
      <c r="J632" s="3143"/>
      <c r="K632" s="3098"/>
      <c r="L632" s="3098"/>
      <c r="M632" s="3098"/>
      <c r="N632" s="3098"/>
      <c r="O632" s="3098"/>
      <c r="P632" s="3098"/>
      <c r="Q632" s="3098"/>
      <c r="R632" s="3098"/>
      <c r="S632" s="3098"/>
      <c r="T632" s="3098"/>
      <c r="U632" s="3098"/>
      <c r="V632" s="3098"/>
      <c r="W632" s="3098"/>
      <c r="X632" s="3098"/>
      <c r="Y632" s="3098"/>
      <c r="Z632" s="3098"/>
      <c r="AA632" s="3098"/>
      <c r="AB632" s="3098"/>
      <c r="AC632" s="3098"/>
      <c r="AD632" s="3098"/>
      <c r="AE632" s="3098"/>
      <c r="AF632" s="3098"/>
      <c r="AG632" s="3098"/>
      <c r="AH632" s="3098"/>
      <c r="AI632" s="3098"/>
      <c r="AJ632" s="3098"/>
      <c r="AK632" s="3098"/>
      <c r="AL632" s="3143"/>
      <c r="AM632" s="3143"/>
      <c r="AN632" s="3143"/>
      <c r="AO632" s="3143"/>
      <c r="AP632" s="3143"/>
      <c r="AQ632" s="3143"/>
      <c r="AR632" s="3143"/>
      <c r="AS632" s="3143"/>
      <c r="AT632" s="3143"/>
      <c r="AU632" s="3143"/>
      <c r="AV632" s="3143"/>
      <c r="AW632" s="3143"/>
      <c r="AX632" s="3143"/>
      <c r="AY632" s="3143"/>
      <c r="AZ632" s="3143"/>
      <c r="BA632" s="3143"/>
      <c r="BB632" s="3143"/>
      <c r="BC632" s="3143"/>
      <c r="BD632" s="3143"/>
      <c r="BE632" s="3143"/>
      <c r="BF632" s="3143"/>
      <c r="BG632" s="3143"/>
      <c r="BH632" s="3143"/>
      <c r="BI632" s="3143"/>
      <c r="BJ632" s="3143"/>
      <c r="BK632" s="3143"/>
      <c r="BL632" s="3143"/>
      <c r="BM632" s="3143"/>
      <c r="BN632" s="3189"/>
      <c r="BO632" s="3189"/>
      <c r="BP632" s="3189"/>
      <c r="BQ632" s="3189"/>
      <c r="BR632" s="3189"/>
      <c r="BS632" s="3189"/>
      <c r="BT632" s="3189"/>
      <c r="BU632" s="3189"/>
      <c r="BV632" s="3189"/>
      <c r="BW632" s="3189"/>
      <c r="BX632" s="3189"/>
      <c r="BY632" s="3189"/>
      <c r="BZ632" s="3313"/>
      <c r="CA632" s="3143"/>
    </row>
    <row r="633" spans="1:79" ht="16.5" customHeight="1">
      <c r="A633" s="3143"/>
      <c r="B633" s="3143"/>
      <c r="C633" s="3143"/>
      <c r="D633" s="3143"/>
      <c r="E633" s="3143"/>
      <c r="F633" s="3143"/>
      <c r="G633" s="3143"/>
      <c r="H633" s="3143"/>
      <c r="I633" s="3143"/>
      <c r="J633" s="3143"/>
      <c r="K633" s="3098"/>
      <c r="L633" s="3098"/>
      <c r="M633" s="3098"/>
      <c r="N633" s="3098"/>
      <c r="O633" s="3098"/>
      <c r="P633" s="3098"/>
      <c r="Q633" s="3098"/>
      <c r="R633" s="3098"/>
      <c r="S633" s="3098"/>
      <c r="T633" s="3098"/>
      <c r="U633" s="3098"/>
      <c r="V633" s="3098"/>
      <c r="W633" s="3098"/>
      <c r="X633" s="3098"/>
      <c r="Y633" s="3098"/>
      <c r="Z633" s="3098"/>
      <c r="AA633" s="3098"/>
      <c r="AB633" s="3098"/>
      <c r="AC633" s="3098"/>
      <c r="AD633" s="3098"/>
      <c r="AE633" s="3098"/>
      <c r="AF633" s="3098"/>
      <c r="AG633" s="3098"/>
      <c r="AH633" s="3098"/>
      <c r="AI633" s="3098"/>
      <c r="AJ633" s="3098"/>
      <c r="AK633" s="3098"/>
      <c r="AL633" s="3143"/>
      <c r="AM633" s="3143"/>
      <c r="AN633" s="3143"/>
      <c r="AO633" s="3143"/>
      <c r="AP633" s="3143"/>
      <c r="AQ633" s="3143"/>
      <c r="AR633" s="3143"/>
      <c r="AS633" s="3143"/>
      <c r="AT633" s="3143"/>
      <c r="AU633" s="3143"/>
      <c r="AV633" s="3143"/>
      <c r="AW633" s="3143"/>
      <c r="AX633" s="3143"/>
      <c r="AY633" s="3143"/>
      <c r="AZ633" s="3143"/>
      <c r="BA633" s="3143"/>
      <c r="BB633" s="3143"/>
      <c r="BC633" s="3143"/>
      <c r="BD633" s="3143"/>
      <c r="BE633" s="3143"/>
      <c r="BF633" s="3143"/>
      <c r="BG633" s="3143"/>
      <c r="BH633" s="3143"/>
      <c r="BI633" s="3143"/>
      <c r="BJ633" s="3143"/>
      <c r="BK633" s="3143"/>
      <c r="BL633" s="3143"/>
      <c r="BM633" s="3143"/>
      <c r="BN633" s="3189"/>
      <c r="BO633" s="3189"/>
      <c r="BP633" s="3189"/>
      <c r="BQ633" s="3189"/>
      <c r="BR633" s="3189"/>
      <c r="BS633" s="3189"/>
      <c r="BT633" s="3189"/>
      <c r="BU633" s="3189"/>
      <c r="BV633" s="3189"/>
      <c r="BW633" s="3189"/>
      <c r="BX633" s="3189"/>
      <c r="BY633" s="3189"/>
      <c r="BZ633" s="3313"/>
      <c r="CA633" s="3143"/>
    </row>
    <row r="634" spans="1:79" ht="16.5" customHeight="1">
      <c r="A634" s="3143"/>
      <c r="B634" s="3143"/>
      <c r="C634" s="3143"/>
      <c r="D634" s="3143"/>
      <c r="E634" s="3143"/>
      <c r="F634" s="3143"/>
      <c r="G634" s="3143"/>
      <c r="H634" s="3143"/>
      <c r="I634" s="3143"/>
      <c r="J634" s="3143"/>
      <c r="K634" s="3098"/>
      <c r="L634" s="3098"/>
      <c r="M634" s="3098"/>
      <c r="N634" s="3098"/>
      <c r="O634" s="3098"/>
      <c r="P634" s="3098"/>
      <c r="Q634" s="3098"/>
      <c r="R634" s="3098"/>
      <c r="S634" s="3098"/>
      <c r="T634" s="3098"/>
      <c r="U634" s="3098"/>
      <c r="V634" s="3098"/>
      <c r="W634" s="3098"/>
      <c r="X634" s="3098"/>
      <c r="Y634" s="3098"/>
      <c r="Z634" s="3098"/>
      <c r="AA634" s="3098"/>
      <c r="AB634" s="3098"/>
      <c r="AC634" s="3098"/>
      <c r="AD634" s="3098"/>
      <c r="AE634" s="3098"/>
      <c r="AF634" s="3098"/>
      <c r="AG634" s="3098"/>
      <c r="AH634" s="3098"/>
      <c r="AI634" s="3098"/>
      <c r="AJ634" s="3098"/>
      <c r="AK634" s="3098"/>
      <c r="AL634" s="3143"/>
      <c r="AM634" s="3143"/>
      <c r="AN634" s="3143"/>
      <c r="AO634" s="3143"/>
      <c r="AP634" s="3143"/>
      <c r="AQ634" s="3143"/>
      <c r="AR634" s="3143"/>
      <c r="AS634" s="3143"/>
      <c r="AT634" s="3143"/>
      <c r="AU634" s="3143"/>
      <c r="AV634" s="3143"/>
      <c r="AW634" s="3143"/>
      <c r="AX634" s="3143"/>
      <c r="AY634" s="3143"/>
      <c r="AZ634" s="3143"/>
      <c r="BA634" s="3143"/>
      <c r="BB634" s="3143"/>
      <c r="BC634" s="3143"/>
      <c r="BD634" s="3143"/>
      <c r="BE634" s="3143"/>
      <c r="BF634" s="3143"/>
      <c r="BG634" s="3143"/>
      <c r="BH634" s="3143"/>
      <c r="BI634" s="3143"/>
      <c r="BJ634" s="3143"/>
      <c r="BK634" s="3143"/>
      <c r="BL634" s="3143"/>
      <c r="BM634" s="3143"/>
      <c r="BN634" s="3189"/>
      <c r="BO634" s="3189"/>
      <c r="BP634" s="3189"/>
      <c r="BQ634" s="3189"/>
      <c r="BR634" s="3189"/>
      <c r="BS634" s="3189"/>
      <c r="BT634" s="3189"/>
      <c r="BU634" s="3189"/>
      <c r="BV634" s="3189"/>
      <c r="BW634" s="3189"/>
      <c r="BX634" s="3189"/>
      <c r="BY634" s="3189"/>
      <c r="BZ634" s="3313"/>
      <c r="CA634" s="3143"/>
    </row>
    <row r="635" spans="1:79" ht="16.5" customHeight="1">
      <c r="A635" s="3143"/>
      <c r="B635" s="3143"/>
      <c r="C635" s="3143"/>
      <c r="D635" s="3143"/>
      <c r="E635" s="3143"/>
      <c r="F635" s="3143"/>
      <c r="G635" s="3143"/>
      <c r="H635" s="3143"/>
      <c r="I635" s="3143"/>
      <c r="J635" s="3143"/>
      <c r="K635" s="3098"/>
      <c r="L635" s="3098"/>
      <c r="M635" s="3098"/>
      <c r="N635" s="3098"/>
      <c r="O635" s="3098"/>
      <c r="P635" s="3098"/>
      <c r="Q635" s="3098"/>
      <c r="R635" s="3098"/>
      <c r="S635" s="3098"/>
      <c r="T635" s="3098"/>
      <c r="U635" s="3098"/>
      <c r="V635" s="3098"/>
      <c r="W635" s="3098"/>
      <c r="X635" s="3098"/>
      <c r="Y635" s="3098"/>
      <c r="Z635" s="3098"/>
      <c r="AA635" s="3098"/>
      <c r="AB635" s="3098"/>
      <c r="AC635" s="3098"/>
      <c r="AD635" s="3098"/>
      <c r="AE635" s="3098"/>
      <c r="AF635" s="3098"/>
      <c r="AG635" s="3098"/>
      <c r="AH635" s="3098"/>
      <c r="AI635" s="3098"/>
      <c r="AJ635" s="3098"/>
      <c r="AK635" s="3098"/>
      <c r="AL635" s="3143"/>
      <c r="AM635" s="3143"/>
      <c r="AN635" s="3143"/>
      <c r="AO635" s="3143"/>
      <c r="AP635" s="3143"/>
      <c r="AQ635" s="3143"/>
      <c r="AR635" s="3143"/>
      <c r="AS635" s="3143"/>
      <c r="AT635" s="3143"/>
      <c r="AU635" s="3143"/>
      <c r="AV635" s="3143"/>
      <c r="AW635" s="3143"/>
      <c r="AX635" s="3143"/>
      <c r="AY635" s="3143"/>
      <c r="AZ635" s="3143"/>
      <c r="BA635" s="3143"/>
      <c r="BB635" s="3143"/>
      <c r="BC635" s="3143"/>
      <c r="BD635" s="3143"/>
      <c r="BE635" s="3143"/>
      <c r="BF635" s="3143"/>
      <c r="BG635" s="3143"/>
      <c r="BH635" s="3143"/>
      <c r="BI635" s="3143"/>
      <c r="BJ635" s="3143"/>
      <c r="BK635" s="3143"/>
      <c r="BL635" s="3143"/>
      <c r="BM635" s="3143"/>
      <c r="BN635" s="3189"/>
      <c r="BO635" s="3189"/>
      <c r="BP635" s="3189"/>
      <c r="BQ635" s="3189"/>
      <c r="BR635" s="3189"/>
      <c r="BS635" s="3189"/>
      <c r="BT635" s="3189"/>
      <c r="BU635" s="3189"/>
      <c r="BV635" s="3189"/>
      <c r="BW635" s="3189"/>
      <c r="BX635" s="3189"/>
      <c r="BY635" s="3189"/>
      <c r="BZ635" s="3313"/>
      <c r="CA635" s="3143"/>
    </row>
    <row r="636" spans="1:79" ht="16.5" customHeight="1">
      <c r="A636" s="3143"/>
      <c r="B636" s="3143"/>
      <c r="C636" s="3143"/>
      <c r="D636" s="3143"/>
      <c r="E636" s="3143"/>
      <c r="F636" s="3143"/>
      <c r="G636" s="3143"/>
      <c r="H636" s="3143"/>
      <c r="I636" s="3143"/>
      <c r="J636" s="3143"/>
      <c r="K636" s="3098"/>
      <c r="L636" s="3098"/>
      <c r="M636" s="3098"/>
      <c r="N636" s="3098"/>
      <c r="O636" s="3098"/>
      <c r="P636" s="3098"/>
      <c r="Q636" s="3098"/>
      <c r="R636" s="3098"/>
      <c r="S636" s="3098"/>
      <c r="T636" s="3098"/>
      <c r="U636" s="3098"/>
      <c r="V636" s="3098"/>
      <c r="W636" s="3098"/>
      <c r="X636" s="3098"/>
      <c r="Y636" s="3098"/>
      <c r="Z636" s="3098"/>
      <c r="AA636" s="3098"/>
      <c r="AB636" s="3098"/>
      <c r="AC636" s="3098"/>
      <c r="AD636" s="3098"/>
      <c r="AE636" s="3098"/>
      <c r="AF636" s="3098"/>
      <c r="AG636" s="3098"/>
      <c r="AH636" s="3098"/>
      <c r="AI636" s="3098"/>
      <c r="AJ636" s="3098"/>
      <c r="AK636" s="3098"/>
      <c r="AL636" s="3143"/>
      <c r="AM636" s="3143"/>
      <c r="AN636" s="3143"/>
      <c r="AO636" s="3143"/>
      <c r="AP636" s="3143"/>
      <c r="AQ636" s="3143"/>
      <c r="AR636" s="3143"/>
      <c r="AS636" s="3143"/>
      <c r="AT636" s="3143"/>
      <c r="AU636" s="3143"/>
      <c r="AV636" s="3143"/>
      <c r="AW636" s="3143"/>
      <c r="AX636" s="3143"/>
      <c r="AY636" s="3143"/>
      <c r="AZ636" s="3143"/>
      <c r="BA636" s="3143"/>
      <c r="BB636" s="3143"/>
      <c r="BC636" s="3143"/>
      <c r="BD636" s="3143"/>
      <c r="BE636" s="3143"/>
      <c r="BF636" s="3143"/>
      <c r="BG636" s="3143"/>
      <c r="BH636" s="3143"/>
      <c r="BI636" s="3143"/>
      <c r="BJ636" s="3143"/>
      <c r="BK636" s="3143"/>
      <c r="BL636" s="3143"/>
      <c r="BM636" s="3143"/>
      <c r="BN636" s="3189"/>
      <c r="BO636" s="3189"/>
      <c r="BP636" s="3189"/>
      <c r="BQ636" s="3189"/>
      <c r="BR636" s="3189"/>
      <c r="BS636" s="3189"/>
      <c r="BT636" s="3189"/>
      <c r="BU636" s="3189"/>
      <c r="BV636" s="3189"/>
      <c r="BW636" s="3189"/>
      <c r="BX636" s="3189"/>
      <c r="BY636" s="3189"/>
      <c r="BZ636" s="3313"/>
      <c r="CA636" s="3143"/>
    </row>
    <row r="637" spans="1:79" ht="16.5" customHeight="1">
      <c r="A637" s="3143"/>
      <c r="B637" s="3143"/>
      <c r="C637" s="3143"/>
      <c r="D637" s="3143"/>
      <c r="E637" s="3143"/>
      <c r="F637" s="3143"/>
      <c r="G637" s="3143"/>
      <c r="H637" s="3143"/>
      <c r="I637" s="3143"/>
      <c r="J637" s="3143"/>
      <c r="K637" s="3098"/>
      <c r="L637" s="3098"/>
      <c r="M637" s="3098"/>
      <c r="N637" s="3098"/>
      <c r="O637" s="3098"/>
      <c r="P637" s="3098"/>
      <c r="Q637" s="3098"/>
      <c r="R637" s="3098"/>
      <c r="S637" s="3098"/>
      <c r="T637" s="3098"/>
      <c r="U637" s="3098"/>
      <c r="V637" s="3098"/>
      <c r="W637" s="3098"/>
      <c r="X637" s="3098"/>
      <c r="Y637" s="3098"/>
      <c r="Z637" s="3098"/>
      <c r="AA637" s="3098"/>
      <c r="AB637" s="3098"/>
      <c r="AC637" s="3098"/>
      <c r="AD637" s="3098"/>
      <c r="AE637" s="3098"/>
      <c r="AF637" s="3098"/>
      <c r="AG637" s="3098"/>
      <c r="AH637" s="3098"/>
      <c r="AI637" s="3098"/>
      <c r="AJ637" s="3098"/>
      <c r="AK637" s="3098"/>
      <c r="AL637" s="3143"/>
      <c r="AM637" s="3143"/>
      <c r="AN637" s="3143"/>
      <c r="AO637" s="3143"/>
      <c r="AP637" s="3143"/>
      <c r="AQ637" s="3143"/>
      <c r="AR637" s="3143"/>
      <c r="AS637" s="3143"/>
      <c r="AT637" s="3143"/>
      <c r="AU637" s="3143"/>
      <c r="AV637" s="3143"/>
      <c r="AW637" s="3143"/>
      <c r="AX637" s="3143"/>
      <c r="AY637" s="3143"/>
      <c r="AZ637" s="3143"/>
      <c r="BA637" s="3143"/>
      <c r="BB637" s="3143"/>
      <c r="BC637" s="3143"/>
      <c r="BD637" s="3143"/>
      <c r="BE637" s="3143"/>
      <c r="BF637" s="3143"/>
      <c r="BG637" s="3143"/>
      <c r="BH637" s="3143"/>
      <c r="BI637" s="3143"/>
      <c r="BJ637" s="3143"/>
      <c r="BK637" s="3143"/>
      <c r="BL637" s="3143"/>
      <c r="BM637" s="3143"/>
      <c r="BN637" s="3189"/>
      <c r="BO637" s="3189"/>
      <c r="BP637" s="3189"/>
      <c r="BQ637" s="3189"/>
      <c r="BR637" s="3189"/>
      <c r="BS637" s="3189"/>
      <c r="BT637" s="3189"/>
      <c r="BU637" s="3189"/>
      <c r="BV637" s="3189"/>
      <c r="BW637" s="3189"/>
      <c r="BX637" s="3189"/>
      <c r="BY637" s="3189"/>
      <c r="BZ637" s="3313"/>
      <c r="CA637" s="3143"/>
    </row>
    <row r="638" spans="1:79" ht="16.5" customHeight="1">
      <c r="A638" s="3143"/>
      <c r="B638" s="3143"/>
      <c r="C638" s="3143"/>
      <c r="D638" s="3143"/>
      <c r="E638" s="3143"/>
      <c r="F638" s="3143"/>
      <c r="G638" s="3143"/>
      <c r="H638" s="3143"/>
      <c r="I638" s="3143"/>
      <c r="J638" s="3143"/>
      <c r="K638" s="3098"/>
      <c r="L638" s="3098"/>
      <c r="M638" s="3098"/>
      <c r="N638" s="3098"/>
      <c r="O638" s="3098"/>
      <c r="P638" s="3098"/>
      <c r="Q638" s="3098"/>
      <c r="R638" s="3098"/>
      <c r="S638" s="3098"/>
      <c r="T638" s="3098"/>
      <c r="U638" s="3098"/>
      <c r="V638" s="3098"/>
      <c r="W638" s="3098"/>
      <c r="X638" s="3098"/>
      <c r="Y638" s="3098"/>
      <c r="Z638" s="3098"/>
      <c r="AA638" s="3098"/>
      <c r="AB638" s="3098"/>
      <c r="AC638" s="3098"/>
      <c r="AD638" s="3098"/>
      <c r="AE638" s="3098"/>
      <c r="AF638" s="3098"/>
      <c r="AG638" s="3098"/>
      <c r="AH638" s="3098"/>
      <c r="AI638" s="3098"/>
      <c r="AJ638" s="3098"/>
      <c r="AK638" s="3098"/>
      <c r="AL638" s="3143"/>
      <c r="AM638" s="3143"/>
      <c r="AN638" s="3143"/>
      <c r="AO638" s="3143"/>
      <c r="AP638" s="3143"/>
      <c r="AQ638" s="3143"/>
      <c r="AR638" s="3143"/>
      <c r="AS638" s="3143"/>
      <c r="AT638" s="3143"/>
      <c r="AU638" s="3143"/>
      <c r="AV638" s="3143"/>
      <c r="AW638" s="3143"/>
      <c r="AX638" s="3143"/>
      <c r="AY638" s="3143"/>
      <c r="AZ638" s="3143"/>
      <c r="BA638" s="3143"/>
      <c r="BB638" s="3143"/>
      <c r="BC638" s="3143"/>
      <c r="BD638" s="3143"/>
      <c r="BE638" s="3143"/>
      <c r="BF638" s="3143"/>
      <c r="BG638" s="3143"/>
      <c r="BH638" s="3143"/>
      <c r="BI638" s="3143"/>
      <c r="BJ638" s="3143"/>
      <c r="BK638" s="3143"/>
      <c r="BL638" s="3143"/>
      <c r="BM638" s="3143"/>
      <c r="BN638" s="3189"/>
      <c r="BO638" s="3189"/>
      <c r="BP638" s="3189"/>
      <c r="BQ638" s="3189"/>
      <c r="BR638" s="3189"/>
      <c r="BS638" s="3189"/>
      <c r="BT638" s="3189"/>
      <c r="BU638" s="3189"/>
      <c r="BV638" s="3189"/>
      <c r="BW638" s="3189"/>
      <c r="BX638" s="3189"/>
      <c r="BY638" s="3189"/>
      <c r="BZ638" s="3313"/>
      <c r="CA638" s="3143"/>
    </row>
    <row r="639" spans="1:79" ht="16.5" customHeight="1">
      <c r="A639" s="3143"/>
      <c r="B639" s="3143"/>
      <c r="C639" s="3143"/>
      <c r="D639" s="3143"/>
      <c r="E639" s="3143"/>
      <c r="F639" s="3143"/>
      <c r="G639" s="3143"/>
      <c r="H639" s="3143"/>
      <c r="I639" s="3143"/>
      <c r="J639" s="3143"/>
      <c r="K639" s="3098"/>
      <c r="L639" s="3098"/>
      <c r="M639" s="3098"/>
      <c r="N639" s="3098"/>
      <c r="O639" s="3098"/>
      <c r="P639" s="3098"/>
      <c r="Q639" s="3098"/>
      <c r="R639" s="3098"/>
      <c r="S639" s="3098"/>
      <c r="T639" s="3098"/>
      <c r="U639" s="3098"/>
      <c r="V639" s="3098"/>
      <c r="W639" s="3098"/>
      <c r="X639" s="3098"/>
      <c r="Y639" s="3098"/>
      <c r="Z639" s="3098"/>
      <c r="AA639" s="3098"/>
      <c r="AB639" s="3098"/>
      <c r="AC639" s="3098"/>
      <c r="AD639" s="3098"/>
      <c r="AE639" s="3098"/>
      <c r="AF639" s="3098"/>
      <c r="AG639" s="3098"/>
      <c r="AH639" s="3098"/>
      <c r="AI639" s="3098"/>
      <c r="AJ639" s="3098"/>
      <c r="AK639" s="3098"/>
      <c r="AL639" s="3143"/>
      <c r="AM639" s="3143"/>
      <c r="AN639" s="3143"/>
      <c r="AO639" s="3143"/>
      <c r="AP639" s="3143"/>
      <c r="AQ639" s="3143"/>
      <c r="AR639" s="3143"/>
      <c r="AS639" s="3143"/>
      <c r="AT639" s="3143"/>
      <c r="AU639" s="3143"/>
      <c r="AV639" s="3143"/>
      <c r="AW639" s="3143"/>
      <c r="AX639" s="3143"/>
      <c r="AY639" s="3143"/>
      <c r="AZ639" s="3143"/>
      <c r="BA639" s="3143"/>
      <c r="BB639" s="3143"/>
      <c r="BC639" s="3143"/>
      <c r="BD639" s="3143"/>
      <c r="BE639" s="3143"/>
      <c r="BF639" s="3143"/>
      <c r="BG639" s="3143"/>
      <c r="BH639" s="3143"/>
      <c r="BI639" s="3143"/>
      <c r="BJ639" s="3143"/>
      <c r="BK639" s="3143"/>
      <c r="BL639" s="3143"/>
      <c r="BM639" s="3143"/>
      <c r="BN639" s="3189"/>
      <c r="BO639" s="3189"/>
      <c r="BP639" s="3189"/>
      <c r="BQ639" s="3189"/>
      <c r="BR639" s="3189"/>
      <c r="BS639" s="3189"/>
      <c r="BT639" s="3189"/>
      <c r="BU639" s="3189"/>
      <c r="BV639" s="3189"/>
      <c r="BW639" s="3189"/>
      <c r="BX639" s="3189"/>
      <c r="BY639" s="3189"/>
      <c r="BZ639" s="3313"/>
      <c r="CA639" s="3143"/>
    </row>
    <row r="640" spans="1:79" ht="16.5" customHeight="1">
      <c r="A640" s="3143"/>
      <c r="B640" s="3143"/>
      <c r="C640" s="3143"/>
      <c r="D640" s="3143"/>
      <c r="E640" s="3143"/>
      <c r="F640" s="3143"/>
      <c r="G640" s="3143"/>
      <c r="H640" s="3143"/>
      <c r="I640" s="3143"/>
      <c r="J640" s="3143"/>
      <c r="K640" s="3098"/>
      <c r="L640" s="3098"/>
      <c r="M640" s="3098"/>
      <c r="N640" s="3098"/>
      <c r="O640" s="3098"/>
      <c r="P640" s="3098"/>
      <c r="Q640" s="3098"/>
      <c r="R640" s="3098"/>
      <c r="S640" s="3098"/>
      <c r="T640" s="3098"/>
      <c r="U640" s="3098"/>
      <c r="V640" s="3098"/>
      <c r="W640" s="3098"/>
      <c r="X640" s="3098"/>
      <c r="Y640" s="3098"/>
      <c r="Z640" s="3098"/>
      <c r="AA640" s="3098"/>
      <c r="AB640" s="3098"/>
      <c r="AC640" s="3098"/>
      <c r="AD640" s="3098"/>
      <c r="AE640" s="3098"/>
      <c r="AF640" s="3098"/>
      <c r="AG640" s="3098"/>
      <c r="AH640" s="3098"/>
      <c r="AI640" s="3098"/>
      <c r="AJ640" s="3098"/>
      <c r="AK640" s="3098"/>
      <c r="AL640" s="3143"/>
      <c r="AM640" s="3143"/>
      <c r="AN640" s="3143"/>
      <c r="AO640" s="3143"/>
      <c r="AP640" s="3143"/>
      <c r="AQ640" s="3143"/>
      <c r="AR640" s="3143"/>
      <c r="AS640" s="3143"/>
      <c r="AT640" s="3143"/>
      <c r="AU640" s="3143"/>
      <c r="AV640" s="3143"/>
      <c r="AW640" s="3143"/>
      <c r="AX640" s="3143"/>
      <c r="AY640" s="3143"/>
      <c r="AZ640" s="3143"/>
      <c r="BA640" s="3143"/>
      <c r="BB640" s="3143"/>
      <c r="BC640" s="3143"/>
      <c r="BD640" s="3143"/>
      <c r="BE640" s="3143"/>
      <c r="BF640" s="3143"/>
      <c r="BG640" s="3143"/>
      <c r="BH640" s="3143"/>
      <c r="BI640" s="3143"/>
      <c r="BJ640" s="3143"/>
      <c r="BK640" s="3143"/>
      <c r="BL640" s="3143"/>
      <c r="BM640" s="3143"/>
      <c r="BN640" s="3189"/>
      <c r="BO640" s="3189"/>
      <c r="BP640" s="3189"/>
      <c r="BQ640" s="3189"/>
      <c r="BR640" s="3189"/>
      <c r="BS640" s="3189"/>
      <c r="BT640" s="3189"/>
      <c r="BU640" s="3189"/>
      <c r="BV640" s="3189"/>
      <c r="BW640" s="3189"/>
      <c r="BX640" s="3189"/>
      <c r="BY640" s="3189"/>
      <c r="BZ640" s="3313"/>
      <c r="CA640" s="3143"/>
    </row>
    <row r="641" spans="1:79" ht="16.5" customHeight="1">
      <c r="A641" s="3143"/>
      <c r="B641" s="3143"/>
      <c r="C641" s="3143"/>
      <c r="D641" s="3143"/>
      <c r="E641" s="3143"/>
      <c r="F641" s="3143"/>
      <c r="G641" s="3143"/>
      <c r="H641" s="3143"/>
      <c r="I641" s="3143"/>
      <c r="J641" s="3143"/>
      <c r="K641" s="3098"/>
      <c r="L641" s="3098"/>
      <c r="M641" s="3098"/>
      <c r="N641" s="3098"/>
      <c r="O641" s="3098"/>
      <c r="P641" s="3098"/>
      <c r="Q641" s="3098"/>
      <c r="R641" s="3098"/>
      <c r="S641" s="3098"/>
      <c r="T641" s="3098"/>
      <c r="U641" s="3098"/>
      <c r="V641" s="3098"/>
      <c r="W641" s="3098"/>
      <c r="X641" s="3098"/>
      <c r="Y641" s="3098"/>
      <c r="Z641" s="3098"/>
      <c r="AA641" s="3098"/>
      <c r="AB641" s="3098"/>
      <c r="AC641" s="3098"/>
      <c r="AD641" s="3098"/>
      <c r="AE641" s="3098"/>
      <c r="AF641" s="3098"/>
      <c r="AG641" s="3098"/>
      <c r="AH641" s="3098"/>
      <c r="AI641" s="3098"/>
      <c r="AJ641" s="3098"/>
      <c r="AK641" s="3098"/>
      <c r="AL641" s="3143"/>
      <c r="AM641" s="3143"/>
      <c r="AN641" s="3143"/>
      <c r="AO641" s="3143"/>
      <c r="AP641" s="3143"/>
      <c r="AQ641" s="3143"/>
      <c r="AR641" s="3143"/>
      <c r="AS641" s="3143"/>
      <c r="AT641" s="3143"/>
      <c r="AU641" s="3143"/>
      <c r="AV641" s="3143"/>
      <c r="AW641" s="3143"/>
      <c r="AX641" s="3143"/>
      <c r="AY641" s="3143"/>
      <c r="AZ641" s="3143"/>
      <c r="BA641" s="3143"/>
      <c r="BB641" s="3143"/>
      <c r="BC641" s="3143"/>
      <c r="BD641" s="3143"/>
      <c r="BE641" s="3143"/>
      <c r="BF641" s="3143"/>
      <c r="BG641" s="3143"/>
      <c r="BH641" s="3143"/>
      <c r="BI641" s="3143"/>
      <c r="BJ641" s="3143"/>
      <c r="BK641" s="3143"/>
      <c r="BL641" s="3143"/>
      <c r="BM641" s="3143"/>
      <c r="BN641" s="3189"/>
      <c r="BO641" s="3189"/>
      <c r="BP641" s="3189"/>
      <c r="BQ641" s="3189"/>
      <c r="BR641" s="3189"/>
      <c r="BS641" s="3189"/>
      <c r="BT641" s="3189"/>
      <c r="BU641" s="3189"/>
      <c r="BV641" s="3189"/>
      <c r="BW641" s="3189"/>
      <c r="BX641" s="3189"/>
      <c r="BY641" s="3189"/>
      <c r="BZ641" s="3313"/>
      <c r="CA641" s="3143"/>
    </row>
    <row r="642" spans="1:79" ht="16.5" customHeight="1">
      <c r="A642" s="3143"/>
      <c r="B642" s="3143"/>
      <c r="C642" s="3143"/>
      <c r="D642" s="3143"/>
      <c r="E642" s="3143"/>
      <c r="F642" s="3143"/>
      <c r="G642" s="3143"/>
      <c r="H642" s="3143"/>
      <c r="I642" s="3143"/>
      <c r="J642" s="3143"/>
      <c r="K642" s="3098"/>
      <c r="L642" s="3098"/>
      <c r="M642" s="3098"/>
      <c r="N642" s="3098"/>
      <c r="O642" s="3098"/>
      <c r="P642" s="3098"/>
      <c r="Q642" s="3098"/>
      <c r="R642" s="3098"/>
      <c r="S642" s="3098"/>
      <c r="T642" s="3098"/>
      <c r="U642" s="3098"/>
      <c r="V642" s="3098"/>
      <c r="W642" s="3098"/>
      <c r="X642" s="3098"/>
      <c r="Y642" s="3098"/>
      <c r="Z642" s="3098"/>
      <c r="AA642" s="3098"/>
      <c r="AB642" s="3098"/>
      <c r="AC642" s="3098"/>
      <c r="AD642" s="3098"/>
      <c r="AE642" s="3098"/>
      <c r="AF642" s="3098"/>
      <c r="AG642" s="3098"/>
      <c r="AH642" s="3098"/>
      <c r="AI642" s="3098"/>
      <c r="AJ642" s="3098"/>
      <c r="AK642" s="3098"/>
      <c r="AL642" s="3143"/>
      <c r="AM642" s="3143"/>
      <c r="AN642" s="3143"/>
      <c r="AO642" s="3143"/>
      <c r="AP642" s="3143"/>
      <c r="AQ642" s="3143"/>
      <c r="AR642" s="3143"/>
      <c r="AS642" s="3143"/>
      <c r="AT642" s="3143"/>
      <c r="AU642" s="3143"/>
      <c r="AV642" s="3143"/>
      <c r="AW642" s="3143"/>
      <c r="AX642" s="3143"/>
      <c r="AY642" s="3143"/>
      <c r="AZ642" s="3143"/>
      <c r="BA642" s="3143"/>
      <c r="BB642" s="3143"/>
      <c r="BC642" s="3143"/>
      <c r="BD642" s="3143"/>
      <c r="BE642" s="3143"/>
      <c r="BF642" s="3143"/>
      <c r="BG642" s="3143"/>
      <c r="BH642" s="3143"/>
      <c r="BI642" s="3143"/>
      <c r="BJ642" s="3143"/>
      <c r="BK642" s="3143"/>
      <c r="BL642" s="3143"/>
      <c r="BM642" s="3143"/>
      <c r="BN642" s="3189"/>
      <c r="BO642" s="3189"/>
      <c r="BP642" s="3189"/>
      <c r="BQ642" s="3189"/>
      <c r="BR642" s="3189"/>
      <c r="BS642" s="3189"/>
      <c r="BT642" s="3189"/>
      <c r="BU642" s="3189"/>
      <c r="BV642" s="3189"/>
      <c r="BW642" s="3189"/>
      <c r="BX642" s="3189"/>
      <c r="BY642" s="3189"/>
      <c r="BZ642" s="3313"/>
      <c r="CA642" s="3143"/>
    </row>
    <row r="643" spans="1:79" ht="16.5" customHeight="1">
      <c r="A643" s="3143"/>
      <c r="B643" s="3143"/>
      <c r="C643" s="3143"/>
      <c r="D643" s="3143"/>
      <c r="E643" s="3143"/>
      <c r="F643" s="3143"/>
      <c r="G643" s="3143"/>
      <c r="H643" s="3143"/>
      <c r="I643" s="3143"/>
      <c r="J643" s="3143"/>
      <c r="K643" s="3098"/>
      <c r="L643" s="3098"/>
      <c r="M643" s="3098"/>
      <c r="N643" s="3098"/>
      <c r="O643" s="3098"/>
      <c r="P643" s="3098"/>
      <c r="Q643" s="3098"/>
      <c r="R643" s="3098"/>
      <c r="S643" s="3098"/>
      <c r="T643" s="3098"/>
      <c r="U643" s="3098"/>
      <c r="V643" s="3098"/>
      <c r="W643" s="3098"/>
      <c r="X643" s="3098"/>
      <c r="Y643" s="3098"/>
      <c r="Z643" s="3098"/>
      <c r="AA643" s="3098"/>
      <c r="AB643" s="3098"/>
      <c r="AC643" s="3098"/>
      <c r="AD643" s="3098"/>
      <c r="AE643" s="3098"/>
      <c r="AF643" s="3098"/>
      <c r="AG643" s="3098"/>
      <c r="AH643" s="3098"/>
      <c r="AI643" s="3098"/>
      <c r="AJ643" s="3098"/>
      <c r="AK643" s="3098"/>
      <c r="AL643" s="3143"/>
      <c r="AM643" s="3143"/>
      <c r="AN643" s="3143"/>
      <c r="AO643" s="3143"/>
      <c r="AP643" s="3143"/>
      <c r="AQ643" s="3143"/>
      <c r="AR643" s="3143"/>
      <c r="AS643" s="3143"/>
      <c r="AT643" s="3143"/>
      <c r="AU643" s="3143"/>
      <c r="AV643" s="3143"/>
      <c r="AW643" s="3143"/>
      <c r="AX643" s="3143"/>
      <c r="AY643" s="3143"/>
      <c r="AZ643" s="3143"/>
      <c r="BA643" s="3143"/>
      <c r="BB643" s="3143"/>
      <c r="BC643" s="3143"/>
      <c r="BD643" s="3143"/>
      <c r="BE643" s="3143"/>
      <c r="BF643" s="3143"/>
      <c r="BG643" s="3143"/>
      <c r="BH643" s="3143"/>
      <c r="BI643" s="3143"/>
      <c r="BJ643" s="3143"/>
      <c r="BK643" s="3143"/>
      <c r="BL643" s="3143"/>
      <c r="BM643" s="3143"/>
      <c r="BN643" s="3189"/>
      <c r="BO643" s="3189"/>
      <c r="BP643" s="3189"/>
      <c r="BQ643" s="3189"/>
      <c r="BR643" s="3189"/>
      <c r="BS643" s="3189"/>
      <c r="BT643" s="3189"/>
      <c r="BU643" s="3189"/>
      <c r="BV643" s="3189"/>
      <c r="BW643" s="3189"/>
      <c r="BX643" s="3189"/>
      <c r="BY643" s="3189"/>
      <c r="BZ643" s="3313"/>
      <c r="CA643" s="3143"/>
    </row>
    <row r="644" spans="1:79" ht="16.5" customHeight="1">
      <c r="A644" s="3143"/>
      <c r="B644" s="3143"/>
      <c r="C644" s="3143"/>
      <c r="D644" s="3143"/>
      <c r="E644" s="3143"/>
      <c r="F644" s="3143"/>
      <c r="G644" s="3143"/>
      <c r="H644" s="3143"/>
      <c r="I644" s="3143"/>
      <c r="J644" s="3143"/>
      <c r="K644" s="3098"/>
      <c r="L644" s="3098"/>
      <c r="M644" s="3098"/>
      <c r="N644" s="3098"/>
      <c r="O644" s="3098"/>
      <c r="P644" s="3098"/>
      <c r="Q644" s="3098"/>
      <c r="R644" s="3098"/>
      <c r="S644" s="3098"/>
      <c r="T644" s="3098"/>
      <c r="U644" s="3098"/>
      <c r="V644" s="3098"/>
      <c r="W644" s="3098"/>
      <c r="X644" s="3098"/>
      <c r="Y644" s="3098"/>
      <c r="Z644" s="3098"/>
      <c r="AA644" s="3098"/>
      <c r="AB644" s="3098"/>
      <c r="AC644" s="3098"/>
      <c r="AD644" s="3098"/>
      <c r="AE644" s="3098"/>
      <c r="AF644" s="3098"/>
      <c r="AG644" s="3098"/>
      <c r="AH644" s="3098"/>
      <c r="AI644" s="3098"/>
      <c r="AJ644" s="3098"/>
      <c r="AK644" s="3098"/>
      <c r="AL644" s="3143"/>
      <c r="AM644" s="3143"/>
      <c r="AN644" s="3143"/>
      <c r="AO644" s="3143"/>
      <c r="AP644" s="3143"/>
      <c r="AQ644" s="3143"/>
      <c r="AR644" s="3143"/>
      <c r="AS644" s="3143"/>
      <c r="AT644" s="3143"/>
      <c r="AU644" s="3143"/>
      <c r="AV644" s="3143"/>
      <c r="AW644" s="3143"/>
      <c r="AX644" s="3143"/>
      <c r="AY644" s="3143"/>
      <c r="AZ644" s="3143"/>
      <c r="BA644" s="3143"/>
      <c r="BB644" s="3143"/>
      <c r="BC644" s="3143"/>
      <c r="BD644" s="3143"/>
      <c r="BE644" s="3143"/>
      <c r="BF644" s="3143"/>
      <c r="BG644" s="3143"/>
      <c r="BH644" s="3143"/>
      <c r="BI644" s="3143"/>
      <c r="BJ644" s="3143"/>
      <c r="BK644" s="3143"/>
      <c r="BL644" s="3143"/>
      <c r="BM644" s="3143"/>
      <c r="BN644" s="3189"/>
      <c r="BO644" s="3189"/>
      <c r="BP644" s="3189"/>
      <c r="BQ644" s="3189"/>
      <c r="BR644" s="3189"/>
      <c r="BS644" s="3189"/>
      <c r="BT644" s="3189"/>
      <c r="BU644" s="3189"/>
      <c r="BV644" s="3189"/>
      <c r="BW644" s="3189"/>
      <c r="BX644" s="3189"/>
      <c r="BY644" s="3189"/>
      <c r="BZ644" s="3313"/>
      <c r="CA644" s="3143"/>
    </row>
    <row r="645" spans="1:79" ht="16.5" customHeight="1">
      <c r="A645" s="3143"/>
      <c r="B645" s="3143"/>
      <c r="C645" s="3143"/>
      <c r="D645" s="3143"/>
      <c r="E645" s="3143"/>
      <c r="F645" s="3143"/>
      <c r="G645" s="3143"/>
      <c r="H645" s="3143"/>
      <c r="I645" s="3143"/>
      <c r="J645" s="3143"/>
      <c r="K645" s="3098"/>
      <c r="L645" s="3098"/>
      <c r="M645" s="3098"/>
      <c r="N645" s="3098"/>
      <c r="O645" s="3098"/>
      <c r="P645" s="3098"/>
      <c r="Q645" s="3098"/>
      <c r="R645" s="3098"/>
      <c r="S645" s="3098"/>
      <c r="T645" s="3098"/>
      <c r="U645" s="3098"/>
      <c r="V645" s="3098"/>
      <c r="W645" s="3098"/>
      <c r="X645" s="3098"/>
      <c r="Y645" s="3098"/>
      <c r="Z645" s="3098"/>
      <c r="AA645" s="3098"/>
      <c r="AB645" s="3098"/>
      <c r="AC645" s="3098"/>
      <c r="AD645" s="3098"/>
      <c r="AE645" s="3098"/>
      <c r="AF645" s="3098"/>
      <c r="AG645" s="3098"/>
      <c r="AH645" s="3098"/>
      <c r="AI645" s="3098"/>
      <c r="AJ645" s="3098"/>
      <c r="AK645" s="3098"/>
      <c r="AL645" s="3143"/>
      <c r="AM645" s="3143"/>
      <c r="AN645" s="3143"/>
      <c r="AO645" s="3143"/>
      <c r="AP645" s="3143"/>
      <c r="AQ645" s="3143"/>
      <c r="AR645" s="3143"/>
      <c r="AS645" s="3143"/>
      <c r="AT645" s="3143"/>
      <c r="AU645" s="3143"/>
      <c r="AV645" s="3143"/>
      <c r="AW645" s="3143"/>
      <c r="AX645" s="3143"/>
      <c r="AY645" s="3143"/>
      <c r="AZ645" s="3143"/>
      <c r="BA645" s="3143"/>
      <c r="BB645" s="3143"/>
      <c r="BC645" s="3143"/>
      <c r="BD645" s="3143"/>
      <c r="BE645" s="3143"/>
      <c r="BF645" s="3143"/>
      <c r="BG645" s="3143"/>
      <c r="BH645" s="3143"/>
      <c r="BI645" s="3143"/>
      <c r="BJ645" s="3143"/>
      <c r="BK645" s="3143"/>
      <c r="BL645" s="3143"/>
      <c r="BM645" s="3143"/>
      <c r="BN645" s="3189"/>
      <c r="BO645" s="3189"/>
      <c r="BP645" s="3189"/>
      <c r="BQ645" s="3189"/>
      <c r="BR645" s="3189"/>
      <c r="BS645" s="3189"/>
      <c r="BT645" s="3189"/>
      <c r="BU645" s="3189"/>
      <c r="BV645" s="3189"/>
      <c r="BW645" s="3189"/>
      <c r="BX645" s="3189"/>
      <c r="BY645" s="3189"/>
      <c r="BZ645" s="3313"/>
      <c r="CA645" s="3143"/>
    </row>
    <row r="646" spans="1:79" ht="16.5" customHeight="1">
      <c r="A646" s="3143"/>
      <c r="B646" s="3143"/>
      <c r="C646" s="3143"/>
      <c r="D646" s="3143"/>
      <c r="E646" s="3143"/>
      <c r="F646" s="3143"/>
      <c r="G646" s="3143"/>
      <c r="H646" s="3143"/>
      <c r="I646" s="3143"/>
      <c r="J646" s="3143"/>
      <c r="K646" s="3098"/>
      <c r="L646" s="3098"/>
      <c r="M646" s="3098"/>
      <c r="N646" s="3098"/>
      <c r="O646" s="3098"/>
      <c r="P646" s="3098"/>
      <c r="Q646" s="3098"/>
      <c r="R646" s="3098"/>
      <c r="S646" s="3098"/>
      <c r="T646" s="3098"/>
      <c r="U646" s="3098"/>
      <c r="V646" s="3098"/>
      <c r="W646" s="3098"/>
      <c r="X646" s="3098"/>
      <c r="Y646" s="3098"/>
      <c r="Z646" s="3098"/>
      <c r="AA646" s="3098"/>
      <c r="AB646" s="3098"/>
      <c r="AC646" s="3098"/>
      <c r="AD646" s="3098"/>
      <c r="AE646" s="3098"/>
      <c r="AF646" s="3098"/>
      <c r="AG646" s="3098"/>
      <c r="AH646" s="3098"/>
      <c r="AI646" s="3098"/>
      <c r="AJ646" s="3098"/>
      <c r="AK646" s="3098"/>
      <c r="AL646" s="3143"/>
      <c r="AM646" s="3143"/>
      <c r="AN646" s="3143"/>
      <c r="AO646" s="3143"/>
      <c r="AP646" s="3143"/>
      <c r="AQ646" s="3143"/>
      <c r="AR646" s="3143"/>
      <c r="AS646" s="3143"/>
      <c r="AT646" s="3143"/>
      <c r="AU646" s="3143"/>
      <c r="AV646" s="3143"/>
      <c r="AW646" s="3143"/>
      <c r="AX646" s="3143"/>
      <c r="AY646" s="3143"/>
      <c r="AZ646" s="3143"/>
      <c r="BA646" s="3143"/>
      <c r="BB646" s="3143"/>
      <c r="BC646" s="3143"/>
      <c r="BD646" s="3143"/>
      <c r="BE646" s="3143"/>
      <c r="BF646" s="3143"/>
      <c r="BG646" s="3143"/>
      <c r="BH646" s="3143"/>
      <c r="BI646" s="3143"/>
      <c r="BJ646" s="3143"/>
      <c r="BK646" s="3143"/>
      <c r="BL646" s="3143"/>
      <c r="BM646" s="3143"/>
      <c r="BN646" s="3189"/>
      <c r="BO646" s="3189"/>
      <c r="BP646" s="3189"/>
      <c r="BQ646" s="3189"/>
      <c r="BR646" s="3189"/>
      <c r="BS646" s="3189"/>
      <c r="BT646" s="3189"/>
      <c r="BU646" s="3189"/>
      <c r="BV646" s="3189"/>
      <c r="BW646" s="3189"/>
      <c r="BX646" s="3189"/>
      <c r="BY646" s="3189"/>
      <c r="BZ646" s="3313"/>
      <c r="CA646" s="3143"/>
    </row>
    <row r="647" spans="1:79" ht="16.5" customHeight="1">
      <c r="A647" s="3143"/>
      <c r="B647" s="3143"/>
      <c r="C647" s="3143"/>
      <c r="D647" s="3143"/>
      <c r="E647" s="3143"/>
      <c r="F647" s="3143"/>
      <c r="G647" s="3143"/>
      <c r="H647" s="3143"/>
      <c r="I647" s="3143"/>
      <c r="J647" s="3143"/>
      <c r="K647" s="3098"/>
      <c r="L647" s="3098"/>
      <c r="M647" s="3098"/>
      <c r="N647" s="3098"/>
      <c r="O647" s="3098"/>
      <c r="P647" s="3098"/>
      <c r="Q647" s="3098"/>
      <c r="R647" s="3098"/>
      <c r="S647" s="3098"/>
      <c r="T647" s="3098"/>
      <c r="U647" s="3098"/>
      <c r="V647" s="3098"/>
      <c r="W647" s="3098"/>
      <c r="X647" s="3098"/>
      <c r="Y647" s="3098"/>
      <c r="Z647" s="3098"/>
      <c r="AA647" s="3098"/>
      <c r="AB647" s="3098"/>
      <c r="AC647" s="3098"/>
      <c r="AD647" s="3098"/>
      <c r="AE647" s="3098"/>
      <c r="AF647" s="3098"/>
      <c r="AG647" s="3098"/>
      <c r="AH647" s="3098"/>
      <c r="AI647" s="3098"/>
      <c r="AJ647" s="3098"/>
      <c r="AK647" s="3098"/>
      <c r="AL647" s="3143"/>
      <c r="AM647" s="3143"/>
      <c r="AN647" s="3143"/>
      <c r="AO647" s="3143"/>
      <c r="AP647" s="3143"/>
      <c r="AQ647" s="3143"/>
      <c r="AR647" s="3143"/>
      <c r="AS647" s="3143"/>
      <c r="AT647" s="3143"/>
      <c r="AU647" s="3143"/>
      <c r="AV647" s="3143"/>
      <c r="AW647" s="3143"/>
      <c r="AX647" s="3143"/>
      <c r="AY647" s="3143"/>
      <c r="AZ647" s="3143"/>
      <c r="BA647" s="3143"/>
      <c r="BB647" s="3143"/>
      <c r="BC647" s="3143"/>
      <c r="BD647" s="3143"/>
      <c r="BE647" s="3143"/>
      <c r="BF647" s="3143"/>
      <c r="BG647" s="3143"/>
      <c r="BH647" s="3143"/>
      <c r="BI647" s="3143"/>
      <c r="BJ647" s="3143"/>
      <c r="BK647" s="3143"/>
      <c r="BL647" s="3143"/>
      <c r="BM647" s="3143"/>
      <c r="BN647" s="3189"/>
      <c r="BO647" s="3189"/>
      <c r="BP647" s="3189"/>
      <c r="BQ647" s="3189"/>
      <c r="BR647" s="3189"/>
      <c r="BS647" s="3189"/>
      <c r="BT647" s="3189"/>
      <c r="BU647" s="3189"/>
      <c r="BV647" s="3189"/>
      <c r="BW647" s="3189"/>
      <c r="BX647" s="3189"/>
      <c r="BY647" s="3189"/>
      <c r="BZ647" s="3313"/>
      <c r="CA647" s="3143"/>
    </row>
    <row r="648" spans="1:79" ht="16.5" customHeight="1">
      <c r="A648" s="3143"/>
      <c r="B648" s="3143"/>
      <c r="C648" s="3143"/>
      <c r="D648" s="3143"/>
      <c r="E648" s="3143"/>
      <c r="F648" s="3143"/>
      <c r="G648" s="3143"/>
      <c r="H648" s="3143"/>
      <c r="I648" s="3143"/>
      <c r="J648" s="3143"/>
      <c r="K648" s="3098"/>
      <c r="L648" s="3098"/>
      <c r="M648" s="3098"/>
      <c r="N648" s="3098"/>
      <c r="O648" s="3098"/>
      <c r="P648" s="3098"/>
      <c r="Q648" s="3098"/>
      <c r="R648" s="3098"/>
      <c r="S648" s="3098"/>
      <c r="T648" s="3098"/>
      <c r="U648" s="3098"/>
      <c r="V648" s="3098"/>
      <c r="W648" s="3098"/>
      <c r="X648" s="3098"/>
      <c r="Y648" s="3098"/>
      <c r="Z648" s="3098"/>
      <c r="AA648" s="3098"/>
      <c r="AB648" s="3098"/>
      <c r="AC648" s="3098"/>
      <c r="AD648" s="3098"/>
      <c r="AE648" s="3098"/>
      <c r="AF648" s="3098"/>
      <c r="AG648" s="3098"/>
      <c r="AH648" s="3098"/>
      <c r="AI648" s="3098"/>
      <c r="AJ648" s="3098"/>
      <c r="AK648" s="3098"/>
      <c r="AL648" s="3143"/>
      <c r="AM648" s="3143"/>
      <c r="AN648" s="3143"/>
      <c r="AO648" s="3143"/>
      <c r="AP648" s="3143"/>
      <c r="AQ648" s="3143"/>
      <c r="AR648" s="3143"/>
      <c r="AS648" s="3143"/>
      <c r="AT648" s="3143"/>
      <c r="AU648" s="3143"/>
      <c r="AV648" s="3143"/>
      <c r="AW648" s="3143"/>
      <c r="AX648" s="3143"/>
      <c r="AY648" s="3143"/>
      <c r="AZ648" s="3143"/>
      <c r="BA648" s="3143"/>
      <c r="BB648" s="3143"/>
      <c r="BC648" s="3143"/>
      <c r="BD648" s="3143"/>
      <c r="BE648" s="3143"/>
      <c r="BF648" s="3143"/>
      <c r="BG648" s="3143"/>
      <c r="BH648" s="3143"/>
      <c r="BI648" s="3143"/>
      <c r="BJ648" s="3143"/>
      <c r="BK648" s="3143"/>
      <c r="BL648" s="3143"/>
      <c r="BM648" s="3143"/>
      <c r="BN648" s="3189"/>
      <c r="BO648" s="3189"/>
      <c r="BP648" s="3189"/>
      <c r="BQ648" s="3189"/>
      <c r="BR648" s="3189"/>
      <c r="BS648" s="3189"/>
      <c r="BT648" s="3189"/>
      <c r="BU648" s="3189"/>
      <c r="BV648" s="3189"/>
      <c r="BW648" s="3189"/>
      <c r="BX648" s="3189"/>
      <c r="BY648" s="3189"/>
      <c r="BZ648" s="3313"/>
      <c r="CA648" s="3143"/>
    </row>
    <row r="649" spans="1:79" ht="16.5" customHeight="1">
      <c r="A649" s="3143"/>
      <c r="B649" s="3143"/>
      <c r="C649" s="3143"/>
      <c r="D649" s="3143"/>
      <c r="E649" s="3143"/>
      <c r="F649" s="3143"/>
      <c r="G649" s="3143"/>
      <c r="H649" s="3143"/>
      <c r="I649" s="3143"/>
      <c r="J649" s="3143"/>
      <c r="K649" s="3098"/>
      <c r="L649" s="3098"/>
      <c r="M649" s="3098"/>
      <c r="N649" s="3098"/>
      <c r="O649" s="3098"/>
      <c r="P649" s="3098"/>
      <c r="Q649" s="3098"/>
      <c r="R649" s="3098"/>
      <c r="S649" s="3098"/>
      <c r="T649" s="3098"/>
      <c r="U649" s="3098"/>
      <c r="V649" s="3098"/>
      <c r="W649" s="3098"/>
      <c r="X649" s="3098"/>
      <c r="Y649" s="3098"/>
      <c r="Z649" s="3098"/>
      <c r="AA649" s="3098"/>
      <c r="AB649" s="3098"/>
      <c r="AC649" s="3098"/>
      <c r="AD649" s="3098"/>
      <c r="AE649" s="3098"/>
      <c r="AF649" s="3098"/>
      <c r="AG649" s="3098"/>
      <c r="AH649" s="3098"/>
      <c r="AI649" s="3098"/>
      <c r="AJ649" s="3098"/>
      <c r="AK649" s="3098"/>
      <c r="AL649" s="3143"/>
      <c r="AM649" s="3143"/>
      <c r="AN649" s="3143"/>
      <c r="AO649" s="3143"/>
      <c r="AP649" s="3143"/>
      <c r="AQ649" s="3143"/>
      <c r="AR649" s="3143"/>
      <c r="AS649" s="3143"/>
      <c r="AT649" s="3143"/>
      <c r="AU649" s="3143"/>
      <c r="AV649" s="3143"/>
      <c r="AW649" s="3143"/>
      <c r="AX649" s="3143"/>
      <c r="AY649" s="3143"/>
      <c r="AZ649" s="3143"/>
      <c r="BA649" s="3143"/>
      <c r="BB649" s="3143"/>
      <c r="BC649" s="3143"/>
      <c r="BD649" s="3143"/>
      <c r="BE649" s="3143"/>
      <c r="BF649" s="3143"/>
      <c r="BG649" s="3143"/>
      <c r="BH649" s="3143"/>
      <c r="BI649" s="3143"/>
      <c r="BJ649" s="3143"/>
      <c r="BK649" s="3143"/>
      <c r="BL649" s="3143"/>
      <c r="BM649" s="3143"/>
      <c r="BN649" s="3189"/>
      <c r="BO649" s="3189"/>
      <c r="BP649" s="3189"/>
      <c r="BQ649" s="3189"/>
      <c r="BR649" s="3189"/>
      <c r="BS649" s="3189"/>
      <c r="BT649" s="3189"/>
      <c r="BU649" s="3189"/>
      <c r="BV649" s="3189"/>
      <c r="BW649" s="3189"/>
      <c r="BX649" s="3189"/>
      <c r="BY649" s="3189"/>
      <c r="BZ649" s="3313"/>
      <c r="CA649" s="3143"/>
    </row>
    <row r="650" spans="1:79" ht="16.5" customHeight="1">
      <c r="A650" s="3143"/>
      <c r="B650" s="3143"/>
      <c r="C650" s="3143"/>
      <c r="D650" s="3143"/>
      <c r="E650" s="3143"/>
      <c r="F650" s="3143"/>
      <c r="G650" s="3143"/>
      <c r="H650" s="3143"/>
      <c r="I650" s="3143"/>
      <c r="J650" s="3143"/>
      <c r="K650" s="3098"/>
      <c r="L650" s="3098"/>
      <c r="M650" s="3098"/>
      <c r="N650" s="3098"/>
      <c r="O650" s="3098"/>
      <c r="P650" s="3098"/>
      <c r="Q650" s="3098"/>
      <c r="R650" s="3098"/>
      <c r="S650" s="3098"/>
      <c r="T650" s="3098"/>
      <c r="U650" s="3098"/>
      <c r="V650" s="3098"/>
      <c r="W650" s="3098"/>
      <c r="X650" s="3098"/>
      <c r="Y650" s="3098"/>
      <c r="Z650" s="3098"/>
      <c r="AA650" s="3098"/>
      <c r="AB650" s="3098"/>
      <c r="AC650" s="3098"/>
      <c r="AD650" s="3098"/>
      <c r="AE650" s="3098"/>
      <c r="AF650" s="3098"/>
      <c r="AG650" s="3098"/>
      <c r="AH650" s="3098"/>
      <c r="AI650" s="3098"/>
      <c r="AJ650" s="3098"/>
      <c r="AK650" s="3098"/>
      <c r="AL650" s="3143"/>
      <c r="AM650" s="3143"/>
      <c r="AN650" s="3143"/>
      <c r="AO650" s="3143"/>
      <c r="AP650" s="3143"/>
      <c r="AQ650" s="3143"/>
      <c r="AR650" s="3143"/>
      <c r="AS650" s="3143"/>
      <c r="AT650" s="3143"/>
      <c r="AU650" s="3143"/>
      <c r="AV650" s="3143"/>
      <c r="AW650" s="3143"/>
      <c r="AX650" s="3143"/>
      <c r="AY650" s="3143"/>
      <c r="AZ650" s="3143"/>
      <c r="BA650" s="3143"/>
      <c r="BB650" s="3143"/>
      <c r="BC650" s="3143"/>
      <c r="BD650" s="3143"/>
      <c r="BE650" s="3143"/>
      <c r="BF650" s="3143"/>
      <c r="BG650" s="3143"/>
      <c r="BH650" s="3143"/>
      <c r="BI650" s="3143"/>
      <c r="BJ650" s="3143"/>
      <c r="BK650" s="3143"/>
      <c r="BL650" s="3143"/>
      <c r="BM650" s="3143"/>
      <c r="BN650" s="3189"/>
      <c r="BO650" s="3189"/>
      <c r="BP650" s="3189"/>
      <c r="BQ650" s="3189"/>
      <c r="BR650" s="3189"/>
      <c r="BS650" s="3189"/>
      <c r="BT650" s="3189"/>
      <c r="BU650" s="3189"/>
      <c r="BV650" s="3189"/>
      <c r="BW650" s="3189"/>
      <c r="BX650" s="3189"/>
      <c r="BY650" s="3189"/>
      <c r="BZ650" s="3313"/>
      <c r="CA650" s="3143"/>
    </row>
    <row r="651" spans="1:79" ht="16.5" customHeight="1">
      <c r="A651" s="3143"/>
      <c r="B651" s="3143"/>
      <c r="C651" s="3143"/>
      <c r="D651" s="3143"/>
      <c r="E651" s="3143"/>
      <c r="F651" s="3143"/>
      <c r="G651" s="3143"/>
      <c r="H651" s="3143"/>
      <c r="I651" s="3143"/>
      <c r="J651" s="3143"/>
      <c r="K651" s="3098"/>
      <c r="L651" s="3098"/>
      <c r="M651" s="3098"/>
      <c r="N651" s="3098"/>
      <c r="O651" s="3098"/>
      <c r="P651" s="3098"/>
      <c r="Q651" s="3098"/>
      <c r="R651" s="3098"/>
      <c r="S651" s="3098"/>
      <c r="T651" s="3098"/>
      <c r="U651" s="3098"/>
      <c r="V651" s="3098"/>
      <c r="W651" s="3098"/>
      <c r="X651" s="3098"/>
      <c r="Y651" s="3098"/>
      <c r="Z651" s="3098"/>
      <c r="AA651" s="3098"/>
      <c r="AB651" s="3098"/>
      <c r="AC651" s="3098"/>
      <c r="AD651" s="3098"/>
      <c r="AE651" s="3098"/>
      <c r="AF651" s="3098"/>
      <c r="AG651" s="3098"/>
      <c r="AH651" s="3098"/>
      <c r="AI651" s="3098"/>
      <c r="AJ651" s="3098"/>
      <c r="AK651" s="3098"/>
      <c r="AL651" s="3143"/>
      <c r="AM651" s="3143"/>
      <c r="AN651" s="3143"/>
      <c r="AO651" s="3143"/>
      <c r="AP651" s="3143"/>
      <c r="AQ651" s="3143"/>
      <c r="AR651" s="3143"/>
      <c r="AS651" s="3143"/>
      <c r="AT651" s="3143"/>
      <c r="AU651" s="3143"/>
      <c r="AV651" s="3143"/>
      <c r="AW651" s="3143"/>
      <c r="AX651" s="3143"/>
      <c r="AY651" s="3143"/>
      <c r="AZ651" s="3143"/>
      <c r="BA651" s="3143"/>
      <c r="BB651" s="3143"/>
      <c r="BC651" s="3143"/>
      <c r="BD651" s="3143"/>
      <c r="BE651" s="3143"/>
      <c r="BF651" s="3143"/>
      <c r="BG651" s="3143"/>
      <c r="BH651" s="3143"/>
      <c r="BI651" s="3143"/>
      <c r="BJ651" s="3143"/>
      <c r="BK651" s="3143"/>
      <c r="BL651" s="3143"/>
      <c r="BM651" s="3143"/>
      <c r="BN651" s="3189"/>
      <c r="BO651" s="3189"/>
      <c r="BP651" s="3189"/>
      <c r="BQ651" s="3189"/>
      <c r="BR651" s="3189"/>
      <c r="BS651" s="3189"/>
      <c r="BT651" s="3189"/>
      <c r="BU651" s="3189"/>
      <c r="BV651" s="3189"/>
      <c r="BW651" s="3189"/>
      <c r="BX651" s="3189"/>
      <c r="BY651" s="3189"/>
      <c r="BZ651" s="3313"/>
      <c r="CA651" s="3143"/>
    </row>
    <row r="652" spans="1:79" ht="16.5" customHeight="1">
      <c r="A652" s="3143"/>
      <c r="B652" s="3143"/>
      <c r="C652" s="3143"/>
      <c r="D652" s="3143"/>
      <c r="E652" s="3143"/>
      <c r="F652" s="3143"/>
      <c r="G652" s="3143"/>
      <c r="H652" s="3143"/>
      <c r="I652" s="3143"/>
      <c r="J652" s="3143"/>
      <c r="K652" s="3098"/>
      <c r="L652" s="3098"/>
      <c r="M652" s="3098"/>
      <c r="N652" s="3098"/>
      <c r="O652" s="3098"/>
      <c r="P652" s="3098"/>
      <c r="Q652" s="3098"/>
      <c r="R652" s="3098"/>
      <c r="S652" s="3098"/>
      <c r="T652" s="3098"/>
      <c r="U652" s="3098"/>
      <c r="V652" s="3098"/>
      <c r="W652" s="3098"/>
      <c r="X652" s="3098"/>
      <c r="Y652" s="3098"/>
      <c r="Z652" s="3098"/>
      <c r="AA652" s="3098"/>
      <c r="AB652" s="3098"/>
      <c r="AC652" s="3098"/>
      <c r="AD652" s="3098"/>
      <c r="AE652" s="3098"/>
      <c r="AF652" s="3098"/>
      <c r="AG652" s="3098"/>
      <c r="AH652" s="3098"/>
      <c r="AI652" s="3098"/>
      <c r="AJ652" s="3098"/>
      <c r="AK652" s="3098"/>
      <c r="AL652" s="3143"/>
      <c r="AM652" s="3143"/>
      <c r="AN652" s="3143"/>
      <c r="AO652" s="3143"/>
      <c r="AP652" s="3143"/>
      <c r="AQ652" s="3143"/>
      <c r="AR652" s="3143"/>
      <c r="AS652" s="3143"/>
      <c r="AT652" s="3143"/>
      <c r="AU652" s="3143"/>
      <c r="AV652" s="3143"/>
      <c r="AW652" s="3143"/>
      <c r="AX652" s="3143"/>
      <c r="AY652" s="3143"/>
      <c r="AZ652" s="3143"/>
      <c r="BA652" s="3143"/>
      <c r="BB652" s="3143"/>
      <c r="BC652" s="3143"/>
      <c r="BD652" s="3143"/>
      <c r="BE652" s="3143"/>
      <c r="BF652" s="3143"/>
      <c r="BG652" s="3143"/>
      <c r="BH652" s="3143"/>
      <c r="BI652" s="3143"/>
      <c r="BJ652" s="3143"/>
      <c r="BK652" s="3143"/>
      <c r="BL652" s="3143"/>
      <c r="BM652" s="3143"/>
      <c r="BN652" s="3189"/>
      <c r="BO652" s="3189"/>
      <c r="BP652" s="3189"/>
      <c r="BQ652" s="3189"/>
      <c r="BR652" s="3189"/>
      <c r="BS652" s="3189"/>
      <c r="BT652" s="3189"/>
      <c r="BU652" s="3189"/>
      <c r="BV652" s="3189"/>
      <c r="BW652" s="3189"/>
      <c r="BX652" s="3189"/>
      <c r="BY652" s="3189"/>
      <c r="BZ652" s="3313"/>
      <c r="CA652" s="3143"/>
    </row>
    <row r="653" spans="1:79" ht="16.5" customHeight="1">
      <c r="A653" s="3143"/>
      <c r="B653" s="3143"/>
      <c r="C653" s="3143"/>
      <c r="D653" s="3143"/>
      <c r="E653" s="3143"/>
      <c r="F653" s="3143"/>
      <c r="G653" s="3143"/>
      <c r="H653" s="3143"/>
      <c r="I653" s="3143"/>
      <c r="J653" s="3143"/>
      <c r="K653" s="3098"/>
      <c r="L653" s="3098"/>
      <c r="M653" s="3098"/>
      <c r="N653" s="3098"/>
      <c r="O653" s="3098"/>
      <c r="P653" s="3098"/>
      <c r="Q653" s="3098"/>
      <c r="R653" s="3098"/>
      <c r="S653" s="3098"/>
      <c r="T653" s="3098"/>
      <c r="U653" s="3098"/>
      <c r="V653" s="3098"/>
      <c r="W653" s="3098"/>
      <c r="X653" s="3098"/>
      <c r="Y653" s="3098"/>
      <c r="Z653" s="3098"/>
      <c r="AA653" s="3098"/>
      <c r="AB653" s="3098"/>
      <c r="AC653" s="3098"/>
      <c r="AD653" s="3098"/>
      <c r="AE653" s="3098"/>
      <c r="AF653" s="3098"/>
      <c r="AG653" s="3098"/>
      <c r="AH653" s="3098"/>
      <c r="AI653" s="3098"/>
      <c r="AJ653" s="3098"/>
      <c r="AK653" s="3098"/>
      <c r="AL653" s="3143"/>
      <c r="AM653" s="3143"/>
      <c r="AN653" s="3143"/>
      <c r="AO653" s="3143"/>
      <c r="AP653" s="3143"/>
      <c r="AQ653" s="3143"/>
      <c r="AR653" s="3143"/>
      <c r="AS653" s="3143"/>
      <c r="AT653" s="3143"/>
      <c r="AU653" s="3143"/>
      <c r="AV653" s="3143"/>
      <c r="AW653" s="3143"/>
      <c r="AX653" s="3143"/>
      <c r="AY653" s="3143"/>
      <c r="AZ653" s="3143"/>
      <c r="BA653" s="3143"/>
      <c r="BB653" s="3143"/>
      <c r="BC653" s="3143"/>
      <c r="BD653" s="3143"/>
      <c r="BE653" s="3143"/>
      <c r="BF653" s="3143"/>
      <c r="BG653" s="3143"/>
      <c r="BH653" s="3143"/>
      <c r="BI653" s="3143"/>
      <c r="BJ653" s="3143"/>
      <c r="BK653" s="3143"/>
      <c r="BL653" s="3143"/>
      <c r="BM653" s="3143"/>
      <c r="BN653" s="3189"/>
      <c r="BO653" s="3189"/>
      <c r="BP653" s="3189"/>
      <c r="BQ653" s="3189"/>
      <c r="BR653" s="3189"/>
      <c r="BS653" s="3189"/>
      <c r="BT653" s="3189"/>
      <c r="BU653" s="3189"/>
      <c r="BV653" s="3189"/>
      <c r="BW653" s="3189"/>
      <c r="BX653" s="3189"/>
      <c r="BY653" s="3189"/>
      <c r="BZ653" s="3313"/>
      <c r="CA653" s="3143"/>
    </row>
    <row r="654" spans="1:79" ht="16.5" customHeight="1">
      <c r="A654" s="3143"/>
      <c r="B654" s="3143"/>
      <c r="C654" s="3143"/>
      <c r="D654" s="3143"/>
      <c r="E654" s="3143"/>
      <c r="F654" s="3143"/>
      <c r="G654" s="3143"/>
      <c r="H654" s="3143"/>
      <c r="I654" s="3143"/>
      <c r="J654" s="3143"/>
      <c r="K654" s="3098"/>
      <c r="L654" s="3098"/>
      <c r="M654" s="3098"/>
      <c r="N654" s="3098"/>
      <c r="O654" s="3098"/>
      <c r="P654" s="3098"/>
      <c r="Q654" s="3098"/>
      <c r="R654" s="3098"/>
      <c r="S654" s="3098"/>
      <c r="T654" s="3098"/>
      <c r="U654" s="3098"/>
      <c r="V654" s="3098"/>
      <c r="W654" s="3098"/>
      <c r="X654" s="3098"/>
      <c r="Y654" s="3098"/>
      <c r="Z654" s="3098"/>
      <c r="AA654" s="3098"/>
      <c r="AB654" s="3098"/>
      <c r="AC654" s="3098"/>
      <c r="AD654" s="3098"/>
      <c r="AE654" s="3098"/>
      <c r="AF654" s="3098"/>
      <c r="AG654" s="3098"/>
      <c r="AH654" s="3098"/>
      <c r="AI654" s="3098"/>
      <c r="AJ654" s="3098"/>
      <c r="AK654" s="3098"/>
      <c r="AL654" s="3143"/>
      <c r="AM654" s="3143"/>
      <c r="AN654" s="3143"/>
      <c r="AO654" s="3143"/>
      <c r="AP654" s="3143"/>
      <c r="AQ654" s="3143"/>
      <c r="AR654" s="3143"/>
      <c r="AS654" s="3143"/>
      <c r="AT654" s="3143"/>
      <c r="AU654" s="3143"/>
      <c r="AV654" s="3143"/>
      <c r="AW654" s="3143"/>
      <c r="AX654" s="3143"/>
      <c r="AY654" s="3143"/>
      <c r="AZ654" s="3143"/>
      <c r="BA654" s="3143"/>
      <c r="BB654" s="3143"/>
      <c r="BC654" s="3143"/>
      <c r="BD654" s="3143"/>
      <c r="BE654" s="3143"/>
      <c r="BF654" s="3143"/>
      <c r="BG654" s="3143"/>
      <c r="BH654" s="3143"/>
      <c r="BI654" s="3143"/>
      <c r="BJ654" s="3143"/>
      <c r="BK654" s="3143"/>
      <c r="BL654" s="3143"/>
      <c r="BM654" s="3143"/>
      <c r="BN654" s="3189"/>
      <c r="BO654" s="3189"/>
      <c r="BP654" s="3189"/>
      <c r="BQ654" s="3189"/>
      <c r="BR654" s="3189"/>
      <c r="BS654" s="3189"/>
      <c r="BT654" s="3189"/>
      <c r="BU654" s="3189"/>
      <c r="BV654" s="3189"/>
      <c r="BW654" s="3189"/>
      <c r="BX654" s="3189"/>
      <c r="BY654" s="3189"/>
      <c r="BZ654" s="3313"/>
      <c r="CA654" s="3143"/>
    </row>
    <row r="655" spans="1:79" ht="16.5" customHeight="1">
      <c r="A655" s="3143"/>
      <c r="B655" s="3143"/>
      <c r="C655" s="3143"/>
      <c r="D655" s="3143"/>
      <c r="E655" s="3143"/>
      <c r="F655" s="3143"/>
      <c r="G655" s="3143"/>
      <c r="H655" s="3143"/>
      <c r="I655" s="3143"/>
      <c r="J655" s="3143"/>
      <c r="K655" s="3098"/>
      <c r="L655" s="3098"/>
      <c r="M655" s="3098"/>
      <c r="N655" s="3098"/>
      <c r="O655" s="3098"/>
      <c r="P655" s="3098"/>
      <c r="Q655" s="3098"/>
      <c r="R655" s="3098"/>
      <c r="S655" s="3098"/>
      <c r="T655" s="3098"/>
      <c r="U655" s="3098"/>
      <c r="V655" s="3098"/>
      <c r="W655" s="3098"/>
      <c r="X655" s="3098"/>
      <c r="Y655" s="3098"/>
      <c r="Z655" s="3098"/>
      <c r="AA655" s="3098"/>
      <c r="AB655" s="3098"/>
      <c r="AC655" s="3098"/>
      <c r="AD655" s="3098"/>
      <c r="AE655" s="3098"/>
      <c r="AF655" s="3098"/>
      <c r="AG655" s="3098"/>
      <c r="AH655" s="3098"/>
      <c r="AI655" s="3098"/>
      <c r="AJ655" s="3098"/>
      <c r="AK655" s="3098"/>
      <c r="AL655" s="3143"/>
      <c r="AM655" s="3143"/>
      <c r="AN655" s="3143"/>
      <c r="AO655" s="3143"/>
      <c r="AP655" s="3143"/>
      <c r="AQ655" s="3143"/>
      <c r="AR655" s="3143"/>
      <c r="AS655" s="3143"/>
      <c r="AT655" s="3143"/>
      <c r="AU655" s="3143"/>
      <c r="AV655" s="3143"/>
      <c r="AW655" s="3143"/>
      <c r="AX655" s="3143"/>
      <c r="AY655" s="3143"/>
      <c r="AZ655" s="3143"/>
      <c r="BA655" s="3143"/>
      <c r="BB655" s="3143"/>
      <c r="BC655" s="3143"/>
      <c r="BD655" s="3143"/>
      <c r="BE655" s="3143"/>
      <c r="BF655" s="3143"/>
      <c r="BG655" s="3143"/>
      <c r="BH655" s="3143"/>
      <c r="BI655" s="3143"/>
      <c r="BJ655" s="3143"/>
      <c r="BK655" s="3143"/>
      <c r="BL655" s="3143"/>
      <c r="BM655" s="3143"/>
      <c r="BN655" s="3189"/>
      <c r="BO655" s="3189"/>
      <c r="BP655" s="3189"/>
      <c r="BQ655" s="3189"/>
      <c r="BR655" s="3189"/>
      <c r="BS655" s="3189"/>
      <c r="BT655" s="3189"/>
      <c r="BU655" s="3189"/>
      <c r="BV655" s="3189"/>
      <c r="BW655" s="3189"/>
      <c r="BX655" s="3189"/>
      <c r="BY655" s="3189"/>
      <c r="BZ655" s="3313"/>
      <c r="CA655" s="3143"/>
    </row>
    <row r="656" spans="1:79" ht="16.5" customHeight="1">
      <c r="A656" s="3143"/>
      <c r="B656" s="3143"/>
      <c r="C656" s="3143"/>
      <c r="D656" s="3143"/>
      <c r="E656" s="3143"/>
      <c r="F656" s="3143"/>
      <c r="G656" s="3143"/>
      <c r="H656" s="3143"/>
      <c r="I656" s="3143"/>
      <c r="J656" s="3143"/>
      <c r="K656" s="3098"/>
      <c r="L656" s="3098"/>
      <c r="M656" s="3098"/>
      <c r="N656" s="3098"/>
      <c r="O656" s="3098"/>
      <c r="P656" s="3098"/>
      <c r="Q656" s="3098"/>
      <c r="R656" s="3098"/>
      <c r="S656" s="3098"/>
      <c r="T656" s="3098"/>
      <c r="U656" s="3098"/>
      <c r="V656" s="3098"/>
      <c r="W656" s="3098"/>
      <c r="X656" s="3098"/>
      <c r="Y656" s="3098"/>
      <c r="Z656" s="3098"/>
      <c r="AA656" s="3098"/>
      <c r="AB656" s="3098"/>
      <c r="AC656" s="3098"/>
      <c r="AD656" s="3098"/>
      <c r="AE656" s="3098"/>
      <c r="AF656" s="3098"/>
      <c r="AG656" s="3098"/>
      <c r="AH656" s="3098"/>
      <c r="AI656" s="3098"/>
      <c r="AJ656" s="3098"/>
      <c r="AK656" s="3098"/>
      <c r="AL656" s="3143"/>
      <c r="AM656" s="3143"/>
      <c r="AN656" s="3143"/>
      <c r="AO656" s="3143"/>
      <c r="AP656" s="3143"/>
      <c r="AQ656" s="3143"/>
      <c r="AR656" s="3143"/>
      <c r="AS656" s="3143"/>
      <c r="AT656" s="3143"/>
      <c r="AU656" s="3143"/>
      <c r="AV656" s="3143"/>
      <c r="AW656" s="3143"/>
      <c r="AX656" s="3143"/>
      <c r="AY656" s="3143"/>
      <c r="AZ656" s="3143"/>
      <c r="BA656" s="3143"/>
      <c r="BB656" s="3143"/>
      <c r="BC656" s="3143"/>
      <c r="BD656" s="3143"/>
      <c r="BE656" s="3143"/>
      <c r="BF656" s="3143"/>
      <c r="BG656" s="3143"/>
      <c r="BH656" s="3143"/>
      <c r="BI656" s="3143"/>
      <c r="BJ656" s="3143"/>
      <c r="BK656" s="3143"/>
      <c r="BL656" s="3143"/>
      <c r="BM656" s="3143"/>
      <c r="BN656" s="3189"/>
      <c r="BO656" s="3189"/>
      <c r="BP656" s="3189"/>
      <c r="BQ656" s="3189"/>
      <c r="BR656" s="3189"/>
      <c r="BS656" s="3189"/>
      <c r="BT656" s="3189"/>
      <c r="BU656" s="3189"/>
      <c r="BV656" s="3189"/>
      <c r="BW656" s="3189"/>
      <c r="BX656" s="3189"/>
      <c r="BY656" s="3189"/>
      <c r="BZ656" s="3313"/>
      <c r="CA656" s="3143"/>
    </row>
    <row r="657" spans="1:79" ht="16.5" customHeight="1">
      <c r="A657" s="3143"/>
      <c r="B657" s="3143"/>
      <c r="C657" s="3143"/>
      <c r="D657" s="3143"/>
      <c r="E657" s="3143"/>
      <c r="F657" s="3143"/>
      <c r="G657" s="3143"/>
      <c r="H657" s="3143"/>
      <c r="I657" s="3143"/>
      <c r="J657" s="3143"/>
      <c r="K657" s="3098"/>
      <c r="L657" s="3098"/>
      <c r="M657" s="3098"/>
      <c r="N657" s="3098"/>
      <c r="O657" s="3098"/>
      <c r="P657" s="3098"/>
      <c r="Q657" s="3098"/>
      <c r="R657" s="3098"/>
      <c r="S657" s="3098"/>
      <c r="T657" s="3098"/>
      <c r="U657" s="3098"/>
      <c r="V657" s="3098"/>
      <c r="W657" s="3098"/>
      <c r="X657" s="3098"/>
      <c r="Y657" s="3098"/>
      <c r="Z657" s="3098"/>
      <c r="AA657" s="3098"/>
      <c r="AB657" s="3098"/>
      <c r="AC657" s="3098"/>
      <c r="AD657" s="3098"/>
      <c r="AE657" s="3098"/>
      <c r="AF657" s="3098"/>
      <c r="AG657" s="3098"/>
      <c r="AH657" s="3098"/>
      <c r="AI657" s="3098"/>
      <c r="AJ657" s="3098"/>
      <c r="AK657" s="3098"/>
      <c r="AL657" s="3143"/>
      <c r="AM657" s="3143"/>
      <c r="AN657" s="3143"/>
      <c r="AO657" s="3143"/>
      <c r="AP657" s="3143"/>
      <c r="AQ657" s="3143"/>
      <c r="AR657" s="3143"/>
      <c r="AS657" s="3143"/>
      <c r="AT657" s="3143"/>
      <c r="AU657" s="3143"/>
      <c r="AV657" s="3143"/>
      <c r="AW657" s="3143"/>
      <c r="AX657" s="3143"/>
      <c r="AY657" s="3143"/>
      <c r="AZ657" s="3143"/>
      <c r="BA657" s="3143"/>
      <c r="BB657" s="3143"/>
      <c r="BC657" s="3143"/>
      <c r="BD657" s="3143"/>
      <c r="BE657" s="3143"/>
      <c r="BF657" s="3143"/>
      <c r="BG657" s="3143"/>
      <c r="BH657" s="3143"/>
      <c r="BI657" s="3143"/>
      <c r="BJ657" s="3143"/>
      <c r="BK657" s="3143"/>
      <c r="BL657" s="3143"/>
      <c r="BM657" s="3143"/>
      <c r="BN657" s="3189"/>
      <c r="BO657" s="3189"/>
      <c r="BP657" s="3189"/>
      <c r="BQ657" s="3189"/>
      <c r="BR657" s="3189"/>
      <c r="BS657" s="3189"/>
      <c r="BT657" s="3189"/>
      <c r="BU657" s="3189"/>
      <c r="BV657" s="3189"/>
      <c r="BW657" s="3189"/>
      <c r="BX657" s="3189"/>
      <c r="BY657" s="3189"/>
      <c r="BZ657" s="3313"/>
      <c r="CA657" s="3143"/>
    </row>
    <row r="658" spans="1:79" ht="16.5" customHeight="1">
      <c r="A658" s="3143"/>
      <c r="B658" s="3143"/>
      <c r="C658" s="3143"/>
      <c r="D658" s="3143"/>
      <c r="E658" s="3143"/>
      <c r="F658" s="3143"/>
      <c r="G658" s="3143"/>
      <c r="H658" s="3143"/>
      <c r="I658" s="3143"/>
      <c r="J658" s="3143"/>
      <c r="K658" s="3098"/>
      <c r="L658" s="3098"/>
      <c r="M658" s="3098"/>
      <c r="N658" s="3098"/>
      <c r="O658" s="3098"/>
      <c r="P658" s="3098"/>
      <c r="Q658" s="3098"/>
      <c r="R658" s="3098"/>
      <c r="S658" s="3098"/>
      <c r="T658" s="3098"/>
      <c r="U658" s="3098"/>
      <c r="V658" s="3098"/>
      <c r="W658" s="3098"/>
      <c r="X658" s="3098"/>
      <c r="Y658" s="3098"/>
      <c r="Z658" s="3098"/>
      <c r="AA658" s="3098"/>
      <c r="AB658" s="3098"/>
      <c r="AC658" s="3098"/>
      <c r="AD658" s="3098"/>
      <c r="AE658" s="3098"/>
      <c r="AF658" s="3098"/>
      <c r="AG658" s="3098"/>
      <c r="AH658" s="3098"/>
      <c r="AI658" s="3098"/>
      <c r="AJ658" s="3098"/>
      <c r="AK658" s="3098"/>
      <c r="AL658" s="3143"/>
      <c r="AM658" s="3143"/>
      <c r="AN658" s="3143"/>
      <c r="AO658" s="3143"/>
      <c r="AP658" s="3143"/>
      <c r="AQ658" s="3143"/>
      <c r="AR658" s="3143"/>
      <c r="AS658" s="3143"/>
      <c r="AT658" s="3143"/>
      <c r="AU658" s="3143"/>
      <c r="AV658" s="3143"/>
      <c r="AW658" s="3143"/>
      <c r="AX658" s="3143"/>
      <c r="AY658" s="3143"/>
      <c r="AZ658" s="3143"/>
      <c r="BA658" s="3143"/>
      <c r="BB658" s="3143"/>
      <c r="BC658" s="3143"/>
      <c r="BD658" s="3143"/>
      <c r="BE658" s="3143"/>
      <c r="BF658" s="3143"/>
      <c r="BG658" s="3143"/>
      <c r="BH658" s="3143"/>
      <c r="BI658" s="3143"/>
      <c r="BJ658" s="3143"/>
      <c r="BK658" s="3143"/>
      <c r="BL658" s="3143"/>
      <c r="BM658" s="3143"/>
      <c r="BN658" s="3189"/>
      <c r="BO658" s="3189"/>
      <c r="BP658" s="3189"/>
      <c r="BQ658" s="3189"/>
      <c r="BR658" s="3189"/>
      <c r="BS658" s="3189"/>
      <c r="BT658" s="3189"/>
      <c r="BU658" s="3189"/>
      <c r="BV658" s="3189"/>
      <c r="BW658" s="3189"/>
      <c r="BX658" s="3189"/>
      <c r="BY658" s="3189"/>
      <c r="BZ658" s="3313"/>
      <c r="CA658" s="3143"/>
    </row>
    <row r="659" spans="1:79" ht="16.5" customHeight="1">
      <c r="A659" s="3143"/>
      <c r="B659" s="3143"/>
      <c r="C659" s="3143"/>
      <c r="D659" s="3143"/>
      <c r="E659" s="3143"/>
      <c r="F659" s="3143"/>
      <c r="G659" s="3143"/>
      <c r="H659" s="3143"/>
      <c r="I659" s="3143"/>
      <c r="J659" s="3143"/>
      <c r="K659" s="3098"/>
      <c r="L659" s="3098"/>
      <c r="M659" s="3098"/>
      <c r="N659" s="3098"/>
      <c r="O659" s="3098"/>
      <c r="P659" s="3098"/>
      <c r="Q659" s="3098"/>
      <c r="R659" s="3098"/>
      <c r="S659" s="3098"/>
      <c r="T659" s="3098"/>
      <c r="U659" s="3098"/>
      <c r="V659" s="3098"/>
      <c r="W659" s="3098"/>
      <c r="X659" s="3098"/>
      <c r="Y659" s="3098"/>
      <c r="Z659" s="3098"/>
      <c r="AA659" s="3098"/>
      <c r="AB659" s="3098"/>
      <c r="AC659" s="3098"/>
      <c r="AD659" s="3098"/>
      <c r="AE659" s="3098"/>
      <c r="AF659" s="3098"/>
      <c r="AG659" s="3098"/>
      <c r="AH659" s="3098"/>
      <c r="AI659" s="3098"/>
      <c r="AJ659" s="3098"/>
      <c r="AK659" s="3098"/>
      <c r="AL659" s="3143"/>
      <c r="AM659" s="3143"/>
      <c r="AN659" s="3143"/>
      <c r="AO659" s="3143"/>
      <c r="AP659" s="3143"/>
      <c r="AQ659" s="3143"/>
      <c r="AR659" s="3143"/>
      <c r="AS659" s="3143"/>
      <c r="AT659" s="3143"/>
      <c r="AU659" s="3143"/>
      <c r="AV659" s="3143"/>
      <c r="AW659" s="3143"/>
      <c r="AX659" s="3143"/>
      <c r="AY659" s="3143"/>
      <c r="AZ659" s="3143"/>
      <c r="BA659" s="3143"/>
      <c r="BB659" s="3143"/>
      <c r="BC659" s="3143"/>
      <c r="BD659" s="3143"/>
      <c r="BE659" s="3143"/>
      <c r="BF659" s="3143"/>
      <c r="BG659" s="3143"/>
      <c r="BH659" s="3143"/>
      <c r="BI659" s="3143"/>
      <c r="BJ659" s="3143"/>
      <c r="BK659" s="3143"/>
      <c r="BL659" s="3143"/>
      <c r="BM659" s="3143"/>
      <c r="BN659" s="3189"/>
      <c r="BO659" s="3189"/>
      <c r="BP659" s="3189"/>
      <c r="BQ659" s="3189"/>
      <c r="BR659" s="3189"/>
      <c r="BS659" s="3189"/>
      <c r="BT659" s="3189"/>
      <c r="BU659" s="3189"/>
      <c r="BV659" s="3189"/>
      <c r="BW659" s="3189"/>
      <c r="BX659" s="3189"/>
      <c r="BY659" s="3189"/>
      <c r="BZ659" s="3313"/>
      <c r="CA659" s="3143"/>
    </row>
    <row r="660" spans="1:79" ht="16.5" customHeight="1">
      <c r="A660" s="3143"/>
      <c r="B660" s="3143"/>
      <c r="C660" s="3143"/>
      <c r="D660" s="3143"/>
      <c r="E660" s="3143"/>
      <c r="F660" s="3143"/>
      <c r="G660" s="3143"/>
      <c r="H660" s="3143"/>
      <c r="I660" s="3143"/>
      <c r="J660" s="3143"/>
      <c r="K660" s="3098"/>
      <c r="L660" s="3098"/>
      <c r="M660" s="3098"/>
      <c r="N660" s="3098"/>
      <c r="O660" s="3098"/>
      <c r="P660" s="3098"/>
      <c r="Q660" s="3098"/>
      <c r="R660" s="3098"/>
      <c r="S660" s="3098"/>
      <c r="T660" s="3098"/>
      <c r="U660" s="3098"/>
      <c r="V660" s="3098"/>
      <c r="W660" s="3098"/>
      <c r="X660" s="3098"/>
      <c r="Y660" s="3098"/>
      <c r="Z660" s="3098"/>
      <c r="AA660" s="3098"/>
      <c r="AB660" s="3098"/>
      <c r="AC660" s="3098"/>
      <c r="AD660" s="3098"/>
      <c r="AE660" s="3098"/>
      <c r="AF660" s="3098"/>
      <c r="AG660" s="3098"/>
      <c r="AH660" s="3098"/>
      <c r="AI660" s="3098"/>
      <c r="AJ660" s="3098"/>
      <c r="AK660" s="3098"/>
      <c r="AL660" s="3143"/>
      <c r="AM660" s="3143"/>
      <c r="AN660" s="3143"/>
      <c r="AO660" s="3143"/>
      <c r="AP660" s="3143"/>
      <c r="AQ660" s="3143"/>
      <c r="AR660" s="3143"/>
      <c r="AS660" s="3143"/>
      <c r="AT660" s="3143"/>
      <c r="AU660" s="3143"/>
      <c r="AV660" s="3143"/>
      <c r="AW660" s="3143"/>
      <c r="AX660" s="3143"/>
      <c r="AY660" s="3143"/>
      <c r="AZ660" s="3143"/>
      <c r="BA660" s="3143"/>
      <c r="BB660" s="3143"/>
      <c r="BC660" s="3143"/>
      <c r="BD660" s="3143"/>
      <c r="BE660" s="3143"/>
      <c r="BF660" s="3143"/>
      <c r="BG660" s="3143"/>
      <c r="BH660" s="3143"/>
      <c r="BI660" s="3143"/>
      <c r="BJ660" s="3143"/>
      <c r="BK660" s="3143"/>
      <c r="BL660" s="3143"/>
      <c r="BM660" s="3143"/>
      <c r="BN660" s="3189"/>
      <c r="BO660" s="3189"/>
      <c r="BP660" s="3189"/>
      <c r="BQ660" s="3189"/>
      <c r="BR660" s="3189"/>
      <c r="BS660" s="3189"/>
      <c r="BT660" s="3189"/>
      <c r="BU660" s="3189"/>
      <c r="BV660" s="3189"/>
      <c r="BW660" s="3189"/>
      <c r="BX660" s="3189"/>
      <c r="BY660" s="3189"/>
      <c r="BZ660" s="3313"/>
      <c r="CA660" s="3143"/>
    </row>
    <row r="661" spans="1:79" ht="16.5" customHeight="1">
      <c r="A661" s="3143"/>
      <c r="B661" s="3143"/>
      <c r="C661" s="3143"/>
      <c r="D661" s="3143"/>
      <c r="E661" s="3143"/>
      <c r="F661" s="3143"/>
      <c r="G661" s="3143"/>
      <c r="H661" s="3143"/>
      <c r="I661" s="3143"/>
      <c r="J661" s="3143"/>
      <c r="K661" s="3098"/>
      <c r="L661" s="3098"/>
      <c r="M661" s="3098"/>
      <c r="N661" s="3098"/>
      <c r="O661" s="3098"/>
      <c r="P661" s="3098"/>
      <c r="Q661" s="3098"/>
      <c r="R661" s="3098"/>
      <c r="S661" s="3098"/>
      <c r="T661" s="3098"/>
      <c r="U661" s="3098"/>
      <c r="V661" s="3098"/>
      <c r="W661" s="3098"/>
      <c r="X661" s="3098"/>
      <c r="Y661" s="3098"/>
      <c r="Z661" s="3098"/>
      <c r="AA661" s="3098"/>
      <c r="AB661" s="3098"/>
      <c r="AC661" s="3098"/>
      <c r="AD661" s="3098"/>
      <c r="AE661" s="3098"/>
      <c r="AF661" s="3098"/>
      <c r="AG661" s="3098"/>
      <c r="AH661" s="3098"/>
      <c r="AI661" s="3098"/>
      <c r="AJ661" s="3098"/>
      <c r="AK661" s="3098"/>
      <c r="AL661" s="3143"/>
      <c r="AM661" s="3143"/>
      <c r="AN661" s="3143"/>
      <c r="AO661" s="3143"/>
      <c r="AP661" s="3143"/>
      <c r="AQ661" s="3143"/>
      <c r="AR661" s="3143"/>
      <c r="AS661" s="3143"/>
      <c r="AT661" s="3143"/>
      <c r="AU661" s="3143"/>
      <c r="AV661" s="3143"/>
      <c r="AW661" s="3143"/>
      <c r="AX661" s="3143"/>
      <c r="AY661" s="3143"/>
      <c r="AZ661" s="3143"/>
      <c r="BA661" s="3143"/>
      <c r="BB661" s="3143"/>
      <c r="BC661" s="3143"/>
      <c r="BD661" s="3143"/>
      <c r="BE661" s="3143"/>
      <c r="BF661" s="3143"/>
      <c r="BG661" s="3143"/>
      <c r="BH661" s="3143"/>
      <c r="BI661" s="3143"/>
      <c r="BJ661" s="3143"/>
      <c r="BK661" s="3143"/>
      <c r="BL661" s="3143"/>
      <c r="BM661" s="3143"/>
      <c r="BN661" s="3189"/>
      <c r="BO661" s="3189"/>
      <c r="BP661" s="3189"/>
      <c r="BQ661" s="3189"/>
      <c r="BR661" s="3189"/>
      <c r="BS661" s="3189"/>
      <c r="BT661" s="3189"/>
      <c r="BU661" s="3189"/>
      <c r="BV661" s="3189"/>
      <c r="BW661" s="3189"/>
      <c r="BX661" s="3189"/>
      <c r="BY661" s="3189"/>
      <c r="BZ661" s="3313"/>
      <c r="CA661" s="3143"/>
    </row>
    <row r="662" spans="1:79" ht="16.5" customHeight="1">
      <c r="A662" s="3143"/>
      <c r="B662" s="3143"/>
      <c r="C662" s="3143"/>
      <c r="D662" s="3143"/>
      <c r="E662" s="3143"/>
      <c r="F662" s="3143"/>
      <c r="G662" s="3143"/>
      <c r="H662" s="3143"/>
      <c r="I662" s="3143"/>
      <c r="J662" s="3143"/>
      <c r="K662" s="3098"/>
      <c r="L662" s="3098"/>
      <c r="M662" s="3098"/>
      <c r="N662" s="3098"/>
      <c r="O662" s="3098"/>
      <c r="P662" s="3098"/>
      <c r="Q662" s="3098"/>
      <c r="R662" s="3098"/>
      <c r="S662" s="3098"/>
      <c r="T662" s="3098"/>
      <c r="U662" s="3098"/>
      <c r="V662" s="3098"/>
      <c r="W662" s="3098"/>
      <c r="X662" s="3098"/>
      <c r="Y662" s="3098"/>
      <c r="Z662" s="3098"/>
      <c r="AA662" s="3098"/>
      <c r="AB662" s="3098"/>
      <c r="AC662" s="3098"/>
      <c r="AD662" s="3098"/>
      <c r="AE662" s="3098"/>
      <c r="AF662" s="3098"/>
      <c r="AG662" s="3098"/>
      <c r="AH662" s="3098"/>
      <c r="AI662" s="3098"/>
      <c r="AJ662" s="3098"/>
      <c r="AK662" s="3098"/>
      <c r="AL662" s="3143"/>
      <c r="AM662" s="3143"/>
      <c r="AN662" s="3143"/>
      <c r="AO662" s="3143"/>
      <c r="AP662" s="3143"/>
      <c r="AQ662" s="3143"/>
      <c r="AR662" s="3143"/>
      <c r="AS662" s="3143"/>
      <c r="AT662" s="3143"/>
      <c r="AU662" s="3143"/>
      <c r="AV662" s="3143"/>
      <c r="AW662" s="3143"/>
      <c r="AX662" s="3143"/>
      <c r="AY662" s="3143"/>
      <c r="AZ662" s="3143"/>
      <c r="BA662" s="3143"/>
      <c r="BB662" s="3143"/>
      <c r="BC662" s="3143"/>
      <c r="BD662" s="3143"/>
      <c r="BE662" s="3143"/>
      <c r="BF662" s="3143"/>
      <c r="BG662" s="3143"/>
      <c r="BH662" s="3143"/>
      <c r="BI662" s="3143"/>
      <c r="BJ662" s="3143"/>
      <c r="BK662" s="3143"/>
      <c r="BL662" s="3143"/>
      <c r="BM662" s="3143"/>
      <c r="BN662" s="3189"/>
      <c r="BO662" s="3189"/>
      <c r="BP662" s="3189"/>
      <c r="BQ662" s="3189"/>
      <c r="BR662" s="3189"/>
      <c r="BS662" s="3189"/>
      <c r="BT662" s="3189"/>
      <c r="BU662" s="3189"/>
      <c r="BV662" s="3189"/>
      <c r="BW662" s="3189"/>
      <c r="BX662" s="3189"/>
      <c r="BY662" s="3189"/>
      <c r="BZ662" s="3313"/>
      <c r="CA662" s="3143"/>
    </row>
    <row r="663" spans="1:79" ht="16.5" customHeight="1">
      <c r="A663" s="3143"/>
      <c r="B663" s="3143"/>
      <c r="C663" s="3143"/>
      <c r="D663" s="3143"/>
      <c r="E663" s="3143"/>
      <c r="F663" s="3143"/>
      <c r="G663" s="3143"/>
      <c r="H663" s="3143"/>
      <c r="I663" s="3143"/>
      <c r="J663" s="3143"/>
      <c r="K663" s="3098"/>
      <c r="L663" s="3098"/>
      <c r="M663" s="3098"/>
      <c r="N663" s="3098"/>
      <c r="O663" s="3098"/>
      <c r="P663" s="3098"/>
      <c r="Q663" s="3098"/>
      <c r="R663" s="3098"/>
      <c r="S663" s="3098"/>
      <c r="T663" s="3098"/>
      <c r="U663" s="3098"/>
      <c r="V663" s="3098"/>
      <c r="W663" s="3098"/>
      <c r="X663" s="3098"/>
      <c r="Y663" s="3098"/>
      <c r="Z663" s="3098"/>
      <c r="AA663" s="3098"/>
      <c r="AB663" s="3098"/>
      <c r="AC663" s="3098"/>
      <c r="AD663" s="3098"/>
      <c r="AE663" s="3098"/>
      <c r="AF663" s="3098"/>
      <c r="AG663" s="3098"/>
      <c r="AH663" s="3098"/>
      <c r="AI663" s="3098"/>
      <c r="AJ663" s="3098"/>
      <c r="AK663" s="3098"/>
      <c r="AL663" s="3143"/>
      <c r="AM663" s="3143"/>
      <c r="AN663" s="3143"/>
      <c r="AO663" s="3143"/>
      <c r="AP663" s="3143"/>
      <c r="AQ663" s="3143"/>
      <c r="AR663" s="3143"/>
      <c r="AS663" s="3143"/>
      <c r="AT663" s="3143"/>
      <c r="AU663" s="3143"/>
      <c r="AV663" s="3143"/>
      <c r="AW663" s="3143"/>
      <c r="AX663" s="3143"/>
      <c r="AY663" s="3143"/>
      <c r="AZ663" s="3143"/>
      <c r="BA663" s="3143"/>
      <c r="BB663" s="3143"/>
      <c r="BC663" s="3143"/>
      <c r="BD663" s="3143"/>
      <c r="BE663" s="3143"/>
      <c r="BF663" s="3143"/>
      <c r="BG663" s="3143"/>
      <c r="BH663" s="3143"/>
      <c r="BI663" s="3143"/>
      <c r="BJ663" s="3143"/>
      <c r="BK663" s="3143"/>
      <c r="BL663" s="3143"/>
      <c r="BM663" s="3143"/>
      <c r="BN663" s="3189"/>
      <c r="BO663" s="3189"/>
      <c r="BP663" s="3189"/>
      <c r="BQ663" s="3189"/>
      <c r="BR663" s="3189"/>
      <c r="BS663" s="3189"/>
      <c r="BT663" s="3189"/>
      <c r="BU663" s="3189"/>
      <c r="BV663" s="3189"/>
      <c r="BW663" s="3189"/>
      <c r="BX663" s="3189"/>
      <c r="BY663" s="3189"/>
      <c r="BZ663" s="3313"/>
      <c r="CA663" s="3143"/>
    </row>
    <row r="664" spans="1:79" ht="16.5" customHeight="1">
      <c r="A664" s="3143"/>
      <c r="B664" s="3143"/>
      <c r="C664" s="3143"/>
      <c r="D664" s="3143"/>
      <c r="E664" s="3143"/>
      <c r="F664" s="3143"/>
      <c r="G664" s="3143"/>
      <c r="H664" s="3143"/>
      <c r="I664" s="3143"/>
      <c r="J664" s="3143"/>
      <c r="K664" s="3098"/>
      <c r="L664" s="3098"/>
      <c r="M664" s="3098"/>
      <c r="N664" s="3098"/>
      <c r="O664" s="3098"/>
      <c r="P664" s="3098"/>
      <c r="Q664" s="3098"/>
      <c r="R664" s="3098"/>
      <c r="S664" s="3098"/>
      <c r="T664" s="3098"/>
      <c r="U664" s="3098"/>
      <c r="V664" s="3098"/>
      <c r="W664" s="3098"/>
      <c r="X664" s="3098"/>
      <c r="Y664" s="3098"/>
      <c r="Z664" s="3098"/>
      <c r="AA664" s="3098"/>
      <c r="AB664" s="3098"/>
      <c r="AC664" s="3098"/>
      <c r="AD664" s="3098"/>
      <c r="AE664" s="3098"/>
      <c r="AF664" s="3098"/>
      <c r="AG664" s="3098"/>
      <c r="AH664" s="3098"/>
      <c r="AI664" s="3098"/>
      <c r="AJ664" s="3098"/>
      <c r="AK664" s="3098"/>
      <c r="AL664" s="3143"/>
      <c r="AM664" s="3143"/>
      <c r="AN664" s="3143"/>
      <c r="AO664" s="3143"/>
      <c r="AP664" s="3143"/>
      <c r="AQ664" s="3143"/>
      <c r="AR664" s="3143"/>
      <c r="AS664" s="3143"/>
      <c r="AT664" s="3143"/>
      <c r="AU664" s="3143"/>
      <c r="AV664" s="3143"/>
      <c r="AW664" s="3143"/>
      <c r="AX664" s="3143"/>
      <c r="AY664" s="3143"/>
      <c r="AZ664" s="3143"/>
      <c r="BA664" s="3143"/>
      <c r="BB664" s="3143"/>
      <c r="BC664" s="3143"/>
      <c r="BD664" s="3143"/>
      <c r="BE664" s="3143"/>
      <c r="BF664" s="3143"/>
      <c r="BG664" s="3143"/>
      <c r="BH664" s="3143"/>
      <c r="BI664" s="3143"/>
      <c r="BJ664" s="3143"/>
      <c r="BK664" s="3143"/>
      <c r="BL664" s="3143"/>
      <c r="BM664" s="3143"/>
      <c r="BN664" s="3189"/>
      <c r="BO664" s="3189"/>
      <c r="BP664" s="3189"/>
      <c r="BQ664" s="3189"/>
      <c r="BR664" s="3189"/>
      <c r="BS664" s="3189"/>
      <c r="BT664" s="3189"/>
      <c r="BU664" s="3189"/>
      <c r="BV664" s="3189"/>
      <c r="BW664" s="3189"/>
      <c r="BX664" s="3189"/>
      <c r="BY664" s="3189"/>
      <c r="BZ664" s="3313"/>
      <c r="CA664" s="3143"/>
    </row>
    <row r="665" spans="1:79" ht="16.5" customHeight="1">
      <c r="A665" s="3143"/>
      <c r="B665" s="3143"/>
      <c r="C665" s="3143"/>
      <c r="D665" s="3143"/>
      <c r="E665" s="3143"/>
      <c r="F665" s="3143"/>
      <c r="G665" s="3143"/>
      <c r="H665" s="3143"/>
      <c r="I665" s="3143"/>
      <c r="J665" s="3143"/>
      <c r="K665" s="3098"/>
      <c r="L665" s="3098"/>
      <c r="M665" s="3098"/>
      <c r="N665" s="3098"/>
      <c r="O665" s="3098"/>
      <c r="P665" s="3098"/>
      <c r="Q665" s="3098"/>
      <c r="R665" s="3098"/>
      <c r="S665" s="3098"/>
      <c r="T665" s="3098"/>
      <c r="U665" s="3098"/>
      <c r="V665" s="3098"/>
      <c r="W665" s="3098"/>
      <c r="X665" s="3098"/>
      <c r="Y665" s="3098"/>
      <c r="Z665" s="3098"/>
      <c r="AA665" s="3098"/>
      <c r="AB665" s="3098"/>
      <c r="AC665" s="3098"/>
      <c r="AD665" s="3098"/>
      <c r="AE665" s="3098"/>
      <c r="AF665" s="3098"/>
      <c r="AG665" s="3098"/>
      <c r="AH665" s="3098"/>
      <c r="AI665" s="3098"/>
      <c r="AJ665" s="3098"/>
      <c r="AK665" s="3098"/>
      <c r="AL665" s="3143"/>
      <c r="AM665" s="3143"/>
      <c r="AN665" s="3143"/>
      <c r="AO665" s="3143"/>
      <c r="AP665" s="3143"/>
      <c r="AQ665" s="3143"/>
      <c r="AR665" s="3143"/>
      <c r="AS665" s="3143"/>
      <c r="AT665" s="3143"/>
      <c r="AU665" s="3143"/>
      <c r="AV665" s="3143"/>
      <c r="AW665" s="3143"/>
      <c r="AX665" s="3143"/>
      <c r="AY665" s="3143"/>
      <c r="AZ665" s="3143"/>
      <c r="BA665" s="3143"/>
      <c r="BB665" s="3143"/>
      <c r="BC665" s="3143"/>
      <c r="BD665" s="3143"/>
      <c r="BE665" s="3143"/>
      <c r="BF665" s="3143"/>
      <c r="BG665" s="3143"/>
      <c r="BH665" s="3143"/>
      <c r="BI665" s="3143"/>
      <c r="BJ665" s="3143"/>
      <c r="BK665" s="3143"/>
      <c r="BL665" s="3143"/>
      <c r="BM665" s="3143"/>
      <c r="BN665" s="3189"/>
      <c r="BO665" s="3189"/>
      <c r="BP665" s="3189"/>
      <c r="BQ665" s="3189"/>
      <c r="BR665" s="3189"/>
      <c r="BS665" s="3189"/>
      <c r="BT665" s="3189"/>
      <c r="BU665" s="3189"/>
      <c r="BV665" s="3189"/>
      <c r="BW665" s="3189"/>
      <c r="BX665" s="3189"/>
      <c r="BY665" s="3189"/>
      <c r="BZ665" s="3313"/>
      <c r="CA665" s="3143"/>
    </row>
    <row r="666" spans="1:79" ht="16.5" customHeight="1">
      <c r="A666" s="3143"/>
      <c r="B666" s="3143"/>
      <c r="C666" s="3143"/>
      <c r="D666" s="3143"/>
      <c r="E666" s="3143"/>
      <c r="F666" s="3143"/>
      <c r="G666" s="3143"/>
      <c r="H666" s="3143"/>
      <c r="I666" s="3143"/>
      <c r="J666" s="3143"/>
      <c r="K666" s="3098"/>
      <c r="L666" s="3098"/>
      <c r="M666" s="3098"/>
      <c r="N666" s="3098"/>
      <c r="O666" s="3098"/>
      <c r="P666" s="3098"/>
      <c r="Q666" s="3098"/>
      <c r="R666" s="3098"/>
      <c r="S666" s="3098"/>
      <c r="T666" s="3098"/>
      <c r="U666" s="3098"/>
      <c r="V666" s="3098"/>
      <c r="W666" s="3098"/>
      <c r="X666" s="3098"/>
      <c r="Y666" s="3098"/>
      <c r="Z666" s="3098"/>
      <c r="AA666" s="3098"/>
      <c r="AB666" s="3098"/>
      <c r="AC666" s="3098"/>
      <c r="AD666" s="3098"/>
      <c r="AE666" s="3098"/>
      <c r="AF666" s="3098"/>
      <c r="AG666" s="3098"/>
      <c r="AH666" s="3098"/>
      <c r="AI666" s="3098"/>
      <c r="AJ666" s="3098"/>
      <c r="AK666" s="3098"/>
      <c r="AL666" s="3143"/>
      <c r="AM666" s="3143"/>
      <c r="AN666" s="3143"/>
      <c r="AO666" s="3143"/>
      <c r="AP666" s="3143"/>
      <c r="AQ666" s="3143"/>
      <c r="AR666" s="3143"/>
      <c r="AS666" s="3143"/>
      <c r="AT666" s="3143"/>
      <c r="AU666" s="3143"/>
      <c r="AV666" s="3143"/>
      <c r="AW666" s="3143"/>
      <c r="AX666" s="3143"/>
      <c r="AY666" s="3143"/>
      <c r="AZ666" s="3143"/>
      <c r="BA666" s="3143"/>
      <c r="BB666" s="3143"/>
      <c r="BC666" s="3143"/>
      <c r="BD666" s="3143"/>
      <c r="BE666" s="3143"/>
      <c r="BF666" s="3143"/>
      <c r="BG666" s="3143"/>
      <c r="BH666" s="3143"/>
      <c r="BI666" s="3143"/>
      <c r="BJ666" s="3143"/>
      <c r="BK666" s="3143"/>
      <c r="BL666" s="3143"/>
      <c r="BM666" s="3143"/>
      <c r="BN666" s="3189"/>
      <c r="BO666" s="3189"/>
      <c r="BP666" s="3189"/>
      <c r="BQ666" s="3189"/>
      <c r="BR666" s="3189"/>
      <c r="BS666" s="3189"/>
      <c r="BT666" s="3189"/>
      <c r="BU666" s="3189"/>
      <c r="BV666" s="3189"/>
      <c r="BW666" s="3189"/>
      <c r="BX666" s="3189"/>
      <c r="BY666" s="3189"/>
      <c r="BZ666" s="3313"/>
      <c r="CA666" s="3143"/>
    </row>
    <row r="667" spans="1:79" ht="16.5" customHeight="1">
      <c r="A667" s="3143"/>
      <c r="B667" s="3143"/>
      <c r="C667" s="3143"/>
      <c r="D667" s="3143"/>
      <c r="E667" s="3143"/>
      <c r="F667" s="3143"/>
      <c r="G667" s="3143"/>
      <c r="H667" s="3143"/>
      <c r="I667" s="3143"/>
      <c r="J667" s="3143"/>
      <c r="K667" s="3098"/>
      <c r="L667" s="3098"/>
      <c r="M667" s="3098"/>
      <c r="N667" s="3098"/>
      <c r="O667" s="3098"/>
      <c r="P667" s="3098"/>
      <c r="Q667" s="3098"/>
      <c r="R667" s="3098"/>
      <c r="S667" s="3098"/>
      <c r="T667" s="3098"/>
      <c r="U667" s="3098"/>
      <c r="V667" s="3098"/>
      <c r="W667" s="3098"/>
      <c r="X667" s="3098"/>
      <c r="Y667" s="3098"/>
      <c r="Z667" s="3098"/>
      <c r="AA667" s="3098"/>
      <c r="AB667" s="3098"/>
      <c r="AC667" s="3098"/>
      <c r="AD667" s="3098"/>
      <c r="AE667" s="3098"/>
      <c r="AF667" s="3098"/>
      <c r="AG667" s="3098"/>
      <c r="AH667" s="3098"/>
      <c r="AI667" s="3098"/>
      <c r="AJ667" s="3098"/>
      <c r="AK667" s="3098"/>
      <c r="AL667" s="3143"/>
      <c r="AM667" s="3143"/>
      <c r="AN667" s="3143"/>
      <c r="AO667" s="3143"/>
      <c r="AP667" s="3143"/>
      <c r="AQ667" s="3143"/>
      <c r="AR667" s="3143"/>
      <c r="AS667" s="3143"/>
      <c r="AT667" s="3143"/>
      <c r="AU667" s="3143"/>
      <c r="AV667" s="3143"/>
      <c r="AW667" s="3143"/>
      <c r="AX667" s="3143"/>
      <c r="AY667" s="3143"/>
      <c r="AZ667" s="3143"/>
      <c r="BA667" s="3143"/>
      <c r="BB667" s="3143"/>
      <c r="BC667" s="3143"/>
      <c r="BD667" s="3143"/>
      <c r="BE667" s="3143"/>
      <c r="BF667" s="3143"/>
      <c r="BG667" s="3143"/>
      <c r="BH667" s="3143"/>
      <c r="BI667" s="3143"/>
      <c r="BJ667" s="3143"/>
      <c r="BK667" s="3143"/>
      <c r="BL667" s="3143"/>
      <c r="BM667" s="3143"/>
      <c r="BN667" s="3189"/>
      <c r="BO667" s="3189"/>
      <c r="BP667" s="3189"/>
      <c r="BQ667" s="3189"/>
      <c r="BR667" s="3189"/>
      <c r="BS667" s="3189"/>
      <c r="BT667" s="3189"/>
      <c r="BU667" s="3189"/>
      <c r="BV667" s="3189"/>
      <c r="BW667" s="3189"/>
      <c r="BX667" s="3189"/>
      <c r="BY667" s="3189"/>
      <c r="BZ667" s="3313"/>
      <c r="CA667" s="3143"/>
    </row>
    <row r="668" spans="1:79" ht="16.5" customHeight="1">
      <c r="A668" s="3143"/>
      <c r="B668" s="3143"/>
      <c r="C668" s="3143"/>
      <c r="D668" s="3143"/>
      <c r="E668" s="3143"/>
      <c r="F668" s="3143"/>
      <c r="G668" s="3143"/>
      <c r="H668" s="3143"/>
      <c r="I668" s="3143"/>
      <c r="J668" s="3143"/>
      <c r="K668" s="3098"/>
      <c r="L668" s="3098"/>
      <c r="M668" s="3098"/>
      <c r="N668" s="3098"/>
      <c r="O668" s="3098"/>
      <c r="P668" s="3098"/>
      <c r="Q668" s="3098"/>
      <c r="R668" s="3098"/>
      <c r="S668" s="3098"/>
      <c r="T668" s="3098"/>
      <c r="U668" s="3098"/>
      <c r="V668" s="3098"/>
      <c r="W668" s="3098"/>
      <c r="X668" s="3098"/>
      <c r="Y668" s="3098"/>
      <c r="Z668" s="3098"/>
      <c r="AA668" s="3098"/>
      <c r="AB668" s="3098"/>
      <c r="AC668" s="3098"/>
      <c r="AD668" s="3098"/>
      <c r="AE668" s="3098"/>
      <c r="AF668" s="3098"/>
      <c r="AG668" s="3098"/>
      <c r="AH668" s="3098"/>
      <c r="AI668" s="3098"/>
      <c r="AJ668" s="3098"/>
      <c r="AK668" s="3098"/>
      <c r="AL668" s="3143"/>
      <c r="AM668" s="3143"/>
      <c r="AN668" s="3143"/>
      <c r="AO668" s="3143"/>
      <c r="AP668" s="3143"/>
      <c r="AQ668" s="3143"/>
      <c r="AR668" s="3143"/>
      <c r="AS668" s="3143"/>
      <c r="AT668" s="3143"/>
      <c r="AU668" s="3143"/>
      <c r="AV668" s="3143"/>
      <c r="AW668" s="3143"/>
      <c r="AX668" s="3143"/>
      <c r="AY668" s="3143"/>
      <c r="AZ668" s="3143"/>
      <c r="BA668" s="3143"/>
      <c r="BB668" s="3143"/>
      <c r="BC668" s="3143"/>
      <c r="BD668" s="3143"/>
      <c r="BE668" s="3143"/>
      <c r="BF668" s="3143"/>
      <c r="BG668" s="3143"/>
      <c r="BH668" s="3143"/>
      <c r="BI668" s="3143"/>
      <c r="BJ668" s="3143"/>
      <c r="BK668" s="3143"/>
      <c r="BL668" s="3143"/>
      <c r="BM668" s="3143"/>
      <c r="BN668" s="3189"/>
      <c r="BO668" s="3189"/>
      <c r="BP668" s="3189"/>
      <c r="BQ668" s="3189"/>
      <c r="BR668" s="3189"/>
      <c r="BS668" s="3189"/>
      <c r="BT668" s="3189"/>
      <c r="BU668" s="3189"/>
      <c r="BV668" s="3189"/>
      <c r="BW668" s="3189"/>
      <c r="BX668" s="3189"/>
      <c r="BY668" s="3189"/>
      <c r="BZ668" s="3313"/>
      <c r="CA668" s="3143"/>
    </row>
    <row r="669" spans="1:79" ht="16.5" customHeight="1">
      <c r="A669" s="3143"/>
      <c r="B669" s="3143"/>
      <c r="C669" s="3143"/>
      <c r="D669" s="3143"/>
      <c r="E669" s="3143"/>
      <c r="F669" s="3143"/>
      <c r="G669" s="3143"/>
      <c r="H669" s="3143"/>
      <c r="I669" s="3143"/>
      <c r="J669" s="3143"/>
      <c r="K669" s="3098"/>
      <c r="L669" s="3098"/>
      <c r="M669" s="3098"/>
      <c r="N669" s="3098"/>
      <c r="O669" s="3098"/>
      <c r="P669" s="3098"/>
      <c r="Q669" s="3098"/>
      <c r="R669" s="3098"/>
      <c r="S669" s="3098"/>
      <c r="T669" s="3098"/>
      <c r="U669" s="3098"/>
      <c r="V669" s="3098"/>
      <c r="W669" s="3098"/>
      <c r="X669" s="3098"/>
      <c r="Y669" s="3098"/>
      <c r="Z669" s="3098"/>
      <c r="AA669" s="3098"/>
      <c r="AB669" s="3098"/>
      <c r="AC669" s="3098"/>
      <c r="AD669" s="3098"/>
      <c r="AE669" s="3098"/>
      <c r="AF669" s="3098"/>
      <c r="AG669" s="3098"/>
      <c r="AH669" s="3098"/>
      <c r="AI669" s="3098"/>
      <c r="AJ669" s="3098"/>
      <c r="AK669" s="3098"/>
      <c r="AL669" s="3143"/>
      <c r="AM669" s="3143"/>
      <c r="AN669" s="3143"/>
      <c r="AO669" s="3143"/>
      <c r="AP669" s="3143"/>
      <c r="AQ669" s="3143"/>
      <c r="AR669" s="3143"/>
      <c r="AS669" s="3143"/>
      <c r="AT669" s="3143"/>
      <c r="AU669" s="3143"/>
      <c r="AV669" s="3143"/>
      <c r="AW669" s="3143"/>
      <c r="AX669" s="3143"/>
      <c r="AY669" s="3143"/>
      <c r="AZ669" s="3143"/>
      <c r="BA669" s="3143"/>
      <c r="BB669" s="3143"/>
      <c r="BC669" s="3143"/>
      <c r="BD669" s="3143"/>
      <c r="BE669" s="3143"/>
      <c r="BF669" s="3143"/>
      <c r="BG669" s="3143"/>
      <c r="BH669" s="3143"/>
      <c r="BI669" s="3143"/>
      <c r="BJ669" s="3143"/>
      <c r="BK669" s="3143"/>
      <c r="BL669" s="3143"/>
      <c r="BM669" s="3143"/>
      <c r="BN669" s="3189"/>
      <c r="BO669" s="3189"/>
      <c r="BP669" s="3189"/>
      <c r="BQ669" s="3189"/>
      <c r="BR669" s="3189"/>
      <c r="BS669" s="3189"/>
      <c r="BT669" s="3189"/>
      <c r="BU669" s="3189"/>
      <c r="BV669" s="3189"/>
      <c r="BW669" s="3189"/>
      <c r="BX669" s="3189"/>
      <c r="BY669" s="3189"/>
      <c r="BZ669" s="3313"/>
      <c r="CA669" s="3143"/>
    </row>
    <row r="670" spans="1:79" ht="16.5" customHeight="1">
      <c r="A670" s="3143"/>
      <c r="B670" s="3143"/>
      <c r="C670" s="3143"/>
      <c r="D670" s="3143"/>
      <c r="E670" s="3143"/>
      <c r="F670" s="3143"/>
      <c r="G670" s="3143"/>
      <c r="H670" s="3143"/>
      <c r="I670" s="3143"/>
      <c r="J670" s="3143"/>
      <c r="K670" s="3098"/>
      <c r="L670" s="3098"/>
      <c r="M670" s="3098"/>
      <c r="N670" s="3098"/>
      <c r="O670" s="3098"/>
      <c r="P670" s="3098"/>
      <c r="Q670" s="3098"/>
      <c r="R670" s="3098"/>
      <c r="S670" s="3098"/>
      <c r="T670" s="3098"/>
      <c r="U670" s="3098"/>
      <c r="V670" s="3098"/>
      <c r="W670" s="3098"/>
      <c r="X670" s="3098"/>
      <c r="Y670" s="3098"/>
      <c r="Z670" s="3098"/>
      <c r="AA670" s="3098"/>
      <c r="AB670" s="3098"/>
      <c r="AC670" s="3098"/>
      <c r="AD670" s="3098"/>
      <c r="AE670" s="3098"/>
      <c r="AF670" s="3098"/>
      <c r="AG670" s="3098"/>
      <c r="AH670" s="3098"/>
      <c r="AI670" s="3098"/>
      <c r="AJ670" s="3098"/>
      <c r="AK670" s="3098"/>
      <c r="AL670" s="3143"/>
      <c r="AM670" s="3143"/>
      <c r="AN670" s="3143"/>
      <c r="AO670" s="3143"/>
      <c r="AP670" s="3143"/>
      <c r="AQ670" s="3143"/>
      <c r="AR670" s="3143"/>
      <c r="AS670" s="3143"/>
      <c r="AT670" s="3143"/>
      <c r="AU670" s="3143"/>
      <c r="AV670" s="3143"/>
      <c r="AW670" s="3143"/>
      <c r="AX670" s="3143"/>
      <c r="AY670" s="3143"/>
      <c r="AZ670" s="3143"/>
      <c r="BA670" s="3143"/>
      <c r="BB670" s="3143"/>
      <c r="BC670" s="3143"/>
      <c r="BD670" s="3143"/>
      <c r="BE670" s="3143"/>
      <c r="BF670" s="3143"/>
      <c r="BG670" s="3143"/>
      <c r="BH670" s="3143"/>
      <c r="BI670" s="3143"/>
      <c r="BJ670" s="3143"/>
      <c r="BK670" s="3143"/>
      <c r="BL670" s="3143"/>
      <c r="BM670" s="3143"/>
      <c r="BN670" s="3189"/>
      <c r="BO670" s="3189"/>
      <c r="BP670" s="3189"/>
      <c r="BQ670" s="3189"/>
      <c r="BR670" s="3189"/>
      <c r="BS670" s="3189"/>
      <c r="BT670" s="3189"/>
      <c r="BU670" s="3189"/>
      <c r="BV670" s="3189"/>
      <c r="BW670" s="3189"/>
      <c r="BX670" s="3189"/>
      <c r="BY670" s="3189"/>
      <c r="BZ670" s="3313"/>
      <c r="CA670" s="3143"/>
    </row>
    <row r="671" spans="1:79" ht="16.5" customHeight="1">
      <c r="A671" s="3143"/>
      <c r="B671" s="3143"/>
      <c r="C671" s="3143"/>
      <c r="D671" s="3143"/>
      <c r="E671" s="3143"/>
      <c r="F671" s="3143"/>
      <c r="G671" s="3143"/>
      <c r="H671" s="3143"/>
      <c r="I671" s="3143"/>
      <c r="J671" s="3143"/>
      <c r="K671" s="3098"/>
      <c r="L671" s="3098"/>
      <c r="M671" s="3098"/>
      <c r="N671" s="3098"/>
      <c r="O671" s="3098"/>
      <c r="P671" s="3098"/>
      <c r="Q671" s="3098"/>
      <c r="R671" s="3098"/>
      <c r="S671" s="3098"/>
      <c r="T671" s="3098"/>
      <c r="U671" s="3098"/>
      <c r="V671" s="3098"/>
      <c r="W671" s="3098"/>
      <c r="X671" s="3098"/>
      <c r="Y671" s="3098"/>
      <c r="Z671" s="3098"/>
      <c r="AA671" s="3098"/>
      <c r="AB671" s="3098"/>
      <c r="AC671" s="3098"/>
      <c r="AD671" s="3098"/>
      <c r="AE671" s="3098"/>
      <c r="AF671" s="3098"/>
      <c r="AG671" s="3098"/>
      <c r="AH671" s="3098"/>
      <c r="AI671" s="3098"/>
      <c r="AJ671" s="3098"/>
      <c r="AK671" s="3098"/>
      <c r="AL671" s="3143"/>
      <c r="AM671" s="3143"/>
      <c r="AN671" s="3143"/>
      <c r="AO671" s="3143"/>
      <c r="AP671" s="3143"/>
      <c r="AQ671" s="3143"/>
      <c r="AR671" s="3143"/>
      <c r="AS671" s="3143"/>
      <c r="AT671" s="3143"/>
      <c r="AU671" s="3143"/>
      <c r="AV671" s="3143"/>
      <c r="AW671" s="3143"/>
      <c r="AX671" s="3143"/>
      <c r="AY671" s="3143"/>
      <c r="AZ671" s="3143"/>
      <c r="BA671" s="3143"/>
      <c r="BB671" s="3143"/>
      <c r="BC671" s="3143"/>
      <c r="BD671" s="3143"/>
      <c r="BE671" s="3143"/>
      <c r="BF671" s="3143"/>
      <c r="BG671" s="3143"/>
      <c r="BH671" s="3143"/>
      <c r="BI671" s="3143"/>
      <c r="BJ671" s="3143"/>
      <c r="BK671" s="3143"/>
      <c r="BL671" s="3143"/>
      <c r="BM671" s="3143"/>
      <c r="BN671" s="3189"/>
      <c r="BO671" s="3189"/>
      <c r="BP671" s="3189"/>
      <c r="BQ671" s="3189"/>
      <c r="BR671" s="3189"/>
      <c r="BS671" s="3189"/>
      <c r="BT671" s="3189"/>
      <c r="BU671" s="3189"/>
      <c r="BV671" s="3189"/>
      <c r="BW671" s="3189"/>
      <c r="BX671" s="3189"/>
      <c r="BY671" s="3189"/>
      <c r="BZ671" s="3313"/>
      <c r="CA671" s="3143"/>
    </row>
    <row r="672" spans="1:79" ht="16.5" customHeight="1">
      <c r="A672" s="3143"/>
      <c r="B672" s="3143"/>
      <c r="C672" s="3143"/>
      <c r="D672" s="3143"/>
      <c r="E672" s="3143"/>
      <c r="F672" s="3143"/>
      <c r="G672" s="3143"/>
      <c r="H672" s="3143"/>
      <c r="I672" s="3143"/>
      <c r="J672" s="3143"/>
      <c r="K672" s="3098"/>
      <c r="L672" s="3098"/>
      <c r="M672" s="3098"/>
      <c r="N672" s="3098"/>
      <c r="O672" s="3098"/>
      <c r="P672" s="3098"/>
      <c r="Q672" s="3098"/>
      <c r="R672" s="3098"/>
      <c r="S672" s="3098"/>
      <c r="T672" s="3098"/>
      <c r="U672" s="3098"/>
      <c r="V672" s="3098"/>
      <c r="W672" s="3098"/>
      <c r="X672" s="3098"/>
      <c r="Y672" s="3098"/>
      <c r="Z672" s="3098"/>
      <c r="AA672" s="3098"/>
      <c r="AB672" s="3098"/>
      <c r="AC672" s="3098"/>
      <c r="AD672" s="3098"/>
      <c r="AE672" s="3098"/>
      <c r="AF672" s="3098"/>
      <c r="AG672" s="3098"/>
      <c r="AH672" s="3098"/>
      <c r="AI672" s="3098"/>
      <c r="AJ672" s="3098"/>
      <c r="AK672" s="3098"/>
      <c r="AL672" s="3143"/>
      <c r="AM672" s="3143"/>
      <c r="AN672" s="3143"/>
      <c r="AO672" s="3143"/>
      <c r="AP672" s="3143"/>
      <c r="AQ672" s="3143"/>
      <c r="AR672" s="3143"/>
      <c r="AS672" s="3143"/>
      <c r="AT672" s="3143"/>
      <c r="AU672" s="3143"/>
      <c r="AV672" s="3143"/>
      <c r="AW672" s="3143"/>
      <c r="AX672" s="3143"/>
      <c r="AY672" s="3143"/>
      <c r="AZ672" s="3143"/>
      <c r="BA672" s="3143"/>
      <c r="BB672" s="3143"/>
      <c r="BC672" s="3143"/>
      <c r="BD672" s="3143"/>
      <c r="BE672" s="3143"/>
      <c r="BF672" s="3143"/>
      <c r="BG672" s="3143"/>
      <c r="BH672" s="3143"/>
      <c r="BI672" s="3143"/>
      <c r="BJ672" s="3143"/>
      <c r="BK672" s="3143"/>
      <c r="BL672" s="3143"/>
      <c r="BM672" s="3143"/>
      <c r="BN672" s="3189"/>
      <c r="BO672" s="3189"/>
      <c r="BP672" s="3189"/>
      <c r="BQ672" s="3189"/>
      <c r="BR672" s="3189"/>
      <c r="BS672" s="3189"/>
      <c r="BT672" s="3189"/>
      <c r="BU672" s="3189"/>
      <c r="BV672" s="3189"/>
      <c r="BW672" s="3189"/>
      <c r="BX672" s="3189"/>
      <c r="BY672" s="3189"/>
      <c r="BZ672" s="3313"/>
      <c r="CA672" s="3143"/>
    </row>
    <row r="673" spans="1:79" ht="16.5" customHeight="1">
      <c r="A673" s="3143"/>
      <c r="B673" s="3143"/>
      <c r="C673" s="3143"/>
      <c r="D673" s="3143"/>
      <c r="E673" s="3143"/>
      <c r="F673" s="3143"/>
      <c r="G673" s="3143"/>
      <c r="H673" s="3143"/>
      <c r="I673" s="3143"/>
      <c r="J673" s="3143"/>
      <c r="K673" s="3098"/>
      <c r="L673" s="3098"/>
      <c r="M673" s="3098"/>
      <c r="N673" s="3098"/>
      <c r="O673" s="3098"/>
      <c r="P673" s="3098"/>
      <c r="Q673" s="3098"/>
      <c r="R673" s="3098"/>
      <c r="S673" s="3098"/>
      <c r="T673" s="3098"/>
      <c r="U673" s="3098"/>
      <c r="V673" s="3098"/>
      <c r="W673" s="3098"/>
      <c r="X673" s="3098"/>
      <c r="Y673" s="3098"/>
      <c r="Z673" s="3098"/>
      <c r="AA673" s="3098"/>
      <c r="AB673" s="3098"/>
      <c r="AC673" s="3098"/>
      <c r="AD673" s="3098"/>
      <c r="AE673" s="3098"/>
      <c r="AF673" s="3098"/>
      <c r="AG673" s="3098"/>
      <c r="AH673" s="3098"/>
      <c r="AI673" s="3098"/>
      <c r="AJ673" s="3098"/>
      <c r="AK673" s="3098"/>
      <c r="AL673" s="3143"/>
      <c r="AM673" s="3143"/>
      <c r="AN673" s="3143"/>
      <c r="AO673" s="3143"/>
      <c r="AP673" s="3143"/>
      <c r="AQ673" s="3143"/>
      <c r="AR673" s="3143"/>
      <c r="AS673" s="3143"/>
      <c r="AT673" s="3143"/>
      <c r="AU673" s="3143"/>
      <c r="AV673" s="3143"/>
      <c r="AW673" s="3143"/>
      <c r="AX673" s="3143"/>
      <c r="AY673" s="3143"/>
      <c r="AZ673" s="3143"/>
      <c r="BA673" s="3143"/>
      <c r="BB673" s="3143"/>
      <c r="BC673" s="3143"/>
      <c r="BD673" s="3143"/>
      <c r="BE673" s="3143"/>
      <c r="BF673" s="3143"/>
      <c r="BG673" s="3143"/>
      <c r="BH673" s="3143"/>
      <c r="BI673" s="3143"/>
      <c r="BJ673" s="3143"/>
      <c r="BK673" s="3143"/>
      <c r="BL673" s="3143"/>
      <c r="BM673" s="3143"/>
      <c r="BN673" s="3189"/>
      <c r="BO673" s="3189"/>
      <c r="BP673" s="3189"/>
      <c r="BQ673" s="3189"/>
      <c r="BR673" s="3189"/>
      <c r="BS673" s="3189"/>
      <c r="BT673" s="3189"/>
      <c r="BU673" s="3189"/>
      <c r="BV673" s="3189"/>
      <c r="BW673" s="3189"/>
      <c r="BX673" s="3189"/>
      <c r="BY673" s="3189"/>
      <c r="BZ673" s="3313"/>
      <c r="CA673" s="3143"/>
    </row>
    <row r="674" spans="1:79" ht="16.5" customHeight="1">
      <c r="A674" s="3143"/>
      <c r="B674" s="3143"/>
      <c r="C674" s="3143"/>
      <c r="D674" s="3143"/>
      <c r="E674" s="3143"/>
      <c r="F674" s="3143"/>
      <c r="G674" s="3143"/>
      <c r="H674" s="3143"/>
      <c r="I674" s="3143"/>
      <c r="J674" s="3143"/>
      <c r="K674" s="3098"/>
      <c r="L674" s="3098"/>
      <c r="M674" s="3098"/>
      <c r="N674" s="3098"/>
      <c r="O674" s="3098"/>
      <c r="P674" s="3098"/>
      <c r="Q674" s="3098"/>
      <c r="R674" s="3098"/>
      <c r="S674" s="3098"/>
      <c r="T674" s="3098"/>
      <c r="U674" s="3098"/>
      <c r="V674" s="3098"/>
      <c r="W674" s="3098"/>
      <c r="X674" s="3098"/>
      <c r="Y674" s="3098"/>
      <c r="Z674" s="3098"/>
      <c r="AA674" s="3098"/>
      <c r="AB674" s="3098"/>
      <c r="AC674" s="3098"/>
      <c r="AD674" s="3098"/>
      <c r="AE674" s="3098"/>
      <c r="AF674" s="3098"/>
      <c r="AG674" s="3098"/>
      <c r="AH674" s="3098"/>
      <c r="AI674" s="3098"/>
      <c r="AJ674" s="3098"/>
      <c r="AK674" s="3098"/>
      <c r="AL674" s="3143"/>
      <c r="AM674" s="3143"/>
      <c r="AN674" s="3143"/>
      <c r="AO674" s="3143"/>
      <c r="AP674" s="3143"/>
      <c r="AQ674" s="3143"/>
      <c r="AR674" s="3143"/>
      <c r="AS674" s="3143"/>
      <c r="AT674" s="3143"/>
      <c r="AU674" s="3143"/>
      <c r="AV674" s="3143"/>
      <c r="AW674" s="3143"/>
      <c r="AX674" s="3143"/>
      <c r="AY674" s="3143"/>
      <c r="AZ674" s="3143"/>
      <c r="BA674" s="3143"/>
      <c r="BB674" s="3143"/>
      <c r="BC674" s="3143"/>
      <c r="BD674" s="3143"/>
      <c r="BE674" s="3143"/>
      <c r="BF674" s="3143"/>
      <c r="BG674" s="3143"/>
      <c r="BH674" s="3143"/>
      <c r="BI674" s="3143"/>
      <c r="BJ674" s="3143"/>
      <c r="BK674" s="3143"/>
      <c r="BL674" s="3143"/>
      <c r="BM674" s="3143"/>
      <c r="BN674" s="3189"/>
      <c r="BO674" s="3189"/>
      <c r="BP674" s="3189"/>
      <c r="BQ674" s="3189"/>
      <c r="BR674" s="3189"/>
      <c r="BS674" s="3189"/>
      <c r="BT674" s="3189"/>
      <c r="BU674" s="3189"/>
      <c r="BV674" s="3189"/>
      <c r="BW674" s="3189"/>
      <c r="BX674" s="3189"/>
      <c r="BY674" s="3189"/>
      <c r="BZ674" s="3313"/>
      <c r="CA674" s="3143"/>
    </row>
    <row r="675" spans="1:79" ht="16.5" customHeight="1">
      <c r="A675" s="3143"/>
      <c r="B675" s="3143"/>
      <c r="C675" s="3143"/>
      <c r="D675" s="3143"/>
      <c r="E675" s="3143"/>
      <c r="F675" s="3143"/>
      <c r="G675" s="3143"/>
      <c r="H675" s="3143"/>
      <c r="I675" s="3143"/>
      <c r="J675" s="3143"/>
      <c r="K675" s="3098"/>
      <c r="L675" s="3098"/>
      <c r="M675" s="3098"/>
      <c r="N675" s="3098"/>
      <c r="O675" s="3098"/>
      <c r="P675" s="3098"/>
      <c r="Q675" s="3098"/>
      <c r="R675" s="3098"/>
      <c r="S675" s="3098"/>
      <c r="T675" s="3098"/>
      <c r="U675" s="3098"/>
      <c r="V675" s="3098"/>
      <c r="W675" s="3098"/>
      <c r="X675" s="3098"/>
      <c r="Y675" s="3098"/>
      <c r="Z675" s="3098"/>
      <c r="AA675" s="3098"/>
      <c r="AB675" s="3098"/>
      <c r="AC675" s="3098"/>
      <c r="AD675" s="3098"/>
      <c r="AE675" s="3098"/>
      <c r="AF675" s="3098"/>
      <c r="AG675" s="3098"/>
      <c r="AH675" s="3098"/>
      <c r="AI675" s="3098"/>
      <c r="AJ675" s="3098"/>
      <c r="AK675" s="3098"/>
      <c r="AL675" s="3143"/>
      <c r="AM675" s="3143"/>
      <c r="AN675" s="3143"/>
      <c r="AO675" s="3143"/>
      <c r="AP675" s="3143"/>
      <c r="AQ675" s="3143"/>
      <c r="AR675" s="3143"/>
      <c r="AS675" s="3143"/>
      <c r="AT675" s="3143"/>
      <c r="AU675" s="3143"/>
      <c r="AV675" s="3143"/>
      <c r="AW675" s="3143"/>
      <c r="AX675" s="3143"/>
      <c r="AY675" s="3143"/>
      <c r="AZ675" s="3143"/>
      <c r="BA675" s="3143"/>
      <c r="BB675" s="3143"/>
      <c r="BC675" s="3143"/>
      <c r="BD675" s="3143"/>
      <c r="BE675" s="3143"/>
      <c r="BF675" s="3143"/>
      <c r="BG675" s="3143"/>
      <c r="BH675" s="3143"/>
      <c r="BI675" s="3143"/>
      <c r="BJ675" s="3143"/>
      <c r="BK675" s="3143"/>
      <c r="BL675" s="3143"/>
      <c r="BM675" s="3143"/>
      <c r="BN675" s="3189"/>
      <c r="BO675" s="3189"/>
      <c r="BP675" s="3189"/>
      <c r="BQ675" s="3189"/>
      <c r="BR675" s="3189"/>
      <c r="BS675" s="3189"/>
      <c r="BT675" s="3189"/>
      <c r="BU675" s="3189"/>
      <c r="BV675" s="3189"/>
      <c r="BW675" s="3189"/>
      <c r="BX675" s="3189"/>
      <c r="BY675" s="3189"/>
      <c r="BZ675" s="3313"/>
      <c r="CA675" s="3143"/>
    </row>
    <row r="676" spans="1:79" ht="16.5" customHeight="1">
      <c r="A676" s="3143"/>
      <c r="B676" s="3143"/>
      <c r="C676" s="3143"/>
      <c r="D676" s="3143"/>
      <c r="E676" s="3143"/>
      <c r="F676" s="3143"/>
      <c r="G676" s="3143"/>
      <c r="H676" s="3143"/>
      <c r="I676" s="3143"/>
      <c r="J676" s="3143"/>
      <c r="K676" s="3098"/>
      <c r="L676" s="3098"/>
      <c r="M676" s="3098"/>
      <c r="N676" s="3098"/>
      <c r="O676" s="3098"/>
      <c r="P676" s="3098"/>
      <c r="Q676" s="3098"/>
      <c r="R676" s="3098"/>
      <c r="S676" s="3098"/>
      <c r="T676" s="3098"/>
      <c r="U676" s="3098"/>
      <c r="V676" s="3098"/>
      <c r="W676" s="3098"/>
      <c r="X676" s="3098"/>
      <c r="Y676" s="3098"/>
      <c r="Z676" s="3098"/>
      <c r="AA676" s="3098"/>
      <c r="AB676" s="3098"/>
      <c r="AC676" s="3098"/>
      <c r="AD676" s="3098"/>
      <c r="AE676" s="3098"/>
      <c r="AF676" s="3098"/>
      <c r="AG676" s="3098"/>
      <c r="AH676" s="3098"/>
      <c r="AI676" s="3098"/>
      <c r="AJ676" s="3098"/>
      <c r="AK676" s="3098"/>
      <c r="AL676" s="3143"/>
      <c r="AM676" s="3143"/>
      <c r="AN676" s="3143"/>
      <c r="AO676" s="3143"/>
      <c r="AP676" s="3143"/>
      <c r="AQ676" s="3143"/>
      <c r="AR676" s="3143"/>
      <c r="AS676" s="3143"/>
      <c r="AT676" s="3143"/>
      <c r="AU676" s="3143"/>
      <c r="AV676" s="3143"/>
      <c r="AW676" s="3143"/>
      <c r="AX676" s="3143"/>
      <c r="AY676" s="3143"/>
      <c r="AZ676" s="3143"/>
      <c r="BA676" s="3143"/>
      <c r="BB676" s="3143"/>
      <c r="BC676" s="3143"/>
      <c r="BD676" s="3143"/>
      <c r="BE676" s="3143"/>
      <c r="BF676" s="3143"/>
      <c r="BG676" s="3143"/>
      <c r="BH676" s="3143"/>
      <c r="BI676" s="3143"/>
      <c r="BJ676" s="3143"/>
      <c r="BK676" s="3143"/>
      <c r="BL676" s="3143"/>
      <c r="BM676" s="3143"/>
      <c r="BN676" s="3189"/>
      <c r="BO676" s="3189"/>
      <c r="BP676" s="3189"/>
      <c r="BQ676" s="3189"/>
      <c r="BR676" s="3189"/>
      <c r="BS676" s="3189"/>
      <c r="BT676" s="3189"/>
      <c r="BU676" s="3189"/>
      <c r="BV676" s="3189"/>
      <c r="BW676" s="3189"/>
      <c r="BX676" s="3189"/>
      <c r="BY676" s="3189"/>
      <c r="BZ676" s="3313"/>
      <c r="CA676" s="3143"/>
    </row>
    <row r="677" spans="1:79" ht="16.5" customHeight="1">
      <c r="A677" s="3143"/>
      <c r="B677" s="3143"/>
      <c r="C677" s="3143"/>
      <c r="D677" s="3143"/>
      <c r="E677" s="3143"/>
      <c r="F677" s="3143"/>
      <c r="G677" s="3143"/>
      <c r="H677" s="3143"/>
      <c r="I677" s="3143"/>
      <c r="J677" s="3143"/>
      <c r="K677" s="3098"/>
      <c r="L677" s="3098"/>
      <c r="M677" s="3098"/>
      <c r="N677" s="3098"/>
      <c r="O677" s="3098"/>
      <c r="P677" s="3098"/>
      <c r="Q677" s="3098"/>
      <c r="R677" s="3098"/>
      <c r="S677" s="3098"/>
      <c r="T677" s="3098"/>
      <c r="U677" s="3098"/>
      <c r="V677" s="3098"/>
      <c r="W677" s="3098"/>
      <c r="X677" s="3098"/>
      <c r="Y677" s="3098"/>
      <c r="Z677" s="3098"/>
      <c r="AA677" s="3098"/>
      <c r="AB677" s="3098"/>
      <c r="AC677" s="3098"/>
      <c r="AD677" s="3098"/>
      <c r="AE677" s="3098"/>
      <c r="AF677" s="3098"/>
      <c r="AG677" s="3098"/>
      <c r="AH677" s="3098"/>
      <c r="AI677" s="3098"/>
      <c r="AJ677" s="3098"/>
      <c r="AK677" s="3098"/>
      <c r="AL677" s="3143"/>
      <c r="AM677" s="3143"/>
      <c r="AN677" s="3143"/>
      <c r="AO677" s="3143"/>
      <c r="AP677" s="3143"/>
      <c r="AQ677" s="3143"/>
      <c r="AR677" s="3143"/>
      <c r="AS677" s="3143"/>
      <c r="AT677" s="3143"/>
      <c r="AU677" s="3143"/>
      <c r="AV677" s="3143"/>
      <c r="AW677" s="3143"/>
      <c r="AX677" s="3143"/>
      <c r="AY677" s="3143"/>
      <c r="AZ677" s="3143"/>
      <c r="BA677" s="3143"/>
      <c r="BB677" s="3143"/>
      <c r="BC677" s="3143"/>
      <c r="BD677" s="3143"/>
      <c r="BE677" s="3143"/>
      <c r="BF677" s="3143"/>
      <c r="BG677" s="3143"/>
      <c r="BH677" s="3143"/>
      <c r="BI677" s="3143"/>
      <c r="BJ677" s="3143"/>
      <c r="BK677" s="3143"/>
      <c r="BL677" s="3143"/>
      <c r="BM677" s="3143"/>
      <c r="BN677" s="3189"/>
      <c r="BO677" s="3189"/>
      <c r="BP677" s="3189"/>
      <c r="BQ677" s="3189"/>
      <c r="BR677" s="3189"/>
      <c r="BS677" s="3189"/>
      <c r="BT677" s="3189"/>
      <c r="BU677" s="3189"/>
      <c r="BV677" s="3189"/>
      <c r="BW677" s="3189"/>
      <c r="BX677" s="3189"/>
      <c r="BY677" s="3189"/>
      <c r="BZ677" s="3313"/>
      <c r="CA677" s="3143"/>
    </row>
    <row r="678" spans="1:79" ht="16.5" customHeight="1">
      <c r="A678" s="3143"/>
      <c r="B678" s="3143"/>
      <c r="C678" s="3143"/>
      <c r="D678" s="3143"/>
      <c r="E678" s="3143"/>
      <c r="F678" s="3143"/>
      <c r="G678" s="3143"/>
      <c r="H678" s="3143"/>
      <c r="I678" s="3143"/>
      <c r="J678" s="3143"/>
      <c r="K678" s="3098"/>
      <c r="L678" s="3098"/>
      <c r="M678" s="3098"/>
      <c r="N678" s="3098"/>
      <c r="O678" s="3098"/>
      <c r="P678" s="3098"/>
      <c r="Q678" s="3098"/>
      <c r="R678" s="3098"/>
      <c r="S678" s="3098"/>
      <c r="T678" s="3098"/>
      <c r="U678" s="3098"/>
      <c r="V678" s="3098"/>
      <c r="W678" s="3098"/>
      <c r="X678" s="3098"/>
      <c r="Y678" s="3098"/>
      <c r="Z678" s="3098"/>
      <c r="AA678" s="3098"/>
      <c r="AB678" s="3098"/>
      <c r="AC678" s="3098"/>
      <c r="AD678" s="3098"/>
      <c r="AE678" s="3098"/>
      <c r="AF678" s="3098"/>
      <c r="AG678" s="3098"/>
      <c r="AH678" s="3098"/>
      <c r="AI678" s="3098"/>
      <c r="AJ678" s="3098"/>
      <c r="AK678" s="3098"/>
      <c r="AL678" s="3143"/>
      <c r="AM678" s="3143"/>
      <c r="AN678" s="3143"/>
      <c r="AO678" s="3143"/>
      <c r="AP678" s="3143"/>
      <c r="AQ678" s="3143"/>
      <c r="AR678" s="3143"/>
      <c r="AS678" s="3143"/>
      <c r="AT678" s="3143"/>
      <c r="AU678" s="3143"/>
      <c r="AV678" s="3143"/>
      <c r="AW678" s="3143"/>
      <c r="AX678" s="3143"/>
      <c r="AY678" s="3143"/>
      <c r="AZ678" s="3143"/>
      <c r="BA678" s="3143"/>
      <c r="BB678" s="3143"/>
      <c r="BC678" s="3143"/>
      <c r="BD678" s="3143"/>
      <c r="BE678" s="3143"/>
      <c r="BF678" s="3143"/>
      <c r="BG678" s="3143"/>
      <c r="BH678" s="3143"/>
      <c r="BI678" s="3143"/>
      <c r="BJ678" s="3143"/>
      <c r="BK678" s="3143"/>
      <c r="BL678" s="3143"/>
      <c r="BM678" s="3143"/>
      <c r="BN678" s="3189"/>
      <c r="BO678" s="3189"/>
      <c r="BP678" s="3189"/>
      <c r="BQ678" s="3189"/>
      <c r="BR678" s="3189"/>
      <c r="BS678" s="3189"/>
      <c r="BT678" s="3189"/>
      <c r="BU678" s="3189"/>
      <c r="BV678" s="3189"/>
      <c r="BW678" s="3189"/>
      <c r="BX678" s="3189"/>
      <c r="BY678" s="3189"/>
      <c r="BZ678" s="3313"/>
      <c r="CA678" s="3143"/>
    </row>
    <row r="679" spans="1:79" ht="16.5" customHeight="1">
      <c r="A679" s="3143"/>
      <c r="B679" s="3143"/>
      <c r="C679" s="3143"/>
      <c r="D679" s="3143"/>
      <c r="E679" s="3143"/>
      <c r="F679" s="3143"/>
      <c r="G679" s="3143"/>
      <c r="H679" s="3143"/>
      <c r="I679" s="3143"/>
      <c r="J679" s="3143"/>
      <c r="K679" s="3098"/>
      <c r="L679" s="3098"/>
      <c r="M679" s="3098"/>
      <c r="N679" s="3098"/>
      <c r="O679" s="3098"/>
      <c r="P679" s="3098"/>
      <c r="Q679" s="3098"/>
      <c r="R679" s="3098"/>
      <c r="S679" s="3098"/>
      <c r="T679" s="3098"/>
      <c r="U679" s="3098"/>
      <c r="V679" s="3098"/>
      <c r="W679" s="3098"/>
      <c r="X679" s="3098"/>
      <c r="Y679" s="3098"/>
      <c r="Z679" s="3098"/>
      <c r="AA679" s="3098"/>
      <c r="AB679" s="3098"/>
      <c r="AC679" s="3098"/>
      <c r="AD679" s="3098"/>
      <c r="AE679" s="3098"/>
      <c r="AF679" s="3098"/>
      <c r="AG679" s="3098"/>
      <c r="AH679" s="3098"/>
      <c r="AI679" s="3098"/>
      <c r="AJ679" s="3098"/>
      <c r="AK679" s="3098"/>
      <c r="AL679" s="3143"/>
      <c r="AM679" s="3143"/>
      <c r="AN679" s="3143"/>
      <c r="AO679" s="3143"/>
      <c r="AP679" s="3143"/>
      <c r="AQ679" s="3143"/>
      <c r="AR679" s="3143"/>
      <c r="AS679" s="3143"/>
      <c r="AT679" s="3143"/>
      <c r="AU679" s="3143"/>
      <c r="AV679" s="3143"/>
      <c r="AW679" s="3143"/>
      <c r="AX679" s="3143"/>
      <c r="AY679" s="3143"/>
      <c r="AZ679" s="3143"/>
      <c r="BA679" s="3143"/>
      <c r="BB679" s="3143"/>
      <c r="BC679" s="3143"/>
      <c r="BD679" s="3143"/>
      <c r="BE679" s="3143"/>
      <c r="BF679" s="3143"/>
      <c r="BG679" s="3143"/>
      <c r="BH679" s="3143"/>
      <c r="BI679" s="3143"/>
      <c r="BJ679" s="3143"/>
      <c r="BK679" s="3143"/>
      <c r="BL679" s="3143"/>
      <c r="BM679" s="3143"/>
      <c r="BN679" s="3189"/>
      <c r="BO679" s="3189"/>
      <c r="BP679" s="3189"/>
      <c r="BQ679" s="3189"/>
      <c r="BR679" s="3189"/>
      <c r="BS679" s="3189"/>
      <c r="BT679" s="3189"/>
      <c r="BU679" s="3189"/>
      <c r="BV679" s="3189"/>
      <c r="BW679" s="3189"/>
      <c r="BX679" s="3189"/>
      <c r="BY679" s="3189"/>
      <c r="BZ679" s="3313"/>
      <c r="CA679" s="3143"/>
    </row>
    <row r="680" spans="1:79" ht="16.5" customHeight="1">
      <c r="A680" s="3143"/>
      <c r="B680" s="3143"/>
      <c r="C680" s="3143"/>
      <c r="D680" s="3143"/>
      <c r="E680" s="3143"/>
      <c r="F680" s="3143"/>
      <c r="G680" s="3143"/>
      <c r="H680" s="3143"/>
      <c r="I680" s="3143"/>
      <c r="J680" s="3143"/>
      <c r="K680" s="3098"/>
      <c r="L680" s="3098"/>
      <c r="M680" s="3098"/>
      <c r="N680" s="3098"/>
      <c r="O680" s="3098"/>
      <c r="P680" s="3098"/>
      <c r="Q680" s="3098"/>
      <c r="R680" s="3098"/>
      <c r="S680" s="3098"/>
      <c r="T680" s="3098"/>
      <c r="U680" s="3098"/>
      <c r="V680" s="3098"/>
      <c r="W680" s="3098"/>
      <c r="X680" s="3098"/>
      <c r="Y680" s="3098"/>
      <c r="Z680" s="3098"/>
      <c r="AA680" s="3098"/>
      <c r="AB680" s="3098"/>
      <c r="AC680" s="3098"/>
      <c r="AD680" s="3098"/>
      <c r="AE680" s="3098"/>
      <c r="AF680" s="3098"/>
      <c r="AG680" s="3098"/>
      <c r="AH680" s="3098"/>
      <c r="AI680" s="3098"/>
      <c r="AJ680" s="3098"/>
      <c r="AK680" s="3098"/>
      <c r="AL680" s="3143"/>
      <c r="AM680" s="3143"/>
      <c r="AN680" s="3143"/>
      <c r="AO680" s="3143"/>
      <c r="AP680" s="3143"/>
      <c r="AQ680" s="3143"/>
      <c r="AR680" s="3143"/>
      <c r="AS680" s="3143"/>
      <c r="AT680" s="3143"/>
      <c r="AU680" s="3143"/>
      <c r="AV680" s="3143"/>
      <c r="AW680" s="3143"/>
      <c r="AX680" s="3143"/>
      <c r="AY680" s="3143"/>
      <c r="AZ680" s="3143"/>
      <c r="BA680" s="3143"/>
      <c r="BB680" s="3143"/>
      <c r="BC680" s="3143"/>
      <c r="BD680" s="3143"/>
      <c r="BE680" s="3143"/>
      <c r="BF680" s="3143"/>
      <c r="BG680" s="3143"/>
      <c r="BH680" s="3143"/>
      <c r="BI680" s="3143"/>
      <c r="BJ680" s="3143"/>
      <c r="BK680" s="3143"/>
      <c r="BL680" s="3143"/>
      <c r="BM680" s="3143"/>
      <c r="BN680" s="3189"/>
      <c r="BO680" s="3189"/>
      <c r="BP680" s="3189"/>
      <c r="BQ680" s="3189"/>
      <c r="BR680" s="3189"/>
      <c r="BS680" s="3189"/>
      <c r="BT680" s="3189"/>
      <c r="BU680" s="3189"/>
      <c r="BV680" s="3189"/>
      <c r="BW680" s="3189"/>
      <c r="BX680" s="3189"/>
      <c r="BY680" s="3189"/>
      <c r="BZ680" s="3313"/>
      <c r="CA680" s="3143"/>
    </row>
    <row r="681" spans="1:79" ht="16.5" customHeight="1">
      <c r="A681" s="3143"/>
      <c r="B681" s="3143"/>
      <c r="C681" s="3143"/>
      <c r="D681" s="3143"/>
      <c r="E681" s="3143"/>
      <c r="F681" s="3143"/>
      <c r="G681" s="3143"/>
      <c r="H681" s="3143"/>
      <c r="I681" s="3143"/>
      <c r="J681" s="3143"/>
      <c r="K681" s="3098"/>
      <c r="L681" s="3098"/>
      <c r="M681" s="3098"/>
      <c r="N681" s="3098"/>
      <c r="O681" s="3098"/>
      <c r="P681" s="3098"/>
      <c r="Q681" s="3098"/>
      <c r="R681" s="3098"/>
      <c r="S681" s="3098"/>
      <c r="T681" s="3098"/>
      <c r="U681" s="3098"/>
      <c r="V681" s="3098"/>
      <c r="W681" s="3098"/>
      <c r="X681" s="3098"/>
      <c r="Y681" s="3098"/>
      <c r="Z681" s="3098"/>
      <c r="AA681" s="3098"/>
      <c r="AB681" s="3098"/>
      <c r="AC681" s="3098"/>
      <c r="AD681" s="3098"/>
      <c r="AE681" s="3098"/>
      <c r="AF681" s="3098"/>
      <c r="AG681" s="3098"/>
      <c r="AH681" s="3098"/>
      <c r="AI681" s="3098"/>
      <c r="AJ681" s="3098"/>
      <c r="AK681" s="3098"/>
      <c r="AL681" s="3143"/>
      <c r="AM681" s="3143"/>
      <c r="AN681" s="3143"/>
      <c r="AO681" s="3143"/>
      <c r="AP681" s="3143"/>
      <c r="AQ681" s="3143"/>
      <c r="AR681" s="3143"/>
      <c r="AS681" s="3143"/>
      <c r="AT681" s="3143"/>
      <c r="AU681" s="3143"/>
      <c r="AV681" s="3143"/>
      <c r="AW681" s="3143"/>
      <c r="AX681" s="3143"/>
      <c r="AY681" s="3143"/>
      <c r="AZ681" s="3143"/>
      <c r="BA681" s="3143"/>
      <c r="BB681" s="3143"/>
      <c r="BC681" s="3143"/>
      <c r="BD681" s="3143"/>
      <c r="BE681" s="3143"/>
      <c r="BF681" s="3143"/>
      <c r="BG681" s="3143"/>
      <c r="BH681" s="3143"/>
      <c r="BI681" s="3143"/>
      <c r="BJ681" s="3143"/>
      <c r="BK681" s="3143"/>
      <c r="BL681" s="3143"/>
      <c r="BM681" s="3143"/>
      <c r="BN681" s="3189"/>
      <c r="BO681" s="3189"/>
      <c r="BP681" s="3189"/>
      <c r="BQ681" s="3189"/>
      <c r="BR681" s="3189"/>
      <c r="BS681" s="3189"/>
      <c r="BT681" s="3189"/>
      <c r="BU681" s="3189"/>
      <c r="BV681" s="3189"/>
      <c r="BW681" s="3189"/>
      <c r="BX681" s="3189"/>
      <c r="BY681" s="3189"/>
      <c r="BZ681" s="3313"/>
      <c r="CA681" s="3143"/>
    </row>
    <row r="682" spans="1:79" ht="16.5" customHeight="1">
      <c r="A682" s="3143"/>
      <c r="B682" s="3143"/>
      <c r="C682" s="3143"/>
      <c r="D682" s="3143"/>
      <c r="E682" s="3143"/>
      <c r="F682" s="3143"/>
      <c r="G682" s="3143"/>
      <c r="H682" s="3143"/>
      <c r="I682" s="3143"/>
      <c r="J682" s="3143"/>
      <c r="K682" s="3098"/>
      <c r="L682" s="3098"/>
      <c r="M682" s="3098"/>
      <c r="N682" s="3098"/>
      <c r="O682" s="3098"/>
      <c r="P682" s="3098"/>
      <c r="Q682" s="3098"/>
      <c r="R682" s="3098"/>
      <c r="S682" s="3098"/>
      <c r="T682" s="3098"/>
      <c r="U682" s="3098"/>
      <c r="V682" s="3098"/>
      <c r="W682" s="3098"/>
      <c r="X682" s="3098"/>
      <c r="Y682" s="3098"/>
      <c r="Z682" s="3098"/>
      <c r="AA682" s="3098"/>
      <c r="AB682" s="3098"/>
      <c r="AC682" s="3098"/>
      <c r="AD682" s="3098"/>
      <c r="AE682" s="3098"/>
      <c r="AF682" s="3098"/>
      <c r="AG682" s="3098"/>
      <c r="AH682" s="3098"/>
      <c r="AI682" s="3098"/>
      <c r="AJ682" s="3098"/>
      <c r="AK682" s="3098"/>
      <c r="AL682" s="3143"/>
      <c r="AM682" s="3143"/>
      <c r="AN682" s="3143"/>
      <c r="AO682" s="3143"/>
      <c r="AP682" s="3143"/>
      <c r="AQ682" s="3143"/>
      <c r="AR682" s="3143"/>
      <c r="AS682" s="3143"/>
      <c r="AT682" s="3143"/>
      <c r="AU682" s="3143"/>
      <c r="AV682" s="3143"/>
      <c r="AW682" s="3143"/>
      <c r="AX682" s="3143"/>
      <c r="AY682" s="3143"/>
      <c r="AZ682" s="3143"/>
      <c r="BA682" s="3143"/>
      <c r="BB682" s="3143"/>
      <c r="BC682" s="3143"/>
      <c r="BD682" s="3143"/>
      <c r="BE682" s="3143"/>
      <c r="BF682" s="3143"/>
      <c r="BG682" s="3143"/>
      <c r="BH682" s="3143"/>
      <c r="BI682" s="3143"/>
      <c r="BJ682" s="3143"/>
      <c r="BK682" s="3143"/>
      <c r="BL682" s="3143"/>
      <c r="BM682" s="3143"/>
      <c r="BN682" s="3189"/>
      <c r="BO682" s="3189"/>
      <c r="BP682" s="3189"/>
      <c r="BQ682" s="3189"/>
      <c r="BR682" s="3189"/>
      <c r="BS682" s="3189"/>
      <c r="BT682" s="3189"/>
      <c r="BU682" s="3189"/>
      <c r="BV682" s="3189"/>
      <c r="BW682" s="3189"/>
      <c r="BX682" s="3189"/>
      <c r="BY682" s="3189"/>
      <c r="BZ682" s="3313"/>
      <c r="CA682" s="3143"/>
    </row>
    <row r="683" spans="1:79" ht="16.5" customHeight="1">
      <c r="A683" s="3143"/>
      <c r="B683" s="3143"/>
      <c r="C683" s="3143"/>
      <c r="D683" s="3143"/>
      <c r="E683" s="3143"/>
      <c r="F683" s="3143"/>
      <c r="G683" s="3143"/>
      <c r="H683" s="3143"/>
      <c r="I683" s="3143"/>
      <c r="J683" s="3143"/>
      <c r="K683" s="3098"/>
      <c r="L683" s="3098"/>
      <c r="M683" s="3098"/>
      <c r="N683" s="3098"/>
      <c r="O683" s="3098"/>
      <c r="P683" s="3098"/>
      <c r="Q683" s="3098"/>
      <c r="R683" s="3098"/>
      <c r="S683" s="3098"/>
      <c r="T683" s="3098"/>
      <c r="U683" s="3098"/>
      <c r="V683" s="3098"/>
      <c r="W683" s="3098"/>
      <c r="X683" s="3098"/>
      <c r="Y683" s="3098"/>
      <c r="Z683" s="3098"/>
      <c r="AA683" s="3098"/>
      <c r="AB683" s="3098"/>
      <c r="AC683" s="3098"/>
      <c r="AD683" s="3098"/>
      <c r="AE683" s="3098"/>
      <c r="AF683" s="3098"/>
      <c r="AG683" s="3098"/>
      <c r="AH683" s="3098"/>
      <c r="AI683" s="3098"/>
      <c r="AJ683" s="3098"/>
      <c r="AK683" s="3098"/>
      <c r="AL683" s="3143"/>
      <c r="AM683" s="3143"/>
      <c r="AN683" s="3143"/>
      <c r="AO683" s="3143"/>
      <c r="AP683" s="3143"/>
      <c r="AQ683" s="3143"/>
      <c r="AR683" s="3143"/>
      <c r="AS683" s="3143"/>
      <c r="AT683" s="3143"/>
      <c r="AU683" s="3143"/>
      <c r="AV683" s="3143"/>
      <c r="AW683" s="3143"/>
      <c r="AX683" s="3143"/>
      <c r="AY683" s="3143"/>
      <c r="AZ683" s="3143"/>
      <c r="BA683" s="3143"/>
      <c r="BB683" s="3143"/>
      <c r="BC683" s="3143"/>
      <c r="BD683" s="3143"/>
      <c r="BE683" s="3143"/>
      <c r="BF683" s="3143"/>
      <c r="BG683" s="3143"/>
      <c r="BH683" s="3143"/>
      <c r="BI683" s="3143"/>
      <c r="BJ683" s="3143"/>
      <c r="BK683" s="3143"/>
      <c r="BL683" s="3143"/>
      <c r="BM683" s="3143"/>
      <c r="BN683" s="3189"/>
      <c r="BO683" s="3189"/>
      <c r="BP683" s="3189"/>
      <c r="BQ683" s="3189"/>
      <c r="BR683" s="3189"/>
      <c r="BS683" s="3189"/>
      <c r="BT683" s="3189"/>
      <c r="BU683" s="3189"/>
      <c r="BV683" s="3189"/>
      <c r="BW683" s="3189"/>
      <c r="BX683" s="3189"/>
      <c r="BY683" s="3189"/>
      <c r="BZ683" s="3313"/>
      <c r="CA683" s="3143"/>
    </row>
    <row r="684" spans="1:79" ht="16.5" customHeight="1">
      <c r="A684" s="3143"/>
      <c r="B684" s="3143"/>
      <c r="C684" s="3143"/>
      <c r="D684" s="3143"/>
      <c r="E684" s="3143"/>
      <c r="F684" s="3143"/>
      <c r="G684" s="3143"/>
      <c r="H684" s="3143"/>
      <c r="I684" s="3143"/>
      <c r="J684" s="3143"/>
      <c r="K684" s="3098"/>
      <c r="L684" s="3098"/>
      <c r="M684" s="3098"/>
      <c r="N684" s="3098"/>
      <c r="O684" s="3098"/>
      <c r="P684" s="3098"/>
      <c r="Q684" s="3098"/>
      <c r="R684" s="3098"/>
      <c r="S684" s="3098"/>
      <c r="T684" s="3098"/>
      <c r="U684" s="3098"/>
      <c r="V684" s="3098"/>
      <c r="W684" s="3098"/>
      <c r="X684" s="3098"/>
      <c r="Y684" s="3098"/>
      <c r="Z684" s="3098"/>
      <c r="AA684" s="3098"/>
      <c r="AB684" s="3098"/>
      <c r="AC684" s="3098"/>
      <c r="AD684" s="3098"/>
      <c r="AE684" s="3098"/>
      <c r="AF684" s="3098"/>
      <c r="AG684" s="3098"/>
      <c r="AH684" s="3098"/>
      <c r="AI684" s="3098"/>
      <c r="AJ684" s="3098"/>
      <c r="AK684" s="3098"/>
      <c r="AL684" s="3143"/>
      <c r="AM684" s="3143"/>
      <c r="AN684" s="3143"/>
      <c r="AO684" s="3143"/>
      <c r="AP684" s="3143"/>
      <c r="AQ684" s="3143"/>
      <c r="AR684" s="3143"/>
      <c r="AS684" s="3143"/>
      <c r="AT684" s="3143"/>
      <c r="AU684" s="3143"/>
      <c r="AV684" s="3143"/>
      <c r="AW684" s="3143"/>
      <c r="AX684" s="3143"/>
      <c r="AY684" s="3143"/>
      <c r="AZ684" s="3143"/>
      <c r="BA684" s="3143"/>
      <c r="BB684" s="3143"/>
      <c r="BC684" s="3143"/>
      <c r="BD684" s="3143"/>
      <c r="BE684" s="3143"/>
      <c r="BF684" s="3143"/>
      <c r="BG684" s="3143"/>
      <c r="BH684" s="3143"/>
      <c r="BI684" s="3143"/>
      <c r="BJ684" s="3143"/>
      <c r="BK684" s="3143"/>
      <c r="BL684" s="3143"/>
      <c r="BM684" s="3143"/>
      <c r="BN684" s="3189"/>
      <c r="BO684" s="3189"/>
      <c r="BP684" s="3189"/>
      <c r="BQ684" s="3189"/>
      <c r="BR684" s="3189"/>
      <c r="BS684" s="3189"/>
      <c r="BT684" s="3189"/>
      <c r="BU684" s="3189"/>
      <c r="BV684" s="3189"/>
      <c r="BW684" s="3189"/>
      <c r="BX684" s="3189"/>
      <c r="BY684" s="3189"/>
      <c r="BZ684" s="3313"/>
      <c r="CA684" s="3143"/>
    </row>
    <row r="685" spans="1:79" ht="16.5" customHeight="1">
      <c r="A685" s="3143"/>
      <c r="B685" s="3143"/>
      <c r="C685" s="3143"/>
      <c r="D685" s="3143"/>
      <c r="E685" s="3143"/>
      <c r="F685" s="3143"/>
      <c r="G685" s="3143"/>
      <c r="H685" s="3143"/>
      <c r="I685" s="3143"/>
      <c r="J685" s="3143"/>
      <c r="K685" s="3098"/>
      <c r="L685" s="3098"/>
      <c r="M685" s="3098"/>
      <c r="N685" s="3098"/>
      <c r="O685" s="3098"/>
      <c r="P685" s="3098"/>
      <c r="Q685" s="3098"/>
      <c r="R685" s="3098"/>
      <c r="S685" s="3098"/>
      <c r="T685" s="3098"/>
      <c r="U685" s="3098"/>
      <c r="V685" s="3098"/>
      <c r="W685" s="3098"/>
      <c r="X685" s="3098"/>
      <c r="Y685" s="3098"/>
      <c r="Z685" s="3098"/>
      <c r="AA685" s="3098"/>
      <c r="AB685" s="3098"/>
      <c r="AC685" s="3098"/>
      <c r="AD685" s="3098"/>
      <c r="AE685" s="3098"/>
      <c r="AF685" s="3098"/>
      <c r="AG685" s="3098"/>
      <c r="AH685" s="3098"/>
      <c r="AI685" s="3098"/>
      <c r="AJ685" s="3098"/>
      <c r="AK685" s="3098"/>
      <c r="AL685" s="3143"/>
      <c r="AM685" s="3143"/>
      <c r="AN685" s="3143"/>
      <c r="AO685" s="3143"/>
      <c r="AP685" s="3143"/>
      <c r="AQ685" s="3143"/>
      <c r="AR685" s="3143"/>
      <c r="AS685" s="3143"/>
      <c r="AT685" s="3143"/>
      <c r="AU685" s="3143"/>
      <c r="AV685" s="3143"/>
      <c r="AW685" s="3143"/>
      <c r="AX685" s="3143"/>
      <c r="AY685" s="3143"/>
      <c r="AZ685" s="3143"/>
      <c r="BA685" s="3143"/>
      <c r="BB685" s="3143"/>
      <c r="BC685" s="3143"/>
      <c r="BD685" s="3143"/>
      <c r="BE685" s="3143"/>
      <c r="BF685" s="3143"/>
      <c r="BG685" s="3143"/>
      <c r="BH685" s="3143"/>
      <c r="BI685" s="3143"/>
      <c r="BJ685" s="3143"/>
      <c r="BK685" s="3143"/>
      <c r="BL685" s="3143"/>
      <c r="BM685" s="3143"/>
      <c r="BN685" s="3189"/>
      <c r="BO685" s="3189"/>
      <c r="BP685" s="3189"/>
      <c r="BQ685" s="3189"/>
      <c r="BR685" s="3189"/>
      <c r="BS685" s="3189"/>
      <c r="BT685" s="3189"/>
      <c r="BU685" s="3189"/>
      <c r="BV685" s="3189"/>
      <c r="BW685" s="3189"/>
      <c r="BX685" s="3189"/>
      <c r="BY685" s="3189"/>
      <c r="BZ685" s="3313"/>
      <c r="CA685" s="3143"/>
    </row>
    <row r="686" spans="1:79" ht="16.5" customHeight="1">
      <c r="A686" s="3143"/>
      <c r="B686" s="3143"/>
      <c r="C686" s="3143"/>
      <c r="D686" s="3143"/>
      <c r="E686" s="3143"/>
      <c r="F686" s="3143"/>
      <c r="G686" s="3143"/>
      <c r="H686" s="3143"/>
      <c r="I686" s="3143"/>
      <c r="J686" s="3143"/>
      <c r="K686" s="3098"/>
      <c r="L686" s="3098"/>
      <c r="M686" s="3098"/>
      <c r="N686" s="3098"/>
      <c r="O686" s="3098"/>
      <c r="P686" s="3098"/>
      <c r="Q686" s="3098"/>
      <c r="R686" s="3098"/>
      <c r="S686" s="3098"/>
      <c r="T686" s="3098"/>
      <c r="U686" s="3098"/>
      <c r="V686" s="3098"/>
      <c r="W686" s="3098"/>
      <c r="X686" s="3098"/>
      <c r="Y686" s="3098"/>
      <c r="Z686" s="3098"/>
      <c r="AA686" s="3098"/>
      <c r="AB686" s="3098"/>
      <c r="AC686" s="3098"/>
      <c r="AD686" s="3098"/>
      <c r="AE686" s="3098"/>
      <c r="AF686" s="3098"/>
      <c r="AG686" s="3098"/>
      <c r="AH686" s="3098"/>
      <c r="AI686" s="3098"/>
      <c r="AJ686" s="3098"/>
      <c r="AK686" s="3098"/>
      <c r="AL686" s="3143"/>
      <c r="AM686" s="3143"/>
      <c r="AN686" s="3143"/>
      <c r="AO686" s="3143"/>
      <c r="AP686" s="3143"/>
      <c r="AQ686" s="3143"/>
      <c r="AR686" s="3143"/>
      <c r="AS686" s="3143"/>
      <c r="AT686" s="3143"/>
      <c r="AU686" s="3143"/>
      <c r="AV686" s="3143"/>
      <c r="AW686" s="3143"/>
      <c r="AX686" s="3143"/>
      <c r="AY686" s="3143"/>
      <c r="AZ686" s="3143"/>
      <c r="BA686" s="3143"/>
      <c r="BB686" s="3143"/>
      <c r="BC686" s="3143"/>
      <c r="BD686" s="3143"/>
      <c r="BE686" s="3143"/>
      <c r="BF686" s="3143"/>
      <c r="BG686" s="3143"/>
      <c r="BH686" s="3143"/>
      <c r="BI686" s="3143"/>
      <c r="BJ686" s="3143"/>
      <c r="BK686" s="3143"/>
      <c r="BL686" s="3143"/>
      <c r="BM686" s="3143"/>
      <c r="BN686" s="3189"/>
      <c r="BO686" s="3189"/>
      <c r="BP686" s="3189"/>
      <c r="BQ686" s="3189"/>
      <c r="BR686" s="3189"/>
      <c r="BS686" s="3189"/>
      <c r="BT686" s="3189"/>
      <c r="BU686" s="3189"/>
      <c r="BV686" s="3189"/>
      <c r="BW686" s="3189"/>
      <c r="BX686" s="3189"/>
      <c r="BY686" s="3189"/>
      <c r="BZ686" s="3313"/>
      <c r="CA686" s="3143"/>
    </row>
    <row r="687" spans="1:79" ht="16.5" customHeight="1">
      <c r="A687" s="3143"/>
      <c r="B687" s="3143"/>
      <c r="C687" s="3143"/>
      <c r="D687" s="3143"/>
      <c r="E687" s="3143"/>
      <c r="F687" s="3143"/>
      <c r="G687" s="3143"/>
      <c r="H687" s="3143"/>
      <c r="I687" s="3143"/>
      <c r="J687" s="3143"/>
      <c r="K687" s="3098"/>
      <c r="L687" s="3098"/>
      <c r="M687" s="3098"/>
      <c r="N687" s="3098"/>
      <c r="O687" s="3098"/>
      <c r="P687" s="3098"/>
      <c r="Q687" s="3098"/>
      <c r="R687" s="3098"/>
      <c r="S687" s="3098"/>
      <c r="T687" s="3098"/>
      <c r="U687" s="3098"/>
      <c r="V687" s="3098"/>
      <c r="W687" s="3098"/>
      <c r="X687" s="3098"/>
      <c r="Y687" s="3098"/>
      <c r="Z687" s="3098"/>
      <c r="AA687" s="3098"/>
      <c r="AB687" s="3098"/>
      <c r="AC687" s="3098"/>
      <c r="AD687" s="3098"/>
      <c r="AE687" s="3098"/>
      <c r="AF687" s="3098"/>
      <c r="AG687" s="3098"/>
      <c r="AH687" s="3098"/>
      <c r="AI687" s="3098"/>
      <c r="AJ687" s="3098"/>
      <c r="AK687" s="3098"/>
      <c r="AL687" s="3143"/>
      <c r="AM687" s="3143"/>
      <c r="AN687" s="3143"/>
      <c r="AO687" s="3143"/>
      <c r="AP687" s="3143"/>
      <c r="AQ687" s="3143"/>
      <c r="AR687" s="3143"/>
      <c r="AS687" s="3143"/>
      <c r="AT687" s="3143"/>
      <c r="AU687" s="3143"/>
      <c r="AV687" s="3143"/>
      <c r="AW687" s="3143"/>
      <c r="AX687" s="3143"/>
      <c r="AY687" s="3143"/>
      <c r="AZ687" s="3143"/>
      <c r="BA687" s="3143"/>
      <c r="BB687" s="3143"/>
      <c r="BC687" s="3143"/>
      <c r="BD687" s="3143"/>
      <c r="BE687" s="3143"/>
      <c r="BF687" s="3143"/>
      <c r="BG687" s="3143"/>
      <c r="BH687" s="3143"/>
      <c r="BI687" s="3143"/>
      <c r="BJ687" s="3143"/>
      <c r="BK687" s="3143"/>
      <c r="BL687" s="3143"/>
      <c r="BM687" s="3143"/>
      <c r="BN687" s="3189"/>
      <c r="BO687" s="3189"/>
      <c r="BP687" s="3189"/>
      <c r="BQ687" s="3189"/>
      <c r="BR687" s="3189"/>
      <c r="BS687" s="3189"/>
      <c r="BT687" s="3189"/>
      <c r="BU687" s="3189"/>
      <c r="BV687" s="3189"/>
      <c r="BW687" s="3189"/>
      <c r="BX687" s="3189"/>
      <c r="BY687" s="3189"/>
      <c r="BZ687" s="3313"/>
      <c r="CA687" s="3143"/>
    </row>
    <row r="688" spans="1:79" ht="16.5" customHeight="1">
      <c r="A688" s="3143"/>
      <c r="B688" s="3143"/>
      <c r="C688" s="3143"/>
      <c r="D688" s="3143"/>
      <c r="E688" s="3143"/>
      <c r="F688" s="3143"/>
      <c r="G688" s="3143"/>
      <c r="H688" s="3143"/>
      <c r="I688" s="3143"/>
      <c r="J688" s="3143"/>
      <c r="K688" s="3098"/>
      <c r="L688" s="3098"/>
      <c r="M688" s="3098"/>
      <c r="N688" s="3098"/>
      <c r="O688" s="3098"/>
      <c r="P688" s="3098"/>
      <c r="Q688" s="3098"/>
      <c r="R688" s="3098"/>
      <c r="S688" s="3098"/>
      <c r="T688" s="3098"/>
      <c r="U688" s="3098"/>
      <c r="V688" s="3098"/>
      <c r="W688" s="3098"/>
      <c r="X688" s="3098"/>
      <c r="Y688" s="3098"/>
      <c r="Z688" s="3098"/>
      <c r="AA688" s="3098"/>
      <c r="AB688" s="3098"/>
      <c r="AC688" s="3098"/>
      <c r="AD688" s="3098"/>
      <c r="AE688" s="3098"/>
      <c r="AF688" s="3098"/>
      <c r="AG688" s="3098"/>
      <c r="AH688" s="3098"/>
      <c r="AI688" s="3098"/>
      <c r="AJ688" s="3098"/>
      <c r="AK688" s="3098"/>
      <c r="AL688" s="3143"/>
      <c r="AM688" s="3143"/>
      <c r="AN688" s="3143"/>
      <c r="AO688" s="3143"/>
      <c r="AP688" s="3143"/>
      <c r="AQ688" s="3143"/>
      <c r="AR688" s="3143"/>
      <c r="AS688" s="3143"/>
      <c r="AT688" s="3143"/>
      <c r="AU688" s="3143"/>
      <c r="AV688" s="3143"/>
      <c r="AW688" s="3143"/>
      <c r="AX688" s="3143"/>
      <c r="AY688" s="3143"/>
      <c r="AZ688" s="3143"/>
      <c r="BA688" s="3143"/>
      <c r="BB688" s="3143"/>
      <c r="BC688" s="3143"/>
      <c r="BD688" s="3143"/>
      <c r="BE688" s="3143"/>
      <c r="BF688" s="3143"/>
      <c r="BG688" s="3143"/>
      <c r="BH688" s="3143"/>
      <c r="BI688" s="3143"/>
      <c r="BJ688" s="3143"/>
      <c r="BK688" s="3143"/>
      <c r="BL688" s="3143"/>
      <c r="BM688" s="3143"/>
      <c r="BN688" s="3189"/>
      <c r="BO688" s="3189"/>
      <c r="BP688" s="3189"/>
      <c r="BQ688" s="3189"/>
      <c r="BR688" s="3189"/>
      <c r="BS688" s="3189"/>
      <c r="BT688" s="3189"/>
      <c r="BU688" s="3189"/>
      <c r="BV688" s="3189"/>
      <c r="BW688" s="3189"/>
      <c r="BX688" s="3189"/>
      <c r="BY688" s="3189"/>
      <c r="BZ688" s="3313"/>
      <c r="CA688" s="3143"/>
    </row>
    <row r="689" spans="1:79" ht="16.5" customHeight="1">
      <c r="A689" s="3143"/>
      <c r="B689" s="3143"/>
      <c r="C689" s="3143"/>
      <c r="D689" s="3143"/>
      <c r="E689" s="3143"/>
      <c r="F689" s="3143"/>
      <c r="G689" s="3143"/>
      <c r="H689" s="3143"/>
      <c r="I689" s="3143"/>
      <c r="J689" s="3143"/>
      <c r="K689" s="3098"/>
      <c r="L689" s="3098"/>
      <c r="M689" s="3098"/>
      <c r="N689" s="3098"/>
      <c r="O689" s="3098"/>
      <c r="P689" s="3098"/>
      <c r="Q689" s="3098"/>
      <c r="R689" s="3098"/>
      <c r="S689" s="3098"/>
      <c r="T689" s="3098"/>
      <c r="U689" s="3098"/>
      <c r="V689" s="3098"/>
      <c r="W689" s="3098"/>
      <c r="X689" s="3098"/>
      <c r="Y689" s="3098"/>
      <c r="Z689" s="3098"/>
      <c r="AA689" s="3098"/>
      <c r="AB689" s="3098"/>
      <c r="AC689" s="3098"/>
      <c r="AD689" s="3098"/>
      <c r="AE689" s="3098"/>
      <c r="AF689" s="3098"/>
      <c r="AG689" s="3098"/>
      <c r="AH689" s="3098"/>
      <c r="AI689" s="3098"/>
      <c r="AJ689" s="3098"/>
      <c r="AK689" s="3098"/>
      <c r="AL689" s="3143"/>
      <c r="AM689" s="3143"/>
      <c r="AN689" s="3143"/>
      <c r="AO689" s="3143"/>
      <c r="AP689" s="3143"/>
      <c r="AQ689" s="3143"/>
      <c r="AR689" s="3143"/>
      <c r="AS689" s="3143"/>
      <c r="AT689" s="3143"/>
      <c r="AU689" s="3143"/>
      <c r="AV689" s="3143"/>
      <c r="AW689" s="3143"/>
      <c r="AX689" s="3143"/>
      <c r="AY689" s="3143"/>
      <c r="AZ689" s="3143"/>
      <c r="BA689" s="3143"/>
      <c r="BB689" s="3143"/>
      <c r="BC689" s="3143"/>
      <c r="BD689" s="3143"/>
      <c r="BE689" s="3143"/>
      <c r="BF689" s="3143"/>
      <c r="BG689" s="3143"/>
      <c r="BH689" s="3143"/>
      <c r="BI689" s="3143"/>
      <c r="BJ689" s="3143"/>
      <c r="BK689" s="3143"/>
      <c r="BL689" s="3143"/>
      <c r="BM689" s="3143"/>
      <c r="BN689" s="3189"/>
      <c r="BO689" s="3189"/>
      <c r="BP689" s="3189"/>
      <c r="BQ689" s="3189"/>
      <c r="BR689" s="3189"/>
      <c r="BS689" s="3189"/>
      <c r="BT689" s="3189"/>
      <c r="BU689" s="3189"/>
      <c r="BV689" s="3189"/>
      <c r="BW689" s="3189"/>
      <c r="BX689" s="3189"/>
      <c r="BY689" s="3189"/>
      <c r="BZ689" s="3313"/>
      <c r="CA689" s="3143"/>
    </row>
    <row r="690" spans="1:79" ht="16.5" customHeight="1">
      <c r="A690" s="3143"/>
      <c r="B690" s="3143"/>
      <c r="C690" s="3143"/>
      <c r="D690" s="3143"/>
      <c r="E690" s="3143"/>
      <c r="F690" s="3143"/>
      <c r="G690" s="3143"/>
      <c r="H690" s="3143"/>
      <c r="I690" s="3143"/>
      <c r="J690" s="3143"/>
      <c r="K690" s="3098"/>
      <c r="L690" s="3098"/>
      <c r="M690" s="3098"/>
      <c r="N690" s="3098"/>
      <c r="O690" s="3098"/>
      <c r="P690" s="3098"/>
      <c r="Q690" s="3098"/>
      <c r="R690" s="3098"/>
      <c r="S690" s="3098"/>
      <c r="T690" s="3098"/>
      <c r="U690" s="3098"/>
      <c r="V690" s="3098"/>
      <c r="W690" s="3098"/>
      <c r="X690" s="3098"/>
      <c r="Y690" s="3098"/>
      <c r="Z690" s="3098"/>
      <c r="AA690" s="3098"/>
      <c r="AB690" s="3098"/>
      <c r="AC690" s="3098"/>
      <c r="AD690" s="3098"/>
      <c r="AE690" s="3098"/>
      <c r="AF690" s="3098"/>
      <c r="AG690" s="3098"/>
      <c r="AH690" s="3098"/>
      <c r="AI690" s="3098"/>
      <c r="AJ690" s="3098"/>
      <c r="AK690" s="3098"/>
      <c r="AL690" s="3143"/>
      <c r="AM690" s="3143"/>
      <c r="AN690" s="3143"/>
      <c r="AO690" s="3143"/>
      <c r="AP690" s="3143"/>
      <c r="AQ690" s="3143"/>
      <c r="AR690" s="3143"/>
      <c r="AS690" s="3143"/>
      <c r="AT690" s="3143"/>
      <c r="AU690" s="3143"/>
      <c r="AV690" s="3143"/>
      <c r="AW690" s="3143"/>
      <c r="AX690" s="3143"/>
      <c r="AY690" s="3143"/>
      <c r="AZ690" s="3143"/>
      <c r="BA690" s="3143"/>
      <c r="BB690" s="3143"/>
      <c r="BC690" s="3143"/>
      <c r="BD690" s="3143"/>
      <c r="BE690" s="3143"/>
      <c r="BF690" s="3143"/>
      <c r="BG690" s="3143"/>
      <c r="BH690" s="3143"/>
      <c r="BI690" s="3143"/>
      <c r="BJ690" s="3143"/>
      <c r="BK690" s="3143"/>
      <c r="BL690" s="3143"/>
      <c r="BM690" s="3143"/>
      <c r="BN690" s="3189"/>
      <c r="BO690" s="3189"/>
      <c r="BP690" s="3189"/>
      <c r="BQ690" s="3189"/>
      <c r="BR690" s="3189"/>
      <c r="BS690" s="3189"/>
      <c r="BT690" s="3189"/>
      <c r="BU690" s="3189"/>
      <c r="BV690" s="3189"/>
      <c r="BW690" s="3189"/>
      <c r="BX690" s="3189"/>
      <c r="BY690" s="3189"/>
      <c r="BZ690" s="3313"/>
      <c r="CA690" s="3143"/>
    </row>
    <row r="691" spans="1:79" ht="16.5" customHeight="1">
      <c r="A691" s="3143"/>
      <c r="B691" s="3143"/>
      <c r="C691" s="3143"/>
      <c r="D691" s="3143"/>
      <c r="E691" s="3143"/>
      <c r="F691" s="3143"/>
      <c r="G691" s="3143"/>
      <c r="H691" s="3143"/>
      <c r="I691" s="3143"/>
      <c r="J691" s="3143"/>
      <c r="K691" s="3098"/>
      <c r="L691" s="3098"/>
      <c r="M691" s="3098"/>
      <c r="N691" s="3098"/>
      <c r="O691" s="3098"/>
      <c r="P691" s="3098"/>
      <c r="Q691" s="3098"/>
      <c r="R691" s="3098"/>
      <c r="S691" s="3098"/>
      <c r="T691" s="3098"/>
      <c r="U691" s="3098"/>
      <c r="V691" s="3098"/>
      <c r="W691" s="3098"/>
      <c r="X691" s="3098"/>
      <c r="Y691" s="3098"/>
      <c r="Z691" s="3098"/>
      <c r="AA691" s="3098"/>
      <c r="AB691" s="3098"/>
      <c r="AC691" s="3098"/>
      <c r="AD691" s="3098"/>
      <c r="AE691" s="3098"/>
      <c r="AF691" s="3098"/>
      <c r="AG691" s="3098"/>
      <c r="AH691" s="3098"/>
      <c r="AI691" s="3098"/>
      <c r="AJ691" s="3098"/>
      <c r="AK691" s="3098"/>
      <c r="AL691" s="3143"/>
      <c r="AM691" s="3143"/>
      <c r="AN691" s="3143"/>
      <c r="AO691" s="3143"/>
      <c r="AP691" s="3143"/>
      <c r="AQ691" s="3143"/>
      <c r="AR691" s="3143"/>
      <c r="AS691" s="3143"/>
      <c r="AT691" s="3143"/>
      <c r="AU691" s="3143"/>
      <c r="AV691" s="3143"/>
      <c r="AW691" s="3143"/>
      <c r="AX691" s="3143"/>
      <c r="AY691" s="3143"/>
      <c r="AZ691" s="3143"/>
      <c r="BA691" s="3143"/>
      <c r="BB691" s="3143"/>
      <c r="BC691" s="3143"/>
      <c r="BD691" s="3143"/>
      <c r="BE691" s="3143"/>
      <c r="BF691" s="3143"/>
      <c r="BG691" s="3143"/>
      <c r="BH691" s="3143"/>
      <c r="BI691" s="3143"/>
      <c r="BJ691" s="3143"/>
      <c r="BK691" s="3143"/>
      <c r="BL691" s="3143"/>
      <c r="BM691" s="3143"/>
      <c r="BN691" s="3189"/>
      <c r="BO691" s="3189"/>
      <c r="BP691" s="3189"/>
      <c r="BQ691" s="3189"/>
      <c r="BR691" s="3189"/>
      <c r="BS691" s="3189"/>
      <c r="BT691" s="3189"/>
      <c r="BU691" s="3189"/>
      <c r="BV691" s="3189"/>
      <c r="BW691" s="3189"/>
      <c r="BX691" s="3189"/>
      <c r="BY691" s="3189"/>
      <c r="BZ691" s="3313"/>
      <c r="CA691" s="3143"/>
    </row>
    <row r="692" spans="1:79" ht="16.5" customHeight="1">
      <c r="A692" s="3143"/>
      <c r="B692" s="3143"/>
      <c r="C692" s="3143"/>
      <c r="D692" s="3143"/>
      <c r="E692" s="3143"/>
      <c r="F692" s="3143"/>
      <c r="G692" s="3143"/>
      <c r="H692" s="3143"/>
      <c r="I692" s="3143"/>
      <c r="J692" s="3143"/>
      <c r="K692" s="3098"/>
      <c r="L692" s="3098"/>
      <c r="M692" s="3098"/>
      <c r="N692" s="3098"/>
      <c r="O692" s="3098"/>
      <c r="P692" s="3098"/>
      <c r="Q692" s="3098"/>
      <c r="R692" s="3098"/>
      <c r="S692" s="3098"/>
      <c r="T692" s="3098"/>
      <c r="U692" s="3098"/>
      <c r="V692" s="3098"/>
      <c r="W692" s="3098"/>
      <c r="X692" s="3098"/>
      <c r="Y692" s="3098"/>
      <c r="Z692" s="3098"/>
      <c r="AA692" s="3098"/>
      <c r="AB692" s="3098"/>
      <c r="AC692" s="3098"/>
      <c r="AD692" s="3098"/>
      <c r="AE692" s="3098"/>
      <c r="AF692" s="3098"/>
      <c r="AG692" s="3098"/>
      <c r="AH692" s="3098"/>
      <c r="AI692" s="3098"/>
      <c r="AJ692" s="3098"/>
      <c r="AK692" s="3098"/>
      <c r="AL692" s="3143"/>
      <c r="AM692" s="3143"/>
      <c r="AN692" s="3143"/>
      <c r="AO692" s="3143"/>
      <c r="AP692" s="3143"/>
      <c r="AQ692" s="3143"/>
      <c r="AR692" s="3143"/>
      <c r="AS692" s="3143"/>
      <c r="AT692" s="3143"/>
      <c r="AU692" s="3143"/>
      <c r="AV692" s="3143"/>
      <c r="AW692" s="3143"/>
      <c r="AX692" s="3143"/>
      <c r="AY692" s="3143"/>
      <c r="AZ692" s="3143"/>
      <c r="BA692" s="3143"/>
      <c r="BB692" s="3143"/>
      <c r="BC692" s="3143"/>
      <c r="BD692" s="3143"/>
      <c r="BE692" s="3143"/>
      <c r="BF692" s="3143"/>
      <c r="BG692" s="3143"/>
      <c r="BH692" s="3143"/>
      <c r="BI692" s="3143"/>
      <c r="BJ692" s="3143"/>
      <c r="BK692" s="3143"/>
      <c r="BL692" s="3143"/>
      <c r="BM692" s="3143"/>
      <c r="BN692" s="3189"/>
      <c r="BO692" s="3189"/>
      <c r="BP692" s="3189"/>
      <c r="BQ692" s="3189"/>
      <c r="BR692" s="3189"/>
      <c r="BS692" s="3189"/>
      <c r="BT692" s="3189"/>
      <c r="BU692" s="3189"/>
      <c r="BV692" s="3189"/>
      <c r="BW692" s="3189"/>
      <c r="BX692" s="3189"/>
      <c r="BY692" s="3189"/>
      <c r="BZ692" s="3313"/>
      <c r="CA692" s="3143"/>
    </row>
    <row r="693" spans="1:79" ht="16.5" customHeight="1">
      <c r="A693" s="3143"/>
      <c r="B693" s="3143"/>
      <c r="C693" s="3143"/>
      <c r="D693" s="3143"/>
      <c r="E693" s="3143"/>
      <c r="F693" s="3143"/>
      <c r="G693" s="3143"/>
      <c r="H693" s="3143"/>
      <c r="I693" s="3143"/>
      <c r="J693" s="3143"/>
      <c r="K693" s="3098"/>
      <c r="L693" s="3098"/>
      <c r="M693" s="3098"/>
      <c r="N693" s="3098"/>
      <c r="O693" s="3098"/>
      <c r="P693" s="3098"/>
      <c r="Q693" s="3098"/>
      <c r="R693" s="3098"/>
      <c r="S693" s="3098"/>
      <c r="T693" s="3098"/>
      <c r="U693" s="3098"/>
      <c r="V693" s="3098"/>
      <c r="W693" s="3098"/>
      <c r="X693" s="3098"/>
      <c r="Y693" s="3098"/>
      <c r="Z693" s="3098"/>
      <c r="AA693" s="3098"/>
      <c r="AB693" s="3098"/>
      <c r="AC693" s="3098"/>
      <c r="AD693" s="3098"/>
      <c r="AE693" s="3098"/>
      <c r="AF693" s="3098"/>
      <c r="AG693" s="3098"/>
      <c r="AH693" s="3098"/>
      <c r="AI693" s="3098"/>
      <c r="AJ693" s="3098"/>
      <c r="AK693" s="3098"/>
      <c r="AL693" s="3143"/>
      <c r="AM693" s="3143"/>
      <c r="AN693" s="3143"/>
      <c r="AO693" s="3143"/>
      <c r="AP693" s="3143"/>
      <c r="AQ693" s="3143"/>
      <c r="AR693" s="3143"/>
      <c r="AS693" s="3143"/>
      <c r="AT693" s="3143"/>
      <c r="AU693" s="3143"/>
      <c r="AV693" s="3143"/>
      <c r="AW693" s="3143"/>
      <c r="AX693" s="3143"/>
      <c r="AY693" s="3143"/>
      <c r="AZ693" s="3143"/>
      <c r="BA693" s="3143"/>
      <c r="BB693" s="3143"/>
      <c r="BC693" s="3143"/>
      <c r="BD693" s="3143"/>
      <c r="BE693" s="3143"/>
      <c r="BF693" s="3143"/>
      <c r="BG693" s="3143"/>
      <c r="BH693" s="3143"/>
      <c r="BI693" s="3143"/>
      <c r="BJ693" s="3143"/>
      <c r="BK693" s="3143"/>
      <c r="BL693" s="3143"/>
      <c r="BM693" s="3143"/>
      <c r="BN693" s="3189"/>
      <c r="BO693" s="3189"/>
      <c r="BP693" s="3189"/>
      <c r="BQ693" s="3189"/>
      <c r="BR693" s="3189"/>
      <c r="BS693" s="3189"/>
      <c r="BT693" s="3189"/>
      <c r="BU693" s="3189"/>
      <c r="BV693" s="3189"/>
      <c r="BW693" s="3189"/>
      <c r="BX693" s="3189"/>
      <c r="BY693" s="3189"/>
      <c r="BZ693" s="3313"/>
      <c r="CA693" s="3143"/>
    </row>
    <row r="694" spans="1:79" ht="16.5" customHeight="1">
      <c r="A694" s="3143"/>
      <c r="B694" s="3143"/>
      <c r="C694" s="3143"/>
      <c r="D694" s="3143"/>
      <c r="E694" s="3143"/>
      <c r="F694" s="3143"/>
      <c r="G694" s="3143"/>
      <c r="H694" s="3143"/>
      <c r="I694" s="3143"/>
      <c r="J694" s="3143"/>
      <c r="K694" s="3098"/>
      <c r="L694" s="3098"/>
      <c r="M694" s="3098"/>
      <c r="N694" s="3098"/>
      <c r="O694" s="3098"/>
      <c r="P694" s="3098"/>
      <c r="Q694" s="3098"/>
      <c r="R694" s="3098"/>
      <c r="S694" s="3098"/>
      <c r="T694" s="3098"/>
      <c r="U694" s="3098"/>
      <c r="V694" s="3098"/>
      <c r="W694" s="3098"/>
      <c r="X694" s="3098"/>
      <c r="Y694" s="3098"/>
      <c r="Z694" s="3098"/>
      <c r="AA694" s="3098"/>
      <c r="AB694" s="3098"/>
      <c r="AC694" s="3098"/>
      <c r="AD694" s="3098"/>
      <c r="AE694" s="3098"/>
      <c r="AF694" s="3098"/>
      <c r="AG694" s="3098"/>
      <c r="AH694" s="3098"/>
      <c r="AI694" s="3098"/>
      <c r="AJ694" s="3098"/>
      <c r="AK694" s="3098"/>
      <c r="AL694" s="3143"/>
      <c r="AM694" s="3143"/>
      <c r="AN694" s="3143"/>
      <c r="AO694" s="3143"/>
      <c r="AP694" s="3143"/>
      <c r="AQ694" s="3143"/>
      <c r="AR694" s="3143"/>
      <c r="AS694" s="3143"/>
      <c r="AT694" s="3143"/>
      <c r="AU694" s="3143"/>
      <c r="AV694" s="3143"/>
      <c r="AW694" s="3143"/>
      <c r="AX694" s="3143"/>
      <c r="AY694" s="3143"/>
      <c r="AZ694" s="3143"/>
      <c r="BA694" s="3143"/>
      <c r="BB694" s="3143"/>
      <c r="BC694" s="3143"/>
      <c r="BD694" s="3143"/>
      <c r="BE694" s="3143"/>
      <c r="BF694" s="3143"/>
      <c r="BG694" s="3143"/>
      <c r="BH694" s="3143"/>
      <c r="BI694" s="3143"/>
      <c r="BJ694" s="3143"/>
      <c r="BK694" s="3143"/>
      <c r="BL694" s="3143"/>
      <c r="BM694" s="3143"/>
      <c r="BN694" s="3189"/>
      <c r="BO694" s="3189"/>
      <c r="BP694" s="3189"/>
      <c r="BQ694" s="3189"/>
      <c r="BR694" s="3189"/>
      <c r="BS694" s="3189"/>
      <c r="BT694" s="3189"/>
      <c r="BU694" s="3189"/>
      <c r="BV694" s="3189"/>
      <c r="BW694" s="3189"/>
      <c r="BX694" s="3189"/>
      <c r="BY694" s="3189"/>
      <c r="BZ694" s="3313"/>
      <c r="CA694" s="3143"/>
    </row>
    <row r="695" spans="1:79" ht="16.5" customHeight="1">
      <c r="A695" s="3143"/>
      <c r="B695" s="3143"/>
      <c r="C695" s="3143"/>
      <c r="D695" s="3143"/>
      <c r="E695" s="3143"/>
      <c r="F695" s="3143"/>
      <c r="G695" s="3143"/>
      <c r="H695" s="3143"/>
      <c r="I695" s="3143"/>
      <c r="J695" s="3143"/>
      <c r="K695" s="3098"/>
      <c r="L695" s="3098"/>
      <c r="M695" s="3098"/>
      <c r="N695" s="3098"/>
      <c r="O695" s="3098"/>
      <c r="P695" s="3098"/>
      <c r="Q695" s="3098"/>
      <c r="R695" s="3098"/>
      <c r="S695" s="3098"/>
      <c r="T695" s="3098"/>
      <c r="U695" s="3098"/>
      <c r="V695" s="3098"/>
      <c r="W695" s="3098"/>
      <c r="X695" s="3098"/>
      <c r="Y695" s="3098"/>
      <c r="Z695" s="3098"/>
      <c r="AA695" s="3098"/>
      <c r="AB695" s="3098"/>
      <c r="AC695" s="3098"/>
      <c r="AD695" s="3098"/>
      <c r="AE695" s="3098"/>
      <c r="AF695" s="3098"/>
      <c r="AG695" s="3098"/>
      <c r="AH695" s="3098"/>
      <c r="AI695" s="3098"/>
      <c r="AJ695" s="3098"/>
      <c r="AK695" s="3098"/>
      <c r="AL695" s="3143"/>
      <c r="AM695" s="3143"/>
      <c r="AN695" s="3143"/>
      <c r="AO695" s="3143"/>
      <c r="AP695" s="3143"/>
      <c r="AQ695" s="3143"/>
      <c r="AR695" s="3143"/>
      <c r="AS695" s="3143"/>
      <c r="AT695" s="3143"/>
      <c r="AU695" s="3143"/>
      <c r="AV695" s="3143"/>
      <c r="AW695" s="3143"/>
      <c r="AX695" s="3143"/>
      <c r="AY695" s="3143"/>
      <c r="AZ695" s="3143"/>
      <c r="BA695" s="3143"/>
      <c r="BB695" s="3143"/>
      <c r="BC695" s="3143"/>
      <c r="BD695" s="3143"/>
      <c r="BE695" s="3143"/>
      <c r="BF695" s="3143"/>
      <c r="BG695" s="3143"/>
      <c r="BH695" s="3143"/>
      <c r="BI695" s="3143"/>
      <c r="BJ695" s="3143"/>
      <c r="BK695" s="3143"/>
      <c r="BL695" s="3143"/>
      <c r="BM695" s="3143"/>
      <c r="BN695" s="3189"/>
      <c r="BO695" s="3189"/>
      <c r="BP695" s="3189"/>
      <c r="BQ695" s="3189"/>
      <c r="BR695" s="3189"/>
      <c r="BS695" s="3189"/>
      <c r="BT695" s="3189"/>
      <c r="BU695" s="3189"/>
      <c r="BV695" s="3189"/>
      <c r="BW695" s="3189"/>
      <c r="BX695" s="3189"/>
      <c r="BY695" s="3189"/>
      <c r="BZ695" s="3313"/>
      <c r="CA695" s="3143"/>
    </row>
    <row r="696" spans="1:79" ht="16.5" customHeight="1">
      <c r="A696" s="3143"/>
      <c r="B696" s="3143"/>
      <c r="C696" s="3143"/>
      <c r="D696" s="3143"/>
      <c r="E696" s="3143"/>
      <c r="F696" s="3143"/>
      <c r="G696" s="3143"/>
      <c r="H696" s="3143"/>
      <c r="I696" s="3143"/>
      <c r="J696" s="3143"/>
      <c r="K696" s="3098"/>
      <c r="L696" s="3098"/>
      <c r="M696" s="3098"/>
      <c r="N696" s="3098"/>
      <c r="O696" s="3098"/>
      <c r="P696" s="3098"/>
      <c r="Q696" s="3098"/>
      <c r="R696" s="3098"/>
      <c r="S696" s="3098"/>
      <c r="T696" s="3098"/>
      <c r="U696" s="3098"/>
      <c r="V696" s="3098"/>
      <c r="W696" s="3098"/>
      <c r="X696" s="3098"/>
      <c r="Y696" s="3098"/>
      <c r="Z696" s="3098"/>
      <c r="AA696" s="3098"/>
      <c r="AB696" s="3098"/>
      <c r="AC696" s="3098"/>
      <c r="AD696" s="3098"/>
      <c r="AE696" s="3098"/>
      <c r="AF696" s="3098"/>
      <c r="AG696" s="3098"/>
      <c r="AH696" s="3098"/>
      <c r="AI696" s="3098"/>
      <c r="AJ696" s="3098"/>
      <c r="AK696" s="3098"/>
      <c r="AL696" s="3143"/>
      <c r="AM696" s="3143"/>
      <c r="AN696" s="3143"/>
      <c r="AO696" s="3143"/>
      <c r="AP696" s="3143"/>
      <c r="AQ696" s="3143"/>
      <c r="AR696" s="3143"/>
      <c r="AS696" s="3143"/>
      <c r="AT696" s="3143"/>
      <c r="AU696" s="3143"/>
      <c r="AV696" s="3143"/>
      <c r="AW696" s="3143"/>
      <c r="AX696" s="3143"/>
      <c r="AY696" s="3143"/>
      <c r="AZ696" s="3143"/>
      <c r="BA696" s="3143"/>
      <c r="BB696" s="3143"/>
      <c r="BC696" s="3143"/>
      <c r="BD696" s="3143"/>
      <c r="BE696" s="3143"/>
      <c r="BF696" s="3143"/>
      <c r="BG696" s="3143"/>
      <c r="BH696" s="3143"/>
      <c r="BI696" s="3143"/>
      <c r="BJ696" s="3143"/>
      <c r="BK696" s="3143"/>
      <c r="BL696" s="3143"/>
      <c r="BM696" s="3143"/>
      <c r="BN696" s="3189"/>
      <c r="BO696" s="3189"/>
      <c r="BP696" s="3189"/>
      <c r="BQ696" s="3189"/>
      <c r="BR696" s="3189"/>
      <c r="BS696" s="3189"/>
      <c r="BT696" s="3189"/>
      <c r="BU696" s="3189"/>
      <c r="BV696" s="3189"/>
      <c r="BW696" s="3189"/>
      <c r="BX696" s="3189"/>
      <c r="BY696" s="3189"/>
      <c r="BZ696" s="3313"/>
      <c r="CA696" s="3143"/>
    </row>
    <row r="697" spans="1:79" ht="16.5" customHeight="1">
      <c r="A697" s="3143"/>
      <c r="B697" s="3143"/>
      <c r="C697" s="3143"/>
      <c r="D697" s="3143"/>
      <c r="E697" s="3143"/>
      <c r="F697" s="3143"/>
      <c r="G697" s="3143"/>
      <c r="H697" s="3143"/>
      <c r="I697" s="3143"/>
      <c r="J697" s="3143"/>
      <c r="K697" s="3098"/>
      <c r="L697" s="3098"/>
      <c r="M697" s="3098"/>
      <c r="N697" s="3098"/>
      <c r="O697" s="3098"/>
      <c r="P697" s="3098"/>
      <c r="Q697" s="3098"/>
      <c r="R697" s="3098"/>
      <c r="S697" s="3098"/>
      <c r="T697" s="3098"/>
      <c r="U697" s="3098"/>
      <c r="V697" s="3098"/>
      <c r="W697" s="3098"/>
      <c r="X697" s="3098"/>
      <c r="Y697" s="3098"/>
      <c r="Z697" s="3098"/>
      <c r="AA697" s="3098"/>
      <c r="AB697" s="3098"/>
      <c r="AC697" s="3098"/>
      <c r="AD697" s="3098"/>
      <c r="AE697" s="3098"/>
      <c r="AF697" s="3098"/>
      <c r="AG697" s="3098"/>
      <c r="AH697" s="3098"/>
      <c r="AI697" s="3098"/>
      <c r="AJ697" s="3098"/>
      <c r="AK697" s="3098"/>
      <c r="AL697" s="3143"/>
      <c r="AM697" s="3143"/>
      <c r="AN697" s="3143"/>
      <c r="AO697" s="3143"/>
      <c r="AP697" s="3143"/>
      <c r="AQ697" s="3143"/>
      <c r="AR697" s="3143"/>
      <c r="AS697" s="3143"/>
      <c r="AT697" s="3143"/>
      <c r="AU697" s="3143"/>
      <c r="AV697" s="3143"/>
      <c r="AW697" s="3143"/>
      <c r="AX697" s="3143"/>
      <c r="AY697" s="3143"/>
      <c r="AZ697" s="3143"/>
      <c r="BA697" s="3143"/>
      <c r="BB697" s="3143"/>
      <c r="BC697" s="3143"/>
      <c r="BD697" s="3143"/>
      <c r="BE697" s="3143"/>
      <c r="BF697" s="3143"/>
      <c r="BG697" s="3143"/>
      <c r="BH697" s="3143"/>
      <c r="BI697" s="3143"/>
      <c r="BJ697" s="3143"/>
      <c r="BK697" s="3143"/>
      <c r="BL697" s="3143"/>
      <c r="BM697" s="3143"/>
      <c r="BN697" s="3189"/>
      <c r="BO697" s="3189"/>
      <c r="BP697" s="3189"/>
      <c r="BQ697" s="3189"/>
      <c r="BR697" s="3189"/>
      <c r="BS697" s="3189"/>
      <c r="BT697" s="3189"/>
      <c r="BU697" s="3189"/>
      <c r="BV697" s="3189"/>
      <c r="BW697" s="3189"/>
      <c r="BX697" s="3189"/>
      <c r="BY697" s="3189"/>
      <c r="BZ697" s="3313"/>
      <c r="CA697" s="3143"/>
    </row>
    <row r="698" spans="1:79" ht="16.5" customHeight="1">
      <c r="A698" s="3143"/>
      <c r="B698" s="3143"/>
      <c r="C698" s="3143"/>
      <c r="D698" s="3143"/>
      <c r="E698" s="3143"/>
      <c r="F698" s="3143"/>
      <c r="G698" s="3143"/>
      <c r="H698" s="3143"/>
      <c r="I698" s="3143"/>
      <c r="J698" s="3143"/>
      <c r="K698" s="3098"/>
      <c r="L698" s="3098"/>
      <c r="M698" s="3098"/>
      <c r="N698" s="3098"/>
      <c r="O698" s="3098"/>
      <c r="P698" s="3098"/>
      <c r="Q698" s="3098"/>
      <c r="R698" s="3098"/>
      <c r="S698" s="3098"/>
      <c r="T698" s="3098"/>
      <c r="U698" s="3098"/>
      <c r="V698" s="3098"/>
      <c r="W698" s="3098"/>
      <c r="X698" s="3098"/>
      <c r="Y698" s="3098"/>
      <c r="Z698" s="3098"/>
      <c r="AA698" s="3098"/>
      <c r="AB698" s="3098"/>
      <c r="AC698" s="3098"/>
      <c r="AD698" s="3098"/>
      <c r="AE698" s="3098"/>
      <c r="AF698" s="3098"/>
      <c r="AG698" s="3098"/>
      <c r="AH698" s="3098"/>
      <c r="AI698" s="3098"/>
      <c r="AJ698" s="3098"/>
      <c r="AK698" s="3098"/>
      <c r="AL698" s="3143"/>
      <c r="AM698" s="3143"/>
      <c r="AN698" s="3143"/>
      <c r="AO698" s="3143"/>
      <c r="AP698" s="3143"/>
      <c r="AQ698" s="3143"/>
      <c r="AR698" s="3143"/>
      <c r="AS698" s="3143"/>
      <c r="AT698" s="3143"/>
      <c r="AU698" s="3143"/>
      <c r="AV698" s="3143"/>
      <c r="AW698" s="3143"/>
      <c r="AX698" s="3143"/>
      <c r="AY698" s="3143"/>
      <c r="AZ698" s="3143"/>
      <c r="BA698" s="3143"/>
      <c r="BB698" s="3143"/>
      <c r="BC698" s="3143"/>
      <c r="BD698" s="3143"/>
      <c r="BE698" s="3143"/>
      <c r="BF698" s="3143"/>
      <c r="BG698" s="3143"/>
      <c r="BH698" s="3143"/>
      <c r="BI698" s="3143"/>
      <c r="BJ698" s="3143"/>
      <c r="BK698" s="3143"/>
      <c r="BL698" s="3143"/>
      <c r="BM698" s="3143"/>
      <c r="BN698" s="3189"/>
      <c r="BO698" s="3189"/>
      <c r="BP698" s="3189"/>
      <c r="BQ698" s="3189"/>
      <c r="BR698" s="3189"/>
      <c r="BS698" s="3189"/>
      <c r="BT698" s="3189"/>
      <c r="BU698" s="3189"/>
      <c r="BV698" s="3189"/>
      <c r="BW698" s="3189"/>
      <c r="BX698" s="3189"/>
      <c r="BY698" s="3189"/>
      <c r="BZ698" s="3313"/>
      <c r="CA698" s="3143"/>
    </row>
    <row r="699" spans="1:79" ht="16.5" customHeight="1">
      <c r="A699" s="3143"/>
      <c r="B699" s="3143"/>
      <c r="C699" s="3143"/>
      <c r="D699" s="3143"/>
      <c r="E699" s="3143"/>
      <c r="F699" s="3143"/>
      <c r="G699" s="3143"/>
      <c r="H699" s="3143"/>
      <c r="I699" s="3143"/>
      <c r="J699" s="3143"/>
      <c r="K699" s="3098"/>
      <c r="L699" s="3098"/>
      <c r="M699" s="3098"/>
      <c r="N699" s="3098"/>
      <c r="O699" s="3098"/>
      <c r="P699" s="3098"/>
      <c r="Q699" s="3098"/>
      <c r="R699" s="3098"/>
      <c r="S699" s="3098"/>
      <c r="T699" s="3098"/>
      <c r="U699" s="3098"/>
      <c r="V699" s="3098"/>
      <c r="W699" s="3098"/>
      <c r="X699" s="3098"/>
      <c r="Y699" s="3098"/>
      <c r="Z699" s="3098"/>
      <c r="AA699" s="3098"/>
      <c r="AB699" s="3098"/>
      <c r="AC699" s="3098"/>
      <c r="AD699" s="3098"/>
      <c r="AE699" s="3098"/>
      <c r="AF699" s="3098"/>
      <c r="AG699" s="3098"/>
      <c r="AH699" s="3098"/>
      <c r="AI699" s="3098"/>
      <c r="AJ699" s="3098"/>
      <c r="AK699" s="3098"/>
      <c r="AL699" s="3143"/>
      <c r="AM699" s="3143"/>
      <c r="AN699" s="3143"/>
      <c r="AO699" s="3143"/>
      <c r="AP699" s="3143"/>
      <c r="AQ699" s="3143"/>
      <c r="AR699" s="3143"/>
      <c r="AS699" s="3143"/>
      <c r="AT699" s="3143"/>
      <c r="AU699" s="3143"/>
      <c r="AV699" s="3143"/>
      <c r="AW699" s="3143"/>
      <c r="AX699" s="3143"/>
      <c r="AY699" s="3143"/>
      <c r="AZ699" s="3143"/>
      <c r="BA699" s="3143"/>
      <c r="BB699" s="3143"/>
      <c r="BC699" s="3143"/>
      <c r="BD699" s="3143"/>
      <c r="BE699" s="3143"/>
      <c r="BF699" s="3143"/>
      <c r="BG699" s="3143"/>
      <c r="BH699" s="3143"/>
      <c r="BI699" s="3143"/>
      <c r="BJ699" s="3143"/>
      <c r="BK699" s="3143"/>
      <c r="BL699" s="3143"/>
      <c r="BM699" s="3143"/>
      <c r="BN699" s="3189"/>
      <c r="BO699" s="3189"/>
      <c r="BP699" s="3189"/>
      <c r="BQ699" s="3189"/>
      <c r="BR699" s="3189"/>
      <c r="BS699" s="3189"/>
      <c r="BT699" s="3189"/>
      <c r="BU699" s="3189"/>
      <c r="BV699" s="3189"/>
      <c r="BW699" s="3189"/>
      <c r="BX699" s="3189"/>
      <c r="BY699" s="3189"/>
      <c r="BZ699" s="3313"/>
      <c r="CA699" s="3143"/>
    </row>
    <row r="700" spans="1:79" ht="16.5" customHeight="1">
      <c r="A700" s="3143"/>
      <c r="B700" s="3143"/>
      <c r="C700" s="3143"/>
      <c r="D700" s="3143"/>
      <c r="E700" s="3143"/>
      <c r="F700" s="3143"/>
      <c r="G700" s="3143"/>
      <c r="H700" s="3143"/>
      <c r="I700" s="3143"/>
      <c r="J700" s="3143"/>
      <c r="K700" s="3098"/>
      <c r="L700" s="3098"/>
      <c r="M700" s="3098"/>
      <c r="N700" s="3098"/>
      <c r="O700" s="3098"/>
      <c r="P700" s="3098"/>
      <c r="Q700" s="3098"/>
      <c r="R700" s="3098"/>
      <c r="S700" s="3098"/>
      <c r="T700" s="3098"/>
      <c r="U700" s="3098"/>
      <c r="V700" s="3098"/>
      <c r="W700" s="3098"/>
      <c r="X700" s="3098"/>
      <c r="Y700" s="3098"/>
      <c r="Z700" s="3098"/>
      <c r="AA700" s="3098"/>
      <c r="AB700" s="3098"/>
      <c r="AC700" s="3098"/>
      <c r="AD700" s="3098"/>
      <c r="AE700" s="3098"/>
      <c r="AF700" s="3098"/>
      <c r="AG700" s="3098"/>
      <c r="AH700" s="3098"/>
      <c r="AI700" s="3098"/>
      <c r="AJ700" s="3098"/>
      <c r="AK700" s="3098"/>
      <c r="AL700" s="3143"/>
      <c r="AM700" s="3143"/>
      <c r="AN700" s="3143"/>
      <c r="AO700" s="3143"/>
      <c r="AP700" s="3143"/>
      <c r="AQ700" s="3143"/>
      <c r="AR700" s="3143"/>
      <c r="AS700" s="3143"/>
      <c r="AT700" s="3143"/>
      <c r="AU700" s="3143"/>
      <c r="AV700" s="3143"/>
      <c r="AW700" s="3143"/>
      <c r="AX700" s="3143"/>
      <c r="AY700" s="3143"/>
      <c r="AZ700" s="3143"/>
      <c r="BA700" s="3143"/>
      <c r="BB700" s="3143"/>
      <c r="BC700" s="3143"/>
      <c r="BD700" s="3143"/>
      <c r="BE700" s="3143"/>
      <c r="BF700" s="3143"/>
      <c r="BG700" s="3143"/>
      <c r="BH700" s="3143"/>
      <c r="BI700" s="3143"/>
      <c r="BJ700" s="3143"/>
      <c r="BK700" s="3143"/>
      <c r="BL700" s="3143"/>
      <c r="BM700" s="3143"/>
      <c r="BN700" s="3189"/>
      <c r="BO700" s="3189"/>
      <c r="BP700" s="3189"/>
      <c r="BQ700" s="3189"/>
      <c r="BR700" s="3189"/>
      <c r="BS700" s="3189"/>
      <c r="BT700" s="3189"/>
      <c r="BU700" s="3189"/>
      <c r="BV700" s="3189"/>
      <c r="BW700" s="3189"/>
      <c r="BX700" s="3189"/>
      <c r="BY700" s="3189"/>
      <c r="BZ700" s="3313"/>
      <c r="CA700" s="3143"/>
    </row>
    <row r="701" spans="1:79" ht="16.5" customHeight="1">
      <c r="A701" s="3143"/>
      <c r="B701" s="3143"/>
      <c r="C701" s="3143"/>
      <c r="D701" s="3143"/>
      <c r="E701" s="3143"/>
      <c r="F701" s="3143"/>
      <c r="G701" s="3143"/>
      <c r="H701" s="3143"/>
      <c r="I701" s="3143"/>
      <c r="J701" s="3143"/>
      <c r="K701" s="3098"/>
      <c r="L701" s="3098"/>
      <c r="M701" s="3098"/>
      <c r="N701" s="3098"/>
      <c r="O701" s="3098"/>
      <c r="P701" s="3098"/>
      <c r="Q701" s="3098"/>
      <c r="R701" s="3098"/>
      <c r="S701" s="3098"/>
      <c r="T701" s="3098"/>
      <c r="U701" s="3098"/>
      <c r="V701" s="3098"/>
      <c r="W701" s="3098"/>
      <c r="X701" s="3098"/>
      <c r="Y701" s="3098"/>
      <c r="Z701" s="3098"/>
      <c r="AA701" s="3098"/>
      <c r="AB701" s="3098"/>
      <c r="AC701" s="3098"/>
      <c r="AD701" s="3098"/>
      <c r="AE701" s="3098"/>
      <c r="AF701" s="3098"/>
      <c r="AG701" s="3098"/>
      <c r="AH701" s="3098"/>
      <c r="AI701" s="3098"/>
      <c r="AJ701" s="3098"/>
      <c r="AK701" s="3098"/>
      <c r="AL701" s="3143"/>
      <c r="AM701" s="3143"/>
      <c r="AN701" s="3143"/>
      <c r="AO701" s="3143"/>
      <c r="AP701" s="3143"/>
      <c r="AQ701" s="3143"/>
      <c r="AR701" s="3143"/>
      <c r="AS701" s="3143"/>
      <c r="AT701" s="3143"/>
      <c r="AU701" s="3143"/>
      <c r="AV701" s="3143"/>
      <c r="AW701" s="3143"/>
      <c r="AX701" s="3143"/>
      <c r="AY701" s="3143"/>
      <c r="AZ701" s="3143"/>
      <c r="BA701" s="3143"/>
      <c r="BB701" s="3143"/>
      <c r="BC701" s="3143"/>
      <c r="BD701" s="3143"/>
      <c r="BE701" s="3143"/>
      <c r="BF701" s="3143"/>
      <c r="BG701" s="3143"/>
      <c r="BH701" s="3143"/>
      <c r="BI701" s="3143"/>
      <c r="BJ701" s="3143"/>
      <c r="BK701" s="3143"/>
      <c r="BL701" s="3143"/>
      <c r="BM701" s="3143"/>
      <c r="BN701" s="3189"/>
      <c r="BO701" s="3189"/>
      <c r="BP701" s="3189"/>
      <c r="BQ701" s="3189"/>
      <c r="BR701" s="3189"/>
      <c r="BS701" s="3189"/>
      <c r="BT701" s="3189"/>
      <c r="BU701" s="3189"/>
      <c r="BV701" s="3189"/>
      <c r="BW701" s="3189"/>
      <c r="BX701" s="3189"/>
      <c r="BY701" s="3189"/>
      <c r="BZ701" s="3313"/>
      <c r="CA701" s="3143"/>
    </row>
    <row r="702" spans="1:79" ht="16.5" customHeight="1">
      <c r="A702" s="3143"/>
      <c r="B702" s="3143"/>
      <c r="C702" s="3143"/>
      <c r="D702" s="3143"/>
      <c r="E702" s="3143"/>
      <c r="F702" s="3143"/>
      <c r="G702" s="3143"/>
      <c r="H702" s="3143"/>
      <c r="I702" s="3143"/>
      <c r="J702" s="3143"/>
      <c r="K702" s="3098"/>
      <c r="L702" s="3098"/>
      <c r="M702" s="3098"/>
      <c r="N702" s="3098"/>
      <c r="O702" s="3098"/>
      <c r="P702" s="3098"/>
      <c r="Q702" s="3098"/>
      <c r="R702" s="3098"/>
      <c r="S702" s="3098"/>
      <c r="T702" s="3098"/>
      <c r="U702" s="3098"/>
      <c r="V702" s="3098"/>
      <c r="W702" s="3098"/>
      <c r="X702" s="3098"/>
      <c r="Y702" s="3098"/>
      <c r="Z702" s="3098"/>
      <c r="AA702" s="3098"/>
      <c r="AB702" s="3098"/>
      <c r="AC702" s="3098"/>
      <c r="AD702" s="3098"/>
      <c r="AE702" s="3098"/>
      <c r="AF702" s="3098"/>
      <c r="AG702" s="3098"/>
      <c r="AH702" s="3098"/>
      <c r="AI702" s="3098"/>
      <c r="AJ702" s="3098"/>
      <c r="AK702" s="3098"/>
      <c r="AL702" s="3143"/>
      <c r="AM702" s="3143"/>
      <c r="AN702" s="3143"/>
      <c r="AO702" s="3143"/>
      <c r="AP702" s="3143"/>
      <c r="AQ702" s="3143"/>
      <c r="AR702" s="3143"/>
      <c r="AS702" s="3143"/>
      <c r="AT702" s="3143"/>
      <c r="AU702" s="3143"/>
      <c r="AV702" s="3143"/>
      <c r="AW702" s="3143"/>
      <c r="AX702" s="3143"/>
      <c r="AY702" s="3143"/>
      <c r="AZ702" s="3143"/>
      <c r="BA702" s="3143"/>
      <c r="BB702" s="3143"/>
      <c r="BC702" s="3143"/>
      <c r="BD702" s="3143"/>
      <c r="BE702" s="3143"/>
      <c r="BF702" s="3143"/>
      <c r="BG702" s="3143"/>
      <c r="BH702" s="3143"/>
      <c r="BI702" s="3143"/>
      <c r="BJ702" s="3143"/>
      <c r="BK702" s="3143"/>
      <c r="BL702" s="3143"/>
      <c r="BM702" s="3143"/>
      <c r="BN702" s="3189"/>
      <c r="BO702" s="3189"/>
      <c r="BP702" s="3189"/>
      <c r="BQ702" s="3189"/>
      <c r="BR702" s="3189"/>
      <c r="BS702" s="3189"/>
      <c r="BT702" s="3189"/>
      <c r="BU702" s="3189"/>
      <c r="BV702" s="3189"/>
      <c r="BW702" s="3189"/>
      <c r="BX702" s="3189"/>
      <c r="BY702" s="3189"/>
      <c r="BZ702" s="3313"/>
      <c r="CA702" s="3143"/>
    </row>
    <row r="703" spans="1:79" ht="16.5" customHeight="1">
      <c r="A703" s="3143"/>
      <c r="B703" s="3143"/>
      <c r="C703" s="3143"/>
      <c r="D703" s="3143"/>
      <c r="E703" s="3143"/>
      <c r="F703" s="3143"/>
      <c r="G703" s="3143"/>
      <c r="H703" s="3143"/>
      <c r="I703" s="3143"/>
      <c r="J703" s="3143"/>
      <c r="K703" s="3098"/>
      <c r="L703" s="3098"/>
      <c r="M703" s="3098"/>
      <c r="N703" s="3098"/>
      <c r="O703" s="3098"/>
      <c r="P703" s="3098"/>
      <c r="Q703" s="3098"/>
      <c r="R703" s="3098"/>
      <c r="S703" s="3098"/>
      <c r="T703" s="3098"/>
      <c r="U703" s="3098"/>
      <c r="V703" s="3098"/>
      <c r="W703" s="3098"/>
      <c r="X703" s="3098"/>
      <c r="Y703" s="3098"/>
      <c r="Z703" s="3098"/>
      <c r="AA703" s="3098"/>
      <c r="AB703" s="3098"/>
      <c r="AC703" s="3098"/>
      <c r="AD703" s="3098"/>
      <c r="AE703" s="3098"/>
      <c r="AF703" s="3098"/>
      <c r="AG703" s="3098"/>
      <c r="AH703" s="3098"/>
      <c r="AI703" s="3098"/>
      <c r="AJ703" s="3098"/>
      <c r="AK703" s="3098"/>
      <c r="AL703" s="3143"/>
      <c r="AM703" s="3143"/>
      <c r="AN703" s="3143"/>
      <c r="AO703" s="3143"/>
      <c r="AP703" s="3143"/>
      <c r="AQ703" s="3143"/>
      <c r="AR703" s="3143"/>
      <c r="AS703" s="3143"/>
      <c r="AT703" s="3143"/>
      <c r="AU703" s="3143"/>
      <c r="AV703" s="3143"/>
      <c r="AW703" s="3143"/>
      <c r="AX703" s="3143"/>
      <c r="AY703" s="3143"/>
      <c r="AZ703" s="3143"/>
      <c r="BA703" s="3143"/>
      <c r="BB703" s="3143"/>
      <c r="BC703" s="3143"/>
      <c r="BD703" s="3143"/>
      <c r="BE703" s="3143"/>
      <c r="BF703" s="3143"/>
      <c r="BG703" s="3143"/>
      <c r="BH703" s="3143"/>
      <c r="BI703" s="3143"/>
      <c r="BJ703" s="3143"/>
      <c r="BK703" s="3143"/>
      <c r="BL703" s="3143"/>
      <c r="BM703" s="3143"/>
      <c r="BN703" s="3189"/>
      <c r="BO703" s="3189"/>
      <c r="BP703" s="3189"/>
      <c r="BQ703" s="3189"/>
      <c r="BR703" s="3189"/>
      <c r="BS703" s="3189"/>
      <c r="BT703" s="3189"/>
      <c r="BU703" s="3189"/>
      <c r="BV703" s="3189"/>
      <c r="BW703" s="3189"/>
      <c r="BX703" s="3189"/>
      <c r="BY703" s="3189"/>
      <c r="BZ703" s="3313"/>
      <c r="CA703" s="3143"/>
    </row>
    <row r="704" spans="1:79" ht="16.5" customHeight="1">
      <c r="A704" s="3143"/>
      <c r="B704" s="3143"/>
      <c r="C704" s="3143"/>
      <c r="D704" s="3143"/>
      <c r="E704" s="3143"/>
      <c r="F704" s="3143"/>
      <c r="G704" s="3143"/>
      <c r="H704" s="3143"/>
      <c r="I704" s="3143"/>
      <c r="J704" s="3143"/>
      <c r="K704" s="3098"/>
      <c r="L704" s="3098"/>
      <c r="M704" s="3098"/>
      <c r="N704" s="3098"/>
      <c r="O704" s="3098"/>
      <c r="P704" s="3098"/>
      <c r="Q704" s="3098"/>
      <c r="R704" s="3098"/>
      <c r="S704" s="3098"/>
      <c r="T704" s="3098"/>
      <c r="U704" s="3098"/>
      <c r="V704" s="3098"/>
      <c r="W704" s="3098"/>
      <c r="X704" s="3098"/>
      <c r="Y704" s="3098"/>
      <c r="Z704" s="3098"/>
      <c r="AA704" s="3098"/>
      <c r="AB704" s="3098"/>
      <c r="AC704" s="3098"/>
      <c r="AD704" s="3098"/>
      <c r="AE704" s="3098"/>
      <c r="AF704" s="3098"/>
      <c r="AG704" s="3098"/>
      <c r="AH704" s="3098"/>
      <c r="AI704" s="3098"/>
      <c r="AJ704" s="3098"/>
      <c r="AK704" s="3098"/>
      <c r="AL704" s="3143"/>
      <c r="AM704" s="3143"/>
      <c r="AN704" s="3143"/>
      <c r="AO704" s="3143"/>
      <c r="AP704" s="3143"/>
      <c r="AQ704" s="3143"/>
      <c r="AR704" s="3143"/>
      <c r="AS704" s="3143"/>
      <c r="AT704" s="3143"/>
      <c r="AU704" s="3143"/>
      <c r="AV704" s="3143"/>
      <c r="AW704" s="3143"/>
      <c r="AX704" s="3143"/>
      <c r="AY704" s="3143"/>
      <c r="AZ704" s="3143"/>
      <c r="BA704" s="3143"/>
      <c r="BB704" s="3143"/>
      <c r="BC704" s="3143"/>
      <c r="BD704" s="3143"/>
      <c r="BE704" s="3143"/>
      <c r="BF704" s="3143"/>
      <c r="BG704" s="3143"/>
      <c r="BH704" s="3143"/>
      <c r="BI704" s="3143"/>
      <c r="BJ704" s="3143"/>
      <c r="BK704" s="3143"/>
      <c r="BL704" s="3143"/>
      <c r="BM704" s="3143"/>
      <c r="BN704" s="3189"/>
      <c r="BO704" s="3189"/>
      <c r="BP704" s="3189"/>
      <c r="BQ704" s="3189"/>
      <c r="BR704" s="3189"/>
      <c r="BS704" s="3189"/>
      <c r="BT704" s="3189"/>
      <c r="BU704" s="3189"/>
      <c r="BV704" s="3189"/>
      <c r="BW704" s="3189"/>
      <c r="BX704" s="3189"/>
      <c r="BY704" s="3189"/>
      <c r="BZ704" s="3313"/>
      <c r="CA704" s="3143"/>
    </row>
    <row r="705" spans="1:79" ht="16.5" customHeight="1">
      <c r="A705" s="3143"/>
      <c r="B705" s="3143"/>
      <c r="C705" s="3143"/>
      <c r="D705" s="3143"/>
      <c r="E705" s="3143"/>
      <c r="F705" s="3143"/>
      <c r="G705" s="3143"/>
      <c r="H705" s="3143"/>
      <c r="I705" s="3143"/>
      <c r="J705" s="3143"/>
      <c r="K705" s="3098"/>
      <c r="L705" s="3098"/>
      <c r="M705" s="3098"/>
      <c r="N705" s="3098"/>
      <c r="O705" s="3098"/>
      <c r="P705" s="3098"/>
      <c r="Q705" s="3098"/>
      <c r="R705" s="3098"/>
      <c r="S705" s="3098"/>
      <c r="T705" s="3098"/>
      <c r="U705" s="3098"/>
      <c r="V705" s="3098"/>
      <c r="W705" s="3098"/>
      <c r="X705" s="3098"/>
      <c r="Y705" s="3098"/>
      <c r="Z705" s="3098"/>
      <c r="AA705" s="3098"/>
      <c r="AB705" s="3098"/>
      <c r="AC705" s="3098"/>
      <c r="AD705" s="3098"/>
      <c r="AE705" s="3098"/>
      <c r="AF705" s="3098"/>
      <c r="AG705" s="3098"/>
      <c r="AH705" s="3098"/>
      <c r="AI705" s="3098"/>
      <c r="AJ705" s="3098"/>
      <c r="AK705" s="3098"/>
      <c r="AL705" s="3143"/>
      <c r="AM705" s="3143"/>
      <c r="AN705" s="3143"/>
      <c r="AO705" s="3143"/>
      <c r="AP705" s="3143"/>
      <c r="AQ705" s="3143"/>
      <c r="AR705" s="3143"/>
      <c r="AS705" s="3143"/>
      <c r="AT705" s="3143"/>
      <c r="AU705" s="3143"/>
      <c r="AV705" s="3143"/>
      <c r="AW705" s="3143"/>
      <c r="AX705" s="3143"/>
      <c r="AY705" s="3143"/>
      <c r="AZ705" s="3143"/>
      <c r="BA705" s="3143"/>
      <c r="BB705" s="3143"/>
      <c r="BC705" s="3143"/>
      <c r="BD705" s="3143"/>
      <c r="BE705" s="3143"/>
      <c r="BF705" s="3143"/>
      <c r="BG705" s="3143"/>
      <c r="BH705" s="3143"/>
      <c r="BI705" s="3143"/>
      <c r="BJ705" s="3143"/>
      <c r="BK705" s="3143"/>
      <c r="BL705" s="3143"/>
      <c r="BM705" s="3143"/>
      <c r="BN705" s="3189"/>
      <c r="BO705" s="3189"/>
      <c r="BP705" s="3189"/>
      <c r="BQ705" s="3189"/>
      <c r="BR705" s="3189"/>
      <c r="BS705" s="3189"/>
      <c r="BT705" s="3189"/>
      <c r="BU705" s="3189"/>
      <c r="BV705" s="3189"/>
      <c r="BW705" s="3189"/>
      <c r="BX705" s="3189"/>
      <c r="BY705" s="3189"/>
      <c r="BZ705" s="3313"/>
      <c r="CA705" s="3143"/>
    </row>
    <row r="706" spans="1:79" ht="16.5" customHeight="1">
      <c r="A706" s="3143"/>
      <c r="B706" s="3143"/>
      <c r="C706" s="3143"/>
      <c r="D706" s="3143"/>
      <c r="E706" s="3143"/>
      <c r="F706" s="3143"/>
      <c r="G706" s="3143"/>
      <c r="H706" s="3143"/>
      <c r="I706" s="3143"/>
      <c r="J706" s="3143"/>
      <c r="K706" s="3098"/>
      <c r="L706" s="3098"/>
      <c r="M706" s="3098"/>
      <c r="N706" s="3098"/>
      <c r="O706" s="3098"/>
      <c r="P706" s="3098"/>
      <c r="Q706" s="3098"/>
      <c r="R706" s="3098"/>
      <c r="S706" s="3098"/>
      <c r="T706" s="3098"/>
      <c r="U706" s="3098"/>
      <c r="V706" s="3098"/>
      <c r="W706" s="3098"/>
      <c r="X706" s="3098"/>
      <c r="Y706" s="3098"/>
      <c r="Z706" s="3098"/>
      <c r="AA706" s="3098"/>
      <c r="AB706" s="3098"/>
      <c r="AC706" s="3098"/>
      <c r="AD706" s="3098"/>
      <c r="AE706" s="3098"/>
      <c r="AF706" s="3098"/>
      <c r="AG706" s="3098"/>
      <c r="AH706" s="3098"/>
      <c r="AI706" s="3098"/>
      <c r="AJ706" s="3098"/>
      <c r="AK706" s="3098"/>
      <c r="AL706" s="3143"/>
      <c r="AM706" s="3143"/>
      <c r="AN706" s="3143"/>
      <c r="AO706" s="3143"/>
      <c r="AP706" s="3143"/>
      <c r="AQ706" s="3143"/>
      <c r="AR706" s="3143"/>
      <c r="AS706" s="3143"/>
      <c r="AT706" s="3143"/>
      <c r="AU706" s="3143"/>
      <c r="AV706" s="3143"/>
      <c r="AW706" s="3143"/>
      <c r="AX706" s="3143"/>
      <c r="AY706" s="3143"/>
      <c r="AZ706" s="3143"/>
      <c r="BA706" s="3143"/>
      <c r="BB706" s="3143"/>
      <c r="BC706" s="3143"/>
      <c r="BD706" s="3143"/>
      <c r="BE706" s="3143"/>
      <c r="BF706" s="3143"/>
      <c r="BG706" s="3143"/>
      <c r="BH706" s="3143"/>
      <c r="BI706" s="3143"/>
      <c r="BJ706" s="3143"/>
      <c r="BK706" s="3143"/>
      <c r="BL706" s="3143"/>
      <c r="BM706" s="3143"/>
      <c r="BN706" s="3189"/>
      <c r="BO706" s="3189"/>
      <c r="BP706" s="3189"/>
      <c r="BQ706" s="3189"/>
      <c r="BR706" s="3189"/>
      <c r="BS706" s="3189"/>
      <c r="BT706" s="3189"/>
      <c r="BU706" s="3189"/>
      <c r="BV706" s="3189"/>
      <c r="BW706" s="3189"/>
      <c r="BX706" s="3189"/>
      <c r="BY706" s="3189"/>
      <c r="BZ706" s="3313"/>
      <c r="CA706" s="3143"/>
    </row>
    <row r="707" spans="1:79" ht="16.5" customHeight="1">
      <c r="A707" s="3143"/>
      <c r="B707" s="3143"/>
      <c r="C707" s="3143"/>
      <c r="D707" s="3143"/>
      <c r="E707" s="3143"/>
      <c r="F707" s="3143"/>
      <c r="G707" s="3143"/>
      <c r="H707" s="3143"/>
      <c r="I707" s="3143"/>
      <c r="J707" s="3143"/>
      <c r="K707" s="3098"/>
      <c r="L707" s="3098"/>
      <c r="M707" s="3098"/>
      <c r="N707" s="3098"/>
      <c r="O707" s="3098"/>
      <c r="P707" s="3098"/>
      <c r="Q707" s="3098"/>
      <c r="R707" s="3098"/>
      <c r="S707" s="3098"/>
      <c r="T707" s="3098"/>
      <c r="U707" s="3098"/>
      <c r="V707" s="3098"/>
      <c r="W707" s="3098"/>
      <c r="X707" s="3098"/>
      <c r="Y707" s="3098"/>
      <c r="Z707" s="3098"/>
      <c r="AA707" s="3098"/>
      <c r="AB707" s="3098"/>
      <c r="AC707" s="3098"/>
      <c r="AD707" s="3098"/>
      <c r="AE707" s="3098"/>
      <c r="AF707" s="3098"/>
      <c r="AG707" s="3098"/>
      <c r="AH707" s="3098"/>
      <c r="AI707" s="3098"/>
      <c r="AJ707" s="3098"/>
      <c r="AK707" s="3098"/>
      <c r="AL707" s="3143"/>
      <c r="AM707" s="3143"/>
      <c r="AN707" s="3143"/>
      <c r="AO707" s="3143"/>
      <c r="AP707" s="3143"/>
      <c r="AQ707" s="3143"/>
      <c r="AR707" s="3143"/>
      <c r="AS707" s="3143"/>
      <c r="AT707" s="3143"/>
      <c r="AU707" s="3143"/>
      <c r="AV707" s="3143"/>
      <c r="AW707" s="3143"/>
      <c r="AX707" s="3143"/>
      <c r="AY707" s="3143"/>
      <c r="AZ707" s="3143"/>
      <c r="BA707" s="3143"/>
      <c r="BB707" s="3143"/>
      <c r="BC707" s="3143"/>
      <c r="BD707" s="3143"/>
      <c r="BE707" s="3143"/>
      <c r="BF707" s="3143"/>
      <c r="BG707" s="3143"/>
      <c r="BH707" s="3143"/>
      <c r="BI707" s="3143"/>
      <c r="BJ707" s="3143"/>
      <c r="BK707" s="3143"/>
      <c r="BL707" s="3143"/>
      <c r="BM707" s="3143"/>
      <c r="BN707" s="3189"/>
      <c r="BO707" s="3189"/>
      <c r="BP707" s="3189"/>
      <c r="BQ707" s="3189"/>
      <c r="BR707" s="3189"/>
      <c r="BS707" s="3189"/>
      <c r="BT707" s="3189"/>
      <c r="BU707" s="3189"/>
      <c r="BV707" s="3189"/>
      <c r="BW707" s="3189"/>
      <c r="BX707" s="3189"/>
      <c r="BY707" s="3189"/>
      <c r="BZ707" s="3313"/>
      <c r="CA707" s="3143"/>
    </row>
    <row r="708" spans="1:79" ht="16.5" customHeight="1">
      <c r="A708" s="3143"/>
      <c r="B708" s="3143"/>
      <c r="C708" s="3143"/>
      <c r="D708" s="3143"/>
      <c r="E708" s="3143"/>
      <c r="F708" s="3143"/>
      <c r="G708" s="3143"/>
      <c r="H708" s="3143"/>
      <c r="I708" s="3143"/>
      <c r="J708" s="3143"/>
      <c r="K708" s="3098"/>
      <c r="L708" s="3098"/>
      <c r="M708" s="3098"/>
      <c r="N708" s="3098"/>
      <c r="O708" s="3098"/>
      <c r="P708" s="3098"/>
      <c r="Q708" s="3098"/>
      <c r="R708" s="3098"/>
      <c r="S708" s="3098"/>
      <c r="T708" s="3098"/>
      <c r="U708" s="3098"/>
      <c r="V708" s="3098"/>
      <c r="W708" s="3098"/>
      <c r="X708" s="3098"/>
      <c r="Y708" s="3098"/>
      <c r="Z708" s="3098"/>
      <c r="AA708" s="3098"/>
      <c r="AB708" s="3098"/>
      <c r="AC708" s="3098"/>
      <c r="AD708" s="3098"/>
      <c r="AE708" s="3098"/>
      <c r="AF708" s="3098"/>
      <c r="AG708" s="3098"/>
      <c r="AH708" s="3098"/>
      <c r="AI708" s="3098"/>
      <c r="AJ708" s="3098"/>
      <c r="AK708" s="3098"/>
      <c r="AL708" s="3143"/>
      <c r="AM708" s="3143"/>
      <c r="AN708" s="3143"/>
      <c r="AO708" s="3143"/>
      <c r="AP708" s="3143"/>
      <c r="AQ708" s="3143"/>
      <c r="AR708" s="3143"/>
      <c r="AS708" s="3143"/>
      <c r="AT708" s="3143"/>
      <c r="AU708" s="3143"/>
      <c r="AV708" s="3143"/>
      <c r="AW708" s="3143"/>
      <c r="AX708" s="3143"/>
      <c r="AY708" s="3143"/>
      <c r="AZ708" s="3143"/>
      <c r="BA708" s="3143"/>
      <c r="BB708" s="3143"/>
      <c r="BC708" s="3143"/>
      <c r="BD708" s="3143"/>
      <c r="BE708" s="3143"/>
      <c r="BF708" s="3143"/>
      <c r="BG708" s="3143"/>
      <c r="BH708" s="3143"/>
      <c r="BI708" s="3143"/>
      <c r="BJ708" s="3143"/>
      <c r="BK708" s="3143"/>
      <c r="BL708" s="3143"/>
      <c r="BM708" s="3143"/>
      <c r="BN708" s="3189"/>
      <c r="BO708" s="3189"/>
      <c r="BP708" s="3189"/>
      <c r="BQ708" s="3189"/>
      <c r="BR708" s="3189"/>
      <c r="BS708" s="3189"/>
      <c r="BT708" s="3189"/>
      <c r="BU708" s="3189"/>
      <c r="BV708" s="3189"/>
      <c r="BW708" s="3189"/>
      <c r="BX708" s="3189"/>
      <c r="BY708" s="3189"/>
      <c r="BZ708" s="3313"/>
      <c r="CA708" s="3143"/>
    </row>
    <row r="709" spans="1:79" ht="16.5" customHeight="1">
      <c r="A709" s="3143"/>
      <c r="B709" s="3143"/>
      <c r="C709" s="3143"/>
      <c r="D709" s="3143"/>
      <c r="E709" s="3143"/>
      <c r="F709" s="3143"/>
      <c r="G709" s="3143"/>
      <c r="H709" s="3143"/>
      <c r="I709" s="3143"/>
      <c r="J709" s="3143"/>
      <c r="K709" s="3098"/>
      <c r="L709" s="3098"/>
      <c r="M709" s="3098"/>
      <c r="N709" s="3098"/>
      <c r="O709" s="3098"/>
      <c r="P709" s="3098"/>
      <c r="Q709" s="3098"/>
      <c r="R709" s="3098"/>
      <c r="S709" s="3098"/>
      <c r="T709" s="3098"/>
      <c r="U709" s="3098"/>
      <c r="V709" s="3098"/>
      <c r="W709" s="3098"/>
      <c r="X709" s="3098"/>
      <c r="Y709" s="3098"/>
      <c r="Z709" s="3098"/>
      <c r="AA709" s="3098"/>
      <c r="AB709" s="3098"/>
      <c r="AC709" s="3098"/>
      <c r="AD709" s="3098"/>
      <c r="AE709" s="3098"/>
      <c r="AF709" s="3098"/>
      <c r="AG709" s="3098"/>
      <c r="AH709" s="3098"/>
      <c r="AI709" s="3098"/>
      <c r="AJ709" s="3098"/>
      <c r="AK709" s="3098"/>
      <c r="AL709" s="3143"/>
      <c r="AM709" s="3143"/>
      <c r="AN709" s="3143"/>
      <c r="AO709" s="3143"/>
      <c r="AP709" s="3143"/>
      <c r="AQ709" s="3143"/>
      <c r="AR709" s="3143"/>
      <c r="AS709" s="3143"/>
      <c r="AT709" s="3143"/>
      <c r="AU709" s="3143"/>
      <c r="AV709" s="3143"/>
      <c r="AW709" s="3143"/>
      <c r="AX709" s="3143"/>
      <c r="AY709" s="3143"/>
      <c r="AZ709" s="3143"/>
      <c r="BA709" s="3143"/>
      <c r="BB709" s="3143"/>
      <c r="BC709" s="3143"/>
      <c r="BD709" s="3143"/>
      <c r="BE709" s="3143"/>
      <c r="BF709" s="3143"/>
      <c r="BG709" s="3143"/>
      <c r="BH709" s="3143"/>
      <c r="BI709" s="3143"/>
      <c r="BJ709" s="3143"/>
      <c r="BK709" s="3143"/>
      <c r="BL709" s="3143"/>
      <c r="BM709" s="3143"/>
      <c r="BN709" s="3189"/>
      <c r="BO709" s="3189"/>
      <c r="BP709" s="3189"/>
      <c r="BQ709" s="3189"/>
      <c r="BR709" s="3189"/>
      <c r="BS709" s="3189"/>
      <c r="BT709" s="3189"/>
      <c r="BU709" s="3189"/>
      <c r="BV709" s="3189"/>
      <c r="BW709" s="3189"/>
      <c r="BX709" s="3189"/>
      <c r="BY709" s="3189"/>
      <c r="BZ709" s="3313"/>
      <c r="CA709" s="3143"/>
    </row>
    <row r="710" spans="1:79" ht="16.5" customHeight="1">
      <c r="A710" s="3143"/>
      <c r="B710" s="3143"/>
      <c r="C710" s="3143"/>
      <c r="D710" s="3143"/>
      <c r="E710" s="3143"/>
      <c r="F710" s="3143"/>
      <c r="G710" s="3143"/>
      <c r="H710" s="3143"/>
      <c r="I710" s="3143"/>
      <c r="J710" s="3143"/>
      <c r="K710" s="3098"/>
      <c r="L710" s="3098"/>
      <c r="M710" s="3098"/>
      <c r="N710" s="3098"/>
      <c r="O710" s="3098"/>
      <c r="P710" s="3098"/>
      <c r="Q710" s="3098"/>
      <c r="R710" s="3098"/>
      <c r="S710" s="3098"/>
      <c r="T710" s="3098"/>
      <c r="U710" s="3098"/>
      <c r="V710" s="3098"/>
      <c r="W710" s="3098"/>
      <c r="X710" s="3098"/>
      <c r="Y710" s="3098"/>
      <c r="Z710" s="3098"/>
      <c r="AA710" s="3098"/>
      <c r="AB710" s="3098"/>
      <c r="AC710" s="3098"/>
      <c r="AD710" s="3098"/>
      <c r="AE710" s="3098"/>
      <c r="AF710" s="3098"/>
      <c r="AG710" s="3098"/>
      <c r="AH710" s="3098"/>
      <c r="AI710" s="3098"/>
      <c r="AJ710" s="3098"/>
      <c r="AK710" s="3098"/>
      <c r="AL710" s="3143"/>
      <c r="AM710" s="3143"/>
      <c r="AN710" s="3143"/>
      <c r="AO710" s="3143"/>
      <c r="AP710" s="3143"/>
      <c r="AQ710" s="3143"/>
      <c r="AR710" s="3143"/>
      <c r="AS710" s="3143"/>
      <c r="AT710" s="3143"/>
      <c r="AU710" s="3143"/>
      <c r="AV710" s="3143"/>
      <c r="AW710" s="3143"/>
      <c r="AX710" s="3143"/>
      <c r="AY710" s="3143"/>
      <c r="AZ710" s="3143"/>
      <c r="BA710" s="3143"/>
      <c r="BB710" s="3143"/>
      <c r="BC710" s="3143"/>
      <c r="BD710" s="3143"/>
      <c r="BE710" s="3143"/>
      <c r="BF710" s="3143"/>
      <c r="BG710" s="3143"/>
      <c r="BH710" s="3143"/>
      <c r="BI710" s="3143"/>
      <c r="BJ710" s="3143"/>
      <c r="BK710" s="3143"/>
      <c r="BL710" s="3143"/>
      <c r="BM710" s="3143"/>
      <c r="BN710" s="3189"/>
      <c r="BO710" s="3189"/>
      <c r="BP710" s="3189"/>
      <c r="BQ710" s="3189"/>
      <c r="BR710" s="3189"/>
      <c r="BS710" s="3189"/>
      <c r="BT710" s="3189"/>
      <c r="BU710" s="3189"/>
      <c r="BV710" s="3189"/>
      <c r="BW710" s="3189"/>
      <c r="BX710" s="3189"/>
      <c r="BY710" s="3189"/>
      <c r="BZ710" s="3313"/>
      <c r="CA710" s="3143"/>
    </row>
    <row r="711" spans="1:79" ht="16.5" customHeight="1">
      <c r="A711" s="3143"/>
      <c r="B711" s="3143"/>
      <c r="C711" s="3143"/>
      <c r="D711" s="3143"/>
      <c r="E711" s="3143"/>
      <c r="F711" s="3143"/>
      <c r="G711" s="3143"/>
      <c r="H711" s="3143"/>
      <c r="I711" s="3143"/>
      <c r="J711" s="3143"/>
      <c r="K711" s="3098"/>
      <c r="L711" s="3098"/>
      <c r="M711" s="3098"/>
      <c r="N711" s="3098"/>
      <c r="O711" s="3098"/>
      <c r="P711" s="3098"/>
      <c r="Q711" s="3098"/>
      <c r="R711" s="3098"/>
      <c r="S711" s="3098"/>
      <c r="T711" s="3098"/>
      <c r="U711" s="3098"/>
      <c r="V711" s="3098"/>
      <c r="W711" s="3098"/>
      <c r="X711" s="3098"/>
      <c r="Y711" s="3098"/>
      <c r="Z711" s="3098"/>
      <c r="AA711" s="3098"/>
      <c r="AB711" s="3098"/>
      <c r="AC711" s="3098"/>
      <c r="AD711" s="3098"/>
      <c r="AE711" s="3098"/>
      <c r="AF711" s="3098"/>
      <c r="AG711" s="3098"/>
      <c r="AH711" s="3098"/>
      <c r="AI711" s="3098"/>
      <c r="AJ711" s="3098"/>
      <c r="AK711" s="3098"/>
      <c r="AL711" s="3143"/>
      <c r="AM711" s="3143"/>
      <c r="AN711" s="3143"/>
      <c r="AO711" s="3143"/>
      <c r="AP711" s="3143"/>
      <c r="AQ711" s="3143"/>
      <c r="AR711" s="3143"/>
      <c r="AS711" s="3143"/>
      <c r="AT711" s="3143"/>
      <c r="AU711" s="3143"/>
      <c r="AV711" s="3143"/>
      <c r="AW711" s="3143"/>
      <c r="AX711" s="3143"/>
      <c r="AY711" s="3143"/>
      <c r="AZ711" s="3143"/>
      <c r="BA711" s="3143"/>
      <c r="BB711" s="3143"/>
      <c r="BC711" s="3143"/>
      <c r="BD711" s="3143"/>
      <c r="BE711" s="3143"/>
      <c r="BF711" s="3143"/>
      <c r="BG711" s="3143"/>
      <c r="BH711" s="3143"/>
      <c r="BI711" s="3143"/>
      <c r="BJ711" s="3143"/>
      <c r="BK711" s="3143"/>
      <c r="BL711" s="3143"/>
      <c r="BM711" s="3143"/>
      <c r="BN711" s="3189"/>
      <c r="BO711" s="3189"/>
      <c r="BP711" s="3189"/>
      <c r="BQ711" s="3189"/>
      <c r="BR711" s="3189"/>
      <c r="BS711" s="3189"/>
      <c r="BT711" s="3189"/>
      <c r="BU711" s="3189"/>
      <c r="BV711" s="3189"/>
      <c r="BW711" s="3189"/>
      <c r="BX711" s="3189"/>
      <c r="BY711" s="3189"/>
      <c r="BZ711" s="3313"/>
      <c r="CA711" s="3143"/>
    </row>
    <row r="712" spans="1:79" ht="16.5" customHeight="1">
      <c r="A712" s="3143"/>
      <c r="B712" s="3143"/>
      <c r="C712" s="3143"/>
      <c r="D712" s="3143"/>
      <c r="E712" s="3143"/>
      <c r="F712" s="3143"/>
      <c r="G712" s="3143"/>
      <c r="H712" s="3143"/>
      <c r="I712" s="3143"/>
      <c r="J712" s="3143"/>
      <c r="K712" s="3098"/>
      <c r="L712" s="3098"/>
      <c r="M712" s="3098"/>
      <c r="N712" s="3098"/>
      <c r="O712" s="3098"/>
      <c r="P712" s="3098"/>
      <c r="Q712" s="3098"/>
      <c r="R712" s="3098"/>
      <c r="S712" s="3098"/>
      <c r="T712" s="3098"/>
      <c r="U712" s="3098"/>
      <c r="V712" s="3098"/>
      <c r="W712" s="3098"/>
      <c r="X712" s="3098"/>
      <c r="Y712" s="3098"/>
      <c r="Z712" s="3098"/>
      <c r="AA712" s="3098"/>
      <c r="AB712" s="3098"/>
      <c r="AC712" s="3098"/>
      <c r="AD712" s="3098"/>
      <c r="AE712" s="3098"/>
      <c r="AF712" s="3098"/>
      <c r="AG712" s="3098"/>
      <c r="AH712" s="3098"/>
      <c r="AI712" s="3098"/>
      <c r="AJ712" s="3098"/>
      <c r="AK712" s="3098"/>
      <c r="AL712" s="3143"/>
      <c r="AM712" s="3143"/>
      <c r="AN712" s="3143"/>
      <c r="AO712" s="3143"/>
      <c r="AP712" s="3143"/>
      <c r="AQ712" s="3143"/>
      <c r="AR712" s="3143"/>
      <c r="AS712" s="3143"/>
      <c r="AT712" s="3143"/>
      <c r="AU712" s="3143"/>
      <c r="AV712" s="3143"/>
      <c r="AW712" s="3143"/>
      <c r="AX712" s="3143"/>
      <c r="AY712" s="3143"/>
      <c r="AZ712" s="3143"/>
      <c r="BA712" s="3143"/>
      <c r="BB712" s="3143"/>
      <c r="BC712" s="3143"/>
      <c r="BD712" s="3143"/>
      <c r="BE712" s="3143"/>
      <c r="BF712" s="3143"/>
      <c r="BG712" s="3143"/>
      <c r="BH712" s="3143"/>
      <c r="BI712" s="3143"/>
      <c r="BJ712" s="3143"/>
      <c r="BK712" s="3143"/>
      <c r="BL712" s="3143"/>
      <c r="BM712" s="3143"/>
      <c r="BN712" s="3189"/>
      <c r="BO712" s="3189"/>
      <c r="BP712" s="3189"/>
      <c r="BQ712" s="3189"/>
      <c r="BR712" s="3189"/>
      <c r="BS712" s="3189"/>
      <c r="BT712" s="3189"/>
      <c r="BU712" s="3189"/>
      <c r="BV712" s="3189"/>
      <c r="BW712" s="3189"/>
      <c r="BX712" s="3189"/>
      <c r="BY712" s="3189"/>
      <c r="BZ712" s="3313"/>
      <c r="CA712" s="3143"/>
    </row>
    <row r="713" spans="1:79" ht="16.5" customHeight="1">
      <c r="A713" s="3143"/>
      <c r="B713" s="3143"/>
      <c r="C713" s="3143"/>
      <c r="D713" s="3143"/>
      <c r="E713" s="3143"/>
      <c r="F713" s="3143"/>
      <c r="G713" s="3143"/>
      <c r="H713" s="3143"/>
      <c r="I713" s="3143"/>
      <c r="J713" s="3143"/>
      <c r="K713" s="3098"/>
      <c r="L713" s="3098"/>
      <c r="M713" s="3098"/>
      <c r="N713" s="3098"/>
      <c r="O713" s="3098"/>
      <c r="P713" s="3098"/>
      <c r="Q713" s="3098"/>
      <c r="R713" s="3098"/>
      <c r="S713" s="3098"/>
      <c r="T713" s="3098"/>
      <c r="U713" s="3098"/>
      <c r="V713" s="3098"/>
      <c r="W713" s="3098"/>
      <c r="X713" s="3098"/>
      <c r="Y713" s="3098"/>
      <c r="Z713" s="3098"/>
      <c r="AA713" s="3098"/>
      <c r="AB713" s="3098"/>
      <c r="AC713" s="3098"/>
      <c r="AD713" s="3098"/>
      <c r="AE713" s="3098"/>
      <c r="AF713" s="3098"/>
      <c r="AG713" s="3098"/>
      <c r="AH713" s="3098"/>
      <c r="AI713" s="3098"/>
      <c r="AJ713" s="3098"/>
      <c r="AK713" s="3098"/>
      <c r="AL713" s="3143"/>
      <c r="AM713" s="3143"/>
      <c r="AN713" s="3143"/>
      <c r="AO713" s="3143"/>
      <c r="AP713" s="3143"/>
      <c r="AQ713" s="3143"/>
      <c r="AR713" s="3143"/>
      <c r="AS713" s="3143"/>
      <c r="AT713" s="3143"/>
      <c r="AU713" s="3143"/>
      <c r="AV713" s="3143"/>
      <c r="AW713" s="3143"/>
      <c r="AX713" s="3143"/>
      <c r="AY713" s="3143"/>
      <c r="AZ713" s="3143"/>
      <c r="BA713" s="3143"/>
      <c r="BB713" s="3143"/>
      <c r="BC713" s="3143"/>
      <c r="BD713" s="3143"/>
      <c r="BE713" s="3143"/>
      <c r="BF713" s="3143"/>
      <c r="BG713" s="3143"/>
      <c r="BH713" s="3143"/>
      <c r="BI713" s="3143"/>
      <c r="BJ713" s="3143"/>
      <c r="BK713" s="3143"/>
      <c r="BL713" s="3143"/>
      <c r="BM713" s="3143"/>
      <c r="BN713" s="3189"/>
      <c r="BO713" s="3189"/>
      <c r="BP713" s="3189"/>
      <c r="BQ713" s="3189"/>
      <c r="BR713" s="3189"/>
      <c r="BS713" s="3189"/>
      <c r="BT713" s="3189"/>
      <c r="BU713" s="3189"/>
      <c r="BV713" s="3189"/>
      <c r="BW713" s="3189"/>
      <c r="BX713" s="3189"/>
      <c r="BY713" s="3189"/>
      <c r="BZ713" s="3313"/>
      <c r="CA713" s="3143"/>
    </row>
    <row r="714" spans="1:79" ht="16.5" customHeight="1">
      <c r="A714" s="3143"/>
      <c r="B714" s="3143"/>
      <c r="C714" s="3143"/>
      <c r="D714" s="3143"/>
      <c r="E714" s="3143"/>
      <c r="F714" s="3143"/>
      <c r="G714" s="3143"/>
      <c r="H714" s="3143"/>
      <c r="I714" s="3143"/>
      <c r="J714" s="3143"/>
      <c r="K714" s="3098"/>
      <c r="L714" s="3098"/>
      <c r="M714" s="3098"/>
      <c r="N714" s="3098"/>
      <c r="O714" s="3098"/>
      <c r="P714" s="3098"/>
      <c r="Q714" s="3098"/>
      <c r="R714" s="3098"/>
      <c r="S714" s="3098"/>
      <c r="T714" s="3098"/>
      <c r="U714" s="3098"/>
      <c r="V714" s="3098"/>
      <c r="W714" s="3098"/>
      <c r="X714" s="3098"/>
      <c r="Y714" s="3098"/>
      <c r="Z714" s="3098"/>
      <c r="AA714" s="3098"/>
      <c r="AB714" s="3098"/>
      <c r="AC714" s="3098"/>
      <c r="AD714" s="3098"/>
      <c r="AE714" s="3098"/>
      <c r="AF714" s="3098"/>
      <c r="AG714" s="3098"/>
      <c r="AH714" s="3098"/>
      <c r="AI714" s="3098"/>
      <c r="AJ714" s="3098"/>
      <c r="AK714" s="3098"/>
      <c r="AL714" s="3143"/>
      <c r="AM714" s="3143"/>
      <c r="AN714" s="3143"/>
      <c r="AO714" s="3143"/>
      <c r="AP714" s="3143"/>
      <c r="AQ714" s="3143"/>
      <c r="AR714" s="3143"/>
      <c r="AS714" s="3143"/>
      <c r="AT714" s="3143"/>
      <c r="AU714" s="3143"/>
      <c r="AV714" s="3143"/>
      <c r="AW714" s="3143"/>
      <c r="AX714" s="3143"/>
      <c r="AY714" s="3143"/>
      <c r="AZ714" s="3143"/>
      <c r="BA714" s="3143"/>
      <c r="BB714" s="3143"/>
      <c r="BC714" s="3143"/>
      <c r="BD714" s="3143"/>
      <c r="BE714" s="3143"/>
      <c r="BF714" s="3143"/>
      <c r="BG714" s="3143"/>
      <c r="BH714" s="3143"/>
      <c r="BI714" s="3143"/>
      <c r="BJ714" s="3143"/>
      <c r="BK714" s="3143"/>
      <c r="BL714" s="3143"/>
      <c r="BM714" s="3143"/>
      <c r="BN714" s="3189"/>
      <c r="BO714" s="3189"/>
      <c r="BP714" s="3189"/>
      <c r="BQ714" s="3189"/>
      <c r="BR714" s="3189"/>
      <c r="BS714" s="3189"/>
      <c r="BT714" s="3189"/>
      <c r="BU714" s="3189"/>
      <c r="BV714" s="3189"/>
      <c r="BW714" s="3189"/>
      <c r="BX714" s="3189"/>
      <c r="BY714" s="3189"/>
      <c r="BZ714" s="3313"/>
      <c r="CA714" s="3143"/>
    </row>
    <row r="715" spans="1:79" ht="16.5" customHeight="1">
      <c r="A715" s="3143"/>
      <c r="B715" s="3143"/>
      <c r="C715" s="3143"/>
      <c r="D715" s="3143"/>
      <c r="E715" s="3143"/>
      <c r="F715" s="3143"/>
      <c r="G715" s="3143"/>
      <c r="H715" s="3143"/>
      <c r="I715" s="3143"/>
      <c r="J715" s="3143"/>
      <c r="K715" s="3098"/>
      <c r="L715" s="3098"/>
      <c r="M715" s="3098"/>
      <c r="N715" s="3098"/>
      <c r="O715" s="3098"/>
      <c r="P715" s="3098"/>
      <c r="Q715" s="3098"/>
      <c r="R715" s="3098"/>
      <c r="S715" s="3098"/>
      <c r="T715" s="3098"/>
      <c r="U715" s="3098"/>
      <c r="V715" s="3098"/>
      <c r="W715" s="3098"/>
      <c r="X715" s="3098"/>
      <c r="Y715" s="3098"/>
      <c r="Z715" s="3098"/>
      <c r="AA715" s="3098"/>
      <c r="AB715" s="3098"/>
      <c r="AC715" s="3098"/>
      <c r="AD715" s="3098"/>
      <c r="AE715" s="3098"/>
      <c r="AF715" s="3098"/>
      <c r="AG715" s="3098"/>
      <c r="AH715" s="3098"/>
      <c r="AI715" s="3098"/>
      <c r="AJ715" s="3098"/>
      <c r="AK715" s="3098"/>
      <c r="AL715" s="3143"/>
      <c r="AM715" s="3143"/>
      <c r="AN715" s="3143"/>
      <c r="AO715" s="3143"/>
      <c r="AP715" s="3143"/>
      <c r="AQ715" s="3143"/>
      <c r="AR715" s="3143"/>
      <c r="AS715" s="3143"/>
      <c r="AT715" s="3143"/>
      <c r="AU715" s="3143"/>
      <c r="AV715" s="3143"/>
      <c r="AW715" s="3143"/>
      <c r="AX715" s="3143"/>
      <c r="AY715" s="3143"/>
      <c r="AZ715" s="3143"/>
      <c r="BA715" s="3143"/>
      <c r="BB715" s="3143"/>
      <c r="BC715" s="3143"/>
      <c r="BD715" s="3143"/>
      <c r="BE715" s="3143"/>
      <c r="BF715" s="3143"/>
      <c r="BG715" s="3143"/>
      <c r="BH715" s="3143"/>
      <c r="BI715" s="3143"/>
      <c r="BJ715" s="3143"/>
      <c r="BK715" s="3143"/>
      <c r="BL715" s="3143"/>
      <c r="BM715" s="3143"/>
      <c r="BN715" s="3189"/>
      <c r="BO715" s="3189"/>
      <c r="BP715" s="3189"/>
      <c r="BQ715" s="3189"/>
      <c r="BR715" s="3189"/>
      <c r="BS715" s="3189"/>
      <c r="BT715" s="3189"/>
      <c r="BU715" s="3189"/>
      <c r="BV715" s="3189"/>
      <c r="BW715" s="3189"/>
      <c r="BX715" s="3189"/>
      <c r="BY715" s="3189"/>
      <c r="BZ715" s="3313"/>
      <c r="CA715" s="3143"/>
    </row>
    <row r="716" spans="1:79" ht="16.5" customHeight="1">
      <c r="A716" s="3143"/>
      <c r="B716" s="3143"/>
      <c r="C716" s="3143"/>
      <c r="D716" s="3143"/>
      <c r="E716" s="3143"/>
      <c r="F716" s="3143"/>
      <c r="G716" s="3143"/>
      <c r="H716" s="3143"/>
      <c r="I716" s="3143"/>
      <c r="J716" s="3143"/>
      <c r="K716" s="3098"/>
      <c r="L716" s="3098"/>
      <c r="M716" s="3098"/>
      <c r="N716" s="3098"/>
      <c r="O716" s="3098"/>
      <c r="P716" s="3098"/>
      <c r="Q716" s="3098"/>
      <c r="R716" s="3098"/>
      <c r="S716" s="3098"/>
      <c r="T716" s="3098"/>
      <c r="U716" s="3098"/>
      <c r="V716" s="3098"/>
      <c r="W716" s="3098"/>
      <c r="X716" s="3098"/>
      <c r="Y716" s="3098"/>
      <c r="Z716" s="3098"/>
      <c r="AA716" s="3098"/>
      <c r="AB716" s="3098"/>
      <c r="AC716" s="3098"/>
      <c r="AD716" s="3098"/>
      <c r="AE716" s="3098"/>
      <c r="AF716" s="3098"/>
      <c r="AG716" s="3098"/>
      <c r="AH716" s="3098"/>
      <c r="AI716" s="3098"/>
      <c r="AJ716" s="3098"/>
      <c r="AK716" s="3098"/>
      <c r="AL716" s="3143"/>
      <c r="AM716" s="3143"/>
      <c r="AN716" s="3143"/>
      <c r="AO716" s="3143"/>
      <c r="AP716" s="3143"/>
      <c r="AQ716" s="3143"/>
      <c r="AR716" s="3143"/>
      <c r="AS716" s="3143"/>
      <c r="AT716" s="3143"/>
      <c r="AU716" s="3143"/>
      <c r="AV716" s="3143"/>
      <c r="AW716" s="3143"/>
      <c r="AX716" s="3143"/>
      <c r="AY716" s="3143"/>
      <c r="AZ716" s="3143"/>
      <c r="BA716" s="3143"/>
      <c r="BB716" s="3143"/>
      <c r="BC716" s="3143"/>
      <c r="BD716" s="3143"/>
      <c r="BE716" s="3143"/>
      <c r="BF716" s="3143"/>
      <c r="BG716" s="3143"/>
      <c r="BH716" s="3143"/>
      <c r="BI716" s="3143"/>
      <c r="BJ716" s="3143"/>
      <c r="BK716" s="3143"/>
      <c r="BL716" s="3143"/>
      <c r="BM716" s="3143"/>
      <c r="BN716" s="3189"/>
      <c r="BO716" s="3189"/>
      <c r="BP716" s="3189"/>
      <c r="BQ716" s="3189"/>
      <c r="BR716" s="3189"/>
      <c r="BS716" s="3189"/>
      <c r="BT716" s="3189"/>
      <c r="BU716" s="3189"/>
      <c r="BV716" s="3189"/>
      <c r="BW716" s="3189"/>
      <c r="BX716" s="3189"/>
      <c r="BY716" s="3189"/>
      <c r="BZ716" s="3313"/>
      <c r="CA716" s="3143"/>
    </row>
    <row r="717" spans="1:79" ht="16.5" customHeight="1">
      <c r="A717" s="3143"/>
      <c r="B717" s="3143"/>
      <c r="C717" s="3143"/>
      <c r="D717" s="3143"/>
      <c r="E717" s="3143"/>
      <c r="F717" s="3143"/>
      <c r="G717" s="3143"/>
      <c r="H717" s="3143"/>
      <c r="I717" s="3143"/>
      <c r="J717" s="3143"/>
      <c r="K717" s="3098"/>
      <c r="L717" s="3098"/>
      <c r="M717" s="3098"/>
      <c r="N717" s="3098"/>
      <c r="O717" s="3098"/>
      <c r="P717" s="3098"/>
      <c r="Q717" s="3098"/>
      <c r="R717" s="3098"/>
      <c r="S717" s="3098"/>
      <c r="T717" s="3098"/>
      <c r="U717" s="3098"/>
      <c r="V717" s="3098"/>
      <c r="W717" s="3098"/>
      <c r="X717" s="3098"/>
      <c r="Y717" s="3098"/>
      <c r="Z717" s="3098"/>
      <c r="AA717" s="3098"/>
      <c r="AB717" s="3098"/>
      <c r="AC717" s="3098"/>
      <c r="AD717" s="3098"/>
      <c r="AE717" s="3098"/>
      <c r="AF717" s="3098"/>
      <c r="AG717" s="3098"/>
      <c r="AH717" s="3098"/>
      <c r="AI717" s="3098"/>
      <c r="AJ717" s="3098"/>
      <c r="AK717" s="3098"/>
      <c r="AL717" s="3143"/>
      <c r="AM717" s="3143"/>
      <c r="AN717" s="3143"/>
      <c r="AO717" s="3143"/>
      <c r="AP717" s="3143"/>
      <c r="AQ717" s="3143"/>
      <c r="AR717" s="3143"/>
      <c r="AS717" s="3143"/>
      <c r="AT717" s="3143"/>
      <c r="AU717" s="3143"/>
      <c r="AV717" s="3143"/>
      <c r="AW717" s="3143"/>
      <c r="AX717" s="3143"/>
      <c r="AY717" s="3143"/>
      <c r="AZ717" s="3143"/>
      <c r="BA717" s="3143"/>
      <c r="BB717" s="3143"/>
      <c r="BC717" s="3143"/>
      <c r="BD717" s="3143"/>
      <c r="BE717" s="3143"/>
      <c r="BF717" s="3143"/>
      <c r="BG717" s="3143"/>
      <c r="BH717" s="3143"/>
      <c r="BI717" s="3143"/>
      <c r="BJ717" s="3143"/>
      <c r="BK717" s="3143"/>
      <c r="BL717" s="3143"/>
      <c r="BM717" s="3143"/>
      <c r="BN717" s="3189"/>
      <c r="BO717" s="3189"/>
      <c r="BP717" s="3189"/>
      <c r="BQ717" s="3189"/>
      <c r="BR717" s="3189"/>
      <c r="BS717" s="3189"/>
      <c r="BT717" s="3189"/>
      <c r="BU717" s="3189"/>
      <c r="BV717" s="3189"/>
      <c r="BW717" s="3189"/>
      <c r="BX717" s="3189"/>
      <c r="BY717" s="3189"/>
      <c r="BZ717" s="3313"/>
      <c r="CA717" s="3143"/>
    </row>
    <row r="718" spans="1:79" ht="16.5" customHeight="1">
      <c r="A718" s="3143"/>
      <c r="B718" s="3143"/>
      <c r="C718" s="3143"/>
      <c r="D718" s="3143"/>
      <c r="E718" s="3143"/>
      <c r="F718" s="3143"/>
      <c r="G718" s="3143"/>
      <c r="H718" s="3143"/>
      <c r="I718" s="3143"/>
      <c r="J718" s="3143"/>
      <c r="K718" s="3098"/>
      <c r="L718" s="3098"/>
      <c r="M718" s="3098"/>
      <c r="N718" s="3098"/>
      <c r="O718" s="3098"/>
      <c r="P718" s="3098"/>
      <c r="Q718" s="3098"/>
      <c r="R718" s="3098"/>
      <c r="S718" s="3098"/>
      <c r="T718" s="3098"/>
      <c r="U718" s="3098"/>
      <c r="V718" s="3098"/>
      <c r="W718" s="3098"/>
      <c r="X718" s="3098"/>
      <c r="Y718" s="3098"/>
      <c r="Z718" s="3098"/>
      <c r="AA718" s="3098"/>
      <c r="AB718" s="3098"/>
      <c r="AC718" s="3098"/>
      <c r="AD718" s="3098"/>
      <c r="AE718" s="3098"/>
      <c r="AF718" s="3098"/>
      <c r="AG718" s="3098"/>
      <c r="AH718" s="3098"/>
      <c r="AI718" s="3098"/>
      <c r="AJ718" s="3098"/>
      <c r="AK718" s="3098"/>
      <c r="AL718" s="3143"/>
      <c r="AM718" s="3143"/>
      <c r="AN718" s="3143"/>
      <c r="AO718" s="3143"/>
      <c r="AP718" s="3143"/>
      <c r="AQ718" s="3143"/>
      <c r="AR718" s="3143"/>
      <c r="AS718" s="3143"/>
      <c r="AT718" s="3143"/>
      <c r="AU718" s="3143"/>
      <c r="AV718" s="3143"/>
      <c r="AW718" s="3143"/>
      <c r="AX718" s="3143"/>
      <c r="AY718" s="3143"/>
      <c r="AZ718" s="3143"/>
      <c r="BA718" s="3143"/>
      <c r="BB718" s="3143"/>
      <c r="BC718" s="3143"/>
      <c r="BD718" s="3143"/>
      <c r="BE718" s="3143"/>
      <c r="BF718" s="3143"/>
      <c r="BG718" s="3143"/>
      <c r="BH718" s="3143"/>
      <c r="BI718" s="3143"/>
      <c r="BJ718" s="3143"/>
      <c r="BK718" s="3143"/>
      <c r="BL718" s="3143"/>
      <c r="BM718" s="3143"/>
      <c r="BN718" s="3189"/>
      <c r="BO718" s="3189"/>
      <c r="BP718" s="3189"/>
      <c r="BQ718" s="3189"/>
      <c r="BR718" s="3189"/>
      <c r="BS718" s="3189"/>
      <c r="BT718" s="3189"/>
      <c r="BU718" s="3189"/>
      <c r="BV718" s="3189"/>
      <c r="BW718" s="3189"/>
      <c r="BX718" s="3189"/>
      <c r="BY718" s="3189"/>
      <c r="BZ718" s="3313"/>
      <c r="CA718" s="3143"/>
    </row>
    <row r="719" spans="1:79" ht="16.5" customHeight="1">
      <c r="A719" s="3143"/>
      <c r="B719" s="3143"/>
      <c r="C719" s="3143"/>
      <c r="D719" s="3143"/>
      <c r="E719" s="3143"/>
      <c r="F719" s="3143"/>
      <c r="G719" s="3143"/>
      <c r="H719" s="3143"/>
      <c r="I719" s="3143"/>
      <c r="J719" s="3143"/>
      <c r="K719" s="3098"/>
      <c r="L719" s="3098"/>
      <c r="M719" s="3098"/>
      <c r="N719" s="3098"/>
      <c r="O719" s="3098"/>
      <c r="P719" s="3098"/>
      <c r="Q719" s="3098"/>
      <c r="R719" s="3098"/>
      <c r="S719" s="3098"/>
      <c r="T719" s="3098"/>
      <c r="U719" s="3098"/>
      <c r="V719" s="3098"/>
      <c r="W719" s="3098"/>
      <c r="X719" s="3098"/>
      <c r="Y719" s="3098"/>
      <c r="Z719" s="3098"/>
      <c r="AA719" s="3098"/>
      <c r="AB719" s="3098"/>
      <c r="AC719" s="3098"/>
      <c r="AD719" s="3098"/>
      <c r="AE719" s="3098"/>
      <c r="AF719" s="3098"/>
      <c r="AG719" s="3098"/>
      <c r="AH719" s="3098"/>
      <c r="AI719" s="3098"/>
      <c r="AJ719" s="3098"/>
      <c r="AK719" s="3098"/>
      <c r="AL719" s="3143"/>
      <c r="AM719" s="3143"/>
      <c r="AN719" s="3143"/>
      <c r="AO719" s="3143"/>
      <c r="AP719" s="3143"/>
      <c r="AQ719" s="3143"/>
      <c r="AR719" s="3143"/>
      <c r="AS719" s="3143"/>
      <c r="AT719" s="3143"/>
      <c r="AU719" s="3143"/>
      <c r="AV719" s="3143"/>
      <c r="AW719" s="3143"/>
      <c r="AX719" s="3143"/>
      <c r="AY719" s="3143"/>
      <c r="AZ719" s="3143"/>
      <c r="BA719" s="3143"/>
      <c r="BB719" s="3143"/>
      <c r="BC719" s="3143"/>
      <c r="BD719" s="3143"/>
      <c r="BE719" s="3143"/>
      <c r="BF719" s="3143"/>
      <c r="BG719" s="3143"/>
      <c r="BH719" s="3143"/>
      <c r="BI719" s="3143"/>
      <c r="BJ719" s="3143"/>
      <c r="BK719" s="3143"/>
      <c r="BL719" s="3143"/>
      <c r="BM719" s="3143"/>
      <c r="BN719" s="3189"/>
      <c r="BO719" s="3189"/>
      <c r="BP719" s="3189"/>
      <c r="BQ719" s="3189"/>
      <c r="BR719" s="3189"/>
      <c r="BS719" s="3189"/>
      <c r="BT719" s="3189"/>
      <c r="BU719" s="3189"/>
      <c r="BV719" s="3189"/>
      <c r="BW719" s="3189"/>
      <c r="BX719" s="3189"/>
      <c r="BY719" s="3189"/>
      <c r="BZ719" s="3313"/>
      <c r="CA719" s="3143"/>
    </row>
    <row r="720" spans="1:79" ht="16.5" customHeight="1">
      <c r="A720" s="3143"/>
      <c r="B720" s="3143"/>
      <c r="C720" s="3143"/>
      <c r="D720" s="3143"/>
      <c r="E720" s="3143"/>
      <c r="F720" s="3143"/>
      <c r="G720" s="3143"/>
      <c r="H720" s="3143"/>
      <c r="I720" s="3143"/>
      <c r="J720" s="3143"/>
      <c r="K720" s="3098"/>
      <c r="L720" s="3098"/>
      <c r="M720" s="3098"/>
      <c r="N720" s="3098"/>
      <c r="O720" s="3098"/>
      <c r="P720" s="3098"/>
      <c r="Q720" s="3098"/>
      <c r="R720" s="3098"/>
      <c r="S720" s="3098"/>
      <c r="T720" s="3098"/>
      <c r="U720" s="3098"/>
      <c r="V720" s="3098"/>
      <c r="W720" s="3098"/>
      <c r="X720" s="3098"/>
      <c r="Y720" s="3098"/>
      <c r="Z720" s="3098"/>
      <c r="AA720" s="3098"/>
      <c r="AB720" s="3098"/>
      <c r="AC720" s="3098"/>
      <c r="AD720" s="3098"/>
      <c r="AE720" s="3098"/>
      <c r="AF720" s="3098"/>
      <c r="AG720" s="3098"/>
      <c r="AH720" s="3098"/>
      <c r="AI720" s="3098"/>
      <c r="AJ720" s="3098"/>
      <c r="AK720" s="3098"/>
      <c r="AL720" s="3143"/>
      <c r="AM720" s="3143"/>
      <c r="AN720" s="3143"/>
      <c r="AO720" s="3143"/>
      <c r="AP720" s="3143"/>
      <c r="AQ720" s="3143"/>
      <c r="AR720" s="3143"/>
      <c r="AS720" s="3143"/>
      <c r="AT720" s="3143"/>
      <c r="AU720" s="3143"/>
      <c r="AV720" s="3143"/>
      <c r="AW720" s="3143"/>
      <c r="AX720" s="3143"/>
      <c r="AY720" s="3143"/>
      <c r="AZ720" s="3143"/>
      <c r="BA720" s="3143"/>
      <c r="BB720" s="3143"/>
      <c r="BC720" s="3143"/>
      <c r="BD720" s="3143"/>
      <c r="BE720" s="3143"/>
      <c r="BF720" s="3143"/>
      <c r="BG720" s="3143"/>
      <c r="BH720" s="3143"/>
      <c r="BI720" s="3143"/>
      <c r="BJ720" s="3143"/>
      <c r="BK720" s="3143"/>
      <c r="BL720" s="3143"/>
      <c r="BM720" s="3143"/>
      <c r="BN720" s="3189"/>
      <c r="BO720" s="3189"/>
      <c r="BP720" s="3189"/>
      <c r="BQ720" s="3189"/>
      <c r="BR720" s="3189"/>
      <c r="BS720" s="3189"/>
      <c r="BT720" s="3189"/>
      <c r="BU720" s="3189"/>
      <c r="BV720" s="3189"/>
      <c r="BW720" s="3189"/>
      <c r="BX720" s="3189"/>
      <c r="BY720" s="3189"/>
      <c r="BZ720" s="3313"/>
      <c r="CA720" s="3143"/>
    </row>
    <row r="721" spans="1:79" ht="16.5" customHeight="1">
      <c r="A721" s="3143"/>
      <c r="B721" s="3143"/>
      <c r="C721" s="3143"/>
      <c r="D721" s="3143"/>
      <c r="E721" s="3143"/>
      <c r="F721" s="3143"/>
      <c r="G721" s="3143"/>
      <c r="H721" s="3143"/>
      <c r="I721" s="3143"/>
      <c r="J721" s="3143"/>
      <c r="K721" s="3098"/>
      <c r="L721" s="3098"/>
      <c r="M721" s="3098"/>
      <c r="N721" s="3098"/>
      <c r="O721" s="3098"/>
      <c r="P721" s="3098"/>
      <c r="Q721" s="3098"/>
      <c r="R721" s="3098"/>
      <c r="S721" s="3098"/>
      <c r="T721" s="3098"/>
      <c r="U721" s="3098"/>
      <c r="V721" s="3098"/>
      <c r="W721" s="3098"/>
      <c r="X721" s="3098"/>
      <c r="Y721" s="3098"/>
      <c r="Z721" s="3098"/>
      <c r="AA721" s="3098"/>
      <c r="AB721" s="3098"/>
      <c r="AC721" s="3098"/>
      <c r="AD721" s="3098"/>
      <c r="AE721" s="3098"/>
      <c r="AF721" s="3098"/>
      <c r="AG721" s="3098"/>
      <c r="AH721" s="3098"/>
      <c r="AI721" s="3098"/>
      <c r="AJ721" s="3098"/>
      <c r="AK721" s="3098"/>
      <c r="AL721" s="3143"/>
      <c r="AM721" s="3143"/>
      <c r="AN721" s="3143"/>
      <c r="AO721" s="3143"/>
      <c r="AP721" s="3143"/>
      <c r="AQ721" s="3143"/>
      <c r="AR721" s="3143"/>
      <c r="AS721" s="3143"/>
      <c r="AT721" s="3143"/>
      <c r="AU721" s="3143"/>
      <c r="AV721" s="3143"/>
      <c r="AW721" s="3143"/>
      <c r="AX721" s="3143"/>
      <c r="AY721" s="3143"/>
      <c r="AZ721" s="3143"/>
      <c r="BA721" s="3143"/>
      <c r="BB721" s="3143"/>
      <c r="BC721" s="3143"/>
      <c r="BD721" s="3143"/>
      <c r="BE721" s="3143"/>
      <c r="BF721" s="3143"/>
      <c r="BG721" s="3143"/>
      <c r="BH721" s="3143"/>
      <c r="BI721" s="3143"/>
      <c r="BJ721" s="3143"/>
      <c r="BK721" s="3143"/>
      <c r="BL721" s="3143"/>
      <c r="BM721" s="3143"/>
      <c r="BN721" s="3189"/>
      <c r="BO721" s="3189"/>
      <c r="BP721" s="3189"/>
      <c r="BQ721" s="3189"/>
      <c r="BR721" s="3189"/>
      <c r="BS721" s="3189"/>
      <c r="BT721" s="3189"/>
      <c r="BU721" s="3189"/>
      <c r="BV721" s="3189"/>
      <c r="BW721" s="3189"/>
      <c r="BX721" s="3189"/>
      <c r="BY721" s="3189"/>
      <c r="BZ721" s="3313"/>
      <c r="CA721" s="3143"/>
    </row>
    <row r="722" spans="1:79" ht="16.5" customHeight="1">
      <c r="A722" s="3143"/>
      <c r="B722" s="3143"/>
      <c r="C722" s="3143"/>
      <c r="D722" s="3143"/>
      <c r="E722" s="3143"/>
      <c r="F722" s="3143"/>
      <c r="G722" s="3143"/>
      <c r="H722" s="3143"/>
      <c r="I722" s="3143"/>
      <c r="J722" s="3143"/>
      <c r="K722" s="3098"/>
      <c r="L722" s="3098"/>
      <c r="M722" s="3098"/>
      <c r="N722" s="3098"/>
      <c r="O722" s="3098"/>
      <c r="P722" s="3098"/>
      <c r="Q722" s="3098"/>
      <c r="R722" s="3098"/>
      <c r="S722" s="3098"/>
      <c r="T722" s="3098"/>
      <c r="U722" s="3098"/>
      <c r="V722" s="3098"/>
      <c r="W722" s="3098"/>
      <c r="X722" s="3098"/>
      <c r="Y722" s="3098"/>
      <c r="Z722" s="3098"/>
      <c r="AA722" s="3098"/>
      <c r="AB722" s="3098"/>
      <c r="AC722" s="3098"/>
      <c r="AD722" s="3098"/>
      <c r="AE722" s="3098"/>
      <c r="AF722" s="3098"/>
      <c r="AG722" s="3098"/>
      <c r="AH722" s="3098"/>
      <c r="AI722" s="3098"/>
      <c r="AJ722" s="3098"/>
      <c r="AK722" s="3098"/>
      <c r="AL722" s="3143"/>
      <c r="AM722" s="3143"/>
      <c r="AN722" s="3143"/>
      <c r="AO722" s="3143"/>
      <c r="AP722" s="3143"/>
      <c r="AQ722" s="3143"/>
      <c r="AR722" s="3143"/>
      <c r="AS722" s="3143"/>
      <c r="AT722" s="3143"/>
      <c r="AU722" s="3143"/>
      <c r="AV722" s="3143"/>
      <c r="AW722" s="3143"/>
      <c r="AX722" s="3143"/>
      <c r="AY722" s="3143"/>
      <c r="AZ722" s="3143"/>
      <c r="BA722" s="3143"/>
      <c r="BB722" s="3143"/>
      <c r="BC722" s="3143"/>
      <c r="BD722" s="3143"/>
      <c r="BE722" s="3143"/>
      <c r="BF722" s="3143"/>
      <c r="BG722" s="3143"/>
      <c r="BH722" s="3143"/>
      <c r="BI722" s="3143"/>
      <c r="BJ722" s="3143"/>
      <c r="BK722" s="3143"/>
      <c r="BL722" s="3143"/>
      <c r="BM722" s="3143"/>
      <c r="BN722" s="3189"/>
      <c r="BO722" s="3189"/>
      <c r="BP722" s="3189"/>
      <c r="BQ722" s="3189"/>
      <c r="BR722" s="3189"/>
      <c r="BS722" s="3189"/>
      <c r="BT722" s="3189"/>
      <c r="BU722" s="3189"/>
      <c r="BV722" s="3189"/>
      <c r="BW722" s="3189"/>
      <c r="BX722" s="3189"/>
      <c r="BY722" s="3189"/>
      <c r="BZ722" s="3313"/>
      <c r="CA722" s="3143"/>
    </row>
    <row r="723" spans="1:79" ht="16.5" customHeight="1">
      <c r="A723" s="3143"/>
      <c r="B723" s="3143"/>
      <c r="C723" s="3143"/>
      <c r="D723" s="3143"/>
      <c r="E723" s="3143"/>
      <c r="F723" s="3143"/>
      <c r="G723" s="3143"/>
      <c r="H723" s="3143"/>
      <c r="I723" s="3143"/>
      <c r="J723" s="3143"/>
      <c r="K723" s="3098"/>
      <c r="L723" s="3098"/>
      <c r="M723" s="3098"/>
      <c r="N723" s="3098"/>
      <c r="O723" s="3098"/>
      <c r="P723" s="3098"/>
      <c r="Q723" s="3098"/>
      <c r="R723" s="3098"/>
      <c r="S723" s="3098"/>
      <c r="T723" s="3098"/>
      <c r="U723" s="3098"/>
      <c r="V723" s="3098"/>
      <c r="W723" s="3098"/>
      <c r="X723" s="3098"/>
      <c r="Y723" s="3098"/>
      <c r="Z723" s="3098"/>
      <c r="AA723" s="3098"/>
      <c r="AB723" s="3098"/>
      <c r="AC723" s="3098"/>
      <c r="AD723" s="3098"/>
      <c r="AE723" s="3098"/>
      <c r="AF723" s="3098"/>
      <c r="AG723" s="3098"/>
      <c r="AH723" s="3098"/>
      <c r="AI723" s="3098"/>
      <c r="AJ723" s="3098"/>
      <c r="AK723" s="3098"/>
      <c r="AL723" s="3143"/>
      <c r="AM723" s="3143"/>
      <c r="AN723" s="3143"/>
      <c r="AO723" s="3143"/>
      <c r="AP723" s="3143"/>
      <c r="AQ723" s="3143"/>
      <c r="AR723" s="3143"/>
      <c r="AS723" s="3143"/>
      <c r="AT723" s="3143"/>
      <c r="AU723" s="3143"/>
      <c r="AV723" s="3143"/>
      <c r="AW723" s="3143"/>
      <c r="AX723" s="3143"/>
      <c r="AY723" s="3143"/>
      <c r="AZ723" s="3143"/>
      <c r="BA723" s="3143"/>
      <c r="BB723" s="3143"/>
      <c r="BC723" s="3143"/>
      <c r="BD723" s="3143"/>
      <c r="BE723" s="3143"/>
      <c r="BF723" s="3143"/>
      <c r="BG723" s="3143"/>
      <c r="BH723" s="3143"/>
      <c r="BI723" s="3143"/>
      <c r="BJ723" s="3143"/>
      <c r="BK723" s="3143"/>
      <c r="BL723" s="3143"/>
      <c r="BM723" s="3143"/>
      <c r="BN723" s="3189"/>
      <c r="BO723" s="3189"/>
      <c r="BP723" s="3189"/>
      <c r="BQ723" s="3189"/>
      <c r="BR723" s="3189"/>
      <c r="BS723" s="3189"/>
      <c r="BT723" s="3189"/>
      <c r="BU723" s="3189"/>
      <c r="BV723" s="3189"/>
      <c r="BW723" s="3189"/>
      <c r="BX723" s="3189"/>
      <c r="BY723" s="3189"/>
      <c r="BZ723" s="3313"/>
      <c r="CA723" s="3143"/>
    </row>
    <row r="724" spans="1:79" ht="16.5" customHeight="1">
      <c r="A724" s="3143"/>
      <c r="B724" s="3143"/>
      <c r="C724" s="3143"/>
      <c r="D724" s="3143"/>
      <c r="E724" s="3143"/>
      <c r="F724" s="3143"/>
      <c r="G724" s="3143"/>
      <c r="H724" s="3143"/>
      <c r="I724" s="3143"/>
      <c r="J724" s="3143"/>
      <c r="K724" s="3098"/>
      <c r="L724" s="3098"/>
      <c r="M724" s="3098"/>
      <c r="N724" s="3098"/>
      <c r="O724" s="3098"/>
      <c r="P724" s="3098"/>
      <c r="Q724" s="3098"/>
      <c r="R724" s="3098"/>
      <c r="S724" s="3098"/>
      <c r="T724" s="3098"/>
      <c r="U724" s="3098"/>
      <c r="V724" s="3098"/>
      <c r="W724" s="3098"/>
      <c r="X724" s="3098"/>
      <c r="Y724" s="3098"/>
      <c r="Z724" s="3098"/>
      <c r="AA724" s="3098"/>
      <c r="AB724" s="3098"/>
      <c r="AC724" s="3098"/>
      <c r="AD724" s="3098"/>
      <c r="AE724" s="3098"/>
      <c r="AF724" s="3098"/>
      <c r="AG724" s="3098"/>
      <c r="AH724" s="3098"/>
      <c r="AI724" s="3098"/>
      <c r="AJ724" s="3098"/>
      <c r="AK724" s="3098"/>
      <c r="AL724" s="3143"/>
      <c r="AM724" s="3143"/>
      <c r="AN724" s="3143"/>
      <c r="AO724" s="3143"/>
      <c r="AP724" s="3143"/>
      <c r="AQ724" s="3143"/>
      <c r="AR724" s="3143"/>
      <c r="AS724" s="3143"/>
      <c r="AT724" s="3143"/>
      <c r="AU724" s="3143"/>
      <c r="AV724" s="3143"/>
      <c r="AW724" s="3143"/>
      <c r="AX724" s="3143"/>
      <c r="AY724" s="3143"/>
      <c r="AZ724" s="3143"/>
      <c r="BA724" s="3143"/>
      <c r="BB724" s="3143"/>
      <c r="BC724" s="3143"/>
      <c r="BD724" s="3143"/>
      <c r="BE724" s="3143"/>
      <c r="BF724" s="3143"/>
      <c r="BG724" s="3143"/>
      <c r="BH724" s="3143"/>
      <c r="BI724" s="3143"/>
      <c r="BJ724" s="3143"/>
      <c r="BK724" s="3143"/>
      <c r="BL724" s="3143"/>
      <c r="BM724" s="3143"/>
      <c r="BN724" s="3189"/>
      <c r="BO724" s="3189"/>
      <c r="BP724" s="3189"/>
      <c r="BQ724" s="3189"/>
      <c r="BR724" s="3189"/>
      <c r="BS724" s="3189"/>
      <c r="BT724" s="3189"/>
      <c r="BU724" s="3189"/>
      <c r="BV724" s="3189"/>
      <c r="BW724" s="3189"/>
      <c r="BX724" s="3189"/>
      <c r="BY724" s="3189"/>
      <c r="BZ724" s="3313"/>
      <c r="CA724" s="3143"/>
    </row>
    <row r="725" spans="1:79" ht="16.5" customHeight="1">
      <c r="A725" s="3143"/>
      <c r="B725" s="3143"/>
      <c r="C725" s="3143"/>
      <c r="D725" s="3143"/>
      <c r="E725" s="3143"/>
      <c r="F725" s="3143"/>
      <c r="G725" s="3143"/>
      <c r="H725" s="3143"/>
      <c r="I725" s="3143"/>
      <c r="J725" s="3143"/>
      <c r="K725" s="3098"/>
      <c r="L725" s="3098"/>
      <c r="M725" s="3098"/>
      <c r="N725" s="3098"/>
      <c r="O725" s="3098"/>
      <c r="P725" s="3098"/>
      <c r="Q725" s="3098"/>
      <c r="R725" s="3098"/>
      <c r="S725" s="3098"/>
      <c r="T725" s="3098"/>
      <c r="U725" s="3098"/>
      <c r="V725" s="3098"/>
      <c r="W725" s="3098"/>
      <c r="X725" s="3098"/>
      <c r="Y725" s="3098"/>
      <c r="Z725" s="3098"/>
      <c r="AA725" s="3098"/>
      <c r="AB725" s="3098"/>
      <c r="AC725" s="3098"/>
      <c r="AD725" s="3098"/>
      <c r="AE725" s="3098"/>
      <c r="AF725" s="3098"/>
      <c r="AG725" s="3098"/>
      <c r="AH725" s="3098"/>
      <c r="AI725" s="3098"/>
      <c r="AJ725" s="3098"/>
      <c r="AK725" s="3098"/>
      <c r="AL725" s="3143"/>
      <c r="AM725" s="3143"/>
      <c r="AN725" s="3143"/>
      <c r="AO725" s="3143"/>
      <c r="AP725" s="3143"/>
      <c r="AQ725" s="3143"/>
      <c r="AR725" s="3143"/>
      <c r="AS725" s="3143"/>
      <c r="AT725" s="3143"/>
      <c r="AU725" s="3143"/>
      <c r="AV725" s="3143"/>
      <c r="AW725" s="3143"/>
      <c r="AX725" s="3143"/>
      <c r="AY725" s="3143"/>
      <c r="AZ725" s="3143"/>
      <c r="BA725" s="3143"/>
      <c r="BB725" s="3143"/>
      <c r="BC725" s="3143"/>
      <c r="BD725" s="3143"/>
      <c r="BE725" s="3143"/>
      <c r="BF725" s="3143"/>
      <c r="BG725" s="3143"/>
      <c r="BH725" s="3143"/>
      <c r="BI725" s="3143"/>
      <c r="BJ725" s="3143"/>
      <c r="BK725" s="3143"/>
      <c r="BL725" s="3143"/>
      <c r="BM725" s="3143"/>
      <c r="BN725" s="3189"/>
      <c r="BO725" s="3189"/>
      <c r="BP725" s="3189"/>
      <c r="BQ725" s="3189"/>
      <c r="BR725" s="3189"/>
      <c r="BS725" s="3189"/>
      <c r="BT725" s="3189"/>
      <c r="BU725" s="3189"/>
      <c r="BV725" s="3189"/>
      <c r="BW725" s="3189"/>
      <c r="BX725" s="3189"/>
      <c r="BY725" s="3189"/>
      <c r="BZ725" s="3313"/>
      <c r="CA725" s="3143"/>
    </row>
    <row r="726" spans="1:79" ht="16.5" customHeight="1">
      <c r="A726" s="3143"/>
      <c r="B726" s="3143"/>
      <c r="C726" s="3143"/>
      <c r="D726" s="3143"/>
      <c r="E726" s="3143"/>
      <c r="F726" s="3143"/>
      <c r="G726" s="3143"/>
      <c r="H726" s="3143"/>
      <c r="I726" s="3143"/>
      <c r="J726" s="3143"/>
      <c r="K726" s="3098"/>
      <c r="L726" s="3098"/>
      <c r="M726" s="3098"/>
      <c r="N726" s="3098"/>
      <c r="O726" s="3098"/>
      <c r="P726" s="3098"/>
      <c r="Q726" s="3098"/>
      <c r="R726" s="3098"/>
      <c r="S726" s="3098"/>
      <c r="T726" s="3098"/>
      <c r="U726" s="3098"/>
      <c r="V726" s="3098"/>
      <c r="W726" s="3098"/>
      <c r="X726" s="3098"/>
      <c r="Y726" s="3098"/>
      <c r="Z726" s="3098"/>
      <c r="AA726" s="3098"/>
      <c r="AB726" s="3098"/>
      <c r="AC726" s="3098"/>
      <c r="AD726" s="3098"/>
      <c r="AE726" s="3098"/>
      <c r="AF726" s="3098"/>
      <c r="AG726" s="3098"/>
      <c r="AH726" s="3098"/>
      <c r="AI726" s="3098"/>
      <c r="AJ726" s="3098"/>
      <c r="AK726" s="3098"/>
      <c r="AL726" s="3143"/>
      <c r="AM726" s="3143"/>
      <c r="AN726" s="3143"/>
      <c r="AO726" s="3143"/>
      <c r="AP726" s="3143"/>
      <c r="AQ726" s="3143"/>
      <c r="AR726" s="3143"/>
      <c r="AS726" s="3143"/>
      <c r="AT726" s="3143"/>
      <c r="AU726" s="3143"/>
      <c r="AV726" s="3143"/>
      <c r="AW726" s="3143"/>
      <c r="AX726" s="3143"/>
      <c r="AY726" s="3143"/>
      <c r="AZ726" s="3143"/>
      <c r="BA726" s="3143"/>
      <c r="BB726" s="3143"/>
      <c r="BC726" s="3143"/>
      <c r="BD726" s="3143"/>
      <c r="BE726" s="3143"/>
      <c r="BF726" s="3143"/>
      <c r="BG726" s="3143"/>
      <c r="BH726" s="3143"/>
      <c r="BI726" s="3143"/>
      <c r="BJ726" s="3143"/>
      <c r="BK726" s="3143"/>
      <c r="BL726" s="3143"/>
      <c r="BM726" s="3143"/>
      <c r="BN726" s="3189"/>
      <c r="BO726" s="3189"/>
      <c r="BP726" s="3189"/>
      <c r="BQ726" s="3189"/>
      <c r="BR726" s="3189"/>
      <c r="BS726" s="3189"/>
      <c r="BT726" s="3189"/>
      <c r="BU726" s="3189"/>
      <c r="BV726" s="3189"/>
      <c r="BW726" s="3189"/>
      <c r="BX726" s="3189"/>
      <c r="BY726" s="3189"/>
      <c r="BZ726" s="3313"/>
      <c r="CA726" s="3143"/>
    </row>
    <row r="727" spans="1:79" ht="16.5" customHeight="1">
      <c r="A727" s="3143"/>
      <c r="B727" s="3143"/>
      <c r="C727" s="3143"/>
      <c r="D727" s="3143"/>
      <c r="E727" s="3143"/>
      <c r="F727" s="3143"/>
      <c r="G727" s="3143"/>
      <c r="H727" s="3143"/>
      <c r="I727" s="3143"/>
      <c r="J727" s="3143"/>
      <c r="K727" s="3098"/>
      <c r="L727" s="3098"/>
      <c r="M727" s="3098"/>
      <c r="N727" s="3098"/>
      <c r="O727" s="3098"/>
      <c r="P727" s="3098"/>
      <c r="Q727" s="3098"/>
      <c r="R727" s="3098"/>
      <c r="S727" s="3098"/>
      <c r="T727" s="3098"/>
      <c r="U727" s="3098"/>
      <c r="V727" s="3098"/>
      <c r="W727" s="3098"/>
      <c r="X727" s="3098"/>
      <c r="Y727" s="3098"/>
      <c r="Z727" s="3098"/>
      <c r="AA727" s="3098"/>
      <c r="AB727" s="3098"/>
      <c r="AC727" s="3098"/>
      <c r="AD727" s="3098"/>
      <c r="AE727" s="3098"/>
      <c r="AF727" s="3098"/>
      <c r="AG727" s="3098"/>
      <c r="AH727" s="3098"/>
      <c r="AI727" s="3098"/>
      <c r="AJ727" s="3098"/>
      <c r="AK727" s="3098"/>
      <c r="AL727" s="3143"/>
      <c r="AM727" s="3143"/>
      <c r="AN727" s="3143"/>
      <c r="AO727" s="3143"/>
      <c r="AP727" s="3143"/>
      <c r="AQ727" s="3143"/>
      <c r="AR727" s="3143"/>
      <c r="AS727" s="3143"/>
      <c r="AT727" s="3143"/>
      <c r="AU727" s="3143"/>
      <c r="AV727" s="3143"/>
      <c r="AW727" s="3143"/>
      <c r="AX727" s="3143"/>
      <c r="AY727" s="3143"/>
      <c r="AZ727" s="3143"/>
      <c r="BA727" s="3143"/>
      <c r="BB727" s="3143"/>
      <c r="BC727" s="3143"/>
      <c r="BD727" s="3143"/>
      <c r="BE727" s="3143"/>
      <c r="BF727" s="3143"/>
      <c r="BG727" s="3143"/>
      <c r="BH727" s="3143"/>
      <c r="BI727" s="3143"/>
      <c r="BJ727" s="3143"/>
      <c r="BK727" s="3143"/>
      <c r="BL727" s="3143"/>
      <c r="BM727" s="3143"/>
      <c r="BN727" s="3189"/>
      <c r="BO727" s="3189"/>
      <c r="BP727" s="3189"/>
      <c r="BQ727" s="3189"/>
      <c r="BR727" s="3189"/>
      <c r="BS727" s="3189"/>
      <c r="BT727" s="3189"/>
      <c r="BU727" s="3189"/>
      <c r="BV727" s="3189"/>
      <c r="BW727" s="3189"/>
      <c r="BX727" s="3189"/>
      <c r="BY727" s="3189"/>
      <c r="BZ727" s="3313"/>
      <c r="CA727" s="3143"/>
    </row>
    <row r="728" spans="1:79" ht="16.5" customHeight="1">
      <c r="A728" s="3143"/>
      <c r="B728" s="3143"/>
      <c r="C728" s="3143"/>
      <c r="D728" s="3143"/>
      <c r="E728" s="3143"/>
      <c r="F728" s="3143"/>
      <c r="G728" s="3143"/>
      <c r="H728" s="3143"/>
      <c r="I728" s="3143"/>
      <c r="J728" s="3143"/>
      <c r="K728" s="3098"/>
      <c r="L728" s="3098"/>
      <c r="M728" s="3098"/>
      <c r="N728" s="3098"/>
      <c r="O728" s="3098"/>
      <c r="P728" s="3098"/>
      <c r="Q728" s="3098"/>
      <c r="R728" s="3098"/>
      <c r="S728" s="3098"/>
      <c r="T728" s="3098"/>
      <c r="U728" s="3098"/>
      <c r="V728" s="3098"/>
      <c r="W728" s="3098"/>
      <c r="X728" s="3098"/>
      <c r="Y728" s="3098"/>
      <c r="Z728" s="3098"/>
      <c r="AA728" s="3098"/>
      <c r="AB728" s="3098"/>
      <c r="AC728" s="3098"/>
      <c r="AD728" s="3098"/>
      <c r="AE728" s="3098"/>
      <c r="AF728" s="3098"/>
      <c r="AG728" s="3098"/>
      <c r="AH728" s="3098"/>
      <c r="AI728" s="3098"/>
      <c r="AJ728" s="3098"/>
      <c r="AK728" s="3098"/>
      <c r="AL728" s="3143"/>
      <c r="AM728" s="3143"/>
      <c r="AN728" s="3143"/>
      <c r="AO728" s="3143"/>
      <c r="AP728" s="3143"/>
      <c r="AQ728" s="3143"/>
      <c r="AR728" s="3143"/>
      <c r="AS728" s="3143"/>
      <c r="AT728" s="3143"/>
      <c r="AU728" s="3143"/>
      <c r="AV728" s="3143"/>
      <c r="AW728" s="3143"/>
      <c r="AX728" s="3143"/>
      <c r="AY728" s="3143"/>
      <c r="AZ728" s="3143"/>
      <c r="BA728" s="3143"/>
      <c r="BB728" s="3143"/>
      <c r="BC728" s="3143"/>
      <c r="BD728" s="3143"/>
      <c r="BE728" s="3143"/>
      <c r="BF728" s="3143"/>
      <c r="BG728" s="3143"/>
      <c r="BH728" s="3143"/>
      <c r="BI728" s="3143"/>
      <c r="BJ728" s="3143"/>
      <c r="BK728" s="3143"/>
      <c r="BL728" s="3143"/>
      <c r="BM728" s="3143"/>
      <c r="BN728" s="3189"/>
      <c r="BO728" s="3189"/>
      <c r="BP728" s="3189"/>
      <c r="BQ728" s="3189"/>
      <c r="BR728" s="3189"/>
      <c r="BS728" s="3189"/>
      <c r="BT728" s="3189"/>
      <c r="BU728" s="3189"/>
      <c r="BV728" s="3189"/>
      <c r="BW728" s="3189"/>
      <c r="BX728" s="3189"/>
      <c r="BY728" s="3189"/>
      <c r="BZ728" s="3313"/>
      <c r="CA728" s="3143"/>
    </row>
    <row r="729" spans="1:79" ht="16.5" customHeight="1">
      <c r="A729" s="3143"/>
      <c r="B729" s="3143"/>
      <c r="C729" s="3143"/>
      <c r="D729" s="3143"/>
      <c r="E729" s="3143"/>
      <c r="F729" s="3143"/>
      <c r="G729" s="3143"/>
      <c r="H729" s="3143"/>
      <c r="I729" s="3143"/>
      <c r="J729" s="3143"/>
      <c r="K729" s="3098"/>
      <c r="L729" s="3098"/>
      <c r="M729" s="3098"/>
      <c r="N729" s="3098"/>
      <c r="O729" s="3098"/>
      <c r="P729" s="3098"/>
      <c r="Q729" s="3098"/>
      <c r="R729" s="3098"/>
      <c r="S729" s="3098"/>
      <c r="T729" s="3098"/>
      <c r="U729" s="3098"/>
      <c r="V729" s="3098"/>
      <c r="W729" s="3098"/>
      <c r="X729" s="3098"/>
      <c r="Y729" s="3098"/>
      <c r="Z729" s="3098"/>
      <c r="AA729" s="3098"/>
      <c r="AB729" s="3098"/>
      <c r="AC729" s="3098"/>
      <c r="AD729" s="3098"/>
      <c r="AE729" s="3098"/>
      <c r="AF729" s="3098"/>
      <c r="AG729" s="3098"/>
      <c r="AH729" s="3098"/>
      <c r="AI729" s="3098"/>
      <c r="AJ729" s="3098"/>
      <c r="AK729" s="3098"/>
      <c r="AL729" s="3143"/>
      <c r="AM729" s="3143"/>
      <c r="AN729" s="3143"/>
      <c r="AO729" s="3143"/>
      <c r="AP729" s="3143"/>
      <c r="AQ729" s="3143"/>
      <c r="AR729" s="3143"/>
      <c r="AS729" s="3143"/>
      <c r="AT729" s="3143"/>
      <c r="AU729" s="3143"/>
      <c r="AV729" s="3143"/>
      <c r="AW729" s="3143"/>
      <c r="AX729" s="3143"/>
      <c r="AY729" s="3143"/>
      <c r="AZ729" s="3143"/>
      <c r="BA729" s="3143"/>
      <c r="BB729" s="3143"/>
      <c r="BC729" s="3143"/>
      <c r="BD729" s="3143"/>
      <c r="BE729" s="3143"/>
      <c r="BF729" s="3143"/>
      <c r="BG729" s="3143"/>
      <c r="BH729" s="3143"/>
      <c r="BI729" s="3143"/>
      <c r="BJ729" s="3143"/>
      <c r="BK729" s="3143"/>
      <c r="BL729" s="3143"/>
      <c r="BM729" s="3143"/>
      <c r="BN729" s="3189"/>
      <c r="BO729" s="3189"/>
      <c r="BP729" s="3189"/>
      <c r="BQ729" s="3189"/>
      <c r="BR729" s="3189"/>
      <c r="BS729" s="3189"/>
      <c r="BT729" s="3189"/>
      <c r="BU729" s="3189"/>
      <c r="BV729" s="3189"/>
      <c r="BW729" s="3189"/>
      <c r="BX729" s="3189"/>
      <c r="BY729" s="3189"/>
      <c r="BZ729" s="3313"/>
      <c r="CA729" s="3143"/>
    </row>
    <row r="730" spans="1:79" ht="16.5" customHeight="1">
      <c r="A730" s="3143"/>
      <c r="B730" s="3143"/>
      <c r="C730" s="3143"/>
      <c r="D730" s="3143"/>
      <c r="E730" s="3143"/>
      <c r="F730" s="3143"/>
      <c r="G730" s="3143"/>
      <c r="H730" s="3143"/>
      <c r="I730" s="3143"/>
      <c r="J730" s="3143"/>
      <c r="K730" s="3098"/>
      <c r="L730" s="3098"/>
      <c r="M730" s="3098"/>
      <c r="N730" s="3098"/>
      <c r="O730" s="3098"/>
      <c r="P730" s="3098"/>
      <c r="Q730" s="3098"/>
      <c r="R730" s="3098"/>
      <c r="S730" s="3098"/>
      <c r="T730" s="3098"/>
      <c r="U730" s="3098"/>
      <c r="V730" s="3098"/>
      <c r="W730" s="3098"/>
      <c r="X730" s="3098"/>
      <c r="Y730" s="3098"/>
      <c r="Z730" s="3098"/>
      <c r="AA730" s="3098"/>
      <c r="AB730" s="3098"/>
      <c r="AC730" s="3098"/>
      <c r="AD730" s="3098"/>
      <c r="AE730" s="3098"/>
      <c r="AF730" s="3098"/>
      <c r="AG730" s="3098"/>
      <c r="AH730" s="3098"/>
      <c r="AI730" s="3098"/>
      <c r="AJ730" s="3098"/>
      <c r="AK730" s="3098"/>
      <c r="AL730" s="3143"/>
      <c r="AM730" s="3143"/>
      <c r="AN730" s="3143"/>
      <c r="AO730" s="3143"/>
      <c r="AP730" s="3143"/>
      <c r="AQ730" s="3143"/>
      <c r="AR730" s="3143"/>
      <c r="AS730" s="3143"/>
      <c r="AT730" s="3143"/>
      <c r="AU730" s="3143"/>
      <c r="AV730" s="3143"/>
      <c r="AW730" s="3143"/>
      <c r="AX730" s="3143"/>
      <c r="AY730" s="3143"/>
      <c r="AZ730" s="3143"/>
      <c r="BA730" s="3143"/>
      <c r="BB730" s="3143"/>
      <c r="BC730" s="3143"/>
      <c r="BD730" s="3143"/>
      <c r="BE730" s="3143"/>
      <c r="BF730" s="3143"/>
      <c r="BG730" s="3143"/>
      <c r="BH730" s="3143"/>
      <c r="BI730" s="3143"/>
      <c r="BJ730" s="3143"/>
      <c r="BK730" s="3143"/>
      <c r="BL730" s="3143"/>
      <c r="BM730" s="3143"/>
      <c r="BN730" s="3189"/>
      <c r="BO730" s="3189"/>
      <c r="BP730" s="3189"/>
      <c r="BQ730" s="3189"/>
      <c r="BR730" s="3189"/>
      <c r="BS730" s="3189"/>
      <c r="BT730" s="3189"/>
      <c r="BU730" s="3189"/>
      <c r="BV730" s="3189"/>
      <c r="BW730" s="3189"/>
      <c r="BX730" s="3189"/>
      <c r="BY730" s="3189"/>
      <c r="BZ730" s="3313"/>
      <c r="CA730" s="3143"/>
    </row>
    <row r="731" spans="1:79" ht="16.5" customHeight="1">
      <c r="A731" s="3143"/>
      <c r="B731" s="3143"/>
      <c r="C731" s="3143"/>
      <c r="D731" s="3143"/>
      <c r="E731" s="3143"/>
      <c r="F731" s="3143"/>
      <c r="G731" s="3143"/>
      <c r="H731" s="3143"/>
      <c r="I731" s="3143"/>
      <c r="J731" s="3143"/>
      <c r="K731" s="3098"/>
      <c r="L731" s="3098"/>
      <c r="M731" s="3098"/>
      <c r="N731" s="3098"/>
      <c r="O731" s="3098"/>
      <c r="P731" s="3098"/>
      <c r="Q731" s="3098"/>
      <c r="R731" s="3098"/>
      <c r="S731" s="3098"/>
      <c r="T731" s="3098"/>
      <c r="U731" s="3098"/>
      <c r="V731" s="3098"/>
      <c r="W731" s="3098"/>
      <c r="X731" s="3098"/>
      <c r="Y731" s="3098"/>
      <c r="Z731" s="3098"/>
      <c r="AA731" s="3098"/>
      <c r="AB731" s="3098"/>
      <c r="AC731" s="3098"/>
      <c r="AD731" s="3098"/>
      <c r="AE731" s="3098"/>
      <c r="AF731" s="3098"/>
      <c r="AG731" s="3098"/>
      <c r="AH731" s="3098"/>
      <c r="AI731" s="3098"/>
      <c r="AJ731" s="3098"/>
      <c r="AK731" s="3098"/>
      <c r="AL731" s="3143"/>
      <c r="AM731" s="3143"/>
      <c r="AN731" s="3143"/>
      <c r="AO731" s="3143"/>
      <c r="AP731" s="3143"/>
      <c r="AQ731" s="3143"/>
      <c r="AR731" s="3143"/>
      <c r="AS731" s="3143"/>
      <c r="AT731" s="3143"/>
      <c r="AU731" s="3143"/>
      <c r="AV731" s="3143"/>
      <c r="AW731" s="3143"/>
      <c r="AX731" s="3143"/>
      <c r="AY731" s="3143"/>
      <c r="AZ731" s="3143"/>
      <c r="BA731" s="3143"/>
      <c r="BB731" s="3143"/>
      <c r="BC731" s="3143"/>
      <c r="BD731" s="3143"/>
      <c r="BE731" s="3143"/>
      <c r="BF731" s="3143"/>
      <c r="BG731" s="3143"/>
      <c r="BH731" s="3143"/>
      <c r="BI731" s="3143"/>
      <c r="BJ731" s="3143"/>
      <c r="BK731" s="3143"/>
      <c r="BL731" s="3143"/>
      <c r="BM731" s="3143"/>
      <c r="BN731" s="3189"/>
      <c r="BO731" s="3189"/>
      <c r="BP731" s="3189"/>
      <c r="BQ731" s="3189"/>
      <c r="BR731" s="3189"/>
      <c r="BS731" s="3189"/>
      <c r="BT731" s="3189"/>
      <c r="BU731" s="3189"/>
      <c r="BV731" s="3189"/>
      <c r="BW731" s="3189"/>
      <c r="BX731" s="3189"/>
      <c r="BY731" s="3189"/>
      <c r="BZ731" s="3313"/>
      <c r="CA731" s="3143"/>
    </row>
    <row r="732" spans="1:79" ht="16.5" customHeight="1">
      <c r="A732" s="3143"/>
      <c r="B732" s="3143"/>
      <c r="C732" s="3143"/>
      <c r="D732" s="3143"/>
      <c r="E732" s="3143"/>
      <c r="F732" s="3143"/>
      <c r="G732" s="3143"/>
      <c r="H732" s="3143"/>
      <c r="I732" s="3143"/>
      <c r="J732" s="3143"/>
      <c r="K732" s="3098"/>
      <c r="L732" s="3098"/>
      <c r="M732" s="3098"/>
      <c r="N732" s="3098"/>
      <c r="O732" s="3098"/>
      <c r="P732" s="3098"/>
      <c r="Q732" s="3098"/>
      <c r="R732" s="3098"/>
      <c r="S732" s="3098"/>
      <c r="T732" s="3098"/>
      <c r="U732" s="3098"/>
      <c r="V732" s="3098"/>
      <c r="W732" s="3098"/>
      <c r="X732" s="3098"/>
      <c r="Y732" s="3098"/>
      <c r="Z732" s="3098"/>
      <c r="AA732" s="3098"/>
      <c r="AB732" s="3098"/>
      <c r="AC732" s="3098"/>
      <c r="AD732" s="3098"/>
      <c r="AE732" s="3098"/>
      <c r="AF732" s="3098"/>
      <c r="AG732" s="3098"/>
      <c r="AH732" s="3098"/>
      <c r="AI732" s="3098"/>
      <c r="AJ732" s="3098"/>
      <c r="AK732" s="3098"/>
      <c r="AL732" s="3143"/>
      <c r="AM732" s="3143"/>
      <c r="AN732" s="3143"/>
      <c r="AO732" s="3143"/>
      <c r="AP732" s="3143"/>
      <c r="AQ732" s="3143"/>
      <c r="AR732" s="3143"/>
      <c r="AS732" s="3143"/>
      <c r="AT732" s="3143"/>
      <c r="AU732" s="3143"/>
      <c r="AV732" s="3143"/>
      <c r="AW732" s="3143"/>
      <c r="AX732" s="3143"/>
      <c r="AY732" s="3143"/>
      <c r="AZ732" s="3143"/>
      <c r="BA732" s="3143"/>
      <c r="BB732" s="3143"/>
      <c r="BC732" s="3143"/>
      <c r="BD732" s="3143"/>
      <c r="BE732" s="3143"/>
      <c r="BF732" s="3143"/>
      <c r="BG732" s="3143"/>
      <c r="BH732" s="3143"/>
      <c r="BI732" s="3143"/>
      <c r="BJ732" s="3143"/>
      <c r="BK732" s="3143"/>
      <c r="BL732" s="3143"/>
      <c r="BM732" s="3143"/>
      <c r="BN732" s="3189"/>
      <c r="BO732" s="3189"/>
      <c r="BP732" s="3189"/>
      <c r="BQ732" s="3189"/>
      <c r="BR732" s="3189"/>
      <c r="BS732" s="3189"/>
      <c r="BT732" s="3189"/>
      <c r="BU732" s="3189"/>
      <c r="BV732" s="3189"/>
      <c r="BW732" s="3189"/>
      <c r="BX732" s="3189"/>
      <c r="BY732" s="3189"/>
      <c r="BZ732" s="3313"/>
      <c r="CA732" s="3143"/>
    </row>
    <row r="733" spans="1:79" ht="16.5" customHeight="1">
      <c r="A733" s="3143"/>
      <c r="B733" s="3143"/>
      <c r="C733" s="3143"/>
      <c r="D733" s="3143"/>
      <c r="E733" s="3143"/>
      <c r="F733" s="3143"/>
      <c r="G733" s="3143"/>
      <c r="H733" s="3143"/>
      <c r="I733" s="3143"/>
      <c r="J733" s="3143"/>
      <c r="K733" s="3098"/>
      <c r="L733" s="3098"/>
      <c r="M733" s="3098"/>
      <c r="N733" s="3098"/>
      <c r="O733" s="3098"/>
      <c r="P733" s="3098"/>
      <c r="Q733" s="3098"/>
      <c r="R733" s="3098"/>
      <c r="S733" s="3098"/>
      <c r="T733" s="3098"/>
      <c r="U733" s="3098"/>
      <c r="V733" s="3098"/>
      <c r="W733" s="3098"/>
      <c r="X733" s="3098"/>
      <c r="Y733" s="3098"/>
      <c r="Z733" s="3098"/>
      <c r="AA733" s="3098"/>
      <c r="AB733" s="3098"/>
      <c r="AC733" s="3098"/>
      <c r="AD733" s="3098"/>
      <c r="AE733" s="3098"/>
      <c r="AF733" s="3098"/>
      <c r="AG733" s="3098"/>
      <c r="AH733" s="3098"/>
      <c r="AI733" s="3098"/>
      <c r="AJ733" s="3098"/>
      <c r="AK733" s="3098"/>
      <c r="AL733" s="3143"/>
      <c r="AM733" s="3143"/>
      <c r="AN733" s="3143"/>
      <c r="AO733" s="3143"/>
      <c r="AP733" s="3143"/>
      <c r="AQ733" s="3143"/>
      <c r="AR733" s="3143"/>
      <c r="AS733" s="3143"/>
      <c r="AT733" s="3143"/>
      <c r="AU733" s="3143"/>
      <c r="AV733" s="3143"/>
      <c r="AW733" s="3143"/>
      <c r="AX733" s="3143"/>
      <c r="AY733" s="3143"/>
      <c r="AZ733" s="3143"/>
      <c r="BA733" s="3143"/>
      <c r="BB733" s="3143"/>
      <c r="BC733" s="3143"/>
      <c r="BD733" s="3143"/>
      <c r="BE733" s="3143"/>
      <c r="BF733" s="3143"/>
      <c r="BG733" s="3143"/>
      <c r="BH733" s="3143"/>
      <c r="BI733" s="3143"/>
      <c r="BJ733" s="3143"/>
      <c r="BK733" s="3143"/>
      <c r="BL733" s="3143"/>
      <c r="BM733" s="3143"/>
      <c r="BN733" s="3189"/>
      <c r="BO733" s="3189"/>
      <c r="BP733" s="3189"/>
      <c r="BQ733" s="3189"/>
      <c r="BR733" s="3189"/>
      <c r="BS733" s="3189"/>
      <c r="BT733" s="3189"/>
      <c r="BU733" s="3189"/>
      <c r="BV733" s="3189"/>
      <c r="BW733" s="3189"/>
      <c r="BX733" s="3189"/>
      <c r="BY733" s="3189"/>
      <c r="BZ733" s="3313"/>
      <c r="CA733" s="3143"/>
    </row>
    <row r="734" spans="1:79" ht="16.5" customHeight="1">
      <c r="A734" s="3143"/>
      <c r="B734" s="3143"/>
      <c r="C734" s="3143"/>
      <c r="D734" s="3143"/>
      <c r="E734" s="3143"/>
      <c r="F734" s="3143"/>
      <c r="G734" s="3143"/>
      <c r="H734" s="3143"/>
      <c r="I734" s="3143"/>
      <c r="J734" s="3143"/>
      <c r="K734" s="3098"/>
      <c r="L734" s="3098"/>
      <c r="M734" s="3098"/>
      <c r="N734" s="3098"/>
      <c r="O734" s="3098"/>
      <c r="P734" s="3098"/>
      <c r="Q734" s="3098"/>
      <c r="R734" s="3098"/>
      <c r="S734" s="3098"/>
      <c r="T734" s="3098"/>
      <c r="U734" s="3098"/>
      <c r="V734" s="3098"/>
      <c r="W734" s="3098"/>
      <c r="X734" s="3098"/>
      <c r="Y734" s="3098"/>
      <c r="Z734" s="3098"/>
      <c r="AA734" s="3098"/>
      <c r="AB734" s="3098"/>
      <c r="AC734" s="3098"/>
      <c r="AD734" s="3098"/>
      <c r="AE734" s="3098"/>
      <c r="AF734" s="3098"/>
      <c r="AG734" s="3098"/>
      <c r="AH734" s="3098"/>
      <c r="AI734" s="3098"/>
      <c r="AJ734" s="3098"/>
      <c r="AK734" s="3098"/>
      <c r="AL734" s="3143"/>
      <c r="AM734" s="3143"/>
      <c r="AN734" s="3143"/>
      <c r="AO734" s="3143"/>
      <c r="AP734" s="3143"/>
      <c r="AQ734" s="3143"/>
      <c r="AR734" s="3143"/>
      <c r="AS734" s="3143"/>
      <c r="AT734" s="3143"/>
      <c r="AU734" s="3143"/>
      <c r="AV734" s="3143"/>
      <c r="AW734" s="3143"/>
      <c r="AX734" s="3143"/>
      <c r="AY734" s="3143"/>
      <c r="AZ734" s="3143"/>
      <c r="BA734" s="3143"/>
      <c r="BB734" s="3143"/>
      <c r="BC734" s="3143"/>
      <c r="BD734" s="3143"/>
      <c r="BE734" s="3143"/>
      <c r="BF734" s="3143"/>
      <c r="BG734" s="3143"/>
      <c r="BH734" s="3143"/>
      <c r="BI734" s="3143"/>
      <c r="BJ734" s="3143"/>
      <c r="BK734" s="3143"/>
      <c r="BL734" s="3143"/>
      <c r="BM734" s="3143"/>
      <c r="BN734" s="3189"/>
      <c r="BO734" s="3189"/>
      <c r="BP734" s="3189"/>
      <c r="BQ734" s="3189"/>
      <c r="BR734" s="3189"/>
      <c r="BS734" s="3189"/>
      <c r="BT734" s="3189"/>
      <c r="BU734" s="3189"/>
      <c r="BV734" s="3189"/>
      <c r="BW734" s="3189"/>
      <c r="BX734" s="3189"/>
      <c r="BY734" s="3189"/>
      <c r="BZ734" s="3313"/>
      <c r="CA734" s="3143"/>
    </row>
    <row r="735" spans="1:79" ht="16.5" customHeight="1">
      <c r="A735" s="3143"/>
      <c r="B735" s="3143"/>
      <c r="C735" s="3143"/>
      <c r="D735" s="3143"/>
      <c r="E735" s="3143"/>
      <c r="F735" s="3143"/>
      <c r="G735" s="3143"/>
      <c r="H735" s="3143"/>
      <c r="I735" s="3143"/>
      <c r="J735" s="3143"/>
      <c r="K735" s="3098"/>
      <c r="L735" s="3098"/>
      <c r="M735" s="3098"/>
      <c r="N735" s="3098"/>
      <c r="O735" s="3098"/>
      <c r="P735" s="3098"/>
      <c r="Q735" s="3098"/>
      <c r="R735" s="3098"/>
      <c r="S735" s="3098"/>
      <c r="T735" s="3098"/>
      <c r="U735" s="3098"/>
      <c r="V735" s="3098"/>
      <c r="W735" s="3098"/>
      <c r="X735" s="3098"/>
      <c r="Y735" s="3098"/>
      <c r="Z735" s="3098"/>
      <c r="AA735" s="3098"/>
      <c r="AB735" s="3098"/>
      <c r="AC735" s="3098"/>
      <c r="AD735" s="3098"/>
      <c r="AE735" s="3098"/>
      <c r="AF735" s="3098"/>
      <c r="AG735" s="3098"/>
      <c r="AH735" s="3098"/>
      <c r="AI735" s="3098"/>
      <c r="AJ735" s="3098"/>
      <c r="AK735" s="3098"/>
      <c r="AL735" s="3143"/>
      <c r="AM735" s="3143"/>
      <c r="AN735" s="3143"/>
      <c r="AO735" s="3143"/>
      <c r="AP735" s="3143"/>
      <c r="AQ735" s="3143"/>
      <c r="AR735" s="3143"/>
      <c r="AS735" s="3143"/>
      <c r="AT735" s="3143"/>
      <c r="AU735" s="3143"/>
      <c r="AV735" s="3143"/>
      <c r="AW735" s="3143"/>
      <c r="AX735" s="3143"/>
      <c r="AY735" s="3143"/>
      <c r="AZ735" s="3143"/>
      <c r="BA735" s="3143"/>
      <c r="BB735" s="3143"/>
      <c r="BC735" s="3143"/>
      <c r="BD735" s="3143"/>
      <c r="BE735" s="3143"/>
      <c r="BF735" s="3143"/>
      <c r="BG735" s="3143"/>
      <c r="BH735" s="3143"/>
      <c r="BI735" s="3143"/>
      <c r="BJ735" s="3143"/>
      <c r="BK735" s="3143"/>
      <c r="BL735" s="3143"/>
      <c r="BM735" s="3143"/>
      <c r="BN735" s="3189"/>
      <c r="BO735" s="3189"/>
      <c r="BP735" s="3189"/>
      <c r="BQ735" s="3189"/>
      <c r="BR735" s="3189"/>
      <c r="BS735" s="3189"/>
      <c r="BT735" s="3189"/>
      <c r="BU735" s="3189"/>
      <c r="BV735" s="3189"/>
      <c r="BW735" s="3189"/>
      <c r="BX735" s="3189"/>
      <c r="BY735" s="3189"/>
      <c r="BZ735" s="3313"/>
      <c r="CA735" s="3143"/>
    </row>
    <row r="736" spans="1:79" ht="16.5" customHeight="1">
      <c r="A736" s="3143"/>
      <c r="B736" s="3143"/>
      <c r="C736" s="3143"/>
      <c r="D736" s="3143"/>
      <c r="E736" s="3143"/>
      <c r="F736" s="3143"/>
      <c r="G736" s="3143"/>
      <c r="H736" s="3143"/>
      <c r="I736" s="3143"/>
      <c r="J736" s="3143"/>
      <c r="K736" s="3098"/>
      <c r="L736" s="3098"/>
      <c r="M736" s="3098"/>
      <c r="N736" s="3098"/>
      <c r="O736" s="3098"/>
      <c r="P736" s="3098"/>
      <c r="Q736" s="3098"/>
      <c r="R736" s="3098"/>
      <c r="S736" s="3098"/>
      <c r="T736" s="3098"/>
      <c r="U736" s="3098"/>
      <c r="V736" s="3098"/>
      <c r="W736" s="3098"/>
      <c r="X736" s="3098"/>
      <c r="Y736" s="3098"/>
      <c r="Z736" s="3098"/>
      <c r="AA736" s="3098"/>
      <c r="AB736" s="3098"/>
      <c r="AC736" s="3098"/>
      <c r="AD736" s="3098"/>
      <c r="AE736" s="3098"/>
      <c r="AF736" s="3098"/>
      <c r="AG736" s="3098"/>
      <c r="AH736" s="3098"/>
      <c r="AI736" s="3098"/>
      <c r="AJ736" s="3098"/>
      <c r="AK736" s="3098"/>
      <c r="AL736" s="3143"/>
      <c r="AM736" s="3143"/>
      <c r="AN736" s="3143"/>
      <c r="AO736" s="3143"/>
      <c r="AP736" s="3143"/>
      <c r="AQ736" s="3143"/>
      <c r="AR736" s="3143"/>
      <c r="AS736" s="3143"/>
      <c r="AT736" s="3143"/>
      <c r="AU736" s="3143"/>
      <c r="AV736" s="3143"/>
      <c r="AW736" s="3143"/>
      <c r="AX736" s="3143"/>
      <c r="AY736" s="3143"/>
      <c r="AZ736" s="3143"/>
      <c r="BA736" s="3143"/>
      <c r="BB736" s="3143"/>
      <c r="BC736" s="3143"/>
      <c r="BD736" s="3143"/>
      <c r="BE736" s="3143"/>
      <c r="BF736" s="3143"/>
      <c r="BG736" s="3143"/>
      <c r="BH736" s="3143"/>
      <c r="BI736" s="3143"/>
      <c r="BJ736" s="3143"/>
      <c r="BK736" s="3143"/>
      <c r="BL736" s="3143"/>
      <c r="BM736" s="3143"/>
      <c r="BN736" s="3189"/>
      <c r="BO736" s="3189"/>
      <c r="BP736" s="3189"/>
      <c r="BQ736" s="3189"/>
      <c r="BR736" s="3189"/>
      <c r="BS736" s="3189"/>
      <c r="BT736" s="3189"/>
      <c r="BU736" s="3189"/>
      <c r="BV736" s="3189"/>
      <c r="BW736" s="3189"/>
      <c r="BX736" s="3189"/>
      <c r="BY736" s="3189"/>
      <c r="BZ736" s="3313"/>
      <c r="CA736" s="3143"/>
    </row>
    <row r="737" spans="1:79" ht="16.5" customHeight="1">
      <c r="A737" s="3143"/>
      <c r="B737" s="3143"/>
      <c r="C737" s="3143"/>
      <c r="D737" s="3143"/>
      <c r="E737" s="3143"/>
      <c r="F737" s="3143"/>
      <c r="G737" s="3143"/>
      <c r="H737" s="3143"/>
      <c r="I737" s="3143"/>
      <c r="J737" s="3143"/>
      <c r="K737" s="3098"/>
      <c r="L737" s="3098"/>
      <c r="M737" s="3098"/>
      <c r="N737" s="3098"/>
      <c r="O737" s="3098"/>
      <c r="P737" s="3098"/>
      <c r="Q737" s="3098"/>
      <c r="R737" s="3098"/>
      <c r="S737" s="3098"/>
      <c r="T737" s="3098"/>
      <c r="U737" s="3098"/>
      <c r="V737" s="3098"/>
      <c r="W737" s="3098"/>
      <c r="X737" s="3098"/>
      <c r="Y737" s="3098"/>
      <c r="Z737" s="3098"/>
      <c r="AA737" s="3098"/>
      <c r="AB737" s="3098"/>
      <c r="AC737" s="3098"/>
      <c r="AD737" s="3098"/>
      <c r="AE737" s="3098"/>
      <c r="AF737" s="3098"/>
      <c r="AG737" s="3098"/>
      <c r="AH737" s="3098"/>
      <c r="AI737" s="3098"/>
      <c r="AJ737" s="3098"/>
      <c r="AK737" s="3098"/>
      <c r="AL737" s="3143"/>
      <c r="AM737" s="3143"/>
      <c r="AN737" s="3143"/>
      <c r="AO737" s="3143"/>
      <c r="AP737" s="3143"/>
      <c r="AQ737" s="3143"/>
      <c r="AR737" s="3143"/>
      <c r="AS737" s="3143"/>
      <c r="AT737" s="3143"/>
      <c r="AU737" s="3143"/>
      <c r="AV737" s="3143"/>
      <c r="AW737" s="3143"/>
      <c r="AX737" s="3143"/>
      <c r="AY737" s="3143"/>
      <c r="AZ737" s="3143"/>
      <c r="BA737" s="3143"/>
      <c r="BB737" s="3143"/>
      <c r="BC737" s="3143"/>
      <c r="BD737" s="3143"/>
      <c r="BE737" s="3143"/>
      <c r="BF737" s="3143"/>
      <c r="BG737" s="3143"/>
      <c r="BH737" s="3143"/>
      <c r="BI737" s="3143"/>
      <c r="BJ737" s="3143"/>
      <c r="BK737" s="3143"/>
      <c r="BL737" s="3143"/>
      <c r="BM737" s="3143"/>
      <c r="BN737" s="3189"/>
      <c r="BO737" s="3189"/>
      <c r="BP737" s="3189"/>
      <c r="BQ737" s="3189"/>
      <c r="BR737" s="3189"/>
      <c r="BS737" s="3189"/>
      <c r="BT737" s="3189"/>
      <c r="BU737" s="3189"/>
      <c r="BV737" s="3189"/>
      <c r="BW737" s="3189"/>
      <c r="BX737" s="3189"/>
      <c r="BY737" s="3189"/>
      <c r="BZ737" s="3313"/>
      <c r="CA737" s="3143"/>
    </row>
    <row r="738" spans="1:79" ht="16.5" customHeight="1">
      <c r="A738" s="3143"/>
      <c r="B738" s="3143"/>
      <c r="C738" s="3143"/>
      <c r="D738" s="3143"/>
      <c r="E738" s="3143"/>
      <c r="F738" s="3143"/>
      <c r="G738" s="3143"/>
      <c r="H738" s="3143"/>
      <c r="I738" s="3143"/>
      <c r="J738" s="3143"/>
      <c r="K738" s="3098"/>
      <c r="L738" s="3098"/>
      <c r="M738" s="3098"/>
      <c r="N738" s="3098"/>
      <c r="O738" s="3098"/>
      <c r="P738" s="3098"/>
      <c r="Q738" s="3098"/>
      <c r="R738" s="3098"/>
      <c r="S738" s="3098"/>
      <c r="T738" s="3098"/>
      <c r="U738" s="3098"/>
      <c r="V738" s="3098"/>
      <c r="W738" s="3098"/>
      <c r="X738" s="3098"/>
      <c r="Y738" s="3098"/>
      <c r="Z738" s="3098"/>
      <c r="AA738" s="3098"/>
      <c r="AB738" s="3098"/>
      <c r="AC738" s="3098"/>
      <c r="AD738" s="3098"/>
      <c r="AE738" s="3098"/>
      <c r="AF738" s="3098"/>
      <c r="AG738" s="3098"/>
      <c r="AH738" s="3098"/>
      <c r="AI738" s="3098"/>
      <c r="AJ738" s="3098"/>
      <c r="AK738" s="3098"/>
      <c r="AL738" s="3143"/>
      <c r="AM738" s="3143"/>
      <c r="AN738" s="3143"/>
      <c r="AO738" s="3143"/>
      <c r="AP738" s="3143"/>
      <c r="AQ738" s="3143"/>
      <c r="AR738" s="3143"/>
      <c r="AS738" s="3143"/>
      <c r="AT738" s="3143"/>
      <c r="AU738" s="3143"/>
      <c r="AV738" s="3143"/>
      <c r="AW738" s="3143"/>
      <c r="AX738" s="3143"/>
      <c r="AY738" s="3143"/>
      <c r="AZ738" s="3143"/>
      <c r="BA738" s="3143"/>
      <c r="BB738" s="3143"/>
      <c r="BC738" s="3143"/>
      <c r="BD738" s="3143"/>
      <c r="BE738" s="3143"/>
      <c r="BF738" s="3143"/>
      <c r="BG738" s="3143"/>
      <c r="BH738" s="3143"/>
      <c r="BI738" s="3143"/>
      <c r="BJ738" s="3143"/>
      <c r="BK738" s="3143"/>
      <c r="BL738" s="3143"/>
      <c r="BM738" s="3143"/>
      <c r="BN738" s="3189"/>
      <c r="BO738" s="3189"/>
      <c r="BP738" s="3189"/>
      <c r="BQ738" s="3189"/>
      <c r="BR738" s="3189"/>
      <c r="BS738" s="3189"/>
      <c r="BT738" s="3189"/>
      <c r="BU738" s="3189"/>
      <c r="BV738" s="3189"/>
      <c r="BW738" s="3189"/>
      <c r="BX738" s="3189"/>
      <c r="BY738" s="3189"/>
      <c r="BZ738" s="3313"/>
      <c r="CA738" s="3143"/>
    </row>
    <row r="739" spans="1:79" ht="16.5" customHeight="1">
      <c r="A739" s="3143"/>
      <c r="B739" s="3143"/>
      <c r="C739" s="3143"/>
      <c r="D739" s="3143"/>
      <c r="E739" s="3143"/>
      <c r="F739" s="3143"/>
      <c r="G739" s="3143"/>
      <c r="H739" s="3143"/>
      <c r="I739" s="3143"/>
      <c r="J739" s="3143"/>
      <c r="K739" s="3098"/>
      <c r="L739" s="3098"/>
      <c r="M739" s="3098"/>
      <c r="N739" s="3098"/>
      <c r="O739" s="3098"/>
      <c r="P739" s="3098"/>
      <c r="Q739" s="3098"/>
      <c r="R739" s="3098"/>
      <c r="S739" s="3098"/>
      <c r="T739" s="3098"/>
      <c r="U739" s="3098"/>
      <c r="V739" s="3098"/>
      <c r="W739" s="3098"/>
      <c r="X739" s="3098"/>
      <c r="Y739" s="3098"/>
      <c r="Z739" s="3098"/>
      <c r="AA739" s="3098"/>
      <c r="AB739" s="3098"/>
      <c r="AC739" s="3098"/>
      <c r="AD739" s="3098"/>
      <c r="AE739" s="3098"/>
      <c r="AF739" s="3098"/>
      <c r="AG739" s="3098"/>
      <c r="AH739" s="3098"/>
      <c r="AI739" s="3098"/>
      <c r="AJ739" s="3098"/>
      <c r="AK739" s="3098"/>
      <c r="AL739" s="3143"/>
      <c r="AM739" s="3143"/>
      <c r="AN739" s="3143"/>
      <c r="AO739" s="3143"/>
      <c r="AP739" s="3143"/>
      <c r="AQ739" s="3143"/>
      <c r="AR739" s="3143"/>
      <c r="AS739" s="3143"/>
      <c r="AT739" s="3143"/>
      <c r="AU739" s="3143"/>
      <c r="AV739" s="3143"/>
      <c r="AW739" s="3143"/>
      <c r="AX739" s="3143"/>
      <c r="AY739" s="3143"/>
      <c r="AZ739" s="3143"/>
      <c r="BA739" s="3143"/>
      <c r="BB739" s="3143"/>
      <c r="BC739" s="3143"/>
      <c r="BD739" s="3143"/>
      <c r="BE739" s="3143"/>
      <c r="BF739" s="3143"/>
      <c r="BG739" s="3143"/>
      <c r="BH739" s="3143"/>
      <c r="BI739" s="3143"/>
      <c r="BJ739" s="3143"/>
      <c r="BK739" s="3143"/>
      <c r="BL739" s="3143"/>
      <c r="BM739" s="3143"/>
      <c r="BN739" s="3189"/>
      <c r="BO739" s="3189"/>
      <c r="BP739" s="3189"/>
      <c r="BQ739" s="3189"/>
      <c r="BR739" s="3189"/>
      <c r="BS739" s="3189"/>
      <c r="BT739" s="3189"/>
      <c r="BU739" s="3189"/>
      <c r="BV739" s="3189"/>
      <c r="BW739" s="3189"/>
      <c r="BX739" s="3189"/>
      <c r="BY739" s="3189"/>
      <c r="BZ739" s="3313"/>
      <c r="CA739" s="3143"/>
    </row>
    <row r="740" spans="1:79" ht="16.5" customHeight="1">
      <c r="A740" s="3143"/>
      <c r="B740" s="3143"/>
      <c r="C740" s="3143"/>
      <c r="D740" s="3143"/>
      <c r="E740" s="3143"/>
      <c r="F740" s="3143"/>
      <c r="G740" s="3143"/>
      <c r="H740" s="3143"/>
      <c r="I740" s="3143"/>
      <c r="J740" s="3143"/>
      <c r="K740" s="3098"/>
      <c r="L740" s="3098"/>
      <c r="M740" s="3098"/>
      <c r="N740" s="3098"/>
      <c r="O740" s="3098"/>
      <c r="P740" s="3098"/>
      <c r="Q740" s="3098"/>
      <c r="R740" s="3098"/>
      <c r="S740" s="3098"/>
      <c r="T740" s="3098"/>
      <c r="U740" s="3098"/>
      <c r="V740" s="3098"/>
      <c r="W740" s="3098"/>
      <c r="X740" s="3098"/>
      <c r="Y740" s="3098"/>
      <c r="Z740" s="3098"/>
      <c r="AA740" s="3098"/>
      <c r="AB740" s="3098"/>
      <c r="AC740" s="3098"/>
      <c r="AD740" s="3098"/>
      <c r="AE740" s="3098"/>
      <c r="AF740" s="3098"/>
      <c r="AG740" s="3098"/>
      <c r="AH740" s="3098"/>
      <c r="AI740" s="3098"/>
      <c r="AJ740" s="3098"/>
      <c r="AK740" s="3098"/>
      <c r="AL740" s="3143"/>
      <c r="AM740" s="3143"/>
      <c r="AN740" s="3143"/>
      <c r="AO740" s="3143"/>
      <c r="AP740" s="3143"/>
      <c r="AQ740" s="3143"/>
      <c r="AR740" s="3143"/>
      <c r="AS740" s="3143"/>
      <c r="AT740" s="3143"/>
      <c r="AU740" s="3143"/>
      <c r="AV740" s="3143"/>
      <c r="AW740" s="3143"/>
      <c r="AX740" s="3143"/>
      <c r="AY740" s="3143"/>
      <c r="AZ740" s="3143"/>
      <c r="BA740" s="3143"/>
      <c r="BB740" s="3143"/>
      <c r="BC740" s="3143"/>
      <c r="BD740" s="3143"/>
      <c r="BE740" s="3143"/>
      <c r="BF740" s="3143"/>
      <c r="BG740" s="3143"/>
      <c r="BH740" s="3143"/>
      <c r="BI740" s="3143"/>
      <c r="BJ740" s="3143"/>
      <c r="BK740" s="3143"/>
      <c r="BL740" s="3143"/>
      <c r="BM740" s="3143"/>
      <c r="BN740" s="3189"/>
      <c r="BO740" s="3189"/>
      <c r="BP740" s="3189"/>
      <c r="BQ740" s="3189"/>
      <c r="BR740" s="3189"/>
      <c r="BS740" s="3189"/>
      <c r="BT740" s="3189"/>
      <c r="BU740" s="3189"/>
      <c r="BV740" s="3189"/>
      <c r="BW740" s="3189"/>
      <c r="BX740" s="3189"/>
      <c r="BY740" s="3189"/>
      <c r="BZ740" s="3313"/>
      <c r="CA740" s="3143"/>
    </row>
    <row r="741" spans="1:79" ht="16.5" customHeight="1">
      <c r="A741" s="3143"/>
      <c r="B741" s="3143"/>
      <c r="C741" s="3143"/>
      <c r="D741" s="3143"/>
      <c r="E741" s="3143"/>
      <c r="F741" s="3143"/>
      <c r="G741" s="3143"/>
      <c r="H741" s="3143"/>
      <c r="I741" s="3143"/>
      <c r="J741" s="3143"/>
      <c r="K741" s="3098"/>
      <c r="L741" s="3098"/>
      <c r="M741" s="3098"/>
      <c r="N741" s="3098"/>
      <c r="O741" s="3098"/>
      <c r="P741" s="3098"/>
      <c r="Q741" s="3098"/>
      <c r="R741" s="3098"/>
      <c r="S741" s="3098"/>
      <c r="T741" s="3098"/>
      <c r="U741" s="3098"/>
      <c r="V741" s="3098"/>
      <c r="W741" s="3098"/>
      <c r="X741" s="3098"/>
      <c r="Y741" s="3098"/>
      <c r="Z741" s="3098"/>
      <c r="AA741" s="3098"/>
      <c r="AB741" s="3098"/>
      <c r="AC741" s="3098"/>
      <c r="AD741" s="3098"/>
      <c r="AE741" s="3098"/>
      <c r="AF741" s="3098"/>
      <c r="AG741" s="3098"/>
      <c r="AH741" s="3098"/>
      <c r="AI741" s="3098"/>
      <c r="AJ741" s="3098"/>
      <c r="AK741" s="3098"/>
      <c r="AL741" s="3143"/>
      <c r="AM741" s="3143"/>
      <c r="AN741" s="3143"/>
      <c r="AO741" s="3143"/>
      <c r="AP741" s="3143"/>
      <c r="AQ741" s="3143"/>
      <c r="AR741" s="3143"/>
      <c r="AS741" s="3143"/>
      <c r="AT741" s="3143"/>
      <c r="AU741" s="3143"/>
      <c r="AV741" s="3143"/>
      <c r="AW741" s="3143"/>
      <c r="AX741" s="3143"/>
      <c r="AY741" s="3143"/>
      <c r="AZ741" s="3143"/>
      <c r="BA741" s="3143"/>
      <c r="BB741" s="3143"/>
      <c r="BC741" s="3143"/>
      <c r="BD741" s="3143"/>
      <c r="BE741" s="3143"/>
      <c r="BF741" s="3143"/>
      <c r="BG741" s="3143"/>
      <c r="BH741" s="3143"/>
      <c r="BI741" s="3143"/>
      <c r="BJ741" s="3143"/>
      <c r="BK741" s="3143"/>
      <c r="BL741" s="3143"/>
      <c r="BM741" s="3143"/>
      <c r="BN741" s="3189"/>
      <c r="BO741" s="3189"/>
      <c r="BP741" s="3189"/>
      <c r="BQ741" s="3189"/>
      <c r="BR741" s="3189"/>
      <c r="BS741" s="3189"/>
      <c r="BT741" s="3189"/>
      <c r="BU741" s="3189"/>
      <c r="BV741" s="3189"/>
      <c r="BW741" s="3189"/>
      <c r="BX741" s="3189"/>
      <c r="BY741" s="3189"/>
      <c r="BZ741" s="3313"/>
      <c r="CA741" s="3143"/>
    </row>
    <row r="742" spans="1:79" ht="16.5" customHeight="1">
      <c r="A742" s="3143"/>
      <c r="B742" s="3143"/>
      <c r="C742" s="3143"/>
      <c r="D742" s="3143"/>
      <c r="E742" s="3143"/>
      <c r="F742" s="3143"/>
      <c r="G742" s="3143"/>
      <c r="H742" s="3143"/>
      <c r="I742" s="3143"/>
      <c r="J742" s="3143"/>
      <c r="K742" s="3098"/>
      <c r="L742" s="3098"/>
      <c r="M742" s="3098"/>
      <c r="N742" s="3098"/>
      <c r="O742" s="3098"/>
      <c r="P742" s="3098"/>
      <c r="Q742" s="3098"/>
      <c r="R742" s="3098"/>
      <c r="S742" s="3098"/>
      <c r="T742" s="3098"/>
      <c r="U742" s="3098"/>
      <c r="V742" s="3098"/>
      <c r="W742" s="3098"/>
      <c r="X742" s="3098"/>
      <c r="Y742" s="3098"/>
      <c r="Z742" s="3098"/>
      <c r="AA742" s="3098"/>
      <c r="AB742" s="3098"/>
      <c r="AC742" s="3098"/>
      <c r="AD742" s="3098"/>
      <c r="AE742" s="3098"/>
      <c r="AF742" s="3098"/>
      <c r="AG742" s="3098"/>
      <c r="AH742" s="3098"/>
      <c r="AI742" s="3098"/>
      <c r="AJ742" s="3098"/>
      <c r="AK742" s="3098"/>
      <c r="AL742" s="3143"/>
      <c r="AM742" s="3143"/>
      <c r="AN742" s="3143"/>
      <c r="AO742" s="3143"/>
      <c r="AP742" s="3143"/>
      <c r="AQ742" s="3143"/>
      <c r="AR742" s="3143"/>
      <c r="AS742" s="3143"/>
      <c r="AT742" s="3143"/>
      <c r="AU742" s="3143"/>
      <c r="AV742" s="3143"/>
      <c r="AW742" s="3143"/>
      <c r="AX742" s="3143"/>
      <c r="AY742" s="3143"/>
      <c r="AZ742" s="3143"/>
      <c r="BA742" s="3143"/>
      <c r="BB742" s="3143"/>
      <c r="BC742" s="3143"/>
      <c r="BD742" s="3143"/>
      <c r="BE742" s="3143"/>
      <c r="BF742" s="3143"/>
      <c r="BG742" s="3143"/>
      <c r="BH742" s="3143"/>
      <c r="BI742" s="3143"/>
      <c r="BJ742" s="3143"/>
      <c r="BK742" s="3143"/>
      <c r="BL742" s="3143"/>
      <c r="BM742" s="3143"/>
      <c r="BN742" s="3189"/>
      <c r="BO742" s="3189"/>
      <c r="BP742" s="3189"/>
      <c r="BQ742" s="3189"/>
      <c r="BR742" s="3189"/>
      <c r="BS742" s="3189"/>
      <c r="BT742" s="3189"/>
      <c r="BU742" s="3189"/>
      <c r="BV742" s="3189"/>
      <c r="BW742" s="3189"/>
      <c r="BX742" s="3189"/>
      <c r="BY742" s="3189"/>
      <c r="BZ742" s="3313"/>
      <c r="CA742" s="3143"/>
    </row>
    <row r="743" spans="1:79" ht="16.5" customHeight="1">
      <c r="A743" s="3143"/>
      <c r="B743" s="3143"/>
      <c r="C743" s="3143"/>
      <c r="D743" s="3143"/>
      <c r="E743" s="3143"/>
      <c r="F743" s="3143"/>
      <c r="G743" s="3143"/>
      <c r="H743" s="3143"/>
      <c r="I743" s="3143"/>
      <c r="J743" s="3143"/>
      <c r="K743" s="3098"/>
      <c r="L743" s="3098"/>
      <c r="M743" s="3098"/>
      <c r="N743" s="3098"/>
      <c r="O743" s="3098"/>
      <c r="P743" s="3098"/>
      <c r="Q743" s="3098"/>
      <c r="R743" s="3098"/>
      <c r="S743" s="3098"/>
      <c r="T743" s="3098"/>
      <c r="U743" s="3098"/>
      <c r="V743" s="3098"/>
      <c r="W743" s="3098"/>
      <c r="X743" s="3098"/>
      <c r="Y743" s="3098"/>
      <c r="Z743" s="3098"/>
      <c r="AA743" s="3098"/>
      <c r="AB743" s="3098"/>
      <c r="AC743" s="3098"/>
      <c r="AD743" s="3098"/>
      <c r="AE743" s="3098"/>
      <c r="AF743" s="3098"/>
      <c r="AG743" s="3098"/>
      <c r="AH743" s="3098"/>
      <c r="AI743" s="3098"/>
      <c r="AJ743" s="3098"/>
      <c r="AK743" s="3098"/>
      <c r="AL743" s="3143"/>
      <c r="AM743" s="3143"/>
      <c r="AN743" s="3143"/>
      <c r="AO743" s="3143"/>
      <c r="AP743" s="3143"/>
      <c r="AQ743" s="3143"/>
      <c r="AR743" s="3143"/>
      <c r="AS743" s="3143"/>
      <c r="AT743" s="3143"/>
      <c r="AU743" s="3143"/>
      <c r="AV743" s="3143"/>
      <c r="AW743" s="3143"/>
      <c r="AX743" s="3143"/>
      <c r="AY743" s="3143"/>
      <c r="AZ743" s="3143"/>
      <c r="BA743" s="3143"/>
      <c r="BB743" s="3143"/>
      <c r="BC743" s="3143"/>
      <c r="BD743" s="3143"/>
      <c r="BE743" s="3143"/>
      <c r="BF743" s="3143"/>
      <c r="BG743" s="3143"/>
      <c r="BH743" s="3143"/>
      <c r="BI743" s="3143"/>
      <c r="BJ743" s="3143"/>
      <c r="BK743" s="3143"/>
      <c r="BL743" s="3143"/>
      <c r="BM743" s="3143"/>
      <c r="BN743" s="3189"/>
      <c r="BO743" s="3189"/>
      <c r="BP743" s="3189"/>
      <c r="BQ743" s="3189"/>
      <c r="BR743" s="3189"/>
      <c r="BS743" s="3189"/>
      <c r="BT743" s="3189"/>
      <c r="BU743" s="3189"/>
      <c r="BV743" s="3189"/>
      <c r="BW743" s="3189"/>
      <c r="BX743" s="3189"/>
      <c r="BY743" s="3189"/>
      <c r="BZ743" s="3313"/>
      <c r="CA743" s="3143"/>
    </row>
    <row r="744" spans="1:79" ht="16.5" customHeight="1">
      <c r="A744" s="3143"/>
      <c r="B744" s="3143"/>
      <c r="C744" s="3143"/>
      <c r="D744" s="3143"/>
      <c r="E744" s="3143"/>
      <c r="F744" s="3143"/>
      <c r="G744" s="3143"/>
      <c r="H744" s="3143"/>
      <c r="I744" s="3143"/>
      <c r="J744" s="3143"/>
      <c r="K744" s="3098"/>
      <c r="L744" s="3098"/>
      <c r="M744" s="3098"/>
      <c r="N744" s="3098"/>
      <c r="O744" s="3098"/>
      <c r="P744" s="3098"/>
      <c r="Q744" s="3098"/>
      <c r="R744" s="3098"/>
      <c r="S744" s="3098"/>
      <c r="T744" s="3098"/>
      <c r="U744" s="3098"/>
      <c r="V744" s="3098"/>
      <c r="W744" s="3098"/>
      <c r="X744" s="3098"/>
      <c r="Y744" s="3098"/>
      <c r="Z744" s="3098"/>
      <c r="AA744" s="3098"/>
      <c r="AB744" s="3098"/>
      <c r="AC744" s="3098"/>
      <c r="AD744" s="3098"/>
      <c r="AE744" s="3098"/>
      <c r="AF744" s="3098"/>
      <c r="AG744" s="3098"/>
      <c r="AH744" s="3098"/>
      <c r="AI744" s="3098"/>
      <c r="AJ744" s="3098"/>
      <c r="AK744" s="3098"/>
      <c r="AL744" s="3143"/>
      <c r="AM744" s="3143"/>
      <c r="AN744" s="3143"/>
      <c r="AO744" s="3143"/>
      <c r="AP744" s="3143"/>
      <c r="AQ744" s="3143"/>
      <c r="AR744" s="3143"/>
      <c r="AS744" s="3143"/>
      <c r="AT744" s="3143"/>
      <c r="AU744" s="3143"/>
      <c r="AV744" s="3143"/>
      <c r="AW744" s="3143"/>
      <c r="AX744" s="3143"/>
      <c r="AY744" s="3143"/>
      <c r="AZ744" s="3143"/>
      <c r="BA744" s="3143"/>
      <c r="BB744" s="3143"/>
      <c r="BC744" s="3143"/>
      <c r="BD744" s="3143"/>
      <c r="BE744" s="3143"/>
      <c r="BF744" s="3143"/>
      <c r="BG744" s="3143"/>
      <c r="BH744" s="3143"/>
      <c r="BI744" s="3143"/>
      <c r="BJ744" s="3143"/>
      <c r="BK744" s="3143"/>
      <c r="BL744" s="3143"/>
      <c r="BM744" s="3143"/>
      <c r="BN744" s="3189"/>
      <c r="BO744" s="3189"/>
      <c r="BP744" s="3189"/>
      <c r="BQ744" s="3189"/>
      <c r="BR744" s="3189"/>
      <c r="BS744" s="3189"/>
      <c r="BT744" s="3189"/>
      <c r="BU744" s="3189"/>
      <c r="BV744" s="3189"/>
      <c r="BW744" s="3189"/>
      <c r="BX744" s="3189"/>
      <c r="BY744" s="3189"/>
      <c r="BZ744" s="3313"/>
      <c r="CA744" s="3143"/>
    </row>
    <row r="745" spans="1:79" ht="16.5" customHeight="1">
      <c r="A745" s="3143"/>
      <c r="B745" s="3143"/>
      <c r="C745" s="3143"/>
      <c r="D745" s="3143"/>
      <c r="E745" s="3143"/>
      <c r="F745" s="3143"/>
      <c r="G745" s="3143"/>
      <c r="H745" s="3143"/>
      <c r="I745" s="3143"/>
      <c r="J745" s="3143"/>
      <c r="K745" s="3098"/>
      <c r="L745" s="3098"/>
      <c r="M745" s="3098"/>
      <c r="N745" s="3098"/>
      <c r="O745" s="3098"/>
      <c r="P745" s="3098"/>
      <c r="Q745" s="3098"/>
      <c r="R745" s="3098"/>
      <c r="S745" s="3098"/>
      <c r="T745" s="3098"/>
      <c r="U745" s="3098"/>
      <c r="V745" s="3098"/>
      <c r="W745" s="3098"/>
      <c r="X745" s="3098"/>
      <c r="Y745" s="3098"/>
      <c r="Z745" s="3098"/>
      <c r="AA745" s="3098"/>
      <c r="AB745" s="3098"/>
      <c r="AC745" s="3098"/>
      <c r="AD745" s="3098"/>
      <c r="AE745" s="3098"/>
      <c r="AF745" s="3098"/>
      <c r="AG745" s="3098"/>
      <c r="AH745" s="3098"/>
      <c r="AI745" s="3098"/>
      <c r="AJ745" s="3098"/>
      <c r="AK745" s="3098"/>
      <c r="AL745" s="3143"/>
      <c r="AM745" s="3143"/>
      <c r="AN745" s="3143"/>
      <c r="AO745" s="3143"/>
      <c r="AP745" s="3143"/>
      <c r="AQ745" s="3143"/>
      <c r="AR745" s="3143"/>
      <c r="AS745" s="3143"/>
      <c r="AT745" s="3143"/>
      <c r="AU745" s="3143"/>
      <c r="AV745" s="3143"/>
      <c r="AW745" s="3143"/>
      <c r="AX745" s="3143"/>
      <c r="AY745" s="3143"/>
      <c r="AZ745" s="3143"/>
      <c r="BA745" s="3143"/>
      <c r="BB745" s="3143"/>
      <c r="BC745" s="3143"/>
      <c r="BD745" s="3143"/>
      <c r="BE745" s="3143"/>
      <c r="BF745" s="3143"/>
      <c r="BG745" s="3143"/>
      <c r="BH745" s="3143"/>
      <c r="BI745" s="3143"/>
      <c r="BJ745" s="3143"/>
      <c r="BK745" s="3143"/>
      <c r="BL745" s="3143"/>
      <c r="BM745" s="3143"/>
      <c r="BN745" s="3189"/>
      <c r="BO745" s="3189"/>
      <c r="BP745" s="3189"/>
      <c r="BQ745" s="3189"/>
      <c r="BR745" s="3189"/>
      <c r="BS745" s="3189"/>
      <c r="BT745" s="3189"/>
      <c r="BU745" s="3189"/>
      <c r="BV745" s="3189"/>
      <c r="BW745" s="3189"/>
      <c r="BX745" s="3189"/>
      <c r="BY745" s="3189"/>
      <c r="BZ745" s="3313"/>
      <c r="CA745" s="3143"/>
    </row>
    <row r="746" spans="1:79" ht="16.5" customHeight="1">
      <c r="A746" s="3143"/>
      <c r="B746" s="3143"/>
      <c r="C746" s="3143"/>
      <c r="D746" s="3143"/>
      <c r="E746" s="3143"/>
      <c r="F746" s="3143"/>
      <c r="G746" s="3143"/>
      <c r="H746" s="3143"/>
      <c r="I746" s="3143"/>
      <c r="J746" s="3143"/>
      <c r="K746" s="3098"/>
      <c r="L746" s="3098"/>
      <c r="M746" s="3098"/>
      <c r="N746" s="3098"/>
      <c r="O746" s="3098"/>
      <c r="P746" s="3098"/>
      <c r="Q746" s="3098"/>
      <c r="R746" s="3098"/>
      <c r="S746" s="3098"/>
      <c r="T746" s="3098"/>
      <c r="U746" s="3098"/>
      <c r="V746" s="3098"/>
      <c r="W746" s="3098"/>
      <c r="X746" s="3098"/>
      <c r="Y746" s="3098"/>
      <c r="Z746" s="3098"/>
      <c r="AA746" s="3098"/>
      <c r="AB746" s="3098"/>
      <c r="AC746" s="3098"/>
      <c r="AD746" s="3098"/>
      <c r="AE746" s="3098"/>
      <c r="AF746" s="3098"/>
      <c r="AG746" s="3098"/>
      <c r="AH746" s="3098"/>
      <c r="AI746" s="3098"/>
      <c r="AJ746" s="3098"/>
      <c r="AK746" s="3098"/>
      <c r="AL746" s="3143"/>
      <c r="AM746" s="3143"/>
      <c r="AN746" s="3143"/>
      <c r="AO746" s="3143"/>
      <c r="AP746" s="3143"/>
      <c r="AQ746" s="3143"/>
      <c r="AR746" s="3143"/>
      <c r="AS746" s="3143"/>
      <c r="AT746" s="3143"/>
      <c r="AU746" s="3143"/>
      <c r="AV746" s="3143"/>
      <c r="AW746" s="3143"/>
      <c r="AX746" s="3143"/>
      <c r="AY746" s="3143"/>
      <c r="AZ746" s="3143"/>
      <c r="BA746" s="3143"/>
      <c r="BB746" s="3143"/>
      <c r="BC746" s="3143"/>
      <c r="BD746" s="3143"/>
      <c r="BE746" s="3143"/>
      <c r="BF746" s="3143"/>
      <c r="BG746" s="3143"/>
      <c r="BH746" s="3143"/>
      <c r="BI746" s="3143"/>
      <c r="BJ746" s="3143"/>
      <c r="BK746" s="3143"/>
      <c r="BL746" s="3143"/>
      <c r="BM746" s="3143"/>
      <c r="BN746" s="3189"/>
      <c r="BO746" s="3189"/>
      <c r="BP746" s="3189"/>
      <c r="BQ746" s="3189"/>
      <c r="BR746" s="3189"/>
      <c r="BS746" s="3189"/>
      <c r="BT746" s="3189"/>
      <c r="BU746" s="3189"/>
      <c r="BV746" s="3189"/>
      <c r="BW746" s="3189"/>
      <c r="BX746" s="3189"/>
      <c r="BY746" s="3189"/>
      <c r="BZ746" s="3313"/>
      <c r="CA746" s="3143"/>
    </row>
    <row r="747" spans="1:79" ht="16.5" customHeight="1">
      <c r="A747" s="3143"/>
      <c r="B747" s="3143"/>
      <c r="C747" s="3143"/>
      <c r="D747" s="3143"/>
      <c r="E747" s="3143"/>
      <c r="F747" s="3143"/>
      <c r="G747" s="3143"/>
      <c r="H747" s="3143"/>
      <c r="I747" s="3143"/>
      <c r="J747" s="3143"/>
      <c r="K747" s="3098"/>
      <c r="L747" s="3098"/>
      <c r="M747" s="3098"/>
      <c r="N747" s="3098"/>
      <c r="O747" s="3098"/>
      <c r="P747" s="3098"/>
      <c r="Q747" s="3098"/>
      <c r="R747" s="3098"/>
      <c r="S747" s="3098"/>
      <c r="T747" s="3098"/>
      <c r="U747" s="3098"/>
      <c r="V747" s="3098"/>
      <c r="W747" s="3098"/>
      <c r="X747" s="3098"/>
      <c r="Y747" s="3098"/>
      <c r="Z747" s="3098"/>
      <c r="AA747" s="3098"/>
      <c r="AB747" s="3098"/>
      <c r="AC747" s="3098"/>
      <c r="AD747" s="3098"/>
      <c r="AE747" s="3098"/>
      <c r="AF747" s="3098"/>
      <c r="AG747" s="3098"/>
      <c r="AH747" s="3098"/>
      <c r="AI747" s="3098"/>
      <c r="AJ747" s="3098"/>
      <c r="AK747" s="3098"/>
      <c r="AL747" s="3143"/>
      <c r="AM747" s="3143"/>
      <c r="AN747" s="3143"/>
      <c r="AO747" s="3143"/>
      <c r="AP747" s="3143"/>
      <c r="AQ747" s="3143"/>
      <c r="AR747" s="3143"/>
      <c r="AS747" s="3143"/>
      <c r="AT747" s="3143"/>
      <c r="AU747" s="3143"/>
      <c r="AV747" s="3143"/>
      <c r="AW747" s="3143"/>
      <c r="AX747" s="3143"/>
      <c r="AY747" s="3143"/>
      <c r="AZ747" s="3143"/>
      <c r="BA747" s="3143"/>
      <c r="BB747" s="3143"/>
      <c r="BC747" s="3143"/>
      <c r="BD747" s="3143"/>
      <c r="BE747" s="3143"/>
      <c r="BF747" s="3143"/>
      <c r="BG747" s="3143"/>
      <c r="BH747" s="3143"/>
      <c r="BI747" s="3143"/>
      <c r="BJ747" s="3143"/>
      <c r="BK747" s="3143"/>
      <c r="BL747" s="3143"/>
      <c r="BM747" s="3143"/>
      <c r="BN747" s="3189"/>
      <c r="BO747" s="3189"/>
      <c r="BP747" s="3189"/>
      <c r="BQ747" s="3189"/>
      <c r="BR747" s="3189"/>
      <c r="BS747" s="3189"/>
      <c r="BT747" s="3189"/>
      <c r="BU747" s="3189"/>
      <c r="BV747" s="3189"/>
      <c r="BW747" s="3189"/>
      <c r="BX747" s="3189"/>
      <c r="BY747" s="3189"/>
      <c r="BZ747" s="3313"/>
      <c r="CA747" s="3143"/>
    </row>
    <row r="748" spans="1:79" ht="16.5" customHeight="1">
      <c r="A748" s="3143"/>
      <c r="B748" s="3143"/>
      <c r="C748" s="3143"/>
      <c r="D748" s="3143"/>
      <c r="E748" s="3143"/>
      <c r="F748" s="3143"/>
      <c r="G748" s="3143"/>
      <c r="H748" s="3143"/>
      <c r="I748" s="3143"/>
      <c r="J748" s="3143"/>
      <c r="K748" s="3098"/>
      <c r="L748" s="3098"/>
      <c r="M748" s="3098"/>
      <c r="N748" s="3098"/>
      <c r="O748" s="3098"/>
      <c r="P748" s="3098"/>
      <c r="Q748" s="3098"/>
      <c r="R748" s="3098"/>
      <c r="S748" s="3098"/>
      <c r="T748" s="3098"/>
      <c r="U748" s="3098"/>
      <c r="V748" s="3098"/>
      <c r="W748" s="3098"/>
      <c r="X748" s="3098"/>
      <c r="Y748" s="3098"/>
      <c r="Z748" s="3098"/>
      <c r="AA748" s="3098"/>
      <c r="AB748" s="3098"/>
      <c r="AC748" s="3098"/>
      <c r="AD748" s="3098"/>
      <c r="AE748" s="3098"/>
      <c r="AF748" s="3098"/>
      <c r="AG748" s="3098"/>
      <c r="AH748" s="3098"/>
      <c r="AI748" s="3098"/>
      <c r="AJ748" s="3098"/>
      <c r="AK748" s="3098"/>
      <c r="AL748" s="3143"/>
      <c r="AM748" s="3143"/>
      <c r="AN748" s="3143"/>
      <c r="AO748" s="3143"/>
      <c r="AP748" s="3143"/>
      <c r="AQ748" s="3143"/>
      <c r="AR748" s="3143"/>
      <c r="AS748" s="3143"/>
      <c r="AT748" s="3143"/>
      <c r="AU748" s="3143"/>
      <c r="AV748" s="3143"/>
      <c r="AW748" s="3143"/>
      <c r="AX748" s="3143"/>
      <c r="AY748" s="3143"/>
      <c r="AZ748" s="3143"/>
      <c r="BA748" s="3143"/>
      <c r="BB748" s="3143"/>
      <c r="BC748" s="3143"/>
      <c r="BD748" s="3143"/>
      <c r="BE748" s="3143"/>
      <c r="BF748" s="3143"/>
      <c r="BG748" s="3143"/>
      <c r="BH748" s="3143"/>
      <c r="BI748" s="3143"/>
      <c r="BJ748" s="3143"/>
      <c r="BK748" s="3143"/>
      <c r="BL748" s="3143"/>
      <c r="BM748" s="3143"/>
      <c r="BN748" s="3189"/>
      <c r="BO748" s="3189"/>
      <c r="BP748" s="3189"/>
      <c r="BQ748" s="3189"/>
      <c r="BR748" s="3189"/>
      <c r="BS748" s="3189"/>
      <c r="BT748" s="3189"/>
      <c r="BU748" s="3189"/>
      <c r="BV748" s="3189"/>
      <c r="BW748" s="3189"/>
      <c r="BX748" s="3189"/>
      <c r="BY748" s="3189"/>
      <c r="BZ748" s="3313"/>
      <c r="CA748" s="3143"/>
    </row>
    <row r="749" spans="1:79" ht="16.5" customHeight="1">
      <c r="A749" s="3143"/>
      <c r="B749" s="3143"/>
      <c r="C749" s="3143"/>
      <c r="D749" s="3143"/>
      <c r="E749" s="3143"/>
      <c r="F749" s="3143"/>
      <c r="G749" s="3143"/>
      <c r="H749" s="3143"/>
      <c r="I749" s="3143"/>
      <c r="J749" s="3143"/>
      <c r="K749" s="3098"/>
      <c r="L749" s="3098"/>
      <c r="M749" s="3098"/>
      <c r="N749" s="3098"/>
      <c r="O749" s="3098"/>
      <c r="P749" s="3098"/>
      <c r="Q749" s="3098"/>
      <c r="R749" s="3098"/>
      <c r="S749" s="3098"/>
      <c r="T749" s="3098"/>
      <c r="U749" s="3098"/>
      <c r="V749" s="3098"/>
      <c r="W749" s="3098"/>
      <c r="X749" s="3098"/>
      <c r="Y749" s="3098"/>
      <c r="Z749" s="3098"/>
      <c r="AA749" s="3098"/>
      <c r="AB749" s="3098"/>
      <c r="AC749" s="3098"/>
      <c r="AD749" s="3098"/>
      <c r="AE749" s="3098"/>
      <c r="AF749" s="3098"/>
      <c r="AG749" s="3098"/>
      <c r="AH749" s="3098"/>
      <c r="AI749" s="3098"/>
      <c r="AJ749" s="3098"/>
      <c r="AK749" s="3098"/>
      <c r="AL749" s="3143"/>
      <c r="AM749" s="3143"/>
      <c r="AN749" s="3143"/>
      <c r="AO749" s="3143"/>
      <c r="AP749" s="3143"/>
      <c r="AQ749" s="3143"/>
      <c r="AR749" s="3143"/>
      <c r="AS749" s="3143"/>
      <c r="AT749" s="3143"/>
      <c r="AU749" s="3143"/>
      <c r="AV749" s="3143"/>
      <c r="AW749" s="3143"/>
      <c r="AX749" s="3143"/>
      <c r="AY749" s="3143"/>
      <c r="AZ749" s="3143"/>
      <c r="BA749" s="3143"/>
      <c r="BB749" s="3143"/>
      <c r="BC749" s="3143"/>
      <c r="BD749" s="3143"/>
      <c r="BE749" s="3143"/>
      <c r="BF749" s="3143"/>
      <c r="BG749" s="3143"/>
      <c r="BH749" s="3143"/>
      <c r="BI749" s="3143"/>
      <c r="BJ749" s="3143"/>
      <c r="BK749" s="3143"/>
      <c r="BL749" s="3143"/>
      <c r="BM749" s="3143"/>
      <c r="BN749" s="3189"/>
      <c r="BO749" s="3189"/>
      <c r="BP749" s="3189"/>
      <c r="BQ749" s="3189"/>
      <c r="BR749" s="3189"/>
      <c r="BS749" s="3189"/>
      <c r="BT749" s="3189"/>
      <c r="BU749" s="3189"/>
      <c r="BV749" s="3189"/>
      <c r="BW749" s="3189"/>
      <c r="BX749" s="3189"/>
      <c r="BY749" s="3189"/>
      <c r="BZ749" s="3313"/>
      <c r="CA749" s="3143"/>
    </row>
    <row r="750" spans="1:79" ht="16.5" customHeight="1">
      <c r="A750" s="3143"/>
      <c r="B750" s="3143"/>
      <c r="C750" s="3143"/>
      <c r="D750" s="3143"/>
      <c r="E750" s="3143"/>
      <c r="F750" s="3143"/>
      <c r="G750" s="3143"/>
      <c r="H750" s="3143"/>
      <c r="I750" s="3143"/>
      <c r="J750" s="3143"/>
      <c r="K750" s="3098"/>
      <c r="L750" s="3098"/>
      <c r="M750" s="3098"/>
      <c r="N750" s="3098"/>
      <c r="O750" s="3098"/>
      <c r="P750" s="3098"/>
      <c r="Q750" s="3098"/>
      <c r="R750" s="3098"/>
      <c r="S750" s="3098"/>
      <c r="T750" s="3098"/>
      <c r="U750" s="3098"/>
      <c r="V750" s="3098"/>
      <c r="W750" s="3098"/>
      <c r="X750" s="3098"/>
      <c r="Y750" s="3098"/>
      <c r="Z750" s="3098"/>
      <c r="AA750" s="3098"/>
      <c r="AB750" s="3098"/>
      <c r="AC750" s="3098"/>
      <c r="AD750" s="3098"/>
      <c r="AE750" s="3098"/>
      <c r="AF750" s="3098"/>
      <c r="AG750" s="3098"/>
      <c r="AH750" s="3098"/>
      <c r="AI750" s="3098"/>
      <c r="AJ750" s="3098"/>
      <c r="AK750" s="3098"/>
      <c r="AL750" s="3143"/>
      <c r="AM750" s="3143"/>
      <c r="AN750" s="3143"/>
      <c r="AO750" s="3143"/>
      <c r="AP750" s="3143"/>
      <c r="AQ750" s="3143"/>
      <c r="AR750" s="3143"/>
      <c r="AS750" s="3143"/>
      <c r="AT750" s="3143"/>
      <c r="AU750" s="3143"/>
      <c r="AV750" s="3143"/>
      <c r="AW750" s="3143"/>
      <c r="AX750" s="3143"/>
      <c r="AY750" s="3143"/>
      <c r="AZ750" s="3143"/>
      <c r="BA750" s="3143"/>
      <c r="BB750" s="3143"/>
      <c r="BC750" s="3143"/>
      <c r="BD750" s="3143"/>
      <c r="BE750" s="3143"/>
      <c r="BF750" s="3143"/>
      <c r="BG750" s="3143"/>
      <c r="BH750" s="3143"/>
      <c r="BI750" s="3143"/>
      <c r="BJ750" s="3143"/>
      <c r="BK750" s="3143"/>
      <c r="BL750" s="3143"/>
      <c r="BM750" s="3143"/>
      <c r="BN750" s="3189"/>
      <c r="BO750" s="3189"/>
      <c r="BP750" s="3189"/>
      <c r="BQ750" s="3189"/>
      <c r="BR750" s="3189"/>
      <c r="BS750" s="3189"/>
      <c r="BT750" s="3189"/>
      <c r="BU750" s="3189"/>
      <c r="BV750" s="3189"/>
      <c r="BW750" s="3189"/>
      <c r="BX750" s="3189"/>
      <c r="BY750" s="3189"/>
      <c r="BZ750" s="3313"/>
      <c r="CA750" s="3143"/>
    </row>
    <row r="751" spans="1:79" ht="16.5" customHeight="1">
      <c r="A751" s="3143"/>
      <c r="B751" s="3143"/>
      <c r="C751" s="3143"/>
      <c r="D751" s="3143"/>
      <c r="E751" s="3143"/>
      <c r="F751" s="3143"/>
      <c r="G751" s="3143"/>
      <c r="H751" s="3143"/>
      <c r="I751" s="3143"/>
      <c r="J751" s="3143"/>
      <c r="K751" s="3098"/>
      <c r="L751" s="3098"/>
      <c r="M751" s="3098"/>
      <c r="N751" s="3098"/>
      <c r="O751" s="3098"/>
      <c r="P751" s="3098"/>
      <c r="Q751" s="3098"/>
      <c r="R751" s="3098"/>
      <c r="S751" s="3098"/>
      <c r="T751" s="3098"/>
      <c r="U751" s="3098"/>
      <c r="V751" s="3098"/>
      <c r="W751" s="3098"/>
      <c r="X751" s="3098"/>
      <c r="Y751" s="3098"/>
      <c r="Z751" s="3098"/>
      <c r="AA751" s="3098"/>
      <c r="AB751" s="3098"/>
      <c r="AC751" s="3098"/>
      <c r="AD751" s="3098"/>
      <c r="AE751" s="3098"/>
      <c r="AF751" s="3098"/>
      <c r="AG751" s="3098"/>
      <c r="AH751" s="3098"/>
      <c r="AI751" s="3098"/>
      <c r="AJ751" s="3098"/>
      <c r="AK751" s="3098"/>
      <c r="AL751" s="3143"/>
      <c r="AM751" s="3143"/>
      <c r="AN751" s="3143"/>
      <c r="AO751" s="3143"/>
      <c r="AP751" s="3143"/>
      <c r="AQ751" s="3143"/>
      <c r="AR751" s="3143"/>
      <c r="AS751" s="3143"/>
      <c r="AT751" s="3143"/>
      <c r="AU751" s="3143"/>
      <c r="AV751" s="3143"/>
      <c r="AW751" s="3143"/>
      <c r="AX751" s="3143"/>
      <c r="AY751" s="3143"/>
      <c r="AZ751" s="3143"/>
      <c r="BA751" s="3143"/>
      <c r="BB751" s="3143"/>
      <c r="BC751" s="3143"/>
      <c r="BD751" s="3143"/>
      <c r="BE751" s="3143"/>
      <c r="BF751" s="3143"/>
      <c r="BG751" s="3143"/>
      <c r="BH751" s="3143"/>
      <c r="BI751" s="3143"/>
      <c r="BJ751" s="3143"/>
      <c r="BK751" s="3143"/>
      <c r="BL751" s="3143"/>
      <c r="BM751" s="3143"/>
      <c r="BN751" s="3189"/>
      <c r="BO751" s="3189"/>
      <c r="BP751" s="3189"/>
      <c r="BQ751" s="3189"/>
      <c r="BR751" s="3189"/>
      <c r="BS751" s="3189"/>
      <c r="BT751" s="3189"/>
      <c r="BU751" s="3189"/>
      <c r="BV751" s="3189"/>
      <c r="BW751" s="3189"/>
      <c r="BX751" s="3189"/>
      <c r="BY751" s="3189"/>
      <c r="BZ751" s="3313"/>
      <c r="CA751" s="3143"/>
    </row>
    <row r="752" spans="1:79" ht="16.5" customHeight="1">
      <c r="A752" s="3143"/>
      <c r="B752" s="3143"/>
      <c r="C752" s="3143"/>
      <c r="D752" s="3143"/>
      <c r="E752" s="3143"/>
      <c r="F752" s="3143"/>
      <c r="G752" s="3143"/>
      <c r="H752" s="3143"/>
      <c r="I752" s="3143"/>
      <c r="J752" s="3143"/>
      <c r="K752" s="3098"/>
      <c r="L752" s="3098"/>
      <c r="M752" s="3098"/>
      <c r="N752" s="3098"/>
      <c r="O752" s="3098"/>
      <c r="P752" s="3098"/>
      <c r="Q752" s="3098"/>
      <c r="R752" s="3098"/>
      <c r="S752" s="3098"/>
      <c r="T752" s="3098"/>
      <c r="U752" s="3098"/>
      <c r="V752" s="3098"/>
      <c r="W752" s="3098"/>
      <c r="X752" s="3098"/>
      <c r="Y752" s="3098"/>
      <c r="Z752" s="3098"/>
      <c r="AA752" s="3098"/>
      <c r="AB752" s="3098"/>
      <c r="AC752" s="3098"/>
      <c r="AD752" s="3098"/>
      <c r="AE752" s="3098"/>
      <c r="AF752" s="3098"/>
      <c r="AG752" s="3098"/>
      <c r="AH752" s="3098"/>
      <c r="AI752" s="3098"/>
      <c r="AJ752" s="3098"/>
      <c r="AK752" s="3098"/>
      <c r="AL752" s="3143"/>
      <c r="AM752" s="3143"/>
      <c r="AN752" s="3143"/>
      <c r="AO752" s="3143"/>
      <c r="AP752" s="3143"/>
      <c r="AQ752" s="3143"/>
      <c r="AR752" s="3143"/>
      <c r="AS752" s="3143"/>
      <c r="AT752" s="3143"/>
      <c r="AU752" s="3143"/>
      <c r="AV752" s="3143"/>
      <c r="AW752" s="3143"/>
      <c r="AX752" s="3143"/>
      <c r="AY752" s="3143"/>
      <c r="AZ752" s="3143"/>
      <c r="BA752" s="3143"/>
      <c r="BB752" s="3143"/>
      <c r="BC752" s="3143"/>
      <c r="BD752" s="3143"/>
      <c r="BE752" s="3143"/>
      <c r="BF752" s="3143"/>
      <c r="BG752" s="3143"/>
      <c r="BH752" s="3143"/>
      <c r="BI752" s="3143"/>
      <c r="BJ752" s="3143"/>
      <c r="BK752" s="3143"/>
      <c r="BL752" s="3143"/>
      <c r="BM752" s="3143"/>
      <c r="BN752" s="3189"/>
      <c r="BO752" s="3189"/>
      <c r="BP752" s="3189"/>
      <c r="BQ752" s="3189"/>
      <c r="BR752" s="3189"/>
      <c r="BS752" s="3189"/>
      <c r="BT752" s="3189"/>
      <c r="BU752" s="3189"/>
      <c r="BV752" s="3189"/>
      <c r="BW752" s="3189"/>
      <c r="BX752" s="3189"/>
      <c r="BY752" s="3189"/>
      <c r="BZ752" s="3313"/>
      <c r="CA752" s="3143"/>
    </row>
    <row r="753" spans="1:79" ht="16.5" customHeight="1">
      <c r="A753" s="3143"/>
      <c r="B753" s="3143"/>
      <c r="C753" s="3143"/>
      <c r="D753" s="3143"/>
      <c r="E753" s="3143"/>
      <c r="F753" s="3143"/>
      <c r="G753" s="3143"/>
      <c r="H753" s="3143"/>
      <c r="I753" s="3143"/>
      <c r="J753" s="3143"/>
      <c r="K753" s="3098"/>
      <c r="L753" s="3098"/>
      <c r="M753" s="3098"/>
      <c r="N753" s="3098"/>
      <c r="O753" s="3098"/>
      <c r="P753" s="3098"/>
      <c r="Q753" s="3098"/>
      <c r="R753" s="3098"/>
      <c r="S753" s="3098"/>
      <c r="T753" s="3098"/>
      <c r="U753" s="3098"/>
      <c r="V753" s="3098"/>
      <c r="W753" s="3098"/>
      <c r="X753" s="3098"/>
      <c r="Y753" s="3098"/>
      <c r="Z753" s="3098"/>
      <c r="AA753" s="3098"/>
      <c r="AB753" s="3098"/>
      <c r="AC753" s="3098"/>
      <c r="AD753" s="3098"/>
      <c r="AE753" s="3098"/>
      <c r="AF753" s="3098"/>
      <c r="AG753" s="3098"/>
      <c r="AH753" s="3098"/>
      <c r="AI753" s="3098"/>
      <c r="AJ753" s="3098"/>
      <c r="AK753" s="3098"/>
      <c r="AL753" s="3143"/>
      <c r="AM753" s="3143"/>
      <c r="AN753" s="3143"/>
      <c r="AO753" s="3143"/>
      <c r="AP753" s="3143"/>
      <c r="AQ753" s="3143"/>
      <c r="AR753" s="3143"/>
      <c r="AS753" s="3143"/>
      <c r="AT753" s="3143"/>
      <c r="AU753" s="3143"/>
      <c r="AV753" s="3143"/>
      <c r="AW753" s="3143"/>
      <c r="AX753" s="3143"/>
      <c r="AY753" s="3143"/>
      <c r="AZ753" s="3143"/>
      <c r="BA753" s="3143"/>
      <c r="BB753" s="3143"/>
      <c r="BC753" s="3143"/>
      <c r="BD753" s="3143"/>
      <c r="BE753" s="3143"/>
      <c r="BF753" s="3143"/>
      <c r="BG753" s="3143"/>
      <c r="BH753" s="3143"/>
      <c r="BI753" s="3143"/>
      <c r="BJ753" s="3143"/>
      <c r="BK753" s="3143"/>
      <c r="BL753" s="3143"/>
      <c r="BM753" s="3143"/>
      <c r="BN753" s="3189"/>
      <c r="BO753" s="3189"/>
      <c r="BP753" s="3189"/>
      <c r="BQ753" s="3189"/>
      <c r="BR753" s="3189"/>
      <c r="BS753" s="3189"/>
      <c r="BT753" s="3189"/>
      <c r="BU753" s="3189"/>
      <c r="BV753" s="3189"/>
      <c r="BW753" s="3189"/>
      <c r="BX753" s="3189"/>
      <c r="BY753" s="3189"/>
      <c r="BZ753" s="3313"/>
      <c r="CA753" s="3143"/>
    </row>
    <row r="754" spans="1:79" ht="16.5" customHeight="1">
      <c r="A754" s="3143"/>
      <c r="B754" s="3143"/>
      <c r="C754" s="3143"/>
      <c r="D754" s="3143"/>
      <c r="E754" s="3143"/>
      <c r="F754" s="3143"/>
      <c r="G754" s="3143"/>
      <c r="H754" s="3143"/>
      <c r="I754" s="3143"/>
      <c r="J754" s="3143"/>
      <c r="K754" s="3098"/>
      <c r="L754" s="3098"/>
      <c r="M754" s="3098"/>
      <c r="N754" s="3098"/>
      <c r="O754" s="3098"/>
      <c r="P754" s="3098"/>
      <c r="Q754" s="3098"/>
      <c r="R754" s="3098"/>
      <c r="S754" s="3098"/>
      <c r="T754" s="3098"/>
      <c r="U754" s="3098"/>
      <c r="V754" s="3098"/>
      <c r="W754" s="3098"/>
      <c r="X754" s="3098"/>
      <c r="Y754" s="3098"/>
      <c r="Z754" s="3098"/>
      <c r="AA754" s="3098"/>
      <c r="AB754" s="3098"/>
      <c r="AC754" s="3098"/>
      <c r="AD754" s="3098"/>
      <c r="AE754" s="3098"/>
      <c r="AF754" s="3098"/>
      <c r="AG754" s="3098"/>
      <c r="AH754" s="3098"/>
      <c r="AI754" s="3098"/>
      <c r="AJ754" s="3098"/>
      <c r="AK754" s="3098"/>
      <c r="AL754" s="3143"/>
      <c r="AM754" s="3143"/>
      <c r="AN754" s="3143"/>
      <c r="AO754" s="3143"/>
      <c r="AP754" s="3143"/>
      <c r="AQ754" s="3143"/>
      <c r="AR754" s="3143"/>
      <c r="AS754" s="3143"/>
      <c r="AT754" s="3143"/>
      <c r="AU754" s="3143"/>
      <c r="AV754" s="3143"/>
      <c r="AW754" s="3143"/>
      <c r="AX754" s="3143"/>
      <c r="AY754" s="3143"/>
      <c r="AZ754" s="3143"/>
      <c r="BA754" s="3143"/>
      <c r="BB754" s="3143"/>
      <c r="BC754" s="3143"/>
      <c r="BD754" s="3143"/>
      <c r="BE754" s="3143"/>
      <c r="BF754" s="3143"/>
      <c r="BG754" s="3143"/>
      <c r="BH754" s="3143"/>
      <c r="BI754" s="3143"/>
      <c r="BJ754" s="3143"/>
      <c r="BK754" s="3143"/>
      <c r="BL754" s="3143"/>
      <c r="BM754" s="3143"/>
      <c r="BN754" s="3189"/>
      <c r="BO754" s="3189"/>
      <c r="BP754" s="3189"/>
      <c r="BQ754" s="3189"/>
      <c r="BR754" s="3189"/>
      <c r="BS754" s="3189"/>
      <c r="BT754" s="3189"/>
      <c r="BU754" s="3189"/>
      <c r="BV754" s="3189"/>
      <c r="BW754" s="3189"/>
      <c r="BX754" s="3189"/>
      <c r="BY754" s="3189"/>
      <c r="BZ754" s="3313"/>
      <c r="CA754" s="3143"/>
    </row>
    <row r="755" spans="1:79" ht="16.5" customHeight="1">
      <c r="A755" s="3143"/>
      <c r="B755" s="3143"/>
      <c r="C755" s="3143"/>
      <c r="D755" s="3143"/>
      <c r="E755" s="3143"/>
      <c r="F755" s="3143"/>
      <c r="G755" s="3143"/>
      <c r="H755" s="3143"/>
      <c r="I755" s="3143"/>
      <c r="J755" s="3143"/>
      <c r="K755" s="3098"/>
      <c r="L755" s="3098"/>
      <c r="M755" s="3098"/>
      <c r="N755" s="3098"/>
      <c r="O755" s="3098"/>
      <c r="P755" s="3098"/>
      <c r="Q755" s="3098"/>
      <c r="R755" s="3098"/>
      <c r="S755" s="3098"/>
      <c r="T755" s="3098"/>
      <c r="U755" s="3098"/>
      <c r="V755" s="3098"/>
      <c r="W755" s="3098"/>
      <c r="X755" s="3098"/>
      <c r="Y755" s="3098"/>
      <c r="Z755" s="3098"/>
      <c r="AA755" s="3098"/>
      <c r="AB755" s="3098"/>
      <c r="AC755" s="3098"/>
      <c r="AD755" s="3098"/>
      <c r="AE755" s="3098"/>
      <c r="AF755" s="3098"/>
      <c r="AG755" s="3098"/>
      <c r="AH755" s="3098"/>
      <c r="AI755" s="3098"/>
      <c r="AJ755" s="3098"/>
      <c r="AK755" s="3098"/>
      <c r="AL755" s="3143"/>
      <c r="AM755" s="3143"/>
      <c r="AN755" s="3143"/>
      <c r="AO755" s="3143"/>
      <c r="AP755" s="3143"/>
      <c r="AQ755" s="3143"/>
      <c r="AR755" s="3143"/>
      <c r="AS755" s="3143"/>
      <c r="AT755" s="3143"/>
      <c r="AU755" s="3143"/>
      <c r="AV755" s="3143"/>
      <c r="AW755" s="3143"/>
      <c r="AX755" s="3143"/>
      <c r="AY755" s="3143"/>
      <c r="AZ755" s="3143"/>
      <c r="BA755" s="3143"/>
      <c r="BB755" s="3143"/>
      <c r="BC755" s="3143"/>
      <c r="BD755" s="3143"/>
      <c r="BE755" s="3143"/>
      <c r="BF755" s="3143"/>
      <c r="BG755" s="3143"/>
      <c r="BH755" s="3143"/>
      <c r="BI755" s="3143"/>
      <c r="BJ755" s="3143"/>
      <c r="BK755" s="3143"/>
      <c r="BL755" s="3143"/>
      <c r="BM755" s="3143"/>
      <c r="BN755" s="3189"/>
      <c r="BO755" s="3189"/>
      <c r="BP755" s="3189"/>
      <c r="BQ755" s="3189"/>
      <c r="BR755" s="3189"/>
      <c r="BS755" s="3189"/>
      <c r="BT755" s="3189"/>
      <c r="BU755" s="3189"/>
      <c r="BV755" s="3189"/>
      <c r="BW755" s="3189"/>
      <c r="BX755" s="3189"/>
      <c r="BY755" s="3189"/>
      <c r="BZ755" s="3313"/>
      <c r="CA755" s="3143"/>
    </row>
    <row r="756" spans="1:79" ht="16.5" customHeight="1">
      <c r="A756" s="3143"/>
      <c r="B756" s="3143"/>
      <c r="C756" s="3143"/>
      <c r="D756" s="3143"/>
      <c r="E756" s="3143"/>
      <c r="F756" s="3143"/>
      <c r="G756" s="3143"/>
      <c r="H756" s="3143"/>
      <c r="I756" s="3143"/>
      <c r="J756" s="3143"/>
      <c r="K756" s="3098"/>
      <c r="L756" s="3098"/>
      <c r="M756" s="3098"/>
      <c r="N756" s="3098"/>
      <c r="O756" s="3098"/>
      <c r="P756" s="3098"/>
      <c r="Q756" s="3098"/>
      <c r="R756" s="3098"/>
      <c r="S756" s="3098"/>
      <c r="T756" s="3098"/>
      <c r="U756" s="3098"/>
      <c r="V756" s="3098"/>
      <c r="W756" s="3098"/>
      <c r="X756" s="3098"/>
      <c r="Y756" s="3098"/>
      <c r="Z756" s="3098"/>
      <c r="AA756" s="3098"/>
      <c r="AB756" s="3098"/>
      <c r="AC756" s="3098"/>
      <c r="AD756" s="3098"/>
      <c r="AE756" s="3098"/>
      <c r="AF756" s="3098"/>
      <c r="AG756" s="3098"/>
      <c r="AH756" s="3098"/>
      <c r="AI756" s="3098"/>
      <c r="AJ756" s="3098"/>
      <c r="AK756" s="3098"/>
      <c r="AL756" s="3143"/>
      <c r="AM756" s="3143"/>
      <c r="AN756" s="3143"/>
      <c r="AO756" s="3143"/>
      <c r="AP756" s="3143"/>
      <c r="AQ756" s="3143"/>
      <c r="AR756" s="3143"/>
      <c r="AS756" s="3143"/>
      <c r="AT756" s="3143"/>
      <c r="AU756" s="3143"/>
      <c r="AV756" s="3143"/>
      <c r="AW756" s="3143"/>
      <c r="AX756" s="3143"/>
      <c r="AY756" s="3143"/>
      <c r="AZ756" s="3143"/>
      <c r="BA756" s="3143"/>
      <c r="BB756" s="3143"/>
      <c r="BC756" s="3143"/>
      <c r="BD756" s="3143"/>
      <c r="BE756" s="3143"/>
      <c r="BF756" s="3143"/>
      <c r="BG756" s="3143"/>
      <c r="BH756" s="3143"/>
      <c r="BI756" s="3143"/>
      <c r="BJ756" s="3143"/>
      <c r="BK756" s="3143"/>
      <c r="BL756" s="3143"/>
      <c r="BM756" s="3143"/>
      <c r="BN756" s="3189"/>
      <c r="BO756" s="3189"/>
      <c r="BP756" s="3189"/>
      <c r="BQ756" s="3189"/>
      <c r="BR756" s="3189"/>
      <c r="BS756" s="3189"/>
      <c r="BT756" s="3189"/>
      <c r="BU756" s="3189"/>
      <c r="BV756" s="3189"/>
      <c r="BW756" s="3189"/>
      <c r="BX756" s="3189"/>
      <c r="BY756" s="3189"/>
      <c r="BZ756" s="3313"/>
      <c r="CA756" s="3143"/>
    </row>
    <row r="757" spans="1:79" ht="16.5" customHeight="1">
      <c r="A757" s="3143"/>
      <c r="B757" s="3143"/>
      <c r="C757" s="3143"/>
      <c r="D757" s="3143"/>
      <c r="E757" s="3143"/>
      <c r="F757" s="3143"/>
      <c r="G757" s="3143"/>
      <c r="H757" s="3143"/>
      <c r="I757" s="3143"/>
      <c r="J757" s="3143"/>
      <c r="K757" s="3098"/>
      <c r="L757" s="3098"/>
      <c r="M757" s="3098"/>
      <c r="N757" s="3098"/>
      <c r="O757" s="3098"/>
      <c r="P757" s="3098"/>
      <c r="Q757" s="3098"/>
      <c r="R757" s="3098"/>
      <c r="S757" s="3098"/>
      <c r="T757" s="3098"/>
      <c r="U757" s="3098"/>
      <c r="V757" s="3098"/>
      <c r="W757" s="3098"/>
      <c r="X757" s="3098"/>
      <c r="Y757" s="3098"/>
      <c r="Z757" s="3098"/>
      <c r="AA757" s="3098"/>
      <c r="AB757" s="3098"/>
      <c r="AC757" s="3098"/>
      <c r="AD757" s="3098"/>
      <c r="AE757" s="3098"/>
      <c r="AF757" s="3098"/>
      <c r="AG757" s="3098"/>
      <c r="AH757" s="3098"/>
      <c r="AI757" s="3098"/>
      <c r="AJ757" s="3098"/>
      <c r="AK757" s="3098"/>
      <c r="AL757" s="3143"/>
      <c r="AM757" s="3143"/>
      <c r="AN757" s="3143"/>
      <c r="AO757" s="3143"/>
      <c r="AP757" s="3143"/>
      <c r="AQ757" s="3143"/>
      <c r="AR757" s="3143"/>
      <c r="AS757" s="3143"/>
      <c r="AT757" s="3143"/>
      <c r="AU757" s="3143"/>
      <c r="AV757" s="3143"/>
      <c r="AW757" s="3143"/>
      <c r="AX757" s="3143"/>
      <c r="AY757" s="3143"/>
      <c r="AZ757" s="3143"/>
      <c r="BA757" s="3143"/>
      <c r="BB757" s="3143"/>
      <c r="BC757" s="3143"/>
      <c r="BD757" s="3143"/>
      <c r="BE757" s="3143"/>
      <c r="BF757" s="3143"/>
      <c r="BG757" s="3143"/>
      <c r="BH757" s="3143"/>
      <c r="BI757" s="3143"/>
      <c r="BJ757" s="3143"/>
      <c r="BK757" s="3143"/>
      <c r="BL757" s="3143"/>
      <c r="BM757" s="3143"/>
      <c r="BN757" s="3189"/>
      <c r="BO757" s="3189"/>
      <c r="BP757" s="3189"/>
      <c r="BQ757" s="3189"/>
      <c r="BR757" s="3189"/>
      <c r="BS757" s="3189"/>
      <c r="BT757" s="3189"/>
      <c r="BU757" s="3189"/>
      <c r="BV757" s="3189"/>
      <c r="BW757" s="3189"/>
      <c r="BX757" s="3189"/>
      <c r="BY757" s="3189"/>
      <c r="BZ757" s="3313"/>
      <c r="CA757" s="3143"/>
    </row>
    <row r="758" spans="1:79" ht="16.5" customHeight="1">
      <c r="A758" s="3143"/>
      <c r="B758" s="3143"/>
      <c r="C758" s="3143"/>
      <c r="D758" s="3143"/>
      <c r="E758" s="3143"/>
      <c r="F758" s="3143"/>
      <c r="G758" s="3143"/>
      <c r="H758" s="3143"/>
      <c r="I758" s="3143"/>
      <c r="J758" s="3143"/>
      <c r="K758" s="3098"/>
      <c r="L758" s="3098"/>
      <c r="M758" s="3098"/>
      <c r="N758" s="3098"/>
      <c r="O758" s="3098"/>
      <c r="P758" s="3098"/>
      <c r="Q758" s="3098"/>
      <c r="R758" s="3098"/>
      <c r="S758" s="3098"/>
      <c r="T758" s="3098"/>
      <c r="U758" s="3098"/>
      <c r="V758" s="3098"/>
      <c r="W758" s="3098"/>
      <c r="X758" s="3098"/>
      <c r="Y758" s="3098"/>
      <c r="Z758" s="3098"/>
      <c r="AA758" s="3098"/>
      <c r="AB758" s="3098"/>
      <c r="AC758" s="3098"/>
      <c r="AD758" s="3098"/>
      <c r="AE758" s="3098"/>
      <c r="AF758" s="3098"/>
      <c r="AG758" s="3098"/>
      <c r="AH758" s="3098"/>
      <c r="AI758" s="3098"/>
      <c r="AJ758" s="3098"/>
      <c r="AK758" s="3098"/>
      <c r="AL758" s="3143"/>
      <c r="AM758" s="3143"/>
      <c r="AN758" s="3143"/>
      <c r="AO758" s="3143"/>
      <c r="AP758" s="3143"/>
      <c r="AQ758" s="3143"/>
      <c r="AR758" s="3143"/>
      <c r="AS758" s="3143"/>
      <c r="AT758" s="3143"/>
      <c r="AU758" s="3143"/>
      <c r="AV758" s="3143"/>
      <c r="AW758" s="3143"/>
      <c r="AX758" s="3143"/>
      <c r="AY758" s="3143"/>
      <c r="AZ758" s="3143"/>
      <c r="BA758" s="3143"/>
      <c r="BB758" s="3143"/>
      <c r="BC758" s="3143"/>
      <c r="BD758" s="3143"/>
      <c r="BE758" s="3143"/>
      <c r="BF758" s="3143"/>
      <c r="BG758" s="3143"/>
      <c r="BH758" s="3143"/>
      <c r="BI758" s="3143"/>
      <c r="BJ758" s="3143"/>
      <c r="BK758" s="3143"/>
      <c r="BL758" s="3143"/>
      <c r="BM758" s="3143"/>
      <c r="BN758" s="3189"/>
      <c r="BO758" s="3189"/>
      <c r="BP758" s="3189"/>
      <c r="BQ758" s="3189"/>
      <c r="BR758" s="3189"/>
      <c r="BS758" s="3189"/>
      <c r="BT758" s="3189"/>
      <c r="BU758" s="3189"/>
      <c r="BV758" s="3189"/>
      <c r="BW758" s="3189"/>
      <c r="BX758" s="3189"/>
      <c r="BY758" s="3189"/>
      <c r="BZ758" s="3313"/>
      <c r="CA758" s="3143"/>
    </row>
    <row r="759" spans="1:79" ht="16.5" customHeight="1">
      <c r="A759" s="3143"/>
      <c r="B759" s="3143"/>
      <c r="C759" s="3143"/>
      <c r="D759" s="3143"/>
      <c r="E759" s="3143"/>
      <c r="F759" s="3143"/>
      <c r="G759" s="3143"/>
      <c r="H759" s="3143"/>
      <c r="I759" s="3143"/>
      <c r="J759" s="3143"/>
      <c r="K759" s="3098"/>
      <c r="L759" s="3098"/>
      <c r="M759" s="3098"/>
      <c r="N759" s="3098"/>
      <c r="O759" s="3098"/>
      <c r="P759" s="3098"/>
      <c r="Q759" s="3098"/>
      <c r="R759" s="3098"/>
      <c r="S759" s="3098"/>
      <c r="T759" s="3098"/>
      <c r="U759" s="3098"/>
      <c r="V759" s="3098"/>
      <c r="W759" s="3098"/>
      <c r="X759" s="3098"/>
      <c r="Y759" s="3098"/>
      <c r="Z759" s="3098"/>
      <c r="AA759" s="3098"/>
      <c r="AB759" s="3098"/>
      <c r="AC759" s="3098"/>
      <c r="AD759" s="3098"/>
      <c r="AE759" s="3098"/>
      <c r="AF759" s="3098"/>
      <c r="AG759" s="3098"/>
      <c r="AH759" s="3098"/>
      <c r="AI759" s="3098"/>
      <c r="AJ759" s="3098"/>
      <c r="AK759" s="3098"/>
      <c r="AL759" s="3143"/>
      <c r="AM759" s="3143"/>
      <c r="AN759" s="3143"/>
      <c r="AO759" s="3143"/>
      <c r="AP759" s="3143"/>
      <c r="AQ759" s="3143"/>
      <c r="AR759" s="3143"/>
      <c r="AS759" s="3143"/>
      <c r="AT759" s="3143"/>
      <c r="AU759" s="3143"/>
      <c r="AV759" s="3143"/>
      <c r="AW759" s="3143"/>
      <c r="AX759" s="3143"/>
      <c r="AY759" s="3143"/>
      <c r="AZ759" s="3143"/>
      <c r="BA759" s="3143"/>
      <c r="BB759" s="3143"/>
      <c r="BC759" s="3143"/>
      <c r="BD759" s="3143"/>
      <c r="BE759" s="3143"/>
      <c r="BF759" s="3143"/>
      <c r="BG759" s="3143"/>
      <c r="BH759" s="3143"/>
      <c r="BI759" s="3143"/>
      <c r="BJ759" s="3143"/>
      <c r="BK759" s="3143"/>
      <c r="BL759" s="3143"/>
      <c r="BM759" s="3143"/>
      <c r="BN759" s="3189"/>
      <c r="BO759" s="3189"/>
      <c r="BP759" s="3189"/>
      <c r="BQ759" s="3189"/>
      <c r="BR759" s="3189"/>
      <c r="BS759" s="3189"/>
      <c r="BT759" s="3189"/>
      <c r="BU759" s="3189"/>
      <c r="BV759" s="3189"/>
      <c r="BW759" s="3189"/>
      <c r="BX759" s="3189"/>
      <c r="BY759" s="3189"/>
      <c r="BZ759" s="3313"/>
      <c r="CA759" s="3143"/>
    </row>
    <row r="760" spans="1:79" ht="16.5" customHeight="1">
      <c r="A760" s="3143"/>
      <c r="B760" s="3143"/>
      <c r="C760" s="3143"/>
      <c r="D760" s="3143"/>
      <c r="E760" s="3143"/>
      <c r="F760" s="3143"/>
      <c r="G760" s="3143"/>
      <c r="H760" s="3143"/>
      <c r="I760" s="3143"/>
      <c r="J760" s="3143"/>
      <c r="K760" s="3098"/>
      <c r="L760" s="3098"/>
      <c r="M760" s="3098"/>
      <c r="N760" s="3098"/>
      <c r="O760" s="3098"/>
      <c r="P760" s="3098"/>
      <c r="Q760" s="3098"/>
      <c r="R760" s="3098"/>
      <c r="S760" s="3098"/>
      <c r="T760" s="3098"/>
      <c r="U760" s="3098"/>
      <c r="V760" s="3098"/>
      <c r="W760" s="3098"/>
      <c r="X760" s="3098"/>
      <c r="Y760" s="3098"/>
      <c r="Z760" s="3098"/>
      <c r="AA760" s="3098"/>
      <c r="AB760" s="3098"/>
      <c r="AC760" s="3098"/>
      <c r="AD760" s="3098"/>
      <c r="AE760" s="3098"/>
      <c r="AF760" s="3098"/>
      <c r="AG760" s="3098"/>
      <c r="AH760" s="3098"/>
      <c r="AI760" s="3098"/>
      <c r="AJ760" s="3098"/>
      <c r="AK760" s="3098"/>
      <c r="AL760" s="3143"/>
      <c r="AM760" s="3143"/>
      <c r="AN760" s="3143"/>
      <c r="AO760" s="3143"/>
      <c r="AP760" s="3143"/>
      <c r="AQ760" s="3143"/>
      <c r="AR760" s="3143"/>
      <c r="AS760" s="3143"/>
      <c r="AT760" s="3143"/>
      <c r="AU760" s="3143"/>
      <c r="AV760" s="3143"/>
      <c r="AW760" s="3143"/>
      <c r="AX760" s="3143"/>
      <c r="AY760" s="3143"/>
      <c r="AZ760" s="3143"/>
      <c r="BA760" s="3143"/>
      <c r="BB760" s="3143"/>
      <c r="BC760" s="3143"/>
      <c r="BD760" s="3143"/>
      <c r="BE760" s="3143"/>
      <c r="BF760" s="3143"/>
      <c r="BG760" s="3143"/>
      <c r="BH760" s="3143"/>
      <c r="BI760" s="3143"/>
      <c r="BJ760" s="3143"/>
      <c r="BK760" s="3143"/>
      <c r="BL760" s="3143"/>
      <c r="BM760" s="3143"/>
      <c r="BN760" s="3189"/>
      <c r="BO760" s="3189"/>
      <c r="BP760" s="3189"/>
      <c r="BQ760" s="3189"/>
      <c r="BR760" s="3189"/>
      <c r="BS760" s="3189"/>
      <c r="BT760" s="3189"/>
      <c r="BU760" s="3189"/>
      <c r="BV760" s="3189"/>
      <c r="BW760" s="3189"/>
      <c r="BX760" s="3189"/>
      <c r="BY760" s="3189"/>
      <c r="BZ760" s="3313"/>
      <c r="CA760" s="3143"/>
    </row>
    <row r="761" spans="1:79" ht="16.5" customHeight="1">
      <c r="A761" s="3143"/>
      <c r="B761" s="3143"/>
      <c r="C761" s="3143"/>
      <c r="D761" s="3143"/>
      <c r="E761" s="3143"/>
      <c r="F761" s="3143"/>
      <c r="G761" s="3143"/>
      <c r="H761" s="3143"/>
      <c r="I761" s="3143"/>
      <c r="J761" s="3143"/>
      <c r="K761" s="3098"/>
      <c r="L761" s="3098"/>
      <c r="M761" s="3098"/>
      <c r="N761" s="3098"/>
      <c r="O761" s="3098"/>
      <c r="P761" s="3098"/>
      <c r="Q761" s="3098"/>
      <c r="R761" s="3098"/>
      <c r="S761" s="3098"/>
      <c r="T761" s="3098"/>
      <c r="U761" s="3098"/>
      <c r="V761" s="3098"/>
      <c r="W761" s="3098"/>
      <c r="X761" s="3098"/>
      <c r="Y761" s="3098"/>
      <c r="Z761" s="3098"/>
      <c r="AA761" s="3098"/>
      <c r="AB761" s="3098"/>
      <c r="AC761" s="3098"/>
      <c r="AD761" s="3098"/>
      <c r="AE761" s="3098"/>
      <c r="AF761" s="3098"/>
      <c r="AG761" s="3098"/>
      <c r="AH761" s="3098"/>
      <c r="AI761" s="3098"/>
      <c r="AJ761" s="3098"/>
      <c r="AK761" s="3098"/>
      <c r="AL761" s="3143"/>
      <c r="AM761" s="3143"/>
      <c r="AN761" s="3143"/>
      <c r="AO761" s="3143"/>
      <c r="AP761" s="3143"/>
      <c r="AQ761" s="3143"/>
      <c r="AR761" s="3143"/>
      <c r="AS761" s="3143"/>
      <c r="AT761" s="3143"/>
      <c r="AU761" s="3143"/>
      <c r="AV761" s="3143"/>
      <c r="AW761" s="3143"/>
      <c r="AX761" s="3143"/>
      <c r="AY761" s="3143"/>
      <c r="AZ761" s="3143"/>
      <c r="BA761" s="3143"/>
      <c r="BB761" s="3143"/>
      <c r="BC761" s="3143"/>
      <c r="BD761" s="3143"/>
      <c r="BE761" s="3143"/>
      <c r="BF761" s="3143"/>
      <c r="BG761" s="3143"/>
      <c r="BH761" s="3143"/>
      <c r="BI761" s="3143"/>
      <c r="BJ761" s="3143"/>
      <c r="BK761" s="3143"/>
      <c r="BL761" s="3143"/>
      <c r="BM761" s="3143"/>
      <c r="BN761" s="3189"/>
      <c r="BO761" s="3189"/>
      <c r="BP761" s="3189"/>
      <c r="BQ761" s="3189"/>
      <c r="BR761" s="3189"/>
      <c r="BS761" s="3189"/>
      <c r="BT761" s="3189"/>
      <c r="BU761" s="3189"/>
      <c r="BV761" s="3189"/>
      <c r="BW761" s="3189"/>
      <c r="BX761" s="3189"/>
      <c r="BY761" s="3189"/>
      <c r="BZ761" s="3313"/>
      <c r="CA761" s="3143"/>
    </row>
    <row r="762" spans="1:79" ht="16.5" customHeight="1">
      <c r="A762" s="3143"/>
      <c r="B762" s="3143"/>
      <c r="C762" s="3143"/>
      <c r="D762" s="3143"/>
      <c r="E762" s="3143"/>
      <c r="F762" s="3143"/>
      <c r="G762" s="3143"/>
      <c r="H762" s="3143"/>
      <c r="I762" s="3143"/>
      <c r="J762" s="3143"/>
      <c r="K762" s="3098"/>
      <c r="L762" s="3098"/>
      <c r="M762" s="3098"/>
      <c r="N762" s="3098"/>
      <c r="O762" s="3098"/>
      <c r="P762" s="3098"/>
      <c r="Q762" s="3098"/>
      <c r="R762" s="3098"/>
      <c r="S762" s="3098"/>
      <c r="T762" s="3098"/>
      <c r="U762" s="3098"/>
      <c r="V762" s="3098"/>
      <c r="W762" s="3098"/>
      <c r="X762" s="3098"/>
      <c r="Y762" s="3098"/>
      <c r="Z762" s="3098"/>
      <c r="AA762" s="3098"/>
      <c r="AB762" s="3098"/>
      <c r="AC762" s="3098"/>
      <c r="AD762" s="3098"/>
      <c r="AE762" s="3098"/>
      <c r="AF762" s="3098"/>
      <c r="AG762" s="3098"/>
      <c r="AH762" s="3098"/>
      <c r="AI762" s="3098"/>
      <c r="AJ762" s="3098"/>
      <c r="AK762" s="3098"/>
      <c r="AL762" s="3143"/>
      <c r="AM762" s="3143"/>
      <c r="AN762" s="3143"/>
      <c r="AO762" s="3143"/>
      <c r="AP762" s="3143"/>
      <c r="AQ762" s="3143"/>
      <c r="AR762" s="3143"/>
      <c r="AS762" s="3143"/>
      <c r="AT762" s="3143"/>
      <c r="AU762" s="3143"/>
      <c r="AV762" s="3143"/>
      <c r="AW762" s="3143"/>
      <c r="AX762" s="3143"/>
      <c r="AY762" s="3143"/>
      <c r="AZ762" s="3143"/>
      <c r="BA762" s="3143"/>
      <c r="BB762" s="3143"/>
      <c r="BC762" s="3143"/>
      <c r="BD762" s="3143"/>
      <c r="BE762" s="3143"/>
      <c r="BF762" s="3143"/>
      <c r="BG762" s="3143"/>
      <c r="BH762" s="3143"/>
      <c r="BI762" s="3143"/>
      <c r="BJ762" s="3143"/>
      <c r="BK762" s="3143"/>
      <c r="BL762" s="3143"/>
      <c r="BM762" s="3143"/>
      <c r="BN762" s="3189"/>
      <c r="BO762" s="3189"/>
      <c r="BP762" s="3189"/>
      <c r="BQ762" s="3189"/>
      <c r="BR762" s="3189"/>
      <c r="BS762" s="3189"/>
      <c r="BT762" s="3189"/>
      <c r="BU762" s="3189"/>
      <c r="BV762" s="3189"/>
      <c r="BW762" s="3189"/>
      <c r="BX762" s="3189"/>
      <c r="BY762" s="3189"/>
      <c r="BZ762" s="3313"/>
      <c r="CA762" s="3143"/>
    </row>
    <row r="763" spans="1:79" ht="16.5" customHeight="1">
      <c r="A763" s="3143"/>
      <c r="B763" s="3143"/>
      <c r="C763" s="3143"/>
      <c r="D763" s="3143"/>
      <c r="E763" s="3143"/>
      <c r="F763" s="3143"/>
      <c r="G763" s="3143"/>
      <c r="H763" s="3143"/>
      <c r="I763" s="3143"/>
      <c r="J763" s="3143"/>
      <c r="K763" s="3098"/>
      <c r="L763" s="3098"/>
      <c r="M763" s="3098"/>
      <c r="N763" s="3098"/>
      <c r="O763" s="3098"/>
      <c r="P763" s="3098"/>
      <c r="Q763" s="3098"/>
      <c r="R763" s="3098"/>
      <c r="S763" s="3098"/>
      <c r="T763" s="3098"/>
      <c r="U763" s="3098"/>
      <c r="V763" s="3098"/>
      <c r="W763" s="3098"/>
      <c r="X763" s="3098"/>
      <c r="Y763" s="3098"/>
      <c r="Z763" s="3098"/>
      <c r="AA763" s="3098"/>
      <c r="AB763" s="3098"/>
      <c r="AC763" s="3098"/>
      <c r="AD763" s="3098"/>
      <c r="AE763" s="3098"/>
      <c r="AF763" s="3098"/>
      <c r="AG763" s="3098"/>
      <c r="AH763" s="3098"/>
      <c r="AI763" s="3098"/>
      <c r="AJ763" s="3098"/>
      <c r="AK763" s="3098"/>
      <c r="AL763" s="3143"/>
      <c r="AM763" s="3143"/>
      <c r="AN763" s="3143"/>
      <c r="AO763" s="3143"/>
      <c r="AP763" s="3143"/>
      <c r="AQ763" s="3143"/>
      <c r="AR763" s="3143"/>
      <c r="AS763" s="3143"/>
      <c r="AT763" s="3143"/>
      <c r="AU763" s="3143"/>
      <c r="AV763" s="3143"/>
      <c r="AW763" s="3143"/>
      <c r="AX763" s="3143"/>
      <c r="AY763" s="3143"/>
      <c r="AZ763" s="3143"/>
      <c r="BA763" s="3143"/>
      <c r="BB763" s="3143"/>
      <c r="BC763" s="3143"/>
      <c r="BD763" s="3143"/>
      <c r="BE763" s="3143"/>
      <c r="BF763" s="3143"/>
      <c r="BG763" s="3143"/>
      <c r="BH763" s="3143"/>
      <c r="BI763" s="3143"/>
      <c r="BJ763" s="3143"/>
      <c r="BK763" s="3143"/>
      <c r="BL763" s="3143"/>
      <c r="BM763" s="3143"/>
      <c r="BN763" s="3189"/>
      <c r="BO763" s="3189"/>
      <c r="BP763" s="3189"/>
      <c r="BQ763" s="3189"/>
      <c r="BR763" s="3189"/>
      <c r="BS763" s="3189"/>
      <c r="BT763" s="3189"/>
      <c r="BU763" s="3189"/>
      <c r="BV763" s="3189"/>
      <c r="BW763" s="3189"/>
      <c r="BX763" s="3189"/>
      <c r="BY763" s="3189"/>
      <c r="BZ763" s="3313"/>
      <c r="CA763" s="3143"/>
    </row>
    <row r="764" spans="1:79" ht="16.5" customHeight="1">
      <c r="A764" s="3143"/>
      <c r="B764" s="3143"/>
      <c r="C764" s="3143"/>
      <c r="D764" s="3143"/>
      <c r="E764" s="3143"/>
      <c r="F764" s="3143"/>
      <c r="G764" s="3143"/>
      <c r="H764" s="3143"/>
      <c r="I764" s="3143"/>
      <c r="J764" s="3143"/>
      <c r="K764" s="3098"/>
      <c r="L764" s="3098"/>
      <c r="M764" s="3098"/>
      <c r="N764" s="3098"/>
      <c r="O764" s="3098"/>
      <c r="P764" s="3098"/>
      <c r="Q764" s="3098"/>
      <c r="R764" s="3098"/>
      <c r="S764" s="3098"/>
      <c r="T764" s="3098"/>
      <c r="U764" s="3098"/>
      <c r="V764" s="3098"/>
      <c r="W764" s="3098"/>
      <c r="X764" s="3098"/>
      <c r="Y764" s="3098"/>
      <c r="Z764" s="3098"/>
      <c r="AA764" s="3098"/>
      <c r="AB764" s="3098"/>
      <c r="AC764" s="3098"/>
      <c r="AD764" s="3098"/>
      <c r="AE764" s="3098"/>
      <c r="AF764" s="3098"/>
      <c r="AG764" s="3098"/>
      <c r="AH764" s="3098"/>
      <c r="AI764" s="3098"/>
      <c r="AJ764" s="3098"/>
      <c r="AK764" s="3098"/>
      <c r="AL764" s="3143"/>
      <c r="AM764" s="3143"/>
      <c r="AN764" s="3143"/>
      <c r="AO764" s="3143"/>
      <c r="AP764" s="3143"/>
      <c r="AQ764" s="3143"/>
      <c r="AR764" s="3143"/>
      <c r="AS764" s="3143"/>
      <c r="AT764" s="3143"/>
      <c r="AU764" s="3143"/>
      <c r="AV764" s="3143"/>
      <c r="AW764" s="3143"/>
      <c r="AX764" s="3143"/>
      <c r="AY764" s="3143"/>
      <c r="AZ764" s="3143"/>
      <c r="BA764" s="3143"/>
      <c r="BB764" s="3143"/>
      <c r="BC764" s="3143"/>
      <c r="BD764" s="3143"/>
      <c r="BE764" s="3143"/>
      <c r="BF764" s="3143"/>
      <c r="BG764" s="3143"/>
      <c r="BH764" s="3143"/>
      <c r="BI764" s="3143"/>
      <c r="BJ764" s="3143"/>
      <c r="BK764" s="3143"/>
      <c r="BL764" s="3143"/>
      <c r="BM764" s="3143"/>
      <c r="BN764" s="3189"/>
      <c r="BO764" s="3189"/>
      <c r="BP764" s="3189"/>
      <c r="BQ764" s="3189"/>
      <c r="BR764" s="3189"/>
      <c r="BS764" s="3189"/>
      <c r="BT764" s="3189"/>
      <c r="BU764" s="3189"/>
      <c r="BV764" s="3189"/>
      <c r="BW764" s="3189"/>
      <c r="BX764" s="3189"/>
      <c r="BY764" s="3189"/>
      <c r="BZ764" s="3313"/>
      <c r="CA764" s="3143"/>
    </row>
    <row r="765" spans="1:79" ht="16.5" customHeight="1">
      <c r="A765" s="3143"/>
      <c r="B765" s="3143"/>
      <c r="C765" s="3143"/>
      <c r="D765" s="3143"/>
      <c r="E765" s="3143"/>
      <c r="F765" s="3143"/>
      <c r="G765" s="3143"/>
      <c r="H765" s="3143"/>
      <c r="I765" s="3143"/>
      <c r="J765" s="3143"/>
      <c r="K765" s="3098"/>
      <c r="L765" s="3098"/>
      <c r="M765" s="3098"/>
      <c r="N765" s="3098"/>
      <c r="O765" s="3098"/>
      <c r="P765" s="3098"/>
      <c r="Q765" s="3098"/>
      <c r="R765" s="3098"/>
      <c r="S765" s="3098"/>
      <c r="T765" s="3098"/>
      <c r="U765" s="3098"/>
      <c r="V765" s="3098"/>
      <c r="W765" s="3098"/>
      <c r="X765" s="3098"/>
      <c r="Y765" s="3098"/>
      <c r="Z765" s="3098"/>
      <c r="AA765" s="3098"/>
      <c r="AB765" s="3098"/>
      <c r="AC765" s="3098"/>
      <c r="AD765" s="3098"/>
      <c r="AE765" s="3098"/>
      <c r="AF765" s="3098"/>
      <c r="AG765" s="3098"/>
      <c r="AH765" s="3098"/>
      <c r="AI765" s="3098"/>
      <c r="AJ765" s="3098"/>
      <c r="AK765" s="3098"/>
      <c r="AL765" s="3143"/>
      <c r="AM765" s="3143"/>
      <c r="AN765" s="3143"/>
      <c r="AO765" s="3143"/>
      <c r="AP765" s="3143"/>
      <c r="AQ765" s="3143"/>
      <c r="AR765" s="3143"/>
      <c r="AS765" s="3143"/>
      <c r="AT765" s="3143"/>
      <c r="AU765" s="3143"/>
      <c r="AV765" s="3143"/>
      <c r="AW765" s="3143"/>
      <c r="AX765" s="3143"/>
      <c r="AY765" s="3143"/>
      <c r="AZ765" s="3143"/>
      <c r="BA765" s="3143"/>
      <c r="BB765" s="3143"/>
      <c r="BC765" s="3143"/>
      <c r="BD765" s="3143"/>
      <c r="BE765" s="3143"/>
      <c r="BF765" s="3143"/>
      <c r="BG765" s="3143"/>
      <c r="BH765" s="3143"/>
      <c r="BI765" s="3143"/>
      <c r="BJ765" s="3143"/>
      <c r="BK765" s="3143"/>
      <c r="BL765" s="3143"/>
      <c r="BM765" s="3143"/>
      <c r="BN765" s="3189"/>
      <c r="BO765" s="3189"/>
      <c r="BP765" s="3189"/>
      <c r="BQ765" s="3189"/>
      <c r="BR765" s="3189"/>
      <c r="BS765" s="3189"/>
      <c r="BT765" s="3189"/>
      <c r="BU765" s="3189"/>
      <c r="BV765" s="3189"/>
      <c r="BW765" s="3189"/>
      <c r="BX765" s="3189"/>
      <c r="BY765" s="3189"/>
      <c r="BZ765" s="3313"/>
      <c r="CA765" s="3143"/>
    </row>
    <row r="766" spans="1:79" ht="16.5" customHeight="1">
      <c r="A766" s="3143"/>
      <c r="B766" s="3143"/>
      <c r="C766" s="3143"/>
      <c r="D766" s="3143"/>
      <c r="E766" s="3143"/>
      <c r="F766" s="3143"/>
      <c r="G766" s="3143"/>
      <c r="H766" s="3143"/>
      <c r="I766" s="3143"/>
      <c r="J766" s="3143"/>
      <c r="K766" s="3098"/>
      <c r="L766" s="3098"/>
      <c r="M766" s="3098"/>
      <c r="N766" s="3098"/>
      <c r="O766" s="3098"/>
      <c r="P766" s="3098"/>
      <c r="Q766" s="3098"/>
      <c r="R766" s="3098"/>
      <c r="S766" s="3098"/>
      <c r="T766" s="3098"/>
      <c r="U766" s="3098"/>
      <c r="V766" s="3098"/>
      <c r="W766" s="3098"/>
      <c r="X766" s="3098"/>
      <c r="Y766" s="3098"/>
      <c r="Z766" s="3098"/>
      <c r="AA766" s="3098"/>
      <c r="AB766" s="3098"/>
      <c r="AC766" s="3098"/>
      <c r="AD766" s="3098"/>
      <c r="AE766" s="3098"/>
      <c r="AF766" s="3098"/>
      <c r="AG766" s="3098"/>
      <c r="AH766" s="3098"/>
      <c r="AI766" s="3098"/>
      <c r="AJ766" s="3098"/>
      <c r="AK766" s="3098"/>
      <c r="AL766" s="3143"/>
      <c r="AM766" s="3143"/>
      <c r="AN766" s="3143"/>
      <c r="AO766" s="3143"/>
      <c r="AP766" s="3143"/>
      <c r="AQ766" s="3143"/>
      <c r="AR766" s="3143"/>
      <c r="AS766" s="3143"/>
      <c r="AT766" s="3143"/>
      <c r="AU766" s="3143"/>
      <c r="AV766" s="3143"/>
      <c r="AW766" s="3143"/>
      <c r="AX766" s="3143"/>
      <c r="AY766" s="3143"/>
      <c r="AZ766" s="3143"/>
      <c r="BA766" s="3143"/>
      <c r="BB766" s="3143"/>
      <c r="BC766" s="3143"/>
      <c r="BD766" s="3143"/>
      <c r="BE766" s="3143"/>
      <c r="BF766" s="3143"/>
      <c r="BG766" s="3143"/>
      <c r="BH766" s="3143"/>
      <c r="BI766" s="3143"/>
      <c r="BJ766" s="3143"/>
      <c r="BK766" s="3143"/>
      <c r="BL766" s="3143"/>
      <c r="BM766" s="3143"/>
      <c r="BN766" s="3189"/>
      <c r="BO766" s="3189"/>
      <c r="BP766" s="3189"/>
      <c r="BQ766" s="3189"/>
      <c r="BR766" s="3189"/>
      <c r="BS766" s="3189"/>
      <c r="BT766" s="3189"/>
      <c r="BU766" s="3189"/>
      <c r="BV766" s="3189"/>
      <c r="BW766" s="3189"/>
      <c r="BX766" s="3189"/>
      <c r="BY766" s="3189"/>
      <c r="BZ766" s="3313"/>
      <c r="CA766" s="3143"/>
    </row>
    <row r="767" spans="1:79" ht="16.5" customHeight="1">
      <c r="A767" s="3143"/>
      <c r="B767" s="3143"/>
      <c r="C767" s="3143"/>
      <c r="D767" s="3143"/>
      <c r="E767" s="3143"/>
      <c r="F767" s="3143"/>
      <c r="G767" s="3143"/>
      <c r="H767" s="3143"/>
      <c r="I767" s="3143"/>
      <c r="J767" s="3143"/>
      <c r="K767" s="3098"/>
      <c r="L767" s="3098"/>
      <c r="M767" s="3098"/>
      <c r="N767" s="3098"/>
      <c r="O767" s="3098"/>
      <c r="P767" s="3098"/>
      <c r="Q767" s="3098"/>
      <c r="R767" s="3098"/>
      <c r="S767" s="3098"/>
      <c r="T767" s="3098"/>
      <c r="U767" s="3098"/>
      <c r="V767" s="3098"/>
      <c r="W767" s="3098"/>
      <c r="X767" s="3098"/>
      <c r="Y767" s="3098"/>
      <c r="Z767" s="3098"/>
      <c r="AA767" s="3098"/>
      <c r="AB767" s="3098"/>
      <c r="AC767" s="3098"/>
      <c r="AD767" s="3098"/>
      <c r="AE767" s="3098"/>
      <c r="AF767" s="3098"/>
      <c r="AG767" s="3098"/>
      <c r="AH767" s="3098"/>
      <c r="AI767" s="3098"/>
      <c r="AJ767" s="3098"/>
      <c r="AK767" s="3098"/>
      <c r="AL767" s="3143"/>
      <c r="AM767" s="3143"/>
      <c r="AN767" s="3143"/>
      <c r="AO767" s="3143"/>
      <c r="AP767" s="3143"/>
      <c r="AQ767" s="3143"/>
      <c r="AR767" s="3143"/>
      <c r="AS767" s="3143"/>
      <c r="AT767" s="3143"/>
      <c r="AU767" s="3143"/>
      <c r="AV767" s="3143"/>
      <c r="AW767" s="3143"/>
      <c r="AX767" s="3143"/>
      <c r="AY767" s="3143"/>
      <c r="AZ767" s="3143"/>
      <c r="BA767" s="3143"/>
      <c r="BB767" s="3143"/>
      <c r="BC767" s="3143"/>
      <c r="BD767" s="3143"/>
      <c r="BE767" s="3143"/>
      <c r="BF767" s="3143"/>
      <c r="BG767" s="3143"/>
      <c r="BH767" s="3143"/>
      <c r="BI767" s="3143"/>
      <c r="BJ767" s="3143"/>
      <c r="BK767" s="3143"/>
      <c r="BL767" s="3143"/>
      <c r="BM767" s="3143"/>
      <c r="BN767" s="3189"/>
      <c r="BO767" s="3189"/>
      <c r="BP767" s="3189"/>
      <c r="BQ767" s="3189"/>
      <c r="BR767" s="3189"/>
      <c r="BS767" s="3189"/>
      <c r="BT767" s="3189"/>
      <c r="BU767" s="3189"/>
      <c r="BV767" s="3189"/>
      <c r="BW767" s="3189"/>
      <c r="BX767" s="3189"/>
      <c r="BY767" s="3189"/>
      <c r="BZ767" s="3313"/>
      <c r="CA767" s="3143"/>
    </row>
    <row r="768" spans="1:79" ht="16.5" customHeight="1">
      <c r="A768" s="3143"/>
      <c r="B768" s="3143"/>
      <c r="C768" s="3143"/>
      <c r="D768" s="3143"/>
      <c r="E768" s="3143"/>
      <c r="F768" s="3143"/>
      <c r="G768" s="3143"/>
      <c r="H768" s="3143"/>
      <c r="I768" s="3143"/>
      <c r="J768" s="3143"/>
      <c r="K768" s="3098"/>
      <c r="L768" s="3098"/>
      <c r="M768" s="3098"/>
      <c r="N768" s="3098"/>
      <c r="O768" s="3098"/>
      <c r="P768" s="3098"/>
      <c r="Q768" s="3098"/>
      <c r="R768" s="3098"/>
      <c r="S768" s="3098"/>
      <c r="T768" s="3098"/>
      <c r="U768" s="3098"/>
      <c r="V768" s="3098"/>
      <c r="W768" s="3098"/>
      <c r="X768" s="3098"/>
      <c r="Y768" s="3098"/>
      <c r="Z768" s="3098"/>
      <c r="AA768" s="3098"/>
      <c r="AB768" s="3098"/>
      <c r="AC768" s="3098"/>
      <c r="AD768" s="3098"/>
      <c r="AE768" s="3098"/>
      <c r="AF768" s="3098"/>
      <c r="AG768" s="3098"/>
      <c r="AH768" s="3098"/>
      <c r="AI768" s="3098"/>
      <c r="AJ768" s="3098"/>
      <c r="AK768" s="3098"/>
      <c r="AL768" s="3143"/>
      <c r="AM768" s="3143"/>
      <c r="AN768" s="3143"/>
      <c r="AO768" s="3143"/>
      <c r="AP768" s="3143"/>
      <c r="AQ768" s="3143"/>
      <c r="AR768" s="3143"/>
      <c r="AS768" s="3143"/>
      <c r="AT768" s="3143"/>
      <c r="AU768" s="3143"/>
      <c r="AV768" s="3143"/>
      <c r="AW768" s="3143"/>
      <c r="AX768" s="3143"/>
      <c r="AY768" s="3143"/>
      <c r="AZ768" s="3143"/>
      <c r="BA768" s="3143"/>
      <c r="BB768" s="3143"/>
      <c r="BC768" s="3143"/>
      <c r="BD768" s="3143"/>
      <c r="BE768" s="3143"/>
      <c r="BF768" s="3143"/>
      <c r="BG768" s="3143"/>
      <c r="BH768" s="3143"/>
      <c r="BI768" s="3143"/>
      <c r="BJ768" s="3143"/>
      <c r="BK768" s="3143"/>
      <c r="BL768" s="3143"/>
      <c r="BM768" s="3143"/>
      <c r="BN768" s="3189"/>
      <c r="BO768" s="3189"/>
      <c r="BP768" s="3189"/>
      <c r="BQ768" s="3189"/>
      <c r="BR768" s="3189"/>
      <c r="BS768" s="3189"/>
      <c r="BT768" s="3189"/>
      <c r="BU768" s="3189"/>
      <c r="BV768" s="3189"/>
      <c r="BW768" s="3189"/>
      <c r="BX768" s="3189"/>
      <c r="BY768" s="3189"/>
      <c r="BZ768" s="3313"/>
      <c r="CA768" s="3143"/>
    </row>
    <row r="769" spans="1:79" ht="16.5" customHeight="1">
      <c r="A769" s="3143"/>
      <c r="B769" s="3143"/>
      <c r="C769" s="3143"/>
      <c r="D769" s="3143"/>
      <c r="E769" s="3143"/>
      <c r="F769" s="3143"/>
      <c r="G769" s="3143"/>
      <c r="H769" s="3143"/>
      <c r="I769" s="3143"/>
      <c r="J769" s="3143"/>
      <c r="K769" s="3098"/>
      <c r="L769" s="3098"/>
      <c r="M769" s="3098"/>
      <c r="N769" s="3098"/>
      <c r="O769" s="3098"/>
      <c r="P769" s="3098"/>
      <c r="Q769" s="3098"/>
      <c r="R769" s="3098"/>
      <c r="S769" s="3098"/>
      <c r="T769" s="3098"/>
      <c r="U769" s="3098"/>
      <c r="V769" s="3098"/>
      <c r="W769" s="3098"/>
      <c r="X769" s="3098"/>
      <c r="Y769" s="3098"/>
      <c r="Z769" s="3098"/>
      <c r="AA769" s="3098"/>
      <c r="AB769" s="3098"/>
      <c r="AC769" s="3098"/>
      <c r="AD769" s="3098"/>
      <c r="AE769" s="3098"/>
      <c r="AF769" s="3098"/>
      <c r="AG769" s="3098"/>
      <c r="AH769" s="3098"/>
      <c r="AI769" s="3098"/>
      <c r="AJ769" s="3098"/>
      <c r="AK769" s="3098"/>
      <c r="AL769" s="3143"/>
      <c r="AM769" s="3143"/>
      <c r="AN769" s="3143"/>
      <c r="AO769" s="3143"/>
      <c r="AP769" s="3143"/>
      <c r="AQ769" s="3143"/>
      <c r="AR769" s="3143"/>
      <c r="AS769" s="3143"/>
      <c r="AT769" s="3143"/>
      <c r="AU769" s="3143"/>
      <c r="AV769" s="3143"/>
      <c r="AW769" s="3143"/>
      <c r="AX769" s="3143"/>
      <c r="AY769" s="3143"/>
      <c r="AZ769" s="3143"/>
      <c r="BA769" s="3143"/>
      <c r="BB769" s="3143"/>
      <c r="BC769" s="3143"/>
      <c r="BD769" s="3143"/>
      <c r="BE769" s="3143"/>
      <c r="BF769" s="3143"/>
      <c r="BG769" s="3143"/>
      <c r="BH769" s="3143"/>
      <c r="BI769" s="3143"/>
      <c r="BJ769" s="3143"/>
      <c r="BK769" s="3143"/>
      <c r="BL769" s="3143"/>
      <c r="BM769" s="3143"/>
      <c r="BN769" s="3189"/>
      <c r="BO769" s="3189"/>
      <c r="BP769" s="3189"/>
      <c r="BQ769" s="3189"/>
      <c r="BR769" s="3189"/>
      <c r="BS769" s="3189"/>
      <c r="BT769" s="3189"/>
      <c r="BU769" s="3189"/>
      <c r="BV769" s="3189"/>
      <c r="BW769" s="3189"/>
      <c r="BX769" s="3189"/>
      <c r="BY769" s="3189"/>
      <c r="BZ769" s="3313"/>
      <c r="CA769" s="3143"/>
    </row>
    <row r="770" spans="1:79" ht="16.5" customHeight="1">
      <c r="A770" s="3143"/>
      <c r="B770" s="3143"/>
      <c r="C770" s="3143"/>
      <c r="D770" s="3143"/>
      <c r="E770" s="3143"/>
      <c r="F770" s="3143"/>
      <c r="G770" s="3143"/>
      <c r="H770" s="3143"/>
      <c r="I770" s="3143"/>
      <c r="J770" s="3143"/>
      <c r="K770" s="3098"/>
      <c r="L770" s="3098"/>
      <c r="M770" s="3098"/>
      <c r="N770" s="3098"/>
      <c r="O770" s="3098"/>
      <c r="P770" s="3098"/>
      <c r="Q770" s="3098"/>
      <c r="R770" s="3098"/>
      <c r="S770" s="3098"/>
      <c r="T770" s="3098"/>
      <c r="U770" s="3098"/>
      <c r="V770" s="3098"/>
      <c r="W770" s="3098"/>
      <c r="X770" s="3098"/>
      <c r="Y770" s="3098"/>
      <c r="Z770" s="3098"/>
      <c r="AA770" s="3098"/>
      <c r="AB770" s="3098"/>
      <c r="AC770" s="3098"/>
      <c r="AD770" s="3098"/>
      <c r="AE770" s="3098"/>
      <c r="AF770" s="3098"/>
      <c r="AG770" s="3098"/>
      <c r="AH770" s="3098"/>
      <c r="AI770" s="3098"/>
      <c r="AJ770" s="3098"/>
      <c r="AK770" s="3098"/>
      <c r="AL770" s="3143"/>
      <c r="AM770" s="3143"/>
      <c r="AN770" s="3143"/>
      <c r="AO770" s="3143"/>
      <c r="AP770" s="3143"/>
      <c r="AQ770" s="3143"/>
      <c r="AR770" s="3143"/>
      <c r="AS770" s="3143"/>
      <c r="AT770" s="3143"/>
      <c r="AU770" s="3143"/>
      <c r="AV770" s="3143"/>
      <c r="AW770" s="3143"/>
      <c r="AX770" s="3143"/>
      <c r="AY770" s="3143"/>
      <c r="AZ770" s="3143"/>
      <c r="BA770" s="3143"/>
      <c r="BB770" s="3143"/>
      <c r="BC770" s="3143"/>
      <c r="BD770" s="3143"/>
      <c r="BE770" s="3143"/>
      <c r="BF770" s="3143"/>
      <c r="BG770" s="3143"/>
      <c r="BH770" s="3143"/>
      <c r="BI770" s="3143"/>
      <c r="BJ770" s="3143"/>
      <c r="BK770" s="3143"/>
      <c r="BL770" s="3143"/>
      <c r="BM770" s="3143"/>
      <c r="BN770" s="3189"/>
      <c r="BO770" s="3189"/>
      <c r="BP770" s="3189"/>
      <c r="BQ770" s="3189"/>
      <c r="BR770" s="3189"/>
      <c r="BS770" s="3189"/>
      <c r="BT770" s="3189"/>
      <c r="BU770" s="3189"/>
      <c r="BV770" s="3189"/>
      <c r="BW770" s="3189"/>
      <c r="BX770" s="3189"/>
      <c r="BY770" s="3189"/>
      <c r="BZ770" s="3313"/>
      <c r="CA770" s="3143"/>
    </row>
    <row r="771" spans="1:79" ht="16.5" customHeight="1">
      <c r="A771" s="3143"/>
      <c r="B771" s="3143"/>
      <c r="C771" s="3143"/>
      <c r="D771" s="3143"/>
      <c r="E771" s="3143"/>
      <c r="F771" s="3143"/>
      <c r="G771" s="3143"/>
      <c r="H771" s="3143"/>
      <c r="I771" s="3143"/>
      <c r="J771" s="3143"/>
      <c r="K771" s="3098"/>
      <c r="L771" s="3098"/>
      <c r="M771" s="3098"/>
      <c r="N771" s="3098"/>
      <c r="O771" s="3098"/>
      <c r="P771" s="3098"/>
      <c r="Q771" s="3098"/>
      <c r="R771" s="3098"/>
      <c r="S771" s="3098"/>
      <c r="T771" s="3098"/>
      <c r="U771" s="3098"/>
      <c r="V771" s="3098"/>
      <c r="W771" s="3098"/>
      <c r="X771" s="3098"/>
      <c r="Y771" s="3098"/>
      <c r="Z771" s="3098"/>
      <c r="AA771" s="3098"/>
      <c r="AB771" s="3098"/>
      <c r="AC771" s="3098"/>
      <c r="AD771" s="3098"/>
      <c r="AE771" s="3098"/>
      <c r="AF771" s="3098"/>
      <c r="AG771" s="3098"/>
      <c r="AH771" s="3098"/>
      <c r="AI771" s="3098"/>
      <c r="AJ771" s="3098"/>
      <c r="AK771" s="3098"/>
      <c r="AL771" s="3143"/>
      <c r="AM771" s="3143"/>
      <c r="AN771" s="3143"/>
      <c r="AO771" s="3143"/>
      <c r="AP771" s="3143"/>
      <c r="AQ771" s="3143"/>
      <c r="AR771" s="3143"/>
      <c r="AS771" s="3143"/>
      <c r="AT771" s="3143"/>
      <c r="AU771" s="3143"/>
      <c r="AV771" s="3143"/>
      <c r="AW771" s="3143"/>
      <c r="AX771" s="3143"/>
      <c r="AY771" s="3143"/>
      <c r="AZ771" s="3143"/>
      <c r="BA771" s="3143"/>
      <c r="BB771" s="3143"/>
      <c r="BC771" s="3143"/>
      <c r="BD771" s="3143"/>
      <c r="BE771" s="3143"/>
      <c r="BF771" s="3143"/>
      <c r="BG771" s="3143"/>
      <c r="BH771" s="3143"/>
      <c r="BI771" s="3143"/>
      <c r="BJ771" s="3143"/>
      <c r="BK771" s="3143"/>
      <c r="BL771" s="3143"/>
      <c r="BM771" s="3143"/>
      <c r="BN771" s="3189"/>
      <c r="BO771" s="3189"/>
      <c r="BP771" s="3189"/>
      <c r="BQ771" s="3189"/>
      <c r="BR771" s="3189"/>
      <c r="BS771" s="3189"/>
      <c r="BT771" s="3189"/>
      <c r="BU771" s="3189"/>
      <c r="BV771" s="3189"/>
      <c r="BW771" s="3189"/>
      <c r="BX771" s="3189"/>
      <c r="BY771" s="3189"/>
      <c r="BZ771" s="3313"/>
      <c r="CA771" s="3143"/>
    </row>
    <row r="772" spans="1:79" ht="16.5" customHeight="1">
      <c r="A772" s="3143"/>
      <c r="B772" s="3143"/>
      <c r="C772" s="3143"/>
      <c r="D772" s="3143"/>
      <c r="E772" s="3143"/>
      <c r="F772" s="3143"/>
      <c r="G772" s="3143"/>
      <c r="H772" s="3143"/>
      <c r="I772" s="3143"/>
      <c r="J772" s="3143"/>
      <c r="K772" s="3098"/>
      <c r="L772" s="3098"/>
      <c r="M772" s="3098"/>
      <c r="N772" s="3098"/>
      <c r="O772" s="3098"/>
      <c r="P772" s="3098"/>
      <c r="Q772" s="3098"/>
      <c r="R772" s="3098"/>
      <c r="S772" s="3098"/>
      <c r="T772" s="3098"/>
      <c r="U772" s="3098"/>
      <c r="V772" s="3098"/>
      <c r="W772" s="3098"/>
      <c r="X772" s="3098"/>
      <c r="Y772" s="3098"/>
      <c r="Z772" s="3098"/>
      <c r="AA772" s="3098"/>
      <c r="AB772" s="3098"/>
      <c r="AC772" s="3098"/>
      <c r="AD772" s="3098"/>
      <c r="AE772" s="3098"/>
      <c r="AF772" s="3098"/>
      <c r="AG772" s="3098"/>
      <c r="AH772" s="3098"/>
      <c r="AI772" s="3098"/>
      <c r="AJ772" s="3098"/>
      <c r="AK772" s="3098"/>
      <c r="AL772" s="3143"/>
      <c r="AM772" s="3143"/>
      <c r="AN772" s="3143"/>
      <c r="AO772" s="3143"/>
      <c r="AP772" s="3143"/>
      <c r="AQ772" s="3143"/>
      <c r="AR772" s="3143"/>
      <c r="AS772" s="3143"/>
      <c r="AT772" s="3143"/>
      <c r="AU772" s="3143"/>
      <c r="AV772" s="3143"/>
      <c r="AW772" s="3143"/>
      <c r="AX772" s="3143"/>
      <c r="AY772" s="3143"/>
      <c r="AZ772" s="3143"/>
      <c r="BA772" s="3143"/>
      <c r="BB772" s="3143"/>
      <c r="BC772" s="3143"/>
      <c r="BD772" s="3143"/>
      <c r="BE772" s="3143"/>
      <c r="BF772" s="3143"/>
      <c r="BG772" s="3143"/>
      <c r="BH772" s="3143"/>
      <c r="BI772" s="3143"/>
      <c r="BJ772" s="3143"/>
      <c r="BK772" s="3143"/>
      <c r="BL772" s="3143"/>
      <c r="BM772" s="3143"/>
      <c r="BN772" s="3189"/>
      <c r="BO772" s="3189"/>
      <c r="BP772" s="3189"/>
      <c r="BQ772" s="3189"/>
      <c r="BR772" s="3189"/>
      <c r="BS772" s="3189"/>
      <c r="BT772" s="3189"/>
      <c r="BU772" s="3189"/>
      <c r="BV772" s="3189"/>
      <c r="BW772" s="3189"/>
      <c r="BX772" s="3189"/>
      <c r="BY772" s="3189"/>
      <c r="BZ772" s="3313"/>
      <c r="CA772" s="3143"/>
    </row>
    <row r="773" spans="1:79" ht="16.5" customHeight="1">
      <c r="A773" s="3143"/>
      <c r="B773" s="3143"/>
      <c r="C773" s="3143"/>
      <c r="D773" s="3143"/>
      <c r="E773" s="3143"/>
      <c r="F773" s="3143"/>
      <c r="G773" s="3143"/>
      <c r="H773" s="3143"/>
      <c r="I773" s="3143"/>
      <c r="J773" s="3143"/>
      <c r="K773" s="3098"/>
      <c r="L773" s="3098"/>
      <c r="M773" s="3098"/>
      <c r="N773" s="3098"/>
      <c r="O773" s="3098"/>
      <c r="P773" s="3098"/>
      <c r="Q773" s="3098"/>
      <c r="R773" s="3098"/>
      <c r="S773" s="3098"/>
      <c r="T773" s="3098"/>
      <c r="U773" s="3098"/>
      <c r="V773" s="3098"/>
      <c r="W773" s="3098"/>
      <c r="X773" s="3098"/>
      <c r="Y773" s="3098"/>
      <c r="Z773" s="3098"/>
      <c r="AA773" s="3098"/>
      <c r="AB773" s="3098"/>
      <c r="AC773" s="3098"/>
      <c r="AD773" s="3098"/>
      <c r="AE773" s="3098"/>
      <c r="AF773" s="3098"/>
      <c r="AG773" s="3098"/>
      <c r="AH773" s="3098"/>
      <c r="AI773" s="3098"/>
      <c r="AJ773" s="3098"/>
      <c r="AK773" s="3098"/>
      <c r="AL773" s="3143"/>
      <c r="AM773" s="3143"/>
      <c r="AN773" s="3143"/>
      <c r="AO773" s="3143"/>
      <c r="AP773" s="3143"/>
      <c r="AQ773" s="3143"/>
      <c r="AR773" s="3143"/>
      <c r="AS773" s="3143"/>
      <c r="AT773" s="3143"/>
      <c r="AU773" s="3143"/>
      <c r="AV773" s="3143"/>
      <c r="AW773" s="3143"/>
      <c r="AX773" s="3143"/>
      <c r="AY773" s="3143"/>
      <c r="AZ773" s="3143"/>
      <c r="BA773" s="3143"/>
      <c r="BB773" s="3143"/>
      <c r="BC773" s="3143"/>
      <c r="BD773" s="3143"/>
      <c r="BE773" s="3143"/>
      <c r="BF773" s="3143"/>
      <c r="BG773" s="3143"/>
      <c r="BH773" s="3143"/>
      <c r="BI773" s="3143"/>
      <c r="BJ773" s="3143"/>
      <c r="BK773" s="3143"/>
      <c r="BL773" s="3143"/>
      <c r="BM773" s="3143"/>
      <c r="BN773" s="3189"/>
      <c r="BO773" s="3189"/>
      <c r="BP773" s="3189"/>
      <c r="BQ773" s="3189"/>
      <c r="BR773" s="3189"/>
      <c r="BS773" s="3189"/>
      <c r="BT773" s="3189"/>
      <c r="BU773" s="3189"/>
      <c r="BV773" s="3189"/>
      <c r="BW773" s="3189"/>
      <c r="BX773" s="3189"/>
      <c r="BY773" s="3189"/>
      <c r="BZ773" s="3313"/>
      <c r="CA773" s="3143"/>
    </row>
    <row r="774" spans="1:79" ht="16.5" customHeight="1">
      <c r="A774" s="3143"/>
      <c r="B774" s="3143"/>
      <c r="C774" s="3143"/>
      <c r="D774" s="3143"/>
      <c r="E774" s="3143"/>
      <c r="F774" s="3143"/>
      <c r="G774" s="3143"/>
      <c r="H774" s="3143"/>
      <c r="I774" s="3143"/>
      <c r="J774" s="3143"/>
      <c r="K774" s="3098"/>
      <c r="L774" s="3098"/>
      <c r="M774" s="3098"/>
      <c r="N774" s="3098"/>
      <c r="O774" s="3098"/>
      <c r="P774" s="3098"/>
      <c r="Q774" s="3098"/>
      <c r="R774" s="3098"/>
      <c r="S774" s="3098"/>
      <c r="T774" s="3098"/>
      <c r="U774" s="3098"/>
      <c r="V774" s="3098"/>
      <c r="W774" s="3098"/>
      <c r="X774" s="3098"/>
      <c r="Y774" s="3098"/>
      <c r="Z774" s="3098"/>
      <c r="AA774" s="3098"/>
      <c r="AB774" s="3098"/>
      <c r="AC774" s="3098"/>
      <c r="AD774" s="3098"/>
      <c r="AE774" s="3098"/>
      <c r="AF774" s="3098"/>
      <c r="AG774" s="3098"/>
      <c r="AH774" s="3098"/>
      <c r="AI774" s="3098"/>
      <c r="AJ774" s="3098"/>
      <c r="AK774" s="3098"/>
      <c r="AL774" s="3143"/>
      <c r="AM774" s="3143"/>
      <c r="AN774" s="3143"/>
      <c r="AO774" s="3143"/>
      <c r="AP774" s="3143"/>
      <c r="AQ774" s="3143"/>
      <c r="AR774" s="3143"/>
      <c r="AS774" s="3143"/>
      <c r="AT774" s="3143"/>
      <c r="AU774" s="3143"/>
      <c r="AV774" s="3143"/>
      <c r="AW774" s="3143"/>
      <c r="AX774" s="3143"/>
      <c r="AY774" s="3143"/>
      <c r="AZ774" s="3143"/>
      <c r="BA774" s="3143"/>
      <c r="BB774" s="3143"/>
      <c r="BC774" s="3143"/>
      <c r="BD774" s="3143"/>
      <c r="BE774" s="3143"/>
      <c r="BF774" s="3143"/>
      <c r="BG774" s="3143"/>
      <c r="BH774" s="3143"/>
      <c r="BI774" s="3143"/>
      <c r="BJ774" s="3143"/>
      <c r="BK774" s="3143"/>
      <c r="BL774" s="3143"/>
      <c r="BM774" s="3143"/>
      <c r="BN774" s="3189"/>
      <c r="BO774" s="3189"/>
      <c r="BP774" s="3189"/>
      <c r="BQ774" s="3189"/>
      <c r="BR774" s="3189"/>
      <c r="BS774" s="3189"/>
      <c r="BT774" s="3189"/>
      <c r="BU774" s="3189"/>
      <c r="BV774" s="3189"/>
      <c r="BW774" s="3189"/>
      <c r="BX774" s="3189"/>
      <c r="BY774" s="3189"/>
      <c r="BZ774" s="3313"/>
      <c r="CA774" s="3143"/>
    </row>
    <row r="775" spans="1:79" ht="16.5" customHeight="1">
      <c r="A775" s="3143"/>
      <c r="B775" s="3143"/>
      <c r="C775" s="3143"/>
      <c r="D775" s="3143"/>
      <c r="E775" s="3143"/>
      <c r="F775" s="3143"/>
      <c r="G775" s="3143"/>
      <c r="H775" s="3143"/>
      <c r="I775" s="3143"/>
      <c r="J775" s="3143"/>
      <c r="K775" s="3098"/>
      <c r="L775" s="3098"/>
      <c r="M775" s="3098"/>
      <c r="N775" s="3098"/>
      <c r="O775" s="3098"/>
      <c r="P775" s="3098"/>
      <c r="Q775" s="3098"/>
      <c r="R775" s="3098"/>
      <c r="S775" s="3098"/>
      <c r="T775" s="3098"/>
      <c r="U775" s="3098"/>
      <c r="V775" s="3098"/>
      <c r="W775" s="3098"/>
      <c r="X775" s="3098"/>
      <c r="Y775" s="3098"/>
      <c r="Z775" s="3098"/>
      <c r="AA775" s="3098"/>
      <c r="AB775" s="3098"/>
      <c r="AC775" s="3098"/>
      <c r="AD775" s="3098"/>
      <c r="AE775" s="3098"/>
      <c r="AF775" s="3098"/>
      <c r="AG775" s="3098"/>
      <c r="AH775" s="3098"/>
      <c r="AI775" s="3098"/>
      <c r="AJ775" s="3098"/>
      <c r="AK775" s="3098"/>
      <c r="AL775" s="3143"/>
      <c r="AM775" s="3143"/>
      <c r="AN775" s="3143"/>
      <c r="AO775" s="3143"/>
      <c r="AP775" s="3143"/>
      <c r="AQ775" s="3143"/>
      <c r="AR775" s="3143"/>
      <c r="AS775" s="3143"/>
      <c r="AT775" s="3143"/>
      <c r="AU775" s="3143"/>
      <c r="AV775" s="3143"/>
      <c r="AW775" s="3143"/>
      <c r="AX775" s="3143"/>
      <c r="AY775" s="3143"/>
      <c r="AZ775" s="3143"/>
      <c r="BA775" s="3143"/>
      <c r="BB775" s="3143"/>
      <c r="BC775" s="3143"/>
      <c r="BD775" s="3143"/>
      <c r="BE775" s="3143"/>
      <c r="BF775" s="3143"/>
      <c r="BG775" s="3143"/>
      <c r="BH775" s="3143"/>
      <c r="BI775" s="3143"/>
      <c r="BJ775" s="3143"/>
      <c r="BK775" s="3143"/>
      <c r="BL775" s="3143"/>
      <c r="BM775" s="3143"/>
      <c r="BN775" s="3189"/>
      <c r="BO775" s="3189"/>
      <c r="BP775" s="3189"/>
      <c r="BQ775" s="3189"/>
      <c r="BR775" s="3189"/>
      <c r="BS775" s="3189"/>
      <c r="BT775" s="3189"/>
      <c r="BU775" s="3189"/>
      <c r="BV775" s="3189"/>
      <c r="BW775" s="3189"/>
      <c r="BX775" s="3189"/>
      <c r="BY775" s="3189"/>
      <c r="BZ775" s="3313"/>
      <c r="CA775" s="3143"/>
    </row>
    <row r="776" spans="1:79" ht="16.5" customHeight="1">
      <c r="A776" s="3143"/>
      <c r="B776" s="3143"/>
      <c r="C776" s="3143"/>
      <c r="D776" s="3143"/>
      <c r="E776" s="3143"/>
      <c r="F776" s="3143"/>
      <c r="G776" s="3143"/>
      <c r="H776" s="3143"/>
      <c r="I776" s="3143"/>
      <c r="J776" s="3143"/>
      <c r="K776" s="3098"/>
      <c r="L776" s="3098"/>
      <c r="M776" s="3098"/>
      <c r="N776" s="3098"/>
      <c r="O776" s="3098"/>
      <c r="P776" s="3098"/>
      <c r="Q776" s="3098"/>
      <c r="R776" s="3098"/>
      <c r="S776" s="3098"/>
      <c r="T776" s="3098"/>
      <c r="U776" s="3098"/>
      <c r="V776" s="3098"/>
      <c r="W776" s="3098"/>
      <c r="X776" s="3098"/>
      <c r="Y776" s="3098"/>
      <c r="Z776" s="3098"/>
      <c r="AA776" s="3098"/>
      <c r="AB776" s="3098"/>
      <c r="AC776" s="3098"/>
      <c r="AD776" s="3098"/>
      <c r="AE776" s="3098"/>
      <c r="AF776" s="3098"/>
      <c r="AG776" s="3098"/>
      <c r="AH776" s="3098"/>
      <c r="AI776" s="3098"/>
      <c r="AJ776" s="3098"/>
      <c r="AK776" s="3098"/>
      <c r="AL776" s="3143"/>
      <c r="AM776" s="3143"/>
      <c r="AN776" s="3143"/>
      <c r="AO776" s="3143"/>
      <c r="AP776" s="3143"/>
      <c r="AQ776" s="3143"/>
      <c r="AR776" s="3143"/>
      <c r="AS776" s="3143"/>
      <c r="AT776" s="3143"/>
      <c r="AU776" s="3143"/>
      <c r="AV776" s="3143"/>
      <c r="AW776" s="3143"/>
      <c r="AX776" s="3143"/>
      <c r="AY776" s="3143"/>
      <c r="AZ776" s="3143"/>
      <c r="BA776" s="3143"/>
      <c r="BB776" s="3143"/>
      <c r="BC776" s="3143"/>
      <c r="BD776" s="3143"/>
      <c r="BE776" s="3143"/>
      <c r="BF776" s="3143"/>
      <c r="BG776" s="3143"/>
      <c r="BH776" s="3143"/>
      <c r="BI776" s="3143"/>
      <c r="BJ776" s="3143"/>
      <c r="BK776" s="3143"/>
      <c r="BL776" s="3143"/>
      <c r="BM776" s="3143"/>
      <c r="BN776" s="3189"/>
      <c r="BO776" s="3189"/>
      <c r="BP776" s="3189"/>
      <c r="BQ776" s="3189"/>
      <c r="BR776" s="3189"/>
      <c r="BS776" s="3189"/>
      <c r="BT776" s="3189"/>
      <c r="BU776" s="3189"/>
      <c r="BV776" s="3189"/>
      <c r="BW776" s="3189"/>
      <c r="BX776" s="3189"/>
      <c r="BY776" s="3189"/>
      <c r="BZ776" s="3313"/>
      <c r="CA776" s="3143"/>
    </row>
    <row r="777" spans="1:79" ht="16.5" customHeight="1">
      <c r="A777" s="3143"/>
      <c r="B777" s="3143"/>
      <c r="C777" s="3143"/>
      <c r="D777" s="3143"/>
      <c r="E777" s="3143"/>
      <c r="F777" s="3143"/>
      <c r="G777" s="3143"/>
      <c r="H777" s="3143"/>
      <c r="I777" s="3143"/>
      <c r="J777" s="3143"/>
      <c r="K777" s="3098"/>
      <c r="L777" s="3098"/>
      <c r="M777" s="3098"/>
      <c r="N777" s="3098"/>
      <c r="O777" s="3098"/>
      <c r="P777" s="3098"/>
      <c r="Q777" s="3098"/>
      <c r="R777" s="3098"/>
      <c r="S777" s="3098"/>
      <c r="T777" s="3098"/>
      <c r="U777" s="3098"/>
      <c r="V777" s="3098"/>
      <c r="W777" s="3098"/>
      <c r="X777" s="3098"/>
      <c r="Y777" s="3098"/>
      <c r="Z777" s="3098"/>
      <c r="AA777" s="3098"/>
      <c r="AB777" s="3098"/>
      <c r="AC777" s="3098"/>
      <c r="AD777" s="3098"/>
      <c r="AE777" s="3098"/>
      <c r="AF777" s="3098"/>
      <c r="AG777" s="3098"/>
      <c r="AH777" s="3098"/>
      <c r="AI777" s="3098"/>
      <c r="AJ777" s="3098"/>
      <c r="AK777" s="3098"/>
      <c r="AL777" s="3143"/>
      <c r="AM777" s="3143"/>
      <c r="AN777" s="3143"/>
      <c r="AO777" s="3143"/>
      <c r="AP777" s="3143"/>
      <c r="AQ777" s="3143"/>
      <c r="AR777" s="3143"/>
      <c r="AS777" s="3143"/>
      <c r="AT777" s="3143"/>
      <c r="AU777" s="3143"/>
      <c r="AV777" s="3143"/>
      <c r="AW777" s="3143"/>
      <c r="AX777" s="3143"/>
      <c r="AY777" s="3143"/>
      <c r="AZ777" s="3143"/>
      <c r="BA777" s="3143"/>
      <c r="BB777" s="3143"/>
      <c r="BC777" s="3143"/>
      <c r="BD777" s="3143"/>
      <c r="BE777" s="3143"/>
      <c r="BF777" s="3143"/>
      <c r="BG777" s="3143"/>
      <c r="BH777" s="3143"/>
      <c r="BI777" s="3143"/>
      <c r="BJ777" s="3143"/>
      <c r="BK777" s="3143"/>
      <c r="BL777" s="3143"/>
      <c r="BM777" s="3143"/>
      <c r="BN777" s="3189"/>
      <c r="BO777" s="3189"/>
      <c r="BP777" s="3189"/>
      <c r="BQ777" s="3189"/>
      <c r="BR777" s="3189"/>
      <c r="BS777" s="3189"/>
      <c r="BT777" s="3189"/>
      <c r="BU777" s="3189"/>
      <c r="BV777" s="3189"/>
      <c r="BW777" s="3189"/>
      <c r="BX777" s="3189"/>
      <c r="BY777" s="3189"/>
      <c r="BZ777" s="3313"/>
      <c r="CA777" s="3143"/>
    </row>
    <row r="778" spans="1:79" ht="16.5" customHeight="1">
      <c r="A778" s="3143"/>
      <c r="B778" s="3143"/>
      <c r="C778" s="3143"/>
      <c r="D778" s="3143"/>
      <c r="E778" s="3143"/>
      <c r="F778" s="3143"/>
      <c r="G778" s="3143"/>
      <c r="H778" s="3143"/>
      <c r="I778" s="3143"/>
      <c r="J778" s="3143"/>
      <c r="K778" s="3098"/>
      <c r="L778" s="3098"/>
      <c r="M778" s="3098"/>
      <c r="N778" s="3098"/>
      <c r="O778" s="3098"/>
      <c r="P778" s="3098"/>
      <c r="Q778" s="3098"/>
      <c r="R778" s="3098"/>
      <c r="S778" s="3098"/>
      <c r="T778" s="3098"/>
      <c r="U778" s="3098"/>
      <c r="V778" s="3098"/>
      <c r="W778" s="3098"/>
      <c r="X778" s="3098"/>
      <c r="Y778" s="3098"/>
      <c r="Z778" s="3098"/>
      <c r="AA778" s="3098"/>
      <c r="AB778" s="3098"/>
      <c r="AC778" s="3098"/>
      <c r="AD778" s="3098"/>
      <c r="AE778" s="3098"/>
      <c r="AF778" s="3098"/>
      <c r="AG778" s="3098"/>
      <c r="AH778" s="3098"/>
      <c r="AI778" s="3098"/>
      <c r="AJ778" s="3098"/>
      <c r="AK778" s="3098"/>
      <c r="AL778" s="3143"/>
      <c r="AM778" s="3143"/>
      <c r="AN778" s="3143"/>
      <c r="AO778" s="3143"/>
      <c r="AP778" s="3143"/>
      <c r="AQ778" s="3143"/>
      <c r="AR778" s="3143"/>
      <c r="AS778" s="3143"/>
      <c r="AT778" s="3143"/>
      <c r="AU778" s="3143"/>
      <c r="AV778" s="3143"/>
      <c r="AW778" s="3143"/>
      <c r="AX778" s="3143"/>
      <c r="AY778" s="3143"/>
      <c r="AZ778" s="3143"/>
      <c r="BA778" s="3143"/>
      <c r="BB778" s="3143"/>
      <c r="BC778" s="3143"/>
      <c r="BD778" s="3143"/>
      <c r="BE778" s="3143"/>
      <c r="BF778" s="3143"/>
      <c r="BG778" s="3143"/>
      <c r="BH778" s="3143"/>
      <c r="BI778" s="3143"/>
      <c r="BJ778" s="3143"/>
      <c r="BK778" s="3143"/>
      <c r="BL778" s="3143"/>
      <c r="BM778" s="3143"/>
      <c r="BN778" s="3189"/>
      <c r="BO778" s="3189"/>
      <c r="BP778" s="3189"/>
      <c r="BQ778" s="3189"/>
      <c r="BR778" s="3189"/>
      <c r="BS778" s="3189"/>
      <c r="BT778" s="3189"/>
      <c r="BU778" s="3189"/>
      <c r="BV778" s="3189"/>
      <c r="BW778" s="3189"/>
      <c r="BX778" s="3189"/>
      <c r="BY778" s="3189"/>
      <c r="BZ778" s="3313"/>
      <c r="CA778" s="3143"/>
    </row>
    <row r="779" spans="1:79" ht="16.5" customHeight="1">
      <c r="A779" s="3143"/>
      <c r="B779" s="3143"/>
      <c r="C779" s="3143"/>
      <c r="D779" s="3143"/>
      <c r="E779" s="3143"/>
      <c r="F779" s="3143"/>
      <c r="G779" s="3143"/>
      <c r="H779" s="3143"/>
      <c r="I779" s="3143"/>
      <c r="J779" s="3143"/>
      <c r="K779" s="3098"/>
      <c r="L779" s="3098"/>
      <c r="M779" s="3098"/>
      <c r="N779" s="3098"/>
      <c r="O779" s="3098"/>
      <c r="P779" s="3098"/>
      <c r="Q779" s="3098"/>
      <c r="R779" s="3098"/>
      <c r="S779" s="3098"/>
      <c r="T779" s="3098"/>
      <c r="U779" s="3098"/>
      <c r="V779" s="3098"/>
      <c r="W779" s="3098"/>
      <c r="X779" s="3098"/>
      <c r="Y779" s="3098"/>
      <c r="Z779" s="3098"/>
      <c r="AA779" s="3098"/>
      <c r="AB779" s="3098"/>
      <c r="AC779" s="3098"/>
      <c r="AD779" s="3098"/>
      <c r="AE779" s="3098"/>
      <c r="AF779" s="3098"/>
      <c r="AG779" s="3098"/>
      <c r="AH779" s="3098"/>
      <c r="AI779" s="3098"/>
      <c r="AJ779" s="3098"/>
      <c r="AK779" s="3098"/>
      <c r="AL779" s="3143"/>
      <c r="AM779" s="3143"/>
      <c r="AN779" s="3143"/>
      <c r="AO779" s="3143"/>
      <c r="AP779" s="3143"/>
      <c r="AQ779" s="3143"/>
      <c r="AR779" s="3143"/>
      <c r="AS779" s="3143"/>
      <c r="AT779" s="3143"/>
      <c r="AU779" s="3143"/>
      <c r="AV779" s="3143"/>
      <c r="AW779" s="3143"/>
      <c r="AX779" s="3143"/>
      <c r="AY779" s="3143"/>
      <c r="AZ779" s="3143"/>
      <c r="BA779" s="3143"/>
      <c r="BB779" s="3143"/>
      <c r="BC779" s="3143"/>
      <c r="BD779" s="3143"/>
      <c r="BE779" s="3143"/>
      <c r="BF779" s="3143"/>
      <c r="BG779" s="3143"/>
      <c r="BH779" s="3143"/>
      <c r="BI779" s="3143"/>
      <c r="BJ779" s="3143"/>
      <c r="BK779" s="3143"/>
      <c r="BL779" s="3143"/>
      <c r="BM779" s="3143"/>
      <c r="BN779" s="3189"/>
      <c r="BO779" s="3189"/>
      <c r="BP779" s="3189"/>
      <c r="BQ779" s="3189"/>
      <c r="BR779" s="3189"/>
      <c r="BS779" s="3189"/>
      <c r="BT779" s="3189"/>
      <c r="BU779" s="3189"/>
      <c r="BV779" s="3189"/>
      <c r="BW779" s="3189"/>
      <c r="BX779" s="3189"/>
      <c r="BY779" s="3189"/>
      <c r="BZ779" s="3313"/>
      <c r="CA779" s="3143"/>
    </row>
    <row r="780" spans="1:79" ht="16.5" customHeight="1">
      <c r="A780" s="3143"/>
      <c r="B780" s="3143"/>
      <c r="C780" s="3143"/>
      <c r="D780" s="3143"/>
      <c r="E780" s="3143"/>
      <c r="F780" s="3143"/>
      <c r="G780" s="3143"/>
      <c r="H780" s="3143"/>
      <c r="I780" s="3143"/>
      <c r="J780" s="3143"/>
      <c r="K780" s="3098"/>
      <c r="L780" s="3098"/>
      <c r="M780" s="3098"/>
      <c r="N780" s="3098"/>
      <c r="O780" s="3098"/>
      <c r="P780" s="3098"/>
      <c r="Q780" s="3098"/>
      <c r="R780" s="3098"/>
      <c r="S780" s="3098"/>
      <c r="T780" s="3098"/>
      <c r="U780" s="3098"/>
      <c r="V780" s="3098"/>
      <c r="W780" s="3098"/>
      <c r="X780" s="3098"/>
      <c r="Y780" s="3098"/>
      <c r="Z780" s="3098"/>
      <c r="AA780" s="3098"/>
      <c r="AB780" s="3098"/>
      <c r="AC780" s="3098"/>
      <c r="AD780" s="3098"/>
      <c r="AE780" s="3098"/>
      <c r="AF780" s="3098"/>
      <c r="AG780" s="3098"/>
      <c r="AH780" s="3098"/>
      <c r="AI780" s="3098"/>
      <c r="AJ780" s="3098"/>
      <c r="AK780" s="3098"/>
      <c r="AL780" s="3143"/>
      <c r="AM780" s="3143"/>
      <c r="AN780" s="3143"/>
      <c r="AO780" s="3143"/>
      <c r="AP780" s="3143"/>
      <c r="AQ780" s="3143"/>
      <c r="AR780" s="3143"/>
      <c r="AS780" s="3143"/>
      <c r="AT780" s="3143"/>
      <c r="AU780" s="3143"/>
      <c r="AV780" s="3143"/>
      <c r="AW780" s="3143"/>
      <c r="AX780" s="3143"/>
      <c r="AY780" s="3143"/>
      <c r="AZ780" s="3143"/>
      <c r="BA780" s="3143"/>
      <c r="BB780" s="3143"/>
      <c r="BC780" s="3143"/>
      <c r="BD780" s="3143"/>
      <c r="BE780" s="3143"/>
      <c r="BF780" s="3143"/>
      <c r="BG780" s="3143"/>
      <c r="BH780" s="3143"/>
      <c r="BI780" s="3143"/>
      <c r="BJ780" s="3143"/>
      <c r="BK780" s="3143"/>
      <c r="BL780" s="3143"/>
      <c r="BM780" s="3143"/>
      <c r="BN780" s="3189"/>
      <c r="BO780" s="3189"/>
      <c r="BP780" s="3189"/>
      <c r="BQ780" s="3189"/>
      <c r="BR780" s="3189"/>
      <c r="BS780" s="3189"/>
      <c r="BT780" s="3189"/>
      <c r="BU780" s="3189"/>
      <c r="BV780" s="3189"/>
      <c r="BW780" s="3189"/>
      <c r="BX780" s="3189"/>
      <c r="BY780" s="3189"/>
      <c r="BZ780" s="3313"/>
      <c r="CA780" s="3143"/>
    </row>
    <row r="781" spans="1:79" ht="16.5" customHeight="1">
      <c r="A781" s="3143"/>
      <c r="B781" s="3143"/>
      <c r="C781" s="3143"/>
      <c r="D781" s="3143"/>
      <c r="E781" s="3143"/>
      <c r="F781" s="3143"/>
      <c r="G781" s="3143"/>
      <c r="H781" s="3143"/>
      <c r="I781" s="3143"/>
      <c r="J781" s="3143"/>
      <c r="K781" s="3098"/>
      <c r="L781" s="3098"/>
      <c r="M781" s="3098"/>
      <c r="N781" s="3098"/>
      <c r="O781" s="3098"/>
      <c r="P781" s="3098"/>
      <c r="Q781" s="3098"/>
      <c r="R781" s="3098"/>
      <c r="S781" s="3098"/>
      <c r="T781" s="3098"/>
      <c r="U781" s="3098"/>
      <c r="V781" s="3098"/>
      <c r="W781" s="3098"/>
      <c r="X781" s="3098"/>
      <c r="Y781" s="3098"/>
      <c r="Z781" s="3098"/>
      <c r="AA781" s="3098"/>
      <c r="AB781" s="3098"/>
      <c r="AC781" s="3098"/>
      <c r="AD781" s="3098"/>
      <c r="AE781" s="3098"/>
      <c r="AF781" s="3098"/>
      <c r="AG781" s="3098"/>
      <c r="AH781" s="3098"/>
      <c r="AI781" s="3098"/>
      <c r="AJ781" s="3098"/>
      <c r="AK781" s="3098"/>
      <c r="AL781" s="3143"/>
      <c r="AM781" s="3143"/>
      <c r="AN781" s="3143"/>
      <c r="AO781" s="3143"/>
      <c r="AP781" s="3143"/>
      <c r="AQ781" s="3143"/>
      <c r="AR781" s="3143"/>
      <c r="AS781" s="3143"/>
      <c r="AT781" s="3143"/>
      <c r="AU781" s="3143"/>
      <c r="AV781" s="3143"/>
      <c r="AW781" s="3143"/>
      <c r="AX781" s="3143"/>
      <c r="AY781" s="3143"/>
      <c r="AZ781" s="3143"/>
      <c r="BA781" s="3143"/>
      <c r="BB781" s="3143"/>
      <c r="BC781" s="3143"/>
      <c r="BD781" s="3143"/>
      <c r="BE781" s="3143"/>
      <c r="BF781" s="3143"/>
      <c r="BG781" s="3143"/>
      <c r="BH781" s="3143"/>
      <c r="BI781" s="3143"/>
      <c r="BJ781" s="3143"/>
      <c r="BK781" s="3143"/>
      <c r="BL781" s="3143"/>
      <c r="BM781" s="3143"/>
      <c r="BN781" s="3189"/>
      <c r="BO781" s="3189"/>
      <c r="BP781" s="3189"/>
      <c r="BQ781" s="3189"/>
      <c r="BR781" s="3189"/>
      <c r="BS781" s="3189"/>
      <c r="BT781" s="3189"/>
      <c r="BU781" s="3189"/>
      <c r="BV781" s="3189"/>
      <c r="BW781" s="3189"/>
      <c r="BX781" s="3189"/>
      <c r="BY781" s="3189"/>
      <c r="BZ781" s="3313"/>
      <c r="CA781" s="3143"/>
    </row>
    <row r="782" spans="1:79" ht="16.5" customHeight="1">
      <c r="A782" s="3143"/>
      <c r="B782" s="3143"/>
      <c r="C782" s="3143"/>
      <c r="D782" s="3143"/>
      <c r="E782" s="3143"/>
      <c r="F782" s="3143"/>
      <c r="G782" s="3143"/>
      <c r="H782" s="3143"/>
      <c r="I782" s="3143"/>
      <c r="J782" s="3143"/>
      <c r="K782" s="3098"/>
      <c r="L782" s="3098"/>
      <c r="M782" s="3098"/>
      <c r="N782" s="3098"/>
      <c r="O782" s="3098"/>
      <c r="P782" s="3098"/>
      <c r="Q782" s="3098"/>
      <c r="R782" s="3098"/>
      <c r="S782" s="3098"/>
      <c r="T782" s="3098"/>
      <c r="U782" s="3098"/>
      <c r="V782" s="3098"/>
      <c r="W782" s="3098"/>
      <c r="X782" s="3098"/>
      <c r="Y782" s="3098"/>
      <c r="Z782" s="3098"/>
      <c r="AA782" s="3098"/>
      <c r="AB782" s="3098"/>
      <c r="AC782" s="3098"/>
      <c r="AD782" s="3098"/>
      <c r="AE782" s="3098"/>
      <c r="AF782" s="3098"/>
      <c r="AG782" s="3098"/>
      <c r="AH782" s="3098"/>
      <c r="AI782" s="3098"/>
      <c r="AJ782" s="3098"/>
      <c r="AK782" s="3098"/>
      <c r="AL782" s="3143"/>
      <c r="AM782" s="3143"/>
      <c r="AN782" s="3143"/>
      <c r="AO782" s="3143"/>
      <c r="AP782" s="3143"/>
      <c r="AQ782" s="3143"/>
      <c r="AR782" s="3143"/>
      <c r="AS782" s="3143"/>
      <c r="AT782" s="3143"/>
      <c r="AU782" s="3143"/>
      <c r="AV782" s="3143"/>
      <c r="AW782" s="3143"/>
      <c r="AX782" s="3143"/>
      <c r="AY782" s="3143"/>
      <c r="AZ782" s="3143"/>
      <c r="BA782" s="3143"/>
      <c r="BB782" s="3143"/>
      <c r="BC782" s="3143"/>
      <c r="BD782" s="3143"/>
      <c r="BE782" s="3143"/>
      <c r="BF782" s="3143"/>
      <c r="BG782" s="3143"/>
      <c r="BH782" s="3143"/>
      <c r="BI782" s="3143"/>
      <c r="BJ782" s="3143"/>
      <c r="BK782" s="3143"/>
      <c r="BL782" s="3143"/>
      <c r="BM782" s="3143"/>
      <c r="BN782" s="3189"/>
      <c r="BO782" s="3189"/>
      <c r="BP782" s="3189"/>
      <c r="BQ782" s="3189"/>
      <c r="BR782" s="3189"/>
      <c r="BS782" s="3189"/>
      <c r="BT782" s="3189"/>
      <c r="BU782" s="3189"/>
      <c r="BV782" s="3189"/>
      <c r="BW782" s="3189"/>
      <c r="BX782" s="3189"/>
      <c r="BY782" s="3189"/>
      <c r="BZ782" s="3313"/>
      <c r="CA782" s="3143"/>
    </row>
    <row r="783" spans="1:79" ht="16.5" customHeight="1">
      <c r="A783" s="3143"/>
      <c r="B783" s="3143"/>
      <c r="C783" s="3143"/>
      <c r="D783" s="3143"/>
      <c r="E783" s="3143"/>
      <c r="F783" s="3143"/>
      <c r="G783" s="3143"/>
      <c r="H783" s="3143"/>
      <c r="I783" s="3143"/>
      <c r="J783" s="3143"/>
      <c r="K783" s="3098"/>
      <c r="L783" s="3098"/>
      <c r="M783" s="3098"/>
      <c r="N783" s="3098"/>
      <c r="O783" s="3098"/>
      <c r="P783" s="3098"/>
      <c r="Q783" s="3098"/>
      <c r="R783" s="3098"/>
      <c r="S783" s="3098"/>
      <c r="T783" s="3098"/>
      <c r="U783" s="3098"/>
      <c r="V783" s="3098"/>
      <c r="W783" s="3098"/>
      <c r="X783" s="3098"/>
      <c r="Y783" s="3098"/>
      <c r="Z783" s="3098"/>
      <c r="AA783" s="3098"/>
      <c r="AB783" s="3098"/>
      <c r="AC783" s="3098"/>
      <c r="AD783" s="3098"/>
      <c r="AE783" s="3098"/>
      <c r="AF783" s="3098"/>
      <c r="AG783" s="3098"/>
      <c r="AH783" s="3098"/>
      <c r="AI783" s="3098"/>
      <c r="AJ783" s="3098"/>
      <c r="AK783" s="3098"/>
      <c r="AL783" s="3143"/>
      <c r="AM783" s="3143"/>
      <c r="AN783" s="3143"/>
      <c r="AO783" s="3143"/>
      <c r="AP783" s="3143"/>
      <c r="AQ783" s="3143"/>
      <c r="AR783" s="3143"/>
      <c r="AS783" s="3143"/>
      <c r="AT783" s="3143"/>
      <c r="AU783" s="3143"/>
      <c r="AV783" s="3143"/>
      <c r="AW783" s="3143"/>
      <c r="AX783" s="3143"/>
      <c r="AY783" s="3143"/>
      <c r="AZ783" s="3143"/>
      <c r="BA783" s="3143"/>
      <c r="BB783" s="3143"/>
      <c r="BC783" s="3143"/>
      <c r="BD783" s="3143"/>
      <c r="BE783" s="3143"/>
      <c r="BF783" s="3143"/>
      <c r="BG783" s="3143"/>
      <c r="BH783" s="3143"/>
      <c r="BI783" s="3143"/>
      <c r="BJ783" s="3143"/>
      <c r="BK783" s="3143"/>
      <c r="BL783" s="3143"/>
      <c r="BM783" s="3143"/>
      <c r="BN783" s="3189"/>
      <c r="BO783" s="3189"/>
      <c r="BP783" s="3189"/>
      <c r="BQ783" s="3189"/>
      <c r="BR783" s="3189"/>
      <c r="BS783" s="3189"/>
      <c r="BT783" s="3189"/>
      <c r="BU783" s="3189"/>
      <c r="BV783" s="3189"/>
      <c r="BW783" s="3189"/>
      <c r="BX783" s="3189"/>
      <c r="BY783" s="3189"/>
      <c r="BZ783" s="3313"/>
      <c r="CA783" s="3143"/>
    </row>
    <row r="784" spans="1:79" ht="16.5" customHeight="1">
      <c r="A784" s="3143"/>
      <c r="B784" s="3143"/>
      <c r="C784" s="3143"/>
      <c r="D784" s="3143"/>
      <c r="E784" s="3143"/>
      <c r="F784" s="3143"/>
      <c r="G784" s="3143"/>
      <c r="H784" s="3143"/>
      <c r="I784" s="3143"/>
      <c r="J784" s="3143"/>
      <c r="K784" s="3098"/>
      <c r="L784" s="3098"/>
      <c r="M784" s="3098"/>
      <c r="N784" s="3098"/>
      <c r="O784" s="3098"/>
      <c r="P784" s="3098"/>
      <c r="Q784" s="3098"/>
      <c r="R784" s="3098"/>
      <c r="S784" s="3098"/>
      <c r="T784" s="3098"/>
      <c r="U784" s="3098"/>
      <c r="V784" s="3098"/>
      <c r="W784" s="3098"/>
      <c r="X784" s="3098"/>
      <c r="Y784" s="3098"/>
      <c r="Z784" s="3098"/>
      <c r="AA784" s="3098"/>
      <c r="AB784" s="3098"/>
      <c r="AC784" s="3098"/>
      <c r="AD784" s="3098"/>
      <c r="AE784" s="3098"/>
      <c r="AF784" s="3098"/>
      <c r="AG784" s="3098"/>
      <c r="AH784" s="3098"/>
      <c r="AI784" s="3098"/>
      <c r="AJ784" s="3098"/>
      <c r="AK784" s="3098"/>
      <c r="AL784" s="3143"/>
      <c r="AM784" s="3143"/>
      <c r="AN784" s="3143"/>
      <c r="AO784" s="3143"/>
      <c r="AP784" s="3143"/>
      <c r="AQ784" s="3143"/>
      <c r="AR784" s="3143"/>
      <c r="AS784" s="3143"/>
      <c r="AT784" s="3143"/>
      <c r="AU784" s="3143"/>
      <c r="AV784" s="3143"/>
      <c r="AW784" s="3143"/>
      <c r="AX784" s="3143"/>
      <c r="AY784" s="3143"/>
      <c r="AZ784" s="3143"/>
      <c r="BA784" s="3143"/>
      <c r="BB784" s="3143"/>
      <c r="BC784" s="3143"/>
      <c r="BD784" s="3143"/>
      <c r="BE784" s="3143"/>
      <c r="BF784" s="3143"/>
      <c r="BG784" s="3143"/>
      <c r="BH784" s="3143"/>
      <c r="BI784" s="3143"/>
      <c r="BJ784" s="3143"/>
      <c r="BK784" s="3143"/>
      <c r="BL784" s="3143"/>
      <c r="BM784" s="3143"/>
      <c r="BN784" s="3189"/>
      <c r="BO784" s="3189"/>
      <c r="BP784" s="3189"/>
      <c r="BQ784" s="3189"/>
      <c r="BR784" s="3189"/>
      <c r="BS784" s="3189"/>
      <c r="BT784" s="3189"/>
      <c r="BU784" s="3189"/>
      <c r="BV784" s="3189"/>
      <c r="BW784" s="3189"/>
      <c r="BX784" s="3189"/>
      <c r="BY784" s="3189"/>
      <c r="BZ784" s="3313"/>
      <c r="CA784" s="3143"/>
    </row>
    <row r="785" spans="1:79" ht="16.5" customHeight="1">
      <c r="A785" s="3143"/>
      <c r="B785" s="3143"/>
      <c r="C785" s="3143"/>
      <c r="D785" s="3143"/>
      <c r="E785" s="3143"/>
      <c r="F785" s="3143"/>
      <c r="G785" s="3143"/>
      <c r="H785" s="3143"/>
      <c r="I785" s="3143"/>
      <c r="J785" s="3143"/>
      <c r="K785" s="3098"/>
      <c r="L785" s="3098"/>
      <c r="M785" s="3098"/>
      <c r="N785" s="3098"/>
      <c r="O785" s="3098"/>
      <c r="P785" s="3098"/>
      <c r="Q785" s="3098"/>
      <c r="R785" s="3098"/>
      <c r="S785" s="3098"/>
      <c r="T785" s="3098"/>
      <c r="U785" s="3098"/>
      <c r="V785" s="3098"/>
      <c r="W785" s="3098"/>
      <c r="X785" s="3098"/>
      <c r="Y785" s="3098"/>
      <c r="Z785" s="3098"/>
      <c r="AA785" s="3098"/>
      <c r="AB785" s="3098"/>
      <c r="AC785" s="3098"/>
      <c r="AD785" s="3098"/>
      <c r="AE785" s="3098"/>
      <c r="AF785" s="3098"/>
      <c r="AG785" s="3098"/>
      <c r="AH785" s="3098"/>
      <c r="AI785" s="3098"/>
      <c r="AJ785" s="3098"/>
      <c r="AK785" s="3098"/>
      <c r="AL785" s="3143"/>
      <c r="AM785" s="3143"/>
      <c r="AN785" s="3143"/>
      <c r="AO785" s="3143"/>
      <c r="AP785" s="3143"/>
      <c r="AQ785" s="3143"/>
      <c r="AR785" s="3143"/>
      <c r="AS785" s="3143"/>
      <c r="AT785" s="3143"/>
      <c r="AU785" s="3143"/>
      <c r="AV785" s="3143"/>
      <c r="AW785" s="3143"/>
      <c r="AX785" s="3143"/>
      <c r="AY785" s="3143"/>
      <c r="AZ785" s="3143"/>
      <c r="BA785" s="3143"/>
      <c r="BB785" s="3143"/>
      <c r="BC785" s="3143"/>
      <c r="BD785" s="3143"/>
      <c r="BE785" s="3143"/>
      <c r="BF785" s="3143"/>
      <c r="BG785" s="3143"/>
      <c r="BH785" s="3143"/>
      <c r="BI785" s="3143"/>
      <c r="BJ785" s="3143"/>
      <c r="BK785" s="3143"/>
      <c r="BL785" s="3143"/>
      <c r="BM785" s="3143"/>
      <c r="BN785" s="3189"/>
      <c r="BO785" s="3189"/>
      <c r="BP785" s="3189"/>
      <c r="BQ785" s="3189"/>
      <c r="BR785" s="3189"/>
      <c r="BS785" s="3189"/>
      <c r="BT785" s="3189"/>
      <c r="BU785" s="3189"/>
      <c r="BV785" s="3189"/>
      <c r="BW785" s="3189"/>
      <c r="BX785" s="3189"/>
      <c r="BY785" s="3189"/>
      <c r="BZ785" s="3313"/>
      <c r="CA785" s="3143"/>
    </row>
    <row r="786" spans="1:79" ht="16.5" customHeight="1">
      <c r="A786" s="3143"/>
      <c r="B786" s="3143"/>
      <c r="C786" s="3143"/>
      <c r="D786" s="3143"/>
      <c r="E786" s="3143"/>
      <c r="F786" s="3143"/>
      <c r="G786" s="3143"/>
      <c r="H786" s="3143"/>
      <c r="I786" s="3143"/>
      <c r="J786" s="3143"/>
      <c r="K786" s="3098"/>
      <c r="L786" s="3098"/>
      <c r="M786" s="3098"/>
      <c r="N786" s="3098"/>
      <c r="O786" s="3098"/>
      <c r="P786" s="3098"/>
      <c r="Q786" s="3098"/>
      <c r="R786" s="3098"/>
      <c r="S786" s="3098"/>
      <c r="T786" s="3098"/>
      <c r="U786" s="3098"/>
      <c r="V786" s="3098"/>
      <c r="W786" s="3098"/>
      <c r="X786" s="3098"/>
      <c r="Y786" s="3098"/>
      <c r="Z786" s="3098"/>
      <c r="AA786" s="3098"/>
      <c r="AB786" s="3098"/>
      <c r="AC786" s="3098"/>
      <c r="AD786" s="3098"/>
      <c r="AE786" s="3098"/>
      <c r="AF786" s="3098"/>
      <c r="AG786" s="3098"/>
      <c r="AH786" s="3098"/>
      <c r="AI786" s="3098"/>
      <c r="AJ786" s="3098"/>
      <c r="AK786" s="3098"/>
      <c r="AL786" s="3143"/>
      <c r="AM786" s="3143"/>
      <c r="AN786" s="3143"/>
      <c r="AO786" s="3143"/>
      <c r="AP786" s="3143"/>
      <c r="AQ786" s="3143"/>
      <c r="AR786" s="3143"/>
      <c r="AS786" s="3143"/>
      <c r="AT786" s="3143"/>
      <c r="AU786" s="3143"/>
      <c r="AV786" s="3143"/>
      <c r="AW786" s="3143"/>
      <c r="AX786" s="3143"/>
      <c r="AY786" s="3143"/>
      <c r="AZ786" s="3143"/>
      <c r="BA786" s="3143"/>
      <c r="BB786" s="3143"/>
      <c r="BC786" s="3143"/>
      <c r="BD786" s="3143"/>
      <c r="BE786" s="3143"/>
      <c r="BF786" s="3143"/>
      <c r="BG786" s="3143"/>
      <c r="BH786" s="3143"/>
      <c r="BI786" s="3143"/>
      <c r="BJ786" s="3143"/>
      <c r="BK786" s="3143"/>
      <c r="BL786" s="3143"/>
      <c r="BM786" s="3143"/>
      <c r="BN786" s="3189"/>
      <c r="BO786" s="3189"/>
      <c r="BP786" s="3189"/>
      <c r="BQ786" s="3189"/>
      <c r="BR786" s="3189"/>
      <c r="BS786" s="3189"/>
      <c r="BT786" s="3189"/>
      <c r="BU786" s="3189"/>
      <c r="BV786" s="3189"/>
      <c r="BW786" s="3189"/>
      <c r="BX786" s="3189"/>
      <c r="BY786" s="3189"/>
      <c r="BZ786" s="3313"/>
      <c r="CA786" s="3143"/>
    </row>
    <row r="787" spans="1:79" ht="16.5" customHeight="1">
      <c r="A787" s="3143"/>
      <c r="B787" s="3143"/>
      <c r="C787" s="3143"/>
      <c r="D787" s="3143"/>
      <c r="E787" s="3143"/>
      <c r="F787" s="3143"/>
      <c r="G787" s="3143"/>
      <c r="H787" s="3143"/>
      <c r="I787" s="3143"/>
      <c r="J787" s="3143"/>
      <c r="K787" s="3098"/>
      <c r="L787" s="3098"/>
      <c r="M787" s="3098"/>
      <c r="N787" s="3098"/>
      <c r="O787" s="3098"/>
      <c r="P787" s="3098"/>
      <c r="Q787" s="3098"/>
      <c r="R787" s="3098"/>
      <c r="S787" s="3098"/>
      <c r="T787" s="3098"/>
      <c r="U787" s="3098"/>
      <c r="V787" s="3098"/>
      <c r="W787" s="3098"/>
      <c r="X787" s="3098"/>
      <c r="Y787" s="3098"/>
      <c r="Z787" s="3098"/>
      <c r="AA787" s="3098"/>
      <c r="AB787" s="3098"/>
      <c r="AC787" s="3098"/>
      <c r="AD787" s="3098"/>
      <c r="AE787" s="3098"/>
      <c r="AF787" s="3098"/>
      <c r="AG787" s="3098"/>
      <c r="AH787" s="3098"/>
      <c r="AI787" s="3098"/>
      <c r="AJ787" s="3098"/>
      <c r="AK787" s="3098"/>
      <c r="AL787" s="3143"/>
      <c r="AM787" s="3143"/>
      <c r="AN787" s="3143"/>
      <c r="AO787" s="3143"/>
      <c r="AP787" s="3143"/>
      <c r="AQ787" s="3143"/>
      <c r="AR787" s="3143"/>
      <c r="AS787" s="3143"/>
      <c r="AT787" s="3143"/>
      <c r="AU787" s="3143"/>
      <c r="AV787" s="3143"/>
      <c r="AW787" s="3143"/>
      <c r="AX787" s="3143"/>
      <c r="AY787" s="3143"/>
      <c r="AZ787" s="3143"/>
      <c r="BA787" s="3143"/>
      <c r="BB787" s="3143"/>
      <c r="BC787" s="3143"/>
      <c r="BD787" s="3143"/>
      <c r="BE787" s="3143"/>
      <c r="BF787" s="3143"/>
      <c r="BG787" s="3143"/>
      <c r="BH787" s="3143"/>
      <c r="BI787" s="3143"/>
      <c r="BJ787" s="3143"/>
      <c r="BK787" s="3143"/>
      <c r="BL787" s="3143"/>
      <c r="BM787" s="3143"/>
      <c r="BN787" s="3189"/>
      <c r="BO787" s="3189"/>
      <c r="BP787" s="3189"/>
      <c r="BQ787" s="3189"/>
      <c r="BR787" s="3189"/>
      <c r="BS787" s="3189"/>
      <c r="BT787" s="3189"/>
      <c r="BU787" s="3189"/>
      <c r="BV787" s="3189"/>
      <c r="BW787" s="3189"/>
      <c r="BX787" s="3189"/>
      <c r="BY787" s="3189"/>
      <c r="BZ787" s="3313"/>
      <c r="CA787" s="3143"/>
    </row>
    <row r="788" spans="1:79" ht="16.5" customHeight="1">
      <c r="A788" s="3143"/>
      <c r="B788" s="3143"/>
      <c r="C788" s="3143"/>
      <c r="D788" s="3143"/>
      <c r="E788" s="3143"/>
      <c r="F788" s="3143"/>
      <c r="G788" s="3143"/>
      <c r="H788" s="3143"/>
      <c r="I788" s="3143"/>
      <c r="J788" s="3143"/>
      <c r="K788" s="3098"/>
      <c r="L788" s="3098"/>
      <c r="M788" s="3098"/>
      <c r="N788" s="3098"/>
      <c r="O788" s="3098"/>
      <c r="P788" s="3098"/>
      <c r="Q788" s="3098"/>
      <c r="R788" s="3098"/>
      <c r="S788" s="3098"/>
      <c r="T788" s="3098"/>
      <c r="U788" s="3098"/>
      <c r="V788" s="3098"/>
      <c r="W788" s="3098"/>
      <c r="X788" s="3098"/>
      <c r="Y788" s="3098"/>
      <c r="Z788" s="3098"/>
      <c r="AA788" s="3098"/>
      <c r="AB788" s="3098"/>
      <c r="AC788" s="3098"/>
      <c r="AD788" s="3098"/>
      <c r="AE788" s="3098"/>
      <c r="AF788" s="3098"/>
      <c r="AG788" s="3098"/>
      <c r="AH788" s="3098"/>
      <c r="AI788" s="3098"/>
      <c r="AJ788" s="3098"/>
      <c r="AK788" s="3098"/>
      <c r="AL788" s="3143"/>
      <c r="AM788" s="3143"/>
      <c r="AN788" s="3143"/>
      <c r="AO788" s="3143"/>
      <c r="AP788" s="3143"/>
      <c r="AQ788" s="3143"/>
      <c r="AR788" s="3143"/>
      <c r="AS788" s="3143"/>
      <c r="AT788" s="3143"/>
      <c r="AU788" s="3143"/>
      <c r="AV788" s="3143"/>
      <c r="AW788" s="3143"/>
      <c r="AX788" s="3143"/>
      <c r="AY788" s="3143"/>
      <c r="AZ788" s="3143"/>
      <c r="BA788" s="3143"/>
      <c r="BB788" s="3143"/>
      <c r="BC788" s="3143"/>
      <c r="BD788" s="3143"/>
      <c r="BE788" s="3143"/>
      <c r="BF788" s="3143"/>
      <c r="BG788" s="3143"/>
      <c r="BH788" s="3143"/>
      <c r="BI788" s="3143"/>
      <c r="BJ788" s="3143"/>
      <c r="BK788" s="3143"/>
      <c r="BL788" s="3143"/>
      <c r="BM788" s="3143"/>
      <c r="BN788" s="3189"/>
      <c r="BO788" s="3189"/>
      <c r="BP788" s="3189"/>
      <c r="BQ788" s="3189"/>
      <c r="BR788" s="3189"/>
      <c r="BS788" s="3189"/>
      <c r="BT788" s="3189"/>
      <c r="BU788" s="3189"/>
      <c r="BV788" s="3189"/>
      <c r="BW788" s="3189"/>
      <c r="BX788" s="3189"/>
      <c r="BY788" s="3189"/>
      <c r="BZ788" s="3313"/>
      <c r="CA788" s="3143"/>
    </row>
    <row r="789" spans="1:79" ht="16.5" customHeight="1">
      <c r="A789" s="3143"/>
      <c r="B789" s="3143"/>
      <c r="C789" s="3143"/>
      <c r="D789" s="3143"/>
      <c r="E789" s="3143"/>
      <c r="F789" s="3143"/>
      <c r="G789" s="3143"/>
      <c r="H789" s="3143"/>
      <c r="I789" s="3143"/>
      <c r="J789" s="3143"/>
      <c r="K789" s="3098"/>
      <c r="L789" s="3098"/>
      <c r="M789" s="3098"/>
      <c r="N789" s="3098"/>
      <c r="O789" s="3098"/>
      <c r="P789" s="3098"/>
      <c r="Q789" s="3098"/>
      <c r="R789" s="3098"/>
      <c r="S789" s="3098"/>
      <c r="T789" s="3098"/>
      <c r="U789" s="3098"/>
      <c r="V789" s="3098"/>
      <c r="W789" s="3098"/>
      <c r="X789" s="3098"/>
      <c r="Y789" s="3098"/>
      <c r="Z789" s="3098"/>
      <c r="AA789" s="3098"/>
      <c r="AB789" s="3098"/>
      <c r="AC789" s="3098"/>
      <c r="AD789" s="3098"/>
      <c r="AE789" s="3098"/>
      <c r="AF789" s="3098"/>
      <c r="AG789" s="3098"/>
      <c r="AH789" s="3098"/>
      <c r="AI789" s="3098"/>
      <c r="AJ789" s="3098"/>
      <c r="AK789" s="3098"/>
      <c r="AL789" s="3143"/>
      <c r="AM789" s="3143"/>
      <c r="AN789" s="3143"/>
      <c r="AO789" s="3143"/>
      <c r="AP789" s="3143"/>
      <c r="AQ789" s="3143"/>
      <c r="AR789" s="3143"/>
      <c r="AS789" s="3143"/>
      <c r="AT789" s="3143"/>
      <c r="AU789" s="3143"/>
      <c r="AV789" s="3143"/>
      <c r="AW789" s="3143"/>
      <c r="AX789" s="3143"/>
      <c r="AY789" s="3143"/>
      <c r="AZ789" s="3143"/>
      <c r="BA789" s="3143"/>
      <c r="BB789" s="3143"/>
      <c r="BC789" s="3143"/>
      <c r="BD789" s="3143"/>
      <c r="BE789" s="3143"/>
      <c r="BF789" s="3143"/>
      <c r="BG789" s="3143"/>
      <c r="BH789" s="3143"/>
      <c r="BI789" s="3143"/>
      <c r="BJ789" s="3143"/>
      <c r="BK789" s="3143"/>
      <c r="BL789" s="3143"/>
      <c r="BM789" s="3143"/>
      <c r="BN789" s="3189"/>
      <c r="BO789" s="3189"/>
      <c r="BP789" s="3189"/>
      <c r="BQ789" s="3189"/>
      <c r="BR789" s="3189"/>
      <c r="BS789" s="3189"/>
      <c r="BT789" s="3189"/>
      <c r="BU789" s="3189"/>
      <c r="BV789" s="3189"/>
      <c r="BW789" s="3189"/>
      <c r="BX789" s="3189"/>
      <c r="BY789" s="3189"/>
      <c r="BZ789" s="3313"/>
      <c r="CA789" s="3143"/>
    </row>
    <row r="790" spans="1:79" ht="16.5" customHeight="1">
      <c r="A790" s="3143"/>
      <c r="B790" s="3143"/>
      <c r="C790" s="3143"/>
      <c r="D790" s="3143"/>
      <c r="E790" s="3143"/>
      <c r="F790" s="3143"/>
      <c r="G790" s="3143"/>
      <c r="H790" s="3143"/>
      <c r="I790" s="3143"/>
      <c r="J790" s="3143"/>
      <c r="K790" s="3098"/>
      <c r="L790" s="3098"/>
      <c r="M790" s="3098"/>
      <c r="N790" s="3098"/>
      <c r="O790" s="3098"/>
      <c r="P790" s="3098"/>
      <c r="Q790" s="3098"/>
      <c r="R790" s="3098"/>
      <c r="S790" s="3098"/>
      <c r="T790" s="3098"/>
      <c r="U790" s="3098"/>
      <c r="V790" s="3098"/>
      <c r="W790" s="3098"/>
      <c r="X790" s="3098"/>
      <c r="Y790" s="3098"/>
      <c r="Z790" s="3098"/>
      <c r="AA790" s="3098"/>
      <c r="AB790" s="3098"/>
      <c r="AC790" s="3098"/>
      <c r="AD790" s="3098"/>
      <c r="AE790" s="3098"/>
      <c r="AF790" s="3098"/>
      <c r="AG790" s="3098"/>
      <c r="AH790" s="3098"/>
      <c r="AI790" s="3098"/>
      <c r="AJ790" s="3098"/>
      <c r="AK790" s="3098"/>
      <c r="AL790" s="3143"/>
      <c r="AM790" s="3143"/>
      <c r="AN790" s="3143"/>
      <c r="AO790" s="3143"/>
      <c r="AP790" s="3143"/>
      <c r="AQ790" s="3143"/>
      <c r="AR790" s="3143"/>
      <c r="AS790" s="3143"/>
      <c r="AT790" s="3143"/>
      <c r="AU790" s="3143"/>
      <c r="AV790" s="3143"/>
      <c r="AW790" s="3143"/>
      <c r="AX790" s="3143"/>
      <c r="AY790" s="3143"/>
      <c r="AZ790" s="3143"/>
      <c r="BA790" s="3143"/>
      <c r="BB790" s="3143"/>
      <c r="BC790" s="3143"/>
      <c r="BD790" s="3143"/>
      <c r="BE790" s="3143"/>
      <c r="BF790" s="3143"/>
      <c r="BG790" s="3143"/>
      <c r="BH790" s="3143"/>
      <c r="BI790" s="3143"/>
      <c r="BJ790" s="3143"/>
      <c r="BK790" s="3143"/>
      <c r="BL790" s="3143"/>
      <c r="BM790" s="3143"/>
      <c r="BN790" s="3189"/>
      <c r="BO790" s="3189"/>
      <c r="BP790" s="3189"/>
      <c r="BQ790" s="3189"/>
      <c r="BR790" s="3189"/>
      <c r="BS790" s="3189"/>
      <c r="BT790" s="3189"/>
      <c r="BU790" s="3189"/>
      <c r="BV790" s="3189"/>
      <c r="BW790" s="3189"/>
      <c r="BX790" s="3189"/>
      <c r="BY790" s="3189"/>
      <c r="BZ790" s="3313"/>
      <c r="CA790" s="3143"/>
    </row>
    <row r="791" spans="1:79" ht="16.5" customHeight="1">
      <c r="A791" s="3143"/>
      <c r="B791" s="3143"/>
      <c r="C791" s="3143"/>
      <c r="D791" s="3143"/>
      <c r="E791" s="3143"/>
      <c r="F791" s="3143"/>
      <c r="G791" s="3143"/>
      <c r="H791" s="3143"/>
      <c r="I791" s="3143"/>
      <c r="J791" s="3143"/>
      <c r="K791" s="3098"/>
      <c r="L791" s="3098"/>
      <c r="M791" s="3098"/>
      <c r="N791" s="3098"/>
      <c r="O791" s="3098"/>
      <c r="P791" s="3098"/>
      <c r="Q791" s="3098"/>
      <c r="R791" s="3098"/>
      <c r="S791" s="3098"/>
      <c r="T791" s="3098"/>
      <c r="U791" s="3098"/>
      <c r="V791" s="3098"/>
      <c r="W791" s="3098"/>
      <c r="X791" s="3098"/>
      <c r="Y791" s="3098"/>
      <c r="Z791" s="3098"/>
      <c r="AA791" s="3098"/>
      <c r="AB791" s="3098"/>
      <c r="AC791" s="3098"/>
      <c r="AD791" s="3098"/>
      <c r="AE791" s="3098"/>
      <c r="AF791" s="3098"/>
      <c r="AG791" s="3098"/>
      <c r="AH791" s="3098"/>
      <c r="AI791" s="3098"/>
      <c r="AJ791" s="3098"/>
      <c r="AK791" s="3098"/>
      <c r="AL791" s="3143"/>
      <c r="AM791" s="3143"/>
      <c r="AN791" s="3143"/>
      <c r="AO791" s="3143"/>
      <c r="AP791" s="3143"/>
      <c r="AQ791" s="3143"/>
      <c r="AR791" s="3143"/>
      <c r="AS791" s="3143"/>
      <c r="AT791" s="3143"/>
      <c r="AU791" s="3143"/>
      <c r="AV791" s="3143"/>
      <c r="AW791" s="3143"/>
      <c r="AX791" s="3143"/>
      <c r="AY791" s="3143"/>
      <c r="AZ791" s="3143"/>
      <c r="BA791" s="3143"/>
      <c r="BB791" s="3143"/>
      <c r="BC791" s="3143"/>
      <c r="BD791" s="3143"/>
      <c r="BE791" s="3143"/>
      <c r="BF791" s="3143"/>
      <c r="BG791" s="3143"/>
      <c r="BH791" s="3143"/>
      <c r="BI791" s="3143"/>
      <c r="BJ791" s="3143"/>
      <c r="BK791" s="3143"/>
      <c r="BL791" s="3143"/>
      <c r="BM791" s="3143"/>
      <c r="BN791" s="3189"/>
      <c r="BO791" s="3189"/>
      <c r="BP791" s="3189"/>
      <c r="BQ791" s="3189"/>
      <c r="BR791" s="3189"/>
      <c r="BS791" s="3189"/>
      <c r="BT791" s="3189"/>
      <c r="BU791" s="3189"/>
      <c r="BV791" s="3189"/>
      <c r="BW791" s="3189"/>
      <c r="BX791" s="3189"/>
      <c r="BY791" s="3189"/>
      <c r="BZ791" s="3313"/>
      <c r="CA791" s="3143"/>
    </row>
    <row r="792" spans="1:79" ht="16.5" customHeight="1">
      <c r="A792" s="3143"/>
      <c r="B792" s="3143"/>
      <c r="C792" s="3143"/>
      <c r="D792" s="3143"/>
      <c r="E792" s="3143"/>
      <c r="F792" s="3143"/>
      <c r="G792" s="3143"/>
      <c r="H792" s="3143"/>
      <c r="I792" s="3143"/>
      <c r="J792" s="3143"/>
      <c r="K792" s="3098"/>
      <c r="L792" s="3098"/>
      <c r="M792" s="3098"/>
      <c r="N792" s="3098"/>
      <c r="O792" s="3098"/>
      <c r="P792" s="3098"/>
      <c r="Q792" s="3098"/>
      <c r="R792" s="3098"/>
      <c r="S792" s="3098"/>
      <c r="T792" s="3098"/>
      <c r="U792" s="3098"/>
      <c r="V792" s="3098"/>
      <c r="W792" s="3098"/>
      <c r="X792" s="3098"/>
      <c r="Y792" s="3098"/>
      <c r="Z792" s="3098"/>
      <c r="AA792" s="3098"/>
      <c r="AB792" s="3098"/>
      <c r="AC792" s="3098"/>
      <c r="AD792" s="3098"/>
      <c r="AE792" s="3098"/>
      <c r="AF792" s="3098"/>
      <c r="AG792" s="3098"/>
      <c r="AH792" s="3098"/>
      <c r="AI792" s="3098"/>
      <c r="AJ792" s="3098"/>
      <c r="AK792" s="3098"/>
      <c r="AL792" s="3143"/>
      <c r="AM792" s="3143"/>
      <c r="AN792" s="3143"/>
      <c r="AO792" s="3143"/>
      <c r="AP792" s="3143"/>
      <c r="AQ792" s="3143"/>
      <c r="AR792" s="3143"/>
      <c r="AS792" s="3143"/>
      <c r="AT792" s="3143"/>
      <c r="AU792" s="3143"/>
      <c r="AV792" s="3143"/>
      <c r="AW792" s="3143"/>
      <c r="AX792" s="3143"/>
      <c r="AY792" s="3143"/>
      <c r="AZ792" s="3143"/>
      <c r="BA792" s="3143"/>
      <c r="BB792" s="3143"/>
      <c r="BC792" s="3143"/>
      <c r="BD792" s="3143"/>
      <c r="BE792" s="3143"/>
      <c r="BF792" s="3143"/>
      <c r="BG792" s="3143"/>
      <c r="BH792" s="3143"/>
      <c r="BI792" s="3143"/>
      <c r="BJ792" s="3143"/>
      <c r="BK792" s="3143"/>
      <c r="BL792" s="3143"/>
      <c r="BM792" s="3143"/>
      <c r="BN792" s="3189"/>
      <c r="BO792" s="3189"/>
      <c r="BP792" s="3189"/>
      <c r="BQ792" s="3189"/>
      <c r="BR792" s="3189"/>
      <c r="BS792" s="3189"/>
      <c r="BT792" s="3189"/>
      <c r="BU792" s="3189"/>
      <c r="BV792" s="3189"/>
      <c r="BW792" s="3189"/>
      <c r="BX792" s="3189"/>
      <c r="BY792" s="3189"/>
      <c r="BZ792" s="3313"/>
      <c r="CA792" s="3143"/>
    </row>
    <row r="793" spans="1:79" ht="16.5" customHeight="1">
      <c r="A793" s="3143"/>
      <c r="B793" s="3143"/>
      <c r="C793" s="3143"/>
      <c r="D793" s="3143"/>
      <c r="E793" s="3143"/>
      <c r="F793" s="3143"/>
      <c r="G793" s="3143"/>
      <c r="H793" s="3143"/>
      <c r="I793" s="3143"/>
      <c r="J793" s="3143"/>
      <c r="K793" s="3098"/>
      <c r="L793" s="3098"/>
      <c r="M793" s="3098"/>
      <c r="N793" s="3098"/>
      <c r="O793" s="3098"/>
      <c r="P793" s="3098"/>
      <c r="Q793" s="3098"/>
      <c r="R793" s="3098"/>
      <c r="S793" s="3098"/>
      <c r="T793" s="3098"/>
      <c r="U793" s="3098"/>
      <c r="V793" s="3098"/>
      <c r="W793" s="3098"/>
      <c r="X793" s="3098"/>
      <c r="Y793" s="3098"/>
      <c r="Z793" s="3098"/>
      <c r="AA793" s="3098"/>
      <c r="AB793" s="3098"/>
      <c r="AC793" s="3098"/>
      <c r="AD793" s="3098"/>
      <c r="AE793" s="3098"/>
      <c r="AF793" s="3098"/>
      <c r="AG793" s="3098"/>
      <c r="AH793" s="3098"/>
      <c r="AI793" s="3098"/>
      <c r="AJ793" s="3098"/>
      <c r="AK793" s="3098"/>
      <c r="AL793" s="3143"/>
      <c r="AM793" s="3143"/>
      <c r="AN793" s="3143"/>
      <c r="AO793" s="3143"/>
      <c r="AP793" s="3143"/>
      <c r="AQ793" s="3143"/>
      <c r="AR793" s="3143"/>
      <c r="AS793" s="3143"/>
      <c r="AT793" s="3143"/>
      <c r="AU793" s="3143"/>
      <c r="AV793" s="3143"/>
      <c r="AW793" s="3143"/>
      <c r="AX793" s="3143"/>
      <c r="AY793" s="3143"/>
      <c r="AZ793" s="3143"/>
      <c r="BA793" s="3143"/>
      <c r="BB793" s="3143"/>
      <c r="BC793" s="3143"/>
      <c r="BD793" s="3143"/>
      <c r="BE793" s="3143"/>
      <c r="BF793" s="3143"/>
      <c r="BG793" s="3143"/>
      <c r="BH793" s="3143"/>
      <c r="BI793" s="3143"/>
      <c r="BJ793" s="3143"/>
      <c r="BK793" s="3143"/>
      <c r="BL793" s="3143"/>
      <c r="BM793" s="3143"/>
      <c r="BN793" s="3189"/>
      <c r="BO793" s="3189"/>
      <c r="BP793" s="3189"/>
      <c r="BQ793" s="3189"/>
      <c r="BR793" s="3189"/>
      <c r="BS793" s="3189"/>
      <c r="BT793" s="3189"/>
      <c r="BU793" s="3189"/>
      <c r="BV793" s="3189"/>
      <c r="BW793" s="3189"/>
      <c r="BX793" s="3189"/>
      <c r="BY793" s="3189"/>
      <c r="BZ793" s="3313"/>
      <c r="CA793" s="3143"/>
    </row>
    <row r="794" spans="1:79" ht="16.5" customHeight="1">
      <c r="A794" s="3143"/>
      <c r="B794" s="3143"/>
      <c r="C794" s="3143"/>
      <c r="D794" s="3143"/>
      <c r="E794" s="3143"/>
      <c r="F794" s="3143"/>
      <c r="G794" s="3143"/>
      <c r="H794" s="3143"/>
      <c r="I794" s="3143"/>
      <c r="J794" s="3143"/>
      <c r="K794" s="3098"/>
      <c r="L794" s="3098"/>
      <c r="M794" s="3098"/>
      <c r="N794" s="3098"/>
      <c r="O794" s="3098"/>
      <c r="P794" s="3098"/>
      <c r="Q794" s="3098"/>
      <c r="R794" s="3098"/>
      <c r="S794" s="3098"/>
      <c r="T794" s="3098"/>
      <c r="U794" s="3098"/>
      <c r="V794" s="3098"/>
      <c r="W794" s="3098"/>
      <c r="X794" s="3098"/>
      <c r="Y794" s="3098"/>
      <c r="Z794" s="3098"/>
      <c r="AA794" s="3098"/>
      <c r="AB794" s="3098"/>
      <c r="AC794" s="3098"/>
      <c r="AD794" s="3098"/>
      <c r="AE794" s="3098"/>
      <c r="AF794" s="3098"/>
      <c r="AG794" s="3098"/>
      <c r="AH794" s="3098"/>
      <c r="AI794" s="3098"/>
      <c r="AJ794" s="3098"/>
      <c r="AK794" s="3098"/>
      <c r="AL794" s="3143"/>
      <c r="AM794" s="3143"/>
      <c r="AN794" s="3143"/>
      <c r="AO794" s="3143"/>
      <c r="AP794" s="3143"/>
      <c r="AQ794" s="3143"/>
      <c r="AR794" s="3143"/>
      <c r="AS794" s="3143"/>
      <c r="AT794" s="3143"/>
      <c r="AU794" s="3143"/>
      <c r="AV794" s="3143"/>
      <c r="AW794" s="3143"/>
      <c r="AX794" s="3143"/>
      <c r="AY794" s="3143"/>
      <c r="AZ794" s="3143"/>
      <c r="BA794" s="3143"/>
      <c r="BB794" s="3143"/>
      <c r="BC794" s="3143"/>
      <c r="BD794" s="3143"/>
      <c r="BE794" s="3143"/>
      <c r="BF794" s="3143"/>
      <c r="BG794" s="3143"/>
      <c r="BH794" s="3143"/>
      <c r="BI794" s="3143"/>
      <c r="BJ794" s="3143"/>
      <c r="BK794" s="3143"/>
      <c r="BL794" s="3143"/>
      <c r="BM794" s="3143"/>
      <c r="BN794" s="3189"/>
      <c r="BO794" s="3189"/>
      <c r="BP794" s="3189"/>
      <c r="BQ794" s="3189"/>
      <c r="BR794" s="3189"/>
      <c r="BS794" s="3189"/>
      <c r="BT794" s="3189"/>
      <c r="BU794" s="3189"/>
      <c r="BV794" s="3189"/>
      <c r="BW794" s="3189"/>
      <c r="BX794" s="3189"/>
      <c r="BY794" s="3189"/>
      <c r="BZ794" s="3313"/>
      <c r="CA794" s="3143"/>
    </row>
    <row r="795" spans="1:79" ht="16.5" customHeight="1">
      <c r="A795" s="3143"/>
      <c r="B795" s="3143"/>
      <c r="C795" s="3143"/>
      <c r="D795" s="3143"/>
      <c r="E795" s="3143"/>
      <c r="F795" s="3143"/>
      <c r="G795" s="3143"/>
      <c r="H795" s="3143"/>
      <c r="I795" s="3143"/>
      <c r="J795" s="3143"/>
      <c r="K795" s="3098"/>
      <c r="L795" s="3098"/>
      <c r="M795" s="3098"/>
      <c r="N795" s="3098"/>
      <c r="O795" s="3098"/>
      <c r="P795" s="3098"/>
      <c r="Q795" s="3098"/>
      <c r="R795" s="3098"/>
      <c r="S795" s="3098"/>
      <c r="T795" s="3098"/>
      <c r="U795" s="3098"/>
      <c r="V795" s="3098"/>
      <c r="W795" s="3098"/>
      <c r="X795" s="3098"/>
      <c r="Y795" s="3098"/>
      <c r="Z795" s="3098"/>
      <c r="AA795" s="3098"/>
      <c r="AB795" s="3098"/>
      <c r="AC795" s="3098"/>
      <c r="AD795" s="3098"/>
      <c r="AE795" s="3098"/>
      <c r="AF795" s="3098"/>
      <c r="AG795" s="3098"/>
      <c r="AH795" s="3098"/>
      <c r="AI795" s="3098"/>
      <c r="AJ795" s="3098"/>
      <c r="AK795" s="3098"/>
      <c r="AL795" s="3143"/>
      <c r="AM795" s="3143"/>
      <c r="AN795" s="3143"/>
      <c r="AO795" s="3143"/>
      <c r="AP795" s="3143"/>
      <c r="AQ795" s="3143"/>
      <c r="AR795" s="3143"/>
      <c r="AS795" s="3143"/>
      <c r="AT795" s="3143"/>
      <c r="AU795" s="3143"/>
      <c r="AV795" s="3143"/>
      <c r="AW795" s="3143"/>
      <c r="AX795" s="3143"/>
      <c r="AY795" s="3143"/>
      <c r="AZ795" s="3143"/>
      <c r="BA795" s="3143"/>
      <c r="BB795" s="3143"/>
      <c r="BC795" s="3143"/>
      <c r="BD795" s="3143"/>
      <c r="BE795" s="3143"/>
      <c r="BF795" s="3143"/>
      <c r="BG795" s="3143"/>
      <c r="BH795" s="3143"/>
      <c r="BI795" s="3143"/>
      <c r="BJ795" s="3143"/>
      <c r="BK795" s="3143"/>
      <c r="BL795" s="3143"/>
      <c r="BM795" s="3143"/>
      <c r="BN795" s="3189"/>
      <c r="BO795" s="3189"/>
      <c r="BP795" s="3189"/>
      <c r="BQ795" s="3189"/>
      <c r="BR795" s="3189"/>
      <c r="BS795" s="3189"/>
      <c r="BT795" s="3189"/>
      <c r="BU795" s="3189"/>
      <c r="BV795" s="3189"/>
      <c r="BW795" s="3189"/>
      <c r="BX795" s="3189"/>
      <c r="BY795" s="3189"/>
      <c r="BZ795" s="3313"/>
      <c r="CA795" s="3143"/>
    </row>
    <row r="796" spans="1:79" ht="16.5" customHeight="1">
      <c r="A796" s="3143"/>
      <c r="B796" s="3143"/>
      <c r="C796" s="3143"/>
      <c r="D796" s="3143"/>
      <c r="E796" s="3143"/>
      <c r="F796" s="3143"/>
      <c r="G796" s="3143"/>
      <c r="H796" s="3143"/>
      <c r="I796" s="3143"/>
      <c r="J796" s="3143"/>
      <c r="K796" s="3098"/>
      <c r="L796" s="3098"/>
      <c r="M796" s="3098"/>
      <c r="N796" s="3098"/>
      <c r="O796" s="3098"/>
      <c r="P796" s="3098"/>
      <c r="Q796" s="3098"/>
      <c r="R796" s="3098"/>
      <c r="S796" s="3098"/>
      <c r="T796" s="3098"/>
      <c r="U796" s="3098"/>
      <c r="V796" s="3098"/>
      <c r="W796" s="3098"/>
      <c r="X796" s="3098"/>
      <c r="Y796" s="3098"/>
      <c r="Z796" s="3098"/>
      <c r="AA796" s="3098"/>
      <c r="AB796" s="3098"/>
      <c r="AC796" s="3098"/>
      <c r="AD796" s="3098"/>
      <c r="AE796" s="3098"/>
      <c r="AF796" s="3098"/>
      <c r="AG796" s="3098"/>
      <c r="AH796" s="3098"/>
      <c r="AI796" s="3098"/>
      <c r="AJ796" s="3098"/>
      <c r="AK796" s="3098"/>
      <c r="AL796" s="3143"/>
      <c r="AM796" s="3143"/>
      <c r="AN796" s="3143"/>
      <c r="AO796" s="3143"/>
      <c r="AP796" s="3143"/>
      <c r="AQ796" s="3143"/>
      <c r="AR796" s="3143"/>
      <c r="AS796" s="3143"/>
      <c r="AT796" s="3143"/>
      <c r="AU796" s="3143"/>
      <c r="AV796" s="3143"/>
      <c r="AW796" s="3143"/>
      <c r="AX796" s="3143"/>
      <c r="AY796" s="3143"/>
      <c r="AZ796" s="3143"/>
      <c r="BA796" s="3143"/>
      <c r="BB796" s="3143"/>
      <c r="BC796" s="3143"/>
      <c r="BD796" s="3143"/>
      <c r="BE796" s="3143"/>
      <c r="BF796" s="3143"/>
      <c r="BG796" s="3143"/>
      <c r="BH796" s="3143"/>
      <c r="BI796" s="3143"/>
      <c r="BJ796" s="3143"/>
      <c r="BK796" s="3143"/>
      <c r="BL796" s="3143"/>
      <c r="BM796" s="3143"/>
      <c r="BN796" s="3189"/>
      <c r="BO796" s="3189"/>
      <c r="BP796" s="3189"/>
      <c r="BQ796" s="3189"/>
      <c r="BR796" s="3189"/>
      <c r="BS796" s="3189"/>
      <c r="BT796" s="3189"/>
      <c r="BU796" s="3189"/>
      <c r="BV796" s="3189"/>
      <c r="BW796" s="3189"/>
      <c r="BX796" s="3189"/>
      <c r="BY796" s="3189"/>
      <c r="BZ796" s="3313"/>
      <c r="CA796" s="3143"/>
    </row>
    <row r="797" spans="1:79" ht="16.5" customHeight="1">
      <c r="A797" s="3143"/>
      <c r="B797" s="3143"/>
      <c r="C797" s="3143"/>
      <c r="D797" s="3143"/>
      <c r="E797" s="3143"/>
      <c r="F797" s="3143"/>
      <c r="G797" s="3143"/>
      <c r="H797" s="3143"/>
      <c r="I797" s="3143"/>
      <c r="J797" s="3143"/>
      <c r="K797" s="3098"/>
      <c r="L797" s="3098"/>
      <c r="M797" s="3098"/>
      <c r="N797" s="3098"/>
      <c r="O797" s="3098"/>
      <c r="P797" s="3098"/>
      <c r="Q797" s="3098"/>
      <c r="R797" s="3098"/>
      <c r="S797" s="3098"/>
      <c r="T797" s="3098"/>
      <c r="U797" s="3098"/>
      <c r="V797" s="3098"/>
      <c r="W797" s="3098"/>
      <c r="X797" s="3098"/>
      <c r="Y797" s="3098"/>
      <c r="Z797" s="3098"/>
      <c r="AA797" s="3098"/>
      <c r="AB797" s="3098"/>
      <c r="AC797" s="3098"/>
      <c r="AD797" s="3098"/>
      <c r="AE797" s="3098"/>
      <c r="AF797" s="3098"/>
      <c r="AG797" s="3098"/>
      <c r="AH797" s="3098"/>
      <c r="AI797" s="3098"/>
      <c r="AJ797" s="3098"/>
      <c r="AK797" s="3098"/>
      <c r="AL797" s="3143"/>
      <c r="AM797" s="3143"/>
      <c r="AN797" s="3143"/>
      <c r="AO797" s="3143"/>
      <c r="AP797" s="3143"/>
      <c r="AQ797" s="3143"/>
      <c r="AR797" s="3143"/>
      <c r="AS797" s="3143"/>
      <c r="AT797" s="3143"/>
      <c r="AU797" s="3143"/>
      <c r="AV797" s="3143"/>
      <c r="AW797" s="3143"/>
      <c r="AX797" s="3143"/>
      <c r="AY797" s="3143"/>
      <c r="AZ797" s="3143"/>
      <c r="BA797" s="3143"/>
      <c r="BB797" s="3143"/>
      <c r="BC797" s="3143"/>
      <c r="BD797" s="3143"/>
      <c r="BE797" s="3143"/>
      <c r="BF797" s="3143"/>
      <c r="BG797" s="3143"/>
      <c r="BH797" s="3143"/>
      <c r="BI797" s="3143"/>
      <c r="BJ797" s="3143"/>
      <c r="BK797" s="3143"/>
      <c r="BL797" s="3143"/>
      <c r="BM797" s="3143"/>
      <c r="BN797" s="3189"/>
      <c r="BO797" s="3189"/>
      <c r="BP797" s="3189"/>
      <c r="BQ797" s="3189"/>
      <c r="BR797" s="3189"/>
      <c r="BS797" s="3189"/>
      <c r="BT797" s="3189"/>
      <c r="BU797" s="3189"/>
      <c r="BV797" s="3189"/>
      <c r="BW797" s="3189"/>
      <c r="BX797" s="3189"/>
      <c r="BY797" s="3189"/>
      <c r="BZ797" s="3313"/>
      <c r="CA797" s="3143"/>
    </row>
    <row r="798" spans="1:79" ht="16.5" customHeight="1">
      <c r="A798" s="3143"/>
      <c r="B798" s="3143"/>
      <c r="C798" s="3143"/>
      <c r="D798" s="3143"/>
      <c r="E798" s="3143"/>
      <c r="F798" s="3143"/>
      <c r="G798" s="3143"/>
      <c r="H798" s="3143"/>
      <c r="I798" s="3143"/>
      <c r="J798" s="3143"/>
      <c r="K798" s="3098"/>
      <c r="L798" s="3098"/>
      <c r="M798" s="3098"/>
      <c r="N798" s="3098"/>
      <c r="O798" s="3098"/>
      <c r="P798" s="3098"/>
      <c r="Q798" s="3098"/>
      <c r="R798" s="3098"/>
      <c r="S798" s="3098"/>
      <c r="T798" s="3098"/>
      <c r="U798" s="3098"/>
      <c r="V798" s="3098"/>
      <c r="W798" s="3098"/>
      <c r="X798" s="3098"/>
      <c r="Y798" s="3098"/>
      <c r="Z798" s="3098"/>
      <c r="AA798" s="3098"/>
      <c r="AB798" s="3098"/>
      <c r="AC798" s="3098"/>
      <c r="AD798" s="3098"/>
      <c r="AE798" s="3098"/>
      <c r="AF798" s="3098"/>
      <c r="AG798" s="3098"/>
      <c r="AH798" s="3098"/>
      <c r="AI798" s="3098"/>
      <c r="AJ798" s="3098"/>
      <c r="AK798" s="3098"/>
      <c r="AL798" s="3143"/>
      <c r="AM798" s="3143"/>
      <c r="AN798" s="3143"/>
      <c r="AO798" s="3143"/>
      <c r="AP798" s="3143"/>
      <c r="AQ798" s="3143"/>
      <c r="AR798" s="3143"/>
      <c r="AS798" s="3143"/>
      <c r="AT798" s="3143"/>
      <c r="AU798" s="3143"/>
      <c r="AV798" s="3143"/>
      <c r="AW798" s="3143"/>
      <c r="AX798" s="3143"/>
      <c r="AY798" s="3143"/>
      <c r="AZ798" s="3143"/>
      <c r="BA798" s="3143"/>
      <c r="BB798" s="3143"/>
      <c r="BC798" s="3143"/>
      <c r="BD798" s="3143"/>
      <c r="BE798" s="3143"/>
      <c r="BF798" s="3143"/>
      <c r="BG798" s="3143"/>
      <c r="BH798" s="3143"/>
      <c r="BI798" s="3143"/>
      <c r="BJ798" s="3143"/>
      <c r="BK798" s="3143"/>
      <c r="BL798" s="3143"/>
      <c r="BM798" s="3143"/>
      <c r="BN798" s="3189"/>
      <c r="BO798" s="3189"/>
      <c r="BP798" s="3189"/>
      <c r="BQ798" s="3189"/>
      <c r="BR798" s="3189"/>
      <c r="BS798" s="3189"/>
      <c r="BT798" s="3189"/>
      <c r="BU798" s="3189"/>
      <c r="BV798" s="3189"/>
      <c r="BW798" s="3189"/>
      <c r="BX798" s="3189"/>
      <c r="BY798" s="3189"/>
      <c r="BZ798" s="3313"/>
      <c r="CA798" s="3143"/>
    </row>
    <row r="799" spans="1:79" ht="16.5" customHeight="1">
      <c r="A799" s="3143"/>
      <c r="B799" s="3143"/>
      <c r="C799" s="3143"/>
      <c r="D799" s="3143"/>
      <c r="E799" s="3143"/>
      <c r="F799" s="3143"/>
      <c r="G799" s="3143"/>
      <c r="H799" s="3143"/>
      <c r="I799" s="3143"/>
      <c r="J799" s="3143"/>
      <c r="K799" s="3098"/>
      <c r="L799" s="3098"/>
      <c r="M799" s="3098"/>
      <c r="N799" s="3098"/>
      <c r="O799" s="3098"/>
      <c r="P799" s="3098"/>
      <c r="Q799" s="3098"/>
      <c r="R799" s="3098"/>
      <c r="S799" s="3098"/>
      <c r="T799" s="3098"/>
      <c r="U799" s="3098"/>
      <c r="V799" s="3098"/>
      <c r="W799" s="3098"/>
      <c r="X799" s="3098"/>
      <c r="Y799" s="3098"/>
      <c r="Z799" s="3098"/>
      <c r="AA799" s="3098"/>
      <c r="AB799" s="3098"/>
      <c r="AC799" s="3098"/>
      <c r="AD799" s="3098"/>
      <c r="AE799" s="3098"/>
      <c r="AF799" s="3098"/>
      <c r="AG799" s="3098"/>
      <c r="AH799" s="3098"/>
      <c r="AI799" s="3098"/>
      <c r="AJ799" s="3098"/>
      <c r="AK799" s="3098"/>
      <c r="AL799" s="3143"/>
      <c r="AM799" s="3143"/>
      <c r="AN799" s="3143"/>
      <c r="AO799" s="3143"/>
      <c r="AP799" s="3143"/>
      <c r="AQ799" s="3143"/>
      <c r="AR799" s="3143"/>
      <c r="AS799" s="3143"/>
      <c r="AT799" s="3143"/>
      <c r="AU799" s="3143"/>
      <c r="AV799" s="3143"/>
      <c r="AW799" s="3143"/>
      <c r="AX799" s="3143"/>
      <c r="AY799" s="3143"/>
      <c r="AZ799" s="3143"/>
      <c r="BA799" s="3143"/>
      <c r="BB799" s="3143"/>
      <c r="BC799" s="3143"/>
      <c r="BD799" s="3143"/>
      <c r="BE799" s="3143"/>
      <c r="BF799" s="3143"/>
      <c r="BG799" s="3143"/>
      <c r="BH799" s="3143"/>
      <c r="BI799" s="3143"/>
      <c r="BJ799" s="3143"/>
      <c r="BK799" s="3143"/>
      <c r="BL799" s="3143"/>
      <c r="BM799" s="3143"/>
      <c r="BN799" s="3189"/>
      <c r="BO799" s="3189"/>
      <c r="BP799" s="3189"/>
      <c r="BQ799" s="3189"/>
      <c r="BR799" s="3189"/>
      <c r="BS799" s="3189"/>
      <c r="BT799" s="3189"/>
      <c r="BU799" s="3189"/>
      <c r="BV799" s="3189"/>
      <c r="BW799" s="3189"/>
      <c r="BX799" s="3189"/>
      <c r="BY799" s="3189"/>
      <c r="BZ799" s="3313"/>
      <c r="CA799" s="3143"/>
    </row>
    <row r="800" spans="1:79" ht="16.5" customHeight="1">
      <c r="A800" s="3143"/>
      <c r="B800" s="3143"/>
      <c r="C800" s="3143"/>
      <c r="D800" s="3143"/>
      <c r="E800" s="3143"/>
      <c r="F800" s="3143"/>
      <c r="G800" s="3143"/>
      <c r="H800" s="3143"/>
      <c r="I800" s="3143"/>
      <c r="J800" s="3143"/>
      <c r="K800" s="3098"/>
      <c r="L800" s="3098"/>
      <c r="M800" s="3098"/>
      <c r="N800" s="3098"/>
      <c r="O800" s="3098"/>
      <c r="P800" s="3098"/>
      <c r="Q800" s="3098"/>
      <c r="R800" s="3098"/>
      <c r="S800" s="3098"/>
      <c r="T800" s="3098"/>
      <c r="U800" s="3098"/>
      <c r="V800" s="3098"/>
      <c r="W800" s="3098"/>
      <c r="X800" s="3098"/>
      <c r="Y800" s="3098"/>
      <c r="Z800" s="3098"/>
      <c r="AA800" s="3098"/>
      <c r="AB800" s="3098"/>
      <c r="AC800" s="3098"/>
      <c r="AD800" s="3098"/>
      <c r="AE800" s="3098"/>
      <c r="AF800" s="3098"/>
      <c r="AG800" s="3098"/>
      <c r="AH800" s="3098"/>
      <c r="AI800" s="3098"/>
      <c r="AJ800" s="3098"/>
      <c r="AK800" s="3098"/>
      <c r="AL800" s="3143"/>
      <c r="AM800" s="3143"/>
      <c r="AN800" s="3143"/>
      <c r="AO800" s="3143"/>
      <c r="AP800" s="3143"/>
      <c r="AQ800" s="3143"/>
      <c r="AR800" s="3143"/>
      <c r="AS800" s="3143"/>
      <c r="AT800" s="3143"/>
      <c r="AU800" s="3143"/>
      <c r="AV800" s="3143"/>
      <c r="AW800" s="3143"/>
      <c r="AX800" s="3143"/>
      <c r="AY800" s="3143"/>
      <c r="AZ800" s="3143"/>
      <c r="BA800" s="3143"/>
      <c r="BB800" s="3143"/>
      <c r="BC800" s="3143"/>
      <c r="BD800" s="3143"/>
      <c r="BE800" s="3143"/>
      <c r="BF800" s="3143"/>
      <c r="BG800" s="3143"/>
      <c r="BH800" s="3143"/>
      <c r="BI800" s="3143"/>
      <c r="BJ800" s="3143"/>
      <c r="BK800" s="3143"/>
      <c r="BL800" s="3143"/>
      <c r="BM800" s="3143"/>
      <c r="BN800" s="3189"/>
      <c r="BO800" s="3189"/>
      <c r="BP800" s="3189"/>
      <c r="BQ800" s="3189"/>
      <c r="BR800" s="3189"/>
      <c r="BS800" s="3189"/>
      <c r="BT800" s="3189"/>
      <c r="BU800" s="3189"/>
      <c r="BV800" s="3189"/>
      <c r="BW800" s="3189"/>
      <c r="BX800" s="3189"/>
      <c r="BY800" s="3189"/>
      <c r="BZ800" s="3313"/>
      <c r="CA800" s="3143"/>
    </row>
    <row r="801" spans="1:79" ht="16.5" customHeight="1">
      <c r="A801" s="3143"/>
      <c r="B801" s="3143"/>
      <c r="C801" s="3143"/>
      <c r="D801" s="3143"/>
      <c r="E801" s="3143"/>
      <c r="F801" s="3143"/>
      <c r="G801" s="3143"/>
      <c r="H801" s="3143"/>
      <c r="I801" s="3143"/>
      <c r="J801" s="3143"/>
      <c r="K801" s="3098"/>
      <c r="L801" s="3098"/>
      <c r="M801" s="3098"/>
      <c r="N801" s="3098"/>
      <c r="O801" s="3098"/>
      <c r="P801" s="3098"/>
      <c r="Q801" s="3098"/>
      <c r="R801" s="3098"/>
      <c r="S801" s="3098"/>
      <c r="T801" s="3098"/>
      <c r="U801" s="3098"/>
      <c r="V801" s="3098"/>
      <c r="W801" s="3098"/>
      <c r="X801" s="3098"/>
      <c r="Y801" s="3098"/>
      <c r="Z801" s="3098"/>
      <c r="AA801" s="3098"/>
      <c r="AB801" s="3098"/>
      <c r="AC801" s="3098"/>
      <c r="AD801" s="3098"/>
      <c r="AE801" s="3098"/>
      <c r="AF801" s="3098"/>
      <c r="AG801" s="3098"/>
      <c r="AH801" s="3098"/>
      <c r="AI801" s="3098"/>
      <c r="AJ801" s="3098"/>
      <c r="AK801" s="3098"/>
      <c r="AL801" s="3143"/>
      <c r="AM801" s="3143"/>
      <c r="AN801" s="3143"/>
      <c r="AO801" s="3143"/>
      <c r="AP801" s="3143"/>
      <c r="AQ801" s="3143"/>
      <c r="AR801" s="3143"/>
      <c r="AS801" s="3143"/>
      <c r="AT801" s="3143"/>
      <c r="AU801" s="3143"/>
      <c r="AV801" s="3143"/>
      <c r="AW801" s="3143"/>
      <c r="AX801" s="3143"/>
      <c r="AY801" s="3143"/>
      <c r="AZ801" s="3143"/>
      <c r="BA801" s="3143"/>
      <c r="BB801" s="3143"/>
      <c r="BC801" s="3143"/>
      <c r="BD801" s="3143"/>
      <c r="BE801" s="3143"/>
      <c r="BF801" s="3143"/>
      <c r="BG801" s="3143"/>
      <c r="BH801" s="3143"/>
      <c r="BI801" s="3143"/>
      <c r="BJ801" s="3143"/>
      <c r="BK801" s="3143"/>
      <c r="BL801" s="3143"/>
      <c r="BM801" s="3143"/>
      <c r="BN801" s="3189"/>
      <c r="BO801" s="3189"/>
      <c r="BP801" s="3189"/>
      <c r="BQ801" s="3189"/>
      <c r="BR801" s="3189"/>
      <c r="BS801" s="3189"/>
      <c r="BT801" s="3189"/>
      <c r="BU801" s="3189"/>
      <c r="BV801" s="3189"/>
      <c r="BW801" s="3189"/>
      <c r="BX801" s="3189"/>
      <c r="BY801" s="3189"/>
      <c r="BZ801" s="3313"/>
      <c r="CA801" s="3143"/>
    </row>
    <row r="802" spans="1:79" ht="16.5" customHeight="1">
      <c r="A802" s="3143"/>
      <c r="B802" s="3143"/>
      <c r="C802" s="3143"/>
      <c r="D802" s="3143"/>
      <c r="E802" s="3143"/>
      <c r="F802" s="3143"/>
      <c r="G802" s="3143"/>
      <c r="H802" s="3143"/>
      <c r="I802" s="3143"/>
      <c r="J802" s="3143"/>
      <c r="K802" s="3098"/>
      <c r="L802" s="3098"/>
      <c r="M802" s="3098"/>
      <c r="N802" s="3098"/>
      <c r="O802" s="3098"/>
      <c r="P802" s="3098"/>
      <c r="Q802" s="3098"/>
      <c r="R802" s="3098"/>
      <c r="S802" s="3098"/>
      <c r="T802" s="3098"/>
      <c r="U802" s="3098"/>
      <c r="V802" s="3098"/>
      <c r="W802" s="3098"/>
      <c r="X802" s="3098"/>
      <c r="Y802" s="3098"/>
      <c r="Z802" s="3098"/>
      <c r="AA802" s="3098"/>
      <c r="AB802" s="3098"/>
      <c r="AC802" s="3098"/>
      <c r="AD802" s="3098"/>
      <c r="AE802" s="3098"/>
      <c r="AF802" s="3098"/>
      <c r="AG802" s="3098"/>
      <c r="AH802" s="3098"/>
      <c r="AI802" s="3098"/>
      <c r="AJ802" s="3098"/>
      <c r="AK802" s="3098"/>
      <c r="AL802" s="3143"/>
      <c r="AM802" s="3143"/>
      <c r="AN802" s="3143"/>
      <c r="AO802" s="3143"/>
      <c r="AP802" s="3143"/>
      <c r="AQ802" s="3143"/>
      <c r="AR802" s="3143"/>
      <c r="AS802" s="3143"/>
      <c r="AT802" s="3143"/>
      <c r="AU802" s="3143"/>
      <c r="AV802" s="3143"/>
      <c r="AW802" s="3143"/>
      <c r="AX802" s="3143"/>
      <c r="AY802" s="3143"/>
      <c r="AZ802" s="3143"/>
      <c r="BA802" s="3143"/>
      <c r="BB802" s="3143"/>
      <c r="BC802" s="3143"/>
      <c r="BD802" s="3143"/>
      <c r="BE802" s="3143"/>
      <c r="BF802" s="3143"/>
      <c r="BG802" s="3143"/>
      <c r="BH802" s="3143"/>
      <c r="BI802" s="3143"/>
      <c r="BJ802" s="3143"/>
      <c r="BK802" s="3143"/>
      <c r="BL802" s="3143"/>
      <c r="BM802" s="3143"/>
      <c r="BN802" s="3189"/>
      <c r="BO802" s="3189"/>
      <c r="BP802" s="3189"/>
      <c r="BQ802" s="3189"/>
      <c r="BR802" s="3189"/>
      <c r="BS802" s="3189"/>
      <c r="BT802" s="3189"/>
      <c r="BU802" s="3189"/>
      <c r="BV802" s="3189"/>
      <c r="BW802" s="3189"/>
      <c r="BX802" s="3189"/>
      <c r="BY802" s="3189"/>
      <c r="BZ802" s="3313"/>
      <c r="CA802" s="3143"/>
    </row>
    <row r="803" spans="1:79" ht="16.5" customHeight="1">
      <c r="A803" s="3143"/>
      <c r="B803" s="3143"/>
      <c r="C803" s="3143"/>
      <c r="D803" s="3143"/>
      <c r="E803" s="3143"/>
      <c r="F803" s="3143"/>
      <c r="G803" s="3143"/>
      <c r="H803" s="3143"/>
      <c r="I803" s="3143"/>
      <c r="J803" s="3143"/>
      <c r="K803" s="3098"/>
      <c r="L803" s="3098"/>
      <c r="M803" s="3098"/>
      <c r="N803" s="3098"/>
      <c r="O803" s="3098"/>
      <c r="P803" s="3098"/>
      <c r="Q803" s="3098"/>
      <c r="R803" s="3098"/>
      <c r="S803" s="3098"/>
      <c r="T803" s="3098"/>
      <c r="U803" s="3098"/>
      <c r="V803" s="3098"/>
      <c r="W803" s="3098"/>
      <c r="X803" s="3098"/>
      <c r="Y803" s="3098"/>
      <c r="Z803" s="3098"/>
      <c r="AA803" s="3098"/>
      <c r="AB803" s="3098"/>
      <c r="AC803" s="3098"/>
      <c r="AD803" s="3098"/>
      <c r="AE803" s="3098"/>
      <c r="AF803" s="3098"/>
      <c r="AG803" s="3098"/>
      <c r="AH803" s="3098"/>
      <c r="AI803" s="3098"/>
      <c r="AJ803" s="3098"/>
      <c r="AK803" s="3098"/>
      <c r="AL803" s="3143"/>
      <c r="AM803" s="3143"/>
      <c r="AN803" s="3143"/>
      <c r="AO803" s="3143"/>
      <c r="AP803" s="3143"/>
      <c r="AQ803" s="3143"/>
      <c r="AR803" s="3143"/>
      <c r="AS803" s="3143"/>
      <c r="AT803" s="3143"/>
      <c r="AU803" s="3143"/>
      <c r="AV803" s="3143"/>
      <c r="AW803" s="3143"/>
      <c r="AX803" s="3143"/>
      <c r="AY803" s="3143"/>
      <c r="AZ803" s="3143"/>
      <c r="BA803" s="3143"/>
      <c r="BB803" s="3143"/>
      <c r="BC803" s="3143"/>
      <c r="BD803" s="3143"/>
      <c r="BE803" s="3143"/>
      <c r="BF803" s="3143"/>
      <c r="BG803" s="3143"/>
      <c r="BH803" s="3143"/>
      <c r="BI803" s="3143"/>
      <c r="BJ803" s="3143"/>
      <c r="BK803" s="3143"/>
      <c r="BL803" s="3143"/>
      <c r="BM803" s="3143"/>
      <c r="BN803" s="3189"/>
      <c r="BO803" s="3189"/>
      <c r="BP803" s="3189"/>
      <c r="BQ803" s="3189"/>
      <c r="BR803" s="3189"/>
      <c r="BS803" s="3189"/>
      <c r="BT803" s="3189"/>
      <c r="BU803" s="3189"/>
      <c r="BV803" s="3189"/>
      <c r="BW803" s="3189"/>
      <c r="BX803" s="3189"/>
      <c r="BY803" s="3189"/>
      <c r="BZ803" s="3313"/>
      <c r="CA803" s="3143"/>
    </row>
    <row r="804" spans="1:79" ht="16.5" customHeight="1">
      <c r="A804" s="3143"/>
      <c r="B804" s="3143"/>
      <c r="C804" s="3143"/>
      <c r="D804" s="3143"/>
      <c r="E804" s="3143"/>
      <c r="F804" s="3143"/>
      <c r="G804" s="3143"/>
      <c r="H804" s="3143"/>
      <c r="I804" s="3143"/>
      <c r="J804" s="3143"/>
      <c r="K804" s="3098"/>
      <c r="L804" s="3098"/>
      <c r="M804" s="3098"/>
      <c r="N804" s="3098"/>
      <c r="O804" s="3098"/>
      <c r="P804" s="3098"/>
      <c r="Q804" s="3098"/>
      <c r="R804" s="3098"/>
      <c r="S804" s="3098"/>
      <c r="T804" s="3098"/>
      <c r="U804" s="3098"/>
      <c r="V804" s="3098"/>
      <c r="W804" s="3098"/>
      <c r="X804" s="3098"/>
      <c r="Y804" s="3098"/>
      <c r="Z804" s="3098"/>
      <c r="AA804" s="3098"/>
      <c r="AB804" s="3098"/>
      <c r="AC804" s="3098"/>
      <c r="AD804" s="3098"/>
      <c r="AE804" s="3098"/>
      <c r="AF804" s="3098"/>
      <c r="AG804" s="3098"/>
      <c r="AH804" s="3098"/>
      <c r="AI804" s="3098"/>
      <c r="AJ804" s="3098"/>
      <c r="AK804" s="3098"/>
      <c r="AL804" s="3143"/>
      <c r="AM804" s="3143"/>
      <c r="AN804" s="3143"/>
      <c r="AO804" s="3143"/>
      <c r="AP804" s="3143"/>
      <c r="AQ804" s="3143"/>
      <c r="AR804" s="3143"/>
      <c r="AS804" s="3143"/>
      <c r="AT804" s="3143"/>
      <c r="AU804" s="3143"/>
      <c r="AV804" s="3143"/>
      <c r="AW804" s="3143"/>
      <c r="AX804" s="3143"/>
      <c r="AY804" s="3143"/>
      <c r="AZ804" s="3143"/>
      <c r="BA804" s="3143"/>
      <c r="BB804" s="3143"/>
      <c r="BC804" s="3143"/>
      <c r="BD804" s="3143"/>
      <c r="BE804" s="3143"/>
      <c r="BF804" s="3143"/>
      <c r="BG804" s="3143"/>
      <c r="BH804" s="3143"/>
      <c r="BI804" s="3143"/>
      <c r="BJ804" s="3143"/>
      <c r="BK804" s="3143"/>
      <c r="BL804" s="3143"/>
      <c r="BM804" s="3143"/>
      <c r="BN804" s="3189"/>
      <c r="BO804" s="3189"/>
      <c r="BP804" s="3189"/>
      <c r="BQ804" s="3189"/>
      <c r="BR804" s="3189"/>
      <c r="BS804" s="3189"/>
      <c r="BT804" s="3189"/>
      <c r="BU804" s="3189"/>
      <c r="BV804" s="3189"/>
      <c r="BW804" s="3189"/>
      <c r="BX804" s="3189"/>
      <c r="BY804" s="3189"/>
      <c r="BZ804" s="3313"/>
      <c r="CA804" s="3143"/>
    </row>
    <row r="805" spans="1:79" ht="16.5" customHeight="1">
      <c r="A805" s="3143"/>
      <c r="B805" s="3143"/>
      <c r="C805" s="3143"/>
      <c r="D805" s="3143"/>
      <c r="E805" s="3143"/>
      <c r="F805" s="3143"/>
      <c r="G805" s="3143"/>
      <c r="H805" s="3143"/>
      <c r="I805" s="3143"/>
      <c r="J805" s="3143"/>
      <c r="K805" s="3098"/>
      <c r="L805" s="3098"/>
      <c r="M805" s="3098"/>
      <c r="N805" s="3098"/>
      <c r="O805" s="3098"/>
      <c r="P805" s="3098"/>
      <c r="Q805" s="3098"/>
      <c r="R805" s="3098"/>
      <c r="S805" s="3098"/>
      <c r="T805" s="3098"/>
      <c r="U805" s="3098"/>
      <c r="V805" s="3098"/>
      <c r="W805" s="3098"/>
      <c r="X805" s="3098"/>
      <c r="Y805" s="3098"/>
      <c r="Z805" s="3098"/>
      <c r="AA805" s="3098"/>
      <c r="AB805" s="3098"/>
      <c r="AC805" s="3098"/>
      <c r="AD805" s="3098"/>
      <c r="AE805" s="3098"/>
      <c r="AF805" s="3098"/>
      <c r="AG805" s="3098"/>
      <c r="AH805" s="3098"/>
      <c r="AI805" s="3098"/>
      <c r="AJ805" s="3098"/>
      <c r="AK805" s="3098"/>
      <c r="AL805" s="3143"/>
      <c r="AM805" s="3143"/>
      <c r="AN805" s="3143"/>
      <c r="AO805" s="3143"/>
      <c r="AP805" s="3143"/>
      <c r="AQ805" s="3143"/>
      <c r="AR805" s="3143"/>
      <c r="AS805" s="3143"/>
      <c r="AT805" s="3143"/>
      <c r="AU805" s="3143"/>
      <c r="AV805" s="3143"/>
      <c r="AW805" s="3143"/>
      <c r="AX805" s="3143"/>
      <c r="AY805" s="3143"/>
      <c r="AZ805" s="3143"/>
      <c r="BA805" s="3143"/>
      <c r="BB805" s="3143"/>
      <c r="BC805" s="3143"/>
      <c r="BD805" s="3143"/>
      <c r="BE805" s="3143"/>
      <c r="BF805" s="3143"/>
      <c r="BG805" s="3143"/>
      <c r="BH805" s="3143"/>
      <c r="BI805" s="3143"/>
      <c r="BJ805" s="3143"/>
      <c r="BK805" s="3143"/>
      <c r="BL805" s="3143"/>
      <c r="BM805" s="3143"/>
      <c r="BN805" s="3189"/>
      <c r="BO805" s="3189"/>
      <c r="BP805" s="3189"/>
      <c r="BQ805" s="3189"/>
      <c r="BR805" s="3189"/>
      <c r="BS805" s="3189"/>
      <c r="BT805" s="3189"/>
      <c r="BU805" s="3189"/>
      <c r="BV805" s="3189"/>
      <c r="BW805" s="3189"/>
      <c r="BX805" s="3189"/>
      <c r="BY805" s="3189"/>
      <c r="BZ805" s="3313"/>
      <c r="CA805" s="3143"/>
    </row>
    <row r="806" spans="1:79" ht="16.5" customHeight="1">
      <c r="A806" s="3143"/>
      <c r="B806" s="3143"/>
      <c r="C806" s="3143"/>
      <c r="D806" s="3143"/>
      <c r="E806" s="3143"/>
      <c r="F806" s="3143"/>
      <c r="G806" s="3143"/>
      <c r="H806" s="3143"/>
      <c r="I806" s="3143"/>
      <c r="J806" s="3143"/>
      <c r="K806" s="3098"/>
      <c r="L806" s="3098"/>
      <c r="M806" s="3098"/>
      <c r="N806" s="3098"/>
      <c r="O806" s="3098"/>
      <c r="P806" s="3098"/>
      <c r="Q806" s="3098"/>
      <c r="R806" s="3098"/>
      <c r="S806" s="3098"/>
      <c r="T806" s="3098"/>
      <c r="U806" s="3098"/>
      <c r="V806" s="3098"/>
      <c r="W806" s="3098"/>
      <c r="X806" s="3098"/>
      <c r="Y806" s="3098"/>
      <c r="Z806" s="3098"/>
      <c r="AA806" s="3098"/>
      <c r="AB806" s="3098"/>
      <c r="AC806" s="3098"/>
      <c r="AD806" s="3098"/>
      <c r="AE806" s="3098"/>
      <c r="AF806" s="3098"/>
      <c r="AG806" s="3098"/>
      <c r="AH806" s="3098"/>
      <c r="AI806" s="3098"/>
      <c r="AJ806" s="3098"/>
      <c r="AK806" s="3098"/>
      <c r="AL806" s="3143"/>
      <c r="AM806" s="3143"/>
      <c r="AN806" s="3143"/>
      <c r="AO806" s="3143"/>
      <c r="AP806" s="3143"/>
      <c r="AQ806" s="3143"/>
      <c r="AR806" s="3143"/>
      <c r="AS806" s="3143"/>
      <c r="AT806" s="3143"/>
      <c r="AU806" s="3143"/>
      <c r="AV806" s="3143"/>
      <c r="AW806" s="3143"/>
      <c r="AX806" s="3143"/>
      <c r="AY806" s="3143"/>
      <c r="AZ806" s="3143"/>
      <c r="BA806" s="3143"/>
      <c r="BB806" s="3143"/>
      <c r="BC806" s="3143"/>
      <c r="BD806" s="3143"/>
      <c r="BE806" s="3143"/>
      <c r="BF806" s="3143"/>
      <c r="BG806" s="3143"/>
      <c r="BH806" s="3143"/>
      <c r="BI806" s="3143"/>
      <c r="BJ806" s="3143"/>
      <c r="BK806" s="3143"/>
      <c r="BL806" s="3143"/>
      <c r="BM806" s="3143"/>
      <c r="BN806" s="3189"/>
      <c r="BO806" s="3189"/>
      <c r="BP806" s="3189"/>
      <c r="BQ806" s="3189"/>
      <c r="BR806" s="3189"/>
      <c r="BS806" s="3189"/>
      <c r="BT806" s="3189"/>
      <c r="BU806" s="3189"/>
      <c r="BV806" s="3189"/>
      <c r="BW806" s="3189"/>
      <c r="BX806" s="3189"/>
      <c r="BY806" s="3189"/>
      <c r="BZ806" s="3313"/>
      <c r="CA806" s="3143"/>
    </row>
    <row r="807" spans="1:79" ht="16.5" customHeight="1">
      <c r="A807" s="3143"/>
      <c r="B807" s="3143"/>
      <c r="C807" s="3143"/>
      <c r="D807" s="3143"/>
      <c r="E807" s="3143"/>
      <c r="F807" s="3143"/>
      <c r="G807" s="3143"/>
      <c r="H807" s="3143"/>
      <c r="I807" s="3143"/>
      <c r="J807" s="3143"/>
      <c r="K807" s="3098"/>
      <c r="L807" s="3098"/>
      <c r="M807" s="3098"/>
      <c r="N807" s="3098"/>
      <c r="O807" s="3098"/>
      <c r="P807" s="3098"/>
      <c r="Q807" s="3098"/>
      <c r="R807" s="3098"/>
      <c r="S807" s="3098"/>
      <c r="T807" s="3098"/>
      <c r="U807" s="3098"/>
      <c r="V807" s="3098"/>
      <c r="W807" s="3098"/>
      <c r="X807" s="3098"/>
      <c r="Y807" s="3098"/>
      <c r="Z807" s="3098"/>
      <c r="AA807" s="3098"/>
      <c r="AB807" s="3098"/>
      <c r="AC807" s="3098"/>
      <c r="AD807" s="3098"/>
      <c r="AE807" s="3098"/>
      <c r="AF807" s="3098"/>
      <c r="AG807" s="3098"/>
      <c r="AH807" s="3098"/>
      <c r="AI807" s="3098"/>
      <c r="AJ807" s="3098"/>
      <c r="AK807" s="3098"/>
      <c r="AL807" s="3143"/>
      <c r="AM807" s="3143"/>
      <c r="AN807" s="3143"/>
      <c r="AO807" s="3143"/>
      <c r="AP807" s="3143"/>
      <c r="AQ807" s="3143"/>
      <c r="AR807" s="3143"/>
      <c r="AS807" s="3143"/>
      <c r="AT807" s="3143"/>
      <c r="AU807" s="3143"/>
      <c r="AV807" s="3143"/>
      <c r="AW807" s="3143"/>
      <c r="AX807" s="3143"/>
      <c r="AY807" s="3143"/>
      <c r="AZ807" s="3143"/>
      <c r="BA807" s="3143"/>
      <c r="BB807" s="3143"/>
      <c r="BC807" s="3143"/>
      <c r="BD807" s="3143"/>
      <c r="BE807" s="3143"/>
      <c r="BF807" s="3143"/>
      <c r="BG807" s="3143"/>
      <c r="BH807" s="3143"/>
      <c r="BI807" s="3143"/>
      <c r="BJ807" s="3143"/>
      <c r="BK807" s="3143"/>
      <c r="BL807" s="3143"/>
      <c r="BM807" s="3143"/>
      <c r="BN807" s="3189"/>
      <c r="BO807" s="3189"/>
      <c r="BP807" s="3189"/>
      <c r="BQ807" s="3189"/>
      <c r="BR807" s="3189"/>
      <c r="BS807" s="3189"/>
      <c r="BT807" s="3189"/>
      <c r="BU807" s="3189"/>
      <c r="BV807" s="3189"/>
      <c r="BW807" s="3189"/>
      <c r="BX807" s="3189"/>
      <c r="BY807" s="3189"/>
      <c r="BZ807" s="3313"/>
      <c r="CA807" s="3143"/>
    </row>
    <row r="808" spans="1:79" ht="16.5" customHeight="1">
      <c r="A808" s="3143"/>
      <c r="B808" s="3143"/>
      <c r="C808" s="3143"/>
      <c r="D808" s="3143"/>
      <c r="E808" s="3143"/>
      <c r="F808" s="3143"/>
      <c r="G808" s="3143"/>
      <c r="H808" s="3143"/>
      <c r="I808" s="3143"/>
      <c r="J808" s="3143"/>
      <c r="K808" s="3098"/>
      <c r="L808" s="3098"/>
      <c r="M808" s="3098"/>
      <c r="N808" s="3098"/>
      <c r="O808" s="3098"/>
      <c r="P808" s="3098"/>
      <c r="Q808" s="3098"/>
      <c r="R808" s="3098"/>
      <c r="S808" s="3098"/>
      <c r="T808" s="3098"/>
      <c r="U808" s="3098"/>
      <c r="V808" s="3098"/>
      <c r="W808" s="3098"/>
      <c r="X808" s="3098"/>
      <c r="Y808" s="3098"/>
      <c r="Z808" s="3098"/>
      <c r="AA808" s="3098"/>
      <c r="AB808" s="3098"/>
      <c r="AC808" s="3098"/>
      <c r="AD808" s="3098"/>
      <c r="AE808" s="3098"/>
      <c r="AF808" s="3098"/>
      <c r="AG808" s="3098"/>
      <c r="AH808" s="3098"/>
      <c r="AI808" s="3098"/>
      <c r="AJ808" s="3098"/>
      <c r="AK808" s="3098"/>
      <c r="AL808" s="3143"/>
      <c r="AM808" s="3143"/>
      <c r="AN808" s="3143"/>
      <c r="AO808" s="3143"/>
      <c r="AP808" s="3143"/>
      <c r="AQ808" s="3143"/>
      <c r="AR808" s="3143"/>
      <c r="AS808" s="3143"/>
      <c r="AT808" s="3143"/>
      <c r="AU808" s="3143"/>
      <c r="AV808" s="3143"/>
      <c r="AW808" s="3143"/>
      <c r="AX808" s="3143"/>
      <c r="AY808" s="3143"/>
      <c r="AZ808" s="3143"/>
      <c r="BA808" s="3143"/>
      <c r="BB808" s="3143"/>
      <c r="BC808" s="3143"/>
      <c r="BD808" s="3143"/>
      <c r="BE808" s="3143"/>
      <c r="BF808" s="3143"/>
      <c r="BG808" s="3143"/>
      <c r="BH808" s="3143"/>
      <c r="BI808" s="3143"/>
      <c r="BJ808" s="3143"/>
      <c r="BK808" s="3143"/>
      <c r="BL808" s="3143"/>
      <c r="BM808" s="3143"/>
      <c r="BN808" s="3189"/>
      <c r="BO808" s="3189"/>
      <c r="BP808" s="3189"/>
      <c r="BQ808" s="3189"/>
      <c r="BR808" s="3189"/>
      <c r="BS808" s="3189"/>
      <c r="BT808" s="3189"/>
      <c r="BU808" s="3189"/>
      <c r="BV808" s="3189"/>
      <c r="BW808" s="3189"/>
      <c r="BX808" s="3189"/>
      <c r="BY808" s="3189"/>
      <c r="BZ808" s="3313"/>
      <c r="CA808" s="3143"/>
    </row>
    <row r="809" spans="1:79" ht="16.5" customHeight="1">
      <c r="A809" s="3143"/>
      <c r="B809" s="3143"/>
      <c r="C809" s="3143"/>
      <c r="D809" s="3143"/>
      <c r="E809" s="3143"/>
      <c r="F809" s="3143"/>
      <c r="G809" s="3143"/>
      <c r="H809" s="3143"/>
      <c r="I809" s="3143"/>
      <c r="J809" s="3143"/>
      <c r="K809" s="3098"/>
      <c r="L809" s="3098"/>
      <c r="M809" s="3098"/>
      <c r="N809" s="3098"/>
      <c r="O809" s="3098"/>
      <c r="P809" s="3098"/>
      <c r="Q809" s="3098"/>
      <c r="R809" s="3098"/>
      <c r="S809" s="3098"/>
      <c r="T809" s="3098"/>
      <c r="U809" s="3098"/>
      <c r="V809" s="3098"/>
      <c r="W809" s="3098"/>
      <c r="X809" s="3098"/>
      <c r="Y809" s="3098"/>
      <c r="Z809" s="3098"/>
      <c r="AA809" s="3098"/>
      <c r="AB809" s="3098"/>
      <c r="AC809" s="3098"/>
      <c r="AD809" s="3098"/>
      <c r="AE809" s="3098"/>
      <c r="AF809" s="3098"/>
      <c r="AG809" s="3098"/>
      <c r="AH809" s="3098"/>
      <c r="AI809" s="3098"/>
      <c r="AJ809" s="3098"/>
      <c r="AK809" s="3098"/>
      <c r="AL809" s="3143"/>
      <c r="AM809" s="3143"/>
      <c r="AN809" s="3143"/>
      <c r="AO809" s="3143"/>
      <c r="AP809" s="3143"/>
      <c r="AQ809" s="3143"/>
      <c r="AR809" s="3143"/>
      <c r="AS809" s="3143"/>
      <c r="AT809" s="3143"/>
      <c r="AU809" s="3143"/>
      <c r="AV809" s="3143"/>
      <c r="AW809" s="3143"/>
      <c r="AX809" s="3143"/>
      <c r="AY809" s="3143"/>
      <c r="AZ809" s="3143"/>
      <c r="BA809" s="3143"/>
      <c r="BB809" s="3143"/>
      <c r="BC809" s="3143"/>
      <c r="BD809" s="3143"/>
      <c r="BE809" s="3143"/>
      <c r="BF809" s="3143"/>
      <c r="BG809" s="3143"/>
      <c r="BH809" s="3143"/>
      <c r="BI809" s="3143"/>
      <c r="BJ809" s="3143"/>
      <c r="BK809" s="3143"/>
      <c r="BL809" s="3143"/>
      <c r="BM809" s="3143"/>
      <c r="BN809" s="3189"/>
      <c r="BO809" s="3189"/>
      <c r="BP809" s="3189"/>
      <c r="BQ809" s="3189"/>
      <c r="BR809" s="3189"/>
      <c r="BS809" s="3189"/>
      <c r="BT809" s="3189"/>
      <c r="BU809" s="3189"/>
      <c r="BV809" s="3189"/>
      <c r="BW809" s="3189"/>
      <c r="BX809" s="3189"/>
      <c r="BY809" s="3189"/>
      <c r="BZ809" s="3313"/>
      <c r="CA809" s="3143"/>
    </row>
    <row r="810" spans="1:79" ht="16.5" customHeight="1">
      <c r="A810" s="3143"/>
      <c r="B810" s="3143"/>
      <c r="C810" s="3143"/>
      <c r="D810" s="3143"/>
      <c r="E810" s="3143"/>
      <c r="F810" s="3143"/>
      <c r="G810" s="3143"/>
      <c r="H810" s="3143"/>
      <c r="I810" s="3143"/>
      <c r="J810" s="3143"/>
      <c r="K810" s="3098"/>
      <c r="L810" s="3098"/>
      <c r="M810" s="3098"/>
      <c r="N810" s="3098"/>
      <c r="O810" s="3098"/>
      <c r="P810" s="3098"/>
      <c r="Q810" s="3098"/>
      <c r="R810" s="3098"/>
      <c r="S810" s="3098"/>
      <c r="T810" s="3098"/>
      <c r="U810" s="3098"/>
      <c r="V810" s="3098"/>
      <c r="W810" s="3098"/>
      <c r="X810" s="3098"/>
      <c r="Y810" s="3098"/>
      <c r="Z810" s="3098"/>
      <c r="AA810" s="3098"/>
      <c r="AB810" s="3098"/>
      <c r="AC810" s="3098"/>
      <c r="AD810" s="3098"/>
      <c r="AE810" s="3098"/>
      <c r="AF810" s="3098"/>
      <c r="AG810" s="3098"/>
      <c r="AH810" s="3098"/>
      <c r="AI810" s="3098"/>
      <c r="AJ810" s="3098"/>
      <c r="AK810" s="3098"/>
      <c r="AL810" s="3143"/>
      <c r="AM810" s="3143"/>
      <c r="AN810" s="3143"/>
      <c r="AO810" s="3143"/>
      <c r="AP810" s="3143"/>
      <c r="AQ810" s="3143"/>
      <c r="AR810" s="3143"/>
      <c r="AS810" s="3143"/>
      <c r="AT810" s="3143"/>
      <c r="AU810" s="3143"/>
      <c r="AV810" s="3143"/>
      <c r="AW810" s="3143"/>
      <c r="AX810" s="3143"/>
      <c r="AY810" s="3143"/>
      <c r="AZ810" s="3143"/>
      <c r="BA810" s="3143"/>
      <c r="BB810" s="3143"/>
      <c r="BC810" s="3143"/>
      <c r="BD810" s="3143"/>
      <c r="BE810" s="3143"/>
      <c r="BF810" s="3143"/>
      <c r="BG810" s="3143"/>
      <c r="BH810" s="3143"/>
      <c r="BI810" s="3143"/>
      <c r="BJ810" s="3143"/>
      <c r="BK810" s="3143"/>
      <c r="BL810" s="3143"/>
      <c r="BM810" s="3143"/>
      <c r="BN810" s="3189"/>
      <c r="BO810" s="3189"/>
      <c r="BP810" s="3189"/>
      <c r="BQ810" s="3189"/>
      <c r="BR810" s="3189"/>
      <c r="BS810" s="3189"/>
      <c r="BT810" s="3189"/>
      <c r="BU810" s="3189"/>
      <c r="BV810" s="3189"/>
      <c r="BW810" s="3189"/>
      <c r="BX810" s="3189"/>
      <c r="BY810" s="3189"/>
      <c r="BZ810" s="3313"/>
      <c r="CA810" s="3143"/>
    </row>
    <row r="811" spans="1:79" ht="16.5" customHeight="1">
      <c r="A811" s="3143"/>
      <c r="B811" s="3143"/>
      <c r="C811" s="3143"/>
      <c r="D811" s="3143"/>
      <c r="E811" s="3143"/>
      <c r="F811" s="3143"/>
      <c r="G811" s="3143"/>
      <c r="H811" s="3143"/>
      <c r="I811" s="3143"/>
      <c r="J811" s="3143"/>
      <c r="K811" s="3098"/>
      <c r="L811" s="3098"/>
      <c r="M811" s="3098"/>
      <c r="N811" s="3098"/>
      <c r="O811" s="3098"/>
      <c r="P811" s="3098"/>
      <c r="Q811" s="3098"/>
      <c r="R811" s="3098"/>
      <c r="S811" s="3098"/>
      <c r="T811" s="3098"/>
      <c r="U811" s="3098"/>
      <c r="V811" s="3098"/>
      <c r="W811" s="3098"/>
      <c r="X811" s="3098"/>
      <c r="Y811" s="3098"/>
      <c r="Z811" s="3098"/>
      <c r="AA811" s="3098"/>
      <c r="AB811" s="3098"/>
      <c r="AC811" s="3098"/>
      <c r="AD811" s="3098"/>
      <c r="AE811" s="3098"/>
      <c r="AF811" s="3098"/>
      <c r="AG811" s="3098"/>
      <c r="AH811" s="3098"/>
      <c r="AI811" s="3098"/>
      <c r="AJ811" s="3098"/>
      <c r="AK811" s="3098"/>
      <c r="AL811" s="3143"/>
      <c r="AM811" s="3143"/>
      <c r="AN811" s="3143"/>
      <c r="AO811" s="3143"/>
      <c r="AP811" s="3143"/>
      <c r="AQ811" s="3143"/>
      <c r="AR811" s="3143"/>
      <c r="AS811" s="3143"/>
      <c r="AT811" s="3143"/>
      <c r="AU811" s="3143"/>
      <c r="AV811" s="3143"/>
      <c r="AW811" s="3143"/>
      <c r="AX811" s="3143"/>
      <c r="AY811" s="3143"/>
      <c r="AZ811" s="3143"/>
      <c r="BA811" s="3143"/>
      <c r="BB811" s="3143"/>
      <c r="BC811" s="3143"/>
      <c r="BD811" s="3143"/>
      <c r="BE811" s="3143"/>
      <c r="BF811" s="3143"/>
      <c r="BG811" s="3143"/>
      <c r="BH811" s="3143"/>
      <c r="BI811" s="3143"/>
      <c r="BJ811" s="3143"/>
      <c r="BK811" s="3143"/>
      <c r="BL811" s="3143"/>
      <c r="BM811" s="3143"/>
      <c r="BN811" s="3189"/>
      <c r="BO811" s="3189"/>
      <c r="BP811" s="3189"/>
      <c r="BQ811" s="3189"/>
      <c r="BR811" s="3189"/>
      <c r="BS811" s="3189"/>
      <c r="BT811" s="3189"/>
      <c r="BU811" s="3189"/>
      <c r="BV811" s="3189"/>
      <c r="BW811" s="3189"/>
      <c r="BX811" s="3189"/>
      <c r="BY811" s="3189"/>
      <c r="BZ811" s="3313"/>
      <c r="CA811" s="3143"/>
    </row>
    <row r="812" spans="1:79" ht="16.5" customHeight="1">
      <c r="A812" s="3143"/>
      <c r="B812" s="3143"/>
      <c r="C812" s="3143"/>
      <c r="D812" s="3143"/>
      <c r="E812" s="3143"/>
      <c r="F812" s="3143"/>
      <c r="G812" s="3143"/>
      <c r="H812" s="3143"/>
      <c r="I812" s="3143"/>
      <c r="J812" s="3143"/>
      <c r="K812" s="3098"/>
      <c r="L812" s="3098"/>
      <c r="M812" s="3098"/>
      <c r="N812" s="3098"/>
      <c r="O812" s="3098"/>
      <c r="P812" s="3098"/>
      <c r="Q812" s="3098"/>
      <c r="R812" s="3098"/>
      <c r="S812" s="3098"/>
      <c r="T812" s="3098"/>
      <c r="U812" s="3098"/>
      <c r="V812" s="3098"/>
      <c r="W812" s="3098"/>
      <c r="X812" s="3098"/>
      <c r="Y812" s="3098"/>
      <c r="Z812" s="3098"/>
      <c r="AA812" s="3098"/>
      <c r="AB812" s="3098"/>
      <c r="AC812" s="3098"/>
      <c r="AD812" s="3098"/>
      <c r="AE812" s="3098"/>
      <c r="AF812" s="3098"/>
      <c r="AG812" s="3098"/>
      <c r="AH812" s="3098"/>
      <c r="AI812" s="3098"/>
      <c r="AJ812" s="3098"/>
      <c r="AK812" s="3098"/>
      <c r="AL812" s="3143"/>
      <c r="AM812" s="3143"/>
      <c r="AN812" s="3143"/>
      <c r="AO812" s="3143"/>
      <c r="AP812" s="3143"/>
      <c r="AQ812" s="3143"/>
      <c r="AR812" s="3143"/>
      <c r="AS812" s="3143"/>
      <c r="AT812" s="3143"/>
      <c r="AU812" s="3143"/>
      <c r="AV812" s="3143"/>
      <c r="AW812" s="3143"/>
      <c r="AX812" s="3143"/>
      <c r="AY812" s="3143"/>
      <c r="AZ812" s="3143"/>
      <c r="BA812" s="3143"/>
      <c r="BB812" s="3143"/>
      <c r="BC812" s="3143"/>
      <c r="BD812" s="3143"/>
      <c r="BE812" s="3143"/>
      <c r="BF812" s="3143"/>
      <c r="BG812" s="3143"/>
      <c r="BH812" s="3143"/>
      <c r="BI812" s="3143"/>
      <c r="BJ812" s="3143"/>
      <c r="BK812" s="3143"/>
      <c r="BL812" s="3143"/>
      <c r="BM812" s="3143"/>
      <c r="BN812" s="3189"/>
      <c r="BO812" s="3189"/>
      <c r="BP812" s="3189"/>
      <c r="BQ812" s="3189"/>
      <c r="BR812" s="3189"/>
      <c r="BS812" s="3189"/>
      <c r="BT812" s="3189"/>
      <c r="BU812" s="3189"/>
      <c r="BV812" s="3189"/>
      <c r="BW812" s="3189"/>
      <c r="BX812" s="3189"/>
      <c r="BY812" s="3189"/>
      <c r="BZ812" s="3313"/>
      <c r="CA812" s="3143"/>
    </row>
    <row r="813" spans="1:79" ht="16.5" customHeight="1">
      <c r="A813" s="3143"/>
      <c r="B813" s="3143"/>
      <c r="C813" s="3143"/>
      <c r="D813" s="3143"/>
      <c r="E813" s="3143"/>
      <c r="F813" s="3143"/>
      <c r="G813" s="3143"/>
      <c r="H813" s="3143"/>
      <c r="I813" s="3143"/>
      <c r="J813" s="3143"/>
      <c r="K813" s="3098"/>
      <c r="L813" s="3098"/>
      <c r="M813" s="3098"/>
      <c r="N813" s="3098"/>
      <c r="O813" s="3098"/>
      <c r="P813" s="3098"/>
      <c r="Q813" s="3098"/>
      <c r="R813" s="3098"/>
      <c r="S813" s="3098"/>
      <c r="T813" s="3098"/>
      <c r="U813" s="3098"/>
      <c r="V813" s="3098"/>
      <c r="W813" s="3098"/>
      <c r="X813" s="3098"/>
      <c r="Y813" s="3098"/>
      <c r="Z813" s="3098"/>
      <c r="AA813" s="3098"/>
      <c r="AB813" s="3098"/>
      <c r="AC813" s="3098"/>
      <c r="AD813" s="3098"/>
      <c r="AE813" s="3098"/>
      <c r="AF813" s="3098"/>
      <c r="AG813" s="3098"/>
      <c r="AH813" s="3098"/>
      <c r="AI813" s="3098"/>
      <c r="AJ813" s="3098"/>
      <c r="AK813" s="3098"/>
      <c r="AL813" s="3143"/>
      <c r="AM813" s="3143"/>
      <c r="AN813" s="3143"/>
      <c r="AO813" s="3143"/>
      <c r="AP813" s="3143"/>
      <c r="AQ813" s="3143"/>
      <c r="AR813" s="3143"/>
      <c r="AS813" s="3143"/>
      <c r="AT813" s="3143"/>
      <c r="AU813" s="3143"/>
      <c r="AV813" s="3143"/>
      <c r="AW813" s="3143"/>
      <c r="AX813" s="3143"/>
      <c r="AY813" s="3143"/>
      <c r="AZ813" s="3143"/>
      <c r="BA813" s="3143"/>
      <c r="BB813" s="3143"/>
      <c r="BC813" s="3143"/>
      <c r="BD813" s="3143"/>
      <c r="BE813" s="3143"/>
      <c r="BF813" s="3143"/>
      <c r="BG813" s="3143"/>
      <c r="BH813" s="3143"/>
      <c r="BI813" s="3143"/>
      <c r="BJ813" s="3143"/>
      <c r="BK813" s="3143"/>
      <c r="BL813" s="3143"/>
      <c r="BM813" s="3143"/>
      <c r="BN813" s="3189"/>
      <c r="BO813" s="3189"/>
      <c r="BP813" s="3189"/>
      <c r="BQ813" s="3189"/>
      <c r="BR813" s="3189"/>
      <c r="BS813" s="3189"/>
      <c r="BT813" s="3189"/>
      <c r="BU813" s="3189"/>
      <c r="BV813" s="3189"/>
      <c r="BW813" s="3189"/>
      <c r="BX813" s="3189"/>
      <c r="BY813" s="3189"/>
      <c r="BZ813" s="3313"/>
      <c r="CA813" s="3143"/>
    </row>
    <row r="814" spans="1:79" ht="16.5" customHeight="1">
      <c r="A814" s="3143"/>
      <c r="B814" s="3143"/>
      <c r="C814" s="3143"/>
      <c r="D814" s="3143"/>
      <c r="E814" s="3143"/>
      <c r="F814" s="3143"/>
      <c r="G814" s="3143"/>
      <c r="H814" s="3143"/>
      <c r="I814" s="3143"/>
      <c r="J814" s="3143"/>
      <c r="K814" s="3098"/>
      <c r="L814" s="3098"/>
      <c r="M814" s="3098"/>
      <c r="N814" s="3098"/>
      <c r="O814" s="3098"/>
      <c r="P814" s="3098"/>
      <c r="Q814" s="3098"/>
      <c r="R814" s="3098"/>
      <c r="S814" s="3098"/>
      <c r="T814" s="3098"/>
      <c r="U814" s="3098"/>
      <c r="V814" s="3098"/>
      <c r="W814" s="3098"/>
      <c r="X814" s="3098"/>
      <c r="Y814" s="3098"/>
      <c r="Z814" s="3098"/>
      <c r="AA814" s="3098"/>
      <c r="AB814" s="3098"/>
      <c r="AC814" s="3098"/>
      <c r="AD814" s="3098"/>
      <c r="AE814" s="3098"/>
      <c r="AF814" s="3098"/>
      <c r="AG814" s="3098"/>
      <c r="AH814" s="3098"/>
      <c r="AI814" s="3098"/>
      <c r="AJ814" s="3098"/>
      <c r="AK814" s="3098"/>
      <c r="AL814" s="3143"/>
      <c r="AM814" s="3143"/>
      <c r="AN814" s="3143"/>
      <c r="AO814" s="3143"/>
      <c r="AP814" s="3143"/>
      <c r="AQ814" s="3143"/>
      <c r="AR814" s="3143"/>
      <c r="AS814" s="3143"/>
      <c r="AT814" s="3143"/>
      <c r="AU814" s="3143"/>
      <c r="AV814" s="3143"/>
      <c r="AW814" s="3143"/>
      <c r="AX814" s="3143"/>
      <c r="AY814" s="3143"/>
      <c r="AZ814" s="3143"/>
      <c r="BA814" s="3143"/>
      <c r="BB814" s="3143"/>
      <c r="BC814" s="3143"/>
      <c r="BD814" s="3143"/>
      <c r="BE814" s="3143"/>
      <c r="BF814" s="3143"/>
      <c r="BG814" s="3143"/>
      <c r="BH814" s="3143"/>
      <c r="BI814" s="3143"/>
      <c r="BJ814" s="3143"/>
      <c r="BK814" s="3143"/>
      <c r="BL814" s="3143"/>
      <c r="BM814" s="3143"/>
      <c r="BN814" s="3189"/>
      <c r="BO814" s="3189"/>
      <c r="BP814" s="3189"/>
      <c r="BQ814" s="3189"/>
      <c r="BR814" s="3189"/>
      <c r="BS814" s="3189"/>
      <c r="BT814" s="3189"/>
      <c r="BU814" s="3189"/>
      <c r="BV814" s="3189"/>
      <c r="BW814" s="3189"/>
      <c r="BX814" s="3189"/>
      <c r="BY814" s="3189"/>
      <c r="BZ814" s="3313"/>
      <c r="CA814" s="3143"/>
    </row>
    <row r="815" spans="1:79" ht="16.5" customHeight="1">
      <c r="A815" s="3143"/>
      <c r="B815" s="3143"/>
      <c r="C815" s="3143"/>
      <c r="D815" s="3143"/>
      <c r="E815" s="3143"/>
      <c r="F815" s="3143"/>
      <c r="G815" s="3143"/>
      <c r="H815" s="3143"/>
      <c r="I815" s="3143"/>
      <c r="J815" s="3143"/>
      <c r="K815" s="3098"/>
      <c r="L815" s="3098"/>
      <c r="M815" s="3098"/>
      <c r="N815" s="3098"/>
      <c r="O815" s="3098"/>
      <c r="P815" s="3098"/>
      <c r="Q815" s="3098"/>
      <c r="R815" s="3098"/>
      <c r="S815" s="3098"/>
      <c r="T815" s="3098"/>
      <c r="U815" s="3098"/>
      <c r="V815" s="3098"/>
      <c r="W815" s="3098"/>
      <c r="X815" s="3098"/>
      <c r="Y815" s="3098"/>
      <c r="Z815" s="3098"/>
      <c r="AA815" s="3098"/>
      <c r="AB815" s="3098"/>
      <c r="AC815" s="3098"/>
      <c r="AD815" s="3098"/>
      <c r="AE815" s="3098"/>
      <c r="AF815" s="3098"/>
      <c r="AG815" s="3098"/>
      <c r="AH815" s="3098"/>
      <c r="AI815" s="3098"/>
      <c r="AJ815" s="3098"/>
      <c r="AK815" s="3098"/>
      <c r="AL815" s="3143"/>
      <c r="AM815" s="3143"/>
      <c r="AN815" s="3143"/>
      <c r="AO815" s="3143"/>
      <c r="AP815" s="3143"/>
      <c r="AQ815" s="3143"/>
      <c r="AR815" s="3143"/>
      <c r="AS815" s="3143"/>
      <c r="AT815" s="3143"/>
      <c r="AU815" s="3143"/>
      <c r="AV815" s="3143"/>
      <c r="AW815" s="3143"/>
      <c r="AX815" s="3143"/>
      <c r="AY815" s="3143"/>
      <c r="AZ815" s="3143"/>
      <c r="BA815" s="3143"/>
      <c r="BB815" s="3143"/>
      <c r="BC815" s="3143"/>
      <c r="BD815" s="3143"/>
      <c r="BE815" s="3143"/>
      <c r="BF815" s="3143"/>
      <c r="BG815" s="3143"/>
      <c r="BH815" s="3143"/>
      <c r="BI815" s="3143"/>
      <c r="BJ815" s="3143"/>
      <c r="BK815" s="3143"/>
      <c r="BL815" s="3143"/>
      <c r="BM815" s="3143"/>
      <c r="BN815" s="3189"/>
      <c r="BO815" s="3189"/>
      <c r="BP815" s="3189"/>
      <c r="BQ815" s="3189"/>
      <c r="BR815" s="3189"/>
      <c r="BS815" s="3189"/>
      <c r="BT815" s="3189"/>
      <c r="BU815" s="3189"/>
      <c r="BV815" s="3189"/>
      <c r="BW815" s="3189"/>
      <c r="BX815" s="3189"/>
      <c r="BY815" s="3189"/>
      <c r="BZ815" s="3313"/>
      <c r="CA815" s="3143"/>
    </row>
    <row r="816" spans="1:79" ht="16.5" customHeight="1">
      <c r="A816" s="3143"/>
      <c r="B816" s="3143"/>
      <c r="C816" s="3143"/>
      <c r="D816" s="3143"/>
      <c r="E816" s="3143"/>
      <c r="F816" s="3143"/>
      <c r="G816" s="3143"/>
      <c r="H816" s="3143"/>
      <c r="I816" s="3143"/>
      <c r="J816" s="3143"/>
      <c r="K816" s="3098"/>
      <c r="L816" s="3098"/>
      <c r="M816" s="3098"/>
      <c r="N816" s="3098"/>
      <c r="O816" s="3098"/>
      <c r="P816" s="3098"/>
      <c r="Q816" s="3098"/>
      <c r="R816" s="3098"/>
      <c r="S816" s="3098"/>
      <c r="T816" s="3098"/>
      <c r="U816" s="3098"/>
      <c r="V816" s="3098"/>
      <c r="W816" s="3098"/>
      <c r="X816" s="3098"/>
      <c r="Y816" s="3098"/>
      <c r="Z816" s="3098"/>
      <c r="AA816" s="3098"/>
      <c r="AB816" s="3098"/>
      <c r="AC816" s="3098"/>
      <c r="AD816" s="3098"/>
      <c r="AE816" s="3098"/>
      <c r="AF816" s="3098"/>
      <c r="AG816" s="3098"/>
      <c r="AH816" s="3098"/>
      <c r="AI816" s="3098"/>
      <c r="AJ816" s="3098"/>
      <c r="AK816" s="3098"/>
      <c r="AL816" s="3143"/>
      <c r="AM816" s="3143"/>
      <c r="AN816" s="3143"/>
      <c r="AO816" s="3143"/>
      <c r="AP816" s="3143"/>
      <c r="AQ816" s="3143"/>
      <c r="AR816" s="3143"/>
      <c r="AS816" s="3143"/>
      <c r="AT816" s="3143"/>
      <c r="AU816" s="3143"/>
      <c r="AV816" s="3143"/>
      <c r="AW816" s="3143"/>
      <c r="AX816" s="3143"/>
      <c r="AY816" s="3143"/>
      <c r="AZ816" s="3143"/>
      <c r="BA816" s="3143"/>
      <c r="BB816" s="3143"/>
      <c r="BC816" s="3143"/>
      <c r="BD816" s="3143"/>
      <c r="BE816" s="3143"/>
      <c r="BF816" s="3143"/>
      <c r="BG816" s="3143"/>
      <c r="BH816" s="3143"/>
      <c r="BI816" s="3143"/>
      <c r="BJ816" s="3143"/>
      <c r="BK816" s="3143"/>
      <c r="BL816" s="3143"/>
      <c r="BM816" s="3143"/>
      <c r="BN816" s="3189"/>
      <c r="BO816" s="3189"/>
      <c r="BP816" s="3189"/>
      <c r="BQ816" s="3189"/>
      <c r="BR816" s="3189"/>
      <c r="BS816" s="3189"/>
      <c r="BT816" s="3189"/>
      <c r="BU816" s="3189"/>
      <c r="BV816" s="3189"/>
      <c r="BW816" s="3189"/>
      <c r="BX816" s="3189"/>
      <c r="BY816" s="3189"/>
      <c r="BZ816" s="3313"/>
      <c r="CA816" s="3143"/>
    </row>
    <row r="817" spans="1:79" ht="16.5" customHeight="1">
      <c r="A817" s="3143"/>
      <c r="B817" s="3143"/>
      <c r="C817" s="3143"/>
      <c r="D817" s="3143"/>
      <c r="E817" s="3143"/>
      <c r="F817" s="3143"/>
      <c r="G817" s="3143"/>
      <c r="H817" s="3143"/>
      <c r="I817" s="3143"/>
      <c r="J817" s="3143"/>
      <c r="K817" s="3098"/>
      <c r="L817" s="3098"/>
      <c r="M817" s="3098"/>
      <c r="N817" s="3098"/>
      <c r="O817" s="3098"/>
      <c r="P817" s="3098"/>
      <c r="Q817" s="3098"/>
      <c r="R817" s="3098"/>
      <c r="S817" s="3098"/>
      <c r="T817" s="3098"/>
      <c r="U817" s="3098"/>
      <c r="V817" s="3098"/>
      <c r="W817" s="3098"/>
      <c r="X817" s="3098"/>
      <c r="Y817" s="3098"/>
      <c r="Z817" s="3098"/>
      <c r="AA817" s="3098"/>
      <c r="AB817" s="3098"/>
      <c r="AC817" s="3098"/>
      <c r="AD817" s="3098"/>
      <c r="AE817" s="3098"/>
      <c r="AF817" s="3098"/>
      <c r="AG817" s="3098"/>
      <c r="AH817" s="3098"/>
      <c r="AI817" s="3098"/>
      <c r="AJ817" s="3098"/>
      <c r="AK817" s="3098"/>
      <c r="AL817" s="3143"/>
      <c r="AM817" s="3143"/>
      <c r="AN817" s="3143"/>
      <c r="AO817" s="3143"/>
      <c r="AP817" s="3143"/>
      <c r="AQ817" s="3143"/>
      <c r="AR817" s="3143"/>
      <c r="AS817" s="3143"/>
      <c r="AT817" s="3143"/>
      <c r="AU817" s="3143"/>
      <c r="AV817" s="3143"/>
      <c r="AW817" s="3143"/>
      <c r="AX817" s="3143"/>
      <c r="AY817" s="3143"/>
      <c r="AZ817" s="3143"/>
      <c r="BA817" s="3143"/>
      <c r="BB817" s="3143"/>
      <c r="BC817" s="3143"/>
      <c r="BD817" s="3143"/>
      <c r="BE817" s="3143"/>
      <c r="BF817" s="3143"/>
      <c r="BG817" s="3143"/>
      <c r="BH817" s="3143"/>
      <c r="BI817" s="3143"/>
      <c r="BJ817" s="3143"/>
      <c r="BK817" s="3143"/>
      <c r="BL817" s="3143"/>
      <c r="BM817" s="3143"/>
      <c r="BN817" s="3189"/>
      <c r="BO817" s="3189"/>
      <c r="BP817" s="3189"/>
      <c r="BQ817" s="3189"/>
      <c r="BR817" s="3189"/>
      <c r="BS817" s="3189"/>
      <c r="BT817" s="3189"/>
      <c r="BU817" s="3189"/>
      <c r="BV817" s="3189"/>
      <c r="BW817" s="3189"/>
      <c r="BX817" s="3189"/>
      <c r="BY817" s="3189"/>
      <c r="BZ817" s="3313"/>
      <c r="CA817" s="3143"/>
    </row>
    <row r="818" spans="1:79" ht="16.5" customHeight="1">
      <c r="A818" s="3143"/>
      <c r="B818" s="3143"/>
      <c r="C818" s="3143"/>
      <c r="D818" s="3143"/>
      <c r="E818" s="3143"/>
      <c r="F818" s="3143"/>
      <c r="G818" s="3143"/>
      <c r="H818" s="3143"/>
      <c r="I818" s="3143"/>
      <c r="J818" s="3143"/>
      <c r="K818" s="3098"/>
      <c r="L818" s="3098"/>
      <c r="M818" s="3098"/>
      <c r="N818" s="3098"/>
      <c r="O818" s="3098"/>
      <c r="P818" s="3098"/>
      <c r="Q818" s="3098"/>
      <c r="R818" s="3098"/>
      <c r="S818" s="3098"/>
      <c r="T818" s="3098"/>
      <c r="U818" s="3098"/>
      <c r="V818" s="3098"/>
      <c r="W818" s="3098"/>
      <c r="X818" s="3098"/>
      <c r="Y818" s="3098"/>
      <c r="Z818" s="3098"/>
      <c r="AA818" s="3098"/>
      <c r="AB818" s="3098"/>
      <c r="AC818" s="3098"/>
      <c r="AD818" s="3098"/>
      <c r="AE818" s="3098"/>
      <c r="AF818" s="3098"/>
      <c r="AG818" s="3098"/>
      <c r="AH818" s="3098"/>
      <c r="AI818" s="3098"/>
      <c r="AJ818" s="3098"/>
      <c r="AK818" s="3098"/>
      <c r="AL818" s="3143"/>
      <c r="AM818" s="3143"/>
      <c r="AN818" s="3143"/>
      <c r="AO818" s="3143"/>
      <c r="AP818" s="3143"/>
      <c r="AQ818" s="3143"/>
      <c r="AR818" s="3143"/>
      <c r="AS818" s="3143"/>
      <c r="AT818" s="3143"/>
      <c r="AU818" s="3143"/>
      <c r="AV818" s="3143"/>
      <c r="AW818" s="3143"/>
      <c r="AX818" s="3143"/>
      <c r="AY818" s="3143"/>
      <c r="AZ818" s="3143"/>
      <c r="BA818" s="3143"/>
      <c r="BB818" s="3143"/>
      <c r="BC818" s="3143"/>
      <c r="BD818" s="3143"/>
      <c r="BE818" s="3143"/>
      <c r="BF818" s="3143"/>
      <c r="BG818" s="3143"/>
      <c r="BH818" s="3143"/>
      <c r="BI818" s="3143"/>
      <c r="BJ818" s="3143"/>
      <c r="BK818" s="3143"/>
      <c r="BL818" s="3143"/>
      <c r="BM818" s="3143"/>
      <c r="BN818" s="3189"/>
      <c r="BO818" s="3189"/>
      <c r="BP818" s="3189"/>
      <c r="BQ818" s="3189"/>
      <c r="BR818" s="3189"/>
      <c r="BS818" s="3189"/>
      <c r="BT818" s="3189"/>
      <c r="BU818" s="3189"/>
      <c r="BV818" s="3189"/>
      <c r="BW818" s="3189"/>
      <c r="BX818" s="3189"/>
      <c r="BY818" s="3189"/>
      <c r="BZ818" s="3313"/>
      <c r="CA818" s="3143"/>
    </row>
    <row r="819" spans="1:79" ht="16.5" customHeight="1">
      <c r="A819" s="3143"/>
      <c r="B819" s="3143"/>
      <c r="C819" s="3143"/>
      <c r="D819" s="3143"/>
      <c r="E819" s="3143"/>
      <c r="F819" s="3143"/>
      <c r="G819" s="3143"/>
      <c r="H819" s="3143"/>
      <c r="I819" s="3143"/>
      <c r="J819" s="3143"/>
      <c r="K819" s="3098"/>
      <c r="L819" s="3098"/>
      <c r="M819" s="3098"/>
      <c r="N819" s="3098"/>
      <c r="O819" s="3098"/>
      <c r="P819" s="3098"/>
      <c r="Q819" s="3098"/>
      <c r="R819" s="3098"/>
      <c r="S819" s="3098"/>
      <c r="T819" s="3098"/>
      <c r="U819" s="3098"/>
      <c r="V819" s="3098"/>
      <c r="W819" s="3098"/>
      <c r="X819" s="3098"/>
      <c r="Y819" s="3098"/>
      <c r="Z819" s="3098"/>
      <c r="AA819" s="3098"/>
      <c r="AB819" s="3098"/>
      <c r="AC819" s="3098"/>
      <c r="AD819" s="3098"/>
      <c r="AE819" s="3098"/>
      <c r="AF819" s="3098"/>
      <c r="AG819" s="3098"/>
      <c r="AH819" s="3098"/>
      <c r="AI819" s="3098"/>
      <c r="AJ819" s="3098"/>
      <c r="AK819" s="3098"/>
      <c r="AL819" s="3143"/>
      <c r="AM819" s="3143"/>
      <c r="AN819" s="3143"/>
      <c r="AO819" s="3143"/>
      <c r="AP819" s="3143"/>
      <c r="AQ819" s="3143"/>
      <c r="AR819" s="3143"/>
      <c r="AS819" s="3143"/>
      <c r="AT819" s="3143"/>
      <c r="AU819" s="3143"/>
      <c r="AV819" s="3143"/>
      <c r="AW819" s="3143"/>
      <c r="AX819" s="3143"/>
      <c r="AY819" s="3143"/>
      <c r="AZ819" s="3143"/>
      <c r="BA819" s="3143"/>
      <c r="BB819" s="3143"/>
      <c r="BC819" s="3143"/>
      <c r="BD819" s="3143"/>
      <c r="BE819" s="3143"/>
      <c r="BF819" s="3143"/>
      <c r="BG819" s="3143"/>
      <c r="BH819" s="3143"/>
      <c r="BI819" s="3143"/>
      <c r="BJ819" s="3143"/>
      <c r="BK819" s="3143"/>
      <c r="BL819" s="3143"/>
      <c r="BM819" s="3143"/>
      <c r="BN819" s="3189"/>
      <c r="BO819" s="3189"/>
      <c r="BP819" s="3189"/>
      <c r="BQ819" s="3189"/>
      <c r="BR819" s="3189"/>
      <c r="BS819" s="3189"/>
      <c r="BT819" s="3189"/>
      <c r="BU819" s="3189"/>
      <c r="BV819" s="3189"/>
      <c r="BW819" s="3189"/>
      <c r="BX819" s="3189"/>
      <c r="BY819" s="3189"/>
      <c r="BZ819" s="3313"/>
      <c r="CA819" s="3143"/>
    </row>
    <row r="820" spans="1:79" ht="16.5" customHeight="1">
      <c r="A820" s="3143"/>
      <c r="B820" s="3143"/>
      <c r="C820" s="3143"/>
      <c r="D820" s="3143"/>
      <c r="E820" s="3143"/>
      <c r="F820" s="3143"/>
      <c r="G820" s="3143"/>
      <c r="H820" s="3143"/>
      <c r="I820" s="3143"/>
      <c r="J820" s="3143"/>
      <c r="K820" s="3098"/>
      <c r="L820" s="3098"/>
      <c r="M820" s="3098"/>
      <c r="N820" s="3098"/>
      <c r="O820" s="3098"/>
      <c r="P820" s="3098"/>
      <c r="Q820" s="3098"/>
      <c r="R820" s="3098"/>
      <c r="S820" s="3098"/>
      <c r="T820" s="3098"/>
      <c r="U820" s="3098"/>
      <c r="V820" s="3098"/>
      <c r="W820" s="3098"/>
      <c r="X820" s="3098"/>
      <c r="Y820" s="3098"/>
      <c r="Z820" s="3098"/>
      <c r="AA820" s="3098"/>
      <c r="AB820" s="3098"/>
      <c r="AC820" s="3098"/>
      <c r="AD820" s="3098"/>
      <c r="AE820" s="3098"/>
      <c r="AF820" s="3098"/>
      <c r="AG820" s="3098"/>
      <c r="AH820" s="3098"/>
      <c r="AI820" s="3098"/>
      <c r="AJ820" s="3098"/>
      <c r="AK820" s="3098"/>
      <c r="AL820" s="3143"/>
      <c r="AM820" s="3143"/>
      <c r="AN820" s="3143"/>
      <c r="AO820" s="3143"/>
      <c r="AP820" s="3143"/>
      <c r="AQ820" s="3143"/>
      <c r="AR820" s="3143"/>
      <c r="AS820" s="3143"/>
      <c r="AT820" s="3143"/>
      <c r="AU820" s="3143"/>
      <c r="AV820" s="3143"/>
      <c r="AW820" s="3143"/>
      <c r="AX820" s="3143"/>
      <c r="AY820" s="3143"/>
      <c r="AZ820" s="3143"/>
      <c r="BA820" s="3143"/>
      <c r="BB820" s="3143"/>
      <c r="BC820" s="3143"/>
      <c r="BD820" s="3143"/>
      <c r="BE820" s="3143"/>
      <c r="BF820" s="3143"/>
      <c r="BG820" s="3143"/>
      <c r="BH820" s="3143"/>
      <c r="BI820" s="3143"/>
      <c r="BJ820" s="3143"/>
      <c r="BK820" s="3143"/>
      <c r="BL820" s="3143"/>
      <c r="BM820" s="3143"/>
      <c r="BN820" s="3189"/>
      <c r="BO820" s="3189"/>
      <c r="BP820" s="3189"/>
      <c r="BQ820" s="3189"/>
      <c r="BR820" s="3189"/>
      <c r="BS820" s="3189"/>
      <c r="BT820" s="3189"/>
      <c r="BU820" s="3189"/>
      <c r="BV820" s="3189"/>
      <c r="BW820" s="3189"/>
      <c r="BX820" s="3189"/>
      <c r="BY820" s="3189"/>
      <c r="BZ820" s="3313"/>
      <c r="CA820" s="3143"/>
    </row>
    <row r="821" spans="1:79" ht="16.5" customHeight="1">
      <c r="A821" s="3143"/>
      <c r="B821" s="3143"/>
      <c r="C821" s="3143"/>
      <c r="D821" s="3143"/>
      <c r="E821" s="3143"/>
      <c r="F821" s="3143"/>
      <c r="G821" s="3143"/>
      <c r="H821" s="3143"/>
      <c r="I821" s="3143"/>
      <c r="J821" s="3143"/>
      <c r="K821" s="3098"/>
      <c r="L821" s="3098"/>
      <c r="M821" s="3098"/>
      <c r="N821" s="3098"/>
      <c r="O821" s="3098"/>
      <c r="P821" s="3098"/>
      <c r="Q821" s="3098"/>
      <c r="R821" s="3098"/>
      <c r="S821" s="3098"/>
      <c r="T821" s="3098"/>
      <c r="U821" s="3098"/>
      <c r="V821" s="3098"/>
      <c r="W821" s="3098"/>
      <c r="X821" s="3098"/>
      <c r="Y821" s="3098"/>
      <c r="Z821" s="3098"/>
      <c r="AA821" s="3098"/>
      <c r="AB821" s="3098"/>
      <c r="AC821" s="3098"/>
      <c r="AD821" s="3098"/>
      <c r="AE821" s="3098"/>
      <c r="AF821" s="3098"/>
      <c r="AG821" s="3098"/>
      <c r="AH821" s="3098"/>
      <c r="AI821" s="3098"/>
      <c r="AJ821" s="3098"/>
      <c r="AK821" s="3098"/>
      <c r="AL821" s="3143"/>
      <c r="AM821" s="3143"/>
      <c r="AN821" s="3143"/>
      <c r="AO821" s="3143"/>
      <c r="AP821" s="3143"/>
      <c r="AQ821" s="3143"/>
      <c r="AR821" s="3143"/>
      <c r="AS821" s="3143"/>
      <c r="AT821" s="3143"/>
      <c r="AU821" s="3143"/>
      <c r="AV821" s="3143"/>
      <c r="AW821" s="3143"/>
      <c r="AX821" s="3143"/>
      <c r="AY821" s="3143"/>
      <c r="AZ821" s="3143"/>
      <c r="BA821" s="3143"/>
      <c r="BB821" s="3143"/>
      <c r="BC821" s="3143"/>
      <c r="BD821" s="3143"/>
      <c r="BE821" s="3143"/>
      <c r="BF821" s="3143"/>
      <c r="BG821" s="3143"/>
      <c r="BH821" s="3143"/>
      <c r="BI821" s="3143"/>
      <c r="BJ821" s="3143"/>
      <c r="BK821" s="3143"/>
      <c r="BL821" s="3143"/>
      <c r="BM821" s="3143"/>
      <c r="BN821" s="3189"/>
      <c r="BO821" s="3189"/>
      <c r="BP821" s="3189"/>
      <c r="BQ821" s="3189"/>
      <c r="BR821" s="3189"/>
      <c r="BS821" s="3189"/>
      <c r="BT821" s="3189"/>
      <c r="BU821" s="3189"/>
      <c r="BV821" s="3189"/>
      <c r="BW821" s="3189"/>
      <c r="BX821" s="3189"/>
      <c r="BY821" s="3189"/>
      <c r="BZ821" s="3313"/>
      <c r="CA821" s="3143"/>
    </row>
    <row r="822" spans="1:79" ht="16.5" customHeight="1">
      <c r="A822" s="3143"/>
      <c r="B822" s="3143"/>
      <c r="C822" s="3143"/>
      <c r="D822" s="3143"/>
      <c r="E822" s="3143"/>
      <c r="F822" s="3143"/>
      <c r="G822" s="3143"/>
      <c r="H822" s="3143"/>
      <c r="I822" s="3143"/>
      <c r="J822" s="3143"/>
      <c r="K822" s="3098"/>
      <c r="L822" s="3098"/>
      <c r="M822" s="3098"/>
      <c r="N822" s="3098"/>
      <c r="O822" s="3098"/>
      <c r="P822" s="3098"/>
      <c r="Q822" s="3098"/>
      <c r="R822" s="3098"/>
      <c r="S822" s="3098"/>
      <c r="T822" s="3098"/>
      <c r="U822" s="3098"/>
      <c r="V822" s="3098"/>
      <c r="W822" s="3098"/>
      <c r="X822" s="3098"/>
      <c r="Y822" s="3098"/>
      <c r="Z822" s="3098"/>
      <c r="AA822" s="3098"/>
      <c r="AB822" s="3098"/>
      <c r="AC822" s="3098"/>
      <c r="AD822" s="3098"/>
      <c r="AE822" s="3098"/>
      <c r="AF822" s="3098"/>
      <c r="AG822" s="3098"/>
      <c r="AH822" s="3098"/>
      <c r="AI822" s="3098"/>
      <c r="AJ822" s="3098"/>
      <c r="AK822" s="3098"/>
      <c r="AL822" s="3143"/>
      <c r="AM822" s="3143"/>
      <c r="AN822" s="3143"/>
      <c r="AO822" s="3143"/>
      <c r="AP822" s="3143"/>
      <c r="AQ822" s="3143"/>
      <c r="AR822" s="3143"/>
      <c r="AS822" s="3143"/>
      <c r="AT822" s="3143"/>
      <c r="AU822" s="3143"/>
      <c r="AV822" s="3143"/>
      <c r="AW822" s="3143"/>
      <c r="AX822" s="3143"/>
      <c r="AY822" s="3143"/>
      <c r="AZ822" s="3143"/>
      <c r="BA822" s="3143"/>
      <c r="BB822" s="3143"/>
      <c r="BC822" s="3143"/>
      <c r="BD822" s="3143"/>
      <c r="BE822" s="3143"/>
      <c r="BF822" s="3143"/>
      <c r="BG822" s="3143"/>
      <c r="BH822" s="3143"/>
      <c r="BI822" s="3143"/>
      <c r="BJ822" s="3143"/>
      <c r="BK822" s="3143"/>
      <c r="BL822" s="3143"/>
      <c r="BM822" s="3143"/>
      <c r="BN822" s="3189"/>
      <c r="BO822" s="3189"/>
      <c r="BP822" s="3189"/>
      <c r="BQ822" s="3189"/>
      <c r="BR822" s="3189"/>
      <c r="BS822" s="3189"/>
      <c r="BT822" s="3189"/>
      <c r="BU822" s="3189"/>
      <c r="BV822" s="3189"/>
      <c r="BW822" s="3189"/>
      <c r="BX822" s="3189"/>
      <c r="BY822" s="3189"/>
      <c r="BZ822" s="3313"/>
      <c r="CA822" s="3143"/>
    </row>
    <row r="823" spans="1:79" ht="16.5" customHeight="1">
      <c r="A823" s="3143"/>
      <c r="B823" s="3143"/>
      <c r="C823" s="3143"/>
      <c r="D823" s="3143"/>
      <c r="E823" s="3143"/>
      <c r="F823" s="3143"/>
      <c r="G823" s="3143"/>
      <c r="H823" s="3143"/>
      <c r="I823" s="3143"/>
      <c r="J823" s="3143"/>
      <c r="K823" s="3098"/>
      <c r="L823" s="3098"/>
      <c r="M823" s="3098"/>
      <c r="N823" s="3098"/>
      <c r="O823" s="3098"/>
      <c r="P823" s="3098"/>
      <c r="Q823" s="3098"/>
      <c r="R823" s="3098"/>
      <c r="S823" s="3098"/>
      <c r="T823" s="3098"/>
      <c r="U823" s="3098"/>
      <c r="V823" s="3098"/>
      <c r="W823" s="3098"/>
      <c r="X823" s="3098"/>
      <c r="Y823" s="3098"/>
      <c r="Z823" s="3098"/>
      <c r="AA823" s="3098"/>
      <c r="AB823" s="3098"/>
      <c r="AC823" s="3098"/>
      <c r="AD823" s="3098"/>
      <c r="AE823" s="3098"/>
      <c r="AF823" s="3098"/>
      <c r="AG823" s="3098"/>
      <c r="AH823" s="3098"/>
      <c r="AI823" s="3098"/>
      <c r="AJ823" s="3098"/>
      <c r="AK823" s="3098"/>
      <c r="AL823" s="3143"/>
      <c r="AM823" s="3143"/>
      <c r="AN823" s="3143"/>
      <c r="AO823" s="3143"/>
      <c r="AP823" s="3143"/>
      <c r="AQ823" s="3143"/>
      <c r="AR823" s="3143"/>
      <c r="AS823" s="3143"/>
      <c r="AT823" s="3143"/>
      <c r="AU823" s="3143"/>
      <c r="AV823" s="3143"/>
      <c r="AW823" s="3143"/>
      <c r="AX823" s="3143"/>
      <c r="AY823" s="3143"/>
      <c r="AZ823" s="3143"/>
      <c r="BA823" s="3143"/>
      <c r="BB823" s="3143"/>
      <c r="BC823" s="3143"/>
      <c r="BD823" s="3143"/>
      <c r="BE823" s="3143"/>
      <c r="BF823" s="3143"/>
      <c r="BG823" s="3143"/>
      <c r="BH823" s="3143"/>
      <c r="BI823" s="3143"/>
      <c r="BJ823" s="3143"/>
      <c r="BK823" s="3143"/>
      <c r="BL823" s="3143"/>
      <c r="BM823" s="3143"/>
      <c r="BN823" s="3189"/>
      <c r="BO823" s="3189"/>
      <c r="BP823" s="3189"/>
      <c r="BQ823" s="3189"/>
      <c r="BR823" s="3189"/>
      <c r="BS823" s="3189"/>
      <c r="BT823" s="3189"/>
      <c r="BU823" s="3189"/>
      <c r="BV823" s="3189"/>
      <c r="BW823" s="3189"/>
      <c r="BX823" s="3189"/>
      <c r="BY823" s="3189"/>
      <c r="BZ823" s="3313"/>
      <c r="CA823" s="3143"/>
    </row>
    <row r="824" spans="1:79" ht="16.5" customHeight="1">
      <c r="A824" s="3143"/>
      <c r="B824" s="3143"/>
      <c r="C824" s="3143"/>
      <c r="D824" s="3143"/>
      <c r="E824" s="3143"/>
      <c r="F824" s="3143"/>
      <c r="G824" s="3143"/>
      <c r="H824" s="3143"/>
      <c r="I824" s="3143"/>
      <c r="J824" s="3143"/>
      <c r="K824" s="3098"/>
      <c r="L824" s="3098"/>
      <c r="M824" s="3098"/>
      <c r="N824" s="3098"/>
      <c r="O824" s="3098"/>
      <c r="P824" s="3098"/>
      <c r="Q824" s="3098"/>
      <c r="R824" s="3098"/>
      <c r="S824" s="3098"/>
      <c r="T824" s="3098"/>
      <c r="U824" s="3098"/>
      <c r="V824" s="3098"/>
      <c r="W824" s="3098"/>
      <c r="X824" s="3098"/>
      <c r="Y824" s="3098"/>
      <c r="Z824" s="3098"/>
      <c r="AA824" s="3098"/>
      <c r="AB824" s="3098"/>
      <c r="AC824" s="3098"/>
      <c r="AD824" s="3098"/>
      <c r="AE824" s="3098"/>
      <c r="AF824" s="3098"/>
      <c r="AG824" s="3098"/>
      <c r="AH824" s="3098"/>
      <c r="AI824" s="3098"/>
      <c r="AJ824" s="3098"/>
      <c r="AK824" s="3098"/>
      <c r="AL824" s="3143"/>
      <c r="AM824" s="3143"/>
      <c r="AN824" s="3143"/>
      <c r="AO824" s="3143"/>
      <c r="AP824" s="3143"/>
      <c r="AQ824" s="3143"/>
      <c r="AR824" s="3143"/>
      <c r="AS824" s="3143"/>
      <c r="AT824" s="3143"/>
      <c r="AU824" s="3143"/>
      <c r="AV824" s="3143"/>
      <c r="AW824" s="3143"/>
      <c r="AX824" s="3143"/>
      <c r="AY824" s="3143"/>
      <c r="AZ824" s="3143"/>
      <c r="BA824" s="3143"/>
      <c r="BB824" s="3143"/>
      <c r="BC824" s="3143"/>
      <c r="BD824" s="3143"/>
      <c r="BE824" s="3143"/>
      <c r="BF824" s="3143"/>
      <c r="BG824" s="3143"/>
      <c r="BH824" s="3143"/>
      <c r="BI824" s="3143"/>
      <c r="BJ824" s="3143"/>
      <c r="BK824" s="3143"/>
      <c r="BL824" s="3143"/>
      <c r="BM824" s="3143"/>
      <c r="BN824" s="3189"/>
      <c r="BO824" s="3189"/>
      <c r="BP824" s="3189"/>
      <c r="BQ824" s="3189"/>
      <c r="BR824" s="3189"/>
      <c r="BS824" s="3189"/>
      <c r="BT824" s="3189"/>
      <c r="BU824" s="3189"/>
      <c r="BV824" s="3189"/>
      <c r="BW824" s="3189"/>
      <c r="BX824" s="3189"/>
      <c r="BY824" s="3189"/>
      <c r="BZ824" s="3313"/>
      <c r="CA824" s="3143"/>
    </row>
    <row r="825" spans="1:79" ht="16.5" customHeight="1">
      <c r="A825" s="3143"/>
      <c r="B825" s="3143"/>
      <c r="C825" s="3143"/>
      <c r="D825" s="3143"/>
      <c r="E825" s="3143"/>
      <c r="F825" s="3143"/>
      <c r="G825" s="3143"/>
      <c r="H825" s="3143"/>
      <c r="I825" s="3143"/>
      <c r="J825" s="3143"/>
      <c r="K825" s="3098"/>
      <c r="L825" s="3098"/>
      <c r="M825" s="3098"/>
      <c r="N825" s="3098"/>
      <c r="O825" s="3098"/>
      <c r="P825" s="3098"/>
      <c r="Q825" s="3098"/>
      <c r="R825" s="3098"/>
      <c r="S825" s="3098"/>
      <c r="T825" s="3098"/>
      <c r="U825" s="3098"/>
      <c r="V825" s="3098"/>
      <c r="W825" s="3098"/>
      <c r="X825" s="3098"/>
      <c r="Y825" s="3098"/>
      <c r="Z825" s="3098"/>
      <c r="AA825" s="3098"/>
      <c r="AB825" s="3098"/>
      <c r="AC825" s="3098"/>
      <c r="AD825" s="3098"/>
      <c r="AE825" s="3098"/>
      <c r="AF825" s="3098"/>
      <c r="AG825" s="3098"/>
      <c r="AH825" s="3098"/>
      <c r="AI825" s="3098"/>
      <c r="AJ825" s="3098"/>
      <c r="AK825" s="3098"/>
      <c r="AL825" s="3143"/>
      <c r="AM825" s="3143"/>
      <c r="AN825" s="3143"/>
      <c r="AO825" s="3143"/>
      <c r="AP825" s="3143"/>
      <c r="AQ825" s="3143"/>
      <c r="AR825" s="3143"/>
      <c r="AS825" s="3143"/>
      <c r="AT825" s="3143"/>
      <c r="AU825" s="3143"/>
      <c r="AV825" s="3143"/>
      <c r="AW825" s="3143"/>
      <c r="AX825" s="3143"/>
      <c r="AY825" s="3143"/>
      <c r="AZ825" s="3143"/>
      <c r="BA825" s="3143"/>
      <c r="BB825" s="3143"/>
      <c r="BC825" s="3143"/>
      <c r="BD825" s="3143"/>
      <c r="BE825" s="3143"/>
      <c r="BF825" s="3143"/>
      <c r="BG825" s="3143"/>
      <c r="BH825" s="3143"/>
      <c r="BI825" s="3143"/>
      <c r="BJ825" s="3143"/>
      <c r="BK825" s="3143"/>
      <c r="BL825" s="3143"/>
      <c r="BM825" s="3143"/>
      <c r="BN825" s="3189"/>
      <c r="BO825" s="3189"/>
      <c r="BP825" s="3189"/>
      <c r="BQ825" s="3189"/>
      <c r="BR825" s="3189"/>
      <c r="BS825" s="3189"/>
      <c r="BT825" s="3189"/>
      <c r="BU825" s="3189"/>
      <c r="BV825" s="3189"/>
      <c r="BW825" s="3189"/>
      <c r="BX825" s="3189"/>
      <c r="BY825" s="3189"/>
      <c r="BZ825" s="3313"/>
      <c r="CA825" s="3143"/>
    </row>
    <row r="826" spans="1:79" ht="16.5" customHeight="1">
      <c r="A826" s="3143"/>
      <c r="B826" s="3143"/>
      <c r="C826" s="3143"/>
      <c r="D826" s="3143"/>
      <c r="E826" s="3143"/>
      <c r="F826" s="3143"/>
      <c r="G826" s="3143"/>
      <c r="H826" s="3143"/>
      <c r="I826" s="3143"/>
      <c r="J826" s="3143"/>
      <c r="K826" s="3098"/>
      <c r="L826" s="3098"/>
      <c r="M826" s="3098"/>
      <c r="N826" s="3098"/>
      <c r="O826" s="3098"/>
      <c r="P826" s="3098"/>
      <c r="Q826" s="3098"/>
      <c r="R826" s="3098"/>
      <c r="S826" s="3098"/>
      <c r="T826" s="3098"/>
      <c r="U826" s="3098"/>
      <c r="V826" s="3098"/>
      <c r="W826" s="3098"/>
      <c r="X826" s="3098"/>
      <c r="Y826" s="3098"/>
      <c r="Z826" s="3098"/>
      <c r="AA826" s="3098"/>
      <c r="AB826" s="3098"/>
      <c r="AC826" s="3098"/>
      <c r="AD826" s="3098"/>
      <c r="AE826" s="3098"/>
      <c r="AF826" s="3098"/>
      <c r="AG826" s="3098"/>
      <c r="AH826" s="3098"/>
      <c r="AI826" s="3098"/>
      <c r="AJ826" s="3098"/>
      <c r="AK826" s="3098"/>
      <c r="AL826" s="3143"/>
      <c r="AM826" s="3143"/>
      <c r="AN826" s="3143"/>
      <c r="AO826" s="3143"/>
      <c r="AP826" s="3143"/>
      <c r="AQ826" s="3143"/>
      <c r="AR826" s="3143"/>
      <c r="AS826" s="3143"/>
      <c r="AT826" s="3143"/>
      <c r="AU826" s="3143"/>
      <c r="AV826" s="3143"/>
      <c r="AW826" s="3143"/>
      <c r="AX826" s="3143"/>
      <c r="AY826" s="3143"/>
      <c r="AZ826" s="3143"/>
      <c r="BA826" s="3143"/>
      <c r="BB826" s="3143"/>
      <c r="BC826" s="3143"/>
      <c r="BD826" s="3143"/>
      <c r="BE826" s="3143"/>
      <c r="BF826" s="3143"/>
      <c r="BG826" s="3143"/>
      <c r="BH826" s="3143"/>
      <c r="BI826" s="3143"/>
      <c r="BJ826" s="3143"/>
      <c r="BK826" s="3143"/>
      <c r="BL826" s="3143"/>
      <c r="BM826" s="3143"/>
      <c r="BN826" s="3189"/>
      <c r="BO826" s="3189"/>
      <c r="BP826" s="3189"/>
      <c r="BQ826" s="3189"/>
      <c r="BR826" s="3189"/>
      <c r="BS826" s="3189"/>
      <c r="BT826" s="3189"/>
      <c r="BU826" s="3189"/>
      <c r="BV826" s="3189"/>
      <c r="BW826" s="3189"/>
      <c r="BX826" s="3189"/>
      <c r="BY826" s="3189"/>
      <c r="BZ826" s="3313"/>
      <c r="CA826" s="3143"/>
    </row>
    <row r="827" spans="1:79" ht="16.5" customHeight="1">
      <c r="A827" s="3143"/>
      <c r="B827" s="3143"/>
      <c r="C827" s="3143"/>
      <c r="D827" s="3143"/>
      <c r="E827" s="3143"/>
      <c r="F827" s="3143"/>
      <c r="G827" s="3143"/>
      <c r="H827" s="3143"/>
      <c r="I827" s="3143"/>
      <c r="J827" s="3143"/>
      <c r="K827" s="3098"/>
      <c r="L827" s="3098"/>
      <c r="M827" s="3098"/>
      <c r="N827" s="3098"/>
      <c r="O827" s="3098"/>
      <c r="P827" s="3098"/>
      <c r="Q827" s="3098"/>
      <c r="R827" s="3098"/>
      <c r="S827" s="3098"/>
      <c r="T827" s="3098"/>
      <c r="U827" s="3098"/>
      <c r="V827" s="3098"/>
      <c r="W827" s="3098"/>
      <c r="X827" s="3098"/>
      <c r="Y827" s="3098"/>
      <c r="Z827" s="3098"/>
      <c r="AA827" s="3098"/>
      <c r="AB827" s="3098"/>
      <c r="AC827" s="3098"/>
      <c r="AD827" s="3098"/>
      <c r="AE827" s="3098"/>
      <c r="AF827" s="3098"/>
      <c r="AG827" s="3098"/>
      <c r="AH827" s="3098"/>
      <c r="AI827" s="3098"/>
      <c r="AJ827" s="3098"/>
      <c r="AK827" s="3098"/>
      <c r="AL827" s="3143"/>
      <c r="AM827" s="3143"/>
      <c r="AN827" s="3143"/>
      <c r="AO827" s="3143"/>
      <c r="AP827" s="3143"/>
      <c r="AQ827" s="3143"/>
      <c r="AR827" s="3143"/>
      <c r="AS827" s="3143"/>
      <c r="AT827" s="3143"/>
      <c r="AU827" s="3143"/>
      <c r="AV827" s="3143"/>
      <c r="AW827" s="3143"/>
      <c r="AX827" s="3143"/>
      <c r="AY827" s="3143"/>
      <c r="AZ827" s="3143"/>
      <c r="BA827" s="3143"/>
      <c r="BB827" s="3143"/>
      <c r="BC827" s="3143"/>
      <c r="BD827" s="3143"/>
      <c r="BE827" s="3143"/>
      <c r="BF827" s="3143"/>
      <c r="BG827" s="3143"/>
      <c r="BH827" s="3143"/>
      <c r="BI827" s="3143"/>
      <c r="BJ827" s="3143"/>
      <c r="BK827" s="3143"/>
      <c r="BL827" s="3143"/>
      <c r="BM827" s="3143"/>
      <c r="BN827" s="3189"/>
      <c r="BO827" s="3189"/>
      <c r="BP827" s="3189"/>
      <c r="BQ827" s="3189"/>
      <c r="BR827" s="3189"/>
      <c r="BS827" s="3189"/>
      <c r="BT827" s="3189"/>
      <c r="BU827" s="3189"/>
      <c r="BV827" s="3189"/>
      <c r="BW827" s="3189"/>
      <c r="BX827" s="3189"/>
      <c r="BY827" s="3189"/>
      <c r="BZ827" s="3313"/>
      <c r="CA827" s="3143"/>
    </row>
    <row r="828" spans="1:79" ht="16.5" customHeight="1">
      <c r="A828" s="3143"/>
      <c r="B828" s="3143"/>
      <c r="C828" s="3143"/>
      <c r="D828" s="3143"/>
      <c r="E828" s="3143"/>
      <c r="F828" s="3143"/>
      <c r="G828" s="3143"/>
      <c r="H828" s="3143"/>
      <c r="I828" s="3143"/>
      <c r="J828" s="3143"/>
      <c r="K828" s="3098"/>
      <c r="L828" s="3098"/>
      <c r="M828" s="3098"/>
      <c r="N828" s="3098"/>
      <c r="O828" s="3098"/>
      <c r="P828" s="3098"/>
      <c r="Q828" s="3098"/>
      <c r="R828" s="3098"/>
      <c r="S828" s="3098"/>
      <c r="T828" s="3098"/>
      <c r="U828" s="3098"/>
      <c r="V828" s="3098"/>
      <c r="W828" s="3098"/>
      <c r="X828" s="3098"/>
      <c r="Y828" s="3098"/>
      <c r="Z828" s="3098"/>
      <c r="AA828" s="3098"/>
      <c r="AB828" s="3098"/>
      <c r="AC828" s="3098"/>
      <c r="AD828" s="3098"/>
      <c r="AE828" s="3098"/>
      <c r="AF828" s="3098"/>
      <c r="AG828" s="3098"/>
      <c r="AH828" s="3098"/>
      <c r="AI828" s="3098"/>
      <c r="AJ828" s="3098"/>
      <c r="AK828" s="3098"/>
      <c r="AL828" s="3143"/>
      <c r="AM828" s="3143"/>
      <c r="AN828" s="3143"/>
      <c r="AO828" s="3143"/>
      <c r="AP828" s="3143"/>
      <c r="AQ828" s="3143"/>
      <c r="AR828" s="3143"/>
      <c r="AS828" s="3143"/>
      <c r="AT828" s="3143"/>
      <c r="AU828" s="3143"/>
      <c r="AV828" s="3143"/>
      <c r="AW828" s="3143"/>
      <c r="AX828" s="3143"/>
      <c r="AY828" s="3143"/>
      <c r="AZ828" s="3143"/>
      <c r="BA828" s="3143"/>
      <c r="BB828" s="3143"/>
      <c r="BC828" s="3143"/>
      <c r="BD828" s="3143"/>
      <c r="BE828" s="3143"/>
      <c r="BF828" s="3143"/>
      <c r="BG828" s="3143"/>
      <c r="BH828" s="3143"/>
      <c r="BI828" s="3143"/>
      <c r="BJ828" s="3143"/>
      <c r="BK828" s="3143"/>
      <c r="BL828" s="3143"/>
      <c r="BM828" s="3143"/>
      <c r="BN828" s="3189"/>
      <c r="BO828" s="3189"/>
      <c r="BP828" s="3189"/>
      <c r="BQ828" s="3189"/>
      <c r="BR828" s="3189"/>
      <c r="BS828" s="3189"/>
      <c r="BT828" s="3189"/>
      <c r="BU828" s="3189"/>
      <c r="BV828" s="3189"/>
      <c r="BW828" s="3189"/>
      <c r="BX828" s="3189"/>
      <c r="BY828" s="3189"/>
      <c r="BZ828" s="3313"/>
      <c r="CA828" s="3143"/>
    </row>
    <row r="829" spans="1:79" ht="16.5" customHeight="1">
      <c r="A829" s="3143"/>
      <c r="B829" s="3143"/>
      <c r="C829" s="3143"/>
      <c r="D829" s="3143"/>
      <c r="E829" s="3143"/>
      <c r="F829" s="3143"/>
      <c r="G829" s="3143"/>
      <c r="H829" s="3143"/>
      <c r="I829" s="3143"/>
      <c r="J829" s="3143"/>
      <c r="K829" s="3098"/>
      <c r="L829" s="3098"/>
      <c r="M829" s="3098"/>
      <c r="N829" s="3098"/>
      <c r="O829" s="3098"/>
      <c r="P829" s="3098"/>
      <c r="Q829" s="3098"/>
      <c r="R829" s="3098"/>
      <c r="S829" s="3098"/>
      <c r="T829" s="3098"/>
      <c r="U829" s="3098"/>
      <c r="V829" s="3098"/>
      <c r="W829" s="3098"/>
      <c r="X829" s="3098"/>
      <c r="Y829" s="3098"/>
      <c r="Z829" s="3098"/>
      <c r="AA829" s="3098"/>
      <c r="AB829" s="3098"/>
      <c r="AC829" s="3098"/>
      <c r="AD829" s="3098"/>
      <c r="AE829" s="3098"/>
      <c r="AF829" s="3098"/>
      <c r="AG829" s="3098"/>
      <c r="AH829" s="3098"/>
      <c r="AI829" s="3098"/>
      <c r="AJ829" s="3098"/>
      <c r="AK829" s="3098"/>
      <c r="AL829" s="3143"/>
      <c r="AM829" s="3143"/>
      <c r="AN829" s="3143"/>
      <c r="AO829" s="3143"/>
      <c r="AP829" s="3143"/>
      <c r="AQ829" s="3143"/>
      <c r="AR829" s="3143"/>
      <c r="AS829" s="3143"/>
      <c r="AT829" s="3143"/>
      <c r="AU829" s="3143"/>
      <c r="AV829" s="3143"/>
      <c r="AW829" s="3143"/>
      <c r="AX829" s="3143"/>
      <c r="AY829" s="3143"/>
      <c r="AZ829" s="3143"/>
      <c r="BA829" s="3143"/>
      <c r="BB829" s="3143"/>
      <c r="BC829" s="3143"/>
      <c r="BD829" s="3143"/>
      <c r="BE829" s="3143"/>
      <c r="BF829" s="3143"/>
      <c r="BG829" s="3143"/>
      <c r="BH829" s="3143"/>
      <c r="BI829" s="3143"/>
      <c r="BJ829" s="3143"/>
      <c r="BK829" s="3143"/>
      <c r="BL829" s="3143"/>
      <c r="BM829" s="3143"/>
      <c r="BN829" s="3189"/>
      <c r="BO829" s="3189"/>
      <c r="BP829" s="3189"/>
      <c r="BQ829" s="3189"/>
      <c r="BR829" s="3189"/>
      <c r="BS829" s="3189"/>
      <c r="BT829" s="3189"/>
      <c r="BU829" s="3189"/>
      <c r="BV829" s="3189"/>
      <c r="BW829" s="3189"/>
      <c r="BX829" s="3189"/>
      <c r="BY829" s="3189"/>
      <c r="BZ829" s="3313"/>
      <c r="CA829" s="3143"/>
    </row>
    <row r="830" spans="1:79" ht="16.5" customHeight="1">
      <c r="A830" s="3143"/>
      <c r="B830" s="3143"/>
      <c r="C830" s="3143"/>
      <c r="D830" s="3143"/>
      <c r="E830" s="3143"/>
      <c r="F830" s="3143"/>
      <c r="G830" s="3143"/>
      <c r="H830" s="3143"/>
      <c r="I830" s="3143"/>
      <c r="J830" s="3143"/>
      <c r="K830" s="3098"/>
      <c r="L830" s="3098"/>
      <c r="M830" s="3098"/>
      <c r="N830" s="3098"/>
      <c r="O830" s="3098"/>
      <c r="P830" s="3098"/>
      <c r="Q830" s="3098"/>
      <c r="R830" s="3098"/>
      <c r="S830" s="3098"/>
      <c r="T830" s="3098"/>
      <c r="U830" s="3098"/>
      <c r="V830" s="3098"/>
      <c r="W830" s="3098"/>
      <c r="X830" s="3098"/>
      <c r="Y830" s="3098"/>
      <c r="Z830" s="3098"/>
      <c r="AA830" s="3098"/>
      <c r="AB830" s="3098"/>
      <c r="AC830" s="3098"/>
      <c r="AD830" s="3098"/>
      <c r="AE830" s="3098"/>
      <c r="AF830" s="3098"/>
      <c r="AG830" s="3098"/>
      <c r="AH830" s="3098"/>
      <c r="AI830" s="3098"/>
      <c r="AJ830" s="3098"/>
      <c r="AK830" s="3098"/>
      <c r="AL830" s="3143"/>
      <c r="AM830" s="3143"/>
      <c r="AN830" s="3143"/>
      <c r="AO830" s="3143"/>
      <c r="AP830" s="3143"/>
      <c r="AQ830" s="3143"/>
      <c r="AR830" s="3143"/>
      <c r="AS830" s="3143"/>
      <c r="AT830" s="3143"/>
      <c r="AU830" s="3143"/>
      <c r="AV830" s="3143"/>
      <c r="AW830" s="3143"/>
      <c r="AX830" s="3143"/>
      <c r="AY830" s="3143"/>
      <c r="AZ830" s="3143"/>
      <c r="BA830" s="3143"/>
      <c r="BB830" s="3143"/>
      <c r="BC830" s="3143"/>
      <c r="BD830" s="3143"/>
      <c r="BE830" s="3143"/>
      <c r="BF830" s="3143"/>
      <c r="BG830" s="3143"/>
      <c r="BH830" s="3143"/>
      <c r="BI830" s="3143"/>
      <c r="BJ830" s="3143"/>
      <c r="BK830" s="3143"/>
      <c r="BL830" s="3143"/>
      <c r="BM830" s="3143"/>
      <c r="BN830" s="3189"/>
      <c r="BO830" s="3189"/>
      <c r="BP830" s="3189"/>
      <c r="BQ830" s="3189"/>
      <c r="BR830" s="3189"/>
      <c r="BS830" s="3189"/>
      <c r="BT830" s="3189"/>
      <c r="BU830" s="3189"/>
      <c r="BV830" s="3189"/>
      <c r="BW830" s="3189"/>
      <c r="BX830" s="3189"/>
      <c r="BY830" s="3189"/>
      <c r="BZ830" s="3313"/>
      <c r="CA830" s="3143"/>
    </row>
    <row r="831" spans="1:79" ht="16.5" customHeight="1">
      <c r="A831" s="3143"/>
      <c r="B831" s="3143"/>
      <c r="C831" s="3143"/>
      <c r="D831" s="3143"/>
      <c r="E831" s="3143"/>
      <c r="F831" s="3143"/>
      <c r="G831" s="3143"/>
      <c r="H831" s="3143"/>
      <c r="I831" s="3143"/>
      <c r="J831" s="3143"/>
      <c r="K831" s="3098"/>
      <c r="L831" s="3098"/>
      <c r="M831" s="3098"/>
      <c r="N831" s="3098"/>
      <c r="O831" s="3098"/>
      <c r="P831" s="3098"/>
      <c r="Q831" s="3098"/>
      <c r="R831" s="3098"/>
      <c r="S831" s="3098"/>
      <c r="T831" s="3098"/>
      <c r="U831" s="3098"/>
      <c r="V831" s="3098"/>
      <c r="W831" s="3098"/>
      <c r="X831" s="3098"/>
      <c r="Y831" s="3098"/>
      <c r="Z831" s="3098"/>
      <c r="AA831" s="3098"/>
      <c r="AB831" s="3098"/>
      <c r="AC831" s="3098"/>
      <c r="AD831" s="3098"/>
      <c r="AE831" s="3098"/>
      <c r="AF831" s="3098"/>
      <c r="AG831" s="3098"/>
      <c r="AH831" s="3098"/>
      <c r="AI831" s="3098"/>
      <c r="AJ831" s="3098"/>
      <c r="AK831" s="3098"/>
      <c r="AL831" s="3143"/>
      <c r="AM831" s="3143"/>
      <c r="AN831" s="3143"/>
      <c r="AO831" s="3143"/>
      <c r="AP831" s="3143"/>
      <c r="AQ831" s="3143"/>
      <c r="AR831" s="3143"/>
      <c r="AS831" s="3143"/>
      <c r="AT831" s="3143"/>
      <c r="AU831" s="3143"/>
      <c r="AV831" s="3143"/>
      <c r="AW831" s="3143"/>
      <c r="AX831" s="3143"/>
      <c r="AY831" s="3143"/>
      <c r="AZ831" s="3143"/>
      <c r="BA831" s="3143"/>
      <c r="BB831" s="3143"/>
      <c r="BC831" s="3143"/>
      <c r="BD831" s="3143"/>
      <c r="BE831" s="3143"/>
      <c r="BF831" s="3143"/>
      <c r="BG831" s="3143"/>
      <c r="BH831" s="3143"/>
      <c r="BI831" s="3143"/>
      <c r="BJ831" s="3143"/>
      <c r="BK831" s="3143"/>
      <c r="BL831" s="3143"/>
      <c r="BM831" s="3143"/>
      <c r="BN831" s="3189"/>
      <c r="BO831" s="3189"/>
      <c r="BP831" s="3189"/>
      <c r="BQ831" s="3189"/>
      <c r="BR831" s="3189"/>
      <c r="BS831" s="3189"/>
      <c r="BT831" s="3189"/>
      <c r="BU831" s="3189"/>
      <c r="BV831" s="3189"/>
      <c r="BW831" s="3189"/>
      <c r="BX831" s="3189"/>
      <c r="BY831" s="3189"/>
      <c r="BZ831" s="3313"/>
      <c r="CA831" s="3143"/>
    </row>
    <row r="832" spans="1:79" ht="16.5" customHeight="1">
      <c r="A832" s="3143"/>
      <c r="B832" s="3143"/>
      <c r="C832" s="3143"/>
      <c r="D832" s="3143"/>
      <c r="E832" s="3143"/>
      <c r="F832" s="3143"/>
      <c r="G832" s="3143"/>
      <c r="H832" s="3143"/>
      <c r="I832" s="3143"/>
      <c r="J832" s="3143"/>
      <c r="K832" s="3098"/>
      <c r="L832" s="3098"/>
      <c r="M832" s="3098"/>
      <c r="N832" s="3098"/>
      <c r="O832" s="3098"/>
      <c r="P832" s="3098"/>
      <c r="Q832" s="3098"/>
      <c r="R832" s="3098"/>
      <c r="S832" s="3098"/>
      <c r="T832" s="3098"/>
      <c r="U832" s="3098"/>
      <c r="V832" s="3098"/>
      <c r="W832" s="3098"/>
      <c r="X832" s="3098"/>
      <c r="Y832" s="3098"/>
      <c r="Z832" s="3098"/>
      <c r="AA832" s="3098"/>
      <c r="AB832" s="3098"/>
      <c r="AC832" s="3098"/>
      <c r="AD832" s="3098"/>
      <c r="AE832" s="3098"/>
      <c r="AF832" s="3098"/>
      <c r="AG832" s="3098"/>
      <c r="AH832" s="3098"/>
      <c r="AI832" s="3098"/>
      <c r="AJ832" s="3098"/>
      <c r="AK832" s="3098"/>
      <c r="AL832" s="3143"/>
      <c r="AM832" s="3143"/>
      <c r="AN832" s="3143"/>
      <c r="AO832" s="3143"/>
      <c r="AP832" s="3143"/>
      <c r="AQ832" s="3143"/>
      <c r="AR832" s="3143"/>
      <c r="AS832" s="3143"/>
      <c r="AT832" s="3143"/>
      <c r="AU832" s="3143"/>
      <c r="AV832" s="3143"/>
      <c r="AW832" s="3143"/>
      <c r="AX832" s="3143"/>
      <c r="AY832" s="3143"/>
      <c r="AZ832" s="3143"/>
      <c r="BA832" s="3143"/>
      <c r="BB832" s="3143"/>
      <c r="BC832" s="3143"/>
      <c r="BD832" s="3143"/>
      <c r="BE832" s="3143"/>
      <c r="BF832" s="3143"/>
      <c r="BG832" s="3143"/>
      <c r="BH832" s="3143"/>
      <c r="BI832" s="3143"/>
      <c r="BJ832" s="3143"/>
      <c r="BK832" s="3143"/>
      <c r="BL832" s="3143"/>
      <c r="BM832" s="3143"/>
      <c r="BN832" s="3189"/>
      <c r="BO832" s="3189"/>
      <c r="BP832" s="3189"/>
      <c r="BQ832" s="3189"/>
      <c r="BR832" s="3189"/>
      <c r="BS832" s="3189"/>
      <c r="BT832" s="3189"/>
      <c r="BU832" s="3189"/>
      <c r="BV832" s="3189"/>
      <c r="BW832" s="3189"/>
      <c r="BX832" s="3189"/>
      <c r="BY832" s="3189"/>
      <c r="BZ832" s="3313"/>
      <c r="CA832" s="3143"/>
    </row>
    <row r="833" spans="1:79" ht="16.5" customHeight="1">
      <c r="A833" s="3143"/>
      <c r="B833" s="3143"/>
      <c r="C833" s="3143"/>
      <c r="D833" s="3143"/>
      <c r="E833" s="3143"/>
      <c r="F833" s="3143"/>
      <c r="G833" s="3143"/>
      <c r="H833" s="3143"/>
      <c r="I833" s="3143"/>
      <c r="J833" s="3143"/>
      <c r="K833" s="3098"/>
      <c r="L833" s="3098"/>
      <c r="M833" s="3098"/>
      <c r="N833" s="3098"/>
      <c r="O833" s="3098"/>
      <c r="P833" s="3098"/>
      <c r="Q833" s="3098"/>
      <c r="R833" s="3098"/>
      <c r="S833" s="3098"/>
      <c r="T833" s="3098"/>
      <c r="U833" s="3098"/>
      <c r="V833" s="3098"/>
      <c r="W833" s="3098"/>
      <c r="X833" s="3098"/>
      <c r="Y833" s="3098"/>
      <c r="Z833" s="3098"/>
      <c r="AA833" s="3098"/>
      <c r="AB833" s="3098"/>
      <c r="AC833" s="3098"/>
      <c r="AD833" s="3098"/>
      <c r="AE833" s="3098"/>
      <c r="AF833" s="3098"/>
      <c r="AG833" s="3098"/>
      <c r="AH833" s="3098"/>
      <c r="AI833" s="3098"/>
      <c r="AJ833" s="3098"/>
      <c r="AK833" s="3098"/>
      <c r="AL833" s="3143"/>
      <c r="AM833" s="3143"/>
      <c r="AN833" s="3143"/>
      <c r="AO833" s="3143"/>
      <c r="AP833" s="3143"/>
      <c r="AQ833" s="3143"/>
      <c r="AR833" s="3143"/>
      <c r="AS833" s="3143"/>
      <c r="AT833" s="3143"/>
      <c r="AU833" s="3143"/>
      <c r="AV833" s="3143"/>
      <c r="AW833" s="3143"/>
      <c r="AX833" s="3143"/>
      <c r="AY833" s="3143"/>
      <c r="AZ833" s="3143"/>
      <c r="BA833" s="3143"/>
      <c r="BB833" s="3143"/>
      <c r="BC833" s="3143"/>
      <c r="BD833" s="3143"/>
      <c r="BE833" s="3143"/>
      <c r="BF833" s="3143"/>
      <c r="BG833" s="3143"/>
      <c r="BH833" s="3143"/>
      <c r="BI833" s="3143"/>
      <c r="BJ833" s="3143"/>
      <c r="BK833" s="3143"/>
      <c r="BL833" s="3143"/>
      <c r="BM833" s="3143"/>
      <c r="BN833" s="3189"/>
      <c r="BO833" s="3189"/>
      <c r="BP833" s="3189"/>
      <c r="BQ833" s="3189"/>
      <c r="BR833" s="3189"/>
      <c r="BS833" s="3189"/>
      <c r="BT833" s="3189"/>
      <c r="BU833" s="3189"/>
      <c r="BV833" s="3189"/>
      <c r="BW833" s="3189"/>
      <c r="BX833" s="3189"/>
      <c r="BY833" s="3189"/>
      <c r="BZ833" s="3313"/>
      <c r="CA833" s="3143"/>
    </row>
    <row r="834" spans="1:79" ht="16.5" customHeight="1">
      <c r="A834" s="3143"/>
      <c r="B834" s="3143"/>
      <c r="C834" s="3143"/>
      <c r="D834" s="3143"/>
      <c r="E834" s="3143"/>
      <c r="F834" s="3143"/>
      <c r="G834" s="3143"/>
      <c r="H834" s="3143"/>
      <c r="I834" s="3143"/>
      <c r="J834" s="3143"/>
      <c r="K834" s="3098"/>
      <c r="L834" s="3098"/>
      <c r="M834" s="3098"/>
      <c r="N834" s="3098"/>
      <c r="O834" s="3098"/>
      <c r="P834" s="3098"/>
      <c r="Q834" s="3098"/>
      <c r="R834" s="3098"/>
      <c r="S834" s="3098"/>
      <c r="T834" s="3098"/>
      <c r="U834" s="3098"/>
      <c r="V834" s="3098"/>
      <c r="W834" s="3098"/>
      <c r="X834" s="3098"/>
      <c r="Y834" s="3098"/>
      <c r="Z834" s="3098"/>
      <c r="AA834" s="3098"/>
      <c r="AB834" s="3098"/>
      <c r="AC834" s="3098"/>
      <c r="AD834" s="3098"/>
      <c r="AE834" s="3098"/>
      <c r="AF834" s="3098"/>
      <c r="AG834" s="3098"/>
      <c r="AH834" s="3098"/>
      <c r="AI834" s="3098"/>
      <c r="AJ834" s="3098"/>
      <c r="AK834" s="3098"/>
      <c r="AL834" s="3143"/>
      <c r="AM834" s="3143"/>
      <c r="AN834" s="3143"/>
      <c r="AO834" s="3143"/>
      <c r="AP834" s="3143"/>
      <c r="AQ834" s="3143"/>
      <c r="AR834" s="3143"/>
      <c r="AS834" s="3143"/>
      <c r="AT834" s="3143"/>
      <c r="AU834" s="3143"/>
      <c r="AV834" s="3143"/>
      <c r="AW834" s="3143"/>
      <c r="AX834" s="3143"/>
      <c r="AY834" s="3143"/>
      <c r="AZ834" s="3143"/>
      <c r="BA834" s="3143"/>
      <c r="BB834" s="3143"/>
      <c r="BC834" s="3143"/>
      <c r="BD834" s="3143"/>
      <c r="BE834" s="3143"/>
      <c r="BF834" s="3143"/>
      <c r="BG834" s="3143"/>
      <c r="BH834" s="3143"/>
      <c r="BI834" s="3143"/>
      <c r="BJ834" s="3143"/>
      <c r="BK834" s="3143"/>
      <c r="BL834" s="3143"/>
      <c r="BM834" s="3143"/>
      <c r="BN834" s="3189"/>
      <c r="BO834" s="3189"/>
      <c r="BP834" s="3189"/>
      <c r="BQ834" s="3189"/>
      <c r="BR834" s="3189"/>
      <c r="BS834" s="3189"/>
      <c r="BT834" s="3189"/>
      <c r="BU834" s="3189"/>
      <c r="BV834" s="3189"/>
      <c r="BW834" s="3189"/>
      <c r="BX834" s="3189"/>
      <c r="BY834" s="3189"/>
      <c r="BZ834" s="3313"/>
      <c r="CA834" s="3143"/>
    </row>
    <row r="835" spans="1:79" ht="16.5" customHeight="1">
      <c r="A835" s="3143"/>
      <c r="B835" s="3143"/>
      <c r="C835" s="3143"/>
      <c r="D835" s="3143"/>
      <c r="E835" s="3143"/>
      <c r="F835" s="3143"/>
      <c r="G835" s="3143"/>
      <c r="H835" s="3143"/>
      <c r="I835" s="3143"/>
      <c r="J835" s="3143"/>
      <c r="K835" s="3098"/>
      <c r="L835" s="3098"/>
      <c r="M835" s="3098"/>
      <c r="N835" s="3098"/>
      <c r="O835" s="3098"/>
      <c r="P835" s="3098"/>
      <c r="Q835" s="3098"/>
      <c r="R835" s="3098"/>
      <c r="S835" s="3098"/>
      <c r="T835" s="3098"/>
      <c r="U835" s="3098"/>
      <c r="V835" s="3098"/>
      <c r="W835" s="3098"/>
      <c r="X835" s="3098"/>
      <c r="Y835" s="3098"/>
      <c r="Z835" s="3098"/>
      <c r="AA835" s="3098"/>
      <c r="AB835" s="3098"/>
      <c r="AC835" s="3098"/>
      <c r="AD835" s="3098"/>
      <c r="AE835" s="3098"/>
      <c r="AF835" s="3098"/>
      <c r="AG835" s="3098"/>
      <c r="AH835" s="3098"/>
      <c r="AI835" s="3098"/>
      <c r="AJ835" s="3098"/>
      <c r="AK835" s="3098"/>
      <c r="AL835" s="3143"/>
      <c r="AM835" s="3143"/>
      <c r="AN835" s="3143"/>
      <c r="AO835" s="3143"/>
      <c r="AP835" s="3143"/>
      <c r="AQ835" s="3143"/>
      <c r="AR835" s="3143"/>
      <c r="AS835" s="3143"/>
      <c r="AT835" s="3143"/>
      <c r="AU835" s="3143"/>
      <c r="AV835" s="3143"/>
      <c r="AW835" s="3143"/>
      <c r="AX835" s="3143"/>
      <c r="AY835" s="3143"/>
      <c r="AZ835" s="3143"/>
      <c r="BA835" s="3143"/>
      <c r="BB835" s="3143"/>
      <c r="BC835" s="3143"/>
      <c r="BD835" s="3143"/>
      <c r="BE835" s="3143"/>
      <c r="BF835" s="3143"/>
      <c r="BG835" s="3143"/>
      <c r="BH835" s="3143"/>
      <c r="BI835" s="3143"/>
      <c r="BJ835" s="3143"/>
      <c r="BK835" s="3143"/>
      <c r="BL835" s="3143"/>
      <c r="BM835" s="3143"/>
      <c r="BN835" s="3189"/>
      <c r="BO835" s="3189"/>
      <c r="BP835" s="3189"/>
      <c r="BQ835" s="3189"/>
      <c r="BR835" s="3189"/>
      <c r="BS835" s="3189"/>
      <c r="BT835" s="3189"/>
      <c r="BU835" s="3189"/>
      <c r="BV835" s="3189"/>
      <c r="BW835" s="3189"/>
      <c r="BX835" s="3189"/>
      <c r="BY835" s="3189"/>
      <c r="BZ835" s="3313"/>
      <c r="CA835" s="3143"/>
    </row>
    <row r="836" spans="1:79" ht="16.5" customHeight="1">
      <c r="A836" s="3143"/>
      <c r="B836" s="3143"/>
      <c r="C836" s="3143"/>
      <c r="D836" s="3143"/>
      <c r="E836" s="3143"/>
      <c r="F836" s="3143"/>
      <c r="G836" s="3143"/>
      <c r="H836" s="3143"/>
      <c r="I836" s="3143"/>
      <c r="J836" s="3143"/>
      <c r="K836" s="3098"/>
      <c r="L836" s="3098"/>
      <c r="M836" s="3098"/>
      <c r="N836" s="3098"/>
      <c r="O836" s="3098"/>
      <c r="P836" s="3098"/>
      <c r="Q836" s="3098"/>
      <c r="R836" s="3098"/>
      <c r="S836" s="3098"/>
      <c r="T836" s="3098"/>
      <c r="U836" s="3098"/>
      <c r="V836" s="3098"/>
      <c r="W836" s="3098"/>
      <c r="X836" s="3098"/>
      <c r="Y836" s="3098"/>
      <c r="Z836" s="3098"/>
      <c r="AA836" s="3098"/>
      <c r="AB836" s="3098"/>
      <c r="AC836" s="3098"/>
      <c r="AD836" s="3098"/>
      <c r="AE836" s="3098"/>
      <c r="AF836" s="3098"/>
      <c r="AG836" s="3098"/>
      <c r="AH836" s="3098"/>
      <c r="AI836" s="3098"/>
      <c r="AJ836" s="3098"/>
      <c r="AK836" s="3098"/>
      <c r="AL836" s="3143"/>
      <c r="AM836" s="3143"/>
      <c r="AN836" s="3143"/>
      <c r="AO836" s="3143"/>
      <c r="AP836" s="3143"/>
      <c r="AQ836" s="3143"/>
      <c r="AR836" s="3143"/>
      <c r="AS836" s="3143"/>
      <c r="AT836" s="3143"/>
      <c r="AU836" s="3143"/>
      <c r="AV836" s="3143"/>
      <c r="AW836" s="3143"/>
      <c r="AX836" s="3143"/>
      <c r="AY836" s="3143"/>
      <c r="AZ836" s="3143"/>
      <c r="BA836" s="3143"/>
      <c r="BB836" s="3143"/>
      <c r="BC836" s="3143"/>
      <c r="BD836" s="3143"/>
      <c r="BE836" s="3143"/>
      <c r="BF836" s="3143"/>
      <c r="BG836" s="3143"/>
      <c r="BH836" s="3143"/>
      <c r="BI836" s="3143"/>
      <c r="BJ836" s="3143"/>
      <c r="BK836" s="3143"/>
      <c r="BL836" s="3143"/>
      <c r="BM836" s="3143"/>
      <c r="BN836" s="3189"/>
      <c r="BO836" s="3189"/>
      <c r="BP836" s="3189"/>
      <c r="BQ836" s="3189"/>
      <c r="BR836" s="3189"/>
      <c r="BS836" s="3189"/>
      <c r="BT836" s="3189"/>
      <c r="BU836" s="3189"/>
      <c r="BV836" s="3189"/>
      <c r="BW836" s="3189"/>
      <c r="BX836" s="3189"/>
      <c r="BY836" s="3189"/>
      <c r="BZ836" s="3313"/>
      <c r="CA836" s="3143"/>
    </row>
    <row r="837" spans="1:79" ht="16.5" customHeight="1">
      <c r="A837" s="3143"/>
      <c r="B837" s="3143"/>
      <c r="C837" s="3143"/>
      <c r="D837" s="3143"/>
      <c r="E837" s="3143"/>
      <c r="F837" s="3143"/>
      <c r="G837" s="3143"/>
      <c r="H837" s="3143"/>
      <c r="I837" s="3143"/>
      <c r="J837" s="3143"/>
      <c r="K837" s="3098"/>
      <c r="L837" s="3098"/>
      <c r="M837" s="3098"/>
      <c r="N837" s="3098"/>
      <c r="O837" s="3098"/>
      <c r="P837" s="3098"/>
      <c r="Q837" s="3098"/>
      <c r="R837" s="3098"/>
      <c r="S837" s="3098"/>
      <c r="T837" s="3098"/>
      <c r="U837" s="3098"/>
      <c r="V837" s="3098"/>
      <c r="W837" s="3098"/>
      <c r="X837" s="3098"/>
      <c r="Y837" s="3098"/>
      <c r="Z837" s="3098"/>
      <c r="AA837" s="3098"/>
      <c r="AB837" s="3098"/>
      <c r="AC837" s="3098"/>
      <c r="AD837" s="3098"/>
      <c r="AE837" s="3098"/>
      <c r="AF837" s="3098"/>
      <c r="AG837" s="3098"/>
      <c r="AH837" s="3098"/>
      <c r="AI837" s="3098"/>
      <c r="AJ837" s="3098"/>
      <c r="AK837" s="3098"/>
      <c r="AL837" s="3143"/>
      <c r="AM837" s="3143"/>
      <c r="AN837" s="3143"/>
      <c r="AO837" s="3143"/>
      <c r="AP837" s="3143"/>
      <c r="AQ837" s="3143"/>
      <c r="AR837" s="3143"/>
      <c r="AS837" s="3143"/>
      <c r="AT837" s="3143"/>
      <c r="AU837" s="3143"/>
      <c r="AV837" s="3143"/>
      <c r="AW837" s="3143"/>
      <c r="AX837" s="3143"/>
      <c r="AY837" s="3143"/>
      <c r="AZ837" s="3143"/>
      <c r="BA837" s="3143"/>
      <c r="BB837" s="3143"/>
      <c r="BC837" s="3143"/>
      <c r="BD837" s="3143"/>
      <c r="BE837" s="3143"/>
      <c r="BF837" s="3143"/>
      <c r="BG837" s="3143"/>
      <c r="BH837" s="3143"/>
      <c r="BI837" s="3143"/>
      <c r="BJ837" s="3143"/>
      <c r="BK837" s="3143"/>
      <c r="BL837" s="3143"/>
      <c r="BM837" s="3143"/>
      <c r="BN837" s="3189"/>
      <c r="BO837" s="3189"/>
      <c r="BP837" s="3189"/>
      <c r="BQ837" s="3189"/>
      <c r="BR837" s="3189"/>
      <c r="BS837" s="3189"/>
      <c r="BT837" s="3189"/>
      <c r="BU837" s="3189"/>
      <c r="BV837" s="3189"/>
      <c r="BW837" s="3189"/>
      <c r="BX837" s="3189"/>
      <c r="BY837" s="3189"/>
      <c r="BZ837" s="3313"/>
      <c r="CA837" s="3143"/>
    </row>
    <row r="838" spans="1:79" ht="16.5" customHeight="1">
      <c r="A838" s="3143"/>
      <c r="B838" s="3143"/>
      <c r="C838" s="3143"/>
      <c r="D838" s="3143"/>
      <c r="E838" s="3143"/>
      <c r="F838" s="3143"/>
      <c r="G838" s="3143"/>
      <c r="H838" s="3143"/>
      <c r="I838" s="3143"/>
      <c r="J838" s="3143"/>
      <c r="K838" s="3098"/>
      <c r="L838" s="3098"/>
      <c r="M838" s="3098"/>
      <c r="N838" s="3098"/>
      <c r="O838" s="3098"/>
      <c r="P838" s="3098"/>
      <c r="Q838" s="3098"/>
      <c r="R838" s="3098"/>
      <c r="S838" s="3098"/>
      <c r="T838" s="3098"/>
      <c r="U838" s="3098"/>
      <c r="V838" s="3098"/>
      <c r="W838" s="3098"/>
      <c r="X838" s="3098"/>
      <c r="Y838" s="3098"/>
      <c r="Z838" s="3098"/>
      <c r="AA838" s="3098"/>
      <c r="AB838" s="3098"/>
      <c r="AC838" s="3098"/>
      <c r="AD838" s="3098"/>
      <c r="AE838" s="3098"/>
      <c r="AF838" s="3098"/>
      <c r="AG838" s="3098"/>
      <c r="AH838" s="3098"/>
      <c r="AI838" s="3098"/>
      <c r="AJ838" s="3098"/>
      <c r="AK838" s="3098"/>
      <c r="AL838" s="3143"/>
      <c r="AM838" s="3143"/>
      <c r="AN838" s="3143"/>
      <c r="AO838" s="3143"/>
      <c r="AP838" s="3143"/>
      <c r="AQ838" s="3143"/>
      <c r="AR838" s="3143"/>
      <c r="AS838" s="3143"/>
      <c r="AT838" s="3143"/>
      <c r="AU838" s="3143"/>
      <c r="AV838" s="3143"/>
      <c r="AW838" s="3143"/>
      <c r="AX838" s="3143"/>
      <c r="AY838" s="3143"/>
      <c r="AZ838" s="3143"/>
      <c r="BA838" s="3143"/>
      <c r="BB838" s="3143"/>
      <c r="BC838" s="3143"/>
      <c r="BD838" s="3143"/>
      <c r="BE838" s="3143"/>
      <c r="BF838" s="3143"/>
      <c r="BG838" s="3143"/>
      <c r="BH838" s="3143"/>
      <c r="BI838" s="3143"/>
      <c r="BJ838" s="3143"/>
      <c r="BK838" s="3143"/>
      <c r="BL838" s="3143"/>
      <c r="BM838" s="3143"/>
      <c r="BN838" s="3189"/>
      <c r="BO838" s="3189"/>
      <c r="BP838" s="3189"/>
      <c r="BQ838" s="3189"/>
      <c r="BR838" s="3189"/>
      <c r="BS838" s="3189"/>
      <c r="BT838" s="3189"/>
      <c r="BU838" s="3189"/>
      <c r="BV838" s="3189"/>
      <c r="BW838" s="3189"/>
      <c r="BX838" s="3189"/>
      <c r="BY838" s="3189"/>
      <c r="BZ838" s="3313"/>
      <c r="CA838" s="3143"/>
    </row>
    <row r="839" spans="1:79" ht="16.5" customHeight="1">
      <c r="A839" s="3143"/>
      <c r="B839" s="3143"/>
      <c r="C839" s="3143"/>
      <c r="D839" s="3143"/>
      <c r="E839" s="3143"/>
      <c r="F839" s="3143"/>
      <c r="G839" s="3143"/>
      <c r="H839" s="3143"/>
      <c r="I839" s="3143"/>
      <c r="J839" s="3143"/>
      <c r="K839" s="3098"/>
      <c r="L839" s="3098"/>
      <c r="M839" s="3098"/>
      <c r="N839" s="3098"/>
      <c r="O839" s="3098"/>
      <c r="P839" s="3098"/>
      <c r="Q839" s="3098"/>
      <c r="R839" s="3098"/>
      <c r="S839" s="3098"/>
      <c r="T839" s="3098"/>
      <c r="U839" s="3098"/>
      <c r="V839" s="3098"/>
      <c r="W839" s="3098"/>
      <c r="X839" s="3098"/>
      <c r="Y839" s="3098"/>
      <c r="Z839" s="3098"/>
      <c r="AA839" s="3098"/>
      <c r="AB839" s="3098"/>
      <c r="AC839" s="3098"/>
      <c r="AD839" s="3098"/>
      <c r="AE839" s="3098"/>
      <c r="AF839" s="3098"/>
      <c r="AG839" s="3098"/>
      <c r="AH839" s="3098"/>
      <c r="AI839" s="3098"/>
      <c r="AJ839" s="3098"/>
      <c r="AK839" s="3098"/>
      <c r="AL839" s="3143"/>
      <c r="AM839" s="3143"/>
      <c r="AN839" s="3143"/>
      <c r="AO839" s="3143"/>
      <c r="AP839" s="3143"/>
      <c r="AQ839" s="3143"/>
      <c r="AR839" s="3143"/>
      <c r="AS839" s="3143"/>
      <c r="AT839" s="3143"/>
      <c r="AU839" s="3143"/>
      <c r="AV839" s="3143"/>
      <c r="AW839" s="3143"/>
      <c r="AX839" s="3143"/>
      <c r="AY839" s="3143"/>
      <c r="AZ839" s="3143"/>
      <c r="BA839" s="3143"/>
      <c r="BB839" s="3143"/>
      <c r="BC839" s="3143"/>
      <c r="BD839" s="3143"/>
      <c r="BE839" s="3143"/>
      <c r="BF839" s="3143"/>
      <c r="BG839" s="3143"/>
      <c r="BH839" s="3143"/>
      <c r="BI839" s="3143"/>
      <c r="BJ839" s="3143"/>
      <c r="BK839" s="3143"/>
      <c r="BL839" s="3143"/>
      <c r="BM839" s="3143"/>
      <c r="BN839" s="3189"/>
      <c r="BO839" s="3189"/>
      <c r="BP839" s="3189"/>
      <c r="BQ839" s="3189"/>
      <c r="BR839" s="3189"/>
      <c r="BS839" s="3189"/>
      <c r="BT839" s="3189"/>
      <c r="BU839" s="3189"/>
      <c r="BV839" s="3189"/>
      <c r="BW839" s="3189"/>
      <c r="BX839" s="3189"/>
      <c r="BY839" s="3189"/>
      <c r="BZ839" s="3313"/>
      <c r="CA839" s="3143"/>
    </row>
    <row r="840" spans="1:79" ht="16.5" customHeight="1">
      <c r="A840" s="3143"/>
      <c r="B840" s="3143"/>
      <c r="C840" s="3143"/>
      <c r="D840" s="3143"/>
      <c r="E840" s="3143"/>
      <c r="F840" s="3143"/>
      <c r="G840" s="3143"/>
      <c r="H840" s="3143"/>
      <c r="I840" s="3143"/>
      <c r="J840" s="3143"/>
      <c r="K840" s="3098"/>
      <c r="L840" s="3098"/>
      <c r="M840" s="3098"/>
      <c r="N840" s="3098"/>
      <c r="O840" s="3098"/>
      <c r="P840" s="3098"/>
      <c r="Q840" s="3098"/>
      <c r="R840" s="3098"/>
      <c r="S840" s="3098"/>
      <c r="T840" s="3098"/>
      <c r="U840" s="3098"/>
      <c r="V840" s="3098"/>
      <c r="W840" s="3098"/>
      <c r="X840" s="3098"/>
      <c r="Y840" s="3098"/>
      <c r="Z840" s="3098"/>
      <c r="AA840" s="3098"/>
      <c r="AB840" s="3098"/>
      <c r="AC840" s="3098"/>
      <c r="AD840" s="3098"/>
      <c r="AE840" s="3098"/>
      <c r="AF840" s="3098"/>
      <c r="AG840" s="3098"/>
      <c r="AH840" s="3098"/>
      <c r="AI840" s="3098"/>
      <c r="AJ840" s="3098"/>
      <c r="AK840" s="3098"/>
      <c r="AL840" s="3143"/>
      <c r="AM840" s="3143"/>
      <c r="AN840" s="3143"/>
      <c r="AO840" s="3143"/>
      <c r="AP840" s="3143"/>
      <c r="AQ840" s="3143"/>
      <c r="AR840" s="3143"/>
      <c r="AS840" s="3143"/>
      <c r="AT840" s="3143"/>
      <c r="AU840" s="3143"/>
      <c r="AV840" s="3143"/>
      <c r="AW840" s="3143"/>
      <c r="AX840" s="3143"/>
      <c r="AY840" s="3143"/>
      <c r="AZ840" s="3143"/>
      <c r="BA840" s="3143"/>
      <c r="BB840" s="3143"/>
      <c r="BC840" s="3143"/>
      <c r="BD840" s="3143"/>
      <c r="BE840" s="3143"/>
      <c r="BF840" s="3143"/>
      <c r="BG840" s="3143"/>
      <c r="BH840" s="3143"/>
      <c r="BI840" s="3143"/>
      <c r="BJ840" s="3143"/>
      <c r="BK840" s="3143"/>
      <c r="BL840" s="3143"/>
      <c r="BM840" s="3143"/>
      <c r="BN840" s="3189"/>
      <c r="BO840" s="3189"/>
      <c r="BP840" s="3189"/>
      <c r="BQ840" s="3189"/>
      <c r="BR840" s="3189"/>
      <c r="BS840" s="3189"/>
      <c r="BT840" s="3189"/>
      <c r="BU840" s="3189"/>
      <c r="BV840" s="3189"/>
      <c r="BW840" s="3189"/>
      <c r="BX840" s="3189"/>
      <c r="BY840" s="3189"/>
      <c r="BZ840" s="3313"/>
      <c r="CA840" s="3143"/>
    </row>
    <row r="841" spans="1:79" ht="16.5" customHeight="1">
      <c r="A841" s="3143"/>
      <c r="B841" s="3143"/>
      <c r="C841" s="3143"/>
      <c r="D841" s="3143"/>
      <c r="E841" s="3143"/>
      <c r="F841" s="3143"/>
      <c r="G841" s="3143"/>
      <c r="H841" s="3143"/>
      <c r="I841" s="3143"/>
      <c r="J841" s="3143"/>
      <c r="K841" s="3098"/>
      <c r="L841" s="3098"/>
      <c r="M841" s="3098"/>
      <c r="N841" s="3098"/>
      <c r="O841" s="3098"/>
      <c r="P841" s="3098"/>
      <c r="Q841" s="3098"/>
      <c r="R841" s="3098"/>
      <c r="S841" s="3098"/>
      <c r="T841" s="3098"/>
      <c r="U841" s="3098"/>
      <c r="V841" s="3098"/>
      <c r="W841" s="3098"/>
      <c r="X841" s="3098"/>
      <c r="Y841" s="3098"/>
      <c r="Z841" s="3098"/>
      <c r="AA841" s="3098"/>
      <c r="AB841" s="3098"/>
      <c r="AC841" s="3098"/>
      <c r="AD841" s="3098"/>
      <c r="AE841" s="3098"/>
      <c r="AF841" s="3098"/>
      <c r="AG841" s="3098"/>
      <c r="AH841" s="3098"/>
      <c r="AI841" s="3098"/>
      <c r="AJ841" s="3098"/>
      <c r="AK841" s="3098"/>
      <c r="AL841" s="3143"/>
      <c r="AM841" s="3143"/>
      <c r="AN841" s="3143"/>
      <c r="AO841" s="3143"/>
      <c r="AP841" s="3143"/>
      <c r="AQ841" s="3143"/>
      <c r="AR841" s="3143"/>
      <c r="AS841" s="3143"/>
      <c r="AT841" s="3143"/>
      <c r="AU841" s="3143"/>
      <c r="AV841" s="3143"/>
      <c r="AW841" s="3143"/>
      <c r="AX841" s="3143"/>
      <c r="AY841" s="3143"/>
      <c r="AZ841" s="3143"/>
      <c r="BA841" s="3143"/>
      <c r="BB841" s="3143"/>
      <c r="BC841" s="3143"/>
      <c r="BD841" s="3143"/>
      <c r="BE841" s="3143"/>
      <c r="BF841" s="3143"/>
      <c r="BG841" s="3143"/>
      <c r="BH841" s="3143"/>
      <c r="BI841" s="3143"/>
      <c r="BJ841" s="3143"/>
      <c r="BK841" s="3143"/>
      <c r="BL841" s="3143"/>
      <c r="BM841" s="3143"/>
      <c r="BN841" s="3189"/>
      <c r="BO841" s="3189"/>
      <c r="BP841" s="3189"/>
      <c r="BQ841" s="3189"/>
      <c r="BR841" s="3189"/>
      <c r="BS841" s="3189"/>
      <c r="BT841" s="3189"/>
      <c r="BU841" s="3189"/>
      <c r="BV841" s="3189"/>
      <c r="BW841" s="3189"/>
      <c r="BX841" s="3189"/>
      <c r="BY841" s="3189"/>
      <c r="BZ841" s="3313"/>
      <c r="CA841" s="3143"/>
    </row>
    <row r="842" spans="1:79" ht="16.5" customHeight="1">
      <c r="A842" s="3143"/>
      <c r="B842" s="3143"/>
      <c r="C842" s="3143"/>
      <c r="D842" s="3143"/>
      <c r="E842" s="3143"/>
      <c r="F842" s="3143"/>
      <c r="G842" s="3143"/>
      <c r="H842" s="3143"/>
      <c r="I842" s="3143"/>
      <c r="J842" s="3143"/>
      <c r="K842" s="3098"/>
      <c r="L842" s="3098"/>
      <c r="M842" s="3098"/>
      <c r="N842" s="3098"/>
      <c r="O842" s="3098"/>
      <c r="P842" s="3098"/>
      <c r="Q842" s="3098"/>
      <c r="R842" s="3098"/>
      <c r="S842" s="3098"/>
      <c r="T842" s="3098"/>
      <c r="U842" s="3098"/>
      <c r="V842" s="3098"/>
      <c r="W842" s="3098"/>
      <c r="X842" s="3098"/>
      <c r="Y842" s="3098"/>
      <c r="Z842" s="3098"/>
      <c r="AA842" s="3098"/>
      <c r="AB842" s="3098"/>
      <c r="AC842" s="3098"/>
      <c r="AD842" s="3098"/>
      <c r="AE842" s="3098"/>
      <c r="AF842" s="3098"/>
      <c r="AG842" s="3098"/>
      <c r="AH842" s="3098"/>
      <c r="AI842" s="3098"/>
      <c r="AJ842" s="3098"/>
      <c r="AK842" s="3098"/>
      <c r="AL842" s="3143"/>
      <c r="AM842" s="3143"/>
      <c r="AN842" s="3143"/>
      <c r="AO842" s="3143"/>
      <c r="AP842" s="3143"/>
      <c r="AQ842" s="3143"/>
      <c r="AR842" s="3143"/>
      <c r="AS842" s="3143"/>
      <c r="AT842" s="3143"/>
      <c r="AU842" s="3143"/>
      <c r="AV842" s="3143"/>
      <c r="AW842" s="3143"/>
      <c r="AX842" s="3143"/>
      <c r="AY842" s="3143"/>
      <c r="AZ842" s="3143"/>
      <c r="BA842" s="3143"/>
      <c r="BB842" s="3143"/>
      <c r="BC842" s="3143"/>
      <c r="BD842" s="3143"/>
      <c r="BE842" s="3143"/>
      <c r="BF842" s="3143"/>
      <c r="BG842" s="3143"/>
      <c r="BH842" s="3143"/>
      <c r="BI842" s="3143"/>
      <c r="BJ842" s="3143"/>
      <c r="BK842" s="3143"/>
      <c r="BL842" s="3143"/>
      <c r="BM842" s="3143"/>
      <c r="BN842" s="3189"/>
      <c r="BO842" s="3189"/>
      <c r="BP842" s="3189"/>
      <c r="BQ842" s="3189"/>
      <c r="BR842" s="3189"/>
      <c r="BS842" s="3189"/>
      <c r="BT842" s="3189"/>
      <c r="BU842" s="3189"/>
      <c r="BV842" s="3189"/>
      <c r="BW842" s="3189"/>
      <c r="BX842" s="3189"/>
      <c r="BY842" s="3189"/>
      <c r="BZ842" s="3313"/>
      <c r="CA842" s="3143"/>
    </row>
    <row r="843" spans="1:79" ht="16.5" customHeight="1">
      <c r="A843" s="3143"/>
      <c r="B843" s="3143"/>
      <c r="C843" s="3143"/>
      <c r="D843" s="3143"/>
      <c r="E843" s="3143"/>
      <c r="F843" s="3143"/>
      <c r="G843" s="3143"/>
      <c r="H843" s="3143"/>
      <c r="I843" s="3143"/>
      <c r="J843" s="3143"/>
      <c r="K843" s="3098"/>
      <c r="L843" s="3098"/>
      <c r="M843" s="3098"/>
      <c r="N843" s="3098"/>
      <c r="O843" s="3098"/>
      <c r="P843" s="3098"/>
      <c r="Q843" s="3098"/>
      <c r="R843" s="3098"/>
      <c r="S843" s="3098"/>
      <c r="T843" s="3098"/>
      <c r="U843" s="3098"/>
      <c r="V843" s="3098"/>
      <c r="W843" s="3098"/>
      <c r="X843" s="3098"/>
      <c r="Y843" s="3098"/>
      <c r="Z843" s="3098"/>
      <c r="AA843" s="3098"/>
      <c r="AB843" s="3098"/>
      <c r="AC843" s="3098"/>
      <c r="AD843" s="3098"/>
      <c r="AE843" s="3098"/>
      <c r="AF843" s="3098"/>
      <c r="AG843" s="3098"/>
      <c r="AH843" s="3098"/>
      <c r="AI843" s="3098"/>
      <c r="AJ843" s="3098"/>
      <c r="AK843" s="3098"/>
      <c r="AL843" s="3143"/>
      <c r="AM843" s="3143"/>
      <c r="AN843" s="3143"/>
      <c r="AO843" s="3143"/>
      <c r="AP843" s="3143"/>
      <c r="AQ843" s="3143"/>
      <c r="AR843" s="3143"/>
      <c r="AS843" s="3143"/>
      <c r="AT843" s="3143"/>
      <c r="AU843" s="3143"/>
      <c r="AV843" s="3143"/>
      <c r="AW843" s="3143"/>
      <c r="AX843" s="3143"/>
      <c r="AY843" s="3143"/>
      <c r="AZ843" s="3143"/>
      <c r="BA843" s="3143"/>
      <c r="BB843" s="3143"/>
      <c r="BC843" s="3143"/>
      <c r="BD843" s="3143"/>
      <c r="BE843" s="3143"/>
      <c r="BF843" s="3143"/>
      <c r="BG843" s="3143"/>
      <c r="BH843" s="3143"/>
      <c r="BI843" s="3143"/>
      <c r="BJ843" s="3143"/>
      <c r="BK843" s="3143"/>
      <c r="BL843" s="3143"/>
      <c r="BM843" s="3143"/>
      <c r="BN843" s="3189"/>
      <c r="BO843" s="3189"/>
      <c r="BP843" s="3189"/>
      <c r="BQ843" s="3189"/>
      <c r="BR843" s="3189"/>
      <c r="BS843" s="3189"/>
      <c r="BT843" s="3189"/>
      <c r="BU843" s="3189"/>
      <c r="BV843" s="3189"/>
      <c r="BW843" s="3189"/>
      <c r="BX843" s="3189"/>
      <c r="BY843" s="3189"/>
      <c r="BZ843" s="3313"/>
      <c r="CA843" s="3143"/>
    </row>
    <row r="844" spans="1:79" ht="16.5" customHeight="1">
      <c r="A844" s="3143"/>
      <c r="B844" s="3143"/>
      <c r="C844" s="3143"/>
      <c r="D844" s="3143"/>
      <c r="E844" s="3143"/>
      <c r="F844" s="3143"/>
      <c r="G844" s="3143"/>
      <c r="H844" s="3143"/>
      <c r="I844" s="3143"/>
      <c r="J844" s="3143"/>
      <c r="K844" s="3098"/>
      <c r="L844" s="3098"/>
      <c r="M844" s="3098"/>
      <c r="N844" s="3098"/>
      <c r="O844" s="3098"/>
      <c r="P844" s="3098"/>
      <c r="Q844" s="3098"/>
      <c r="R844" s="3098"/>
      <c r="S844" s="3098"/>
      <c r="T844" s="3098"/>
      <c r="U844" s="3098"/>
      <c r="V844" s="3098"/>
      <c r="W844" s="3098"/>
      <c r="X844" s="3098"/>
      <c r="Y844" s="3098"/>
      <c r="Z844" s="3098"/>
      <c r="AA844" s="3098"/>
      <c r="AB844" s="3098"/>
      <c r="AC844" s="3098"/>
      <c r="AD844" s="3098"/>
      <c r="AE844" s="3098"/>
      <c r="AF844" s="3098"/>
      <c r="AG844" s="3098"/>
      <c r="AH844" s="3098"/>
      <c r="AI844" s="3098"/>
      <c r="AJ844" s="3098"/>
      <c r="AK844" s="3098"/>
      <c r="AL844" s="3143"/>
      <c r="AM844" s="3143"/>
      <c r="AN844" s="3143"/>
      <c r="AO844" s="3143"/>
      <c r="AP844" s="3143"/>
      <c r="AQ844" s="3143"/>
      <c r="AR844" s="3143"/>
      <c r="AS844" s="3143"/>
      <c r="AT844" s="3143"/>
      <c r="AU844" s="3143"/>
      <c r="AV844" s="3143"/>
      <c r="AW844" s="3143"/>
      <c r="AX844" s="3143"/>
      <c r="AY844" s="3143"/>
      <c r="AZ844" s="3143"/>
      <c r="BA844" s="3143"/>
      <c r="BB844" s="3143"/>
      <c r="BC844" s="3143"/>
      <c r="BD844" s="3143"/>
      <c r="BE844" s="3143"/>
      <c r="BF844" s="3143"/>
      <c r="BG844" s="3143"/>
      <c r="BH844" s="3143"/>
      <c r="BI844" s="3143"/>
      <c r="BJ844" s="3143"/>
      <c r="BK844" s="3143"/>
      <c r="BL844" s="3143"/>
      <c r="BM844" s="3143"/>
      <c r="BN844" s="3189"/>
      <c r="BO844" s="3189"/>
      <c r="BP844" s="3189"/>
      <c r="BQ844" s="3189"/>
      <c r="BR844" s="3189"/>
      <c r="BS844" s="3189"/>
      <c r="BT844" s="3189"/>
      <c r="BU844" s="3189"/>
      <c r="BV844" s="3189"/>
      <c r="BW844" s="3189"/>
      <c r="BX844" s="3189"/>
      <c r="BY844" s="3189"/>
      <c r="BZ844" s="3313"/>
      <c r="CA844" s="3143"/>
    </row>
    <row r="845" spans="1:79" ht="16.5" customHeight="1">
      <c r="A845" s="3143"/>
      <c r="B845" s="3143"/>
      <c r="C845" s="3143"/>
      <c r="D845" s="3143"/>
      <c r="E845" s="3143"/>
      <c r="F845" s="3143"/>
      <c r="G845" s="3143"/>
      <c r="H845" s="3143"/>
      <c r="I845" s="3143"/>
      <c r="J845" s="3143"/>
      <c r="K845" s="3098"/>
      <c r="L845" s="3098"/>
      <c r="M845" s="3098"/>
      <c r="N845" s="3098"/>
      <c r="O845" s="3098"/>
      <c r="P845" s="3098"/>
      <c r="Q845" s="3098"/>
      <c r="R845" s="3098"/>
      <c r="S845" s="3098"/>
      <c r="T845" s="3098"/>
      <c r="U845" s="3098"/>
      <c r="V845" s="3098"/>
      <c r="W845" s="3098"/>
      <c r="X845" s="3098"/>
      <c r="Y845" s="3098"/>
      <c r="Z845" s="3098"/>
      <c r="AA845" s="3098"/>
      <c r="AB845" s="3098"/>
      <c r="AC845" s="3098"/>
      <c r="AD845" s="3098"/>
      <c r="AE845" s="3098"/>
      <c r="AF845" s="3098"/>
      <c r="AG845" s="3098"/>
      <c r="AH845" s="3098"/>
      <c r="AI845" s="3098"/>
      <c r="AJ845" s="3098"/>
      <c r="AK845" s="3098"/>
      <c r="AL845" s="3143"/>
      <c r="AM845" s="3143"/>
      <c r="AN845" s="3143"/>
      <c r="AO845" s="3143"/>
      <c r="AP845" s="3143"/>
      <c r="AQ845" s="3143"/>
      <c r="AR845" s="3143"/>
      <c r="AS845" s="3143"/>
      <c r="AT845" s="3143"/>
      <c r="AU845" s="3143"/>
      <c r="AV845" s="3143"/>
      <c r="AW845" s="3143"/>
      <c r="AX845" s="3143"/>
      <c r="AY845" s="3143"/>
      <c r="AZ845" s="3143"/>
      <c r="BA845" s="3143"/>
      <c r="BB845" s="3143"/>
      <c r="BC845" s="3143"/>
      <c r="BD845" s="3143"/>
      <c r="BE845" s="3143"/>
      <c r="BF845" s="3143"/>
      <c r="BG845" s="3143"/>
      <c r="BH845" s="3143"/>
      <c r="BI845" s="3143"/>
      <c r="BJ845" s="3143"/>
      <c r="BK845" s="3143"/>
      <c r="BL845" s="3143"/>
      <c r="BM845" s="3143"/>
      <c r="BN845" s="3189"/>
      <c r="BO845" s="3189"/>
      <c r="BP845" s="3189"/>
      <c r="BQ845" s="3189"/>
      <c r="BR845" s="3189"/>
      <c r="BS845" s="3189"/>
      <c r="BT845" s="3189"/>
      <c r="BU845" s="3189"/>
      <c r="BV845" s="3189"/>
      <c r="BW845" s="3189"/>
      <c r="BX845" s="3189"/>
      <c r="BY845" s="3189"/>
      <c r="BZ845" s="3313"/>
      <c r="CA845" s="3143"/>
    </row>
    <row r="846" spans="1:79" ht="16.5" customHeight="1">
      <c r="A846" s="3143"/>
      <c r="B846" s="3143"/>
      <c r="C846" s="3143"/>
      <c r="D846" s="3143"/>
      <c r="E846" s="3143"/>
      <c r="F846" s="3143"/>
      <c r="G846" s="3143"/>
      <c r="H846" s="3143"/>
      <c r="I846" s="3143"/>
      <c r="J846" s="3143"/>
      <c r="K846" s="3098"/>
      <c r="L846" s="3098"/>
      <c r="M846" s="3098"/>
      <c r="N846" s="3098"/>
      <c r="O846" s="3098"/>
      <c r="P846" s="3098"/>
      <c r="Q846" s="3098"/>
      <c r="R846" s="3098"/>
      <c r="S846" s="3098"/>
      <c r="T846" s="3098"/>
      <c r="U846" s="3098"/>
      <c r="V846" s="3098"/>
      <c r="W846" s="3098"/>
      <c r="X846" s="3098"/>
      <c r="Y846" s="3098"/>
      <c r="Z846" s="3098"/>
      <c r="AA846" s="3098"/>
      <c r="AB846" s="3098"/>
      <c r="AC846" s="3098"/>
      <c r="AD846" s="3098"/>
      <c r="AE846" s="3098"/>
      <c r="AF846" s="3098"/>
      <c r="AG846" s="3098"/>
      <c r="AH846" s="3098"/>
      <c r="AI846" s="3098"/>
      <c r="AJ846" s="3098"/>
      <c r="AK846" s="3098"/>
      <c r="AL846" s="3143"/>
      <c r="AM846" s="3143"/>
      <c r="AN846" s="3143"/>
      <c r="AO846" s="3143"/>
      <c r="AP846" s="3143"/>
      <c r="AQ846" s="3143"/>
      <c r="AR846" s="3143"/>
      <c r="AS846" s="3143"/>
      <c r="AT846" s="3143"/>
      <c r="AU846" s="3143"/>
      <c r="AV846" s="3143"/>
      <c r="AW846" s="3143"/>
      <c r="AX846" s="3143"/>
      <c r="AY846" s="3143"/>
      <c r="AZ846" s="3143"/>
      <c r="BA846" s="3143"/>
      <c r="BB846" s="3143"/>
      <c r="BC846" s="3143"/>
      <c r="BD846" s="3143"/>
      <c r="BE846" s="3143"/>
      <c r="BF846" s="3143"/>
      <c r="BG846" s="3143"/>
      <c r="BH846" s="3143"/>
      <c r="BI846" s="3143"/>
      <c r="BJ846" s="3143"/>
      <c r="BK846" s="3143"/>
      <c r="BL846" s="3143"/>
      <c r="BM846" s="3143"/>
      <c r="BN846" s="3189"/>
      <c r="BO846" s="3189"/>
      <c r="BP846" s="3189"/>
      <c r="BQ846" s="3189"/>
      <c r="BR846" s="3189"/>
      <c r="BS846" s="3189"/>
      <c r="BT846" s="3189"/>
      <c r="BU846" s="3189"/>
      <c r="BV846" s="3189"/>
      <c r="BW846" s="3189"/>
      <c r="BX846" s="3189"/>
      <c r="BY846" s="3189"/>
      <c r="BZ846" s="3313"/>
      <c r="CA846" s="3143"/>
    </row>
    <row r="847" spans="1:79" ht="16.5" customHeight="1">
      <c r="A847" s="3143"/>
      <c r="B847" s="3143"/>
      <c r="C847" s="3143"/>
      <c r="D847" s="3143"/>
      <c r="E847" s="3143"/>
      <c r="F847" s="3143"/>
      <c r="G847" s="3143"/>
      <c r="H847" s="3143"/>
      <c r="I847" s="3143"/>
      <c r="J847" s="3143"/>
      <c r="K847" s="3098"/>
      <c r="L847" s="3098"/>
      <c r="M847" s="3098"/>
      <c r="N847" s="3098"/>
      <c r="O847" s="3098"/>
      <c r="P847" s="3098"/>
      <c r="Q847" s="3098"/>
      <c r="R847" s="3098"/>
      <c r="S847" s="3098"/>
      <c r="T847" s="3098"/>
      <c r="U847" s="3098"/>
      <c r="V847" s="3098"/>
      <c r="W847" s="3098"/>
      <c r="X847" s="3098"/>
      <c r="Y847" s="3098"/>
      <c r="Z847" s="3098"/>
      <c r="AA847" s="3098"/>
      <c r="AB847" s="3098"/>
      <c r="AC847" s="3098"/>
      <c r="AD847" s="3098"/>
      <c r="AE847" s="3098"/>
      <c r="AF847" s="3098"/>
      <c r="AG847" s="3098"/>
      <c r="AH847" s="3098"/>
      <c r="AI847" s="3098"/>
      <c r="AJ847" s="3098"/>
      <c r="AK847" s="3098"/>
      <c r="AL847" s="3143"/>
      <c r="AM847" s="3143"/>
      <c r="AN847" s="3143"/>
      <c r="AO847" s="3143"/>
      <c r="AP847" s="3143"/>
      <c r="AQ847" s="3143"/>
      <c r="AR847" s="3143"/>
      <c r="AS847" s="3143"/>
      <c r="AT847" s="3143"/>
      <c r="AU847" s="3143"/>
      <c r="AV847" s="3143"/>
      <c r="AW847" s="3143"/>
      <c r="AX847" s="3143"/>
      <c r="AY847" s="3143"/>
      <c r="AZ847" s="3143"/>
      <c r="BA847" s="3143"/>
      <c r="BB847" s="3143"/>
      <c r="BC847" s="3143"/>
      <c r="BD847" s="3143"/>
      <c r="BE847" s="3143"/>
      <c r="BF847" s="3143"/>
      <c r="BG847" s="3143"/>
      <c r="BH847" s="3143"/>
      <c r="BI847" s="3143"/>
      <c r="BJ847" s="3143"/>
      <c r="BK847" s="3143"/>
      <c r="BL847" s="3143"/>
      <c r="BM847" s="3143"/>
      <c r="BN847" s="3189"/>
      <c r="BO847" s="3189"/>
      <c r="BP847" s="3189"/>
      <c r="BQ847" s="3189"/>
      <c r="BR847" s="3189"/>
      <c r="BS847" s="3189"/>
      <c r="BT847" s="3189"/>
      <c r="BU847" s="3189"/>
      <c r="BV847" s="3189"/>
      <c r="BW847" s="3189"/>
      <c r="BX847" s="3189"/>
      <c r="BY847" s="3189"/>
      <c r="BZ847" s="3313"/>
      <c r="CA847" s="3143"/>
    </row>
    <row r="848" spans="1:79" ht="16.5" customHeight="1">
      <c r="A848" s="3143"/>
      <c r="B848" s="3143"/>
      <c r="C848" s="3143"/>
      <c r="D848" s="3143"/>
      <c r="E848" s="3143"/>
      <c r="F848" s="3143"/>
      <c r="G848" s="3143"/>
      <c r="H848" s="3143"/>
      <c r="I848" s="3143"/>
      <c r="J848" s="3143"/>
      <c r="K848" s="3098"/>
      <c r="L848" s="3098"/>
      <c r="M848" s="3098"/>
      <c r="N848" s="3098"/>
      <c r="O848" s="3098"/>
      <c r="P848" s="3098"/>
      <c r="Q848" s="3098"/>
      <c r="R848" s="3098"/>
      <c r="S848" s="3098"/>
      <c r="T848" s="3098"/>
      <c r="U848" s="3098"/>
      <c r="V848" s="3098"/>
      <c r="W848" s="3098"/>
      <c r="X848" s="3098"/>
      <c r="Y848" s="3098"/>
      <c r="Z848" s="3098"/>
      <c r="AA848" s="3098"/>
      <c r="AB848" s="3098"/>
      <c r="AC848" s="3098"/>
      <c r="AD848" s="3098"/>
      <c r="AE848" s="3098"/>
      <c r="AF848" s="3098"/>
      <c r="AG848" s="3098"/>
      <c r="AH848" s="3098"/>
      <c r="AI848" s="3098"/>
      <c r="AJ848" s="3098"/>
      <c r="AK848" s="3098"/>
      <c r="AL848" s="3143"/>
      <c r="AM848" s="3143"/>
      <c r="AN848" s="3143"/>
      <c r="AO848" s="3143"/>
      <c r="AP848" s="3143"/>
      <c r="AQ848" s="3143"/>
      <c r="AR848" s="3143"/>
      <c r="AS848" s="3143"/>
      <c r="AT848" s="3143"/>
      <c r="AU848" s="3143"/>
      <c r="AV848" s="3143"/>
      <c r="AW848" s="3143"/>
      <c r="AX848" s="3143"/>
      <c r="AY848" s="3143"/>
      <c r="AZ848" s="3143"/>
      <c r="BA848" s="3143"/>
      <c r="BB848" s="3143"/>
      <c r="BC848" s="3143"/>
      <c r="BD848" s="3143"/>
      <c r="BE848" s="3143"/>
      <c r="BF848" s="3143"/>
      <c r="BG848" s="3143"/>
      <c r="BH848" s="3143"/>
      <c r="BI848" s="3143"/>
      <c r="BJ848" s="3143"/>
      <c r="BK848" s="3143"/>
      <c r="BL848" s="3143"/>
      <c r="BM848" s="3143"/>
      <c r="BN848" s="3189"/>
      <c r="BO848" s="3189"/>
      <c r="BP848" s="3189"/>
      <c r="BQ848" s="3189"/>
      <c r="BR848" s="3189"/>
      <c r="BS848" s="3189"/>
      <c r="BT848" s="3189"/>
      <c r="BU848" s="3189"/>
      <c r="BV848" s="3189"/>
      <c r="BW848" s="3189"/>
      <c r="BX848" s="3189"/>
      <c r="BY848" s="3189"/>
      <c r="BZ848" s="3313"/>
      <c r="CA848" s="3143"/>
    </row>
    <row r="849" spans="1:79" ht="16.5" customHeight="1">
      <c r="A849" s="3143"/>
      <c r="B849" s="3143"/>
      <c r="C849" s="3143"/>
      <c r="D849" s="3143"/>
      <c r="E849" s="3143"/>
      <c r="F849" s="3143"/>
      <c r="G849" s="3143"/>
      <c r="H849" s="3143"/>
      <c r="I849" s="3143"/>
      <c r="J849" s="3143"/>
      <c r="K849" s="3098"/>
      <c r="L849" s="3098"/>
      <c r="M849" s="3098"/>
      <c r="N849" s="3098"/>
      <c r="O849" s="3098"/>
      <c r="P849" s="3098"/>
      <c r="Q849" s="3098"/>
      <c r="R849" s="3098"/>
      <c r="S849" s="3098"/>
      <c r="T849" s="3098"/>
      <c r="U849" s="3098"/>
      <c r="V849" s="3098"/>
      <c r="W849" s="3098"/>
      <c r="X849" s="3098"/>
      <c r="Y849" s="3098"/>
      <c r="Z849" s="3098"/>
      <c r="AA849" s="3098"/>
      <c r="AB849" s="3098"/>
      <c r="AC849" s="3098"/>
      <c r="AD849" s="3098"/>
      <c r="AE849" s="3098"/>
      <c r="AF849" s="3098"/>
      <c r="AG849" s="3098"/>
      <c r="AH849" s="3098"/>
      <c r="AI849" s="3098"/>
      <c r="AJ849" s="3098"/>
      <c r="AK849" s="3098"/>
      <c r="AL849" s="3143"/>
      <c r="AM849" s="3143"/>
      <c r="AN849" s="3143"/>
      <c r="AO849" s="3143"/>
      <c r="AP849" s="3143"/>
      <c r="AQ849" s="3143"/>
      <c r="AR849" s="3143"/>
      <c r="AS849" s="3143"/>
      <c r="AT849" s="3143"/>
      <c r="AU849" s="3143"/>
      <c r="AV849" s="3143"/>
      <c r="AW849" s="3143"/>
      <c r="AX849" s="3143"/>
      <c r="AY849" s="3143"/>
      <c r="AZ849" s="3143"/>
      <c r="BA849" s="3143"/>
      <c r="BB849" s="3143"/>
      <c r="BC849" s="3143"/>
      <c r="BD849" s="3143"/>
      <c r="BE849" s="3143"/>
      <c r="BF849" s="3143"/>
      <c r="BG849" s="3143"/>
      <c r="BH849" s="3143"/>
      <c r="BI849" s="3143"/>
      <c r="BJ849" s="3143"/>
      <c r="BK849" s="3143"/>
      <c r="BL849" s="3143"/>
      <c r="BM849" s="3143"/>
      <c r="BN849" s="3189"/>
      <c r="BO849" s="3189"/>
      <c r="BP849" s="3189"/>
      <c r="BQ849" s="3189"/>
      <c r="BR849" s="3189"/>
      <c r="BS849" s="3189"/>
      <c r="BT849" s="3189"/>
      <c r="BU849" s="3189"/>
      <c r="BV849" s="3189"/>
      <c r="BW849" s="3189"/>
      <c r="BX849" s="3189"/>
      <c r="BY849" s="3189"/>
      <c r="BZ849" s="3313"/>
      <c r="CA849" s="3143"/>
    </row>
    <row r="850" spans="1:79" ht="16.5" customHeight="1">
      <c r="A850" s="3143"/>
      <c r="B850" s="3143"/>
      <c r="C850" s="3143"/>
      <c r="D850" s="3143"/>
      <c r="E850" s="3143"/>
      <c r="F850" s="3143"/>
      <c r="G850" s="3143"/>
      <c r="H850" s="3143"/>
      <c r="I850" s="3143"/>
      <c r="J850" s="3143"/>
      <c r="K850" s="3098"/>
      <c r="L850" s="3098"/>
      <c r="M850" s="3098"/>
      <c r="N850" s="3098"/>
      <c r="O850" s="3098"/>
      <c r="P850" s="3098"/>
      <c r="Q850" s="3098"/>
      <c r="R850" s="3098"/>
      <c r="S850" s="3098"/>
      <c r="T850" s="3098"/>
      <c r="U850" s="3098"/>
      <c r="V850" s="3098"/>
      <c r="W850" s="3098"/>
      <c r="X850" s="3098"/>
      <c r="Y850" s="3098"/>
      <c r="Z850" s="3098"/>
      <c r="AA850" s="3098"/>
      <c r="AB850" s="3098"/>
      <c r="AC850" s="3098"/>
      <c r="AD850" s="3098"/>
      <c r="AE850" s="3098"/>
      <c r="AF850" s="3098"/>
      <c r="AG850" s="3098"/>
      <c r="AH850" s="3098"/>
      <c r="AI850" s="3098"/>
      <c r="AJ850" s="3098"/>
      <c r="AK850" s="3098"/>
      <c r="AL850" s="3143"/>
      <c r="AM850" s="3143"/>
      <c r="AN850" s="3143"/>
      <c r="AO850" s="3143"/>
      <c r="AP850" s="3143"/>
      <c r="AQ850" s="3143"/>
      <c r="AR850" s="3143"/>
      <c r="AS850" s="3143"/>
      <c r="AT850" s="3143"/>
      <c r="AU850" s="3143"/>
      <c r="AV850" s="3143"/>
      <c r="AW850" s="3143"/>
      <c r="AX850" s="3143"/>
      <c r="AY850" s="3143"/>
      <c r="AZ850" s="3143"/>
      <c r="BA850" s="3143"/>
      <c r="BB850" s="3143"/>
      <c r="BC850" s="3143"/>
      <c r="BD850" s="3143"/>
      <c r="BE850" s="3143"/>
      <c r="BF850" s="3143"/>
      <c r="BG850" s="3143"/>
      <c r="BH850" s="3143"/>
      <c r="BI850" s="3143"/>
      <c r="BJ850" s="3143"/>
      <c r="BK850" s="3143"/>
      <c r="BL850" s="3143"/>
      <c r="BM850" s="3143"/>
      <c r="BN850" s="3189"/>
      <c r="BO850" s="3189"/>
      <c r="BP850" s="3189"/>
      <c r="BQ850" s="3189"/>
      <c r="BR850" s="3189"/>
      <c r="BS850" s="3189"/>
      <c r="BT850" s="3189"/>
      <c r="BU850" s="3189"/>
      <c r="BV850" s="3189"/>
      <c r="BW850" s="3189"/>
      <c r="BX850" s="3189"/>
      <c r="BY850" s="3189"/>
      <c r="BZ850" s="3313"/>
      <c r="CA850" s="3143"/>
    </row>
    <row r="851" spans="1:79" ht="16.5" customHeight="1">
      <c r="A851" s="3143"/>
      <c r="B851" s="3143"/>
      <c r="C851" s="3143"/>
      <c r="D851" s="3143"/>
      <c r="E851" s="3143"/>
      <c r="F851" s="3143"/>
      <c r="G851" s="3143"/>
      <c r="H851" s="3143"/>
      <c r="I851" s="3143"/>
      <c r="J851" s="3143"/>
      <c r="K851" s="3098"/>
      <c r="L851" s="3098"/>
      <c r="M851" s="3098"/>
      <c r="N851" s="3098"/>
      <c r="O851" s="3098"/>
      <c r="P851" s="3098"/>
      <c r="Q851" s="3098"/>
      <c r="R851" s="3098"/>
      <c r="S851" s="3098"/>
      <c r="T851" s="3098"/>
      <c r="U851" s="3098"/>
      <c r="V851" s="3098"/>
      <c r="W851" s="3098"/>
      <c r="X851" s="3098"/>
      <c r="Y851" s="3098"/>
      <c r="Z851" s="3098"/>
      <c r="AA851" s="3098"/>
      <c r="AB851" s="3098"/>
      <c r="AC851" s="3098"/>
      <c r="AD851" s="3098"/>
      <c r="AE851" s="3098"/>
      <c r="AF851" s="3098"/>
      <c r="AG851" s="3098"/>
      <c r="AH851" s="3098"/>
      <c r="AI851" s="3098"/>
      <c r="AJ851" s="3098"/>
      <c r="AK851" s="3098"/>
      <c r="AL851" s="3143"/>
      <c r="AM851" s="3143"/>
      <c r="AN851" s="3143"/>
      <c r="AO851" s="3143"/>
      <c r="AP851" s="3143"/>
      <c r="AQ851" s="3143"/>
      <c r="AR851" s="3143"/>
      <c r="AS851" s="3143"/>
      <c r="AT851" s="3143"/>
      <c r="AU851" s="3143"/>
      <c r="AV851" s="3143"/>
      <c r="AW851" s="3143"/>
      <c r="AX851" s="3143"/>
      <c r="AY851" s="3143"/>
      <c r="AZ851" s="3143"/>
      <c r="BA851" s="3143"/>
      <c r="BB851" s="3143"/>
      <c r="BC851" s="3143"/>
      <c r="BD851" s="3143"/>
      <c r="BE851" s="3143"/>
      <c r="BF851" s="3143"/>
      <c r="BG851" s="3143"/>
      <c r="BH851" s="3143"/>
      <c r="BI851" s="3143"/>
      <c r="BJ851" s="3143"/>
      <c r="BK851" s="3143"/>
      <c r="BL851" s="3143"/>
      <c r="BM851" s="3143"/>
      <c r="BN851" s="3189"/>
      <c r="BO851" s="3189"/>
      <c r="BP851" s="3189"/>
      <c r="BQ851" s="3189"/>
      <c r="BR851" s="3189"/>
      <c r="BS851" s="3189"/>
      <c r="BT851" s="3189"/>
      <c r="BU851" s="3189"/>
      <c r="BV851" s="3189"/>
      <c r="BW851" s="3189"/>
      <c r="BX851" s="3189"/>
      <c r="BY851" s="3189"/>
      <c r="BZ851" s="3313"/>
      <c r="CA851" s="3143"/>
    </row>
    <row r="852" spans="1:79" ht="16.5" customHeight="1">
      <c r="A852" s="3143"/>
      <c r="B852" s="3143"/>
      <c r="C852" s="3143"/>
      <c r="D852" s="3143"/>
      <c r="E852" s="3143"/>
      <c r="F852" s="3143"/>
      <c r="G852" s="3143"/>
      <c r="H852" s="3143"/>
      <c r="I852" s="3143"/>
      <c r="J852" s="3143"/>
      <c r="K852" s="3098"/>
      <c r="L852" s="3098"/>
      <c r="M852" s="3098"/>
      <c r="N852" s="3098"/>
      <c r="O852" s="3098"/>
      <c r="P852" s="3098"/>
      <c r="Q852" s="3098"/>
      <c r="R852" s="3098"/>
      <c r="S852" s="3098"/>
      <c r="T852" s="3098"/>
      <c r="U852" s="3098"/>
      <c r="V852" s="3098"/>
      <c r="W852" s="3098"/>
      <c r="X852" s="3098"/>
      <c r="Y852" s="3098"/>
      <c r="Z852" s="3098"/>
      <c r="AA852" s="3098"/>
      <c r="AB852" s="3098"/>
      <c r="AC852" s="3098"/>
      <c r="AD852" s="3098"/>
      <c r="AE852" s="3098"/>
      <c r="AF852" s="3098"/>
      <c r="AG852" s="3098"/>
      <c r="AH852" s="3098"/>
      <c r="AI852" s="3098"/>
      <c r="AJ852" s="3098"/>
      <c r="AK852" s="3098"/>
      <c r="AL852" s="3143"/>
      <c r="AM852" s="3143"/>
      <c r="AN852" s="3143"/>
      <c r="AO852" s="3143"/>
      <c r="AP852" s="3143"/>
      <c r="AQ852" s="3143"/>
      <c r="AR852" s="3143"/>
      <c r="AS852" s="3143"/>
      <c r="AT852" s="3143"/>
      <c r="AU852" s="3143"/>
      <c r="AV852" s="3143"/>
      <c r="AW852" s="3143"/>
      <c r="AX852" s="3143"/>
      <c r="AY852" s="3143"/>
      <c r="AZ852" s="3143"/>
      <c r="BA852" s="3143"/>
      <c r="BB852" s="3143"/>
      <c r="BC852" s="3143"/>
      <c r="BD852" s="3143"/>
      <c r="BE852" s="3143"/>
      <c r="BF852" s="3143"/>
      <c r="BG852" s="3143"/>
      <c r="BH852" s="3143"/>
      <c r="BI852" s="3143"/>
      <c r="BJ852" s="3143"/>
      <c r="BK852" s="3143"/>
      <c r="BL852" s="3143"/>
      <c r="BM852" s="3143"/>
      <c r="BN852" s="3189"/>
      <c r="BO852" s="3189"/>
      <c r="BP852" s="3189"/>
      <c r="BQ852" s="3189"/>
      <c r="BR852" s="3189"/>
      <c r="BS852" s="3189"/>
      <c r="BT852" s="3189"/>
      <c r="BU852" s="3189"/>
      <c r="BV852" s="3189"/>
      <c r="BW852" s="3189"/>
      <c r="BX852" s="3189"/>
      <c r="BY852" s="3189"/>
      <c r="BZ852" s="3313"/>
      <c r="CA852" s="3143"/>
    </row>
    <row r="853" spans="1:79" ht="16.5" customHeight="1">
      <c r="A853" s="3143"/>
      <c r="B853" s="3143"/>
      <c r="C853" s="3143"/>
      <c r="D853" s="3143"/>
      <c r="E853" s="3143"/>
      <c r="F853" s="3143"/>
      <c r="G853" s="3143"/>
      <c r="H853" s="3143"/>
      <c r="I853" s="3143"/>
      <c r="J853" s="3143"/>
      <c r="K853" s="3098"/>
      <c r="L853" s="3098"/>
      <c r="M853" s="3098"/>
      <c r="N853" s="3098"/>
      <c r="O853" s="3098"/>
      <c r="P853" s="3098"/>
      <c r="Q853" s="3098"/>
      <c r="R853" s="3098"/>
      <c r="S853" s="3098"/>
      <c r="T853" s="3098"/>
      <c r="U853" s="3098"/>
      <c r="V853" s="3098"/>
      <c r="W853" s="3098"/>
      <c r="X853" s="3098"/>
      <c r="Y853" s="3098"/>
      <c r="Z853" s="3098"/>
      <c r="AA853" s="3098"/>
      <c r="AB853" s="3098"/>
      <c r="AC853" s="3098"/>
      <c r="AD853" s="3098"/>
      <c r="AE853" s="3098"/>
      <c r="AF853" s="3098"/>
      <c r="AG853" s="3098"/>
      <c r="AH853" s="3098"/>
      <c r="AI853" s="3098"/>
      <c r="AJ853" s="3098"/>
      <c r="AK853" s="3098"/>
      <c r="AL853" s="3143"/>
      <c r="AM853" s="3143"/>
      <c r="AN853" s="3143"/>
      <c r="AO853" s="3143"/>
      <c r="AP853" s="3143"/>
      <c r="AQ853" s="3143"/>
      <c r="AR853" s="3143"/>
      <c r="AS853" s="3143"/>
      <c r="AT853" s="3143"/>
      <c r="AU853" s="3143"/>
      <c r="AV853" s="3143"/>
      <c r="AW853" s="3143"/>
      <c r="AX853" s="3143"/>
      <c r="AY853" s="3143"/>
      <c r="AZ853" s="3143"/>
      <c r="BA853" s="3143"/>
      <c r="BB853" s="3143"/>
      <c r="BC853" s="3143"/>
      <c r="BD853" s="3143"/>
      <c r="BE853" s="3143"/>
      <c r="BF853" s="3143"/>
      <c r="BG853" s="3143"/>
      <c r="BH853" s="3143"/>
      <c r="BI853" s="3143"/>
      <c r="BJ853" s="3143"/>
      <c r="BK853" s="3143"/>
      <c r="BL853" s="3143"/>
      <c r="BM853" s="3143"/>
      <c r="BN853" s="3189"/>
      <c r="BO853" s="3189"/>
      <c r="BP853" s="3189"/>
      <c r="BQ853" s="3189"/>
      <c r="BR853" s="3189"/>
      <c r="BS853" s="3189"/>
      <c r="BT853" s="3189"/>
      <c r="BU853" s="3189"/>
      <c r="BV853" s="3189"/>
      <c r="BW853" s="3189"/>
      <c r="BX853" s="3189"/>
      <c r="BY853" s="3189"/>
      <c r="BZ853" s="3313"/>
      <c r="CA853" s="3143"/>
    </row>
    <row r="854" spans="1:79" ht="16.5" customHeight="1">
      <c r="A854" s="3143"/>
      <c r="B854" s="3143"/>
      <c r="C854" s="3143"/>
      <c r="D854" s="3143"/>
      <c r="E854" s="3143"/>
      <c r="F854" s="3143"/>
      <c r="G854" s="3143"/>
      <c r="H854" s="3143"/>
      <c r="I854" s="3143"/>
      <c r="J854" s="3143"/>
      <c r="K854" s="3098"/>
      <c r="L854" s="3098"/>
      <c r="M854" s="3098"/>
      <c r="N854" s="3098"/>
      <c r="O854" s="3098"/>
      <c r="P854" s="3098"/>
      <c r="Q854" s="3098"/>
      <c r="R854" s="3098"/>
      <c r="S854" s="3098"/>
      <c r="T854" s="3098"/>
      <c r="U854" s="3098"/>
      <c r="V854" s="3098"/>
      <c r="W854" s="3098"/>
      <c r="X854" s="3098"/>
      <c r="Y854" s="3098"/>
      <c r="Z854" s="3098"/>
      <c r="AA854" s="3098"/>
      <c r="AB854" s="3098"/>
      <c r="AC854" s="3098"/>
      <c r="AD854" s="3098"/>
      <c r="AE854" s="3098"/>
      <c r="AF854" s="3098"/>
      <c r="AG854" s="3098"/>
      <c r="AH854" s="3098"/>
      <c r="AI854" s="3098"/>
      <c r="AJ854" s="3098"/>
      <c r="AK854" s="3098"/>
      <c r="AL854" s="3143"/>
      <c r="AM854" s="3143"/>
      <c r="AN854" s="3143"/>
      <c r="AO854" s="3143"/>
      <c r="AP854" s="3143"/>
      <c r="AQ854" s="3143"/>
      <c r="AR854" s="3143"/>
      <c r="AS854" s="3143"/>
      <c r="AT854" s="3143"/>
      <c r="AU854" s="3143"/>
      <c r="AV854" s="3143"/>
      <c r="AW854" s="3143"/>
      <c r="AX854" s="3143"/>
      <c r="AY854" s="3143"/>
      <c r="AZ854" s="3143"/>
      <c r="BA854" s="3143"/>
      <c r="BB854" s="3143"/>
      <c r="BC854" s="3143"/>
      <c r="BD854" s="3143"/>
      <c r="BE854" s="3143"/>
      <c r="BF854" s="3143"/>
      <c r="BG854" s="3143"/>
      <c r="BH854" s="3143"/>
      <c r="BI854" s="3143"/>
      <c r="BJ854" s="3143"/>
      <c r="BK854" s="3143"/>
      <c r="BL854" s="3143"/>
      <c r="BM854" s="3143"/>
      <c r="BN854" s="3189"/>
      <c r="BO854" s="3189"/>
      <c r="BP854" s="3189"/>
      <c r="BQ854" s="3189"/>
      <c r="BR854" s="3189"/>
      <c r="BS854" s="3189"/>
      <c r="BT854" s="3189"/>
      <c r="BU854" s="3189"/>
      <c r="BV854" s="3189"/>
      <c r="BW854" s="3189"/>
      <c r="BX854" s="3189"/>
      <c r="BY854" s="3189"/>
      <c r="BZ854" s="3313"/>
      <c r="CA854" s="3143"/>
    </row>
    <row r="855" spans="1:79" ht="16.5" customHeight="1">
      <c r="A855" s="3143"/>
      <c r="B855" s="3143"/>
      <c r="C855" s="3143"/>
      <c r="D855" s="3143"/>
      <c r="E855" s="3143"/>
      <c r="F855" s="3143"/>
      <c r="G855" s="3143"/>
      <c r="H855" s="3143"/>
      <c r="I855" s="3143"/>
      <c r="J855" s="3143"/>
      <c r="K855" s="3098"/>
      <c r="L855" s="3098"/>
      <c r="M855" s="3098"/>
      <c r="N855" s="3098"/>
      <c r="O855" s="3098"/>
      <c r="P855" s="3098"/>
      <c r="Q855" s="3098"/>
      <c r="R855" s="3098"/>
      <c r="S855" s="3098"/>
      <c r="T855" s="3098"/>
      <c r="U855" s="3098"/>
      <c r="V855" s="3098"/>
      <c r="W855" s="3098"/>
      <c r="X855" s="3098"/>
      <c r="Y855" s="3098"/>
      <c r="Z855" s="3098"/>
      <c r="AA855" s="3098"/>
      <c r="AB855" s="3098"/>
      <c r="AC855" s="3098"/>
      <c r="AD855" s="3098"/>
      <c r="AE855" s="3098"/>
      <c r="AF855" s="3098"/>
      <c r="AG855" s="3098"/>
      <c r="AH855" s="3098"/>
      <c r="AI855" s="3098"/>
      <c r="AJ855" s="3098"/>
      <c r="AK855" s="3098"/>
      <c r="AL855" s="3143"/>
      <c r="AM855" s="3143"/>
      <c r="AN855" s="3143"/>
      <c r="AO855" s="3143"/>
      <c r="AP855" s="3143"/>
      <c r="AQ855" s="3143"/>
      <c r="AR855" s="3143"/>
      <c r="AS855" s="3143"/>
      <c r="AT855" s="3143"/>
      <c r="AU855" s="3143"/>
      <c r="AV855" s="3143"/>
      <c r="AW855" s="3143"/>
      <c r="AX855" s="3143"/>
      <c r="AY855" s="3143"/>
      <c r="AZ855" s="3143"/>
      <c r="BA855" s="3143"/>
      <c r="BB855" s="3143"/>
      <c r="BC855" s="3143"/>
      <c r="BD855" s="3143"/>
      <c r="BE855" s="3143"/>
      <c r="BF855" s="3143"/>
      <c r="BG855" s="3143"/>
      <c r="BH855" s="3143"/>
      <c r="BI855" s="3143"/>
      <c r="BJ855" s="3143"/>
      <c r="BK855" s="3143"/>
      <c r="BL855" s="3143"/>
      <c r="BM855" s="3143"/>
      <c r="BN855" s="3189"/>
      <c r="BO855" s="3189"/>
      <c r="BP855" s="3189"/>
      <c r="BQ855" s="3189"/>
      <c r="BR855" s="3189"/>
      <c r="BS855" s="3189"/>
      <c r="BT855" s="3189"/>
      <c r="BU855" s="3189"/>
      <c r="BV855" s="3189"/>
      <c r="BW855" s="3189"/>
      <c r="BX855" s="3189"/>
      <c r="BY855" s="3189"/>
      <c r="BZ855" s="3313"/>
      <c r="CA855" s="3143"/>
    </row>
    <row r="856" spans="1:79" ht="16.5" customHeight="1">
      <c r="A856" s="3143"/>
      <c r="B856" s="3143"/>
      <c r="C856" s="3143"/>
      <c r="D856" s="3143"/>
      <c r="E856" s="3143"/>
      <c r="F856" s="3143"/>
      <c r="G856" s="3143"/>
      <c r="H856" s="3143"/>
      <c r="I856" s="3143"/>
      <c r="J856" s="3143"/>
      <c r="K856" s="3098"/>
      <c r="L856" s="3098"/>
      <c r="M856" s="3098"/>
      <c r="N856" s="3098"/>
      <c r="O856" s="3098"/>
      <c r="P856" s="3098"/>
      <c r="Q856" s="3098"/>
      <c r="R856" s="3098"/>
      <c r="S856" s="3098"/>
      <c r="T856" s="3098"/>
      <c r="U856" s="3098"/>
      <c r="V856" s="3098"/>
      <c r="W856" s="3098"/>
      <c r="X856" s="3098"/>
      <c r="Y856" s="3098"/>
      <c r="Z856" s="3098"/>
      <c r="AA856" s="3098"/>
      <c r="AB856" s="3098"/>
      <c r="AC856" s="3098"/>
      <c r="AD856" s="3098"/>
      <c r="AE856" s="3098"/>
      <c r="AF856" s="3098"/>
      <c r="AG856" s="3098"/>
      <c r="AH856" s="3098"/>
      <c r="AI856" s="3098"/>
      <c r="AJ856" s="3098"/>
      <c r="AK856" s="3098"/>
      <c r="AL856" s="3143"/>
      <c r="AM856" s="3143"/>
      <c r="AN856" s="3143"/>
      <c r="AO856" s="3143"/>
      <c r="AP856" s="3143"/>
      <c r="AQ856" s="3143"/>
      <c r="AR856" s="3143"/>
      <c r="AS856" s="3143"/>
      <c r="AT856" s="3143"/>
      <c r="AU856" s="3143"/>
      <c r="AV856" s="3143"/>
      <c r="AW856" s="3143"/>
      <c r="AX856" s="3143"/>
      <c r="AY856" s="3143"/>
      <c r="AZ856" s="3143"/>
      <c r="BA856" s="3143"/>
      <c r="BB856" s="3143"/>
      <c r="BC856" s="3143"/>
      <c r="BD856" s="3143"/>
      <c r="BE856" s="3143"/>
      <c r="BF856" s="3143"/>
      <c r="BG856" s="3143"/>
      <c r="BH856" s="3143"/>
      <c r="BI856" s="3143"/>
      <c r="BJ856" s="3143"/>
      <c r="BK856" s="3143"/>
      <c r="BL856" s="3143"/>
      <c r="BM856" s="3143"/>
      <c r="BN856" s="3189"/>
      <c r="BO856" s="3189"/>
      <c r="BP856" s="3189"/>
      <c r="BQ856" s="3189"/>
      <c r="BR856" s="3189"/>
      <c r="BS856" s="3189"/>
      <c r="BT856" s="3189"/>
      <c r="BU856" s="3189"/>
      <c r="BV856" s="3189"/>
      <c r="BW856" s="3189"/>
      <c r="BX856" s="3189"/>
      <c r="BY856" s="3189"/>
      <c r="BZ856" s="3313"/>
      <c r="CA856" s="3143"/>
    </row>
    <row r="857" spans="1:79" ht="16.5" customHeight="1">
      <c r="A857" s="3143"/>
      <c r="B857" s="3143"/>
      <c r="C857" s="3143"/>
      <c r="D857" s="3143"/>
      <c r="E857" s="3143"/>
      <c r="F857" s="3143"/>
      <c r="G857" s="3143"/>
      <c r="H857" s="3143"/>
      <c r="I857" s="3143"/>
      <c r="J857" s="3143"/>
      <c r="K857" s="3098"/>
      <c r="L857" s="3098"/>
      <c r="M857" s="3098"/>
      <c r="N857" s="3098"/>
      <c r="O857" s="3098"/>
      <c r="P857" s="3098"/>
      <c r="Q857" s="3098"/>
      <c r="R857" s="3098"/>
      <c r="S857" s="3098"/>
      <c r="T857" s="3098"/>
      <c r="U857" s="3098"/>
      <c r="V857" s="3098"/>
      <c r="W857" s="3098"/>
      <c r="X857" s="3098"/>
      <c r="Y857" s="3098"/>
      <c r="Z857" s="3098"/>
      <c r="AA857" s="3098"/>
      <c r="AB857" s="3098"/>
      <c r="AC857" s="3098"/>
      <c r="AD857" s="3098"/>
      <c r="AE857" s="3098"/>
      <c r="AF857" s="3098"/>
      <c r="AG857" s="3098"/>
      <c r="AH857" s="3098"/>
      <c r="AI857" s="3098"/>
      <c r="AJ857" s="3098"/>
      <c r="AK857" s="3098"/>
      <c r="AL857" s="3143"/>
      <c r="AM857" s="3143"/>
      <c r="AN857" s="3143"/>
      <c r="AO857" s="3143"/>
      <c r="AP857" s="3143"/>
      <c r="AQ857" s="3143"/>
      <c r="AR857" s="3143"/>
      <c r="AS857" s="3143"/>
      <c r="AT857" s="3143"/>
      <c r="AU857" s="3143"/>
      <c r="AV857" s="3143"/>
      <c r="AW857" s="3143"/>
      <c r="AX857" s="3143"/>
      <c r="AY857" s="3143"/>
      <c r="AZ857" s="3143"/>
      <c r="BA857" s="3143"/>
      <c r="BB857" s="3143"/>
      <c r="BC857" s="3143"/>
      <c r="BD857" s="3143"/>
      <c r="BE857" s="3143"/>
      <c r="BF857" s="3143"/>
      <c r="BG857" s="3143"/>
      <c r="BH857" s="3143"/>
      <c r="BI857" s="3143"/>
      <c r="BJ857" s="3143"/>
      <c r="BK857" s="3143"/>
      <c r="BL857" s="3143"/>
      <c r="BM857" s="3143"/>
      <c r="BN857" s="3189"/>
      <c r="BO857" s="3189"/>
      <c r="BP857" s="3189"/>
      <c r="BQ857" s="3189"/>
      <c r="BR857" s="3189"/>
      <c r="BS857" s="3189"/>
      <c r="BT857" s="3189"/>
      <c r="BU857" s="3189"/>
      <c r="BV857" s="3189"/>
      <c r="BW857" s="3189"/>
      <c r="BX857" s="3189"/>
      <c r="BY857" s="3189"/>
      <c r="BZ857" s="3313"/>
      <c r="CA857" s="3143"/>
    </row>
    <row r="858" spans="1:79" ht="16.5" customHeight="1">
      <c r="A858" s="3143"/>
      <c r="B858" s="3143"/>
      <c r="C858" s="3143"/>
      <c r="D858" s="3143"/>
      <c r="E858" s="3143"/>
      <c r="F858" s="3143"/>
      <c r="G858" s="3143"/>
      <c r="H858" s="3143"/>
      <c r="I858" s="3143"/>
      <c r="J858" s="3143"/>
      <c r="K858" s="3098"/>
      <c r="L858" s="3098"/>
      <c r="M858" s="3098"/>
      <c r="N858" s="3098"/>
      <c r="O858" s="3098"/>
      <c r="P858" s="3098"/>
      <c r="Q858" s="3098"/>
      <c r="R858" s="3098"/>
      <c r="S858" s="3098"/>
      <c r="T858" s="3098"/>
      <c r="U858" s="3098"/>
      <c r="V858" s="3098"/>
      <c r="W858" s="3098"/>
      <c r="X858" s="3098"/>
      <c r="Y858" s="3098"/>
      <c r="Z858" s="3098"/>
      <c r="AA858" s="3098"/>
      <c r="AB858" s="3098"/>
      <c r="AC858" s="3098"/>
      <c r="AD858" s="3098"/>
      <c r="AE858" s="3098"/>
      <c r="AF858" s="3098"/>
      <c r="AG858" s="3098"/>
      <c r="AH858" s="3098"/>
      <c r="AI858" s="3098"/>
      <c r="AJ858" s="3098"/>
      <c r="AK858" s="3098"/>
      <c r="AL858" s="3143"/>
      <c r="AM858" s="3143"/>
      <c r="AN858" s="3143"/>
      <c r="AO858" s="3143"/>
      <c r="AP858" s="3143"/>
      <c r="AQ858" s="3143"/>
      <c r="AR858" s="3143"/>
      <c r="AS858" s="3143"/>
      <c r="AT858" s="3143"/>
      <c r="AU858" s="3143"/>
      <c r="AV858" s="3143"/>
      <c r="AW858" s="3143"/>
      <c r="AX858" s="3143"/>
      <c r="AY858" s="3143"/>
      <c r="AZ858" s="3143"/>
      <c r="BA858" s="3143"/>
      <c r="BB858" s="3143"/>
      <c r="BC858" s="3143"/>
      <c r="BD858" s="3143"/>
      <c r="BE858" s="3143"/>
      <c r="BF858" s="3143"/>
      <c r="BG858" s="3143"/>
      <c r="BH858" s="3143"/>
      <c r="BI858" s="3143"/>
      <c r="BJ858" s="3143"/>
      <c r="BK858" s="3143"/>
      <c r="BL858" s="3143"/>
      <c r="BM858" s="3143"/>
      <c r="BN858" s="3189"/>
      <c r="BO858" s="3189"/>
      <c r="BP858" s="3189"/>
      <c r="BQ858" s="3189"/>
      <c r="BR858" s="3189"/>
      <c r="BS858" s="3189"/>
      <c r="BT858" s="3189"/>
      <c r="BU858" s="3189"/>
      <c r="BV858" s="3189"/>
      <c r="BW858" s="3189"/>
      <c r="BX858" s="3189"/>
      <c r="BY858" s="3189"/>
      <c r="BZ858" s="3313"/>
      <c r="CA858" s="3143"/>
    </row>
    <row r="859" spans="1:79" ht="16.5" customHeight="1">
      <c r="A859" s="3143"/>
      <c r="B859" s="3143"/>
      <c r="C859" s="3143"/>
      <c r="D859" s="3143"/>
      <c r="E859" s="3143"/>
      <c r="F859" s="3143"/>
      <c r="G859" s="3143"/>
      <c r="H859" s="3143"/>
      <c r="I859" s="3143"/>
      <c r="J859" s="3143"/>
      <c r="K859" s="3098"/>
      <c r="L859" s="3098"/>
      <c r="M859" s="3098"/>
      <c r="N859" s="3098"/>
      <c r="O859" s="3098"/>
      <c r="P859" s="3098"/>
      <c r="Q859" s="3098"/>
      <c r="R859" s="3098"/>
      <c r="S859" s="3098"/>
      <c r="T859" s="3098"/>
      <c r="U859" s="3098"/>
      <c r="V859" s="3098"/>
      <c r="W859" s="3098"/>
      <c r="X859" s="3098"/>
      <c r="Y859" s="3098"/>
      <c r="Z859" s="3098"/>
      <c r="AA859" s="3098"/>
      <c r="AB859" s="3098"/>
      <c r="AC859" s="3098"/>
      <c r="AD859" s="3098"/>
      <c r="AE859" s="3098"/>
      <c r="AF859" s="3098"/>
      <c r="AG859" s="3098"/>
      <c r="AH859" s="3098"/>
      <c r="AI859" s="3098"/>
      <c r="AJ859" s="3098"/>
      <c r="AK859" s="3098"/>
      <c r="AL859" s="3143"/>
      <c r="AM859" s="3143"/>
      <c r="AN859" s="3143"/>
      <c r="AO859" s="3143"/>
      <c r="AP859" s="3143"/>
      <c r="AQ859" s="3143"/>
      <c r="AR859" s="3143"/>
      <c r="AS859" s="3143"/>
      <c r="AT859" s="3143"/>
      <c r="AU859" s="3143"/>
      <c r="AV859" s="3143"/>
      <c r="AW859" s="3143"/>
      <c r="AX859" s="3143"/>
      <c r="AY859" s="3143"/>
      <c r="AZ859" s="3143"/>
      <c r="BA859" s="3143"/>
      <c r="BB859" s="3143"/>
      <c r="BC859" s="3143"/>
      <c r="BD859" s="3143"/>
      <c r="BE859" s="3143"/>
      <c r="BF859" s="3143"/>
      <c r="BG859" s="3143"/>
      <c r="BH859" s="3143"/>
      <c r="BI859" s="3143"/>
      <c r="BJ859" s="3143"/>
      <c r="BK859" s="3143"/>
      <c r="BL859" s="3143"/>
      <c r="BM859" s="3143"/>
      <c r="BN859" s="3189"/>
      <c r="BO859" s="3189"/>
      <c r="BP859" s="3189"/>
      <c r="BQ859" s="3189"/>
      <c r="BR859" s="3189"/>
      <c r="BS859" s="3189"/>
      <c r="BT859" s="3189"/>
      <c r="BU859" s="3189"/>
      <c r="BV859" s="3189"/>
      <c r="BW859" s="3189"/>
      <c r="BX859" s="3189"/>
      <c r="BY859" s="3189"/>
      <c r="BZ859" s="3313"/>
      <c r="CA859" s="3143"/>
    </row>
    <row r="860" spans="1:79" ht="16.5" customHeight="1">
      <c r="A860" s="3143"/>
      <c r="B860" s="3143"/>
      <c r="C860" s="3143"/>
      <c r="D860" s="3143"/>
      <c r="E860" s="3143"/>
      <c r="F860" s="3143"/>
      <c r="G860" s="3143"/>
      <c r="H860" s="3143"/>
      <c r="I860" s="3143"/>
      <c r="J860" s="3143"/>
      <c r="K860" s="3098"/>
      <c r="L860" s="3098"/>
      <c r="M860" s="3098"/>
      <c r="N860" s="3098"/>
      <c r="O860" s="3098"/>
      <c r="P860" s="3098"/>
      <c r="Q860" s="3098"/>
      <c r="R860" s="3098"/>
      <c r="S860" s="3098"/>
      <c r="T860" s="3098"/>
      <c r="U860" s="3098"/>
      <c r="V860" s="3098"/>
      <c r="W860" s="3098"/>
      <c r="X860" s="3098"/>
      <c r="Y860" s="3098"/>
      <c r="Z860" s="3098"/>
      <c r="AA860" s="3098"/>
      <c r="AB860" s="3098"/>
      <c r="AC860" s="3098"/>
      <c r="AD860" s="3098"/>
      <c r="AE860" s="3098"/>
      <c r="AF860" s="3098"/>
      <c r="AG860" s="3098"/>
      <c r="AH860" s="3098"/>
      <c r="AI860" s="3098"/>
      <c r="AJ860" s="3098"/>
      <c r="AK860" s="3098"/>
      <c r="AL860" s="3143"/>
      <c r="AM860" s="3143"/>
      <c r="AN860" s="3143"/>
      <c r="AO860" s="3143"/>
      <c r="AP860" s="3143"/>
      <c r="AQ860" s="3143"/>
      <c r="AR860" s="3143"/>
      <c r="AS860" s="3143"/>
      <c r="AT860" s="3143"/>
      <c r="AU860" s="3143"/>
      <c r="AV860" s="3143"/>
      <c r="AW860" s="3143"/>
      <c r="AX860" s="3143"/>
      <c r="AY860" s="3143"/>
      <c r="AZ860" s="3143"/>
      <c r="BA860" s="3143"/>
      <c r="BB860" s="3143"/>
      <c r="BC860" s="3143"/>
      <c r="BD860" s="3143"/>
      <c r="BE860" s="3143"/>
      <c r="BF860" s="3143"/>
      <c r="BG860" s="3143"/>
      <c r="BH860" s="3143"/>
      <c r="BI860" s="3143"/>
      <c r="BJ860" s="3143"/>
      <c r="BK860" s="3143"/>
      <c r="BL860" s="3143"/>
      <c r="BM860" s="3143"/>
      <c r="BN860" s="3189"/>
      <c r="BO860" s="3189"/>
      <c r="BP860" s="3189"/>
      <c r="BQ860" s="3189"/>
      <c r="BR860" s="3189"/>
      <c r="BS860" s="3189"/>
      <c r="BT860" s="3189"/>
      <c r="BU860" s="3189"/>
      <c r="BV860" s="3189"/>
      <c r="BW860" s="3189"/>
      <c r="BX860" s="3189"/>
      <c r="BY860" s="3189"/>
      <c r="BZ860" s="3313"/>
      <c r="CA860" s="3143"/>
    </row>
    <row r="861" spans="1:79" ht="16.5" customHeight="1">
      <c r="A861" s="3143"/>
      <c r="B861" s="3143"/>
      <c r="C861" s="3143"/>
      <c r="D861" s="3143"/>
      <c r="E861" s="3143"/>
      <c r="F861" s="3143"/>
      <c r="G861" s="3143"/>
      <c r="H861" s="3143"/>
      <c r="I861" s="3143"/>
      <c r="J861" s="3143"/>
      <c r="K861" s="3098"/>
      <c r="L861" s="3098"/>
      <c r="M861" s="3098"/>
      <c r="N861" s="3098"/>
      <c r="O861" s="3098"/>
      <c r="P861" s="3098"/>
      <c r="Q861" s="3098"/>
      <c r="R861" s="3098"/>
      <c r="S861" s="3098"/>
      <c r="T861" s="3098"/>
      <c r="U861" s="3098"/>
      <c r="V861" s="3098"/>
      <c r="W861" s="3098"/>
      <c r="X861" s="3098"/>
      <c r="Y861" s="3098"/>
      <c r="Z861" s="3098"/>
      <c r="AA861" s="3098"/>
      <c r="AB861" s="3098"/>
      <c r="AC861" s="3098"/>
      <c r="AD861" s="3098"/>
      <c r="AE861" s="3098"/>
      <c r="AF861" s="3098"/>
      <c r="AG861" s="3098"/>
      <c r="AH861" s="3098"/>
      <c r="AI861" s="3098"/>
      <c r="AJ861" s="3098"/>
      <c r="AK861" s="3098"/>
      <c r="AL861" s="3143"/>
      <c r="AM861" s="3143"/>
      <c r="AN861" s="3143"/>
      <c r="AO861" s="3143"/>
      <c r="AP861" s="3143"/>
      <c r="AQ861" s="3143"/>
      <c r="AR861" s="3143"/>
      <c r="AS861" s="3143"/>
      <c r="AT861" s="3143"/>
      <c r="AU861" s="3143"/>
      <c r="AV861" s="3143"/>
      <c r="AW861" s="3143"/>
      <c r="AX861" s="3143"/>
      <c r="AY861" s="3143"/>
      <c r="AZ861" s="3143"/>
      <c r="BA861" s="3143"/>
      <c r="BB861" s="3143"/>
      <c r="BC861" s="3143"/>
      <c r="BD861" s="3143"/>
      <c r="BE861" s="3143"/>
      <c r="BF861" s="3143"/>
      <c r="BG861" s="3143"/>
      <c r="BH861" s="3143"/>
      <c r="BI861" s="3143"/>
      <c r="BJ861" s="3143"/>
      <c r="BK861" s="3143"/>
      <c r="BL861" s="3143"/>
      <c r="BM861" s="3143"/>
      <c r="BN861" s="3189"/>
      <c r="BO861" s="3189"/>
      <c r="BP861" s="3189"/>
      <c r="BQ861" s="3189"/>
      <c r="BR861" s="3189"/>
      <c r="BS861" s="3189"/>
      <c r="BT861" s="3189"/>
      <c r="BU861" s="3189"/>
      <c r="BV861" s="3189"/>
      <c r="BW861" s="3189"/>
      <c r="BX861" s="3189"/>
      <c r="BY861" s="3189"/>
      <c r="BZ861" s="3313"/>
      <c r="CA861" s="3143"/>
    </row>
    <row r="862" spans="1:79" ht="16.5" customHeight="1">
      <c r="A862" s="3143"/>
      <c r="B862" s="3143"/>
      <c r="C862" s="3143"/>
      <c r="D862" s="3143"/>
      <c r="E862" s="3143"/>
      <c r="F862" s="3143"/>
      <c r="G862" s="3143"/>
      <c r="H862" s="3143"/>
      <c r="I862" s="3143"/>
      <c r="J862" s="3143"/>
      <c r="K862" s="3098"/>
      <c r="L862" s="3098"/>
      <c r="M862" s="3098"/>
      <c r="N862" s="3098"/>
      <c r="O862" s="3098"/>
      <c r="P862" s="3098"/>
      <c r="Q862" s="3098"/>
      <c r="R862" s="3098"/>
      <c r="S862" s="3098"/>
      <c r="T862" s="3098"/>
      <c r="U862" s="3098"/>
      <c r="V862" s="3098"/>
      <c r="W862" s="3098"/>
      <c r="X862" s="3098"/>
      <c r="Y862" s="3098"/>
      <c r="Z862" s="3098"/>
      <c r="AA862" s="3098"/>
      <c r="AB862" s="3098"/>
      <c r="AC862" s="3098"/>
      <c r="AD862" s="3098"/>
      <c r="AE862" s="3098"/>
      <c r="AF862" s="3098"/>
      <c r="AG862" s="3098"/>
      <c r="AH862" s="3098"/>
      <c r="AI862" s="3098"/>
      <c r="AJ862" s="3098"/>
      <c r="AK862" s="3098"/>
      <c r="AL862" s="3143"/>
      <c r="AM862" s="3143"/>
      <c r="AN862" s="3143"/>
      <c r="AO862" s="3143"/>
      <c r="AP862" s="3143"/>
      <c r="AQ862" s="3143"/>
      <c r="AR862" s="3143"/>
      <c r="AS862" s="3143"/>
      <c r="AT862" s="3143"/>
      <c r="AU862" s="3143"/>
      <c r="AV862" s="3143"/>
      <c r="AW862" s="3143"/>
      <c r="AX862" s="3143"/>
      <c r="AY862" s="3143"/>
      <c r="AZ862" s="3143"/>
      <c r="BA862" s="3143"/>
      <c r="BB862" s="3143"/>
      <c r="BC862" s="3143"/>
      <c r="BD862" s="3143"/>
      <c r="BE862" s="3143"/>
      <c r="BF862" s="3143"/>
      <c r="BG862" s="3143"/>
      <c r="BH862" s="3143"/>
      <c r="BI862" s="3143"/>
      <c r="BJ862" s="3143"/>
      <c r="BK862" s="3143"/>
      <c r="BL862" s="3143"/>
      <c r="BM862" s="3143"/>
      <c r="BN862" s="3189"/>
      <c r="BO862" s="3189"/>
      <c r="BP862" s="3189"/>
      <c r="BQ862" s="3189"/>
      <c r="BR862" s="3189"/>
      <c r="BS862" s="3189"/>
      <c r="BT862" s="3189"/>
      <c r="BU862" s="3189"/>
      <c r="BV862" s="3189"/>
      <c r="BW862" s="3189"/>
      <c r="BX862" s="3189"/>
      <c r="BY862" s="3189"/>
      <c r="BZ862" s="3313"/>
      <c r="CA862" s="3143"/>
    </row>
    <row r="863" spans="1:79" ht="16.5" customHeight="1">
      <c r="A863" s="3143"/>
      <c r="B863" s="3143"/>
      <c r="C863" s="3143"/>
      <c r="D863" s="3143"/>
      <c r="E863" s="3143"/>
      <c r="F863" s="3143"/>
      <c r="G863" s="3143"/>
      <c r="H863" s="3143"/>
      <c r="I863" s="3143"/>
      <c r="J863" s="3143"/>
      <c r="K863" s="3098"/>
      <c r="L863" s="3098"/>
      <c r="M863" s="3098"/>
      <c r="N863" s="3098"/>
      <c r="O863" s="3098"/>
      <c r="P863" s="3098"/>
      <c r="Q863" s="3098"/>
      <c r="R863" s="3098"/>
      <c r="S863" s="3098"/>
      <c r="T863" s="3098"/>
      <c r="U863" s="3098"/>
      <c r="V863" s="3098"/>
      <c r="W863" s="3098"/>
      <c r="X863" s="3098"/>
      <c r="Y863" s="3098"/>
      <c r="Z863" s="3098"/>
      <c r="AA863" s="3098"/>
      <c r="AB863" s="3098"/>
      <c r="AC863" s="3098"/>
      <c r="AD863" s="3098"/>
      <c r="AE863" s="3098"/>
      <c r="AF863" s="3098"/>
      <c r="AG863" s="3098"/>
      <c r="AH863" s="3098"/>
      <c r="AI863" s="3098"/>
      <c r="AJ863" s="3098"/>
      <c r="AK863" s="3098"/>
      <c r="AL863" s="3143"/>
      <c r="AM863" s="3143"/>
      <c r="AN863" s="3143"/>
      <c r="AO863" s="3143"/>
      <c r="AP863" s="3143"/>
      <c r="AQ863" s="3143"/>
      <c r="AR863" s="3143"/>
      <c r="AS863" s="3143"/>
      <c r="AT863" s="3143"/>
      <c r="AU863" s="3143"/>
      <c r="AV863" s="3143"/>
      <c r="AW863" s="3143"/>
      <c r="AX863" s="3143"/>
      <c r="AY863" s="3143"/>
      <c r="AZ863" s="3143"/>
      <c r="BA863" s="3143"/>
      <c r="BB863" s="3143"/>
      <c r="BC863" s="3143"/>
      <c r="BD863" s="3143"/>
      <c r="BE863" s="3143"/>
      <c r="BF863" s="3143"/>
      <c r="BG863" s="3143"/>
      <c r="BH863" s="3143"/>
      <c r="BI863" s="3143"/>
      <c r="BJ863" s="3143"/>
      <c r="BK863" s="3143"/>
      <c r="BL863" s="3143"/>
      <c r="BM863" s="3143"/>
      <c r="BN863" s="3189"/>
      <c r="BO863" s="3189"/>
      <c r="BP863" s="3189"/>
      <c r="BQ863" s="3189"/>
      <c r="BR863" s="3189"/>
      <c r="BS863" s="3189"/>
      <c r="BT863" s="3189"/>
      <c r="BU863" s="3189"/>
      <c r="BV863" s="3189"/>
      <c r="BW863" s="3189"/>
      <c r="BX863" s="3189"/>
      <c r="BY863" s="3189"/>
      <c r="BZ863" s="3313"/>
      <c r="CA863" s="3143"/>
    </row>
    <row r="864" spans="1:79" ht="16.5" customHeight="1">
      <c r="A864" s="3143"/>
      <c r="B864" s="3143"/>
      <c r="C864" s="3143"/>
      <c r="D864" s="3143"/>
      <c r="E864" s="3143"/>
      <c r="F864" s="3143"/>
      <c r="G864" s="3143"/>
      <c r="H864" s="3143"/>
      <c r="I864" s="3143"/>
      <c r="J864" s="3143"/>
      <c r="K864" s="3098"/>
      <c r="L864" s="3098"/>
      <c r="M864" s="3098"/>
      <c r="N864" s="3098"/>
      <c r="O864" s="3098"/>
      <c r="P864" s="3098"/>
      <c r="Q864" s="3098"/>
      <c r="R864" s="3098"/>
      <c r="S864" s="3098"/>
      <c r="T864" s="3098"/>
      <c r="U864" s="3098"/>
      <c r="V864" s="3098"/>
      <c r="W864" s="3098"/>
      <c r="X864" s="3098"/>
      <c r="Y864" s="3098"/>
      <c r="Z864" s="3098"/>
      <c r="AA864" s="3098"/>
      <c r="AB864" s="3098"/>
      <c r="AC864" s="3098"/>
      <c r="AD864" s="3098"/>
      <c r="AE864" s="3098"/>
      <c r="AF864" s="3098"/>
      <c r="AG864" s="3098"/>
      <c r="AH864" s="3098"/>
      <c r="AI864" s="3098"/>
      <c r="AJ864" s="3098"/>
      <c r="AK864" s="3098"/>
      <c r="AL864" s="3143"/>
      <c r="AM864" s="3143"/>
      <c r="AN864" s="3143"/>
      <c r="AO864" s="3143"/>
      <c r="AP864" s="3143"/>
      <c r="AQ864" s="3143"/>
      <c r="AR864" s="3143"/>
      <c r="AS864" s="3143"/>
      <c r="AT864" s="3143"/>
      <c r="AU864" s="3143"/>
      <c r="AV864" s="3143"/>
      <c r="AW864" s="3143"/>
      <c r="AX864" s="3143"/>
      <c r="AY864" s="3143"/>
      <c r="AZ864" s="3143"/>
      <c r="BA864" s="3143"/>
      <c r="BB864" s="3143"/>
      <c r="BC864" s="3143"/>
      <c r="BD864" s="3143"/>
      <c r="BE864" s="3143"/>
      <c r="BF864" s="3143"/>
      <c r="BG864" s="3143"/>
      <c r="BH864" s="3143"/>
      <c r="BI864" s="3143"/>
      <c r="BJ864" s="3143"/>
      <c r="BK864" s="3143"/>
      <c r="BL864" s="3143"/>
      <c r="BM864" s="3143"/>
      <c r="BN864" s="3189"/>
      <c r="BO864" s="3189"/>
      <c r="BP864" s="3189"/>
      <c r="BQ864" s="3189"/>
      <c r="BR864" s="3189"/>
      <c r="BS864" s="3189"/>
      <c r="BT864" s="3189"/>
      <c r="BU864" s="3189"/>
      <c r="BV864" s="3189"/>
      <c r="BW864" s="3189"/>
      <c r="BX864" s="3189"/>
      <c r="BY864" s="3189"/>
      <c r="BZ864" s="3313"/>
      <c r="CA864" s="3143"/>
    </row>
    <row r="865" spans="1:79" ht="16.5" customHeight="1">
      <c r="A865" s="3143"/>
      <c r="B865" s="3143"/>
      <c r="C865" s="3143"/>
      <c r="D865" s="3143"/>
      <c r="E865" s="3143"/>
      <c r="F865" s="3143"/>
      <c r="G865" s="3143"/>
      <c r="H865" s="3143"/>
      <c r="I865" s="3143"/>
      <c r="J865" s="3143"/>
      <c r="K865" s="3098"/>
      <c r="L865" s="3098"/>
      <c r="M865" s="3098"/>
      <c r="N865" s="3098"/>
      <c r="O865" s="3098"/>
      <c r="P865" s="3098"/>
      <c r="Q865" s="3098"/>
      <c r="R865" s="3098"/>
      <c r="S865" s="3098"/>
      <c r="T865" s="3098"/>
      <c r="U865" s="3098"/>
      <c r="V865" s="3098"/>
      <c r="W865" s="3098"/>
      <c r="X865" s="3098"/>
      <c r="Y865" s="3098"/>
      <c r="Z865" s="3098"/>
      <c r="AA865" s="3098"/>
      <c r="AB865" s="3098"/>
      <c r="AC865" s="3098"/>
      <c r="AD865" s="3098"/>
      <c r="AE865" s="3098"/>
      <c r="AF865" s="3098"/>
      <c r="AG865" s="3098"/>
      <c r="AH865" s="3098"/>
      <c r="AI865" s="3098"/>
      <c r="AJ865" s="3098"/>
      <c r="AK865" s="3098"/>
      <c r="AL865" s="3143"/>
      <c r="AM865" s="3143"/>
      <c r="AN865" s="3143"/>
      <c r="AO865" s="3143"/>
      <c r="AP865" s="3143"/>
      <c r="AQ865" s="3143"/>
      <c r="AR865" s="3143"/>
      <c r="AS865" s="3143"/>
      <c r="AT865" s="3143"/>
      <c r="AU865" s="3143"/>
      <c r="AV865" s="3143"/>
      <c r="AW865" s="3143"/>
      <c r="AX865" s="3143"/>
      <c r="AY865" s="3143"/>
      <c r="AZ865" s="3143"/>
      <c r="BA865" s="3143"/>
      <c r="BB865" s="3143"/>
      <c r="BC865" s="3143"/>
      <c r="BD865" s="3143"/>
      <c r="BE865" s="3143"/>
      <c r="BF865" s="3143"/>
      <c r="BG865" s="3143"/>
      <c r="BH865" s="3143"/>
      <c r="BI865" s="3143"/>
      <c r="BJ865" s="3143"/>
      <c r="BK865" s="3143"/>
      <c r="BL865" s="3143"/>
      <c r="BM865" s="3143"/>
      <c r="BN865" s="3189"/>
      <c r="BO865" s="3189"/>
      <c r="BP865" s="3189"/>
      <c r="BQ865" s="3189"/>
      <c r="BR865" s="3189"/>
      <c r="BS865" s="3189"/>
      <c r="BT865" s="3189"/>
      <c r="BU865" s="3189"/>
      <c r="BV865" s="3189"/>
      <c r="BW865" s="3189"/>
      <c r="BX865" s="3189"/>
      <c r="BY865" s="3189"/>
      <c r="BZ865" s="3313"/>
      <c r="CA865" s="3143"/>
    </row>
    <row r="866" spans="1:79" ht="16.5" customHeight="1">
      <c r="A866" s="3143"/>
      <c r="B866" s="3143"/>
      <c r="C866" s="3143"/>
      <c r="D866" s="3143"/>
      <c r="E866" s="3143"/>
      <c r="F866" s="3143"/>
      <c r="G866" s="3143"/>
      <c r="H866" s="3143"/>
      <c r="I866" s="3143"/>
      <c r="J866" s="3143"/>
      <c r="K866" s="3098"/>
      <c r="L866" s="3098"/>
      <c r="M866" s="3098"/>
      <c r="N866" s="3098"/>
      <c r="O866" s="3098"/>
      <c r="P866" s="3098"/>
      <c r="Q866" s="3098"/>
      <c r="R866" s="3098"/>
      <c r="S866" s="3098"/>
      <c r="T866" s="3098"/>
      <c r="U866" s="3098"/>
      <c r="V866" s="3098"/>
      <c r="W866" s="3098"/>
      <c r="X866" s="3098"/>
      <c r="Y866" s="3098"/>
      <c r="Z866" s="3098"/>
      <c r="AA866" s="3098"/>
      <c r="AB866" s="3098"/>
      <c r="AC866" s="3098"/>
      <c r="AD866" s="3098"/>
      <c r="AE866" s="3098"/>
      <c r="AF866" s="3098"/>
      <c r="AG866" s="3098"/>
      <c r="AH866" s="3098"/>
      <c r="AI866" s="3098"/>
      <c r="AJ866" s="3098"/>
      <c r="AK866" s="3098"/>
      <c r="AL866" s="3143"/>
      <c r="AM866" s="3143"/>
      <c r="AN866" s="3143"/>
      <c r="AO866" s="3143"/>
      <c r="AP866" s="3143"/>
      <c r="AQ866" s="3143"/>
      <c r="AR866" s="3143"/>
      <c r="AS866" s="3143"/>
      <c r="AT866" s="3143"/>
      <c r="AU866" s="3143"/>
      <c r="AV866" s="3143"/>
      <c r="AW866" s="3143"/>
      <c r="AX866" s="3143"/>
      <c r="AY866" s="3143"/>
      <c r="AZ866" s="3143"/>
      <c r="BA866" s="3143"/>
      <c r="BB866" s="3143"/>
      <c r="BC866" s="3143"/>
      <c r="BD866" s="3143"/>
      <c r="BE866" s="3143"/>
      <c r="BF866" s="3143"/>
      <c r="BG866" s="3143"/>
      <c r="BH866" s="3143"/>
      <c r="BI866" s="3143"/>
      <c r="BJ866" s="3143"/>
      <c r="BK866" s="3143"/>
      <c r="BL866" s="3143"/>
      <c r="BM866" s="3143"/>
      <c r="BN866" s="3189"/>
      <c r="BO866" s="3189"/>
      <c r="BP866" s="3189"/>
      <c r="BQ866" s="3189"/>
      <c r="BR866" s="3189"/>
      <c r="BS866" s="3189"/>
      <c r="BT866" s="3189"/>
      <c r="BU866" s="3189"/>
      <c r="BV866" s="3189"/>
      <c r="BW866" s="3189"/>
      <c r="BX866" s="3189"/>
      <c r="BY866" s="3189"/>
      <c r="BZ866" s="3313"/>
      <c r="CA866" s="3143"/>
    </row>
    <row r="867" spans="1:79" ht="16.5" customHeight="1">
      <c r="A867" s="3143"/>
      <c r="B867" s="3143"/>
      <c r="C867" s="3143"/>
      <c r="D867" s="3143"/>
      <c r="E867" s="3143"/>
      <c r="F867" s="3143"/>
      <c r="G867" s="3143"/>
      <c r="H867" s="3143"/>
      <c r="I867" s="3143"/>
      <c r="J867" s="3143"/>
      <c r="K867" s="3098"/>
      <c r="L867" s="3098"/>
      <c r="M867" s="3098"/>
      <c r="N867" s="3098"/>
      <c r="O867" s="3098"/>
      <c r="P867" s="3098"/>
      <c r="Q867" s="3098"/>
      <c r="R867" s="3098"/>
      <c r="S867" s="3098"/>
      <c r="T867" s="3098"/>
      <c r="U867" s="3098"/>
      <c r="V867" s="3098"/>
      <c r="W867" s="3098"/>
      <c r="X867" s="3098"/>
      <c r="Y867" s="3098"/>
      <c r="Z867" s="3098"/>
      <c r="AA867" s="3098"/>
      <c r="AB867" s="3098"/>
      <c r="AC867" s="3098"/>
      <c r="AD867" s="3098"/>
      <c r="AE867" s="3098"/>
      <c r="AF867" s="3098"/>
      <c r="AG867" s="3098"/>
      <c r="AH867" s="3098"/>
      <c r="AI867" s="3098"/>
      <c r="AJ867" s="3098"/>
      <c r="AK867" s="3098"/>
      <c r="AL867" s="3143"/>
      <c r="AM867" s="3143"/>
      <c r="AN867" s="3143"/>
      <c r="AO867" s="3143"/>
      <c r="AP867" s="3143"/>
      <c r="AQ867" s="3143"/>
      <c r="AR867" s="3143"/>
      <c r="AS867" s="3143"/>
      <c r="AT867" s="3143"/>
      <c r="AU867" s="3143"/>
      <c r="AV867" s="3143"/>
      <c r="AW867" s="3143"/>
      <c r="AX867" s="3143"/>
      <c r="AY867" s="3143"/>
      <c r="AZ867" s="3143"/>
      <c r="BA867" s="3143"/>
      <c r="BB867" s="3143"/>
      <c r="BC867" s="3143"/>
      <c r="BD867" s="3143"/>
      <c r="BE867" s="3143"/>
      <c r="BF867" s="3143"/>
      <c r="BG867" s="3143"/>
      <c r="BH867" s="3143"/>
      <c r="BI867" s="3143"/>
      <c r="BJ867" s="3143"/>
      <c r="BK867" s="3143"/>
      <c r="BL867" s="3143"/>
      <c r="BM867" s="3143"/>
      <c r="BN867" s="3189"/>
      <c r="BO867" s="3189"/>
      <c r="BP867" s="3189"/>
      <c r="BQ867" s="3189"/>
      <c r="BR867" s="3189"/>
      <c r="BS867" s="3189"/>
      <c r="BT867" s="3189"/>
      <c r="BU867" s="3189"/>
      <c r="BV867" s="3189"/>
      <c r="BW867" s="3189"/>
      <c r="BX867" s="3189"/>
      <c r="BY867" s="3189"/>
      <c r="BZ867" s="3313"/>
      <c r="CA867" s="3143"/>
    </row>
    <row r="868" spans="1:79" ht="16.5" customHeight="1">
      <c r="A868" s="3143"/>
      <c r="B868" s="3143"/>
      <c r="C868" s="3143"/>
      <c r="D868" s="3143"/>
      <c r="E868" s="3143"/>
      <c r="F868" s="3143"/>
      <c r="G868" s="3143"/>
      <c r="H868" s="3143"/>
      <c r="I868" s="3143"/>
      <c r="J868" s="3143"/>
      <c r="K868" s="3098"/>
      <c r="L868" s="3098"/>
      <c r="M868" s="3098"/>
      <c r="N868" s="3098"/>
      <c r="O868" s="3098"/>
      <c r="P868" s="3098"/>
      <c r="Q868" s="3098"/>
      <c r="R868" s="3098"/>
      <c r="S868" s="3098"/>
      <c r="T868" s="3098"/>
      <c r="U868" s="3098"/>
      <c r="V868" s="3098"/>
      <c r="W868" s="3098"/>
      <c r="X868" s="3098"/>
      <c r="Y868" s="3098"/>
      <c r="Z868" s="3098"/>
      <c r="AA868" s="3098"/>
      <c r="AB868" s="3098"/>
      <c r="AC868" s="3098"/>
      <c r="AD868" s="3098"/>
      <c r="AE868" s="3098"/>
      <c r="AF868" s="3098"/>
      <c r="AG868" s="3098"/>
      <c r="AH868" s="3098"/>
      <c r="AI868" s="3098"/>
      <c r="AJ868" s="3098"/>
      <c r="AK868" s="3098"/>
      <c r="AL868" s="3143"/>
      <c r="AM868" s="3143"/>
      <c r="AN868" s="3143"/>
      <c r="AO868" s="3143"/>
      <c r="AP868" s="3143"/>
      <c r="AQ868" s="3143"/>
      <c r="AR868" s="3143"/>
      <c r="AS868" s="3143"/>
      <c r="AT868" s="3143"/>
      <c r="AU868" s="3143"/>
      <c r="AV868" s="3143"/>
      <c r="AW868" s="3143"/>
      <c r="AX868" s="3143"/>
      <c r="AY868" s="3143"/>
      <c r="AZ868" s="3143"/>
      <c r="BA868" s="3143"/>
      <c r="BB868" s="3143"/>
      <c r="BC868" s="3143"/>
      <c r="BD868" s="3143"/>
      <c r="BE868" s="3143"/>
      <c r="BF868" s="3143"/>
      <c r="BG868" s="3143"/>
      <c r="BH868" s="3143"/>
      <c r="BI868" s="3143"/>
      <c r="BJ868" s="3143"/>
      <c r="BK868" s="3143"/>
      <c r="BL868" s="3143"/>
      <c r="BM868" s="3143"/>
      <c r="BN868" s="3189"/>
      <c r="BO868" s="3189"/>
      <c r="BP868" s="3189"/>
      <c r="BQ868" s="3189"/>
      <c r="BR868" s="3189"/>
      <c r="BS868" s="3189"/>
      <c r="BT868" s="3189"/>
      <c r="BU868" s="3189"/>
      <c r="BV868" s="3189"/>
      <c r="BW868" s="3189"/>
      <c r="BX868" s="3189"/>
      <c r="BY868" s="3189"/>
      <c r="BZ868" s="3313"/>
      <c r="CA868" s="3143"/>
    </row>
    <row r="869" spans="1:79" ht="16.5" customHeight="1">
      <c r="A869" s="3143"/>
      <c r="B869" s="3143"/>
      <c r="C869" s="3143"/>
      <c r="D869" s="3143"/>
      <c r="E869" s="3143"/>
      <c r="F869" s="3143"/>
      <c r="G869" s="3143"/>
      <c r="H869" s="3143"/>
      <c r="I869" s="3143"/>
      <c r="J869" s="3143"/>
      <c r="K869" s="3098"/>
      <c r="L869" s="3098"/>
      <c r="M869" s="3098"/>
      <c r="N869" s="3098"/>
      <c r="O869" s="3098"/>
      <c r="P869" s="3098"/>
      <c r="Q869" s="3098"/>
      <c r="R869" s="3098"/>
      <c r="S869" s="3098"/>
      <c r="T869" s="3098"/>
      <c r="U869" s="3098"/>
      <c r="V869" s="3098"/>
      <c r="W869" s="3098"/>
      <c r="X869" s="3098"/>
      <c r="Y869" s="3098"/>
      <c r="Z869" s="3098"/>
      <c r="AA869" s="3098"/>
      <c r="AB869" s="3098"/>
      <c r="AC869" s="3098"/>
      <c r="AD869" s="3098"/>
      <c r="AE869" s="3098"/>
      <c r="AF869" s="3098"/>
      <c r="AG869" s="3098"/>
      <c r="AH869" s="3098"/>
      <c r="AI869" s="3098"/>
      <c r="AJ869" s="3098"/>
      <c r="AK869" s="3098"/>
      <c r="AL869" s="3143"/>
      <c r="AM869" s="3143"/>
      <c r="AN869" s="3143"/>
      <c r="AO869" s="3143"/>
      <c r="AP869" s="3143"/>
      <c r="AQ869" s="3143"/>
      <c r="AR869" s="3143"/>
      <c r="AS869" s="3143"/>
      <c r="AT869" s="3143"/>
      <c r="AU869" s="3143"/>
      <c r="AV869" s="3143"/>
      <c r="AW869" s="3143"/>
      <c r="AX869" s="3143"/>
      <c r="AY869" s="3143"/>
      <c r="AZ869" s="3143"/>
      <c r="BA869" s="3143"/>
      <c r="BB869" s="3143"/>
      <c r="BC869" s="3143"/>
      <c r="BD869" s="3143"/>
      <c r="BE869" s="3143"/>
      <c r="BF869" s="3143"/>
      <c r="BG869" s="3143"/>
      <c r="BH869" s="3143"/>
      <c r="BI869" s="3143"/>
      <c r="BJ869" s="3143"/>
      <c r="BK869" s="3143"/>
      <c r="BL869" s="3143"/>
      <c r="BM869" s="3143"/>
      <c r="BN869" s="3189"/>
      <c r="BO869" s="3189"/>
      <c r="BP869" s="3189"/>
      <c r="BQ869" s="3189"/>
      <c r="BR869" s="3189"/>
      <c r="BS869" s="3189"/>
      <c r="BT869" s="3189"/>
      <c r="BU869" s="3189"/>
      <c r="BV869" s="3189"/>
      <c r="BW869" s="3189"/>
      <c r="BX869" s="3189"/>
      <c r="BY869" s="3189"/>
      <c r="BZ869" s="3313"/>
      <c r="CA869" s="3143"/>
    </row>
    <row r="870" spans="1:79" ht="16.5" customHeight="1">
      <c r="A870" s="3143"/>
      <c r="B870" s="3143"/>
      <c r="C870" s="3143"/>
      <c r="D870" s="3143"/>
      <c r="E870" s="3143"/>
      <c r="F870" s="3143"/>
      <c r="G870" s="3143"/>
      <c r="H870" s="3143"/>
      <c r="I870" s="3143"/>
      <c r="J870" s="3143"/>
      <c r="K870" s="3098"/>
      <c r="L870" s="3098"/>
      <c r="M870" s="3098"/>
      <c r="N870" s="3098"/>
      <c r="O870" s="3098"/>
      <c r="P870" s="3098"/>
      <c r="Q870" s="3098"/>
      <c r="R870" s="3098"/>
      <c r="S870" s="3098"/>
      <c r="T870" s="3098"/>
      <c r="U870" s="3098"/>
      <c r="V870" s="3098"/>
      <c r="W870" s="3098"/>
      <c r="X870" s="3098"/>
      <c r="Y870" s="3098"/>
      <c r="Z870" s="3098"/>
      <c r="AA870" s="3098"/>
      <c r="AB870" s="3098"/>
      <c r="AC870" s="3098"/>
      <c r="AD870" s="3098"/>
      <c r="AE870" s="3098"/>
      <c r="AF870" s="3098"/>
      <c r="AG870" s="3098"/>
      <c r="AH870" s="3098"/>
      <c r="AI870" s="3098"/>
      <c r="AJ870" s="3098"/>
      <c r="AK870" s="3098"/>
      <c r="AL870" s="3143"/>
      <c r="AM870" s="3143"/>
      <c r="AN870" s="3143"/>
      <c r="AO870" s="3143"/>
      <c r="AP870" s="3143"/>
      <c r="AQ870" s="3143"/>
      <c r="AR870" s="3143"/>
      <c r="AS870" s="3143"/>
      <c r="AT870" s="3143"/>
      <c r="AU870" s="3143"/>
      <c r="AV870" s="3143"/>
      <c r="AW870" s="3143"/>
      <c r="AX870" s="3143"/>
      <c r="AY870" s="3143"/>
      <c r="AZ870" s="3143"/>
      <c r="BA870" s="3143"/>
      <c r="BB870" s="3143"/>
      <c r="BC870" s="3143"/>
      <c r="BD870" s="3143"/>
      <c r="BE870" s="3143"/>
      <c r="BF870" s="3143"/>
      <c r="BG870" s="3143"/>
      <c r="BH870" s="3143"/>
      <c r="BI870" s="3143"/>
      <c r="BJ870" s="3143"/>
      <c r="BK870" s="3143"/>
      <c r="BL870" s="3143"/>
      <c r="BM870" s="3143"/>
      <c r="BN870" s="3189"/>
      <c r="BO870" s="3189"/>
      <c r="BP870" s="3189"/>
      <c r="BQ870" s="3189"/>
      <c r="BR870" s="3189"/>
      <c r="BS870" s="3189"/>
      <c r="BT870" s="3189"/>
      <c r="BU870" s="3189"/>
      <c r="BV870" s="3189"/>
      <c r="BW870" s="3189"/>
      <c r="BX870" s="3189"/>
      <c r="BY870" s="3189"/>
      <c r="BZ870" s="3313"/>
      <c r="CA870" s="3143"/>
    </row>
    <row r="871" spans="1:79" ht="16.5" customHeight="1">
      <c r="A871" s="3143"/>
      <c r="B871" s="3143"/>
      <c r="C871" s="3143"/>
      <c r="D871" s="3143"/>
      <c r="E871" s="3143"/>
      <c r="F871" s="3143"/>
      <c r="G871" s="3143"/>
      <c r="H871" s="3143"/>
      <c r="I871" s="3143"/>
      <c r="J871" s="3143"/>
      <c r="K871" s="3098"/>
      <c r="L871" s="3098"/>
      <c r="M871" s="3098"/>
      <c r="N871" s="3098"/>
      <c r="O871" s="3098"/>
      <c r="P871" s="3098"/>
      <c r="Q871" s="3098"/>
      <c r="R871" s="3098"/>
      <c r="S871" s="3098"/>
      <c r="T871" s="3098"/>
      <c r="U871" s="3098"/>
      <c r="V871" s="3098"/>
      <c r="W871" s="3098"/>
      <c r="X871" s="3098"/>
      <c r="Y871" s="3098"/>
      <c r="Z871" s="3098"/>
      <c r="AA871" s="3098"/>
      <c r="AB871" s="3098"/>
      <c r="AC871" s="3098"/>
      <c r="AD871" s="3098"/>
      <c r="AE871" s="3098"/>
      <c r="AF871" s="3098"/>
      <c r="AG871" s="3098"/>
      <c r="AH871" s="3098"/>
      <c r="AI871" s="3098"/>
      <c r="AJ871" s="3098"/>
      <c r="AK871" s="3098"/>
      <c r="AL871" s="3143"/>
      <c r="AM871" s="3143"/>
      <c r="AN871" s="3143"/>
      <c r="AO871" s="3143"/>
      <c r="AP871" s="3143"/>
      <c r="AQ871" s="3143"/>
      <c r="AR871" s="3143"/>
      <c r="AS871" s="3143"/>
      <c r="AT871" s="3143"/>
      <c r="AU871" s="3143"/>
      <c r="AV871" s="3143"/>
      <c r="AW871" s="3143"/>
      <c r="AX871" s="3143"/>
      <c r="AY871" s="3143"/>
      <c r="AZ871" s="3143"/>
      <c r="BA871" s="3143"/>
      <c r="BB871" s="3143"/>
      <c r="BC871" s="3143"/>
      <c r="BD871" s="3143"/>
      <c r="BE871" s="3143"/>
      <c r="BF871" s="3143"/>
      <c r="BG871" s="3143"/>
      <c r="BH871" s="3143"/>
      <c r="BI871" s="3143"/>
      <c r="BJ871" s="3143"/>
      <c r="BK871" s="3143"/>
      <c r="BL871" s="3143"/>
      <c r="BM871" s="3143"/>
      <c r="BN871" s="3189"/>
      <c r="BO871" s="3189"/>
      <c r="BP871" s="3189"/>
      <c r="BQ871" s="3189"/>
      <c r="BR871" s="3189"/>
      <c r="BS871" s="3189"/>
      <c r="BT871" s="3189"/>
      <c r="BU871" s="3189"/>
      <c r="BV871" s="3189"/>
      <c r="BW871" s="3189"/>
      <c r="BX871" s="3189"/>
      <c r="BY871" s="3189"/>
      <c r="BZ871" s="3313"/>
      <c r="CA871" s="3143"/>
    </row>
    <row r="872" spans="1:79" ht="16.5" customHeight="1">
      <c r="A872" s="3143"/>
      <c r="B872" s="3143"/>
      <c r="C872" s="3143"/>
      <c r="D872" s="3143"/>
      <c r="E872" s="3143"/>
      <c r="F872" s="3143"/>
      <c r="G872" s="3143"/>
      <c r="H872" s="3143"/>
      <c r="I872" s="3143"/>
      <c r="J872" s="3143"/>
      <c r="K872" s="3098"/>
      <c r="L872" s="3098"/>
      <c r="M872" s="3098"/>
      <c r="N872" s="3098"/>
      <c r="O872" s="3098"/>
      <c r="P872" s="3098"/>
      <c r="Q872" s="3098"/>
      <c r="R872" s="3098"/>
      <c r="S872" s="3098"/>
      <c r="T872" s="3098"/>
      <c r="U872" s="3098"/>
      <c r="V872" s="3098"/>
      <c r="W872" s="3098"/>
      <c r="X872" s="3098"/>
      <c r="Y872" s="3098"/>
      <c r="Z872" s="3098"/>
      <c r="AA872" s="3098"/>
      <c r="AB872" s="3098"/>
      <c r="AC872" s="3098"/>
      <c r="AD872" s="3098"/>
      <c r="AE872" s="3098"/>
      <c r="AF872" s="3098"/>
      <c r="AG872" s="3098"/>
      <c r="AH872" s="3098"/>
      <c r="AI872" s="3098"/>
      <c r="AJ872" s="3098"/>
      <c r="AK872" s="3098"/>
      <c r="AL872" s="3143"/>
      <c r="AM872" s="3143"/>
      <c r="AN872" s="3143"/>
      <c r="AO872" s="3143"/>
      <c r="AP872" s="3143"/>
      <c r="AQ872" s="3143"/>
      <c r="AR872" s="3143"/>
      <c r="AS872" s="3143"/>
      <c r="AT872" s="3143"/>
      <c r="AU872" s="3143"/>
      <c r="AV872" s="3143"/>
      <c r="AW872" s="3143"/>
      <c r="AX872" s="3143"/>
      <c r="AY872" s="3143"/>
      <c r="AZ872" s="3143"/>
      <c r="BA872" s="3143"/>
      <c r="BB872" s="3143"/>
      <c r="BC872" s="3143"/>
      <c r="BD872" s="3143"/>
      <c r="BE872" s="3143"/>
      <c r="BF872" s="3143"/>
      <c r="BG872" s="3143"/>
      <c r="BH872" s="3143"/>
      <c r="BI872" s="3143"/>
      <c r="BJ872" s="3143"/>
      <c r="BK872" s="3143"/>
      <c r="BL872" s="3143"/>
      <c r="BM872" s="3143"/>
      <c r="BN872" s="3189"/>
      <c r="BO872" s="3189"/>
      <c r="BP872" s="3189"/>
      <c r="BQ872" s="3189"/>
      <c r="BR872" s="3189"/>
      <c r="BS872" s="3189"/>
      <c r="BT872" s="3189"/>
      <c r="BU872" s="3189"/>
      <c r="BV872" s="3189"/>
      <c r="BW872" s="3189"/>
      <c r="BX872" s="3189"/>
      <c r="BY872" s="3189"/>
      <c r="BZ872" s="3313"/>
      <c r="CA872" s="3143"/>
    </row>
    <row r="873" spans="1:79" ht="16.5" customHeight="1">
      <c r="A873" s="3143"/>
      <c r="B873" s="3143"/>
      <c r="C873" s="3143"/>
      <c r="D873" s="3143"/>
      <c r="E873" s="3143"/>
      <c r="F873" s="3143"/>
      <c r="G873" s="3143"/>
      <c r="H873" s="3143"/>
      <c r="I873" s="3143"/>
      <c r="J873" s="3143"/>
      <c r="K873" s="3098"/>
      <c r="L873" s="3098"/>
      <c r="M873" s="3098"/>
      <c r="N873" s="3098"/>
      <c r="O873" s="3098"/>
      <c r="P873" s="3098"/>
      <c r="Q873" s="3098"/>
      <c r="R873" s="3098"/>
      <c r="S873" s="3098"/>
      <c r="T873" s="3098"/>
      <c r="U873" s="3098"/>
      <c r="V873" s="3098"/>
      <c r="W873" s="3098"/>
      <c r="X873" s="3098"/>
      <c r="Y873" s="3098"/>
      <c r="Z873" s="3098"/>
      <c r="AA873" s="3098"/>
      <c r="AB873" s="3098"/>
      <c r="AC873" s="3098"/>
      <c r="AD873" s="3098"/>
      <c r="AE873" s="3098"/>
      <c r="AF873" s="3098"/>
      <c r="AG873" s="3098"/>
      <c r="AH873" s="3098"/>
      <c r="AI873" s="3098"/>
      <c r="AJ873" s="3098"/>
      <c r="AK873" s="3098"/>
      <c r="AL873" s="3143"/>
      <c r="AM873" s="3143"/>
      <c r="AN873" s="3143"/>
      <c r="AO873" s="3143"/>
      <c r="AP873" s="3143"/>
      <c r="AQ873" s="3143"/>
      <c r="AR873" s="3143"/>
      <c r="AS873" s="3143"/>
      <c r="AT873" s="3143"/>
      <c r="AU873" s="3143"/>
      <c r="AV873" s="3143"/>
      <c r="AW873" s="3143"/>
      <c r="AX873" s="3143"/>
      <c r="AY873" s="3143"/>
      <c r="AZ873" s="3143"/>
      <c r="BA873" s="3143"/>
      <c r="BB873" s="3143"/>
      <c r="BC873" s="3143"/>
      <c r="BD873" s="3143"/>
      <c r="BE873" s="3143"/>
      <c r="BF873" s="3143"/>
      <c r="BG873" s="3143"/>
      <c r="BH873" s="3143"/>
      <c r="BI873" s="3143"/>
      <c r="BJ873" s="3143"/>
      <c r="BK873" s="3143"/>
      <c r="BL873" s="3143"/>
      <c r="BM873" s="3143"/>
      <c r="BN873" s="3189"/>
      <c r="BO873" s="3189"/>
      <c r="BP873" s="3189"/>
      <c r="BQ873" s="3189"/>
      <c r="BR873" s="3189"/>
      <c r="BS873" s="3189"/>
      <c r="BT873" s="3189"/>
      <c r="BU873" s="3189"/>
      <c r="BV873" s="3189"/>
      <c r="BW873" s="3189"/>
      <c r="BX873" s="3189"/>
      <c r="BY873" s="3189"/>
      <c r="BZ873" s="3313"/>
      <c r="CA873" s="3143"/>
    </row>
    <row r="874" spans="1:79" ht="16.5" customHeight="1">
      <c r="A874" s="3143"/>
      <c r="B874" s="3143"/>
      <c r="C874" s="3143"/>
      <c r="D874" s="3143"/>
      <c r="E874" s="3143"/>
      <c r="F874" s="3143"/>
      <c r="G874" s="3143"/>
      <c r="H874" s="3143"/>
      <c r="I874" s="3143"/>
      <c r="J874" s="3143"/>
      <c r="K874" s="3098"/>
      <c r="L874" s="3098"/>
      <c r="M874" s="3098"/>
      <c r="N874" s="3098"/>
      <c r="O874" s="3098"/>
      <c r="P874" s="3098"/>
      <c r="Q874" s="3098"/>
      <c r="R874" s="3098"/>
      <c r="S874" s="3098"/>
      <c r="T874" s="3098"/>
      <c r="U874" s="3098"/>
      <c r="V874" s="3098"/>
      <c r="W874" s="3098"/>
      <c r="X874" s="3098"/>
      <c r="Y874" s="3098"/>
      <c r="Z874" s="3098"/>
      <c r="AA874" s="3098"/>
      <c r="AB874" s="3098"/>
      <c r="AC874" s="3098"/>
      <c r="AD874" s="3098"/>
      <c r="AE874" s="3098"/>
      <c r="AF874" s="3098"/>
      <c r="AG874" s="3098"/>
      <c r="AH874" s="3098"/>
      <c r="AI874" s="3098"/>
      <c r="AJ874" s="3098"/>
      <c r="AK874" s="3098"/>
      <c r="AL874" s="3143"/>
      <c r="AM874" s="3143"/>
      <c r="AN874" s="3143"/>
      <c r="AO874" s="3143"/>
      <c r="AP874" s="3143"/>
      <c r="AQ874" s="3143"/>
      <c r="AR874" s="3143"/>
      <c r="AS874" s="3143"/>
      <c r="AT874" s="3143"/>
      <c r="AU874" s="3143"/>
      <c r="AV874" s="3143"/>
      <c r="AW874" s="3143"/>
      <c r="AX874" s="3143"/>
      <c r="AY874" s="3143"/>
      <c r="AZ874" s="3143"/>
      <c r="BA874" s="3143"/>
      <c r="BB874" s="3143"/>
      <c r="BC874" s="3143"/>
      <c r="BD874" s="3143"/>
      <c r="BE874" s="3143"/>
      <c r="BF874" s="3143"/>
      <c r="BG874" s="3143"/>
      <c r="BH874" s="3143"/>
      <c r="BI874" s="3143"/>
      <c r="BJ874" s="3143"/>
      <c r="BK874" s="3143"/>
      <c r="BL874" s="3143"/>
      <c r="BM874" s="3143"/>
      <c r="BN874" s="3189"/>
      <c r="BO874" s="3189"/>
      <c r="BP874" s="3189"/>
      <c r="BQ874" s="3189"/>
      <c r="BR874" s="3189"/>
      <c r="BS874" s="3189"/>
      <c r="BT874" s="3189"/>
      <c r="BU874" s="3189"/>
      <c r="BV874" s="3189"/>
      <c r="BW874" s="3189"/>
      <c r="BX874" s="3189"/>
      <c r="BY874" s="3189"/>
      <c r="BZ874" s="3313"/>
      <c r="CA874" s="3143"/>
    </row>
    <row r="875" spans="1:79" ht="16.5" customHeight="1">
      <c r="A875" s="3143"/>
      <c r="B875" s="3143"/>
      <c r="C875" s="3143"/>
      <c r="D875" s="3143"/>
      <c r="E875" s="3143"/>
      <c r="F875" s="3143"/>
      <c r="G875" s="3143"/>
      <c r="H875" s="3143"/>
      <c r="I875" s="3143"/>
      <c r="J875" s="3143"/>
      <c r="K875" s="3098"/>
      <c r="L875" s="3098"/>
      <c r="M875" s="3098"/>
      <c r="N875" s="3098"/>
      <c r="O875" s="3098"/>
      <c r="P875" s="3098"/>
      <c r="Q875" s="3098"/>
      <c r="R875" s="3098"/>
      <c r="S875" s="3098"/>
      <c r="T875" s="3098"/>
      <c r="U875" s="3098"/>
      <c r="V875" s="3098"/>
      <c r="W875" s="3098"/>
      <c r="X875" s="3098"/>
      <c r="Y875" s="3098"/>
      <c r="Z875" s="3098"/>
      <c r="AA875" s="3098"/>
      <c r="AB875" s="3098"/>
      <c r="AC875" s="3098"/>
      <c r="AD875" s="3098"/>
      <c r="AE875" s="3098"/>
      <c r="AF875" s="3098"/>
      <c r="AG875" s="3098"/>
      <c r="AH875" s="3098"/>
      <c r="AI875" s="3098"/>
      <c r="AJ875" s="3098"/>
      <c r="AK875" s="3098"/>
      <c r="AL875" s="3143"/>
      <c r="AM875" s="3143"/>
      <c r="AN875" s="3143"/>
      <c r="AO875" s="3143"/>
      <c r="AP875" s="3143"/>
      <c r="AQ875" s="3143"/>
      <c r="AR875" s="3143"/>
      <c r="AS875" s="3143"/>
      <c r="AT875" s="3143"/>
      <c r="AU875" s="3143"/>
      <c r="AV875" s="3143"/>
      <c r="AW875" s="3143"/>
      <c r="AX875" s="3143"/>
      <c r="AY875" s="3143"/>
      <c r="AZ875" s="3143"/>
      <c r="BA875" s="3143"/>
      <c r="BB875" s="3143"/>
      <c r="BC875" s="3143"/>
      <c r="BD875" s="3143"/>
      <c r="BE875" s="3143"/>
      <c r="BF875" s="3143"/>
      <c r="BG875" s="3143"/>
      <c r="BH875" s="3143"/>
      <c r="BI875" s="3143"/>
      <c r="BJ875" s="3143"/>
      <c r="BK875" s="3143"/>
      <c r="BL875" s="3143"/>
      <c r="BM875" s="3143"/>
      <c r="BN875" s="3189"/>
      <c r="BO875" s="3189"/>
      <c r="BP875" s="3189"/>
      <c r="BQ875" s="3189"/>
      <c r="BR875" s="3189"/>
      <c r="BS875" s="3189"/>
      <c r="BT875" s="3189"/>
      <c r="BU875" s="3189"/>
      <c r="BV875" s="3189"/>
      <c r="BW875" s="3189"/>
      <c r="BX875" s="3189"/>
      <c r="BY875" s="3189"/>
      <c r="BZ875" s="3313"/>
      <c r="CA875" s="3143"/>
    </row>
    <row r="876" spans="1:79" ht="16.5" customHeight="1">
      <c r="A876" s="3143"/>
      <c r="B876" s="3143"/>
      <c r="C876" s="3143"/>
      <c r="D876" s="3143"/>
      <c r="E876" s="3143"/>
      <c r="F876" s="3143"/>
      <c r="G876" s="3143"/>
      <c r="H876" s="3143"/>
      <c r="I876" s="3143"/>
      <c r="J876" s="3143"/>
      <c r="K876" s="3098"/>
      <c r="L876" s="3098"/>
      <c r="M876" s="3098"/>
      <c r="N876" s="3098"/>
      <c r="O876" s="3098"/>
      <c r="P876" s="3098"/>
      <c r="Q876" s="3098"/>
      <c r="R876" s="3098"/>
      <c r="S876" s="3098"/>
      <c r="T876" s="3098"/>
      <c r="U876" s="3098"/>
      <c r="V876" s="3098"/>
      <c r="W876" s="3098"/>
      <c r="X876" s="3098"/>
      <c r="Y876" s="3098"/>
      <c r="Z876" s="3098"/>
      <c r="AA876" s="3098"/>
      <c r="AB876" s="3098"/>
      <c r="AC876" s="3098"/>
      <c r="AD876" s="3098"/>
      <c r="AE876" s="3098"/>
      <c r="AF876" s="3098"/>
      <c r="AG876" s="3098"/>
      <c r="AH876" s="3098"/>
      <c r="AI876" s="3098"/>
      <c r="AJ876" s="3098"/>
      <c r="AK876" s="3098"/>
      <c r="AL876" s="3143"/>
      <c r="AM876" s="3143"/>
      <c r="AN876" s="3143"/>
      <c r="AO876" s="3143"/>
      <c r="AP876" s="3143"/>
      <c r="AQ876" s="3143"/>
      <c r="AR876" s="3143"/>
      <c r="AS876" s="3143"/>
      <c r="AT876" s="3143"/>
      <c r="AU876" s="3143"/>
      <c r="AV876" s="3143"/>
      <c r="AW876" s="3143"/>
      <c r="AX876" s="3143"/>
      <c r="AY876" s="3143"/>
      <c r="AZ876" s="3143"/>
      <c r="BA876" s="3143"/>
      <c r="BB876" s="3143"/>
      <c r="BC876" s="3143"/>
      <c r="BD876" s="3143"/>
      <c r="BE876" s="3143"/>
      <c r="BF876" s="3143"/>
      <c r="BG876" s="3143"/>
      <c r="BH876" s="3143"/>
      <c r="BI876" s="3143"/>
      <c r="BJ876" s="3143"/>
      <c r="BK876" s="3143"/>
      <c r="BL876" s="3143"/>
      <c r="BM876" s="3143"/>
      <c r="BN876" s="3189"/>
      <c r="BO876" s="3189"/>
      <c r="BP876" s="3189"/>
      <c r="BQ876" s="3189"/>
      <c r="BR876" s="3189"/>
      <c r="BS876" s="3189"/>
      <c r="BT876" s="3189"/>
      <c r="BU876" s="3189"/>
      <c r="BV876" s="3189"/>
      <c r="BW876" s="3189"/>
      <c r="BX876" s="3189"/>
      <c r="BY876" s="3189"/>
      <c r="BZ876" s="3313"/>
      <c r="CA876" s="3143"/>
    </row>
    <row r="877" spans="1:79" ht="16.5" customHeight="1">
      <c r="A877" s="3143"/>
      <c r="B877" s="3143"/>
      <c r="C877" s="3143"/>
      <c r="D877" s="3143"/>
      <c r="E877" s="3143"/>
      <c r="F877" s="3143"/>
      <c r="G877" s="3143"/>
      <c r="H877" s="3143"/>
      <c r="I877" s="3143"/>
      <c r="J877" s="3143"/>
      <c r="K877" s="3098"/>
      <c r="L877" s="3098"/>
      <c r="M877" s="3098"/>
      <c r="N877" s="3098"/>
      <c r="O877" s="3098"/>
      <c r="P877" s="3098"/>
      <c r="Q877" s="3098"/>
      <c r="R877" s="3098"/>
      <c r="S877" s="3098"/>
      <c r="T877" s="3098"/>
      <c r="U877" s="3098"/>
      <c r="V877" s="3098"/>
      <c r="W877" s="3098"/>
      <c r="X877" s="3098"/>
      <c r="Y877" s="3098"/>
      <c r="Z877" s="3098"/>
      <c r="AA877" s="3098"/>
      <c r="AB877" s="3098"/>
      <c r="AC877" s="3098"/>
      <c r="AD877" s="3098"/>
      <c r="AE877" s="3098"/>
      <c r="AF877" s="3098"/>
      <c r="AG877" s="3098"/>
      <c r="AH877" s="3098"/>
      <c r="AI877" s="3098"/>
      <c r="AJ877" s="3098"/>
      <c r="AK877" s="3098"/>
      <c r="AL877" s="3143"/>
      <c r="AM877" s="3143"/>
      <c r="AN877" s="3143"/>
      <c r="AO877" s="3143"/>
      <c r="AP877" s="3143"/>
      <c r="AQ877" s="3143"/>
      <c r="AR877" s="3143"/>
      <c r="AS877" s="3143"/>
      <c r="AT877" s="3143"/>
      <c r="AU877" s="3143"/>
      <c r="AV877" s="3143"/>
      <c r="AW877" s="3143"/>
      <c r="AX877" s="3143"/>
      <c r="AY877" s="3143"/>
      <c r="AZ877" s="3143"/>
      <c r="BA877" s="3143"/>
      <c r="BB877" s="3143"/>
      <c r="BC877" s="3143"/>
      <c r="BD877" s="3143"/>
      <c r="BE877" s="3143"/>
      <c r="BF877" s="3143"/>
      <c r="BG877" s="3143"/>
      <c r="BH877" s="3143"/>
      <c r="BI877" s="3143"/>
      <c r="BJ877" s="3143"/>
      <c r="BK877" s="3143"/>
      <c r="BL877" s="3143"/>
      <c r="BM877" s="3143"/>
      <c r="BN877" s="3189"/>
      <c r="BO877" s="3189"/>
      <c r="BP877" s="3189"/>
      <c r="BQ877" s="3189"/>
      <c r="BR877" s="3189"/>
      <c r="BS877" s="3189"/>
      <c r="BT877" s="3189"/>
      <c r="BU877" s="3189"/>
      <c r="BV877" s="3189"/>
      <c r="BW877" s="3189"/>
      <c r="BX877" s="3189"/>
      <c r="BY877" s="3189"/>
      <c r="BZ877" s="3313"/>
      <c r="CA877" s="3143"/>
    </row>
    <row r="878" spans="1:79" ht="16.5" customHeight="1">
      <c r="A878" s="3143"/>
      <c r="B878" s="3143"/>
      <c r="C878" s="3143"/>
      <c r="D878" s="3143"/>
      <c r="E878" s="3143"/>
      <c r="F878" s="3143"/>
      <c r="G878" s="3143"/>
      <c r="H878" s="3143"/>
      <c r="I878" s="3143"/>
      <c r="J878" s="3143"/>
      <c r="K878" s="3098"/>
      <c r="L878" s="3098"/>
      <c r="M878" s="3098"/>
      <c r="N878" s="3098"/>
      <c r="O878" s="3098"/>
      <c r="P878" s="3098"/>
      <c r="Q878" s="3098"/>
      <c r="R878" s="3098"/>
      <c r="S878" s="3098"/>
      <c r="T878" s="3098"/>
      <c r="U878" s="3098"/>
      <c r="V878" s="3098"/>
      <c r="W878" s="3098"/>
      <c r="X878" s="3098"/>
      <c r="Y878" s="3098"/>
      <c r="Z878" s="3098"/>
      <c r="AA878" s="3098"/>
      <c r="AB878" s="3098"/>
      <c r="AC878" s="3098"/>
      <c r="AD878" s="3098"/>
      <c r="AE878" s="3098"/>
      <c r="AF878" s="3098"/>
      <c r="AG878" s="3098"/>
      <c r="AH878" s="3098"/>
      <c r="AI878" s="3098"/>
      <c r="AJ878" s="3098"/>
      <c r="AK878" s="3098"/>
      <c r="AL878" s="3143"/>
      <c r="AM878" s="3143"/>
      <c r="AN878" s="3143"/>
      <c r="AO878" s="3143"/>
      <c r="AP878" s="3143"/>
      <c r="AQ878" s="3143"/>
      <c r="AR878" s="3143"/>
      <c r="AS878" s="3143"/>
      <c r="AT878" s="3143"/>
      <c r="AU878" s="3143"/>
      <c r="AV878" s="3143"/>
      <c r="AW878" s="3143"/>
      <c r="AX878" s="3143"/>
      <c r="AY878" s="3143"/>
      <c r="AZ878" s="3143"/>
      <c r="BA878" s="3143"/>
      <c r="BB878" s="3143"/>
      <c r="BC878" s="3143"/>
      <c r="BD878" s="3143"/>
      <c r="BE878" s="3143"/>
      <c r="BF878" s="3143"/>
      <c r="BG878" s="3143"/>
      <c r="BH878" s="3143"/>
      <c r="BI878" s="3143"/>
      <c r="BJ878" s="3143"/>
      <c r="BK878" s="3143"/>
      <c r="BL878" s="3143"/>
      <c r="BM878" s="3143"/>
      <c r="BN878" s="3189"/>
      <c r="BO878" s="3189"/>
      <c r="BP878" s="3189"/>
      <c r="BQ878" s="3189"/>
      <c r="BR878" s="3189"/>
      <c r="BS878" s="3189"/>
      <c r="BT878" s="3189"/>
      <c r="BU878" s="3189"/>
      <c r="BV878" s="3189"/>
      <c r="BW878" s="3189"/>
      <c r="BX878" s="3189"/>
      <c r="BY878" s="3189"/>
      <c r="BZ878" s="3313"/>
      <c r="CA878" s="3143"/>
    </row>
    <row r="879" spans="1:79" ht="16.5" customHeight="1">
      <c r="A879" s="3143"/>
      <c r="B879" s="3143"/>
      <c r="C879" s="3143"/>
      <c r="D879" s="3143"/>
      <c r="E879" s="3143"/>
      <c r="F879" s="3143"/>
      <c r="G879" s="3143"/>
      <c r="H879" s="3143"/>
      <c r="I879" s="3143"/>
      <c r="J879" s="3143"/>
      <c r="K879" s="3098"/>
      <c r="L879" s="3098"/>
      <c r="M879" s="3098"/>
      <c r="N879" s="3098"/>
      <c r="O879" s="3098"/>
      <c r="P879" s="3098"/>
      <c r="Q879" s="3098"/>
      <c r="R879" s="3098"/>
      <c r="S879" s="3098"/>
      <c r="T879" s="3098"/>
      <c r="U879" s="3098"/>
      <c r="V879" s="3098"/>
      <c r="W879" s="3098"/>
      <c r="X879" s="3098"/>
      <c r="Y879" s="3098"/>
      <c r="Z879" s="3098"/>
      <c r="AA879" s="3098"/>
      <c r="AB879" s="3098"/>
      <c r="AC879" s="3098"/>
      <c r="AD879" s="3098"/>
      <c r="AE879" s="3098"/>
      <c r="AF879" s="3098"/>
      <c r="AG879" s="3098"/>
      <c r="AH879" s="3098"/>
      <c r="AI879" s="3098"/>
      <c r="AJ879" s="3098"/>
      <c r="AK879" s="3098"/>
      <c r="AL879" s="3143"/>
      <c r="AM879" s="3143"/>
      <c r="AN879" s="3143"/>
      <c r="AO879" s="3143"/>
      <c r="AP879" s="3143"/>
      <c r="AQ879" s="3143"/>
      <c r="AR879" s="3143"/>
      <c r="AS879" s="3143"/>
      <c r="AT879" s="3143"/>
      <c r="AU879" s="3143"/>
      <c r="AV879" s="3143"/>
      <c r="AW879" s="3143"/>
      <c r="AX879" s="3143"/>
      <c r="AY879" s="3143"/>
      <c r="AZ879" s="3143"/>
      <c r="BA879" s="3143"/>
      <c r="BB879" s="3143"/>
      <c r="BC879" s="3143"/>
      <c r="BD879" s="3143"/>
      <c r="BE879" s="3143"/>
      <c r="BF879" s="3143"/>
      <c r="BG879" s="3143"/>
      <c r="BH879" s="3143"/>
      <c r="BI879" s="3143"/>
      <c r="BJ879" s="3143"/>
      <c r="BK879" s="3143"/>
      <c r="BL879" s="3143"/>
      <c r="BM879" s="3143"/>
      <c r="BN879" s="3189"/>
      <c r="BO879" s="3189"/>
      <c r="BP879" s="3189"/>
      <c r="BQ879" s="3189"/>
      <c r="BR879" s="3189"/>
      <c r="BS879" s="3189"/>
      <c r="BT879" s="3189"/>
      <c r="BU879" s="3189"/>
      <c r="BV879" s="3189"/>
      <c r="BW879" s="3189"/>
      <c r="BX879" s="3189"/>
      <c r="BY879" s="3189"/>
      <c r="BZ879" s="3313"/>
      <c r="CA879" s="3143"/>
    </row>
    <row r="880" spans="1:79" ht="16.5" customHeight="1">
      <c r="A880" s="3143"/>
      <c r="B880" s="3143"/>
      <c r="C880" s="3143"/>
      <c r="D880" s="3143"/>
      <c r="E880" s="3143"/>
      <c r="F880" s="3143"/>
      <c r="G880" s="3143"/>
      <c r="H880" s="3143"/>
      <c r="I880" s="3143"/>
      <c r="J880" s="3143"/>
      <c r="K880" s="3098"/>
      <c r="L880" s="3098"/>
      <c r="M880" s="3098"/>
      <c r="N880" s="3098"/>
      <c r="O880" s="3098"/>
      <c r="P880" s="3098"/>
      <c r="Q880" s="3098"/>
      <c r="R880" s="3098"/>
      <c r="S880" s="3098"/>
      <c r="T880" s="3098"/>
      <c r="U880" s="3098"/>
      <c r="V880" s="3098"/>
      <c r="W880" s="3098"/>
      <c r="X880" s="3098"/>
      <c r="Y880" s="3098"/>
      <c r="Z880" s="3098"/>
      <c r="AA880" s="3098"/>
      <c r="AB880" s="3098"/>
      <c r="AC880" s="3098"/>
      <c r="AD880" s="3098"/>
      <c r="AE880" s="3098"/>
      <c r="AF880" s="3098"/>
      <c r="AG880" s="3098"/>
      <c r="AH880" s="3098"/>
      <c r="AI880" s="3098"/>
      <c r="AJ880" s="3098"/>
      <c r="AK880" s="3098"/>
      <c r="AL880" s="3143"/>
      <c r="AM880" s="3143"/>
      <c r="AN880" s="3143"/>
      <c r="AO880" s="3143"/>
      <c r="AP880" s="3143"/>
      <c r="AQ880" s="3143"/>
      <c r="AR880" s="3143"/>
      <c r="AS880" s="3143"/>
      <c r="AT880" s="3143"/>
      <c r="AU880" s="3143"/>
      <c r="AV880" s="3143"/>
      <c r="AW880" s="3143"/>
      <c r="AX880" s="3143"/>
      <c r="AY880" s="3143"/>
      <c r="AZ880" s="3143"/>
      <c r="BA880" s="3143"/>
      <c r="BB880" s="3143"/>
      <c r="BC880" s="3143"/>
      <c r="BD880" s="3143"/>
      <c r="BE880" s="3143"/>
      <c r="BF880" s="3143"/>
      <c r="BG880" s="3143"/>
      <c r="BH880" s="3143"/>
      <c r="BI880" s="3143"/>
      <c r="BJ880" s="3143"/>
      <c r="BK880" s="3143"/>
      <c r="BL880" s="3143"/>
      <c r="BM880" s="3143"/>
      <c r="BN880" s="3189"/>
      <c r="BO880" s="3189"/>
      <c r="BP880" s="3189"/>
      <c r="BQ880" s="3189"/>
      <c r="BR880" s="3189"/>
      <c r="BS880" s="3189"/>
      <c r="BT880" s="3189"/>
      <c r="BU880" s="3189"/>
      <c r="BV880" s="3189"/>
      <c r="BW880" s="3189"/>
      <c r="BX880" s="3189"/>
      <c r="BY880" s="3189"/>
      <c r="BZ880" s="3313"/>
      <c r="CA880" s="3143"/>
    </row>
    <row r="881" spans="1:79" ht="16.5" customHeight="1">
      <c r="A881" s="3143"/>
      <c r="B881" s="3143"/>
      <c r="C881" s="3143"/>
      <c r="D881" s="3143"/>
      <c r="E881" s="3143"/>
      <c r="F881" s="3143"/>
      <c r="G881" s="3143"/>
      <c r="H881" s="3143"/>
      <c r="I881" s="3143"/>
      <c r="J881" s="3143"/>
      <c r="K881" s="3098"/>
      <c r="L881" s="3098"/>
      <c r="M881" s="3098"/>
      <c r="N881" s="3098"/>
      <c r="O881" s="3098"/>
      <c r="P881" s="3098"/>
      <c r="Q881" s="3098"/>
      <c r="R881" s="3098"/>
      <c r="S881" s="3098"/>
      <c r="T881" s="3098"/>
      <c r="U881" s="3098"/>
      <c r="V881" s="3098"/>
      <c r="W881" s="3098"/>
      <c r="X881" s="3098"/>
      <c r="Y881" s="3098"/>
      <c r="Z881" s="3098"/>
      <c r="AA881" s="3098"/>
      <c r="AB881" s="3098"/>
      <c r="AC881" s="3098"/>
      <c r="AD881" s="3098"/>
      <c r="AE881" s="3098"/>
      <c r="AF881" s="3098"/>
      <c r="AG881" s="3098"/>
      <c r="AH881" s="3098"/>
      <c r="AI881" s="3098"/>
      <c r="AJ881" s="3098"/>
      <c r="AK881" s="3098"/>
      <c r="AL881" s="3143"/>
      <c r="AM881" s="3143"/>
      <c r="AN881" s="3143"/>
      <c r="AO881" s="3143"/>
      <c r="AP881" s="3143"/>
      <c r="AQ881" s="3143"/>
      <c r="AR881" s="3143"/>
      <c r="AS881" s="3143"/>
      <c r="AT881" s="3143"/>
      <c r="AU881" s="3143"/>
      <c r="AV881" s="3143"/>
      <c r="AW881" s="3143"/>
      <c r="AX881" s="3143"/>
      <c r="AY881" s="3143"/>
      <c r="AZ881" s="3143"/>
      <c r="BA881" s="3143"/>
      <c r="BB881" s="3143"/>
      <c r="BC881" s="3143"/>
      <c r="BD881" s="3143"/>
      <c r="BE881" s="3143"/>
      <c r="BF881" s="3143"/>
      <c r="BG881" s="3143"/>
      <c r="BH881" s="3143"/>
      <c r="BI881" s="3143"/>
      <c r="BJ881" s="3143"/>
      <c r="BK881" s="3143"/>
      <c r="BL881" s="3143"/>
      <c r="BM881" s="3143"/>
      <c r="BN881" s="3189"/>
      <c r="BO881" s="3189"/>
      <c r="BP881" s="3189"/>
      <c r="BQ881" s="3189"/>
      <c r="BR881" s="3189"/>
      <c r="BS881" s="3189"/>
      <c r="BT881" s="3189"/>
      <c r="BU881" s="3189"/>
      <c r="BV881" s="3189"/>
      <c r="BW881" s="3189"/>
      <c r="BX881" s="3189"/>
      <c r="BY881" s="3189"/>
      <c r="BZ881" s="3313"/>
      <c r="CA881" s="3143"/>
    </row>
    <row r="882" spans="1:79" ht="16.5" customHeight="1">
      <c r="A882" s="3143"/>
      <c r="B882" s="3143"/>
      <c r="C882" s="3143"/>
      <c r="D882" s="3143"/>
      <c r="E882" s="3143"/>
      <c r="F882" s="3143"/>
      <c r="G882" s="3143"/>
      <c r="H882" s="3143"/>
      <c r="I882" s="3143"/>
      <c r="J882" s="3143"/>
      <c r="K882" s="3098"/>
      <c r="L882" s="3098"/>
      <c r="M882" s="3098"/>
      <c r="N882" s="3098"/>
      <c r="O882" s="3098"/>
      <c r="P882" s="3098"/>
      <c r="Q882" s="3098"/>
      <c r="R882" s="3098"/>
      <c r="S882" s="3098"/>
      <c r="T882" s="3098"/>
      <c r="U882" s="3098"/>
      <c r="V882" s="3098"/>
      <c r="W882" s="3098"/>
      <c r="X882" s="3098"/>
      <c r="Y882" s="3098"/>
      <c r="Z882" s="3098"/>
      <c r="AA882" s="3098"/>
      <c r="AB882" s="3098"/>
      <c r="AC882" s="3098"/>
      <c r="AD882" s="3098"/>
      <c r="AE882" s="3098"/>
      <c r="AF882" s="3098"/>
      <c r="AG882" s="3098"/>
      <c r="AH882" s="3098"/>
      <c r="AI882" s="3098"/>
      <c r="AJ882" s="3098"/>
      <c r="AK882" s="3098"/>
      <c r="AL882" s="3143"/>
      <c r="AM882" s="3143"/>
      <c r="AN882" s="3143"/>
      <c r="AO882" s="3143"/>
      <c r="AP882" s="3143"/>
      <c r="AQ882" s="3143"/>
      <c r="AR882" s="3143"/>
      <c r="AS882" s="3143"/>
      <c r="AT882" s="3143"/>
      <c r="AU882" s="3143"/>
      <c r="AV882" s="3143"/>
      <c r="AW882" s="3143"/>
      <c r="AX882" s="3143"/>
      <c r="AY882" s="3143"/>
      <c r="AZ882" s="3143"/>
      <c r="BA882" s="3143"/>
      <c r="BB882" s="3143"/>
      <c r="BC882" s="3143"/>
      <c r="BD882" s="3143"/>
      <c r="BE882" s="3143"/>
      <c r="BF882" s="3143"/>
      <c r="BG882" s="3143"/>
      <c r="BH882" s="3143"/>
      <c r="BI882" s="3143"/>
      <c r="BJ882" s="3143"/>
      <c r="BK882" s="3143"/>
      <c r="BL882" s="3143"/>
      <c r="BM882" s="3143"/>
      <c r="BN882" s="3189"/>
      <c r="BO882" s="3189"/>
      <c r="BP882" s="3189"/>
      <c r="BQ882" s="3189"/>
      <c r="BR882" s="3189"/>
      <c r="BS882" s="3189"/>
      <c r="BT882" s="3189"/>
      <c r="BU882" s="3189"/>
      <c r="BV882" s="3189"/>
      <c r="BW882" s="3189"/>
      <c r="BX882" s="3189"/>
      <c r="BY882" s="3189"/>
      <c r="BZ882" s="3313"/>
      <c r="CA882" s="3143"/>
    </row>
    <row r="883" spans="1:79" ht="16.5" customHeight="1">
      <c r="A883" s="3143"/>
      <c r="B883" s="3143"/>
      <c r="C883" s="3143"/>
      <c r="D883" s="3143"/>
      <c r="E883" s="3143"/>
      <c r="F883" s="3143"/>
      <c r="G883" s="3143"/>
      <c r="H883" s="3143"/>
      <c r="I883" s="3143"/>
      <c r="J883" s="3143"/>
      <c r="K883" s="3098"/>
      <c r="L883" s="3098"/>
      <c r="M883" s="3098"/>
      <c r="N883" s="3098"/>
      <c r="O883" s="3098"/>
      <c r="P883" s="3098"/>
      <c r="Q883" s="3098"/>
      <c r="R883" s="3098"/>
      <c r="S883" s="3098"/>
      <c r="T883" s="3098"/>
      <c r="U883" s="3098"/>
      <c r="V883" s="3098"/>
      <c r="W883" s="3098"/>
      <c r="X883" s="3098"/>
      <c r="Y883" s="3098"/>
      <c r="Z883" s="3098"/>
      <c r="AA883" s="3098"/>
      <c r="AB883" s="3098"/>
      <c r="AC883" s="3098"/>
      <c r="AD883" s="3098"/>
      <c r="AE883" s="3098"/>
      <c r="AF883" s="3098"/>
      <c r="AG883" s="3098"/>
      <c r="AH883" s="3098"/>
      <c r="AI883" s="3098"/>
      <c r="AJ883" s="3098"/>
      <c r="AK883" s="3098"/>
      <c r="AL883" s="3143"/>
      <c r="AM883" s="3143"/>
      <c r="AN883" s="3143"/>
      <c r="AO883" s="3143"/>
      <c r="AP883" s="3143"/>
      <c r="AQ883" s="3143"/>
      <c r="AR883" s="3143"/>
      <c r="AS883" s="3143"/>
      <c r="AT883" s="3143"/>
      <c r="AU883" s="3143"/>
      <c r="AV883" s="3143"/>
      <c r="AW883" s="3143"/>
      <c r="AX883" s="3143"/>
      <c r="AY883" s="3143"/>
      <c r="AZ883" s="3143"/>
      <c r="BA883" s="3143"/>
      <c r="BB883" s="3143"/>
      <c r="BC883" s="3143"/>
      <c r="BD883" s="3143"/>
      <c r="BE883" s="3143"/>
      <c r="BF883" s="3143"/>
      <c r="BG883" s="3143"/>
      <c r="BH883" s="3143"/>
      <c r="BI883" s="3143"/>
      <c r="BJ883" s="3143"/>
      <c r="BK883" s="3143"/>
      <c r="BL883" s="3143"/>
      <c r="BM883" s="3143"/>
      <c r="BN883" s="3189"/>
      <c r="BO883" s="3189"/>
      <c r="BP883" s="3189"/>
      <c r="BQ883" s="3189"/>
      <c r="BR883" s="3189"/>
      <c r="BS883" s="3189"/>
      <c r="BT883" s="3189"/>
      <c r="BU883" s="3189"/>
      <c r="BV883" s="3189"/>
      <c r="BW883" s="3189"/>
      <c r="BX883" s="3189"/>
      <c r="BY883" s="3189"/>
      <c r="BZ883" s="3313"/>
      <c r="CA883" s="3143"/>
    </row>
    <row r="884" spans="1:79" ht="16.5" customHeight="1">
      <c r="A884" s="3143"/>
      <c r="B884" s="3143"/>
      <c r="C884" s="3143"/>
      <c r="D884" s="3143"/>
      <c r="E884" s="3143"/>
      <c r="F884" s="3143"/>
      <c r="G884" s="3143"/>
      <c r="H884" s="3143"/>
      <c r="I884" s="3143"/>
      <c r="J884" s="3143"/>
      <c r="K884" s="3098"/>
      <c r="L884" s="3098"/>
      <c r="M884" s="3098"/>
      <c r="N884" s="3098"/>
      <c r="O884" s="3098"/>
      <c r="P884" s="3098"/>
      <c r="Q884" s="3098"/>
      <c r="R884" s="3098"/>
      <c r="S884" s="3098"/>
      <c r="T884" s="3098"/>
      <c r="U884" s="3098"/>
      <c r="V884" s="3098"/>
      <c r="W884" s="3098"/>
      <c r="X884" s="3098"/>
      <c r="Y884" s="3098"/>
      <c r="Z884" s="3098"/>
      <c r="AA884" s="3098"/>
      <c r="AB884" s="3098"/>
      <c r="AC884" s="3098"/>
      <c r="AD884" s="3098"/>
      <c r="AE884" s="3098"/>
      <c r="AF884" s="3098"/>
      <c r="AG884" s="3098"/>
      <c r="AH884" s="3098"/>
      <c r="AI884" s="3098"/>
      <c r="AJ884" s="3098"/>
      <c r="AK884" s="3098"/>
      <c r="AL884" s="3143"/>
      <c r="AM884" s="3143"/>
      <c r="AN884" s="3143"/>
      <c r="AO884" s="3143"/>
      <c r="AP884" s="3143"/>
      <c r="AQ884" s="3143"/>
      <c r="AR884" s="3143"/>
      <c r="AS884" s="3143"/>
      <c r="AT884" s="3143"/>
      <c r="AU884" s="3143"/>
      <c r="AV884" s="3143"/>
      <c r="AW884" s="3143"/>
      <c r="AX884" s="3143"/>
      <c r="AY884" s="3143"/>
      <c r="AZ884" s="3143"/>
      <c r="BA884" s="3143"/>
      <c r="BB884" s="3143"/>
      <c r="BC884" s="3143"/>
      <c r="BD884" s="3143"/>
      <c r="BE884" s="3143"/>
      <c r="BF884" s="3143"/>
      <c r="BG884" s="3143"/>
      <c r="BH884" s="3143"/>
      <c r="BI884" s="3143"/>
      <c r="BJ884" s="3143"/>
      <c r="BK884" s="3143"/>
      <c r="BL884" s="3143"/>
      <c r="BM884" s="3143"/>
      <c r="BN884" s="3189"/>
      <c r="BO884" s="3189"/>
      <c r="BP884" s="3189"/>
      <c r="BQ884" s="3189"/>
      <c r="BR884" s="3189"/>
      <c r="BS884" s="3189"/>
      <c r="BT884" s="3189"/>
      <c r="BU884" s="3189"/>
      <c r="BV884" s="3189"/>
      <c r="BW884" s="3189"/>
      <c r="BX884" s="3189"/>
      <c r="BY884" s="3189"/>
      <c r="BZ884" s="3313"/>
      <c r="CA884" s="3143"/>
    </row>
    <row r="885" spans="1:79" ht="16.5" customHeight="1">
      <c r="A885" s="3143"/>
      <c r="B885" s="3143"/>
      <c r="C885" s="3143"/>
      <c r="D885" s="3143"/>
      <c r="E885" s="3143"/>
      <c r="F885" s="3143"/>
      <c r="G885" s="3143"/>
      <c r="H885" s="3143"/>
      <c r="I885" s="3143"/>
      <c r="J885" s="3143"/>
      <c r="K885" s="3098"/>
      <c r="L885" s="3098"/>
      <c r="M885" s="3098"/>
      <c r="N885" s="3098"/>
      <c r="O885" s="3098"/>
      <c r="P885" s="3098"/>
      <c r="Q885" s="3098"/>
      <c r="R885" s="3098"/>
      <c r="S885" s="3098"/>
      <c r="T885" s="3098"/>
      <c r="U885" s="3098"/>
      <c r="V885" s="3098"/>
      <c r="W885" s="3098"/>
      <c r="X885" s="3098"/>
      <c r="Y885" s="3098"/>
      <c r="Z885" s="3098"/>
      <c r="AA885" s="3098"/>
      <c r="AB885" s="3098"/>
      <c r="AC885" s="3098"/>
      <c r="AD885" s="3098"/>
      <c r="AE885" s="3098"/>
      <c r="AF885" s="3098"/>
      <c r="AG885" s="3098"/>
      <c r="AH885" s="3098"/>
      <c r="AI885" s="3098"/>
      <c r="AJ885" s="3098"/>
      <c r="AK885" s="3098"/>
      <c r="AL885" s="3143"/>
      <c r="AM885" s="3143"/>
      <c r="AN885" s="3143"/>
      <c r="AO885" s="3143"/>
      <c r="AP885" s="3143"/>
      <c r="AQ885" s="3143"/>
      <c r="AR885" s="3143"/>
      <c r="AS885" s="3143"/>
      <c r="AT885" s="3143"/>
      <c r="AU885" s="3143"/>
      <c r="AV885" s="3143"/>
      <c r="AW885" s="3143"/>
      <c r="AX885" s="3143"/>
      <c r="AY885" s="3143"/>
      <c r="AZ885" s="3143"/>
      <c r="BA885" s="3143"/>
      <c r="BB885" s="3143"/>
      <c r="BC885" s="3143"/>
      <c r="BD885" s="3143"/>
      <c r="BE885" s="3143"/>
      <c r="BF885" s="3143"/>
      <c r="BG885" s="3143"/>
      <c r="BH885" s="3143"/>
      <c r="BI885" s="3143"/>
      <c r="BJ885" s="3143"/>
      <c r="BK885" s="3143"/>
      <c r="BL885" s="3143"/>
      <c r="BM885" s="3143"/>
      <c r="BN885" s="3189"/>
      <c r="BO885" s="3189"/>
      <c r="BP885" s="3189"/>
      <c r="BQ885" s="3189"/>
      <c r="BR885" s="3189"/>
      <c r="BS885" s="3189"/>
      <c r="BT885" s="3189"/>
      <c r="BU885" s="3189"/>
      <c r="BV885" s="3189"/>
      <c r="BW885" s="3189"/>
      <c r="BX885" s="3189"/>
      <c r="BY885" s="3189"/>
      <c r="BZ885" s="3313"/>
      <c r="CA885" s="3143"/>
    </row>
    <row r="886" spans="1:79" ht="16.5" customHeight="1">
      <c r="A886" s="3143"/>
      <c r="B886" s="3143"/>
      <c r="C886" s="3143"/>
      <c r="D886" s="3143"/>
      <c r="E886" s="3143"/>
      <c r="F886" s="3143"/>
      <c r="G886" s="3143"/>
      <c r="H886" s="3143"/>
      <c r="I886" s="3143"/>
      <c r="J886" s="3143"/>
      <c r="K886" s="3098"/>
      <c r="L886" s="3098"/>
      <c r="M886" s="3098"/>
      <c r="N886" s="3098"/>
      <c r="O886" s="3098"/>
      <c r="P886" s="3098"/>
      <c r="Q886" s="3098"/>
      <c r="R886" s="3098"/>
      <c r="S886" s="3098"/>
      <c r="T886" s="3098"/>
      <c r="U886" s="3098"/>
      <c r="V886" s="3098"/>
      <c r="W886" s="3098"/>
      <c r="X886" s="3098"/>
      <c r="Y886" s="3098"/>
      <c r="Z886" s="3098"/>
      <c r="AA886" s="3098"/>
      <c r="AB886" s="3098"/>
      <c r="AC886" s="3098"/>
      <c r="AD886" s="3098"/>
      <c r="AE886" s="3098"/>
      <c r="AF886" s="3098"/>
      <c r="AG886" s="3098"/>
      <c r="AH886" s="3098"/>
      <c r="AI886" s="3098"/>
      <c r="AJ886" s="3098"/>
      <c r="AK886" s="3098"/>
      <c r="AL886" s="3143"/>
      <c r="AM886" s="3143"/>
      <c r="AN886" s="3143"/>
      <c r="AO886" s="3143"/>
      <c r="AP886" s="3143"/>
      <c r="AQ886" s="3143"/>
      <c r="AR886" s="3143"/>
      <c r="AS886" s="3143"/>
      <c r="AT886" s="3143"/>
      <c r="AU886" s="3143"/>
      <c r="AV886" s="3143"/>
      <c r="AW886" s="3143"/>
      <c r="AX886" s="3143"/>
      <c r="AY886" s="3143"/>
      <c r="AZ886" s="3143"/>
      <c r="BA886" s="3143"/>
      <c r="BB886" s="3143"/>
      <c r="BC886" s="3143"/>
      <c r="BD886" s="3143"/>
      <c r="BE886" s="3143"/>
      <c r="BF886" s="3143"/>
      <c r="BG886" s="3143"/>
      <c r="BH886" s="3143"/>
      <c r="BI886" s="3143"/>
      <c r="BJ886" s="3143"/>
      <c r="BK886" s="3143"/>
      <c r="BL886" s="3143"/>
      <c r="BM886" s="3143"/>
      <c r="BN886" s="3189"/>
      <c r="BO886" s="3189"/>
      <c r="BP886" s="3189"/>
      <c r="BQ886" s="3189"/>
      <c r="BR886" s="3189"/>
      <c r="BS886" s="3189"/>
      <c r="BT886" s="3189"/>
      <c r="BU886" s="3189"/>
      <c r="BV886" s="3189"/>
      <c r="BW886" s="3189"/>
      <c r="BX886" s="3189"/>
      <c r="BY886" s="3189"/>
      <c r="BZ886" s="3313"/>
      <c r="CA886" s="3143"/>
    </row>
    <row r="887" spans="1:79" ht="16.5" customHeight="1">
      <c r="A887" s="3143"/>
      <c r="B887" s="3143"/>
      <c r="C887" s="3143"/>
      <c r="D887" s="3143"/>
      <c r="E887" s="3143"/>
      <c r="F887" s="3143"/>
      <c r="G887" s="3143"/>
      <c r="H887" s="3143"/>
      <c r="I887" s="3143"/>
      <c r="J887" s="3143"/>
      <c r="K887" s="3098"/>
      <c r="L887" s="3098"/>
      <c r="M887" s="3098"/>
      <c r="N887" s="3098"/>
      <c r="O887" s="3098"/>
      <c r="P887" s="3098"/>
      <c r="Q887" s="3098"/>
      <c r="R887" s="3098"/>
      <c r="S887" s="3098"/>
      <c r="T887" s="3098"/>
      <c r="U887" s="3098"/>
      <c r="V887" s="3098"/>
      <c r="W887" s="3098"/>
      <c r="X887" s="3098"/>
      <c r="Y887" s="3098"/>
      <c r="Z887" s="3098"/>
      <c r="AA887" s="3098"/>
      <c r="AB887" s="3098"/>
      <c r="AC887" s="3098"/>
      <c r="AD887" s="3098"/>
      <c r="AE887" s="3098"/>
      <c r="AF887" s="3098"/>
      <c r="AG887" s="3098"/>
      <c r="AH887" s="3098"/>
      <c r="AI887" s="3098"/>
      <c r="AJ887" s="3098"/>
      <c r="AK887" s="3098"/>
      <c r="AL887" s="3143"/>
      <c r="AM887" s="3143"/>
      <c r="AN887" s="3143"/>
      <c r="AO887" s="3143"/>
      <c r="AP887" s="3143"/>
      <c r="AQ887" s="3143"/>
      <c r="AR887" s="3143"/>
      <c r="AS887" s="3143"/>
      <c r="AT887" s="3143"/>
      <c r="AU887" s="3143"/>
      <c r="AV887" s="3143"/>
      <c r="AW887" s="3143"/>
      <c r="AX887" s="3143"/>
      <c r="AY887" s="3143"/>
      <c r="AZ887" s="3143"/>
      <c r="BA887" s="3143"/>
      <c r="BB887" s="3143"/>
      <c r="BC887" s="3143"/>
      <c r="BD887" s="3143"/>
      <c r="BE887" s="3143"/>
      <c r="BF887" s="3143"/>
      <c r="BG887" s="3143"/>
      <c r="BH887" s="3143"/>
      <c r="BI887" s="3143"/>
      <c r="BJ887" s="3143"/>
      <c r="BK887" s="3143"/>
      <c r="BL887" s="3143"/>
      <c r="BM887" s="3143"/>
      <c r="BN887" s="3189"/>
      <c r="BO887" s="3189"/>
      <c r="BP887" s="3189"/>
      <c r="BQ887" s="3189"/>
      <c r="BR887" s="3189"/>
      <c r="BS887" s="3189"/>
      <c r="BT887" s="3189"/>
      <c r="BU887" s="3189"/>
      <c r="BV887" s="3189"/>
      <c r="BW887" s="3189"/>
      <c r="BX887" s="3189"/>
      <c r="BY887" s="3189"/>
      <c r="BZ887" s="3313"/>
      <c r="CA887" s="3143"/>
    </row>
    <row r="888" spans="1:79" ht="16.5" customHeight="1">
      <c r="A888" s="3143"/>
      <c r="B888" s="3143"/>
      <c r="C888" s="3143"/>
      <c r="D888" s="3143"/>
      <c r="E888" s="3143"/>
      <c r="F888" s="3143"/>
      <c r="G888" s="3143"/>
      <c r="H888" s="3143"/>
      <c r="I888" s="3143"/>
      <c r="J888" s="3143"/>
      <c r="K888" s="3098"/>
      <c r="L888" s="3098"/>
      <c r="M888" s="3098"/>
      <c r="N888" s="3098"/>
      <c r="O888" s="3098"/>
      <c r="P888" s="3098"/>
      <c r="Q888" s="3098"/>
      <c r="R888" s="3098"/>
      <c r="S888" s="3098"/>
      <c r="T888" s="3098"/>
      <c r="U888" s="3098"/>
      <c r="V888" s="3098"/>
      <c r="W888" s="3098"/>
      <c r="X888" s="3098"/>
      <c r="Y888" s="3098"/>
      <c r="Z888" s="3098"/>
      <c r="AA888" s="3098"/>
      <c r="AB888" s="3098"/>
      <c r="AC888" s="3098"/>
      <c r="AD888" s="3098"/>
      <c r="AE888" s="3098"/>
      <c r="AF888" s="3098"/>
      <c r="AG888" s="3098"/>
      <c r="AH888" s="3098"/>
      <c r="AI888" s="3098"/>
      <c r="AJ888" s="3098"/>
      <c r="AK888" s="3098"/>
      <c r="AL888" s="3143"/>
      <c r="AM888" s="3143"/>
      <c r="AN888" s="3143"/>
      <c r="AO888" s="3143"/>
      <c r="AP888" s="3143"/>
      <c r="AQ888" s="3143"/>
      <c r="AR888" s="3143"/>
      <c r="AS888" s="3143"/>
      <c r="AT888" s="3143"/>
      <c r="AU888" s="3143"/>
      <c r="AV888" s="3143"/>
      <c r="AW888" s="3143"/>
      <c r="AX888" s="3143"/>
      <c r="AY888" s="3143"/>
      <c r="AZ888" s="3143"/>
      <c r="BA888" s="3143"/>
      <c r="BB888" s="3143"/>
      <c r="BC888" s="3143"/>
      <c r="BD888" s="3143"/>
      <c r="BE888" s="3143"/>
      <c r="BF888" s="3143"/>
      <c r="BG888" s="3143"/>
      <c r="BH888" s="3143"/>
      <c r="BI888" s="3143"/>
      <c r="BJ888" s="3143"/>
      <c r="BK888" s="3143"/>
      <c r="BL888" s="3143"/>
      <c r="BM888" s="3143"/>
      <c r="BN888" s="3189"/>
      <c r="BO888" s="3189"/>
      <c r="BP888" s="3189"/>
      <c r="BQ888" s="3189"/>
      <c r="BR888" s="3189"/>
      <c r="BS888" s="3189"/>
      <c r="BT888" s="3189"/>
      <c r="BU888" s="3189"/>
      <c r="BV888" s="3189"/>
      <c r="BW888" s="3189"/>
      <c r="BX888" s="3189"/>
      <c r="BY888" s="3189"/>
      <c r="BZ888" s="3313"/>
      <c r="CA888" s="3143"/>
    </row>
    <row r="889" spans="1:79" ht="16.5" customHeight="1">
      <c r="A889" s="3143"/>
      <c r="B889" s="3143"/>
      <c r="C889" s="3143"/>
      <c r="D889" s="3143"/>
      <c r="E889" s="3143"/>
      <c r="F889" s="3143"/>
      <c r="G889" s="3143"/>
      <c r="H889" s="3143"/>
      <c r="I889" s="3143"/>
      <c r="J889" s="3143"/>
      <c r="K889" s="3098"/>
      <c r="L889" s="3098"/>
      <c r="M889" s="3098"/>
      <c r="N889" s="3098"/>
      <c r="O889" s="3098"/>
      <c r="P889" s="3098"/>
      <c r="Q889" s="3098"/>
      <c r="R889" s="3098"/>
      <c r="S889" s="3098"/>
      <c r="T889" s="3098"/>
      <c r="U889" s="3098"/>
      <c r="V889" s="3098"/>
      <c r="W889" s="3098"/>
      <c r="X889" s="3098"/>
      <c r="Y889" s="3098"/>
      <c r="Z889" s="3098"/>
      <c r="AA889" s="3098"/>
      <c r="AB889" s="3098"/>
      <c r="AC889" s="3098"/>
      <c r="AD889" s="3098"/>
      <c r="AE889" s="3098"/>
      <c r="AF889" s="3098"/>
      <c r="AG889" s="3098"/>
      <c r="AH889" s="3098"/>
      <c r="AI889" s="3098"/>
      <c r="AJ889" s="3098"/>
      <c r="AK889" s="3098"/>
      <c r="AL889" s="3143"/>
      <c r="AM889" s="3143"/>
      <c r="AN889" s="3143"/>
      <c r="AO889" s="3143"/>
      <c r="AP889" s="3143"/>
      <c r="AQ889" s="3143"/>
      <c r="AR889" s="3143"/>
      <c r="AS889" s="3143"/>
      <c r="AT889" s="3143"/>
      <c r="AU889" s="3143"/>
      <c r="AV889" s="3143"/>
      <c r="AW889" s="3143"/>
      <c r="AX889" s="3143"/>
      <c r="AY889" s="3143"/>
      <c r="AZ889" s="3143"/>
      <c r="BA889" s="3143"/>
      <c r="BB889" s="3143"/>
      <c r="BC889" s="3143"/>
      <c r="BD889" s="3143"/>
      <c r="BE889" s="3143"/>
      <c r="BF889" s="3143"/>
      <c r="BG889" s="3143"/>
      <c r="BH889" s="3143"/>
      <c r="BI889" s="3143"/>
      <c r="BJ889" s="3143"/>
      <c r="BK889" s="3143"/>
      <c r="BL889" s="3143"/>
      <c r="BM889" s="3143"/>
      <c r="BN889" s="3189"/>
      <c r="BO889" s="3189"/>
      <c r="BP889" s="3189"/>
      <c r="BQ889" s="3189"/>
      <c r="BR889" s="3189"/>
      <c r="BS889" s="3189"/>
      <c r="BT889" s="3189"/>
      <c r="BU889" s="3189"/>
      <c r="BV889" s="3189"/>
      <c r="BW889" s="3189"/>
      <c r="BX889" s="3189"/>
      <c r="BY889" s="3189"/>
      <c r="BZ889" s="3313"/>
      <c r="CA889" s="3143"/>
    </row>
    <row r="890" spans="1:79" ht="16.5" customHeight="1">
      <c r="A890" s="3143"/>
      <c r="B890" s="3143"/>
      <c r="C890" s="3143"/>
      <c r="D890" s="3143"/>
      <c r="E890" s="3143"/>
      <c r="F890" s="3143"/>
      <c r="G890" s="3143"/>
      <c r="H890" s="3143"/>
      <c r="I890" s="3143"/>
      <c r="J890" s="3143"/>
      <c r="K890" s="3098"/>
      <c r="L890" s="3098"/>
      <c r="M890" s="3098"/>
      <c r="N890" s="3098"/>
      <c r="O890" s="3098"/>
      <c r="P890" s="3098"/>
      <c r="Q890" s="3098"/>
      <c r="R890" s="3098"/>
      <c r="S890" s="3098"/>
      <c r="T890" s="3098"/>
      <c r="U890" s="3098"/>
      <c r="V890" s="3098"/>
      <c r="W890" s="3098"/>
      <c r="X890" s="3098"/>
      <c r="Y890" s="3098"/>
      <c r="Z890" s="3098"/>
      <c r="AA890" s="3098"/>
      <c r="AB890" s="3098"/>
      <c r="AC890" s="3098"/>
      <c r="AD890" s="3098"/>
      <c r="AE890" s="3098"/>
      <c r="AF890" s="3098"/>
      <c r="AG890" s="3098"/>
      <c r="AH890" s="3098"/>
      <c r="AI890" s="3098"/>
      <c r="AJ890" s="3098"/>
      <c r="AK890" s="3098"/>
      <c r="AL890" s="3143"/>
      <c r="AM890" s="3143"/>
      <c r="AN890" s="3143"/>
      <c r="AO890" s="3143"/>
      <c r="AP890" s="3143"/>
      <c r="AQ890" s="3143"/>
      <c r="AR890" s="3143"/>
      <c r="AS890" s="3143"/>
      <c r="AT890" s="3143"/>
      <c r="AU890" s="3143"/>
      <c r="AV890" s="3143"/>
      <c r="AW890" s="3143"/>
      <c r="AX890" s="3143"/>
      <c r="AY890" s="3143"/>
      <c r="AZ890" s="3143"/>
      <c r="BA890" s="3143"/>
      <c r="BB890" s="3143"/>
      <c r="BC890" s="3143"/>
      <c r="BD890" s="3143"/>
      <c r="BE890" s="3143"/>
      <c r="BF890" s="3143"/>
      <c r="BG890" s="3143"/>
      <c r="BH890" s="3143"/>
      <c r="BI890" s="3143"/>
      <c r="BJ890" s="3143"/>
      <c r="BK890" s="3143"/>
      <c r="BL890" s="3143"/>
      <c r="BM890" s="3143"/>
      <c r="BN890" s="3189"/>
      <c r="BO890" s="3189"/>
      <c r="BP890" s="3189"/>
      <c r="BQ890" s="3189"/>
      <c r="BR890" s="3189"/>
      <c r="BS890" s="3189"/>
      <c r="BT890" s="3189"/>
      <c r="BU890" s="3189"/>
      <c r="BV890" s="3189"/>
      <c r="BW890" s="3189"/>
      <c r="BX890" s="3189"/>
      <c r="BY890" s="3189"/>
      <c r="BZ890" s="3313"/>
      <c r="CA890" s="3143"/>
    </row>
    <row r="891" spans="1:79" ht="16.5" customHeight="1">
      <c r="A891" s="3143"/>
      <c r="B891" s="3143"/>
      <c r="C891" s="3143"/>
      <c r="D891" s="3143"/>
      <c r="E891" s="3143"/>
      <c r="F891" s="3143"/>
      <c r="G891" s="3143"/>
      <c r="H891" s="3143"/>
      <c r="I891" s="3143"/>
      <c r="J891" s="3143"/>
      <c r="K891" s="3098"/>
      <c r="L891" s="3098"/>
      <c r="M891" s="3098"/>
      <c r="N891" s="3098"/>
      <c r="O891" s="3098"/>
      <c r="P891" s="3098"/>
      <c r="Q891" s="3098"/>
      <c r="R891" s="3098"/>
      <c r="S891" s="3098"/>
      <c r="T891" s="3098"/>
      <c r="U891" s="3098"/>
      <c r="V891" s="3098"/>
      <c r="W891" s="3098"/>
      <c r="X891" s="3098"/>
      <c r="Y891" s="3098"/>
      <c r="Z891" s="3098"/>
      <c r="AA891" s="3098"/>
      <c r="AB891" s="3098"/>
      <c r="AC891" s="3098"/>
      <c r="AD891" s="3098"/>
      <c r="AE891" s="3098"/>
      <c r="AF891" s="3098"/>
      <c r="AG891" s="3098"/>
      <c r="AH891" s="3098"/>
      <c r="AI891" s="3098"/>
      <c r="AJ891" s="3098"/>
      <c r="AK891" s="3098"/>
      <c r="AL891" s="3143"/>
      <c r="AM891" s="3143"/>
      <c r="AN891" s="3143"/>
      <c r="AO891" s="3143"/>
      <c r="AP891" s="3143"/>
      <c r="AQ891" s="3143"/>
      <c r="AR891" s="3143"/>
      <c r="AS891" s="3143"/>
      <c r="AT891" s="3143"/>
      <c r="AU891" s="3143"/>
      <c r="AV891" s="3143"/>
      <c r="AW891" s="3143"/>
      <c r="AX891" s="3143"/>
      <c r="AY891" s="3143"/>
      <c r="AZ891" s="3143"/>
      <c r="BA891" s="3143"/>
      <c r="BB891" s="3143"/>
      <c r="BC891" s="3143"/>
      <c r="BD891" s="3143"/>
      <c r="BE891" s="3143"/>
      <c r="BF891" s="3143"/>
      <c r="BG891" s="3143"/>
      <c r="BH891" s="3143"/>
      <c r="BI891" s="3143"/>
      <c r="BJ891" s="3143"/>
      <c r="BK891" s="3143"/>
      <c r="BL891" s="3143"/>
      <c r="BM891" s="3143"/>
      <c r="BN891" s="3189"/>
      <c r="BO891" s="3189"/>
      <c r="BP891" s="3189"/>
      <c r="BQ891" s="3189"/>
      <c r="BR891" s="3189"/>
      <c r="BS891" s="3189"/>
      <c r="BT891" s="3189"/>
      <c r="BU891" s="3189"/>
      <c r="BV891" s="3189"/>
      <c r="BW891" s="3189"/>
      <c r="BX891" s="3189"/>
      <c r="BY891" s="3189"/>
      <c r="BZ891" s="3313"/>
      <c r="CA891" s="3143"/>
    </row>
    <row r="892" spans="1:79" ht="16.5" customHeight="1">
      <c r="A892" s="3143"/>
      <c r="B892" s="3143"/>
      <c r="C892" s="3143"/>
      <c r="D892" s="3143"/>
      <c r="E892" s="3143"/>
      <c r="F892" s="3143"/>
      <c r="G892" s="3143"/>
      <c r="H892" s="3143"/>
      <c r="I892" s="3143"/>
      <c r="J892" s="3143"/>
      <c r="K892" s="3098"/>
      <c r="L892" s="3098"/>
      <c r="M892" s="3098"/>
      <c r="N892" s="3098"/>
      <c r="O892" s="3098"/>
      <c r="P892" s="3098"/>
      <c r="Q892" s="3098"/>
      <c r="R892" s="3098"/>
      <c r="S892" s="3098"/>
      <c r="T892" s="3098"/>
      <c r="U892" s="3098"/>
      <c r="V892" s="3098"/>
      <c r="W892" s="3098"/>
      <c r="X892" s="3098"/>
      <c r="Y892" s="3098"/>
      <c r="Z892" s="3098"/>
      <c r="AA892" s="3098"/>
      <c r="AB892" s="3098"/>
      <c r="AC892" s="3098"/>
      <c r="AD892" s="3098"/>
      <c r="AE892" s="3098"/>
      <c r="AF892" s="3098"/>
      <c r="AG892" s="3098"/>
      <c r="AH892" s="3098"/>
      <c r="AI892" s="3098"/>
      <c r="AJ892" s="3098"/>
      <c r="AK892" s="3098"/>
      <c r="AL892" s="3143"/>
      <c r="AM892" s="3143"/>
      <c r="AN892" s="3143"/>
      <c r="AO892" s="3143"/>
      <c r="AP892" s="3143"/>
      <c r="AQ892" s="3143"/>
      <c r="AR892" s="3143"/>
      <c r="AS892" s="3143"/>
      <c r="AT892" s="3143"/>
      <c r="AU892" s="3143"/>
      <c r="AV892" s="3143"/>
      <c r="AW892" s="3143"/>
      <c r="AX892" s="3143"/>
      <c r="AY892" s="3143"/>
      <c r="AZ892" s="3143"/>
      <c r="BA892" s="3143"/>
      <c r="BB892" s="3143"/>
      <c r="BC892" s="3143"/>
      <c r="BD892" s="3143"/>
      <c r="BE892" s="3143"/>
      <c r="BF892" s="3143"/>
      <c r="BG892" s="3143"/>
      <c r="BH892" s="3143"/>
      <c r="BI892" s="3143"/>
      <c r="BJ892" s="3143"/>
      <c r="BK892" s="3143"/>
      <c r="BL892" s="3143"/>
      <c r="BM892" s="3143"/>
      <c r="BN892" s="3189"/>
      <c r="BO892" s="3189"/>
      <c r="BP892" s="3189"/>
      <c r="BQ892" s="3189"/>
      <c r="BR892" s="3189"/>
      <c r="BS892" s="3189"/>
      <c r="BT892" s="3189"/>
      <c r="BU892" s="3189"/>
      <c r="BV892" s="3189"/>
      <c r="BW892" s="3189"/>
      <c r="BX892" s="3189"/>
      <c r="BY892" s="3189"/>
      <c r="BZ892" s="3313"/>
      <c r="CA892" s="3143"/>
    </row>
    <row r="893" spans="1:79" ht="16.5" customHeight="1">
      <c r="A893" s="3143"/>
      <c r="B893" s="3143"/>
      <c r="C893" s="3143"/>
      <c r="D893" s="3143"/>
      <c r="E893" s="3143"/>
      <c r="F893" s="3143"/>
      <c r="G893" s="3143"/>
      <c r="H893" s="3143"/>
      <c r="I893" s="3143"/>
      <c r="J893" s="3143"/>
      <c r="K893" s="3098"/>
      <c r="L893" s="3098"/>
      <c r="M893" s="3098"/>
      <c r="N893" s="3098"/>
      <c r="O893" s="3098"/>
      <c r="P893" s="3098"/>
      <c r="Q893" s="3098"/>
      <c r="R893" s="3098"/>
      <c r="S893" s="3098"/>
      <c r="T893" s="3098"/>
      <c r="U893" s="3098"/>
      <c r="V893" s="3098"/>
      <c r="W893" s="3098"/>
      <c r="X893" s="3098"/>
      <c r="Y893" s="3098"/>
      <c r="Z893" s="3098"/>
      <c r="AA893" s="3098"/>
      <c r="AB893" s="3098"/>
      <c r="AC893" s="3098"/>
      <c r="AD893" s="3098"/>
      <c r="AE893" s="3098"/>
      <c r="AF893" s="3098"/>
      <c r="AG893" s="3098"/>
      <c r="AH893" s="3098"/>
      <c r="AI893" s="3098"/>
      <c r="AJ893" s="3098"/>
      <c r="AK893" s="3098"/>
      <c r="AL893" s="3143"/>
      <c r="AM893" s="3143"/>
      <c r="AN893" s="3143"/>
      <c r="AO893" s="3143"/>
      <c r="AP893" s="3143"/>
      <c r="AQ893" s="3143"/>
      <c r="AR893" s="3143"/>
      <c r="AS893" s="3143"/>
      <c r="AT893" s="3143"/>
      <c r="AU893" s="3143"/>
      <c r="AV893" s="3143"/>
      <c r="AW893" s="3143"/>
      <c r="AX893" s="3143"/>
      <c r="AY893" s="3143"/>
      <c r="AZ893" s="3143"/>
      <c r="BA893" s="3143"/>
      <c r="BB893" s="3143"/>
      <c r="BC893" s="3143"/>
      <c r="BD893" s="3143"/>
      <c r="BE893" s="3143"/>
      <c r="BF893" s="3143"/>
      <c r="BG893" s="3143"/>
      <c r="BH893" s="3143"/>
      <c r="BI893" s="3143"/>
      <c r="BJ893" s="3143"/>
      <c r="BK893" s="3143"/>
      <c r="BL893" s="3143"/>
      <c r="BM893" s="3143"/>
      <c r="BN893" s="3189"/>
      <c r="BO893" s="3189"/>
      <c r="BP893" s="3189"/>
      <c r="BQ893" s="3189"/>
      <c r="BR893" s="3189"/>
      <c r="BS893" s="3189"/>
      <c r="BT893" s="3189"/>
      <c r="BU893" s="3189"/>
      <c r="BV893" s="3189"/>
      <c r="BW893" s="3189"/>
      <c r="BX893" s="3189"/>
      <c r="BY893" s="3189"/>
      <c r="BZ893" s="3313"/>
      <c r="CA893" s="3143"/>
    </row>
    <row r="894" spans="1:79" ht="16.5" customHeight="1">
      <c r="A894" s="3143"/>
      <c r="B894" s="3143"/>
      <c r="C894" s="3143"/>
      <c r="D894" s="3143"/>
      <c r="E894" s="3143"/>
      <c r="F894" s="3143"/>
      <c r="G894" s="3143"/>
      <c r="H894" s="3143"/>
      <c r="I894" s="3143"/>
      <c r="J894" s="3143"/>
      <c r="K894" s="3098"/>
      <c r="L894" s="3098"/>
      <c r="M894" s="3098"/>
      <c r="N894" s="3098"/>
      <c r="O894" s="3098"/>
      <c r="P894" s="3098"/>
      <c r="Q894" s="3098"/>
      <c r="R894" s="3098"/>
      <c r="S894" s="3098"/>
      <c r="T894" s="3098"/>
      <c r="U894" s="3098"/>
      <c r="V894" s="3098"/>
      <c r="W894" s="3098"/>
      <c r="X894" s="3098"/>
      <c r="Y894" s="3098"/>
      <c r="Z894" s="3098"/>
      <c r="AA894" s="3098"/>
      <c r="AB894" s="3098"/>
      <c r="AC894" s="3098"/>
      <c r="AD894" s="3098"/>
      <c r="AE894" s="3098"/>
      <c r="AF894" s="3098"/>
      <c r="AG894" s="3098"/>
      <c r="AH894" s="3098"/>
      <c r="AI894" s="3098"/>
      <c r="AJ894" s="3098"/>
      <c r="AK894" s="3098"/>
      <c r="AL894" s="3143"/>
      <c r="AM894" s="3143"/>
      <c r="AN894" s="3143"/>
      <c r="AO894" s="3143"/>
      <c r="AP894" s="3143"/>
      <c r="AQ894" s="3143"/>
      <c r="AR894" s="3143"/>
      <c r="AS894" s="3143"/>
      <c r="AT894" s="3143"/>
      <c r="AU894" s="3143"/>
      <c r="AV894" s="3143"/>
      <c r="AW894" s="3143"/>
      <c r="AX894" s="3143"/>
      <c r="AY894" s="3143"/>
      <c r="AZ894" s="3143"/>
      <c r="BA894" s="3143"/>
      <c r="BB894" s="3143"/>
      <c r="BC894" s="3143"/>
      <c r="BD894" s="3143"/>
      <c r="BE894" s="3143"/>
      <c r="BF894" s="3143"/>
      <c r="BG894" s="3143"/>
      <c r="BH894" s="3143"/>
      <c r="BI894" s="3143"/>
      <c r="BJ894" s="3143"/>
      <c r="BK894" s="3143"/>
      <c r="BL894" s="3143"/>
      <c r="BM894" s="3143"/>
      <c r="BN894" s="3189"/>
      <c r="BO894" s="3189"/>
      <c r="BP894" s="3189"/>
      <c r="BQ894" s="3189"/>
      <c r="BR894" s="3189"/>
      <c r="BS894" s="3189"/>
      <c r="BT894" s="3189"/>
      <c r="BU894" s="3189"/>
      <c r="BV894" s="3189"/>
      <c r="BW894" s="3189"/>
      <c r="BX894" s="3189"/>
      <c r="BY894" s="3189"/>
      <c r="BZ894" s="3313"/>
      <c r="CA894" s="3143"/>
    </row>
    <row r="895" spans="1:79" ht="16.5" customHeight="1">
      <c r="A895" s="3143"/>
      <c r="B895" s="3143"/>
      <c r="C895" s="3143"/>
      <c r="D895" s="3143"/>
      <c r="E895" s="3143"/>
      <c r="F895" s="3143"/>
      <c r="G895" s="3143"/>
      <c r="H895" s="3143"/>
      <c r="I895" s="3143"/>
      <c r="J895" s="3143"/>
      <c r="K895" s="3098"/>
      <c r="L895" s="3098"/>
      <c r="M895" s="3098"/>
      <c r="N895" s="3098"/>
      <c r="O895" s="3098"/>
      <c r="P895" s="3098"/>
      <c r="Q895" s="3098"/>
      <c r="R895" s="3098"/>
      <c r="S895" s="3098"/>
      <c r="T895" s="3098"/>
      <c r="U895" s="3098"/>
      <c r="V895" s="3098"/>
      <c r="W895" s="3098"/>
      <c r="X895" s="3098"/>
      <c r="Y895" s="3098"/>
      <c r="Z895" s="3098"/>
      <c r="AA895" s="3098"/>
      <c r="AB895" s="3098"/>
      <c r="AC895" s="3098"/>
      <c r="AD895" s="3098"/>
      <c r="AE895" s="3098"/>
      <c r="AF895" s="3098"/>
      <c r="AG895" s="3098"/>
      <c r="AH895" s="3098"/>
      <c r="AI895" s="3098"/>
      <c r="AJ895" s="3098"/>
      <c r="AK895" s="3098"/>
      <c r="AL895" s="3143"/>
      <c r="AM895" s="3143"/>
      <c r="AN895" s="3143"/>
      <c r="AO895" s="3143"/>
      <c r="AP895" s="3143"/>
      <c r="AQ895" s="3143"/>
      <c r="AR895" s="3143"/>
      <c r="AS895" s="3143"/>
      <c r="AT895" s="3143"/>
      <c r="AU895" s="3143"/>
      <c r="AV895" s="3143"/>
      <c r="AW895" s="3143"/>
      <c r="AX895" s="3143"/>
      <c r="AY895" s="3143"/>
      <c r="AZ895" s="3143"/>
      <c r="BA895" s="3143"/>
      <c r="BB895" s="3143"/>
      <c r="BC895" s="3143"/>
      <c r="BD895" s="3143"/>
      <c r="BE895" s="3143"/>
      <c r="BF895" s="3143"/>
      <c r="BG895" s="3143"/>
      <c r="BH895" s="3143"/>
      <c r="BI895" s="3143"/>
      <c r="BJ895" s="3143"/>
      <c r="BK895" s="3143"/>
      <c r="BL895" s="3143"/>
      <c r="BM895" s="3143"/>
      <c r="BN895" s="3189"/>
      <c r="BO895" s="3189"/>
      <c r="BP895" s="3189"/>
      <c r="BQ895" s="3189"/>
      <c r="BR895" s="3189"/>
      <c r="BS895" s="3189"/>
      <c r="BT895" s="3189"/>
      <c r="BU895" s="3189"/>
      <c r="BV895" s="3189"/>
      <c r="BW895" s="3189"/>
      <c r="BX895" s="3189"/>
      <c r="BY895" s="3189"/>
      <c r="BZ895" s="3313"/>
      <c r="CA895" s="3143"/>
    </row>
    <row r="896" spans="1:79" ht="16.5" customHeight="1">
      <c r="A896" s="3143"/>
      <c r="B896" s="3143"/>
      <c r="C896" s="3143"/>
      <c r="D896" s="3143"/>
      <c r="E896" s="3143"/>
      <c r="F896" s="3143"/>
      <c r="G896" s="3143"/>
      <c r="H896" s="3143"/>
      <c r="I896" s="3143"/>
      <c r="J896" s="3143"/>
      <c r="K896" s="3098"/>
      <c r="L896" s="3098"/>
      <c r="M896" s="3098"/>
      <c r="N896" s="3098"/>
      <c r="O896" s="3098"/>
      <c r="P896" s="3098"/>
      <c r="Q896" s="3098"/>
      <c r="R896" s="3098"/>
      <c r="S896" s="3098"/>
      <c r="T896" s="3098"/>
      <c r="U896" s="3098"/>
      <c r="V896" s="3098"/>
      <c r="W896" s="3098"/>
      <c r="X896" s="3098"/>
      <c r="Y896" s="3098"/>
      <c r="Z896" s="3098"/>
      <c r="AA896" s="3098"/>
      <c r="AB896" s="3098"/>
      <c r="AC896" s="3098"/>
      <c r="AD896" s="3098"/>
      <c r="AE896" s="3098"/>
      <c r="AF896" s="3098"/>
      <c r="AG896" s="3098"/>
      <c r="AH896" s="3098"/>
      <c r="AI896" s="3098"/>
      <c r="AJ896" s="3098"/>
      <c r="AK896" s="3098"/>
      <c r="AL896" s="3143"/>
      <c r="AM896" s="3143"/>
      <c r="AN896" s="3143"/>
      <c r="AO896" s="3143"/>
      <c r="AP896" s="3143"/>
      <c r="AQ896" s="3143"/>
      <c r="AR896" s="3143"/>
      <c r="AS896" s="3143"/>
      <c r="AT896" s="3143"/>
      <c r="AU896" s="3143"/>
      <c r="AV896" s="3143"/>
      <c r="AW896" s="3143"/>
      <c r="AX896" s="3143"/>
      <c r="AY896" s="3143"/>
      <c r="AZ896" s="3143"/>
      <c r="BA896" s="3143"/>
      <c r="BB896" s="3143"/>
      <c r="BC896" s="3143"/>
      <c r="BD896" s="3143"/>
      <c r="BE896" s="3143"/>
      <c r="BF896" s="3143"/>
      <c r="BG896" s="3143"/>
      <c r="BH896" s="3143"/>
      <c r="BI896" s="3143"/>
      <c r="BJ896" s="3143"/>
      <c r="BK896" s="3143"/>
      <c r="BL896" s="3143"/>
      <c r="BM896" s="3143"/>
      <c r="BN896" s="3189"/>
      <c r="BO896" s="3189"/>
      <c r="BP896" s="3189"/>
      <c r="BQ896" s="3189"/>
      <c r="BR896" s="3189"/>
      <c r="BS896" s="3189"/>
      <c r="BT896" s="3189"/>
      <c r="BU896" s="3189"/>
      <c r="BV896" s="3189"/>
      <c r="BW896" s="3189"/>
      <c r="BX896" s="3189"/>
      <c r="BY896" s="3189"/>
      <c r="BZ896" s="3313"/>
      <c r="CA896" s="3143"/>
    </row>
    <row r="897" spans="1:79" ht="16.5" customHeight="1">
      <c r="A897" s="3143"/>
      <c r="B897" s="3143"/>
      <c r="C897" s="3143"/>
      <c r="D897" s="3143"/>
      <c r="E897" s="3143"/>
      <c r="F897" s="3143"/>
      <c r="G897" s="3143"/>
      <c r="H897" s="3143"/>
      <c r="I897" s="3143"/>
      <c r="J897" s="3143"/>
      <c r="K897" s="3098"/>
      <c r="L897" s="3098"/>
      <c r="M897" s="3098"/>
      <c r="N897" s="3098"/>
      <c r="O897" s="3098"/>
      <c r="P897" s="3098"/>
      <c r="Q897" s="3098"/>
      <c r="R897" s="3098"/>
      <c r="S897" s="3098"/>
      <c r="T897" s="3098"/>
      <c r="U897" s="3098"/>
      <c r="V897" s="3098"/>
      <c r="W897" s="3098"/>
      <c r="X897" s="3098"/>
      <c r="Y897" s="3098"/>
      <c r="Z897" s="3098"/>
      <c r="AA897" s="3098"/>
      <c r="AB897" s="3098"/>
      <c r="AC897" s="3098"/>
      <c r="AD897" s="3098"/>
      <c r="AE897" s="3098"/>
      <c r="AF897" s="3098"/>
      <c r="AG897" s="3098"/>
      <c r="AH897" s="3098"/>
      <c r="AI897" s="3098"/>
      <c r="AJ897" s="3098"/>
      <c r="AK897" s="3098"/>
      <c r="AL897" s="3143"/>
      <c r="AM897" s="3143"/>
      <c r="AN897" s="3143"/>
      <c r="AO897" s="3143"/>
      <c r="AP897" s="3143"/>
      <c r="AQ897" s="3143"/>
      <c r="AR897" s="3143"/>
      <c r="AS897" s="3143"/>
      <c r="AT897" s="3143"/>
      <c r="AU897" s="3143"/>
      <c r="AV897" s="3143"/>
      <c r="AW897" s="3143"/>
      <c r="AX897" s="3143"/>
      <c r="AY897" s="3143"/>
      <c r="AZ897" s="3143"/>
      <c r="BA897" s="3143"/>
      <c r="BB897" s="3143"/>
      <c r="BC897" s="3143"/>
      <c r="BD897" s="3143"/>
      <c r="BE897" s="3143"/>
      <c r="BF897" s="3143"/>
      <c r="BG897" s="3143"/>
      <c r="BH897" s="3143"/>
      <c r="BI897" s="3143"/>
      <c r="BJ897" s="3143"/>
      <c r="BK897" s="3143"/>
      <c r="BL897" s="3143"/>
      <c r="BM897" s="3143"/>
      <c r="BN897" s="3189"/>
      <c r="BO897" s="3189"/>
      <c r="BP897" s="3189"/>
      <c r="BQ897" s="3189"/>
      <c r="BR897" s="3189"/>
      <c r="BS897" s="3189"/>
      <c r="BT897" s="3189"/>
      <c r="BU897" s="3189"/>
      <c r="BV897" s="3189"/>
      <c r="BW897" s="3189"/>
      <c r="BX897" s="3189"/>
      <c r="BY897" s="3189"/>
      <c r="BZ897" s="3313"/>
      <c r="CA897" s="3143"/>
    </row>
    <row r="898" spans="1:79" ht="16.5" customHeight="1">
      <c r="A898" s="3143"/>
      <c r="B898" s="3143"/>
      <c r="C898" s="3143"/>
      <c r="D898" s="3143"/>
      <c r="E898" s="3143"/>
      <c r="F898" s="3143"/>
      <c r="G898" s="3143"/>
      <c r="H898" s="3143"/>
      <c r="I898" s="3143"/>
      <c r="J898" s="3143"/>
      <c r="K898" s="3098"/>
      <c r="L898" s="3098"/>
      <c r="M898" s="3098"/>
      <c r="N898" s="3098"/>
      <c r="O898" s="3098"/>
      <c r="P898" s="3098"/>
      <c r="Q898" s="3098"/>
      <c r="R898" s="3098"/>
      <c r="S898" s="3098"/>
      <c r="T898" s="3098"/>
      <c r="U898" s="3098"/>
      <c r="V898" s="3098"/>
      <c r="W898" s="3098"/>
      <c r="X898" s="3098"/>
      <c r="Y898" s="3098"/>
      <c r="Z898" s="3098"/>
      <c r="AA898" s="3098"/>
      <c r="AB898" s="3098"/>
      <c r="AC898" s="3098"/>
      <c r="AD898" s="3098"/>
      <c r="AE898" s="3098"/>
      <c r="AF898" s="3098"/>
      <c r="AG898" s="3098"/>
      <c r="AH898" s="3098"/>
      <c r="AI898" s="3098"/>
      <c r="AJ898" s="3098"/>
      <c r="AK898" s="3098"/>
      <c r="AL898" s="3143"/>
      <c r="AM898" s="3143"/>
      <c r="AN898" s="3143"/>
      <c r="AO898" s="3143"/>
      <c r="AP898" s="3143"/>
      <c r="AQ898" s="3143"/>
      <c r="AR898" s="3143"/>
      <c r="AS898" s="3143"/>
      <c r="AT898" s="3143"/>
      <c r="AU898" s="3143"/>
      <c r="AV898" s="3143"/>
      <c r="AW898" s="3143"/>
      <c r="AX898" s="3143"/>
      <c r="AY898" s="3143"/>
      <c r="AZ898" s="3143"/>
      <c r="BA898" s="3143"/>
      <c r="BB898" s="3143"/>
      <c r="BC898" s="3143"/>
      <c r="BD898" s="3143"/>
      <c r="BE898" s="3143"/>
      <c r="BF898" s="3143"/>
      <c r="BG898" s="3143"/>
      <c r="BH898" s="3143"/>
      <c r="BI898" s="3143"/>
      <c r="BJ898" s="3143"/>
      <c r="BK898" s="3143"/>
      <c r="BL898" s="3143"/>
      <c r="BM898" s="3143"/>
      <c r="BN898" s="3189"/>
      <c r="BO898" s="3189"/>
      <c r="BP898" s="3189"/>
      <c r="BQ898" s="3189"/>
      <c r="BR898" s="3189"/>
      <c r="BS898" s="3189"/>
      <c r="BT898" s="3189"/>
      <c r="BU898" s="3189"/>
      <c r="BV898" s="3189"/>
      <c r="BW898" s="3189"/>
      <c r="BX898" s="3189"/>
      <c r="BY898" s="3189"/>
      <c r="BZ898" s="3313"/>
      <c r="CA898" s="3143"/>
    </row>
    <row r="899" spans="1:79" ht="16.5" customHeight="1">
      <c r="A899" s="3143"/>
      <c r="B899" s="3143"/>
      <c r="C899" s="3143"/>
      <c r="D899" s="3143"/>
      <c r="E899" s="3143"/>
      <c r="F899" s="3143"/>
      <c r="G899" s="3143"/>
      <c r="H899" s="3143"/>
      <c r="I899" s="3143"/>
      <c r="J899" s="3143"/>
      <c r="K899" s="3098"/>
      <c r="L899" s="3098"/>
      <c r="M899" s="3098"/>
      <c r="N899" s="3098"/>
      <c r="O899" s="3098"/>
      <c r="P899" s="3098"/>
      <c r="Q899" s="3098"/>
      <c r="R899" s="3098"/>
      <c r="S899" s="3098"/>
      <c r="T899" s="3098"/>
      <c r="U899" s="3098"/>
      <c r="V899" s="3098"/>
      <c r="W899" s="3098"/>
      <c r="X899" s="3098"/>
      <c r="Y899" s="3098"/>
      <c r="Z899" s="3098"/>
      <c r="AA899" s="3098"/>
      <c r="AB899" s="3098"/>
      <c r="AC899" s="3098"/>
      <c r="AD899" s="3098"/>
      <c r="AE899" s="3098"/>
      <c r="AF899" s="3098"/>
      <c r="AG899" s="3098"/>
      <c r="AH899" s="3098"/>
      <c r="AI899" s="3098"/>
      <c r="AJ899" s="3098"/>
      <c r="AK899" s="3098"/>
      <c r="AL899" s="3143"/>
      <c r="AM899" s="3143"/>
      <c r="AN899" s="3143"/>
      <c r="AO899" s="3143"/>
      <c r="AP899" s="3143"/>
      <c r="AQ899" s="3143"/>
      <c r="AR899" s="3143"/>
      <c r="AS899" s="3143"/>
      <c r="AT899" s="3143"/>
      <c r="AU899" s="3143"/>
      <c r="AV899" s="3143"/>
      <c r="AW899" s="3143"/>
      <c r="AX899" s="3143"/>
      <c r="AY899" s="3143"/>
      <c r="AZ899" s="3143"/>
      <c r="BA899" s="3143"/>
      <c r="BB899" s="3143"/>
      <c r="BC899" s="3143"/>
      <c r="BD899" s="3143"/>
      <c r="BE899" s="3143"/>
      <c r="BF899" s="3143"/>
      <c r="BG899" s="3143"/>
      <c r="BH899" s="3143"/>
      <c r="BI899" s="3143"/>
      <c r="BJ899" s="3143"/>
      <c r="BK899" s="3143"/>
      <c r="BL899" s="3143"/>
      <c r="BM899" s="3143"/>
      <c r="BN899" s="3189"/>
      <c r="BO899" s="3189"/>
      <c r="BP899" s="3189"/>
      <c r="BQ899" s="3189"/>
      <c r="BR899" s="3189"/>
      <c r="BS899" s="3189"/>
      <c r="BT899" s="3189"/>
      <c r="BU899" s="3189"/>
      <c r="BV899" s="3189"/>
      <c r="BW899" s="3189"/>
      <c r="BX899" s="3189"/>
      <c r="BY899" s="3189"/>
      <c r="BZ899" s="3313"/>
      <c r="CA899" s="3143"/>
    </row>
    <row r="900" spans="1:79" ht="16.5" customHeight="1">
      <c r="A900" s="3143"/>
      <c r="B900" s="3143"/>
      <c r="C900" s="3143"/>
      <c r="D900" s="3143"/>
      <c r="E900" s="3143"/>
      <c r="F900" s="3143"/>
      <c r="G900" s="3143"/>
      <c r="H900" s="3143"/>
      <c r="I900" s="3143"/>
      <c r="J900" s="3143"/>
      <c r="K900" s="3098"/>
      <c r="L900" s="3098"/>
      <c r="M900" s="3098"/>
      <c r="N900" s="3098"/>
      <c r="O900" s="3098"/>
      <c r="P900" s="3098"/>
      <c r="Q900" s="3098"/>
      <c r="R900" s="3098"/>
      <c r="S900" s="3098"/>
      <c r="T900" s="3098"/>
      <c r="U900" s="3098"/>
      <c r="V900" s="3098"/>
      <c r="W900" s="3098"/>
      <c r="X900" s="3098"/>
      <c r="Y900" s="3098"/>
      <c r="Z900" s="3098"/>
      <c r="AA900" s="3098"/>
      <c r="AB900" s="3098"/>
      <c r="AC900" s="3098"/>
      <c r="AD900" s="3098"/>
      <c r="AE900" s="3098"/>
      <c r="AF900" s="3098"/>
      <c r="AG900" s="3098"/>
      <c r="AH900" s="3098"/>
      <c r="AI900" s="3098"/>
      <c r="AJ900" s="3098"/>
      <c r="AK900" s="3098"/>
      <c r="AL900" s="3143"/>
      <c r="AM900" s="3143"/>
      <c r="AN900" s="3143"/>
      <c r="AO900" s="3143"/>
      <c r="AP900" s="3143"/>
      <c r="AQ900" s="3143"/>
      <c r="AR900" s="3143"/>
      <c r="AS900" s="3143"/>
      <c r="AT900" s="3143"/>
      <c r="AU900" s="3143"/>
      <c r="AV900" s="3143"/>
      <c r="AW900" s="3143"/>
      <c r="AX900" s="3143"/>
      <c r="AY900" s="3143"/>
      <c r="AZ900" s="3143"/>
      <c r="BA900" s="3143"/>
      <c r="BB900" s="3143"/>
      <c r="BC900" s="3143"/>
      <c r="BD900" s="3143"/>
      <c r="BE900" s="3143"/>
      <c r="BF900" s="3143"/>
      <c r="BG900" s="3143"/>
      <c r="BH900" s="3143"/>
      <c r="BI900" s="3143"/>
      <c r="BJ900" s="3143"/>
      <c r="BK900" s="3143"/>
      <c r="BL900" s="3143"/>
      <c r="BM900" s="3143"/>
      <c r="BN900" s="3189"/>
      <c r="BO900" s="3189"/>
      <c r="BP900" s="3189"/>
      <c r="BQ900" s="3189"/>
      <c r="BR900" s="3189"/>
      <c r="BS900" s="3189"/>
      <c r="BT900" s="3189"/>
      <c r="BU900" s="3189"/>
      <c r="BV900" s="3189"/>
      <c r="BW900" s="3189"/>
      <c r="BX900" s="3189"/>
      <c r="BY900" s="3189"/>
      <c r="BZ900" s="3313"/>
      <c r="CA900" s="3143"/>
    </row>
    <row r="901" spans="1:79" ht="16.5" customHeight="1">
      <c r="A901" s="3143"/>
      <c r="B901" s="3143"/>
      <c r="C901" s="3143"/>
      <c r="D901" s="3143"/>
      <c r="E901" s="3143"/>
      <c r="F901" s="3143"/>
      <c r="G901" s="3143"/>
      <c r="H901" s="3143"/>
      <c r="I901" s="3143"/>
      <c r="J901" s="3143"/>
      <c r="K901" s="3098"/>
      <c r="L901" s="3098"/>
      <c r="M901" s="3098"/>
      <c r="N901" s="3098"/>
      <c r="O901" s="3098"/>
      <c r="P901" s="3098"/>
      <c r="Q901" s="3098"/>
      <c r="R901" s="3098"/>
      <c r="S901" s="3098"/>
      <c r="T901" s="3098"/>
      <c r="U901" s="3098"/>
      <c r="V901" s="3098"/>
      <c r="W901" s="3098"/>
      <c r="X901" s="3098"/>
      <c r="Y901" s="3098"/>
      <c r="Z901" s="3098"/>
      <c r="AA901" s="3098"/>
      <c r="AB901" s="3098"/>
      <c r="AC901" s="3098"/>
      <c r="AD901" s="3098"/>
      <c r="AE901" s="3098"/>
      <c r="AF901" s="3098"/>
      <c r="AG901" s="3098"/>
      <c r="AH901" s="3098"/>
      <c r="AI901" s="3098"/>
      <c r="AJ901" s="3098"/>
      <c r="AK901" s="3098"/>
      <c r="AL901" s="3143"/>
      <c r="AM901" s="3143"/>
      <c r="AN901" s="3143"/>
      <c r="AO901" s="3143"/>
      <c r="AP901" s="3143"/>
      <c r="AQ901" s="3143"/>
      <c r="AR901" s="3143"/>
      <c r="AS901" s="3143"/>
      <c r="AT901" s="3143"/>
      <c r="AU901" s="3143"/>
      <c r="AV901" s="3143"/>
      <c r="AW901" s="3143"/>
      <c r="AX901" s="3143"/>
      <c r="AY901" s="3143"/>
      <c r="AZ901" s="3143"/>
      <c r="BA901" s="3143"/>
      <c r="BB901" s="3143"/>
      <c r="BC901" s="3143"/>
      <c r="BD901" s="3143"/>
      <c r="BE901" s="3143"/>
      <c r="BF901" s="3143"/>
      <c r="BG901" s="3143"/>
      <c r="BH901" s="3143"/>
      <c r="BI901" s="3143"/>
      <c r="BJ901" s="3143"/>
      <c r="BK901" s="3143"/>
      <c r="BL901" s="3143"/>
      <c r="BM901" s="3143"/>
      <c r="BN901" s="3189"/>
      <c r="BO901" s="3189"/>
      <c r="BP901" s="3189"/>
      <c r="BQ901" s="3189"/>
      <c r="BR901" s="3189"/>
      <c r="BS901" s="3189"/>
      <c r="BT901" s="3189"/>
      <c r="BU901" s="3189"/>
      <c r="BV901" s="3189"/>
      <c r="BW901" s="3189"/>
      <c r="BX901" s="3189"/>
      <c r="BY901" s="3189"/>
      <c r="BZ901" s="3313"/>
      <c r="CA901" s="3143"/>
    </row>
    <row r="902" spans="1:79" ht="16.5" customHeight="1">
      <c r="A902" s="3143"/>
      <c r="B902" s="3143"/>
      <c r="C902" s="3143"/>
      <c r="D902" s="3143"/>
      <c r="E902" s="3143"/>
      <c r="F902" s="3143"/>
      <c r="G902" s="3143"/>
      <c r="H902" s="3143"/>
      <c r="I902" s="3143"/>
      <c r="J902" s="3143"/>
      <c r="K902" s="3098"/>
      <c r="L902" s="3098"/>
      <c r="M902" s="3098"/>
      <c r="N902" s="3098"/>
      <c r="O902" s="3098"/>
      <c r="P902" s="3098"/>
      <c r="Q902" s="3098"/>
      <c r="R902" s="3098"/>
      <c r="S902" s="3098"/>
      <c r="T902" s="3098"/>
      <c r="U902" s="3098"/>
      <c r="V902" s="3098"/>
      <c r="W902" s="3098"/>
      <c r="X902" s="3098"/>
      <c r="Y902" s="3098"/>
      <c r="Z902" s="3098"/>
      <c r="AA902" s="3098"/>
      <c r="AB902" s="3098"/>
      <c r="AC902" s="3098"/>
      <c r="AD902" s="3098"/>
      <c r="AE902" s="3098"/>
      <c r="AF902" s="3098"/>
      <c r="AG902" s="3098"/>
      <c r="AH902" s="3098"/>
      <c r="AI902" s="3098"/>
      <c r="AJ902" s="3098"/>
      <c r="AK902" s="3098"/>
      <c r="AL902" s="3143"/>
      <c r="AM902" s="3143"/>
      <c r="AN902" s="3143"/>
      <c r="AO902" s="3143"/>
      <c r="AP902" s="3143"/>
      <c r="AQ902" s="3143"/>
      <c r="AR902" s="3143"/>
      <c r="AS902" s="3143"/>
      <c r="AT902" s="3143"/>
      <c r="AU902" s="3143"/>
      <c r="AV902" s="3143"/>
      <c r="AW902" s="3143"/>
      <c r="AX902" s="3143"/>
      <c r="AY902" s="3143"/>
      <c r="AZ902" s="3143"/>
      <c r="BA902" s="3143"/>
      <c r="BB902" s="3143"/>
      <c r="BC902" s="3143"/>
      <c r="BD902" s="3143"/>
      <c r="BE902" s="3143"/>
      <c r="BF902" s="3143"/>
      <c r="BG902" s="3143"/>
      <c r="BH902" s="3143"/>
      <c r="BI902" s="3143"/>
      <c r="BJ902" s="3143"/>
      <c r="BK902" s="3143"/>
      <c r="BL902" s="3143"/>
      <c r="BM902" s="3143"/>
      <c r="BN902" s="3189"/>
      <c r="BO902" s="3189"/>
      <c r="BP902" s="3189"/>
      <c r="BQ902" s="3189"/>
      <c r="BR902" s="3189"/>
      <c r="BS902" s="3189"/>
      <c r="BT902" s="3189"/>
      <c r="BU902" s="3189"/>
      <c r="BV902" s="3189"/>
      <c r="BW902" s="3189"/>
      <c r="BX902" s="3189"/>
      <c r="BY902" s="3189"/>
      <c r="BZ902" s="3313"/>
      <c r="CA902" s="3143"/>
    </row>
    <row r="903" spans="1:79" ht="16.5" customHeight="1">
      <c r="A903" s="3143"/>
      <c r="B903" s="3143"/>
      <c r="C903" s="3143"/>
      <c r="D903" s="3143"/>
      <c r="E903" s="3143"/>
      <c r="F903" s="3143"/>
      <c r="G903" s="3143"/>
      <c r="H903" s="3143"/>
      <c r="I903" s="3143"/>
      <c r="J903" s="3143"/>
      <c r="K903" s="3098"/>
      <c r="L903" s="3098"/>
      <c r="M903" s="3098"/>
      <c r="N903" s="3098"/>
      <c r="O903" s="3098"/>
      <c r="P903" s="3098"/>
      <c r="Q903" s="3098"/>
      <c r="R903" s="3098"/>
      <c r="S903" s="3098"/>
      <c r="T903" s="3098"/>
      <c r="U903" s="3098"/>
      <c r="V903" s="3098"/>
      <c r="W903" s="3098"/>
      <c r="X903" s="3098"/>
      <c r="Y903" s="3098"/>
      <c r="Z903" s="3098"/>
      <c r="AA903" s="3098"/>
      <c r="AB903" s="3098"/>
      <c r="AC903" s="3098"/>
      <c r="AD903" s="3098"/>
      <c r="AE903" s="3098"/>
      <c r="AF903" s="3098"/>
      <c r="AG903" s="3098"/>
      <c r="AH903" s="3098"/>
      <c r="AI903" s="3098"/>
      <c r="AJ903" s="3098"/>
      <c r="AK903" s="3098"/>
      <c r="AL903" s="3143"/>
      <c r="AM903" s="3143"/>
      <c r="AN903" s="3143"/>
      <c r="AO903" s="3143"/>
      <c r="AP903" s="3143"/>
      <c r="AQ903" s="3143"/>
      <c r="AR903" s="3143"/>
      <c r="AS903" s="3143"/>
      <c r="AT903" s="3143"/>
      <c r="AU903" s="3143"/>
      <c r="AV903" s="3143"/>
      <c r="AW903" s="3143"/>
      <c r="AX903" s="3143"/>
      <c r="AY903" s="3143"/>
      <c r="AZ903" s="3143"/>
      <c r="BA903" s="3143"/>
      <c r="BB903" s="3143"/>
      <c r="BC903" s="3143"/>
      <c r="BD903" s="3143"/>
      <c r="BE903" s="3143"/>
      <c r="BF903" s="3143"/>
      <c r="BG903" s="3143"/>
      <c r="BH903" s="3143"/>
      <c r="BI903" s="3143"/>
      <c r="BJ903" s="3143"/>
      <c r="BK903" s="3143"/>
      <c r="BL903" s="3143"/>
      <c r="BM903" s="3143"/>
      <c r="BN903" s="3189"/>
      <c r="BO903" s="3189"/>
      <c r="BP903" s="3189"/>
      <c r="BQ903" s="3189"/>
      <c r="BR903" s="3189"/>
      <c r="BS903" s="3189"/>
      <c r="BT903" s="3189"/>
      <c r="BU903" s="3189"/>
      <c r="BV903" s="3189"/>
      <c r="BW903" s="3189"/>
      <c r="BX903" s="3189"/>
      <c r="BY903" s="3189"/>
      <c r="BZ903" s="3313"/>
      <c r="CA903" s="3143"/>
    </row>
    <row r="904" spans="1:79" ht="16.5" customHeight="1">
      <c r="A904" s="3143"/>
      <c r="B904" s="3143"/>
      <c r="C904" s="3143"/>
      <c r="D904" s="3143"/>
      <c r="E904" s="3143"/>
      <c r="F904" s="3143"/>
      <c r="G904" s="3143"/>
      <c r="H904" s="3143"/>
      <c r="I904" s="3143"/>
      <c r="J904" s="3143"/>
      <c r="K904" s="3098"/>
      <c r="L904" s="3098"/>
      <c r="M904" s="3098"/>
      <c r="N904" s="3098"/>
      <c r="O904" s="3098"/>
      <c r="P904" s="3098"/>
      <c r="Q904" s="3098"/>
      <c r="R904" s="3098"/>
      <c r="S904" s="3098"/>
      <c r="T904" s="3098"/>
      <c r="U904" s="3098"/>
      <c r="V904" s="3098"/>
      <c r="W904" s="3098"/>
      <c r="X904" s="3098"/>
      <c r="Y904" s="3098"/>
      <c r="Z904" s="3098"/>
      <c r="AA904" s="3098"/>
      <c r="AB904" s="3098"/>
      <c r="AC904" s="3098"/>
      <c r="AD904" s="3098"/>
      <c r="AE904" s="3098"/>
      <c r="AF904" s="3098"/>
      <c r="AG904" s="3098"/>
      <c r="AH904" s="3098"/>
      <c r="AI904" s="3098"/>
      <c r="AJ904" s="3098"/>
      <c r="AK904" s="3098"/>
      <c r="AL904" s="3143"/>
      <c r="AM904" s="3143"/>
      <c r="AN904" s="3143"/>
      <c r="AO904" s="3143"/>
      <c r="AP904" s="3143"/>
      <c r="AQ904" s="3143"/>
      <c r="AR904" s="3143"/>
      <c r="AS904" s="3143"/>
      <c r="AT904" s="3143"/>
      <c r="AU904" s="3143"/>
      <c r="AV904" s="3143"/>
      <c r="AW904" s="3143"/>
      <c r="AX904" s="3143"/>
      <c r="AY904" s="3143"/>
      <c r="AZ904" s="3143"/>
      <c r="BA904" s="3143"/>
      <c r="BB904" s="3143"/>
      <c r="BC904" s="3143"/>
      <c r="BD904" s="3143"/>
      <c r="BE904" s="3143"/>
      <c r="BF904" s="3143"/>
      <c r="BG904" s="3143"/>
      <c r="BH904" s="3143"/>
      <c r="BI904" s="3143"/>
      <c r="BJ904" s="3143"/>
      <c r="BK904" s="3143"/>
      <c r="BL904" s="3143"/>
      <c r="BM904" s="3143"/>
      <c r="BN904" s="3189"/>
      <c r="BO904" s="3189"/>
      <c r="BP904" s="3189"/>
      <c r="BQ904" s="3189"/>
      <c r="BR904" s="3189"/>
      <c r="BS904" s="3189"/>
      <c r="BT904" s="3189"/>
      <c r="BU904" s="3189"/>
      <c r="BV904" s="3189"/>
      <c r="BW904" s="3189"/>
      <c r="BX904" s="3189"/>
      <c r="BY904" s="3189"/>
      <c r="BZ904" s="3313"/>
      <c r="CA904" s="3143"/>
    </row>
    <row r="905" spans="1:79" ht="16.5" customHeight="1">
      <c r="A905" s="3143"/>
      <c r="B905" s="3143"/>
      <c r="C905" s="3143"/>
      <c r="D905" s="3143"/>
      <c r="E905" s="3143"/>
      <c r="F905" s="3143"/>
      <c r="G905" s="3143"/>
      <c r="H905" s="3143"/>
      <c r="I905" s="3143"/>
      <c r="J905" s="3143"/>
      <c r="K905" s="3098"/>
      <c r="L905" s="3098"/>
      <c r="M905" s="3098"/>
      <c r="N905" s="3098"/>
      <c r="O905" s="3098"/>
      <c r="P905" s="3098"/>
      <c r="Q905" s="3098"/>
      <c r="R905" s="3098"/>
      <c r="S905" s="3098"/>
      <c r="T905" s="3098"/>
      <c r="U905" s="3098"/>
      <c r="V905" s="3098"/>
      <c r="W905" s="3098"/>
      <c r="X905" s="3098"/>
      <c r="Y905" s="3098"/>
      <c r="Z905" s="3098"/>
      <c r="AA905" s="3098"/>
      <c r="AB905" s="3098"/>
      <c r="AC905" s="3098"/>
      <c r="AD905" s="3098"/>
      <c r="AE905" s="3098"/>
      <c r="AF905" s="3098"/>
      <c r="AG905" s="3098"/>
      <c r="AH905" s="3098"/>
      <c r="AI905" s="3098"/>
      <c r="AJ905" s="3098"/>
      <c r="AK905" s="3098"/>
      <c r="AL905" s="3143"/>
      <c r="AM905" s="3143"/>
      <c r="AN905" s="3143"/>
      <c r="AO905" s="3143"/>
      <c r="AP905" s="3143"/>
      <c r="AQ905" s="3143"/>
      <c r="AR905" s="3143"/>
      <c r="AS905" s="3143"/>
      <c r="AT905" s="3143"/>
      <c r="AU905" s="3143"/>
      <c r="AV905" s="3143"/>
      <c r="AW905" s="3143"/>
      <c r="AX905" s="3143"/>
      <c r="AY905" s="3143"/>
      <c r="AZ905" s="3143"/>
      <c r="BA905" s="3143"/>
      <c r="BB905" s="3143"/>
      <c r="BC905" s="3143"/>
      <c r="BD905" s="3143"/>
      <c r="BE905" s="3143"/>
      <c r="BF905" s="3143"/>
      <c r="BG905" s="3143"/>
      <c r="BH905" s="3143"/>
      <c r="BI905" s="3143"/>
      <c r="BJ905" s="3143"/>
      <c r="BK905" s="3143"/>
      <c r="BL905" s="3143"/>
      <c r="BM905" s="3143"/>
      <c r="BN905" s="3189"/>
      <c r="BO905" s="3189"/>
      <c r="BP905" s="3189"/>
      <c r="BQ905" s="3189"/>
      <c r="BR905" s="3189"/>
      <c r="BS905" s="3189"/>
      <c r="BT905" s="3189"/>
      <c r="BU905" s="3189"/>
      <c r="BV905" s="3189"/>
      <c r="BW905" s="3189"/>
      <c r="BX905" s="3189"/>
      <c r="BY905" s="3189"/>
      <c r="BZ905" s="3313"/>
      <c r="CA905" s="3143"/>
    </row>
    <row r="906" spans="1:79" ht="16.5" customHeight="1">
      <c r="A906" s="3143"/>
      <c r="B906" s="3143"/>
      <c r="C906" s="3143"/>
      <c r="D906" s="3143"/>
      <c r="E906" s="3143"/>
      <c r="F906" s="3143"/>
      <c r="G906" s="3143"/>
      <c r="H906" s="3143"/>
      <c r="I906" s="3143"/>
      <c r="J906" s="3143"/>
      <c r="K906" s="3098"/>
      <c r="L906" s="3098"/>
      <c r="M906" s="3098"/>
      <c r="N906" s="3098"/>
      <c r="O906" s="3098"/>
      <c r="P906" s="3098"/>
      <c r="Q906" s="3098"/>
      <c r="R906" s="3098"/>
      <c r="S906" s="3098"/>
      <c r="T906" s="3098"/>
      <c r="U906" s="3098"/>
      <c r="V906" s="3098"/>
      <c r="W906" s="3098"/>
      <c r="X906" s="3098"/>
      <c r="Y906" s="3098"/>
      <c r="Z906" s="3098"/>
      <c r="AA906" s="3098"/>
      <c r="AB906" s="3098"/>
      <c r="AC906" s="3098"/>
      <c r="AD906" s="3098"/>
      <c r="AE906" s="3098"/>
      <c r="AF906" s="3098"/>
      <c r="AG906" s="3098"/>
      <c r="AH906" s="3098"/>
      <c r="AI906" s="3098"/>
      <c r="AJ906" s="3098"/>
      <c r="AK906" s="3098"/>
      <c r="AL906" s="3143"/>
      <c r="AM906" s="3143"/>
      <c r="AN906" s="3143"/>
      <c r="AO906" s="3143"/>
      <c r="AP906" s="3143"/>
      <c r="AQ906" s="3143"/>
      <c r="AR906" s="3143"/>
      <c r="AS906" s="3143"/>
      <c r="AT906" s="3143"/>
      <c r="AU906" s="3143"/>
      <c r="AV906" s="3143"/>
      <c r="AW906" s="3143"/>
      <c r="AX906" s="3143"/>
      <c r="AY906" s="3143"/>
      <c r="AZ906" s="3143"/>
      <c r="BA906" s="3143"/>
      <c r="BB906" s="3143"/>
      <c r="BC906" s="3143"/>
      <c r="BD906" s="3143"/>
      <c r="BE906" s="3143"/>
      <c r="BF906" s="3143"/>
      <c r="BG906" s="3143"/>
      <c r="BH906" s="3143"/>
      <c r="BI906" s="3143"/>
      <c r="BJ906" s="3143"/>
      <c r="BK906" s="3143"/>
      <c r="BL906" s="3143"/>
      <c r="BM906" s="3143"/>
      <c r="BN906" s="3189"/>
      <c r="BO906" s="3189"/>
      <c r="BP906" s="3189"/>
      <c r="BQ906" s="3189"/>
      <c r="BR906" s="3189"/>
      <c r="BS906" s="3189"/>
      <c r="BT906" s="3189"/>
      <c r="BU906" s="3189"/>
      <c r="BV906" s="3189"/>
      <c r="BW906" s="3189"/>
      <c r="BX906" s="3189"/>
      <c r="BY906" s="3189"/>
      <c r="BZ906" s="3313"/>
      <c r="CA906" s="3143"/>
    </row>
    <row r="907" spans="1:79" ht="16.5" customHeight="1">
      <c r="A907" s="3143"/>
      <c r="B907" s="3143"/>
      <c r="C907" s="3143"/>
      <c r="D907" s="3143"/>
      <c r="E907" s="3143"/>
      <c r="F907" s="3143"/>
      <c r="G907" s="3143"/>
      <c r="H907" s="3143"/>
      <c r="I907" s="3143"/>
      <c r="J907" s="3143"/>
      <c r="K907" s="3098"/>
      <c r="L907" s="3098"/>
      <c r="M907" s="3098"/>
      <c r="N907" s="3098"/>
      <c r="O907" s="3098"/>
      <c r="P907" s="3098"/>
      <c r="Q907" s="3098"/>
      <c r="R907" s="3098"/>
      <c r="S907" s="3098"/>
      <c r="T907" s="3098"/>
      <c r="U907" s="3098"/>
      <c r="V907" s="3098"/>
      <c r="W907" s="3098"/>
      <c r="X907" s="3098"/>
      <c r="Y907" s="3098"/>
      <c r="Z907" s="3098"/>
      <c r="AA907" s="3098"/>
      <c r="AB907" s="3098"/>
      <c r="AC907" s="3098"/>
      <c r="AD907" s="3098"/>
      <c r="AE907" s="3098"/>
      <c r="AF907" s="3098"/>
      <c r="AG907" s="3098"/>
      <c r="AH907" s="3098"/>
      <c r="AI907" s="3098"/>
      <c r="AJ907" s="3098"/>
      <c r="AK907" s="3098"/>
      <c r="AL907" s="3143"/>
      <c r="AM907" s="3143"/>
      <c r="AN907" s="3143"/>
      <c r="AO907" s="3143"/>
      <c r="AP907" s="3143"/>
      <c r="AQ907" s="3143"/>
      <c r="AR907" s="3143"/>
      <c r="AS907" s="3143"/>
      <c r="AT907" s="3143"/>
      <c r="AU907" s="3143"/>
      <c r="AV907" s="3143"/>
      <c r="AW907" s="3143"/>
      <c r="AX907" s="3143"/>
      <c r="AY907" s="3143"/>
      <c r="AZ907" s="3143"/>
      <c r="BA907" s="3143"/>
      <c r="BB907" s="3143"/>
      <c r="BC907" s="3143"/>
      <c r="BD907" s="3143"/>
      <c r="BE907" s="3143"/>
      <c r="BF907" s="3143"/>
      <c r="BG907" s="3143"/>
      <c r="BH907" s="3143"/>
      <c r="BI907" s="3143"/>
      <c r="BJ907" s="3143"/>
      <c r="BK907" s="3143"/>
      <c r="BL907" s="3143"/>
      <c r="BM907" s="3143"/>
      <c r="BN907" s="3189"/>
      <c r="BO907" s="3189"/>
      <c r="BP907" s="3189"/>
      <c r="BQ907" s="3189"/>
      <c r="BR907" s="3189"/>
      <c r="BS907" s="3189"/>
      <c r="BT907" s="3189"/>
      <c r="BU907" s="3189"/>
      <c r="BV907" s="3189"/>
      <c r="BW907" s="3189"/>
      <c r="BX907" s="3189"/>
      <c r="BY907" s="3189"/>
      <c r="BZ907" s="3313"/>
      <c r="CA907" s="3143"/>
    </row>
    <row r="908" spans="1:79" ht="16.5" customHeight="1">
      <c r="A908" s="3143"/>
      <c r="B908" s="3143"/>
      <c r="C908" s="3143"/>
      <c r="D908" s="3143"/>
      <c r="E908" s="3143"/>
      <c r="F908" s="3143"/>
      <c r="G908" s="3143"/>
      <c r="H908" s="3143"/>
      <c r="I908" s="3143"/>
      <c r="J908" s="3143"/>
      <c r="K908" s="3098"/>
      <c r="L908" s="3098"/>
      <c r="M908" s="3098"/>
      <c r="N908" s="3098"/>
      <c r="O908" s="3098"/>
      <c r="P908" s="3098"/>
      <c r="Q908" s="3098"/>
      <c r="R908" s="3098"/>
      <c r="S908" s="3098"/>
      <c r="T908" s="3098"/>
      <c r="U908" s="3098"/>
      <c r="V908" s="3098"/>
      <c r="W908" s="3098"/>
      <c r="X908" s="3098"/>
      <c r="Y908" s="3098"/>
      <c r="Z908" s="3098"/>
      <c r="AA908" s="3098"/>
      <c r="AB908" s="3098"/>
      <c r="AC908" s="3098"/>
      <c r="AD908" s="3098"/>
      <c r="AE908" s="3098"/>
      <c r="AF908" s="3098"/>
      <c r="AG908" s="3098"/>
      <c r="AH908" s="3098"/>
      <c r="AI908" s="3098"/>
      <c r="AJ908" s="3098"/>
      <c r="AK908" s="3098"/>
      <c r="AL908" s="3143"/>
      <c r="AM908" s="3143"/>
      <c r="AN908" s="3143"/>
      <c r="AO908" s="3143"/>
      <c r="AP908" s="3143"/>
      <c r="AQ908" s="3143"/>
      <c r="AR908" s="3143"/>
      <c r="AS908" s="3143"/>
      <c r="AT908" s="3143"/>
      <c r="AU908" s="3143"/>
      <c r="AV908" s="3143"/>
      <c r="AW908" s="3143"/>
      <c r="AX908" s="3143"/>
      <c r="AY908" s="3143"/>
      <c r="AZ908" s="3143"/>
      <c r="BA908" s="3143"/>
      <c r="BB908" s="3143"/>
      <c r="BC908" s="3143"/>
      <c r="BD908" s="3143"/>
      <c r="BE908" s="3143"/>
      <c r="BF908" s="3143"/>
      <c r="BG908" s="3143"/>
      <c r="BH908" s="3143"/>
      <c r="BI908" s="3143"/>
      <c r="BJ908" s="3143"/>
      <c r="BK908" s="3143"/>
      <c r="BL908" s="3143"/>
      <c r="BM908" s="3143"/>
      <c r="BN908" s="3189"/>
      <c r="BO908" s="3189"/>
      <c r="BP908" s="3189"/>
      <c r="BQ908" s="3189"/>
      <c r="BR908" s="3189"/>
      <c r="BS908" s="3189"/>
      <c r="BT908" s="3189"/>
      <c r="BU908" s="3189"/>
      <c r="BV908" s="3189"/>
      <c r="BW908" s="3189"/>
      <c r="BX908" s="3189"/>
      <c r="BY908" s="3189"/>
      <c r="BZ908" s="3313"/>
      <c r="CA908" s="3143"/>
    </row>
    <row r="909" spans="1:79" ht="16.5" customHeight="1">
      <c r="A909" s="3143"/>
      <c r="B909" s="3143"/>
      <c r="C909" s="3143"/>
      <c r="D909" s="3143"/>
      <c r="E909" s="3143"/>
      <c r="F909" s="3143"/>
      <c r="G909" s="3143"/>
      <c r="H909" s="3143"/>
      <c r="I909" s="3143"/>
      <c r="J909" s="3143"/>
      <c r="K909" s="3098"/>
      <c r="L909" s="3098"/>
      <c r="M909" s="3098"/>
      <c r="N909" s="3098"/>
      <c r="O909" s="3098"/>
      <c r="P909" s="3098"/>
      <c r="Q909" s="3098"/>
      <c r="R909" s="3098"/>
      <c r="S909" s="3098"/>
      <c r="T909" s="3098"/>
      <c r="U909" s="3098"/>
      <c r="V909" s="3098"/>
      <c r="W909" s="3098"/>
      <c r="X909" s="3098"/>
      <c r="Y909" s="3098"/>
      <c r="Z909" s="3098"/>
      <c r="AA909" s="3098"/>
      <c r="AB909" s="3098"/>
      <c r="AC909" s="3098"/>
      <c r="AD909" s="3098"/>
      <c r="AE909" s="3098"/>
      <c r="AF909" s="3098"/>
      <c r="AG909" s="3098"/>
      <c r="AH909" s="3098"/>
      <c r="AI909" s="3098"/>
      <c r="AJ909" s="3098"/>
      <c r="AK909" s="3098"/>
      <c r="AL909" s="3143"/>
      <c r="AM909" s="3143"/>
      <c r="AN909" s="3143"/>
      <c r="AO909" s="3143"/>
      <c r="AP909" s="3143"/>
      <c r="AQ909" s="3143"/>
      <c r="AR909" s="3143"/>
      <c r="AS909" s="3143"/>
      <c r="AT909" s="3143"/>
      <c r="AU909" s="3143"/>
      <c r="AV909" s="3143"/>
      <c r="AW909" s="3143"/>
      <c r="AX909" s="3143"/>
      <c r="AY909" s="3143"/>
      <c r="AZ909" s="3143"/>
      <c r="BA909" s="3143"/>
      <c r="BB909" s="3143"/>
      <c r="BC909" s="3143"/>
      <c r="BD909" s="3143"/>
      <c r="BE909" s="3143"/>
      <c r="BF909" s="3143"/>
      <c r="BG909" s="3143"/>
      <c r="BH909" s="3143"/>
      <c r="BI909" s="3143"/>
      <c r="BJ909" s="3143"/>
      <c r="BK909" s="3143"/>
      <c r="BL909" s="3143"/>
      <c r="BM909" s="3143"/>
      <c r="BN909" s="3189"/>
      <c r="BO909" s="3189"/>
      <c r="BP909" s="3189"/>
      <c r="BQ909" s="3189"/>
      <c r="BR909" s="3189"/>
      <c r="BS909" s="3189"/>
      <c r="BT909" s="3189"/>
      <c r="BU909" s="3189"/>
      <c r="BV909" s="3189"/>
      <c r="BW909" s="3189"/>
      <c r="BX909" s="3189"/>
      <c r="BY909" s="3189"/>
      <c r="BZ909" s="3313"/>
      <c r="CA909" s="3143"/>
    </row>
    <row r="910" spans="1:79" ht="16.5" customHeight="1">
      <c r="A910" s="3143"/>
      <c r="B910" s="3143"/>
      <c r="C910" s="3143"/>
      <c r="D910" s="3143"/>
      <c r="E910" s="3143"/>
      <c r="F910" s="3143"/>
      <c r="G910" s="3143"/>
      <c r="H910" s="3143"/>
      <c r="I910" s="3143"/>
      <c r="J910" s="3143"/>
      <c r="K910" s="3098"/>
      <c r="L910" s="3098"/>
      <c r="M910" s="3098"/>
      <c r="N910" s="3098"/>
      <c r="O910" s="3098"/>
      <c r="P910" s="3098"/>
      <c r="Q910" s="3098"/>
      <c r="R910" s="3098"/>
      <c r="S910" s="3098"/>
      <c r="T910" s="3098"/>
      <c r="U910" s="3098"/>
      <c r="V910" s="3098"/>
      <c r="W910" s="3098"/>
      <c r="X910" s="3098"/>
      <c r="Y910" s="3098"/>
      <c r="Z910" s="3098"/>
      <c r="AA910" s="3098"/>
      <c r="AB910" s="3098"/>
      <c r="AC910" s="3098"/>
      <c r="AD910" s="3098"/>
      <c r="AE910" s="3098"/>
      <c r="AF910" s="3098"/>
      <c r="AG910" s="3098"/>
      <c r="AH910" s="3098"/>
      <c r="AI910" s="3098"/>
      <c r="AJ910" s="3098"/>
      <c r="AK910" s="3098"/>
      <c r="AL910" s="3143"/>
      <c r="AM910" s="3143"/>
      <c r="AN910" s="3143"/>
      <c r="AO910" s="3143"/>
      <c r="AP910" s="3143"/>
      <c r="AQ910" s="3143"/>
      <c r="AR910" s="3143"/>
      <c r="AS910" s="3143"/>
      <c r="AT910" s="3143"/>
      <c r="AU910" s="3143"/>
      <c r="AV910" s="3143"/>
      <c r="AW910" s="3143"/>
      <c r="AX910" s="3143"/>
      <c r="AY910" s="3143"/>
      <c r="AZ910" s="3143"/>
      <c r="BA910" s="3143"/>
      <c r="BB910" s="3143"/>
      <c r="BC910" s="3143"/>
      <c r="BD910" s="3143"/>
      <c r="BE910" s="3143"/>
      <c r="BF910" s="3143"/>
      <c r="BG910" s="3143"/>
      <c r="BH910" s="3143"/>
      <c r="BI910" s="3143"/>
      <c r="BJ910" s="3143"/>
      <c r="BK910" s="3143"/>
      <c r="BL910" s="3143"/>
      <c r="BM910" s="3143"/>
      <c r="BN910" s="3189"/>
      <c r="BO910" s="3189"/>
      <c r="BP910" s="3189"/>
      <c r="BQ910" s="3189"/>
      <c r="BR910" s="3189"/>
      <c r="BS910" s="3189"/>
      <c r="BT910" s="3189"/>
      <c r="BU910" s="3189"/>
      <c r="BV910" s="3189"/>
      <c r="BW910" s="3189"/>
      <c r="BX910" s="3189"/>
      <c r="BY910" s="3189"/>
      <c r="BZ910" s="3313"/>
      <c r="CA910" s="3143"/>
    </row>
    <row r="911" spans="1:79" ht="16.5" customHeight="1">
      <c r="A911" s="3143"/>
      <c r="B911" s="3143"/>
      <c r="C911" s="3143"/>
      <c r="D911" s="3143"/>
      <c r="E911" s="3143"/>
      <c r="F911" s="3143"/>
      <c r="G911" s="3143"/>
      <c r="H911" s="3143"/>
      <c r="I911" s="3143"/>
      <c r="J911" s="3143"/>
      <c r="K911" s="3098"/>
      <c r="L911" s="3098"/>
      <c r="M911" s="3098"/>
      <c r="N911" s="3098"/>
      <c r="O911" s="3098"/>
      <c r="P911" s="3098"/>
      <c r="Q911" s="3098"/>
      <c r="R911" s="3098"/>
      <c r="S911" s="3098"/>
      <c r="T911" s="3098"/>
      <c r="U911" s="3098"/>
      <c r="V911" s="3098"/>
      <c r="W911" s="3098"/>
      <c r="X911" s="3098"/>
      <c r="Y911" s="3098"/>
      <c r="Z911" s="3098"/>
      <c r="AA911" s="3098"/>
      <c r="AB911" s="3098"/>
      <c r="AC911" s="3098"/>
      <c r="AD911" s="3098"/>
      <c r="AE911" s="3098"/>
      <c r="AF911" s="3098"/>
      <c r="AG911" s="3098"/>
      <c r="AH911" s="3098"/>
      <c r="AI911" s="3098"/>
      <c r="AJ911" s="3098"/>
      <c r="AK911" s="3098"/>
      <c r="AL911" s="3143"/>
      <c r="AM911" s="3143"/>
      <c r="AN911" s="3143"/>
      <c r="AO911" s="3143"/>
      <c r="AP911" s="3143"/>
      <c r="AQ911" s="3143"/>
      <c r="AR911" s="3143"/>
      <c r="AS911" s="3143"/>
      <c r="AT911" s="3143"/>
      <c r="AU911" s="3143"/>
      <c r="AV911" s="3143"/>
      <c r="AW911" s="3143"/>
      <c r="AX911" s="3143"/>
      <c r="AY911" s="3143"/>
      <c r="AZ911" s="3143"/>
      <c r="BA911" s="3143"/>
      <c r="BB911" s="3143"/>
      <c r="BC911" s="3143"/>
      <c r="BD911" s="3143"/>
      <c r="BE911" s="3143"/>
      <c r="BF911" s="3143"/>
      <c r="BG911" s="3143"/>
      <c r="BH911" s="3143"/>
      <c r="BI911" s="3143"/>
      <c r="BJ911" s="3143"/>
      <c r="BK911" s="3143"/>
      <c r="BL911" s="3143"/>
      <c r="BM911" s="3143"/>
      <c r="BN911" s="3189"/>
      <c r="BO911" s="3189"/>
      <c r="BP911" s="3189"/>
      <c r="BQ911" s="3189"/>
      <c r="BR911" s="3189"/>
      <c r="BS911" s="3189"/>
      <c r="BT911" s="3189"/>
      <c r="BU911" s="3189"/>
      <c r="BV911" s="3189"/>
      <c r="BW911" s="3189"/>
      <c r="BX911" s="3189"/>
      <c r="BY911" s="3189"/>
      <c r="BZ911" s="3313"/>
      <c r="CA911" s="3143"/>
    </row>
    <row r="912" spans="1:79" ht="16.5" customHeight="1">
      <c r="A912" s="3143"/>
      <c r="B912" s="3143"/>
      <c r="C912" s="3143"/>
      <c r="D912" s="3143"/>
      <c r="E912" s="3143"/>
      <c r="F912" s="3143"/>
      <c r="G912" s="3143"/>
      <c r="H912" s="3143"/>
      <c r="I912" s="3143"/>
      <c r="J912" s="3143"/>
      <c r="K912" s="3098"/>
      <c r="L912" s="3098"/>
      <c r="M912" s="3098"/>
      <c r="N912" s="3098"/>
      <c r="O912" s="3098"/>
      <c r="P912" s="3098"/>
      <c r="Q912" s="3098"/>
      <c r="R912" s="3098"/>
      <c r="S912" s="3098"/>
      <c r="T912" s="3098"/>
      <c r="U912" s="3098"/>
      <c r="V912" s="3098"/>
      <c r="W912" s="3098"/>
      <c r="X912" s="3098"/>
      <c r="Y912" s="3098"/>
      <c r="Z912" s="3098"/>
      <c r="AA912" s="3098"/>
      <c r="AB912" s="3098"/>
      <c r="AC912" s="3098"/>
      <c r="AD912" s="3098"/>
      <c r="AE912" s="3098"/>
      <c r="AF912" s="3098"/>
      <c r="AG912" s="3098"/>
      <c r="AH912" s="3098"/>
      <c r="AI912" s="3098"/>
      <c r="AJ912" s="3098"/>
      <c r="AK912" s="3098"/>
      <c r="AL912" s="3143"/>
      <c r="AM912" s="3143"/>
      <c r="AN912" s="3143"/>
      <c r="AO912" s="3143"/>
      <c r="AP912" s="3143"/>
      <c r="AQ912" s="3143"/>
      <c r="AR912" s="3143"/>
      <c r="AS912" s="3143"/>
      <c r="AT912" s="3143"/>
      <c r="AU912" s="3143"/>
      <c r="AV912" s="3143"/>
      <c r="AW912" s="3143"/>
      <c r="AX912" s="3143"/>
      <c r="AY912" s="3143"/>
      <c r="AZ912" s="3143"/>
      <c r="BA912" s="3143"/>
      <c r="BB912" s="3143"/>
      <c r="BC912" s="3143"/>
      <c r="BD912" s="3143"/>
      <c r="BE912" s="3143"/>
      <c r="BF912" s="3143"/>
      <c r="BG912" s="3143"/>
      <c r="BH912" s="3143"/>
      <c r="BI912" s="3143"/>
      <c r="BJ912" s="3143"/>
      <c r="BK912" s="3143"/>
      <c r="BL912" s="3143"/>
      <c r="BM912" s="3143"/>
      <c r="BN912" s="3189"/>
      <c r="BO912" s="3189"/>
      <c r="BP912" s="3189"/>
      <c r="BQ912" s="3189"/>
      <c r="BR912" s="3189"/>
      <c r="BS912" s="3189"/>
      <c r="BT912" s="3189"/>
      <c r="BU912" s="3189"/>
      <c r="BV912" s="3189"/>
      <c r="BW912" s="3189"/>
      <c r="BX912" s="3189"/>
      <c r="BY912" s="3189"/>
      <c r="BZ912" s="3313"/>
      <c r="CA912" s="3143"/>
    </row>
    <row r="913" spans="1:79" ht="16.5" customHeight="1">
      <c r="A913" s="3143"/>
      <c r="B913" s="3143"/>
      <c r="C913" s="3143"/>
      <c r="D913" s="3143"/>
      <c r="E913" s="3143"/>
      <c r="F913" s="3143"/>
      <c r="G913" s="3143"/>
      <c r="H913" s="3143"/>
      <c r="I913" s="3143"/>
      <c r="J913" s="3143"/>
      <c r="K913" s="3098"/>
      <c r="L913" s="3098"/>
      <c r="M913" s="3098"/>
      <c r="N913" s="3098"/>
      <c r="O913" s="3098"/>
      <c r="P913" s="3098"/>
      <c r="Q913" s="3098"/>
      <c r="R913" s="3098"/>
      <c r="S913" s="3098"/>
      <c r="T913" s="3098"/>
      <c r="U913" s="3098"/>
      <c r="V913" s="3098"/>
      <c r="W913" s="3098"/>
      <c r="X913" s="3098"/>
      <c r="Y913" s="3098"/>
      <c r="Z913" s="3098"/>
      <c r="AA913" s="3098"/>
      <c r="AB913" s="3098"/>
      <c r="AC913" s="3098"/>
      <c r="AD913" s="3098"/>
      <c r="AE913" s="3098"/>
      <c r="AF913" s="3098"/>
      <c r="AG913" s="3098"/>
      <c r="AH913" s="3098"/>
      <c r="AI913" s="3098"/>
      <c r="AJ913" s="3098"/>
      <c r="AK913" s="3098"/>
      <c r="AL913" s="3143"/>
      <c r="AM913" s="3143"/>
      <c r="AN913" s="3143"/>
      <c r="AO913" s="3143"/>
      <c r="AP913" s="3143"/>
      <c r="AQ913" s="3143"/>
      <c r="AR913" s="3143"/>
      <c r="AS913" s="3143"/>
      <c r="AT913" s="3143"/>
      <c r="AU913" s="3143"/>
      <c r="AV913" s="3143"/>
      <c r="AW913" s="3143"/>
      <c r="AX913" s="3143"/>
      <c r="AY913" s="3143"/>
      <c r="AZ913" s="3143"/>
      <c r="BA913" s="3143"/>
      <c r="BB913" s="3143"/>
      <c r="BC913" s="3143"/>
      <c r="BD913" s="3143"/>
      <c r="BE913" s="3143"/>
      <c r="BF913" s="3143"/>
      <c r="BG913" s="3143"/>
      <c r="BH913" s="3143"/>
      <c r="BI913" s="3143"/>
      <c r="BJ913" s="3143"/>
      <c r="BK913" s="3143"/>
      <c r="BL913" s="3143"/>
      <c r="BM913" s="3143"/>
      <c r="BN913" s="3189"/>
      <c r="BO913" s="3189"/>
      <c r="BP913" s="3189"/>
      <c r="BQ913" s="3189"/>
      <c r="BR913" s="3189"/>
      <c r="BS913" s="3189"/>
      <c r="BT913" s="3189"/>
      <c r="BU913" s="3189"/>
      <c r="BV913" s="3189"/>
      <c r="BW913" s="3189"/>
      <c r="BX913" s="3189"/>
      <c r="BY913" s="3189"/>
      <c r="BZ913" s="3313"/>
      <c r="CA913" s="3143"/>
    </row>
    <row r="914" spans="1:79" ht="16.5" customHeight="1">
      <c r="A914" s="3143"/>
      <c r="B914" s="3143"/>
      <c r="C914" s="3143"/>
      <c r="D914" s="3143"/>
      <c r="E914" s="3143"/>
      <c r="F914" s="3143"/>
      <c r="G914" s="3143"/>
      <c r="H914" s="3143"/>
      <c r="I914" s="3143"/>
      <c r="J914" s="3143"/>
      <c r="K914" s="3098"/>
      <c r="L914" s="3098"/>
      <c r="M914" s="3098"/>
      <c r="N914" s="3098"/>
      <c r="O914" s="3098"/>
      <c r="P914" s="3098"/>
      <c r="Q914" s="3098"/>
      <c r="R914" s="3098"/>
      <c r="S914" s="3098"/>
      <c r="T914" s="3098"/>
      <c r="U914" s="3098"/>
      <c r="V914" s="3098"/>
      <c r="W914" s="3098"/>
      <c r="X914" s="3098"/>
      <c r="Y914" s="3098"/>
      <c r="Z914" s="3098"/>
      <c r="AA914" s="3098"/>
      <c r="AB914" s="3098"/>
      <c r="AC914" s="3098"/>
      <c r="AD914" s="3098"/>
      <c r="AE914" s="3098"/>
      <c r="AF914" s="3098"/>
      <c r="AG914" s="3098"/>
      <c r="AH914" s="3098"/>
      <c r="AI914" s="3098"/>
      <c r="AJ914" s="3098"/>
      <c r="AK914" s="3098"/>
      <c r="AL914" s="3143"/>
      <c r="AM914" s="3143"/>
      <c r="AN914" s="3143"/>
      <c r="AO914" s="3143"/>
      <c r="AP914" s="3143"/>
      <c r="AQ914" s="3143"/>
      <c r="AR914" s="3143"/>
      <c r="AS914" s="3143"/>
      <c r="AT914" s="3143"/>
      <c r="AU914" s="3143"/>
      <c r="AV914" s="3143"/>
      <c r="AW914" s="3143"/>
      <c r="AX914" s="3143"/>
      <c r="AY914" s="3143"/>
      <c r="AZ914" s="3143"/>
      <c r="BA914" s="3143"/>
      <c r="BB914" s="3143"/>
      <c r="BC914" s="3143"/>
      <c r="BD914" s="3143"/>
      <c r="BE914" s="3143"/>
      <c r="BF914" s="3143"/>
      <c r="BG914" s="3143"/>
      <c r="BH914" s="3143"/>
      <c r="BI914" s="3143"/>
      <c r="BJ914" s="3143"/>
      <c r="BK914" s="3143"/>
      <c r="BL914" s="3143"/>
      <c r="BM914" s="3143"/>
      <c r="BN914" s="3189"/>
      <c r="BO914" s="3189"/>
      <c r="BP914" s="3189"/>
      <c r="BQ914" s="3189"/>
      <c r="BR914" s="3189"/>
      <c r="BS914" s="3189"/>
      <c r="BT914" s="3189"/>
      <c r="BU914" s="3189"/>
      <c r="BV914" s="3189"/>
      <c r="BW914" s="3189"/>
      <c r="BX914" s="3189"/>
      <c r="BY914" s="3189"/>
      <c r="BZ914" s="3313"/>
      <c r="CA914" s="3143"/>
    </row>
    <row r="915" spans="1:79" ht="16.5" customHeight="1">
      <c r="A915" s="3143"/>
      <c r="B915" s="3143"/>
      <c r="C915" s="3143"/>
      <c r="D915" s="3143"/>
      <c r="E915" s="3143"/>
      <c r="F915" s="3143"/>
      <c r="G915" s="3143"/>
      <c r="H915" s="3143"/>
      <c r="I915" s="3143"/>
      <c r="J915" s="3143"/>
      <c r="K915" s="3098"/>
      <c r="L915" s="3098"/>
      <c r="M915" s="3098"/>
      <c r="N915" s="3098"/>
      <c r="O915" s="3098"/>
      <c r="P915" s="3098"/>
      <c r="Q915" s="3098"/>
      <c r="R915" s="3098"/>
      <c r="S915" s="3098"/>
      <c r="T915" s="3098"/>
      <c r="U915" s="3098"/>
      <c r="V915" s="3098"/>
      <c r="W915" s="3098"/>
      <c r="X915" s="3098"/>
      <c r="Y915" s="3098"/>
      <c r="Z915" s="3098"/>
      <c r="AA915" s="3098"/>
      <c r="AB915" s="3098"/>
      <c r="AC915" s="3098"/>
      <c r="AD915" s="3098"/>
      <c r="AE915" s="3098"/>
      <c r="AF915" s="3098"/>
      <c r="AG915" s="3098"/>
      <c r="AH915" s="3098"/>
      <c r="AI915" s="3098"/>
      <c r="AJ915" s="3098"/>
      <c r="AK915" s="3098"/>
      <c r="AL915" s="3143"/>
      <c r="AM915" s="3143"/>
      <c r="AN915" s="3143"/>
      <c r="AO915" s="3143"/>
      <c r="AP915" s="3143"/>
      <c r="AQ915" s="3143"/>
      <c r="AR915" s="3143"/>
      <c r="AS915" s="3143"/>
      <c r="AT915" s="3143"/>
      <c r="AU915" s="3143"/>
      <c r="AV915" s="3143"/>
      <c r="AW915" s="3143"/>
      <c r="AX915" s="3143"/>
      <c r="AY915" s="3143"/>
      <c r="AZ915" s="3143"/>
      <c r="BA915" s="3143"/>
      <c r="BB915" s="3143"/>
      <c r="BC915" s="3143"/>
      <c r="BD915" s="3143"/>
      <c r="BE915" s="3143"/>
      <c r="BF915" s="3143"/>
      <c r="BG915" s="3143"/>
      <c r="BH915" s="3143"/>
      <c r="BI915" s="3143"/>
      <c r="BJ915" s="3143"/>
      <c r="BK915" s="3143"/>
      <c r="BL915" s="3143"/>
      <c r="BM915" s="3143"/>
      <c r="BN915" s="3189"/>
      <c r="BO915" s="3189"/>
      <c r="BP915" s="3189"/>
      <c r="BQ915" s="3189"/>
      <c r="BR915" s="3189"/>
      <c r="BS915" s="3189"/>
      <c r="BT915" s="3189"/>
      <c r="BU915" s="3189"/>
      <c r="BV915" s="3189"/>
      <c r="BW915" s="3189"/>
      <c r="BX915" s="3189"/>
      <c r="BY915" s="3189"/>
      <c r="BZ915" s="3313"/>
      <c r="CA915" s="3143"/>
    </row>
    <row r="916" spans="1:79" ht="16.5" customHeight="1">
      <c r="A916" s="3143"/>
      <c r="B916" s="3143"/>
      <c r="C916" s="3143"/>
      <c r="D916" s="3143"/>
      <c r="E916" s="3143"/>
      <c r="F916" s="3143"/>
      <c r="G916" s="3143"/>
      <c r="H916" s="3143"/>
      <c r="I916" s="3143"/>
      <c r="J916" s="3143"/>
      <c r="K916" s="3098"/>
      <c r="L916" s="3098"/>
      <c r="M916" s="3098"/>
      <c r="N916" s="3098"/>
      <c r="O916" s="3098"/>
      <c r="P916" s="3098"/>
      <c r="Q916" s="3098"/>
      <c r="R916" s="3098"/>
      <c r="S916" s="3098"/>
      <c r="T916" s="3098"/>
      <c r="U916" s="3098"/>
      <c r="V916" s="3098"/>
      <c r="W916" s="3098"/>
      <c r="X916" s="3098"/>
      <c r="Y916" s="3098"/>
      <c r="Z916" s="3098"/>
      <c r="AA916" s="3098"/>
      <c r="AB916" s="3098"/>
      <c r="AC916" s="3098"/>
      <c r="AD916" s="3098"/>
      <c r="AE916" s="3098"/>
      <c r="AF916" s="3098"/>
      <c r="AG916" s="3098"/>
      <c r="AH916" s="3098"/>
      <c r="AI916" s="3098"/>
      <c r="AJ916" s="3098"/>
      <c r="AK916" s="3098"/>
      <c r="AL916" s="3143"/>
      <c r="AM916" s="3143"/>
      <c r="AN916" s="3143"/>
      <c r="AO916" s="3143"/>
      <c r="AP916" s="3143"/>
      <c r="AQ916" s="3143"/>
      <c r="AR916" s="3143"/>
      <c r="AS916" s="3143"/>
      <c r="AT916" s="3143"/>
      <c r="AU916" s="3143"/>
      <c r="AV916" s="3143"/>
      <c r="AW916" s="3143"/>
      <c r="AX916" s="3143"/>
      <c r="AY916" s="3143"/>
      <c r="AZ916" s="3143"/>
      <c r="BA916" s="3143"/>
      <c r="BB916" s="3143"/>
      <c r="BC916" s="3143"/>
      <c r="BD916" s="3143"/>
      <c r="BE916" s="3143"/>
      <c r="BF916" s="3143"/>
      <c r="BG916" s="3143"/>
      <c r="BH916" s="3143"/>
      <c r="BI916" s="3143"/>
      <c r="BJ916" s="3143"/>
      <c r="BK916" s="3143"/>
      <c r="BL916" s="3143"/>
      <c r="BM916" s="3143"/>
      <c r="BN916" s="3189"/>
      <c r="BO916" s="3189"/>
      <c r="BP916" s="3189"/>
      <c r="BQ916" s="3189"/>
      <c r="BR916" s="3189"/>
      <c r="BS916" s="3189"/>
      <c r="BT916" s="3189"/>
      <c r="BU916" s="3189"/>
      <c r="BV916" s="3189"/>
      <c r="BW916" s="3189"/>
      <c r="BX916" s="3189"/>
      <c r="BY916" s="3189"/>
      <c r="BZ916" s="3313"/>
      <c r="CA916" s="3143"/>
    </row>
    <row r="917" spans="1:79" ht="16.5" customHeight="1">
      <c r="A917" s="3143"/>
      <c r="B917" s="3143"/>
      <c r="C917" s="3143"/>
      <c r="D917" s="3143"/>
      <c r="E917" s="3143"/>
      <c r="F917" s="3143"/>
      <c r="G917" s="3143"/>
      <c r="H917" s="3143"/>
      <c r="I917" s="3143"/>
      <c r="J917" s="3143"/>
      <c r="K917" s="3098"/>
      <c r="L917" s="3098"/>
      <c r="M917" s="3098"/>
      <c r="N917" s="3098"/>
      <c r="O917" s="3098"/>
      <c r="P917" s="3098"/>
      <c r="Q917" s="3098"/>
      <c r="R917" s="3098"/>
      <c r="S917" s="3098"/>
      <c r="T917" s="3098"/>
      <c r="U917" s="3098"/>
      <c r="V917" s="3098"/>
      <c r="W917" s="3098"/>
      <c r="X917" s="3098"/>
      <c r="Y917" s="3098"/>
      <c r="Z917" s="3098"/>
      <c r="AA917" s="3098"/>
      <c r="AB917" s="3098"/>
      <c r="AC917" s="3098"/>
      <c r="AD917" s="3098"/>
      <c r="AE917" s="3098"/>
      <c r="AF917" s="3098"/>
      <c r="AG917" s="3098"/>
      <c r="AH917" s="3098"/>
      <c r="AI917" s="3098"/>
      <c r="AJ917" s="3098"/>
      <c r="AK917" s="3098"/>
      <c r="AL917" s="3143"/>
      <c r="AM917" s="3143"/>
      <c r="AN917" s="3143"/>
      <c r="AO917" s="3143"/>
      <c r="AP917" s="3143"/>
      <c r="AQ917" s="3143"/>
      <c r="AR917" s="3143"/>
      <c r="AS917" s="3143"/>
      <c r="AT917" s="3143"/>
      <c r="AU917" s="3143"/>
      <c r="AV917" s="3143"/>
      <c r="AW917" s="3143"/>
      <c r="AX917" s="3143"/>
      <c r="AY917" s="3143"/>
      <c r="AZ917" s="3143"/>
      <c r="BA917" s="3143"/>
      <c r="BB917" s="3143"/>
      <c r="BC917" s="3143"/>
      <c r="BD917" s="3143"/>
      <c r="BE917" s="3143"/>
      <c r="BF917" s="3143"/>
      <c r="BG917" s="3143"/>
      <c r="BH917" s="3143"/>
      <c r="BI917" s="3143"/>
      <c r="BJ917" s="3143"/>
      <c r="BK917" s="3143"/>
      <c r="BL917" s="3143"/>
      <c r="BM917" s="3143"/>
      <c r="BN917" s="3189"/>
      <c r="BO917" s="3189"/>
      <c r="BP917" s="3189"/>
      <c r="BQ917" s="3189"/>
      <c r="BR917" s="3189"/>
      <c r="BS917" s="3189"/>
      <c r="BT917" s="3189"/>
      <c r="BU917" s="3189"/>
      <c r="BV917" s="3189"/>
      <c r="BW917" s="3189"/>
      <c r="BX917" s="3189"/>
      <c r="BY917" s="3189"/>
      <c r="BZ917" s="3313"/>
      <c r="CA917" s="3143"/>
    </row>
    <row r="918" spans="1:79" ht="16.5" customHeight="1">
      <c r="A918" s="3143"/>
      <c r="B918" s="3143"/>
      <c r="C918" s="3143"/>
      <c r="D918" s="3143"/>
      <c r="E918" s="3143"/>
      <c r="F918" s="3143"/>
      <c r="G918" s="3143"/>
      <c r="H918" s="3143"/>
      <c r="I918" s="3143"/>
      <c r="J918" s="3143"/>
      <c r="K918" s="3098"/>
      <c r="L918" s="3098"/>
      <c r="M918" s="3098"/>
      <c r="N918" s="3098"/>
      <c r="O918" s="3098"/>
      <c r="P918" s="3098"/>
      <c r="Q918" s="3098"/>
      <c r="R918" s="3098"/>
      <c r="S918" s="3098"/>
      <c r="T918" s="3098"/>
      <c r="U918" s="3098"/>
      <c r="V918" s="3098"/>
      <c r="W918" s="3098"/>
      <c r="X918" s="3098"/>
      <c r="Y918" s="3098"/>
      <c r="Z918" s="3098"/>
      <c r="AA918" s="3098"/>
      <c r="AB918" s="3098"/>
      <c r="AC918" s="3098"/>
      <c r="AD918" s="3098"/>
      <c r="AE918" s="3098"/>
      <c r="AF918" s="3098"/>
      <c r="AG918" s="3098"/>
      <c r="AH918" s="3098"/>
      <c r="AI918" s="3098"/>
      <c r="AJ918" s="3098"/>
      <c r="AK918" s="3098"/>
      <c r="AL918" s="3143"/>
      <c r="AM918" s="3143"/>
      <c r="AN918" s="3143"/>
      <c r="AO918" s="3143"/>
      <c r="AP918" s="3143"/>
      <c r="AQ918" s="3143"/>
      <c r="AR918" s="3143"/>
      <c r="AS918" s="3143"/>
      <c r="AT918" s="3143"/>
      <c r="AU918" s="3143"/>
      <c r="AV918" s="3143"/>
      <c r="AW918" s="3143"/>
      <c r="AX918" s="3143"/>
      <c r="AY918" s="3143"/>
      <c r="AZ918" s="3143"/>
      <c r="BA918" s="3143"/>
      <c r="BB918" s="3143"/>
      <c r="BC918" s="3143"/>
      <c r="BD918" s="3143"/>
      <c r="BE918" s="3143"/>
      <c r="BF918" s="3143"/>
      <c r="BG918" s="3143"/>
      <c r="BH918" s="3143"/>
      <c r="BI918" s="3143"/>
      <c r="BJ918" s="3143"/>
      <c r="BK918" s="3143"/>
      <c r="BL918" s="3143"/>
      <c r="BM918" s="3143"/>
      <c r="BN918" s="3189"/>
      <c r="BO918" s="3189"/>
      <c r="BP918" s="3189"/>
      <c r="BQ918" s="3189"/>
      <c r="BR918" s="3189"/>
      <c r="BS918" s="3189"/>
      <c r="BT918" s="3189"/>
      <c r="BU918" s="3189"/>
      <c r="BV918" s="3189"/>
      <c r="BW918" s="3189"/>
      <c r="BX918" s="3189"/>
      <c r="BY918" s="3189"/>
      <c r="BZ918" s="3313"/>
      <c r="CA918" s="3143"/>
    </row>
    <row r="919" spans="1:79" ht="16.5" customHeight="1">
      <c r="A919" s="3143"/>
      <c r="B919" s="3143"/>
      <c r="C919" s="3143"/>
      <c r="D919" s="3143"/>
      <c r="E919" s="3143"/>
      <c r="F919" s="3143"/>
      <c r="G919" s="3143"/>
      <c r="H919" s="3143"/>
      <c r="I919" s="3143"/>
      <c r="J919" s="3143"/>
      <c r="K919" s="3098"/>
      <c r="L919" s="3098"/>
      <c r="M919" s="3098"/>
      <c r="N919" s="3098"/>
      <c r="O919" s="3098"/>
      <c r="P919" s="3098"/>
      <c r="Q919" s="3098"/>
      <c r="R919" s="3098"/>
      <c r="S919" s="3098"/>
      <c r="T919" s="3098"/>
      <c r="U919" s="3098"/>
      <c r="V919" s="3098"/>
      <c r="W919" s="3098"/>
      <c r="X919" s="3098"/>
      <c r="Y919" s="3098"/>
      <c r="Z919" s="3098"/>
      <c r="AA919" s="3098"/>
      <c r="AB919" s="3098"/>
      <c r="AC919" s="3098"/>
      <c r="AD919" s="3098"/>
      <c r="AE919" s="3098"/>
      <c r="AF919" s="3098"/>
      <c r="AG919" s="3098"/>
      <c r="AH919" s="3098"/>
      <c r="AI919" s="3098"/>
      <c r="AJ919" s="3098"/>
      <c r="AK919" s="3098"/>
      <c r="AL919" s="3143"/>
      <c r="AM919" s="3143"/>
      <c r="AN919" s="3143"/>
      <c r="AO919" s="3143"/>
      <c r="AP919" s="3143"/>
      <c r="AQ919" s="3143"/>
      <c r="AR919" s="3143"/>
      <c r="AS919" s="3143"/>
      <c r="AT919" s="3143"/>
      <c r="AU919" s="3143"/>
      <c r="AV919" s="3143"/>
      <c r="AW919" s="3143"/>
      <c r="AX919" s="3143"/>
      <c r="AY919" s="3143"/>
      <c r="AZ919" s="3143"/>
      <c r="BA919" s="3143"/>
      <c r="BB919" s="3143"/>
      <c r="BC919" s="3143"/>
      <c r="BD919" s="3143"/>
      <c r="BE919" s="3143"/>
      <c r="BF919" s="3143"/>
      <c r="BG919" s="3143"/>
      <c r="BH919" s="3143"/>
      <c r="BI919" s="3143"/>
      <c r="BJ919" s="3143"/>
      <c r="BK919" s="3143"/>
      <c r="BL919" s="3143"/>
      <c r="BM919" s="3143"/>
      <c r="BN919" s="3189"/>
      <c r="BO919" s="3189"/>
      <c r="BP919" s="3189"/>
      <c r="BQ919" s="3189"/>
      <c r="BR919" s="3189"/>
      <c r="BS919" s="3189"/>
      <c r="BT919" s="3189"/>
      <c r="BU919" s="3189"/>
      <c r="BV919" s="3189"/>
      <c r="BW919" s="3189"/>
      <c r="BX919" s="3189"/>
      <c r="BY919" s="3189"/>
      <c r="BZ919" s="3313"/>
      <c r="CA919" s="3143"/>
    </row>
    <row r="920" spans="1:79" ht="16.5" customHeight="1">
      <c r="A920" s="3143"/>
      <c r="B920" s="3143"/>
      <c r="C920" s="3143"/>
      <c r="D920" s="3143"/>
      <c r="E920" s="3143"/>
      <c r="F920" s="3143"/>
      <c r="G920" s="3143"/>
      <c r="H920" s="3143"/>
      <c r="I920" s="3143"/>
      <c r="J920" s="3143"/>
      <c r="K920" s="3098"/>
      <c r="L920" s="3098"/>
      <c r="M920" s="3098"/>
      <c r="N920" s="3098"/>
      <c r="O920" s="3098"/>
      <c r="P920" s="3098"/>
      <c r="Q920" s="3098"/>
      <c r="R920" s="3098"/>
      <c r="S920" s="3098"/>
      <c r="T920" s="3098"/>
      <c r="U920" s="3098"/>
      <c r="V920" s="3098"/>
      <c r="W920" s="3098"/>
      <c r="X920" s="3098"/>
      <c r="Y920" s="3098"/>
      <c r="Z920" s="3098"/>
      <c r="AA920" s="3098"/>
      <c r="AB920" s="3098"/>
      <c r="AC920" s="3098"/>
      <c r="AD920" s="3098"/>
      <c r="AE920" s="3098"/>
      <c r="AF920" s="3098"/>
      <c r="AG920" s="3098"/>
      <c r="AH920" s="3098"/>
      <c r="AI920" s="3098"/>
      <c r="AJ920" s="3098"/>
      <c r="AK920" s="3098"/>
      <c r="AL920" s="3143"/>
      <c r="AM920" s="3143"/>
      <c r="AN920" s="3143"/>
      <c r="AO920" s="3143"/>
      <c r="AP920" s="3143"/>
      <c r="AQ920" s="3143"/>
      <c r="AR920" s="3143"/>
      <c r="AS920" s="3143"/>
      <c r="AT920" s="3143"/>
      <c r="AU920" s="3143"/>
      <c r="AV920" s="3143"/>
      <c r="AW920" s="3143"/>
      <c r="AX920" s="3143"/>
      <c r="AY920" s="3143"/>
      <c r="AZ920" s="3143"/>
      <c r="BA920" s="3143"/>
      <c r="BB920" s="3143"/>
      <c r="BC920" s="3143"/>
      <c r="BD920" s="3143"/>
      <c r="BE920" s="3143"/>
      <c r="BF920" s="3143"/>
      <c r="BG920" s="3143"/>
      <c r="BH920" s="3143"/>
      <c r="BI920" s="3143"/>
      <c r="BJ920" s="3143"/>
      <c r="BK920" s="3143"/>
      <c r="BL920" s="3143"/>
      <c r="BM920" s="3143"/>
      <c r="BN920" s="3189"/>
      <c r="BO920" s="3189"/>
      <c r="BP920" s="3189"/>
      <c r="BQ920" s="3189"/>
      <c r="BR920" s="3189"/>
      <c r="BS920" s="3189"/>
      <c r="BT920" s="3189"/>
      <c r="BU920" s="3189"/>
      <c r="BV920" s="3189"/>
      <c r="BW920" s="3189"/>
      <c r="BX920" s="3189"/>
      <c r="BY920" s="3189"/>
      <c r="BZ920" s="3313"/>
      <c r="CA920" s="3143"/>
    </row>
    <row r="921" spans="1:79" ht="16.5" customHeight="1">
      <c r="A921" s="3143"/>
      <c r="B921" s="3143"/>
      <c r="C921" s="3143"/>
      <c r="D921" s="3143"/>
      <c r="E921" s="3143"/>
      <c r="F921" s="3143"/>
      <c r="G921" s="3143"/>
      <c r="H921" s="3143"/>
      <c r="I921" s="3143"/>
      <c r="J921" s="3143"/>
      <c r="K921" s="3098"/>
      <c r="L921" s="3098"/>
      <c r="M921" s="3098"/>
      <c r="N921" s="3098"/>
      <c r="O921" s="3098"/>
      <c r="P921" s="3098"/>
      <c r="Q921" s="3098"/>
      <c r="R921" s="3098"/>
      <c r="S921" s="3098"/>
      <c r="T921" s="3098"/>
      <c r="U921" s="3098"/>
      <c r="V921" s="3098"/>
      <c r="W921" s="3098"/>
      <c r="X921" s="3098"/>
      <c r="Y921" s="3098"/>
      <c r="Z921" s="3098"/>
      <c r="AA921" s="3098"/>
      <c r="AB921" s="3098"/>
      <c r="AC921" s="3098"/>
      <c r="AD921" s="3098"/>
      <c r="AE921" s="3098"/>
      <c r="AF921" s="3098"/>
      <c r="AG921" s="3098"/>
      <c r="AH921" s="3098"/>
      <c r="AI921" s="3098"/>
      <c r="AJ921" s="3098"/>
      <c r="AK921" s="3098"/>
      <c r="AL921" s="3143"/>
      <c r="AM921" s="3143"/>
      <c r="AN921" s="3143"/>
      <c r="AO921" s="3143"/>
      <c r="AP921" s="3143"/>
      <c r="AQ921" s="3143"/>
      <c r="AR921" s="3143"/>
      <c r="AS921" s="3143"/>
      <c r="AT921" s="3143"/>
      <c r="AU921" s="3143"/>
      <c r="AV921" s="3143"/>
      <c r="AW921" s="3143"/>
      <c r="AX921" s="3143"/>
      <c r="AY921" s="3143"/>
      <c r="AZ921" s="3143"/>
      <c r="BA921" s="3143"/>
      <c r="BB921" s="3143"/>
      <c r="BC921" s="3143"/>
      <c r="BD921" s="3143"/>
      <c r="BE921" s="3143"/>
      <c r="BF921" s="3143"/>
      <c r="BG921" s="3143"/>
      <c r="BH921" s="3143"/>
      <c r="BI921" s="3143"/>
      <c r="BJ921" s="3143"/>
      <c r="BK921" s="3143"/>
      <c r="BL921" s="3143"/>
      <c r="BM921" s="3143"/>
      <c r="BN921" s="3189"/>
      <c r="BO921" s="3189"/>
      <c r="BP921" s="3189"/>
      <c r="BQ921" s="3189"/>
      <c r="BR921" s="3189"/>
      <c r="BS921" s="3189"/>
      <c r="BT921" s="3189"/>
      <c r="BU921" s="3189"/>
      <c r="BV921" s="3189"/>
      <c r="BW921" s="3189"/>
      <c r="BX921" s="3189"/>
      <c r="BY921" s="3189"/>
      <c r="BZ921" s="3313"/>
      <c r="CA921" s="3143"/>
    </row>
    <row r="922" spans="1:79" ht="16.5" customHeight="1">
      <c r="A922" s="3143"/>
      <c r="B922" s="3143"/>
      <c r="C922" s="3143"/>
      <c r="D922" s="3143"/>
      <c r="E922" s="3143"/>
      <c r="F922" s="3143"/>
      <c r="G922" s="3143"/>
      <c r="H922" s="3143"/>
      <c r="I922" s="3143"/>
      <c r="J922" s="3143"/>
      <c r="K922" s="3098"/>
      <c r="L922" s="3098"/>
      <c r="M922" s="3098"/>
      <c r="N922" s="3098"/>
      <c r="O922" s="3098"/>
      <c r="P922" s="3098"/>
      <c r="Q922" s="3098"/>
      <c r="R922" s="3098"/>
      <c r="S922" s="3098"/>
      <c r="T922" s="3098"/>
      <c r="U922" s="3098"/>
      <c r="V922" s="3098"/>
      <c r="W922" s="3098"/>
      <c r="X922" s="3098"/>
      <c r="Y922" s="3098"/>
      <c r="Z922" s="3098"/>
      <c r="AA922" s="3098"/>
      <c r="AB922" s="3098"/>
      <c r="AC922" s="3098"/>
      <c r="AD922" s="3098"/>
      <c r="AE922" s="3098"/>
      <c r="AF922" s="3098"/>
      <c r="AG922" s="3098"/>
      <c r="AH922" s="3098"/>
      <c r="AI922" s="3098"/>
      <c r="AJ922" s="3098"/>
      <c r="AK922" s="3098"/>
      <c r="AL922" s="3143"/>
      <c r="AM922" s="3143"/>
      <c r="AN922" s="3143"/>
      <c r="AO922" s="3143"/>
      <c r="AP922" s="3143"/>
      <c r="AQ922" s="3143"/>
      <c r="AR922" s="3143"/>
      <c r="AS922" s="3143"/>
      <c r="AT922" s="3143"/>
      <c r="AU922" s="3143"/>
      <c r="AV922" s="3143"/>
      <c r="AW922" s="3143"/>
      <c r="AX922" s="3143"/>
      <c r="AY922" s="3143"/>
      <c r="AZ922" s="3143"/>
      <c r="BA922" s="3143"/>
      <c r="BB922" s="3143"/>
      <c r="BC922" s="3143"/>
      <c r="BD922" s="3143"/>
      <c r="BE922" s="3143"/>
      <c r="BF922" s="3143"/>
      <c r="BG922" s="3143"/>
      <c r="BH922" s="3143"/>
      <c r="BI922" s="3143"/>
      <c r="BJ922" s="3143"/>
      <c r="BK922" s="3143"/>
      <c r="BL922" s="3143"/>
      <c r="BM922" s="3143"/>
      <c r="BN922" s="3189"/>
      <c r="BO922" s="3189"/>
      <c r="BP922" s="3189"/>
      <c r="BQ922" s="3189"/>
      <c r="BR922" s="3189"/>
      <c r="BS922" s="3189"/>
      <c r="BT922" s="3189"/>
      <c r="BU922" s="3189"/>
      <c r="BV922" s="3189"/>
      <c r="BW922" s="3189"/>
      <c r="BX922" s="3189"/>
      <c r="BY922" s="3189"/>
      <c r="BZ922" s="3313"/>
      <c r="CA922" s="3143"/>
    </row>
    <row r="923" spans="1:79" ht="16.5" customHeight="1">
      <c r="A923" s="3143"/>
      <c r="B923" s="3143"/>
      <c r="C923" s="3143"/>
      <c r="D923" s="3143"/>
      <c r="E923" s="3143"/>
      <c r="F923" s="3143"/>
      <c r="G923" s="3143"/>
      <c r="H923" s="3143"/>
      <c r="I923" s="3143"/>
      <c r="J923" s="3143"/>
      <c r="K923" s="3098"/>
      <c r="L923" s="3098"/>
      <c r="M923" s="3098"/>
      <c r="N923" s="3098"/>
      <c r="O923" s="3098"/>
      <c r="P923" s="3098"/>
      <c r="Q923" s="3098"/>
      <c r="R923" s="3098"/>
      <c r="S923" s="3098"/>
      <c r="T923" s="3098"/>
      <c r="U923" s="3098"/>
      <c r="V923" s="3098"/>
      <c r="W923" s="3098"/>
      <c r="X923" s="3098"/>
      <c r="Y923" s="3098"/>
      <c r="Z923" s="3098"/>
      <c r="AA923" s="3098"/>
      <c r="AB923" s="3098"/>
      <c r="AC923" s="3098"/>
      <c r="AD923" s="3098"/>
      <c r="AE923" s="3098"/>
      <c r="AF923" s="3098"/>
      <c r="AG923" s="3098"/>
      <c r="AH923" s="3098"/>
      <c r="AI923" s="3098"/>
      <c r="AJ923" s="3098"/>
      <c r="AK923" s="3098"/>
      <c r="AL923" s="3143"/>
      <c r="AM923" s="3143"/>
      <c r="AN923" s="3143"/>
      <c r="AO923" s="3143"/>
      <c r="AP923" s="3143"/>
      <c r="AQ923" s="3143"/>
      <c r="AR923" s="3143"/>
      <c r="AS923" s="3143"/>
      <c r="AT923" s="3143"/>
      <c r="AU923" s="3143"/>
      <c r="AV923" s="3143"/>
      <c r="AW923" s="3143"/>
      <c r="AX923" s="3143"/>
      <c r="AY923" s="3143"/>
      <c r="AZ923" s="3143"/>
      <c r="BA923" s="3143"/>
      <c r="BB923" s="3143"/>
      <c r="BC923" s="3143"/>
      <c r="BD923" s="3143"/>
      <c r="BE923" s="3143"/>
      <c r="BF923" s="3143"/>
      <c r="BG923" s="3143"/>
      <c r="BH923" s="3143"/>
      <c r="BI923" s="3143"/>
      <c r="BJ923" s="3143"/>
      <c r="BK923" s="3143"/>
      <c r="BL923" s="3143"/>
      <c r="BM923" s="3143"/>
      <c r="BN923" s="3189"/>
      <c r="BO923" s="3189"/>
      <c r="BP923" s="3189"/>
      <c r="BQ923" s="3189"/>
      <c r="BR923" s="3189"/>
      <c r="BS923" s="3189"/>
      <c r="BT923" s="3189"/>
      <c r="BU923" s="3189"/>
      <c r="BV923" s="3189"/>
      <c r="BW923" s="3189"/>
      <c r="BX923" s="3189"/>
      <c r="BY923" s="3189"/>
      <c r="BZ923" s="3313"/>
      <c r="CA923" s="3143"/>
    </row>
    <row r="924" spans="1:79" ht="16.5" customHeight="1">
      <c r="A924" s="3143"/>
      <c r="B924" s="3143"/>
      <c r="C924" s="3143"/>
      <c r="D924" s="3143"/>
      <c r="E924" s="3143"/>
      <c r="F924" s="3143"/>
      <c r="G924" s="3143"/>
      <c r="H924" s="3143"/>
      <c r="I924" s="3143"/>
      <c r="J924" s="3143"/>
      <c r="K924" s="3098"/>
      <c r="L924" s="3098"/>
      <c r="M924" s="3098"/>
      <c r="N924" s="3098"/>
      <c r="O924" s="3098"/>
      <c r="P924" s="3098"/>
      <c r="Q924" s="3098"/>
      <c r="R924" s="3098"/>
      <c r="S924" s="3098"/>
      <c r="T924" s="3098"/>
      <c r="U924" s="3098"/>
      <c r="V924" s="3098"/>
      <c r="W924" s="3098"/>
      <c r="X924" s="3098"/>
      <c r="Y924" s="3098"/>
      <c r="Z924" s="3098"/>
      <c r="AA924" s="3098"/>
      <c r="AB924" s="3098"/>
      <c r="AC924" s="3098"/>
      <c r="AD924" s="3098"/>
      <c r="AE924" s="3098"/>
      <c r="AF924" s="3098"/>
      <c r="AG924" s="3098"/>
      <c r="AH924" s="3098"/>
      <c r="AI924" s="3098"/>
      <c r="AJ924" s="3098"/>
      <c r="AK924" s="3098"/>
      <c r="AL924" s="3143"/>
      <c r="AM924" s="3143"/>
      <c r="AN924" s="3143"/>
      <c r="AO924" s="3143"/>
      <c r="AP924" s="3143"/>
      <c r="AQ924" s="3143"/>
      <c r="AR924" s="3143"/>
      <c r="AS924" s="3143"/>
      <c r="AT924" s="3143"/>
      <c r="AU924" s="3143"/>
      <c r="AV924" s="3143"/>
      <c r="AW924" s="3143"/>
      <c r="AX924" s="3143"/>
      <c r="AY924" s="3143"/>
      <c r="AZ924" s="3143"/>
      <c r="BA924" s="3143"/>
      <c r="BB924" s="3143"/>
      <c r="BC924" s="3143"/>
      <c r="BD924" s="3143"/>
      <c r="BE924" s="3143"/>
      <c r="BF924" s="3143"/>
      <c r="BG924" s="3143"/>
      <c r="BH924" s="3143"/>
      <c r="BI924" s="3143"/>
      <c r="BJ924" s="3143"/>
      <c r="BK924" s="3143"/>
      <c r="BL924" s="3143"/>
      <c r="BM924" s="3143"/>
      <c r="BN924" s="3189"/>
      <c r="BO924" s="3189"/>
      <c r="BP924" s="3189"/>
      <c r="BQ924" s="3189"/>
      <c r="BR924" s="3189"/>
      <c r="BS924" s="3189"/>
      <c r="BT924" s="3189"/>
      <c r="BU924" s="3189"/>
      <c r="BV924" s="3189"/>
      <c r="BW924" s="3189"/>
      <c r="BX924" s="3189"/>
      <c r="BY924" s="3189"/>
      <c r="BZ924" s="3313"/>
      <c r="CA924" s="3143"/>
    </row>
    <row r="925" spans="1:79" ht="16.5" customHeight="1">
      <c r="A925" s="3143"/>
      <c r="B925" s="3143"/>
      <c r="C925" s="3143"/>
      <c r="D925" s="3143"/>
      <c r="E925" s="3143"/>
      <c r="F925" s="3143"/>
      <c r="G925" s="3143"/>
      <c r="H925" s="3143"/>
      <c r="I925" s="3143"/>
      <c r="J925" s="3143"/>
      <c r="K925" s="3098"/>
      <c r="L925" s="3098"/>
      <c r="M925" s="3098"/>
      <c r="N925" s="3098"/>
      <c r="O925" s="3098"/>
      <c r="P925" s="3098"/>
      <c r="Q925" s="3098"/>
      <c r="R925" s="3098"/>
      <c r="S925" s="3098"/>
      <c r="T925" s="3098"/>
      <c r="U925" s="3098"/>
      <c r="V925" s="3098"/>
      <c r="W925" s="3098"/>
      <c r="X925" s="3098"/>
      <c r="Y925" s="3098"/>
      <c r="Z925" s="3098"/>
      <c r="AA925" s="3098"/>
      <c r="AB925" s="3098"/>
      <c r="AC925" s="3098"/>
      <c r="AD925" s="3098"/>
      <c r="AE925" s="3098"/>
      <c r="AF925" s="3098"/>
      <c r="AG925" s="3098"/>
      <c r="AH925" s="3098"/>
      <c r="AI925" s="3098"/>
      <c r="AJ925" s="3098"/>
      <c r="AK925" s="3098"/>
      <c r="AL925" s="3143"/>
      <c r="AM925" s="3143"/>
      <c r="AN925" s="3143"/>
      <c r="AO925" s="3143"/>
      <c r="AP925" s="3143"/>
      <c r="AQ925" s="3143"/>
      <c r="AR925" s="3143"/>
      <c r="AS925" s="3143"/>
      <c r="AT925" s="3143"/>
      <c r="AU925" s="3143"/>
      <c r="AV925" s="3143"/>
      <c r="AW925" s="3143"/>
      <c r="AX925" s="3143"/>
      <c r="AY925" s="3143"/>
      <c r="AZ925" s="3143"/>
      <c r="BA925" s="3143"/>
      <c r="BB925" s="3143"/>
      <c r="BC925" s="3143"/>
      <c r="BD925" s="3143"/>
      <c r="BE925" s="3143"/>
      <c r="BF925" s="3143"/>
      <c r="BG925" s="3143"/>
      <c r="BH925" s="3143"/>
      <c r="BI925" s="3143"/>
      <c r="BJ925" s="3143"/>
      <c r="BK925" s="3143"/>
      <c r="BL925" s="3143"/>
      <c r="BM925" s="3143"/>
      <c r="BN925" s="3189"/>
      <c r="BO925" s="3189"/>
      <c r="BP925" s="3189"/>
      <c r="BQ925" s="3189"/>
      <c r="BR925" s="3189"/>
      <c r="BS925" s="3189"/>
      <c r="BT925" s="3189"/>
      <c r="BU925" s="3189"/>
      <c r="BV925" s="3189"/>
      <c r="BW925" s="3189"/>
      <c r="BX925" s="3189"/>
      <c r="BY925" s="3189"/>
      <c r="BZ925" s="3313"/>
      <c r="CA925" s="3143"/>
    </row>
    <row r="926" spans="1:79" ht="16.5" customHeight="1">
      <c r="A926" s="3143"/>
      <c r="B926" s="3143"/>
      <c r="C926" s="3143"/>
      <c r="D926" s="3143"/>
      <c r="E926" s="3143"/>
      <c r="F926" s="3143"/>
      <c r="G926" s="3143"/>
      <c r="H926" s="3143"/>
      <c r="I926" s="3143"/>
      <c r="J926" s="3143"/>
      <c r="K926" s="3098"/>
      <c r="L926" s="3098"/>
      <c r="M926" s="3098"/>
      <c r="N926" s="3098"/>
      <c r="O926" s="3098"/>
      <c r="P926" s="3098"/>
      <c r="Q926" s="3098"/>
      <c r="R926" s="3098"/>
      <c r="S926" s="3098"/>
      <c r="T926" s="3098"/>
      <c r="U926" s="3098"/>
      <c r="V926" s="3098"/>
      <c r="W926" s="3098"/>
      <c r="X926" s="3098"/>
      <c r="Y926" s="3098"/>
      <c r="Z926" s="3098"/>
      <c r="AA926" s="3098"/>
      <c r="AB926" s="3098"/>
      <c r="AC926" s="3098"/>
      <c r="AD926" s="3098"/>
      <c r="AE926" s="3098"/>
      <c r="AF926" s="3098"/>
      <c r="AG926" s="3098"/>
      <c r="AH926" s="3098"/>
      <c r="AI926" s="3098"/>
      <c r="AJ926" s="3098"/>
      <c r="AK926" s="3098"/>
      <c r="AL926" s="3143"/>
      <c r="AM926" s="3143"/>
      <c r="AN926" s="3143"/>
      <c r="AO926" s="3143"/>
      <c r="AP926" s="3143"/>
      <c r="AQ926" s="3143"/>
      <c r="AR926" s="3143"/>
      <c r="AS926" s="3143"/>
      <c r="AT926" s="3143"/>
      <c r="AU926" s="3143"/>
      <c r="AV926" s="3143"/>
      <c r="AW926" s="3143"/>
      <c r="AX926" s="3143"/>
      <c r="AY926" s="3143"/>
      <c r="AZ926" s="3143"/>
      <c r="BA926" s="3143"/>
      <c r="BB926" s="3143"/>
      <c r="BC926" s="3143"/>
      <c r="BD926" s="3143"/>
      <c r="BE926" s="3143"/>
      <c r="BF926" s="3143"/>
      <c r="BG926" s="3143"/>
      <c r="BH926" s="3143"/>
      <c r="BI926" s="3143"/>
      <c r="BJ926" s="3143"/>
      <c r="BK926" s="3143"/>
      <c r="BL926" s="3143"/>
      <c r="BM926" s="3143"/>
      <c r="BN926" s="3189"/>
      <c r="BO926" s="3189"/>
      <c r="BP926" s="3189"/>
      <c r="BQ926" s="3189"/>
      <c r="BR926" s="3189"/>
      <c r="BS926" s="3189"/>
      <c r="BT926" s="3189"/>
      <c r="BU926" s="3189"/>
      <c r="BV926" s="3189"/>
      <c r="BW926" s="3189"/>
      <c r="BX926" s="3189"/>
      <c r="BY926" s="3189"/>
      <c r="BZ926" s="3313"/>
      <c r="CA926" s="3143"/>
    </row>
    <row r="927" spans="1:79" ht="16.5" customHeight="1">
      <c r="A927" s="3143"/>
      <c r="B927" s="3143"/>
      <c r="C927" s="3143"/>
      <c r="D927" s="3143"/>
      <c r="E927" s="3143"/>
      <c r="F927" s="3143"/>
      <c r="G927" s="3143"/>
      <c r="H927" s="3143"/>
      <c r="I927" s="3143"/>
      <c r="J927" s="3143"/>
      <c r="K927" s="3098"/>
      <c r="L927" s="3098"/>
      <c r="M927" s="3098"/>
      <c r="N927" s="3098"/>
      <c r="O927" s="3098"/>
      <c r="P927" s="3098"/>
      <c r="Q927" s="3098"/>
      <c r="R927" s="3098"/>
      <c r="S927" s="3098"/>
      <c r="T927" s="3098"/>
      <c r="U927" s="3098"/>
      <c r="V927" s="3098"/>
      <c r="W927" s="3098"/>
      <c r="X927" s="3098"/>
      <c r="Y927" s="3098"/>
      <c r="Z927" s="3098"/>
      <c r="AA927" s="3098"/>
      <c r="AB927" s="3098"/>
      <c r="AC927" s="3098"/>
      <c r="AD927" s="3098"/>
      <c r="AE927" s="3098"/>
      <c r="AF927" s="3098"/>
      <c r="AG927" s="3098"/>
      <c r="AH927" s="3098"/>
      <c r="AI927" s="3098"/>
      <c r="AJ927" s="3098"/>
      <c r="AK927" s="3098"/>
      <c r="AL927" s="3143"/>
      <c r="AM927" s="3143"/>
      <c r="AN927" s="3143"/>
      <c r="AO927" s="3143"/>
      <c r="AP927" s="3143"/>
      <c r="AQ927" s="3143"/>
      <c r="AR927" s="3143"/>
      <c r="AS927" s="3143"/>
      <c r="AT927" s="3143"/>
      <c r="AU927" s="3143"/>
      <c r="AV927" s="3143"/>
      <c r="AW927" s="3143"/>
      <c r="AX927" s="3143"/>
      <c r="AY927" s="3143"/>
      <c r="AZ927" s="3143"/>
      <c r="BA927" s="3143"/>
      <c r="BB927" s="3143"/>
      <c r="BC927" s="3143"/>
      <c r="BD927" s="3143"/>
      <c r="BE927" s="3143"/>
      <c r="BF927" s="3143"/>
      <c r="BG927" s="3143"/>
      <c r="BH927" s="3143"/>
      <c r="BI927" s="3143"/>
      <c r="BJ927" s="3143"/>
      <c r="BK927" s="3143"/>
      <c r="BL927" s="3143"/>
      <c r="BM927" s="3143"/>
      <c r="BN927" s="3189"/>
      <c r="BO927" s="3189"/>
      <c r="BP927" s="3189"/>
      <c r="BQ927" s="3189"/>
      <c r="BR927" s="3189"/>
      <c r="BS927" s="3189"/>
      <c r="BT927" s="3189"/>
      <c r="BU927" s="3189"/>
      <c r="BV927" s="3189"/>
      <c r="BW927" s="3189"/>
      <c r="BX927" s="3189"/>
      <c r="BY927" s="3189"/>
      <c r="BZ927" s="3313"/>
      <c r="CA927" s="3143"/>
    </row>
    <row r="928" spans="1:79" ht="16.5" customHeight="1">
      <c r="A928" s="3143"/>
      <c r="B928" s="3143"/>
      <c r="C928" s="3143"/>
      <c r="D928" s="3143"/>
      <c r="E928" s="3143"/>
      <c r="F928" s="3143"/>
      <c r="G928" s="3143"/>
      <c r="H928" s="3143"/>
      <c r="I928" s="3143"/>
      <c r="J928" s="3143"/>
      <c r="K928" s="3098"/>
      <c r="L928" s="3098"/>
      <c r="M928" s="3098"/>
      <c r="N928" s="3098"/>
      <c r="O928" s="3098"/>
      <c r="P928" s="3098"/>
      <c r="Q928" s="3098"/>
      <c r="R928" s="3098"/>
      <c r="S928" s="3098"/>
      <c r="T928" s="3098"/>
      <c r="U928" s="3098"/>
      <c r="V928" s="3098"/>
      <c r="W928" s="3098"/>
      <c r="X928" s="3098"/>
      <c r="Y928" s="3098"/>
      <c r="Z928" s="3098"/>
      <c r="AA928" s="3098"/>
      <c r="AB928" s="3098"/>
      <c r="AC928" s="3098"/>
      <c r="AD928" s="3098"/>
      <c r="AE928" s="3098"/>
      <c r="AF928" s="3098"/>
      <c r="AG928" s="3098"/>
      <c r="AH928" s="3098"/>
      <c r="AI928" s="3098"/>
      <c r="AJ928" s="3098"/>
      <c r="AK928" s="3098"/>
      <c r="AL928" s="3143"/>
      <c r="AM928" s="3143"/>
      <c r="AN928" s="3143"/>
      <c r="AO928" s="3143"/>
      <c r="AP928" s="3143"/>
      <c r="AQ928" s="3143"/>
      <c r="AR928" s="3143"/>
      <c r="AS928" s="3143"/>
      <c r="AT928" s="3143"/>
      <c r="AU928" s="3143"/>
      <c r="AV928" s="3143"/>
      <c r="AW928" s="3143"/>
      <c r="AX928" s="3143"/>
      <c r="AY928" s="3143"/>
      <c r="AZ928" s="3143"/>
      <c r="BA928" s="3143"/>
      <c r="BB928" s="3143"/>
      <c r="BC928" s="3143"/>
      <c r="BD928" s="3143"/>
      <c r="BE928" s="3143"/>
      <c r="BF928" s="3143"/>
      <c r="BG928" s="3143"/>
      <c r="BH928" s="3143"/>
      <c r="BI928" s="3143"/>
      <c r="BJ928" s="3143"/>
      <c r="BK928" s="3143"/>
      <c r="BL928" s="3143"/>
      <c r="BM928" s="3143"/>
      <c r="BN928" s="3189"/>
      <c r="BO928" s="3189"/>
      <c r="BP928" s="3189"/>
      <c r="BQ928" s="3189"/>
      <c r="BR928" s="3189"/>
      <c r="BS928" s="3189"/>
      <c r="BT928" s="3189"/>
      <c r="BU928" s="3189"/>
      <c r="BV928" s="3189"/>
      <c r="BW928" s="3189"/>
      <c r="BX928" s="3189"/>
      <c r="BY928" s="3189"/>
      <c r="BZ928" s="3313"/>
      <c r="CA928" s="3143"/>
    </row>
    <row r="929" spans="1:79" ht="16.5" customHeight="1">
      <c r="A929" s="3143"/>
      <c r="B929" s="3143"/>
      <c r="C929" s="3143"/>
      <c r="D929" s="3143"/>
      <c r="E929" s="3143"/>
      <c r="F929" s="3143"/>
      <c r="G929" s="3143"/>
      <c r="H929" s="3143"/>
      <c r="I929" s="3143"/>
      <c r="J929" s="3143"/>
      <c r="K929" s="3098"/>
      <c r="L929" s="3098"/>
      <c r="M929" s="3098"/>
      <c r="N929" s="3098"/>
      <c r="O929" s="3098"/>
      <c r="P929" s="3098"/>
      <c r="Q929" s="3098"/>
      <c r="R929" s="3098"/>
      <c r="S929" s="3098"/>
      <c r="T929" s="3098"/>
      <c r="U929" s="3098"/>
      <c r="V929" s="3098"/>
      <c r="W929" s="3098"/>
      <c r="X929" s="3098"/>
      <c r="Y929" s="3098"/>
      <c r="Z929" s="3098"/>
      <c r="AA929" s="3098"/>
      <c r="AB929" s="3098"/>
      <c r="AC929" s="3098"/>
      <c r="AD929" s="3098"/>
      <c r="AE929" s="3098"/>
      <c r="AF929" s="3098"/>
      <c r="AG929" s="3098"/>
      <c r="AH929" s="3098"/>
      <c r="AI929" s="3098"/>
      <c r="AJ929" s="3098"/>
      <c r="AK929" s="3098"/>
      <c r="AL929" s="3143"/>
      <c r="AM929" s="3143"/>
      <c r="AN929" s="3143"/>
      <c r="AO929" s="3143"/>
      <c r="AP929" s="3143"/>
      <c r="AQ929" s="3143"/>
      <c r="AR929" s="3143"/>
      <c r="AS929" s="3143"/>
      <c r="AT929" s="3143"/>
      <c r="AU929" s="3143"/>
      <c r="AV929" s="3143"/>
      <c r="AW929" s="3143"/>
      <c r="AX929" s="3143"/>
      <c r="AY929" s="3143"/>
      <c r="AZ929" s="3143"/>
      <c r="BA929" s="3143"/>
      <c r="BB929" s="3143"/>
      <c r="BC929" s="3143"/>
      <c r="BD929" s="3143"/>
      <c r="BE929" s="3143"/>
      <c r="BF929" s="3143"/>
      <c r="BG929" s="3143"/>
      <c r="BH929" s="3143"/>
      <c r="BI929" s="3143"/>
      <c r="BJ929" s="3143"/>
      <c r="BK929" s="3143"/>
      <c r="BL929" s="3143"/>
      <c r="BM929" s="3143"/>
      <c r="BN929" s="3189"/>
      <c r="BO929" s="3189"/>
      <c r="BP929" s="3189"/>
      <c r="BQ929" s="3189"/>
      <c r="BR929" s="3189"/>
      <c r="BS929" s="3189"/>
      <c r="BT929" s="3189"/>
      <c r="BU929" s="3189"/>
      <c r="BV929" s="3189"/>
      <c r="BW929" s="3189"/>
      <c r="BX929" s="3189"/>
      <c r="BY929" s="3189"/>
      <c r="BZ929" s="3313"/>
      <c r="CA929" s="3143"/>
    </row>
    <row r="930" spans="1:79" ht="16.5" customHeight="1">
      <c r="A930" s="3143"/>
      <c r="B930" s="3143"/>
      <c r="C930" s="3143"/>
      <c r="D930" s="3143"/>
      <c r="E930" s="3143"/>
      <c r="F930" s="3143"/>
      <c r="G930" s="3143"/>
      <c r="H930" s="3143"/>
      <c r="I930" s="3143"/>
      <c r="J930" s="3143"/>
      <c r="K930" s="3098"/>
      <c r="L930" s="3098"/>
      <c r="M930" s="3098"/>
      <c r="N930" s="3098"/>
      <c r="O930" s="3098"/>
      <c r="P930" s="3098"/>
      <c r="Q930" s="3098"/>
      <c r="R930" s="3098"/>
      <c r="S930" s="3098"/>
      <c r="T930" s="3098"/>
      <c r="U930" s="3098"/>
      <c r="V930" s="3098"/>
      <c r="W930" s="3098"/>
      <c r="X930" s="3098"/>
      <c r="Y930" s="3098"/>
      <c r="Z930" s="3098"/>
      <c r="AA930" s="3098"/>
      <c r="AB930" s="3098"/>
      <c r="AC930" s="3098"/>
      <c r="AD930" s="3098"/>
      <c r="AE930" s="3098"/>
      <c r="AF930" s="3098"/>
      <c r="AG930" s="3098"/>
      <c r="AH930" s="3098"/>
      <c r="AI930" s="3098"/>
      <c r="AJ930" s="3098"/>
      <c r="AK930" s="3098"/>
      <c r="AL930" s="3143"/>
      <c r="AM930" s="3143"/>
      <c r="AN930" s="3143"/>
      <c r="AO930" s="3143"/>
      <c r="AP930" s="3143"/>
      <c r="AQ930" s="3143"/>
      <c r="AR930" s="3143"/>
      <c r="AS930" s="3143"/>
      <c r="AT930" s="3143"/>
      <c r="AU930" s="3143"/>
      <c r="AV930" s="3143"/>
      <c r="AW930" s="3143"/>
      <c r="AX930" s="3143"/>
      <c r="AY930" s="3143"/>
      <c r="AZ930" s="3143"/>
      <c r="BA930" s="3143"/>
      <c r="BB930" s="3143"/>
      <c r="BC930" s="3143"/>
      <c r="BD930" s="3143"/>
      <c r="BE930" s="3143"/>
      <c r="BF930" s="3143"/>
      <c r="BG930" s="3143"/>
      <c r="BH930" s="3143"/>
      <c r="BI930" s="3143"/>
      <c r="BJ930" s="3143"/>
      <c r="BK930" s="3143"/>
      <c r="BL930" s="3143"/>
      <c r="BM930" s="3143"/>
      <c r="BN930" s="3189"/>
      <c r="BO930" s="3189"/>
      <c r="BP930" s="3189"/>
      <c r="BQ930" s="3189"/>
      <c r="BR930" s="3189"/>
      <c r="BS930" s="3189"/>
      <c r="BT930" s="3189"/>
      <c r="BU930" s="3189"/>
      <c r="BV930" s="3189"/>
      <c r="BW930" s="3189"/>
      <c r="BX930" s="3189"/>
      <c r="BY930" s="3189"/>
      <c r="BZ930" s="3313"/>
      <c r="CA930" s="3143"/>
    </row>
    <row r="931" spans="1:79" ht="16.5" customHeight="1">
      <c r="A931" s="3143"/>
      <c r="B931" s="3143"/>
      <c r="C931" s="3143"/>
      <c r="D931" s="3143"/>
      <c r="E931" s="3143"/>
      <c r="F931" s="3143"/>
      <c r="G931" s="3143"/>
      <c r="H931" s="3143"/>
      <c r="I931" s="3143"/>
      <c r="J931" s="3143"/>
      <c r="K931" s="3098"/>
      <c r="L931" s="3098"/>
      <c r="M931" s="3098"/>
      <c r="N931" s="3098"/>
      <c r="O931" s="3098"/>
      <c r="P931" s="3098"/>
      <c r="Q931" s="3098"/>
      <c r="R931" s="3098"/>
      <c r="S931" s="3098"/>
      <c r="T931" s="3098"/>
      <c r="U931" s="3098"/>
      <c r="V931" s="3098"/>
      <c r="W931" s="3098"/>
      <c r="X931" s="3098"/>
      <c r="Y931" s="3098"/>
      <c r="Z931" s="3098"/>
      <c r="AA931" s="3098"/>
      <c r="AB931" s="3098"/>
      <c r="AC931" s="3098"/>
      <c r="AD931" s="3098"/>
      <c r="AE931" s="3098"/>
      <c r="AF931" s="3098"/>
      <c r="AG931" s="3098"/>
      <c r="AH931" s="3098"/>
      <c r="AI931" s="3098"/>
      <c r="AJ931" s="3098"/>
      <c r="AK931" s="3098"/>
      <c r="AL931" s="3143"/>
      <c r="AM931" s="3143"/>
      <c r="AN931" s="3143"/>
      <c r="AO931" s="3143"/>
      <c r="AP931" s="3143"/>
      <c r="AQ931" s="3143"/>
      <c r="AR931" s="3143"/>
      <c r="AS931" s="3143"/>
      <c r="AT931" s="3143"/>
      <c r="AU931" s="3143"/>
      <c r="AV931" s="3143"/>
      <c r="AW931" s="3143"/>
      <c r="AX931" s="3143"/>
      <c r="AY931" s="3143"/>
      <c r="AZ931" s="3143"/>
      <c r="BA931" s="3143"/>
      <c r="BB931" s="3143"/>
      <c r="BC931" s="3143"/>
      <c r="BD931" s="3143"/>
      <c r="BE931" s="3143"/>
      <c r="BF931" s="3143"/>
      <c r="BG931" s="3143"/>
      <c r="BH931" s="3143"/>
      <c r="BI931" s="3143"/>
      <c r="BJ931" s="3143"/>
      <c r="BK931" s="3143"/>
      <c r="BL931" s="3143"/>
      <c r="BM931" s="3143"/>
      <c r="BN931" s="3189"/>
      <c r="BO931" s="3189"/>
      <c r="BP931" s="3189"/>
      <c r="BQ931" s="3189"/>
      <c r="BR931" s="3189"/>
      <c r="BS931" s="3189"/>
      <c r="BT931" s="3189"/>
      <c r="BU931" s="3189"/>
      <c r="BV931" s="3189"/>
      <c r="BW931" s="3189"/>
      <c r="BX931" s="3189"/>
      <c r="BY931" s="3189"/>
      <c r="BZ931" s="3313"/>
      <c r="CA931" s="3143"/>
    </row>
    <row r="932" spans="1:79" ht="16.5" customHeight="1">
      <c r="A932" s="3143"/>
      <c r="B932" s="3143"/>
      <c r="C932" s="3143"/>
      <c r="D932" s="3143"/>
      <c r="E932" s="3143"/>
      <c r="F932" s="3143"/>
      <c r="G932" s="3143"/>
      <c r="H932" s="3143"/>
      <c r="I932" s="3143"/>
      <c r="J932" s="3143"/>
      <c r="K932" s="3098"/>
      <c r="L932" s="3098"/>
      <c r="M932" s="3098"/>
      <c r="N932" s="3098"/>
      <c r="O932" s="3098"/>
      <c r="P932" s="3098"/>
      <c r="Q932" s="3098"/>
      <c r="R932" s="3098"/>
      <c r="S932" s="3098"/>
      <c r="T932" s="3098"/>
      <c r="U932" s="3098"/>
      <c r="V932" s="3098"/>
      <c r="W932" s="3098"/>
      <c r="X932" s="3098"/>
      <c r="Y932" s="3098"/>
      <c r="Z932" s="3098"/>
      <c r="AA932" s="3098"/>
      <c r="AB932" s="3098"/>
      <c r="AC932" s="3098"/>
      <c r="AD932" s="3098"/>
      <c r="AE932" s="3098"/>
      <c r="AF932" s="3098"/>
      <c r="AG932" s="3098"/>
      <c r="AH932" s="3098"/>
      <c r="AI932" s="3098"/>
      <c r="AJ932" s="3098"/>
      <c r="AK932" s="3098"/>
      <c r="AL932" s="3143"/>
      <c r="AM932" s="3143"/>
      <c r="AN932" s="3143"/>
      <c r="AO932" s="3143"/>
      <c r="AP932" s="3143"/>
      <c r="AQ932" s="3143"/>
      <c r="AR932" s="3143"/>
      <c r="AS932" s="3143"/>
      <c r="AT932" s="3143"/>
      <c r="AU932" s="3143"/>
      <c r="AV932" s="3143"/>
      <c r="AW932" s="3143"/>
      <c r="AX932" s="3143"/>
      <c r="AY932" s="3143"/>
      <c r="AZ932" s="3143"/>
      <c r="BA932" s="3143"/>
      <c r="BB932" s="3143"/>
      <c r="BC932" s="3143"/>
      <c r="BD932" s="3143"/>
      <c r="BE932" s="3143"/>
      <c r="BF932" s="3143"/>
      <c r="BG932" s="3143"/>
      <c r="BH932" s="3143"/>
      <c r="BI932" s="3143"/>
      <c r="BJ932" s="3143"/>
      <c r="BK932" s="3143"/>
      <c r="BL932" s="3143"/>
      <c r="BM932" s="3143"/>
      <c r="BN932" s="3189"/>
      <c r="BO932" s="3189"/>
      <c r="BP932" s="3189"/>
      <c r="BQ932" s="3189"/>
      <c r="BR932" s="3189"/>
      <c r="BS932" s="3189"/>
      <c r="BT932" s="3189"/>
      <c r="BU932" s="3189"/>
      <c r="BV932" s="3189"/>
      <c r="BW932" s="3189"/>
      <c r="BX932" s="3189"/>
      <c r="BY932" s="3189"/>
      <c r="BZ932" s="3313"/>
      <c r="CA932" s="3143"/>
    </row>
    <row r="933" spans="1:79" ht="16.5" customHeight="1">
      <c r="A933" s="3143"/>
      <c r="B933" s="3143"/>
      <c r="C933" s="3143"/>
      <c r="D933" s="3143"/>
      <c r="E933" s="3143"/>
      <c r="F933" s="3143"/>
      <c r="G933" s="3143"/>
      <c r="H933" s="3143"/>
      <c r="I933" s="3143"/>
      <c r="J933" s="3143"/>
      <c r="K933" s="3098"/>
      <c r="L933" s="3098"/>
      <c r="M933" s="3098"/>
      <c r="N933" s="3098"/>
      <c r="O933" s="3098"/>
      <c r="P933" s="3098"/>
      <c r="Q933" s="3098"/>
      <c r="R933" s="3098"/>
      <c r="S933" s="3098"/>
      <c r="T933" s="3098"/>
      <c r="U933" s="3098"/>
      <c r="V933" s="3098"/>
      <c r="W933" s="3098"/>
      <c r="X933" s="3098"/>
      <c r="Y933" s="3098"/>
      <c r="Z933" s="3098"/>
      <c r="AA933" s="3098"/>
      <c r="AB933" s="3098"/>
      <c r="AC933" s="3098"/>
      <c r="AD933" s="3098"/>
      <c r="AE933" s="3098"/>
      <c r="AF933" s="3098"/>
      <c r="AG933" s="3098"/>
      <c r="AH933" s="3098"/>
      <c r="AI933" s="3098"/>
      <c r="AJ933" s="3098"/>
      <c r="AK933" s="3098"/>
      <c r="AL933" s="3143"/>
      <c r="AM933" s="3143"/>
      <c r="AN933" s="3143"/>
      <c r="AO933" s="3143"/>
      <c r="AP933" s="3143"/>
      <c r="AQ933" s="3143"/>
      <c r="AR933" s="3143"/>
      <c r="AS933" s="3143"/>
      <c r="AT933" s="3143"/>
      <c r="AU933" s="3143"/>
      <c r="AV933" s="3143"/>
      <c r="AW933" s="3143"/>
      <c r="AX933" s="3143"/>
      <c r="AY933" s="3143"/>
      <c r="AZ933" s="3143"/>
      <c r="BA933" s="3143"/>
      <c r="BB933" s="3143"/>
      <c r="BC933" s="3143"/>
      <c r="BD933" s="3143"/>
      <c r="BE933" s="3143"/>
      <c r="BF933" s="3143"/>
      <c r="BG933" s="3143"/>
      <c r="BH933" s="3143"/>
      <c r="BI933" s="3143"/>
      <c r="BJ933" s="3143"/>
      <c r="BK933" s="3143"/>
      <c r="BL933" s="3143"/>
      <c r="BM933" s="3143"/>
      <c r="BN933" s="3189"/>
      <c r="BO933" s="3189"/>
      <c r="BP933" s="3189"/>
      <c r="BQ933" s="3189"/>
      <c r="BR933" s="3189"/>
      <c r="BS933" s="3189"/>
      <c r="BT933" s="3189"/>
      <c r="BU933" s="3189"/>
      <c r="BV933" s="3189"/>
      <c r="BW933" s="3189"/>
      <c r="BX933" s="3189"/>
      <c r="BY933" s="3189"/>
      <c r="BZ933" s="3313"/>
      <c r="CA933" s="3143"/>
    </row>
    <row r="934" spans="1:79" ht="16.5" customHeight="1">
      <c r="A934" s="3143"/>
      <c r="B934" s="3143"/>
      <c r="C934" s="3143"/>
      <c r="D934" s="3143"/>
      <c r="E934" s="3143"/>
      <c r="F934" s="3143"/>
      <c r="G934" s="3143"/>
      <c r="H934" s="3143"/>
      <c r="I934" s="3143"/>
      <c r="J934" s="3143"/>
      <c r="K934" s="3098"/>
      <c r="L934" s="3098"/>
      <c r="M934" s="3098"/>
      <c r="N934" s="3098"/>
      <c r="O934" s="3098"/>
      <c r="P934" s="3098"/>
      <c r="Q934" s="3098"/>
      <c r="R934" s="3098"/>
      <c r="S934" s="3098"/>
      <c r="T934" s="3098"/>
      <c r="U934" s="3098"/>
      <c r="V934" s="3098"/>
      <c r="W934" s="3098"/>
      <c r="X934" s="3098"/>
      <c r="Y934" s="3098"/>
      <c r="Z934" s="3098"/>
      <c r="AA934" s="3098"/>
      <c r="AB934" s="3098"/>
      <c r="AC934" s="3098"/>
      <c r="AD934" s="3098"/>
      <c r="AE934" s="3098"/>
      <c r="AF934" s="3098"/>
      <c r="AG934" s="3098"/>
      <c r="AH934" s="3098"/>
      <c r="AI934" s="3098"/>
      <c r="AJ934" s="3098"/>
      <c r="AK934" s="3098"/>
      <c r="AL934" s="3143"/>
      <c r="AM934" s="3143"/>
      <c r="AN934" s="3143"/>
      <c r="AO934" s="3143"/>
      <c r="AP934" s="3143"/>
      <c r="AQ934" s="3143"/>
      <c r="AR934" s="3143"/>
      <c r="AS934" s="3143"/>
      <c r="AT934" s="3143"/>
      <c r="AU934" s="3143"/>
      <c r="AV934" s="3143"/>
      <c r="AW934" s="3143"/>
      <c r="AX934" s="3143"/>
      <c r="AY934" s="3143"/>
      <c r="AZ934" s="3143"/>
      <c r="BA934" s="3143"/>
      <c r="BB934" s="3143"/>
      <c r="BC934" s="3143"/>
      <c r="BD934" s="3143"/>
      <c r="BE934" s="3143"/>
      <c r="BF934" s="3143"/>
      <c r="BG934" s="3143"/>
      <c r="BH934" s="3143"/>
      <c r="BI934" s="3143"/>
      <c r="BJ934" s="3143"/>
      <c r="BK934" s="3143"/>
      <c r="BL934" s="3143"/>
      <c r="BM934" s="3143"/>
      <c r="BN934" s="3189"/>
      <c r="BO934" s="3189"/>
      <c r="BP934" s="3189"/>
      <c r="BQ934" s="3189"/>
      <c r="BR934" s="3189"/>
      <c r="BS934" s="3189"/>
      <c r="BT934" s="3189"/>
      <c r="BU934" s="3189"/>
      <c r="BV934" s="3189"/>
      <c r="BW934" s="3189"/>
      <c r="BX934" s="3189"/>
      <c r="BY934" s="3189"/>
      <c r="BZ934" s="3313"/>
      <c r="CA934" s="3143"/>
    </row>
    <row r="935" spans="1:79" ht="16.5" customHeight="1">
      <c r="A935" s="3143"/>
      <c r="B935" s="3143"/>
      <c r="C935" s="3143"/>
      <c r="D935" s="3143"/>
      <c r="E935" s="3143"/>
      <c r="F935" s="3143"/>
      <c r="G935" s="3143"/>
      <c r="H935" s="3143"/>
      <c r="I935" s="3143"/>
      <c r="J935" s="3143"/>
      <c r="K935" s="3098"/>
      <c r="L935" s="3098"/>
      <c r="M935" s="3098"/>
      <c r="N935" s="3098"/>
      <c r="O935" s="3098"/>
      <c r="P935" s="3098"/>
      <c r="Q935" s="3098"/>
      <c r="R935" s="3098"/>
      <c r="S935" s="3098"/>
      <c r="T935" s="3098"/>
      <c r="U935" s="3098"/>
      <c r="V935" s="3098"/>
      <c r="W935" s="3098"/>
      <c r="X935" s="3098"/>
      <c r="Y935" s="3098"/>
      <c r="Z935" s="3098"/>
      <c r="AA935" s="3098"/>
      <c r="AB935" s="3098"/>
      <c r="AC935" s="3098"/>
      <c r="AD935" s="3098"/>
      <c r="AE935" s="3098"/>
      <c r="AF935" s="3098"/>
      <c r="AG935" s="3098"/>
      <c r="AH935" s="3098"/>
      <c r="AI935" s="3098"/>
      <c r="AJ935" s="3098"/>
      <c r="AK935" s="3098"/>
      <c r="AL935" s="3143"/>
      <c r="AM935" s="3143"/>
      <c r="AN935" s="3143"/>
      <c r="AO935" s="3143"/>
      <c r="AP935" s="3143"/>
      <c r="AQ935" s="3143"/>
      <c r="AR935" s="3143"/>
      <c r="AS935" s="3143"/>
      <c r="AT935" s="3143"/>
      <c r="AU935" s="3143"/>
      <c r="AV935" s="3143"/>
      <c r="AW935" s="3143"/>
      <c r="AX935" s="3143"/>
      <c r="AY935" s="3143"/>
      <c r="AZ935" s="3143"/>
      <c r="BA935" s="3143"/>
      <c r="BB935" s="3143"/>
      <c r="BC935" s="3143"/>
      <c r="BD935" s="3143"/>
      <c r="BE935" s="3143"/>
      <c r="BF935" s="3143"/>
      <c r="BG935" s="3143"/>
      <c r="BH935" s="3143"/>
      <c r="BI935" s="3143"/>
      <c r="BJ935" s="3143"/>
      <c r="BK935" s="3143"/>
      <c r="BL935" s="3143"/>
      <c r="BM935" s="3143"/>
      <c r="BN935" s="3189"/>
      <c r="BO935" s="3189"/>
      <c r="BP935" s="3189"/>
      <c r="BQ935" s="3189"/>
      <c r="BR935" s="3189"/>
      <c r="BS935" s="3189"/>
      <c r="BT935" s="3189"/>
      <c r="BU935" s="3189"/>
      <c r="BV935" s="3189"/>
      <c r="BW935" s="3189"/>
      <c r="BX935" s="3189"/>
      <c r="BY935" s="3189"/>
      <c r="BZ935" s="3313"/>
      <c r="CA935" s="3143"/>
    </row>
    <row r="936" spans="1:79" ht="16.5" customHeight="1">
      <c r="A936" s="3143"/>
      <c r="B936" s="3143"/>
      <c r="C936" s="3143"/>
      <c r="D936" s="3143"/>
      <c r="E936" s="3143"/>
      <c r="F936" s="3143"/>
      <c r="G936" s="3143"/>
      <c r="H936" s="3143"/>
      <c r="I936" s="3143"/>
      <c r="J936" s="3143"/>
      <c r="K936" s="3098"/>
      <c r="L936" s="3098"/>
      <c r="M936" s="3098"/>
      <c r="N936" s="3098"/>
      <c r="O936" s="3098"/>
      <c r="P936" s="3098"/>
      <c r="Q936" s="3098"/>
      <c r="R936" s="3098"/>
      <c r="S936" s="3098"/>
      <c r="T936" s="3098"/>
      <c r="U936" s="3098"/>
      <c r="V936" s="3098"/>
      <c r="W936" s="3098"/>
      <c r="X936" s="3098"/>
      <c r="Y936" s="3098"/>
      <c r="Z936" s="3098"/>
      <c r="AA936" s="3098"/>
      <c r="AB936" s="3098"/>
      <c r="AC936" s="3098"/>
      <c r="AD936" s="3098"/>
      <c r="AE936" s="3098"/>
      <c r="AF936" s="3098"/>
      <c r="AG936" s="3098"/>
      <c r="AH936" s="3098"/>
      <c r="AI936" s="3098"/>
      <c r="AJ936" s="3098"/>
      <c r="AK936" s="3098"/>
      <c r="AL936" s="3143"/>
      <c r="AM936" s="3143"/>
      <c r="AN936" s="3143"/>
      <c r="AO936" s="3143"/>
      <c r="AP936" s="3143"/>
      <c r="AQ936" s="3143"/>
      <c r="AR936" s="3143"/>
      <c r="AS936" s="3143"/>
      <c r="AT936" s="3143"/>
      <c r="AU936" s="3143"/>
      <c r="AV936" s="3143"/>
      <c r="AW936" s="3143"/>
      <c r="AX936" s="3143"/>
      <c r="AY936" s="3143"/>
      <c r="AZ936" s="3143"/>
      <c r="BA936" s="3143"/>
      <c r="BB936" s="3143"/>
      <c r="BC936" s="3143"/>
      <c r="BD936" s="3143"/>
      <c r="BE936" s="3143"/>
      <c r="BF936" s="3143"/>
      <c r="BG936" s="3143"/>
      <c r="BH936" s="3143"/>
      <c r="BI936" s="3143"/>
      <c r="BJ936" s="3143"/>
      <c r="BK936" s="3143"/>
      <c r="BL936" s="3143"/>
      <c r="BM936" s="3143"/>
      <c r="BN936" s="3189"/>
      <c r="BO936" s="3189"/>
      <c r="BP936" s="3189"/>
      <c r="BQ936" s="3189"/>
      <c r="BR936" s="3189"/>
      <c r="BS936" s="3189"/>
      <c r="BT936" s="3189"/>
      <c r="BU936" s="3189"/>
      <c r="BV936" s="3189"/>
      <c r="BW936" s="3189"/>
      <c r="BX936" s="3189"/>
      <c r="BY936" s="3189"/>
      <c r="BZ936" s="3313"/>
      <c r="CA936" s="3143"/>
    </row>
    <row r="937" spans="1:79" ht="16.5" customHeight="1">
      <c r="A937" s="3143"/>
      <c r="B937" s="3143"/>
      <c r="C937" s="3143"/>
      <c r="D937" s="3143"/>
      <c r="E937" s="3143"/>
      <c r="F937" s="3143"/>
      <c r="G937" s="3143"/>
      <c r="H937" s="3143"/>
      <c r="I937" s="3143"/>
      <c r="J937" s="3143"/>
      <c r="K937" s="3098"/>
      <c r="L937" s="3098"/>
      <c r="M937" s="3098"/>
      <c r="N937" s="3098"/>
      <c r="O937" s="3098"/>
      <c r="P937" s="3098"/>
      <c r="Q937" s="3098"/>
      <c r="R937" s="3098"/>
      <c r="S937" s="3098"/>
      <c r="T937" s="3098"/>
      <c r="U937" s="3098"/>
      <c r="V937" s="3098"/>
      <c r="W937" s="3098"/>
      <c r="X937" s="3098"/>
      <c r="Y937" s="3098"/>
      <c r="Z937" s="3098"/>
      <c r="AA937" s="3098"/>
      <c r="AB937" s="3098"/>
      <c r="AC937" s="3098"/>
      <c r="AD937" s="3098"/>
      <c r="AE937" s="3098"/>
      <c r="AF937" s="3098"/>
      <c r="AG937" s="3098"/>
      <c r="AH937" s="3098"/>
      <c r="AI937" s="3098"/>
      <c r="AJ937" s="3098"/>
      <c r="AK937" s="3098"/>
      <c r="AL937" s="3143"/>
      <c r="AM937" s="3143"/>
      <c r="AN937" s="3143"/>
      <c r="AO937" s="3143"/>
      <c r="AP937" s="3143"/>
      <c r="AQ937" s="3143"/>
      <c r="AR937" s="3143"/>
      <c r="AS937" s="3143"/>
      <c r="AT937" s="3143"/>
      <c r="AU937" s="3143"/>
      <c r="AV937" s="3143"/>
      <c r="AW937" s="3143"/>
      <c r="AX937" s="3143"/>
      <c r="AY937" s="3143"/>
      <c r="AZ937" s="3143"/>
      <c r="BA937" s="3143"/>
      <c r="BB937" s="3143"/>
      <c r="BC937" s="3143"/>
      <c r="BD937" s="3143"/>
      <c r="BE937" s="3143"/>
      <c r="BF937" s="3143"/>
      <c r="BG937" s="3143"/>
      <c r="BH937" s="3143"/>
      <c r="BI937" s="3143"/>
      <c r="BJ937" s="3143"/>
      <c r="BK937" s="3143"/>
      <c r="BL937" s="3143"/>
      <c r="BM937" s="3143"/>
      <c r="BN937" s="3189"/>
      <c r="BO937" s="3189"/>
      <c r="BP937" s="3189"/>
      <c r="BQ937" s="3189"/>
      <c r="BR937" s="3189"/>
      <c r="BS937" s="3189"/>
      <c r="BT937" s="3189"/>
      <c r="BU937" s="3189"/>
      <c r="BV937" s="3189"/>
      <c r="BW937" s="3189"/>
      <c r="BX937" s="3189"/>
      <c r="BY937" s="3189"/>
      <c r="BZ937" s="3313"/>
      <c r="CA937" s="3143"/>
    </row>
    <row r="938" spans="1:79" ht="16.5" customHeight="1">
      <c r="A938" s="3143"/>
      <c r="B938" s="3143"/>
      <c r="C938" s="3143"/>
      <c r="D938" s="3143"/>
      <c r="E938" s="3143"/>
      <c r="F938" s="3143"/>
      <c r="G938" s="3143"/>
      <c r="H938" s="3143"/>
      <c r="I938" s="3143"/>
      <c r="J938" s="3143"/>
      <c r="K938" s="3098"/>
      <c r="L938" s="3098"/>
      <c r="M938" s="3098"/>
      <c r="N938" s="3098"/>
      <c r="O938" s="3098"/>
      <c r="P938" s="3098"/>
      <c r="Q938" s="3098"/>
      <c r="R938" s="3098"/>
      <c r="S938" s="3098"/>
      <c r="T938" s="3098"/>
      <c r="U938" s="3098"/>
      <c r="V938" s="3098"/>
      <c r="W938" s="3098"/>
      <c r="X938" s="3098"/>
      <c r="Y938" s="3098"/>
      <c r="Z938" s="3098"/>
      <c r="AA938" s="3098"/>
      <c r="AB938" s="3098"/>
      <c r="AC938" s="3098"/>
      <c r="AD938" s="3098"/>
      <c r="AE938" s="3098"/>
      <c r="AF938" s="3098"/>
      <c r="AG938" s="3098"/>
      <c r="AH938" s="3098"/>
      <c r="AI938" s="3098"/>
      <c r="AJ938" s="3098"/>
      <c r="AK938" s="3098"/>
      <c r="AL938" s="3143"/>
      <c r="AM938" s="3143"/>
      <c r="AN938" s="3143"/>
      <c r="AO938" s="3143"/>
      <c r="AP938" s="3143"/>
      <c r="AQ938" s="3143"/>
      <c r="AR938" s="3143"/>
      <c r="AS938" s="3143"/>
      <c r="AT938" s="3143"/>
      <c r="AU938" s="3143"/>
      <c r="AV938" s="3143"/>
      <c r="AW938" s="3143"/>
      <c r="AX938" s="3143"/>
      <c r="AY938" s="3143"/>
      <c r="AZ938" s="3143"/>
      <c r="BA938" s="3143"/>
      <c r="BB938" s="3143"/>
      <c r="BC938" s="3143"/>
      <c r="BD938" s="3143"/>
      <c r="BE938" s="3143"/>
      <c r="BF938" s="3143"/>
      <c r="BG938" s="3143"/>
      <c r="BH938" s="3143"/>
      <c r="BI938" s="3143"/>
      <c r="BJ938" s="3143"/>
      <c r="BK938" s="3143"/>
      <c r="BL938" s="3143"/>
      <c r="BM938" s="3143"/>
      <c r="BN938" s="3189"/>
      <c r="BO938" s="3189"/>
      <c r="BP938" s="3189"/>
      <c r="BQ938" s="3189"/>
      <c r="BR938" s="3189"/>
      <c r="BS938" s="3189"/>
      <c r="BT938" s="3189"/>
      <c r="BU938" s="3189"/>
      <c r="BV938" s="3189"/>
      <c r="BW938" s="3189"/>
      <c r="BX938" s="3189"/>
      <c r="BY938" s="3189"/>
      <c r="BZ938" s="3313"/>
      <c r="CA938" s="3143"/>
    </row>
    <row r="939" spans="1:79" ht="16.5" customHeight="1">
      <c r="A939" s="3143"/>
      <c r="B939" s="3143"/>
      <c r="C939" s="3143"/>
      <c r="D939" s="3143"/>
      <c r="E939" s="3143"/>
      <c r="F939" s="3143"/>
      <c r="G939" s="3143"/>
      <c r="H939" s="3143"/>
      <c r="I939" s="3143"/>
      <c r="J939" s="3143"/>
      <c r="K939" s="3098"/>
      <c r="L939" s="3098"/>
      <c r="M939" s="3098"/>
      <c r="N939" s="3098"/>
      <c r="O939" s="3098"/>
      <c r="P939" s="3098"/>
      <c r="Q939" s="3098"/>
      <c r="R939" s="3098"/>
      <c r="S939" s="3098"/>
      <c r="T939" s="3098"/>
      <c r="U939" s="3098"/>
      <c r="V939" s="3098"/>
      <c r="W939" s="3098"/>
      <c r="X939" s="3098"/>
      <c r="Y939" s="3098"/>
      <c r="Z939" s="3098"/>
      <c r="AA939" s="3098"/>
      <c r="AB939" s="3098"/>
      <c r="AC939" s="3098"/>
      <c r="AD939" s="3098"/>
      <c r="AE939" s="3098"/>
      <c r="AF939" s="3098"/>
      <c r="AG939" s="3098"/>
      <c r="AH939" s="3098"/>
      <c r="AI939" s="3098"/>
      <c r="AJ939" s="3098"/>
      <c r="AK939" s="3098"/>
      <c r="AL939" s="3143"/>
      <c r="AM939" s="3143"/>
      <c r="AN939" s="3143"/>
      <c r="AO939" s="3143"/>
      <c r="AP939" s="3143"/>
      <c r="AQ939" s="3143"/>
      <c r="AR939" s="3143"/>
      <c r="AS939" s="3143"/>
      <c r="AT939" s="3143"/>
      <c r="AU939" s="3143"/>
      <c r="AV939" s="3143"/>
      <c r="AW939" s="3143"/>
      <c r="AX939" s="3143"/>
      <c r="AY939" s="3143"/>
      <c r="AZ939" s="3143"/>
      <c r="BA939" s="3143"/>
      <c r="BB939" s="3143"/>
      <c r="BC939" s="3143"/>
      <c r="BD939" s="3143"/>
      <c r="BE939" s="3143"/>
      <c r="BF939" s="3143"/>
      <c r="BG939" s="3143"/>
      <c r="BH939" s="3143"/>
      <c r="BI939" s="3143"/>
      <c r="BJ939" s="3143"/>
      <c r="BK939" s="3143"/>
      <c r="BL939" s="3143"/>
      <c r="BM939" s="3143"/>
      <c r="BN939" s="3189"/>
      <c r="BO939" s="3189"/>
      <c r="BP939" s="3189"/>
      <c r="BQ939" s="3189"/>
      <c r="BR939" s="3189"/>
      <c r="BS939" s="3189"/>
      <c r="BT939" s="3189"/>
      <c r="BU939" s="3189"/>
      <c r="BV939" s="3189"/>
      <c r="BW939" s="3189"/>
      <c r="BX939" s="3189"/>
      <c r="BY939" s="3189"/>
      <c r="BZ939" s="3313"/>
      <c r="CA939" s="3143"/>
    </row>
    <row r="940" spans="1:79" ht="16.5" customHeight="1">
      <c r="A940" s="3143"/>
      <c r="B940" s="3143"/>
      <c r="C940" s="3143"/>
      <c r="D940" s="3143"/>
      <c r="E940" s="3143"/>
      <c r="F940" s="3143"/>
      <c r="G940" s="3143"/>
      <c r="H940" s="3143"/>
      <c r="I940" s="3143"/>
      <c r="J940" s="3143"/>
      <c r="K940" s="3098"/>
      <c r="L940" s="3098"/>
      <c r="M940" s="3098"/>
      <c r="N940" s="3098"/>
      <c r="O940" s="3098"/>
      <c r="P940" s="3098"/>
      <c r="Q940" s="3098"/>
      <c r="R940" s="3098"/>
      <c r="S940" s="3098"/>
      <c r="T940" s="3098"/>
      <c r="U940" s="3098"/>
      <c r="V940" s="3098"/>
      <c r="W940" s="3098"/>
      <c r="X940" s="3098"/>
      <c r="Y940" s="3098"/>
      <c r="Z940" s="3098"/>
      <c r="AA940" s="3098"/>
      <c r="AB940" s="3098"/>
      <c r="AC940" s="3098"/>
      <c r="AD940" s="3098"/>
      <c r="AE940" s="3098"/>
      <c r="AF940" s="3098"/>
      <c r="AG940" s="3098"/>
      <c r="AH940" s="3098"/>
      <c r="AI940" s="3098"/>
      <c r="AJ940" s="3098"/>
      <c r="AK940" s="3098"/>
      <c r="AL940" s="3143"/>
      <c r="AM940" s="3143"/>
      <c r="AN940" s="3143"/>
      <c r="AO940" s="3143"/>
      <c r="AP940" s="3143"/>
      <c r="AQ940" s="3143"/>
      <c r="AR940" s="3143"/>
      <c r="AS940" s="3143"/>
      <c r="AT940" s="3143"/>
      <c r="AU940" s="3143"/>
      <c r="AV940" s="3143"/>
      <c r="AW940" s="3143"/>
      <c r="AX940" s="3143"/>
      <c r="AY940" s="3143"/>
      <c r="AZ940" s="3143"/>
      <c r="BA940" s="3143"/>
      <c r="BB940" s="3143"/>
      <c r="BC940" s="3143"/>
      <c r="BD940" s="3143"/>
      <c r="BE940" s="3143"/>
      <c r="BF940" s="3143"/>
      <c r="BG940" s="3143"/>
      <c r="BH940" s="3143"/>
      <c r="BI940" s="3143"/>
      <c r="BJ940" s="3143"/>
      <c r="BK940" s="3143"/>
      <c r="BL940" s="3143"/>
      <c r="BM940" s="3143"/>
      <c r="BN940" s="3189"/>
      <c r="BO940" s="3189"/>
      <c r="BP940" s="3189"/>
      <c r="BQ940" s="3189"/>
      <c r="BR940" s="3189"/>
      <c r="BS940" s="3189"/>
      <c r="BT940" s="3189"/>
      <c r="BU940" s="3189"/>
      <c r="BV940" s="3189"/>
      <c r="BW940" s="3189"/>
      <c r="BX940" s="3189"/>
      <c r="BY940" s="3189"/>
      <c r="BZ940" s="3313"/>
      <c r="CA940" s="3143"/>
    </row>
    <row r="941" spans="1:79" ht="16.5" customHeight="1">
      <c r="A941" s="3143"/>
      <c r="B941" s="3143"/>
      <c r="C941" s="3143"/>
      <c r="D941" s="3143"/>
      <c r="E941" s="3143"/>
      <c r="F941" s="3143"/>
      <c r="G941" s="3143"/>
      <c r="H941" s="3143"/>
      <c r="I941" s="3143"/>
      <c r="J941" s="3143"/>
      <c r="K941" s="3098"/>
      <c r="L941" s="3098"/>
      <c r="M941" s="3098"/>
      <c r="N941" s="3098"/>
      <c r="O941" s="3098"/>
      <c r="P941" s="3098"/>
      <c r="Q941" s="3098"/>
      <c r="R941" s="3098"/>
      <c r="S941" s="3098"/>
      <c r="T941" s="3098"/>
      <c r="U941" s="3098"/>
      <c r="V941" s="3098"/>
      <c r="W941" s="3098"/>
      <c r="X941" s="3098"/>
      <c r="Y941" s="3098"/>
      <c r="Z941" s="3098"/>
      <c r="AA941" s="3098"/>
      <c r="AB941" s="3098"/>
      <c r="AC941" s="3098"/>
      <c r="AD941" s="3098"/>
      <c r="AE941" s="3098"/>
      <c r="AF941" s="3098"/>
      <c r="AG941" s="3098"/>
      <c r="AH941" s="3098"/>
      <c r="AI941" s="3098"/>
      <c r="AJ941" s="3098"/>
      <c r="AK941" s="3098"/>
      <c r="AL941" s="3143"/>
      <c r="AM941" s="3143"/>
      <c r="AN941" s="3143"/>
      <c r="AO941" s="3143"/>
      <c r="AP941" s="3143"/>
      <c r="AQ941" s="3143"/>
      <c r="AR941" s="3143"/>
      <c r="AS941" s="3143"/>
      <c r="AT941" s="3143"/>
      <c r="AU941" s="3143"/>
      <c r="AV941" s="3143"/>
      <c r="AW941" s="3143"/>
      <c r="AX941" s="3143"/>
      <c r="AY941" s="3143"/>
      <c r="AZ941" s="3143"/>
      <c r="BA941" s="3143"/>
      <c r="BB941" s="3143"/>
      <c r="BC941" s="3143"/>
      <c r="BD941" s="3143"/>
      <c r="BE941" s="3143"/>
      <c r="BF941" s="3143"/>
      <c r="BG941" s="3143"/>
      <c r="BH941" s="3143"/>
      <c r="BI941" s="3143"/>
      <c r="BJ941" s="3143"/>
      <c r="BK941" s="3143"/>
      <c r="BL941" s="3143"/>
      <c r="BM941" s="3143"/>
      <c r="BN941" s="3189"/>
      <c r="BO941" s="3189"/>
      <c r="BP941" s="3189"/>
      <c r="BQ941" s="3189"/>
      <c r="BR941" s="3189"/>
      <c r="BS941" s="3189"/>
      <c r="BT941" s="3189"/>
      <c r="BU941" s="3189"/>
      <c r="BV941" s="3189"/>
      <c r="BW941" s="3189"/>
      <c r="BX941" s="3189"/>
      <c r="BY941" s="3189"/>
      <c r="BZ941" s="3313"/>
      <c r="CA941" s="3143"/>
    </row>
    <row r="942" spans="1:79" ht="16.5" customHeight="1">
      <c r="A942" s="3143"/>
      <c r="B942" s="3143"/>
      <c r="C942" s="3143"/>
      <c r="D942" s="3143"/>
      <c r="E942" s="3143"/>
      <c r="F942" s="3143"/>
      <c r="G942" s="3143"/>
      <c r="H942" s="3143"/>
      <c r="I942" s="3143"/>
      <c r="J942" s="3143"/>
      <c r="K942" s="3098"/>
      <c r="L942" s="3098"/>
      <c r="M942" s="3098"/>
      <c r="N942" s="3098"/>
      <c r="O942" s="3098"/>
      <c r="P942" s="3098"/>
      <c r="Q942" s="3098"/>
      <c r="R942" s="3098"/>
      <c r="S942" s="3098"/>
      <c r="T942" s="3098"/>
      <c r="U942" s="3098"/>
      <c r="V942" s="3098"/>
      <c r="W942" s="3098"/>
      <c r="X942" s="3098"/>
      <c r="Y942" s="3098"/>
      <c r="Z942" s="3098"/>
      <c r="AA942" s="3098"/>
      <c r="AB942" s="3098"/>
      <c r="AC942" s="3098"/>
      <c r="AD942" s="3098"/>
      <c r="AE942" s="3098"/>
      <c r="AF942" s="3098"/>
      <c r="AG942" s="3098"/>
      <c r="AH942" s="3098"/>
      <c r="AI942" s="3098"/>
      <c r="AJ942" s="3098"/>
      <c r="AK942" s="3098"/>
      <c r="AL942" s="3143"/>
      <c r="AM942" s="3143"/>
      <c r="AN942" s="3143"/>
      <c r="AO942" s="3143"/>
      <c r="AP942" s="3143"/>
      <c r="AQ942" s="3143"/>
      <c r="AR942" s="3143"/>
      <c r="AS942" s="3143"/>
      <c r="AT942" s="3143"/>
      <c r="AU942" s="3143"/>
      <c r="AV942" s="3143"/>
      <c r="AW942" s="3143"/>
      <c r="AX942" s="3143"/>
      <c r="AY942" s="3143"/>
      <c r="AZ942" s="3143"/>
      <c r="BA942" s="3143"/>
      <c r="BB942" s="3143"/>
      <c r="BC942" s="3143"/>
      <c r="BD942" s="3143"/>
      <c r="BE942" s="3143"/>
      <c r="BF942" s="3143"/>
      <c r="BG942" s="3143"/>
      <c r="BH942" s="3143"/>
      <c r="BI942" s="3143"/>
      <c r="BJ942" s="3143"/>
      <c r="BK942" s="3143"/>
      <c r="BL942" s="3143"/>
      <c r="BM942" s="3143"/>
      <c r="BN942" s="3189"/>
      <c r="BO942" s="3189"/>
      <c r="BP942" s="3189"/>
      <c r="BQ942" s="3189"/>
      <c r="BR942" s="3189"/>
      <c r="BS942" s="3189"/>
      <c r="BT942" s="3189"/>
      <c r="BU942" s="3189"/>
      <c r="BV942" s="3189"/>
      <c r="BW942" s="3189"/>
      <c r="BX942" s="3189"/>
      <c r="BY942" s="3189"/>
      <c r="BZ942" s="3313"/>
      <c r="CA942" s="3143"/>
    </row>
    <row r="943" spans="1:79" ht="16.5" customHeight="1">
      <c r="A943" s="3143"/>
      <c r="B943" s="3143"/>
      <c r="C943" s="3143"/>
      <c r="D943" s="3143"/>
      <c r="E943" s="3143"/>
      <c r="F943" s="3143"/>
      <c r="G943" s="3143"/>
      <c r="H943" s="3143"/>
      <c r="I943" s="3143"/>
      <c r="J943" s="3143"/>
      <c r="K943" s="3098"/>
      <c r="L943" s="3098"/>
      <c r="M943" s="3098"/>
      <c r="N943" s="3098"/>
      <c r="O943" s="3098"/>
      <c r="P943" s="3098"/>
      <c r="Q943" s="3098"/>
      <c r="R943" s="3098"/>
      <c r="S943" s="3098"/>
      <c r="T943" s="3098"/>
      <c r="U943" s="3098"/>
      <c r="V943" s="3098"/>
      <c r="W943" s="3098"/>
      <c r="X943" s="3098"/>
      <c r="Y943" s="3098"/>
      <c r="Z943" s="3098"/>
      <c r="AA943" s="3098"/>
      <c r="AB943" s="3098"/>
      <c r="AC943" s="3098"/>
      <c r="AD943" s="3098"/>
      <c r="AE943" s="3098"/>
      <c r="AF943" s="3098"/>
      <c r="AG943" s="3098"/>
      <c r="AH943" s="3098"/>
      <c r="AI943" s="3098"/>
      <c r="AJ943" s="3098"/>
      <c r="AK943" s="3098"/>
      <c r="AL943" s="3143"/>
      <c r="AM943" s="3143"/>
      <c r="AN943" s="3143"/>
      <c r="AO943" s="3143"/>
      <c r="AP943" s="3143"/>
      <c r="AQ943" s="3143"/>
      <c r="AR943" s="3143"/>
      <c r="AS943" s="3143"/>
      <c r="AT943" s="3143"/>
      <c r="AU943" s="3143"/>
      <c r="AV943" s="3143"/>
      <c r="AW943" s="3143"/>
      <c r="AX943" s="3143"/>
      <c r="AY943" s="3143"/>
      <c r="AZ943" s="3143"/>
      <c r="BA943" s="3143"/>
      <c r="BB943" s="3143"/>
      <c r="BC943" s="3143"/>
      <c r="BD943" s="3143"/>
      <c r="BE943" s="3143"/>
      <c r="BF943" s="3143"/>
      <c r="BG943" s="3143"/>
      <c r="BH943" s="3143"/>
      <c r="BI943" s="3143"/>
      <c r="BJ943" s="3143"/>
      <c r="BK943" s="3143"/>
      <c r="BL943" s="3143"/>
      <c r="BM943" s="3143"/>
      <c r="BN943" s="3189"/>
      <c r="BO943" s="3189"/>
      <c r="BP943" s="3189"/>
      <c r="BQ943" s="3189"/>
      <c r="BR943" s="3189"/>
      <c r="BS943" s="3189"/>
      <c r="BT943" s="3189"/>
      <c r="BU943" s="3189"/>
      <c r="BV943" s="3189"/>
      <c r="BW943" s="3189"/>
      <c r="BX943" s="3189"/>
      <c r="BY943" s="3189"/>
      <c r="BZ943" s="3313"/>
      <c r="CA943" s="3143"/>
    </row>
    <row r="944" spans="1:79" ht="16.5" customHeight="1">
      <c r="A944" s="3143"/>
      <c r="B944" s="3143"/>
      <c r="C944" s="3143"/>
      <c r="D944" s="3143"/>
      <c r="E944" s="3143"/>
      <c r="F944" s="3143"/>
      <c r="G944" s="3143"/>
      <c r="H944" s="3143"/>
      <c r="I944" s="3143"/>
      <c r="J944" s="3143"/>
      <c r="K944" s="3098"/>
      <c r="L944" s="3098"/>
      <c r="M944" s="3098"/>
      <c r="N944" s="3098"/>
      <c r="O944" s="3098"/>
      <c r="P944" s="3098"/>
      <c r="Q944" s="3098"/>
      <c r="R944" s="3098"/>
      <c r="S944" s="3098"/>
      <c r="T944" s="3098"/>
      <c r="U944" s="3098"/>
      <c r="V944" s="3098"/>
      <c r="W944" s="3098"/>
      <c r="X944" s="3098"/>
      <c r="Y944" s="3098"/>
      <c r="Z944" s="3098"/>
      <c r="AA944" s="3098"/>
      <c r="AB944" s="3098"/>
      <c r="AC944" s="3098"/>
      <c r="AD944" s="3098"/>
      <c r="AE944" s="3098"/>
      <c r="AF944" s="3098"/>
      <c r="AG944" s="3098"/>
      <c r="AH944" s="3098"/>
      <c r="AI944" s="3098"/>
      <c r="AJ944" s="3098"/>
      <c r="AK944" s="3098"/>
      <c r="AL944" s="3143"/>
      <c r="AM944" s="3143"/>
      <c r="AN944" s="3143"/>
      <c r="AO944" s="3143"/>
      <c r="AP944" s="3143"/>
      <c r="AQ944" s="3143"/>
      <c r="AR944" s="3143"/>
      <c r="AS944" s="3143"/>
      <c r="AT944" s="3143"/>
      <c r="AU944" s="3143"/>
      <c r="AV944" s="3143"/>
      <c r="AW944" s="3143"/>
      <c r="AX944" s="3143"/>
      <c r="AY944" s="3143"/>
      <c r="AZ944" s="3143"/>
      <c r="BA944" s="3143"/>
      <c r="BB944" s="3143"/>
      <c r="BC944" s="3143"/>
      <c r="BD944" s="3143"/>
      <c r="BE944" s="3143"/>
      <c r="BF944" s="3143"/>
      <c r="BG944" s="3143"/>
      <c r="BH944" s="3143"/>
      <c r="BI944" s="3143"/>
      <c r="BJ944" s="3143"/>
      <c r="BK944" s="3143"/>
      <c r="BL944" s="3143"/>
      <c r="BM944" s="3143"/>
      <c r="BN944" s="3189"/>
      <c r="BO944" s="3189"/>
      <c r="BP944" s="3189"/>
      <c r="BQ944" s="3189"/>
      <c r="BR944" s="3189"/>
      <c r="BS944" s="3189"/>
      <c r="BT944" s="3189"/>
      <c r="BU944" s="3189"/>
      <c r="BV944" s="3189"/>
      <c r="BW944" s="3189"/>
      <c r="BX944" s="3189"/>
      <c r="BY944" s="3189"/>
      <c r="BZ944" s="3313"/>
      <c r="CA944" s="3143"/>
    </row>
    <row r="945" spans="1:79" ht="16.5" customHeight="1">
      <c r="A945" s="3143"/>
      <c r="B945" s="3143"/>
      <c r="C945" s="3143"/>
      <c r="D945" s="3143"/>
      <c r="E945" s="3143"/>
      <c r="F945" s="3143"/>
      <c r="G945" s="3143"/>
      <c r="H945" s="3143"/>
      <c r="I945" s="3143"/>
      <c r="J945" s="3143"/>
      <c r="K945" s="3098"/>
      <c r="L945" s="3098"/>
      <c r="M945" s="3098"/>
      <c r="N945" s="3098"/>
      <c r="O945" s="3098"/>
      <c r="P945" s="3098"/>
      <c r="Q945" s="3098"/>
      <c r="R945" s="3098"/>
      <c r="S945" s="3098"/>
      <c r="T945" s="3098"/>
      <c r="U945" s="3098"/>
      <c r="V945" s="3098"/>
      <c r="W945" s="3098"/>
      <c r="X945" s="3098"/>
      <c r="Y945" s="3098"/>
      <c r="Z945" s="3098"/>
      <c r="AA945" s="3098"/>
      <c r="AB945" s="3098"/>
      <c r="AC945" s="3098"/>
      <c r="AD945" s="3098"/>
      <c r="AE945" s="3098"/>
      <c r="AF945" s="3098"/>
      <c r="AG945" s="3098"/>
      <c r="AH945" s="3098"/>
      <c r="AI945" s="3098"/>
      <c r="AJ945" s="3098"/>
      <c r="AK945" s="3098"/>
      <c r="AL945" s="3143"/>
      <c r="AM945" s="3143"/>
      <c r="AN945" s="3143"/>
      <c r="AO945" s="3143"/>
      <c r="AP945" s="3143"/>
      <c r="AQ945" s="3143"/>
      <c r="AR945" s="3143"/>
      <c r="AS945" s="3143"/>
      <c r="AT945" s="3143"/>
      <c r="AU945" s="3143"/>
      <c r="AV945" s="3143"/>
      <c r="AW945" s="3143"/>
      <c r="AX945" s="3143"/>
      <c r="AY945" s="3143"/>
      <c r="AZ945" s="3143"/>
      <c r="BA945" s="3143"/>
      <c r="BB945" s="3143"/>
      <c r="BC945" s="3143"/>
      <c r="BD945" s="3143"/>
      <c r="BE945" s="3143"/>
      <c r="BF945" s="3143"/>
      <c r="BG945" s="3143"/>
      <c r="BH945" s="3143"/>
      <c r="BI945" s="3143"/>
      <c r="BJ945" s="3143"/>
      <c r="BK945" s="3143"/>
      <c r="BL945" s="3143"/>
      <c r="BM945" s="3143"/>
      <c r="BN945" s="3189"/>
      <c r="BO945" s="3189"/>
      <c r="BP945" s="3189"/>
      <c r="BQ945" s="3189"/>
      <c r="BR945" s="3189"/>
      <c r="BS945" s="3189"/>
      <c r="BT945" s="3189"/>
      <c r="BU945" s="3189"/>
      <c r="BV945" s="3189"/>
      <c r="BW945" s="3189"/>
      <c r="BX945" s="3189"/>
      <c r="BY945" s="3189"/>
      <c r="BZ945" s="3313"/>
      <c r="CA945" s="3143"/>
    </row>
    <row r="946" spans="1:79" ht="16.5" customHeight="1">
      <c r="A946" s="3143"/>
      <c r="B946" s="3143"/>
      <c r="C946" s="3143"/>
      <c r="D946" s="3143"/>
      <c r="E946" s="3143"/>
      <c r="F946" s="3143"/>
      <c r="G946" s="3143"/>
      <c r="H946" s="3143"/>
      <c r="I946" s="3143"/>
      <c r="J946" s="3143"/>
      <c r="K946" s="3098"/>
      <c r="L946" s="3098"/>
      <c r="M946" s="3098"/>
      <c r="N946" s="3098"/>
      <c r="O946" s="3098"/>
      <c r="P946" s="3098"/>
      <c r="Q946" s="3098"/>
      <c r="R946" s="3098"/>
      <c r="S946" s="3098"/>
      <c r="T946" s="3098"/>
      <c r="U946" s="3098"/>
      <c r="V946" s="3098"/>
      <c r="W946" s="3098"/>
      <c r="X946" s="3098"/>
      <c r="Y946" s="3098"/>
      <c r="Z946" s="3098"/>
      <c r="AA946" s="3098"/>
      <c r="AB946" s="3098"/>
      <c r="AC946" s="3098"/>
      <c r="AD946" s="3098"/>
      <c r="AE946" s="3098"/>
      <c r="AF946" s="3098"/>
      <c r="AG946" s="3098"/>
      <c r="AH946" s="3098"/>
      <c r="AI946" s="3098"/>
      <c r="AJ946" s="3098"/>
      <c r="AK946" s="3098"/>
      <c r="AL946" s="3143"/>
      <c r="AM946" s="3143"/>
      <c r="AN946" s="3143"/>
      <c r="AO946" s="3143"/>
      <c r="AP946" s="3143"/>
      <c r="AQ946" s="3143"/>
      <c r="AR946" s="3143"/>
      <c r="AS946" s="3143"/>
      <c r="AT946" s="3143"/>
      <c r="AU946" s="3143"/>
      <c r="AV946" s="3143"/>
      <c r="AW946" s="3143"/>
      <c r="AX946" s="3143"/>
      <c r="AY946" s="3143"/>
      <c r="AZ946" s="3143"/>
      <c r="BA946" s="3143"/>
      <c r="BB946" s="3143"/>
      <c r="BC946" s="3143"/>
      <c r="BD946" s="3143"/>
      <c r="BE946" s="3143"/>
      <c r="BF946" s="3143"/>
      <c r="BG946" s="3143"/>
      <c r="BH946" s="3143"/>
      <c r="BI946" s="3143"/>
      <c r="BJ946" s="3143"/>
      <c r="BK946" s="3143"/>
      <c r="BL946" s="3143"/>
      <c r="BM946" s="3143"/>
      <c r="BN946" s="3189"/>
      <c r="BO946" s="3189"/>
      <c r="BP946" s="3189"/>
      <c r="BQ946" s="3189"/>
      <c r="BR946" s="3189"/>
      <c r="BS946" s="3189"/>
      <c r="BT946" s="3189"/>
      <c r="BU946" s="3189"/>
      <c r="BV946" s="3189"/>
      <c r="BW946" s="3189"/>
      <c r="BX946" s="3189"/>
      <c r="BY946" s="3189"/>
      <c r="BZ946" s="3313"/>
      <c r="CA946" s="3143"/>
    </row>
    <row r="947" spans="1:79" ht="16.5" customHeight="1">
      <c r="A947" s="3143"/>
      <c r="B947" s="3143"/>
      <c r="C947" s="3143"/>
      <c r="D947" s="3143"/>
      <c r="E947" s="3143"/>
      <c r="F947" s="3143"/>
      <c r="G947" s="3143"/>
      <c r="H947" s="3143"/>
      <c r="I947" s="3143"/>
      <c r="J947" s="3143"/>
      <c r="K947" s="3098"/>
      <c r="L947" s="3098"/>
      <c r="M947" s="3098"/>
      <c r="N947" s="3098"/>
      <c r="O947" s="3098"/>
      <c r="P947" s="3098"/>
      <c r="Q947" s="3098"/>
      <c r="R947" s="3098"/>
      <c r="S947" s="3098"/>
      <c r="T947" s="3098"/>
      <c r="U947" s="3098"/>
      <c r="V947" s="3098"/>
      <c r="W947" s="3098"/>
      <c r="X947" s="3098"/>
      <c r="Y947" s="3098"/>
      <c r="Z947" s="3098"/>
      <c r="AA947" s="3098"/>
      <c r="AB947" s="3098"/>
      <c r="AC947" s="3098"/>
      <c r="AD947" s="3098"/>
      <c r="AE947" s="3098"/>
      <c r="AF947" s="3098"/>
      <c r="AG947" s="3098"/>
      <c r="AH947" s="3098"/>
      <c r="AI947" s="3098"/>
      <c r="AJ947" s="3098"/>
      <c r="AK947" s="3098"/>
      <c r="AL947" s="3143"/>
      <c r="AM947" s="3143"/>
      <c r="AN947" s="3143"/>
      <c r="AO947" s="3143"/>
      <c r="AP947" s="3143"/>
      <c r="AQ947" s="3143"/>
      <c r="AR947" s="3143"/>
      <c r="AS947" s="3143"/>
      <c r="AT947" s="3143"/>
      <c r="AU947" s="3143"/>
      <c r="AV947" s="3143"/>
      <c r="AW947" s="3143"/>
      <c r="AX947" s="3143"/>
      <c r="AY947" s="3143"/>
      <c r="AZ947" s="3143"/>
      <c r="BA947" s="3143"/>
      <c r="BB947" s="3143"/>
      <c r="BC947" s="3143"/>
      <c r="BD947" s="3143"/>
      <c r="BE947" s="3143"/>
      <c r="BF947" s="3143"/>
      <c r="BG947" s="3143"/>
      <c r="BH947" s="3143"/>
      <c r="BI947" s="3143"/>
      <c r="BJ947" s="3143"/>
      <c r="BK947" s="3143"/>
      <c r="BL947" s="3143"/>
      <c r="BM947" s="3143"/>
      <c r="BN947" s="3189"/>
      <c r="BO947" s="3189"/>
      <c r="BP947" s="3189"/>
      <c r="BQ947" s="3189"/>
      <c r="BR947" s="3189"/>
      <c r="BS947" s="3189"/>
      <c r="BT947" s="3189"/>
      <c r="BU947" s="3189"/>
      <c r="BV947" s="3189"/>
      <c r="BW947" s="3189"/>
      <c r="BX947" s="3189"/>
      <c r="BY947" s="3189"/>
      <c r="BZ947" s="3313"/>
      <c r="CA947" s="3143"/>
    </row>
    <row r="948" spans="1:79" ht="16.5" customHeight="1">
      <c r="A948" s="3143"/>
      <c r="B948" s="3143"/>
      <c r="C948" s="3143"/>
      <c r="D948" s="3143"/>
      <c r="E948" s="3143"/>
      <c r="F948" s="3143"/>
      <c r="G948" s="3143"/>
      <c r="H948" s="3143"/>
      <c r="I948" s="3143"/>
      <c r="J948" s="3143"/>
      <c r="K948" s="3098"/>
      <c r="L948" s="3098"/>
      <c r="M948" s="3098"/>
      <c r="N948" s="3098"/>
      <c r="O948" s="3098"/>
      <c r="P948" s="3098"/>
      <c r="Q948" s="3098"/>
      <c r="R948" s="3098"/>
      <c r="S948" s="3098"/>
      <c r="T948" s="3098"/>
      <c r="U948" s="3098"/>
      <c r="V948" s="3098"/>
      <c r="W948" s="3098"/>
      <c r="X948" s="3098"/>
      <c r="Y948" s="3098"/>
      <c r="Z948" s="3098"/>
      <c r="AA948" s="3098"/>
      <c r="AB948" s="3098"/>
      <c r="AC948" s="3098"/>
      <c r="AD948" s="3098"/>
      <c r="AE948" s="3098"/>
      <c r="AF948" s="3098"/>
      <c r="AG948" s="3098"/>
      <c r="AH948" s="3098"/>
      <c r="AI948" s="3098"/>
      <c r="AJ948" s="3098"/>
      <c r="AK948" s="3098"/>
      <c r="AL948" s="3143"/>
      <c r="AM948" s="3143"/>
      <c r="AN948" s="3143"/>
      <c r="AO948" s="3143"/>
      <c r="AP948" s="3143"/>
      <c r="AQ948" s="3143"/>
      <c r="AR948" s="3143"/>
      <c r="AS948" s="3143"/>
      <c r="AT948" s="3143"/>
      <c r="AU948" s="3143"/>
      <c r="AV948" s="3143"/>
      <c r="AW948" s="3143"/>
      <c r="AX948" s="3143"/>
      <c r="AY948" s="3143"/>
      <c r="AZ948" s="3143"/>
      <c r="BA948" s="3143"/>
      <c r="BB948" s="3143"/>
      <c r="BC948" s="3143"/>
      <c r="BD948" s="3143"/>
      <c r="BE948" s="3143"/>
      <c r="BF948" s="3143"/>
      <c r="BG948" s="3143"/>
      <c r="BH948" s="3143"/>
      <c r="BI948" s="3143"/>
      <c r="BJ948" s="3143"/>
      <c r="BK948" s="3143"/>
      <c r="BL948" s="3143"/>
      <c r="BM948" s="3143"/>
      <c r="BN948" s="3189"/>
      <c r="BO948" s="3189"/>
      <c r="BP948" s="3189"/>
      <c r="BQ948" s="3189"/>
      <c r="BR948" s="3189"/>
      <c r="BS948" s="3189"/>
      <c r="BT948" s="3189"/>
      <c r="BU948" s="3189"/>
      <c r="BV948" s="3189"/>
      <c r="BW948" s="3189"/>
      <c r="BX948" s="3189"/>
      <c r="BY948" s="3189"/>
      <c r="BZ948" s="3313"/>
      <c r="CA948" s="3143"/>
    </row>
    <row r="949" spans="1:79" ht="16.5" customHeight="1">
      <c r="A949" s="3143"/>
      <c r="B949" s="3143"/>
      <c r="C949" s="3143"/>
      <c r="D949" s="3143"/>
      <c r="E949" s="3143"/>
      <c r="F949" s="3143"/>
      <c r="G949" s="3143"/>
      <c r="H949" s="3143"/>
      <c r="I949" s="3143"/>
      <c r="J949" s="3143"/>
      <c r="K949" s="3098"/>
      <c r="L949" s="3098"/>
      <c r="M949" s="3098"/>
      <c r="N949" s="3098"/>
      <c r="O949" s="3098"/>
      <c r="P949" s="3098"/>
      <c r="Q949" s="3098"/>
      <c r="R949" s="3098"/>
      <c r="S949" s="3098"/>
      <c r="T949" s="3098"/>
      <c r="U949" s="3098"/>
      <c r="V949" s="3098"/>
      <c r="W949" s="3098"/>
      <c r="X949" s="3098"/>
      <c r="Y949" s="3098"/>
      <c r="Z949" s="3098"/>
      <c r="AA949" s="3098"/>
      <c r="AB949" s="3098"/>
      <c r="AC949" s="3098"/>
      <c r="AD949" s="3098"/>
      <c r="AE949" s="3098"/>
      <c r="AF949" s="3098"/>
      <c r="AG949" s="3098"/>
      <c r="AH949" s="3098"/>
      <c r="AI949" s="3098"/>
      <c r="AJ949" s="3098"/>
      <c r="AK949" s="3098"/>
      <c r="AL949" s="3143"/>
      <c r="AM949" s="3143"/>
      <c r="AN949" s="3143"/>
      <c r="AO949" s="3143"/>
      <c r="AP949" s="3143"/>
      <c r="AQ949" s="3143"/>
      <c r="AR949" s="3143"/>
      <c r="AS949" s="3143"/>
      <c r="AT949" s="3143"/>
      <c r="AU949" s="3143"/>
      <c r="AV949" s="3143"/>
      <c r="AW949" s="3143"/>
      <c r="AX949" s="3143"/>
      <c r="AY949" s="3143"/>
      <c r="AZ949" s="3143"/>
      <c r="BA949" s="3143"/>
      <c r="BB949" s="3143"/>
      <c r="BC949" s="3143"/>
      <c r="BD949" s="3143"/>
      <c r="BE949" s="3143"/>
      <c r="BF949" s="3143"/>
      <c r="BG949" s="3143"/>
      <c r="BH949" s="3143"/>
      <c r="BI949" s="3143"/>
      <c r="BJ949" s="3143"/>
      <c r="BK949" s="3143"/>
      <c r="BL949" s="3143"/>
      <c r="BM949" s="3143"/>
      <c r="BN949" s="3189"/>
      <c r="BO949" s="3189"/>
      <c r="BP949" s="3189"/>
      <c r="BQ949" s="3189"/>
      <c r="BR949" s="3189"/>
      <c r="BS949" s="3189"/>
      <c r="BT949" s="3189"/>
      <c r="BU949" s="3189"/>
      <c r="BV949" s="3189"/>
      <c r="BW949" s="3189"/>
      <c r="BX949" s="3189"/>
      <c r="BY949" s="3189"/>
      <c r="BZ949" s="3313"/>
      <c r="CA949" s="3143"/>
    </row>
    <row r="950" spans="1:79" ht="16.5" customHeight="1">
      <c r="A950" s="3143"/>
      <c r="B950" s="3143"/>
      <c r="C950" s="3143"/>
      <c r="D950" s="3143"/>
      <c r="E950" s="3143"/>
      <c r="F950" s="3143"/>
      <c r="G950" s="3143"/>
      <c r="H950" s="3143"/>
      <c r="I950" s="3143"/>
      <c r="J950" s="3143"/>
      <c r="K950" s="3098"/>
      <c r="L950" s="3098"/>
      <c r="M950" s="3098"/>
      <c r="N950" s="3098"/>
      <c r="O950" s="3098"/>
      <c r="P950" s="3098"/>
      <c r="Q950" s="3098"/>
      <c r="R950" s="3098"/>
      <c r="S950" s="3098"/>
      <c r="T950" s="3098"/>
      <c r="U950" s="3098"/>
      <c r="V950" s="3098"/>
      <c r="W950" s="3098"/>
      <c r="X950" s="3098"/>
      <c r="Y950" s="3098"/>
      <c r="Z950" s="3098"/>
      <c r="AA950" s="3098"/>
      <c r="AB950" s="3098"/>
      <c r="AC950" s="3098"/>
      <c r="AD950" s="3098"/>
      <c r="AE950" s="3098"/>
      <c r="AF950" s="3098"/>
      <c r="AG950" s="3098"/>
      <c r="AH950" s="3098"/>
      <c r="AI950" s="3098"/>
      <c r="AJ950" s="3098"/>
      <c r="AK950" s="3098"/>
      <c r="AL950" s="3143"/>
      <c r="AM950" s="3143"/>
      <c r="AN950" s="3143"/>
      <c r="AO950" s="3143"/>
      <c r="AP950" s="3143"/>
      <c r="AQ950" s="3143"/>
      <c r="AR950" s="3143"/>
      <c r="AS950" s="3143"/>
      <c r="AT950" s="3143"/>
      <c r="AU950" s="3143"/>
      <c r="AV950" s="3143"/>
      <c r="AW950" s="3143"/>
      <c r="AX950" s="3143"/>
      <c r="AY950" s="3143"/>
      <c r="AZ950" s="3143"/>
      <c r="BA950" s="3143"/>
      <c r="BB950" s="3143"/>
      <c r="BC950" s="3143"/>
      <c r="BD950" s="3143"/>
      <c r="BE950" s="3143"/>
      <c r="BF950" s="3143"/>
      <c r="BG950" s="3143"/>
      <c r="BH950" s="3143"/>
      <c r="BI950" s="3143"/>
      <c r="BJ950" s="3143"/>
      <c r="BK950" s="3143"/>
      <c r="BL950" s="3143"/>
      <c r="BM950" s="3143"/>
      <c r="BN950" s="3189"/>
      <c r="BO950" s="3189"/>
      <c r="BP950" s="3189"/>
      <c r="BQ950" s="3189"/>
      <c r="BR950" s="3189"/>
      <c r="BS950" s="3189"/>
      <c r="BT950" s="3189"/>
      <c r="BU950" s="3189"/>
      <c r="BV950" s="3189"/>
      <c r="BW950" s="3189"/>
      <c r="BX950" s="3189"/>
      <c r="BY950" s="3189"/>
      <c r="BZ950" s="3313"/>
      <c r="CA950" s="3143"/>
    </row>
    <row r="951" spans="1:79" ht="16.5" customHeight="1">
      <c r="A951" s="3143"/>
      <c r="B951" s="3143"/>
      <c r="C951" s="3143"/>
      <c r="D951" s="3143"/>
      <c r="E951" s="3143"/>
      <c r="F951" s="3143"/>
      <c r="G951" s="3143"/>
      <c r="H951" s="3143"/>
      <c r="I951" s="3143"/>
      <c r="J951" s="3143"/>
      <c r="K951" s="3098"/>
      <c r="L951" s="3098"/>
      <c r="M951" s="3098"/>
      <c r="N951" s="3098"/>
      <c r="O951" s="3098"/>
      <c r="P951" s="3098"/>
      <c r="Q951" s="3098"/>
      <c r="R951" s="3098"/>
      <c r="S951" s="3098"/>
      <c r="T951" s="3098"/>
      <c r="U951" s="3098"/>
      <c r="V951" s="3098"/>
      <c r="W951" s="3098"/>
      <c r="X951" s="3098"/>
      <c r="Y951" s="3098"/>
      <c r="Z951" s="3098"/>
      <c r="AA951" s="3098"/>
      <c r="AB951" s="3098"/>
      <c r="AC951" s="3098"/>
      <c r="AD951" s="3098"/>
      <c r="AE951" s="3098"/>
      <c r="AF951" s="3098"/>
      <c r="AG951" s="3098"/>
      <c r="AH951" s="3098"/>
      <c r="AI951" s="3098"/>
      <c r="AJ951" s="3098"/>
      <c r="AK951" s="3098"/>
      <c r="AL951" s="3143"/>
      <c r="AM951" s="3143"/>
      <c r="AN951" s="3143"/>
      <c r="AO951" s="3143"/>
      <c r="AP951" s="3143"/>
      <c r="AQ951" s="3143"/>
      <c r="AR951" s="3143"/>
      <c r="AS951" s="3143"/>
      <c r="AT951" s="3143"/>
      <c r="AU951" s="3143"/>
      <c r="AV951" s="3143"/>
      <c r="AW951" s="3143"/>
      <c r="AX951" s="3143"/>
      <c r="AY951" s="3143"/>
      <c r="AZ951" s="3143"/>
      <c r="BA951" s="3143"/>
      <c r="BB951" s="3143"/>
      <c r="BC951" s="3143"/>
      <c r="BD951" s="3143"/>
      <c r="BE951" s="3143"/>
      <c r="BF951" s="3143"/>
      <c r="BG951" s="3143"/>
      <c r="BH951" s="3143"/>
      <c r="BI951" s="3143"/>
      <c r="BJ951" s="3143"/>
      <c r="BK951" s="3143"/>
      <c r="BL951" s="3143"/>
      <c r="BM951" s="3143"/>
      <c r="BN951" s="3189"/>
      <c r="BO951" s="3189"/>
      <c r="BP951" s="3189"/>
      <c r="BQ951" s="3189"/>
      <c r="BR951" s="3189"/>
      <c r="BS951" s="3189"/>
      <c r="BT951" s="3189"/>
      <c r="BU951" s="3189"/>
      <c r="BV951" s="3189"/>
      <c r="BW951" s="3189"/>
      <c r="BX951" s="3189"/>
      <c r="BY951" s="3189"/>
      <c r="BZ951" s="3313"/>
      <c r="CA951" s="3143"/>
    </row>
    <row r="952" spans="1:79" ht="16.5" customHeight="1">
      <c r="A952" s="3143"/>
      <c r="B952" s="3143"/>
      <c r="C952" s="3143"/>
      <c r="D952" s="3143"/>
      <c r="E952" s="3143"/>
      <c r="F952" s="3143"/>
      <c r="G952" s="3143"/>
      <c r="H952" s="3143"/>
      <c r="I952" s="3143"/>
      <c r="J952" s="3143"/>
      <c r="K952" s="3098"/>
      <c r="L952" s="3098"/>
      <c r="M952" s="3098"/>
      <c r="N952" s="3098"/>
      <c r="O952" s="3098"/>
      <c r="P952" s="3098"/>
      <c r="Q952" s="3098"/>
      <c r="R952" s="3098"/>
      <c r="S952" s="3098"/>
      <c r="T952" s="3098"/>
      <c r="U952" s="3098"/>
      <c r="V952" s="3098"/>
      <c r="W952" s="3098"/>
      <c r="X952" s="3098"/>
      <c r="Y952" s="3098"/>
      <c r="Z952" s="3098"/>
      <c r="AA952" s="3098"/>
      <c r="AB952" s="3098"/>
      <c r="AC952" s="3098"/>
      <c r="AD952" s="3098"/>
      <c r="AE952" s="3098"/>
      <c r="AF952" s="3098"/>
      <c r="AG952" s="3098"/>
      <c r="AH952" s="3098"/>
      <c r="AI952" s="3098"/>
      <c r="AJ952" s="3098"/>
      <c r="AK952" s="3098"/>
      <c r="AL952" s="3143"/>
      <c r="AM952" s="3143"/>
      <c r="AN952" s="3143"/>
      <c r="AO952" s="3143"/>
      <c r="AP952" s="3143"/>
      <c r="AQ952" s="3143"/>
      <c r="AR952" s="3143"/>
      <c r="AS952" s="3143"/>
      <c r="AT952" s="3143"/>
      <c r="AU952" s="3143"/>
      <c r="AV952" s="3143"/>
      <c r="AW952" s="3143"/>
      <c r="AX952" s="3143"/>
      <c r="AY952" s="3143"/>
      <c r="AZ952" s="3143"/>
      <c r="BA952" s="3143"/>
      <c r="BB952" s="3143"/>
      <c r="BC952" s="3143"/>
      <c r="BD952" s="3143"/>
      <c r="BE952" s="3143"/>
      <c r="BF952" s="3143"/>
      <c r="BG952" s="3143"/>
      <c r="BH952" s="3143"/>
      <c r="BI952" s="3143"/>
      <c r="BJ952" s="3143"/>
      <c r="BK952" s="3143"/>
      <c r="BL952" s="3143"/>
      <c r="BM952" s="3143"/>
      <c r="BN952" s="3189"/>
      <c r="BO952" s="3189"/>
      <c r="BP952" s="3189"/>
      <c r="BQ952" s="3189"/>
      <c r="BR952" s="3189"/>
      <c r="BS952" s="3189"/>
      <c r="BT952" s="3189"/>
      <c r="BU952" s="3189"/>
      <c r="BV952" s="3189"/>
      <c r="BW952" s="3189"/>
      <c r="BX952" s="3189"/>
      <c r="BY952" s="3189"/>
      <c r="BZ952" s="3313"/>
      <c r="CA952" s="3143"/>
    </row>
    <row r="953" spans="1:79" ht="16.5" customHeight="1">
      <c r="A953" s="3143"/>
      <c r="B953" s="3143"/>
      <c r="C953" s="3143"/>
      <c r="D953" s="3143"/>
      <c r="E953" s="3143"/>
      <c r="F953" s="3143"/>
      <c r="G953" s="3143"/>
      <c r="H953" s="3143"/>
      <c r="I953" s="3143"/>
      <c r="J953" s="3143"/>
      <c r="K953" s="3098"/>
      <c r="L953" s="3098"/>
      <c r="M953" s="3098"/>
      <c r="N953" s="3098"/>
      <c r="O953" s="3098"/>
      <c r="P953" s="3098"/>
      <c r="Q953" s="3098"/>
      <c r="R953" s="3098"/>
      <c r="S953" s="3098"/>
      <c r="T953" s="3098"/>
      <c r="U953" s="3098"/>
      <c r="V953" s="3098"/>
      <c r="W953" s="3098"/>
      <c r="X953" s="3098"/>
      <c r="Y953" s="3098"/>
      <c r="Z953" s="3098"/>
      <c r="AA953" s="3098"/>
      <c r="AB953" s="3098"/>
      <c r="AC953" s="3098"/>
      <c r="AD953" s="3098"/>
      <c r="AE953" s="3098"/>
      <c r="AF953" s="3098"/>
      <c r="AG953" s="3098"/>
      <c r="AH953" s="3098"/>
      <c r="AI953" s="3098"/>
      <c r="AJ953" s="3098"/>
      <c r="AK953" s="3098"/>
      <c r="AL953" s="3143"/>
      <c r="AM953" s="3143"/>
      <c r="AN953" s="3143"/>
      <c r="AO953" s="3143"/>
      <c r="AP953" s="3143"/>
      <c r="AQ953" s="3143"/>
      <c r="AR953" s="3143"/>
      <c r="AS953" s="3143"/>
      <c r="AT953" s="3143"/>
      <c r="AU953" s="3143"/>
      <c r="AV953" s="3143"/>
      <c r="AW953" s="3143"/>
      <c r="AX953" s="3143"/>
      <c r="AY953" s="3143"/>
      <c r="AZ953" s="3143"/>
      <c r="BA953" s="3143"/>
      <c r="BB953" s="3143"/>
      <c r="BC953" s="3143"/>
      <c r="BD953" s="3143"/>
      <c r="BE953" s="3143"/>
      <c r="BF953" s="3143"/>
      <c r="BG953" s="3143"/>
      <c r="BH953" s="3143"/>
      <c r="BI953" s="3143"/>
      <c r="BJ953" s="3143"/>
      <c r="BK953" s="3143"/>
      <c r="BL953" s="3143"/>
      <c r="BM953" s="3143"/>
      <c r="BN953" s="3189"/>
      <c r="BO953" s="3189"/>
      <c r="BP953" s="3189"/>
      <c r="BQ953" s="3189"/>
      <c r="BR953" s="3189"/>
      <c r="BS953" s="3189"/>
      <c r="BT953" s="3189"/>
      <c r="BU953" s="3189"/>
      <c r="BV953" s="3189"/>
      <c r="BW953" s="3189"/>
      <c r="BX953" s="3189"/>
      <c r="BY953" s="3189"/>
      <c r="BZ953" s="3313"/>
      <c r="CA953" s="3143"/>
    </row>
    <row r="954" spans="1:79" ht="16.5" customHeight="1">
      <c r="A954" s="3143"/>
      <c r="B954" s="3143"/>
      <c r="C954" s="3143"/>
      <c r="D954" s="3143"/>
      <c r="E954" s="3143"/>
      <c r="F954" s="3143"/>
      <c r="G954" s="3143"/>
      <c r="H954" s="3143"/>
      <c r="I954" s="3143"/>
      <c r="J954" s="3143"/>
      <c r="K954" s="3098"/>
      <c r="L954" s="3098"/>
      <c r="M954" s="3098"/>
      <c r="N954" s="3098"/>
      <c r="O954" s="3098"/>
      <c r="P954" s="3098"/>
      <c r="Q954" s="3098"/>
      <c r="R954" s="3098"/>
      <c r="S954" s="3098"/>
      <c r="T954" s="3098"/>
      <c r="U954" s="3098"/>
      <c r="V954" s="3098"/>
      <c r="W954" s="3098"/>
      <c r="X954" s="3098"/>
      <c r="Y954" s="3098"/>
      <c r="Z954" s="3098"/>
      <c r="AA954" s="3098"/>
      <c r="AB954" s="3098"/>
      <c r="AC954" s="3098"/>
      <c r="AD954" s="3098"/>
      <c r="AE954" s="3098"/>
      <c r="AF954" s="3098"/>
      <c r="AG954" s="3098"/>
      <c r="AH954" s="3098"/>
      <c r="AI954" s="3098"/>
      <c r="AJ954" s="3098"/>
      <c r="AK954" s="3098"/>
      <c r="AL954" s="3143"/>
      <c r="AM954" s="3143"/>
      <c r="AN954" s="3143"/>
      <c r="AO954" s="3143"/>
      <c r="AP954" s="3143"/>
      <c r="AQ954" s="3143"/>
      <c r="AR954" s="3143"/>
      <c r="AS954" s="3143"/>
      <c r="AT954" s="3143"/>
      <c r="AU954" s="3143"/>
      <c r="AV954" s="3143"/>
      <c r="AW954" s="3143"/>
      <c r="AX954" s="3143"/>
      <c r="AY954" s="3143"/>
      <c r="AZ954" s="3143"/>
      <c r="BA954" s="3143"/>
      <c r="BB954" s="3143"/>
      <c r="BC954" s="3143"/>
      <c r="BD954" s="3143"/>
      <c r="BE954" s="3143"/>
      <c r="BF954" s="3143"/>
      <c r="BG954" s="3143"/>
      <c r="BH954" s="3143"/>
      <c r="BI954" s="3143"/>
      <c r="BJ954" s="3143"/>
      <c r="BK954" s="3143"/>
      <c r="BL954" s="3143"/>
      <c r="BM954" s="3143"/>
      <c r="BN954" s="3189"/>
      <c r="BO954" s="3189"/>
      <c r="BP954" s="3189"/>
      <c r="BQ954" s="3189"/>
      <c r="BR954" s="3189"/>
      <c r="BS954" s="3189"/>
      <c r="BT954" s="3189"/>
      <c r="BU954" s="3189"/>
      <c r="BV954" s="3189"/>
      <c r="BW954" s="3189"/>
      <c r="BX954" s="3189"/>
      <c r="BY954" s="3189"/>
      <c r="BZ954" s="3313"/>
      <c r="CA954" s="3143"/>
    </row>
    <row r="955" spans="1:79" ht="16.5" customHeight="1">
      <c r="A955" s="3143"/>
      <c r="B955" s="3143"/>
      <c r="C955" s="3143"/>
      <c r="D955" s="3143"/>
      <c r="E955" s="3143"/>
      <c r="F955" s="3143"/>
      <c r="G955" s="3143"/>
      <c r="H955" s="3143"/>
      <c r="I955" s="3143"/>
      <c r="J955" s="3143"/>
      <c r="K955" s="3098"/>
      <c r="L955" s="3098"/>
      <c r="M955" s="3098"/>
      <c r="N955" s="3098"/>
      <c r="O955" s="3098"/>
      <c r="P955" s="3098"/>
      <c r="Q955" s="3098"/>
      <c r="R955" s="3098"/>
      <c r="S955" s="3098"/>
      <c r="T955" s="3098"/>
      <c r="U955" s="3098"/>
      <c r="V955" s="3098"/>
      <c r="W955" s="3098"/>
      <c r="X955" s="3098"/>
      <c r="Y955" s="3098"/>
      <c r="Z955" s="3098"/>
      <c r="AA955" s="3098"/>
      <c r="AB955" s="3098"/>
      <c r="AC955" s="3098"/>
      <c r="AD955" s="3098"/>
      <c r="AE955" s="3098"/>
      <c r="AF955" s="3098"/>
      <c r="AG955" s="3098"/>
      <c r="AH955" s="3098"/>
      <c r="AI955" s="3098"/>
      <c r="AJ955" s="3098"/>
      <c r="AK955" s="3098"/>
      <c r="AL955" s="3143"/>
      <c r="AM955" s="3143"/>
      <c r="AN955" s="3143"/>
      <c r="AO955" s="3143"/>
      <c r="AP955" s="3143"/>
      <c r="AQ955" s="3143"/>
      <c r="AR955" s="3143"/>
      <c r="AS955" s="3143"/>
      <c r="AT955" s="3143"/>
      <c r="AU955" s="3143"/>
      <c r="AV955" s="3143"/>
      <c r="AW955" s="3143"/>
      <c r="AX955" s="3143"/>
      <c r="AY955" s="3143"/>
      <c r="AZ955" s="3143"/>
      <c r="BA955" s="3143"/>
      <c r="BB955" s="3143"/>
      <c r="BC955" s="3143"/>
      <c r="BD955" s="3143"/>
      <c r="BE955" s="3143"/>
      <c r="BF955" s="3143"/>
      <c r="BG955" s="3143"/>
      <c r="BH955" s="3143"/>
      <c r="BI955" s="3143"/>
      <c r="BJ955" s="3143"/>
      <c r="BK955" s="3143"/>
      <c r="BL955" s="3143"/>
      <c r="BM955" s="3143"/>
      <c r="BN955" s="3189"/>
      <c r="BO955" s="3189"/>
      <c r="BP955" s="3189"/>
      <c r="BQ955" s="3189"/>
      <c r="BR955" s="3189"/>
      <c r="BS955" s="3189"/>
      <c r="BT955" s="3189"/>
      <c r="BU955" s="3189"/>
      <c r="BV955" s="3189"/>
      <c r="BW955" s="3189"/>
      <c r="BX955" s="3189"/>
      <c r="BY955" s="3189"/>
      <c r="BZ955" s="3313"/>
      <c r="CA955" s="3143"/>
    </row>
    <row r="956" spans="1:79" ht="16.5" customHeight="1">
      <c r="A956" s="3143"/>
      <c r="B956" s="3143"/>
      <c r="C956" s="3143"/>
      <c r="D956" s="3143"/>
      <c r="E956" s="3143"/>
      <c r="F956" s="3143"/>
      <c r="G956" s="3143"/>
      <c r="H956" s="3143"/>
      <c r="I956" s="3143"/>
      <c r="J956" s="3143"/>
      <c r="K956" s="3098"/>
      <c r="L956" s="3098"/>
      <c r="M956" s="3098"/>
      <c r="N956" s="3098"/>
      <c r="O956" s="3098"/>
      <c r="P956" s="3098"/>
      <c r="Q956" s="3098"/>
      <c r="R956" s="3098"/>
      <c r="S956" s="3098"/>
      <c r="T956" s="3098"/>
      <c r="U956" s="3098"/>
      <c r="V956" s="3098"/>
      <c r="W956" s="3098"/>
      <c r="X956" s="3098"/>
      <c r="Y956" s="3098"/>
      <c r="Z956" s="3098"/>
      <c r="AA956" s="3098"/>
      <c r="AB956" s="3098"/>
      <c r="AC956" s="3098"/>
      <c r="AD956" s="3098"/>
      <c r="AE956" s="3098"/>
      <c r="AF956" s="3098"/>
      <c r="AG956" s="3098"/>
      <c r="AH956" s="3098"/>
      <c r="AI956" s="3098"/>
      <c r="AJ956" s="3098"/>
      <c r="AK956" s="3098"/>
      <c r="AL956" s="3143"/>
      <c r="AM956" s="3143"/>
      <c r="AN956" s="3143"/>
      <c r="AO956" s="3143"/>
      <c r="AP956" s="3143"/>
      <c r="AQ956" s="3143"/>
      <c r="AR956" s="3143"/>
      <c r="AS956" s="3143"/>
      <c r="AT956" s="3143"/>
      <c r="AU956" s="3143"/>
      <c r="AV956" s="3143"/>
      <c r="AW956" s="3143"/>
      <c r="AX956" s="3143"/>
      <c r="AY956" s="3143"/>
      <c r="AZ956" s="3143"/>
      <c r="BA956" s="3143"/>
      <c r="BB956" s="3143"/>
      <c r="BC956" s="3143"/>
      <c r="BD956" s="3143"/>
      <c r="BE956" s="3143"/>
      <c r="BF956" s="3143"/>
      <c r="BG956" s="3143"/>
      <c r="BH956" s="3143"/>
      <c r="BI956" s="3143"/>
      <c r="BJ956" s="3143"/>
      <c r="BK956" s="3143"/>
      <c r="BL956" s="3143"/>
      <c r="BM956" s="3143"/>
      <c r="BN956" s="3189"/>
      <c r="BO956" s="3189"/>
      <c r="BP956" s="3189"/>
      <c r="BQ956" s="3189"/>
      <c r="BR956" s="3189"/>
      <c r="BS956" s="3189"/>
      <c r="BT956" s="3189"/>
      <c r="BU956" s="3189"/>
      <c r="BV956" s="3189"/>
      <c r="BW956" s="3189"/>
      <c r="BX956" s="3189"/>
      <c r="BY956" s="3189"/>
      <c r="BZ956" s="3313"/>
      <c r="CA956" s="3143"/>
    </row>
    <row r="957" spans="1:79" ht="16.5" customHeight="1">
      <c r="A957" s="3143"/>
      <c r="B957" s="3143"/>
      <c r="C957" s="3143"/>
      <c r="D957" s="3143"/>
      <c r="E957" s="3143"/>
      <c r="F957" s="3143"/>
      <c r="G957" s="3143"/>
      <c r="H957" s="3143"/>
      <c r="I957" s="3143"/>
      <c r="J957" s="3143"/>
      <c r="K957" s="3098"/>
      <c r="L957" s="3098"/>
      <c r="M957" s="3098"/>
      <c r="N957" s="3098"/>
      <c r="O957" s="3098"/>
      <c r="P957" s="3098"/>
      <c r="Q957" s="3098"/>
      <c r="R957" s="3098"/>
      <c r="S957" s="3098"/>
      <c r="T957" s="3098"/>
      <c r="U957" s="3098"/>
      <c r="V957" s="3098"/>
      <c r="W957" s="3098"/>
      <c r="X957" s="3098"/>
      <c r="Y957" s="3098"/>
      <c r="Z957" s="3098"/>
      <c r="AA957" s="3098"/>
      <c r="AB957" s="3098"/>
      <c r="AC957" s="3098"/>
      <c r="AD957" s="3098"/>
      <c r="AE957" s="3098"/>
      <c r="AF957" s="3098"/>
      <c r="AG957" s="3098"/>
      <c r="AH957" s="3098"/>
      <c r="AI957" s="3098"/>
      <c r="AJ957" s="3098"/>
      <c r="AK957" s="3098"/>
      <c r="AL957" s="3143"/>
      <c r="AM957" s="3143"/>
      <c r="AN957" s="3143"/>
      <c r="AO957" s="3143"/>
      <c r="AP957" s="3143"/>
      <c r="AQ957" s="3143"/>
      <c r="AR957" s="3143"/>
      <c r="AS957" s="3143"/>
      <c r="AT957" s="3143"/>
      <c r="AU957" s="3143"/>
      <c r="AV957" s="3143"/>
      <c r="AW957" s="3143"/>
      <c r="AX957" s="3143"/>
      <c r="AY957" s="3143"/>
      <c r="AZ957" s="3143"/>
      <c r="BA957" s="3143"/>
      <c r="BB957" s="3143"/>
      <c r="BC957" s="3143"/>
      <c r="BD957" s="3143"/>
      <c r="BE957" s="3143"/>
      <c r="BF957" s="3143"/>
      <c r="BG957" s="3143"/>
      <c r="BH957" s="3143"/>
      <c r="BI957" s="3143"/>
      <c r="BJ957" s="3143"/>
      <c r="BK957" s="3143"/>
      <c r="BL957" s="3143"/>
      <c r="BM957" s="3143"/>
      <c r="BN957" s="3189"/>
      <c r="BO957" s="3189"/>
      <c r="BP957" s="3189"/>
      <c r="BQ957" s="3189"/>
      <c r="BR957" s="3189"/>
      <c r="BS957" s="3189"/>
      <c r="BT957" s="3189"/>
      <c r="BU957" s="3189"/>
      <c r="BV957" s="3189"/>
      <c r="BW957" s="3189"/>
      <c r="BX957" s="3189"/>
      <c r="BY957" s="3189"/>
      <c r="BZ957" s="3313"/>
      <c r="CA957" s="3143"/>
    </row>
    <row r="958" spans="1:79" ht="16.5" customHeight="1">
      <c r="A958" s="3143"/>
      <c r="B958" s="3143"/>
      <c r="C958" s="3143"/>
      <c r="D958" s="3143"/>
      <c r="E958" s="3143"/>
      <c r="F958" s="3143"/>
      <c r="G958" s="3143"/>
      <c r="H958" s="3143"/>
      <c r="I958" s="3143"/>
      <c r="J958" s="3143"/>
      <c r="K958" s="3098"/>
      <c r="L958" s="3098"/>
      <c r="M958" s="3098"/>
      <c r="N958" s="3098"/>
      <c r="O958" s="3098"/>
      <c r="P958" s="3098"/>
      <c r="Q958" s="3098"/>
      <c r="R958" s="3098"/>
      <c r="S958" s="3098"/>
      <c r="T958" s="3098"/>
      <c r="U958" s="3098"/>
      <c r="V958" s="3098"/>
      <c r="W958" s="3098"/>
      <c r="X958" s="3098"/>
      <c r="Y958" s="3098"/>
      <c r="Z958" s="3098"/>
      <c r="AA958" s="3098"/>
      <c r="AB958" s="3098"/>
      <c r="AC958" s="3098"/>
      <c r="AD958" s="3098"/>
      <c r="AE958" s="3098"/>
      <c r="AF958" s="3098"/>
      <c r="AG958" s="3098"/>
      <c r="AH958" s="3098"/>
      <c r="AI958" s="3098"/>
      <c r="AJ958" s="3098"/>
      <c r="AK958" s="3098"/>
      <c r="AL958" s="3143"/>
      <c r="AM958" s="3143"/>
      <c r="AN958" s="3143"/>
      <c r="AO958" s="3143"/>
      <c r="AP958" s="3143"/>
      <c r="AQ958" s="3143"/>
      <c r="AR958" s="3143"/>
      <c r="AS958" s="3143"/>
      <c r="AT958" s="3143"/>
      <c r="AU958" s="3143"/>
      <c r="AV958" s="3143"/>
      <c r="AW958" s="3143"/>
      <c r="AX958" s="3143"/>
      <c r="AY958" s="3143"/>
      <c r="AZ958" s="3143"/>
      <c r="BA958" s="3143"/>
      <c r="BB958" s="3143"/>
      <c r="BC958" s="3143"/>
      <c r="BD958" s="3143"/>
      <c r="BE958" s="3143"/>
      <c r="BF958" s="3143"/>
      <c r="BG958" s="3143"/>
      <c r="BH958" s="3143"/>
      <c r="BI958" s="3143"/>
      <c r="BJ958" s="3143"/>
      <c r="BK958" s="3143"/>
      <c r="BL958" s="3143"/>
      <c r="BM958" s="3143"/>
      <c r="BN958" s="3189"/>
      <c r="BO958" s="3189"/>
      <c r="BP958" s="3189"/>
      <c r="BQ958" s="3189"/>
      <c r="BR958" s="3189"/>
      <c r="BS958" s="3189"/>
      <c r="BT958" s="3189"/>
      <c r="BU958" s="3189"/>
      <c r="BV958" s="3189"/>
      <c r="BW958" s="3189"/>
      <c r="BX958" s="3189"/>
      <c r="BY958" s="3189"/>
      <c r="BZ958" s="3313"/>
      <c r="CA958" s="3143"/>
    </row>
    <row r="959" spans="1:79" ht="16.5" customHeight="1">
      <c r="A959" s="3143"/>
      <c r="B959" s="3143"/>
      <c r="C959" s="3143"/>
      <c r="D959" s="3143"/>
      <c r="E959" s="3143"/>
      <c r="F959" s="3143"/>
      <c r="G959" s="3143"/>
      <c r="H959" s="3143"/>
      <c r="I959" s="3143"/>
      <c r="J959" s="3143"/>
      <c r="K959" s="3098"/>
      <c r="L959" s="3098"/>
      <c r="M959" s="3098"/>
      <c r="N959" s="3098"/>
      <c r="O959" s="3098"/>
      <c r="P959" s="3098"/>
      <c r="Q959" s="3098"/>
      <c r="R959" s="3098"/>
      <c r="S959" s="3098"/>
      <c r="T959" s="3098"/>
      <c r="U959" s="3098"/>
      <c r="V959" s="3098"/>
      <c r="W959" s="3098"/>
      <c r="X959" s="3098"/>
      <c r="Y959" s="3098"/>
      <c r="Z959" s="3098"/>
      <c r="AA959" s="3098"/>
      <c r="AB959" s="3098"/>
      <c r="AC959" s="3098"/>
      <c r="AD959" s="3098"/>
      <c r="AE959" s="3098"/>
      <c r="AF959" s="3098"/>
      <c r="AG959" s="3098"/>
      <c r="AH959" s="3098"/>
      <c r="AI959" s="3098"/>
      <c r="AJ959" s="3098"/>
      <c r="AK959" s="3098"/>
      <c r="AL959" s="3143"/>
      <c r="AM959" s="3143"/>
      <c r="AN959" s="3143"/>
      <c r="AO959" s="3143"/>
      <c r="AP959" s="3143"/>
      <c r="AQ959" s="3143"/>
      <c r="AR959" s="3143"/>
      <c r="AS959" s="3143"/>
      <c r="AT959" s="3143"/>
      <c r="AU959" s="3143"/>
      <c r="AV959" s="3143"/>
      <c r="AW959" s="3143"/>
      <c r="AX959" s="3143"/>
      <c r="AY959" s="3143"/>
      <c r="AZ959" s="3143"/>
      <c r="BA959" s="3143"/>
      <c r="BB959" s="3143"/>
      <c r="BC959" s="3143"/>
      <c r="BD959" s="3143"/>
      <c r="BE959" s="3143"/>
      <c r="BF959" s="3143"/>
      <c r="BG959" s="3143"/>
      <c r="BH959" s="3143"/>
      <c r="BI959" s="3143"/>
      <c r="BJ959" s="3143"/>
      <c r="BK959" s="3143"/>
      <c r="BL959" s="3143"/>
      <c r="BM959" s="3143"/>
      <c r="BN959" s="3189"/>
      <c r="BO959" s="3189"/>
      <c r="BP959" s="3189"/>
      <c r="BQ959" s="3189"/>
      <c r="BR959" s="3189"/>
      <c r="BS959" s="3189"/>
      <c r="BT959" s="3189"/>
      <c r="BU959" s="3189"/>
      <c r="BV959" s="3189"/>
      <c r="BW959" s="3189"/>
      <c r="BX959" s="3189"/>
      <c r="BY959" s="3189"/>
      <c r="BZ959" s="3313"/>
      <c r="CA959" s="3143"/>
    </row>
    <row r="960" spans="1:79" ht="16.5" customHeight="1">
      <c r="A960" s="3143"/>
      <c r="B960" s="3143"/>
      <c r="C960" s="3143"/>
      <c r="D960" s="3143"/>
      <c r="E960" s="3143"/>
      <c r="F960" s="3143"/>
      <c r="G960" s="3143"/>
      <c r="H960" s="3143"/>
      <c r="I960" s="3143"/>
      <c r="J960" s="3143"/>
      <c r="K960" s="3098"/>
      <c r="L960" s="3098"/>
      <c r="M960" s="3098"/>
      <c r="N960" s="3098"/>
      <c r="O960" s="3098"/>
      <c r="P960" s="3098"/>
      <c r="Q960" s="3098"/>
      <c r="R960" s="3098"/>
      <c r="S960" s="3098"/>
      <c r="T960" s="3098"/>
      <c r="U960" s="3098"/>
      <c r="V960" s="3098"/>
      <c r="W960" s="3098"/>
      <c r="X960" s="3098"/>
      <c r="Y960" s="3098"/>
      <c r="Z960" s="3098"/>
      <c r="AA960" s="3098"/>
      <c r="AB960" s="3098"/>
      <c r="AC960" s="3098"/>
      <c r="AD960" s="3098"/>
      <c r="AE960" s="3098"/>
      <c r="AF960" s="3098"/>
      <c r="AG960" s="3098"/>
      <c r="AH960" s="3098"/>
      <c r="AI960" s="3098"/>
      <c r="AJ960" s="3098"/>
      <c r="AK960" s="3098"/>
      <c r="AL960" s="3143"/>
      <c r="AM960" s="3143"/>
      <c r="AN960" s="3143"/>
      <c r="AO960" s="3143"/>
      <c r="AP960" s="3143"/>
      <c r="AQ960" s="3143"/>
      <c r="AR960" s="3143"/>
      <c r="AS960" s="3143"/>
      <c r="AT960" s="3143"/>
      <c r="AU960" s="3143"/>
      <c r="AV960" s="3143"/>
      <c r="AW960" s="3143"/>
      <c r="AX960" s="3143"/>
      <c r="AY960" s="3143"/>
      <c r="AZ960" s="3143"/>
      <c r="BA960" s="3143"/>
      <c r="BB960" s="3143"/>
      <c r="BC960" s="3143"/>
      <c r="BD960" s="3143"/>
      <c r="BE960" s="3143"/>
      <c r="BF960" s="3143"/>
      <c r="BG960" s="3143"/>
      <c r="BH960" s="3143"/>
      <c r="BI960" s="3143"/>
      <c r="BJ960" s="3143"/>
      <c r="BK960" s="3143"/>
      <c r="BL960" s="3143"/>
      <c r="BM960" s="3143"/>
      <c r="BN960" s="3189"/>
      <c r="BO960" s="3189"/>
      <c r="BP960" s="3189"/>
      <c r="BQ960" s="3189"/>
      <c r="BR960" s="3189"/>
      <c r="BS960" s="3189"/>
      <c r="BT960" s="3189"/>
      <c r="BU960" s="3189"/>
      <c r="BV960" s="3189"/>
      <c r="BW960" s="3189"/>
      <c r="BX960" s="3189"/>
      <c r="BY960" s="3189"/>
      <c r="BZ960" s="3313"/>
      <c r="CA960" s="3143"/>
    </row>
    <row r="961" spans="1:79" ht="16.5" customHeight="1">
      <c r="A961" s="3143"/>
      <c r="B961" s="3143"/>
      <c r="C961" s="3143"/>
      <c r="D961" s="3143"/>
      <c r="E961" s="3143"/>
      <c r="F961" s="3143"/>
      <c r="G961" s="3143"/>
      <c r="H961" s="3143"/>
      <c r="I961" s="3143"/>
      <c r="J961" s="3143"/>
      <c r="K961" s="3098"/>
      <c r="L961" s="3098"/>
      <c r="M961" s="3098"/>
      <c r="N961" s="3098"/>
      <c r="O961" s="3098"/>
      <c r="P961" s="3098"/>
      <c r="Q961" s="3098"/>
      <c r="R961" s="3098"/>
      <c r="S961" s="3098"/>
      <c r="T961" s="3098"/>
      <c r="U961" s="3098"/>
      <c r="V961" s="3098"/>
      <c r="W961" s="3098"/>
      <c r="X961" s="3098"/>
      <c r="Y961" s="3098"/>
      <c r="Z961" s="3098"/>
      <c r="AA961" s="3098"/>
      <c r="AB961" s="3098"/>
      <c r="AC961" s="3098"/>
      <c r="AD961" s="3098"/>
      <c r="AE961" s="3098"/>
      <c r="AF961" s="3098"/>
      <c r="AG961" s="3098"/>
      <c r="AH961" s="3098"/>
      <c r="AI961" s="3098"/>
      <c r="AJ961" s="3098"/>
      <c r="AK961" s="3098"/>
      <c r="AL961" s="3143"/>
      <c r="AM961" s="3143"/>
      <c r="AN961" s="3143"/>
      <c r="AO961" s="3143"/>
      <c r="AP961" s="3143"/>
      <c r="AQ961" s="3143"/>
      <c r="AR961" s="3143"/>
      <c r="AS961" s="3143"/>
      <c r="AT961" s="3143"/>
      <c r="AU961" s="3143"/>
      <c r="AV961" s="3143"/>
      <c r="AW961" s="3143"/>
      <c r="AX961" s="3143"/>
      <c r="AY961" s="3143"/>
      <c r="AZ961" s="3143"/>
      <c r="BA961" s="3143"/>
      <c r="BB961" s="3143"/>
      <c r="BC961" s="3143"/>
      <c r="BD961" s="3143"/>
      <c r="BE961" s="3143"/>
      <c r="BF961" s="3143"/>
      <c r="BG961" s="3143"/>
      <c r="BH961" s="3143"/>
      <c r="BI961" s="3143"/>
      <c r="BJ961" s="3143"/>
      <c r="BK961" s="3143"/>
      <c r="BL961" s="3143"/>
      <c r="BM961" s="3143"/>
      <c r="BN961" s="3189"/>
      <c r="BO961" s="3189"/>
      <c r="BP961" s="3189"/>
      <c r="BQ961" s="3189"/>
      <c r="BR961" s="3189"/>
      <c r="BS961" s="3189"/>
      <c r="BT961" s="3189"/>
      <c r="BU961" s="3189"/>
      <c r="BV961" s="3189"/>
      <c r="BW961" s="3189"/>
      <c r="BX961" s="3189"/>
      <c r="BY961" s="3189"/>
      <c r="BZ961" s="3313"/>
      <c r="CA961" s="3143"/>
    </row>
    <row r="962" spans="1:79" ht="16.5" customHeight="1">
      <c r="A962" s="3143"/>
      <c r="B962" s="3143"/>
      <c r="C962" s="3143"/>
      <c r="D962" s="3143"/>
      <c r="E962" s="3143"/>
      <c r="F962" s="3143"/>
      <c r="G962" s="3143"/>
      <c r="H962" s="3143"/>
      <c r="I962" s="3143"/>
      <c r="J962" s="3143"/>
      <c r="K962" s="3098"/>
      <c r="L962" s="3098"/>
      <c r="M962" s="3098"/>
      <c r="N962" s="3098"/>
      <c r="O962" s="3098"/>
      <c r="P962" s="3098"/>
      <c r="Q962" s="3098"/>
      <c r="R962" s="3098"/>
      <c r="S962" s="3098"/>
      <c r="T962" s="3098"/>
      <c r="U962" s="3098"/>
      <c r="V962" s="3098"/>
      <c r="W962" s="3098"/>
      <c r="X962" s="3098"/>
      <c r="Y962" s="3098"/>
      <c r="Z962" s="3098"/>
      <c r="AA962" s="3098"/>
      <c r="AB962" s="3098"/>
      <c r="AC962" s="3098"/>
      <c r="AD962" s="3098"/>
      <c r="AE962" s="3098"/>
      <c r="AF962" s="3098"/>
      <c r="AG962" s="3098"/>
      <c r="AH962" s="3098"/>
      <c r="AI962" s="3098"/>
      <c r="AJ962" s="3098"/>
      <c r="AK962" s="3098"/>
      <c r="AL962" s="3143"/>
      <c r="AM962" s="3143"/>
      <c r="AN962" s="3143"/>
      <c r="AO962" s="3143"/>
      <c r="AP962" s="3143"/>
      <c r="AQ962" s="3143"/>
      <c r="AR962" s="3143"/>
      <c r="AS962" s="3143"/>
      <c r="AT962" s="3143"/>
      <c r="AU962" s="3143"/>
      <c r="AV962" s="3143"/>
      <c r="AW962" s="3143"/>
      <c r="AX962" s="3143"/>
      <c r="AY962" s="3143"/>
      <c r="AZ962" s="3143"/>
      <c r="BA962" s="3143"/>
      <c r="BB962" s="3143"/>
      <c r="BC962" s="3143"/>
      <c r="BD962" s="3143"/>
      <c r="BE962" s="3143"/>
      <c r="BF962" s="3143"/>
      <c r="BG962" s="3143"/>
      <c r="BH962" s="3143"/>
      <c r="BI962" s="3143"/>
      <c r="BJ962" s="3143"/>
      <c r="BK962" s="3143"/>
      <c r="BL962" s="3143"/>
      <c r="BM962" s="3143"/>
      <c r="BN962" s="3189"/>
      <c r="BO962" s="3189"/>
      <c r="BP962" s="3189"/>
      <c r="BQ962" s="3189"/>
      <c r="BR962" s="3189"/>
      <c r="BS962" s="3189"/>
      <c r="BT962" s="3189"/>
      <c r="BU962" s="3189"/>
      <c r="BV962" s="3189"/>
      <c r="BW962" s="3189"/>
      <c r="BX962" s="3189"/>
      <c r="BY962" s="3189"/>
      <c r="BZ962" s="3313"/>
      <c r="CA962" s="3143"/>
    </row>
    <row r="963" spans="1:79" ht="16.5" customHeight="1">
      <c r="A963" s="3143"/>
      <c r="B963" s="3143"/>
      <c r="C963" s="3143"/>
      <c r="D963" s="3143"/>
      <c r="E963" s="3143"/>
      <c r="F963" s="3143"/>
      <c r="G963" s="3143"/>
      <c r="H963" s="3143"/>
      <c r="I963" s="3143"/>
      <c r="J963" s="3143"/>
      <c r="K963" s="3098"/>
      <c r="L963" s="3098"/>
      <c r="M963" s="3098"/>
      <c r="N963" s="3098"/>
      <c r="O963" s="3098"/>
      <c r="P963" s="3098"/>
      <c r="Q963" s="3098"/>
      <c r="R963" s="3098"/>
      <c r="S963" s="3098"/>
      <c r="T963" s="3098"/>
      <c r="U963" s="3098"/>
      <c r="V963" s="3098"/>
      <c r="W963" s="3098"/>
      <c r="X963" s="3098"/>
      <c r="Y963" s="3098"/>
      <c r="Z963" s="3098"/>
      <c r="AA963" s="3098"/>
      <c r="AB963" s="3098"/>
      <c r="AC963" s="3098"/>
      <c r="AD963" s="3098"/>
      <c r="AE963" s="3098"/>
      <c r="AF963" s="3098"/>
      <c r="AG963" s="3098"/>
      <c r="AH963" s="3098"/>
      <c r="AI963" s="3098"/>
      <c r="AJ963" s="3098"/>
      <c r="AK963" s="3098"/>
      <c r="AL963" s="3143"/>
      <c r="AM963" s="3143"/>
      <c r="AN963" s="3143"/>
      <c r="AO963" s="3143"/>
      <c r="AP963" s="3143"/>
      <c r="AQ963" s="3143"/>
      <c r="AR963" s="3143"/>
      <c r="AS963" s="3143"/>
      <c r="AT963" s="3143"/>
      <c r="AU963" s="3143"/>
      <c r="AV963" s="3143"/>
      <c r="AW963" s="3143"/>
      <c r="AX963" s="3143"/>
      <c r="AY963" s="3143"/>
      <c r="AZ963" s="3143"/>
      <c r="BA963" s="3143"/>
      <c r="BB963" s="3143"/>
      <c r="BC963" s="3143"/>
      <c r="BD963" s="3143"/>
      <c r="BE963" s="3143"/>
      <c r="BF963" s="3143"/>
      <c r="BG963" s="3143"/>
      <c r="BH963" s="3143"/>
      <c r="BI963" s="3143"/>
      <c r="BJ963" s="3143"/>
      <c r="BK963" s="3143"/>
      <c r="BL963" s="3143"/>
      <c r="BM963" s="3143"/>
      <c r="BN963" s="3189"/>
      <c r="BO963" s="3189"/>
      <c r="BP963" s="3189"/>
      <c r="BQ963" s="3189"/>
      <c r="BR963" s="3189"/>
      <c r="BS963" s="3189"/>
      <c r="BT963" s="3189"/>
      <c r="BU963" s="3189"/>
      <c r="BV963" s="3189"/>
      <c r="BW963" s="3189"/>
      <c r="BX963" s="3189"/>
      <c r="BY963" s="3189"/>
      <c r="BZ963" s="3313"/>
      <c r="CA963" s="3143"/>
    </row>
    <row r="964" spans="1:79" ht="16.5" customHeight="1">
      <c r="A964" s="3143"/>
      <c r="B964" s="3143"/>
      <c r="C964" s="3143"/>
      <c r="D964" s="3143"/>
      <c r="E964" s="3143"/>
      <c r="F964" s="3143"/>
      <c r="G964" s="3143"/>
      <c r="H964" s="3143"/>
      <c r="I964" s="3143"/>
      <c r="J964" s="3143"/>
      <c r="K964" s="3098"/>
      <c r="L964" s="3098"/>
      <c r="M964" s="3098"/>
      <c r="N964" s="3098"/>
      <c r="O964" s="3098"/>
      <c r="P964" s="3098"/>
      <c r="Q964" s="3098"/>
      <c r="R964" s="3098"/>
      <c r="S964" s="3098"/>
      <c r="T964" s="3098"/>
      <c r="U964" s="3098"/>
      <c r="V964" s="3098"/>
      <c r="W964" s="3098"/>
      <c r="X964" s="3098"/>
      <c r="Y964" s="3098"/>
      <c r="Z964" s="3098"/>
      <c r="AA964" s="3098"/>
      <c r="AB964" s="3098"/>
      <c r="AC964" s="3098"/>
      <c r="AD964" s="3098"/>
      <c r="AE964" s="3098"/>
      <c r="AF964" s="3098"/>
      <c r="AG964" s="3098"/>
      <c r="AH964" s="3098"/>
      <c r="AI964" s="3098"/>
      <c r="AJ964" s="3098"/>
      <c r="AK964" s="3098"/>
      <c r="AL964" s="3143"/>
      <c r="AM964" s="3143"/>
      <c r="AN964" s="3143"/>
      <c r="AO964" s="3143"/>
      <c r="AP964" s="3143"/>
      <c r="AQ964" s="3143"/>
      <c r="AR964" s="3143"/>
      <c r="AS964" s="3143"/>
      <c r="AT964" s="3143"/>
      <c r="AU964" s="3143"/>
      <c r="AV964" s="3143"/>
      <c r="AW964" s="3143"/>
      <c r="AX964" s="3143"/>
      <c r="AY964" s="3143"/>
      <c r="AZ964" s="3143"/>
      <c r="BA964" s="3143"/>
      <c r="BB964" s="3143"/>
      <c r="BC964" s="3143"/>
      <c r="BD964" s="3143"/>
      <c r="BE964" s="3143"/>
      <c r="BF964" s="3143"/>
      <c r="BG964" s="3143"/>
      <c r="BH964" s="3143"/>
      <c r="BI964" s="3143"/>
      <c r="BJ964" s="3143"/>
      <c r="BK964" s="3143"/>
      <c r="BL964" s="3143"/>
      <c r="BM964" s="3143"/>
      <c r="BN964" s="3189"/>
      <c r="BO964" s="3189"/>
      <c r="BP964" s="3189"/>
      <c r="BQ964" s="3189"/>
      <c r="BR964" s="3189"/>
      <c r="BS964" s="3189"/>
      <c r="BT964" s="3189"/>
      <c r="BU964" s="3189"/>
      <c r="BV964" s="3189"/>
      <c r="BW964" s="3189"/>
      <c r="BX964" s="3189"/>
      <c r="BY964" s="3189"/>
      <c r="BZ964" s="3313"/>
      <c r="CA964" s="3143"/>
    </row>
    <row r="965" spans="1:79" ht="16.5" customHeight="1">
      <c r="A965" s="3143"/>
      <c r="B965" s="3143"/>
      <c r="C965" s="3143"/>
      <c r="D965" s="3143"/>
      <c r="E965" s="3143"/>
      <c r="F965" s="3143"/>
      <c r="G965" s="3143"/>
      <c r="H965" s="3143"/>
      <c r="I965" s="3143"/>
      <c r="J965" s="3143"/>
      <c r="K965" s="3098"/>
      <c r="L965" s="3098"/>
      <c r="M965" s="3098"/>
      <c r="N965" s="3098"/>
      <c r="O965" s="3098"/>
      <c r="P965" s="3098"/>
      <c r="Q965" s="3098"/>
      <c r="R965" s="3098"/>
      <c r="S965" s="3098"/>
      <c r="T965" s="3098"/>
      <c r="U965" s="3098"/>
      <c r="V965" s="3098"/>
      <c r="W965" s="3098"/>
      <c r="X965" s="3098"/>
      <c r="Y965" s="3098"/>
      <c r="Z965" s="3098"/>
      <c r="AA965" s="3098"/>
      <c r="AB965" s="3098"/>
      <c r="AC965" s="3098"/>
      <c r="AD965" s="3098"/>
      <c r="AE965" s="3098"/>
      <c r="AF965" s="3098"/>
      <c r="AG965" s="3098"/>
      <c r="AH965" s="3098"/>
      <c r="AI965" s="3098"/>
      <c r="AJ965" s="3098"/>
      <c r="AK965" s="3098"/>
      <c r="AL965" s="3143"/>
      <c r="AM965" s="3143"/>
      <c r="AN965" s="3143"/>
      <c r="AO965" s="3143"/>
      <c r="AP965" s="3143"/>
      <c r="AQ965" s="3143"/>
      <c r="AR965" s="3143"/>
      <c r="AS965" s="3143"/>
      <c r="AT965" s="3143"/>
      <c r="AU965" s="3143"/>
      <c r="AV965" s="3143"/>
      <c r="AW965" s="3143"/>
      <c r="AX965" s="3143"/>
      <c r="AY965" s="3143"/>
      <c r="AZ965" s="3143"/>
      <c r="BA965" s="3143"/>
      <c r="BB965" s="3143"/>
      <c r="BC965" s="3143"/>
      <c r="BD965" s="3143"/>
      <c r="BE965" s="3143"/>
      <c r="BF965" s="3143"/>
      <c r="BG965" s="3143"/>
      <c r="BH965" s="3143"/>
      <c r="BI965" s="3143"/>
      <c r="BJ965" s="3143"/>
      <c r="BK965" s="3143"/>
      <c r="BL965" s="3143"/>
      <c r="BM965" s="3143"/>
      <c r="BN965" s="3189"/>
      <c r="BO965" s="3189"/>
      <c r="BP965" s="3189"/>
      <c r="BQ965" s="3189"/>
      <c r="BR965" s="3189"/>
      <c r="BS965" s="3189"/>
      <c r="BT965" s="3189"/>
      <c r="BU965" s="3189"/>
      <c r="BV965" s="3189"/>
      <c r="BW965" s="3189"/>
      <c r="BX965" s="3189"/>
      <c r="BY965" s="3189"/>
      <c r="BZ965" s="3313"/>
      <c r="CA965" s="3143"/>
    </row>
    <row r="966" spans="1:79" ht="16.5" customHeight="1">
      <c r="A966" s="3143"/>
      <c r="B966" s="3143"/>
      <c r="C966" s="3143"/>
      <c r="D966" s="3143"/>
      <c r="E966" s="3143"/>
      <c r="F966" s="3143"/>
      <c r="G966" s="3143"/>
      <c r="H966" s="3143"/>
      <c r="I966" s="3143"/>
      <c r="J966" s="3143"/>
      <c r="K966" s="3098"/>
      <c r="L966" s="3098"/>
      <c r="M966" s="3098"/>
      <c r="N966" s="3098"/>
      <c r="O966" s="3098"/>
      <c r="P966" s="3098"/>
      <c r="Q966" s="3098"/>
      <c r="R966" s="3098"/>
      <c r="S966" s="3098"/>
      <c r="T966" s="3098"/>
      <c r="U966" s="3098"/>
      <c r="V966" s="3098"/>
      <c r="W966" s="3098"/>
      <c r="X966" s="3098"/>
      <c r="Y966" s="3098"/>
      <c r="Z966" s="3098"/>
      <c r="AA966" s="3098"/>
      <c r="AB966" s="3098"/>
      <c r="AC966" s="3098"/>
      <c r="AD966" s="3098"/>
      <c r="AE966" s="3098"/>
      <c r="AF966" s="3098"/>
      <c r="AG966" s="3098"/>
      <c r="AH966" s="3098"/>
      <c r="AI966" s="3098"/>
      <c r="AJ966" s="3098"/>
      <c r="AK966" s="3098"/>
      <c r="AL966" s="3143"/>
      <c r="AM966" s="3143"/>
      <c r="AN966" s="3143"/>
      <c r="AO966" s="3143"/>
      <c r="AP966" s="3143"/>
      <c r="AQ966" s="3143"/>
      <c r="AR966" s="3143"/>
      <c r="AS966" s="3143"/>
      <c r="AT966" s="3143"/>
      <c r="AU966" s="3143"/>
      <c r="AV966" s="3143"/>
      <c r="AW966" s="3143"/>
      <c r="AX966" s="3143"/>
      <c r="AY966" s="3143"/>
      <c r="AZ966" s="3143"/>
      <c r="BA966" s="3143"/>
      <c r="BB966" s="3143"/>
      <c r="BC966" s="3143"/>
      <c r="BD966" s="3143"/>
      <c r="BE966" s="3143"/>
      <c r="BF966" s="3143"/>
      <c r="BG966" s="3143"/>
      <c r="BH966" s="3143"/>
      <c r="BI966" s="3143"/>
      <c r="BJ966" s="3143"/>
      <c r="BK966" s="3143"/>
      <c r="BL966" s="3143"/>
      <c r="BM966" s="3143"/>
      <c r="BN966" s="3189"/>
      <c r="BO966" s="3189"/>
      <c r="BP966" s="3189"/>
      <c r="BQ966" s="3189"/>
      <c r="BR966" s="3189"/>
      <c r="BS966" s="3189"/>
      <c r="BT966" s="3189"/>
      <c r="BU966" s="3189"/>
      <c r="BV966" s="3189"/>
      <c r="BW966" s="3189"/>
      <c r="BX966" s="3189"/>
      <c r="BY966" s="3189"/>
      <c r="BZ966" s="3313"/>
      <c r="CA966" s="3143"/>
    </row>
    <row r="967" spans="1:79" ht="16.5" customHeight="1">
      <c r="A967" s="3143"/>
      <c r="B967" s="3143"/>
      <c r="C967" s="3143"/>
      <c r="D967" s="3143"/>
      <c r="E967" s="3143"/>
      <c r="F967" s="3143"/>
      <c r="G967" s="3143"/>
      <c r="H967" s="3143"/>
      <c r="I967" s="3143"/>
      <c r="J967" s="3143"/>
      <c r="K967" s="3098"/>
      <c r="L967" s="3098"/>
      <c r="M967" s="3098"/>
      <c r="N967" s="3098"/>
      <c r="O967" s="3098"/>
      <c r="P967" s="3098"/>
      <c r="Q967" s="3098"/>
      <c r="R967" s="3098"/>
      <c r="S967" s="3098"/>
      <c r="T967" s="3098"/>
      <c r="U967" s="3098"/>
      <c r="V967" s="3098"/>
      <c r="W967" s="3098"/>
      <c r="X967" s="3098"/>
      <c r="Y967" s="3098"/>
      <c r="Z967" s="3098"/>
      <c r="AA967" s="3098"/>
      <c r="AB967" s="3098"/>
      <c r="AC967" s="3098"/>
      <c r="AD967" s="3098"/>
      <c r="AE967" s="3098"/>
      <c r="AF967" s="3098"/>
      <c r="AG967" s="3098"/>
      <c r="AH967" s="3098"/>
      <c r="AI967" s="3098"/>
      <c r="AJ967" s="3098"/>
      <c r="AK967" s="3098"/>
      <c r="AL967" s="3143"/>
      <c r="AM967" s="3143"/>
      <c r="AN967" s="3143"/>
      <c r="AO967" s="3143"/>
      <c r="AP967" s="3143"/>
      <c r="AQ967" s="3143"/>
      <c r="AR967" s="3143"/>
      <c r="AS967" s="3143"/>
      <c r="AT967" s="3143"/>
      <c r="AU967" s="3143"/>
      <c r="AV967" s="3143"/>
      <c r="AW967" s="3143"/>
      <c r="AX967" s="3143"/>
      <c r="AY967" s="3143"/>
      <c r="AZ967" s="3143"/>
      <c r="BA967" s="3143"/>
      <c r="BB967" s="3143"/>
      <c r="BC967" s="3143"/>
      <c r="BD967" s="3143"/>
      <c r="BE967" s="3143"/>
      <c r="BF967" s="3143"/>
      <c r="BG967" s="3143"/>
      <c r="BH967" s="3143"/>
      <c r="BI967" s="3143"/>
      <c r="BJ967" s="3143"/>
      <c r="BK967" s="3143"/>
      <c r="BL967" s="3143"/>
      <c r="BM967" s="3143"/>
      <c r="BN967" s="3189"/>
      <c r="BO967" s="3189"/>
      <c r="BP967" s="3189"/>
      <c r="BQ967" s="3189"/>
      <c r="BR967" s="3189"/>
      <c r="BS967" s="3189"/>
      <c r="BT967" s="3189"/>
      <c r="BU967" s="3189"/>
      <c r="BV967" s="3189"/>
      <c r="BW967" s="3189"/>
      <c r="BX967" s="3189"/>
      <c r="BY967" s="3189"/>
      <c r="BZ967" s="3313"/>
      <c r="CA967" s="3143"/>
    </row>
    <row r="968" spans="1:79" ht="16.5" customHeight="1">
      <c r="A968" s="3143"/>
      <c r="B968" s="3143"/>
      <c r="C968" s="3143"/>
      <c r="D968" s="3143"/>
      <c r="E968" s="3143"/>
      <c r="F968" s="3143"/>
      <c r="G968" s="3143"/>
      <c r="H968" s="3143"/>
      <c r="I968" s="3143"/>
      <c r="J968" s="3143"/>
      <c r="K968" s="3098"/>
      <c r="L968" s="3098"/>
      <c r="M968" s="3098"/>
      <c r="N968" s="3098"/>
      <c r="O968" s="3098"/>
      <c r="P968" s="3098"/>
      <c r="Q968" s="3098"/>
      <c r="R968" s="3098"/>
      <c r="S968" s="3098"/>
      <c r="T968" s="3098"/>
      <c r="U968" s="3098"/>
      <c r="V968" s="3098"/>
      <c r="W968" s="3098"/>
      <c r="X968" s="3098"/>
      <c r="Y968" s="3098"/>
      <c r="Z968" s="3098"/>
      <c r="AA968" s="3098"/>
      <c r="AB968" s="3098"/>
      <c r="AC968" s="3098"/>
      <c r="AD968" s="3098"/>
      <c r="AE968" s="3098"/>
      <c r="AF968" s="3098"/>
      <c r="AG968" s="3098"/>
      <c r="AH968" s="3098"/>
      <c r="AI968" s="3098"/>
      <c r="AJ968" s="3098"/>
      <c r="AK968" s="3098"/>
      <c r="AL968" s="3143"/>
      <c r="AM968" s="3143"/>
      <c r="AN968" s="3143"/>
      <c r="AO968" s="3143"/>
      <c r="AP968" s="3143"/>
      <c r="AQ968" s="3143"/>
      <c r="AR968" s="3143"/>
      <c r="AS968" s="3143"/>
      <c r="AT968" s="3143"/>
      <c r="AU968" s="3143"/>
      <c r="AV968" s="3143"/>
      <c r="AW968" s="3143"/>
      <c r="AX968" s="3143"/>
      <c r="AY968" s="3143"/>
      <c r="AZ968" s="3143"/>
      <c r="BA968" s="3143"/>
      <c r="BB968" s="3143"/>
      <c r="BC968" s="3143"/>
      <c r="BD968" s="3143"/>
      <c r="BE968" s="3143"/>
      <c r="BF968" s="3143"/>
      <c r="BG968" s="3143"/>
      <c r="BH968" s="3143"/>
      <c r="BI968" s="3143"/>
      <c r="BJ968" s="3143"/>
      <c r="BK968" s="3143"/>
      <c r="BL968" s="3143"/>
      <c r="BM968" s="3143"/>
      <c r="BN968" s="3189"/>
      <c r="BO968" s="3189"/>
      <c r="BP968" s="3189"/>
      <c r="BQ968" s="3189"/>
      <c r="BR968" s="3189"/>
      <c r="BS968" s="3189"/>
      <c r="BT968" s="3189"/>
      <c r="BU968" s="3189"/>
      <c r="BV968" s="3189"/>
      <c r="BW968" s="3189"/>
      <c r="BX968" s="3189"/>
      <c r="BY968" s="3189"/>
      <c r="BZ968" s="3313"/>
      <c r="CA968" s="3143"/>
    </row>
    <row r="969" spans="1:79" ht="16.5" customHeight="1">
      <c r="A969" s="3143"/>
      <c r="B969" s="3143"/>
      <c r="C969" s="3143"/>
      <c r="D969" s="3143"/>
      <c r="E969" s="3143"/>
      <c r="F969" s="3143"/>
      <c r="G969" s="3143"/>
      <c r="H969" s="3143"/>
      <c r="I969" s="3143"/>
      <c r="J969" s="3143"/>
      <c r="K969" s="3098"/>
      <c r="L969" s="3098"/>
      <c r="M969" s="3098"/>
      <c r="N969" s="3098"/>
      <c r="O969" s="3098"/>
      <c r="P969" s="3098"/>
      <c r="Q969" s="3098"/>
      <c r="R969" s="3098"/>
      <c r="S969" s="3098"/>
      <c r="T969" s="3098"/>
      <c r="U969" s="3098"/>
      <c r="V969" s="3098"/>
      <c r="W969" s="3098"/>
      <c r="X969" s="3098"/>
      <c r="Y969" s="3098"/>
      <c r="Z969" s="3098"/>
      <c r="AA969" s="3098"/>
      <c r="AB969" s="3098"/>
      <c r="AC969" s="3098"/>
      <c r="AD969" s="3098"/>
      <c r="AE969" s="3098"/>
      <c r="AF969" s="3098"/>
      <c r="AG969" s="3098"/>
      <c r="AH969" s="3098"/>
      <c r="AI969" s="3098"/>
      <c r="AJ969" s="3098"/>
      <c r="AK969" s="3098"/>
      <c r="AL969" s="3143"/>
      <c r="AM969" s="3143"/>
      <c r="AN969" s="3143"/>
      <c r="AO969" s="3143"/>
      <c r="AP969" s="3143"/>
      <c r="AQ969" s="3143"/>
      <c r="AR969" s="3143"/>
      <c r="AS969" s="3143"/>
      <c r="AT969" s="3143"/>
      <c r="AU969" s="3143"/>
      <c r="AV969" s="3143"/>
      <c r="AW969" s="3143"/>
      <c r="AX969" s="3143"/>
      <c r="AY969" s="3143"/>
      <c r="AZ969" s="3143"/>
      <c r="BA969" s="3143"/>
      <c r="BB969" s="3143"/>
      <c r="BC969" s="3143"/>
      <c r="BD969" s="3143"/>
      <c r="BE969" s="3143"/>
      <c r="BF969" s="3143"/>
      <c r="BG969" s="3143"/>
      <c r="BH969" s="3143"/>
      <c r="BI969" s="3143"/>
      <c r="BJ969" s="3143"/>
      <c r="BK969" s="3143"/>
      <c r="BL969" s="3143"/>
      <c r="BM969" s="3143"/>
      <c r="BN969" s="3189"/>
      <c r="BO969" s="3189"/>
      <c r="BP969" s="3189"/>
      <c r="BQ969" s="3189"/>
      <c r="BR969" s="3189"/>
      <c r="BS969" s="3189"/>
      <c r="BT969" s="3189"/>
      <c r="BU969" s="3189"/>
      <c r="BV969" s="3189"/>
      <c r="BW969" s="3189"/>
      <c r="BX969" s="3189"/>
      <c r="BY969" s="3189"/>
      <c r="BZ969" s="3313"/>
      <c r="CA969" s="3143"/>
    </row>
    <row r="970" spans="1:79" ht="16.5" customHeight="1">
      <c r="A970" s="3143"/>
      <c r="B970" s="3143"/>
      <c r="C970" s="3143"/>
      <c r="D970" s="3143"/>
      <c r="E970" s="3143"/>
      <c r="F970" s="3143"/>
      <c r="G970" s="3143"/>
      <c r="H970" s="3143"/>
      <c r="I970" s="3143"/>
      <c r="J970" s="3143"/>
      <c r="K970" s="3098"/>
      <c r="L970" s="3098"/>
      <c r="M970" s="3098"/>
      <c r="N970" s="3098"/>
      <c r="O970" s="3098"/>
      <c r="P970" s="3098"/>
      <c r="Q970" s="3098"/>
      <c r="R970" s="3098"/>
      <c r="S970" s="3098"/>
      <c r="T970" s="3098"/>
      <c r="U970" s="3098"/>
      <c r="V970" s="3098"/>
      <c r="W970" s="3098"/>
      <c r="X970" s="3098"/>
      <c r="Y970" s="3098"/>
      <c r="Z970" s="3098"/>
      <c r="AA970" s="3098"/>
      <c r="AB970" s="3098"/>
      <c r="AC970" s="3098"/>
      <c r="AD970" s="3098"/>
      <c r="AE970" s="3098"/>
      <c r="AF970" s="3098"/>
      <c r="AG970" s="3098"/>
      <c r="AH970" s="3098"/>
      <c r="AI970" s="3098"/>
      <c r="AJ970" s="3098"/>
      <c r="AK970" s="3098"/>
      <c r="AL970" s="3143"/>
      <c r="AM970" s="3143"/>
      <c r="AN970" s="3143"/>
      <c r="AO970" s="3143"/>
      <c r="AP970" s="3143"/>
      <c r="AQ970" s="3143"/>
      <c r="AR970" s="3143"/>
      <c r="AS970" s="3143"/>
      <c r="AT970" s="3143"/>
      <c r="AU970" s="3143"/>
      <c r="AV970" s="3143"/>
      <c r="AW970" s="3143"/>
      <c r="AX970" s="3143"/>
      <c r="AY970" s="3143"/>
      <c r="AZ970" s="3143"/>
      <c r="BA970" s="3143"/>
      <c r="BB970" s="3143"/>
      <c r="BC970" s="3143"/>
      <c r="BD970" s="3143"/>
      <c r="BE970" s="3143"/>
      <c r="BF970" s="3143"/>
      <c r="BG970" s="3143"/>
      <c r="BH970" s="3143"/>
      <c r="BI970" s="3143"/>
      <c r="BJ970" s="3143"/>
      <c r="BK970" s="3143"/>
      <c r="BL970" s="3143"/>
      <c r="BM970" s="3143"/>
      <c r="BN970" s="3189"/>
      <c r="BO970" s="3189"/>
      <c r="BP970" s="3189"/>
      <c r="BQ970" s="3189"/>
      <c r="BR970" s="3189"/>
      <c r="BS970" s="3189"/>
      <c r="BT970" s="3189"/>
      <c r="BU970" s="3189"/>
      <c r="BV970" s="3189"/>
      <c r="BW970" s="3189"/>
      <c r="BX970" s="3189"/>
      <c r="BY970" s="3189"/>
      <c r="BZ970" s="3313"/>
      <c r="CA970" s="3143"/>
    </row>
    <row r="971" spans="1:79" ht="16.5" customHeight="1">
      <c r="A971" s="3143"/>
      <c r="B971" s="3143"/>
      <c r="C971" s="3143"/>
      <c r="D971" s="3143"/>
      <c r="E971" s="3143"/>
      <c r="F971" s="3143"/>
      <c r="G971" s="3143"/>
      <c r="H971" s="3143"/>
      <c r="I971" s="3143"/>
      <c r="J971" s="3143"/>
      <c r="K971" s="3098"/>
      <c r="L971" s="3098"/>
      <c r="M971" s="3098"/>
      <c r="N971" s="3098"/>
      <c r="O971" s="3098"/>
      <c r="P971" s="3098"/>
      <c r="Q971" s="3098"/>
      <c r="R971" s="3098"/>
      <c r="S971" s="3098"/>
      <c r="T971" s="3098"/>
      <c r="U971" s="3098"/>
      <c r="V971" s="3098"/>
      <c r="W971" s="3098"/>
      <c r="X971" s="3098"/>
      <c r="Y971" s="3098"/>
      <c r="Z971" s="3098"/>
      <c r="AA971" s="3098"/>
      <c r="AB971" s="3098"/>
      <c r="AC971" s="3098"/>
      <c r="AD971" s="3098"/>
      <c r="AE971" s="3098"/>
      <c r="AF971" s="3098"/>
      <c r="AG971" s="3098"/>
      <c r="AH971" s="3098"/>
      <c r="AI971" s="3098"/>
      <c r="AJ971" s="3098"/>
      <c r="AK971" s="3098"/>
      <c r="AL971" s="3143"/>
      <c r="AM971" s="3143"/>
      <c r="AN971" s="3143"/>
      <c r="AO971" s="3143"/>
      <c r="AP971" s="3143"/>
      <c r="AQ971" s="3143"/>
      <c r="AR971" s="3143"/>
      <c r="AS971" s="3143"/>
      <c r="AT971" s="3143"/>
      <c r="AU971" s="3143"/>
      <c r="AV971" s="3143"/>
      <c r="AW971" s="3143"/>
      <c r="AX971" s="3143"/>
      <c r="AY971" s="3143"/>
      <c r="AZ971" s="3143"/>
      <c r="BA971" s="3143"/>
      <c r="BB971" s="3143"/>
      <c r="BC971" s="3143"/>
      <c r="BD971" s="3143"/>
      <c r="BE971" s="3143"/>
      <c r="BF971" s="3143"/>
      <c r="BG971" s="3143"/>
      <c r="BH971" s="3143"/>
      <c r="BI971" s="3143"/>
      <c r="BJ971" s="3143"/>
      <c r="BK971" s="3143"/>
      <c r="BL971" s="3143"/>
      <c r="BM971" s="3143"/>
      <c r="BN971" s="3189"/>
      <c r="BO971" s="3189"/>
      <c r="BP971" s="3189"/>
      <c r="BQ971" s="3189"/>
      <c r="BR971" s="3189"/>
      <c r="BS971" s="3189"/>
      <c r="BT971" s="3189"/>
      <c r="BU971" s="3189"/>
      <c r="BV971" s="3189"/>
      <c r="BW971" s="3189"/>
      <c r="BX971" s="3189"/>
      <c r="BY971" s="3189"/>
      <c r="BZ971" s="3313"/>
      <c r="CA971" s="3143"/>
    </row>
    <row r="972" spans="1:79" ht="16.5" customHeight="1">
      <c r="A972" s="3143"/>
      <c r="B972" s="3143"/>
      <c r="C972" s="3143"/>
      <c r="D972" s="3143"/>
      <c r="E972" s="3143"/>
      <c r="F972" s="3143"/>
      <c r="G972" s="3143"/>
      <c r="H972" s="3143"/>
      <c r="I972" s="3143"/>
      <c r="J972" s="3143"/>
      <c r="K972" s="3098"/>
      <c r="L972" s="3098"/>
      <c r="M972" s="3098"/>
      <c r="N972" s="3098"/>
      <c r="O972" s="3098"/>
      <c r="P972" s="3098"/>
      <c r="Q972" s="3098"/>
      <c r="R972" s="3098"/>
      <c r="S972" s="3098"/>
      <c r="T972" s="3098"/>
      <c r="U972" s="3098"/>
      <c r="V972" s="3098"/>
      <c r="W972" s="3098"/>
      <c r="X972" s="3098"/>
      <c r="Y972" s="3098"/>
      <c r="Z972" s="3098"/>
      <c r="AA972" s="3098"/>
      <c r="AB972" s="3098"/>
      <c r="AC972" s="3098"/>
      <c r="AD972" s="3098"/>
      <c r="AE972" s="3098"/>
      <c r="AF972" s="3098"/>
      <c r="AG972" s="3098"/>
      <c r="AH972" s="3098"/>
      <c r="AI972" s="3098"/>
      <c r="AJ972" s="3098"/>
      <c r="AK972" s="3098"/>
      <c r="AL972" s="3143"/>
      <c r="AM972" s="3143"/>
      <c r="AN972" s="3143"/>
      <c r="AO972" s="3143"/>
      <c r="AP972" s="3143"/>
      <c r="AQ972" s="3143"/>
      <c r="AR972" s="3143"/>
      <c r="AS972" s="3143"/>
      <c r="AT972" s="3143"/>
      <c r="AU972" s="3143"/>
      <c r="AV972" s="3143"/>
      <c r="AW972" s="3143"/>
      <c r="AX972" s="3143"/>
      <c r="AY972" s="3143"/>
      <c r="AZ972" s="3143"/>
      <c r="BA972" s="3143"/>
      <c r="BB972" s="3143"/>
      <c r="BC972" s="3143"/>
      <c r="BD972" s="3143"/>
      <c r="BE972" s="3143"/>
      <c r="BF972" s="3143"/>
      <c r="BG972" s="3143"/>
      <c r="BH972" s="3143"/>
      <c r="BI972" s="3143"/>
      <c r="BJ972" s="3143"/>
      <c r="BK972" s="3143"/>
      <c r="BL972" s="3143"/>
      <c r="BM972" s="3143"/>
      <c r="BN972" s="3189"/>
      <c r="BO972" s="3189"/>
      <c r="BP972" s="3189"/>
      <c r="BQ972" s="3189"/>
      <c r="BR972" s="3189"/>
      <c r="BS972" s="3189"/>
      <c r="BT972" s="3189"/>
      <c r="BU972" s="3189"/>
      <c r="BV972" s="3189"/>
      <c r="BW972" s="3189"/>
      <c r="BX972" s="3189"/>
      <c r="BY972" s="3189"/>
      <c r="BZ972" s="3313"/>
      <c r="CA972" s="3143"/>
    </row>
    <row r="973" spans="1:79" ht="16.5" customHeight="1">
      <c r="A973" s="3143"/>
      <c r="B973" s="3143"/>
      <c r="C973" s="3143"/>
      <c r="D973" s="3143"/>
      <c r="E973" s="3143"/>
      <c r="F973" s="3143"/>
      <c r="G973" s="3143"/>
      <c r="H973" s="3143"/>
      <c r="I973" s="3143"/>
      <c r="J973" s="3143"/>
      <c r="K973" s="3098"/>
      <c r="L973" s="3098"/>
      <c r="M973" s="3098"/>
      <c r="N973" s="3098"/>
      <c r="O973" s="3098"/>
      <c r="P973" s="3098"/>
      <c r="Q973" s="3098"/>
      <c r="R973" s="3098"/>
      <c r="S973" s="3098"/>
      <c r="T973" s="3098"/>
      <c r="U973" s="3098"/>
      <c r="V973" s="3098"/>
      <c r="W973" s="3098"/>
      <c r="X973" s="3098"/>
      <c r="Y973" s="3098"/>
      <c r="Z973" s="3098"/>
      <c r="AA973" s="3098"/>
      <c r="AB973" s="3098"/>
      <c r="AC973" s="3098"/>
      <c r="AD973" s="3098"/>
      <c r="AE973" s="3098"/>
      <c r="AF973" s="3098"/>
      <c r="AG973" s="3098"/>
      <c r="AH973" s="3098"/>
      <c r="AI973" s="3098"/>
      <c r="AJ973" s="3098"/>
      <c r="AK973" s="3098"/>
      <c r="AL973" s="3143"/>
      <c r="AM973" s="3143"/>
      <c r="AN973" s="3143"/>
      <c r="AO973" s="3143"/>
      <c r="AP973" s="3143"/>
      <c r="AQ973" s="3143"/>
      <c r="AR973" s="3143"/>
      <c r="AS973" s="3143"/>
      <c r="AT973" s="3143"/>
      <c r="AU973" s="3143"/>
      <c r="AV973" s="3143"/>
      <c r="AW973" s="3143"/>
      <c r="AX973" s="3143"/>
      <c r="AY973" s="3143"/>
      <c r="AZ973" s="3143"/>
      <c r="BA973" s="3143"/>
      <c r="BB973" s="3143"/>
      <c r="BC973" s="3143"/>
      <c r="BD973" s="3143"/>
      <c r="BE973" s="3143"/>
      <c r="BF973" s="3143"/>
      <c r="BG973" s="3143"/>
      <c r="BH973" s="3143"/>
      <c r="BI973" s="3143"/>
      <c r="BJ973" s="3143"/>
      <c r="BK973" s="3143"/>
      <c r="BL973" s="3143"/>
      <c r="BM973" s="3143"/>
      <c r="BN973" s="3189"/>
      <c r="BO973" s="3189"/>
      <c r="BP973" s="3189"/>
      <c r="BQ973" s="3189"/>
      <c r="BR973" s="3189"/>
      <c r="BS973" s="3189"/>
      <c r="BT973" s="3189"/>
      <c r="BU973" s="3189"/>
      <c r="BV973" s="3189"/>
      <c r="BW973" s="3189"/>
      <c r="BX973" s="3189"/>
      <c r="BY973" s="3189"/>
      <c r="BZ973" s="3313"/>
      <c r="CA973" s="3143"/>
    </row>
    <row r="974" spans="1:79" ht="16.5" customHeight="1">
      <c r="A974" s="3143"/>
      <c r="B974" s="3143"/>
      <c r="C974" s="3143"/>
      <c r="D974" s="3143"/>
      <c r="E974" s="3143"/>
      <c r="F974" s="3143"/>
      <c r="G974" s="3143"/>
      <c r="H974" s="3143"/>
      <c r="I974" s="3143"/>
      <c r="J974" s="3143"/>
      <c r="K974" s="3098"/>
      <c r="L974" s="3098"/>
      <c r="M974" s="3098"/>
      <c r="N974" s="3098"/>
      <c r="O974" s="3098"/>
      <c r="P974" s="3098"/>
      <c r="Q974" s="3098"/>
      <c r="R974" s="3098"/>
      <c r="S974" s="3098"/>
      <c r="T974" s="3098"/>
      <c r="U974" s="3098"/>
      <c r="V974" s="3098"/>
      <c r="W974" s="3098"/>
      <c r="X974" s="3098"/>
      <c r="Y974" s="3098"/>
      <c r="Z974" s="3098"/>
      <c r="AA974" s="3098"/>
      <c r="AB974" s="3098"/>
      <c r="AC974" s="3098"/>
      <c r="AD974" s="3098"/>
      <c r="AE974" s="3098"/>
      <c r="AF974" s="3098"/>
      <c r="AG974" s="3098"/>
      <c r="AH974" s="3098"/>
      <c r="AI974" s="3098"/>
      <c r="AJ974" s="3098"/>
      <c r="AK974" s="3098"/>
      <c r="AL974" s="3143"/>
      <c r="AM974" s="3143"/>
      <c r="AN974" s="3143"/>
      <c r="AO974" s="3143"/>
      <c r="AP974" s="3143"/>
      <c r="AQ974" s="3143"/>
      <c r="AR974" s="3143"/>
      <c r="AS974" s="3143"/>
      <c r="AT974" s="3143"/>
      <c r="AU974" s="3143"/>
      <c r="AV974" s="3143"/>
      <c r="AW974" s="3143"/>
      <c r="AX974" s="3143"/>
      <c r="AY974" s="3143"/>
      <c r="AZ974" s="3143"/>
      <c r="BA974" s="3143"/>
      <c r="BB974" s="3143"/>
      <c r="BC974" s="3143"/>
      <c r="BD974" s="3143"/>
      <c r="BE974" s="3143"/>
      <c r="BF974" s="3143"/>
      <c r="BG974" s="3143"/>
      <c r="BH974" s="3143"/>
      <c r="BI974" s="3143"/>
      <c r="BJ974" s="3143"/>
      <c r="BK974" s="3143"/>
      <c r="BL974" s="3143"/>
      <c r="BM974" s="3143"/>
      <c r="BN974" s="3189"/>
      <c r="BO974" s="3189"/>
      <c r="BP974" s="3189"/>
      <c r="BQ974" s="3189"/>
      <c r="BR974" s="3189"/>
      <c r="BS974" s="3189"/>
      <c r="BT974" s="3189"/>
      <c r="BU974" s="3189"/>
      <c r="BV974" s="3189"/>
      <c r="BW974" s="3189"/>
      <c r="BX974" s="3189"/>
      <c r="BY974" s="3189"/>
      <c r="BZ974" s="3313"/>
      <c r="CA974" s="3143"/>
    </row>
    <row r="975" spans="1:79" ht="16.5" customHeight="1">
      <c r="A975" s="3143"/>
      <c r="B975" s="3143"/>
      <c r="C975" s="3143"/>
      <c r="D975" s="3143"/>
      <c r="E975" s="3143"/>
      <c r="F975" s="3143"/>
      <c r="G975" s="3143"/>
      <c r="H975" s="3143"/>
      <c r="I975" s="3143"/>
      <c r="J975" s="3143"/>
      <c r="K975" s="3098"/>
      <c r="L975" s="3098"/>
      <c r="M975" s="3098"/>
      <c r="N975" s="3098"/>
      <c r="O975" s="3098"/>
      <c r="P975" s="3098"/>
      <c r="Q975" s="3098"/>
      <c r="R975" s="3098"/>
      <c r="S975" s="3098"/>
      <c r="T975" s="3098"/>
      <c r="U975" s="3098"/>
      <c r="V975" s="3098"/>
      <c r="W975" s="3098"/>
      <c r="X975" s="3098"/>
      <c r="Y975" s="3098"/>
      <c r="Z975" s="3098"/>
      <c r="AA975" s="3098"/>
      <c r="AB975" s="3098"/>
      <c r="AC975" s="3098"/>
      <c r="AD975" s="3098"/>
      <c r="AE975" s="3098"/>
      <c r="AF975" s="3098"/>
      <c r="AG975" s="3098"/>
      <c r="AH975" s="3098"/>
      <c r="AI975" s="3098"/>
      <c r="AJ975" s="3098"/>
      <c r="AK975" s="3098"/>
      <c r="AL975" s="3143"/>
      <c r="AM975" s="3143"/>
      <c r="AN975" s="3143"/>
      <c r="AO975" s="3143"/>
      <c r="AP975" s="3143"/>
      <c r="AQ975" s="3143"/>
      <c r="AR975" s="3143"/>
      <c r="AS975" s="3143"/>
      <c r="AT975" s="3143"/>
      <c r="AU975" s="3143"/>
      <c r="AV975" s="3143"/>
      <c r="AW975" s="3143"/>
      <c r="AX975" s="3143"/>
      <c r="AY975" s="3143"/>
      <c r="AZ975" s="3143"/>
      <c r="BA975" s="3143"/>
      <c r="BB975" s="3143"/>
      <c r="BC975" s="3143"/>
      <c r="BD975" s="3143"/>
      <c r="BE975" s="3143"/>
      <c r="BF975" s="3143"/>
      <c r="BG975" s="3143"/>
      <c r="BH975" s="3143"/>
      <c r="BI975" s="3143"/>
      <c r="BJ975" s="3143"/>
      <c r="BK975" s="3143"/>
      <c r="BL975" s="3143"/>
      <c r="BM975" s="3143"/>
      <c r="BN975" s="3189"/>
      <c r="BO975" s="3189"/>
      <c r="BP975" s="3189"/>
      <c r="BQ975" s="3189"/>
      <c r="BR975" s="3189"/>
      <c r="BS975" s="3189"/>
      <c r="BT975" s="3189"/>
      <c r="BU975" s="3189"/>
      <c r="BV975" s="3189"/>
      <c r="BW975" s="3189"/>
      <c r="BX975" s="3189"/>
      <c r="BY975" s="3189"/>
      <c r="BZ975" s="3313"/>
      <c r="CA975" s="3143"/>
    </row>
    <row r="976" spans="1:79" ht="16.5" customHeight="1">
      <c r="A976" s="3143"/>
      <c r="B976" s="3143"/>
      <c r="C976" s="3143"/>
      <c r="D976" s="3143"/>
      <c r="E976" s="3143"/>
      <c r="F976" s="3143"/>
      <c r="G976" s="3143"/>
      <c r="H976" s="3143"/>
      <c r="I976" s="3143"/>
      <c r="J976" s="3143"/>
      <c r="K976" s="3098"/>
      <c r="L976" s="3098"/>
      <c r="M976" s="3098"/>
      <c r="N976" s="3098"/>
      <c r="O976" s="3098"/>
      <c r="P976" s="3098"/>
      <c r="Q976" s="3098"/>
      <c r="R976" s="3098"/>
      <c r="S976" s="3098"/>
      <c r="T976" s="3098"/>
      <c r="U976" s="3098"/>
      <c r="V976" s="3098"/>
      <c r="W976" s="3098"/>
      <c r="X976" s="3098"/>
      <c r="Y976" s="3098"/>
      <c r="Z976" s="3098"/>
      <c r="AA976" s="3098"/>
      <c r="AB976" s="3098"/>
      <c r="AC976" s="3098"/>
      <c r="AD976" s="3098"/>
      <c r="AE976" s="3098"/>
      <c r="AF976" s="3098"/>
      <c r="AG976" s="3098"/>
      <c r="AH976" s="3098"/>
      <c r="AI976" s="3098"/>
      <c r="AJ976" s="3098"/>
      <c r="AK976" s="3098"/>
      <c r="AL976" s="3143"/>
      <c r="AM976" s="3143"/>
      <c r="AN976" s="3143"/>
      <c r="AO976" s="3143"/>
      <c r="AP976" s="3143"/>
      <c r="AQ976" s="3143"/>
      <c r="AR976" s="3143"/>
      <c r="AS976" s="3143"/>
      <c r="AT976" s="3143"/>
      <c r="AU976" s="3143"/>
      <c r="AV976" s="3143"/>
      <c r="AW976" s="3143"/>
      <c r="AX976" s="3143"/>
      <c r="AY976" s="3143"/>
      <c r="AZ976" s="3143"/>
      <c r="BA976" s="3143"/>
      <c r="BB976" s="3143"/>
      <c r="BC976" s="3143"/>
      <c r="BD976" s="3143"/>
      <c r="BE976" s="3143"/>
      <c r="BF976" s="3143"/>
      <c r="BG976" s="3143"/>
      <c r="BH976" s="3143"/>
      <c r="BI976" s="3143"/>
      <c r="BJ976" s="3143"/>
      <c r="BK976" s="3143"/>
      <c r="BL976" s="3143"/>
      <c r="BM976" s="3143"/>
      <c r="BN976" s="3189"/>
      <c r="BO976" s="3189"/>
      <c r="BP976" s="3189"/>
      <c r="BQ976" s="3189"/>
      <c r="BR976" s="3189"/>
      <c r="BS976" s="3189"/>
      <c r="BT976" s="3189"/>
      <c r="BU976" s="3189"/>
      <c r="BV976" s="3189"/>
      <c r="BW976" s="3189"/>
      <c r="BX976" s="3189"/>
      <c r="BY976" s="3189"/>
      <c r="BZ976" s="3313"/>
      <c r="CA976" s="3143"/>
    </row>
    <row r="977" spans="1:79" ht="16.5" customHeight="1">
      <c r="A977" s="3143"/>
      <c r="B977" s="3143"/>
      <c r="C977" s="3143"/>
      <c r="D977" s="3143"/>
      <c r="E977" s="3143"/>
      <c r="F977" s="3143"/>
      <c r="G977" s="3143"/>
      <c r="H977" s="3143"/>
      <c r="I977" s="3143"/>
      <c r="J977" s="3143"/>
      <c r="K977" s="3098"/>
      <c r="L977" s="3098"/>
      <c r="M977" s="3098"/>
      <c r="N977" s="3098"/>
      <c r="O977" s="3098"/>
      <c r="P977" s="3098"/>
      <c r="Q977" s="3098"/>
      <c r="R977" s="3098"/>
      <c r="S977" s="3098"/>
      <c r="T977" s="3098"/>
      <c r="U977" s="3098"/>
      <c r="V977" s="3098"/>
      <c r="W977" s="3098"/>
      <c r="X977" s="3098"/>
      <c r="Y977" s="3098"/>
      <c r="Z977" s="3098"/>
      <c r="AA977" s="3098"/>
      <c r="AB977" s="3098"/>
      <c r="AC977" s="3098"/>
      <c r="AD977" s="3098"/>
      <c r="AE977" s="3098"/>
      <c r="AF977" s="3098"/>
      <c r="AG977" s="3098"/>
      <c r="AH977" s="3098"/>
      <c r="AI977" s="3098"/>
      <c r="AJ977" s="3098"/>
      <c r="AK977" s="3098"/>
      <c r="AL977" s="3143"/>
      <c r="AM977" s="3143"/>
      <c r="AN977" s="3143"/>
      <c r="AO977" s="3143"/>
      <c r="AP977" s="3143"/>
      <c r="AQ977" s="3143"/>
      <c r="AR977" s="3143"/>
      <c r="AS977" s="3143"/>
      <c r="AT977" s="3143"/>
      <c r="AU977" s="3143"/>
      <c r="AV977" s="3143"/>
      <c r="AW977" s="3143"/>
      <c r="AX977" s="3143"/>
      <c r="AY977" s="3143"/>
      <c r="AZ977" s="3143"/>
      <c r="BA977" s="3143"/>
      <c r="BB977" s="3143"/>
      <c r="BC977" s="3143"/>
      <c r="BD977" s="3143"/>
      <c r="BE977" s="3143"/>
      <c r="BF977" s="3143"/>
      <c r="BG977" s="3143"/>
      <c r="BH977" s="3143"/>
      <c r="BI977" s="3143"/>
      <c r="BJ977" s="3143"/>
      <c r="BK977" s="3143"/>
      <c r="BL977" s="3143"/>
      <c r="BM977" s="3143"/>
      <c r="BN977" s="3189"/>
      <c r="BO977" s="3189"/>
      <c r="BP977" s="3189"/>
      <c r="BQ977" s="3189"/>
      <c r="BR977" s="3189"/>
      <c r="BS977" s="3189"/>
      <c r="BT977" s="3189"/>
      <c r="BU977" s="3189"/>
      <c r="BV977" s="3189"/>
      <c r="BW977" s="3189"/>
      <c r="BX977" s="3189"/>
      <c r="BY977" s="3189"/>
      <c r="BZ977" s="3313"/>
      <c r="CA977" s="3143"/>
    </row>
    <row r="978" spans="1:79" ht="16.5" customHeight="1">
      <c r="A978" s="3143"/>
      <c r="B978" s="3143"/>
      <c r="C978" s="3143"/>
      <c r="D978" s="3143"/>
      <c r="E978" s="3143"/>
      <c r="F978" s="3143"/>
      <c r="G978" s="3143"/>
      <c r="H978" s="3143"/>
      <c r="I978" s="3143"/>
      <c r="J978" s="3143"/>
      <c r="K978" s="3098"/>
      <c r="L978" s="3098"/>
      <c r="M978" s="3098"/>
      <c r="N978" s="3098"/>
      <c r="O978" s="3098"/>
      <c r="P978" s="3098"/>
      <c r="Q978" s="3098"/>
      <c r="R978" s="3098"/>
      <c r="S978" s="3098"/>
      <c r="T978" s="3098"/>
      <c r="U978" s="3098"/>
      <c r="V978" s="3098"/>
      <c r="W978" s="3098"/>
      <c r="X978" s="3098"/>
      <c r="Y978" s="3098"/>
      <c r="Z978" s="3098"/>
      <c r="AA978" s="3098"/>
      <c r="AB978" s="3098"/>
      <c r="AC978" s="3098"/>
      <c r="AD978" s="3098"/>
      <c r="AE978" s="3098"/>
      <c r="AF978" s="3098"/>
      <c r="AG978" s="3098"/>
      <c r="AH978" s="3098"/>
      <c r="AI978" s="3098"/>
      <c r="AJ978" s="3098"/>
      <c r="AK978" s="3098"/>
      <c r="AL978" s="3143"/>
      <c r="AM978" s="3143"/>
      <c r="AN978" s="3143"/>
      <c r="AO978" s="3143"/>
      <c r="AP978" s="3143"/>
      <c r="AQ978" s="3143"/>
      <c r="AR978" s="3143"/>
      <c r="AS978" s="3143"/>
      <c r="AT978" s="3143"/>
      <c r="AU978" s="3143"/>
      <c r="AV978" s="3143"/>
      <c r="AW978" s="3143"/>
      <c r="AX978" s="3143"/>
      <c r="AY978" s="3143"/>
      <c r="AZ978" s="3143"/>
      <c r="BA978" s="3143"/>
      <c r="BB978" s="3143"/>
      <c r="BC978" s="3143"/>
      <c r="BD978" s="3143"/>
      <c r="BE978" s="3143"/>
      <c r="BF978" s="3143"/>
      <c r="BG978" s="3143"/>
      <c r="BH978" s="3143"/>
      <c r="BI978" s="3143"/>
      <c r="BJ978" s="3143"/>
      <c r="BK978" s="3143"/>
      <c r="BL978" s="3143"/>
      <c r="BM978" s="3143"/>
      <c r="BN978" s="3189"/>
      <c r="BO978" s="3189"/>
      <c r="BP978" s="3189"/>
      <c r="BQ978" s="3189"/>
      <c r="BR978" s="3189"/>
      <c r="BS978" s="3189"/>
      <c r="BT978" s="3189"/>
      <c r="BU978" s="3189"/>
      <c r="BV978" s="3189"/>
      <c r="BW978" s="3189"/>
      <c r="BX978" s="3189"/>
      <c r="BY978" s="3189"/>
      <c r="BZ978" s="3313"/>
      <c r="CA978" s="3143"/>
    </row>
    <row r="979" spans="1:79" ht="16.5" customHeight="1">
      <c r="A979" s="3143"/>
      <c r="B979" s="3143"/>
      <c r="C979" s="3143"/>
      <c r="D979" s="3143"/>
      <c r="E979" s="3143"/>
      <c r="F979" s="3143"/>
      <c r="G979" s="3143"/>
      <c r="H979" s="3143"/>
      <c r="I979" s="3143"/>
      <c r="J979" s="3143"/>
      <c r="K979" s="3098"/>
      <c r="L979" s="3098"/>
      <c r="M979" s="3098"/>
      <c r="N979" s="3098"/>
      <c r="O979" s="3098"/>
      <c r="P979" s="3098"/>
      <c r="Q979" s="3098"/>
      <c r="R979" s="3098"/>
      <c r="S979" s="3098"/>
      <c r="T979" s="3098"/>
      <c r="U979" s="3098"/>
      <c r="V979" s="3098"/>
      <c r="W979" s="3098"/>
      <c r="X979" s="3098"/>
      <c r="Y979" s="3098"/>
      <c r="Z979" s="3098"/>
      <c r="AA979" s="3098"/>
      <c r="AB979" s="3098"/>
      <c r="AC979" s="3098"/>
      <c r="AD979" s="3098"/>
      <c r="AE979" s="3098"/>
      <c r="AF979" s="3098"/>
      <c r="AG979" s="3098"/>
      <c r="AH979" s="3098"/>
      <c r="AI979" s="3098"/>
      <c r="AJ979" s="3098"/>
      <c r="AK979" s="3098"/>
      <c r="AL979" s="3143"/>
      <c r="AM979" s="3143"/>
      <c r="AN979" s="3143"/>
      <c r="AO979" s="3143"/>
      <c r="AP979" s="3143"/>
      <c r="AQ979" s="3143"/>
      <c r="AR979" s="3143"/>
      <c r="AS979" s="3143"/>
      <c r="AT979" s="3143"/>
      <c r="AU979" s="3143"/>
      <c r="AV979" s="3143"/>
      <c r="AW979" s="3143"/>
      <c r="AX979" s="3143"/>
      <c r="AY979" s="3143"/>
      <c r="AZ979" s="3143"/>
      <c r="BA979" s="3143"/>
      <c r="BB979" s="3143"/>
      <c r="BC979" s="3143"/>
      <c r="BD979" s="3143"/>
      <c r="BE979" s="3143"/>
      <c r="BF979" s="3143"/>
      <c r="BG979" s="3143"/>
      <c r="BH979" s="3143"/>
      <c r="BI979" s="3143"/>
      <c r="BJ979" s="3143"/>
      <c r="BK979" s="3143"/>
      <c r="BL979" s="3143"/>
      <c r="BM979" s="3143"/>
      <c r="BN979" s="3189"/>
      <c r="BO979" s="3189"/>
      <c r="BP979" s="3189"/>
      <c r="BQ979" s="3189"/>
      <c r="BR979" s="3189"/>
      <c r="BS979" s="3189"/>
      <c r="BT979" s="3189"/>
      <c r="BU979" s="3189"/>
      <c r="BV979" s="3189"/>
      <c r="BW979" s="3189"/>
      <c r="BX979" s="3189"/>
      <c r="BY979" s="3189"/>
      <c r="BZ979" s="3313"/>
      <c r="CA979" s="3143"/>
    </row>
    <row r="980" spans="1:79" ht="16.5" customHeight="1">
      <c r="A980" s="3143"/>
      <c r="B980" s="3143"/>
      <c r="C980" s="3143"/>
      <c r="D980" s="3143"/>
      <c r="E980" s="3143"/>
      <c r="F980" s="3143"/>
      <c r="G980" s="3143"/>
      <c r="H980" s="3143"/>
      <c r="I980" s="3143"/>
      <c r="J980" s="3143"/>
      <c r="K980" s="3098"/>
      <c r="L980" s="3098"/>
      <c r="M980" s="3098"/>
      <c r="N980" s="3098"/>
      <c r="O980" s="3098"/>
      <c r="P980" s="3098"/>
      <c r="Q980" s="3098"/>
      <c r="R980" s="3098"/>
      <c r="S980" s="3098"/>
      <c r="T980" s="3098"/>
      <c r="U980" s="3098"/>
      <c r="V980" s="3098"/>
      <c r="W980" s="3098"/>
      <c r="X980" s="3098"/>
      <c r="Y980" s="3098"/>
      <c r="Z980" s="3098"/>
      <c r="AA980" s="3098"/>
      <c r="AB980" s="3098"/>
      <c r="AC980" s="3098"/>
      <c r="AD980" s="3098"/>
      <c r="AE980" s="3098"/>
      <c r="AF980" s="3098"/>
      <c r="AG980" s="3098"/>
      <c r="AH980" s="3098"/>
      <c r="AI980" s="3098"/>
      <c r="AJ980" s="3098"/>
      <c r="AK980" s="3098"/>
      <c r="AL980" s="3143"/>
      <c r="AM980" s="3143"/>
      <c r="AN980" s="3143"/>
      <c r="AO980" s="3143"/>
      <c r="AP980" s="3143"/>
      <c r="AQ980" s="3143"/>
      <c r="AR980" s="3143"/>
      <c r="AS980" s="3143"/>
      <c r="AT980" s="3143"/>
      <c r="AU980" s="3143"/>
      <c r="AV980" s="3143"/>
      <c r="AW980" s="3143"/>
      <c r="AX980" s="3143"/>
      <c r="AY980" s="3143"/>
      <c r="AZ980" s="3143"/>
      <c r="BA980" s="3143"/>
      <c r="BB980" s="3143"/>
      <c r="BC980" s="3143"/>
      <c r="BD980" s="3143"/>
      <c r="BE980" s="3143"/>
      <c r="BF980" s="3143"/>
      <c r="BG980" s="3143"/>
      <c r="BH980" s="3143"/>
      <c r="BI980" s="3143"/>
      <c r="BJ980" s="3143"/>
      <c r="BK980" s="3143"/>
      <c r="BL980" s="3143"/>
      <c r="BM980" s="3143"/>
      <c r="BN980" s="3189"/>
      <c r="BO980" s="3189"/>
      <c r="BP980" s="3189"/>
      <c r="BQ980" s="3189"/>
      <c r="BR980" s="3189"/>
      <c r="BS980" s="3189"/>
      <c r="BT980" s="3189"/>
      <c r="BU980" s="3189"/>
      <c r="BV980" s="3189"/>
      <c r="BW980" s="3189"/>
      <c r="BX980" s="3189"/>
      <c r="BY980" s="3189"/>
      <c r="BZ980" s="3313"/>
      <c r="CA980" s="3143"/>
    </row>
    <row r="981" spans="1:79" ht="16.5" customHeight="1">
      <c r="A981" s="3143"/>
      <c r="B981" s="3143"/>
      <c r="C981" s="3143"/>
      <c r="D981" s="3143"/>
      <c r="E981" s="3143"/>
      <c r="F981" s="3143"/>
      <c r="G981" s="3143"/>
      <c r="H981" s="3143"/>
      <c r="I981" s="3143"/>
      <c r="J981" s="3143"/>
      <c r="K981" s="3098"/>
      <c r="L981" s="3098"/>
      <c r="M981" s="3098"/>
      <c r="N981" s="3098"/>
      <c r="O981" s="3098"/>
      <c r="P981" s="3098"/>
      <c r="Q981" s="3098"/>
      <c r="R981" s="3098"/>
      <c r="S981" s="3098"/>
      <c r="T981" s="3098"/>
      <c r="U981" s="3098"/>
      <c r="V981" s="3098"/>
      <c r="W981" s="3098"/>
      <c r="X981" s="3098"/>
      <c r="Y981" s="3098"/>
      <c r="Z981" s="3098"/>
      <c r="AA981" s="3098"/>
      <c r="AB981" s="3098"/>
      <c r="AC981" s="3098"/>
      <c r="AD981" s="3098"/>
      <c r="AE981" s="3098"/>
      <c r="AF981" s="3098"/>
      <c r="AG981" s="3098"/>
      <c r="AH981" s="3098"/>
      <c r="AI981" s="3098"/>
      <c r="AJ981" s="3098"/>
      <c r="AK981" s="3098"/>
      <c r="AL981" s="3143"/>
      <c r="AM981" s="3143"/>
      <c r="AN981" s="3143"/>
      <c r="AO981" s="3143"/>
      <c r="AP981" s="3143"/>
      <c r="AQ981" s="3143"/>
      <c r="AR981" s="3143"/>
      <c r="AS981" s="3143"/>
      <c r="AT981" s="3143"/>
      <c r="AU981" s="3143"/>
      <c r="AV981" s="3143"/>
      <c r="AW981" s="3143"/>
      <c r="AX981" s="3143"/>
      <c r="AY981" s="3143"/>
      <c r="AZ981" s="3143"/>
      <c r="BA981" s="3143"/>
      <c r="BB981" s="3143"/>
      <c r="BC981" s="3143"/>
      <c r="BD981" s="3143"/>
      <c r="BE981" s="3143"/>
      <c r="BF981" s="3143"/>
      <c r="BG981" s="3143"/>
      <c r="BH981" s="3143"/>
      <c r="BI981" s="3143"/>
      <c r="BJ981" s="3143"/>
      <c r="BK981" s="3143"/>
      <c r="BL981" s="3143"/>
      <c r="BM981" s="3143"/>
      <c r="BN981" s="3189"/>
      <c r="BO981" s="3189"/>
      <c r="BP981" s="3189"/>
      <c r="BQ981" s="3189"/>
      <c r="BR981" s="3189"/>
      <c r="BS981" s="3189"/>
      <c r="BT981" s="3189"/>
      <c r="BU981" s="3189"/>
      <c r="BV981" s="3189"/>
      <c r="BW981" s="3189"/>
      <c r="BX981" s="3189"/>
      <c r="BY981" s="3189"/>
      <c r="BZ981" s="3313"/>
      <c r="CA981" s="3143"/>
    </row>
    <row r="982" spans="1:79" ht="16.5" customHeight="1">
      <c r="A982" s="3143"/>
      <c r="B982" s="3143"/>
      <c r="C982" s="3143"/>
      <c r="D982" s="3143"/>
      <c r="E982" s="3143"/>
      <c r="F982" s="3143"/>
      <c r="G982" s="3143"/>
      <c r="H982" s="3143"/>
      <c r="I982" s="3143"/>
      <c r="J982" s="3143"/>
      <c r="K982" s="3098"/>
      <c r="L982" s="3098"/>
      <c r="M982" s="3098"/>
      <c r="N982" s="3098"/>
      <c r="O982" s="3098"/>
      <c r="P982" s="3098"/>
      <c r="Q982" s="3098"/>
      <c r="R982" s="3098"/>
      <c r="S982" s="3098"/>
      <c r="T982" s="3098"/>
      <c r="U982" s="3098"/>
      <c r="V982" s="3098"/>
      <c r="W982" s="3098"/>
      <c r="X982" s="3098"/>
      <c r="Y982" s="3098"/>
      <c r="Z982" s="3098"/>
      <c r="AA982" s="3098"/>
      <c r="AB982" s="3098"/>
      <c r="AC982" s="3098"/>
      <c r="AD982" s="3098"/>
      <c r="AE982" s="3098"/>
      <c r="AF982" s="3098"/>
      <c r="AG982" s="3098"/>
      <c r="AH982" s="3098"/>
      <c r="AI982" s="3098"/>
      <c r="AJ982" s="3098"/>
      <c r="AK982" s="3098"/>
      <c r="AL982" s="3143"/>
      <c r="AM982" s="3143"/>
      <c r="AN982" s="3143"/>
      <c r="AO982" s="3143"/>
      <c r="AP982" s="3143"/>
      <c r="AQ982" s="3143"/>
      <c r="AR982" s="3143"/>
      <c r="AS982" s="3143"/>
      <c r="AT982" s="3143"/>
      <c r="AU982" s="3143"/>
      <c r="AV982" s="3143"/>
      <c r="AW982" s="3143"/>
      <c r="AX982" s="3143"/>
      <c r="AY982" s="3143"/>
      <c r="AZ982" s="3143"/>
      <c r="BA982" s="3143"/>
      <c r="BB982" s="3143"/>
      <c r="BC982" s="3143"/>
      <c r="BD982" s="3143"/>
      <c r="BE982" s="3143"/>
      <c r="BF982" s="3143"/>
      <c r="BG982" s="3143"/>
      <c r="BH982" s="3143"/>
      <c r="BI982" s="3143"/>
      <c r="BJ982" s="3143"/>
      <c r="BK982" s="3143"/>
      <c r="BL982" s="3143"/>
      <c r="BM982" s="3143"/>
      <c r="BN982" s="3189"/>
      <c r="BO982" s="3189"/>
      <c r="BP982" s="3189"/>
      <c r="BQ982" s="3189"/>
      <c r="BR982" s="3189"/>
      <c r="BS982" s="3189"/>
      <c r="BT982" s="3189"/>
      <c r="BU982" s="3189"/>
      <c r="BV982" s="3189"/>
      <c r="BW982" s="3189"/>
      <c r="BX982" s="3189"/>
      <c r="BY982" s="3189"/>
      <c r="BZ982" s="3313"/>
      <c r="CA982" s="3143"/>
    </row>
    <row r="983" spans="1:79" ht="16.5" customHeight="1">
      <c r="A983" s="3143"/>
      <c r="B983" s="3143"/>
      <c r="C983" s="3143"/>
      <c r="D983" s="3143"/>
      <c r="E983" s="3143"/>
      <c r="F983" s="3143"/>
      <c r="G983" s="3143"/>
      <c r="H983" s="3143"/>
      <c r="I983" s="3143"/>
      <c r="J983" s="3143"/>
      <c r="K983" s="3098"/>
      <c r="L983" s="3098"/>
      <c r="M983" s="3098"/>
      <c r="N983" s="3098"/>
      <c r="O983" s="3098"/>
      <c r="P983" s="3098"/>
      <c r="Q983" s="3098"/>
      <c r="R983" s="3098"/>
      <c r="S983" s="3098"/>
      <c r="T983" s="3098"/>
      <c r="U983" s="3098"/>
      <c r="V983" s="3098"/>
      <c r="W983" s="3098"/>
      <c r="X983" s="3098"/>
      <c r="Y983" s="3098"/>
      <c r="Z983" s="3098"/>
      <c r="AA983" s="3098"/>
      <c r="AB983" s="3098"/>
      <c r="AC983" s="3098"/>
      <c r="AD983" s="3098"/>
      <c r="AE983" s="3098"/>
      <c r="AF983" s="3098"/>
      <c r="AG983" s="3098"/>
      <c r="AH983" s="3098"/>
      <c r="AI983" s="3098"/>
      <c r="AJ983" s="3098"/>
      <c r="AK983" s="3098"/>
      <c r="AL983" s="3143"/>
      <c r="AM983" s="3143"/>
      <c r="AN983" s="3143"/>
      <c r="AO983" s="3143"/>
      <c r="AP983" s="3143"/>
      <c r="AQ983" s="3143"/>
      <c r="AR983" s="3143"/>
      <c r="AS983" s="3143"/>
      <c r="AT983" s="3143"/>
      <c r="AU983" s="3143"/>
      <c r="AV983" s="3143"/>
      <c r="AW983" s="3143"/>
      <c r="AX983" s="3143"/>
      <c r="AY983" s="3143"/>
      <c r="AZ983" s="3143"/>
      <c r="BA983" s="3143"/>
      <c r="BB983" s="3143"/>
      <c r="BC983" s="3143"/>
      <c r="BD983" s="3143"/>
      <c r="BE983" s="3143"/>
      <c r="BF983" s="3143"/>
      <c r="BG983" s="3143"/>
      <c r="BH983" s="3143"/>
      <c r="BI983" s="3143"/>
      <c r="BJ983" s="3143"/>
      <c r="BK983" s="3143"/>
      <c r="BL983" s="3143"/>
      <c r="BM983" s="3143"/>
      <c r="BN983" s="3189"/>
      <c r="BO983" s="3189"/>
      <c r="BP983" s="3189"/>
      <c r="BQ983" s="3189"/>
      <c r="BR983" s="3189"/>
      <c r="BS983" s="3189"/>
      <c r="BT983" s="3189"/>
      <c r="BU983" s="3189"/>
      <c r="BV983" s="3189"/>
      <c r="BW983" s="3189"/>
      <c r="BX983" s="3189"/>
      <c r="BY983" s="3189"/>
      <c r="BZ983" s="3313"/>
      <c r="CA983" s="3143"/>
    </row>
    <row r="984" spans="1:79" ht="16.5" customHeight="1">
      <c r="A984" s="3143"/>
      <c r="B984" s="3143"/>
      <c r="C984" s="3143"/>
      <c r="D984" s="3143"/>
      <c r="E984" s="3143"/>
      <c r="F984" s="3143"/>
      <c r="G984" s="3143"/>
      <c r="H984" s="3143"/>
      <c r="I984" s="3143"/>
      <c r="J984" s="3143"/>
      <c r="K984" s="3098"/>
      <c r="L984" s="3098"/>
      <c r="M984" s="3098"/>
      <c r="N984" s="3098"/>
      <c r="O984" s="3098"/>
      <c r="P984" s="3098"/>
      <c r="Q984" s="3098"/>
      <c r="R984" s="3098"/>
      <c r="S984" s="3098"/>
      <c r="T984" s="3098"/>
      <c r="U984" s="3098"/>
      <c r="V984" s="3098"/>
      <c r="W984" s="3098"/>
      <c r="X984" s="3098"/>
      <c r="Y984" s="3098"/>
      <c r="Z984" s="3098"/>
      <c r="AA984" s="3098"/>
      <c r="AB984" s="3098"/>
      <c r="AC984" s="3098"/>
      <c r="AD984" s="3098"/>
      <c r="AE984" s="3098"/>
      <c r="AF984" s="3098"/>
      <c r="AG984" s="3098"/>
      <c r="AH984" s="3098"/>
      <c r="AI984" s="3098"/>
      <c r="AJ984" s="3098"/>
      <c r="AK984" s="3098"/>
      <c r="AL984" s="3143"/>
      <c r="AM984" s="3143"/>
      <c r="AN984" s="3143"/>
      <c r="AO984" s="3143"/>
      <c r="AP984" s="3143"/>
      <c r="AQ984" s="3143"/>
      <c r="AR984" s="3143"/>
      <c r="AS984" s="3143"/>
      <c r="AT984" s="3143"/>
      <c r="AU984" s="3143"/>
      <c r="AV984" s="3143"/>
      <c r="AW984" s="3143"/>
      <c r="AX984" s="3143"/>
      <c r="AY984" s="3143"/>
      <c r="AZ984" s="3143"/>
      <c r="BA984" s="3143"/>
      <c r="BB984" s="3143"/>
      <c r="BC984" s="3143"/>
      <c r="BD984" s="3143"/>
      <c r="BE984" s="3143"/>
      <c r="BF984" s="3143"/>
      <c r="BG984" s="3143"/>
      <c r="BH984" s="3143"/>
      <c r="BI984" s="3143"/>
      <c r="BJ984" s="3143"/>
      <c r="BK984" s="3143"/>
      <c r="BL984" s="3143"/>
      <c r="BM984" s="3143"/>
      <c r="BN984" s="3189"/>
      <c r="BO984" s="3189"/>
      <c r="BP984" s="3189"/>
      <c r="BQ984" s="3189"/>
      <c r="BR984" s="3189"/>
      <c r="BS984" s="3189"/>
      <c r="BT984" s="3189"/>
      <c r="BU984" s="3189"/>
      <c r="BV984" s="3189"/>
      <c r="BW984" s="3189"/>
      <c r="BX984" s="3189"/>
      <c r="BY984" s="3189"/>
      <c r="BZ984" s="3313"/>
      <c r="CA984" s="3143"/>
    </row>
    <row r="985" spans="1:79" ht="16.5" customHeight="1">
      <c r="A985" s="3143"/>
      <c r="B985" s="3143"/>
      <c r="C985" s="3143"/>
      <c r="D985" s="3143"/>
      <c r="E985" s="3143"/>
      <c r="F985" s="3143"/>
      <c r="G985" s="3143"/>
      <c r="H985" s="3143"/>
      <c r="I985" s="3143"/>
      <c r="J985" s="3143"/>
      <c r="K985" s="3098"/>
      <c r="L985" s="3098"/>
      <c r="M985" s="3098"/>
      <c r="N985" s="3098"/>
      <c r="O985" s="3098"/>
      <c r="P985" s="3098"/>
      <c r="Q985" s="3098"/>
      <c r="R985" s="3098"/>
      <c r="S985" s="3098"/>
      <c r="T985" s="3098"/>
      <c r="U985" s="3098"/>
      <c r="V985" s="3098"/>
      <c r="W985" s="3098"/>
      <c r="X985" s="3098"/>
      <c r="Y985" s="3098"/>
      <c r="Z985" s="3098"/>
      <c r="AA985" s="3098"/>
      <c r="AB985" s="3098"/>
      <c r="AC985" s="3098"/>
      <c r="AD985" s="3098"/>
      <c r="AE985" s="3098"/>
      <c r="AF985" s="3098"/>
      <c r="AG985" s="3098"/>
      <c r="AH985" s="3098"/>
      <c r="AI985" s="3098"/>
      <c r="AJ985" s="3098"/>
      <c r="AK985" s="3098"/>
      <c r="AL985" s="3143"/>
      <c r="AM985" s="3143"/>
      <c r="AN985" s="3143"/>
      <c r="AO985" s="3143"/>
      <c r="AP985" s="3143"/>
      <c r="AQ985" s="3143"/>
      <c r="AR985" s="3143"/>
      <c r="AS985" s="3143"/>
      <c r="AT985" s="3143"/>
      <c r="AU985" s="3143"/>
      <c r="AV985" s="3143"/>
      <c r="AW985" s="3143"/>
      <c r="AX985" s="3143"/>
      <c r="AY985" s="3143"/>
      <c r="AZ985" s="3143"/>
      <c r="BA985" s="3143"/>
      <c r="BB985" s="3143"/>
      <c r="BC985" s="3143"/>
      <c r="BD985" s="3143"/>
      <c r="BE985" s="3143"/>
      <c r="BF985" s="3143"/>
      <c r="BG985" s="3143"/>
      <c r="BH985" s="3143"/>
      <c r="BI985" s="3143"/>
      <c r="BJ985" s="3143"/>
      <c r="BK985" s="3143"/>
      <c r="BL985" s="3143"/>
      <c r="BM985" s="3143"/>
      <c r="BN985" s="3189"/>
      <c r="BO985" s="3189"/>
      <c r="BP985" s="3189"/>
      <c r="BQ985" s="3189"/>
      <c r="BR985" s="3189"/>
      <c r="BS985" s="3189"/>
      <c r="BT985" s="3189"/>
      <c r="BU985" s="3189"/>
      <c r="BV985" s="3189"/>
      <c r="BW985" s="3189"/>
      <c r="BX985" s="3189"/>
      <c r="BY985" s="3189"/>
      <c r="BZ985" s="3313"/>
      <c r="CA985" s="3143"/>
    </row>
    <row r="986" spans="1:79" ht="16.5" customHeight="1">
      <c r="A986" s="3143"/>
      <c r="B986" s="3143"/>
      <c r="C986" s="3143"/>
      <c r="D986" s="3143"/>
      <c r="E986" s="3143"/>
      <c r="F986" s="3143"/>
      <c r="G986" s="3143"/>
      <c r="H986" s="3143"/>
      <c r="I986" s="3143"/>
      <c r="J986" s="3143"/>
      <c r="K986" s="3098"/>
      <c r="L986" s="3098"/>
      <c r="M986" s="3098"/>
      <c r="N986" s="3098"/>
      <c r="O986" s="3098"/>
      <c r="P986" s="3098"/>
      <c r="Q986" s="3098"/>
      <c r="R986" s="3098"/>
      <c r="S986" s="3098"/>
      <c r="T986" s="3098"/>
      <c r="U986" s="3098"/>
      <c r="V986" s="3098"/>
      <c r="W986" s="3098"/>
      <c r="X986" s="3098"/>
      <c r="Y986" s="3098"/>
      <c r="Z986" s="3098"/>
      <c r="AA986" s="3098"/>
      <c r="AB986" s="3098"/>
      <c r="AC986" s="3098"/>
      <c r="AD986" s="3098"/>
      <c r="AE986" s="3098"/>
      <c r="AF986" s="3098"/>
      <c r="AG986" s="3098"/>
      <c r="AH986" s="3098"/>
      <c r="AI986" s="3098"/>
      <c r="AJ986" s="3098"/>
      <c r="AK986" s="3098"/>
      <c r="AL986" s="3143"/>
      <c r="AM986" s="3143"/>
      <c r="AN986" s="3143"/>
      <c r="AO986" s="3143"/>
      <c r="AP986" s="3143"/>
      <c r="AQ986" s="3143"/>
      <c r="AR986" s="3143"/>
      <c r="AS986" s="3143"/>
      <c r="AT986" s="3143"/>
      <c r="AU986" s="3143"/>
      <c r="AV986" s="3143"/>
      <c r="AW986" s="3143"/>
      <c r="AX986" s="3143"/>
      <c r="AY986" s="3143"/>
      <c r="AZ986" s="3143"/>
      <c r="BA986" s="3143"/>
      <c r="BB986" s="3143"/>
      <c r="BC986" s="3143"/>
      <c r="BD986" s="3143"/>
      <c r="BE986" s="3143"/>
      <c r="BF986" s="3143"/>
      <c r="BG986" s="3143"/>
      <c r="BH986" s="3143"/>
      <c r="BI986" s="3143"/>
      <c r="BJ986" s="3143"/>
      <c r="BK986" s="3143"/>
      <c r="BL986" s="3143"/>
      <c r="BM986" s="3143"/>
      <c r="BN986" s="3189"/>
      <c r="BO986" s="3189"/>
      <c r="BP986" s="3189"/>
      <c r="BQ986" s="3189"/>
      <c r="BR986" s="3189"/>
      <c r="BS986" s="3189"/>
      <c r="BT986" s="3189"/>
      <c r="BU986" s="3189"/>
      <c r="BV986" s="3189"/>
      <c r="BW986" s="3189"/>
      <c r="BX986" s="3189"/>
      <c r="BY986" s="3189"/>
      <c r="BZ986" s="3313"/>
      <c r="CA986" s="3143"/>
    </row>
    <row r="987" spans="1:79" ht="16.5" customHeight="1">
      <c r="A987" s="3143"/>
      <c r="B987" s="3143"/>
      <c r="C987" s="3143"/>
      <c r="D987" s="3143"/>
      <c r="E987" s="3143"/>
      <c r="F987" s="3143"/>
      <c r="G987" s="3143"/>
      <c r="H987" s="3143"/>
      <c r="I987" s="3143"/>
      <c r="J987" s="3143"/>
      <c r="K987" s="3098"/>
      <c r="L987" s="3098"/>
      <c r="M987" s="3098"/>
      <c r="N987" s="3098"/>
      <c r="O987" s="3098"/>
      <c r="P987" s="3098"/>
      <c r="Q987" s="3098"/>
      <c r="R987" s="3098"/>
      <c r="S987" s="3098"/>
      <c r="T987" s="3098"/>
      <c r="U987" s="3098"/>
      <c r="V987" s="3098"/>
      <c r="W987" s="3098"/>
      <c r="X987" s="3098"/>
      <c r="Y987" s="3098"/>
      <c r="Z987" s="3098"/>
      <c r="AA987" s="3098"/>
      <c r="AB987" s="3098"/>
      <c r="AC987" s="3098"/>
      <c r="AD987" s="3098"/>
      <c r="AE987" s="3098"/>
      <c r="AF987" s="3098"/>
      <c r="AG987" s="3098"/>
      <c r="AH987" s="3098"/>
      <c r="AI987" s="3098"/>
      <c r="AJ987" s="3098"/>
      <c r="AK987" s="3098"/>
      <c r="AL987" s="3143"/>
      <c r="AM987" s="3143"/>
      <c r="AN987" s="3143"/>
      <c r="AO987" s="3143"/>
      <c r="AP987" s="3143"/>
      <c r="AQ987" s="3143"/>
      <c r="AR987" s="3143"/>
      <c r="AS987" s="3143"/>
      <c r="AT987" s="3143"/>
      <c r="AU987" s="3143"/>
      <c r="AV987" s="3143"/>
      <c r="AW987" s="3143"/>
      <c r="AX987" s="3143"/>
      <c r="AY987" s="3143"/>
      <c r="AZ987" s="3143"/>
      <c r="BA987" s="3143"/>
      <c r="BB987" s="3143"/>
      <c r="BC987" s="3143"/>
      <c r="BD987" s="3143"/>
      <c r="BE987" s="3143"/>
      <c r="BF987" s="3143"/>
      <c r="BG987" s="3143"/>
      <c r="BH987" s="3143"/>
      <c r="BI987" s="3143"/>
      <c r="BJ987" s="3143"/>
      <c r="BK987" s="3143"/>
      <c r="BL987" s="3143"/>
      <c r="BM987" s="3143"/>
      <c r="BN987" s="3189"/>
      <c r="BO987" s="3189"/>
      <c r="BP987" s="3189"/>
      <c r="BQ987" s="3189"/>
      <c r="BR987" s="3189"/>
      <c r="BS987" s="3189"/>
      <c r="BT987" s="3189"/>
      <c r="BU987" s="3189"/>
      <c r="BV987" s="3189"/>
      <c r="BW987" s="3189"/>
      <c r="BX987" s="3189"/>
      <c r="BY987" s="3189"/>
      <c r="BZ987" s="3313"/>
      <c r="CA987" s="3143"/>
    </row>
    <row r="988" spans="1:79" ht="16.5" customHeight="1">
      <c r="A988" s="3143"/>
      <c r="B988" s="3143"/>
      <c r="C988" s="3143"/>
      <c r="D988" s="3143"/>
      <c r="E988" s="3143"/>
      <c r="F988" s="3143"/>
      <c r="G988" s="3143"/>
      <c r="H988" s="3143"/>
      <c r="I988" s="3143"/>
      <c r="J988" s="3143"/>
      <c r="K988" s="3098"/>
      <c r="L988" s="3098"/>
      <c r="M988" s="3098"/>
      <c r="N988" s="3098"/>
      <c r="O988" s="3098"/>
      <c r="P988" s="3098"/>
      <c r="Q988" s="3098"/>
      <c r="R988" s="3098"/>
      <c r="S988" s="3098"/>
      <c r="T988" s="3098"/>
      <c r="U988" s="3098"/>
      <c r="V988" s="3098"/>
      <c r="W988" s="3098"/>
      <c r="X988" s="3098"/>
      <c r="Y988" s="3098"/>
      <c r="Z988" s="3098"/>
      <c r="AA988" s="3098"/>
      <c r="AB988" s="3098"/>
      <c r="AC988" s="3098"/>
      <c r="AD988" s="3098"/>
      <c r="AE988" s="3098"/>
      <c r="AF988" s="3098"/>
      <c r="AG988" s="3098"/>
      <c r="AH988" s="3098"/>
      <c r="AI988" s="3098"/>
      <c r="AJ988" s="3098"/>
      <c r="AK988" s="3098"/>
      <c r="AL988" s="3143"/>
      <c r="AM988" s="3143"/>
      <c r="AN988" s="3143"/>
      <c r="AO988" s="3143"/>
      <c r="AP988" s="3143"/>
      <c r="AQ988" s="3143"/>
      <c r="AR988" s="3143"/>
      <c r="AS988" s="3143"/>
      <c r="AT988" s="3143"/>
      <c r="AU988" s="3143"/>
      <c r="AV988" s="3143"/>
      <c r="AW988" s="3143"/>
      <c r="AX988" s="3143"/>
      <c r="AY988" s="3143"/>
      <c r="AZ988" s="3143"/>
      <c r="BA988" s="3143"/>
      <c r="BB988" s="3143"/>
      <c r="BC988" s="3143"/>
      <c r="BD988" s="3143"/>
      <c r="BE988" s="3143"/>
      <c r="BF988" s="3143"/>
      <c r="BG988" s="3143"/>
      <c r="BH988" s="3143"/>
      <c r="BI988" s="3143"/>
      <c r="BJ988" s="3143"/>
      <c r="BK988" s="3143"/>
      <c r="BL988" s="3143"/>
      <c r="BM988" s="3143"/>
      <c r="BN988" s="3189"/>
      <c r="BO988" s="3189"/>
      <c r="BP988" s="3189"/>
      <c r="BQ988" s="3189"/>
      <c r="BR988" s="3189"/>
      <c r="BS988" s="3189"/>
      <c r="BT988" s="3189"/>
      <c r="BU988" s="3189"/>
      <c r="BV988" s="3189"/>
      <c r="BW988" s="3189"/>
      <c r="BX988" s="3189"/>
      <c r="BY988" s="3189"/>
      <c r="BZ988" s="3313"/>
      <c r="CA988" s="3143"/>
    </row>
    <row r="989" spans="1:79" ht="16.5" customHeight="1">
      <c r="A989" s="3143"/>
      <c r="B989" s="3143"/>
      <c r="C989" s="3143"/>
      <c r="D989" s="3143"/>
      <c r="E989" s="3143"/>
      <c r="F989" s="3143"/>
      <c r="G989" s="3143"/>
      <c r="H989" s="3143"/>
      <c r="I989" s="3143"/>
      <c r="J989" s="3143"/>
      <c r="K989" s="3098"/>
      <c r="L989" s="3098"/>
      <c r="M989" s="3098"/>
      <c r="N989" s="3098"/>
      <c r="O989" s="3098"/>
      <c r="P989" s="3098"/>
      <c r="Q989" s="3098"/>
      <c r="R989" s="3098"/>
      <c r="S989" s="3098"/>
      <c r="T989" s="3098"/>
      <c r="U989" s="3098"/>
      <c r="V989" s="3098"/>
      <c r="W989" s="3098"/>
      <c r="X989" s="3098"/>
      <c r="Y989" s="3098"/>
      <c r="Z989" s="3098"/>
      <c r="AA989" s="3098"/>
      <c r="AB989" s="3098"/>
      <c r="AC989" s="3098"/>
      <c r="AD989" s="3098"/>
      <c r="AE989" s="3098"/>
      <c r="AF989" s="3098"/>
      <c r="AG989" s="3098"/>
      <c r="AH989" s="3098"/>
      <c r="AI989" s="3098"/>
      <c r="AJ989" s="3098"/>
      <c r="AK989" s="3098"/>
      <c r="AL989" s="3143"/>
      <c r="AM989" s="3143"/>
      <c r="AN989" s="3143"/>
      <c r="AO989" s="3143"/>
      <c r="AP989" s="3143"/>
      <c r="AQ989" s="3143"/>
      <c r="AR989" s="3143"/>
      <c r="AS989" s="3143"/>
      <c r="AT989" s="3143"/>
      <c r="AU989" s="3143"/>
      <c r="AV989" s="3143"/>
      <c r="AW989" s="3143"/>
      <c r="AX989" s="3143"/>
      <c r="AY989" s="3143"/>
      <c r="AZ989" s="3143"/>
      <c r="BA989" s="3143"/>
      <c r="BB989" s="3143"/>
      <c r="BC989" s="3143"/>
      <c r="BD989" s="3143"/>
      <c r="BE989" s="3143"/>
      <c r="BF989" s="3143"/>
      <c r="BG989" s="3143"/>
      <c r="BH989" s="3143"/>
      <c r="BI989" s="3143"/>
      <c r="BJ989" s="3143"/>
      <c r="BK989" s="3143"/>
      <c r="BL989" s="3143"/>
      <c r="BM989" s="3143"/>
      <c r="BN989" s="3189"/>
      <c r="BO989" s="3189"/>
      <c r="BP989" s="3189"/>
      <c r="BQ989" s="3189"/>
      <c r="BR989" s="3189"/>
      <c r="BS989" s="3189"/>
      <c r="BT989" s="3189"/>
      <c r="BU989" s="3189"/>
      <c r="BV989" s="3189"/>
      <c r="BW989" s="3189"/>
      <c r="BX989" s="3189"/>
      <c r="BY989" s="3189"/>
      <c r="BZ989" s="3313"/>
      <c r="CA989" s="3143"/>
    </row>
    <row r="990" spans="1:79" ht="16.5" customHeight="1">
      <c r="A990" s="3143"/>
      <c r="B990" s="3143"/>
      <c r="C990" s="3143"/>
      <c r="D990" s="3143"/>
      <c r="E990" s="3143"/>
      <c r="F990" s="3143"/>
      <c r="G990" s="3143"/>
      <c r="H990" s="3143"/>
      <c r="I990" s="3143"/>
      <c r="J990" s="3143"/>
      <c r="K990" s="3098"/>
      <c r="L990" s="3098"/>
      <c r="M990" s="3098"/>
      <c r="N990" s="3098"/>
      <c r="O990" s="3098"/>
      <c r="P990" s="3098"/>
      <c r="Q990" s="3098"/>
      <c r="R990" s="3098"/>
      <c r="S990" s="3098"/>
      <c r="T990" s="3098"/>
      <c r="U990" s="3098"/>
      <c r="V990" s="3098"/>
      <c r="W990" s="3098"/>
      <c r="X990" s="3098"/>
      <c r="Y990" s="3098"/>
      <c r="Z990" s="3098"/>
      <c r="AA990" s="3098"/>
      <c r="AB990" s="3098"/>
      <c r="AC990" s="3098"/>
      <c r="AD990" s="3098"/>
      <c r="AE990" s="3098"/>
      <c r="AF990" s="3098"/>
      <c r="AG990" s="3098"/>
      <c r="AH990" s="3098"/>
      <c r="AI990" s="3098"/>
      <c r="AJ990" s="3098"/>
      <c r="AK990" s="3098"/>
      <c r="AL990" s="3143"/>
      <c r="AM990" s="3143"/>
      <c r="AN990" s="3143"/>
      <c r="AO990" s="3143"/>
      <c r="AP990" s="3143"/>
      <c r="AQ990" s="3143"/>
      <c r="AR990" s="3143"/>
      <c r="AS990" s="3143"/>
      <c r="AT990" s="3143"/>
      <c r="AU990" s="3143"/>
      <c r="AV990" s="3143"/>
      <c r="AW990" s="3143"/>
      <c r="AX990" s="3143"/>
      <c r="AY990" s="3143"/>
      <c r="AZ990" s="3143"/>
      <c r="BA990" s="3143"/>
      <c r="BB990" s="3143"/>
      <c r="BC990" s="3143"/>
      <c r="BD990" s="3143"/>
      <c r="BE990" s="3143"/>
      <c r="BF990" s="3143"/>
      <c r="BG990" s="3143"/>
      <c r="BH990" s="3143"/>
      <c r="BI990" s="3143"/>
      <c r="BJ990" s="3143"/>
      <c r="BK990" s="3143"/>
      <c r="BL990" s="3143"/>
      <c r="BM990" s="3143"/>
      <c r="BN990" s="3189"/>
      <c r="BO990" s="3189"/>
      <c r="BP990" s="3189"/>
      <c r="BQ990" s="3189"/>
      <c r="BR990" s="3189"/>
      <c r="BS990" s="3189"/>
      <c r="BT990" s="3189"/>
      <c r="BU990" s="3189"/>
      <c r="BV990" s="3189"/>
      <c r="BW990" s="3189"/>
      <c r="BX990" s="3189"/>
      <c r="BY990" s="3189"/>
      <c r="BZ990" s="3313"/>
      <c r="CA990" s="3143"/>
    </row>
    <row r="991" spans="1:79" ht="16.5" customHeight="1">
      <c r="A991" s="3143"/>
      <c r="B991" s="3143"/>
      <c r="C991" s="3143"/>
      <c r="D991" s="3143"/>
      <c r="E991" s="3143"/>
      <c r="F991" s="3143"/>
      <c r="G991" s="3143"/>
      <c r="H991" s="3143"/>
      <c r="I991" s="3143"/>
      <c r="J991" s="3143"/>
      <c r="K991" s="3098"/>
      <c r="L991" s="3098"/>
      <c r="M991" s="3098"/>
      <c r="N991" s="3098"/>
      <c r="O991" s="3098"/>
      <c r="P991" s="3098"/>
      <c r="Q991" s="3098"/>
      <c r="R991" s="3098"/>
      <c r="S991" s="3098"/>
      <c r="T991" s="3098"/>
      <c r="U991" s="3098"/>
      <c r="V991" s="3098"/>
      <c r="W991" s="3098"/>
      <c r="X991" s="3098"/>
      <c r="Y991" s="3098"/>
      <c r="Z991" s="3098"/>
      <c r="AA991" s="3098"/>
      <c r="AB991" s="3098"/>
      <c r="AC991" s="3098"/>
      <c r="AD991" s="3098"/>
      <c r="AE991" s="3098"/>
      <c r="AF991" s="3098"/>
      <c r="AG991" s="3098"/>
      <c r="AH991" s="3098"/>
      <c r="AI991" s="3098"/>
      <c r="AJ991" s="3098"/>
      <c r="AK991" s="3098"/>
      <c r="AL991" s="3143"/>
      <c r="AM991" s="3143"/>
      <c r="AN991" s="3143"/>
      <c r="AO991" s="3143"/>
      <c r="AP991" s="3143"/>
      <c r="AQ991" s="3143"/>
      <c r="AR991" s="3143"/>
      <c r="AS991" s="3143"/>
      <c r="AT991" s="3143"/>
      <c r="AU991" s="3143"/>
      <c r="AV991" s="3143"/>
      <c r="AW991" s="3143"/>
      <c r="AX991" s="3143"/>
      <c r="AY991" s="3143"/>
      <c r="AZ991" s="3143"/>
      <c r="BA991" s="3143"/>
      <c r="BB991" s="3143"/>
      <c r="BC991" s="3143"/>
      <c r="BD991" s="3143"/>
      <c r="BE991" s="3143"/>
      <c r="BF991" s="3143"/>
      <c r="BG991" s="3143"/>
      <c r="BH991" s="3143"/>
      <c r="BI991" s="3143"/>
      <c r="BJ991" s="3143"/>
      <c r="BK991" s="3143"/>
      <c r="BL991" s="3143"/>
      <c r="BM991" s="3143"/>
      <c r="BN991" s="3189"/>
      <c r="BO991" s="3189"/>
      <c r="BP991" s="3189"/>
      <c r="BQ991" s="3189"/>
      <c r="BR991" s="3189"/>
      <c r="BS991" s="3189"/>
      <c r="BT991" s="3189"/>
      <c r="BU991" s="3189"/>
      <c r="BV991" s="3189"/>
      <c r="BW991" s="3189"/>
      <c r="BX991" s="3189"/>
      <c r="BY991" s="3189"/>
      <c r="BZ991" s="3313"/>
      <c r="CA991" s="3143"/>
    </row>
    <row r="992" spans="1:79" ht="16.5" customHeight="1">
      <c r="A992" s="3143"/>
      <c r="B992" s="3143"/>
      <c r="C992" s="3143"/>
      <c r="D992" s="3143"/>
      <c r="E992" s="3143"/>
      <c r="F992" s="3143"/>
      <c r="G992" s="3143"/>
      <c r="H992" s="3143"/>
      <c r="I992" s="3143"/>
      <c r="J992" s="3143"/>
      <c r="K992" s="3098"/>
      <c r="L992" s="3098"/>
      <c r="M992" s="3098"/>
      <c r="N992" s="3098"/>
      <c r="O992" s="3098"/>
      <c r="P992" s="3098"/>
      <c r="Q992" s="3098"/>
      <c r="R992" s="3098"/>
      <c r="S992" s="3098"/>
      <c r="T992" s="3098"/>
      <c r="U992" s="3098"/>
      <c r="V992" s="3098"/>
      <c r="W992" s="3098"/>
      <c r="X992" s="3098"/>
      <c r="Y992" s="3098"/>
      <c r="Z992" s="3098"/>
      <c r="AA992" s="3098"/>
      <c r="AB992" s="3098"/>
      <c r="AC992" s="3098"/>
      <c r="AD992" s="3098"/>
      <c r="AE992" s="3098"/>
      <c r="AF992" s="3098"/>
      <c r="AG992" s="3098"/>
      <c r="AH992" s="3098"/>
      <c r="AI992" s="3098"/>
      <c r="AJ992" s="3098"/>
      <c r="AK992" s="3098"/>
      <c r="AL992" s="3143"/>
      <c r="AM992" s="3143"/>
      <c r="AN992" s="3143"/>
      <c r="AO992" s="3143"/>
      <c r="AP992" s="3143"/>
      <c r="AQ992" s="3143"/>
      <c r="AR992" s="3143"/>
      <c r="AS992" s="3143"/>
      <c r="AT992" s="3143"/>
      <c r="AU992" s="3143"/>
      <c r="AV992" s="3143"/>
      <c r="AW992" s="3143"/>
      <c r="AX992" s="3143"/>
      <c r="AY992" s="3143"/>
      <c r="AZ992" s="3143"/>
      <c r="BA992" s="3143"/>
      <c r="BB992" s="3143"/>
      <c r="BC992" s="3143"/>
      <c r="BD992" s="3143"/>
      <c r="BE992" s="3143"/>
      <c r="BF992" s="3143"/>
      <c r="BG992" s="3143"/>
      <c r="BH992" s="3143"/>
      <c r="BI992" s="3143"/>
      <c r="BJ992" s="3143"/>
      <c r="BK992" s="3143"/>
      <c r="BL992" s="3143"/>
      <c r="BM992" s="3143"/>
      <c r="BN992" s="3189"/>
      <c r="BO992" s="3189"/>
      <c r="BP992" s="3189"/>
      <c r="BQ992" s="3189"/>
      <c r="BR992" s="3189"/>
      <c r="BS992" s="3189"/>
      <c r="BT992" s="3189"/>
      <c r="BU992" s="3189"/>
      <c r="BV992" s="3189"/>
      <c r="BW992" s="3189"/>
      <c r="BX992" s="3189"/>
      <c r="BY992" s="3189"/>
      <c r="BZ992" s="3313"/>
      <c r="CA992" s="3143"/>
    </row>
    <row r="993" spans="1:79" ht="16.5" customHeight="1">
      <c r="A993" s="3143"/>
      <c r="B993" s="3143"/>
      <c r="C993" s="3143"/>
      <c r="D993" s="3143"/>
      <c r="E993" s="3143"/>
      <c r="F993" s="3143"/>
      <c r="G993" s="3143"/>
      <c r="H993" s="3143"/>
      <c r="I993" s="3143"/>
      <c r="J993" s="3143"/>
      <c r="K993" s="3098"/>
      <c r="L993" s="3098"/>
      <c r="M993" s="3098"/>
      <c r="N993" s="3098"/>
      <c r="O993" s="3098"/>
      <c r="P993" s="3098"/>
      <c r="Q993" s="3098"/>
      <c r="R993" s="3098"/>
      <c r="S993" s="3098"/>
      <c r="T993" s="3098"/>
      <c r="U993" s="3098"/>
      <c r="V993" s="3098"/>
      <c r="W993" s="3098"/>
      <c r="X993" s="3098"/>
      <c r="Y993" s="3098"/>
      <c r="Z993" s="3098"/>
      <c r="AA993" s="3098"/>
      <c r="AB993" s="3098"/>
      <c r="AC993" s="3098"/>
      <c r="AD993" s="3098"/>
      <c r="AE993" s="3098"/>
      <c r="AF993" s="3098"/>
      <c r="AG993" s="3098"/>
      <c r="AH993" s="3098"/>
      <c r="AI993" s="3098"/>
      <c r="AJ993" s="3098"/>
      <c r="AK993" s="3098"/>
      <c r="AL993" s="3143"/>
      <c r="AM993" s="3143"/>
      <c r="AN993" s="3143"/>
      <c r="AO993" s="3143"/>
      <c r="AP993" s="3143"/>
      <c r="AQ993" s="3143"/>
      <c r="AR993" s="3143"/>
      <c r="AS993" s="3143"/>
      <c r="AT993" s="3143"/>
      <c r="AU993" s="3143"/>
      <c r="AV993" s="3143"/>
      <c r="AW993" s="3143"/>
      <c r="AX993" s="3143"/>
      <c r="AY993" s="3143"/>
      <c r="AZ993" s="3143"/>
      <c r="BA993" s="3143"/>
      <c r="BB993" s="3143"/>
      <c r="BC993" s="3143"/>
      <c r="BD993" s="3143"/>
      <c r="BE993" s="3143"/>
      <c r="BF993" s="3143"/>
      <c r="BG993" s="3143"/>
      <c r="BH993" s="3143"/>
      <c r="BI993" s="3143"/>
      <c r="BJ993" s="3143"/>
      <c r="BK993" s="3143"/>
      <c r="BL993" s="3143"/>
      <c r="BM993" s="3143"/>
      <c r="BN993" s="3189"/>
      <c r="BO993" s="3189"/>
      <c r="BP993" s="3189"/>
      <c r="BQ993" s="3189"/>
      <c r="BR993" s="3189"/>
      <c r="BS993" s="3189"/>
      <c r="BT993" s="3189"/>
      <c r="BU993" s="3189"/>
      <c r="BV993" s="3189"/>
      <c r="BW993" s="3189"/>
      <c r="BX993" s="3189"/>
      <c r="BY993" s="3189"/>
      <c r="BZ993" s="3313"/>
      <c r="CA993" s="3143"/>
    </row>
    <row r="994" spans="1:79" ht="16.5" customHeight="1">
      <c r="A994" s="3143"/>
      <c r="B994" s="3143"/>
      <c r="C994" s="3143"/>
      <c r="D994" s="3143"/>
      <c r="E994" s="3143"/>
      <c r="F994" s="3143"/>
      <c r="G994" s="3143"/>
      <c r="H994" s="3143"/>
      <c r="I994" s="3143"/>
      <c r="J994" s="3143"/>
      <c r="K994" s="3098"/>
      <c r="L994" s="3098"/>
      <c r="M994" s="3098"/>
      <c r="N994" s="3098"/>
      <c r="O994" s="3098"/>
      <c r="P994" s="3098"/>
      <c r="Q994" s="3098"/>
      <c r="R994" s="3098"/>
      <c r="S994" s="3098"/>
      <c r="T994" s="3098"/>
      <c r="U994" s="3098"/>
      <c r="V994" s="3098"/>
      <c r="W994" s="3098"/>
      <c r="X994" s="3098"/>
      <c r="Y994" s="3098"/>
      <c r="Z994" s="3098"/>
      <c r="AA994" s="3098"/>
      <c r="AB994" s="3098"/>
      <c r="AC994" s="3098"/>
      <c r="AD994" s="3098"/>
      <c r="AE994" s="3098"/>
      <c r="AF994" s="3098"/>
      <c r="AG994" s="3098"/>
      <c r="AH994" s="3098"/>
      <c r="AI994" s="3098"/>
      <c r="AJ994" s="3098"/>
      <c r="AK994" s="3098"/>
      <c r="AL994" s="3143"/>
      <c r="AM994" s="3143"/>
      <c r="AN994" s="3143"/>
      <c r="AO994" s="3143"/>
      <c r="AP994" s="3143"/>
      <c r="AQ994" s="3143"/>
      <c r="AR994" s="3143"/>
      <c r="AS994" s="3143"/>
      <c r="AT994" s="3143"/>
      <c r="AU994" s="3143"/>
      <c r="AV994" s="3143"/>
      <c r="AW994" s="3143"/>
      <c r="AX994" s="3143"/>
      <c r="AY994" s="3143"/>
      <c r="AZ994" s="3143"/>
      <c r="BA994" s="3143"/>
      <c r="BB994" s="3143"/>
      <c r="BC994" s="3143"/>
      <c r="BD994" s="3143"/>
      <c r="BE994" s="3143"/>
      <c r="BF994" s="3143"/>
      <c r="BG994" s="3143"/>
      <c r="BH994" s="3143"/>
      <c r="BI994" s="3143"/>
      <c r="BJ994" s="3143"/>
      <c r="BK994" s="3143"/>
      <c r="BL994" s="3143"/>
      <c r="BM994" s="3143"/>
      <c r="BN994" s="3189"/>
      <c r="BO994" s="3189"/>
      <c r="BP994" s="3189"/>
      <c r="BQ994" s="3189"/>
      <c r="BR994" s="3189"/>
      <c r="BS994" s="3189"/>
      <c r="BT994" s="3189"/>
      <c r="BU994" s="3189"/>
      <c r="BV994" s="3189"/>
      <c r="BW994" s="3189"/>
      <c r="BX994" s="3189"/>
      <c r="BY994" s="3189"/>
      <c r="BZ994" s="3313"/>
      <c r="CA994" s="3143"/>
    </row>
    <row r="995" spans="1:79" ht="16.5" customHeight="1">
      <c r="A995" s="3143"/>
      <c r="B995" s="3143"/>
      <c r="C995" s="3143"/>
      <c r="D995" s="3143"/>
      <c r="E995" s="3143"/>
      <c r="F995" s="3143"/>
      <c r="G995" s="3143"/>
      <c r="H995" s="3143"/>
      <c r="I995" s="3143"/>
      <c r="J995" s="3143"/>
      <c r="K995" s="3098"/>
      <c r="L995" s="3098"/>
      <c r="M995" s="3098"/>
      <c r="N995" s="3098"/>
      <c r="O995" s="3098"/>
      <c r="P995" s="3098"/>
      <c r="Q995" s="3098"/>
      <c r="R995" s="3098"/>
      <c r="S995" s="3098"/>
      <c r="T995" s="3098"/>
      <c r="U995" s="3098"/>
      <c r="V995" s="3098"/>
      <c r="W995" s="3098"/>
      <c r="X995" s="3098"/>
      <c r="Y995" s="3098"/>
      <c r="Z995" s="3098"/>
      <c r="AA995" s="3098"/>
      <c r="AB995" s="3098"/>
      <c r="AC995" s="3098"/>
      <c r="AD995" s="3098"/>
      <c r="AE995" s="3098"/>
      <c r="AF995" s="3098"/>
      <c r="AG995" s="3098"/>
      <c r="AH995" s="3098"/>
      <c r="AI995" s="3098"/>
      <c r="AJ995" s="3098"/>
      <c r="AK995" s="3098"/>
      <c r="AL995" s="3143"/>
      <c r="AM995" s="3143"/>
      <c r="AN995" s="3143"/>
      <c r="AO995" s="3143"/>
      <c r="AP995" s="3143"/>
      <c r="AQ995" s="3143"/>
      <c r="AR995" s="3143"/>
      <c r="AS995" s="3143"/>
      <c r="AT995" s="3143"/>
      <c r="AU995" s="3143"/>
      <c r="AV995" s="3143"/>
      <c r="AW995" s="3143"/>
      <c r="AX995" s="3143"/>
      <c r="AY995" s="3143"/>
      <c r="AZ995" s="3143"/>
      <c r="BA995" s="3143"/>
      <c r="BB995" s="3143"/>
      <c r="BC995" s="3143"/>
      <c r="BD995" s="3143"/>
      <c r="BE995" s="3143"/>
      <c r="BF995" s="3143"/>
      <c r="BG995" s="3143"/>
      <c r="BH995" s="3143"/>
      <c r="BI995" s="3143"/>
      <c r="BJ995" s="3143"/>
      <c r="BK995" s="3143"/>
      <c r="BL995" s="3143"/>
      <c r="BM995" s="3143"/>
      <c r="BN995" s="3189"/>
      <c r="BO995" s="3189"/>
      <c r="BP995" s="3189"/>
      <c r="BQ995" s="3189"/>
      <c r="BR995" s="3189"/>
      <c r="BS995" s="3189"/>
      <c r="BT995" s="3189"/>
      <c r="BU995" s="3189"/>
      <c r="BV995" s="3189"/>
      <c r="BW995" s="3189"/>
      <c r="BX995" s="3189"/>
      <c r="BY995" s="3189"/>
      <c r="BZ995" s="3313"/>
      <c r="CA995" s="3143"/>
    </row>
    <row r="996" spans="1:79" ht="16.5" customHeight="1">
      <c r="A996" s="3143"/>
      <c r="B996" s="3143"/>
      <c r="C996" s="3143"/>
      <c r="D996" s="3143"/>
      <c r="E996" s="3143"/>
      <c r="F996" s="3143"/>
      <c r="G996" s="3143"/>
      <c r="H996" s="3143"/>
      <c r="I996" s="3143"/>
      <c r="J996" s="3143"/>
      <c r="K996" s="3098"/>
      <c r="L996" s="3098"/>
      <c r="M996" s="3098"/>
      <c r="N996" s="3098"/>
      <c r="O996" s="3098"/>
      <c r="P996" s="3098"/>
      <c r="Q996" s="3098"/>
      <c r="R996" s="3098"/>
      <c r="S996" s="3098"/>
      <c r="T996" s="3098"/>
      <c r="U996" s="3098"/>
      <c r="V996" s="3098"/>
      <c r="W996" s="3098"/>
      <c r="X996" s="3098"/>
      <c r="Y996" s="3098"/>
      <c r="Z996" s="3098"/>
      <c r="AA996" s="3098"/>
      <c r="AB996" s="3098"/>
      <c r="AC996" s="3098"/>
      <c r="AD996" s="3098"/>
      <c r="AE996" s="3098"/>
      <c r="AF996" s="3098"/>
      <c r="AG996" s="3098"/>
      <c r="AH996" s="3098"/>
      <c r="AI996" s="3098"/>
      <c r="AJ996" s="3098"/>
      <c r="AK996" s="3098"/>
      <c r="AL996" s="3143"/>
      <c r="AM996" s="3143"/>
      <c r="AN996" s="3143"/>
      <c r="AO996" s="3143"/>
      <c r="AP996" s="3143"/>
      <c r="AQ996" s="3143"/>
      <c r="AR996" s="3143"/>
      <c r="AS996" s="3143"/>
      <c r="AT996" s="3143"/>
      <c r="AU996" s="3143"/>
      <c r="AV996" s="3143"/>
      <c r="AW996" s="3143"/>
      <c r="AX996" s="3143"/>
      <c r="AY996" s="3143"/>
      <c r="AZ996" s="3143"/>
      <c r="BA996" s="3143"/>
      <c r="BB996" s="3143"/>
      <c r="BC996" s="3143"/>
      <c r="BD996" s="3143"/>
      <c r="BE996" s="3143"/>
      <c r="BF996" s="3143"/>
      <c r="BG996" s="3143"/>
      <c r="BH996" s="3143"/>
      <c r="BI996" s="3143"/>
      <c r="BJ996" s="3143"/>
      <c r="BK996" s="3143"/>
      <c r="BL996" s="3143"/>
      <c r="BM996" s="3143"/>
      <c r="BN996" s="3189"/>
      <c r="BO996" s="3189"/>
      <c r="BP996" s="3189"/>
      <c r="BQ996" s="3189"/>
      <c r="BR996" s="3189"/>
      <c r="BS996" s="3189"/>
      <c r="BT996" s="3189"/>
      <c r="BU996" s="3189"/>
      <c r="BV996" s="3189"/>
      <c r="BW996" s="3189"/>
      <c r="BX996" s="3189"/>
      <c r="BY996" s="3189"/>
      <c r="BZ996" s="3313"/>
      <c r="CA996" s="3143"/>
    </row>
    <row r="997" spans="1:79" ht="16.5" customHeight="1">
      <c r="A997" s="3143"/>
      <c r="B997" s="3143"/>
      <c r="C997" s="3143"/>
      <c r="D997" s="3143"/>
      <c r="E997" s="3143"/>
      <c r="F997" s="3143"/>
      <c r="G997" s="3143"/>
      <c r="H997" s="3143"/>
      <c r="I997" s="3143"/>
      <c r="J997" s="3143"/>
      <c r="K997" s="3098"/>
      <c r="L997" s="3098"/>
      <c r="M997" s="3098"/>
      <c r="N997" s="3098"/>
      <c r="O997" s="3098"/>
      <c r="P997" s="3098"/>
      <c r="Q997" s="3098"/>
      <c r="R997" s="3098"/>
      <c r="S997" s="3098"/>
      <c r="T997" s="3098"/>
      <c r="U997" s="3098"/>
      <c r="V997" s="3098"/>
      <c r="W997" s="3098"/>
      <c r="X997" s="3098"/>
      <c r="Y997" s="3098"/>
      <c r="Z997" s="3098"/>
      <c r="AA997" s="3098"/>
      <c r="AB997" s="3098"/>
      <c r="AC997" s="3098"/>
      <c r="AD997" s="3098"/>
      <c r="AE997" s="3098"/>
      <c r="AF997" s="3098"/>
      <c r="AG997" s="3098"/>
      <c r="AH997" s="3098"/>
      <c r="AI997" s="3098"/>
      <c r="AJ997" s="3098"/>
      <c r="AK997" s="3098"/>
      <c r="AL997" s="3143"/>
      <c r="AM997" s="3143"/>
      <c r="AN997" s="3143"/>
      <c r="AO997" s="3143"/>
      <c r="AP997" s="3143"/>
      <c r="AQ997" s="3143"/>
      <c r="AR997" s="3143"/>
      <c r="AS997" s="3143"/>
      <c r="AT997" s="3143"/>
      <c r="AU997" s="3143"/>
      <c r="AV997" s="3143"/>
      <c r="AW997" s="3143"/>
      <c r="AX997" s="3143"/>
      <c r="AY997" s="3143"/>
      <c r="AZ997" s="3143"/>
      <c r="BA997" s="3143"/>
      <c r="BB997" s="3143"/>
      <c r="BC997" s="3143"/>
      <c r="BD997" s="3143"/>
      <c r="BE997" s="3143"/>
      <c r="BF997" s="3143"/>
      <c r="BG997" s="3143"/>
      <c r="BH997" s="3143"/>
      <c r="BI997" s="3143"/>
      <c r="BJ997" s="3143"/>
      <c r="BK997" s="3143"/>
      <c r="BL997" s="3143"/>
      <c r="BM997" s="3143"/>
      <c r="BN997" s="3189"/>
      <c r="BO997" s="3189"/>
      <c r="BP997" s="3189"/>
      <c r="BQ997" s="3189"/>
      <c r="BR997" s="3189"/>
      <c r="BS997" s="3189"/>
      <c r="BT997" s="3189"/>
      <c r="BU997" s="3189"/>
      <c r="BV997" s="3189"/>
      <c r="BW997" s="3189"/>
      <c r="BX997" s="3189"/>
      <c r="BY997" s="3189"/>
      <c r="BZ997" s="3313"/>
      <c r="CA997" s="3143"/>
    </row>
    <row r="998" spans="1:79" ht="16.5" customHeight="1">
      <c r="A998" s="3143"/>
      <c r="B998" s="3143"/>
      <c r="C998" s="3143"/>
      <c r="D998" s="3143"/>
      <c r="E998" s="3143"/>
      <c r="F998" s="3143"/>
      <c r="G998" s="3143"/>
      <c r="H998" s="3143"/>
      <c r="I998" s="3143"/>
      <c r="J998" s="3143"/>
      <c r="K998" s="3098"/>
      <c r="L998" s="3098"/>
      <c r="M998" s="3098"/>
      <c r="N998" s="3098"/>
      <c r="O998" s="3098"/>
      <c r="P998" s="3098"/>
      <c r="Q998" s="3098"/>
      <c r="R998" s="3098"/>
      <c r="S998" s="3098"/>
      <c r="T998" s="3098"/>
      <c r="U998" s="3098"/>
      <c r="V998" s="3098"/>
      <c r="W998" s="3098"/>
      <c r="X998" s="3098"/>
      <c r="Y998" s="3098"/>
      <c r="Z998" s="3098"/>
      <c r="AA998" s="3098"/>
      <c r="AB998" s="3098"/>
      <c r="AC998" s="3098"/>
      <c r="AD998" s="3098"/>
      <c r="AE998" s="3098"/>
      <c r="AF998" s="3098"/>
      <c r="AG998" s="3098"/>
      <c r="AH998" s="3098"/>
      <c r="AI998" s="3098"/>
      <c r="AJ998" s="3098"/>
      <c r="AK998" s="3098"/>
      <c r="AL998" s="3143"/>
      <c r="AM998" s="3143"/>
      <c r="AN998" s="3143"/>
      <c r="AO998" s="3143"/>
      <c r="AP998" s="3143"/>
      <c r="AQ998" s="3143"/>
      <c r="AR998" s="3143"/>
      <c r="AS998" s="3143"/>
      <c r="AT998" s="3143"/>
      <c r="AU998" s="3143"/>
      <c r="AV998" s="3143"/>
      <c r="AW998" s="3143"/>
      <c r="AX998" s="3143"/>
      <c r="AY998" s="3143"/>
      <c r="AZ998" s="3143"/>
      <c r="BA998" s="3143"/>
      <c r="BB998" s="3143"/>
      <c r="BC998" s="3143"/>
      <c r="BD998" s="3143"/>
      <c r="BE998" s="3143"/>
      <c r="BF998" s="3143"/>
      <c r="BG998" s="3143"/>
      <c r="BH998" s="3143"/>
      <c r="BI998" s="3143"/>
      <c r="BJ998" s="3143"/>
      <c r="BK998" s="3143"/>
      <c r="BL998" s="3143"/>
      <c r="BM998" s="3143"/>
      <c r="BN998" s="3189"/>
      <c r="BO998" s="3189"/>
      <c r="BP998" s="3189"/>
      <c r="BQ998" s="3189"/>
      <c r="BR998" s="3189"/>
      <c r="BS998" s="3189"/>
      <c r="BT998" s="3189"/>
      <c r="BU998" s="3189"/>
      <c r="BV998" s="3189"/>
      <c r="BW998" s="3189"/>
      <c r="BX998" s="3189"/>
      <c r="BY998" s="3189"/>
      <c r="BZ998" s="3313"/>
      <c r="CA998" s="3143"/>
    </row>
    <row r="999" spans="1:79" ht="16.5" customHeight="1">
      <c r="A999" s="3143"/>
      <c r="B999" s="3143"/>
      <c r="C999" s="3143"/>
      <c r="D999" s="3143"/>
      <c r="E999" s="3143"/>
      <c r="F999" s="3143"/>
      <c r="G999" s="3143"/>
      <c r="H999" s="3143"/>
      <c r="I999" s="3143"/>
      <c r="J999" s="3143"/>
      <c r="K999" s="3098"/>
      <c r="L999" s="3098"/>
      <c r="M999" s="3098"/>
      <c r="N999" s="3098"/>
      <c r="O999" s="3098"/>
      <c r="P999" s="3098"/>
      <c r="Q999" s="3098"/>
      <c r="R999" s="3098"/>
      <c r="S999" s="3098"/>
      <c r="T999" s="3098"/>
      <c r="U999" s="3098"/>
      <c r="V999" s="3098"/>
      <c r="W999" s="3098"/>
      <c r="X999" s="3098"/>
      <c r="Y999" s="3098"/>
      <c r="Z999" s="3098"/>
      <c r="AA999" s="3098"/>
      <c r="AB999" s="3098"/>
      <c r="AC999" s="3098"/>
      <c r="AD999" s="3098"/>
      <c r="AE999" s="3098"/>
      <c r="AF999" s="3098"/>
      <c r="AG999" s="3098"/>
      <c r="AH999" s="3098"/>
      <c r="AI999" s="3098"/>
      <c r="AJ999" s="3098"/>
      <c r="AK999" s="3098"/>
      <c r="AL999" s="3143"/>
      <c r="AM999" s="3143"/>
      <c r="AN999" s="3143"/>
      <c r="AO999" s="3143"/>
      <c r="AP999" s="3143"/>
      <c r="AQ999" s="3143"/>
      <c r="AR999" s="3143"/>
      <c r="AS999" s="3143"/>
      <c r="AT999" s="3143"/>
      <c r="AU999" s="3143"/>
      <c r="AV999" s="3143"/>
      <c r="AW999" s="3143"/>
      <c r="AX999" s="3143"/>
      <c r="AY999" s="3143"/>
      <c r="AZ999" s="3143"/>
      <c r="BA999" s="3143"/>
      <c r="BB999" s="3143"/>
      <c r="BC999" s="3143"/>
      <c r="BD999" s="3143"/>
      <c r="BE999" s="3143"/>
      <c r="BF999" s="3143"/>
      <c r="BG999" s="3143"/>
      <c r="BH999" s="3143"/>
      <c r="BI999" s="3143"/>
      <c r="BJ999" s="3143"/>
      <c r="BK999" s="3143"/>
      <c r="BL999" s="3143"/>
      <c r="BM999" s="3143"/>
      <c r="BN999" s="3189"/>
      <c r="BO999" s="3189"/>
      <c r="BP999" s="3189"/>
      <c r="BQ999" s="3189"/>
      <c r="BR999" s="3189"/>
      <c r="BS999" s="3189"/>
      <c r="BT999" s="3189"/>
      <c r="BU999" s="3189"/>
      <c r="BV999" s="3189"/>
      <c r="BW999" s="3189"/>
      <c r="BX999" s="3189"/>
      <c r="BY999" s="3189"/>
      <c r="BZ999" s="3313"/>
      <c r="CA999" s="3143"/>
    </row>
    <row r="1000" spans="1:79" ht="16.5" customHeight="1">
      <c r="A1000" s="3143"/>
      <c r="B1000" s="3143"/>
      <c r="C1000" s="3143"/>
      <c r="D1000" s="3143"/>
      <c r="E1000" s="3143"/>
      <c r="F1000" s="3143"/>
      <c r="G1000" s="3143"/>
      <c r="H1000" s="3143"/>
      <c r="I1000" s="3143"/>
      <c r="J1000" s="3143"/>
      <c r="K1000" s="3098"/>
      <c r="L1000" s="3098"/>
      <c r="M1000" s="3098"/>
      <c r="N1000" s="3098"/>
      <c r="O1000" s="3098"/>
      <c r="P1000" s="3098"/>
      <c r="Q1000" s="3098"/>
      <c r="R1000" s="3098"/>
      <c r="S1000" s="3098"/>
      <c r="T1000" s="3098"/>
      <c r="U1000" s="3098"/>
      <c r="V1000" s="3098"/>
      <c r="W1000" s="3098"/>
      <c r="X1000" s="3098"/>
      <c r="Y1000" s="3098"/>
      <c r="Z1000" s="3098"/>
      <c r="AA1000" s="3098"/>
      <c r="AB1000" s="3098"/>
      <c r="AC1000" s="3098"/>
      <c r="AD1000" s="3098"/>
      <c r="AE1000" s="3098"/>
      <c r="AF1000" s="3098"/>
      <c r="AG1000" s="3098"/>
      <c r="AH1000" s="3098"/>
      <c r="AI1000" s="3098"/>
      <c r="AJ1000" s="3098"/>
      <c r="AK1000" s="3098"/>
      <c r="AL1000" s="3143"/>
      <c r="AM1000" s="3143"/>
      <c r="AN1000" s="3143"/>
      <c r="AO1000" s="3143"/>
      <c r="AP1000" s="3143"/>
      <c r="AQ1000" s="3143"/>
      <c r="AR1000" s="3143"/>
      <c r="AS1000" s="3143"/>
      <c r="AT1000" s="3143"/>
      <c r="AU1000" s="3143"/>
      <c r="AV1000" s="3143"/>
      <c r="AW1000" s="3143"/>
      <c r="AX1000" s="3143"/>
      <c r="AY1000" s="3143"/>
      <c r="AZ1000" s="3143"/>
      <c r="BA1000" s="3143"/>
      <c r="BB1000" s="3143"/>
      <c r="BC1000" s="3143"/>
      <c r="BD1000" s="3143"/>
      <c r="BE1000" s="3143"/>
      <c r="BF1000" s="3143"/>
      <c r="BG1000" s="3143"/>
      <c r="BH1000" s="3143"/>
      <c r="BI1000" s="3143"/>
      <c r="BJ1000" s="3143"/>
      <c r="BK1000" s="3143"/>
      <c r="BL1000" s="3143"/>
      <c r="BM1000" s="3143"/>
      <c r="BN1000" s="3189"/>
      <c r="BO1000" s="3189"/>
      <c r="BP1000" s="3189"/>
      <c r="BQ1000" s="3189"/>
      <c r="BR1000" s="3189"/>
      <c r="BS1000" s="3189"/>
      <c r="BT1000" s="3189"/>
      <c r="BU1000" s="3189"/>
      <c r="BV1000" s="3189"/>
      <c r="BW1000" s="3189"/>
      <c r="BX1000" s="3189"/>
      <c r="BY1000" s="3189"/>
      <c r="BZ1000" s="3313"/>
      <c r="CA1000" s="3143"/>
    </row>
  </sheetData>
  <mergeCells count="399">
    <mergeCell ref="Z24:AH24"/>
    <mergeCell ref="AM24:AW24"/>
    <mergeCell ref="AX24:BH24"/>
    <mergeCell ref="L25:M25"/>
    <mergeCell ref="N25:X25"/>
    <mergeCell ref="Z25:AH25"/>
    <mergeCell ref="AM25:AW25"/>
    <mergeCell ref="AX25:BH25"/>
    <mergeCell ref="BS3:BU3"/>
    <mergeCell ref="C10:AI15"/>
    <mergeCell ref="C17:AI21"/>
    <mergeCell ref="L23:M23"/>
    <mergeCell ref="N23:X23"/>
    <mergeCell ref="AM23:AW23"/>
    <mergeCell ref="AX23:BH23"/>
    <mergeCell ref="BI23:BX24"/>
    <mergeCell ref="L24:M24"/>
    <mergeCell ref="N24:X24"/>
    <mergeCell ref="BJ25:BX25"/>
    <mergeCell ref="L27:M27"/>
    <mergeCell ref="N27:X27"/>
    <mergeCell ref="AM27:AW27"/>
    <mergeCell ref="BI27:BL27"/>
    <mergeCell ref="BM27:BX31"/>
    <mergeCell ref="L28:M28"/>
    <mergeCell ref="N28:X28"/>
    <mergeCell ref="AM28:AW28"/>
    <mergeCell ref="AX28:BH28"/>
    <mergeCell ref="L31:M31"/>
    <mergeCell ref="N31:X31"/>
    <mergeCell ref="AM31:AW31"/>
    <mergeCell ref="AX31:BH31"/>
    <mergeCell ref="BI31:BL31"/>
    <mergeCell ref="D34:J34"/>
    <mergeCell ref="O34:W34"/>
    <mergeCell ref="Z34:AH34"/>
    <mergeCell ref="AN34:AV34"/>
    <mergeCell ref="AY34:BG34"/>
    <mergeCell ref="BI28:BL28"/>
    <mergeCell ref="BI29:BL29"/>
    <mergeCell ref="L30:M30"/>
    <mergeCell ref="N30:X30"/>
    <mergeCell ref="AM30:AW30"/>
    <mergeCell ref="AX30:BH30"/>
    <mergeCell ref="BI30:BL30"/>
    <mergeCell ref="BC39:BG39"/>
    <mergeCell ref="BN32:BX32"/>
    <mergeCell ref="K33:K35"/>
    <mergeCell ref="L33:M35"/>
    <mergeCell ref="O33:R33"/>
    <mergeCell ref="S33:W33"/>
    <mergeCell ref="Z33:AC33"/>
    <mergeCell ref="AD33:AH33"/>
    <mergeCell ref="AL33:AL35"/>
    <mergeCell ref="AN33:AQ33"/>
    <mergeCell ref="AR33:AV33"/>
    <mergeCell ref="BJ34:BK34"/>
    <mergeCell ref="BN34:BX34"/>
    <mergeCell ref="N32:X32"/>
    <mergeCell ref="Y32:AI32"/>
    <mergeCell ref="AN32:AV32"/>
    <mergeCell ref="AY32:BG32"/>
    <mergeCell ref="BJ32:BK32"/>
    <mergeCell ref="AY33:BB33"/>
    <mergeCell ref="BC33:BG33"/>
    <mergeCell ref="BN37:BX37"/>
    <mergeCell ref="D40:J40"/>
    <mergeCell ref="O40:W40"/>
    <mergeCell ref="Z40:AH40"/>
    <mergeCell ref="AN40:AV40"/>
    <mergeCell ref="AY40:BG40"/>
    <mergeCell ref="BJ37:BK37"/>
    <mergeCell ref="K39:K41"/>
    <mergeCell ref="L39:M41"/>
    <mergeCell ref="O39:R39"/>
    <mergeCell ref="S39:W39"/>
    <mergeCell ref="Z39:AC39"/>
    <mergeCell ref="AD39:AH39"/>
    <mergeCell ref="AL39:AL41"/>
    <mergeCell ref="AN39:AQ39"/>
    <mergeCell ref="AR39:AV39"/>
    <mergeCell ref="K36:K38"/>
    <mergeCell ref="L36:M38"/>
    <mergeCell ref="AL36:AL38"/>
    <mergeCell ref="D37:J37"/>
    <mergeCell ref="O37:W37"/>
    <mergeCell ref="Z37:AH37"/>
    <mergeCell ref="AN37:AV37"/>
    <mergeCell ref="AY37:BG37"/>
    <mergeCell ref="AY39:BB39"/>
    <mergeCell ref="BN40:BX40"/>
    <mergeCell ref="K42:K44"/>
    <mergeCell ref="L42:M44"/>
    <mergeCell ref="O42:R42"/>
    <mergeCell ref="S42:W42"/>
    <mergeCell ref="Z42:AC42"/>
    <mergeCell ref="AD42:AH42"/>
    <mergeCell ref="AL42:AL44"/>
    <mergeCell ref="AN42:AQ42"/>
    <mergeCell ref="AR42:AV42"/>
    <mergeCell ref="AY42:BB42"/>
    <mergeCell ref="BC42:BG42"/>
    <mergeCell ref="D43:J43"/>
    <mergeCell ref="O43:W43"/>
    <mergeCell ref="Z43:AH43"/>
    <mergeCell ref="AN43:AV43"/>
    <mergeCell ref="AY43:BG43"/>
    <mergeCell ref="BJ40:BK40"/>
    <mergeCell ref="BN43:BX43"/>
    <mergeCell ref="K45:K47"/>
    <mergeCell ref="L45:M47"/>
    <mergeCell ref="O45:R45"/>
    <mergeCell ref="S45:W45"/>
    <mergeCell ref="Z45:AC45"/>
    <mergeCell ref="AD45:AH45"/>
    <mergeCell ref="AL45:AL47"/>
    <mergeCell ref="AN45:AQ45"/>
    <mergeCell ref="AR45:AV45"/>
    <mergeCell ref="AY45:BB45"/>
    <mergeCell ref="BC45:BG45"/>
    <mergeCell ref="D46:J46"/>
    <mergeCell ref="O46:W46"/>
    <mergeCell ref="Z46:AH46"/>
    <mergeCell ref="AN46:AV46"/>
    <mergeCell ref="AY46:BG46"/>
    <mergeCell ref="BJ43:BK43"/>
    <mergeCell ref="BN46:BX46"/>
    <mergeCell ref="K48:K50"/>
    <mergeCell ref="L48:M50"/>
    <mergeCell ref="O48:R48"/>
    <mergeCell ref="S48:W48"/>
    <mergeCell ref="Z48:AC48"/>
    <mergeCell ref="AD48:AH48"/>
    <mergeCell ref="AL48:AL50"/>
    <mergeCell ref="AN48:AQ48"/>
    <mergeCell ref="AR48:AV48"/>
    <mergeCell ref="AY48:BB48"/>
    <mergeCell ref="BC48:BG48"/>
    <mergeCell ref="D49:J49"/>
    <mergeCell ref="O49:W49"/>
    <mergeCell ref="Z49:AH49"/>
    <mergeCell ref="AN49:AV49"/>
    <mergeCell ref="AY49:BG49"/>
    <mergeCell ref="BJ46:BK46"/>
    <mergeCell ref="BN49:BX49"/>
    <mergeCell ref="K51:K53"/>
    <mergeCell ref="L51:M53"/>
    <mergeCell ref="O51:R51"/>
    <mergeCell ref="S51:W51"/>
    <mergeCell ref="Z51:AC51"/>
    <mergeCell ref="AD51:AH51"/>
    <mergeCell ref="AL51:AL53"/>
    <mergeCell ref="AN51:AQ51"/>
    <mergeCell ref="AR51:AV51"/>
    <mergeCell ref="AY51:BB51"/>
    <mergeCell ref="BC51:BG51"/>
    <mergeCell ref="D52:J52"/>
    <mergeCell ref="O52:W52"/>
    <mergeCell ref="Z52:AH52"/>
    <mergeCell ref="AN52:AV52"/>
    <mergeCell ref="AY52:BG52"/>
    <mergeCell ref="BJ49:BK49"/>
    <mergeCell ref="BN52:BX52"/>
    <mergeCell ref="K54:K56"/>
    <mergeCell ref="L54:M56"/>
    <mergeCell ref="O54:R54"/>
    <mergeCell ref="S54:W54"/>
    <mergeCell ref="Z54:AC54"/>
    <mergeCell ref="AD54:AH54"/>
    <mergeCell ref="AL54:AL56"/>
    <mergeCell ref="AN54:AQ54"/>
    <mergeCell ref="AR54:AV54"/>
    <mergeCell ref="AY54:BB54"/>
    <mergeCell ref="BC54:BG54"/>
    <mergeCell ref="D55:J55"/>
    <mergeCell ref="O55:W55"/>
    <mergeCell ref="Z55:AH55"/>
    <mergeCell ref="AN55:AV55"/>
    <mergeCell ref="AY55:BG55"/>
    <mergeCell ref="BJ52:BK52"/>
    <mergeCell ref="BN55:BX55"/>
    <mergeCell ref="K57:K59"/>
    <mergeCell ref="L57:M59"/>
    <mergeCell ref="O57:R57"/>
    <mergeCell ref="S57:W57"/>
    <mergeCell ref="Z57:AC57"/>
    <mergeCell ref="AD57:AH57"/>
    <mergeCell ref="AL57:AL59"/>
    <mergeCell ref="AN57:AQ57"/>
    <mergeCell ref="AR57:AV57"/>
    <mergeCell ref="AY57:BB57"/>
    <mergeCell ref="BC57:BG57"/>
    <mergeCell ref="D58:J58"/>
    <mergeCell ref="O58:W58"/>
    <mergeCell ref="Z58:AH58"/>
    <mergeCell ref="AN58:AV58"/>
    <mergeCell ref="AY58:BG58"/>
    <mergeCell ref="BJ55:BK55"/>
    <mergeCell ref="BN58:BX58"/>
    <mergeCell ref="K60:K62"/>
    <mergeCell ref="L60:M62"/>
    <mergeCell ref="O60:R60"/>
    <mergeCell ref="S60:W60"/>
    <mergeCell ref="Z60:AC60"/>
    <mergeCell ref="AD60:AH60"/>
    <mergeCell ref="AL60:AL62"/>
    <mergeCell ref="AN60:AQ60"/>
    <mergeCell ref="AR60:AV60"/>
    <mergeCell ref="AY60:BB60"/>
    <mergeCell ref="BC60:BG60"/>
    <mergeCell ref="D61:J61"/>
    <mergeCell ref="O61:W61"/>
    <mergeCell ref="Z61:AH61"/>
    <mergeCell ref="AN61:AV61"/>
    <mergeCell ref="AY61:BG61"/>
    <mergeCell ref="BJ58:BK58"/>
    <mergeCell ref="BN61:BX61"/>
    <mergeCell ref="K63:K65"/>
    <mergeCell ref="L63:M65"/>
    <mergeCell ref="O63:R63"/>
    <mergeCell ref="S63:W63"/>
    <mergeCell ref="Z63:AC63"/>
    <mergeCell ref="AD63:AH63"/>
    <mergeCell ref="AL63:AL65"/>
    <mergeCell ref="AN63:AQ63"/>
    <mergeCell ref="AR63:AV63"/>
    <mergeCell ref="AY63:BB63"/>
    <mergeCell ref="BC63:BG63"/>
    <mergeCell ref="D64:J64"/>
    <mergeCell ref="O64:W64"/>
    <mergeCell ref="Z64:AH64"/>
    <mergeCell ref="AN64:AV64"/>
    <mergeCell ref="AY64:BG64"/>
    <mergeCell ref="BJ61:BK61"/>
    <mergeCell ref="BN64:BX64"/>
    <mergeCell ref="K66:K68"/>
    <mergeCell ref="L66:M68"/>
    <mergeCell ref="O66:R66"/>
    <mergeCell ref="S66:W66"/>
    <mergeCell ref="Z66:AC66"/>
    <mergeCell ref="AD66:AH66"/>
    <mergeCell ref="AL66:AL68"/>
    <mergeCell ref="AN66:AQ66"/>
    <mergeCell ref="AR66:AV66"/>
    <mergeCell ref="AY66:BB66"/>
    <mergeCell ref="BC66:BG66"/>
    <mergeCell ref="D67:J67"/>
    <mergeCell ref="O67:W67"/>
    <mergeCell ref="Z67:AH67"/>
    <mergeCell ref="AN67:AV67"/>
    <mergeCell ref="AY67:BG67"/>
    <mergeCell ref="BJ64:BK64"/>
    <mergeCell ref="BN67:BX67"/>
    <mergeCell ref="K69:K71"/>
    <mergeCell ref="L69:M71"/>
    <mergeCell ref="O69:R69"/>
    <mergeCell ref="S69:W69"/>
    <mergeCell ref="Z69:AC69"/>
    <mergeCell ref="AD69:AH69"/>
    <mergeCell ref="AL69:AL71"/>
    <mergeCell ref="AN69:AQ69"/>
    <mergeCell ref="AR69:AV69"/>
    <mergeCell ref="AY69:BB69"/>
    <mergeCell ref="BC69:BG69"/>
    <mergeCell ref="D70:J70"/>
    <mergeCell ref="O70:W70"/>
    <mergeCell ref="Z70:AH70"/>
    <mergeCell ref="AN70:AV70"/>
    <mergeCell ref="AY70:BG70"/>
    <mergeCell ref="BJ67:BK67"/>
    <mergeCell ref="BN70:BX70"/>
    <mergeCell ref="K72:K74"/>
    <mergeCell ref="L72:M74"/>
    <mergeCell ref="O72:R72"/>
    <mergeCell ref="S72:W72"/>
    <mergeCell ref="Z72:AC72"/>
    <mergeCell ref="AD72:AH72"/>
    <mergeCell ref="AL72:AL74"/>
    <mergeCell ref="AN72:AQ72"/>
    <mergeCell ref="AR72:AV72"/>
    <mergeCell ref="AY72:BB72"/>
    <mergeCell ref="BC72:BG72"/>
    <mergeCell ref="D73:J73"/>
    <mergeCell ref="O73:W73"/>
    <mergeCell ref="Z73:AH73"/>
    <mergeCell ref="AN73:AV73"/>
    <mergeCell ref="AY73:BG73"/>
    <mergeCell ref="BJ70:BK70"/>
    <mergeCell ref="BN73:BX73"/>
    <mergeCell ref="K75:K77"/>
    <mergeCell ref="L75:M77"/>
    <mergeCell ref="O75:R75"/>
    <mergeCell ref="S75:W75"/>
    <mergeCell ref="Z75:AC75"/>
    <mergeCell ref="AD75:AH75"/>
    <mergeCell ref="AL75:AL77"/>
    <mergeCell ref="AN75:AQ75"/>
    <mergeCell ref="AR75:AV75"/>
    <mergeCell ref="AY75:BB75"/>
    <mergeCell ref="BC75:BG75"/>
    <mergeCell ref="D76:J76"/>
    <mergeCell ref="O76:W76"/>
    <mergeCell ref="Z76:AH76"/>
    <mergeCell ref="AN76:AV76"/>
    <mergeCell ref="AY76:BG76"/>
    <mergeCell ref="BJ73:BK73"/>
    <mergeCell ref="BN76:BX76"/>
    <mergeCell ref="K78:K80"/>
    <mergeCell ref="L78:M80"/>
    <mergeCell ref="O78:R78"/>
    <mergeCell ref="S78:W78"/>
    <mergeCell ref="Z78:AC78"/>
    <mergeCell ref="AD78:AH78"/>
    <mergeCell ref="AL78:AL80"/>
    <mergeCell ref="AN78:AQ78"/>
    <mergeCell ref="AR78:AV78"/>
    <mergeCell ref="AY78:BB78"/>
    <mergeCell ref="BC78:BG78"/>
    <mergeCell ref="D79:J79"/>
    <mergeCell ref="O79:W79"/>
    <mergeCell ref="Z79:AH79"/>
    <mergeCell ref="AN79:AV79"/>
    <mergeCell ref="AY79:BG79"/>
    <mergeCell ref="BJ76:BK76"/>
    <mergeCell ref="BN79:BX79"/>
    <mergeCell ref="K81:K83"/>
    <mergeCell ref="L81:M83"/>
    <mergeCell ref="O81:R81"/>
    <mergeCell ref="S81:W81"/>
    <mergeCell ref="Z81:AC81"/>
    <mergeCell ref="AD81:AH81"/>
    <mergeCell ref="AL81:AL83"/>
    <mergeCell ref="AN81:AQ81"/>
    <mergeCell ref="AR81:AV81"/>
    <mergeCell ref="AY81:BB81"/>
    <mergeCell ref="BC81:BG81"/>
    <mergeCell ref="D82:J82"/>
    <mergeCell ref="O82:W82"/>
    <mergeCell ref="Z82:AH82"/>
    <mergeCell ref="AN82:AV82"/>
    <mergeCell ref="AY82:BG82"/>
    <mergeCell ref="BJ79:BK79"/>
    <mergeCell ref="BN82:BX82"/>
    <mergeCell ref="K84:K86"/>
    <mergeCell ref="L84:M86"/>
    <mergeCell ref="O84:R84"/>
    <mergeCell ref="S84:W84"/>
    <mergeCell ref="Z84:AC84"/>
    <mergeCell ref="AD84:AH84"/>
    <mergeCell ref="AL84:AL86"/>
    <mergeCell ref="AN84:AQ84"/>
    <mergeCell ref="AR84:AV84"/>
    <mergeCell ref="AY84:BB84"/>
    <mergeCell ref="BC84:BG84"/>
    <mergeCell ref="D85:J85"/>
    <mergeCell ref="O85:W85"/>
    <mergeCell ref="Z85:AH85"/>
    <mergeCell ref="AN85:AV85"/>
    <mergeCell ref="AY85:BG85"/>
    <mergeCell ref="BJ82:BK82"/>
    <mergeCell ref="BN85:BX85"/>
    <mergeCell ref="K87:K90"/>
    <mergeCell ref="L87:M90"/>
    <mergeCell ref="O87:R87"/>
    <mergeCell ref="S87:W87"/>
    <mergeCell ref="Z87:AC87"/>
    <mergeCell ref="AD87:AH87"/>
    <mergeCell ref="AL87:AL90"/>
    <mergeCell ref="AN87:AQ87"/>
    <mergeCell ref="AR87:AV87"/>
    <mergeCell ref="AY87:BB87"/>
    <mergeCell ref="BC87:BG87"/>
    <mergeCell ref="D88:J88"/>
    <mergeCell ref="O88:W88"/>
    <mergeCell ref="Z88:AH88"/>
    <mergeCell ref="AN88:AV88"/>
    <mergeCell ref="AY88:BG88"/>
    <mergeCell ref="BJ85:BK85"/>
    <mergeCell ref="BJ88:BK88"/>
    <mergeCell ref="BN88:BX88"/>
    <mergeCell ref="K92:K94"/>
    <mergeCell ref="L92:M94"/>
    <mergeCell ref="O92:R92"/>
    <mergeCell ref="S92:W92"/>
    <mergeCell ref="Z92:AC92"/>
    <mergeCell ref="AD92:AH92"/>
    <mergeCell ref="AL92:AL94"/>
    <mergeCell ref="AN92:AQ92"/>
    <mergeCell ref="A99:AI99"/>
    <mergeCell ref="AL99:BZ99"/>
    <mergeCell ref="D90:J90"/>
    <mergeCell ref="AR92:AV92"/>
    <mergeCell ref="AY92:BB92"/>
    <mergeCell ref="BC92:BG92"/>
    <mergeCell ref="D93:J93"/>
    <mergeCell ref="O93:W93"/>
    <mergeCell ref="Z93:AH93"/>
    <mergeCell ref="AN93:AV93"/>
    <mergeCell ref="AY93:BG93"/>
  </mergeCells>
  <printOptions horizontalCentered="1" verticalCentered="1"/>
  <pageMargins left="0" right="0" top="0.25" bottom="0" header="0" footer="0"/>
  <pageSetup paperSize="9" scale="83" pageOrder="overThenDown" orientation="portrait" r:id="rId1"/>
  <headerFooter>
    <oddFooter>&amp;C</oddFooter>
  </headerFooter>
  <colBreaks count="1" manualBreakCount="1">
    <brk id="36" max="99"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CA125"/>
  <sheetViews>
    <sheetView showGridLines="0" topLeftCell="C1" zoomScale="99" zoomScaleNormal="99" zoomScaleSheetLayoutView="100" workbookViewId="0">
      <selection activeCell="W23" sqref="W23:AM23"/>
    </sheetView>
  </sheetViews>
  <sheetFormatPr defaultColWidth="12.5546875" defaultRowHeight="11.4"/>
  <cols>
    <col min="1" max="1" width="2" style="33" customWidth="1"/>
    <col min="2" max="2" width="2.5546875" style="33" customWidth="1"/>
    <col min="3" max="3" width="3.6640625" style="33" customWidth="1"/>
    <col min="4" max="4" width="4.33203125" style="33" customWidth="1"/>
    <col min="5" max="14" width="3.33203125" style="33" customWidth="1"/>
    <col min="15" max="15" width="2.88671875" style="33" customWidth="1"/>
    <col min="16" max="18" width="3.109375" style="33" customWidth="1"/>
    <col min="19" max="19" width="2.109375" style="33" customWidth="1"/>
    <col min="20" max="20" width="1.33203125" style="33" customWidth="1"/>
    <col min="21" max="22" width="2.6640625" style="33" customWidth="1"/>
    <col min="23" max="34" width="2.88671875" style="33" customWidth="1"/>
    <col min="35" max="35" width="3.109375" style="33" customWidth="1"/>
    <col min="36" max="36" width="2.88671875" style="33" customWidth="1"/>
    <col min="37" max="39" width="3.109375" style="33" customWidth="1"/>
    <col min="40" max="40" width="6.33203125" style="33" customWidth="1"/>
    <col min="41" max="41" width="4" style="33" customWidth="1"/>
    <col min="42" max="16384" width="12.5546875" style="2671"/>
  </cols>
  <sheetData>
    <row r="1" spans="1:42" ht="12" customHeight="1">
      <c r="A1" s="4418"/>
      <c r="B1" s="4419"/>
      <c r="C1" s="4419"/>
      <c r="D1" s="4419"/>
      <c r="E1" s="4419"/>
      <c r="F1" s="4419"/>
      <c r="G1" s="4419"/>
      <c r="H1" s="4419"/>
      <c r="I1" s="4419"/>
      <c r="J1" s="4419"/>
      <c r="K1" s="4419"/>
      <c r="L1" s="4419"/>
      <c r="M1" s="4419"/>
      <c r="N1" s="4419"/>
      <c r="O1" s="4419"/>
      <c r="P1" s="4419"/>
      <c r="Q1" s="4419"/>
      <c r="R1" s="4419"/>
      <c r="S1" s="4419"/>
      <c r="T1" s="4419"/>
      <c r="U1" s="4419"/>
      <c r="V1" s="4419"/>
      <c r="W1" s="4419"/>
      <c r="X1" s="4419"/>
      <c r="Y1" s="4419"/>
      <c r="Z1" s="4419"/>
      <c r="AA1" s="4419"/>
      <c r="AB1" s="4419"/>
      <c r="AC1" s="4419"/>
      <c r="AD1" s="4419"/>
      <c r="AE1" s="4419"/>
      <c r="AF1" s="4419"/>
      <c r="AG1" s="4419"/>
      <c r="AH1" s="4419"/>
      <c r="AI1" s="4419"/>
      <c r="AJ1" s="4419"/>
      <c r="AK1" s="4419"/>
      <c r="AL1" s="4419"/>
      <c r="AM1" s="4419"/>
      <c r="AN1" s="4419"/>
      <c r="AO1" s="4420"/>
    </row>
    <row r="2" spans="1:42" ht="8.1" customHeight="1">
      <c r="A2" s="1044"/>
      <c r="B2" s="4442" t="s">
        <v>1770</v>
      </c>
      <c r="C2" s="4443"/>
      <c r="D2" s="4443"/>
      <c r="E2" s="4443"/>
      <c r="F2" s="4443"/>
      <c r="G2" s="4443"/>
      <c r="H2" s="4443"/>
      <c r="I2" s="4443"/>
      <c r="J2" s="4443"/>
      <c r="K2" s="4443"/>
      <c r="L2" s="4443"/>
      <c r="M2" s="4444"/>
      <c r="N2" s="2685"/>
      <c r="O2" s="2685"/>
      <c r="P2" s="2685"/>
      <c r="Q2" s="2685"/>
      <c r="R2" s="2685"/>
      <c r="S2" s="2685"/>
      <c r="T2" s="2685"/>
      <c r="U2" s="2685"/>
      <c r="V2" s="2685"/>
      <c r="W2" s="2685"/>
      <c r="X2" s="2685"/>
      <c r="Y2" s="2686"/>
      <c r="Z2" s="2687"/>
      <c r="AA2" s="2687"/>
      <c r="AB2" s="4456" t="s">
        <v>2803</v>
      </c>
      <c r="AC2" s="4457"/>
      <c r="AD2" s="4457"/>
      <c r="AE2" s="4457"/>
      <c r="AF2" s="4457"/>
      <c r="AG2" s="4457"/>
      <c r="AH2" s="4457"/>
      <c r="AI2" s="4457"/>
      <c r="AJ2" s="4457"/>
      <c r="AK2" s="4457"/>
      <c r="AL2" s="4457"/>
      <c r="AM2" s="4436">
        <v>200</v>
      </c>
      <c r="AN2" s="4437"/>
      <c r="AO2" s="2688"/>
    </row>
    <row r="3" spans="1:42" ht="24.9" customHeight="1">
      <c r="A3" s="1046"/>
      <c r="B3" s="4447"/>
      <c r="C3" s="4448"/>
      <c r="D3" s="4448"/>
      <c r="E3" s="4448"/>
      <c r="F3" s="4448"/>
      <c r="G3" s="4448"/>
      <c r="H3" s="4448"/>
      <c r="I3" s="4448"/>
      <c r="J3" s="4448"/>
      <c r="K3" s="4448"/>
      <c r="L3" s="4448"/>
      <c r="M3" s="4449"/>
      <c r="N3" s="2689"/>
      <c r="O3" s="2689"/>
      <c r="P3" s="2689"/>
      <c r="Q3" s="2689"/>
      <c r="R3" s="2689"/>
      <c r="S3" s="2689"/>
      <c r="T3" s="2689"/>
      <c r="U3" s="2689"/>
      <c r="V3" s="2689"/>
      <c r="W3" s="2689"/>
      <c r="X3" s="2689"/>
      <c r="Y3" s="2690"/>
      <c r="Z3" s="2691"/>
      <c r="AA3" s="2691"/>
      <c r="AB3" s="4458"/>
      <c r="AC3" s="4458"/>
      <c r="AD3" s="4458"/>
      <c r="AE3" s="4458"/>
      <c r="AF3" s="4458"/>
      <c r="AG3" s="4458"/>
      <c r="AH3" s="4458"/>
      <c r="AI3" s="4458"/>
      <c r="AJ3" s="4458"/>
      <c r="AK3" s="4458"/>
      <c r="AL3" s="4458"/>
      <c r="AM3" s="4438"/>
      <c r="AN3" s="4439"/>
      <c r="AO3" s="2688"/>
    </row>
    <row r="4" spans="1:42" ht="4.5" customHeight="1">
      <c r="A4" s="1044"/>
      <c r="B4" s="2685"/>
      <c r="C4" s="2685"/>
      <c r="D4" s="2685"/>
      <c r="E4" s="2685"/>
      <c r="F4" s="2685"/>
      <c r="G4" s="2685"/>
      <c r="H4" s="2685"/>
      <c r="I4" s="2685"/>
      <c r="J4" s="2685"/>
      <c r="K4" s="2685"/>
      <c r="L4" s="2685"/>
      <c r="M4" s="2685"/>
      <c r="N4" s="2685"/>
      <c r="O4" s="2685"/>
      <c r="P4" s="2685"/>
      <c r="Q4" s="2685"/>
      <c r="R4" s="2685"/>
      <c r="S4" s="2685"/>
      <c r="T4" s="2685"/>
      <c r="U4" s="2685"/>
      <c r="V4" s="2685"/>
      <c r="W4" s="2685"/>
      <c r="X4" s="2685"/>
      <c r="Y4" s="2685"/>
      <c r="Z4" s="2685"/>
      <c r="AA4" s="2685"/>
      <c r="AB4" s="4458"/>
      <c r="AC4" s="4458"/>
      <c r="AD4" s="4458"/>
      <c r="AE4" s="4458"/>
      <c r="AF4" s="4458"/>
      <c r="AG4" s="4458"/>
      <c r="AH4" s="4458"/>
      <c r="AI4" s="4458"/>
      <c r="AJ4" s="4458"/>
      <c r="AK4" s="4458"/>
      <c r="AL4" s="4458"/>
      <c r="AM4" s="4438"/>
      <c r="AN4" s="4439"/>
      <c r="AO4" s="2688"/>
    </row>
    <row r="5" spans="1:42" ht="24.9" customHeight="1">
      <c r="A5" s="1044"/>
      <c r="B5" s="4450" t="s">
        <v>2802</v>
      </c>
      <c r="C5" s="4451"/>
      <c r="D5" s="4451"/>
      <c r="E5" s="4451"/>
      <c r="F5" s="4451"/>
      <c r="G5" s="4451"/>
      <c r="H5" s="4451"/>
      <c r="I5" s="4451"/>
      <c r="J5" s="4451"/>
      <c r="K5" s="4451"/>
      <c r="L5" s="4451"/>
      <c r="M5" s="4452"/>
      <c r="N5" s="2685"/>
      <c r="O5" s="2685"/>
      <c r="P5" s="2685"/>
      <c r="Q5" s="2685"/>
      <c r="R5" s="2685"/>
      <c r="S5" s="2685"/>
      <c r="T5" s="2685"/>
      <c r="U5" s="2685"/>
      <c r="V5" s="2685"/>
      <c r="W5" s="2685"/>
      <c r="X5" s="2685"/>
      <c r="Y5" s="2692"/>
      <c r="Z5" s="2685"/>
      <c r="AA5" s="2685"/>
      <c r="AB5" s="4459"/>
      <c r="AC5" s="4459"/>
      <c r="AD5" s="4459"/>
      <c r="AE5" s="4459"/>
      <c r="AF5" s="4459"/>
      <c r="AG5" s="4459"/>
      <c r="AH5" s="4459"/>
      <c r="AI5" s="4459"/>
      <c r="AJ5" s="4459"/>
      <c r="AK5" s="4459"/>
      <c r="AL5" s="4459"/>
      <c r="AM5" s="4440"/>
      <c r="AN5" s="4441"/>
      <c r="AO5" s="2688"/>
      <c r="AP5" s="2672"/>
    </row>
    <row r="6" spans="1:42" ht="8.1" customHeight="1">
      <c r="A6" s="1044"/>
      <c r="B6" s="4453"/>
      <c r="C6" s="4454"/>
      <c r="D6" s="4454"/>
      <c r="E6" s="4454"/>
      <c r="F6" s="4454"/>
      <c r="G6" s="4454"/>
      <c r="H6" s="4454"/>
      <c r="I6" s="4454"/>
      <c r="J6" s="4454"/>
      <c r="K6" s="4454"/>
      <c r="L6" s="4454"/>
      <c r="M6" s="4455"/>
      <c r="N6" s="2685"/>
      <c r="O6" s="2685"/>
      <c r="P6" s="2685"/>
      <c r="Q6" s="2685"/>
      <c r="R6" s="2685"/>
      <c r="S6" s="2685"/>
      <c r="T6" s="2685"/>
      <c r="U6" s="2685"/>
      <c r="V6" s="2685"/>
      <c r="W6" s="2685"/>
      <c r="X6" s="2685"/>
      <c r="Y6" s="2693"/>
      <c r="Z6" s="2685"/>
      <c r="AA6" s="2685"/>
      <c r="AB6" s="1740"/>
      <c r="AC6" s="1740"/>
      <c r="AD6" s="1740"/>
      <c r="AE6" s="1740"/>
      <c r="AF6" s="1740"/>
      <c r="AG6" s="1740"/>
      <c r="AH6" s="1740"/>
      <c r="AI6" s="1740"/>
      <c r="AJ6" s="1740"/>
      <c r="AK6" s="1740"/>
      <c r="AL6" s="1740"/>
      <c r="AM6" s="1741"/>
      <c r="AN6" s="1741"/>
      <c r="AO6" s="2694"/>
      <c r="AP6" s="2673"/>
    </row>
    <row r="7" spans="1:42" ht="4.5" customHeight="1">
      <c r="A7" s="1044"/>
      <c r="B7" s="4424"/>
      <c r="C7" s="4424"/>
      <c r="D7" s="4424"/>
      <c r="E7" s="4424"/>
      <c r="F7" s="4424"/>
      <c r="G7" s="4424"/>
      <c r="H7" s="4424"/>
      <c r="I7" s="2685"/>
      <c r="J7" s="2685"/>
      <c r="K7" s="2685"/>
      <c r="L7" s="2685"/>
      <c r="M7" s="2685"/>
      <c r="N7" s="2685"/>
      <c r="O7" s="2685"/>
      <c r="P7" s="2685"/>
      <c r="Q7" s="2685"/>
      <c r="R7" s="2685"/>
      <c r="S7" s="2685"/>
      <c r="T7" s="2685"/>
      <c r="U7" s="2685"/>
      <c r="V7" s="2685"/>
      <c r="W7" s="2685"/>
      <c r="X7" s="2685"/>
      <c r="Y7" s="2685"/>
      <c r="Z7" s="2685"/>
      <c r="AA7" s="2685"/>
      <c r="AB7" s="4442" t="s">
        <v>1535</v>
      </c>
      <c r="AC7" s="4443"/>
      <c r="AD7" s="4443"/>
      <c r="AE7" s="4443"/>
      <c r="AF7" s="4443"/>
      <c r="AG7" s="4443"/>
      <c r="AH7" s="4443"/>
      <c r="AI7" s="4443"/>
      <c r="AJ7" s="4443"/>
      <c r="AK7" s="4443"/>
      <c r="AL7" s="4443"/>
      <c r="AM7" s="4443"/>
      <c r="AN7" s="4444"/>
      <c r="AO7" s="2695"/>
    </row>
    <row r="8" spans="1:42" ht="4.5" customHeight="1">
      <c r="A8" s="1044"/>
      <c r="B8" s="2696"/>
      <c r="C8" s="2697"/>
      <c r="D8" s="2697"/>
      <c r="E8" s="2697"/>
      <c r="F8" s="2697"/>
      <c r="G8" s="2697"/>
      <c r="H8" s="2697"/>
      <c r="I8" s="2697"/>
      <c r="J8" s="2697"/>
      <c r="K8" s="2697"/>
      <c r="L8" s="2697"/>
      <c r="M8" s="2698"/>
      <c r="N8" s="2685"/>
      <c r="O8" s="2685"/>
      <c r="P8" s="2685"/>
      <c r="Q8" s="2685"/>
      <c r="R8" s="2685"/>
      <c r="S8" s="2685"/>
      <c r="T8" s="2685"/>
      <c r="U8" s="2685"/>
      <c r="V8" s="2685"/>
      <c r="W8" s="2685"/>
      <c r="X8" s="2685"/>
      <c r="Y8" s="2685"/>
      <c r="Z8" s="2685"/>
      <c r="AA8" s="2685"/>
      <c r="AB8" s="4445"/>
      <c r="AC8" s="4426"/>
      <c r="AD8" s="4426"/>
      <c r="AE8" s="4426"/>
      <c r="AF8" s="4426"/>
      <c r="AG8" s="4426"/>
      <c r="AH8" s="4426"/>
      <c r="AI8" s="4426"/>
      <c r="AJ8" s="4426"/>
      <c r="AK8" s="4426"/>
      <c r="AL8" s="4426"/>
      <c r="AM8" s="4426"/>
      <c r="AN8" s="4446"/>
      <c r="AO8" s="2695"/>
    </row>
    <row r="9" spans="1:42" ht="10.5" customHeight="1">
      <c r="A9" s="1044"/>
      <c r="B9" s="1742"/>
      <c r="C9" s="2699"/>
      <c r="D9" s="4425" t="s">
        <v>1026</v>
      </c>
      <c r="E9" s="4425"/>
      <c r="F9" s="4425" t="s">
        <v>1128</v>
      </c>
      <c r="G9" s="4425"/>
      <c r="H9" s="4425"/>
      <c r="I9" s="4425"/>
      <c r="J9" s="4425" t="s">
        <v>1027</v>
      </c>
      <c r="K9" s="4425"/>
      <c r="L9" s="2700"/>
      <c r="M9" s="2701"/>
      <c r="N9" s="2685"/>
      <c r="O9" s="2685"/>
      <c r="P9" s="2685"/>
      <c r="Q9" s="2685"/>
      <c r="R9" s="2685"/>
      <c r="S9" s="2685"/>
      <c r="T9" s="2685"/>
      <c r="U9" s="2685"/>
      <c r="V9" s="2685"/>
      <c r="W9" s="2685"/>
      <c r="X9" s="2685"/>
      <c r="Y9" s="2685"/>
      <c r="Z9" s="2685"/>
      <c r="AA9" s="2685"/>
      <c r="AB9" s="4445"/>
      <c r="AC9" s="4426"/>
      <c r="AD9" s="4426"/>
      <c r="AE9" s="4426"/>
      <c r="AF9" s="4426"/>
      <c r="AG9" s="4426"/>
      <c r="AH9" s="4426"/>
      <c r="AI9" s="4426"/>
      <c r="AJ9" s="4426"/>
      <c r="AK9" s="4426"/>
      <c r="AL9" s="4426"/>
      <c r="AM9" s="4426"/>
      <c r="AN9" s="4446"/>
      <c r="AO9" s="2695"/>
    </row>
    <row r="10" spans="1:42" ht="10.5" customHeight="1">
      <c r="A10" s="1044"/>
      <c r="B10" s="1743"/>
      <c r="C10" s="2702"/>
      <c r="D10" s="2702"/>
      <c r="E10" s="2702"/>
      <c r="F10" s="2702"/>
      <c r="G10" s="2702"/>
      <c r="H10" s="2702"/>
      <c r="I10" s="2702"/>
      <c r="J10" s="2702"/>
      <c r="K10" s="2702"/>
      <c r="L10" s="2702"/>
      <c r="M10" s="2703"/>
      <c r="N10" s="2685"/>
      <c r="O10" s="2685"/>
      <c r="P10" s="2685"/>
      <c r="Q10" s="2685"/>
      <c r="R10" s="2685"/>
      <c r="S10" s="2685"/>
      <c r="T10" s="2685"/>
      <c r="U10" s="2685"/>
      <c r="V10" s="2685"/>
      <c r="W10" s="2685"/>
      <c r="X10" s="2685"/>
      <c r="Y10" s="2685"/>
      <c r="Z10" s="2685"/>
      <c r="AA10" s="2685"/>
      <c r="AB10" s="4445"/>
      <c r="AC10" s="4426"/>
      <c r="AD10" s="4426"/>
      <c r="AE10" s="4426"/>
      <c r="AF10" s="4426"/>
      <c r="AG10" s="4426"/>
      <c r="AH10" s="4426"/>
      <c r="AI10" s="4426"/>
      <c r="AJ10" s="4426"/>
      <c r="AK10" s="4426"/>
      <c r="AL10" s="4426"/>
      <c r="AM10" s="4426"/>
      <c r="AN10" s="4446"/>
      <c r="AO10" s="2695"/>
    </row>
    <row r="11" spans="1:42" ht="10.5" customHeight="1">
      <c r="A11" s="1044"/>
      <c r="B11" s="2657"/>
      <c r="C11" s="2658"/>
      <c r="D11" s="2658"/>
      <c r="E11" s="4426"/>
      <c r="F11" s="4426"/>
      <c r="G11" s="4426"/>
      <c r="H11" s="4426"/>
      <c r="I11" s="1843"/>
      <c r="J11" s="2704"/>
      <c r="K11" s="1843"/>
      <c r="L11" s="1843"/>
      <c r="M11" s="2705"/>
      <c r="N11" s="2685"/>
      <c r="O11" s="2685"/>
      <c r="P11" s="2685"/>
      <c r="Q11" s="2685"/>
      <c r="R11" s="2685"/>
      <c r="S11" s="2685"/>
      <c r="T11" s="2685"/>
      <c r="U11" s="2685"/>
      <c r="V11" s="2685"/>
      <c r="W11" s="2685"/>
      <c r="X11" s="2685"/>
      <c r="Y11" s="2685"/>
      <c r="Z11" s="2685"/>
      <c r="AA11" s="2685"/>
      <c r="AB11" s="4447"/>
      <c r="AC11" s="4448"/>
      <c r="AD11" s="4448"/>
      <c r="AE11" s="4448"/>
      <c r="AF11" s="4448"/>
      <c r="AG11" s="4448"/>
      <c r="AH11" s="4448"/>
      <c r="AI11" s="4448"/>
      <c r="AJ11" s="4448"/>
      <c r="AK11" s="4448"/>
      <c r="AL11" s="4448"/>
      <c r="AM11" s="4448"/>
      <c r="AN11" s="4449"/>
      <c r="AO11" s="2695"/>
    </row>
    <row r="12" spans="1:42" ht="3.75" customHeight="1">
      <c r="A12" s="1044"/>
      <c r="B12" s="2706"/>
      <c r="C12" s="2659"/>
      <c r="D12" s="2659"/>
      <c r="E12" s="2659"/>
      <c r="F12" s="2659"/>
      <c r="G12" s="2659"/>
      <c r="H12" s="2659"/>
      <c r="I12" s="2707"/>
      <c r="J12" s="2707"/>
      <c r="K12" s="2707"/>
      <c r="L12" s="2707"/>
      <c r="M12" s="2708"/>
      <c r="N12" s="2685"/>
      <c r="O12" s="2685"/>
      <c r="P12" s="2685"/>
      <c r="Q12" s="2685"/>
      <c r="R12" s="2685"/>
      <c r="S12" s="2685"/>
      <c r="T12" s="2685"/>
      <c r="U12" s="2685"/>
      <c r="V12" s="2685"/>
      <c r="W12" s="2685"/>
      <c r="X12" s="2685"/>
      <c r="Y12" s="2685"/>
      <c r="Z12" s="2685"/>
      <c r="AA12" s="2685"/>
      <c r="AB12" s="2693"/>
      <c r="AC12" s="2693"/>
      <c r="AD12" s="2693"/>
      <c r="AE12" s="2693"/>
      <c r="AF12" s="2693"/>
      <c r="AG12" s="2693"/>
      <c r="AH12" s="2693"/>
      <c r="AI12" s="2693"/>
      <c r="AJ12" s="2693"/>
      <c r="AK12" s="2693"/>
      <c r="AL12" s="2693"/>
      <c r="AM12" s="2693"/>
      <c r="AN12" s="2693"/>
      <c r="AO12" s="1047"/>
    </row>
    <row r="13" spans="1:42" ht="13.5" customHeight="1">
      <c r="A13" s="4427" t="s">
        <v>277</v>
      </c>
      <c r="B13" s="4428"/>
      <c r="C13" s="4428"/>
      <c r="D13" s="4428"/>
      <c r="E13" s="4428"/>
      <c r="F13" s="4428"/>
      <c r="G13" s="4428"/>
      <c r="H13" s="4428"/>
      <c r="I13" s="4428"/>
      <c r="J13" s="4428"/>
      <c r="K13" s="4428"/>
      <c r="L13" s="4428"/>
      <c r="M13" s="4428"/>
      <c r="N13" s="4428"/>
      <c r="O13" s="4428"/>
      <c r="P13" s="4428"/>
      <c r="Q13" s="4428"/>
      <c r="R13" s="4428"/>
      <c r="S13" s="4428"/>
      <c r="T13" s="4428"/>
      <c r="U13" s="4428"/>
      <c r="V13" s="4428"/>
      <c r="W13" s="4428"/>
      <c r="X13" s="4428"/>
      <c r="Y13" s="4428"/>
      <c r="Z13" s="4428"/>
      <c r="AA13" s="4428"/>
      <c r="AB13" s="4428"/>
      <c r="AC13" s="4428"/>
      <c r="AD13" s="4428"/>
      <c r="AE13" s="4428"/>
      <c r="AF13" s="4428"/>
      <c r="AG13" s="4428"/>
      <c r="AH13" s="4428"/>
      <c r="AI13" s="4428"/>
      <c r="AJ13" s="4428"/>
      <c r="AK13" s="4428"/>
      <c r="AL13" s="4428"/>
      <c r="AM13" s="4428"/>
      <c r="AN13" s="4428"/>
      <c r="AO13" s="4429"/>
    </row>
    <row r="14" spans="1:42" ht="13.5" customHeight="1">
      <c r="A14" s="4421" t="s">
        <v>1028</v>
      </c>
      <c r="B14" s="4422"/>
      <c r="C14" s="4422"/>
      <c r="D14" s="4422"/>
      <c r="E14" s="4422"/>
      <c r="F14" s="4422"/>
      <c r="G14" s="4422"/>
      <c r="H14" s="4422"/>
      <c r="I14" s="4422"/>
      <c r="J14" s="4422"/>
      <c r="K14" s="4422"/>
      <c r="L14" s="4422"/>
      <c r="M14" s="4422"/>
      <c r="N14" s="4422"/>
      <c r="O14" s="4422"/>
      <c r="P14" s="4422"/>
      <c r="Q14" s="4422"/>
      <c r="R14" s="4422"/>
      <c r="S14" s="4422"/>
      <c r="T14" s="4422"/>
      <c r="U14" s="4422"/>
      <c r="V14" s="4422"/>
      <c r="W14" s="4422"/>
      <c r="X14" s="4422"/>
      <c r="Y14" s="4422"/>
      <c r="Z14" s="4422"/>
      <c r="AA14" s="4422"/>
      <c r="AB14" s="4422"/>
      <c r="AC14" s="4422"/>
      <c r="AD14" s="4422"/>
      <c r="AE14" s="4422"/>
      <c r="AF14" s="4422"/>
      <c r="AG14" s="4422"/>
      <c r="AH14" s="4422"/>
      <c r="AI14" s="4422"/>
      <c r="AJ14" s="4422"/>
      <c r="AK14" s="4422"/>
      <c r="AL14" s="4422"/>
      <c r="AM14" s="4422"/>
      <c r="AN14" s="4422"/>
      <c r="AO14" s="4423"/>
    </row>
    <row r="15" spans="1:42" ht="13.5" customHeight="1">
      <c r="A15" s="4430" t="s">
        <v>473</v>
      </c>
      <c r="B15" s="4431"/>
      <c r="C15" s="4431"/>
      <c r="D15" s="4431"/>
      <c r="E15" s="4431"/>
      <c r="F15" s="4431"/>
      <c r="G15" s="4431"/>
      <c r="H15" s="4431"/>
      <c r="I15" s="4431"/>
      <c r="J15" s="4431"/>
      <c r="K15" s="4431"/>
      <c r="L15" s="4431"/>
      <c r="M15" s="4431"/>
      <c r="N15" s="4431"/>
      <c r="O15" s="4431"/>
      <c r="P15" s="4431"/>
      <c r="Q15" s="4431"/>
      <c r="R15" s="4431"/>
      <c r="S15" s="4431"/>
      <c r="T15" s="4431"/>
      <c r="U15" s="4431"/>
      <c r="V15" s="4431"/>
      <c r="W15" s="4431"/>
      <c r="X15" s="4431"/>
      <c r="Y15" s="4431"/>
      <c r="Z15" s="4431"/>
      <c r="AA15" s="4431"/>
      <c r="AB15" s="4431"/>
      <c r="AC15" s="4431"/>
      <c r="AD15" s="4431"/>
      <c r="AE15" s="4431"/>
      <c r="AF15" s="4431"/>
      <c r="AG15" s="4431"/>
      <c r="AH15" s="4431"/>
      <c r="AI15" s="4431"/>
      <c r="AJ15" s="4431"/>
      <c r="AK15" s="4431"/>
      <c r="AL15" s="4431"/>
      <c r="AM15" s="4431"/>
      <c r="AN15" s="4431"/>
      <c r="AO15" s="4432"/>
    </row>
    <row r="16" spans="1:42" ht="15" customHeight="1">
      <c r="A16" s="4433" t="s">
        <v>1536</v>
      </c>
      <c r="B16" s="4434"/>
      <c r="C16" s="4434"/>
      <c r="D16" s="4434"/>
      <c r="E16" s="4434"/>
      <c r="F16" s="4434"/>
      <c r="G16" s="4434"/>
      <c r="H16" s="4434"/>
      <c r="I16" s="4434"/>
      <c r="J16" s="4434"/>
      <c r="K16" s="4434"/>
      <c r="L16" s="4434"/>
      <c r="M16" s="4434"/>
      <c r="N16" s="4434"/>
      <c r="O16" s="4434"/>
      <c r="P16" s="4434"/>
      <c r="Q16" s="4434"/>
      <c r="R16" s="4434"/>
      <c r="S16" s="4434"/>
      <c r="T16" s="4434"/>
      <c r="U16" s="4434"/>
      <c r="V16" s="4434"/>
      <c r="W16" s="4434"/>
      <c r="X16" s="4434"/>
      <c r="Y16" s="4434"/>
      <c r="Z16" s="4434"/>
      <c r="AA16" s="4434"/>
      <c r="AB16" s="4434"/>
      <c r="AC16" s="4434"/>
      <c r="AD16" s="4434"/>
      <c r="AE16" s="4434"/>
      <c r="AF16" s="4434"/>
      <c r="AG16" s="4434"/>
      <c r="AH16" s="4434"/>
      <c r="AI16" s="4434"/>
      <c r="AJ16" s="4434"/>
      <c r="AK16" s="4434"/>
      <c r="AL16" s="4434"/>
      <c r="AM16" s="4434"/>
      <c r="AN16" s="4434"/>
      <c r="AO16" s="4435"/>
    </row>
    <row r="17" spans="1:58" ht="15" customHeight="1">
      <c r="A17" s="4421" t="s">
        <v>1537</v>
      </c>
      <c r="B17" s="4422"/>
      <c r="C17" s="4422"/>
      <c r="D17" s="4422"/>
      <c r="E17" s="4422"/>
      <c r="F17" s="4422"/>
      <c r="G17" s="4422"/>
      <c r="H17" s="4422"/>
      <c r="I17" s="4422"/>
      <c r="J17" s="4422"/>
      <c r="K17" s="4422"/>
      <c r="L17" s="4422"/>
      <c r="M17" s="4422"/>
      <c r="N17" s="4422"/>
      <c r="O17" s="4422"/>
      <c r="P17" s="4422"/>
      <c r="Q17" s="4422"/>
      <c r="R17" s="4422"/>
      <c r="S17" s="4422"/>
      <c r="T17" s="4422"/>
      <c r="U17" s="4422"/>
      <c r="V17" s="4422"/>
      <c r="W17" s="4422"/>
      <c r="X17" s="4422"/>
      <c r="Y17" s="4422"/>
      <c r="Z17" s="4422"/>
      <c r="AA17" s="4422"/>
      <c r="AB17" s="4422"/>
      <c r="AC17" s="4422"/>
      <c r="AD17" s="4422"/>
      <c r="AE17" s="4422"/>
      <c r="AF17" s="4422"/>
      <c r="AG17" s="4422"/>
      <c r="AH17" s="4422"/>
      <c r="AI17" s="4422"/>
      <c r="AJ17" s="4422"/>
      <c r="AK17" s="4422"/>
      <c r="AL17" s="4422"/>
      <c r="AM17" s="4422"/>
      <c r="AN17" s="4422"/>
      <c r="AO17" s="4423"/>
    </row>
    <row r="18" spans="1:58" ht="9" customHeight="1" thickBot="1">
      <c r="A18" s="1044"/>
      <c r="AO18" s="1045"/>
    </row>
    <row r="19" spans="1:58" ht="15" customHeight="1">
      <c r="A19" s="4462" t="s">
        <v>475</v>
      </c>
      <c r="B19" s="4463"/>
      <c r="C19" s="4463"/>
      <c r="D19" s="4463"/>
      <c r="E19" s="4463"/>
      <c r="F19" s="4463"/>
      <c r="G19" s="4463"/>
      <c r="H19" s="4463"/>
      <c r="I19" s="4463"/>
      <c r="J19" s="4463"/>
      <c r="K19" s="4463"/>
      <c r="L19" s="4463"/>
      <c r="M19" s="4463"/>
      <c r="N19" s="4463"/>
      <c r="O19" s="4463"/>
      <c r="P19" s="4463"/>
      <c r="Q19" s="4463"/>
      <c r="R19" s="4463"/>
      <c r="S19" s="4464"/>
      <c r="T19" s="974"/>
      <c r="U19" s="1048"/>
      <c r="V19" s="1049" t="s">
        <v>1029</v>
      </c>
      <c r="W19" s="1050"/>
      <c r="X19" s="1050"/>
      <c r="Y19" s="1050"/>
      <c r="Z19" s="1050"/>
      <c r="AA19" s="1050"/>
      <c r="AB19" s="1050"/>
      <c r="AC19" s="1050"/>
      <c r="AD19" s="1050"/>
      <c r="AE19" s="1050"/>
      <c r="AF19" s="1050"/>
      <c r="AG19" s="1050"/>
      <c r="AH19" s="1050"/>
      <c r="AI19" s="1050"/>
      <c r="AJ19" s="1050"/>
      <c r="AK19" s="1050"/>
      <c r="AL19" s="1050"/>
      <c r="AM19" s="1050"/>
      <c r="AN19" s="1842"/>
      <c r="AO19" s="1051"/>
    </row>
    <row r="20" spans="1:58" ht="15" customHeight="1" thickBot="1">
      <c r="A20" s="4465" t="s">
        <v>476</v>
      </c>
      <c r="B20" s="4466"/>
      <c r="C20" s="4466"/>
      <c r="D20" s="4466"/>
      <c r="E20" s="4466"/>
      <c r="F20" s="4466"/>
      <c r="G20" s="4466"/>
      <c r="H20" s="4466"/>
      <c r="I20" s="4466"/>
      <c r="J20" s="4466"/>
      <c r="K20" s="4466"/>
      <c r="L20" s="4466"/>
      <c r="M20" s="4466"/>
      <c r="N20" s="4466"/>
      <c r="O20" s="4466"/>
      <c r="P20" s="4466"/>
      <c r="Q20" s="4466"/>
      <c r="R20" s="4466"/>
      <c r="S20" s="4467"/>
      <c r="T20" s="974"/>
      <c r="U20" s="1052"/>
      <c r="V20" s="1745"/>
      <c r="W20" s="1761" t="s">
        <v>1030</v>
      </c>
      <c r="X20" s="1746"/>
      <c r="Y20" s="1746"/>
      <c r="Z20" s="1746"/>
      <c r="AA20" s="1746"/>
      <c r="AB20" s="1746"/>
      <c r="AC20" s="1746"/>
      <c r="AD20" s="1746"/>
      <c r="AE20" s="1746"/>
      <c r="AF20" s="1746"/>
      <c r="AG20" s="1746"/>
      <c r="AH20" s="1746"/>
      <c r="AI20" s="1746"/>
      <c r="AJ20" s="1746"/>
      <c r="AK20" s="1746"/>
      <c r="AL20" s="1746"/>
      <c r="AM20" s="1746"/>
      <c r="AN20" s="1747"/>
      <c r="AO20" s="1053"/>
    </row>
    <row r="21" spans="1:58" ht="3" customHeight="1" thickBot="1">
      <c r="A21" s="1044"/>
      <c r="U21" s="1044"/>
      <c r="V21" s="1748"/>
      <c r="W21" s="1744"/>
      <c r="X21" s="1744"/>
      <c r="Y21" s="1744"/>
      <c r="Z21" s="1744"/>
      <c r="AA21" s="1744"/>
      <c r="AB21" s="1744"/>
      <c r="AC21" s="1744"/>
      <c r="AD21" s="1744"/>
      <c r="AE21" s="1744"/>
      <c r="AF21" s="1744"/>
      <c r="AG21" s="1744"/>
      <c r="AH21" s="1744"/>
      <c r="AI21" s="1744"/>
      <c r="AJ21" s="1744"/>
      <c r="AK21" s="1744"/>
      <c r="AL21" s="1744"/>
      <c r="AM21" s="1843"/>
      <c r="AN21" s="1749"/>
      <c r="AO21" s="1045"/>
    </row>
    <row r="22" spans="1:58" ht="5.25" customHeight="1">
      <c r="A22" s="1054"/>
      <c r="B22" s="4468"/>
      <c r="C22" s="4468"/>
      <c r="D22" s="4468"/>
      <c r="E22" s="4468"/>
      <c r="F22" s="4468"/>
      <c r="G22" s="4468"/>
      <c r="H22" s="4468"/>
      <c r="I22" s="4468"/>
      <c r="J22" s="4468"/>
      <c r="K22" s="4468"/>
      <c r="L22" s="1055"/>
      <c r="M22" s="1049"/>
      <c r="N22" s="1056"/>
      <c r="O22" s="1056"/>
      <c r="P22" s="1056"/>
      <c r="Q22" s="1056"/>
      <c r="R22" s="1056"/>
      <c r="S22" s="1057"/>
      <c r="T22" s="913"/>
      <c r="U22" s="1058"/>
      <c r="V22" s="1750"/>
      <c r="W22" s="1751"/>
      <c r="X22" s="1751"/>
      <c r="Y22" s="1752"/>
      <c r="Z22" s="1752"/>
      <c r="AA22" s="1752"/>
      <c r="AB22" s="1752"/>
      <c r="AC22" s="1744"/>
      <c r="AD22" s="1744"/>
      <c r="AE22" s="1744"/>
      <c r="AF22" s="1744"/>
      <c r="AG22" s="1744"/>
      <c r="AH22" s="1744"/>
      <c r="AI22" s="1744"/>
      <c r="AJ22" s="1744"/>
      <c r="AK22" s="1744"/>
      <c r="AL22" s="1744"/>
      <c r="AM22" s="1843"/>
      <c r="AN22" s="1749"/>
      <c r="AO22" s="1045"/>
      <c r="AS22" s="4470"/>
      <c r="AT22" s="4470"/>
      <c r="AU22" s="4470"/>
      <c r="AV22" s="4470"/>
      <c r="AW22" s="4470"/>
      <c r="AX22" s="4470"/>
      <c r="AY22" s="4470"/>
      <c r="AZ22" s="4470"/>
      <c r="BA22" s="4470"/>
      <c r="BB22" s="4470"/>
      <c r="BC22" s="4470"/>
      <c r="BD22" s="4470"/>
      <c r="BE22" s="4470"/>
      <c r="BF22" s="4470"/>
    </row>
    <row r="23" spans="1:58" ht="18" customHeight="1">
      <c r="A23" s="1044"/>
      <c r="B23" s="4469"/>
      <c r="C23" s="4469"/>
      <c r="D23" s="4469"/>
      <c r="E23" s="4469"/>
      <c r="F23" s="4469"/>
      <c r="G23" s="4469"/>
      <c r="H23" s="4469"/>
      <c r="I23" s="4469"/>
      <c r="J23" s="4469"/>
      <c r="K23" s="4469"/>
      <c r="L23" s="914"/>
      <c r="M23" s="915"/>
      <c r="N23" s="913"/>
      <c r="O23" s="913"/>
      <c r="P23" s="913"/>
      <c r="Q23" s="913"/>
      <c r="R23" s="913"/>
      <c r="S23" s="1059"/>
      <c r="T23" s="913"/>
      <c r="U23" s="1058"/>
      <c r="V23" s="1753"/>
      <c r="W23" s="6763"/>
      <c r="X23" s="6764"/>
      <c r="Y23" s="6764"/>
      <c r="Z23" s="6764"/>
      <c r="AA23" s="6764"/>
      <c r="AB23" s="6764"/>
      <c r="AC23" s="6764"/>
      <c r="AD23" s="6764"/>
      <c r="AE23" s="6764"/>
      <c r="AF23" s="6764"/>
      <c r="AG23" s="6764"/>
      <c r="AH23" s="6764"/>
      <c r="AI23" s="6764"/>
      <c r="AJ23" s="6764"/>
      <c r="AK23" s="6764"/>
      <c r="AL23" s="6764"/>
      <c r="AM23" s="6765"/>
      <c r="AN23" s="1749"/>
      <c r="AO23" s="1045"/>
      <c r="AS23" s="2674"/>
      <c r="AT23" s="2674"/>
      <c r="AU23" s="2674"/>
      <c r="AV23" s="2674"/>
      <c r="AW23" s="2674"/>
      <c r="AX23" s="2674"/>
      <c r="AY23" s="2674"/>
      <c r="AZ23" s="2674"/>
      <c r="BA23" s="2674"/>
      <c r="BB23" s="2674"/>
      <c r="BC23" s="2674"/>
      <c r="BD23" s="2674"/>
      <c r="BE23" s="2674"/>
      <c r="BF23" s="2674"/>
    </row>
    <row r="24" spans="1:58" ht="4.5" customHeight="1">
      <c r="A24" s="1044"/>
      <c r="C24" s="43"/>
      <c r="D24" s="43"/>
      <c r="R24" s="71"/>
      <c r="S24" s="1060"/>
      <c r="T24" s="71"/>
      <c r="U24" s="1044"/>
      <c r="V24" s="1748"/>
      <c r="W24" s="1744"/>
      <c r="X24" s="1744"/>
      <c r="Y24" s="1744"/>
      <c r="Z24" s="1744"/>
      <c r="AA24" s="1744"/>
      <c r="AB24" s="1744"/>
      <c r="AC24" s="1754"/>
      <c r="AD24" s="1755"/>
      <c r="AE24" s="1755"/>
      <c r="AF24" s="1755"/>
      <c r="AG24" s="1755"/>
      <c r="AH24" s="1755"/>
      <c r="AI24" s="1755"/>
      <c r="AJ24" s="1755"/>
      <c r="AK24" s="1755"/>
      <c r="AL24" s="1744"/>
      <c r="AM24" s="1843"/>
      <c r="AN24" s="1749"/>
      <c r="AO24" s="1045"/>
      <c r="AS24" s="2675"/>
      <c r="AU24" s="2676"/>
      <c r="AV24" s="2676"/>
      <c r="AW24" s="2676"/>
      <c r="AX24" s="2676"/>
      <c r="AY24" s="2676"/>
      <c r="AZ24" s="2676"/>
      <c r="BA24" s="2676"/>
      <c r="BB24" s="2676"/>
      <c r="BC24" s="2676"/>
      <c r="BD24" s="2676"/>
      <c r="BE24" s="2676"/>
      <c r="BF24" s="2676"/>
    </row>
    <row r="25" spans="1:58" ht="4.5" customHeight="1">
      <c r="A25" s="1044"/>
      <c r="B25" s="39"/>
      <c r="S25" s="1045"/>
      <c r="U25" s="1044"/>
      <c r="V25" s="1756"/>
      <c r="W25" s="1757"/>
      <c r="X25" s="1757"/>
      <c r="Y25" s="1757"/>
      <c r="Z25" s="1757"/>
      <c r="AA25" s="1757"/>
      <c r="AB25" s="1757"/>
      <c r="AC25" s="1758"/>
      <c r="AD25" s="1759"/>
      <c r="AE25" s="1759"/>
      <c r="AF25" s="1759"/>
      <c r="AG25" s="1759"/>
      <c r="AH25" s="1759"/>
      <c r="AI25" s="1759"/>
      <c r="AJ25" s="1759"/>
      <c r="AK25" s="1759"/>
      <c r="AL25" s="1759"/>
      <c r="AM25" s="1759"/>
      <c r="AN25" s="1760"/>
      <c r="AO25" s="1061"/>
    </row>
    <row r="26" spans="1:58" ht="6" customHeight="1">
      <c r="A26" s="1044"/>
      <c r="B26" s="65"/>
      <c r="Q26" s="67"/>
      <c r="R26" s="39"/>
      <c r="S26" s="1062"/>
      <c r="T26" s="39"/>
      <c r="U26" s="1063"/>
      <c r="X26" s="39"/>
      <c r="AC26" s="39"/>
      <c r="AO26" s="1045"/>
      <c r="AT26" s="2676"/>
    </row>
    <row r="27" spans="1:58" ht="3.75" customHeight="1" thickBot="1">
      <c r="A27" s="1044"/>
      <c r="B27" s="65"/>
      <c r="Q27" s="67"/>
      <c r="R27" s="39"/>
      <c r="S27" s="1062"/>
      <c r="T27" s="39"/>
      <c r="U27" s="1064"/>
      <c r="V27" s="1065"/>
      <c r="W27" s="1065"/>
      <c r="X27" s="1065"/>
      <c r="Y27" s="1066"/>
      <c r="Z27" s="1066"/>
      <c r="AA27" s="1066"/>
      <c r="AB27" s="1066"/>
      <c r="AC27" s="1065"/>
      <c r="AD27" s="1066"/>
      <c r="AE27" s="1066"/>
      <c r="AF27" s="1066"/>
      <c r="AG27" s="1066"/>
      <c r="AH27" s="1066"/>
      <c r="AI27" s="1066"/>
      <c r="AJ27" s="1066"/>
      <c r="AK27" s="1066"/>
      <c r="AL27" s="1066"/>
      <c r="AM27" s="1066"/>
      <c r="AN27" s="1066"/>
      <c r="AO27" s="1067"/>
      <c r="AT27" s="2676"/>
    </row>
    <row r="28" spans="1:58" s="2677" customFormat="1" ht="10.5" customHeight="1" thickBot="1">
      <c r="A28" s="917"/>
      <c r="B28" s="46"/>
      <c r="C28" s="46"/>
      <c r="D28" s="46"/>
      <c r="E28" s="46"/>
      <c r="F28" s="46"/>
      <c r="G28" s="46"/>
      <c r="H28" s="46"/>
      <c r="I28" s="46"/>
      <c r="J28" s="46"/>
      <c r="K28" s="46"/>
      <c r="L28" s="46"/>
      <c r="M28" s="46"/>
      <c r="N28" s="46"/>
      <c r="O28" s="46"/>
      <c r="P28" s="46"/>
      <c r="Q28" s="46"/>
      <c r="R28" s="46"/>
      <c r="S28" s="918"/>
      <c r="T28" s="46"/>
      <c r="U28" s="46"/>
      <c r="V28" s="46"/>
      <c r="W28" s="46"/>
      <c r="X28" s="46"/>
      <c r="Y28" s="46"/>
      <c r="Z28" s="46"/>
      <c r="AA28" s="46"/>
      <c r="AB28" s="46"/>
      <c r="AC28" s="46"/>
      <c r="AD28" s="46"/>
      <c r="AE28" s="46"/>
      <c r="AF28" s="46"/>
      <c r="AG28" s="46"/>
      <c r="AH28" s="46"/>
      <c r="AI28" s="46"/>
      <c r="AJ28" s="46"/>
      <c r="AK28" s="46"/>
      <c r="AL28" s="46"/>
      <c r="AM28" s="46"/>
      <c r="AN28" s="46"/>
      <c r="AO28" s="918"/>
    </row>
    <row r="29" spans="1:58" ht="10.5" customHeight="1">
      <c r="A29" s="911"/>
      <c r="S29" s="912"/>
      <c r="U29" s="1762"/>
      <c r="V29" s="1763"/>
      <c r="W29" s="1763"/>
      <c r="X29" s="1763"/>
      <c r="Y29" s="1763"/>
      <c r="Z29" s="1763"/>
      <c r="AA29" s="1763"/>
      <c r="AB29" s="1763"/>
      <c r="AC29" s="1764"/>
      <c r="AD29" s="1763"/>
      <c r="AE29" s="1763"/>
      <c r="AF29" s="1763"/>
      <c r="AG29" s="1763"/>
      <c r="AH29" s="1763"/>
      <c r="AI29" s="1763"/>
      <c r="AJ29" s="1763"/>
      <c r="AK29" s="1763"/>
      <c r="AL29" s="1763"/>
      <c r="AM29" s="1763"/>
      <c r="AN29" s="1844"/>
      <c r="AO29" s="1765"/>
    </row>
    <row r="30" spans="1:58" ht="12.75" customHeight="1">
      <c r="A30" s="911"/>
      <c r="S30" s="912"/>
      <c r="U30" s="1766"/>
      <c r="V30" s="1744" t="s">
        <v>1031</v>
      </c>
      <c r="W30" s="1744"/>
      <c r="X30" s="1744"/>
      <c r="Y30" s="1744"/>
      <c r="Z30" s="1744"/>
      <c r="AA30" s="1744"/>
      <c r="AB30" s="1744"/>
      <c r="AC30" s="1767"/>
      <c r="AD30" s="1744"/>
      <c r="AE30" s="1744"/>
      <c r="AF30" s="1744"/>
      <c r="AG30" s="1744"/>
      <c r="AH30" s="1744"/>
      <c r="AI30" s="1744"/>
      <c r="AJ30" s="1744"/>
      <c r="AK30" s="1744"/>
      <c r="AL30" s="1744"/>
      <c r="AM30" s="1744"/>
      <c r="AN30" s="1744"/>
      <c r="AO30" s="1768"/>
    </row>
    <row r="31" spans="1:58" ht="6" customHeight="1">
      <c r="A31" s="911"/>
      <c r="S31" s="912"/>
      <c r="U31" s="1766"/>
      <c r="V31" s="1744"/>
      <c r="W31" s="1744"/>
      <c r="X31" s="1744"/>
      <c r="Y31" s="1744"/>
      <c r="Z31" s="1744"/>
      <c r="AA31" s="1744"/>
      <c r="AB31" s="1744"/>
      <c r="AC31" s="1767"/>
      <c r="AD31" s="1744"/>
      <c r="AE31" s="1744"/>
      <c r="AF31" s="1744"/>
      <c r="AG31" s="1744"/>
      <c r="AH31" s="1744"/>
      <c r="AI31" s="1744"/>
      <c r="AJ31" s="1744"/>
      <c r="AK31" s="1744"/>
      <c r="AL31" s="1744"/>
      <c r="AM31" s="1744"/>
      <c r="AN31" s="1744"/>
      <c r="AO31" s="1768"/>
    </row>
    <row r="32" spans="1:58" ht="15" customHeight="1">
      <c r="A32" s="911"/>
      <c r="S32" s="912"/>
      <c r="U32" s="1769"/>
      <c r="V32" s="1744"/>
      <c r="W32" s="1744"/>
      <c r="X32" s="1744"/>
      <c r="Y32" s="1744"/>
      <c r="Z32" s="1744"/>
      <c r="AA32" s="1744"/>
      <c r="AB32" s="1744"/>
      <c r="AC32" s="1767"/>
      <c r="AD32" s="1744"/>
      <c r="AE32" s="1744"/>
      <c r="AF32" s="1744"/>
      <c r="AG32" s="1744"/>
      <c r="AH32" s="1744"/>
      <c r="AI32" s="1744"/>
      <c r="AJ32" s="1744"/>
      <c r="AK32" s="1744"/>
      <c r="AL32" s="1744"/>
      <c r="AM32" s="1744"/>
      <c r="AN32" s="1744"/>
      <c r="AO32" s="1768"/>
    </row>
    <row r="33" spans="1:43" ht="15" customHeight="1">
      <c r="A33" s="911"/>
      <c r="S33" s="912"/>
      <c r="U33" s="1769"/>
      <c r="V33" s="1744"/>
      <c r="W33" s="1744"/>
      <c r="X33" s="1744"/>
      <c r="Y33" s="1744"/>
      <c r="Z33" s="1744"/>
      <c r="AA33" s="1744"/>
      <c r="AB33" s="1744"/>
      <c r="AC33" s="1767"/>
      <c r="AD33" s="1744"/>
      <c r="AE33" s="1744"/>
      <c r="AF33" s="1744"/>
      <c r="AG33" s="1744"/>
      <c r="AH33" s="1744"/>
      <c r="AI33" s="1744"/>
      <c r="AJ33" s="1744"/>
      <c r="AK33" s="1744"/>
      <c r="AL33" s="1744"/>
      <c r="AM33" s="1744"/>
      <c r="AN33" s="1744"/>
      <c r="AO33" s="1768"/>
    </row>
    <row r="34" spans="1:43" ht="12" customHeight="1">
      <c r="A34" s="911"/>
      <c r="S34" s="912"/>
      <c r="U34" s="1769"/>
      <c r="V34" s="1744"/>
      <c r="W34" s="1744"/>
      <c r="X34" s="1744"/>
      <c r="Y34" s="1744"/>
      <c r="Z34" s="1744"/>
      <c r="AA34" s="1744"/>
      <c r="AB34" s="1744"/>
      <c r="AC34" s="1767"/>
      <c r="AD34" s="1744"/>
      <c r="AE34" s="1744"/>
      <c r="AF34" s="1744"/>
      <c r="AG34" s="1744"/>
      <c r="AH34" s="1744"/>
      <c r="AI34" s="1744"/>
      <c r="AJ34" s="1744"/>
      <c r="AK34" s="1744"/>
      <c r="AL34" s="1744"/>
      <c r="AM34" s="1744"/>
      <c r="AN34" s="1744"/>
      <c r="AO34" s="1768"/>
      <c r="AQ34" s="2677"/>
    </row>
    <row r="35" spans="1:43" ht="15" customHeight="1">
      <c r="A35" s="911"/>
      <c r="S35" s="912"/>
      <c r="U35" s="1770"/>
      <c r="V35" s="1744" t="s">
        <v>1032</v>
      </c>
      <c r="W35" s="1744"/>
      <c r="X35" s="1744"/>
      <c r="Y35" s="1744"/>
      <c r="Z35" s="1744"/>
      <c r="AA35" s="1744"/>
      <c r="AB35" s="1744"/>
      <c r="AC35" s="1767"/>
      <c r="AD35" s="1744"/>
      <c r="AE35" s="1744"/>
      <c r="AF35" s="1744"/>
      <c r="AG35" s="1744"/>
      <c r="AH35" s="1771"/>
      <c r="AI35" s="1744"/>
      <c r="AJ35" s="1744"/>
      <c r="AK35" s="1744"/>
      <c r="AL35" s="1744"/>
      <c r="AM35" s="1744"/>
      <c r="AN35" s="1744"/>
      <c r="AO35" s="1768"/>
    </row>
    <row r="36" spans="1:43" ht="15" customHeight="1">
      <c r="A36" s="911"/>
      <c r="S36" s="918"/>
      <c r="T36" s="46"/>
      <c r="U36" s="1769"/>
      <c r="V36" s="1772"/>
      <c r="W36" s="1773"/>
      <c r="X36" s="1773"/>
      <c r="Y36" s="1773"/>
      <c r="Z36" s="1773"/>
      <c r="AA36" s="1773"/>
      <c r="AB36" s="1744"/>
      <c r="AC36" s="1767"/>
      <c r="AD36" s="1774"/>
      <c r="AE36" s="1744"/>
      <c r="AF36" s="1744"/>
      <c r="AG36" s="1744"/>
      <c r="AH36" s="1744"/>
      <c r="AI36" s="1744"/>
      <c r="AJ36" s="1744"/>
      <c r="AK36" s="1744"/>
      <c r="AL36" s="1744"/>
      <c r="AM36" s="1744"/>
      <c r="AN36" s="1744"/>
      <c r="AO36" s="1768"/>
    </row>
    <row r="37" spans="1:43" ht="9.9" customHeight="1">
      <c r="A37" s="911"/>
      <c r="S37" s="918"/>
      <c r="T37" s="46"/>
      <c r="U37" s="1770"/>
      <c r="V37" s="1773"/>
      <c r="W37" s="1773"/>
      <c r="X37" s="1773"/>
      <c r="Y37" s="1773"/>
      <c r="Z37" s="1773"/>
      <c r="AA37" s="1773"/>
      <c r="AB37" s="1744"/>
      <c r="AC37" s="1767"/>
      <c r="AD37" s="1775"/>
      <c r="AE37" s="1744"/>
      <c r="AF37" s="1744"/>
      <c r="AG37" s="1744"/>
      <c r="AH37" s="1744"/>
      <c r="AI37" s="1744"/>
      <c r="AJ37" s="1744"/>
      <c r="AK37" s="1744"/>
      <c r="AL37" s="1744"/>
      <c r="AM37" s="1744"/>
      <c r="AN37" s="1744"/>
      <c r="AO37" s="1768"/>
    </row>
    <row r="38" spans="1:43" ht="9.9" customHeight="1">
      <c r="A38" s="911"/>
      <c r="S38" s="918"/>
      <c r="T38" s="46"/>
      <c r="U38" s="1770"/>
      <c r="V38" s="1773"/>
      <c r="W38" s="1773"/>
      <c r="X38" s="1773"/>
      <c r="Y38" s="1773"/>
      <c r="Z38" s="1773"/>
      <c r="AA38" s="1773"/>
      <c r="AB38" s="1744"/>
      <c r="AC38" s="1767"/>
      <c r="AD38" s="1775"/>
      <c r="AE38" s="1744"/>
      <c r="AF38" s="1744"/>
      <c r="AG38" s="1744"/>
      <c r="AH38" s="1744"/>
      <c r="AI38" s="1744"/>
      <c r="AJ38" s="1744"/>
      <c r="AK38" s="1744"/>
      <c r="AL38" s="1744"/>
      <c r="AM38" s="1744"/>
      <c r="AN38" s="1744"/>
      <c r="AO38" s="1768"/>
    </row>
    <row r="39" spans="1:43" ht="9.9" customHeight="1">
      <c r="A39" s="911"/>
      <c r="S39" s="918"/>
      <c r="T39" s="46"/>
      <c r="U39" s="1770"/>
      <c r="V39" s="1773"/>
      <c r="W39" s="1773"/>
      <c r="X39" s="1773"/>
      <c r="Y39" s="1773"/>
      <c r="Z39" s="1773"/>
      <c r="AA39" s="1773"/>
      <c r="AB39" s="1744"/>
      <c r="AC39" s="1767"/>
      <c r="AD39" s="1775"/>
      <c r="AE39" s="1744"/>
      <c r="AF39" s="1744"/>
      <c r="AG39" s="1744"/>
      <c r="AH39" s="1744"/>
      <c r="AI39" s="1744"/>
      <c r="AJ39" s="1744"/>
      <c r="AK39" s="1744"/>
      <c r="AL39" s="1744"/>
      <c r="AM39" s="1744"/>
      <c r="AN39" s="1744"/>
      <c r="AO39" s="1768"/>
    </row>
    <row r="40" spans="1:43" ht="9.9" customHeight="1">
      <c r="A40" s="911"/>
      <c r="S40" s="918"/>
      <c r="T40" s="917"/>
      <c r="U40" s="1770"/>
      <c r="V40" s="1773"/>
      <c r="W40" s="1773"/>
      <c r="X40" s="1773"/>
      <c r="Y40" s="1773"/>
      <c r="Z40" s="1773"/>
      <c r="AA40" s="1773"/>
      <c r="AB40" s="1744"/>
      <c r="AC40" s="1767"/>
      <c r="AD40" s="1775"/>
      <c r="AE40" s="1744"/>
      <c r="AF40" s="1744"/>
      <c r="AG40" s="1744"/>
      <c r="AH40" s="1744"/>
      <c r="AI40" s="1744"/>
      <c r="AJ40" s="1744"/>
      <c r="AK40" s="1744"/>
      <c r="AL40" s="1744"/>
      <c r="AM40" s="1744"/>
      <c r="AN40" s="1744"/>
      <c r="AO40" s="1768"/>
    </row>
    <row r="41" spans="1:43" ht="9.9" customHeight="1">
      <c r="A41" s="911"/>
      <c r="S41" s="918"/>
      <c r="T41" s="917"/>
      <c r="U41" s="1770"/>
      <c r="V41" s="1773"/>
      <c r="W41" s="1773"/>
      <c r="X41" s="1773"/>
      <c r="Y41" s="1773"/>
      <c r="Z41" s="1773"/>
      <c r="AA41" s="1773"/>
      <c r="AB41" s="1744"/>
      <c r="AC41" s="1767"/>
      <c r="AD41" s="1775"/>
      <c r="AE41" s="1744"/>
      <c r="AF41" s="1744"/>
      <c r="AG41" s="1744"/>
      <c r="AH41" s="1744"/>
      <c r="AI41" s="1744"/>
      <c r="AJ41" s="1744"/>
      <c r="AK41" s="1744"/>
      <c r="AL41" s="1744"/>
      <c r="AM41" s="1744"/>
      <c r="AN41" s="1744"/>
      <c r="AO41" s="1768"/>
    </row>
    <row r="42" spans="1:43" ht="9.9" customHeight="1">
      <c r="A42" s="911"/>
      <c r="S42" s="918"/>
      <c r="T42" s="917"/>
      <c r="U42" s="1770"/>
      <c r="V42" s="1773"/>
      <c r="W42" s="1773"/>
      <c r="X42" s="1773"/>
      <c r="Y42" s="1773"/>
      <c r="Z42" s="1773"/>
      <c r="AA42" s="1773"/>
      <c r="AB42" s="1744"/>
      <c r="AC42" s="1767"/>
      <c r="AD42" s="1775"/>
      <c r="AE42" s="1744"/>
      <c r="AF42" s="1744"/>
      <c r="AG42" s="1744"/>
      <c r="AH42" s="1744"/>
      <c r="AI42" s="1744"/>
      <c r="AJ42" s="1744"/>
      <c r="AK42" s="1744"/>
      <c r="AL42" s="1744"/>
      <c r="AM42" s="1744"/>
      <c r="AN42" s="1744"/>
      <c r="AO42" s="1768"/>
    </row>
    <row r="43" spans="1:43" ht="9.9" customHeight="1">
      <c r="A43" s="911"/>
      <c r="S43" s="918"/>
      <c r="T43" s="917"/>
      <c r="U43" s="1770"/>
      <c r="V43" s="1773"/>
      <c r="W43" s="1773"/>
      <c r="X43" s="1773"/>
      <c r="Y43" s="1773"/>
      <c r="Z43" s="1773"/>
      <c r="AA43" s="1773"/>
      <c r="AB43" s="1744"/>
      <c r="AC43" s="1767"/>
      <c r="AD43" s="1775"/>
      <c r="AE43" s="1744"/>
      <c r="AF43" s="1744"/>
      <c r="AG43" s="1744"/>
      <c r="AH43" s="1744"/>
      <c r="AI43" s="1744"/>
      <c r="AJ43" s="1744"/>
      <c r="AK43" s="1744"/>
      <c r="AL43" s="1744"/>
      <c r="AM43" s="1744"/>
      <c r="AN43" s="1744"/>
      <c r="AO43" s="1768"/>
    </row>
    <row r="44" spans="1:43" ht="9.9" customHeight="1">
      <c r="A44" s="911"/>
      <c r="S44" s="918"/>
      <c r="T44" s="46"/>
      <c r="U44" s="1770"/>
      <c r="V44" s="1773"/>
      <c r="W44" s="1773"/>
      <c r="X44" s="1773"/>
      <c r="Y44" s="1773"/>
      <c r="Z44" s="1773"/>
      <c r="AA44" s="1773"/>
      <c r="AB44" s="1744"/>
      <c r="AC44" s="1767"/>
      <c r="AD44" s="1775"/>
      <c r="AE44" s="1744"/>
      <c r="AF44" s="1744"/>
      <c r="AG44" s="1744"/>
      <c r="AH44" s="1744"/>
      <c r="AI44" s="1744"/>
      <c r="AJ44" s="1744"/>
      <c r="AK44" s="1744"/>
      <c r="AL44" s="1744"/>
      <c r="AM44" s="1744"/>
      <c r="AN44" s="1744"/>
      <c r="AO44" s="1768"/>
    </row>
    <row r="45" spans="1:43" ht="9.9" customHeight="1">
      <c r="A45" s="911"/>
      <c r="S45" s="918"/>
      <c r="T45" s="46"/>
      <c r="U45" s="1770"/>
      <c r="V45" s="1773"/>
      <c r="W45" s="1773"/>
      <c r="X45" s="1773"/>
      <c r="Y45" s="1773"/>
      <c r="Z45" s="1773"/>
      <c r="AA45" s="1773"/>
      <c r="AB45" s="1744"/>
      <c r="AC45" s="1767"/>
      <c r="AD45" s="1775"/>
      <c r="AE45" s="1744"/>
      <c r="AF45" s="1744"/>
      <c r="AG45" s="1744"/>
      <c r="AH45" s="1744"/>
      <c r="AI45" s="1744"/>
      <c r="AJ45" s="1744"/>
      <c r="AK45" s="1744"/>
      <c r="AL45" s="1744"/>
      <c r="AM45" s="1744"/>
      <c r="AN45" s="1744"/>
      <c r="AO45" s="1768"/>
    </row>
    <row r="46" spans="1:43" ht="9.9" customHeight="1">
      <c r="A46" s="911"/>
      <c r="S46" s="918"/>
      <c r="T46" s="46"/>
      <c r="U46" s="1770" t="s">
        <v>1033</v>
      </c>
      <c r="V46" s="1776"/>
      <c r="W46" s="1776"/>
      <c r="X46" s="1776"/>
      <c r="Y46" s="1776"/>
      <c r="Z46" s="1776"/>
      <c r="AA46" s="1776"/>
      <c r="AB46" s="1776"/>
      <c r="AC46" s="1776"/>
      <c r="AD46" s="1776"/>
      <c r="AE46" s="1776"/>
      <c r="AF46" s="1776"/>
      <c r="AG46" s="1776"/>
      <c r="AH46" s="1776"/>
      <c r="AI46" s="1776"/>
      <c r="AJ46" s="1776"/>
      <c r="AK46" s="1776"/>
      <c r="AL46" s="1776"/>
      <c r="AM46" s="1776"/>
      <c r="AN46" s="1776"/>
      <c r="AO46" s="1768"/>
    </row>
    <row r="47" spans="1:43" ht="9.9" customHeight="1">
      <c r="A47" s="911"/>
      <c r="S47" s="918"/>
      <c r="T47" s="46"/>
      <c r="U47" s="1770" t="s">
        <v>1034</v>
      </c>
      <c r="V47" s="1744"/>
      <c r="W47" s="1773"/>
      <c r="X47" s="1773"/>
      <c r="Y47" s="1773"/>
      <c r="Z47" s="1773"/>
      <c r="AA47" s="1773"/>
      <c r="AB47" s="1744"/>
      <c r="AC47" s="1767"/>
      <c r="AD47" s="1775"/>
      <c r="AE47" s="1744"/>
      <c r="AF47" s="1744"/>
      <c r="AG47" s="1744"/>
      <c r="AH47" s="1744"/>
      <c r="AI47" s="1744"/>
      <c r="AJ47" s="1744"/>
      <c r="AK47" s="1744"/>
      <c r="AL47" s="1744"/>
      <c r="AM47" s="1744"/>
      <c r="AN47" s="1744"/>
      <c r="AO47" s="1768"/>
    </row>
    <row r="48" spans="1:43" ht="9.9" customHeight="1">
      <c r="A48" s="911"/>
      <c r="S48" s="918"/>
      <c r="T48" s="46"/>
      <c r="U48" s="1770" t="s">
        <v>1035</v>
      </c>
      <c r="V48" s="1772"/>
      <c r="W48" s="1772"/>
      <c r="X48" s="1772"/>
      <c r="Y48" s="1772"/>
      <c r="Z48" s="1772"/>
      <c r="AA48" s="1772"/>
      <c r="AB48" s="1777"/>
      <c r="AC48" s="1778"/>
      <c r="AD48" s="1779"/>
      <c r="AE48" s="1777"/>
      <c r="AF48" s="1744"/>
      <c r="AG48" s="1744"/>
      <c r="AH48" s="1744"/>
      <c r="AI48" s="1744"/>
      <c r="AJ48" s="1744"/>
      <c r="AK48" s="1744"/>
      <c r="AL48" s="1744"/>
      <c r="AM48" s="1744"/>
      <c r="AN48" s="1744"/>
      <c r="AO48" s="1768"/>
    </row>
    <row r="49" spans="1:44" ht="9.9" customHeight="1">
      <c r="A49" s="911"/>
      <c r="S49" s="918"/>
      <c r="T49" s="46"/>
      <c r="U49" s="1770" t="s">
        <v>1036</v>
      </c>
      <c r="V49" s="1772"/>
      <c r="W49" s="1772"/>
      <c r="X49" s="1772"/>
      <c r="Y49" s="1772"/>
      <c r="Z49" s="1772"/>
      <c r="AA49" s="1772"/>
      <c r="AB49" s="1777"/>
      <c r="AC49" s="1778"/>
      <c r="AD49" s="1779"/>
      <c r="AE49" s="1777"/>
      <c r="AF49" s="1744"/>
      <c r="AG49" s="1744"/>
      <c r="AH49" s="1744"/>
      <c r="AI49" s="1744"/>
      <c r="AJ49" s="1744"/>
      <c r="AK49" s="1744"/>
      <c r="AL49" s="1744"/>
      <c r="AM49" s="1744"/>
      <c r="AN49" s="1744"/>
      <c r="AO49" s="1768"/>
    </row>
    <row r="50" spans="1:44" ht="9.9" customHeight="1">
      <c r="A50" s="911"/>
      <c r="S50" s="918"/>
      <c r="T50" s="911"/>
      <c r="U50" s="1769"/>
      <c r="V50" s="1744"/>
      <c r="W50" s="1773"/>
      <c r="X50" s="1773"/>
      <c r="Y50" s="1773"/>
      <c r="Z50" s="1773"/>
      <c r="AA50" s="1773"/>
      <c r="AB50" s="1744"/>
      <c r="AC50" s="1767"/>
      <c r="AD50" s="1775"/>
      <c r="AE50" s="1744"/>
      <c r="AF50" s="1744"/>
      <c r="AG50" s="1744"/>
      <c r="AH50" s="1744"/>
      <c r="AI50" s="1744"/>
      <c r="AJ50" s="1744"/>
      <c r="AK50" s="1744"/>
      <c r="AL50" s="1744"/>
      <c r="AM50" s="1744"/>
      <c r="AN50" s="1744"/>
      <c r="AO50" s="1768"/>
    </row>
    <row r="51" spans="1:44" ht="9.9" customHeight="1">
      <c r="A51" s="911"/>
      <c r="S51" s="918"/>
      <c r="T51" s="917"/>
      <c r="U51" s="1769"/>
      <c r="V51" s="1744"/>
      <c r="W51" s="1773"/>
      <c r="X51" s="1773"/>
      <c r="Y51" s="1773"/>
      <c r="Z51" s="1773"/>
      <c r="AA51" s="1773"/>
      <c r="AB51" s="1744"/>
      <c r="AC51" s="1767"/>
      <c r="AD51" s="1775"/>
      <c r="AE51" s="1744"/>
      <c r="AF51" s="1744"/>
      <c r="AG51" s="1744"/>
      <c r="AH51" s="1744"/>
      <c r="AI51" s="1744"/>
      <c r="AJ51" s="1744"/>
      <c r="AK51" s="1744"/>
      <c r="AL51" s="1744"/>
      <c r="AM51" s="1744"/>
      <c r="AN51" s="1744"/>
      <c r="AO51" s="1768"/>
    </row>
    <row r="52" spans="1:44" ht="9.9" customHeight="1">
      <c r="A52" s="911"/>
      <c r="S52" s="918"/>
      <c r="T52" s="917"/>
      <c r="U52" s="1780"/>
      <c r="V52" s="1744"/>
      <c r="W52" s="1773"/>
      <c r="X52" s="1773"/>
      <c r="Y52" s="1773"/>
      <c r="Z52" s="1773"/>
      <c r="AA52" s="1773"/>
      <c r="AB52" s="1744"/>
      <c r="AC52" s="1767"/>
      <c r="AD52" s="1775"/>
      <c r="AE52" s="1744"/>
      <c r="AF52" s="1744"/>
      <c r="AG52" s="1744"/>
      <c r="AH52" s="1744"/>
      <c r="AI52" s="1744"/>
      <c r="AJ52" s="1744"/>
      <c r="AK52" s="1744"/>
      <c r="AL52" s="1744"/>
      <c r="AM52" s="1744"/>
      <c r="AN52" s="1744"/>
      <c r="AO52" s="1768"/>
    </row>
    <row r="53" spans="1:44" ht="9.9" customHeight="1">
      <c r="A53" s="911"/>
      <c r="S53" s="918"/>
      <c r="T53" s="46"/>
      <c r="U53" s="1780"/>
      <c r="V53" s="1773"/>
      <c r="W53" s="1773"/>
      <c r="X53" s="1773"/>
      <c r="Y53" s="1773"/>
      <c r="Z53" s="1773"/>
      <c r="AA53" s="1773"/>
      <c r="AB53" s="1744"/>
      <c r="AC53" s="1767"/>
      <c r="AD53" s="1775"/>
      <c r="AE53" s="1744"/>
      <c r="AF53" s="1744"/>
      <c r="AG53" s="1744"/>
      <c r="AH53" s="1744"/>
      <c r="AI53" s="1744"/>
      <c r="AJ53" s="1744"/>
      <c r="AK53" s="1744"/>
      <c r="AL53" s="1744"/>
      <c r="AM53" s="1744"/>
      <c r="AN53" s="1744"/>
      <c r="AO53" s="1768"/>
    </row>
    <row r="54" spans="1:44" ht="9.9" customHeight="1">
      <c r="A54" s="911"/>
      <c r="S54" s="918"/>
      <c r="T54" s="46"/>
      <c r="U54" s="1770"/>
      <c r="V54" s="1773"/>
      <c r="W54" s="1773"/>
      <c r="X54" s="1773"/>
      <c r="Y54" s="1773"/>
      <c r="Z54" s="1773"/>
      <c r="AA54" s="1773"/>
      <c r="AB54" s="1744"/>
      <c r="AC54" s="1767"/>
      <c r="AD54" s="1775"/>
      <c r="AE54" s="1744"/>
      <c r="AF54" s="1744"/>
      <c r="AG54" s="1744"/>
      <c r="AH54" s="1744"/>
      <c r="AI54" s="1744"/>
      <c r="AJ54" s="1744"/>
      <c r="AK54" s="1744"/>
      <c r="AL54" s="1744"/>
      <c r="AM54" s="1744"/>
      <c r="AN54" s="1744"/>
      <c r="AO54" s="1768"/>
    </row>
    <row r="55" spans="1:44" ht="9.9" customHeight="1">
      <c r="A55" s="911"/>
      <c r="S55" s="918"/>
      <c r="T55" s="46"/>
      <c r="U55" s="1770"/>
      <c r="V55" s="1773"/>
      <c r="W55" s="1773"/>
      <c r="X55" s="1773"/>
      <c r="Y55" s="1773"/>
      <c r="Z55" s="1773"/>
      <c r="AA55" s="1773"/>
      <c r="AB55" s="1744"/>
      <c r="AC55" s="1767"/>
      <c r="AD55" s="1775"/>
      <c r="AE55" s="1744"/>
      <c r="AF55" s="1744"/>
      <c r="AG55" s="1744"/>
      <c r="AH55" s="1744"/>
      <c r="AI55" s="1744"/>
      <c r="AJ55" s="1744"/>
      <c r="AK55" s="1744"/>
      <c r="AL55" s="1744"/>
      <c r="AM55" s="1744"/>
      <c r="AN55" s="1744"/>
      <c r="AO55" s="1768"/>
      <c r="AR55" s="2678"/>
    </row>
    <row r="56" spans="1:44" ht="9.9" customHeight="1">
      <c r="A56" s="911"/>
      <c r="S56" s="918"/>
      <c r="T56" s="46"/>
      <c r="U56" s="1770"/>
      <c r="V56" s="1773"/>
      <c r="W56" s="1773"/>
      <c r="X56" s="1773"/>
      <c r="Y56" s="1773"/>
      <c r="Z56" s="1773"/>
      <c r="AA56" s="1773"/>
      <c r="AB56" s="1744"/>
      <c r="AC56" s="1767"/>
      <c r="AD56" s="1775"/>
      <c r="AE56" s="1744"/>
      <c r="AF56" s="1744"/>
      <c r="AG56" s="1744"/>
      <c r="AH56" s="1744"/>
      <c r="AI56" s="1744"/>
      <c r="AJ56" s="1744"/>
      <c r="AK56" s="1744"/>
      <c r="AL56" s="1744"/>
      <c r="AM56" s="1744"/>
      <c r="AN56" s="1744"/>
      <c r="AO56" s="1768"/>
    </row>
    <row r="57" spans="1:44" ht="9.9" customHeight="1">
      <c r="A57" s="911"/>
      <c r="S57" s="918"/>
      <c r="T57" s="46"/>
      <c r="U57" s="1770"/>
      <c r="V57" s="1773"/>
      <c r="W57" s="1773"/>
      <c r="X57" s="1773"/>
      <c r="Y57" s="1773"/>
      <c r="Z57" s="1773"/>
      <c r="AA57" s="1773"/>
      <c r="AB57" s="1744"/>
      <c r="AC57" s="1767"/>
      <c r="AD57" s="1775"/>
      <c r="AE57" s="1744"/>
      <c r="AF57" s="1744"/>
      <c r="AG57" s="1744"/>
      <c r="AH57" s="1744"/>
      <c r="AI57" s="1744"/>
      <c r="AJ57" s="1744"/>
      <c r="AK57" s="1744"/>
      <c r="AL57" s="1744"/>
      <c r="AM57" s="1744"/>
      <c r="AN57" s="1744"/>
      <c r="AO57" s="1768"/>
    </row>
    <row r="58" spans="1:44" ht="9.9" customHeight="1">
      <c r="A58" s="911"/>
      <c r="S58" s="918"/>
      <c r="T58" s="46"/>
      <c r="U58" s="1770"/>
      <c r="V58" s="1773"/>
      <c r="W58" s="1773"/>
      <c r="X58" s="1773"/>
      <c r="Y58" s="1773"/>
      <c r="Z58" s="1773"/>
      <c r="AA58" s="1773"/>
      <c r="AB58" s="1744"/>
      <c r="AC58" s="1767"/>
      <c r="AD58" s="1775"/>
      <c r="AE58" s="1744"/>
      <c r="AF58" s="1744"/>
      <c r="AG58" s="1744"/>
      <c r="AH58" s="1744"/>
      <c r="AI58" s="1744"/>
      <c r="AJ58" s="1744"/>
      <c r="AK58" s="1744"/>
      <c r="AL58" s="1744"/>
      <c r="AM58" s="1744"/>
      <c r="AN58" s="1744"/>
      <c r="AO58" s="1768"/>
    </row>
    <row r="59" spans="1:44" ht="9.9" customHeight="1" thickBot="1">
      <c r="A59" s="919"/>
      <c r="B59" s="916"/>
      <c r="C59" s="916"/>
      <c r="D59" s="916"/>
      <c r="E59" s="916"/>
      <c r="F59" s="916"/>
      <c r="G59" s="916"/>
      <c r="H59" s="916"/>
      <c r="I59" s="916"/>
      <c r="J59" s="916"/>
      <c r="K59" s="916"/>
      <c r="L59" s="916"/>
      <c r="M59" s="916"/>
      <c r="N59" s="916"/>
      <c r="O59" s="916"/>
      <c r="P59" s="916"/>
      <c r="Q59" s="916"/>
      <c r="R59" s="916"/>
      <c r="S59" s="920"/>
      <c r="T59" s="67"/>
      <c r="U59" s="1781"/>
      <c r="V59" s="1782"/>
      <c r="W59" s="1782"/>
      <c r="X59" s="1783"/>
      <c r="Y59" s="1782"/>
      <c r="Z59" s="1782"/>
      <c r="AA59" s="1782"/>
      <c r="AB59" s="1783"/>
      <c r="AC59" s="1784"/>
      <c r="AD59" s="1785"/>
      <c r="AE59" s="1783"/>
      <c r="AF59" s="1783"/>
      <c r="AG59" s="1784"/>
      <c r="AH59" s="1783"/>
      <c r="AI59" s="1783"/>
      <c r="AJ59" s="1783"/>
      <c r="AK59" s="1783"/>
      <c r="AL59" s="1783"/>
      <c r="AM59" s="1783"/>
      <c r="AN59" s="1845"/>
      <c r="AO59" s="1786"/>
      <c r="AQ59" s="2674"/>
    </row>
    <row r="60" spans="1:44" ht="9.9" customHeight="1">
      <c r="A60" s="911"/>
      <c r="Q60" s="70"/>
      <c r="R60" s="70"/>
      <c r="S60" s="70"/>
      <c r="T60" s="70"/>
      <c r="U60" s="70"/>
      <c r="V60" s="70"/>
      <c r="W60" s="70"/>
      <c r="X60" s="46"/>
      <c r="Y60" s="46"/>
      <c r="Z60" s="46"/>
      <c r="AA60" s="46"/>
      <c r="AC60" s="39"/>
      <c r="AD60" s="67"/>
      <c r="AG60" s="39"/>
      <c r="AI60" s="921"/>
      <c r="AJ60" s="921"/>
      <c r="AK60" s="921"/>
      <c r="AO60" s="912"/>
      <c r="AQ60" s="2674"/>
    </row>
    <row r="61" spans="1:44" ht="12" customHeight="1">
      <c r="A61" s="911"/>
      <c r="AD61" s="67"/>
      <c r="AO61" s="912"/>
      <c r="AQ61" s="2674"/>
    </row>
    <row r="62" spans="1:44" ht="4.5" customHeight="1">
      <c r="A62" s="4471"/>
      <c r="B62" s="4472"/>
      <c r="C62" s="4472"/>
      <c r="D62" s="4472"/>
      <c r="E62" s="4472"/>
      <c r="F62" s="4472"/>
      <c r="G62" s="4472"/>
      <c r="H62" s="4472"/>
      <c r="I62" s="4472"/>
      <c r="J62" s="4472"/>
      <c r="K62" s="4472"/>
      <c r="L62" s="4472"/>
      <c r="M62" s="4472"/>
      <c r="N62" s="4472"/>
      <c r="O62" s="4472"/>
      <c r="P62" s="4472"/>
      <c r="Q62" s="4472"/>
      <c r="R62" s="4472"/>
      <c r="S62" s="4472"/>
      <c r="T62" s="4472"/>
      <c r="U62" s="4472"/>
      <c r="V62" s="4472"/>
      <c r="W62" s="4472"/>
      <c r="X62" s="4472"/>
      <c r="Y62" s="4472"/>
      <c r="Z62" s="4472"/>
      <c r="AA62" s="4472"/>
      <c r="AB62" s="4472"/>
      <c r="AC62" s="4472"/>
      <c r="AD62" s="4472"/>
      <c r="AE62" s="4472"/>
      <c r="AF62" s="4472"/>
      <c r="AG62" s="4472"/>
      <c r="AH62" s="4472"/>
      <c r="AI62" s="4472"/>
      <c r="AJ62" s="4472"/>
      <c r="AK62" s="4472"/>
      <c r="AL62" s="4472"/>
      <c r="AM62" s="4472"/>
      <c r="AN62" s="4473"/>
      <c r="AO62" s="4474"/>
      <c r="AQ62" s="2679"/>
    </row>
    <row r="63" spans="1:44" ht="3.75" customHeight="1">
      <c r="A63" s="1787"/>
      <c r="B63" s="1788"/>
      <c r="C63" s="1789"/>
      <c r="D63" s="1789"/>
      <c r="E63" s="1789"/>
      <c r="F63" s="1789"/>
      <c r="G63" s="1789"/>
      <c r="H63" s="1789"/>
      <c r="I63" s="1789"/>
      <c r="J63" s="1789"/>
      <c r="K63" s="1789"/>
      <c r="L63" s="1789"/>
      <c r="M63" s="1789"/>
      <c r="N63" s="1789"/>
      <c r="O63" s="1789"/>
      <c r="P63" s="1789"/>
      <c r="Q63" s="1789"/>
      <c r="R63" s="1789"/>
      <c r="S63" s="1789"/>
      <c r="T63" s="1789"/>
      <c r="U63" s="1789"/>
      <c r="V63" s="1789"/>
      <c r="W63" s="1789"/>
      <c r="X63" s="1789"/>
      <c r="Y63" s="1789"/>
      <c r="Z63" s="1789"/>
      <c r="AA63" s="1789"/>
      <c r="AB63" s="1789"/>
      <c r="AC63" s="1789"/>
      <c r="AD63" s="1789"/>
      <c r="AE63" s="1789"/>
      <c r="AF63" s="1789"/>
      <c r="AG63" s="1789"/>
      <c r="AH63" s="1789"/>
      <c r="AI63" s="1789"/>
      <c r="AJ63" s="1789"/>
      <c r="AK63" s="1789"/>
      <c r="AL63" s="1789"/>
      <c r="AM63" s="1789"/>
      <c r="AN63" s="1846"/>
      <c r="AO63" s="1790"/>
    </row>
    <row r="64" spans="1:44" s="2677" customFormat="1" ht="10.5" customHeight="1">
      <c r="A64" s="1791"/>
      <c r="B64" s="1792" t="s">
        <v>321</v>
      </c>
      <c r="C64" s="4475" t="s">
        <v>1538</v>
      </c>
      <c r="D64" s="4475"/>
      <c r="E64" s="4475"/>
      <c r="F64" s="4475"/>
      <c r="G64" s="4475"/>
      <c r="H64" s="4475"/>
      <c r="I64" s="4475"/>
      <c r="J64" s="4475"/>
      <c r="K64" s="4475"/>
      <c r="L64" s="4475"/>
      <c r="M64" s="4475"/>
      <c r="N64" s="4475"/>
      <c r="O64" s="4475"/>
      <c r="P64" s="4475"/>
      <c r="Q64" s="4475"/>
      <c r="R64" s="4475"/>
      <c r="S64" s="4475"/>
      <c r="T64" s="4475"/>
      <c r="U64" s="4475"/>
      <c r="V64" s="4475"/>
      <c r="W64" s="4475"/>
      <c r="X64" s="4475"/>
      <c r="Y64" s="4475"/>
      <c r="Z64" s="4475"/>
      <c r="AA64" s="4475"/>
      <c r="AB64" s="4475"/>
      <c r="AC64" s="4475"/>
      <c r="AD64" s="4475"/>
      <c r="AE64" s="4475"/>
      <c r="AF64" s="4475"/>
      <c r="AG64" s="4475"/>
      <c r="AH64" s="4475"/>
      <c r="AI64" s="4475"/>
      <c r="AJ64" s="4475"/>
      <c r="AK64" s="4475"/>
      <c r="AL64" s="4475"/>
      <c r="AM64" s="4475"/>
      <c r="AN64" s="4475"/>
      <c r="AO64" s="4476"/>
    </row>
    <row r="65" spans="1:41" s="2680" customFormat="1" ht="2.25" customHeight="1">
      <c r="A65" s="1793"/>
      <c r="B65" s="1794"/>
      <c r="C65" s="4475"/>
      <c r="D65" s="4475"/>
      <c r="E65" s="4475"/>
      <c r="F65" s="4475"/>
      <c r="G65" s="4475"/>
      <c r="H65" s="4475"/>
      <c r="I65" s="4475"/>
      <c r="J65" s="4475"/>
      <c r="K65" s="4475"/>
      <c r="L65" s="4475"/>
      <c r="M65" s="4475"/>
      <c r="N65" s="4475"/>
      <c r="O65" s="4475"/>
      <c r="P65" s="4475"/>
      <c r="Q65" s="4475"/>
      <c r="R65" s="4475"/>
      <c r="S65" s="4475"/>
      <c r="T65" s="4475"/>
      <c r="U65" s="4475"/>
      <c r="V65" s="4475"/>
      <c r="W65" s="4475"/>
      <c r="X65" s="4475"/>
      <c r="Y65" s="4475"/>
      <c r="Z65" s="4475"/>
      <c r="AA65" s="4475"/>
      <c r="AB65" s="4475"/>
      <c r="AC65" s="4475"/>
      <c r="AD65" s="4475"/>
      <c r="AE65" s="4475"/>
      <c r="AF65" s="4475"/>
      <c r="AG65" s="4475"/>
      <c r="AH65" s="4475"/>
      <c r="AI65" s="4475"/>
      <c r="AJ65" s="4475"/>
      <c r="AK65" s="4475"/>
      <c r="AL65" s="4475"/>
      <c r="AM65" s="4475"/>
      <c r="AN65" s="4475"/>
      <c r="AO65" s="4476"/>
    </row>
    <row r="66" spans="1:41" s="2677" customFormat="1" ht="12.75" customHeight="1">
      <c r="A66" s="1791"/>
      <c r="B66" s="1792" t="s">
        <v>322</v>
      </c>
      <c r="C66" s="4477" t="s">
        <v>150</v>
      </c>
      <c r="D66" s="4477"/>
      <c r="E66" s="4477"/>
      <c r="F66" s="4477"/>
      <c r="G66" s="4477"/>
      <c r="H66" s="4477"/>
      <c r="I66" s="4477"/>
      <c r="J66" s="4477"/>
      <c r="K66" s="4477"/>
      <c r="L66" s="4477"/>
      <c r="M66" s="4477"/>
      <c r="N66" s="4477"/>
      <c r="O66" s="4477"/>
      <c r="P66" s="4477"/>
      <c r="Q66" s="4477"/>
      <c r="R66" s="4477"/>
      <c r="S66" s="4477"/>
      <c r="T66" s="4477"/>
      <c r="U66" s="4477"/>
      <c r="V66" s="4477"/>
      <c r="W66" s="4477"/>
      <c r="X66" s="4477"/>
      <c r="Y66" s="4477"/>
      <c r="Z66" s="4477"/>
      <c r="AA66" s="4477"/>
      <c r="AB66" s="4477"/>
      <c r="AC66" s="4477"/>
      <c r="AD66" s="4477"/>
      <c r="AE66" s="4477"/>
      <c r="AF66" s="4477"/>
      <c r="AG66" s="4477"/>
      <c r="AH66" s="4477"/>
      <c r="AI66" s="4477"/>
      <c r="AJ66" s="4477"/>
      <c r="AK66" s="4477"/>
      <c r="AL66" s="4477"/>
      <c r="AM66" s="4477"/>
      <c r="AN66" s="4477"/>
      <c r="AO66" s="4478"/>
    </row>
    <row r="67" spans="1:41" s="2681" customFormat="1" ht="9.75" customHeight="1">
      <c r="A67" s="1795"/>
      <c r="B67" s="1792"/>
      <c r="C67" s="4477"/>
      <c r="D67" s="4477"/>
      <c r="E67" s="4477"/>
      <c r="F67" s="4477"/>
      <c r="G67" s="4477"/>
      <c r="H67" s="4477"/>
      <c r="I67" s="4477"/>
      <c r="J67" s="4477"/>
      <c r="K67" s="4477"/>
      <c r="L67" s="4477"/>
      <c r="M67" s="4477"/>
      <c r="N67" s="4477"/>
      <c r="O67" s="4477"/>
      <c r="P67" s="4477"/>
      <c r="Q67" s="4477"/>
      <c r="R67" s="4477"/>
      <c r="S67" s="4477"/>
      <c r="T67" s="4477"/>
      <c r="U67" s="4477"/>
      <c r="V67" s="4477"/>
      <c r="W67" s="4477"/>
      <c r="X67" s="4477"/>
      <c r="Y67" s="4477"/>
      <c r="Z67" s="4477"/>
      <c r="AA67" s="4477"/>
      <c r="AB67" s="4477"/>
      <c r="AC67" s="4477"/>
      <c r="AD67" s="4477"/>
      <c r="AE67" s="4477"/>
      <c r="AF67" s="4477"/>
      <c r="AG67" s="4477"/>
      <c r="AH67" s="4477"/>
      <c r="AI67" s="4477"/>
      <c r="AJ67" s="4477"/>
      <c r="AK67" s="4477"/>
      <c r="AL67" s="4477"/>
      <c r="AM67" s="4477"/>
      <c r="AN67" s="4477"/>
      <c r="AO67" s="4478"/>
    </row>
    <row r="68" spans="1:41" s="2681" customFormat="1" ht="2.25" customHeight="1">
      <c r="A68" s="1795"/>
      <c r="B68" s="1792"/>
      <c r="C68" s="1796"/>
      <c r="D68" s="1796"/>
      <c r="E68" s="1796"/>
      <c r="F68" s="1796"/>
      <c r="G68" s="1796"/>
      <c r="H68" s="1796"/>
      <c r="I68" s="1796"/>
      <c r="J68" s="1796"/>
      <c r="K68" s="1796"/>
      <c r="L68" s="1796"/>
      <c r="M68" s="1796"/>
      <c r="N68" s="1796"/>
      <c r="O68" s="1796"/>
      <c r="P68" s="1796"/>
      <c r="Q68" s="1796"/>
      <c r="R68" s="1796"/>
      <c r="S68" s="1796"/>
      <c r="T68" s="1796"/>
      <c r="U68" s="1796"/>
      <c r="V68" s="1796"/>
      <c r="W68" s="1796"/>
      <c r="X68" s="1796"/>
      <c r="Y68" s="1796"/>
      <c r="Z68" s="1796"/>
      <c r="AA68" s="1796"/>
      <c r="AB68" s="1796"/>
      <c r="AC68" s="1796"/>
      <c r="AD68" s="1796"/>
      <c r="AE68" s="1796"/>
      <c r="AF68" s="1796"/>
      <c r="AG68" s="1796"/>
      <c r="AH68" s="1796"/>
      <c r="AI68" s="1796"/>
      <c r="AJ68" s="1796"/>
      <c r="AK68" s="1796"/>
      <c r="AL68" s="1796"/>
      <c r="AM68" s="1796"/>
      <c r="AN68" s="1796"/>
      <c r="AO68" s="1797"/>
    </row>
    <row r="69" spans="1:41" s="2681" customFormat="1" ht="10.199999999999999">
      <c r="A69" s="1795"/>
      <c r="B69" s="1792" t="s">
        <v>470</v>
      </c>
      <c r="C69" s="4479" t="s">
        <v>1037</v>
      </c>
      <c r="D69" s="4479"/>
      <c r="E69" s="4479"/>
      <c r="F69" s="4479"/>
      <c r="G69" s="4479"/>
      <c r="H69" s="4479"/>
      <c r="I69" s="4479"/>
      <c r="J69" s="4479"/>
      <c r="K69" s="4479"/>
      <c r="L69" s="4479"/>
      <c r="M69" s="4479"/>
      <c r="N69" s="4479"/>
      <c r="O69" s="4479"/>
      <c r="P69" s="4479"/>
      <c r="Q69" s="4479"/>
      <c r="R69" s="4479"/>
      <c r="S69" s="4479"/>
      <c r="T69" s="4479"/>
      <c r="U69" s="4479"/>
      <c r="V69" s="4479"/>
      <c r="W69" s="4479"/>
      <c r="X69" s="4479"/>
      <c r="Y69" s="4479"/>
      <c r="Z69" s="4479"/>
      <c r="AA69" s="4479"/>
      <c r="AB69" s="4479"/>
      <c r="AC69" s="4479"/>
      <c r="AD69" s="4479"/>
      <c r="AE69" s="4479"/>
      <c r="AF69" s="4479"/>
      <c r="AG69" s="4479"/>
      <c r="AH69" s="4479"/>
      <c r="AI69" s="4479"/>
      <c r="AJ69" s="4479"/>
      <c r="AK69" s="4479"/>
      <c r="AL69" s="4479"/>
      <c r="AM69" s="4479"/>
      <c r="AN69" s="4479"/>
      <c r="AO69" s="4480"/>
    </row>
    <row r="70" spans="1:41" s="2681" customFormat="1" ht="10.199999999999999">
      <c r="A70" s="1795"/>
      <c r="B70" s="1792"/>
      <c r="C70" s="4479"/>
      <c r="D70" s="4479"/>
      <c r="E70" s="4479"/>
      <c r="F70" s="4479"/>
      <c r="G70" s="4479"/>
      <c r="H70" s="4479"/>
      <c r="I70" s="4479"/>
      <c r="J70" s="4479"/>
      <c r="K70" s="4479"/>
      <c r="L70" s="4479"/>
      <c r="M70" s="4479"/>
      <c r="N70" s="4479"/>
      <c r="O70" s="4479"/>
      <c r="P70" s="4479"/>
      <c r="Q70" s="4479"/>
      <c r="R70" s="4479"/>
      <c r="S70" s="4479"/>
      <c r="T70" s="4479"/>
      <c r="U70" s="4479"/>
      <c r="V70" s="4479"/>
      <c r="W70" s="4479"/>
      <c r="X70" s="4479"/>
      <c r="Y70" s="4479"/>
      <c r="Z70" s="4479"/>
      <c r="AA70" s="4479"/>
      <c r="AB70" s="4479"/>
      <c r="AC70" s="4479"/>
      <c r="AD70" s="4479"/>
      <c r="AE70" s="4479"/>
      <c r="AF70" s="4479"/>
      <c r="AG70" s="4479"/>
      <c r="AH70" s="4479"/>
      <c r="AI70" s="4479"/>
      <c r="AJ70" s="4479"/>
      <c r="AK70" s="4479"/>
      <c r="AL70" s="4479"/>
      <c r="AM70" s="4479"/>
      <c r="AN70" s="4479"/>
      <c r="AO70" s="4480"/>
    </row>
    <row r="71" spans="1:41" s="2681" customFormat="1" ht="10.199999999999999">
      <c r="A71" s="1795"/>
      <c r="B71" s="1792"/>
      <c r="C71" s="4479"/>
      <c r="D71" s="4479"/>
      <c r="E71" s="4479"/>
      <c r="F71" s="4479"/>
      <c r="G71" s="4479"/>
      <c r="H71" s="4479"/>
      <c r="I71" s="4479"/>
      <c r="J71" s="4479"/>
      <c r="K71" s="4479"/>
      <c r="L71" s="4479"/>
      <c r="M71" s="4479"/>
      <c r="N71" s="4479"/>
      <c r="O71" s="4479"/>
      <c r="P71" s="4479"/>
      <c r="Q71" s="4479"/>
      <c r="R71" s="4479"/>
      <c r="S71" s="4479"/>
      <c r="T71" s="4479"/>
      <c r="U71" s="4479"/>
      <c r="V71" s="4479"/>
      <c r="W71" s="4479"/>
      <c r="X71" s="4479"/>
      <c r="Y71" s="4479"/>
      <c r="Z71" s="4479"/>
      <c r="AA71" s="4479"/>
      <c r="AB71" s="4479"/>
      <c r="AC71" s="4479"/>
      <c r="AD71" s="4479"/>
      <c r="AE71" s="4479"/>
      <c r="AF71" s="4479"/>
      <c r="AG71" s="4479"/>
      <c r="AH71" s="4479"/>
      <c r="AI71" s="4479"/>
      <c r="AJ71" s="4479"/>
      <c r="AK71" s="4479"/>
      <c r="AL71" s="4479"/>
      <c r="AM71" s="4479"/>
      <c r="AN71" s="4479"/>
      <c r="AO71" s="4480"/>
    </row>
    <row r="72" spans="1:41" s="2681" customFormat="1" ht="10.199999999999999">
      <c r="A72" s="1795"/>
      <c r="B72" s="1792"/>
      <c r="C72" s="4479"/>
      <c r="D72" s="4479"/>
      <c r="E72" s="4479"/>
      <c r="F72" s="4479"/>
      <c r="G72" s="4479"/>
      <c r="H72" s="4479"/>
      <c r="I72" s="4479"/>
      <c r="J72" s="4479"/>
      <c r="K72" s="4479"/>
      <c r="L72" s="4479"/>
      <c r="M72" s="4479"/>
      <c r="N72" s="4479"/>
      <c r="O72" s="4479"/>
      <c r="P72" s="4479"/>
      <c r="Q72" s="4479"/>
      <c r="R72" s="4479"/>
      <c r="S72" s="4479"/>
      <c r="T72" s="4479"/>
      <c r="U72" s="4479"/>
      <c r="V72" s="4479"/>
      <c r="W72" s="4479"/>
      <c r="X72" s="4479"/>
      <c r="Y72" s="4479"/>
      <c r="Z72" s="4479"/>
      <c r="AA72" s="4479"/>
      <c r="AB72" s="4479"/>
      <c r="AC72" s="4479"/>
      <c r="AD72" s="4479"/>
      <c r="AE72" s="4479"/>
      <c r="AF72" s="4479"/>
      <c r="AG72" s="4479"/>
      <c r="AH72" s="4479"/>
      <c r="AI72" s="4479"/>
      <c r="AJ72" s="4479"/>
      <c r="AK72" s="4479"/>
      <c r="AL72" s="4479"/>
      <c r="AM72" s="4479"/>
      <c r="AN72" s="4479"/>
      <c r="AO72" s="4480"/>
    </row>
    <row r="73" spans="1:41" s="2677" customFormat="1" ht="3" customHeight="1">
      <c r="A73" s="1791"/>
      <c r="B73" s="1798"/>
      <c r="C73" s="1799"/>
      <c r="D73" s="1799"/>
      <c r="E73" s="1799"/>
      <c r="F73" s="1799"/>
      <c r="G73" s="1799"/>
      <c r="H73" s="1799"/>
      <c r="I73" s="1799"/>
      <c r="J73" s="1799"/>
      <c r="K73" s="1799"/>
      <c r="L73" s="1799"/>
      <c r="M73" s="1799"/>
      <c r="N73" s="1799"/>
      <c r="O73" s="1799"/>
      <c r="P73" s="1799"/>
      <c r="Q73" s="1799"/>
      <c r="R73" s="1799"/>
      <c r="S73" s="1799"/>
      <c r="T73" s="1799"/>
      <c r="U73" s="1799"/>
      <c r="V73" s="1799"/>
      <c r="W73" s="1799"/>
      <c r="X73" s="1799"/>
      <c r="Y73" s="1799"/>
      <c r="Z73" s="1799"/>
      <c r="AA73" s="1799"/>
      <c r="AB73" s="1799"/>
      <c r="AC73" s="1799"/>
      <c r="AD73" s="1799"/>
      <c r="AE73" s="1799"/>
      <c r="AF73" s="1799"/>
      <c r="AG73" s="1799"/>
      <c r="AH73" s="1799"/>
      <c r="AI73" s="1799"/>
      <c r="AJ73" s="1799"/>
      <c r="AK73" s="1799"/>
      <c r="AL73" s="1799"/>
      <c r="AM73" s="1799"/>
      <c r="AN73" s="1799"/>
      <c r="AO73" s="1800"/>
    </row>
    <row r="74" spans="1:41" s="2677" customFormat="1" ht="9.75" customHeight="1">
      <c r="A74" s="1791"/>
      <c r="B74" s="1792" t="s">
        <v>471</v>
      </c>
      <c r="C74" s="1801" t="s">
        <v>1057</v>
      </c>
      <c r="D74" s="1801"/>
      <c r="E74" s="1801"/>
      <c r="F74" s="1801"/>
      <c r="G74" s="1801"/>
      <c r="H74" s="1801"/>
      <c r="I74" s="1801"/>
      <c r="J74" s="1801"/>
      <c r="K74" s="1801"/>
      <c r="L74" s="1801"/>
      <c r="M74" s="1801"/>
      <c r="N74" s="1801"/>
      <c r="O74" s="1801"/>
      <c r="P74" s="1801"/>
      <c r="Q74" s="1801"/>
      <c r="R74" s="1801"/>
      <c r="S74" s="1801"/>
      <c r="T74" s="1801"/>
      <c r="U74" s="1801"/>
      <c r="V74" s="1801"/>
      <c r="W74" s="1801"/>
      <c r="X74" s="1801"/>
      <c r="Y74" s="1801"/>
      <c r="Z74" s="1801"/>
      <c r="AA74" s="1801"/>
      <c r="AB74" s="1801"/>
      <c r="AC74" s="1801"/>
      <c r="AD74" s="1801"/>
      <c r="AE74" s="1801"/>
      <c r="AF74" s="1801"/>
      <c r="AG74" s="1801"/>
      <c r="AH74" s="1801"/>
      <c r="AI74" s="1801"/>
      <c r="AJ74" s="1801"/>
      <c r="AK74" s="1801"/>
      <c r="AL74" s="1801"/>
      <c r="AM74" s="1801"/>
      <c r="AN74" s="1801"/>
      <c r="AO74" s="1802"/>
    </row>
    <row r="75" spans="1:41" s="2677" customFormat="1" ht="3" customHeight="1">
      <c r="A75" s="1791"/>
      <c r="B75" s="1798"/>
      <c r="C75" s="1801"/>
      <c r="D75" s="1801"/>
      <c r="E75" s="1801"/>
      <c r="F75" s="1801"/>
      <c r="G75" s="1801"/>
      <c r="H75" s="1801"/>
      <c r="I75" s="1801"/>
      <c r="J75" s="1801"/>
      <c r="K75" s="1801"/>
      <c r="L75" s="1801"/>
      <c r="M75" s="1801"/>
      <c r="N75" s="1801"/>
      <c r="O75" s="1801"/>
      <c r="P75" s="1801"/>
      <c r="Q75" s="1801"/>
      <c r="R75" s="1801"/>
      <c r="S75" s="1801"/>
      <c r="T75" s="1801"/>
      <c r="U75" s="1801"/>
      <c r="V75" s="1801"/>
      <c r="W75" s="1801"/>
      <c r="X75" s="1801"/>
      <c r="Y75" s="1801"/>
      <c r="Z75" s="1801"/>
      <c r="AA75" s="1801"/>
      <c r="AB75" s="1801"/>
      <c r="AC75" s="1801"/>
      <c r="AD75" s="1801"/>
      <c r="AE75" s="1801"/>
      <c r="AF75" s="1801"/>
      <c r="AG75" s="1801"/>
      <c r="AH75" s="1801"/>
      <c r="AI75" s="1801"/>
      <c r="AJ75" s="1801"/>
      <c r="AK75" s="1801"/>
      <c r="AL75" s="1801"/>
      <c r="AM75" s="1801"/>
      <c r="AN75" s="1801"/>
      <c r="AO75" s="1802"/>
    </row>
    <row r="76" spans="1:41" s="2677" customFormat="1" ht="6" customHeight="1">
      <c r="A76" s="1791"/>
      <c r="B76" s="1792"/>
      <c r="C76" s="4481"/>
      <c r="D76" s="4481"/>
      <c r="E76" s="4481"/>
      <c r="F76" s="4481"/>
      <c r="G76" s="4481"/>
      <c r="H76" s="4481"/>
      <c r="I76" s="4481"/>
      <c r="J76" s="4481"/>
      <c r="K76" s="4481"/>
      <c r="L76" s="4481"/>
      <c r="M76" s="4481"/>
      <c r="N76" s="4481"/>
      <c r="O76" s="4481"/>
      <c r="P76" s="4481"/>
      <c r="Q76" s="4481"/>
      <c r="R76" s="4481"/>
      <c r="S76" s="4481"/>
      <c r="T76" s="4481"/>
      <c r="U76" s="4481"/>
      <c r="V76" s="4481"/>
      <c r="W76" s="4481"/>
      <c r="X76" s="4481"/>
      <c r="Y76" s="4481"/>
      <c r="Z76" s="4481"/>
      <c r="AA76" s="4481"/>
      <c r="AB76" s="4481"/>
      <c r="AC76" s="4481"/>
      <c r="AD76" s="4481"/>
      <c r="AE76" s="4481"/>
      <c r="AF76" s="4481"/>
      <c r="AG76" s="4481"/>
      <c r="AH76" s="4481"/>
      <c r="AI76" s="4481"/>
      <c r="AJ76" s="4481"/>
      <c r="AK76" s="4481"/>
      <c r="AL76" s="4481"/>
      <c r="AM76" s="4481"/>
      <c r="AN76" s="4481"/>
      <c r="AO76" s="4482"/>
    </row>
    <row r="77" spans="1:41" s="2677" customFormat="1" ht="3" customHeight="1">
      <c r="A77" s="1791"/>
      <c r="B77" s="1803"/>
      <c r="C77" s="1804"/>
      <c r="D77" s="1804"/>
      <c r="E77" s="1804"/>
      <c r="F77" s="1804"/>
      <c r="G77" s="1804"/>
      <c r="H77" s="1804"/>
      <c r="I77" s="1804"/>
      <c r="J77" s="1804"/>
      <c r="K77" s="1804"/>
      <c r="L77" s="1804"/>
      <c r="M77" s="1804"/>
      <c r="N77" s="1804"/>
      <c r="O77" s="1804"/>
      <c r="P77" s="1804"/>
      <c r="Q77" s="1804"/>
      <c r="R77" s="1804"/>
      <c r="S77" s="1804"/>
      <c r="T77" s="1804"/>
      <c r="U77" s="1804"/>
      <c r="V77" s="1804"/>
      <c r="W77" s="1804"/>
      <c r="X77" s="1804"/>
      <c r="Y77" s="1804"/>
      <c r="Z77" s="1804"/>
      <c r="AA77" s="1804"/>
      <c r="AB77" s="1804"/>
      <c r="AC77" s="1804"/>
      <c r="AD77" s="1804"/>
      <c r="AE77" s="1804"/>
      <c r="AF77" s="1804"/>
      <c r="AG77" s="1804"/>
      <c r="AH77" s="1804"/>
      <c r="AI77" s="1804"/>
      <c r="AJ77" s="1804"/>
      <c r="AK77" s="1804"/>
      <c r="AL77" s="1804"/>
      <c r="AM77" s="1804"/>
      <c r="AN77" s="1847"/>
      <c r="AO77" s="1805"/>
    </row>
    <row r="78" spans="1:41" s="2677" customFormat="1" ht="6" customHeight="1">
      <c r="A78" s="1806"/>
      <c r="B78" s="1807"/>
      <c r="C78" s="1808"/>
      <c r="D78" s="1809"/>
      <c r="E78" s="1809"/>
      <c r="F78" s="1809"/>
      <c r="G78" s="1809"/>
      <c r="H78" s="1809"/>
      <c r="I78" s="1809"/>
      <c r="J78" s="1809"/>
      <c r="K78" s="1809"/>
      <c r="L78" s="1809"/>
      <c r="M78" s="1809"/>
      <c r="N78" s="1809"/>
      <c r="O78" s="1809"/>
      <c r="P78" s="1809"/>
      <c r="Q78" s="1809"/>
      <c r="R78" s="1809"/>
      <c r="S78" s="1809"/>
      <c r="T78" s="1809"/>
      <c r="U78" s="1809"/>
      <c r="V78" s="1809"/>
      <c r="W78" s="1809"/>
      <c r="X78" s="1809"/>
      <c r="Y78" s="1809"/>
      <c r="Z78" s="1809"/>
      <c r="AA78" s="1809"/>
      <c r="AB78" s="1809"/>
      <c r="AC78" s="1809"/>
      <c r="AD78" s="1809"/>
      <c r="AE78" s="1809"/>
      <c r="AF78" s="1809"/>
      <c r="AG78" s="1809"/>
      <c r="AH78" s="1809"/>
      <c r="AI78" s="1809"/>
      <c r="AJ78" s="1809"/>
      <c r="AK78" s="1809"/>
      <c r="AL78" s="1807"/>
      <c r="AM78" s="1807"/>
      <c r="AN78" s="1807"/>
      <c r="AO78" s="1810"/>
    </row>
    <row r="79" spans="1:41" s="2682" customFormat="1" ht="12" customHeight="1">
      <c r="A79" s="1811"/>
      <c r="B79" s="1812" t="s">
        <v>321</v>
      </c>
      <c r="C79" s="4483" t="s">
        <v>1539</v>
      </c>
      <c r="D79" s="4483"/>
      <c r="E79" s="4483"/>
      <c r="F79" s="4483"/>
      <c r="G79" s="4483"/>
      <c r="H79" s="4483"/>
      <c r="I79" s="4483"/>
      <c r="J79" s="4483"/>
      <c r="K79" s="4483"/>
      <c r="L79" s="4483"/>
      <c r="M79" s="4483"/>
      <c r="N79" s="4483"/>
      <c r="O79" s="4483"/>
      <c r="P79" s="4483"/>
      <c r="Q79" s="4483"/>
      <c r="R79" s="4483"/>
      <c r="S79" s="4483"/>
      <c r="T79" s="4483"/>
      <c r="U79" s="4483"/>
      <c r="V79" s="4483"/>
      <c r="W79" s="4483"/>
      <c r="X79" s="4483"/>
      <c r="Y79" s="4483"/>
      <c r="Z79" s="4483"/>
      <c r="AA79" s="4483"/>
      <c r="AB79" s="4483"/>
      <c r="AC79" s="4483"/>
      <c r="AD79" s="4483"/>
      <c r="AE79" s="4483"/>
      <c r="AF79" s="4483"/>
      <c r="AG79" s="4483"/>
      <c r="AH79" s="4483"/>
      <c r="AI79" s="4483"/>
      <c r="AJ79" s="4483"/>
      <c r="AK79" s="4483"/>
      <c r="AL79" s="4483"/>
      <c r="AM79" s="4483"/>
      <c r="AN79" s="4483"/>
      <c r="AO79" s="4484"/>
    </row>
    <row r="80" spans="1:41" s="2683" customFormat="1" ht="2.25" customHeight="1">
      <c r="A80" s="1813"/>
      <c r="B80" s="1814"/>
      <c r="C80" s="4483"/>
      <c r="D80" s="4483"/>
      <c r="E80" s="4483"/>
      <c r="F80" s="4483"/>
      <c r="G80" s="4483"/>
      <c r="H80" s="4483"/>
      <c r="I80" s="4483"/>
      <c r="J80" s="4483"/>
      <c r="K80" s="4483"/>
      <c r="L80" s="4483"/>
      <c r="M80" s="4483"/>
      <c r="N80" s="4483"/>
      <c r="O80" s="4483"/>
      <c r="P80" s="4483"/>
      <c r="Q80" s="4483"/>
      <c r="R80" s="4483"/>
      <c r="S80" s="4483"/>
      <c r="T80" s="4483"/>
      <c r="U80" s="4483"/>
      <c r="V80" s="4483"/>
      <c r="W80" s="4483"/>
      <c r="X80" s="4483"/>
      <c r="Y80" s="4483"/>
      <c r="Z80" s="4483"/>
      <c r="AA80" s="4483"/>
      <c r="AB80" s="4483"/>
      <c r="AC80" s="4483"/>
      <c r="AD80" s="4483"/>
      <c r="AE80" s="4483"/>
      <c r="AF80" s="4483"/>
      <c r="AG80" s="4483"/>
      <c r="AH80" s="4483"/>
      <c r="AI80" s="4483"/>
      <c r="AJ80" s="4483"/>
      <c r="AK80" s="4483"/>
      <c r="AL80" s="4483"/>
      <c r="AM80" s="4483"/>
      <c r="AN80" s="4483"/>
      <c r="AO80" s="4484"/>
    </row>
    <row r="81" spans="1:79" s="2677" customFormat="1" ht="12.75" customHeight="1">
      <c r="A81" s="1806"/>
      <c r="B81" s="1815" t="s">
        <v>322</v>
      </c>
      <c r="C81" s="4485" t="s">
        <v>151</v>
      </c>
      <c r="D81" s="4485"/>
      <c r="E81" s="4485"/>
      <c r="F81" s="4485"/>
      <c r="G81" s="4485"/>
      <c r="H81" s="4485"/>
      <c r="I81" s="4485"/>
      <c r="J81" s="4485"/>
      <c r="K81" s="4485"/>
      <c r="L81" s="4485"/>
      <c r="M81" s="4485"/>
      <c r="N81" s="4485"/>
      <c r="O81" s="4485"/>
      <c r="P81" s="4485"/>
      <c r="Q81" s="4485"/>
      <c r="R81" s="4485"/>
      <c r="S81" s="4485"/>
      <c r="T81" s="4485"/>
      <c r="U81" s="4485"/>
      <c r="V81" s="4485"/>
      <c r="W81" s="4485"/>
      <c r="X81" s="4485"/>
      <c r="Y81" s="4485"/>
      <c r="Z81" s="4485"/>
      <c r="AA81" s="4485"/>
      <c r="AB81" s="4485"/>
      <c r="AC81" s="4485"/>
      <c r="AD81" s="4485"/>
      <c r="AE81" s="4485"/>
      <c r="AF81" s="4485"/>
      <c r="AG81" s="4485"/>
      <c r="AH81" s="4485"/>
      <c r="AI81" s="4485"/>
      <c r="AJ81" s="4485"/>
      <c r="AK81" s="4485"/>
      <c r="AL81" s="4485"/>
      <c r="AM81" s="4485"/>
      <c r="AN81" s="4485"/>
      <c r="AO81" s="4486"/>
      <c r="AP81" s="4460"/>
      <c r="AQ81" s="4460"/>
      <c r="AR81" s="4460"/>
      <c r="AS81" s="4460"/>
      <c r="AT81" s="4460"/>
      <c r="AU81" s="4460"/>
      <c r="AV81" s="4460"/>
      <c r="AW81" s="4460"/>
      <c r="AX81" s="4460"/>
      <c r="AY81" s="4460"/>
      <c r="AZ81" s="4460"/>
      <c r="BA81" s="4460"/>
      <c r="BB81" s="4460"/>
      <c r="BC81" s="4460"/>
      <c r="BD81" s="4460"/>
      <c r="BE81" s="4460"/>
      <c r="BF81" s="4460"/>
      <c r="BG81" s="4460"/>
      <c r="BH81" s="4460"/>
      <c r="BI81" s="4460"/>
      <c r="BJ81" s="4460"/>
      <c r="BK81" s="4460"/>
      <c r="BL81" s="4460"/>
      <c r="BM81" s="4460"/>
      <c r="BN81" s="4460"/>
      <c r="BO81" s="4460"/>
      <c r="BP81" s="4460"/>
      <c r="BQ81" s="4460"/>
      <c r="BR81" s="4460"/>
      <c r="BS81" s="4460"/>
      <c r="BT81" s="4460"/>
      <c r="BU81" s="4460"/>
      <c r="BV81" s="4460"/>
      <c r="BW81" s="4460"/>
      <c r="BX81" s="4460"/>
      <c r="BY81" s="4460"/>
      <c r="BZ81" s="4460"/>
      <c r="CA81" s="4461"/>
    </row>
    <row r="82" spans="1:79" s="2681" customFormat="1" ht="2.25" customHeight="1">
      <c r="A82" s="1816"/>
      <c r="B82" s="1817"/>
      <c r="C82" s="4488"/>
      <c r="D82" s="4488"/>
      <c r="E82" s="4488"/>
      <c r="F82" s="4488"/>
      <c r="G82" s="4488"/>
      <c r="H82" s="4488"/>
      <c r="I82" s="4488"/>
      <c r="J82" s="4488"/>
      <c r="K82" s="4488"/>
      <c r="L82" s="4488"/>
      <c r="M82" s="4488"/>
      <c r="N82" s="4488"/>
      <c r="O82" s="4488"/>
      <c r="P82" s="4488"/>
      <c r="Q82" s="4488"/>
      <c r="R82" s="4488"/>
      <c r="S82" s="4488"/>
      <c r="T82" s="4488"/>
      <c r="U82" s="4488"/>
      <c r="V82" s="4488"/>
      <c r="W82" s="4488"/>
      <c r="X82" s="4488"/>
      <c r="Y82" s="4488"/>
      <c r="Z82" s="4488"/>
      <c r="AA82" s="4488"/>
      <c r="AB82" s="4488"/>
      <c r="AC82" s="4488"/>
      <c r="AD82" s="4488"/>
      <c r="AE82" s="4488"/>
      <c r="AF82" s="4488"/>
      <c r="AG82" s="4488"/>
      <c r="AH82" s="4488"/>
      <c r="AI82" s="4488"/>
      <c r="AJ82" s="4488"/>
      <c r="AK82" s="4488"/>
      <c r="AL82" s="4488"/>
      <c r="AM82" s="4488"/>
      <c r="AN82" s="4488"/>
      <c r="AO82" s="4489"/>
    </row>
    <row r="83" spans="1:79" s="2681" customFormat="1" ht="18" customHeight="1">
      <c r="A83" s="1816"/>
      <c r="B83" s="1818" t="s">
        <v>470</v>
      </c>
      <c r="C83" s="4485" t="s">
        <v>1038</v>
      </c>
      <c r="D83" s="4485"/>
      <c r="E83" s="4485"/>
      <c r="F83" s="4485"/>
      <c r="G83" s="4485"/>
      <c r="H83" s="4485"/>
      <c r="I83" s="4485"/>
      <c r="J83" s="4485"/>
      <c r="K83" s="4485"/>
      <c r="L83" s="4485"/>
      <c r="M83" s="4485"/>
      <c r="N83" s="4485"/>
      <c r="O83" s="4485"/>
      <c r="P83" s="4485"/>
      <c r="Q83" s="4485"/>
      <c r="R83" s="4485"/>
      <c r="S83" s="4485"/>
      <c r="T83" s="4485"/>
      <c r="U83" s="4485"/>
      <c r="V83" s="4485"/>
      <c r="W83" s="4485"/>
      <c r="X83" s="4485"/>
      <c r="Y83" s="4485"/>
      <c r="Z83" s="4485"/>
      <c r="AA83" s="4485"/>
      <c r="AB83" s="4485"/>
      <c r="AC83" s="4485"/>
      <c r="AD83" s="4485"/>
      <c r="AE83" s="4485"/>
      <c r="AF83" s="4485"/>
      <c r="AG83" s="4485"/>
      <c r="AH83" s="4485"/>
      <c r="AI83" s="4485"/>
      <c r="AJ83" s="4485"/>
      <c r="AK83" s="4485"/>
      <c r="AL83" s="4485"/>
      <c r="AM83" s="4485"/>
      <c r="AN83" s="4485"/>
      <c r="AO83" s="4486"/>
    </row>
    <row r="84" spans="1:79" s="2677" customFormat="1" ht="18" customHeight="1">
      <c r="A84" s="1806"/>
      <c r="B84" s="1819"/>
      <c r="C84" s="4485"/>
      <c r="D84" s="4485"/>
      <c r="E84" s="4485"/>
      <c r="F84" s="4485"/>
      <c r="G84" s="4485"/>
      <c r="H84" s="4485"/>
      <c r="I84" s="4485"/>
      <c r="J84" s="4485"/>
      <c r="K84" s="4485"/>
      <c r="L84" s="4485"/>
      <c r="M84" s="4485"/>
      <c r="N84" s="4485"/>
      <c r="O84" s="4485"/>
      <c r="P84" s="4485"/>
      <c r="Q84" s="4485"/>
      <c r="R84" s="4485"/>
      <c r="S84" s="4485"/>
      <c r="T84" s="4485"/>
      <c r="U84" s="4485"/>
      <c r="V84" s="4485"/>
      <c r="W84" s="4485"/>
      <c r="X84" s="4485"/>
      <c r="Y84" s="4485"/>
      <c r="Z84" s="4485"/>
      <c r="AA84" s="4485"/>
      <c r="AB84" s="4485"/>
      <c r="AC84" s="4485"/>
      <c r="AD84" s="4485"/>
      <c r="AE84" s="4485"/>
      <c r="AF84" s="4485"/>
      <c r="AG84" s="4485"/>
      <c r="AH84" s="4485"/>
      <c r="AI84" s="4485"/>
      <c r="AJ84" s="4485"/>
      <c r="AK84" s="4485"/>
      <c r="AL84" s="4485"/>
      <c r="AM84" s="4485"/>
      <c r="AN84" s="4485"/>
      <c r="AO84" s="4486"/>
    </row>
    <row r="85" spans="1:79" s="2677" customFormat="1" ht="1.5" customHeight="1">
      <c r="A85" s="1806"/>
      <c r="B85" s="1807"/>
      <c r="C85" s="1820"/>
      <c r="D85" s="1820"/>
      <c r="E85" s="1820"/>
      <c r="F85" s="1820"/>
      <c r="G85" s="1820"/>
      <c r="H85" s="1820"/>
      <c r="I85" s="1820"/>
      <c r="J85" s="1820"/>
      <c r="K85" s="1820"/>
      <c r="L85" s="1820"/>
      <c r="M85" s="1820"/>
      <c r="N85" s="1820"/>
      <c r="O85" s="1820"/>
      <c r="P85" s="1820"/>
      <c r="Q85" s="1820"/>
      <c r="R85" s="1820"/>
      <c r="S85" s="1820"/>
      <c r="T85" s="1820"/>
      <c r="U85" s="1820"/>
      <c r="V85" s="1820"/>
      <c r="W85" s="1820"/>
      <c r="X85" s="1820"/>
      <c r="Y85" s="1820"/>
      <c r="Z85" s="1820"/>
      <c r="AA85" s="1820"/>
      <c r="AB85" s="1820"/>
      <c r="AC85" s="1820"/>
      <c r="AD85" s="1820"/>
      <c r="AE85" s="1820"/>
      <c r="AF85" s="1820"/>
      <c r="AG85" s="1820"/>
      <c r="AH85" s="1820"/>
      <c r="AI85" s="1820"/>
      <c r="AJ85" s="1820"/>
      <c r="AK85" s="1820"/>
      <c r="AL85" s="1820"/>
      <c r="AM85" s="1820"/>
      <c r="AN85" s="1820"/>
      <c r="AO85" s="1821"/>
    </row>
    <row r="86" spans="1:79" s="2677" customFormat="1" ht="10.5" customHeight="1">
      <c r="A86" s="1806"/>
      <c r="B86" s="1819" t="s">
        <v>471</v>
      </c>
      <c r="C86" s="4490" t="s">
        <v>1058</v>
      </c>
      <c r="D86" s="4490"/>
      <c r="E86" s="4490"/>
      <c r="F86" s="4490"/>
      <c r="G86" s="4490"/>
      <c r="H86" s="4490"/>
      <c r="I86" s="4490"/>
      <c r="J86" s="4490"/>
      <c r="K86" s="4490"/>
      <c r="L86" s="4490"/>
      <c r="M86" s="4490"/>
      <c r="N86" s="4490"/>
      <c r="O86" s="4490"/>
      <c r="P86" s="4490"/>
      <c r="Q86" s="4490"/>
      <c r="R86" s="4490"/>
      <c r="S86" s="4490"/>
      <c r="T86" s="4490"/>
      <c r="U86" s="4490"/>
      <c r="V86" s="4490"/>
      <c r="W86" s="4490"/>
      <c r="X86" s="4490"/>
      <c r="Y86" s="4490"/>
      <c r="Z86" s="4490"/>
      <c r="AA86" s="4490"/>
      <c r="AB86" s="4490"/>
      <c r="AC86" s="4490"/>
      <c r="AD86" s="4490"/>
      <c r="AE86" s="4490"/>
      <c r="AF86" s="4490"/>
      <c r="AG86" s="4490"/>
      <c r="AH86" s="4490"/>
      <c r="AI86" s="4490"/>
      <c r="AJ86" s="4490"/>
      <c r="AK86" s="4490"/>
      <c r="AL86" s="4490"/>
      <c r="AM86" s="4490"/>
      <c r="AN86" s="4490"/>
      <c r="AO86" s="4491"/>
    </row>
    <row r="87" spans="1:79" s="2677" customFormat="1" ht="2.25" customHeight="1">
      <c r="A87" s="1806"/>
      <c r="B87" s="1807"/>
      <c r="C87" s="1808"/>
      <c r="D87" s="1809"/>
      <c r="E87" s="1809"/>
      <c r="F87" s="1809"/>
      <c r="G87" s="1809"/>
      <c r="H87" s="1809"/>
      <c r="I87" s="1809"/>
      <c r="J87" s="1809"/>
      <c r="K87" s="1809"/>
      <c r="L87" s="1809"/>
      <c r="M87" s="1809"/>
      <c r="N87" s="1809"/>
      <c r="O87" s="1809"/>
      <c r="P87" s="1809"/>
      <c r="Q87" s="1809"/>
      <c r="R87" s="1809"/>
      <c r="S87" s="1809"/>
      <c r="T87" s="1809"/>
      <c r="U87" s="1809"/>
      <c r="V87" s="1809"/>
      <c r="W87" s="1809"/>
      <c r="X87" s="1809"/>
      <c r="Y87" s="1809"/>
      <c r="Z87" s="1809"/>
      <c r="AA87" s="1809"/>
      <c r="AB87" s="1809"/>
      <c r="AC87" s="1809"/>
      <c r="AD87" s="1809"/>
      <c r="AE87" s="1809"/>
      <c r="AF87" s="1809"/>
      <c r="AG87" s="1809"/>
      <c r="AH87" s="1809"/>
      <c r="AI87" s="1809"/>
      <c r="AJ87" s="1809"/>
      <c r="AK87" s="1809"/>
      <c r="AL87" s="1822"/>
      <c r="AM87" s="1817"/>
      <c r="AN87" s="1817"/>
      <c r="AO87" s="1823"/>
    </row>
    <row r="88" spans="1:79" s="2677" customFormat="1" ht="3.75" customHeight="1">
      <c r="A88" s="1806"/>
      <c r="B88" s="1824"/>
      <c r="C88" s="4492"/>
      <c r="D88" s="4492"/>
      <c r="E88" s="4492"/>
      <c r="F88" s="4492"/>
      <c r="G88" s="4492"/>
      <c r="H88" s="4492"/>
      <c r="I88" s="4492"/>
      <c r="J88" s="4492"/>
      <c r="K88" s="4492"/>
      <c r="L88" s="4492"/>
      <c r="M88" s="4492"/>
      <c r="N88" s="4492"/>
      <c r="O88" s="4492"/>
      <c r="P88" s="4492"/>
      <c r="Q88" s="4492"/>
      <c r="R88" s="4492"/>
      <c r="S88" s="4492"/>
      <c r="T88" s="4492"/>
      <c r="U88" s="4492"/>
      <c r="V88" s="4492"/>
      <c r="W88" s="4492"/>
      <c r="X88" s="4492"/>
      <c r="Y88" s="4492"/>
      <c r="Z88" s="4492"/>
      <c r="AA88" s="4492"/>
      <c r="AB88" s="4492"/>
      <c r="AC88" s="4492"/>
      <c r="AD88" s="4492"/>
      <c r="AE88" s="4492"/>
      <c r="AF88" s="4492"/>
      <c r="AG88" s="4492"/>
      <c r="AH88" s="4492"/>
      <c r="AI88" s="4492"/>
      <c r="AJ88" s="4492"/>
      <c r="AK88" s="4492"/>
      <c r="AL88" s="4492"/>
      <c r="AM88" s="4492"/>
      <c r="AN88" s="4492"/>
      <c r="AO88" s="4493"/>
    </row>
    <row r="89" spans="1:79" s="2677" customFormat="1" ht="17.25" customHeight="1">
      <c r="A89" s="1806"/>
      <c r="B89" s="1807"/>
      <c r="C89" s="1807"/>
      <c r="D89" s="1807"/>
      <c r="E89" s="1807"/>
      <c r="F89" s="1807"/>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807"/>
      <c r="AM89" s="1807"/>
      <c r="AN89" s="1807"/>
      <c r="AO89" s="1810"/>
    </row>
    <row r="90" spans="1:79" ht="31.5" customHeight="1">
      <c r="A90" s="1825"/>
      <c r="B90" s="1826"/>
      <c r="C90" s="1826" t="s">
        <v>477</v>
      </c>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827"/>
    </row>
    <row r="91" spans="1:79" ht="12">
      <c r="A91" s="1825"/>
      <c r="B91" s="1826"/>
      <c r="C91" s="1826" t="s">
        <v>119</v>
      </c>
      <c r="D91" s="1788"/>
      <c r="E91" s="1788"/>
      <c r="F91" s="1788"/>
      <c r="G91" s="1788"/>
      <c r="H91" s="1788"/>
      <c r="I91" s="1788"/>
      <c r="J91" s="1788"/>
      <c r="K91" s="1788"/>
      <c r="L91" s="1788"/>
      <c r="M91" s="1788"/>
      <c r="N91" s="1788"/>
      <c r="O91" s="1788"/>
      <c r="P91" s="1788"/>
      <c r="Q91" s="1788"/>
      <c r="R91" s="1788"/>
      <c r="S91" s="1788"/>
      <c r="T91" s="1788"/>
      <c r="U91" s="1828" t="s">
        <v>1039</v>
      </c>
      <c r="V91" s="1788"/>
      <c r="W91" s="1788"/>
      <c r="X91" s="1788"/>
      <c r="Y91" s="1788"/>
      <c r="Z91" s="1788"/>
      <c r="AA91" s="1788"/>
      <c r="AB91" s="1788"/>
      <c r="AC91" s="1788"/>
      <c r="AD91" s="1788"/>
      <c r="AE91" s="1788"/>
      <c r="AF91" s="1788"/>
      <c r="AG91" s="1788"/>
      <c r="AH91" s="1788"/>
      <c r="AI91" s="1788"/>
      <c r="AJ91" s="1788"/>
      <c r="AK91" s="1788"/>
      <c r="AL91" s="1788"/>
      <c r="AM91" s="1788"/>
      <c r="AN91" s="1788"/>
      <c r="AO91" s="1827"/>
    </row>
    <row r="92" spans="1:79" s="2684" customFormat="1" ht="12">
      <c r="A92" s="1829"/>
      <c r="B92" s="1830"/>
      <c r="C92" s="1830" t="s">
        <v>121</v>
      </c>
      <c r="D92" s="1831"/>
      <c r="E92" s="1831"/>
      <c r="F92" s="1831"/>
      <c r="G92" s="1831"/>
      <c r="H92" s="1831"/>
      <c r="I92" s="1831"/>
      <c r="J92" s="1831"/>
      <c r="K92" s="1831"/>
      <c r="L92" s="1831"/>
      <c r="M92" s="1831"/>
      <c r="N92" s="1831"/>
      <c r="O92" s="1831"/>
      <c r="P92" s="1831"/>
      <c r="Q92" s="1831"/>
      <c r="R92" s="1831"/>
      <c r="S92" s="1831"/>
      <c r="T92" s="1831"/>
      <c r="U92" s="1828"/>
      <c r="V92" s="1828"/>
      <c r="W92" s="1831"/>
      <c r="X92" s="1831"/>
      <c r="Y92" s="1831"/>
      <c r="Z92" s="1831"/>
      <c r="AA92" s="1831"/>
      <c r="AB92" s="1831"/>
      <c r="AC92" s="1831"/>
      <c r="AD92" s="1831"/>
      <c r="AE92" s="1831"/>
      <c r="AF92" s="1831"/>
      <c r="AG92" s="1831"/>
      <c r="AH92" s="1831"/>
      <c r="AI92" s="1831"/>
      <c r="AJ92" s="1831"/>
      <c r="AK92" s="1831"/>
      <c r="AL92" s="1831"/>
      <c r="AM92" s="1831"/>
      <c r="AN92" s="1831"/>
      <c r="AO92" s="1832"/>
    </row>
    <row r="93" spans="1:79" ht="4.5" customHeight="1">
      <c r="A93" s="1833"/>
      <c r="B93" s="1834"/>
      <c r="C93" s="1834"/>
      <c r="D93" s="1834"/>
      <c r="E93" s="1834"/>
      <c r="F93" s="1834"/>
      <c r="G93" s="1834"/>
      <c r="H93" s="1834"/>
      <c r="I93" s="1834"/>
      <c r="J93" s="1834"/>
      <c r="K93" s="1834"/>
      <c r="L93" s="1834"/>
      <c r="M93" s="1834"/>
      <c r="N93" s="1834"/>
      <c r="O93" s="1834"/>
      <c r="P93" s="1834"/>
      <c r="Q93" s="1834"/>
      <c r="R93" s="1834"/>
      <c r="S93" s="1834"/>
      <c r="T93" s="1834"/>
      <c r="U93" s="1834"/>
      <c r="V93" s="1834"/>
      <c r="W93" s="1834"/>
      <c r="X93" s="1834"/>
      <c r="Y93" s="1834"/>
      <c r="Z93" s="1834"/>
      <c r="AA93" s="1834"/>
      <c r="AB93" s="1834"/>
      <c r="AC93" s="1834"/>
      <c r="AD93" s="1834"/>
      <c r="AE93" s="1834"/>
      <c r="AF93" s="1834"/>
      <c r="AG93" s="1834"/>
      <c r="AH93" s="1834"/>
      <c r="AI93" s="1834"/>
      <c r="AJ93" s="1834"/>
      <c r="AK93" s="1834"/>
      <c r="AL93" s="1834"/>
      <c r="AM93" s="1834"/>
      <c r="AN93" s="1848"/>
      <c r="AO93" s="1835"/>
    </row>
    <row r="94" spans="1:79" ht="5.25" customHeight="1">
      <c r="A94" s="911"/>
      <c r="AO94" s="912"/>
    </row>
    <row r="95" spans="1:79" ht="14.25" customHeight="1">
      <c r="A95" s="4494" t="s">
        <v>1313</v>
      </c>
      <c r="B95" s="4495"/>
      <c r="C95" s="4495"/>
      <c r="D95" s="4495"/>
      <c r="E95" s="4495"/>
      <c r="F95" s="4495"/>
      <c r="G95" s="4495"/>
      <c r="H95" s="4495"/>
      <c r="I95" s="4495"/>
      <c r="J95" s="4495"/>
      <c r="K95" s="4495"/>
      <c r="L95" s="4495"/>
      <c r="M95" s="4495"/>
      <c r="N95" s="4495"/>
      <c r="O95" s="4495"/>
      <c r="P95" s="4495"/>
      <c r="Q95" s="4495"/>
      <c r="R95" s="4495"/>
      <c r="S95" s="4495"/>
      <c r="T95" s="4495"/>
      <c r="U95" s="4495"/>
      <c r="V95" s="4495"/>
      <c r="W95" s="4495"/>
      <c r="X95" s="4495"/>
      <c r="Y95" s="4495"/>
      <c r="Z95" s="4495"/>
      <c r="AA95" s="4495"/>
      <c r="AB95" s="4495"/>
      <c r="AC95" s="4495"/>
      <c r="AD95" s="4495"/>
      <c r="AE95" s="4495"/>
      <c r="AF95" s="4495"/>
      <c r="AG95" s="4495"/>
      <c r="AH95" s="4495"/>
      <c r="AI95" s="4495"/>
      <c r="AJ95" s="4495"/>
      <c r="AK95" s="4495"/>
      <c r="AL95" s="4495"/>
      <c r="AM95" s="4495"/>
      <c r="AN95" s="4496"/>
      <c r="AO95" s="4497"/>
    </row>
    <row r="96" spans="1:79" ht="4.5" customHeight="1">
      <c r="A96" s="928"/>
      <c r="B96" s="922"/>
      <c r="C96" s="922"/>
      <c r="D96" s="922"/>
      <c r="E96" s="922"/>
      <c r="F96" s="922"/>
      <c r="G96" s="922"/>
      <c r="H96" s="922"/>
      <c r="I96" s="922"/>
      <c r="J96" s="922"/>
      <c r="K96" s="922"/>
      <c r="L96" s="922"/>
      <c r="M96" s="922"/>
      <c r="N96" s="922"/>
      <c r="O96" s="922"/>
      <c r="P96" s="922"/>
      <c r="Q96" s="922"/>
      <c r="R96" s="922"/>
      <c r="S96" s="922"/>
      <c r="T96" s="922"/>
      <c r="U96" s="922"/>
      <c r="V96" s="922"/>
      <c r="W96" s="922"/>
      <c r="X96" s="922"/>
      <c r="Y96" s="922"/>
      <c r="Z96" s="922"/>
      <c r="AA96" s="922"/>
      <c r="AB96" s="922"/>
      <c r="AC96" s="922"/>
      <c r="AD96" s="922"/>
      <c r="AE96" s="922"/>
      <c r="AF96" s="922"/>
      <c r="AG96" s="922"/>
      <c r="AH96" s="922"/>
      <c r="AI96" s="922"/>
      <c r="AJ96" s="922"/>
      <c r="AK96" s="922"/>
      <c r="AL96" s="922"/>
      <c r="AM96" s="922"/>
      <c r="AN96" s="922"/>
      <c r="AO96" s="929"/>
    </row>
    <row r="97" spans="1:41" ht="10.5" customHeight="1">
      <c r="A97" s="4498" t="s">
        <v>1040</v>
      </c>
      <c r="B97" s="4499"/>
      <c r="C97" s="4499"/>
      <c r="D97" s="4499"/>
      <c r="E97" s="4499"/>
      <c r="F97" s="4499"/>
      <c r="G97" s="4499"/>
      <c r="H97" s="4499"/>
      <c r="I97" s="4499"/>
      <c r="J97" s="4499"/>
      <c r="K97" s="4499"/>
      <c r="L97" s="4499"/>
      <c r="M97" s="4499"/>
      <c r="N97" s="4499"/>
      <c r="O97" s="4499"/>
      <c r="P97" s="4499"/>
      <c r="Q97" s="4499"/>
      <c r="R97" s="4499"/>
      <c r="S97" s="4499"/>
      <c r="T97" s="4499"/>
      <c r="U97" s="4499"/>
      <c r="V97" s="4499"/>
      <c r="W97" s="4499"/>
      <c r="X97" s="4499"/>
      <c r="Y97" s="4499"/>
      <c r="Z97" s="4499"/>
      <c r="AA97" s="4499"/>
      <c r="AB97" s="4499"/>
      <c r="AC97" s="4499"/>
      <c r="AD97" s="4499"/>
      <c r="AE97" s="4499"/>
      <c r="AF97" s="4499"/>
      <c r="AG97" s="4499"/>
      <c r="AH97" s="4499"/>
      <c r="AI97" s="4499"/>
      <c r="AJ97" s="4499"/>
      <c r="AK97" s="4499"/>
      <c r="AL97" s="4499"/>
      <c r="AM97" s="4499"/>
      <c r="AN97" s="4500"/>
      <c r="AO97" s="4501"/>
    </row>
    <row r="98" spans="1:41" ht="10.5" customHeight="1">
      <c r="A98" s="4502" t="s">
        <v>1041</v>
      </c>
      <c r="B98" s="4503"/>
      <c r="C98" s="4503"/>
      <c r="D98" s="4503"/>
      <c r="E98" s="4503"/>
      <c r="F98" s="4503"/>
      <c r="G98" s="4503"/>
      <c r="H98" s="4503"/>
      <c r="I98" s="4503"/>
      <c r="J98" s="4503"/>
      <c r="K98" s="4503"/>
      <c r="L98" s="4503"/>
      <c r="M98" s="4503"/>
      <c r="N98" s="4503"/>
      <c r="O98" s="4503"/>
      <c r="P98" s="4503"/>
      <c r="Q98" s="4503"/>
      <c r="R98" s="4503"/>
      <c r="S98" s="4503"/>
      <c r="T98" s="4503"/>
      <c r="U98" s="4503"/>
      <c r="V98" s="4503"/>
      <c r="W98" s="4503"/>
      <c r="X98" s="4503"/>
      <c r="Y98" s="4503"/>
      <c r="Z98" s="4503"/>
      <c r="AA98" s="4503"/>
      <c r="AB98" s="4503"/>
      <c r="AC98" s="4503"/>
      <c r="AD98" s="4503"/>
      <c r="AE98" s="4503"/>
      <c r="AF98" s="4503"/>
      <c r="AG98" s="4503"/>
      <c r="AH98" s="4503"/>
      <c r="AI98" s="4503"/>
      <c r="AJ98" s="4503"/>
      <c r="AK98" s="4503"/>
      <c r="AL98" s="4503"/>
      <c r="AM98" s="4503"/>
      <c r="AN98" s="4503"/>
      <c r="AO98" s="4504"/>
    </row>
    <row r="99" spans="1:41" ht="10.5" customHeight="1">
      <c r="A99" s="4505" t="s">
        <v>122</v>
      </c>
      <c r="B99" s="4506"/>
      <c r="C99" s="4506"/>
      <c r="D99" s="4506"/>
      <c r="E99" s="4506"/>
      <c r="F99" s="4506"/>
      <c r="G99" s="4506"/>
      <c r="H99" s="4506"/>
      <c r="I99" s="4506"/>
      <c r="J99" s="4506"/>
      <c r="K99" s="4506"/>
      <c r="L99" s="4506"/>
      <c r="M99" s="4506"/>
      <c r="N99" s="4506"/>
      <c r="O99" s="4506"/>
      <c r="P99" s="4506"/>
      <c r="Q99" s="4506"/>
      <c r="R99" s="4506"/>
      <c r="S99" s="4506"/>
      <c r="T99" s="4506"/>
      <c r="U99" s="4506"/>
      <c r="V99" s="4506"/>
      <c r="W99" s="4506"/>
      <c r="X99" s="4506"/>
      <c r="Y99" s="4506"/>
      <c r="Z99" s="4506"/>
      <c r="AA99" s="4506"/>
      <c r="AB99" s="4506"/>
      <c r="AC99" s="4506"/>
      <c r="AD99" s="4506"/>
      <c r="AE99" s="4506"/>
      <c r="AF99" s="4506"/>
      <c r="AG99" s="4506"/>
      <c r="AH99" s="4506"/>
      <c r="AI99" s="4506"/>
      <c r="AJ99" s="4506"/>
      <c r="AK99" s="4506"/>
      <c r="AL99" s="4506"/>
      <c r="AM99" s="4506"/>
      <c r="AN99" s="4506"/>
      <c r="AO99" s="4507"/>
    </row>
    <row r="100" spans="1:41" ht="11.25" customHeight="1">
      <c r="A100" s="4508" t="s">
        <v>1042</v>
      </c>
      <c r="B100" s="4509"/>
      <c r="C100" s="4509"/>
      <c r="D100" s="4509"/>
      <c r="E100" s="4509"/>
      <c r="F100" s="4509"/>
      <c r="G100" s="4509"/>
      <c r="H100" s="4509"/>
      <c r="I100" s="4509"/>
      <c r="J100" s="4509"/>
      <c r="K100" s="4509"/>
      <c r="L100" s="4509"/>
      <c r="M100" s="4509"/>
      <c r="N100" s="4509"/>
      <c r="O100" s="4509"/>
      <c r="P100" s="4509"/>
      <c r="Q100" s="4509"/>
      <c r="R100" s="4509"/>
      <c r="S100" s="4509"/>
      <c r="T100" s="4509"/>
      <c r="U100" s="4509"/>
      <c r="V100" s="4509"/>
      <c r="W100" s="4509"/>
      <c r="X100" s="4509"/>
      <c r="Y100" s="4509"/>
      <c r="Z100" s="4509"/>
      <c r="AA100" s="4509"/>
      <c r="AB100" s="4509"/>
      <c r="AC100" s="4509"/>
      <c r="AD100" s="4509"/>
      <c r="AE100" s="4509"/>
      <c r="AF100" s="4509"/>
      <c r="AG100" s="4509"/>
      <c r="AH100" s="4509"/>
      <c r="AI100" s="4509"/>
      <c r="AJ100" s="4509"/>
      <c r="AK100" s="4509"/>
      <c r="AL100" s="4509"/>
      <c r="AM100" s="4509"/>
      <c r="AN100" s="4509"/>
      <c r="AO100" s="4510"/>
    </row>
    <row r="101" spans="1:41" ht="2.25" customHeight="1">
      <c r="A101" s="1836"/>
      <c r="B101" s="1837"/>
      <c r="C101" s="1837"/>
      <c r="D101" s="1837"/>
      <c r="E101" s="1838"/>
      <c r="F101" s="1838"/>
      <c r="G101" s="1838"/>
      <c r="H101" s="1838"/>
      <c r="I101" s="1837"/>
      <c r="J101" s="1837"/>
      <c r="K101" s="1837"/>
      <c r="L101" s="1837"/>
      <c r="M101" s="1837"/>
      <c r="N101" s="1837"/>
      <c r="O101" s="1837"/>
      <c r="P101" s="1837"/>
      <c r="Q101" s="1837"/>
      <c r="R101" s="1837"/>
      <c r="S101" s="1837"/>
      <c r="T101" s="1837"/>
      <c r="U101" s="1837"/>
      <c r="V101" s="1837"/>
      <c r="W101" s="1837"/>
      <c r="X101" s="1837"/>
      <c r="Y101" s="1837"/>
      <c r="Z101" s="1837"/>
      <c r="AA101" s="1837"/>
      <c r="AB101" s="1837"/>
      <c r="AC101" s="1837"/>
      <c r="AD101" s="1837"/>
      <c r="AE101" s="1839"/>
      <c r="AF101" s="1840"/>
      <c r="AG101" s="1840"/>
      <c r="AH101" s="1840"/>
      <c r="AI101" s="1840"/>
      <c r="AJ101" s="1840"/>
      <c r="AK101" s="1840"/>
      <c r="AL101" s="1840"/>
      <c r="AM101" s="1840"/>
      <c r="AN101" s="1849"/>
      <c r="AO101" s="1841"/>
    </row>
    <row r="102" spans="1:41" ht="6" customHeight="1">
      <c r="A102" s="930"/>
      <c r="B102" s="923"/>
      <c r="C102" s="923"/>
      <c r="D102" s="923"/>
      <c r="E102" s="924"/>
      <c r="F102" s="924"/>
      <c r="G102" s="924"/>
      <c r="H102" s="924"/>
      <c r="I102" s="923"/>
      <c r="J102" s="923"/>
      <c r="K102" s="923"/>
      <c r="L102" s="923"/>
      <c r="M102" s="923"/>
      <c r="N102" s="923"/>
      <c r="O102" s="923"/>
      <c r="P102" s="923"/>
      <c r="Q102" s="923"/>
      <c r="R102" s="923"/>
      <c r="S102" s="923"/>
      <c r="T102" s="923"/>
      <c r="U102" s="923"/>
      <c r="V102" s="923"/>
      <c r="W102" s="923"/>
      <c r="X102" s="923"/>
      <c r="Y102" s="923"/>
      <c r="Z102" s="923"/>
      <c r="AA102" s="923"/>
      <c r="AB102" s="923"/>
      <c r="AC102" s="923"/>
      <c r="AD102" s="923"/>
      <c r="AE102" s="923"/>
      <c r="AF102" s="925"/>
      <c r="AG102" s="925"/>
      <c r="AH102" s="925"/>
      <c r="AI102" s="925"/>
      <c r="AJ102" s="925"/>
      <c r="AK102" s="925"/>
      <c r="AL102" s="925"/>
      <c r="AM102" s="925"/>
      <c r="AN102" s="925"/>
      <c r="AO102" s="931"/>
    </row>
    <row r="103" spans="1:41" ht="20.399999999999999" customHeight="1">
      <c r="A103" s="4511" t="s">
        <v>1043</v>
      </c>
      <c r="B103" s="4512"/>
      <c r="C103" s="4512"/>
      <c r="D103" s="4512"/>
      <c r="E103" s="4512"/>
      <c r="F103" s="4512"/>
      <c r="G103" s="4512"/>
      <c r="H103" s="4512"/>
      <c r="I103" s="4512"/>
      <c r="J103" s="4512"/>
      <c r="K103" s="4512"/>
      <c r="L103" s="4512"/>
      <c r="M103" s="4512"/>
      <c r="N103" s="4512"/>
      <c r="O103" s="4512"/>
      <c r="P103" s="4512"/>
      <c r="Q103" s="4512"/>
      <c r="R103" s="4512"/>
      <c r="S103" s="4512"/>
      <c r="T103" s="4512"/>
      <c r="U103" s="4512"/>
      <c r="V103" s="4512"/>
      <c r="W103" s="4512"/>
      <c r="X103" s="4512"/>
      <c r="Y103" s="4512"/>
      <c r="Z103" s="4512"/>
      <c r="AA103" s="4512"/>
      <c r="AB103" s="4512"/>
      <c r="AC103" s="4512"/>
      <c r="AD103" s="4512"/>
      <c r="AE103" s="4512"/>
      <c r="AF103" s="4512"/>
      <c r="AG103" s="4512"/>
      <c r="AH103" s="4512"/>
      <c r="AI103" s="4512"/>
      <c r="AJ103" s="4512"/>
      <c r="AK103" s="4512"/>
      <c r="AL103" s="4512"/>
      <c r="AM103" s="4512"/>
      <c r="AN103" s="4512"/>
      <c r="AO103" s="4513"/>
    </row>
    <row r="104" spans="1:41">
      <c r="A104" s="4514" t="s">
        <v>1044</v>
      </c>
      <c r="B104" s="4515"/>
      <c r="C104" s="4515"/>
      <c r="D104" s="4515"/>
      <c r="E104" s="4515"/>
      <c r="F104" s="4515"/>
      <c r="G104" s="4515"/>
      <c r="H104" s="4515"/>
      <c r="I104" s="4515"/>
      <c r="J104" s="4515"/>
      <c r="K104" s="4515"/>
      <c r="L104" s="4515"/>
      <c r="M104" s="4515"/>
      <c r="N104" s="4515"/>
      <c r="O104" s="4515"/>
      <c r="P104" s="4515"/>
      <c r="Q104" s="4515"/>
      <c r="R104" s="4515"/>
      <c r="S104" s="4515"/>
      <c r="T104" s="4515"/>
      <c r="U104" s="4515"/>
      <c r="V104" s="4515"/>
      <c r="W104" s="4515"/>
      <c r="X104" s="4515"/>
      <c r="Y104" s="4515"/>
      <c r="Z104" s="4515"/>
      <c r="AA104" s="4515"/>
      <c r="AB104" s="4515"/>
      <c r="AC104" s="4515"/>
      <c r="AD104" s="4515"/>
      <c r="AE104" s="4515"/>
      <c r="AF104" s="4515"/>
      <c r="AG104" s="4515"/>
      <c r="AH104" s="4515"/>
      <c r="AI104" s="4515"/>
      <c r="AJ104" s="4515"/>
      <c r="AK104" s="4515"/>
      <c r="AL104" s="4515"/>
      <c r="AM104" s="4515"/>
      <c r="AN104" s="4515"/>
      <c r="AO104" s="4516"/>
    </row>
    <row r="105" spans="1:41" ht="12" thickBot="1">
      <c r="A105" s="932"/>
      <c r="B105" s="933"/>
      <c r="C105" s="933"/>
      <c r="D105" s="933"/>
      <c r="E105" s="933"/>
      <c r="F105" s="933"/>
      <c r="G105" s="933"/>
      <c r="H105" s="933"/>
      <c r="I105" s="933"/>
      <c r="J105" s="933"/>
      <c r="K105" s="933"/>
      <c r="L105" s="933"/>
      <c r="M105" s="933"/>
      <c r="N105" s="933"/>
      <c r="O105" s="933"/>
      <c r="P105" s="933"/>
      <c r="Q105" s="933"/>
      <c r="R105" s="934"/>
      <c r="S105" s="933"/>
      <c r="T105" s="933"/>
      <c r="U105" s="933"/>
      <c r="V105" s="933"/>
      <c r="W105" s="933"/>
      <c r="X105" s="933"/>
      <c r="Y105" s="933"/>
      <c r="Z105" s="933"/>
      <c r="AA105" s="933"/>
      <c r="AB105" s="933"/>
      <c r="AC105" s="933"/>
      <c r="AD105" s="933"/>
      <c r="AE105" s="933"/>
      <c r="AF105" s="933"/>
      <c r="AG105" s="933"/>
      <c r="AH105" s="933"/>
      <c r="AI105" s="933"/>
      <c r="AJ105" s="933"/>
      <c r="AK105" s="933"/>
      <c r="AL105" s="933"/>
      <c r="AM105" s="933"/>
      <c r="AN105" s="1850"/>
      <c r="AO105" s="935"/>
    </row>
    <row r="106" spans="1:41" ht="12.75" customHeight="1">
      <c r="A106" s="4487"/>
      <c r="B106" s="4487"/>
      <c r="C106" s="4487"/>
      <c r="D106" s="4487"/>
      <c r="E106" s="4487"/>
      <c r="F106" s="4487"/>
      <c r="G106" s="4487"/>
      <c r="H106" s="4487"/>
      <c r="I106" s="4487"/>
      <c r="J106" s="4487"/>
      <c r="K106" s="4487"/>
      <c r="L106" s="4487"/>
      <c r="M106" s="4487"/>
      <c r="N106" s="4487"/>
      <c r="O106" s="4487"/>
      <c r="P106" s="4487"/>
      <c r="Q106" s="4487"/>
      <c r="R106" s="4487"/>
      <c r="S106" s="4487"/>
      <c r="T106" s="4487"/>
      <c r="U106" s="4487"/>
      <c r="V106" s="4487"/>
      <c r="W106" s="4487"/>
      <c r="X106" s="4487"/>
      <c r="Y106" s="4487"/>
      <c r="Z106" s="4487"/>
      <c r="AA106" s="4487"/>
      <c r="AB106" s="4487"/>
      <c r="AC106" s="4487"/>
      <c r="AD106" s="4487"/>
      <c r="AE106" s="4487"/>
      <c r="AF106" s="4487"/>
      <c r="AG106" s="4487"/>
      <c r="AH106" s="4487"/>
      <c r="AI106" s="4487"/>
      <c r="AJ106" s="4487"/>
      <c r="AK106" s="4487"/>
      <c r="AL106" s="4487"/>
      <c r="AM106" s="4487"/>
      <c r="AN106" s="4487"/>
      <c r="AO106" s="4487"/>
    </row>
    <row r="107" spans="1:41" ht="12.75" customHeight="1"/>
    <row r="108" spans="1:41" ht="12.75" customHeight="1">
      <c r="H108" s="33" t="s">
        <v>88</v>
      </c>
    </row>
    <row r="109" spans="1:41" ht="12.75" customHeight="1"/>
    <row r="110" spans="1:41" ht="12.75" customHeight="1"/>
    <row r="111" spans="1:41" ht="12.75" customHeight="1"/>
    <row r="112" spans="1:41" ht="12.75" customHeight="1"/>
    <row r="113" spans="2:38" ht="12.75" customHeight="1">
      <c r="B113" s="926"/>
      <c r="C113" s="927"/>
      <c r="D113" s="914"/>
      <c r="E113" s="914"/>
      <c r="F113" s="914"/>
      <c r="G113" s="914"/>
      <c r="H113" s="914"/>
      <c r="I113" s="914"/>
      <c r="J113" s="914"/>
      <c r="K113" s="914"/>
      <c r="L113" s="914"/>
      <c r="M113" s="914"/>
      <c r="N113" s="914"/>
      <c r="O113" s="914"/>
      <c r="P113" s="914"/>
      <c r="Q113" s="914"/>
      <c r="R113" s="914"/>
      <c r="S113" s="914"/>
      <c r="T113" s="914"/>
      <c r="U113" s="914"/>
      <c r="V113" s="914"/>
      <c r="W113" s="914"/>
      <c r="X113" s="914"/>
      <c r="Y113" s="914"/>
      <c r="Z113" s="914"/>
      <c r="AA113" s="914"/>
      <c r="AB113" s="914"/>
      <c r="AC113" s="914"/>
      <c r="AD113" s="914"/>
      <c r="AE113" s="914"/>
      <c r="AF113" s="914"/>
      <c r="AG113" s="914"/>
      <c r="AH113" s="914"/>
      <c r="AI113" s="914"/>
      <c r="AJ113" s="41"/>
      <c r="AK113" s="41"/>
      <c r="AL113" s="41"/>
    </row>
    <row r="114" spans="2:38" ht="12.75" customHeight="1"/>
    <row r="115" spans="2:38" ht="12.75" customHeight="1"/>
    <row r="116" spans="2:38" ht="12.75" customHeight="1">
      <c r="B116" s="915"/>
    </row>
    <row r="117" spans="2:38" ht="12.75" customHeight="1"/>
    <row r="118" spans="2:38">
      <c r="B118" s="915"/>
    </row>
    <row r="121" spans="2:38">
      <c r="B121" s="915"/>
    </row>
    <row r="123" spans="2:38">
      <c r="B123" s="915"/>
    </row>
    <row r="125" spans="2:38">
      <c r="B125" s="915"/>
    </row>
  </sheetData>
  <sheetProtection selectLockedCells="1" selectUnlockedCells="1"/>
  <mergeCells count="41">
    <mergeCell ref="A106:AO106"/>
    <mergeCell ref="C82:AO82"/>
    <mergeCell ref="C83:AO84"/>
    <mergeCell ref="C86:AO86"/>
    <mergeCell ref="C88:AO88"/>
    <mergeCell ref="A95:AO95"/>
    <mergeCell ref="A97:AO97"/>
    <mergeCell ref="A98:AO98"/>
    <mergeCell ref="A99:AO99"/>
    <mergeCell ref="A100:AO100"/>
    <mergeCell ref="A103:AO103"/>
    <mergeCell ref="A104:AO104"/>
    <mergeCell ref="AP81:CA81"/>
    <mergeCell ref="A19:S19"/>
    <mergeCell ref="A20:S20"/>
    <mergeCell ref="B22:K23"/>
    <mergeCell ref="AS22:BF22"/>
    <mergeCell ref="A62:AO62"/>
    <mergeCell ref="C64:AO65"/>
    <mergeCell ref="C66:AO67"/>
    <mergeCell ref="C69:AO72"/>
    <mergeCell ref="C76:AO76"/>
    <mergeCell ref="C79:AO80"/>
    <mergeCell ref="C81:AO81"/>
    <mergeCell ref="W23:AM23"/>
    <mergeCell ref="A1:AO1"/>
    <mergeCell ref="A17:AO17"/>
    <mergeCell ref="B7:H7"/>
    <mergeCell ref="D9:E9"/>
    <mergeCell ref="F9:I9"/>
    <mergeCell ref="J9:K9"/>
    <mergeCell ref="E11:H11"/>
    <mergeCell ref="A13:AO13"/>
    <mergeCell ref="A14:AO14"/>
    <mergeCell ref="A15:AO15"/>
    <mergeCell ref="A16:AO16"/>
    <mergeCell ref="AM2:AN5"/>
    <mergeCell ref="AB7:AN11"/>
    <mergeCell ref="B5:M6"/>
    <mergeCell ref="B2:M3"/>
    <mergeCell ref="AB2:AL5"/>
  </mergeCells>
  <hyperlinks>
    <hyperlink ref="A15" r:id="rId1" xr:uid="{00000000-0004-0000-0000-000000000000}"/>
  </hyperlinks>
  <printOptions horizontalCentered="1" verticalCentered="1"/>
  <pageMargins left="0" right="0" top="0" bottom="0" header="0.511811023622047" footer="0.511811023622047"/>
  <pageSetup paperSize="9" scale="80" firstPageNumber="0" orientation="portrait" useFirstPageNumber="1" horizontalDpi="300" verticalDpi="300" r:id="rId2"/>
  <headerFooter alignWithMargins="0"/>
  <colBreaks count="1" manualBreakCount="1">
    <brk id="41" max="1048575" man="1"/>
  </colBreaks>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ED2CB-9217-4B3C-B039-8857D28C029B}">
  <sheetPr>
    <tabColor theme="8" tint="0.79998168889431442"/>
  </sheetPr>
  <dimension ref="A1:BW1002"/>
  <sheetViews>
    <sheetView showGridLines="0" view="pageBreakPreview" topLeftCell="F42" zoomScale="99" zoomScaleNormal="100" zoomScaleSheetLayoutView="99" workbookViewId="0">
      <selection activeCell="AU35" sqref="AU35"/>
    </sheetView>
  </sheetViews>
  <sheetFormatPr defaultColWidth="12.5546875" defaultRowHeight="15" customHeight="1"/>
  <cols>
    <col min="1" max="1" width="1.5546875" style="3095" customWidth="1"/>
    <col min="2" max="2" width="4.6640625" style="3095" customWidth="1"/>
    <col min="3" max="3" width="5.6640625" style="3095" customWidth="1"/>
    <col min="4" max="9" width="3.6640625" style="3095" customWidth="1"/>
    <col min="10" max="10" width="5.6640625" style="3095" customWidth="1"/>
    <col min="11" max="13" width="4.6640625" style="3095" customWidth="1"/>
    <col min="14" max="14" width="0.5546875" style="3095" customWidth="1"/>
    <col min="15" max="23" width="3.6640625" style="3095" customWidth="1"/>
    <col min="24" max="25" width="0.5546875" style="3095" customWidth="1"/>
    <col min="26" max="34" width="3.6640625" style="3095" customWidth="1"/>
    <col min="35" max="35" width="0.88671875" style="3095" customWidth="1"/>
    <col min="36" max="36" width="4" style="3095" customWidth="1"/>
    <col min="37" max="37" width="0.5546875" style="3095" customWidth="1"/>
    <col min="38" max="46" width="3.6640625" style="3095" customWidth="1"/>
    <col min="47" max="48" width="0.5546875" style="3095" customWidth="1"/>
    <col min="49" max="57" width="3.6640625" style="3095" customWidth="1"/>
    <col min="58" max="59" width="0.5546875" style="3095" customWidth="1"/>
    <col min="60" max="61" width="3.6640625" style="3095" customWidth="1"/>
    <col min="62" max="63" width="0.5546875" style="3095" customWidth="1"/>
    <col min="64" max="73" width="3.6640625" style="3095" customWidth="1"/>
    <col min="74" max="74" width="0.5546875" style="3095" customWidth="1"/>
    <col min="75" max="75" width="9.109375" style="3095" customWidth="1"/>
    <col min="76" max="16384" width="12.5546875" style="3095"/>
  </cols>
  <sheetData>
    <row r="1" spans="1:75" ht="17.25" customHeight="1" thickBot="1">
      <c r="A1" s="3098"/>
      <c r="B1" s="3786"/>
      <c r="C1" s="3786"/>
      <c r="D1" s="3786"/>
      <c r="E1" s="3786"/>
      <c r="F1" s="3786"/>
      <c r="G1" s="3786"/>
      <c r="H1" s="3786"/>
      <c r="I1" s="3786"/>
      <c r="J1" s="3786"/>
      <c r="K1" s="3786"/>
      <c r="L1" s="3786"/>
      <c r="M1" s="3786"/>
      <c r="N1" s="3786"/>
      <c r="O1" s="3786"/>
      <c r="P1" s="3786"/>
      <c r="Q1" s="3786"/>
      <c r="R1" s="3786"/>
      <c r="S1" s="3786"/>
      <c r="T1" s="3786"/>
      <c r="U1" s="3786"/>
      <c r="V1" s="3786"/>
      <c r="W1" s="3786"/>
      <c r="X1" s="3786"/>
      <c r="Y1" s="3786"/>
      <c r="Z1" s="3786"/>
      <c r="AA1" s="3786"/>
      <c r="AB1" s="3786"/>
      <c r="AC1" s="3786"/>
      <c r="AD1" s="3786"/>
      <c r="AE1" s="3786"/>
      <c r="AF1" s="3786"/>
      <c r="AG1" s="3786"/>
      <c r="AH1" s="3786"/>
      <c r="AI1" s="3208"/>
      <c r="AJ1" s="3786"/>
      <c r="AK1" s="3098"/>
      <c r="AL1" s="3098"/>
      <c r="AM1" s="3098"/>
      <c r="AN1" s="3098"/>
      <c r="AO1" s="3098"/>
      <c r="AP1" s="3098"/>
      <c r="AQ1" s="3098"/>
      <c r="AR1" s="3098"/>
      <c r="AS1" s="3098"/>
      <c r="AT1" s="3098"/>
      <c r="AU1" s="3098"/>
      <c r="AV1" s="3098"/>
      <c r="AW1" s="3098"/>
      <c r="AX1" s="3098"/>
      <c r="AY1" s="3098"/>
      <c r="AZ1" s="3098"/>
      <c r="BA1" s="3098"/>
      <c r="BB1" s="3098"/>
      <c r="BC1" s="3098"/>
      <c r="BD1" s="3098"/>
      <c r="BE1" s="3098"/>
      <c r="BF1" s="3098"/>
      <c r="BG1" s="3098"/>
      <c r="BH1" s="3098"/>
      <c r="BI1" s="3098"/>
      <c r="BJ1" s="3098"/>
      <c r="BK1" s="3098"/>
      <c r="BL1" s="3098"/>
      <c r="BM1" s="3098"/>
      <c r="BN1" s="3098"/>
      <c r="BO1" s="3098"/>
      <c r="BP1" s="3098"/>
      <c r="BQ1" s="3098"/>
      <c r="BR1" s="3098"/>
      <c r="BS1" s="3098"/>
      <c r="BT1" s="3098"/>
      <c r="BU1" s="3098"/>
      <c r="BV1" s="3098"/>
      <c r="BW1" s="3098"/>
    </row>
    <row r="2" spans="1:75" ht="3.75" customHeight="1">
      <c r="A2" s="3184"/>
      <c r="B2" s="3091"/>
      <c r="C2" s="3091"/>
      <c r="D2" s="3091"/>
      <c r="E2" s="3091"/>
      <c r="F2" s="3091"/>
      <c r="G2" s="3091"/>
      <c r="H2" s="3091"/>
      <c r="I2" s="3091"/>
      <c r="J2" s="3091"/>
      <c r="K2" s="3091"/>
      <c r="L2" s="3091"/>
      <c r="M2" s="3091"/>
      <c r="N2" s="3091"/>
      <c r="O2" s="3091"/>
      <c r="P2" s="3091"/>
      <c r="Q2" s="3091"/>
      <c r="R2" s="3091"/>
      <c r="S2" s="3091"/>
      <c r="T2" s="3091"/>
      <c r="U2" s="3091"/>
      <c r="V2" s="3091"/>
      <c r="W2" s="3091"/>
      <c r="X2" s="3091"/>
      <c r="Y2" s="3091"/>
      <c r="Z2" s="3091"/>
      <c r="AA2" s="3091"/>
      <c r="AB2" s="3091"/>
      <c r="AC2" s="3091"/>
      <c r="AD2" s="3091"/>
      <c r="AE2" s="3091"/>
      <c r="AF2" s="3091"/>
      <c r="AG2" s="3091"/>
      <c r="AH2" s="3091"/>
      <c r="AI2" s="3092"/>
      <c r="AJ2" s="3890"/>
      <c r="AK2" s="3210"/>
      <c r="AL2" s="3210"/>
      <c r="AM2" s="3210"/>
      <c r="AN2" s="3210"/>
      <c r="AO2" s="3210"/>
      <c r="AP2" s="3210"/>
      <c r="AQ2" s="3210"/>
      <c r="AR2" s="3210"/>
      <c r="AS2" s="3210"/>
      <c r="AT2" s="3210"/>
      <c r="AU2" s="3210"/>
      <c r="AV2" s="3210"/>
      <c r="AW2" s="3210"/>
      <c r="AX2" s="3210"/>
      <c r="AY2" s="3210"/>
      <c r="AZ2" s="3210"/>
      <c r="BA2" s="3210"/>
      <c r="BB2" s="3210"/>
      <c r="BC2" s="3210"/>
      <c r="BD2" s="3210"/>
      <c r="BE2" s="3210"/>
      <c r="BF2" s="3210"/>
      <c r="BG2" s="3210"/>
      <c r="BH2" s="3210"/>
      <c r="BI2" s="3210"/>
      <c r="BJ2" s="3210"/>
      <c r="BK2" s="3210"/>
      <c r="BL2" s="3210"/>
      <c r="BM2" s="3210"/>
      <c r="BN2" s="3210"/>
      <c r="BO2" s="3210"/>
      <c r="BP2" s="3210"/>
      <c r="BQ2" s="3210"/>
      <c r="BR2" s="3210"/>
      <c r="BS2" s="3210"/>
      <c r="BT2" s="3210"/>
      <c r="BU2" s="3210"/>
      <c r="BV2" s="3314"/>
      <c r="BW2" s="3098"/>
    </row>
    <row r="3" spans="1:75" ht="13.5" customHeight="1">
      <c r="A3" s="3185"/>
      <c r="B3" s="3786"/>
      <c r="C3" s="3786"/>
      <c r="D3" s="3796"/>
      <c r="E3" s="3796"/>
      <c r="F3" s="3786"/>
      <c r="G3" s="3786"/>
      <c r="H3" s="3786"/>
      <c r="I3" s="3786"/>
      <c r="J3" s="3786"/>
      <c r="K3" s="3786"/>
      <c r="L3" s="3786"/>
      <c r="M3" s="3786"/>
      <c r="N3" s="3786"/>
      <c r="O3" s="3786"/>
      <c r="P3" s="3786"/>
      <c r="Q3" s="3786"/>
      <c r="R3" s="3786"/>
      <c r="S3" s="3786"/>
      <c r="T3" s="3786"/>
      <c r="U3" s="3786"/>
      <c r="V3" s="3786"/>
      <c r="W3" s="3786"/>
      <c r="X3" s="3786"/>
      <c r="Y3" s="3786"/>
      <c r="Z3" s="3786"/>
      <c r="AA3" s="3786"/>
      <c r="AB3" s="3786"/>
      <c r="AC3" s="3786"/>
      <c r="AD3" s="3786"/>
      <c r="AE3" s="3786"/>
      <c r="AF3" s="3786"/>
      <c r="AG3" s="3786"/>
      <c r="AH3" s="3786"/>
      <c r="AI3" s="3100"/>
      <c r="AJ3" s="3185"/>
      <c r="AK3" s="3786"/>
      <c r="AL3" s="3786"/>
      <c r="AM3" s="3786"/>
      <c r="AN3" s="3786"/>
      <c r="AO3" s="3786"/>
      <c r="AP3" s="3786"/>
      <c r="AQ3" s="3786"/>
      <c r="AR3" s="3786"/>
      <c r="AS3" s="3786"/>
      <c r="AT3" s="3786"/>
      <c r="AU3" s="3786"/>
      <c r="AV3" s="3786"/>
      <c r="AW3" s="3786"/>
      <c r="AX3" s="3786"/>
      <c r="AY3" s="3786"/>
      <c r="AZ3" s="3786"/>
      <c r="BA3" s="3786"/>
      <c r="BB3" s="3786"/>
      <c r="BC3" s="3786"/>
      <c r="BD3" s="3786"/>
      <c r="BE3" s="3786"/>
      <c r="BF3" s="3786"/>
      <c r="BG3" s="3786"/>
      <c r="BH3" s="3786"/>
      <c r="BI3" s="3786"/>
      <c r="BJ3" s="3786"/>
      <c r="BK3" s="3786"/>
      <c r="BL3" s="3786"/>
      <c r="BM3" s="3786"/>
      <c r="BN3" s="3786"/>
      <c r="BO3" s="3827"/>
      <c r="BP3" s="3786"/>
      <c r="BQ3" s="6102"/>
      <c r="BR3" s="6012"/>
      <c r="BS3" s="6012"/>
      <c r="BT3" s="3786"/>
      <c r="BU3" s="6102"/>
      <c r="BV3" s="3315"/>
      <c r="BW3" s="3098"/>
    </row>
    <row r="4" spans="1:75" ht="13.5" customHeight="1">
      <c r="A4" s="3185"/>
      <c r="B4" s="3849"/>
      <c r="C4" s="3850"/>
      <c r="D4" s="3799" t="s">
        <v>2931</v>
      </c>
      <c r="E4" s="3786"/>
      <c r="F4" s="3800"/>
      <c r="G4" s="3800"/>
      <c r="H4" s="3800"/>
      <c r="I4" s="3800"/>
      <c r="J4" s="3800"/>
      <c r="K4" s="3800"/>
      <c r="L4" s="3800"/>
      <c r="M4" s="3800"/>
      <c r="N4" s="3800"/>
      <c r="O4" s="3800"/>
      <c r="P4" s="3800"/>
      <c r="Q4" s="3800"/>
      <c r="R4" s="3800"/>
      <c r="S4" s="3800"/>
      <c r="T4" s="3800"/>
      <c r="U4" s="3800"/>
      <c r="V4" s="3800"/>
      <c r="W4" s="3786"/>
      <c r="X4" s="3786"/>
      <c r="Y4" s="3786"/>
      <c r="Z4" s="3786"/>
      <c r="AA4" s="3786"/>
      <c r="AB4" s="3786"/>
      <c r="AC4" s="3786"/>
      <c r="AD4" s="3786"/>
      <c r="AE4" s="3786"/>
      <c r="AF4" s="3786"/>
      <c r="AG4" s="3786"/>
      <c r="AH4" s="3786"/>
      <c r="AI4" s="3100"/>
      <c r="AJ4" s="3185"/>
      <c r="AK4" s="3849"/>
      <c r="AL4" s="3850"/>
      <c r="AM4" s="3876"/>
      <c r="AN4" s="3823" t="s">
        <v>3002</v>
      </c>
      <c r="AO4" s="3786"/>
      <c r="AP4" s="3800"/>
      <c r="AQ4" s="3800"/>
      <c r="AR4" s="3800"/>
      <c r="AS4" s="3800"/>
      <c r="AT4" s="3800"/>
      <c r="AU4" s="3800"/>
      <c r="AV4" s="3800"/>
      <c r="AW4" s="3800"/>
      <c r="AX4" s="3800"/>
      <c r="AY4" s="3800"/>
      <c r="AZ4" s="3800"/>
      <c r="BA4" s="3800"/>
      <c r="BB4" s="3800"/>
      <c r="BC4" s="3800"/>
      <c r="BD4" s="3800"/>
      <c r="BE4" s="3800"/>
      <c r="BF4" s="3800"/>
      <c r="BG4" s="3800"/>
      <c r="BH4" s="3786"/>
      <c r="BI4" s="3786"/>
      <c r="BJ4" s="3786"/>
      <c r="BK4" s="3786"/>
      <c r="BL4" s="3788"/>
      <c r="BM4" s="3788"/>
      <c r="BN4" s="3786"/>
      <c r="BO4" s="3827"/>
      <c r="BP4" s="3786"/>
      <c r="BQ4" s="6012"/>
      <c r="BR4" s="5930"/>
      <c r="BS4" s="6012"/>
      <c r="BT4" s="3786"/>
      <c r="BU4" s="6012"/>
      <c r="BV4" s="3315"/>
      <c r="BW4" s="3098"/>
    </row>
    <row r="5" spans="1:75" ht="16.5" customHeight="1">
      <c r="A5" s="3185"/>
      <c r="B5" s="3851"/>
      <c r="C5" s="3850"/>
      <c r="D5" s="3802" t="s">
        <v>2933</v>
      </c>
      <c r="E5" s="3786"/>
      <c r="F5" s="3800"/>
      <c r="G5" s="3800"/>
      <c r="H5" s="3800"/>
      <c r="I5" s="3800"/>
      <c r="J5" s="3800"/>
      <c r="K5" s="3800"/>
      <c r="L5" s="3800"/>
      <c r="M5" s="3800"/>
      <c r="N5" s="3800"/>
      <c r="O5" s="3800"/>
      <c r="P5" s="3800"/>
      <c r="Q5" s="3800"/>
      <c r="R5" s="3800"/>
      <c r="S5" s="3800"/>
      <c r="T5" s="3800"/>
      <c r="U5" s="3800"/>
      <c r="V5" s="3800"/>
      <c r="W5" s="3786"/>
      <c r="X5" s="3786"/>
      <c r="Y5" s="3786"/>
      <c r="Z5" s="3786"/>
      <c r="AA5" s="3786"/>
      <c r="AB5" s="3786"/>
      <c r="AC5" s="3786"/>
      <c r="AD5" s="3786"/>
      <c r="AE5" s="3786"/>
      <c r="AF5" s="3786"/>
      <c r="AG5" s="3786"/>
      <c r="AH5" s="3786"/>
      <c r="AI5" s="3100"/>
      <c r="AJ5" s="3185"/>
      <c r="AK5" s="3851"/>
      <c r="AL5" s="3850"/>
      <c r="AM5" s="3876"/>
      <c r="AN5" s="3825" t="s">
        <v>3003</v>
      </c>
      <c r="AO5" s="3786"/>
      <c r="AP5" s="3800"/>
      <c r="AQ5" s="3800"/>
      <c r="AR5" s="3800"/>
      <c r="AS5" s="3800"/>
      <c r="AT5" s="3800"/>
      <c r="AU5" s="3800"/>
      <c r="AV5" s="3800"/>
      <c r="AW5" s="3800"/>
      <c r="AX5" s="3800"/>
      <c r="AY5" s="3800"/>
      <c r="AZ5" s="3800"/>
      <c r="BA5" s="3800"/>
      <c r="BB5" s="3800"/>
      <c r="BC5" s="3800"/>
      <c r="BD5" s="3800"/>
      <c r="BE5" s="3800"/>
      <c r="BF5" s="3800"/>
      <c r="BG5" s="3800"/>
      <c r="BH5" s="3786"/>
      <c r="BI5" s="3786"/>
      <c r="BJ5" s="3786"/>
      <c r="BK5" s="3786"/>
      <c r="BL5" s="3788"/>
      <c r="BM5" s="3788"/>
      <c r="BN5" s="3786"/>
      <c r="BO5" s="3827"/>
      <c r="BP5" s="3786"/>
      <c r="BQ5" s="6012"/>
      <c r="BR5" s="6012"/>
      <c r="BS5" s="6012"/>
      <c r="BT5" s="3786"/>
      <c r="BU5" s="6012"/>
      <c r="BV5" s="3315"/>
      <c r="BW5" s="3098"/>
    </row>
    <row r="6" spans="1:75" ht="13.5" customHeight="1">
      <c r="A6" s="3185"/>
      <c r="B6" s="3803"/>
      <c r="C6" s="3804"/>
      <c r="D6" s="3786"/>
      <c r="E6" s="3786"/>
      <c r="F6" s="3786"/>
      <c r="G6" s="3786"/>
      <c r="H6" s="3852"/>
      <c r="I6" s="3852"/>
      <c r="J6" s="3853"/>
      <c r="K6" s="3854"/>
      <c r="L6" s="3853"/>
      <c r="M6" s="3853"/>
      <c r="N6" s="3853"/>
      <c r="O6" s="3854"/>
      <c r="P6" s="3853"/>
      <c r="Q6" s="3853"/>
      <c r="R6" s="3853"/>
      <c r="S6" s="3853"/>
      <c r="T6" s="3853"/>
      <c r="U6" s="3855"/>
      <c r="V6" s="3855"/>
      <c r="W6" s="3786"/>
      <c r="X6" s="3786"/>
      <c r="Y6" s="3786"/>
      <c r="Z6" s="3786"/>
      <c r="AA6" s="3786"/>
      <c r="AB6" s="3786"/>
      <c r="AC6" s="3786"/>
      <c r="AD6" s="3786"/>
      <c r="AE6" s="3786"/>
      <c r="AF6" s="3786"/>
      <c r="AG6" s="3786"/>
      <c r="AH6" s="3786"/>
      <c r="AI6" s="3100"/>
      <c r="AJ6" s="3185"/>
      <c r="AK6" s="3803"/>
      <c r="AL6" s="3804"/>
      <c r="AM6" s="3796"/>
      <c r="AN6" s="3786"/>
      <c r="AO6" s="3786"/>
      <c r="AP6" s="3796"/>
      <c r="AQ6" s="3852"/>
      <c r="AR6" s="3853"/>
      <c r="AS6" s="3853"/>
      <c r="AT6" s="3854"/>
      <c r="AU6" s="3853"/>
      <c r="AV6" s="3853"/>
      <c r="AW6" s="3853"/>
      <c r="AX6" s="3853"/>
      <c r="AY6" s="3853"/>
      <c r="AZ6" s="3854"/>
      <c r="BA6" s="3853"/>
      <c r="BB6" s="3853"/>
      <c r="BC6" s="3853"/>
      <c r="BD6" s="3853"/>
      <c r="BE6" s="3853"/>
      <c r="BF6" s="3853"/>
      <c r="BG6" s="3855"/>
      <c r="BH6" s="3786"/>
      <c r="BI6" s="3786"/>
      <c r="BJ6" s="3786"/>
      <c r="BK6" s="3786"/>
      <c r="BL6" s="3788"/>
      <c r="BM6" s="3788"/>
      <c r="BN6" s="3788"/>
      <c r="BO6" s="3788"/>
      <c r="BP6" s="3788"/>
      <c r="BQ6" s="3788"/>
      <c r="BR6" s="3788"/>
      <c r="BS6" s="3788"/>
      <c r="BT6" s="3788"/>
      <c r="BU6" s="3786"/>
      <c r="BV6" s="3301"/>
      <c r="BW6" s="3098"/>
    </row>
    <row r="7" spans="1:75" ht="13.5" customHeight="1">
      <c r="A7" s="3185"/>
      <c r="B7" s="3803"/>
      <c r="C7" s="3804"/>
      <c r="D7" s="3799" t="s">
        <v>3004</v>
      </c>
      <c r="E7" s="3786"/>
      <c r="F7" s="3786"/>
      <c r="G7" s="3786"/>
      <c r="H7" s="3852"/>
      <c r="I7" s="3852"/>
      <c r="J7" s="3853"/>
      <c r="K7" s="3854"/>
      <c r="L7" s="3853"/>
      <c r="M7" s="3853"/>
      <c r="N7" s="3853"/>
      <c r="O7" s="3854"/>
      <c r="P7" s="3853"/>
      <c r="Q7" s="3853"/>
      <c r="R7" s="3853"/>
      <c r="S7" s="3853"/>
      <c r="T7" s="3853"/>
      <c r="U7" s="3855"/>
      <c r="V7" s="3855"/>
      <c r="W7" s="3786"/>
      <c r="X7" s="3786"/>
      <c r="Y7" s="3786"/>
      <c r="Z7" s="3786"/>
      <c r="AA7" s="3786"/>
      <c r="AB7" s="3786"/>
      <c r="AC7" s="3786"/>
      <c r="AD7" s="3786"/>
      <c r="AE7" s="3786"/>
      <c r="AF7" s="3786"/>
      <c r="AG7" s="3786"/>
      <c r="AH7" s="3786"/>
      <c r="AI7" s="3100"/>
      <c r="AJ7" s="3185"/>
      <c r="AK7" s="3803"/>
      <c r="AL7" s="3804"/>
      <c r="AM7" s="3796"/>
      <c r="AN7" s="3799" t="s">
        <v>3004</v>
      </c>
      <c r="AO7" s="3786"/>
      <c r="AP7" s="3796"/>
      <c r="AQ7" s="3852"/>
      <c r="AR7" s="3853"/>
      <c r="AS7" s="3853"/>
      <c r="AT7" s="3854"/>
      <c r="AU7" s="3853"/>
      <c r="AV7" s="3853"/>
      <c r="AW7" s="3853"/>
      <c r="AX7" s="3853"/>
      <c r="AY7" s="3853"/>
      <c r="AZ7" s="3854"/>
      <c r="BA7" s="3853"/>
      <c r="BB7" s="3853"/>
      <c r="BC7" s="3853"/>
      <c r="BD7" s="3853"/>
      <c r="BE7" s="3853"/>
      <c r="BF7" s="3853"/>
      <c r="BG7" s="3855"/>
      <c r="BH7" s="3786"/>
      <c r="BI7" s="3786"/>
      <c r="BJ7" s="3786"/>
      <c r="BK7" s="3786"/>
      <c r="BL7" s="3788"/>
      <c r="BM7" s="3788"/>
      <c r="BN7" s="3788"/>
      <c r="BO7" s="3788"/>
      <c r="BP7" s="3788"/>
      <c r="BQ7" s="3788"/>
      <c r="BR7" s="3788"/>
      <c r="BS7" s="3788"/>
      <c r="BT7" s="3788"/>
      <c r="BU7" s="3786"/>
      <c r="BV7" s="3301"/>
      <c r="BW7" s="3098"/>
    </row>
    <row r="8" spans="1:75" ht="13.5" customHeight="1">
      <c r="A8" s="3185"/>
      <c r="B8" s="3803"/>
      <c r="C8" s="3804"/>
      <c r="D8" s="3802" t="s">
        <v>3005</v>
      </c>
      <c r="E8" s="3786"/>
      <c r="F8" s="3786"/>
      <c r="G8" s="3786"/>
      <c r="H8" s="3852"/>
      <c r="I8" s="3852"/>
      <c r="J8" s="3853"/>
      <c r="K8" s="3854"/>
      <c r="L8" s="3853"/>
      <c r="M8" s="3853"/>
      <c r="N8" s="3853"/>
      <c r="O8" s="3854"/>
      <c r="P8" s="3853"/>
      <c r="Q8" s="3853"/>
      <c r="R8" s="3853"/>
      <c r="S8" s="3853"/>
      <c r="T8" s="3853"/>
      <c r="U8" s="3855"/>
      <c r="V8" s="3855"/>
      <c r="W8" s="3786"/>
      <c r="X8" s="3786"/>
      <c r="Y8" s="3786"/>
      <c r="Z8" s="3786"/>
      <c r="AA8" s="3786"/>
      <c r="AB8" s="3786"/>
      <c r="AC8" s="3786"/>
      <c r="AD8" s="3786"/>
      <c r="AE8" s="3786"/>
      <c r="AF8" s="3786"/>
      <c r="AG8" s="3786"/>
      <c r="AH8" s="3786"/>
      <c r="AI8" s="3100"/>
      <c r="AJ8" s="3185"/>
      <c r="AK8" s="3803"/>
      <c r="AL8" s="3804"/>
      <c r="AM8" s="3796"/>
      <c r="AN8" s="3802" t="s">
        <v>3005</v>
      </c>
      <c r="AO8" s="3786"/>
      <c r="AP8" s="3796"/>
      <c r="AQ8" s="3852"/>
      <c r="AR8" s="3853"/>
      <c r="AS8" s="3853"/>
      <c r="AT8" s="3854"/>
      <c r="AU8" s="3853"/>
      <c r="AV8" s="3853"/>
      <c r="AW8" s="3853"/>
      <c r="AX8" s="3853"/>
      <c r="AY8" s="3853"/>
      <c r="AZ8" s="3854"/>
      <c r="BA8" s="3853"/>
      <c r="BB8" s="3853"/>
      <c r="BC8" s="3853"/>
      <c r="BD8" s="3853"/>
      <c r="BE8" s="3853"/>
      <c r="BF8" s="3853"/>
      <c r="BG8" s="3855"/>
      <c r="BH8" s="3786"/>
      <c r="BI8" s="3786"/>
      <c r="BJ8" s="3786"/>
      <c r="BK8" s="3786"/>
      <c r="BL8" s="3788"/>
      <c r="BM8" s="3788"/>
      <c r="BN8" s="3788"/>
      <c r="BO8" s="3788"/>
      <c r="BP8" s="3788"/>
      <c r="BQ8" s="3788"/>
      <c r="BR8" s="3788"/>
      <c r="BS8" s="3788"/>
      <c r="BT8" s="3788"/>
      <c r="BU8" s="3786"/>
      <c r="BV8" s="3301"/>
      <c r="BW8" s="3098"/>
    </row>
    <row r="9" spans="1:75" ht="7.5" customHeight="1">
      <c r="A9" s="3185"/>
      <c r="B9" s="3803"/>
      <c r="C9" s="3804"/>
      <c r="D9" s="3804"/>
      <c r="E9" s="3807"/>
      <c r="F9" s="3786"/>
      <c r="G9" s="3786"/>
      <c r="H9" s="3852"/>
      <c r="I9" s="3852"/>
      <c r="J9" s="3853"/>
      <c r="K9" s="3854"/>
      <c r="L9" s="3853"/>
      <c r="M9" s="3853"/>
      <c r="N9" s="3853"/>
      <c r="O9" s="3854"/>
      <c r="P9" s="3853"/>
      <c r="Q9" s="3853"/>
      <c r="R9" s="3853"/>
      <c r="S9" s="3853"/>
      <c r="T9" s="3853"/>
      <c r="U9" s="3855"/>
      <c r="V9" s="3855"/>
      <c r="W9" s="3786"/>
      <c r="X9" s="3786"/>
      <c r="Y9" s="3786"/>
      <c r="Z9" s="3786"/>
      <c r="AA9" s="3786"/>
      <c r="AB9" s="3786"/>
      <c r="AC9" s="3786"/>
      <c r="AD9" s="3786"/>
      <c r="AE9" s="3786"/>
      <c r="AF9" s="3786"/>
      <c r="AG9" s="3786"/>
      <c r="AH9" s="3786"/>
      <c r="AI9" s="3100"/>
      <c r="AJ9" s="3185"/>
      <c r="AK9" s="3803"/>
      <c r="AL9" s="3804"/>
      <c r="AM9" s="3804"/>
      <c r="AN9" s="3807"/>
      <c r="AO9" s="3786"/>
      <c r="AP9" s="3786"/>
      <c r="AQ9" s="3852"/>
      <c r="AR9" s="3853"/>
      <c r="AS9" s="3853"/>
      <c r="AT9" s="3854"/>
      <c r="AU9" s="3853"/>
      <c r="AV9" s="3853"/>
      <c r="AW9" s="3853"/>
      <c r="AX9" s="3853"/>
      <c r="AY9" s="3853"/>
      <c r="AZ9" s="3854"/>
      <c r="BA9" s="3853"/>
      <c r="BB9" s="3853"/>
      <c r="BC9" s="3853"/>
      <c r="BD9" s="3853"/>
      <c r="BE9" s="3853"/>
      <c r="BF9" s="3853"/>
      <c r="BG9" s="3855"/>
      <c r="BH9" s="3786"/>
      <c r="BI9" s="3786"/>
      <c r="BJ9" s="3786"/>
      <c r="BK9" s="3786"/>
      <c r="BL9" s="3788"/>
      <c r="BM9" s="3788"/>
      <c r="BN9" s="3788"/>
      <c r="BO9" s="3788"/>
      <c r="BP9" s="3788"/>
      <c r="BQ9" s="3788"/>
      <c r="BR9" s="3788"/>
      <c r="BS9" s="3788"/>
      <c r="BT9" s="3788"/>
      <c r="BU9" s="3786"/>
      <c r="BV9" s="3301"/>
      <c r="BW9" s="3098"/>
    </row>
    <row r="10" spans="1:75" ht="11.25" customHeight="1">
      <c r="A10" s="3185"/>
      <c r="B10" s="5929" t="s">
        <v>3006</v>
      </c>
      <c r="C10" s="5930"/>
      <c r="D10" s="5930"/>
      <c r="E10" s="5930"/>
      <c r="F10" s="5930"/>
      <c r="G10" s="5930"/>
      <c r="H10" s="5930"/>
      <c r="I10" s="5930"/>
      <c r="J10" s="5930"/>
      <c r="K10" s="5930"/>
      <c r="L10" s="5930"/>
      <c r="M10" s="5930"/>
      <c r="N10" s="5930"/>
      <c r="O10" s="5930"/>
      <c r="P10" s="5930"/>
      <c r="Q10" s="5930"/>
      <c r="R10" s="5930"/>
      <c r="S10" s="5930"/>
      <c r="T10" s="5930"/>
      <c r="U10" s="5930"/>
      <c r="V10" s="5930"/>
      <c r="W10" s="5930"/>
      <c r="X10" s="5930"/>
      <c r="Y10" s="5930"/>
      <c r="Z10" s="5930"/>
      <c r="AA10" s="5930"/>
      <c r="AB10" s="5930"/>
      <c r="AC10" s="5930"/>
      <c r="AD10" s="5930"/>
      <c r="AE10" s="5930"/>
      <c r="AF10" s="5930"/>
      <c r="AG10" s="5930"/>
      <c r="AH10" s="5930"/>
      <c r="AI10" s="6089"/>
      <c r="AJ10" s="3185"/>
      <c r="AK10" s="3864"/>
      <c r="AL10" s="3865"/>
      <c r="AM10" s="3864"/>
      <c r="AN10" s="3864"/>
      <c r="AO10" s="3864"/>
      <c r="AP10" s="3864"/>
      <c r="AQ10" s="3864"/>
      <c r="AR10" s="3866"/>
      <c r="AS10" s="3866"/>
      <c r="AT10" s="3786"/>
      <c r="AU10" s="3786"/>
      <c r="AV10" s="3786"/>
      <c r="AW10" s="3786"/>
      <c r="AX10" s="3786"/>
      <c r="AY10" s="3786"/>
      <c r="AZ10" s="3786"/>
      <c r="BA10" s="3786"/>
      <c r="BB10" s="3786"/>
      <c r="BC10" s="3786"/>
      <c r="BD10" s="3786"/>
      <c r="BE10" s="3786"/>
      <c r="BF10" s="3786"/>
      <c r="BG10" s="3786"/>
      <c r="BH10" s="3786"/>
      <c r="BI10" s="3786"/>
      <c r="BJ10" s="3786"/>
      <c r="BK10" s="3786"/>
      <c r="BL10" s="3788"/>
      <c r="BM10" s="3788"/>
      <c r="BN10" s="3788"/>
      <c r="BO10" s="3788"/>
      <c r="BP10" s="3788"/>
      <c r="BQ10" s="3788"/>
      <c r="BR10" s="3788"/>
      <c r="BS10" s="3788"/>
      <c r="BT10" s="3788"/>
      <c r="BU10" s="3786"/>
      <c r="BV10" s="3301"/>
      <c r="BW10" s="3098"/>
    </row>
    <row r="11" spans="1:75" ht="11.25" customHeight="1">
      <c r="A11" s="3185"/>
      <c r="B11" s="5930"/>
      <c r="C11" s="5930"/>
      <c r="D11" s="5930"/>
      <c r="E11" s="5930"/>
      <c r="F11" s="5930"/>
      <c r="G11" s="5930"/>
      <c r="H11" s="5930"/>
      <c r="I11" s="5930"/>
      <c r="J11" s="5930"/>
      <c r="K11" s="5930"/>
      <c r="L11" s="5930"/>
      <c r="M11" s="5930"/>
      <c r="N11" s="5930"/>
      <c r="O11" s="5930"/>
      <c r="P11" s="5930"/>
      <c r="Q11" s="5930"/>
      <c r="R11" s="5930"/>
      <c r="S11" s="5930"/>
      <c r="T11" s="5930"/>
      <c r="U11" s="5930"/>
      <c r="V11" s="5930"/>
      <c r="W11" s="5930"/>
      <c r="X11" s="5930"/>
      <c r="Y11" s="5930"/>
      <c r="Z11" s="5930"/>
      <c r="AA11" s="5930"/>
      <c r="AB11" s="5930"/>
      <c r="AC11" s="5930"/>
      <c r="AD11" s="5930"/>
      <c r="AE11" s="5930"/>
      <c r="AF11" s="5930"/>
      <c r="AG11" s="5930"/>
      <c r="AH11" s="5930"/>
      <c r="AI11" s="6089"/>
      <c r="AJ11" s="3185"/>
      <c r="AK11" s="3864"/>
      <c r="AL11" s="3865"/>
      <c r="AM11" s="3864"/>
      <c r="AN11" s="3864"/>
      <c r="AO11" s="3864"/>
      <c r="AP11" s="3864"/>
      <c r="AQ11" s="3864"/>
      <c r="AR11" s="3866"/>
      <c r="AS11" s="3866"/>
      <c r="AT11" s="3786"/>
      <c r="AU11" s="3786"/>
      <c r="AV11" s="3786"/>
      <c r="AW11" s="3786"/>
      <c r="AX11" s="3786"/>
      <c r="AY11" s="3786"/>
      <c r="AZ11" s="3786"/>
      <c r="BA11" s="3786"/>
      <c r="BB11" s="3786"/>
      <c r="BC11" s="3786"/>
      <c r="BD11" s="3786"/>
      <c r="BE11" s="3786"/>
      <c r="BF11" s="3786"/>
      <c r="BG11" s="3786"/>
      <c r="BH11" s="3786"/>
      <c r="BI11" s="3786"/>
      <c r="BJ11" s="3786"/>
      <c r="BK11" s="3786"/>
      <c r="BL11" s="3788"/>
      <c r="BM11" s="3788"/>
      <c r="BN11" s="3788"/>
      <c r="BO11" s="3788"/>
      <c r="BP11" s="3788"/>
      <c r="BQ11" s="3788"/>
      <c r="BR11" s="3788"/>
      <c r="BS11" s="3788"/>
      <c r="BT11" s="3788"/>
      <c r="BU11" s="3786"/>
      <c r="BV11" s="3301"/>
      <c r="BW11" s="3098"/>
    </row>
    <row r="12" spans="1:75" ht="11.25" customHeight="1">
      <c r="A12" s="3185"/>
      <c r="B12" s="5930"/>
      <c r="C12" s="5930"/>
      <c r="D12" s="5930"/>
      <c r="E12" s="5930"/>
      <c r="F12" s="5930"/>
      <c r="G12" s="5930"/>
      <c r="H12" s="5930"/>
      <c r="I12" s="5930"/>
      <c r="J12" s="5930"/>
      <c r="K12" s="5930"/>
      <c r="L12" s="5930"/>
      <c r="M12" s="5930"/>
      <c r="N12" s="5930"/>
      <c r="O12" s="5930"/>
      <c r="P12" s="5930"/>
      <c r="Q12" s="5930"/>
      <c r="R12" s="5930"/>
      <c r="S12" s="5930"/>
      <c r="T12" s="5930"/>
      <c r="U12" s="5930"/>
      <c r="V12" s="5930"/>
      <c r="W12" s="5930"/>
      <c r="X12" s="5930"/>
      <c r="Y12" s="5930"/>
      <c r="Z12" s="5930"/>
      <c r="AA12" s="5930"/>
      <c r="AB12" s="5930"/>
      <c r="AC12" s="5930"/>
      <c r="AD12" s="5930"/>
      <c r="AE12" s="5930"/>
      <c r="AF12" s="5930"/>
      <c r="AG12" s="5930"/>
      <c r="AH12" s="5930"/>
      <c r="AI12" s="6089"/>
      <c r="AJ12" s="3185"/>
      <c r="AK12" s="3864"/>
      <c r="AL12" s="3865"/>
      <c r="AM12" s="3864"/>
      <c r="AN12" s="3864"/>
      <c r="AO12" s="3864"/>
      <c r="AP12" s="3864"/>
      <c r="AQ12" s="3864"/>
      <c r="AR12" s="3866"/>
      <c r="AS12" s="3866"/>
      <c r="AT12" s="3786"/>
      <c r="AU12" s="3786"/>
      <c r="AV12" s="3786"/>
      <c r="AW12" s="3786"/>
      <c r="AX12" s="3786"/>
      <c r="AY12" s="3786"/>
      <c r="AZ12" s="3786"/>
      <c r="BA12" s="3786"/>
      <c r="BB12" s="3786"/>
      <c r="BC12" s="3786"/>
      <c r="BD12" s="3786"/>
      <c r="BE12" s="3786"/>
      <c r="BF12" s="3786"/>
      <c r="BG12" s="3786"/>
      <c r="BH12" s="3786"/>
      <c r="BI12" s="3786"/>
      <c r="BJ12" s="3786"/>
      <c r="BK12" s="3786"/>
      <c r="BL12" s="3788"/>
      <c r="BM12" s="3788"/>
      <c r="BN12" s="3788"/>
      <c r="BO12" s="3788"/>
      <c r="BP12" s="3788"/>
      <c r="BQ12" s="3788"/>
      <c r="BR12" s="3788"/>
      <c r="BS12" s="3788"/>
      <c r="BT12" s="3788"/>
      <c r="BU12" s="3786"/>
      <c r="BV12" s="3301"/>
      <c r="BW12" s="3098"/>
    </row>
    <row r="13" spans="1:75" ht="11.25" customHeight="1">
      <c r="A13" s="3185"/>
      <c r="B13" s="5930"/>
      <c r="C13" s="5930"/>
      <c r="D13" s="5930"/>
      <c r="E13" s="5930"/>
      <c r="F13" s="5930"/>
      <c r="G13" s="5930"/>
      <c r="H13" s="5930"/>
      <c r="I13" s="5930"/>
      <c r="J13" s="5930"/>
      <c r="K13" s="5930"/>
      <c r="L13" s="5930"/>
      <c r="M13" s="5930"/>
      <c r="N13" s="5930"/>
      <c r="O13" s="5930"/>
      <c r="P13" s="5930"/>
      <c r="Q13" s="5930"/>
      <c r="R13" s="5930"/>
      <c r="S13" s="5930"/>
      <c r="T13" s="5930"/>
      <c r="U13" s="5930"/>
      <c r="V13" s="5930"/>
      <c r="W13" s="5930"/>
      <c r="X13" s="5930"/>
      <c r="Y13" s="5930"/>
      <c r="Z13" s="5930"/>
      <c r="AA13" s="5930"/>
      <c r="AB13" s="5930"/>
      <c r="AC13" s="5930"/>
      <c r="AD13" s="5930"/>
      <c r="AE13" s="5930"/>
      <c r="AF13" s="5930"/>
      <c r="AG13" s="5930"/>
      <c r="AH13" s="5930"/>
      <c r="AI13" s="6089"/>
      <c r="AJ13" s="3185"/>
      <c r="AK13" s="3864"/>
      <c r="AL13" s="3865"/>
      <c r="AM13" s="3864"/>
      <c r="AN13" s="3864"/>
      <c r="AO13" s="3864"/>
      <c r="AP13" s="3864"/>
      <c r="AQ13" s="3864"/>
      <c r="AR13" s="3866"/>
      <c r="AS13" s="3866"/>
      <c r="AT13" s="3786"/>
      <c r="AU13" s="3786"/>
      <c r="AV13" s="3786"/>
      <c r="AW13" s="3786"/>
      <c r="AX13" s="3786"/>
      <c r="AY13" s="3786"/>
      <c r="AZ13" s="3786"/>
      <c r="BA13" s="3786"/>
      <c r="BB13" s="3786"/>
      <c r="BC13" s="3786"/>
      <c r="BD13" s="3786"/>
      <c r="BE13" s="3786"/>
      <c r="BF13" s="3786"/>
      <c r="BG13" s="3786"/>
      <c r="BH13" s="3786"/>
      <c r="BI13" s="3786"/>
      <c r="BJ13" s="3786"/>
      <c r="BK13" s="3786"/>
      <c r="BL13" s="3788"/>
      <c r="BM13" s="3788"/>
      <c r="BN13" s="3788"/>
      <c r="BO13" s="3788"/>
      <c r="BP13" s="3788"/>
      <c r="BQ13" s="3788"/>
      <c r="BR13" s="3788"/>
      <c r="BS13" s="3788"/>
      <c r="BT13" s="3788"/>
      <c r="BU13" s="3786"/>
      <c r="BV13" s="3301"/>
      <c r="BW13" s="3098"/>
    </row>
    <row r="14" spans="1:75" ht="11.25" customHeight="1">
      <c r="A14" s="3185"/>
      <c r="B14" s="5930"/>
      <c r="C14" s="5930"/>
      <c r="D14" s="5930"/>
      <c r="E14" s="5930"/>
      <c r="F14" s="5930"/>
      <c r="G14" s="5930"/>
      <c r="H14" s="5930"/>
      <c r="I14" s="5930"/>
      <c r="J14" s="5930"/>
      <c r="K14" s="5930"/>
      <c r="L14" s="5930"/>
      <c r="M14" s="5930"/>
      <c r="N14" s="5930"/>
      <c r="O14" s="5930"/>
      <c r="P14" s="5930"/>
      <c r="Q14" s="5930"/>
      <c r="R14" s="5930"/>
      <c r="S14" s="5930"/>
      <c r="T14" s="5930"/>
      <c r="U14" s="5930"/>
      <c r="V14" s="5930"/>
      <c r="W14" s="5930"/>
      <c r="X14" s="5930"/>
      <c r="Y14" s="5930"/>
      <c r="Z14" s="5930"/>
      <c r="AA14" s="5930"/>
      <c r="AB14" s="5930"/>
      <c r="AC14" s="5930"/>
      <c r="AD14" s="5930"/>
      <c r="AE14" s="5930"/>
      <c r="AF14" s="5930"/>
      <c r="AG14" s="5930"/>
      <c r="AH14" s="5930"/>
      <c r="AI14" s="6089"/>
      <c r="AJ14" s="3185"/>
      <c r="AK14" s="3864"/>
      <c r="AL14" s="3865"/>
      <c r="AM14" s="3864"/>
      <c r="AN14" s="3864"/>
      <c r="AO14" s="3864"/>
      <c r="AP14" s="3864"/>
      <c r="AQ14" s="3864"/>
      <c r="AR14" s="3866"/>
      <c r="AS14" s="3866"/>
      <c r="AT14" s="3786"/>
      <c r="AU14" s="3786"/>
      <c r="AV14" s="3786"/>
      <c r="AW14" s="3786"/>
      <c r="AX14" s="3786"/>
      <c r="AY14" s="3786"/>
      <c r="AZ14" s="3786"/>
      <c r="BA14" s="3786"/>
      <c r="BB14" s="3786"/>
      <c r="BC14" s="3786"/>
      <c r="BD14" s="3786"/>
      <c r="BE14" s="3786"/>
      <c r="BF14" s="3786"/>
      <c r="BG14" s="3786"/>
      <c r="BH14" s="3786"/>
      <c r="BI14" s="3786"/>
      <c r="BJ14" s="3786"/>
      <c r="BK14" s="3786"/>
      <c r="BL14" s="3788"/>
      <c r="BM14" s="3788"/>
      <c r="BN14" s="3788"/>
      <c r="BO14" s="3788"/>
      <c r="BP14" s="3788"/>
      <c r="BQ14" s="3788"/>
      <c r="BR14" s="3788"/>
      <c r="BS14" s="3788"/>
      <c r="BT14" s="3788"/>
      <c r="BU14" s="3786"/>
      <c r="BV14" s="3301"/>
      <c r="BW14" s="3098"/>
    </row>
    <row r="15" spans="1:75" ht="11.25" customHeight="1">
      <c r="A15" s="3185"/>
      <c r="B15" s="5930"/>
      <c r="C15" s="5930"/>
      <c r="D15" s="5930"/>
      <c r="E15" s="5930"/>
      <c r="F15" s="5930"/>
      <c r="G15" s="5930"/>
      <c r="H15" s="5930"/>
      <c r="I15" s="5930"/>
      <c r="J15" s="5930"/>
      <c r="K15" s="5930"/>
      <c r="L15" s="5930"/>
      <c r="M15" s="5930"/>
      <c r="N15" s="5930"/>
      <c r="O15" s="5930"/>
      <c r="P15" s="5930"/>
      <c r="Q15" s="5930"/>
      <c r="R15" s="5930"/>
      <c r="S15" s="5930"/>
      <c r="T15" s="5930"/>
      <c r="U15" s="5930"/>
      <c r="V15" s="5930"/>
      <c r="W15" s="5930"/>
      <c r="X15" s="5930"/>
      <c r="Y15" s="5930"/>
      <c r="Z15" s="5930"/>
      <c r="AA15" s="5930"/>
      <c r="AB15" s="5930"/>
      <c r="AC15" s="5930"/>
      <c r="AD15" s="5930"/>
      <c r="AE15" s="5930"/>
      <c r="AF15" s="5930"/>
      <c r="AG15" s="5930"/>
      <c r="AH15" s="5930"/>
      <c r="AI15" s="6089"/>
      <c r="AJ15" s="3185"/>
      <c r="AK15" s="3864"/>
      <c r="AL15" s="3865"/>
      <c r="AM15" s="3864"/>
      <c r="AN15" s="3864"/>
      <c r="AO15" s="3864"/>
      <c r="AP15" s="3864"/>
      <c r="AQ15" s="3864"/>
      <c r="AR15" s="3866"/>
      <c r="AS15" s="3866"/>
      <c r="AT15" s="3786"/>
      <c r="AU15" s="3786"/>
      <c r="AV15" s="3786"/>
      <c r="AW15" s="3786"/>
      <c r="AX15" s="3786"/>
      <c r="AY15" s="3786"/>
      <c r="AZ15" s="3786"/>
      <c r="BA15" s="3786"/>
      <c r="BB15" s="3786"/>
      <c r="BC15" s="3786"/>
      <c r="BD15" s="3786"/>
      <c r="BE15" s="3786"/>
      <c r="BF15" s="3786"/>
      <c r="BG15" s="3786"/>
      <c r="BH15" s="3786"/>
      <c r="BI15" s="3786"/>
      <c r="BJ15" s="3786"/>
      <c r="BK15" s="3786"/>
      <c r="BL15" s="3788"/>
      <c r="BM15" s="3788"/>
      <c r="BN15" s="3788"/>
      <c r="BO15" s="3788"/>
      <c r="BP15" s="3788"/>
      <c r="BQ15" s="3788"/>
      <c r="BR15" s="3788"/>
      <c r="BS15" s="3788"/>
      <c r="BT15" s="3788"/>
      <c r="BU15" s="3786"/>
      <c r="BV15" s="3301"/>
      <c r="BW15" s="3098"/>
    </row>
    <row r="16" spans="1:75" ht="3.75" customHeight="1">
      <c r="A16" s="3185"/>
      <c r="B16" s="3856"/>
      <c r="C16" s="3168"/>
      <c r="D16" s="3168"/>
      <c r="E16" s="3857"/>
      <c r="F16" s="3858"/>
      <c r="G16" s="3858"/>
      <c r="H16" s="3859"/>
      <c r="I16" s="3859"/>
      <c r="J16" s="3860"/>
      <c r="K16" s="3861"/>
      <c r="L16" s="3860"/>
      <c r="M16" s="3860"/>
      <c r="N16" s="3860"/>
      <c r="O16" s="3861"/>
      <c r="P16" s="3860"/>
      <c r="Q16" s="3860"/>
      <c r="R16" s="3860"/>
      <c r="S16" s="3860"/>
      <c r="T16" s="3860"/>
      <c r="U16" s="3862"/>
      <c r="V16" s="3862"/>
      <c r="W16" s="3843"/>
      <c r="X16" s="3843"/>
      <c r="Y16" s="3843"/>
      <c r="Z16" s="3843"/>
      <c r="AA16" s="3843"/>
      <c r="AB16" s="3843"/>
      <c r="AC16" s="3843"/>
      <c r="AD16" s="3843"/>
      <c r="AE16" s="3843"/>
      <c r="AF16" s="3843"/>
      <c r="AG16" s="3843"/>
      <c r="AH16" s="3843"/>
      <c r="AI16" s="3332"/>
      <c r="AJ16" s="3185"/>
      <c r="AK16" s="3864"/>
      <c r="AL16" s="3865"/>
      <c r="AM16" s="3864"/>
      <c r="AN16" s="3864"/>
      <c r="AO16" s="3864"/>
      <c r="AP16" s="3864"/>
      <c r="AQ16" s="3864"/>
      <c r="AR16" s="3866"/>
      <c r="AS16" s="3866"/>
      <c r="AT16" s="3786"/>
      <c r="AU16" s="3786"/>
      <c r="AV16" s="3786"/>
      <c r="AW16" s="3786"/>
      <c r="AX16" s="3786"/>
      <c r="AY16" s="3786"/>
      <c r="AZ16" s="3786"/>
      <c r="BA16" s="3786"/>
      <c r="BB16" s="3786"/>
      <c r="BC16" s="3786"/>
      <c r="BD16" s="3786"/>
      <c r="BE16" s="3786"/>
      <c r="BF16" s="3786"/>
      <c r="BG16" s="3786"/>
      <c r="BH16" s="3786"/>
      <c r="BI16" s="3786"/>
      <c r="BJ16" s="3786"/>
      <c r="BK16" s="3786"/>
      <c r="BL16" s="3788"/>
      <c r="BM16" s="3788"/>
      <c r="BN16" s="3788"/>
      <c r="BO16" s="3788"/>
      <c r="BP16" s="3788"/>
      <c r="BQ16" s="3788"/>
      <c r="BR16" s="3788"/>
      <c r="BS16" s="3788"/>
      <c r="BT16" s="3788"/>
      <c r="BU16" s="3786"/>
      <c r="BV16" s="3301"/>
      <c r="BW16" s="3098"/>
    </row>
    <row r="17" spans="1:75" ht="12" customHeight="1">
      <c r="A17" s="3185"/>
      <c r="B17" s="6025" t="s">
        <v>3007</v>
      </c>
      <c r="C17" s="5930"/>
      <c r="D17" s="5930"/>
      <c r="E17" s="5930"/>
      <c r="F17" s="5930"/>
      <c r="G17" s="5930"/>
      <c r="H17" s="5930"/>
      <c r="I17" s="5930"/>
      <c r="J17" s="5930"/>
      <c r="K17" s="5930"/>
      <c r="L17" s="5930"/>
      <c r="M17" s="5930"/>
      <c r="N17" s="5930"/>
      <c r="O17" s="5930"/>
      <c r="P17" s="5930"/>
      <c r="Q17" s="5930"/>
      <c r="R17" s="5930"/>
      <c r="S17" s="5930"/>
      <c r="T17" s="5930"/>
      <c r="U17" s="5930"/>
      <c r="V17" s="5930"/>
      <c r="W17" s="5930"/>
      <c r="X17" s="5930"/>
      <c r="Y17" s="5930"/>
      <c r="Z17" s="5930"/>
      <c r="AA17" s="5930"/>
      <c r="AB17" s="5930"/>
      <c r="AC17" s="5930"/>
      <c r="AD17" s="5930"/>
      <c r="AE17" s="5930"/>
      <c r="AF17" s="5930"/>
      <c r="AG17" s="5930"/>
      <c r="AH17" s="5930"/>
      <c r="AI17" s="6089"/>
      <c r="AJ17" s="3185"/>
      <c r="AK17" s="3864"/>
      <c r="AL17" s="3865"/>
      <c r="AM17" s="3864"/>
      <c r="AN17" s="3864"/>
      <c r="AO17" s="3864"/>
      <c r="AP17" s="3864"/>
      <c r="AQ17" s="3864"/>
      <c r="AR17" s="3866"/>
      <c r="AS17" s="3866"/>
      <c r="AT17" s="3786"/>
      <c r="AU17" s="3786"/>
      <c r="AV17" s="3786"/>
      <c r="AW17" s="3786"/>
      <c r="AX17" s="3786"/>
      <c r="AY17" s="3786"/>
      <c r="AZ17" s="3786"/>
      <c r="BA17" s="3786"/>
      <c r="BB17" s="3786"/>
      <c r="BC17" s="3786"/>
      <c r="BD17" s="3786"/>
      <c r="BE17" s="3786"/>
      <c r="BF17" s="3786"/>
      <c r="BG17" s="3786"/>
      <c r="BH17" s="3786"/>
      <c r="BI17" s="3786"/>
      <c r="BJ17" s="3786"/>
      <c r="BK17" s="3786"/>
      <c r="BL17" s="3788"/>
      <c r="BM17" s="3788"/>
      <c r="BN17" s="3788"/>
      <c r="BO17" s="3788"/>
      <c r="BP17" s="3788"/>
      <c r="BQ17" s="3788"/>
      <c r="BR17" s="3788"/>
      <c r="BS17" s="3788"/>
      <c r="BT17" s="3788"/>
      <c r="BU17" s="3786"/>
      <c r="BV17" s="3301"/>
      <c r="BW17" s="3098"/>
    </row>
    <row r="18" spans="1:75" ht="12" customHeight="1">
      <c r="A18" s="3185"/>
      <c r="B18" s="5930"/>
      <c r="C18" s="5930"/>
      <c r="D18" s="5930"/>
      <c r="E18" s="5930"/>
      <c r="F18" s="5930"/>
      <c r="G18" s="5930"/>
      <c r="H18" s="5930"/>
      <c r="I18" s="5930"/>
      <c r="J18" s="5930"/>
      <c r="K18" s="5930"/>
      <c r="L18" s="5930"/>
      <c r="M18" s="5930"/>
      <c r="N18" s="5930"/>
      <c r="O18" s="5930"/>
      <c r="P18" s="5930"/>
      <c r="Q18" s="5930"/>
      <c r="R18" s="5930"/>
      <c r="S18" s="5930"/>
      <c r="T18" s="5930"/>
      <c r="U18" s="5930"/>
      <c r="V18" s="5930"/>
      <c r="W18" s="5930"/>
      <c r="X18" s="5930"/>
      <c r="Y18" s="5930"/>
      <c r="Z18" s="5930"/>
      <c r="AA18" s="5930"/>
      <c r="AB18" s="5930"/>
      <c r="AC18" s="5930"/>
      <c r="AD18" s="5930"/>
      <c r="AE18" s="5930"/>
      <c r="AF18" s="5930"/>
      <c r="AG18" s="5930"/>
      <c r="AH18" s="5930"/>
      <c r="AI18" s="6089"/>
      <c r="AJ18" s="3185"/>
      <c r="AK18" s="3864"/>
      <c r="AL18" s="3865"/>
      <c r="AM18" s="3864"/>
      <c r="AN18" s="3864"/>
      <c r="AO18" s="3864"/>
      <c r="AP18" s="3864"/>
      <c r="AQ18" s="3864"/>
      <c r="AR18" s="3866"/>
      <c r="AS18" s="3866"/>
      <c r="AT18" s="3786"/>
      <c r="AU18" s="3786"/>
      <c r="AV18" s="3786"/>
      <c r="AW18" s="3786"/>
      <c r="AX18" s="3786"/>
      <c r="AY18" s="3786"/>
      <c r="AZ18" s="3786"/>
      <c r="BA18" s="3786"/>
      <c r="BB18" s="3786"/>
      <c r="BC18" s="3786"/>
      <c r="BD18" s="3786"/>
      <c r="BE18" s="3786"/>
      <c r="BF18" s="3786"/>
      <c r="BG18" s="3786"/>
      <c r="BH18" s="3786"/>
      <c r="BI18" s="3786"/>
      <c r="BJ18" s="3786"/>
      <c r="BK18" s="3786"/>
      <c r="BL18" s="3788"/>
      <c r="BM18" s="3788"/>
      <c r="BN18" s="3788"/>
      <c r="BO18" s="3788"/>
      <c r="BP18" s="3788"/>
      <c r="BQ18" s="3788"/>
      <c r="BR18" s="3788"/>
      <c r="BS18" s="3788"/>
      <c r="BT18" s="3788"/>
      <c r="BU18" s="3786"/>
      <c r="BV18" s="3301"/>
      <c r="BW18" s="3098"/>
    </row>
    <row r="19" spans="1:75" ht="12" customHeight="1">
      <c r="A19" s="3185"/>
      <c r="B19" s="5930"/>
      <c r="C19" s="5930"/>
      <c r="D19" s="5930"/>
      <c r="E19" s="5930"/>
      <c r="F19" s="5930"/>
      <c r="G19" s="5930"/>
      <c r="H19" s="5930"/>
      <c r="I19" s="5930"/>
      <c r="J19" s="5930"/>
      <c r="K19" s="5930"/>
      <c r="L19" s="5930"/>
      <c r="M19" s="5930"/>
      <c r="N19" s="5930"/>
      <c r="O19" s="5930"/>
      <c r="P19" s="5930"/>
      <c r="Q19" s="5930"/>
      <c r="R19" s="5930"/>
      <c r="S19" s="5930"/>
      <c r="T19" s="5930"/>
      <c r="U19" s="5930"/>
      <c r="V19" s="5930"/>
      <c r="W19" s="5930"/>
      <c r="X19" s="5930"/>
      <c r="Y19" s="5930"/>
      <c r="Z19" s="5930"/>
      <c r="AA19" s="5930"/>
      <c r="AB19" s="5930"/>
      <c r="AC19" s="5930"/>
      <c r="AD19" s="5930"/>
      <c r="AE19" s="5930"/>
      <c r="AF19" s="5930"/>
      <c r="AG19" s="5930"/>
      <c r="AH19" s="5930"/>
      <c r="AI19" s="6089"/>
      <c r="AJ19" s="3185"/>
      <c r="AK19" s="3864"/>
      <c r="AL19" s="3865"/>
      <c r="AM19" s="3864"/>
      <c r="AN19" s="3864"/>
      <c r="AO19" s="3864"/>
      <c r="AP19" s="3864"/>
      <c r="AQ19" s="3864"/>
      <c r="AR19" s="3866"/>
      <c r="AS19" s="3866"/>
      <c r="AT19" s="3786"/>
      <c r="AU19" s="3786"/>
      <c r="AV19" s="3786"/>
      <c r="AW19" s="3786"/>
      <c r="AX19" s="3786"/>
      <c r="AY19" s="3786"/>
      <c r="AZ19" s="3786"/>
      <c r="BA19" s="3786"/>
      <c r="BB19" s="3786"/>
      <c r="BC19" s="3786"/>
      <c r="BD19" s="3786"/>
      <c r="BE19" s="3786"/>
      <c r="BF19" s="3786"/>
      <c r="BG19" s="3786"/>
      <c r="BH19" s="3786"/>
      <c r="BI19" s="3786"/>
      <c r="BJ19" s="3786"/>
      <c r="BK19" s="3786"/>
      <c r="BL19" s="3788"/>
      <c r="BM19" s="3788"/>
      <c r="BN19" s="3788"/>
      <c r="BO19" s="3788"/>
      <c r="BP19" s="3788"/>
      <c r="BQ19" s="3788"/>
      <c r="BR19" s="3788"/>
      <c r="BS19" s="3788"/>
      <c r="BT19" s="3788"/>
      <c r="BU19" s="3786"/>
      <c r="BV19" s="3301"/>
      <c r="BW19" s="3098"/>
    </row>
    <row r="20" spans="1:75" ht="12" customHeight="1">
      <c r="A20" s="3185"/>
      <c r="B20" s="5930"/>
      <c r="C20" s="5930"/>
      <c r="D20" s="5930"/>
      <c r="E20" s="5930"/>
      <c r="F20" s="5930"/>
      <c r="G20" s="5930"/>
      <c r="H20" s="5930"/>
      <c r="I20" s="5930"/>
      <c r="J20" s="5930"/>
      <c r="K20" s="5930"/>
      <c r="L20" s="5930"/>
      <c r="M20" s="5930"/>
      <c r="N20" s="5930"/>
      <c r="O20" s="5930"/>
      <c r="P20" s="5930"/>
      <c r="Q20" s="5930"/>
      <c r="R20" s="5930"/>
      <c r="S20" s="5930"/>
      <c r="T20" s="5930"/>
      <c r="U20" s="5930"/>
      <c r="V20" s="5930"/>
      <c r="W20" s="5930"/>
      <c r="X20" s="5930"/>
      <c r="Y20" s="5930"/>
      <c r="Z20" s="5930"/>
      <c r="AA20" s="5930"/>
      <c r="AB20" s="5930"/>
      <c r="AC20" s="5930"/>
      <c r="AD20" s="5930"/>
      <c r="AE20" s="5930"/>
      <c r="AF20" s="5930"/>
      <c r="AG20" s="5930"/>
      <c r="AH20" s="5930"/>
      <c r="AI20" s="6089"/>
      <c r="AJ20" s="3185"/>
      <c r="AK20" s="3864"/>
      <c r="AL20" s="3865"/>
      <c r="AM20" s="3864"/>
      <c r="AN20" s="3864"/>
      <c r="AO20" s="3864"/>
      <c r="AP20" s="3864"/>
      <c r="AQ20" s="3864"/>
      <c r="AR20" s="3866"/>
      <c r="AS20" s="3866"/>
      <c r="AT20" s="3786"/>
      <c r="AU20" s="3786"/>
      <c r="AV20" s="3786"/>
      <c r="AW20" s="3786"/>
      <c r="AX20" s="3786"/>
      <c r="AY20" s="3786"/>
      <c r="AZ20" s="3786"/>
      <c r="BA20" s="3786"/>
      <c r="BB20" s="3786"/>
      <c r="BC20" s="3786"/>
      <c r="BD20" s="3786"/>
      <c r="BE20" s="3786"/>
      <c r="BF20" s="3786"/>
      <c r="BG20" s="3786"/>
      <c r="BH20" s="3786"/>
      <c r="BI20" s="3786"/>
      <c r="BJ20" s="3786"/>
      <c r="BK20" s="3786"/>
      <c r="BL20" s="3788"/>
      <c r="BM20" s="3788"/>
      <c r="BN20" s="3788"/>
      <c r="BO20" s="3788"/>
      <c r="BP20" s="3788"/>
      <c r="BQ20" s="3788"/>
      <c r="BR20" s="3788"/>
      <c r="BS20" s="3788"/>
      <c r="BT20" s="3788"/>
      <c r="BU20" s="3786"/>
      <c r="BV20" s="3301"/>
      <c r="BW20" s="3098"/>
    </row>
    <row r="21" spans="1:75" ht="12" customHeight="1">
      <c r="A21" s="3185"/>
      <c r="B21" s="5930"/>
      <c r="C21" s="5930"/>
      <c r="D21" s="5930"/>
      <c r="E21" s="5930"/>
      <c r="F21" s="5930"/>
      <c r="G21" s="5930"/>
      <c r="H21" s="5930"/>
      <c r="I21" s="5930"/>
      <c r="J21" s="5930"/>
      <c r="K21" s="5930"/>
      <c r="L21" s="5930"/>
      <c r="M21" s="5930"/>
      <c r="N21" s="5930"/>
      <c r="O21" s="5930"/>
      <c r="P21" s="5930"/>
      <c r="Q21" s="5930"/>
      <c r="R21" s="5930"/>
      <c r="S21" s="5930"/>
      <c r="T21" s="5930"/>
      <c r="U21" s="5930"/>
      <c r="V21" s="5930"/>
      <c r="W21" s="5930"/>
      <c r="X21" s="5930"/>
      <c r="Y21" s="5930"/>
      <c r="Z21" s="5930"/>
      <c r="AA21" s="5930"/>
      <c r="AB21" s="5930"/>
      <c r="AC21" s="5930"/>
      <c r="AD21" s="5930"/>
      <c r="AE21" s="5930"/>
      <c r="AF21" s="5930"/>
      <c r="AG21" s="5930"/>
      <c r="AH21" s="5930"/>
      <c r="AI21" s="6089"/>
      <c r="AJ21" s="3185"/>
      <c r="AK21" s="3864"/>
      <c r="AL21" s="3865"/>
      <c r="AM21" s="3864"/>
      <c r="AN21" s="3864"/>
      <c r="AO21" s="3864"/>
      <c r="AP21" s="3864"/>
      <c r="AQ21" s="3864"/>
      <c r="AR21" s="3866"/>
      <c r="AS21" s="3866"/>
      <c r="AT21" s="3786"/>
      <c r="AU21" s="3786"/>
      <c r="AV21" s="3786"/>
      <c r="AW21" s="3786"/>
      <c r="AX21" s="3786"/>
      <c r="AY21" s="3786"/>
      <c r="AZ21" s="3786"/>
      <c r="BA21" s="3786"/>
      <c r="BB21" s="3786"/>
      <c r="BC21" s="3786"/>
      <c r="BD21" s="3786"/>
      <c r="BE21" s="3786"/>
      <c r="BF21" s="3786"/>
      <c r="BG21" s="3786"/>
      <c r="BH21" s="3786"/>
      <c r="BI21" s="3786"/>
      <c r="BJ21" s="3786"/>
      <c r="BK21" s="3786"/>
      <c r="BL21" s="3788"/>
      <c r="BM21" s="3788"/>
      <c r="BN21" s="3788"/>
      <c r="BO21" s="3788"/>
      <c r="BP21" s="3788"/>
      <c r="BQ21" s="3788"/>
      <c r="BR21" s="3788"/>
      <c r="BS21" s="3788"/>
      <c r="BT21" s="3788"/>
      <c r="BU21" s="3786"/>
      <c r="BV21" s="3301"/>
      <c r="BW21" s="3098"/>
    </row>
    <row r="22" spans="1:75" ht="3.75" customHeight="1" thickBot="1">
      <c r="A22" s="3185"/>
      <c r="B22" s="3815"/>
      <c r="C22" s="3809"/>
      <c r="D22" s="3809"/>
      <c r="E22" s="3810"/>
      <c r="F22" s="3811"/>
      <c r="G22" s="3811"/>
      <c r="H22" s="3863"/>
      <c r="I22" s="3863"/>
      <c r="J22" s="3864"/>
      <c r="K22" s="3865"/>
      <c r="L22" s="3864"/>
      <c r="M22" s="3864"/>
      <c r="N22" s="3864"/>
      <c r="O22" s="3865"/>
      <c r="P22" s="3864"/>
      <c r="Q22" s="3864"/>
      <c r="R22" s="3864"/>
      <c r="S22" s="3864"/>
      <c r="T22" s="3864"/>
      <c r="U22" s="3866"/>
      <c r="V22" s="3866"/>
      <c r="W22" s="3786"/>
      <c r="X22" s="3786"/>
      <c r="Y22" s="3786"/>
      <c r="Z22" s="3786"/>
      <c r="AA22" s="3786"/>
      <c r="AB22" s="3786"/>
      <c r="AC22" s="3786"/>
      <c r="AD22" s="3786"/>
      <c r="AE22" s="3786"/>
      <c r="AF22" s="3786"/>
      <c r="AG22" s="3786"/>
      <c r="AH22" s="3786"/>
      <c r="AI22" s="3100"/>
      <c r="AJ22" s="3185"/>
      <c r="AK22" s="3864"/>
      <c r="AL22" s="3865"/>
      <c r="AM22" s="3864"/>
      <c r="AN22" s="3864"/>
      <c r="AO22" s="3864"/>
      <c r="AP22" s="3864"/>
      <c r="AQ22" s="3864"/>
      <c r="AR22" s="3866"/>
      <c r="AS22" s="3866"/>
      <c r="AT22" s="3786"/>
      <c r="AU22" s="3786"/>
      <c r="AV22" s="3786"/>
      <c r="AW22" s="3786"/>
      <c r="AX22" s="3786"/>
      <c r="AY22" s="3786"/>
      <c r="AZ22" s="3786"/>
      <c r="BA22" s="3786"/>
      <c r="BB22" s="3786"/>
      <c r="BC22" s="3786"/>
      <c r="BD22" s="3786"/>
      <c r="BE22" s="3786"/>
      <c r="BF22" s="3786"/>
      <c r="BG22" s="3786"/>
      <c r="BH22" s="3786"/>
      <c r="BI22" s="3786"/>
      <c r="BJ22" s="3786"/>
      <c r="BK22" s="3786"/>
      <c r="BL22" s="3788"/>
      <c r="BM22" s="3788"/>
      <c r="BN22" s="3788"/>
      <c r="BO22" s="3788"/>
      <c r="BP22" s="3788"/>
      <c r="BQ22" s="3788"/>
      <c r="BR22" s="3788"/>
      <c r="BS22" s="3788"/>
      <c r="BT22" s="3788"/>
      <c r="BU22" s="3786"/>
      <c r="BV22" s="3301"/>
      <c r="BW22" s="3098"/>
    </row>
    <row r="23" spans="1:75" ht="3.75" customHeight="1">
      <c r="A23" s="3185"/>
      <c r="B23" s="3815"/>
      <c r="C23" s="3809"/>
      <c r="D23" s="3809"/>
      <c r="E23" s="3810"/>
      <c r="F23" s="3811"/>
      <c r="G23" s="3811"/>
      <c r="H23" s="3863"/>
      <c r="I23" s="3863"/>
      <c r="J23" s="3864"/>
      <c r="K23" s="3865"/>
      <c r="L23" s="6103"/>
      <c r="M23" s="5939"/>
      <c r="N23" s="6104"/>
      <c r="O23" s="5939"/>
      <c r="P23" s="5939"/>
      <c r="Q23" s="5939"/>
      <c r="R23" s="5939"/>
      <c r="S23" s="5939"/>
      <c r="T23" s="5939"/>
      <c r="U23" s="5939"/>
      <c r="V23" s="5939"/>
      <c r="W23" s="5939"/>
      <c r="X23" s="6028"/>
      <c r="Y23" s="6105"/>
      <c r="Z23" s="5939"/>
      <c r="AA23" s="5939"/>
      <c r="AB23" s="5939"/>
      <c r="AC23" s="5939"/>
      <c r="AD23" s="5939"/>
      <c r="AE23" s="5939"/>
      <c r="AF23" s="5939"/>
      <c r="AG23" s="5939"/>
      <c r="AH23" s="5939"/>
      <c r="AI23" s="6106"/>
      <c r="AJ23" s="3840"/>
      <c r="AK23" s="6104"/>
      <c r="AL23" s="5939"/>
      <c r="AM23" s="5939"/>
      <c r="AN23" s="5939"/>
      <c r="AO23" s="5939"/>
      <c r="AP23" s="5939"/>
      <c r="AQ23" s="5939"/>
      <c r="AR23" s="5939"/>
      <c r="AS23" s="5939"/>
      <c r="AT23" s="5939"/>
      <c r="AU23" s="6028"/>
      <c r="AV23" s="6105"/>
      <c r="AW23" s="5939"/>
      <c r="AX23" s="5939"/>
      <c r="AY23" s="5939"/>
      <c r="AZ23" s="5939"/>
      <c r="BA23" s="5939"/>
      <c r="BB23" s="5939"/>
      <c r="BC23" s="5939"/>
      <c r="BD23" s="5939"/>
      <c r="BE23" s="5939"/>
      <c r="BF23" s="6028"/>
      <c r="BG23" s="6107"/>
      <c r="BH23" s="6032"/>
      <c r="BI23" s="6032"/>
      <c r="BJ23" s="6032"/>
      <c r="BK23" s="6032"/>
      <c r="BL23" s="6032"/>
      <c r="BM23" s="6032"/>
      <c r="BN23" s="6032"/>
      <c r="BO23" s="6032"/>
      <c r="BP23" s="6032"/>
      <c r="BQ23" s="6032"/>
      <c r="BR23" s="6032"/>
      <c r="BS23" s="6032"/>
      <c r="BT23" s="6032"/>
      <c r="BU23" s="6032"/>
      <c r="BV23" s="6108"/>
      <c r="BW23" s="3098"/>
    </row>
    <row r="24" spans="1:75" ht="10.5" customHeight="1">
      <c r="A24" s="3185"/>
      <c r="B24" s="3815"/>
      <c r="C24" s="3809"/>
      <c r="D24" s="3809"/>
      <c r="E24" s="3810"/>
      <c r="F24" s="3811"/>
      <c r="G24" s="3811"/>
      <c r="H24" s="3863"/>
      <c r="I24" s="3863"/>
      <c r="J24" s="3864"/>
      <c r="K24" s="3865"/>
      <c r="L24" s="6099" t="s">
        <v>2942</v>
      </c>
      <c r="M24" s="6012"/>
      <c r="N24" s="6100" t="s">
        <v>2943</v>
      </c>
      <c r="O24" s="6012"/>
      <c r="P24" s="6012"/>
      <c r="Q24" s="6012"/>
      <c r="R24" s="6012"/>
      <c r="S24" s="6012"/>
      <c r="T24" s="6012"/>
      <c r="U24" s="6012"/>
      <c r="V24" s="6012"/>
      <c r="W24" s="6012"/>
      <c r="X24" s="5931"/>
      <c r="Y24" s="6013" t="s">
        <v>3008</v>
      </c>
      <c r="Z24" s="5930"/>
      <c r="AA24" s="5930"/>
      <c r="AB24" s="5930"/>
      <c r="AC24" s="5930"/>
      <c r="AD24" s="5930"/>
      <c r="AE24" s="5930"/>
      <c r="AF24" s="5930"/>
      <c r="AG24" s="5930"/>
      <c r="AH24" s="5930"/>
      <c r="AI24" s="6089"/>
      <c r="AJ24" s="3841"/>
      <c r="AK24" s="6100" t="s">
        <v>2945</v>
      </c>
      <c r="AL24" s="6012"/>
      <c r="AM24" s="6012"/>
      <c r="AN24" s="6012"/>
      <c r="AO24" s="6012"/>
      <c r="AP24" s="6012"/>
      <c r="AQ24" s="6012"/>
      <c r="AR24" s="6012"/>
      <c r="AS24" s="6012"/>
      <c r="AT24" s="6012"/>
      <c r="AU24" s="5931"/>
      <c r="AV24" s="6013" t="s">
        <v>2946</v>
      </c>
      <c r="AW24" s="5930"/>
      <c r="AX24" s="5930"/>
      <c r="AY24" s="5930"/>
      <c r="AZ24" s="5930"/>
      <c r="BA24" s="5930"/>
      <c r="BB24" s="5930"/>
      <c r="BC24" s="5930"/>
      <c r="BD24" s="5930"/>
      <c r="BE24" s="5930"/>
      <c r="BF24" s="5931"/>
      <c r="BG24" s="6101" t="s">
        <v>2941</v>
      </c>
      <c r="BH24" s="6034"/>
      <c r="BI24" s="6034"/>
      <c r="BJ24" s="6034"/>
      <c r="BK24" s="6034"/>
      <c r="BL24" s="6034"/>
      <c r="BM24" s="6034"/>
      <c r="BN24" s="6034"/>
      <c r="BO24" s="6034"/>
      <c r="BP24" s="6034"/>
      <c r="BQ24" s="6034"/>
      <c r="BR24" s="6034"/>
      <c r="BS24" s="6034"/>
      <c r="BT24" s="6034"/>
      <c r="BU24" s="6034"/>
      <c r="BV24" s="6098"/>
      <c r="BW24" s="3098"/>
    </row>
    <row r="25" spans="1:75" ht="10.5" customHeight="1">
      <c r="A25" s="3185"/>
      <c r="B25" s="3815"/>
      <c r="C25" s="3809"/>
      <c r="D25" s="3809"/>
      <c r="E25" s="3810"/>
      <c r="F25" s="3811"/>
      <c r="G25" s="3811"/>
      <c r="H25" s="3863"/>
      <c r="I25" s="3863"/>
      <c r="J25" s="3864"/>
      <c r="K25" s="3865"/>
      <c r="L25" s="6023" t="s">
        <v>89</v>
      </c>
      <c r="M25" s="5930"/>
      <c r="N25" s="6088" t="s">
        <v>2947</v>
      </c>
      <c r="O25" s="6012"/>
      <c r="P25" s="6012"/>
      <c r="Q25" s="6012"/>
      <c r="R25" s="6012"/>
      <c r="S25" s="6012"/>
      <c r="T25" s="6012"/>
      <c r="U25" s="6012"/>
      <c r="V25" s="6012"/>
      <c r="W25" s="6012"/>
      <c r="X25" s="5931"/>
      <c r="Y25" s="6088" t="s">
        <v>3009</v>
      </c>
      <c r="Z25" s="6012"/>
      <c r="AA25" s="6012"/>
      <c r="AB25" s="6012"/>
      <c r="AC25" s="6012"/>
      <c r="AD25" s="6012"/>
      <c r="AE25" s="6012"/>
      <c r="AF25" s="6012"/>
      <c r="AG25" s="6012"/>
      <c r="AH25" s="6012"/>
      <c r="AI25" s="6089"/>
      <c r="AJ25" s="3841"/>
      <c r="AK25" s="6088" t="s">
        <v>2949</v>
      </c>
      <c r="AL25" s="6012"/>
      <c r="AM25" s="6012"/>
      <c r="AN25" s="6012"/>
      <c r="AO25" s="6012"/>
      <c r="AP25" s="6012"/>
      <c r="AQ25" s="6012"/>
      <c r="AR25" s="6012"/>
      <c r="AS25" s="6012"/>
      <c r="AT25" s="6012"/>
      <c r="AU25" s="5931"/>
      <c r="AV25" s="6088" t="s">
        <v>2950</v>
      </c>
      <c r="AW25" s="6012"/>
      <c r="AX25" s="6012"/>
      <c r="AY25" s="6012"/>
      <c r="AZ25" s="6012"/>
      <c r="BA25" s="6012"/>
      <c r="BB25" s="6012"/>
      <c r="BC25" s="6012"/>
      <c r="BD25" s="6012"/>
      <c r="BE25" s="6012"/>
      <c r="BF25" s="5931"/>
      <c r="BG25" s="6097" t="s">
        <v>2951</v>
      </c>
      <c r="BH25" s="6044"/>
      <c r="BI25" s="6044"/>
      <c r="BJ25" s="6044"/>
      <c r="BK25" s="6044"/>
      <c r="BL25" s="6044"/>
      <c r="BM25" s="6044"/>
      <c r="BN25" s="6044"/>
      <c r="BO25" s="6044"/>
      <c r="BP25" s="6044"/>
      <c r="BQ25" s="6044"/>
      <c r="BR25" s="6044"/>
      <c r="BS25" s="6044"/>
      <c r="BT25" s="6044"/>
      <c r="BU25" s="6044"/>
      <c r="BV25" s="6098"/>
      <c r="BW25" s="3098"/>
    </row>
    <row r="26" spans="1:75" ht="3" customHeight="1">
      <c r="A26" s="3185"/>
      <c r="B26" s="3815"/>
      <c r="C26" s="3809"/>
      <c r="D26" s="3809"/>
      <c r="E26" s="3810"/>
      <c r="F26" s="3811"/>
      <c r="G26" s="3811"/>
      <c r="H26" s="3863"/>
      <c r="I26" s="3863"/>
      <c r="J26" s="3864"/>
      <c r="K26" s="3865"/>
      <c r="L26" s="3659"/>
      <c r="M26" s="3816"/>
      <c r="N26" s="3661"/>
      <c r="O26" s="3844"/>
      <c r="P26" s="3844"/>
      <c r="Q26" s="3844"/>
      <c r="R26" s="3844"/>
      <c r="S26" s="3844"/>
      <c r="T26" s="3844"/>
      <c r="U26" s="3844"/>
      <c r="V26" s="3844"/>
      <c r="W26" s="3844"/>
      <c r="X26" s="3336"/>
      <c r="Y26" s="3661"/>
      <c r="Z26" s="3844"/>
      <c r="AA26" s="3844"/>
      <c r="AB26" s="3844"/>
      <c r="AC26" s="3844"/>
      <c r="AD26" s="3844"/>
      <c r="AE26" s="3844"/>
      <c r="AF26" s="3844"/>
      <c r="AG26" s="3844"/>
      <c r="AH26" s="3844"/>
      <c r="AI26" s="3337"/>
      <c r="AJ26" s="3841"/>
      <c r="AK26" s="3661"/>
      <c r="AL26" s="3844"/>
      <c r="AM26" s="3844"/>
      <c r="AN26" s="3844"/>
      <c r="AO26" s="3844"/>
      <c r="AP26" s="3844"/>
      <c r="AQ26" s="3844"/>
      <c r="AR26" s="3844"/>
      <c r="AS26" s="3844"/>
      <c r="AT26" s="3844"/>
      <c r="AU26" s="3336"/>
      <c r="AV26" s="3661"/>
      <c r="AW26" s="3844"/>
      <c r="AX26" s="3844"/>
      <c r="AY26" s="3844"/>
      <c r="AZ26" s="3844"/>
      <c r="BA26" s="3844"/>
      <c r="BB26" s="3844"/>
      <c r="BC26" s="3844"/>
      <c r="BD26" s="3844"/>
      <c r="BE26" s="3844"/>
      <c r="BF26" s="3336"/>
      <c r="BG26" s="6090"/>
      <c r="BH26" s="6091"/>
      <c r="BI26" s="6091"/>
      <c r="BJ26" s="6091"/>
      <c r="BK26" s="6091"/>
      <c r="BL26" s="6091"/>
      <c r="BM26" s="6091"/>
      <c r="BN26" s="6091"/>
      <c r="BO26" s="6091"/>
      <c r="BP26" s="6091"/>
      <c r="BQ26" s="6091"/>
      <c r="BR26" s="6091"/>
      <c r="BS26" s="6091"/>
      <c r="BT26" s="6091"/>
      <c r="BU26" s="6091"/>
      <c r="BV26" s="6092"/>
      <c r="BW26" s="3098"/>
    </row>
    <row r="27" spans="1:75" ht="12" customHeight="1">
      <c r="A27" s="3185"/>
      <c r="B27" s="3815"/>
      <c r="C27" s="3809"/>
      <c r="D27" s="3809"/>
      <c r="E27" s="3810"/>
      <c r="F27" s="3811"/>
      <c r="G27" s="3811"/>
      <c r="H27" s="3863"/>
      <c r="I27" s="3863"/>
      <c r="J27" s="3864"/>
      <c r="K27" s="3865"/>
      <c r="L27" s="6093" t="s">
        <v>2952</v>
      </c>
      <c r="M27" s="6012"/>
      <c r="N27" s="6088"/>
      <c r="O27" s="6012"/>
      <c r="P27" s="6012"/>
      <c r="Q27" s="6012"/>
      <c r="R27" s="6012"/>
      <c r="S27" s="6012"/>
      <c r="T27" s="6012"/>
      <c r="U27" s="6012"/>
      <c r="V27" s="6012"/>
      <c r="W27" s="6012"/>
      <c r="X27" s="5931"/>
      <c r="Y27" s="3232"/>
      <c r="Z27" s="3796"/>
      <c r="AA27" s="3796"/>
      <c r="AB27" s="3796"/>
      <c r="AC27" s="3796"/>
      <c r="AD27" s="3796"/>
      <c r="AE27" s="3796"/>
      <c r="AF27" s="3796"/>
      <c r="AG27" s="3796"/>
      <c r="AH27" s="3796"/>
      <c r="AI27" s="3338"/>
      <c r="AJ27" s="3841"/>
      <c r="AK27" s="6088"/>
      <c r="AL27" s="6012"/>
      <c r="AM27" s="6012"/>
      <c r="AN27" s="6012"/>
      <c r="AO27" s="6012"/>
      <c r="AP27" s="6012"/>
      <c r="AQ27" s="6012"/>
      <c r="AR27" s="6012"/>
      <c r="AS27" s="6012"/>
      <c r="AT27" s="6012"/>
      <c r="AU27" s="5931"/>
      <c r="AV27" s="3232"/>
      <c r="AW27" s="3796"/>
      <c r="AX27" s="3796"/>
      <c r="AY27" s="3796"/>
      <c r="AZ27" s="3796"/>
      <c r="BA27" s="3796"/>
      <c r="BB27" s="3796"/>
      <c r="BC27" s="3796"/>
      <c r="BD27" s="3796"/>
      <c r="BE27" s="3796"/>
      <c r="BF27" s="3339"/>
      <c r="BG27" s="6094" t="s">
        <v>2953</v>
      </c>
      <c r="BH27" s="5952"/>
      <c r="BI27" s="5952"/>
      <c r="BJ27" s="5948"/>
      <c r="BK27" s="6095"/>
      <c r="BL27" s="5952"/>
      <c r="BM27" s="5952"/>
      <c r="BN27" s="5952"/>
      <c r="BO27" s="5952"/>
      <c r="BP27" s="5952"/>
      <c r="BQ27" s="5952"/>
      <c r="BR27" s="5952"/>
      <c r="BS27" s="5952"/>
      <c r="BT27" s="5952"/>
      <c r="BU27" s="5952"/>
      <c r="BV27" s="6096"/>
      <c r="BW27" s="3098"/>
    </row>
    <row r="28" spans="1:75" ht="10.5" customHeight="1">
      <c r="A28" s="3185"/>
      <c r="B28" s="3815"/>
      <c r="C28" s="3809"/>
      <c r="D28" s="3809"/>
      <c r="E28" s="3810"/>
      <c r="F28" s="3811"/>
      <c r="G28" s="3811"/>
      <c r="H28" s="3863"/>
      <c r="I28" s="3863"/>
      <c r="J28" s="3864"/>
      <c r="K28" s="3865"/>
      <c r="L28" s="6087" t="s">
        <v>97</v>
      </c>
      <c r="M28" s="6012"/>
      <c r="N28" s="6088"/>
      <c r="O28" s="6012"/>
      <c r="P28" s="6012"/>
      <c r="Q28" s="6012"/>
      <c r="R28" s="6012"/>
      <c r="S28" s="6012"/>
      <c r="T28" s="6012"/>
      <c r="U28" s="6012"/>
      <c r="V28" s="6012"/>
      <c r="W28" s="6012"/>
      <c r="X28" s="5931"/>
      <c r="Y28" s="6013" t="s">
        <v>87</v>
      </c>
      <c r="Z28" s="5930"/>
      <c r="AA28" s="5930"/>
      <c r="AB28" s="5930"/>
      <c r="AC28" s="5930"/>
      <c r="AD28" s="5930"/>
      <c r="AE28" s="5930"/>
      <c r="AF28" s="5930"/>
      <c r="AG28" s="5930"/>
      <c r="AH28" s="5930"/>
      <c r="AI28" s="6089"/>
      <c r="AJ28" s="3841"/>
      <c r="AK28" s="6088"/>
      <c r="AL28" s="6012"/>
      <c r="AM28" s="6012"/>
      <c r="AN28" s="6012"/>
      <c r="AO28" s="6012"/>
      <c r="AP28" s="6012"/>
      <c r="AQ28" s="6012"/>
      <c r="AR28" s="6012"/>
      <c r="AS28" s="6012"/>
      <c r="AT28" s="6012"/>
      <c r="AU28" s="5931"/>
      <c r="AV28" s="6013" t="s">
        <v>87</v>
      </c>
      <c r="AW28" s="5930"/>
      <c r="AX28" s="5930"/>
      <c r="AY28" s="5930"/>
      <c r="AZ28" s="5930"/>
      <c r="BA28" s="5930"/>
      <c r="BB28" s="5930"/>
      <c r="BC28" s="5930"/>
      <c r="BD28" s="5930"/>
      <c r="BE28" s="5930"/>
      <c r="BF28" s="5931"/>
      <c r="BG28" s="6013" t="s">
        <v>89</v>
      </c>
      <c r="BH28" s="5930"/>
      <c r="BI28" s="5930"/>
      <c r="BJ28" s="5931"/>
      <c r="BK28" s="6013" t="s">
        <v>3010</v>
      </c>
      <c r="BL28" s="5930"/>
      <c r="BM28" s="5930"/>
      <c r="BN28" s="5930"/>
      <c r="BO28" s="5930"/>
      <c r="BP28" s="5930"/>
      <c r="BQ28" s="5930"/>
      <c r="BR28" s="5930"/>
      <c r="BS28" s="5930"/>
      <c r="BT28" s="5930"/>
      <c r="BU28" s="5930"/>
      <c r="BV28" s="6022"/>
      <c r="BW28" s="3098"/>
    </row>
    <row r="29" spans="1:75" ht="10.5" customHeight="1">
      <c r="A29" s="3185"/>
      <c r="B29" s="3815"/>
      <c r="C29" s="3809"/>
      <c r="D29" s="3809"/>
      <c r="E29" s="3810"/>
      <c r="F29" s="3811"/>
      <c r="G29" s="3811"/>
      <c r="H29" s="3863"/>
      <c r="I29" s="3863"/>
      <c r="J29" s="3864"/>
      <c r="K29" s="3865"/>
      <c r="L29" s="3662"/>
      <c r="M29" s="3844"/>
      <c r="N29" s="3661"/>
      <c r="O29" s="3844"/>
      <c r="P29" s="3844"/>
      <c r="Q29" s="3844"/>
      <c r="R29" s="3844"/>
      <c r="S29" s="3844"/>
      <c r="T29" s="3844"/>
      <c r="U29" s="3844"/>
      <c r="V29" s="3844"/>
      <c r="W29" s="3844"/>
      <c r="X29" s="3336"/>
      <c r="Y29" s="3658"/>
      <c r="Z29" s="3816"/>
      <c r="AA29" s="3816"/>
      <c r="AB29" s="3816"/>
      <c r="AC29" s="3816"/>
      <c r="AD29" s="3816"/>
      <c r="AE29" s="3816"/>
      <c r="AF29" s="3816"/>
      <c r="AG29" s="3816"/>
      <c r="AH29" s="3816"/>
      <c r="AI29" s="3341"/>
      <c r="AJ29" s="3841"/>
      <c r="AK29" s="3661"/>
      <c r="AL29" s="3844"/>
      <c r="AM29" s="3844"/>
      <c r="AN29" s="3844"/>
      <c r="AO29" s="3844"/>
      <c r="AP29" s="3844"/>
      <c r="AQ29" s="3844"/>
      <c r="AR29" s="3844"/>
      <c r="AS29" s="3844"/>
      <c r="AT29" s="3844"/>
      <c r="AU29" s="3336"/>
      <c r="AV29" s="3658"/>
      <c r="AW29" s="3816"/>
      <c r="AX29" s="3816"/>
      <c r="AY29" s="3816"/>
      <c r="AZ29" s="3816"/>
      <c r="BA29" s="3816"/>
      <c r="BB29" s="3816"/>
      <c r="BC29" s="3816"/>
      <c r="BD29" s="3816"/>
      <c r="BE29" s="3816"/>
      <c r="BF29" s="3342"/>
      <c r="BG29" s="6086" t="s">
        <v>2955</v>
      </c>
      <c r="BH29" s="5930"/>
      <c r="BI29" s="5930"/>
      <c r="BJ29" s="5931"/>
      <c r="BK29" s="6086" t="s">
        <v>3011</v>
      </c>
      <c r="BL29" s="5930"/>
      <c r="BM29" s="5930"/>
      <c r="BN29" s="5930"/>
      <c r="BO29" s="5930"/>
      <c r="BP29" s="5930"/>
      <c r="BQ29" s="5930"/>
      <c r="BR29" s="5930"/>
      <c r="BS29" s="5930"/>
      <c r="BT29" s="5930"/>
      <c r="BU29" s="5930"/>
      <c r="BV29" s="6022"/>
      <c r="BW29" s="3098"/>
    </row>
    <row r="30" spans="1:75" ht="10.5" customHeight="1">
      <c r="A30" s="3185"/>
      <c r="B30" s="3815"/>
      <c r="C30" s="3809"/>
      <c r="D30" s="3809"/>
      <c r="E30" s="3810"/>
      <c r="F30" s="3811"/>
      <c r="G30" s="3811"/>
      <c r="H30" s="3863"/>
      <c r="I30" s="3863"/>
      <c r="J30" s="3864"/>
      <c r="K30" s="3865"/>
      <c r="L30" s="6087"/>
      <c r="M30" s="6012"/>
      <c r="N30" s="6088"/>
      <c r="O30" s="6012"/>
      <c r="P30" s="6012"/>
      <c r="Q30" s="6012"/>
      <c r="R30" s="6012"/>
      <c r="S30" s="6012"/>
      <c r="T30" s="6012"/>
      <c r="U30" s="6012"/>
      <c r="V30" s="6012"/>
      <c r="W30" s="6012"/>
      <c r="X30" s="5931"/>
      <c r="Y30" s="6005"/>
      <c r="Z30" s="5930"/>
      <c r="AA30" s="5930"/>
      <c r="AB30" s="5930"/>
      <c r="AC30" s="5930"/>
      <c r="AD30" s="5930"/>
      <c r="AE30" s="5930"/>
      <c r="AF30" s="5930"/>
      <c r="AG30" s="5930"/>
      <c r="AH30" s="5930"/>
      <c r="AI30" s="6089"/>
      <c r="AJ30" s="3841"/>
      <c r="AK30" s="6088"/>
      <c r="AL30" s="6012"/>
      <c r="AM30" s="6012"/>
      <c r="AN30" s="6012"/>
      <c r="AO30" s="6012"/>
      <c r="AP30" s="6012"/>
      <c r="AQ30" s="6012"/>
      <c r="AR30" s="6012"/>
      <c r="AS30" s="6012"/>
      <c r="AT30" s="6012"/>
      <c r="AU30" s="5931"/>
      <c r="AV30" s="6005"/>
      <c r="AW30" s="5930"/>
      <c r="AX30" s="5930"/>
      <c r="AY30" s="5930"/>
      <c r="AZ30" s="5930"/>
      <c r="BA30" s="5930"/>
      <c r="BB30" s="5930"/>
      <c r="BC30" s="5930"/>
      <c r="BD30" s="5930"/>
      <c r="BE30" s="5930"/>
      <c r="BF30" s="5931"/>
      <c r="BG30" s="6086" t="s">
        <v>97</v>
      </c>
      <c r="BH30" s="5930"/>
      <c r="BI30" s="5930"/>
      <c r="BJ30" s="5931"/>
      <c r="BK30" s="6005"/>
      <c r="BL30" s="5930"/>
      <c r="BM30" s="5930"/>
      <c r="BN30" s="5930"/>
      <c r="BO30" s="5930"/>
      <c r="BP30" s="5930"/>
      <c r="BQ30" s="5930"/>
      <c r="BR30" s="5930"/>
      <c r="BS30" s="5930"/>
      <c r="BT30" s="5930"/>
      <c r="BU30" s="5930"/>
      <c r="BV30" s="6022"/>
      <c r="BW30" s="3098"/>
    </row>
    <row r="31" spans="1:75" ht="12" customHeight="1" thickBot="1">
      <c r="A31" s="3185"/>
      <c r="B31" s="3815"/>
      <c r="C31" s="3809"/>
      <c r="D31" s="3809"/>
      <c r="E31" s="3810"/>
      <c r="F31" s="3811"/>
      <c r="G31" s="3811"/>
      <c r="H31" s="3863"/>
      <c r="I31" s="3863"/>
      <c r="J31" s="3864"/>
      <c r="K31" s="3865"/>
      <c r="L31" s="6083"/>
      <c r="M31" s="5997"/>
      <c r="N31" s="6084"/>
      <c r="O31" s="5997"/>
      <c r="P31" s="5997"/>
      <c r="Q31" s="5997"/>
      <c r="R31" s="5997"/>
      <c r="S31" s="5997"/>
      <c r="T31" s="5997"/>
      <c r="U31" s="5997"/>
      <c r="V31" s="5997"/>
      <c r="W31" s="5997"/>
      <c r="X31" s="5950"/>
      <c r="Y31" s="6017"/>
      <c r="Z31" s="5997"/>
      <c r="AA31" s="5997"/>
      <c r="AB31" s="5997"/>
      <c r="AC31" s="5997"/>
      <c r="AD31" s="5997"/>
      <c r="AE31" s="5997"/>
      <c r="AF31" s="5997"/>
      <c r="AG31" s="5997"/>
      <c r="AH31" s="5997"/>
      <c r="AI31" s="5995"/>
      <c r="AJ31" s="3842"/>
      <c r="AK31" s="6084"/>
      <c r="AL31" s="5997"/>
      <c r="AM31" s="5997"/>
      <c r="AN31" s="5997"/>
      <c r="AO31" s="5997"/>
      <c r="AP31" s="5997"/>
      <c r="AQ31" s="5997"/>
      <c r="AR31" s="5997"/>
      <c r="AS31" s="5997"/>
      <c r="AT31" s="5997"/>
      <c r="AU31" s="5950"/>
      <c r="AV31" s="6017"/>
      <c r="AW31" s="5997"/>
      <c r="AX31" s="5997"/>
      <c r="AY31" s="5997"/>
      <c r="AZ31" s="5997"/>
      <c r="BA31" s="5997"/>
      <c r="BB31" s="5997"/>
      <c r="BC31" s="5997"/>
      <c r="BD31" s="5997"/>
      <c r="BE31" s="5997"/>
      <c r="BF31" s="5950"/>
      <c r="BG31" s="6085" t="s">
        <v>2956</v>
      </c>
      <c r="BH31" s="5997"/>
      <c r="BI31" s="5997"/>
      <c r="BJ31" s="5950"/>
      <c r="BK31" s="6017"/>
      <c r="BL31" s="5997"/>
      <c r="BM31" s="5997"/>
      <c r="BN31" s="5997"/>
      <c r="BO31" s="5997"/>
      <c r="BP31" s="5997"/>
      <c r="BQ31" s="5997"/>
      <c r="BR31" s="5997"/>
      <c r="BS31" s="5997"/>
      <c r="BT31" s="5997"/>
      <c r="BU31" s="5997"/>
      <c r="BV31" s="6082"/>
      <c r="BW31" s="3098"/>
    </row>
    <row r="32" spans="1:75" ht="10.5" customHeight="1">
      <c r="A32" s="3185"/>
      <c r="B32" s="3882">
        <v>13.1</v>
      </c>
      <c r="C32" s="3809" t="s">
        <v>3012</v>
      </c>
      <c r="D32" s="3809"/>
      <c r="E32" s="3810"/>
      <c r="F32" s="3811"/>
      <c r="G32" s="3811"/>
      <c r="H32" s="3863"/>
      <c r="I32" s="3863"/>
      <c r="J32" s="3864"/>
      <c r="K32" s="3865"/>
      <c r="L32" s="3844"/>
      <c r="M32" s="3844"/>
      <c r="N32" s="3844"/>
      <c r="O32" s="3844"/>
      <c r="P32" s="3844"/>
      <c r="Q32" s="3844"/>
      <c r="R32" s="3344"/>
      <c r="S32" s="3344"/>
      <c r="T32" s="3844"/>
      <c r="U32" s="3844"/>
      <c r="V32" s="3844"/>
      <c r="W32" s="3844"/>
      <c r="X32" s="3844"/>
      <c r="Y32" s="3845"/>
      <c r="Z32" s="3845"/>
      <c r="AA32" s="3845"/>
      <c r="AB32" s="3845"/>
      <c r="AC32" s="3345"/>
      <c r="AD32" s="3345"/>
      <c r="AE32" s="3845"/>
      <c r="AF32" s="3845"/>
      <c r="AG32" s="3845"/>
      <c r="AH32" s="3845"/>
      <c r="AI32" s="3346"/>
      <c r="AJ32" s="3891"/>
      <c r="AK32" s="3844"/>
      <c r="AL32" s="3844"/>
      <c r="AM32" s="3844"/>
      <c r="AN32" s="3844"/>
      <c r="AO32" s="3844"/>
      <c r="AP32" s="3844"/>
      <c r="AQ32" s="3844"/>
      <c r="AR32" s="3844"/>
      <c r="AS32" s="3844"/>
      <c r="AT32" s="3844"/>
      <c r="AU32" s="3844"/>
      <c r="AV32" s="3845"/>
      <c r="AW32" s="3845"/>
      <c r="AX32" s="3845"/>
      <c r="AY32" s="3845"/>
      <c r="AZ32" s="3845"/>
      <c r="BA32" s="3845"/>
      <c r="BB32" s="3845"/>
      <c r="BC32" s="3845"/>
      <c r="BD32" s="3845"/>
      <c r="BE32" s="3845"/>
      <c r="BF32" s="3845"/>
      <c r="BG32" s="3845"/>
      <c r="BH32" s="3345"/>
      <c r="BI32" s="3345"/>
      <c r="BJ32" s="3845"/>
      <c r="BK32" s="3845"/>
      <c r="BL32" s="3845"/>
      <c r="BM32" s="3845"/>
      <c r="BN32" s="3845"/>
      <c r="BO32" s="3845"/>
      <c r="BP32" s="3345"/>
      <c r="BQ32" s="3345"/>
      <c r="BR32" s="3845"/>
      <c r="BS32" s="3845"/>
      <c r="BT32" s="3845"/>
      <c r="BU32" s="3845"/>
      <c r="BV32" s="3347"/>
      <c r="BW32" s="3098"/>
    </row>
    <row r="33" spans="1:75" ht="12.75" customHeight="1" thickBot="1">
      <c r="A33" s="3185"/>
      <c r="B33" s="3796"/>
      <c r="C33" s="3797" t="s">
        <v>3013</v>
      </c>
      <c r="D33" s="3809"/>
      <c r="E33" s="3810"/>
      <c r="F33" s="3811"/>
      <c r="G33" s="3811"/>
      <c r="H33" s="3863"/>
      <c r="I33" s="3863"/>
      <c r="J33" s="3864"/>
      <c r="K33" s="3865"/>
      <c r="L33" s="3877"/>
      <c r="M33" s="3877"/>
      <c r="N33" s="3877"/>
      <c r="O33" s="6076">
        <v>1331</v>
      </c>
      <c r="P33" s="5997"/>
      <c r="Q33" s="5997"/>
      <c r="R33" s="5997"/>
      <c r="S33" s="5997"/>
      <c r="T33" s="5997"/>
      <c r="U33" s="5997"/>
      <c r="V33" s="5997"/>
      <c r="W33" s="5997"/>
      <c r="X33" s="3796"/>
      <c r="Y33" s="3796"/>
      <c r="Z33" s="5996">
        <v>1332</v>
      </c>
      <c r="AA33" s="5997"/>
      <c r="AB33" s="5997"/>
      <c r="AC33" s="5997"/>
      <c r="AD33" s="5997"/>
      <c r="AE33" s="5997"/>
      <c r="AF33" s="5997"/>
      <c r="AG33" s="5997"/>
      <c r="AH33" s="5997"/>
      <c r="AI33" s="3100"/>
      <c r="AJ33" s="3185"/>
      <c r="AK33" s="3877"/>
      <c r="AL33" s="6076">
        <v>1333</v>
      </c>
      <c r="AM33" s="5997"/>
      <c r="AN33" s="5997"/>
      <c r="AO33" s="5997"/>
      <c r="AP33" s="5997"/>
      <c r="AQ33" s="5997"/>
      <c r="AR33" s="5997"/>
      <c r="AS33" s="5997"/>
      <c r="AT33" s="5997"/>
      <c r="AU33" s="3796"/>
      <c r="AV33" s="3796"/>
      <c r="AW33" s="5996">
        <v>1334</v>
      </c>
      <c r="AX33" s="5997"/>
      <c r="AY33" s="5997"/>
      <c r="AZ33" s="5997"/>
      <c r="BA33" s="5997"/>
      <c r="BB33" s="5997"/>
      <c r="BC33" s="5997"/>
      <c r="BD33" s="5997"/>
      <c r="BE33" s="5997"/>
      <c r="BF33" s="3796"/>
      <c r="BG33" s="3796"/>
      <c r="BH33" s="5996">
        <v>1335</v>
      </c>
      <c r="BI33" s="5997"/>
      <c r="BJ33" s="3796"/>
      <c r="BK33" s="3796"/>
      <c r="BL33" s="6070">
        <v>1336</v>
      </c>
      <c r="BM33" s="5997"/>
      <c r="BN33" s="5997"/>
      <c r="BO33" s="5997"/>
      <c r="BP33" s="5997"/>
      <c r="BQ33" s="5997"/>
      <c r="BR33" s="5997"/>
      <c r="BS33" s="5997"/>
      <c r="BT33" s="5997"/>
      <c r="BU33" s="5997"/>
      <c r="BV33" s="3301"/>
      <c r="BW33" s="3098"/>
    </row>
    <row r="34" spans="1:75" ht="3" customHeight="1">
      <c r="A34" s="3350"/>
      <c r="B34" s="3351"/>
      <c r="C34" s="3157"/>
      <c r="D34" s="3351"/>
      <c r="E34" s="3351"/>
      <c r="F34" s="3351"/>
      <c r="G34" s="3351"/>
      <c r="H34" s="3351"/>
      <c r="I34" s="3351"/>
      <c r="J34" s="3352"/>
      <c r="K34" s="6071">
        <v>31</v>
      </c>
      <c r="L34" s="6072" t="s">
        <v>2957</v>
      </c>
      <c r="M34" s="6073"/>
      <c r="N34" s="3353"/>
      <c r="O34" s="6041"/>
      <c r="P34" s="5939"/>
      <c r="Q34" s="5939"/>
      <c r="R34" s="5939"/>
      <c r="S34" s="6041"/>
      <c r="T34" s="5939"/>
      <c r="U34" s="5939"/>
      <c r="V34" s="5939"/>
      <c r="W34" s="5939"/>
      <c r="X34" s="3354"/>
      <c r="Y34" s="3355"/>
      <c r="Z34" s="6041"/>
      <c r="AA34" s="5939"/>
      <c r="AB34" s="5939"/>
      <c r="AC34" s="5939"/>
      <c r="AD34" s="6041"/>
      <c r="AE34" s="5939"/>
      <c r="AF34" s="5939"/>
      <c r="AG34" s="5939"/>
      <c r="AH34" s="5939"/>
      <c r="AI34" s="3356"/>
      <c r="AJ34" s="6074">
        <v>31</v>
      </c>
      <c r="AK34" s="3353"/>
      <c r="AL34" s="6042"/>
      <c r="AM34" s="5993"/>
      <c r="AN34" s="5993"/>
      <c r="AO34" s="5993"/>
      <c r="AP34" s="6042"/>
      <c r="AQ34" s="5993"/>
      <c r="AR34" s="5993"/>
      <c r="AS34" s="5993"/>
      <c r="AT34" s="5993"/>
      <c r="AU34" s="3354"/>
      <c r="AV34" s="3355"/>
      <c r="AW34" s="6042"/>
      <c r="AX34" s="5993"/>
      <c r="AY34" s="5993"/>
      <c r="AZ34" s="5993"/>
      <c r="BA34" s="6042"/>
      <c r="BB34" s="5993"/>
      <c r="BC34" s="5993"/>
      <c r="BD34" s="5993"/>
      <c r="BE34" s="5993"/>
      <c r="BF34" s="3354"/>
      <c r="BG34" s="3355"/>
      <c r="BH34" s="3664"/>
      <c r="BI34" s="3664"/>
      <c r="BJ34" s="3354"/>
      <c r="BK34" s="3355"/>
      <c r="BL34" s="3358"/>
      <c r="BM34" s="3358"/>
      <c r="BN34" s="3358"/>
      <c r="BO34" s="3358"/>
      <c r="BP34" s="3358"/>
      <c r="BQ34" s="3358"/>
      <c r="BR34" s="3358"/>
      <c r="BS34" s="3358"/>
      <c r="BT34" s="3358"/>
      <c r="BU34" s="3358"/>
      <c r="BV34" s="3211"/>
      <c r="BW34" s="3098"/>
    </row>
    <row r="35" spans="1:75" ht="21.75" customHeight="1">
      <c r="A35" s="3359"/>
      <c r="B35" s="3796"/>
      <c r="C35" s="3867" t="s">
        <v>3014</v>
      </c>
      <c r="D35" s="6055" t="s">
        <v>3015</v>
      </c>
      <c r="E35" s="6012"/>
      <c r="F35" s="6012"/>
      <c r="G35" s="6012"/>
      <c r="H35" s="6012"/>
      <c r="I35" s="6012"/>
      <c r="J35" s="5931"/>
      <c r="K35" s="5937"/>
      <c r="L35" s="5976"/>
      <c r="M35" s="5975"/>
      <c r="N35" s="3361"/>
      <c r="O35" s="6046"/>
      <c r="P35" s="5933"/>
      <c r="Q35" s="5933"/>
      <c r="R35" s="5933"/>
      <c r="S35" s="5933"/>
      <c r="T35" s="5933"/>
      <c r="U35" s="5933"/>
      <c r="V35" s="5933"/>
      <c r="W35" s="5934"/>
      <c r="X35" s="3362"/>
      <c r="Y35" s="3361"/>
      <c r="Z35" s="6046"/>
      <c r="AA35" s="5933"/>
      <c r="AB35" s="5933"/>
      <c r="AC35" s="5933"/>
      <c r="AD35" s="5933"/>
      <c r="AE35" s="5933"/>
      <c r="AF35" s="5933"/>
      <c r="AG35" s="5933"/>
      <c r="AH35" s="5934"/>
      <c r="AI35" s="3363"/>
      <c r="AJ35" s="6063"/>
      <c r="AK35" s="3361"/>
      <c r="AL35" s="6046"/>
      <c r="AM35" s="5933"/>
      <c r="AN35" s="5933"/>
      <c r="AO35" s="5933"/>
      <c r="AP35" s="5933"/>
      <c r="AQ35" s="5933"/>
      <c r="AR35" s="5933"/>
      <c r="AS35" s="5933"/>
      <c r="AT35" s="5934"/>
      <c r="AU35" s="3362"/>
      <c r="AV35" s="3361"/>
      <c r="AW35" s="6046"/>
      <c r="AX35" s="5933"/>
      <c r="AY35" s="5933"/>
      <c r="AZ35" s="5933"/>
      <c r="BA35" s="5933"/>
      <c r="BB35" s="5933"/>
      <c r="BC35" s="5933"/>
      <c r="BD35" s="5933"/>
      <c r="BE35" s="5934"/>
      <c r="BF35" s="3362"/>
      <c r="BG35" s="3361"/>
      <c r="BH35" s="6066" t="s">
        <v>48</v>
      </c>
      <c r="BI35" s="5934"/>
      <c r="BJ35" s="3362"/>
      <c r="BK35" s="3361"/>
      <c r="BL35" s="6057"/>
      <c r="BM35" s="5933"/>
      <c r="BN35" s="5933"/>
      <c r="BO35" s="5933"/>
      <c r="BP35" s="5933"/>
      <c r="BQ35" s="5933"/>
      <c r="BR35" s="5933"/>
      <c r="BS35" s="5933"/>
      <c r="BT35" s="5933"/>
      <c r="BU35" s="5934"/>
      <c r="BV35" s="3301"/>
      <c r="BW35" s="3098"/>
    </row>
    <row r="36" spans="1:75" ht="3" customHeight="1">
      <c r="A36" s="3364"/>
      <c r="B36" s="3262"/>
      <c r="C36" s="3263"/>
      <c r="D36" s="3262"/>
      <c r="E36" s="3262"/>
      <c r="F36" s="3262"/>
      <c r="G36" s="3262"/>
      <c r="H36" s="3262"/>
      <c r="I36" s="3262"/>
      <c r="J36" s="3264"/>
      <c r="K36" s="5958"/>
      <c r="L36" s="5976"/>
      <c r="M36" s="5975"/>
      <c r="N36" s="3265"/>
      <c r="O36" s="3262"/>
      <c r="P36" s="3262"/>
      <c r="Q36" s="3262"/>
      <c r="R36" s="3262"/>
      <c r="S36" s="3262"/>
      <c r="T36" s="3262"/>
      <c r="U36" s="3262"/>
      <c r="V36" s="3262"/>
      <c r="W36" s="3262"/>
      <c r="X36" s="3264"/>
      <c r="Y36" s="3265"/>
      <c r="Z36" s="3262"/>
      <c r="AA36" s="3262"/>
      <c r="AB36" s="3262"/>
      <c r="AC36" s="3262"/>
      <c r="AD36" s="3262"/>
      <c r="AE36" s="3262"/>
      <c r="AF36" s="3262"/>
      <c r="AG36" s="3262"/>
      <c r="AH36" s="3262"/>
      <c r="AI36" s="3266"/>
      <c r="AJ36" s="6068"/>
      <c r="AK36" s="3265"/>
      <c r="AL36" s="3262"/>
      <c r="AM36" s="3262"/>
      <c r="AN36" s="3262"/>
      <c r="AO36" s="3262"/>
      <c r="AP36" s="3262"/>
      <c r="AQ36" s="3262"/>
      <c r="AR36" s="3262"/>
      <c r="AS36" s="3262"/>
      <c r="AT36" s="3262"/>
      <c r="AU36" s="3264"/>
      <c r="AV36" s="3265"/>
      <c r="AW36" s="3262"/>
      <c r="AX36" s="3262"/>
      <c r="AY36" s="3262"/>
      <c r="AZ36" s="3262"/>
      <c r="BA36" s="3262"/>
      <c r="BB36" s="3262"/>
      <c r="BC36" s="3262"/>
      <c r="BD36" s="3262"/>
      <c r="BE36" s="3262"/>
      <c r="BF36" s="3264"/>
      <c r="BG36" s="3265"/>
      <c r="BH36" s="3267"/>
      <c r="BI36" s="3268"/>
      <c r="BJ36" s="3264"/>
      <c r="BK36" s="3265"/>
      <c r="BL36" s="3269"/>
      <c r="BM36" s="3269"/>
      <c r="BN36" s="3269"/>
      <c r="BO36" s="3269"/>
      <c r="BP36" s="3269"/>
      <c r="BQ36" s="3269"/>
      <c r="BR36" s="3269"/>
      <c r="BS36" s="3269"/>
      <c r="BT36" s="3269"/>
      <c r="BU36" s="3269"/>
      <c r="BV36" s="3365"/>
      <c r="BW36" s="3098"/>
    </row>
    <row r="37" spans="1:75" ht="3" customHeight="1">
      <c r="A37" s="3366"/>
      <c r="B37" s="3796"/>
      <c r="C37" s="3367"/>
      <c r="D37" s="3275"/>
      <c r="E37" s="3368"/>
      <c r="F37" s="3368"/>
      <c r="G37" s="3368"/>
      <c r="H37" s="3368"/>
      <c r="I37" s="3368"/>
      <c r="J37" s="3369"/>
      <c r="K37" s="6080">
        <v>32</v>
      </c>
      <c r="L37" s="5965" t="s">
        <v>2957</v>
      </c>
      <c r="M37" s="5975"/>
      <c r="N37" s="3370"/>
      <c r="O37" s="6054"/>
      <c r="P37" s="5952"/>
      <c r="Q37" s="5952"/>
      <c r="R37" s="5952"/>
      <c r="S37" s="6054"/>
      <c r="T37" s="5952"/>
      <c r="U37" s="5952"/>
      <c r="V37" s="5952"/>
      <c r="W37" s="5952"/>
      <c r="X37" s="3371"/>
      <c r="Y37" s="3372"/>
      <c r="Z37" s="6054"/>
      <c r="AA37" s="5952"/>
      <c r="AB37" s="5952"/>
      <c r="AC37" s="5952"/>
      <c r="AD37" s="6054"/>
      <c r="AE37" s="5952"/>
      <c r="AF37" s="5952"/>
      <c r="AG37" s="5952"/>
      <c r="AH37" s="5952"/>
      <c r="AI37" s="3373"/>
      <c r="AJ37" s="6062">
        <v>32</v>
      </c>
      <c r="AK37" s="3370"/>
      <c r="AL37" s="6065"/>
      <c r="AM37" s="5957"/>
      <c r="AN37" s="5957"/>
      <c r="AO37" s="5957"/>
      <c r="AP37" s="6065"/>
      <c r="AQ37" s="5957"/>
      <c r="AR37" s="5957"/>
      <c r="AS37" s="5957"/>
      <c r="AT37" s="5957"/>
      <c r="AU37" s="3371"/>
      <c r="AV37" s="3372"/>
      <c r="AW37" s="6065"/>
      <c r="AX37" s="5957"/>
      <c r="AY37" s="5957"/>
      <c r="AZ37" s="5957"/>
      <c r="BA37" s="6065"/>
      <c r="BB37" s="5957"/>
      <c r="BC37" s="5957"/>
      <c r="BD37" s="5957"/>
      <c r="BE37" s="5957"/>
      <c r="BF37" s="3371"/>
      <c r="BG37" s="3372"/>
      <c r="BH37" s="3374"/>
      <c r="BI37" s="3374"/>
      <c r="BJ37" s="3371"/>
      <c r="BK37" s="3372"/>
      <c r="BL37" s="3669"/>
      <c r="BM37" s="3669"/>
      <c r="BN37" s="3669"/>
      <c r="BO37" s="3669"/>
      <c r="BP37" s="3669"/>
      <c r="BQ37" s="3669"/>
      <c r="BR37" s="3669"/>
      <c r="BS37" s="3669"/>
      <c r="BT37" s="3669"/>
      <c r="BU37" s="3669"/>
      <c r="BV37" s="3376"/>
      <c r="BW37" s="3098"/>
    </row>
    <row r="38" spans="1:75" ht="21.75" customHeight="1">
      <c r="A38" s="3359"/>
      <c r="B38" s="3796"/>
      <c r="C38" s="3867" t="s">
        <v>3016</v>
      </c>
      <c r="D38" s="6055" t="s">
        <v>3017</v>
      </c>
      <c r="E38" s="6012"/>
      <c r="F38" s="6012"/>
      <c r="G38" s="6012"/>
      <c r="H38" s="6012"/>
      <c r="I38" s="6012"/>
      <c r="J38" s="5931"/>
      <c r="K38" s="5937"/>
      <c r="L38" s="5976"/>
      <c r="M38" s="5975"/>
      <c r="N38" s="3361"/>
      <c r="O38" s="6046"/>
      <c r="P38" s="5933"/>
      <c r="Q38" s="5933"/>
      <c r="R38" s="5933"/>
      <c r="S38" s="5933"/>
      <c r="T38" s="5933"/>
      <c r="U38" s="5933"/>
      <c r="V38" s="5933"/>
      <c r="W38" s="5934"/>
      <c r="X38" s="3362"/>
      <c r="Y38" s="3361"/>
      <c r="Z38" s="6046"/>
      <c r="AA38" s="5933"/>
      <c r="AB38" s="5933"/>
      <c r="AC38" s="5933"/>
      <c r="AD38" s="5933"/>
      <c r="AE38" s="5933"/>
      <c r="AF38" s="5933"/>
      <c r="AG38" s="5933"/>
      <c r="AH38" s="5934"/>
      <c r="AI38" s="3363"/>
      <c r="AJ38" s="6063"/>
      <c r="AK38" s="3361"/>
      <c r="AL38" s="6046"/>
      <c r="AM38" s="5933"/>
      <c r="AN38" s="5933"/>
      <c r="AO38" s="5933"/>
      <c r="AP38" s="5933"/>
      <c r="AQ38" s="5933"/>
      <c r="AR38" s="5933"/>
      <c r="AS38" s="5933"/>
      <c r="AT38" s="5934"/>
      <c r="AU38" s="3362"/>
      <c r="AV38" s="3361"/>
      <c r="AW38" s="6046"/>
      <c r="AX38" s="5933"/>
      <c r="AY38" s="5933"/>
      <c r="AZ38" s="5933"/>
      <c r="BA38" s="5933"/>
      <c r="BB38" s="5933"/>
      <c r="BC38" s="5933"/>
      <c r="BD38" s="5933"/>
      <c r="BE38" s="5934"/>
      <c r="BF38" s="3362"/>
      <c r="BG38" s="3361"/>
      <c r="BH38" s="6066" t="s">
        <v>48</v>
      </c>
      <c r="BI38" s="5934"/>
      <c r="BJ38" s="3362"/>
      <c r="BK38" s="3361"/>
      <c r="BL38" s="6057"/>
      <c r="BM38" s="5933"/>
      <c r="BN38" s="5933"/>
      <c r="BO38" s="5933"/>
      <c r="BP38" s="5933"/>
      <c r="BQ38" s="5933"/>
      <c r="BR38" s="5933"/>
      <c r="BS38" s="5933"/>
      <c r="BT38" s="5933"/>
      <c r="BU38" s="5934"/>
      <c r="BV38" s="3301"/>
      <c r="BW38" s="3098"/>
    </row>
    <row r="39" spans="1:75" ht="3" customHeight="1">
      <c r="A39" s="3364"/>
      <c r="B39" s="3262"/>
      <c r="C39" s="3263"/>
      <c r="D39" s="3262"/>
      <c r="E39" s="3262"/>
      <c r="F39" s="3262"/>
      <c r="G39" s="3262"/>
      <c r="H39" s="3262"/>
      <c r="I39" s="3262"/>
      <c r="J39" s="3264"/>
      <c r="K39" s="5958"/>
      <c r="L39" s="5976"/>
      <c r="M39" s="5975"/>
      <c r="N39" s="3265"/>
      <c r="O39" s="3262"/>
      <c r="P39" s="3262"/>
      <c r="Q39" s="3262"/>
      <c r="R39" s="3262"/>
      <c r="S39" s="3262"/>
      <c r="T39" s="3262"/>
      <c r="U39" s="3262"/>
      <c r="V39" s="3262"/>
      <c r="W39" s="3262"/>
      <c r="X39" s="3264"/>
      <c r="Y39" s="3265"/>
      <c r="Z39" s="3262"/>
      <c r="AA39" s="3262"/>
      <c r="AB39" s="3262"/>
      <c r="AC39" s="3262"/>
      <c r="AD39" s="3262"/>
      <c r="AE39" s="3262"/>
      <c r="AF39" s="3262"/>
      <c r="AG39" s="3262"/>
      <c r="AH39" s="3262"/>
      <c r="AI39" s="3266"/>
      <c r="AJ39" s="6068"/>
      <c r="AK39" s="3265"/>
      <c r="AL39" s="3262"/>
      <c r="AM39" s="3262"/>
      <c r="AN39" s="3262"/>
      <c r="AO39" s="3262"/>
      <c r="AP39" s="3262"/>
      <c r="AQ39" s="3262"/>
      <c r="AR39" s="3262"/>
      <c r="AS39" s="3262"/>
      <c r="AT39" s="3262"/>
      <c r="AU39" s="3264"/>
      <c r="AV39" s="3265"/>
      <c r="AW39" s="3262"/>
      <c r="AX39" s="3262"/>
      <c r="AY39" s="3262"/>
      <c r="AZ39" s="3262"/>
      <c r="BA39" s="3262"/>
      <c r="BB39" s="3262"/>
      <c r="BC39" s="3262"/>
      <c r="BD39" s="3262"/>
      <c r="BE39" s="3262"/>
      <c r="BF39" s="3264"/>
      <c r="BG39" s="3265"/>
      <c r="BH39" s="3267"/>
      <c r="BI39" s="3268"/>
      <c r="BJ39" s="3264"/>
      <c r="BK39" s="3265"/>
      <c r="BL39" s="3269"/>
      <c r="BM39" s="3269"/>
      <c r="BN39" s="3269"/>
      <c r="BO39" s="3269"/>
      <c r="BP39" s="3269"/>
      <c r="BQ39" s="3269"/>
      <c r="BR39" s="3269"/>
      <c r="BS39" s="3269"/>
      <c r="BT39" s="3269"/>
      <c r="BU39" s="3269"/>
      <c r="BV39" s="3365"/>
      <c r="BW39" s="3098"/>
    </row>
    <row r="40" spans="1:75" ht="3" customHeight="1">
      <c r="A40" s="3366"/>
      <c r="B40" s="3796"/>
      <c r="C40" s="3367"/>
      <c r="D40" s="3275"/>
      <c r="E40" s="3368"/>
      <c r="F40" s="3368"/>
      <c r="G40" s="3368"/>
      <c r="H40" s="3368"/>
      <c r="I40" s="3368"/>
      <c r="J40" s="3369"/>
      <c r="K40" s="6080">
        <v>33</v>
      </c>
      <c r="L40" s="5965" t="s">
        <v>2957</v>
      </c>
      <c r="M40" s="5975"/>
      <c r="N40" s="3370"/>
      <c r="O40" s="6054"/>
      <c r="P40" s="5952"/>
      <c r="Q40" s="5952"/>
      <c r="R40" s="5952"/>
      <c r="S40" s="6054"/>
      <c r="T40" s="5952"/>
      <c r="U40" s="5952"/>
      <c r="V40" s="5952"/>
      <c r="W40" s="5952"/>
      <c r="X40" s="3371"/>
      <c r="Y40" s="3372"/>
      <c r="Z40" s="6054"/>
      <c r="AA40" s="5952"/>
      <c r="AB40" s="5952"/>
      <c r="AC40" s="5952"/>
      <c r="AD40" s="6054"/>
      <c r="AE40" s="5952"/>
      <c r="AF40" s="5952"/>
      <c r="AG40" s="5952"/>
      <c r="AH40" s="5952"/>
      <c r="AI40" s="3373"/>
      <c r="AJ40" s="6062">
        <v>33</v>
      </c>
      <c r="AK40" s="3370"/>
      <c r="AL40" s="6065"/>
      <c r="AM40" s="5957"/>
      <c r="AN40" s="5957"/>
      <c r="AO40" s="5957"/>
      <c r="AP40" s="6065"/>
      <c r="AQ40" s="5957"/>
      <c r="AR40" s="5957"/>
      <c r="AS40" s="5957"/>
      <c r="AT40" s="5957"/>
      <c r="AU40" s="3371"/>
      <c r="AV40" s="3372"/>
      <c r="AW40" s="6065"/>
      <c r="AX40" s="5957"/>
      <c r="AY40" s="5957"/>
      <c r="AZ40" s="5957"/>
      <c r="BA40" s="6065"/>
      <c r="BB40" s="5957"/>
      <c r="BC40" s="5957"/>
      <c r="BD40" s="5957"/>
      <c r="BE40" s="5957"/>
      <c r="BF40" s="3371"/>
      <c r="BG40" s="3372"/>
      <c r="BH40" s="3374"/>
      <c r="BI40" s="3374"/>
      <c r="BJ40" s="3371"/>
      <c r="BK40" s="3372"/>
      <c r="BL40" s="3669"/>
      <c r="BM40" s="3669"/>
      <c r="BN40" s="3669"/>
      <c r="BO40" s="3669"/>
      <c r="BP40" s="3669"/>
      <c r="BQ40" s="3669"/>
      <c r="BR40" s="3669"/>
      <c r="BS40" s="3669"/>
      <c r="BT40" s="3669"/>
      <c r="BU40" s="3669"/>
      <c r="BV40" s="3376"/>
      <c r="BW40" s="3098"/>
    </row>
    <row r="41" spans="1:75" ht="21.75" customHeight="1">
      <c r="A41" s="3359"/>
      <c r="B41" s="3796"/>
      <c r="C41" s="3867" t="s">
        <v>3018</v>
      </c>
      <c r="D41" s="6055" t="s">
        <v>3019</v>
      </c>
      <c r="E41" s="6012"/>
      <c r="F41" s="6012"/>
      <c r="G41" s="6012"/>
      <c r="H41" s="6012"/>
      <c r="I41" s="6012"/>
      <c r="J41" s="5931"/>
      <c r="K41" s="5937"/>
      <c r="L41" s="5976"/>
      <c r="M41" s="5975"/>
      <c r="N41" s="3361"/>
      <c r="O41" s="6046"/>
      <c r="P41" s="5933"/>
      <c r="Q41" s="5933"/>
      <c r="R41" s="5933"/>
      <c r="S41" s="5933"/>
      <c r="T41" s="5933"/>
      <c r="U41" s="5933"/>
      <c r="V41" s="5933"/>
      <c r="W41" s="5934"/>
      <c r="X41" s="3362"/>
      <c r="Y41" s="3361"/>
      <c r="Z41" s="6046"/>
      <c r="AA41" s="5933"/>
      <c r="AB41" s="5933"/>
      <c r="AC41" s="5933"/>
      <c r="AD41" s="5933"/>
      <c r="AE41" s="5933"/>
      <c r="AF41" s="5933"/>
      <c r="AG41" s="5933"/>
      <c r="AH41" s="5934"/>
      <c r="AI41" s="3363"/>
      <c r="AJ41" s="6063"/>
      <c r="AK41" s="3361"/>
      <c r="AL41" s="6046"/>
      <c r="AM41" s="5933"/>
      <c r="AN41" s="5933"/>
      <c r="AO41" s="5933"/>
      <c r="AP41" s="5933"/>
      <c r="AQ41" s="5933"/>
      <c r="AR41" s="5933"/>
      <c r="AS41" s="5933"/>
      <c r="AT41" s="5934"/>
      <c r="AU41" s="3362"/>
      <c r="AV41" s="3361"/>
      <c r="AW41" s="6046"/>
      <c r="AX41" s="5933"/>
      <c r="AY41" s="5933"/>
      <c r="AZ41" s="5933"/>
      <c r="BA41" s="5933"/>
      <c r="BB41" s="5933"/>
      <c r="BC41" s="5933"/>
      <c r="BD41" s="5933"/>
      <c r="BE41" s="5934"/>
      <c r="BF41" s="3362"/>
      <c r="BG41" s="3361"/>
      <c r="BH41" s="6066" t="s">
        <v>48</v>
      </c>
      <c r="BI41" s="5934"/>
      <c r="BJ41" s="3362"/>
      <c r="BK41" s="3361"/>
      <c r="BL41" s="6057"/>
      <c r="BM41" s="5933"/>
      <c r="BN41" s="5933"/>
      <c r="BO41" s="5933"/>
      <c r="BP41" s="5933"/>
      <c r="BQ41" s="5933"/>
      <c r="BR41" s="5933"/>
      <c r="BS41" s="5933"/>
      <c r="BT41" s="5933"/>
      <c r="BU41" s="5934"/>
      <c r="BV41" s="3301"/>
      <c r="BW41" s="3098"/>
    </row>
    <row r="42" spans="1:75" ht="3" customHeight="1">
      <c r="A42" s="3364"/>
      <c r="B42" s="3262"/>
      <c r="C42" s="3263"/>
      <c r="D42" s="3262"/>
      <c r="E42" s="3262"/>
      <c r="F42" s="3262"/>
      <c r="G42" s="3262"/>
      <c r="H42" s="3262"/>
      <c r="I42" s="3262"/>
      <c r="J42" s="3264"/>
      <c r="K42" s="5958"/>
      <c r="L42" s="5976"/>
      <c r="M42" s="5975"/>
      <c r="N42" s="3265"/>
      <c r="O42" s="3262"/>
      <c r="P42" s="3262"/>
      <c r="Q42" s="3262"/>
      <c r="R42" s="3262"/>
      <c r="S42" s="3262"/>
      <c r="T42" s="3262"/>
      <c r="U42" s="3262"/>
      <c r="V42" s="3262"/>
      <c r="W42" s="3262"/>
      <c r="X42" s="3264"/>
      <c r="Y42" s="3265"/>
      <c r="Z42" s="3262"/>
      <c r="AA42" s="3262"/>
      <c r="AB42" s="3262"/>
      <c r="AC42" s="3262"/>
      <c r="AD42" s="3262"/>
      <c r="AE42" s="3262"/>
      <c r="AF42" s="3262"/>
      <c r="AG42" s="3262"/>
      <c r="AH42" s="3262"/>
      <c r="AI42" s="3266"/>
      <c r="AJ42" s="6068"/>
      <c r="AK42" s="3265"/>
      <c r="AL42" s="3262"/>
      <c r="AM42" s="3262"/>
      <c r="AN42" s="3262"/>
      <c r="AO42" s="3262"/>
      <c r="AP42" s="3262"/>
      <c r="AQ42" s="3262"/>
      <c r="AR42" s="3262"/>
      <c r="AS42" s="3262"/>
      <c r="AT42" s="3262"/>
      <c r="AU42" s="3264"/>
      <c r="AV42" s="3265"/>
      <c r="AW42" s="3262"/>
      <c r="AX42" s="3262"/>
      <c r="AY42" s="3262"/>
      <c r="AZ42" s="3262"/>
      <c r="BA42" s="3262"/>
      <c r="BB42" s="3262"/>
      <c r="BC42" s="3262"/>
      <c r="BD42" s="3262"/>
      <c r="BE42" s="3262"/>
      <c r="BF42" s="3264"/>
      <c r="BG42" s="3265"/>
      <c r="BH42" s="3267"/>
      <c r="BI42" s="3268"/>
      <c r="BJ42" s="3264"/>
      <c r="BK42" s="3265"/>
      <c r="BL42" s="3269"/>
      <c r="BM42" s="3269"/>
      <c r="BN42" s="3269"/>
      <c r="BO42" s="3269"/>
      <c r="BP42" s="3269"/>
      <c r="BQ42" s="3269"/>
      <c r="BR42" s="3269"/>
      <c r="BS42" s="3269"/>
      <c r="BT42" s="3269"/>
      <c r="BU42" s="3269"/>
      <c r="BV42" s="3365"/>
      <c r="BW42" s="3098"/>
    </row>
    <row r="43" spans="1:75" ht="3" customHeight="1">
      <c r="A43" s="3366"/>
      <c r="B43" s="3796"/>
      <c r="C43" s="3367"/>
      <c r="D43" s="3275"/>
      <c r="E43" s="3368"/>
      <c r="F43" s="3368"/>
      <c r="G43" s="3368"/>
      <c r="H43" s="3368"/>
      <c r="I43" s="3368"/>
      <c r="J43" s="3369"/>
      <c r="K43" s="6080">
        <v>34</v>
      </c>
      <c r="L43" s="5965" t="s">
        <v>2957</v>
      </c>
      <c r="M43" s="5975"/>
      <c r="N43" s="3370"/>
      <c r="O43" s="6054"/>
      <c r="P43" s="5952"/>
      <c r="Q43" s="5952"/>
      <c r="R43" s="5952"/>
      <c r="S43" s="6054"/>
      <c r="T43" s="5952"/>
      <c r="U43" s="5952"/>
      <c r="V43" s="5952"/>
      <c r="W43" s="5952"/>
      <c r="X43" s="3371"/>
      <c r="Y43" s="3372"/>
      <c r="Z43" s="6054"/>
      <c r="AA43" s="5952"/>
      <c r="AB43" s="5952"/>
      <c r="AC43" s="5952"/>
      <c r="AD43" s="6054"/>
      <c r="AE43" s="5952"/>
      <c r="AF43" s="5952"/>
      <c r="AG43" s="5952"/>
      <c r="AH43" s="5952"/>
      <c r="AI43" s="3373"/>
      <c r="AJ43" s="6062">
        <v>34</v>
      </c>
      <c r="AK43" s="3370"/>
      <c r="AL43" s="6065"/>
      <c r="AM43" s="5957"/>
      <c r="AN43" s="5957"/>
      <c r="AO43" s="5957"/>
      <c r="AP43" s="6065"/>
      <c r="AQ43" s="5957"/>
      <c r="AR43" s="5957"/>
      <c r="AS43" s="5957"/>
      <c r="AT43" s="5957"/>
      <c r="AU43" s="3371"/>
      <c r="AV43" s="3372"/>
      <c r="AW43" s="6065"/>
      <c r="AX43" s="5957"/>
      <c r="AY43" s="5957"/>
      <c r="AZ43" s="5957"/>
      <c r="BA43" s="6065"/>
      <c r="BB43" s="5957"/>
      <c r="BC43" s="5957"/>
      <c r="BD43" s="5957"/>
      <c r="BE43" s="5957"/>
      <c r="BF43" s="3371"/>
      <c r="BG43" s="3372"/>
      <c r="BH43" s="3374"/>
      <c r="BI43" s="3374"/>
      <c r="BJ43" s="3371"/>
      <c r="BK43" s="3372"/>
      <c r="BL43" s="3669"/>
      <c r="BM43" s="3669"/>
      <c r="BN43" s="3669"/>
      <c r="BO43" s="3669"/>
      <c r="BP43" s="3669"/>
      <c r="BQ43" s="3669"/>
      <c r="BR43" s="3669"/>
      <c r="BS43" s="3669"/>
      <c r="BT43" s="3669"/>
      <c r="BU43" s="3669"/>
      <c r="BV43" s="3376"/>
      <c r="BW43" s="3098"/>
    </row>
    <row r="44" spans="1:75" ht="21.75" customHeight="1">
      <c r="A44" s="3359"/>
      <c r="B44" s="3796"/>
      <c r="C44" s="3867" t="s">
        <v>3020</v>
      </c>
      <c r="D44" s="6055" t="s">
        <v>3021</v>
      </c>
      <c r="E44" s="6012"/>
      <c r="F44" s="6012"/>
      <c r="G44" s="6012"/>
      <c r="H44" s="6012"/>
      <c r="I44" s="6012"/>
      <c r="J44" s="5931"/>
      <c r="K44" s="5937"/>
      <c r="L44" s="5976"/>
      <c r="M44" s="5975"/>
      <c r="N44" s="3361"/>
      <c r="O44" s="6046"/>
      <c r="P44" s="5933"/>
      <c r="Q44" s="5933"/>
      <c r="R44" s="5933"/>
      <c r="S44" s="5933"/>
      <c r="T44" s="5933"/>
      <c r="U44" s="5933"/>
      <c r="V44" s="5933"/>
      <c r="W44" s="5934"/>
      <c r="X44" s="3362"/>
      <c r="Y44" s="3361"/>
      <c r="Z44" s="6046"/>
      <c r="AA44" s="5933"/>
      <c r="AB44" s="5933"/>
      <c r="AC44" s="5933"/>
      <c r="AD44" s="5933"/>
      <c r="AE44" s="5933"/>
      <c r="AF44" s="5933"/>
      <c r="AG44" s="5933"/>
      <c r="AH44" s="5934"/>
      <c r="AI44" s="3363"/>
      <c r="AJ44" s="6063"/>
      <c r="AK44" s="3361"/>
      <c r="AL44" s="6046"/>
      <c r="AM44" s="5933"/>
      <c r="AN44" s="5933"/>
      <c r="AO44" s="5933"/>
      <c r="AP44" s="5933"/>
      <c r="AQ44" s="5933"/>
      <c r="AR44" s="5933"/>
      <c r="AS44" s="5933"/>
      <c r="AT44" s="5934"/>
      <c r="AU44" s="3362"/>
      <c r="AV44" s="3361"/>
      <c r="AW44" s="6046"/>
      <c r="AX44" s="5933"/>
      <c r="AY44" s="5933"/>
      <c r="AZ44" s="5933"/>
      <c r="BA44" s="5933"/>
      <c r="BB44" s="5933"/>
      <c r="BC44" s="5933"/>
      <c r="BD44" s="5933"/>
      <c r="BE44" s="5934"/>
      <c r="BF44" s="3362"/>
      <c r="BG44" s="3361"/>
      <c r="BH44" s="6066" t="s">
        <v>48</v>
      </c>
      <c r="BI44" s="5934"/>
      <c r="BJ44" s="3362"/>
      <c r="BK44" s="3361"/>
      <c r="BL44" s="6057"/>
      <c r="BM44" s="5933"/>
      <c r="BN44" s="5933"/>
      <c r="BO44" s="5933"/>
      <c r="BP44" s="5933"/>
      <c r="BQ44" s="5933"/>
      <c r="BR44" s="5933"/>
      <c r="BS44" s="5933"/>
      <c r="BT44" s="5933"/>
      <c r="BU44" s="5934"/>
      <c r="BV44" s="3301"/>
      <c r="BW44" s="3098"/>
    </row>
    <row r="45" spans="1:75" ht="3" customHeight="1">
      <c r="A45" s="3364"/>
      <c r="B45" s="3262"/>
      <c r="C45" s="3263"/>
      <c r="D45" s="3262"/>
      <c r="E45" s="3262"/>
      <c r="F45" s="3262"/>
      <c r="G45" s="3262"/>
      <c r="H45" s="3262"/>
      <c r="I45" s="3262"/>
      <c r="J45" s="3264"/>
      <c r="K45" s="5958"/>
      <c r="L45" s="5976"/>
      <c r="M45" s="5975"/>
      <c r="N45" s="3265"/>
      <c r="O45" s="3262"/>
      <c r="P45" s="3262"/>
      <c r="Q45" s="3262"/>
      <c r="R45" s="3262"/>
      <c r="S45" s="3262"/>
      <c r="T45" s="3262"/>
      <c r="U45" s="3262"/>
      <c r="V45" s="3262"/>
      <c r="W45" s="3262"/>
      <c r="X45" s="3264"/>
      <c r="Y45" s="3265"/>
      <c r="Z45" s="3262"/>
      <c r="AA45" s="3262"/>
      <c r="AB45" s="3262"/>
      <c r="AC45" s="3262"/>
      <c r="AD45" s="3262"/>
      <c r="AE45" s="3262"/>
      <c r="AF45" s="3262"/>
      <c r="AG45" s="3262"/>
      <c r="AH45" s="3262"/>
      <c r="AI45" s="3266"/>
      <c r="AJ45" s="6068"/>
      <c r="AK45" s="3265"/>
      <c r="AL45" s="3262"/>
      <c r="AM45" s="3262"/>
      <c r="AN45" s="3262"/>
      <c r="AO45" s="3262"/>
      <c r="AP45" s="3262"/>
      <c r="AQ45" s="3262"/>
      <c r="AR45" s="3262"/>
      <c r="AS45" s="3262"/>
      <c r="AT45" s="3262"/>
      <c r="AU45" s="3264"/>
      <c r="AV45" s="3265"/>
      <c r="AW45" s="3262"/>
      <c r="AX45" s="3262"/>
      <c r="AY45" s="3262"/>
      <c r="AZ45" s="3262"/>
      <c r="BA45" s="3262"/>
      <c r="BB45" s="3262"/>
      <c r="BC45" s="3262"/>
      <c r="BD45" s="3262"/>
      <c r="BE45" s="3262"/>
      <c r="BF45" s="3264"/>
      <c r="BG45" s="3265"/>
      <c r="BH45" s="3268"/>
      <c r="BI45" s="3268"/>
      <c r="BJ45" s="3264"/>
      <c r="BK45" s="3265"/>
      <c r="BL45" s="3269"/>
      <c r="BM45" s="3269"/>
      <c r="BN45" s="3269"/>
      <c r="BO45" s="3269"/>
      <c r="BP45" s="3269"/>
      <c r="BQ45" s="3269"/>
      <c r="BR45" s="3269"/>
      <c r="BS45" s="3269"/>
      <c r="BT45" s="3269"/>
      <c r="BU45" s="3269"/>
      <c r="BV45" s="3365"/>
      <c r="BW45" s="3098"/>
    </row>
    <row r="46" spans="1:75" ht="3" customHeight="1">
      <c r="A46" s="3366"/>
      <c r="B46" s="3796"/>
      <c r="C46" s="3367"/>
      <c r="D46" s="3275"/>
      <c r="E46" s="3368"/>
      <c r="F46" s="3368"/>
      <c r="G46" s="3368"/>
      <c r="H46" s="3368"/>
      <c r="I46" s="3368"/>
      <c r="J46" s="3369"/>
      <c r="K46" s="6080">
        <v>35</v>
      </c>
      <c r="L46" s="5959" t="s">
        <v>2957</v>
      </c>
      <c r="M46" s="5960"/>
      <c r="N46" s="3370"/>
      <c r="O46" s="6054"/>
      <c r="P46" s="5952"/>
      <c r="Q46" s="5952"/>
      <c r="R46" s="5952"/>
      <c r="S46" s="6054"/>
      <c r="T46" s="5952"/>
      <c r="U46" s="5952"/>
      <c r="V46" s="5952"/>
      <c r="W46" s="5952"/>
      <c r="X46" s="3371"/>
      <c r="Y46" s="3372"/>
      <c r="Z46" s="6054"/>
      <c r="AA46" s="5952"/>
      <c r="AB46" s="5952"/>
      <c r="AC46" s="5952"/>
      <c r="AD46" s="6054"/>
      <c r="AE46" s="5952"/>
      <c r="AF46" s="5952"/>
      <c r="AG46" s="5952"/>
      <c r="AH46" s="5952"/>
      <c r="AI46" s="3373"/>
      <c r="AJ46" s="6062">
        <v>35</v>
      </c>
      <c r="AK46" s="3370"/>
      <c r="AL46" s="6065"/>
      <c r="AM46" s="5957"/>
      <c r="AN46" s="5957"/>
      <c r="AO46" s="5957"/>
      <c r="AP46" s="6065"/>
      <c r="AQ46" s="5957"/>
      <c r="AR46" s="5957"/>
      <c r="AS46" s="5957"/>
      <c r="AT46" s="5957"/>
      <c r="AU46" s="3371"/>
      <c r="AV46" s="3372"/>
      <c r="AW46" s="6065"/>
      <c r="AX46" s="5957"/>
      <c r="AY46" s="5957"/>
      <c r="AZ46" s="5957"/>
      <c r="BA46" s="6065"/>
      <c r="BB46" s="5957"/>
      <c r="BC46" s="5957"/>
      <c r="BD46" s="5957"/>
      <c r="BE46" s="5957"/>
      <c r="BF46" s="3371"/>
      <c r="BG46" s="3372"/>
      <c r="BH46" s="3374"/>
      <c r="BI46" s="3374"/>
      <c r="BJ46" s="3371"/>
      <c r="BK46" s="3372"/>
      <c r="BL46" s="3669"/>
      <c r="BM46" s="3669"/>
      <c r="BN46" s="3669"/>
      <c r="BO46" s="3669"/>
      <c r="BP46" s="3669"/>
      <c r="BQ46" s="3669"/>
      <c r="BR46" s="3669"/>
      <c r="BS46" s="3669"/>
      <c r="BT46" s="3669"/>
      <c r="BU46" s="3669"/>
      <c r="BV46" s="3376"/>
      <c r="BW46" s="3098"/>
    </row>
    <row r="47" spans="1:75" ht="21.75" customHeight="1">
      <c r="A47" s="3359"/>
      <c r="B47" s="3796"/>
      <c r="C47" s="3867" t="s">
        <v>3022</v>
      </c>
      <c r="D47" s="6055" t="s">
        <v>3023</v>
      </c>
      <c r="E47" s="6012"/>
      <c r="F47" s="6012"/>
      <c r="G47" s="6012"/>
      <c r="H47" s="6012"/>
      <c r="I47" s="6012"/>
      <c r="J47" s="5931"/>
      <c r="K47" s="5937"/>
      <c r="L47" s="5961"/>
      <c r="M47" s="5960"/>
      <c r="N47" s="3361"/>
      <c r="O47" s="6046"/>
      <c r="P47" s="5933"/>
      <c r="Q47" s="5933"/>
      <c r="R47" s="5933"/>
      <c r="S47" s="5933"/>
      <c r="T47" s="5933"/>
      <c r="U47" s="5933"/>
      <c r="V47" s="5933"/>
      <c r="W47" s="5934"/>
      <c r="X47" s="3362"/>
      <c r="Y47" s="3361"/>
      <c r="Z47" s="6046"/>
      <c r="AA47" s="5933"/>
      <c r="AB47" s="5933"/>
      <c r="AC47" s="5933"/>
      <c r="AD47" s="5933"/>
      <c r="AE47" s="5933"/>
      <c r="AF47" s="5933"/>
      <c r="AG47" s="5933"/>
      <c r="AH47" s="5934"/>
      <c r="AI47" s="3363"/>
      <c r="AJ47" s="6063"/>
      <c r="AK47" s="3361"/>
      <c r="AL47" s="6046"/>
      <c r="AM47" s="5933"/>
      <c r="AN47" s="5933"/>
      <c r="AO47" s="5933"/>
      <c r="AP47" s="5933"/>
      <c r="AQ47" s="5933"/>
      <c r="AR47" s="5933"/>
      <c r="AS47" s="5933"/>
      <c r="AT47" s="5934"/>
      <c r="AU47" s="3362"/>
      <c r="AV47" s="3361"/>
      <c r="AW47" s="6046"/>
      <c r="AX47" s="5933"/>
      <c r="AY47" s="5933"/>
      <c r="AZ47" s="5933"/>
      <c r="BA47" s="5933"/>
      <c r="BB47" s="5933"/>
      <c r="BC47" s="5933"/>
      <c r="BD47" s="5933"/>
      <c r="BE47" s="5934"/>
      <c r="BF47" s="3362"/>
      <c r="BG47" s="3361"/>
      <c r="BH47" s="6066" t="s">
        <v>48</v>
      </c>
      <c r="BI47" s="5934"/>
      <c r="BJ47" s="3362"/>
      <c r="BK47" s="3361"/>
      <c r="BL47" s="6057"/>
      <c r="BM47" s="5933"/>
      <c r="BN47" s="5933"/>
      <c r="BO47" s="5933"/>
      <c r="BP47" s="5933"/>
      <c r="BQ47" s="5933"/>
      <c r="BR47" s="5933"/>
      <c r="BS47" s="5933"/>
      <c r="BT47" s="5933"/>
      <c r="BU47" s="5934"/>
      <c r="BV47" s="3301"/>
      <c r="BW47" s="3098"/>
    </row>
    <row r="48" spans="1:75" ht="3" customHeight="1">
      <c r="A48" s="3364"/>
      <c r="B48" s="3262"/>
      <c r="C48" s="3263"/>
      <c r="D48" s="3262"/>
      <c r="E48" s="3262"/>
      <c r="F48" s="3262"/>
      <c r="G48" s="3262"/>
      <c r="H48" s="3262"/>
      <c r="I48" s="3262"/>
      <c r="J48" s="3264"/>
      <c r="K48" s="5958"/>
      <c r="L48" s="5962"/>
      <c r="M48" s="5963"/>
      <c r="N48" s="3265"/>
      <c r="O48" s="3262"/>
      <c r="P48" s="3262"/>
      <c r="Q48" s="3262"/>
      <c r="R48" s="3262"/>
      <c r="S48" s="3262"/>
      <c r="T48" s="3262"/>
      <c r="U48" s="3262"/>
      <c r="V48" s="3262"/>
      <c r="W48" s="3262"/>
      <c r="X48" s="3264"/>
      <c r="Y48" s="3265"/>
      <c r="Z48" s="3262"/>
      <c r="AA48" s="3262"/>
      <c r="AB48" s="3262"/>
      <c r="AC48" s="3262"/>
      <c r="AD48" s="3262"/>
      <c r="AE48" s="3262"/>
      <c r="AF48" s="3262"/>
      <c r="AG48" s="3262"/>
      <c r="AH48" s="3262"/>
      <c r="AI48" s="3266"/>
      <c r="AJ48" s="6068"/>
      <c r="AK48" s="3265"/>
      <c r="AL48" s="3262"/>
      <c r="AM48" s="3262"/>
      <c r="AN48" s="3262"/>
      <c r="AO48" s="3262"/>
      <c r="AP48" s="3262"/>
      <c r="AQ48" s="3262"/>
      <c r="AR48" s="3262"/>
      <c r="AS48" s="3262"/>
      <c r="AT48" s="3262"/>
      <c r="AU48" s="3264"/>
      <c r="AV48" s="3265"/>
      <c r="AW48" s="3262"/>
      <c r="AX48" s="3262"/>
      <c r="AY48" s="3262"/>
      <c r="AZ48" s="3262"/>
      <c r="BA48" s="3262"/>
      <c r="BB48" s="3262"/>
      <c r="BC48" s="3262"/>
      <c r="BD48" s="3262"/>
      <c r="BE48" s="3262"/>
      <c r="BF48" s="3264"/>
      <c r="BG48" s="3265"/>
      <c r="BH48" s="3282"/>
      <c r="BI48" s="3262"/>
      <c r="BJ48" s="3264"/>
      <c r="BK48" s="3265"/>
      <c r="BL48" s="3269"/>
      <c r="BM48" s="3269"/>
      <c r="BN48" s="3269"/>
      <c r="BO48" s="3269"/>
      <c r="BP48" s="3269"/>
      <c r="BQ48" s="3269"/>
      <c r="BR48" s="3269"/>
      <c r="BS48" s="3269"/>
      <c r="BT48" s="3269"/>
      <c r="BU48" s="3788"/>
      <c r="BV48" s="3301"/>
      <c r="BW48" s="3098"/>
    </row>
    <row r="49" spans="1:75" ht="3" customHeight="1">
      <c r="A49" s="3366"/>
      <c r="B49" s="3796"/>
      <c r="C49" s="3367"/>
      <c r="D49" s="3275"/>
      <c r="E49" s="3368"/>
      <c r="F49" s="3368"/>
      <c r="G49" s="3368"/>
      <c r="H49" s="3368"/>
      <c r="I49" s="3368"/>
      <c r="J49" s="3369"/>
      <c r="K49" s="6080">
        <v>36</v>
      </c>
      <c r="L49" s="6081"/>
      <c r="M49" s="5952"/>
      <c r="N49" s="3370"/>
      <c r="O49" s="6054"/>
      <c r="P49" s="5952"/>
      <c r="Q49" s="5952"/>
      <c r="R49" s="5952"/>
      <c r="S49" s="6054"/>
      <c r="T49" s="5952"/>
      <c r="U49" s="5952"/>
      <c r="V49" s="5952"/>
      <c r="W49" s="5952"/>
      <c r="X49" s="3371"/>
      <c r="Y49" s="3372"/>
      <c r="Z49" s="6054"/>
      <c r="AA49" s="5952"/>
      <c r="AB49" s="5952"/>
      <c r="AC49" s="5952"/>
      <c r="AD49" s="6054"/>
      <c r="AE49" s="5952"/>
      <c r="AF49" s="5952"/>
      <c r="AG49" s="5952"/>
      <c r="AH49" s="5952"/>
      <c r="AI49" s="3373"/>
      <c r="AJ49" s="6062">
        <v>36</v>
      </c>
      <c r="AK49" s="3370"/>
      <c r="AL49" s="6065"/>
      <c r="AM49" s="5957"/>
      <c r="AN49" s="5957"/>
      <c r="AO49" s="5957"/>
      <c r="AP49" s="6065"/>
      <c r="AQ49" s="5957"/>
      <c r="AR49" s="5957"/>
      <c r="AS49" s="5957"/>
      <c r="AT49" s="5957"/>
      <c r="AU49" s="3371"/>
      <c r="AV49" s="3372"/>
      <c r="AW49" s="6065"/>
      <c r="AX49" s="5957"/>
      <c r="AY49" s="5957"/>
      <c r="AZ49" s="5957"/>
      <c r="BA49" s="6065"/>
      <c r="BB49" s="5957"/>
      <c r="BC49" s="5957"/>
      <c r="BD49" s="5957"/>
      <c r="BE49" s="5957"/>
      <c r="BF49" s="3371"/>
      <c r="BG49" s="3372"/>
      <c r="BH49" s="3663"/>
      <c r="BI49" s="3663"/>
      <c r="BJ49" s="3371"/>
      <c r="BK49" s="3372"/>
      <c r="BL49" s="3669"/>
      <c r="BM49" s="3669"/>
      <c r="BN49" s="3669"/>
      <c r="BO49" s="3669"/>
      <c r="BP49" s="3669"/>
      <c r="BQ49" s="3669"/>
      <c r="BR49" s="3669"/>
      <c r="BS49" s="3669"/>
      <c r="BT49" s="3669"/>
      <c r="BU49" s="3669"/>
      <c r="BV49" s="3376"/>
      <c r="BW49" s="3098"/>
    </row>
    <row r="50" spans="1:75" ht="21.75" customHeight="1">
      <c r="A50" s="3359"/>
      <c r="B50" s="3796"/>
      <c r="C50" s="3867" t="s">
        <v>3024</v>
      </c>
      <c r="D50" s="6055" t="s">
        <v>2997</v>
      </c>
      <c r="E50" s="6012"/>
      <c r="F50" s="6012"/>
      <c r="G50" s="6012"/>
      <c r="H50" s="6012"/>
      <c r="I50" s="6012"/>
      <c r="J50" s="5931"/>
      <c r="K50" s="5937"/>
      <c r="L50" s="6012"/>
      <c r="M50" s="6012"/>
      <c r="N50" s="3361"/>
      <c r="O50" s="6046"/>
      <c r="P50" s="5933"/>
      <c r="Q50" s="5933"/>
      <c r="R50" s="5933"/>
      <c r="S50" s="5933"/>
      <c r="T50" s="5933"/>
      <c r="U50" s="5933"/>
      <c r="V50" s="5933"/>
      <c r="W50" s="5934"/>
      <c r="X50" s="3362"/>
      <c r="Y50" s="3361"/>
      <c r="Z50" s="6046"/>
      <c r="AA50" s="5933"/>
      <c r="AB50" s="5933"/>
      <c r="AC50" s="5933"/>
      <c r="AD50" s="5933"/>
      <c r="AE50" s="5933"/>
      <c r="AF50" s="5933"/>
      <c r="AG50" s="5933"/>
      <c r="AH50" s="5934"/>
      <c r="AI50" s="3363"/>
      <c r="AJ50" s="6063"/>
      <c r="AK50" s="3361"/>
      <c r="AL50" s="6046"/>
      <c r="AM50" s="5933"/>
      <c r="AN50" s="5933"/>
      <c r="AO50" s="5933"/>
      <c r="AP50" s="5933"/>
      <c r="AQ50" s="5933"/>
      <c r="AR50" s="5933"/>
      <c r="AS50" s="5933"/>
      <c r="AT50" s="5934"/>
      <c r="AU50" s="3362"/>
      <c r="AV50" s="3846"/>
      <c r="AW50" s="6046"/>
      <c r="AX50" s="5933"/>
      <c r="AY50" s="5933"/>
      <c r="AZ50" s="5933"/>
      <c r="BA50" s="5933"/>
      <c r="BB50" s="5933"/>
      <c r="BC50" s="5933"/>
      <c r="BD50" s="5933"/>
      <c r="BE50" s="5934"/>
      <c r="BF50" s="3362"/>
      <c r="BG50" s="3361"/>
      <c r="BH50" s="6049"/>
      <c r="BI50" s="5934"/>
      <c r="BJ50" s="3362"/>
      <c r="BK50" s="3361"/>
      <c r="BL50" s="6049"/>
      <c r="BM50" s="5933"/>
      <c r="BN50" s="5933"/>
      <c r="BO50" s="5933"/>
      <c r="BP50" s="5933"/>
      <c r="BQ50" s="5933"/>
      <c r="BR50" s="5933"/>
      <c r="BS50" s="5933"/>
      <c r="BT50" s="5933"/>
      <c r="BU50" s="5934"/>
      <c r="BV50" s="3301"/>
      <c r="BW50" s="3098"/>
    </row>
    <row r="51" spans="1:75" ht="16.5" customHeight="1" thickBot="1">
      <c r="A51" s="3185"/>
      <c r="B51" s="3786"/>
      <c r="C51" s="3870"/>
      <c r="D51" s="6039" t="s">
        <v>3025</v>
      </c>
      <c r="E51" s="6039"/>
      <c r="F51" s="6039"/>
      <c r="G51" s="6039"/>
      <c r="H51" s="6039"/>
      <c r="I51" s="6039"/>
      <c r="J51" s="6040"/>
      <c r="K51" s="5937"/>
      <c r="L51" s="6012"/>
      <c r="M51" s="6012"/>
      <c r="N51" s="3272"/>
      <c r="O51" s="3786"/>
      <c r="P51" s="3786"/>
      <c r="Q51" s="3786"/>
      <c r="R51" s="3786"/>
      <c r="S51" s="3786"/>
      <c r="T51" s="3786"/>
      <c r="U51" s="3786"/>
      <c r="V51" s="3786"/>
      <c r="W51" s="3786"/>
      <c r="X51" s="3786"/>
      <c r="Y51" s="3272"/>
      <c r="Z51" s="3786"/>
      <c r="AA51" s="3786"/>
      <c r="AB51" s="3786"/>
      <c r="AC51" s="3786"/>
      <c r="AD51" s="3786"/>
      <c r="AE51" s="3786"/>
      <c r="AF51" s="3786"/>
      <c r="AG51" s="3786"/>
      <c r="AH51" s="3786"/>
      <c r="AI51" s="3100"/>
      <c r="AJ51" s="6063"/>
      <c r="AK51" s="3272"/>
      <c r="AL51" s="3786"/>
      <c r="AM51" s="3786"/>
      <c r="AN51" s="3786"/>
      <c r="AO51" s="3786"/>
      <c r="AP51" s="3786"/>
      <c r="AQ51" s="3786"/>
      <c r="AR51" s="3786"/>
      <c r="AS51" s="3786"/>
      <c r="AT51" s="3786"/>
      <c r="AU51" s="3271"/>
      <c r="AV51" s="3786"/>
      <c r="AW51" s="3786"/>
      <c r="AX51" s="3786"/>
      <c r="AY51" s="3786"/>
      <c r="AZ51" s="3786"/>
      <c r="BA51" s="3786"/>
      <c r="BB51" s="3786"/>
      <c r="BC51" s="3786"/>
      <c r="BD51" s="3786"/>
      <c r="BE51" s="3786"/>
      <c r="BF51" s="3786"/>
      <c r="BG51" s="3272"/>
      <c r="BH51" s="3833"/>
      <c r="BI51" s="3786"/>
      <c r="BJ51" s="3271"/>
      <c r="BK51" s="3786"/>
      <c r="BL51" s="3788"/>
      <c r="BM51" s="3788"/>
      <c r="BN51" s="3788"/>
      <c r="BO51" s="3788"/>
      <c r="BP51" s="3788"/>
      <c r="BQ51" s="3788"/>
      <c r="BR51" s="3788"/>
      <c r="BS51" s="3788"/>
      <c r="BT51" s="3788"/>
      <c r="BU51" s="3788"/>
      <c r="BV51" s="3301"/>
      <c r="BW51" s="3098"/>
    </row>
    <row r="52" spans="1:75" ht="3" customHeight="1">
      <c r="A52" s="3379"/>
      <c r="B52" s="3380"/>
      <c r="C52" s="3381"/>
      <c r="D52" s="3382"/>
      <c r="E52" s="3382"/>
      <c r="F52" s="3382"/>
      <c r="G52" s="3382"/>
      <c r="H52" s="3382"/>
      <c r="I52" s="3382"/>
      <c r="J52" s="3383"/>
      <c r="K52" s="3384"/>
      <c r="L52" s="3385"/>
      <c r="M52" s="3386"/>
      <c r="N52" s="3353"/>
      <c r="O52" s="6041"/>
      <c r="P52" s="5939"/>
      <c r="Q52" s="5939"/>
      <c r="R52" s="5939"/>
      <c r="S52" s="6041"/>
      <c r="T52" s="5939"/>
      <c r="U52" s="5939"/>
      <c r="V52" s="5939"/>
      <c r="W52" s="5939"/>
      <c r="X52" s="3664"/>
      <c r="Y52" s="3355"/>
      <c r="Z52" s="6041"/>
      <c r="AA52" s="5939"/>
      <c r="AB52" s="5939"/>
      <c r="AC52" s="5939"/>
      <c r="AD52" s="6041"/>
      <c r="AE52" s="5939"/>
      <c r="AF52" s="5939"/>
      <c r="AG52" s="5939"/>
      <c r="AH52" s="5939"/>
      <c r="AI52" s="3356"/>
      <c r="AJ52" s="3892"/>
      <c r="AK52" s="3353"/>
      <c r="AL52" s="6042"/>
      <c r="AM52" s="5993"/>
      <c r="AN52" s="5993"/>
      <c r="AO52" s="5993"/>
      <c r="AP52" s="6042"/>
      <c r="AQ52" s="5993"/>
      <c r="AR52" s="5993"/>
      <c r="AS52" s="5993"/>
      <c r="AT52" s="5993"/>
      <c r="AU52" s="3354"/>
      <c r="AV52" s="3664"/>
      <c r="AW52" s="6042"/>
      <c r="AX52" s="5993"/>
      <c r="AY52" s="5993"/>
      <c r="AZ52" s="5993"/>
      <c r="BA52" s="6042"/>
      <c r="BB52" s="5993"/>
      <c r="BC52" s="5993"/>
      <c r="BD52" s="5993"/>
      <c r="BE52" s="5993"/>
      <c r="BF52" s="3664"/>
      <c r="BG52" s="3665"/>
      <c r="BH52" s="3666"/>
      <c r="BI52" s="3666"/>
      <c r="BJ52" s="3666"/>
      <c r="BK52" s="3666"/>
      <c r="BL52" s="3387"/>
      <c r="BM52" s="3387"/>
      <c r="BN52" s="3387"/>
      <c r="BO52" s="3387"/>
      <c r="BP52" s="3387"/>
      <c r="BQ52" s="3387"/>
      <c r="BR52" s="3387"/>
      <c r="BS52" s="3387"/>
      <c r="BT52" s="3387"/>
      <c r="BU52" s="3387"/>
      <c r="BV52" s="3388"/>
      <c r="BW52" s="3098"/>
    </row>
    <row r="53" spans="1:75" ht="3" hidden="1" customHeight="1">
      <c r="A53" s="3389"/>
      <c r="B53" s="3878"/>
      <c r="C53" s="3878"/>
      <c r="D53" s="3878"/>
      <c r="E53" s="3878"/>
      <c r="F53" s="3878"/>
      <c r="G53" s="3878"/>
      <c r="H53" s="3878"/>
      <c r="I53" s="3878"/>
      <c r="J53" s="3878"/>
      <c r="K53" s="3391"/>
      <c r="L53" s="3883"/>
      <c r="M53" s="3393"/>
      <c r="N53" s="3786"/>
      <c r="O53" s="3786"/>
      <c r="P53" s="3786"/>
      <c r="Q53" s="3786"/>
      <c r="R53" s="3786"/>
      <c r="S53" s="3786"/>
      <c r="T53" s="3786"/>
      <c r="U53" s="3786"/>
      <c r="V53" s="3786"/>
      <c r="W53" s="3786"/>
      <c r="X53" s="3786"/>
      <c r="Y53" s="3272"/>
      <c r="Z53" s="3786"/>
      <c r="AA53" s="3786"/>
      <c r="AB53" s="3786"/>
      <c r="AC53" s="3786"/>
      <c r="AD53" s="3786"/>
      <c r="AE53" s="3786"/>
      <c r="AF53" s="3786"/>
      <c r="AG53" s="3786"/>
      <c r="AH53" s="3786"/>
      <c r="AI53" s="3100"/>
      <c r="AJ53" s="3893"/>
      <c r="AK53" s="3786"/>
      <c r="AL53" s="3786"/>
      <c r="AM53" s="3786"/>
      <c r="AN53" s="3786"/>
      <c r="AO53" s="3786"/>
      <c r="AP53" s="3786"/>
      <c r="AQ53" s="3786"/>
      <c r="AR53" s="3786"/>
      <c r="AS53" s="3786"/>
      <c r="AT53" s="3786"/>
      <c r="AU53" s="3271"/>
      <c r="AV53" s="3786"/>
      <c r="AW53" s="3786"/>
      <c r="AX53" s="3786"/>
      <c r="AY53" s="3786"/>
      <c r="AZ53" s="3786"/>
      <c r="BA53" s="3786"/>
      <c r="BB53" s="3786"/>
      <c r="BC53" s="3786"/>
      <c r="BD53" s="3786"/>
      <c r="BE53" s="3786"/>
      <c r="BF53" s="3786"/>
      <c r="BG53" s="3394"/>
      <c r="BH53" s="3878"/>
      <c r="BI53" s="3878"/>
      <c r="BJ53" s="3395"/>
      <c r="BK53" s="3878"/>
      <c r="BL53" s="3878"/>
      <c r="BM53" s="3878"/>
      <c r="BN53" s="3878"/>
      <c r="BO53" s="3878"/>
      <c r="BP53" s="3878"/>
      <c r="BQ53" s="3878"/>
      <c r="BR53" s="3878"/>
      <c r="BS53" s="3878"/>
      <c r="BT53" s="3878"/>
      <c r="BU53" s="3878"/>
      <c r="BV53" s="3396"/>
      <c r="BW53" s="3098"/>
    </row>
    <row r="54" spans="1:75" ht="21.75" customHeight="1">
      <c r="A54" s="3397"/>
      <c r="B54" s="3873"/>
      <c r="C54" s="3874" t="s">
        <v>3026</v>
      </c>
      <c r="D54" s="6043" t="s">
        <v>3027</v>
      </c>
      <c r="E54" s="6044"/>
      <c r="F54" s="6044"/>
      <c r="G54" s="6044"/>
      <c r="H54" s="6044"/>
      <c r="I54" s="6044"/>
      <c r="J54" s="6045"/>
      <c r="K54" s="6047">
        <v>39</v>
      </c>
      <c r="L54" s="6079"/>
      <c r="M54" s="5931"/>
      <c r="N54" s="3361"/>
      <c r="O54" s="6046">
        <f>O35+O38+O41+O44+O47+O50</f>
        <v>0</v>
      </c>
      <c r="P54" s="5933"/>
      <c r="Q54" s="5933"/>
      <c r="R54" s="5933"/>
      <c r="S54" s="5933"/>
      <c r="T54" s="5933"/>
      <c r="U54" s="5933"/>
      <c r="V54" s="5933"/>
      <c r="W54" s="5934"/>
      <c r="X54" s="3846"/>
      <c r="Y54" s="3361"/>
      <c r="Z54" s="6046">
        <f>Z35+Z38+Z41+Z44+Z47+Z50</f>
        <v>0</v>
      </c>
      <c r="AA54" s="5933"/>
      <c r="AB54" s="5933"/>
      <c r="AC54" s="5933"/>
      <c r="AD54" s="5933"/>
      <c r="AE54" s="5933"/>
      <c r="AF54" s="5933"/>
      <c r="AG54" s="5933"/>
      <c r="AH54" s="5934"/>
      <c r="AI54" s="3363"/>
      <c r="AJ54" s="3894">
        <v>39</v>
      </c>
      <c r="AK54" s="3361"/>
      <c r="AL54" s="6046">
        <f>AL35+AL38+AL41+AL44+AL47+AL50</f>
        <v>0</v>
      </c>
      <c r="AM54" s="5933"/>
      <c r="AN54" s="5933"/>
      <c r="AO54" s="5933"/>
      <c r="AP54" s="5933"/>
      <c r="AQ54" s="5933"/>
      <c r="AR54" s="5933"/>
      <c r="AS54" s="5933"/>
      <c r="AT54" s="5934"/>
      <c r="AU54" s="3362"/>
      <c r="AV54" s="3361"/>
      <c r="AW54" s="6046">
        <f>AW35+AW38+AW41+AW44+AW47+AW50</f>
        <v>0</v>
      </c>
      <c r="AX54" s="5933"/>
      <c r="AY54" s="5933"/>
      <c r="AZ54" s="5933"/>
      <c r="BA54" s="5933"/>
      <c r="BB54" s="5933"/>
      <c r="BC54" s="5933"/>
      <c r="BD54" s="5933"/>
      <c r="BE54" s="5934"/>
      <c r="BF54" s="3846"/>
      <c r="BG54" s="3400"/>
      <c r="BH54" s="6077"/>
      <c r="BI54" s="6044"/>
      <c r="BJ54" s="6044"/>
      <c r="BK54" s="6044"/>
      <c r="BL54" s="6044"/>
      <c r="BM54" s="6044"/>
      <c r="BN54" s="6044"/>
      <c r="BO54" s="6044"/>
      <c r="BP54" s="6044"/>
      <c r="BQ54" s="6044"/>
      <c r="BR54" s="6044"/>
      <c r="BS54" s="6044"/>
      <c r="BT54" s="6044"/>
      <c r="BU54" s="6044"/>
      <c r="BV54" s="3396"/>
      <c r="BW54" s="3098"/>
    </row>
    <row r="55" spans="1:75" ht="3" customHeight="1">
      <c r="A55" s="3401"/>
      <c r="B55" s="3884"/>
      <c r="C55" s="3885"/>
      <c r="D55" s="3886"/>
      <c r="E55" s="3886"/>
      <c r="F55" s="3886"/>
      <c r="G55" s="3886"/>
      <c r="H55" s="3886"/>
      <c r="I55" s="3886"/>
      <c r="J55" s="3402"/>
      <c r="K55" s="5937"/>
      <c r="L55" s="5940"/>
      <c r="M55" s="5931"/>
      <c r="N55" s="3361"/>
      <c r="O55" s="6050"/>
      <c r="P55" s="6012"/>
      <c r="Q55" s="6012"/>
      <c r="R55" s="6012"/>
      <c r="S55" s="6050"/>
      <c r="T55" s="6012"/>
      <c r="U55" s="6012"/>
      <c r="V55" s="6012"/>
      <c r="W55" s="6012"/>
      <c r="X55" s="3403"/>
      <c r="Y55" s="3404"/>
      <c r="Z55" s="6050"/>
      <c r="AA55" s="6012"/>
      <c r="AB55" s="6012"/>
      <c r="AC55" s="6012"/>
      <c r="AD55" s="6050"/>
      <c r="AE55" s="6012"/>
      <c r="AF55" s="6012"/>
      <c r="AG55" s="6012"/>
      <c r="AH55" s="6012"/>
      <c r="AI55" s="3405"/>
      <c r="AJ55" s="3893"/>
      <c r="AK55" s="3361"/>
      <c r="AL55" s="6050"/>
      <c r="AM55" s="6012"/>
      <c r="AN55" s="6012"/>
      <c r="AO55" s="6012"/>
      <c r="AP55" s="6050"/>
      <c r="AQ55" s="6012"/>
      <c r="AR55" s="6012"/>
      <c r="AS55" s="6012"/>
      <c r="AT55" s="6012"/>
      <c r="AU55" s="3403"/>
      <c r="AV55" s="3404"/>
      <c r="AW55" s="6050"/>
      <c r="AX55" s="6012"/>
      <c r="AY55" s="6012"/>
      <c r="AZ55" s="6012"/>
      <c r="BA55" s="6050"/>
      <c r="BB55" s="6012"/>
      <c r="BC55" s="6012"/>
      <c r="BD55" s="6012"/>
      <c r="BE55" s="6012"/>
      <c r="BF55" s="3403"/>
      <c r="BG55" s="3406"/>
      <c r="BH55" s="6044"/>
      <c r="BI55" s="6034"/>
      <c r="BJ55" s="6034"/>
      <c r="BK55" s="6034"/>
      <c r="BL55" s="6034"/>
      <c r="BM55" s="6034"/>
      <c r="BN55" s="6034"/>
      <c r="BO55" s="6034"/>
      <c r="BP55" s="6034"/>
      <c r="BQ55" s="6034"/>
      <c r="BR55" s="6034"/>
      <c r="BS55" s="6034"/>
      <c r="BT55" s="6034"/>
      <c r="BU55" s="6044"/>
      <c r="BV55" s="3396"/>
      <c r="BW55" s="3098"/>
    </row>
    <row r="56" spans="1:75" ht="3" customHeight="1" thickBot="1">
      <c r="A56" s="3407"/>
      <c r="B56" s="3408"/>
      <c r="C56" s="3408"/>
      <c r="D56" s="3408"/>
      <c r="E56" s="3408"/>
      <c r="F56" s="3408"/>
      <c r="G56" s="3408"/>
      <c r="H56" s="3408"/>
      <c r="I56" s="3408"/>
      <c r="J56" s="3409"/>
      <c r="K56" s="5946"/>
      <c r="L56" s="5949"/>
      <c r="M56" s="5950"/>
      <c r="N56" s="3283"/>
      <c r="O56" s="3204"/>
      <c r="P56" s="3204"/>
      <c r="Q56" s="3204"/>
      <c r="R56" s="3204"/>
      <c r="S56" s="3204"/>
      <c r="T56" s="3204"/>
      <c r="U56" s="3204"/>
      <c r="V56" s="3204"/>
      <c r="W56" s="3204"/>
      <c r="X56" s="3284"/>
      <c r="Y56" s="3283"/>
      <c r="Z56" s="3204"/>
      <c r="AA56" s="3204"/>
      <c r="AB56" s="3204"/>
      <c r="AC56" s="3204"/>
      <c r="AD56" s="3204"/>
      <c r="AE56" s="3204"/>
      <c r="AF56" s="3204"/>
      <c r="AG56" s="3204"/>
      <c r="AH56" s="3410"/>
      <c r="AI56" s="3285"/>
      <c r="AJ56" s="3895"/>
      <c r="AK56" s="3283"/>
      <c r="AL56" s="3204"/>
      <c r="AM56" s="3204"/>
      <c r="AN56" s="3204"/>
      <c r="AO56" s="3204"/>
      <c r="AP56" s="3204"/>
      <c r="AQ56" s="3204"/>
      <c r="AR56" s="3204"/>
      <c r="AS56" s="3204"/>
      <c r="AT56" s="3204"/>
      <c r="AU56" s="3284"/>
      <c r="AV56" s="3283"/>
      <c r="AW56" s="3204"/>
      <c r="AX56" s="3204"/>
      <c r="AY56" s="3204"/>
      <c r="AZ56" s="3204"/>
      <c r="BA56" s="3204"/>
      <c r="BB56" s="3204"/>
      <c r="BC56" s="3204"/>
      <c r="BD56" s="3204"/>
      <c r="BE56" s="3204"/>
      <c r="BF56" s="3204"/>
      <c r="BG56" s="3411"/>
      <c r="BH56" s="6078"/>
      <c r="BI56" s="6078"/>
      <c r="BJ56" s="6078"/>
      <c r="BK56" s="6078"/>
      <c r="BL56" s="6078"/>
      <c r="BM56" s="6078"/>
      <c r="BN56" s="6078"/>
      <c r="BO56" s="6078"/>
      <c r="BP56" s="6078"/>
      <c r="BQ56" s="6078"/>
      <c r="BR56" s="6078"/>
      <c r="BS56" s="6078"/>
      <c r="BT56" s="6078"/>
      <c r="BU56" s="6078"/>
      <c r="BV56" s="3412"/>
      <c r="BW56" s="3098"/>
    </row>
    <row r="57" spans="1:75" ht="3" customHeight="1">
      <c r="A57" s="3210"/>
      <c r="B57" s="3210"/>
      <c r="C57" s="3210"/>
      <c r="D57" s="3210"/>
      <c r="E57" s="3210"/>
      <c r="F57" s="3210"/>
      <c r="G57" s="3210"/>
      <c r="H57" s="3210"/>
      <c r="I57" s="3210"/>
      <c r="J57" s="3210"/>
      <c r="K57" s="6075"/>
      <c r="L57" s="5939"/>
      <c r="M57" s="5939"/>
      <c r="N57" s="3210"/>
      <c r="O57" s="3210"/>
      <c r="P57" s="3210"/>
      <c r="Q57" s="3210"/>
      <c r="R57" s="3210"/>
      <c r="S57" s="3210"/>
      <c r="T57" s="3210"/>
      <c r="U57" s="3210"/>
      <c r="V57" s="3210"/>
      <c r="W57" s="3210"/>
      <c r="X57" s="3210"/>
      <c r="Y57" s="3210"/>
      <c r="Z57" s="3210"/>
      <c r="AA57" s="3210"/>
      <c r="AB57" s="3210"/>
      <c r="AC57" s="3210"/>
      <c r="AD57" s="3210"/>
      <c r="AE57" s="3210"/>
      <c r="AF57" s="3210"/>
      <c r="AG57" s="3210"/>
      <c r="AH57" s="3210"/>
      <c r="AI57" s="3210"/>
      <c r="AJ57" s="3413"/>
      <c r="AK57" s="3786"/>
      <c r="AL57" s="3786"/>
      <c r="AM57" s="3786"/>
      <c r="AN57" s="3786"/>
      <c r="AO57" s="3786"/>
      <c r="AP57" s="3786"/>
      <c r="AQ57" s="3786"/>
      <c r="AR57" s="3786"/>
      <c r="AS57" s="3786"/>
      <c r="AT57" s="3786"/>
      <c r="AU57" s="3786"/>
      <c r="AV57" s="3786"/>
      <c r="AW57" s="3786"/>
      <c r="AX57" s="3786"/>
      <c r="AY57" s="3786"/>
      <c r="AZ57" s="3786"/>
      <c r="BA57" s="3786"/>
      <c r="BB57" s="3786"/>
      <c r="BC57" s="3786"/>
      <c r="BD57" s="3786"/>
      <c r="BE57" s="3786"/>
      <c r="BF57" s="3786"/>
      <c r="BG57" s="3786"/>
      <c r="BH57" s="3786"/>
      <c r="BI57" s="3786"/>
      <c r="BJ57" s="3786"/>
      <c r="BK57" s="3786"/>
      <c r="BL57" s="3210"/>
      <c r="BM57" s="3210"/>
      <c r="BN57" s="3210"/>
      <c r="BO57" s="3210"/>
      <c r="BP57" s="3210"/>
      <c r="BQ57" s="3210"/>
      <c r="BR57" s="3210"/>
      <c r="BS57" s="3210"/>
      <c r="BT57" s="3210"/>
      <c r="BU57" s="3210"/>
      <c r="BV57" s="3210"/>
      <c r="BW57" s="3098"/>
    </row>
    <row r="58" spans="1:75" ht="3" customHeight="1">
      <c r="A58" s="3098"/>
      <c r="B58" s="3786"/>
      <c r="C58" s="3786"/>
      <c r="D58" s="3786"/>
      <c r="E58" s="3786"/>
      <c r="F58" s="3786"/>
      <c r="G58" s="3786"/>
      <c r="H58" s="3786"/>
      <c r="I58" s="3786"/>
      <c r="J58" s="3786"/>
      <c r="K58" s="3881"/>
      <c r="L58" s="3872"/>
      <c r="M58" s="3872"/>
      <c r="N58" s="3786"/>
      <c r="O58" s="3786"/>
      <c r="P58" s="3786"/>
      <c r="Q58" s="3786"/>
      <c r="R58" s="3786"/>
      <c r="S58" s="3786"/>
      <c r="T58" s="3786"/>
      <c r="U58" s="3786"/>
      <c r="V58" s="3786"/>
      <c r="W58" s="3786"/>
      <c r="X58" s="3786"/>
      <c r="Y58" s="3786"/>
      <c r="Z58" s="3786"/>
      <c r="AA58" s="3786"/>
      <c r="AB58" s="3786"/>
      <c r="AC58" s="3786"/>
      <c r="AD58" s="3786"/>
      <c r="AE58" s="3786"/>
      <c r="AF58" s="3786"/>
      <c r="AG58" s="3786"/>
      <c r="AH58" s="3786"/>
      <c r="AI58" s="3786"/>
      <c r="AJ58" s="3881"/>
      <c r="AK58" s="3786"/>
      <c r="AL58" s="3786"/>
      <c r="AM58" s="3786"/>
      <c r="AN58" s="3786"/>
      <c r="AO58" s="3786"/>
      <c r="AP58" s="3786"/>
      <c r="AQ58" s="3786"/>
      <c r="AR58" s="3786"/>
      <c r="AS58" s="3786"/>
      <c r="AT58" s="3786"/>
      <c r="AU58" s="3786"/>
      <c r="AV58" s="3786"/>
      <c r="AW58" s="3786"/>
      <c r="AX58" s="3786"/>
      <c r="AY58" s="3786"/>
      <c r="AZ58" s="3786"/>
      <c r="BA58" s="3786"/>
      <c r="BB58" s="3786"/>
      <c r="BC58" s="3786"/>
      <c r="BD58" s="3786"/>
      <c r="BE58" s="3786"/>
      <c r="BF58" s="3786"/>
      <c r="BG58" s="3786"/>
      <c r="BH58" s="3786"/>
      <c r="BI58" s="3786"/>
      <c r="BJ58" s="3786"/>
      <c r="BK58" s="3786"/>
      <c r="BL58" s="3786"/>
      <c r="BM58" s="3786"/>
      <c r="BN58" s="3786"/>
      <c r="BO58" s="3786"/>
      <c r="BP58" s="3786"/>
      <c r="BQ58" s="3786"/>
      <c r="BR58" s="3786"/>
      <c r="BS58" s="3786"/>
      <c r="BT58" s="3786"/>
      <c r="BU58" s="3786"/>
      <c r="BV58" s="3786"/>
      <c r="BW58" s="3098"/>
    </row>
    <row r="59" spans="1:75" ht="3" customHeight="1">
      <c r="A59" s="3098"/>
      <c r="B59" s="3786"/>
      <c r="C59" s="3786"/>
      <c r="D59" s="3786"/>
      <c r="E59" s="3786"/>
      <c r="F59" s="3786"/>
      <c r="G59" s="3786"/>
      <c r="H59" s="3786"/>
      <c r="I59" s="3786"/>
      <c r="J59" s="3786"/>
      <c r="K59" s="3881"/>
      <c r="L59" s="3872"/>
      <c r="M59" s="3872"/>
      <c r="N59" s="3786"/>
      <c r="O59" s="3786"/>
      <c r="P59" s="3786"/>
      <c r="Q59" s="3786"/>
      <c r="R59" s="3786"/>
      <c r="S59" s="3786"/>
      <c r="T59" s="3786"/>
      <c r="U59" s="3786"/>
      <c r="V59" s="3786"/>
      <c r="W59" s="3786"/>
      <c r="X59" s="3786"/>
      <c r="Y59" s="3786"/>
      <c r="Z59" s="3786"/>
      <c r="AA59" s="3786"/>
      <c r="AB59" s="3786"/>
      <c r="AC59" s="3786"/>
      <c r="AD59" s="3786"/>
      <c r="AE59" s="3786"/>
      <c r="AF59" s="3786"/>
      <c r="AG59" s="3786"/>
      <c r="AH59" s="3786"/>
      <c r="AI59" s="3786"/>
      <c r="AJ59" s="3881"/>
      <c r="AK59" s="3786"/>
      <c r="AL59" s="3786"/>
      <c r="AM59" s="3786"/>
      <c r="AN59" s="3786"/>
      <c r="AO59" s="3786"/>
      <c r="AP59" s="3786"/>
      <c r="AQ59" s="3786"/>
      <c r="AR59" s="3786"/>
      <c r="AS59" s="3786"/>
      <c r="AT59" s="3786"/>
      <c r="AU59" s="3786"/>
      <c r="AV59" s="3786"/>
      <c r="AW59" s="3786"/>
      <c r="AX59" s="3786"/>
      <c r="AY59" s="3786"/>
      <c r="AZ59" s="3786"/>
      <c r="BA59" s="3786"/>
      <c r="BB59" s="3786"/>
      <c r="BC59" s="3786"/>
      <c r="BD59" s="3786"/>
      <c r="BE59" s="3786"/>
      <c r="BF59" s="3786"/>
      <c r="BG59" s="3786"/>
      <c r="BH59" s="3786"/>
      <c r="BI59" s="3786"/>
      <c r="BJ59" s="3786"/>
      <c r="BK59" s="3786"/>
      <c r="BL59" s="3786"/>
      <c r="BM59" s="3786"/>
      <c r="BN59" s="3786"/>
      <c r="BO59" s="3786"/>
      <c r="BP59" s="3786"/>
      <c r="BQ59" s="3786"/>
      <c r="BR59" s="3786"/>
      <c r="BS59" s="3786"/>
      <c r="BT59" s="3786"/>
      <c r="BU59" s="3786"/>
      <c r="BV59" s="3786"/>
      <c r="BW59" s="3098"/>
    </row>
    <row r="60" spans="1:75" ht="21.75" customHeight="1">
      <c r="A60" s="3098"/>
      <c r="B60" s="3786"/>
      <c r="C60" s="3786"/>
      <c r="D60" s="3786"/>
      <c r="E60" s="3786"/>
      <c r="F60" s="3786"/>
      <c r="G60" s="3786"/>
      <c r="H60" s="3786"/>
      <c r="I60" s="3786"/>
      <c r="J60" s="3786"/>
      <c r="K60" s="3881"/>
      <c r="L60" s="3872"/>
      <c r="M60" s="3872"/>
      <c r="N60" s="3786"/>
      <c r="O60" s="3786"/>
      <c r="P60" s="3786"/>
      <c r="Q60" s="3786"/>
      <c r="R60" s="3786"/>
      <c r="S60" s="3786"/>
      <c r="T60" s="3786"/>
      <c r="U60" s="3786"/>
      <c r="V60" s="3786"/>
      <c r="W60" s="3786"/>
      <c r="X60" s="3786"/>
      <c r="Y60" s="3786"/>
      <c r="Z60" s="3786"/>
      <c r="AA60" s="3786"/>
      <c r="AB60" s="3786"/>
      <c r="AC60" s="3786"/>
      <c r="AD60" s="3786"/>
      <c r="AE60" s="3786"/>
      <c r="AF60" s="3786"/>
      <c r="AG60" s="3786"/>
      <c r="AH60" s="3786"/>
      <c r="AI60" s="3786"/>
      <c r="AJ60" s="3881"/>
      <c r="AK60" s="3786"/>
      <c r="AL60" s="3786"/>
      <c r="AM60" s="3786"/>
      <c r="AN60" s="3786"/>
      <c r="AO60" s="3786"/>
      <c r="AP60" s="3786"/>
      <c r="AQ60" s="3786"/>
      <c r="AR60" s="3786"/>
      <c r="AS60" s="3786"/>
      <c r="AT60" s="3786"/>
      <c r="AU60" s="3786"/>
      <c r="AV60" s="3786"/>
      <c r="AW60" s="3786"/>
      <c r="AX60" s="3786"/>
      <c r="AY60" s="3786"/>
      <c r="AZ60" s="3786"/>
      <c r="BA60" s="3786"/>
      <c r="BB60" s="3786"/>
      <c r="BC60" s="3786"/>
      <c r="BD60" s="3786"/>
      <c r="BE60" s="3786"/>
      <c r="BF60" s="3786"/>
      <c r="BG60" s="3786"/>
      <c r="BH60" s="3786"/>
      <c r="BI60" s="3786"/>
      <c r="BJ60" s="3786"/>
      <c r="BK60" s="3786"/>
      <c r="BL60" s="3786"/>
      <c r="BM60" s="3786"/>
      <c r="BN60" s="3786"/>
      <c r="BO60" s="3786"/>
      <c r="BP60" s="3786"/>
      <c r="BQ60" s="3786"/>
      <c r="BR60" s="3786"/>
      <c r="BS60" s="3786"/>
      <c r="BT60" s="3786"/>
      <c r="BU60" s="3786"/>
      <c r="BV60" s="3786"/>
      <c r="BW60" s="3098"/>
    </row>
    <row r="61" spans="1:75" ht="12.75" customHeight="1">
      <c r="A61" s="3098"/>
      <c r="B61" s="3882" t="s">
        <v>2960</v>
      </c>
      <c r="C61" s="3795" t="s">
        <v>3028</v>
      </c>
      <c r="D61" s="3809"/>
      <c r="E61" s="3810"/>
      <c r="F61" s="3811"/>
      <c r="G61" s="3811"/>
      <c r="H61" s="3863"/>
      <c r="I61" s="3863"/>
      <c r="J61" s="3864"/>
      <c r="K61" s="3865"/>
      <c r="L61" s="3844"/>
      <c r="M61" s="3844"/>
      <c r="N61" s="3844"/>
      <c r="O61" s="3844"/>
      <c r="P61" s="3844"/>
      <c r="Q61" s="3844"/>
      <c r="R61" s="3844"/>
      <c r="S61" s="3844"/>
      <c r="T61" s="3844"/>
      <c r="U61" s="3844"/>
      <c r="V61" s="3844"/>
      <c r="W61" s="3844"/>
      <c r="X61" s="3844"/>
      <c r="Y61" s="3845"/>
      <c r="Z61" s="3845"/>
      <c r="AA61" s="3845"/>
      <c r="AB61" s="3845"/>
      <c r="AC61" s="3845"/>
      <c r="AD61" s="3845"/>
      <c r="AE61" s="3845"/>
      <c r="AF61" s="3845"/>
      <c r="AG61" s="3845"/>
      <c r="AH61" s="3845"/>
      <c r="AI61" s="3845"/>
      <c r="AJ61" s="3865"/>
      <c r="AK61" s="3844"/>
      <c r="AL61" s="3844"/>
      <c r="AM61" s="3844"/>
      <c r="AN61" s="3844"/>
      <c r="AO61" s="3844"/>
      <c r="AP61" s="3844"/>
      <c r="AQ61" s="3844"/>
      <c r="AR61" s="3844"/>
      <c r="AS61" s="3844"/>
      <c r="AT61" s="3844"/>
      <c r="AU61" s="3844"/>
      <c r="AV61" s="3845"/>
      <c r="AW61" s="3845"/>
      <c r="AX61" s="3845"/>
      <c r="AY61" s="3845"/>
      <c r="AZ61" s="3845"/>
      <c r="BA61" s="3845"/>
      <c r="BB61" s="3845"/>
      <c r="BC61" s="3845"/>
      <c r="BD61" s="3845"/>
      <c r="BE61" s="3845"/>
      <c r="BF61" s="3845"/>
      <c r="BG61" s="3845"/>
      <c r="BH61" s="3845"/>
      <c r="BI61" s="3845"/>
      <c r="BJ61" s="3845"/>
      <c r="BK61" s="3845"/>
      <c r="BL61" s="3845"/>
      <c r="BM61" s="3845"/>
      <c r="BN61" s="3845"/>
      <c r="BO61" s="3845"/>
      <c r="BP61" s="3845"/>
      <c r="BQ61" s="3845"/>
      <c r="BR61" s="3845"/>
      <c r="BS61" s="3845"/>
      <c r="BT61" s="3845"/>
      <c r="BU61" s="3845"/>
      <c r="BV61" s="3845"/>
      <c r="BW61" s="3098"/>
    </row>
    <row r="62" spans="1:75" ht="12.75" customHeight="1" thickBot="1">
      <c r="A62" s="3204"/>
      <c r="B62" s="3243"/>
      <c r="C62" s="3205" t="s">
        <v>3029</v>
      </c>
      <c r="D62" s="3416"/>
      <c r="E62" s="3417"/>
      <c r="F62" s="3418"/>
      <c r="G62" s="3418"/>
      <c r="H62" s="3419"/>
      <c r="I62" s="3419"/>
      <c r="J62" s="3420"/>
      <c r="K62" s="3421"/>
      <c r="L62" s="3422"/>
      <c r="M62" s="3422"/>
      <c r="N62" s="3422"/>
      <c r="O62" s="6076">
        <v>1331</v>
      </c>
      <c r="P62" s="5997"/>
      <c r="Q62" s="5997"/>
      <c r="R62" s="5997"/>
      <c r="S62" s="5997"/>
      <c r="T62" s="5997"/>
      <c r="U62" s="5997"/>
      <c r="V62" s="5997"/>
      <c r="W62" s="5997"/>
      <c r="X62" s="3243"/>
      <c r="Y62" s="3243"/>
      <c r="Z62" s="5996">
        <v>1332</v>
      </c>
      <c r="AA62" s="5997"/>
      <c r="AB62" s="5997"/>
      <c r="AC62" s="5997"/>
      <c r="AD62" s="5997"/>
      <c r="AE62" s="5997"/>
      <c r="AF62" s="5997"/>
      <c r="AG62" s="5997"/>
      <c r="AH62" s="5997"/>
      <c r="AI62" s="3204"/>
      <c r="AJ62" s="3204"/>
      <c r="AK62" s="3877"/>
      <c r="AL62" s="6076">
        <v>1333</v>
      </c>
      <c r="AM62" s="5997"/>
      <c r="AN62" s="5997"/>
      <c r="AO62" s="5997"/>
      <c r="AP62" s="5997"/>
      <c r="AQ62" s="5997"/>
      <c r="AR62" s="5997"/>
      <c r="AS62" s="5997"/>
      <c r="AT62" s="5997"/>
      <c r="AU62" s="3796"/>
      <c r="AV62" s="3796"/>
      <c r="AW62" s="5996">
        <v>1334</v>
      </c>
      <c r="AX62" s="5997"/>
      <c r="AY62" s="5997"/>
      <c r="AZ62" s="5997"/>
      <c r="BA62" s="5997"/>
      <c r="BB62" s="5997"/>
      <c r="BC62" s="5997"/>
      <c r="BD62" s="5997"/>
      <c r="BE62" s="5997"/>
      <c r="BF62" s="3796"/>
      <c r="BG62" s="3796"/>
      <c r="BH62" s="5996">
        <v>1335</v>
      </c>
      <c r="BI62" s="5997"/>
      <c r="BJ62" s="3796"/>
      <c r="BK62" s="3796"/>
      <c r="BL62" s="6070">
        <v>1336</v>
      </c>
      <c r="BM62" s="5997"/>
      <c r="BN62" s="5997"/>
      <c r="BO62" s="5997"/>
      <c r="BP62" s="5997"/>
      <c r="BQ62" s="5997"/>
      <c r="BR62" s="5997"/>
      <c r="BS62" s="5997"/>
      <c r="BT62" s="5997"/>
      <c r="BU62" s="5997"/>
      <c r="BV62" s="3204"/>
      <c r="BW62" s="3098"/>
    </row>
    <row r="63" spans="1:75" ht="3" customHeight="1">
      <c r="A63" s="3350"/>
      <c r="B63" s="3351"/>
      <c r="C63" s="3157"/>
      <c r="D63" s="3351"/>
      <c r="E63" s="3351"/>
      <c r="F63" s="3351"/>
      <c r="G63" s="3351"/>
      <c r="H63" s="3351"/>
      <c r="I63" s="3351"/>
      <c r="J63" s="3352"/>
      <c r="K63" s="6071">
        <v>41</v>
      </c>
      <c r="L63" s="6072" t="s">
        <v>2957</v>
      </c>
      <c r="M63" s="6073"/>
      <c r="N63" s="3423"/>
      <c r="O63" s="6041"/>
      <c r="P63" s="5939"/>
      <c r="Q63" s="5939"/>
      <c r="R63" s="5939"/>
      <c r="S63" s="6041"/>
      <c r="T63" s="5939"/>
      <c r="U63" s="5939"/>
      <c r="V63" s="5939"/>
      <c r="W63" s="5939"/>
      <c r="X63" s="3354"/>
      <c r="Y63" s="3355"/>
      <c r="Z63" s="6041"/>
      <c r="AA63" s="5939"/>
      <c r="AB63" s="5939"/>
      <c r="AC63" s="5939"/>
      <c r="AD63" s="6041"/>
      <c r="AE63" s="5939"/>
      <c r="AF63" s="5939"/>
      <c r="AG63" s="5939"/>
      <c r="AH63" s="5939"/>
      <c r="AI63" s="3356"/>
      <c r="AJ63" s="6074">
        <v>41</v>
      </c>
      <c r="AK63" s="3423"/>
      <c r="AL63" s="6042"/>
      <c r="AM63" s="5993"/>
      <c r="AN63" s="5993"/>
      <c r="AO63" s="5993"/>
      <c r="AP63" s="6042"/>
      <c r="AQ63" s="5993"/>
      <c r="AR63" s="5993"/>
      <c r="AS63" s="5993"/>
      <c r="AT63" s="5993"/>
      <c r="AU63" s="3354"/>
      <c r="AV63" s="3355"/>
      <c r="AW63" s="6042"/>
      <c r="AX63" s="5993"/>
      <c r="AY63" s="5993"/>
      <c r="AZ63" s="5993"/>
      <c r="BA63" s="6042"/>
      <c r="BB63" s="5993"/>
      <c r="BC63" s="5993"/>
      <c r="BD63" s="5993"/>
      <c r="BE63" s="5993"/>
      <c r="BF63" s="3354"/>
      <c r="BG63" s="3355"/>
      <c r="BH63" s="3664"/>
      <c r="BI63" s="3664"/>
      <c r="BJ63" s="3354"/>
      <c r="BK63" s="3355"/>
      <c r="BL63" s="3358"/>
      <c r="BM63" s="3358"/>
      <c r="BN63" s="3358"/>
      <c r="BO63" s="3358"/>
      <c r="BP63" s="3358"/>
      <c r="BQ63" s="3358"/>
      <c r="BR63" s="3358"/>
      <c r="BS63" s="3358"/>
      <c r="BT63" s="3358"/>
      <c r="BU63" s="3358"/>
      <c r="BV63" s="3211"/>
      <c r="BW63" s="3098"/>
    </row>
    <row r="64" spans="1:75" ht="21.75" customHeight="1">
      <c r="A64" s="3359"/>
      <c r="B64" s="3796"/>
      <c r="C64" s="3867" t="s">
        <v>3030</v>
      </c>
      <c r="D64" s="6055" t="s">
        <v>3031</v>
      </c>
      <c r="E64" s="6012"/>
      <c r="F64" s="6012"/>
      <c r="G64" s="6012"/>
      <c r="H64" s="6012"/>
      <c r="I64" s="6012"/>
      <c r="J64" s="5931"/>
      <c r="K64" s="5937"/>
      <c r="L64" s="5976"/>
      <c r="M64" s="5975"/>
      <c r="N64" s="3846"/>
      <c r="O64" s="6046"/>
      <c r="P64" s="5933"/>
      <c r="Q64" s="5933"/>
      <c r="R64" s="5933"/>
      <c r="S64" s="5933"/>
      <c r="T64" s="5933"/>
      <c r="U64" s="5933"/>
      <c r="V64" s="5933"/>
      <c r="W64" s="5934"/>
      <c r="X64" s="3362"/>
      <c r="Y64" s="3846"/>
      <c r="Z64" s="6046"/>
      <c r="AA64" s="5933"/>
      <c r="AB64" s="5933"/>
      <c r="AC64" s="5933"/>
      <c r="AD64" s="5933"/>
      <c r="AE64" s="5933"/>
      <c r="AF64" s="5933"/>
      <c r="AG64" s="5933"/>
      <c r="AH64" s="5934"/>
      <c r="AI64" s="3363"/>
      <c r="AJ64" s="6063"/>
      <c r="AK64" s="3846"/>
      <c r="AL64" s="6046"/>
      <c r="AM64" s="5933"/>
      <c r="AN64" s="5933"/>
      <c r="AO64" s="5933"/>
      <c r="AP64" s="5933"/>
      <c r="AQ64" s="5933"/>
      <c r="AR64" s="5933"/>
      <c r="AS64" s="5933"/>
      <c r="AT64" s="5934"/>
      <c r="AU64" s="3362"/>
      <c r="AV64" s="3361"/>
      <c r="AW64" s="6046"/>
      <c r="AX64" s="5933"/>
      <c r="AY64" s="5933"/>
      <c r="AZ64" s="5933"/>
      <c r="BA64" s="5933"/>
      <c r="BB64" s="5933"/>
      <c r="BC64" s="5933"/>
      <c r="BD64" s="5933"/>
      <c r="BE64" s="5934"/>
      <c r="BF64" s="3362"/>
      <c r="BG64" s="3361"/>
      <c r="BH64" s="6069" t="s">
        <v>48</v>
      </c>
      <c r="BI64" s="5934"/>
      <c r="BJ64" s="3362"/>
      <c r="BK64" s="3361"/>
      <c r="BL64" s="6049"/>
      <c r="BM64" s="5933"/>
      <c r="BN64" s="5933"/>
      <c r="BO64" s="5933"/>
      <c r="BP64" s="5933"/>
      <c r="BQ64" s="5933"/>
      <c r="BR64" s="5933"/>
      <c r="BS64" s="5933"/>
      <c r="BT64" s="5933"/>
      <c r="BU64" s="5934"/>
      <c r="BV64" s="3301"/>
      <c r="BW64" s="3098"/>
    </row>
    <row r="65" spans="1:75" ht="3" customHeight="1">
      <c r="A65" s="3364"/>
      <c r="B65" s="3786"/>
      <c r="C65" s="3263"/>
      <c r="D65" s="3262"/>
      <c r="E65" s="3262"/>
      <c r="F65" s="3262"/>
      <c r="G65" s="3262"/>
      <c r="H65" s="3262"/>
      <c r="I65" s="3262"/>
      <c r="J65" s="3264"/>
      <c r="K65" s="5958"/>
      <c r="L65" s="5976"/>
      <c r="M65" s="5975"/>
      <c r="N65" s="3262"/>
      <c r="O65" s="3262"/>
      <c r="P65" s="3262"/>
      <c r="Q65" s="3262"/>
      <c r="R65" s="3262"/>
      <c r="S65" s="3262"/>
      <c r="T65" s="3262"/>
      <c r="U65" s="3262"/>
      <c r="V65" s="3262"/>
      <c r="W65" s="3262"/>
      <c r="X65" s="3264"/>
      <c r="Y65" s="3262"/>
      <c r="Z65" s="3262"/>
      <c r="AA65" s="3262"/>
      <c r="AB65" s="3262"/>
      <c r="AC65" s="3262"/>
      <c r="AD65" s="3262"/>
      <c r="AE65" s="3262"/>
      <c r="AF65" s="3262"/>
      <c r="AG65" s="3262"/>
      <c r="AH65" s="3262"/>
      <c r="AI65" s="3266"/>
      <c r="AJ65" s="6068"/>
      <c r="AK65" s="3262"/>
      <c r="AL65" s="3262"/>
      <c r="AM65" s="3262"/>
      <c r="AN65" s="3262"/>
      <c r="AO65" s="3262"/>
      <c r="AP65" s="3262"/>
      <c r="AQ65" s="3262"/>
      <c r="AR65" s="3262"/>
      <c r="AS65" s="3262"/>
      <c r="AT65" s="3262"/>
      <c r="AU65" s="3264"/>
      <c r="AV65" s="3265"/>
      <c r="AW65" s="3262"/>
      <c r="AX65" s="3262"/>
      <c r="AY65" s="3262"/>
      <c r="AZ65" s="3262"/>
      <c r="BA65" s="3262"/>
      <c r="BB65" s="3262"/>
      <c r="BC65" s="3262"/>
      <c r="BD65" s="3262"/>
      <c r="BE65" s="3262"/>
      <c r="BF65" s="3264"/>
      <c r="BG65" s="3265"/>
      <c r="BH65" s="3267"/>
      <c r="BI65" s="3268"/>
      <c r="BJ65" s="3264"/>
      <c r="BK65" s="3265"/>
      <c r="BL65" s="3269"/>
      <c r="BM65" s="3269"/>
      <c r="BN65" s="3269"/>
      <c r="BO65" s="3269"/>
      <c r="BP65" s="3269"/>
      <c r="BQ65" s="3269"/>
      <c r="BR65" s="3269"/>
      <c r="BS65" s="3269"/>
      <c r="BT65" s="3269"/>
      <c r="BU65" s="3269"/>
      <c r="BV65" s="3365"/>
      <c r="BW65" s="3098"/>
    </row>
    <row r="66" spans="1:75" ht="3" customHeight="1">
      <c r="A66" s="3366"/>
      <c r="B66" s="3424"/>
      <c r="C66" s="3367"/>
      <c r="D66" s="3275"/>
      <c r="E66" s="3368"/>
      <c r="F66" s="3368"/>
      <c r="G66" s="3368"/>
      <c r="H66" s="3368"/>
      <c r="I66" s="3368"/>
      <c r="J66" s="3369"/>
      <c r="K66" s="6058">
        <v>42</v>
      </c>
      <c r="L66" s="5965" t="s">
        <v>2957</v>
      </c>
      <c r="M66" s="5975"/>
      <c r="N66" s="3425"/>
      <c r="O66" s="6054"/>
      <c r="P66" s="5952"/>
      <c r="Q66" s="5952"/>
      <c r="R66" s="5952"/>
      <c r="S66" s="6054"/>
      <c r="T66" s="5952"/>
      <c r="U66" s="5952"/>
      <c r="V66" s="5952"/>
      <c r="W66" s="5952"/>
      <c r="X66" s="3371"/>
      <c r="Y66" s="3663"/>
      <c r="Z66" s="6054"/>
      <c r="AA66" s="5952"/>
      <c r="AB66" s="5952"/>
      <c r="AC66" s="5952"/>
      <c r="AD66" s="6054"/>
      <c r="AE66" s="5952"/>
      <c r="AF66" s="5952"/>
      <c r="AG66" s="5952"/>
      <c r="AH66" s="5952"/>
      <c r="AI66" s="3373"/>
      <c r="AJ66" s="6062">
        <v>42</v>
      </c>
      <c r="AK66" s="3425"/>
      <c r="AL66" s="6065"/>
      <c r="AM66" s="5957"/>
      <c r="AN66" s="5957"/>
      <c r="AO66" s="5957"/>
      <c r="AP66" s="6065"/>
      <c r="AQ66" s="5957"/>
      <c r="AR66" s="5957"/>
      <c r="AS66" s="5957"/>
      <c r="AT66" s="5957"/>
      <c r="AU66" s="3371"/>
      <c r="AV66" s="3372"/>
      <c r="AW66" s="6065"/>
      <c r="AX66" s="5957"/>
      <c r="AY66" s="5957"/>
      <c r="AZ66" s="5957"/>
      <c r="BA66" s="6065"/>
      <c r="BB66" s="5957"/>
      <c r="BC66" s="5957"/>
      <c r="BD66" s="5957"/>
      <c r="BE66" s="5957"/>
      <c r="BF66" s="3371"/>
      <c r="BG66" s="3372"/>
      <c r="BH66" s="3374"/>
      <c r="BI66" s="3374"/>
      <c r="BJ66" s="3371"/>
      <c r="BK66" s="3372"/>
      <c r="BL66" s="3669"/>
      <c r="BM66" s="3669"/>
      <c r="BN66" s="3669"/>
      <c r="BO66" s="3669"/>
      <c r="BP66" s="3669"/>
      <c r="BQ66" s="3669"/>
      <c r="BR66" s="3669"/>
      <c r="BS66" s="3669"/>
      <c r="BT66" s="3669"/>
      <c r="BU66" s="3669"/>
      <c r="BV66" s="3376"/>
      <c r="BW66" s="3098"/>
    </row>
    <row r="67" spans="1:75" ht="21.75" customHeight="1">
      <c r="A67" s="3359"/>
      <c r="B67" s="3796"/>
      <c r="C67" s="3867" t="s">
        <v>3032</v>
      </c>
      <c r="D67" s="6055" t="s">
        <v>3033</v>
      </c>
      <c r="E67" s="6012"/>
      <c r="F67" s="6012"/>
      <c r="G67" s="6012"/>
      <c r="H67" s="6012"/>
      <c r="I67" s="6012"/>
      <c r="J67" s="5931"/>
      <c r="K67" s="5940"/>
      <c r="L67" s="5976"/>
      <c r="M67" s="5975"/>
      <c r="N67" s="3846"/>
      <c r="O67" s="6046"/>
      <c r="P67" s="5933"/>
      <c r="Q67" s="5933"/>
      <c r="R67" s="5933"/>
      <c r="S67" s="5933"/>
      <c r="T67" s="5933"/>
      <c r="U67" s="5933"/>
      <c r="V67" s="5933"/>
      <c r="W67" s="5934"/>
      <c r="X67" s="3362"/>
      <c r="Y67" s="3846"/>
      <c r="Z67" s="6046"/>
      <c r="AA67" s="5933"/>
      <c r="AB67" s="5933"/>
      <c r="AC67" s="5933"/>
      <c r="AD67" s="5933"/>
      <c r="AE67" s="5933"/>
      <c r="AF67" s="5933"/>
      <c r="AG67" s="5933"/>
      <c r="AH67" s="5934"/>
      <c r="AI67" s="3363"/>
      <c r="AJ67" s="6063"/>
      <c r="AK67" s="3846"/>
      <c r="AL67" s="6046"/>
      <c r="AM67" s="5933"/>
      <c r="AN67" s="5933"/>
      <c r="AO67" s="5933"/>
      <c r="AP67" s="5933"/>
      <c r="AQ67" s="5933"/>
      <c r="AR67" s="5933"/>
      <c r="AS67" s="5933"/>
      <c r="AT67" s="5934"/>
      <c r="AU67" s="3362"/>
      <c r="AV67" s="3361"/>
      <c r="AW67" s="6046"/>
      <c r="AX67" s="5933"/>
      <c r="AY67" s="5933"/>
      <c r="AZ67" s="5933"/>
      <c r="BA67" s="5933"/>
      <c r="BB67" s="5933"/>
      <c r="BC67" s="5933"/>
      <c r="BD67" s="5933"/>
      <c r="BE67" s="5934"/>
      <c r="BF67" s="3362"/>
      <c r="BG67" s="3361"/>
      <c r="BH67" s="6066" t="s">
        <v>48</v>
      </c>
      <c r="BI67" s="5934"/>
      <c r="BJ67" s="3362"/>
      <c r="BK67" s="3361"/>
      <c r="BL67" s="6049"/>
      <c r="BM67" s="5933"/>
      <c r="BN67" s="5933"/>
      <c r="BO67" s="5933"/>
      <c r="BP67" s="5933"/>
      <c r="BQ67" s="5933"/>
      <c r="BR67" s="5933"/>
      <c r="BS67" s="5933"/>
      <c r="BT67" s="5933"/>
      <c r="BU67" s="5934"/>
      <c r="BV67" s="3301"/>
      <c r="BW67" s="3098"/>
    </row>
    <row r="68" spans="1:75" ht="3" customHeight="1">
      <c r="A68" s="3364"/>
      <c r="B68" s="3786"/>
      <c r="C68" s="3263"/>
      <c r="D68" s="3262"/>
      <c r="E68" s="3262"/>
      <c r="F68" s="3262"/>
      <c r="G68" s="3262"/>
      <c r="H68" s="3262"/>
      <c r="I68" s="3262"/>
      <c r="J68" s="3264"/>
      <c r="K68" s="6067"/>
      <c r="L68" s="5976"/>
      <c r="M68" s="5975"/>
      <c r="N68" s="3262"/>
      <c r="O68" s="3262"/>
      <c r="P68" s="3262"/>
      <c r="Q68" s="3262"/>
      <c r="R68" s="3262"/>
      <c r="S68" s="3262"/>
      <c r="T68" s="3262"/>
      <c r="U68" s="3262"/>
      <c r="V68" s="3262"/>
      <c r="W68" s="3262"/>
      <c r="X68" s="3264"/>
      <c r="Y68" s="3262"/>
      <c r="Z68" s="3262"/>
      <c r="AA68" s="3262"/>
      <c r="AB68" s="3262"/>
      <c r="AC68" s="3262"/>
      <c r="AD68" s="3262"/>
      <c r="AE68" s="3262"/>
      <c r="AF68" s="3262"/>
      <c r="AG68" s="3262"/>
      <c r="AH68" s="3262"/>
      <c r="AI68" s="3266"/>
      <c r="AJ68" s="6068"/>
      <c r="AK68" s="3262"/>
      <c r="AL68" s="3262"/>
      <c r="AM68" s="3262"/>
      <c r="AN68" s="3262"/>
      <c r="AO68" s="3262"/>
      <c r="AP68" s="3262"/>
      <c r="AQ68" s="3262"/>
      <c r="AR68" s="3262"/>
      <c r="AS68" s="3262"/>
      <c r="AT68" s="3262"/>
      <c r="AU68" s="3264"/>
      <c r="AV68" s="3265"/>
      <c r="AW68" s="3262"/>
      <c r="AX68" s="3262"/>
      <c r="AY68" s="3262"/>
      <c r="AZ68" s="3262"/>
      <c r="BA68" s="3262"/>
      <c r="BB68" s="3262"/>
      <c r="BC68" s="3262"/>
      <c r="BD68" s="3262"/>
      <c r="BE68" s="3262"/>
      <c r="BF68" s="3264"/>
      <c r="BG68" s="3265"/>
      <c r="BH68" s="3267"/>
      <c r="BI68" s="3268"/>
      <c r="BJ68" s="3264"/>
      <c r="BK68" s="3265"/>
      <c r="BL68" s="3269"/>
      <c r="BM68" s="3269"/>
      <c r="BN68" s="3269"/>
      <c r="BO68" s="3269"/>
      <c r="BP68" s="3269"/>
      <c r="BQ68" s="3269"/>
      <c r="BR68" s="3269"/>
      <c r="BS68" s="3269"/>
      <c r="BT68" s="3269"/>
      <c r="BU68" s="3269"/>
      <c r="BV68" s="3365"/>
      <c r="BW68" s="3098"/>
    </row>
    <row r="69" spans="1:75" ht="3" customHeight="1">
      <c r="A69" s="3366"/>
      <c r="B69" s="3424"/>
      <c r="C69" s="3367"/>
      <c r="D69" s="3275"/>
      <c r="E69" s="3368"/>
      <c r="F69" s="3368"/>
      <c r="G69" s="3368"/>
      <c r="H69" s="3368"/>
      <c r="I69" s="3368"/>
      <c r="J69" s="3369"/>
      <c r="K69" s="6058">
        <v>43</v>
      </c>
      <c r="L69" s="5965" t="s">
        <v>2957</v>
      </c>
      <c r="M69" s="5975"/>
      <c r="N69" s="3425"/>
      <c r="O69" s="6054"/>
      <c r="P69" s="5952"/>
      <c r="Q69" s="5952"/>
      <c r="R69" s="5952"/>
      <c r="S69" s="6054"/>
      <c r="T69" s="5952"/>
      <c r="U69" s="5952"/>
      <c r="V69" s="5952"/>
      <c r="W69" s="5952"/>
      <c r="X69" s="3371"/>
      <c r="Y69" s="3663"/>
      <c r="Z69" s="6054"/>
      <c r="AA69" s="5952"/>
      <c r="AB69" s="5952"/>
      <c r="AC69" s="5952"/>
      <c r="AD69" s="6054"/>
      <c r="AE69" s="5952"/>
      <c r="AF69" s="5952"/>
      <c r="AG69" s="5952"/>
      <c r="AH69" s="5952"/>
      <c r="AI69" s="3373"/>
      <c r="AJ69" s="6062">
        <v>43</v>
      </c>
      <c r="AK69" s="3425"/>
      <c r="AL69" s="6065"/>
      <c r="AM69" s="5957"/>
      <c r="AN69" s="5957"/>
      <c r="AO69" s="5957"/>
      <c r="AP69" s="6065"/>
      <c r="AQ69" s="5957"/>
      <c r="AR69" s="5957"/>
      <c r="AS69" s="5957"/>
      <c r="AT69" s="5957"/>
      <c r="AU69" s="3371"/>
      <c r="AV69" s="3372"/>
      <c r="AW69" s="6065"/>
      <c r="AX69" s="5957"/>
      <c r="AY69" s="5957"/>
      <c r="AZ69" s="5957"/>
      <c r="BA69" s="6065"/>
      <c r="BB69" s="5957"/>
      <c r="BC69" s="5957"/>
      <c r="BD69" s="5957"/>
      <c r="BE69" s="5957"/>
      <c r="BF69" s="3371"/>
      <c r="BG69" s="3372"/>
      <c r="BH69" s="3374"/>
      <c r="BI69" s="3374"/>
      <c r="BJ69" s="3371"/>
      <c r="BK69" s="3372"/>
      <c r="BL69" s="3669"/>
      <c r="BM69" s="3669"/>
      <c r="BN69" s="3669"/>
      <c r="BO69" s="3669"/>
      <c r="BP69" s="3669"/>
      <c r="BQ69" s="3669"/>
      <c r="BR69" s="3669"/>
      <c r="BS69" s="3669"/>
      <c r="BT69" s="3669"/>
      <c r="BU69" s="3669"/>
      <c r="BV69" s="3376"/>
      <c r="BW69" s="3098"/>
    </row>
    <row r="70" spans="1:75" ht="21.75" customHeight="1">
      <c r="A70" s="3359"/>
      <c r="B70" s="3796"/>
      <c r="C70" s="3867" t="s">
        <v>3034</v>
      </c>
      <c r="D70" s="6055" t="s">
        <v>3035</v>
      </c>
      <c r="E70" s="6012"/>
      <c r="F70" s="6012"/>
      <c r="G70" s="6012"/>
      <c r="H70" s="6012"/>
      <c r="I70" s="6012"/>
      <c r="J70" s="5931"/>
      <c r="K70" s="5940"/>
      <c r="L70" s="5976"/>
      <c r="M70" s="5975"/>
      <c r="N70" s="3846"/>
      <c r="O70" s="6046"/>
      <c r="P70" s="5933"/>
      <c r="Q70" s="5933"/>
      <c r="R70" s="5933"/>
      <c r="S70" s="5933"/>
      <c r="T70" s="5933"/>
      <c r="U70" s="5933"/>
      <c r="V70" s="5933"/>
      <c r="W70" s="5934"/>
      <c r="X70" s="3362"/>
      <c r="Y70" s="3846"/>
      <c r="Z70" s="6046"/>
      <c r="AA70" s="5933"/>
      <c r="AB70" s="5933"/>
      <c r="AC70" s="5933"/>
      <c r="AD70" s="5933"/>
      <c r="AE70" s="5933"/>
      <c r="AF70" s="5933"/>
      <c r="AG70" s="5933"/>
      <c r="AH70" s="5934"/>
      <c r="AI70" s="3363"/>
      <c r="AJ70" s="6063"/>
      <c r="AK70" s="3846"/>
      <c r="AL70" s="6046"/>
      <c r="AM70" s="5933"/>
      <c r="AN70" s="5933"/>
      <c r="AO70" s="5933"/>
      <c r="AP70" s="5933"/>
      <c r="AQ70" s="5933"/>
      <c r="AR70" s="5933"/>
      <c r="AS70" s="5933"/>
      <c r="AT70" s="5934"/>
      <c r="AU70" s="3362"/>
      <c r="AV70" s="3361"/>
      <c r="AW70" s="6046"/>
      <c r="AX70" s="5933"/>
      <c r="AY70" s="5933"/>
      <c r="AZ70" s="5933"/>
      <c r="BA70" s="5933"/>
      <c r="BB70" s="5933"/>
      <c r="BC70" s="5933"/>
      <c r="BD70" s="5933"/>
      <c r="BE70" s="5934"/>
      <c r="BF70" s="3362"/>
      <c r="BG70" s="3361"/>
      <c r="BH70" s="6066" t="s">
        <v>48</v>
      </c>
      <c r="BI70" s="5934"/>
      <c r="BJ70" s="3362"/>
      <c r="BK70" s="3361"/>
      <c r="BL70" s="6049"/>
      <c r="BM70" s="5933"/>
      <c r="BN70" s="5933"/>
      <c r="BO70" s="5933"/>
      <c r="BP70" s="5933"/>
      <c r="BQ70" s="5933"/>
      <c r="BR70" s="5933"/>
      <c r="BS70" s="5933"/>
      <c r="BT70" s="5933"/>
      <c r="BU70" s="5934"/>
      <c r="BV70" s="3301"/>
      <c r="BW70" s="3098"/>
    </row>
    <row r="71" spans="1:75" ht="3" customHeight="1">
      <c r="A71" s="3364"/>
      <c r="B71" s="3786"/>
      <c r="C71" s="3263"/>
      <c r="D71" s="3262"/>
      <c r="E71" s="3262"/>
      <c r="F71" s="3262"/>
      <c r="G71" s="3262"/>
      <c r="H71" s="3262"/>
      <c r="I71" s="3262"/>
      <c r="J71" s="3264"/>
      <c r="K71" s="6067"/>
      <c r="L71" s="5976"/>
      <c r="M71" s="5975"/>
      <c r="N71" s="3262"/>
      <c r="O71" s="3262"/>
      <c r="P71" s="3262"/>
      <c r="Q71" s="3262"/>
      <c r="R71" s="3262"/>
      <c r="S71" s="3262"/>
      <c r="T71" s="3262"/>
      <c r="U71" s="3262"/>
      <c r="V71" s="3262"/>
      <c r="W71" s="3262"/>
      <c r="X71" s="3264"/>
      <c r="Y71" s="3262"/>
      <c r="Z71" s="3262"/>
      <c r="AA71" s="3262"/>
      <c r="AB71" s="3262"/>
      <c r="AC71" s="3262"/>
      <c r="AD71" s="3262"/>
      <c r="AE71" s="3262"/>
      <c r="AF71" s="3262"/>
      <c r="AG71" s="3262"/>
      <c r="AH71" s="3262"/>
      <c r="AI71" s="3266"/>
      <c r="AJ71" s="6068"/>
      <c r="AK71" s="3262"/>
      <c r="AL71" s="3262"/>
      <c r="AM71" s="3262"/>
      <c r="AN71" s="3262"/>
      <c r="AO71" s="3262"/>
      <c r="AP71" s="3262"/>
      <c r="AQ71" s="3262"/>
      <c r="AR71" s="3262"/>
      <c r="AS71" s="3262"/>
      <c r="AT71" s="3262"/>
      <c r="AU71" s="3264"/>
      <c r="AV71" s="3265"/>
      <c r="AW71" s="3262"/>
      <c r="AX71" s="3262"/>
      <c r="AY71" s="3262"/>
      <c r="AZ71" s="3262"/>
      <c r="BA71" s="3262"/>
      <c r="BB71" s="3262"/>
      <c r="BC71" s="3262"/>
      <c r="BD71" s="3262"/>
      <c r="BE71" s="3262"/>
      <c r="BF71" s="3264"/>
      <c r="BG71" s="3265"/>
      <c r="BH71" s="3267"/>
      <c r="BI71" s="3268"/>
      <c r="BJ71" s="3264"/>
      <c r="BK71" s="3265"/>
      <c r="BL71" s="3269"/>
      <c r="BM71" s="3269"/>
      <c r="BN71" s="3269"/>
      <c r="BO71" s="3269"/>
      <c r="BP71" s="3269"/>
      <c r="BQ71" s="3269"/>
      <c r="BR71" s="3269"/>
      <c r="BS71" s="3269"/>
      <c r="BT71" s="3269"/>
      <c r="BU71" s="3269"/>
      <c r="BV71" s="3365"/>
      <c r="BW71" s="3098"/>
    </row>
    <row r="72" spans="1:75" ht="3" customHeight="1">
      <c r="A72" s="3366"/>
      <c r="B72" s="3424"/>
      <c r="C72" s="3367"/>
      <c r="D72" s="3275"/>
      <c r="E72" s="3368"/>
      <c r="F72" s="3368"/>
      <c r="G72" s="3368"/>
      <c r="H72" s="3368"/>
      <c r="I72" s="3368"/>
      <c r="J72" s="3369"/>
      <c r="K72" s="6058">
        <v>44</v>
      </c>
      <c r="L72" s="5965" t="s">
        <v>2957</v>
      </c>
      <c r="M72" s="5975"/>
      <c r="N72" s="3425"/>
      <c r="O72" s="6054"/>
      <c r="P72" s="5952"/>
      <c r="Q72" s="5952"/>
      <c r="R72" s="5952"/>
      <c r="S72" s="6054"/>
      <c r="T72" s="5952"/>
      <c r="U72" s="5952"/>
      <c r="V72" s="5952"/>
      <c r="W72" s="5952"/>
      <c r="X72" s="3371"/>
      <c r="Y72" s="3663"/>
      <c r="Z72" s="6054"/>
      <c r="AA72" s="5952"/>
      <c r="AB72" s="5952"/>
      <c r="AC72" s="5952"/>
      <c r="AD72" s="6054"/>
      <c r="AE72" s="5952"/>
      <c r="AF72" s="5952"/>
      <c r="AG72" s="5952"/>
      <c r="AH72" s="5952"/>
      <c r="AI72" s="3373"/>
      <c r="AJ72" s="6062">
        <v>44</v>
      </c>
      <c r="AK72" s="3425"/>
      <c r="AL72" s="6065"/>
      <c r="AM72" s="5957"/>
      <c r="AN72" s="5957"/>
      <c r="AO72" s="5957"/>
      <c r="AP72" s="6065"/>
      <c r="AQ72" s="5957"/>
      <c r="AR72" s="5957"/>
      <c r="AS72" s="5957"/>
      <c r="AT72" s="5957"/>
      <c r="AU72" s="3371"/>
      <c r="AV72" s="3372"/>
      <c r="AW72" s="6065"/>
      <c r="AX72" s="5957"/>
      <c r="AY72" s="5957"/>
      <c r="AZ72" s="5957"/>
      <c r="BA72" s="6065"/>
      <c r="BB72" s="5957"/>
      <c r="BC72" s="5957"/>
      <c r="BD72" s="5957"/>
      <c r="BE72" s="5957"/>
      <c r="BF72" s="3371"/>
      <c r="BG72" s="3372"/>
      <c r="BH72" s="3374"/>
      <c r="BI72" s="3374"/>
      <c r="BJ72" s="3371"/>
      <c r="BK72" s="3372"/>
      <c r="BL72" s="3669"/>
      <c r="BM72" s="3669"/>
      <c r="BN72" s="3669"/>
      <c r="BO72" s="3669"/>
      <c r="BP72" s="3669"/>
      <c r="BQ72" s="3669"/>
      <c r="BR72" s="3669"/>
      <c r="BS72" s="3669"/>
      <c r="BT72" s="3669"/>
      <c r="BU72" s="3669"/>
      <c r="BV72" s="3376"/>
      <c r="BW72" s="3098"/>
    </row>
    <row r="73" spans="1:75" ht="21.75" customHeight="1">
      <c r="A73" s="3359"/>
      <c r="B73" s="3796"/>
      <c r="C73" s="3867" t="s">
        <v>3036</v>
      </c>
      <c r="D73" s="6055" t="s">
        <v>3021</v>
      </c>
      <c r="E73" s="6012"/>
      <c r="F73" s="6012"/>
      <c r="G73" s="6012"/>
      <c r="H73" s="6012"/>
      <c r="I73" s="6012"/>
      <c r="J73" s="5931"/>
      <c r="K73" s="5940"/>
      <c r="L73" s="5976"/>
      <c r="M73" s="5975"/>
      <c r="N73" s="3846"/>
      <c r="O73" s="6046"/>
      <c r="P73" s="5933"/>
      <c r="Q73" s="5933"/>
      <c r="R73" s="5933"/>
      <c r="S73" s="5933"/>
      <c r="T73" s="5933"/>
      <c r="U73" s="5933"/>
      <c r="V73" s="5933"/>
      <c r="W73" s="5934"/>
      <c r="X73" s="3362"/>
      <c r="Y73" s="3846"/>
      <c r="Z73" s="6046"/>
      <c r="AA73" s="5933"/>
      <c r="AB73" s="5933"/>
      <c r="AC73" s="5933"/>
      <c r="AD73" s="5933"/>
      <c r="AE73" s="5933"/>
      <c r="AF73" s="5933"/>
      <c r="AG73" s="5933"/>
      <c r="AH73" s="5934"/>
      <c r="AI73" s="3363"/>
      <c r="AJ73" s="6063"/>
      <c r="AK73" s="3846"/>
      <c r="AL73" s="6046"/>
      <c r="AM73" s="5933"/>
      <c r="AN73" s="5933"/>
      <c r="AO73" s="5933"/>
      <c r="AP73" s="5933"/>
      <c r="AQ73" s="5933"/>
      <c r="AR73" s="5933"/>
      <c r="AS73" s="5933"/>
      <c r="AT73" s="5934"/>
      <c r="AU73" s="3362"/>
      <c r="AV73" s="3361"/>
      <c r="AW73" s="6046"/>
      <c r="AX73" s="5933"/>
      <c r="AY73" s="5933"/>
      <c r="AZ73" s="5933"/>
      <c r="BA73" s="5933"/>
      <c r="BB73" s="5933"/>
      <c r="BC73" s="5933"/>
      <c r="BD73" s="5933"/>
      <c r="BE73" s="5934"/>
      <c r="BF73" s="3362"/>
      <c r="BG73" s="3361"/>
      <c r="BH73" s="6066" t="s">
        <v>48</v>
      </c>
      <c r="BI73" s="5934"/>
      <c r="BJ73" s="3362"/>
      <c r="BK73" s="3361"/>
      <c r="BL73" s="6057"/>
      <c r="BM73" s="5933"/>
      <c r="BN73" s="5933"/>
      <c r="BO73" s="5933"/>
      <c r="BP73" s="5933"/>
      <c r="BQ73" s="5933"/>
      <c r="BR73" s="5933"/>
      <c r="BS73" s="5933"/>
      <c r="BT73" s="5933"/>
      <c r="BU73" s="5934"/>
      <c r="BV73" s="3301"/>
      <c r="BW73" s="3098"/>
    </row>
    <row r="74" spans="1:75" ht="3" customHeight="1">
      <c r="A74" s="3364"/>
      <c r="B74" s="3786"/>
      <c r="C74" s="3263"/>
      <c r="D74" s="3262"/>
      <c r="E74" s="3262"/>
      <c r="F74" s="3262"/>
      <c r="G74" s="3262"/>
      <c r="H74" s="3262"/>
      <c r="I74" s="3262"/>
      <c r="J74" s="3264"/>
      <c r="K74" s="6067"/>
      <c r="L74" s="5976"/>
      <c r="M74" s="5975"/>
      <c r="N74" s="3262"/>
      <c r="O74" s="3262"/>
      <c r="P74" s="3262"/>
      <c r="Q74" s="3262"/>
      <c r="R74" s="3262"/>
      <c r="S74" s="3262"/>
      <c r="T74" s="3262"/>
      <c r="U74" s="3262"/>
      <c r="V74" s="3262"/>
      <c r="W74" s="3262"/>
      <c r="X74" s="3264"/>
      <c r="Y74" s="3262"/>
      <c r="Z74" s="3262"/>
      <c r="AA74" s="3262"/>
      <c r="AB74" s="3262"/>
      <c r="AC74" s="3262"/>
      <c r="AD74" s="3262"/>
      <c r="AE74" s="3262"/>
      <c r="AF74" s="3262"/>
      <c r="AG74" s="3262"/>
      <c r="AH74" s="3262"/>
      <c r="AI74" s="3266"/>
      <c r="AJ74" s="6068"/>
      <c r="AK74" s="3262"/>
      <c r="AL74" s="3262"/>
      <c r="AM74" s="3262"/>
      <c r="AN74" s="3262"/>
      <c r="AO74" s="3262"/>
      <c r="AP74" s="3262"/>
      <c r="AQ74" s="3262"/>
      <c r="AR74" s="3262"/>
      <c r="AS74" s="3262"/>
      <c r="AT74" s="3262"/>
      <c r="AU74" s="3264"/>
      <c r="AV74" s="3265"/>
      <c r="AW74" s="3262"/>
      <c r="AX74" s="3262"/>
      <c r="AY74" s="3262"/>
      <c r="AZ74" s="3262"/>
      <c r="BA74" s="3262"/>
      <c r="BB74" s="3262"/>
      <c r="BC74" s="3262"/>
      <c r="BD74" s="3262"/>
      <c r="BE74" s="3262"/>
      <c r="BF74" s="3264"/>
      <c r="BG74" s="3265"/>
      <c r="BH74" s="3268"/>
      <c r="BI74" s="3268"/>
      <c r="BJ74" s="3264"/>
      <c r="BK74" s="3265"/>
      <c r="BL74" s="3269"/>
      <c r="BM74" s="3269"/>
      <c r="BN74" s="3269"/>
      <c r="BO74" s="3269"/>
      <c r="BP74" s="3269"/>
      <c r="BQ74" s="3269"/>
      <c r="BR74" s="3269"/>
      <c r="BS74" s="3269"/>
      <c r="BT74" s="3269"/>
      <c r="BU74" s="3269"/>
      <c r="BV74" s="3365"/>
      <c r="BW74" s="3098"/>
    </row>
    <row r="75" spans="1:75" ht="3" customHeight="1">
      <c r="A75" s="3366"/>
      <c r="B75" s="3424"/>
      <c r="C75" s="3367"/>
      <c r="D75" s="3275"/>
      <c r="E75" s="3368"/>
      <c r="F75" s="3368"/>
      <c r="G75" s="3368"/>
      <c r="H75" s="3368"/>
      <c r="I75" s="3368"/>
      <c r="J75" s="3369"/>
      <c r="K75" s="6058">
        <v>45</v>
      </c>
      <c r="L75" s="5959" t="s">
        <v>2957</v>
      </c>
      <c r="M75" s="5960"/>
      <c r="N75" s="3425"/>
      <c r="O75" s="6054"/>
      <c r="P75" s="5952"/>
      <c r="Q75" s="5952"/>
      <c r="R75" s="5952"/>
      <c r="S75" s="6054"/>
      <c r="T75" s="5952"/>
      <c r="U75" s="5952"/>
      <c r="V75" s="5952"/>
      <c r="W75" s="5952"/>
      <c r="X75" s="3371"/>
      <c r="Y75" s="3663"/>
      <c r="Z75" s="6054"/>
      <c r="AA75" s="5952"/>
      <c r="AB75" s="5952"/>
      <c r="AC75" s="5952"/>
      <c r="AD75" s="6054"/>
      <c r="AE75" s="5952"/>
      <c r="AF75" s="5952"/>
      <c r="AG75" s="5952"/>
      <c r="AH75" s="5952"/>
      <c r="AI75" s="3373"/>
      <c r="AJ75" s="6062">
        <v>45</v>
      </c>
      <c r="AK75" s="3425"/>
      <c r="AL75" s="6065"/>
      <c r="AM75" s="5957"/>
      <c r="AN75" s="5957"/>
      <c r="AO75" s="5957"/>
      <c r="AP75" s="6065"/>
      <c r="AQ75" s="5957"/>
      <c r="AR75" s="5957"/>
      <c r="AS75" s="5957"/>
      <c r="AT75" s="5957"/>
      <c r="AU75" s="3371"/>
      <c r="AV75" s="3372"/>
      <c r="AW75" s="6065"/>
      <c r="AX75" s="5957"/>
      <c r="AY75" s="5957"/>
      <c r="AZ75" s="5957"/>
      <c r="BA75" s="6065"/>
      <c r="BB75" s="5957"/>
      <c r="BC75" s="5957"/>
      <c r="BD75" s="5957"/>
      <c r="BE75" s="5957"/>
      <c r="BF75" s="3371"/>
      <c r="BG75" s="3372"/>
      <c r="BH75" s="3374"/>
      <c r="BI75" s="3374"/>
      <c r="BJ75" s="3371"/>
      <c r="BK75" s="3372"/>
      <c r="BL75" s="3669"/>
      <c r="BM75" s="3669"/>
      <c r="BN75" s="3669"/>
      <c r="BO75" s="3669"/>
      <c r="BP75" s="3669"/>
      <c r="BQ75" s="3669"/>
      <c r="BR75" s="3669"/>
      <c r="BS75" s="3669"/>
      <c r="BT75" s="3669"/>
      <c r="BU75" s="3669"/>
      <c r="BV75" s="3376"/>
      <c r="BW75" s="3098"/>
    </row>
    <row r="76" spans="1:75" ht="21.75" customHeight="1">
      <c r="A76" s="3359"/>
      <c r="B76" s="3796"/>
      <c r="C76" s="3867" t="s">
        <v>3037</v>
      </c>
      <c r="D76" s="6055" t="s">
        <v>3023</v>
      </c>
      <c r="E76" s="6012"/>
      <c r="F76" s="6012"/>
      <c r="G76" s="6012"/>
      <c r="H76" s="6012"/>
      <c r="I76" s="6012"/>
      <c r="J76" s="5931"/>
      <c r="K76" s="5940"/>
      <c r="L76" s="5961"/>
      <c r="M76" s="5960"/>
      <c r="N76" s="3846"/>
      <c r="O76" s="6046"/>
      <c r="P76" s="5933"/>
      <c r="Q76" s="5933"/>
      <c r="R76" s="5933"/>
      <c r="S76" s="5933"/>
      <c r="T76" s="5933"/>
      <c r="U76" s="5933"/>
      <c r="V76" s="5933"/>
      <c r="W76" s="5934"/>
      <c r="X76" s="3362"/>
      <c r="Y76" s="3846"/>
      <c r="Z76" s="6046"/>
      <c r="AA76" s="5933"/>
      <c r="AB76" s="5933"/>
      <c r="AC76" s="5933"/>
      <c r="AD76" s="5933"/>
      <c r="AE76" s="5933"/>
      <c r="AF76" s="5933"/>
      <c r="AG76" s="5933"/>
      <c r="AH76" s="5934"/>
      <c r="AI76" s="3363"/>
      <c r="AJ76" s="6063"/>
      <c r="AK76" s="3846"/>
      <c r="AL76" s="6046"/>
      <c r="AM76" s="5933"/>
      <c r="AN76" s="5933"/>
      <c r="AO76" s="5933"/>
      <c r="AP76" s="5933"/>
      <c r="AQ76" s="5933"/>
      <c r="AR76" s="5933"/>
      <c r="AS76" s="5933"/>
      <c r="AT76" s="5934"/>
      <c r="AU76" s="3362"/>
      <c r="AV76" s="3361"/>
      <c r="AW76" s="6046"/>
      <c r="AX76" s="5933"/>
      <c r="AY76" s="5933"/>
      <c r="AZ76" s="5933"/>
      <c r="BA76" s="5933"/>
      <c r="BB76" s="5933"/>
      <c r="BC76" s="5933"/>
      <c r="BD76" s="5933"/>
      <c r="BE76" s="5934"/>
      <c r="BF76" s="3362"/>
      <c r="BG76" s="3361"/>
      <c r="BH76" s="6066" t="s">
        <v>48</v>
      </c>
      <c r="BI76" s="5934"/>
      <c r="BJ76" s="3362"/>
      <c r="BK76" s="3361"/>
      <c r="BL76" s="6057"/>
      <c r="BM76" s="5933"/>
      <c r="BN76" s="5933"/>
      <c r="BO76" s="5933"/>
      <c r="BP76" s="5933"/>
      <c r="BQ76" s="5933"/>
      <c r="BR76" s="5933"/>
      <c r="BS76" s="5933"/>
      <c r="BT76" s="5933"/>
      <c r="BU76" s="5934"/>
      <c r="BV76" s="3301"/>
      <c r="BW76" s="3098"/>
    </row>
    <row r="77" spans="1:75" ht="3" customHeight="1">
      <c r="A77" s="3364"/>
      <c r="B77" s="3786"/>
      <c r="C77" s="3263"/>
      <c r="D77" s="3262"/>
      <c r="E77" s="3262"/>
      <c r="F77" s="3262"/>
      <c r="G77" s="3262"/>
      <c r="H77" s="3262"/>
      <c r="I77" s="3262"/>
      <c r="J77" s="3264"/>
      <c r="K77" s="6067"/>
      <c r="L77" s="5962"/>
      <c r="M77" s="5963"/>
      <c r="N77" s="3262"/>
      <c r="O77" s="3262"/>
      <c r="P77" s="3262"/>
      <c r="Q77" s="3262"/>
      <c r="R77" s="3262"/>
      <c r="S77" s="3262"/>
      <c r="T77" s="3262"/>
      <c r="U77" s="3262"/>
      <c r="V77" s="3262"/>
      <c r="W77" s="3262"/>
      <c r="X77" s="3264"/>
      <c r="Y77" s="3262"/>
      <c r="Z77" s="3262"/>
      <c r="AA77" s="3262"/>
      <c r="AB77" s="3262"/>
      <c r="AC77" s="3262"/>
      <c r="AD77" s="3262"/>
      <c r="AE77" s="3262"/>
      <c r="AF77" s="3262"/>
      <c r="AG77" s="3262"/>
      <c r="AH77" s="3262"/>
      <c r="AI77" s="3266"/>
      <c r="AJ77" s="6068"/>
      <c r="AK77" s="3262"/>
      <c r="AL77" s="3262"/>
      <c r="AM77" s="3262"/>
      <c r="AN77" s="3262"/>
      <c r="AO77" s="3262"/>
      <c r="AP77" s="3262"/>
      <c r="AQ77" s="3262"/>
      <c r="AR77" s="3262"/>
      <c r="AS77" s="3262"/>
      <c r="AT77" s="3262"/>
      <c r="AU77" s="3264"/>
      <c r="AV77" s="3265"/>
      <c r="AW77" s="3262"/>
      <c r="AX77" s="3262"/>
      <c r="AY77" s="3262"/>
      <c r="AZ77" s="3262"/>
      <c r="BA77" s="3262"/>
      <c r="BB77" s="3262"/>
      <c r="BC77" s="3262"/>
      <c r="BD77" s="3262"/>
      <c r="BE77" s="3262"/>
      <c r="BF77" s="3264"/>
      <c r="BG77" s="3265"/>
      <c r="BH77" s="3267"/>
      <c r="BI77" s="3268"/>
      <c r="BJ77" s="3264"/>
      <c r="BK77" s="3265"/>
      <c r="BL77" s="3269"/>
      <c r="BM77" s="3269"/>
      <c r="BN77" s="3269"/>
      <c r="BO77" s="3269"/>
      <c r="BP77" s="3269"/>
      <c r="BQ77" s="3269"/>
      <c r="BR77" s="3269"/>
      <c r="BS77" s="3269"/>
      <c r="BT77" s="3269"/>
      <c r="BU77" s="3269"/>
      <c r="BV77" s="3365"/>
      <c r="BW77" s="3098"/>
    </row>
    <row r="78" spans="1:75" ht="3" customHeight="1">
      <c r="A78" s="3366"/>
      <c r="B78" s="3424"/>
      <c r="C78" s="3367"/>
      <c r="D78" s="3275"/>
      <c r="E78" s="3368"/>
      <c r="F78" s="3368"/>
      <c r="G78" s="3368"/>
      <c r="H78" s="3368"/>
      <c r="I78" s="3368"/>
      <c r="J78" s="3369"/>
      <c r="K78" s="6058">
        <v>46</v>
      </c>
      <c r="L78" s="5959" t="s">
        <v>2957</v>
      </c>
      <c r="M78" s="5960"/>
      <c r="N78" s="3425"/>
      <c r="O78" s="6054"/>
      <c r="P78" s="5952"/>
      <c r="Q78" s="5952"/>
      <c r="R78" s="5952"/>
      <c r="S78" s="6054"/>
      <c r="T78" s="5952"/>
      <c r="U78" s="5952"/>
      <c r="V78" s="5952"/>
      <c r="W78" s="5952"/>
      <c r="X78" s="3371"/>
      <c r="Y78" s="3663"/>
      <c r="Z78" s="6054"/>
      <c r="AA78" s="5952"/>
      <c r="AB78" s="5952"/>
      <c r="AC78" s="5952"/>
      <c r="AD78" s="6054"/>
      <c r="AE78" s="5952"/>
      <c r="AF78" s="5952"/>
      <c r="AG78" s="5952"/>
      <c r="AH78" s="5952"/>
      <c r="AI78" s="3373"/>
      <c r="AJ78" s="6062">
        <v>46</v>
      </c>
      <c r="AK78" s="3425"/>
      <c r="AL78" s="6065"/>
      <c r="AM78" s="5957"/>
      <c r="AN78" s="5957"/>
      <c r="AO78" s="5957"/>
      <c r="AP78" s="6065"/>
      <c r="AQ78" s="5957"/>
      <c r="AR78" s="5957"/>
      <c r="AS78" s="5957"/>
      <c r="AT78" s="5957"/>
      <c r="AU78" s="3371"/>
      <c r="AV78" s="3372"/>
      <c r="AW78" s="6065"/>
      <c r="AX78" s="5957"/>
      <c r="AY78" s="5957"/>
      <c r="AZ78" s="5957"/>
      <c r="BA78" s="6065"/>
      <c r="BB78" s="5957"/>
      <c r="BC78" s="5957"/>
      <c r="BD78" s="5957"/>
      <c r="BE78" s="5957"/>
      <c r="BF78" s="3371"/>
      <c r="BG78" s="3372"/>
      <c r="BH78" s="3374"/>
      <c r="BI78" s="3374"/>
      <c r="BJ78" s="3371"/>
      <c r="BK78" s="3372"/>
      <c r="BL78" s="3669"/>
      <c r="BM78" s="3669"/>
      <c r="BN78" s="3669"/>
      <c r="BO78" s="3669"/>
      <c r="BP78" s="3669"/>
      <c r="BQ78" s="3669"/>
      <c r="BR78" s="3669"/>
      <c r="BS78" s="3669"/>
      <c r="BT78" s="3669"/>
      <c r="BU78" s="3669"/>
      <c r="BV78" s="3376"/>
      <c r="BW78" s="3098"/>
    </row>
    <row r="79" spans="1:75" ht="21.75" customHeight="1">
      <c r="A79" s="3359"/>
      <c r="B79" s="3796"/>
      <c r="C79" s="3867" t="s">
        <v>3038</v>
      </c>
      <c r="D79" s="6055" t="s">
        <v>3039</v>
      </c>
      <c r="E79" s="6012"/>
      <c r="F79" s="6012"/>
      <c r="G79" s="6012"/>
      <c r="H79" s="6012"/>
      <c r="I79" s="6012"/>
      <c r="J79" s="5931"/>
      <c r="K79" s="5940"/>
      <c r="L79" s="5961"/>
      <c r="M79" s="5960"/>
      <c r="N79" s="3846"/>
      <c r="O79" s="6046"/>
      <c r="P79" s="5933"/>
      <c r="Q79" s="5933"/>
      <c r="R79" s="5933"/>
      <c r="S79" s="5933"/>
      <c r="T79" s="5933"/>
      <c r="U79" s="5933"/>
      <c r="V79" s="5933"/>
      <c r="W79" s="5934"/>
      <c r="X79" s="3362"/>
      <c r="Y79" s="3846"/>
      <c r="Z79" s="6046"/>
      <c r="AA79" s="5933"/>
      <c r="AB79" s="5933"/>
      <c r="AC79" s="5933"/>
      <c r="AD79" s="5933"/>
      <c r="AE79" s="5933"/>
      <c r="AF79" s="5933"/>
      <c r="AG79" s="5933"/>
      <c r="AH79" s="5934"/>
      <c r="AI79" s="3363"/>
      <c r="AJ79" s="6063"/>
      <c r="AK79" s="3846"/>
      <c r="AL79" s="6046"/>
      <c r="AM79" s="5933"/>
      <c r="AN79" s="5933"/>
      <c r="AO79" s="5933"/>
      <c r="AP79" s="5933"/>
      <c r="AQ79" s="5933"/>
      <c r="AR79" s="5933"/>
      <c r="AS79" s="5933"/>
      <c r="AT79" s="5934"/>
      <c r="AU79" s="3362"/>
      <c r="AV79" s="3361"/>
      <c r="AW79" s="6046"/>
      <c r="AX79" s="5933"/>
      <c r="AY79" s="5933"/>
      <c r="AZ79" s="5933"/>
      <c r="BA79" s="5933"/>
      <c r="BB79" s="5933"/>
      <c r="BC79" s="5933"/>
      <c r="BD79" s="5933"/>
      <c r="BE79" s="5934"/>
      <c r="BF79" s="3362"/>
      <c r="BG79" s="3361"/>
      <c r="BH79" s="6066" t="s">
        <v>48</v>
      </c>
      <c r="BI79" s="5934"/>
      <c r="BJ79" s="3362"/>
      <c r="BK79" s="3361"/>
      <c r="BL79" s="6057"/>
      <c r="BM79" s="5933"/>
      <c r="BN79" s="5933"/>
      <c r="BO79" s="5933"/>
      <c r="BP79" s="5933"/>
      <c r="BQ79" s="5933"/>
      <c r="BR79" s="5933"/>
      <c r="BS79" s="5933"/>
      <c r="BT79" s="5933"/>
      <c r="BU79" s="5934"/>
      <c r="BV79" s="3301"/>
      <c r="BW79" s="3098"/>
    </row>
    <row r="80" spans="1:75" ht="3" customHeight="1">
      <c r="A80" s="3364"/>
      <c r="B80" s="3786"/>
      <c r="C80" s="3263"/>
      <c r="D80" s="3262"/>
      <c r="E80" s="3262"/>
      <c r="F80" s="3262"/>
      <c r="G80" s="3262"/>
      <c r="H80" s="3262"/>
      <c r="I80" s="3262"/>
      <c r="J80" s="3264"/>
      <c r="K80" s="6067"/>
      <c r="L80" s="5962"/>
      <c r="M80" s="5963"/>
      <c r="N80" s="3262"/>
      <c r="O80" s="3262"/>
      <c r="P80" s="3262"/>
      <c r="Q80" s="3262"/>
      <c r="R80" s="3262"/>
      <c r="S80" s="3262"/>
      <c r="T80" s="3262"/>
      <c r="U80" s="3262"/>
      <c r="V80" s="3262"/>
      <c r="W80" s="3262"/>
      <c r="X80" s="3264"/>
      <c r="Y80" s="3262"/>
      <c r="Z80" s="3262"/>
      <c r="AA80" s="3262"/>
      <c r="AB80" s="3262"/>
      <c r="AC80" s="3262"/>
      <c r="AD80" s="3262"/>
      <c r="AE80" s="3262"/>
      <c r="AF80" s="3262"/>
      <c r="AG80" s="3262"/>
      <c r="AH80" s="3262"/>
      <c r="AI80" s="3266"/>
      <c r="AJ80" s="6068"/>
      <c r="AK80" s="3262"/>
      <c r="AL80" s="3262"/>
      <c r="AM80" s="3262"/>
      <c r="AN80" s="3262"/>
      <c r="AO80" s="3262"/>
      <c r="AP80" s="3262"/>
      <c r="AQ80" s="3262"/>
      <c r="AR80" s="3262"/>
      <c r="AS80" s="3262"/>
      <c r="AT80" s="3262"/>
      <c r="AU80" s="3264"/>
      <c r="AV80" s="3265"/>
      <c r="AW80" s="3262"/>
      <c r="AX80" s="3262"/>
      <c r="AY80" s="3262"/>
      <c r="AZ80" s="3262"/>
      <c r="BA80" s="3262"/>
      <c r="BB80" s="3262"/>
      <c r="BC80" s="3262"/>
      <c r="BD80" s="3262"/>
      <c r="BE80" s="3262"/>
      <c r="BF80" s="3264"/>
      <c r="BG80" s="3265"/>
      <c r="BH80" s="3282"/>
      <c r="BI80" s="3262"/>
      <c r="BJ80" s="3264"/>
      <c r="BK80" s="3265"/>
      <c r="BL80" s="3269"/>
      <c r="BM80" s="3269"/>
      <c r="BN80" s="3269"/>
      <c r="BO80" s="3269"/>
      <c r="BP80" s="3269"/>
      <c r="BQ80" s="3269"/>
      <c r="BR80" s="3269"/>
      <c r="BS80" s="3269"/>
      <c r="BT80" s="3269"/>
      <c r="BU80" s="3269"/>
      <c r="BV80" s="3365"/>
      <c r="BW80" s="3098"/>
    </row>
    <row r="81" spans="1:75" ht="3" customHeight="1">
      <c r="A81" s="3366"/>
      <c r="B81" s="3424"/>
      <c r="C81" s="3367"/>
      <c r="D81" s="3275"/>
      <c r="E81" s="3368"/>
      <c r="F81" s="3368"/>
      <c r="G81" s="3368"/>
      <c r="H81" s="3368"/>
      <c r="I81" s="3368"/>
      <c r="J81" s="3369"/>
      <c r="K81" s="6058">
        <v>47</v>
      </c>
      <c r="L81" s="6059"/>
      <c r="M81" s="6060"/>
      <c r="N81" s="3425"/>
      <c r="O81" s="6054"/>
      <c r="P81" s="5952"/>
      <c r="Q81" s="5952"/>
      <c r="R81" s="5952"/>
      <c r="S81" s="6054"/>
      <c r="T81" s="5952"/>
      <c r="U81" s="5952"/>
      <c r="V81" s="5952"/>
      <c r="W81" s="5952"/>
      <c r="X81" s="3371"/>
      <c r="Y81" s="3663"/>
      <c r="Z81" s="6054"/>
      <c r="AA81" s="5952"/>
      <c r="AB81" s="5952"/>
      <c r="AC81" s="5952"/>
      <c r="AD81" s="6054"/>
      <c r="AE81" s="5952"/>
      <c r="AF81" s="5952"/>
      <c r="AG81" s="5952"/>
      <c r="AH81" s="5952"/>
      <c r="AI81" s="3373"/>
      <c r="AJ81" s="6062">
        <v>47</v>
      </c>
      <c r="AK81" s="3425"/>
      <c r="AL81" s="6054"/>
      <c r="AM81" s="5952"/>
      <c r="AN81" s="5952"/>
      <c r="AO81" s="5952"/>
      <c r="AP81" s="6054"/>
      <c r="AQ81" s="5952"/>
      <c r="AR81" s="5952"/>
      <c r="AS81" s="5952"/>
      <c r="AT81" s="5952"/>
      <c r="AU81" s="3663"/>
      <c r="AV81" s="3372"/>
      <c r="AW81" s="6054"/>
      <c r="AX81" s="5952"/>
      <c r="AY81" s="5952"/>
      <c r="AZ81" s="5952"/>
      <c r="BA81" s="6054"/>
      <c r="BB81" s="5952"/>
      <c r="BC81" s="5952"/>
      <c r="BD81" s="5952"/>
      <c r="BE81" s="5952"/>
      <c r="BF81" s="3371"/>
      <c r="BG81" s="3372"/>
      <c r="BH81" s="3663"/>
      <c r="BI81" s="3663"/>
      <c r="BJ81" s="3371"/>
      <c r="BK81" s="3372"/>
      <c r="BL81" s="3669"/>
      <c r="BM81" s="3669"/>
      <c r="BN81" s="3669"/>
      <c r="BO81" s="3669"/>
      <c r="BP81" s="3669"/>
      <c r="BQ81" s="3669"/>
      <c r="BR81" s="3669"/>
      <c r="BS81" s="3669"/>
      <c r="BT81" s="3669"/>
      <c r="BU81" s="3669"/>
      <c r="BV81" s="3376"/>
      <c r="BW81" s="3143"/>
    </row>
    <row r="82" spans="1:75" ht="21.75" customHeight="1">
      <c r="A82" s="3359"/>
      <c r="B82" s="3796"/>
      <c r="C82" s="3867" t="s">
        <v>3040</v>
      </c>
      <c r="D82" s="6055" t="s">
        <v>2997</v>
      </c>
      <c r="E82" s="6012"/>
      <c r="F82" s="6012"/>
      <c r="G82" s="6012"/>
      <c r="H82" s="6012"/>
      <c r="I82" s="6012"/>
      <c r="J82" s="5931"/>
      <c r="K82" s="5940"/>
      <c r="L82" s="6060"/>
      <c r="M82" s="6060"/>
      <c r="N82" s="3846"/>
      <c r="O82" s="6056"/>
      <c r="P82" s="6012"/>
      <c r="Q82" s="6012"/>
      <c r="R82" s="6012"/>
      <c r="S82" s="6012"/>
      <c r="T82" s="6012"/>
      <c r="U82" s="6012"/>
      <c r="V82" s="6012"/>
      <c r="W82" s="6012"/>
      <c r="X82" s="3362"/>
      <c r="Y82" s="3846"/>
      <c r="Z82" s="6056"/>
      <c r="AA82" s="6012"/>
      <c r="AB82" s="6012"/>
      <c r="AC82" s="6012"/>
      <c r="AD82" s="6012"/>
      <c r="AE82" s="6012"/>
      <c r="AF82" s="6012"/>
      <c r="AG82" s="6012"/>
      <c r="AH82" s="6012"/>
      <c r="AI82" s="3363"/>
      <c r="AJ82" s="6063"/>
      <c r="AK82" s="3846"/>
      <c r="AL82" s="6056"/>
      <c r="AM82" s="6012"/>
      <c r="AN82" s="6012"/>
      <c r="AO82" s="6012"/>
      <c r="AP82" s="6012"/>
      <c r="AQ82" s="6012"/>
      <c r="AR82" s="6012"/>
      <c r="AS82" s="6012"/>
      <c r="AT82" s="6012"/>
      <c r="AU82" s="3846"/>
      <c r="AV82" s="3361"/>
      <c r="AW82" s="6056"/>
      <c r="AX82" s="6012"/>
      <c r="AY82" s="6012"/>
      <c r="AZ82" s="6012"/>
      <c r="BA82" s="6012"/>
      <c r="BB82" s="6012"/>
      <c r="BC82" s="6012"/>
      <c r="BD82" s="6012"/>
      <c r="BE82" s="6012"/>
      <c r="BF82" s="3362"/>
      <c r="BG82" s="3361"/>
      <c r="BH82" s="3879"/>
      <c r="BI82" s="3880"/>
      <c r="BJ82" s="3362"/>
      <c r="BK82" s="3361"/>
      <c r="BL82" s="3879"/>
      <c r="BM82" s="3879"/>
      <c r="BN82" s="3879"/>
      <c r="BO82" s="3879"/>
      <c r="BP82" s="3879"/>
      <c r="BQ82" s="3879"/>
      <c r="BR82" s="3879"/>
      <c r="BS82" s="3879"/>
      <c r="BT82" s="3879"/>
      <c r="BU82" s="3879"/>
      <c r="BV82" s="3301"/>
      <c r="BW82" s="3143"/>
    </row>
    <row r="83" spans="1:75" ht="3" customHeight="1">
      <c r="A83" s="3185"/>
      <c r="B83" s="3786"/>
      <c r="C83" s="3786"/>
      <c r="D83" s="3786"/>
      <c r="E83" s="3786"/>
      <c r="F83" s="3786"/>
      <c r="G83" s="3786"/>
      <c r="H83" s="3786"/>
      <c r="I83" s="3786"/>
      <c r="J83" s="3786"/>
      <c r="K83" s="5940"/>
      <c r="L83" s="6060"/>
      <c r="M83" s="6060"/>
      <c r="N83" s="3786"/>
      <c r="O83" s="3786"/>
      <c r="P83" s="3786"/>
      <c r="Q83" s="3786"/>
      <c r="R83" s="3786"/>
      <c r="S83" s="3786"/>
      <c r="T83" s="3786"/>
      <c r="U83" s="3786"/>
      <c r="V83" s="3786"/>
      <c r="W83" s="3786"/>
      <c r="X83" s="3271"/>
      <c r="Y83" s="3786"/>
      <c r="Z83" s="3786"/>
      <c r="AA83" s="3786"/>
      <c r="AB83" s="3786"/>
      <c r="AC83" s="3786"/>
      <c r="AD83" s="3786"/>
      <c r="AE83" s="3786"/>
      <c r="AF83" s="3786"/>
      <c r="AG83" s="3786"/>
      <c r="AH83" s="3786"/>
      <c r="AI83" s="3100"/>
      <c r="AJ83" s="6063"/>
      <c r="AK83" s="3786"/>
      <c r="AL83" s="3786"/>
      <c r="AM83" s="3786"/>
      <c r="AN83" s="3786"/>
      <c r="AO83" s="3786"/>
      <c r="AP83" s="3786"/>
      <c r="AQ83" s="3786"/>
      <c r="AR83" s="3786"/>
      <c r="AS83" s="3786"/>
      <c r="AT83" s="3786"/>
      <c r="AU83" s="3786"/>
      <c r="AV83" s="3272"/>
      <c r="AW83" s="3786"/>
      <c r="AX83" s="3786"/>
      <c r="AY83" s="3786"/>
      <c r="AZ83" s="3786"/>
      <c r="BA83" s="3786"/>
      <c r="BB83" s="3786"/>
      <c r="BC83" s="3786"/>
      <c r="BD83" s="3786"/>
      <c r="BE83" s="3786"/>
      <c r="BF83" s="3271"/>
      <c r="BG83" s="3786"/>
      <c r="BH83" s="3786"/>
      <c r="BI83" s="3786"/>
      <c r="BJ83" s="3271"/>
      <c r="BK83" s="3786"/>
      <c r="BL83" s="3786"/>
      <c r="BM83" s="3786"/>
      <c r="BN83" s="3786"/>
      <c r="BO83" s="3786"/>
      <c r="BP83" s="3786"/>
      <c r="BQ83" s="3786"/>
      <c r="BR83" s="3786"/>
      <c r="BS83" s="3786"/>
      <c r="BT83" s="3786"/>
      <c r="BU83" s="3786"/>
      <c r="BV83" s="3301"/>
      <c r="BW83" s="3098"/>
    </row>
    <row r="84" spans="1:75" ht="21.75" customHeight="1">
      <c r="A84" s="3359"/>
      <c r="B84" s="3796"/>
      <c r="C84" s="3868"/>
      <c r="D84" s="6052"/>
      <c r="E84" s="6053"/>
      <c r="F84" s="6053"/>
      <c r="G84" s="6053"/>
      <c r="H84" s="6053"/>
      <c r="I84" s="3868"/>
      <c r="J84" s="3868"/>
      <c r="K84" s="5940"/>
      <c r="L84" s="6060"/>
      <c r="M84" s="6060"/>
      <c r="N84" s="3846"/>
      <c r="O84" s="6046"/>
      <c r="P84" s="5933"/>
      <c r="Q84" s="5933"/>
      <c r="R84" s="5933"/>
      <c r="S84" s="5933"/>
      <c r="T84" s="5933"/>
      <c r="U84" s="5933"/>
      <c r="V84" s="5933"/>
      <c r="W84" s="5934"/>
      <c r="X84" s="3362"/>
      <c r="Y84" s="3846"/>
      <c r="Z84" s="6046"/>
      <c r="AA84" s="5933"/>
      <c r="AB84" s="5933"/>
      <c r="AC84" s="5933"/>
      <c r="AD84" s="5933"/>
      <c r="AE84" s="5933"/>
      <c r="AF84" s="5933"/>
      <c r="AG84" s="5933"/>
      <c r="AH84" s="5934"/>
      <c r="AI84" s="3363"/>
      <c r="AJ84" s="6063"/>
      <c r="AK84" s="3846"/>
      <c r="AL84" s="6046"/>
      <c r="AM84" s="5933"/>
      <c r="AN84" s="5933"/>
      <c r="AO84" s="5933"/>
      <c r="AP84" s="5933"/>
      <c r="AQ84" s="5933"/>
      <c r="AR84" s="5933"/>
      <c r="AS84" s="5933"/>
      <c r="AT84" s="5934"/>
      <c r="AU84" s="3846"/>
      <c r="AV84" s="3361"/>
      <c r="AW84" s="6046"/>
      <c r="AX84" s="5933"/>
      <c r="AY84" s="5933"/>
      <c r="AZ84" s="5933"/>
      <c r="BA84" s="5933"/>
      <c r="BB84" s="5933"/>
      <c r="BC84" s="5933"/>
      <c r="BD84" s="5933"/>
      <c r="BE84" s="5934"/>
      <c r="BF84" s="3846"/>
      <c r="BG84" s="3361"/>
      <c r="BH84" s="6049"/>
      <c r="BI84" s="5934"/>
      <c r="BJ84" s="3362"/>
      <c r="BK84" s="3846"/>
      <c r="BL84" s="6049"/>
      <c r="BM84" s="5933"/>
      <c r="BN84" s="5933"/>
      <c r="BO84" s="5933"/>
      <c r="BP84" s="5933"/>
      <c r="BQ84" s="5933"/>
      <c r="BR84" s="5933"/>
      <c r="BS84" s="5933"/>
      <c r="BT84" s="5933"/>
      <c r="BU84" s="5934"/>
      <c r="BV84" s="3301"/>
      <c r="BW84" s="3143"/>
    </row>
    <row r="85" spans="1:75" ht="3" customHeight="1">
      <c r="A85" s="3429"/>
      <c r="B85" s="3796"/>
      <c r="C85" s="3869"/>
      <c r="D85" s="3870"/>
      <c r="E85" s="3871"/>
      <c r="F85" s="3871"/>
      <c r="G85" s="3871"/>
      <c r="H85" s="3871"/>
      <c r="I85" s="3871"/>
      <c r="J85" s="3871"/>
      <c r="K85" s="5940"/>
      <c r="L85" s="6060"/>
      <c r="M85" s="6060"/>
      <c r="N85" s="3846"/>
      <c r="O85" s="6050"/>
      <c r="P85" s="6012"/>
      <c r="Q85" s="6012"/>
      <c r="R85" s="6012"/>
      <c r="S85" s="6050"/>
      <c r="T85" s="6012"/>
      <c r="U85" s="6012"/>
      <c r="V85" s="6012"/>
      <c r="W85" s="6012"/>
      <c r="X85" s="3403"/>
      <c r="Y85" s="3404"/>
      <c r="Z85" s="6050"/>
      <c r="AA85" s="6012"/>
      <c r="AB85" s="6012"/>
      <c r="AC85" s="6012"/>
      <c r="AD85" s="6050"/>
      <c r="AE85" s="6012"/>
      <c r="AF85" s="6012"/>
      <c r="AG85" s="6012"/>
      <c r="AH85" s="6012"/>
      <c r="AI85" s="3405"/>
      <c r="AJ85" s="6063"/>
      <c r="AK85" s="3846"/>
      <c r="AL85" s="6051"/>
      <c r="AM85" s="5928"/>
      <c r="AN85" s="5928"/>
      <c r="AO85" s="5928"/>
      <c r="AP85" s="6051"/>
      <c r="AQ85" s="5928"/>
      <c r="AR85" s="5928"/>
      <c r="AS85" s="5928"/>
      <c r="AT85" s="5928"/>
      <c r="AU85" s="3403"/>
      <c r="AV85" s="3404"/>
      <c r="AW85" s="6051"/>
      <c r="AX85" s="5928"/>
      <c r="AY85" s="5928"/>
      <c r="AZ85" s="5928"/>
      <c r="BA85" s="6051"/>
      <c r="BB85" s="5928"/>
      <c r="BC85" s="5928"/>
      <c r="BD85" s="5928"/>
      <c r="BE85" s="5928"/>
      <c r="BF85" s="3847"/>
      <c r="BG85" s="3404"/>
      <c r="BH85" s="3847"/>
      <c r="BI85" s="3847"/>
      <c r="BJ85" s="3403"/>
      <c r="BK85" s="3847"/>
      <c r="BL85" s="3879"/>
      <c r="BM85" s="3879"/>
      <c r="BN85" s="3879"/>
      <c r="BO85" s="3879"/>
      <c r="BP85" s="3879"/>
      <c r="BQ85" s="3879"/>
      <c r="BR85" s="3879"/>
      <c r="BS85" s="3879"/>
      <c r="BT85" s="3879"/>
      <c r="BU85" s="3879"/>
      <c r="BV85" s="3301"/>
      <c r="BW85" s="3143"/>
    </row>
    <row r="86" spans="1:75" ht="4.5" customHeight="1" thickBot="1">
      <c r="A86" s="3432"/>
      <c r="B86" s="3204"/>
      <c r="C86" s="3204"/>
      <c r="D86" s="3204"/>
      <c r="E86" s="3204"/>
      <c r="F86" s="3204"/>
      <c r="G86" s="3204"/>
      <c r="H86" s="3204"/>
      <c r="I86" s="3204"/>
      <c r="J86" s="3284"/>
      <c r="K86" s="5949"/>
      <c r="L86" s="6061"/>
      <c r="M86" s="6061"/>
      <c r="N86" s="3786"/>
      <c r="O86" s="3786"/>
      <c r="P86" s="3786"/>
      <c r="Q86" s="3786"/>
      <c r="R86" s="3786"/>
      <c r="S86" s="3786"/>
      <c r="T86" s="3786"/>
      <c r="U86" s="3786"/>
      <c r="V86" s="3786"/>
      <c r="W86" s="3786"/>
      <c r="X86" s="3271"/>
      <c r="Y86" s="3786"/>
      <c r="Z86" s="3786"/>
      <c r="AA86" s="3786"/>
      <c r="AB86" s="3786"/>
      <c r="AC86" s="3786"/>
      <c r="AD86" s="3786"/>
      <c r="AE86" s="3786"/>
      <c r="AF86" s="3786"/>
      <c r="AG86" s="3786"/>
      <c r="AH86" s="3300"/>
      <c r="AI86" s="3100"/>
      <c r="AJ86" s="6064"/>
      <c r="AK86" s="3786"/>
      <c r="AL86" s="3786"/>
      <c r="AM86" s="3786"/>
      <c r="AN86" s="3786"/>
      <c r="AO86" s="3786"/>
      <c r="AP86" s="3786"/>
      <c r="AQ86" s="3786"/>
      <c r="AR86" s="3786"/>
      <c r="AS86" s="3786"/>
      <c r="AT86" s="3786"/>
      <c r="AU86" s="3271"/>
      <c r="AV86" s="3283"/>
      <c r="AW86" s="3204"/>
      <c r="AX86" s="3204"/>
      <c r="AY86" s="3204"/>
      <c r="AZ86" s="3204"/>
      <c r="BA86" s="3204"/>
      <c r="BB86" s="3204"/>
      <c r="BC86" s="3204"/>
      <c r="BD86" s="3204"/>
      <c r="BE86" s="3204"/>
      <c r="BF86" s="3204"/>
      <c r="BG86" s="3283"/>
      <c r="BH86" s="3204"/>
      <c r="BI86" s="3204"/>
      <c r="BJ86" s="3284"/>
      <c r="BK86" s="3204"/>
      <c r="BL86" s="3204"/>
      <c r="BM86" s="3204"/>
      <c r="BN86" s="3204"/>
      <c r="BO86" s="3204"/>
      <c r="BP86" s="3204"/>
      <c r="BQ86" s="3204"/>
      <c r="BR86" s="3204"/>
      <c r="BS86" s="3204"/>
      <c r="BT86" s="3204"/>
      <c r="BU86" s="3204"/>
      <c r="BV86" s="3433"/>
      <c r="BW86" s="3098"/>
    </row>
    <row r="87" spans="1:75" ht="3" customHeight="1">
      <c r="A87" s="3379"/>
      <c r="B87" s="3434"/>
      <c r="C87" s="3380"/>
      <c r="D87" s="3381"/>
      <c r="E87" s="3382"/>
      <c r="F87" s="3382"/>
      <c r="G87" s="3382"/>
      <c r="H87" s="3382"/>
      <c r="I87" s="3382"/>
      <c r="J87" s="3383"/>
      <c r="K87" s="6047">
        <v>49</v>
      </c>
      <c r="L87" s="3872"/>
      <c r="M87" s="3872"/>
      <c r="N87" s="3353"/>
      <c r="O87" s="6041"/>
      <c r="P87" s="5939"/>
      <c r="Q87" s="5939"/>
      <c r="R87" s="5939"/>
      <c r="S87" s="6041"/>
      <c r="T87" s="5939"/>
      <c r="U87" s="5939"/>
      <c r="V87" s="5939"/>
      <c r="W87" s="5939"/>
      <c r="X87" s="3354"/>
      <c r="Y87" s="3664"/>
      <c r="Z87" s="6041"/>
      <c r="AA87" s="5939"/>
      <c r="AB87" s="5939"/>
      <c r="AC87" s="5939"/>
      <c r="AD87" s="6041"/>
      <c r="AE87" s="5939"/>
      <c r="AF87" s="5939"/>
      <c r="AG87" s="5939"/>
      <c r="AH87" s="5939"/>
      <c r="AI87" s="3356"/>
      <c r="AJ87" s="3896"/>
      <c r="AK87" s="3423"/>
      <c r="AL87" s="6048" t="s">
        <v>495</v>
      </c>
      <c r="AM87" s="5939"/>
      <c r="AN87" s="5939"/>
      <c r="AO87" s="5939"/>
      <c r="AP87" s="6041"/>
      <c r="AQ87" s="5939"/>
      <c r="AR87" s="5939"/>
      <c r="AS87" s="5939"/>
      <c r="AT87" s="5939"/>
      <c r="AU87" s="3664"/>
      <c r="AV87" s="3355"/>
      <c r="AW87" s="6042"/>
      <c r="AX87" s="5993"/>
      <c r="AY87" s="5993"/>
      <c r="AZ87" s="5993"/>
      <c r="BA87" s="6042"/>
      <c r="BB87" s="5993"/>
      <c r="BC87" s="5993"/>
      <c r="BD87" s="5993"/>
      <c r="BE87" s="5993"/>
      <c r="BF87" s="3354"/>
      <c r="BG87" s="3665"/>
      <c r="BH87" s="3666"/>
      <c r="BI87" s="3666"/>
      <c r="BJ87" s="3666"/>
      <c r="BK87" s="3666"/>
      <c r="BL87" s="3387"/>
      <c r="BM87" s="3387"/>
      <c r="BN87" s="3387"/>
      <c r="BO87" s="3387"/>
      <c r="BP87" s="3387"/>
      <c r="BQ87" s="3387"/>
      <c r="BR87" s="3387"/>
      <c r="BS87" s="3387"/>
      <c r="BT87" s="3387"/>
      <c r="BU87" s="3387"/>
      <c r="BV87" s="3396"/>
      <c r="BW87" s="3143"/>
    </row>
    <row r="88" spans="1:75" ht="21.75" customHeight="1">
      <c r="A88" s="3397"/>
      <c r="B88" s="3873"/>
      <c r="C88" s="3874" t="s">
        <v>3041</v>
      </c>
      <c r="D88" s="6043" t="s">
        <v>3042</v>
      </c>
      <c r="E88" s="6044"/>
      <c r="F88" s="6044"/>
      <c r="G88" s="6044"/>
      <c r="H88" s="6044"/>
      <c r="I88" s="6044"/>
      <c r="J88" s="6045"/>
      <c r="K88" s="5937"/>
      <c r="L88" s="3786"/>
      <c r="M88" s="3786"/>
      <c r="N88" s="3272"/>
      <c r="O88" s="6046">
        <f>O64+O67+O70+O73+O76+O79+O84</f>
        <v>0</v>
      </c>
      <c r="P88" s="5933"/>
      <c r="Q88" s="5933"/>
      <c r="R88" s="5933"/>
      <c r="S88" s="5933"/>
      <c r="T88" s="5933"/>
      <c r="U88" s="5933"/>
      <c r="V88" s="5933"/>
      <c r="W88" s="5934"/>
      <c r="X88" s="3362"/>
      <c r="Y88" s="3846"/>
      <c r="Z88" s="6046">
        <f>Z64+Z67+Z70+Z73+Z76+Z79+Z84</f>
        <v>0</v>
      </c>
      <c r="AA88" s="5933"/>
      <c r="AB88" s="5933"/>
      <c r="AC88" s="5933"/>
      <c r="AD88" s="5933"/>
      <c r="AE88" s="5933"/>
      <c r="AF88" s="5933"/>
      <c r="AG88" s="5933"/>
      <c r="AH88" s="5934"/>
      <c r="AI88" s="3363"/>
      <c r="AJ88" s="3894">
        <v>49</v>
      </c>
      <c r="AK88" s="3846"/>
      <c r="AL88" s="6046">
        <f>AL64+AL67+AL70+AL73+AL76+AL79+AL84</f>
        <v>0</v>
      </c>
      <c r="AM88" s="5933"/>
      <c r="AN88" s="5933"/>
      <c r="AO88" s="5933"/>
      <c r="AP88" s="5933"/>
      <c r="AQ88" s="5933"/>
      <c r="AR88" s="5933"/>
      <c r="AS88" s="5933"/>
      <c r="AT88" s="5934"/>
      <c r="AU88" s="3846"/>
      <c r="AV88" s="3361"/>
      <c r="AW88" s="6046">
        <f>AW64+AW67+AW70+AW73+AW76+AW79+AW84</f>
        <v>0</v>
      </c>
      <c r="AX88" s="5933"/>
      <c r="AY88" s="5933"/>
      <c r="AZ88" s="5933"/>
      <c r="BA88" s="5933"/>
      <c r="BB88" s="5933"/>
      <c r="BC88" s="5933"/>
      <c r="BD88" s="5933"/>
      <c r="BE88" s="5934"/>
      <c r="BF88" s="3362"/>
      <c r="BG88" s="3394"/>
      <c r="BH88" s="3878"/>
      <c r="BI88" s="3878"/>
      <c r="BJ88" s="3878"/>
      <c r="BK88" s="3878"/>
      <c r="BL88" s="3878"/>
      <c r="BM88" s="3878"/>
      <c r="BN88" s="3878"/>
      <c r="BO88" s="3878"/>
      <c r="BP88" s="3878"/>
      <c r="BQ88" s="3878"/>
      <c r="BR88" s="3878"/>
      <c r="BS88" s="3878"/>
      <c r="BT88" s="3878"/>
      <c r="BU88" s="3878"/>
      <c r="BV88" s="3396"/>
      <c r="BW88" s="3098"/>
    </row>
    <row r="89" spans="1:75" ht="3" customHeight="1" thickBot="1">
      <c r="A89" s="3407"/>
      <c r="B89" s="3408"/>
      <c r="C89" s="3408"/>
      <c r="D89" s="3408"/>
      <c r="E89" s="3408"/>
      <c r="F89" s="3408"/>
      <c r="G89" s="3408"/>
      <c r="H89" s="3408"/>
      <c r="I89" s="3408"/>
      <c r="J89" s="3409"/>
      <c r="K89" s="5946"/>
      <c r="L89" s="3283"/>
      <c r="M89" s="3204"/>
      <c r="N89" s="3283"/>
      <c r="O89" s="3204"/>
      <c r="P89" s="3204"/>
      <c r="Q89" s="3204"/>
      <c r="R89" s="3204"/>
      <c r="S89" s="3204"/>
      <c r="T89" s="3204"/>
      <c r="U89" s="3204"/>
      <c r="V89" s="3204"/>
      <c r="W89" s="3204"/>
      <c r="X89" s="3284"/>
      <c r="Y89" s="3204"/>
      <c r="Z89" s="3204"/>
      <c r="AA89" s="3204"/>
      <c r="AB89" s="3204"/>
      <c r="AC89" s="3204"/>
      <c r="AD89" s="3204"/>
      <c r="AE89" s="3204"/>
      <c r="AF89" s="3204"/>
      <c r="AG89" s="3204"/>
      <c r="AH89" s="3204"/>
      <c r="AI89" s="3285"/>
      <c r="AJ89" s="3897"/>
      <c r="AK89" s="3204"/>
      <c r="AL89" s="3204"/>
      <c r="AM89" s="3204"/>
      <c r="AN89" s="3204"/>
      <c r="AO89" s="3204"/>
      <c r="AP89" s="3204"/>
      <c r="AQ89" s="3204"/>
      <c r="AR89" s="3204"/>
      <c r="AS89" s="3204"/>
      <c r="AT89" s="3204"/>
      <c r="AU89" s="3204"/>
      <c r="AV89" s="3283"/>
      <c r="AW89" s="3204"/>
      <c r="AX89" s="3204"/>
      <c r="AY89" s="3204"/>
      <c r="AZ89" s="3204"/>
      <c r="BA89" s="3204"/>
      <c r="BB89" s="3204"/>
      <c r="BC89" s="3204"/>
      <c r="BD89" s="3204"/>
      <c r="BE89" s="3204"/>
      <c r="BF89" s="3284"/>
      <c r="BG89" s="3411"/>
      <c r="BH89" s="3408"/>
      <c r="BI89" s="3408"/>
      <c r="BJ89" s="3408"/>
      <c r="BK89" s="3408"/>
      <c r="BL89" s="3408"/>
      <c r="BM89" s="3408"/>
      <c r="BN89" s="3408"/>
      <c r="BO89" s="3408"/>
      <c r="BP89" s="3408"/>
      <c r="BQ89" s="3408"/>
      <c r="BR89" s="3408"/>
      <c r="BS89" s="3408"/>
      <c r="BT89" s="3408"/>
      <c r="BU89" s="3408"/>
      <c r="BV89" s="3839"/>
      <c r="BW89" s="3098"/>
    </row>
    <row r="90" spans="1:75" ht="10.5" customHeight="1">
      <c r="A90" s="3435"/>
      <c r="B90" s="3848"/>
      <c r="C90" s="3848"/>
      <c r="D90" s="3887"/>
      <c r="E90" s="3848"/>
      <c r="F90" s="3848"/>
      <c r="G90" s="3848"/>
      <c r="H90" s="3848"/>
      <c r="I90" s="3848"/>
      <c r="J90" s="3848"/>
      <c r="K90" s="3848"/>
      <c r="L90" s="3848"/>
      <c r="M90" s="3848"/>
      <c r="N90" s="3848"/>
      <c r="O90" s="3848"/>
      <c r="P90" s="3848"/>
      <c r="Q90" s="3848"/>
      <c r="R90" s="3848"/>
      <c r="S90" s="3848"/>
      <c r="T90" s="3848"/>
      <c r="U90" s="3848"/>
      <c r="V90" s="3848"/>
      <c r="W90" s="3848"/>
      <c r="X90" s="3848"/>
      <c r="Y90" s="3848"/>
      <c r="Z90" s="3848"/>
      <c r="AA90" s="3848"/>
      <c r="AB90" s="3848"/>
      <c r="AC90" s="3848"/>
      <c r="AD90" s="3848"/>
      <c r="AE90" s="3848"/>
      <c r="AF90" s="3848"/>
      <c r="AG90" s="3848"/>
      <c r="AH90" s="3848"/>
      <c r="AI90" s="3438"/>
      <c r="AJ90" s="3435"/>
      <c r="AK90" s="3848"/>
      <c r="AL90" s="3848"/>
      <c r="AM90" s="3848"/>
      <c r="AN90" s="3848"/>
      <c r="AO90" s="3848"/>
      <c r="AP90" s="3848"/>
      <c r="AQ90" s="3848"/>
      <c r="AR90" s="3848"/>
      <c r="AS90" s="3848"/>
      <c r="AT90" s="3848"/>
      <c r="AU90" s="3848"/>
      <c r="AV90" s="3848"/>
      <c r="AW90" s="3848"/>
      <c r="AX90" s="3848"/>
      <c r="AY90" s="3848"/>
      <c r="AZ90" s="3848"/>
      <c r="BA90" s="3848"/>
      <c r="BB90" s="3848"/>
      <c r="BC90" s="3848"/>
      <c r="BD90" s="3848"/>
      <c r="BE90" s="3848"/>
      <c r="BF90" s="3848"/>
      <c r="BG90" s="3848"/>
      <c r="BH90" s="3848"/>
      <c r="BI90" s="3848"/>
      <c r="BJ90" s="3848"/>
      <c r="BK90" s="3848"/>
      <c r="BL90" s="3848"/>
      <c r="BM90" s="3848"/>
      <c r="BN90" s="3848"/>
      <c r="BO90" s="3848"/>
      <c r="BP90" s="3848"/>
      <c r="BQ90" s="3848"/>
      <c r="BR90" s="3848"/>
      <c r="BS90" s="3848"/>
      <c r="BT90" s="3848"/>
      <c r="BU90" s="3848"/>
      <c r="BV90" s="3439"/>
      <c r="BW90" s="3436"/>
    </row>
    <row r="91" spans="1:75" ht="10.5" customHeight="1">
      <c r="A91" s="3435"/>
      <c r="B91" s="3848"/>
      <c r="C91" s="3848"/>
      <c r="D91" s="3848"/>
      <c r="E91" s="3848"/>
      <c r="F91" s="3848"/>
      <c r="G91" s="3848"/>
      <c r="H91" s="3848"/>
      <c r="I91" s="3848"/>
      <c r="J91" s="3848"/>
      <c r="K91" s="3794" t="s">
        <v>35</v>
      </c>
      <c r="L91" s="3809" t="s">
        <v>3000</v>
      </c>
      <c r="M91" s="3887"/>
      <c r="N91" s="3846"/>
      <c r="O91" s="3888"/>
      <c r="P91" s="3888"/>
      <c r="Q91" s="3888"/>
      <c r="R91" s="3888"/>
      <c r="S91" s="3888"/>
      <c r="T91" s="3888"/>
      <c r="U91" s="3888"/>
      <c r="V91" s="3848"/>
      <c r="W91" s="3848"/>
      <c r="X91" s="3848"/>
      <c r="Y91" s="3848"/>
      <c r="Z91" s="3848"/>
      <c r="AA91" s="3848"/>
      <c r="AB91" s="3848"/>
      <c r="AC91" s="3848"/>
      <c r="AD91" s="3848"/>
      <c r="AE91" s="3848"/>
      <c r="AF91" s="3848"/>
      <c r="AG91" s="3848"/>
      <c r="AH91" s="3848"/>
      <c r="AI91" s="3438"/>
      <c r="AJ91" s="3435"/>
      <c r="AK91" s="3848"/>
      <c r="AL91" s="3848"/>
      <c r="AM91" s="3848"/>
      <c r="AN91" s="3848"/>
      <c r="AO91" s="3848"/>
      <c r="AP91" s="3848"/>
      <c r="AQ91" s="3848"/>
      <c r="AR91" s="3848"/>
      <c r="AS91" s="3848"/>
      <c r="AT91" s="3848"/>
      <c r="AU91" s="3848"/>
      <c r="AV91" s="3848"/>
      <c r="AW91" s="3848"/>
      <c r="AX91" s="3848"/>
      <c r="AY91" s="3848"/>
      <c r="AZ91" s="3848"/>
      <c r="BA91" s="3848"/>
      <c r="BB91" s="3848"/>
      <c r="BC91" s="3848"/>
      <c r="BD91" s="3848"/>
      <c r="BE91" s="3848"/>
      <c r="BF91" s="3848"/>
      <c r="BG91" s="3848"/>
      <c r="BH91" s="3848"/>
      <c r="BI91" s="3848"/>
      <c r="BJ91" s="3848"/>
      <c r="BK91" s="3848"/>
      <c r="BL91" s="3848"/>
      <c r="BM91" s="3848"/>
      <c r="BN91" s="3848"/>
      <c r="BO91" s="3848"/>
      <c r="BP91" s="3848"/>
      <c r="BQ91" s="3848"/>
      <c r="BR91" s="3848"/>
      <c r="BS91" s="3848"/>
      <c r="BT91" s="3848"/>
      <c r="BU91" s="3848"/>
      <c r="BV91" s="3439"/>
      <c r="BW91" s="3436"/>
    </row>
    <row r="92" spans="1:75" ht="10.5" customHeight="1">
      <c r="A92" s="3435"/>
      <c r="B92" s="3848"/>
      <c r="C92" s="3848"/>
      <c r="D92" s="3848"/>
      <c r="E92" s="3848"/>
      <c r="F92" s="3848"/>
      <c r="G92" s="3848"/>
      <c r="H92" s="3848"/>
      <c r="I92" s="3848"/>
      <c r="J92" s="3848"/>
      <c r="K92" s="3794"/>
      <c r="L92" s="3813" t="s">
        <v>3001</v>
      </c>
      <c r="M92" s="3813"/>
      <c r="N92" s="3813"/>
      <c r="O92" s="3813"/>
      <c r="P92" s="3813"/>
      <c r="Q92" s="3813"/>
      <c r="R92" s="3813"/>
      <c r="S92" s="3813"/>
      <c r="T92" s="3813"/>
      <c r="U92" s="3813"/>
      <c r="V92" s="3848"/>
      <c r="W92" s="3848"/>
      <c r="X92" s="3848"/>
      <c r="Y92" s="3848"/>
      <c r="Z92" s="3848"/>
      <c r="AA92" s="3848"/>
      <c r="AB92" s="3848"/>
      <c r="AC92" s="3848"/>
      <c r="AD92" s="3848"/>
      <c r="AE92" s="3848"/>
      <c r="AF92" s="3848"/>
      <c r="AG92" s="3848"/>
      <c r="AH92" s="3848"/>
      <c r="AI92" s="3438"/>
      <c r="AJ92" s="3435"/>
      <c r="AK92" s="3848"/>
      <c r="AL92" s="3848"/>
      <c r="AM92" s="3848"/>
      <c r="AN92" s="3848"/>
      <c r="AO92" s="3848"/>
      <c r="AP92" s="3848"/>
      <c r="AQ92" s="3848"/>
      <c r="AR92" s="3848"/>
      <c r="AS92" s="3848"/>
      <c r="AT92" s="3848"/>
      <c r="AU92" s="3848"/>
      <c r="AV92" s="3848"/>
      <c r="AW92" s="3848"/>
      <c r="AX92" s="3848"/>
      <c r="AY92" s="3848"/>
      <c r="AZ92" s="3848"/>
      <c r="BA92" s="3848"/>
      <c r="BB92" s="3848"/>
      <c r="BC92" s="3848"/>
      <c r="BD92" s="3848"/>
      <c r="BE92" s="3848"/>
      <c r="BF92" s="3848"/>
      <c r="BG92" s="3848"/>
      <c r="BH92" s="3848"/>
      <c r="BI92" s="3848"/>
      <c r="BJ92" s="3848"/>
      <c r="BK92" s="3848"/>
      <c r="BL92" s="3848"/>
      <c r="BM92" s="3848"/>
      <c r="BN92" s="3848"/>
      <c r="BO92" s="3848"/>
      <c r="BP92" s="3848"/>
      <c r="BQ92" s="3848"/>
      <c r="BR92" s="3848"/>
      <c r="BS92" s="3848"/>
      <c r="BT92" s="3848"/>
      <c r="BU92" s="3848"/>
      <c r="BV92" s="3439"/>
      <c r="BW92" s="3436"/>
    </row>
    <row r="93" spans="1:75" ht="10.5" customHeight="1">
      <c r="A93" s="3435"/>
      <c r="B93" s="3848"/>
      <c r="C93" s="3848"/>
      <c r="D93" s="3848"/>
      <c r="E93" s="3848"/>
      <c r="F93" s="3848"/>
      <c r="G93" s="3848"/>
      <c r="H93" s="3848"/>
      <c r="I93" s="3848"/>
      <c r="J93" s="3848"/>
      <c r="K93" s="3794"/>
      <c r="L93" s="3813"/>
      <c r="M93" s="3813"/>
      <c r="N93" s="3813"/>
      <c r="O93" s="3813"/>
      <c r="P93" s="3813"/>
      <c r="Q93" s="3813"/>
      <c r="R93" s="3813"/>
      <c r="S93" s="3813"/>
      <c r="T93" s="3813"/>
      <c r="U93" s="3813"/>
      <c r="V93" s="3848"/>
      <c r="W93" s="3848"/>
      <c r="X93" s="3848"/>
      <c r="Y93" s="3848"/>
      <c r="Z93" s="3848"/>
      <c r="AA93" s="3848"/>
      <c r="AB93" s="3848"/>
      <c r="AC93" s="3848"/>
      <c r="AD93" s="3848"/>
      <c r="AE93" s="3848"/>
      <c r="AF93" s="3848"/>
      <c r="AG93" s="3848"/>
      <c r="AH93" s="3848"/>
      <c r="AI93" s="3438"/>
      <c r="AJ93" s="3435"/>
      <c r="AK93" s="3848"/>
      <c r="AL93" s="3848"/>
      <c r="AM93" s="3848"/>
      <c r="AN93" s="3848"/>
      <c r="AO93" s="3848"/>
      <c r="AP93" s="3848"/>
      <c r="AQ93" s="3848"/>
      <c r="AR93" s="3848"/>
      <c r="AS93" s="3848"/>
      <c r="AT93" s="3848"/>
      <c r="AU93" s="3848"/>
      <c r="AV93" s="3848"/>
      <c r="AW93" s="3848"/>
      <c r="AX93" s="3848"/>
      <c r="AY93" s="3848"/>
      <c r="AZ93" s="3848"/>
      <c r="BA93" s="3848"/>
      <c r="BB93" s="3848"/>
      <c r="BC93" s="3848"/>
      <c r="BD93" s="3848"/>
      <c r="BE93" s="3848"/>
      <c r="BF93" s="3848"/>
      <c r="BG93" s="3848"/>
      <c r="BH93" s="3848"/>
      <c r="BI93" s="3848"/>
      <c r="BJ93" s="3848"/>
      <c r="BK93" s="3848"/>
      <c r="BL93" s="3848"/>
      <c r="BM93" s="3848"/>
      <c r="BN93" s="3848"/>
      <c r="BO93" s="3848"/>
      <c r="BP93" s="3848"/>
      <c r="BQ93" s="3848"/>
      <c r="BR93" s="3848"/>
      <c r="BS93" s="3848"/>
      <c r="BT93" s="3848"/>
      <c r="BU93" s="3848"/>
      <c r="BV93" s="3439"/>
      <c r="BW93" s="3436"/>
    </row>
    <row r="94" spans="1:75" ht="10.5" customHeight="1">
      <c r="A94" s="3435"/>
      <c r="B94" s="3848"/>
      <c r="C94" s="3848"/>
      <c r="D94" s="3848"/>
      <c r="E94" s="3848"/>
      <c r="F94" s="3848"/>
      <c r="G94" s="3848"/>
      <c r="H94" s="3848"/>
      <c r="I94" s="3848"/>
      <c r="J94" s="3848"/>
      <c r="K94" s="3889">
        <v>1</v>
      </c>
      <c r="L94" s="3809" t="s">
        <v>3043</v>
      </c>
      <c r="M94" s="3887"/>
      <c r="N94" s="3848"/>
      <c r="O94" s="3848"/>
      <c r="P94" s="3848"/>
      <c r="Q94" s="3848"/>
      <c r="R94" s="3848"/>
      <c r="S94" s="3848"/>
      <c r="T94" s="3848"/>
      <c r="U94" s="3848"/>
      <c r="V94" s="3848"/>
      <c r="W94" s="3848"/>
      <c r="X94" s="3848"/>
      <c r="Y94" s="3848"/>
      <c r="Z94" s="3848"/>
      <c r="AA94" s="3848"/>
      <c r="AB94" s="3848"/>
      <c r="AC94" s="3848"/>
      <c r="AD94" s="3848"/>
      <c r="AE94" s="3848"/>
      <c r="AF94" s="3848"/>
      <c r="AG94" s="3848"/>
      <c r="AH94" s="3848"/>
      <c r="AI94" s="3438"/>
      <c r="AJ94" s="3435"/>
      <c r="AK94" s="3848"/>
      <c r="AL94" s="3848"/>
      <c r="AM94" s="3848"/>
      <c r="AN94" s="3848"/>
      <c r="AO94" s="3848"/>
      <c r="AP94" s="3848"/>
      <c r="AQ94" s="3848"/>
      <c r="AR94" s="3848"/>
      <c r="AS94" s="3848"/>
      <c r="AT94" s="3848"/>
      <c r="AU94" s="3848"/>
      <c r="AV94" s="3848"/>
      <c r="AW94" s="3848"/>
      <c r="AX94" s="3848"/>
      <c r="AY94" s="3848"/>
      <c r="AZ94" s="3848"/>
      <c r="BA94" s="3848"/>
      <c r="BB94" s="3848"/>
      <c r="BC94" s="3848"/>
      <c r="BD94" s="3848"/>
      <c r="BE94" s="3848"/>
      <c r="BF94" s="3848"/>
      <c r="BG94" s="3848"/>
      <c r="BH94" s="3848"/>
      <c r="BI94" s="3848"/>
      <c r="BJ94" s="3848"/>
      <c r="BK94" s="3848"/>
      <c r="BL94" s="3848"/>
      <c r="BM94" s="3848"/>
      <c r="BN94" s="3848"/>
      <c r="BO94" s="3848"/>
      <c r="BP94" s="3848"/>
      <c r="BQ94" s="3848"/>
      <c r="BR94" s="3848"/>
      <c r="BS94" s="3848"/>
      <c r="BT94" s="3848"/>
      <c r="BU94" s="3848"/>
      <c r="BV94" s="3439"/>
      <c r="BW94" s="3436"/>
    </row>
    <row r="95" spans="1:75" ht="10.5" customHeight="1">
      <c r="A95" s="3435"/>
      <c r="B95" s="3848"/>
      <c r="C95" s="3848"/>
      <c r="D95" s="3848"/>
      <c r="E95" s="3848"/>
      <c r="F95" s="3848"/>
      <c r="G95" s="3848"/>
      <c r="H95" s="3848"/>
      <c r="I95" s="3848"/>
      <c r="J95" s="3848"/>
      <c r="K95" s="3794"/>
      <c r="L95" s="3813" t="s">
        <v>3044</v>
      </c>
      <c r="M95" s="3887"/>
      <c r="N95" s="3848"/>
      <c r="O95" s="3848"/>
      <c r="P95" s="3848"/>
      <c r="Q95" s="3848"/>
      <c r="R95" s="3848"/>
      <c r="S95" s="3848"/>
      <c r="T95" s="3848"/>
      <c r="U95" s="3848"/>
      <c r="V95" s="3848"/>
      <c r="W95" s="3848"/>
      <c r="X95" s="3848"/>
      <c r="Y95" s="3848"/>
      <c r="Z95" s="3848"/>
      <c r="AA95" s="3848"/>
      <c r="AB95" s="3848"/>
      <c r="AC95" s="3848"/>
      <c r="AD95" s="3848"/>
      <c r="AE95" s="3848"/>
      <c r="AF95" s="3848"/>
      <c r="AG95" s="3848"/>
      <c r="AH95" s="3848"/>
      <c r="AI95" s="3438"/>
      <c r="AJ95" s="3435"/>
      <c r="AK95" s="3848"/>
      <c r="AL95" s="3848"/>
      <c r="AM95" s="3848"/>
      <c r="AN95" s="3848"/>
      <c r="AO95" s="3848"/>
      <c r="AP95" s="3848"/>
      <c r="AQ95" s="3848"/>
      <c r="AR95" s="3848"/>
      <c r="AS95" s="3848"/>
      <c r="AT95" s="3848"/>
      <c r="AU95" s="3848"/>
      <c r="AV95" s="3848"/>
      <c r="AW95" s="3848"/>
      <c r="AX95" s="3848"/>
      <c r="AY95" s="3848"/>
      <c r="AZ95" s="3848"/>
      <c r="BA95" s="3848"/>
      <c r="BB95" s="3848"/>
      <c r="BC95" s="3848"/>
      <c r="BD95" s="3848"/>
      <c r="BE95" s="3848"/>
      <c r="BF95" s="3848"/>
      <c r="BG95" s="3848"/>
      <c r="BH95" s="3848"/>
      <c r="BI95" s="3848"/>
      <c r="BJ95" s="3848"/>
      <c r="BK95" s="3848"/>
      <c r="BL95" s="3848"/>
      <c r="BM95" s="3848"/>
      <c r="BN95" s="3848"/>
      <c r="BO95" s="3848"/>
      <c r="BP95" s="3848"/>
      <c r="BQ95" s="3848"/>
      <c r="BR95" s="3848"/>
      <c r="BS95" s="3848"/>
      <c r="BT95" s="3848"/>
      <c r="BU95" s="3848"/>
      <c r="BV95" s="3439"/>
      <c r="BW95" s="3436"/>
    </row>
    <row r="96" spans="1:75" ht="10.5" customHeight="1" thickBot="1">
      <c r="A96" s="3440"/>
      <c r="B96" s="3441"/>
      <c r="C96" s="3441"/>
      <c r="D96" s="3442"/>
      <c r="E96" s="3441"/>
      <c r="F96" s="3441"/>
      <c r="G96" s="3441"/>
      <c r="H96" s="3441"/>
      <c r="I96" s="3441"/>
      <c r="J96" s="3441"/>
      <c r="K96" s="3441"/>
      <c r="L96" s="3441"/>
      <c r="M96" s="3441"/>
      <c r="N96" s="3441"/>
      <c r="O96" s="3441"/>
      <c r="P96" s="3441"/>
      <c r="Q96" s="3441"/>
      <c r="R96" s="3441"/>
      <c r="S96" s="3441"/>
      <c r="T96" s="3441"/>
      <c r="U96" s="3441"/>
      <c r="V96" s="3441"/>
      <c r="W96" s="3441"/>
      <c r="X96" s="3441"/>
      <c r="Y96" s="3441"/>
      <c r="Z96" s="3441"/>
      <c r="AA96" s="3441"/>
      <c r="AB96" s="3441"/>
      <c r="AC96" s="3441"/>
      <c r="AD96" s="3441"/>
      <c r="AE96" s="3441"/>
      <c r="AF96" s="3441"/>
      <c r="AG96" s="3441"/>
      <c r="AH96" s="3441"/>
      <c r="AI96" s="3443"/>
      <c r="AJ96" s="3898"/>
      <c r="AK96" s="3444"/>
      <c r="AL96" s="3444"/>
      <c r="AM96" s="3444"/>
      <c r="AN96" s="3444"/>
      <c r="AO96" s="3444"/>
      <c r="AP96" s="3444"/>
      <c r="AQ96" s="3444"/>
      <c r="AR96" s="3444"/>
      <c r="AS96" s="3444"/>
      <c r="AT96" s="3444"/>
      <c r="AU96" s="3444"/>
      <c r="AV96" s="3444"/>
      <c r="AW96" s="3444"/>
      <c r="AX96" s="3444"/>
      <c r="AY96" s="3444"/>
      <c r="AZ96" s="3444"/>
      <c r="BA96" s="3444"/>
      <c r="BB96" s="3444"/>
      <c r="BC96" s="3444"/>
      <c r="BD96" s="3444"/>
      <c r="BE96" s="3444"/>
      <c r="BF96" s="3444"/>
      <c r="BG96" s="3444"/>
      <c r="BH96" s="3444"/>
      <c r="BI96" s="3444"/>
      <c r="BJ96" s="3444"/>
      <c r="BK96" s="3444"/>
      <c r="BL96" s="3445"/>
      <c r="BM96" s="3445"/>
      <c r="BN96" s="3445"/>
      <c r="BO96" s="3445"/>
      <c r="BP96" s="3445"/>
      <c r="BQ96" s="3445"/>
      <c r="BR96" s="3445"/>
      <c r="BS96" s="3445"/>
      <c r="BT96" s="3445"/>
      <c r="BU96" s="3445"/>
      <c r="BV96" s="3446"/>
      <c r="BW96" s="3436"/>
    </row>
    <row r="97" spans="1:75" s="3682" customFormat="1" ht="38.25" customHeight="1">
      <c r="A97" s="3848"/>
      <c r="B97" s="3848"/>
      <c r="C97" s="3848"/>
      <c r="D97" s="3887"/>
      <c r="E97" s="3848"/>
      <c r="F97" s="3848"/>
      <c r="G97" s="3848"/>
      <c r="H97" s="3848"/>
      <c r="I97" s="3848"/>
      <c r="J97" s="3848"/>
      <c r="K97" s="3848"/>
      <c r="L97" s="3848"/>
      <c r="M97" s="3848"/>
      <c r="N97" s="3848"/>
      <c r="O97" s="3848"/>
      <c r="P97" s="3848"/>
      <c r="Q97" s="3848"/>
      <c r="R97" s="3848"/>
      <c r="S97" s="3848"/>
      <c r="T97" s="3848"/>
      <c r="U97" s="3848"/>
      <c r="V97" s="3848"/>
      <c r="W97" s="3848"/>
      <c r="X97" s="3848"/>
      <c r="Y97" s="3848"/>
      <c r="Z97" s="3848"/>
      <c r="AA97" s="3848"/>
      <c r="AB97" s="3848"/>
      <c r="AC97" s="3848"/>
      <c r="AD97" s="3848"/>
      <c r="AE97" s="3848"/>
      <c r="AF97" s="3848"/>
      <c r="AG97" s="3848"/>
      <c r="AH97" s="3848"/>
      <c r="AI97" s="3848"/>
      <c r="AJ97" s="3848"/>
      <c r="AK97" s="3848"/>
      <c r="AL97" s="3848"/>
      <c r="AM97" s="3848"/>
      <c r="AN97" s="3848"/>
      <c r="AO97" s="3848"/>
      <c r="AP97" s="3848"/>
      <c r="AQ97" s="3848"/>
      <c r="AR97" s="3848"/>
      <c r="AS97" s="3848"/>
      <c r="AT97" s="3848"/>
      <c r="AU97" s="3848"/>
      <c r="AV97" s="3848"/>
      <c r="AW97" s="3848"/>
      <c r="AX97" s="3848"/>
      <c r="AY97" s="3848"/>
      <c r="AZ97" s="3848"/>
      <c r="BA97" s="3848"/>
      <c r="BB97" s="3848"/>
      <c r="BC97" s="3848"/>
      <c r="BD97" s="3848"/>
      <c r="BE97" s="3848"/>
      <c r="BF97" s="3848"/>
      <c r="BG97" s="3848"/>
      <c r="BH97" s="3848"/>
      <c r="BI97" s="3848"/>
      <c r="BJ97" s="3848"/>
      <c r="BK97" s="3848"/>
      <c r="BL97" s="3971"/>
      <c r="BM97" s="3971"/>
      <c r="BN97" s="3971"/>
      <c r="BO97" s="3971"/>
      <c r="BP97" s="3971"/>
      <c r="BQ97" s="3971"/>
      <c r="BR97" s="3971"/>
      <c r="BS97" s="3971"/>
      <c r="BT97" s="3971"/>
      <c r="BU97" s="3971"/>
      <c r="BV97" s="3848"/>
      <c r="BW97" s="3436"/>
    </row>
    <row r="98" spans="1:75" ht="38.25" customHeight="1">
      <c r="A98" s="3436"/>
      <c r="B98" s="3436"/>
      <c r="C98" s="3436"/>
      <c r="D98" s="3437"/>
      <c r="E98" s="3436"/>
      <c r="F98" s="3436"/>
      <c r="G98" s="3436"/>
      <c r="H98" s="3436"/>
      <c r="I98" s="3436"/>
      <c r="J98" s="3436"/>
      <c r="K98" s="3436"/>
      <c r="L98" s="3436"/>
      <c r="M98" s="3436"/>
      <c r="N98" s="3436"/>
      <c r="O98" s="3436"/>
      <c r="P98" s="3436"/>
      <c r="Q98" s="3436"/>
      <c r="R98" s="3436"/>
      <c r="S98" s="3436"/>
      <c r="T98" s="3436"/>
      <c r="U98" s="3436"/>
      <c r="V98" s="3436"/>
      <c r="W98" s="3436"/>
      <c r="X98" s="3436"/>
      <c r="Y98" s="3436"/>
      <c r="Z98" s="3436"/>
      <c r="AA98" s="3436"/>
      <c r="AB98" s="3436"/>
      <c r="AC98" s="3436"/>
      <c r="AD98" s="3436"/>
      <c r="AE98" s="3436"/>
      <c r="AF98" s="3436"/>
      <c r="AG98" s="3436"/>
      <c r="AH98" s="3436"/>
      <c r="AI98" s="3436"/>
      <c r="AJ98" s="3436"/>
      <c r="AK98" s="3436"/>
      <c r="AL98" s="3436"/>
      <c r="AM98" s="3436"/>
      <c r="AN98" s="3436"/>
      <c r="AO98" s="3436"/>
      <c r="AP98" s="3436"/>
      <c r="AQ98" s="3436"/>
      <c r="AR98" s="3436"/>
      <c r="AS98" s="3436"/>
      <c r="AT98" s="3436"/>
      <c r="AU98" s="3436"/>
      <c r="AV98" s="3436"/>
      <c r="AW98" s="3436"/>
      <c r="AX98" s="3436"/>
      <c r="AY98" s="3436"/>
      <c r="AZ98" s="3436"/>
      <c r="BA98" s="3436"/>
      <c r="BB98" s="3436"/>
      <c r="BC98" s="3436"/>
      <c r="BD98" s="3436"/>
      <c r="BE98" s="3436"/>
      <c r="BF98" s="3436"/>
      <c r="BG98" s="3436"/>
      <c r="BH98" s="3436"/>
      <c r="BI98" s="3436"/>
      <c r="BJ98" s="3436"/>
      <c r="BK98" s="3436"/>
      <c r="BL98" s="3447"/>
      <c r="BM98" s="3447"/>
      <c r="BN98" s="3447"/>
      <c r="BO98" s="3447"/>
      <c r="BP98" s="3447"/>
      <c r="BQ98" s="3447"/>
      <c r="BR98" s="3447"/>
      <c r="BS98" s="3447"/>
      <c r="BT98" s="3447"/>
      <c r="BU98" s="3447"/>
      <c r="BV98" s="3436"/>
      <c r="BW98" s="3436"/>
    </row>
    <row r="99" spans="1:75" ht="18" customHeight="1">
      <c r="A99" s="6038">
        <f>SUM('Soalan 13A(m28-29)'!AL99:BX99)+1</f>
        <v>30</v>
      </c>
      <c r="B99" s="5924"/>
      <c r="C99" s="5924"/>
      <c r="D99" s="5924"/>
      <c r="E99" s="5924"/>
      <c r="F99" s="5924"/>
      <c r="G99" s="5924"/>
      <c r="H99" s="5924"/>
      <c r="I99" s="5924"/>
      <c r="J99" s="5924"/>
      <c r="K99" s="5924"/>
      <c r="L99" s="5924"/>
      <c r="M99" s="5924"/>
      <c r="N99" s="5924"/>
      <c r="O99" s="5924"/>
      <c r="P99" s="5924"/>
      <c r="Q99" s="5924"/>
      <c r="R99" s="5924"/>
      <c r="S99" s="5924"/>
      <c r="T99" s="5924"/>
      <c r="U99" s="5924"/>
      <c r="V99" s="5924"/>
      <c r="W99" s="5924"/>
      <c r="X99" s="5924"/>
      <c r="Y99" s="5924"/>
      <c r="Z99" s="5924"/>
      <c r="AA99" s="5924"/>
      <c r="AB99" s="5924"/>
      <c r="AC99" s="5924"/>
      <c r="AD99" s="5924"/>
      <c r="AE99" s="5924"/>
      <c r="AF99" s="5924"/>
      <c r="AG99" s="5924"/>
      <c r="AH99" s="5924"/>
      <c r="AI99" s="5924"/>
      <c r="AJ99" s="6038">
        <f>A99+1</f>
        <v>31</v>
      </c>
      <c r="AK99" s="5924"/>
      <c r="AL99" s="5924"/>
      <c r="AM99" s="5924"/>
      <c r="AN99" s="5924"/>
      <c r="AO99" s="5924"/>
      <c r="AP99" s="5924"/>
      <c r="AQ99" s="5924"/>
      <c r="AR99" s="5924"/>
      <c r="AS99" s="5924"/>
      <c r="AT99" s="5924"/>
      <c r="AU99" s="5924"/>
      <c r="AV99" s="5924"/>
      <c r="AW99" s="5924"/>
      <c r="AX99" s="5924"/>
      <c r="AY99" s="5924"/>
      <c r="AZ99" s="5924"/>
      <c r="BA99" s="5924"/>
      <c r="BB99" s="5924"/>
      <c r="BC99" s="5924"/>
      <c r="BD99" s="5924"/>
      <c r="BE99" s="5924"/>
      <c r="BF99" s="5924"/>
      <c r="BG99" s="5924"/>
      <c r="BH99" s="5924"/>
      <c r="BI99" s="5924"/>
      <c r="BJ99" s="5924"/>
      <c r="BK99" s="5924"/>
      <c r="BL99" s="5924"/>
      <c r="BM99" s="5924"/>
      <c r="BN99" s="5924"/>
      <c r="BO99" s="5924"/>
      <c r="BP99" s="5924"/>
      <c r="BQ99" s="5924"/>
      <c r="BR99" s="5924"/>
      <c r="BS99" s="5924"/>
      <c r="BT99" s="5924"/>
      <c r="BU99" s="5924"/>
      <c r="BV99" s="5924"/>
      <c r="BW99" s="3143"/>
    </row>
    <row r="100" spans="1:75" ht="16.5" customHeight="1">
      <c r="A100" s="3143"/>
      <c r="B100" s="3143"/>
      <c r="C100" s="3143"/>
      <c r="D100" s="3143"/>
      <c r="E100" s="3143"/>
      <c r="F100" s="3143"/>
      <c r="G100" s="3143"/>
      <c r="H100" s="3143"/>
      <c r="I100" s="3143"/>
      <c r="J100" s="3143"/>
      <c r="K100" s="3098"/>
      <c r="L100" s="3098"/>
      <c r="M100" s="3098"/>
      <c r="N100" s="3098"/>
      <c r="O100" s="3098"/>
      <c r="P100" s="3098"/>
      <c r="Q100" s="3098"/>
      <c r="R100" s="3098"/>
      <c r="S100" s="3098"/>
      <c r="T100" s="3098"/>
      <c r="U100" s="3098"/>
      <c r="V100" s="3098"/>
      <c r="W100" s="3098"/>
      <c r="X100" s="3098"/>
      <c r="Y100" s="3098"/>
      <c r="Z100" s="3098"/>
      <c r="AA100" s="3098"/>
      <c r="AB100" s="3098"/>
      <c r="AC100" s="3098"/>
      <c r="AD100" s="3098"/>
      <c r="AE100" s="3098"/>
      <c r="AF100" s="3098"/>
      <c r="AG100" s="3098"/>
      <c r="AH100" s="3098"/>
      <c r="AI100" s="3098"/>
      <c r="AJ100" s="3143"/>
      <c r="AK100" s="3143"/>
      <c r="AL100" s="3143"/>
      <c r="AM100" s="3143"/>
      <c r="AN100" s="3143"/>
      <c r="AO100" s="3143"/>
      <c r="AP100" s="3143"/>
      <c r="AQ100" s="3143"/>
      <c r="AR100" s="3143"/>
      <c r="AS100" s="3143"/>
      <c r="AT100" s="3143"/>
      <c r="AU100" s="3143"/>
      <c r="AV100" s="3143"/>
      <c r="AW100" s="3143"/>
      <c r="AX100" s="3143"/>
      <c r="AY100" s="3143"/>
      <c r="AZ100" s="3143"/>
      <c r="BA100" s="3143"/>
      <c r="BB100" s="3143"/>
      <c r="BC100" s="3143"/>
      <c r="BD100" s="3143"/>
      <c r="BE100" s="3143"/>
      <c r="BF100" s="3143"/>
      <c r="BG100" s="3143"/>
      <c r="BH100" s="3143"/>
      <c r="BI100" s="3143"/>
      <c r="BJ100" s="3143"/>
      <c r="BK100" s="3143"/>
      <c r="BL100" s="3143"/>
      <c r="BM100" s="3143"/>
      <c r="BN100" s="3143"/>
      <c r="BO100" s="3143"/>
      <c r="BP100" s="3143"/>
      <c r="BQ100" s="3143"/>
      <c r="BR100" s="3143"/>
      <c r="BS100" s="3143"/>
      <c r="BT100" s="3143"/>
      <c r="BU100" s="3143"/>
      <c r="BV100" s="3143"/>
      <c r="BW100" s="3143"/>
    </row>
    <row r="101" spans="1:75" ht="16.5" customHeight="1">
      <c r="A101" s="3143"/>
      <c r="B101" s="3143"/>
      <c r="C101" s="3143"/>
      <c r="D101" s="3143"/>
      <c r="E101" s="3143"/>
      <c r="F101" s="3143"/>
      <c r="G101" s="3143"/>
      <c r="H101" s="3143"/>
      <c r="I101" s="3143"/>
      <c r="J101" s="3143"/>
      <c r="K101" s="3098"/>
      <c r="L101" s="3098"/>
      <c r="M101" s="3098"/>
      <c r="N101" s="3098"/>
      <c r="O101" s="3098"/>
      <c r="P101" s="3098"/>
      <c r="Q101" s="3098"/>
      <c r="R101" s="3098"/>
      <c r="S101" s="3098"/>
      <c r="T101" s="3098"/>
      <c r="U101" s="3098"/>
      <c r="V101" s="3098"/>
      <c r="W101" s="3098"/>
      <c r="X101" s="3098"/>
      <c r="Y101" s="3098"/>
      <c r="Z101" s="3098"/>
      <c r="AA101" s="3098"/>
      <c r="AB101" s="3098"/>
      <c r="AC101" s="3098"/>
      <c r="AD101" s="3098"/>
      <c r="AE101" s="3098"/>
      <c r="AF101" s="3098"/>
      <c r="AG101" s="3098"/>
      <c r="AH101" s="3098"/>
      <c r="AI101" s="3098"/>
      <c r="AJ101" s="3143"/>
      <c r="AK101" s="3143"/>
      <c r="AL101" s="3143"/>
      <c r="AM101" s="3143"/>
      <c r="AN101" s="3143"/>
      <c r="AO101" s="3143"/>
      <c r="AP101" s="3143"/>
      <c r="AQ101" s="3143"/>
      <c r="AR101" s="3143"/>
      <c r="AS101" s="3143"/>
      <c r="AT101" s="3143"/>
      <c r="AU101" s="3143"/>
      <c r="AV101" s="3143"/>
      <c r="AW101" s="3143"/>
      <c r="AX101" s="3143"/>
      <c r="AY101" s="3143"/>
      <c r="AZ101" s="3143"/>
      <c r="BA101" s="3143"/>
      <c r="BB101" s="3143"/>
      <c r="BC101" s="3143"/>
      <c r="BD101" s="3143"/>
      <c r="BE101" s="3143"/>
      <c r="BF101" s="3143"/>
      <c r="BG101" s="3143"/>
      <c r="BH101" s="3143"/>
      <c r="BI101" s="3143"/>
      <c r="BJ101" s="3143"/>
      <c r="BK101" s="3143"/>
      <c r="BL101" s="3143"/>
      <c r="BM101" s="3143"/>
      <c r="BN101" s="3143"/>
      <c r="BO101" s="3143"/>
      <c r="BP101" s="3143"/>
      <c r="BQ101" s="3143"/>
      <c r="BR101" s="3143"/>
      <c r="BS101" s="3143"/>
      <c r="BT101" s="3143"/>
      <c r="BU101" s="3143"/>
      <c r="BV101" s="3143"/>
      <c r="BW101" s="3143"/>
    </row>
    <row r="102" spans="1:75" ht="16.5" customHeight="1">
      <c r="A102" s="3143"/>
      <c r="B102" s="3143"/>
      <c r="C102" s="3143"/>
      <c r="D102" s="3143"/>
      <c r="E102" s="3143"/>
      <c r="F102" s="3143"/>
      <c r="G102" s="3143"/>
      <c r="H102" s="3143"/>
      <c r="I102" s="3143"/>
      <c r="J102" s="3143"/>
      <c r="K102" s="3098"/>
      <c r="L102" s="3098"/>
      <c r="M102" s="3143"/>
      <c r="N102" s="3143"/>
      <c r="O102" s="3143"/>
      <c r="P102" s="3143"/>
      <c r="Q102" s="3143"/>
      <c r="R102" s="3143"/>
      <c r="S102" s="3143"/>
      <c r="T102" s="3143"/>
      <c r="U102" s="3143"/>
      <c r="V102" s="3143"/>
      <c r="W102" s="3143"/>
      <c r="X102" s="3143"/>
      <c r="Y102" s="3143"/>
      <c r="Z102" s="3143"/>
      <c r="AA102" s="3143"/>
      <c r="AB102" s="3143"/>
      <c r="AC102" s="3143"/>
      <c r="AD102" s="3143"/>
      <c r="AE102" s="3143"/>
      <c r="AF102" s="3143"/>
      <c r="AG102" s="3143"/>
      <c r="AH102" s="3143"/>
      <c r="AI102" s="3143"/>
      <c r="AJ102" s="3143"/>
      <c r="AK102" s="3143"/>
      <c r="AL102" s="3143"/>
      <c r="AM102" s="3143"/>
      <c r="AN102" s="3143"/>
      <c r="AO102" s="3143"/>
      <c r="AP102" s="3143"/>
      <c r="AQ102" s="3143"/>
      <c r="AR102" s="3143"/>
      <c r="AS102" s="3143"/>
      <c r="AT102" s="3143"/>
      <c r="AU102" s="3143"/>
      <c r="AV102" s="3143"/>
      <c r="AW102" s="3143"/>
      <c r="AX102" s="3143"/>
      <c r="AY102" s="3143"/>
      <c r="AZ102" s="3143"/>
      <c r="BA102" s="3143"/>
      <c r="BB102" s="3143"/>
      <c r="BC102" s="3143"/>
      <c r="BD102" s="3143"/>
      <c r="BE102" s="3143"/>
      <c r="BF102" s="3143"/>
      <c r="BG102" s="3143"/>
      <c r="BH102" s="3143"/>
      <c r="BI102" s="3143"/>
      <c r="BJ102" s="3143"/>
      <c r="BK102" s="3143"/>
      <c r="BL102" s="3143"/>
      <c r="BM102" s="3143"/>
      <c r="BN102" s="3143"/>
      <c r="BO102" s="3143"/>
      <c r="BP102" s="3143"/>
      <c r="BQ102" s="3143"/>
      <c r="BR102" s="3143"/>
      <c r="BS102" s="3143"/>
      <c r="BT102" s="3143"/>
      <c r="BU102" s="3143"/>
      <c r="BV102" s="3143"/>
      <c r="BW102" s="3143"/>
    </row>
    <row r="103" spans="1:75" ht="16.5" customHeight="1">
      <c r="A103" s="3143"/>
      <c r="B103" s="3143"/>
      <c r="C103" s="3143"/>
      <c r="D103" s="3143"/>
      <c r="E103" s="3143"/>
      <c r="F103" s="3143"/>
      <c r="G103" s="3143"/>
      <c r="H103" s="3143"/>
      <c r="I103" s="3143"/>
      <c r="J103" s="3143"/>
      <c r="K103" s="3098"/>
      <c r="L103" s="3098"/>
      <c r="M103" s="3098"/>
      <c r="N103" s="3098"/>
      <c r="O103" s="3098"/>
      <c r="P103" s="3098"/>
      <c r="Q103" s="3098"/>
      <c r="R103" s="3098"/>
      <c r="S103" s="3098"/>
      <c r="T103" s="3098"/>
      <c r="U103" s="3098"/>
      <c r="V103" s="3098"/>
      <c r="W103" s="3098"/>
      <c r="X103" s="3098"/>
      <c r="Y103" s="3098"/>
      <c r="Z103" s="3098"/>
      <c r="AA103" s="3098"/>
      <c r="AB103" s="3098"/>
      <c r="AC103" s="3098"/>
      <c r="AD103" s="3098"/>
      <c r="AE103" s="3098"/>
      <c r="AF103" s="3098"/>
      <c r="AG103" s="3098"/>
      <c r="AH103" s="3098"/>
      <c r="AI103" s="3098"/>
      <c r="AJ103" s="3143"/>
      <c r="AK103" s="3143"/>
      <c r="AL103" s="3143"/>
      <c r="AM103" s="3143"/>
      <c r="AN103" s="3143"/>
      <c r="AO103" s="3143"/>
      <c r="AP103" s="3143"/>
      <c r="AQ103" s="3143"/>
      <c r="AR103" s="3143"/>
      <c r="AS103" s="3143"/>
      <c r="AT103" s="3143"/>
      <c r="AU103" s="3143"/>
      <c r="AV103" s="3143"/>
      <c r="AW103" s="3143"/>
      <c r="AX103" s="3143"/>
      <c r="AY103" s="3143"/>
      <c r="AZ103" s="3143"/>
      <c r="BA103" s="3143"/>
      <c r="BB103" s="3143"/>
      <c r="BC103" s="3143"/>
      <c r="BD103" s="3143"/>
      <c r="BE103" s="3143"/>
      <c r="BF103" s="3143"/>
      <c r="BG103" s="3143"/>
      <c r="BH103" s="3143"/>
      <c r="BI103" s="3143"/>
      <c r="BJ103" s="3143"/>
      <c r="BK103" s="3143"/>
      <c r="BL103" s="3143"/>
      <c r="BM103" s="3143"/>
      <c r="BN103" s="3143"/>
      <c r="BO103" s="3143"/>
      <c r="BP103" s="3143"/>
      <c r="BQ103" s="3143"/>
      <c r="BR103" s="3143"/>
      <c r="BS103" s="3143"/>
      <c r="BT103" s="3143"/>
      <c r="BU103" s="3143"/>
      <c r="BV103" s="3143"/>
      <c r="BW103" s="3143"/>
    </row>
    <row r="104" spans="1:75" ht="16.5" customHeight="1">
      <c r="A104" s="3143"/>
      <c r="B104" s="3143"/>
      <c r="C104" s="3143"/>
      <c r="D104" s="3143"/>
      <c r="E104" s="3143"/>
      <c r="F104" s="3143"/>
      <c r="G104" s="3143"/>
      <c r="H104" s="3143"/>
      <c r="I104" s="3143"/>
      <c r="J104" s="3143"/>
      <c r="K104" s="3098"/>
      <c r="L104" s="3098"/>
      <c r="M104" s="3098"/>
      <c r="N104" s="3098"/>
      <c r="O104" s="3098"/>
      <c r="P104" s="3098"/>
      <c r="Q104" s="3098"/>
      <c r="R104" s="3098"/>
      <c r="S104" s="3098"/>
      <c r="T104" s="3098"/>
      <c r="U104" s="3098"/>
      <c r="V104" s="3098"/>
      <c r="W104" s="3098"/>
      <c r="X104" s="3098"/>
      <c r="Y104" s="3098"/>
      <c r="Z104" s="3098"/>
      <c r="AA104" s="3098"/>
      <c r="AB104" s="3098"/>
      <c r="AC104" s="3098"/>
      <c r="AD104" s="3098"/>
      <c r="AE104" s="3098"/>
      <c r="AF104" s="3098"/>
      <c r="AG104" s="3098"/>
      <c r="AH104" s="3098"/>
      <c r="AI104" s="3098"/>
      <c r="AJ104" s="3143"/>
      <c r="AK104" s="3143"/>
      <c r="AL104" s="3143"/>
      <c r="AM104" s="3143"/>
      <c r="AN104" s="3143"/>
      <c r="AO104" s="3143"/>
      <c r="AP104" s="3143"/>
      <c r="AQ104" s="3143"/>
      <c r="AR104" s="3143"/>
      <c r="AS104" s="3143"/>
      <c r="AT104" s="3143"/>
      <c r="AU104" s="3143"/>
      <c r="AV104" s="3143"/>
      <c r="AW104" s="3143"/>
      <c r="AX104" s="3143"/>
      <c r="AY104" s="3143"/>
      <c r="AZ104" s="3143"/>
      <c r="BA104" s="3143"/>
      <c r="BB104" s="3143"/>
      <c r="BC104" s="3143"/>
      <c r="BD104" s="3143"/>
      <c r="BE104" s="3143"/>
      <c r="BF104" s="3143"/>
      <c r="BG104" s="3143"/>
      <c r="BH104" s="3143"/>
      <c r="BI104" s="3143"/>
      <c r="BJ104" s="3143"/>
      <c r="BK104" s="3143"/>
      <c r="BL104" s="3189"/>
      <c r="BM104" s="3189"/>
      <c r="BN104" s="3189"/>
      <c r="BO104" s="3189"/>
      <c r="BP104" s="3189"/>
      <c r="BQ104" s="3189"/>
      <c r="BR104" s="3189"/>
      <c r="BS104" s="3189"/>
      <c r="BT104" s="3189"/>
      <c r="BU104" s="3189"/>
      <c r="BV104" s="3143"/>
      <c r="BW104" s="3143"/>
    </row>
    <row r="105" spans="1:75" ht="16.5" customHeight="1">
      <c r="A105" s="3143"/>
      <c r="B105" s="3143"/>
      <c r="C105" s="3143"/>
      <c r="D105" s="3143"/>
      <c r="E105" s="3143"/>
      <c r="F105" s="3143"/>
      <c r="G105" s="3143"/>
      <c r="H105" s="3143"/>
      <c r="I105" s="3143"/>
      <c r="J105" s="3143"/>
      <c r="K105" s="3098"/>
      <c r="L105" s="3098"/>
      <c r="M105" s="3098"/>
      <c r="N105" s="3098"/>
      <c r="O105" s="3098"/>
      <c r="P105" s="3098"/>
      <c r="Q105" s="3098"/>
      <c r="R105" s="3098"/>
      <c r="S105" s="3098"/>
      <c r="T105" s="3098"/>
      <c r="U105" s="3098"/>
      <c r="V105" s="3098"/>
      <c r="W105" s="3098"/>
      <c r="X105" s="3098"/>
      <c r="Y105" s="3098"/>
      <c r="Z105" s="3098"/>
      <c r="AA105" s="3098"/>
      <c r="AB105" s="3098"/>
      <c r="AC105" s="3098"/>
      <c r="AD105" s="3098"/>
      <c r="AE105" s="3098"/>
      <c r="AF105" s="3098"/>
      <c r="AG105" s="3098"/>
      <c r="AH105" s="3098"/>
      <c r="AI105" s="3098"/>
      <c r="AJ105" s="3143"/>
      <c r="AK105" s="3143"/>
      <c r="AL105" s="3143"/>
      <c r="AM105" s="3143"/>
      <c r="AN105" s="3143"/>
      <c r="AO105" s="3143"/>
      <c r="AP105" s="3143"/>
      <c r="AQ105" s="3143"/>
      <c r="AR105" s="3143"/>
      <c r="AS105" s="3143"/>
      <c r="AT105" s="3143"/>
      <c r="AU105" s="3143"/>
      <c r="AV105" s="3143"/>
      <c r="AW105" s="3143"/>
      <c r="AX105" s="3143"/>
      <c r="AY105" s="3143"/>
      <c r="AZ105" s="3143"/>
      <c r="BA105" s="3143"/>
      <c r="BB105" s="3143"/>
      <c r="BC105" s="3143"/>
      <c r="BD105" s="3143"/>
      <c r="BE105" s="3143"/>
      <c r="BF105" s="3143"/>
      <c r="BG105" s="3143"/>
      <c r="BH105" s="3143"/>
      <c r="BI105" s="3143"/>
      <c r="BJ105" s="3143"/>
      <c r="BK105" s="3143"/>
      <c r="BL105" s="3189"/>
      <c r="BM105" s="3189"/>
      <c r="BN105" s="3189"/>
      <c r="BO105" s="3189"/>
      <c r="BP105" s="3189"/>
      <c r="BQ105" s="3189"/>
      <c r="BR105" s="3189"/>
      <c r="BS105" s="3189"/>
      <c r="BT105" s="3189"/>
      <c r="BU105" s="3189"/>
      <c r="BV105" s="3143"/>
      <c r="BW105" s="3143"/>
    </row>
    <row r="106" spans="1:75" ht="16.5" customHeight="1">
      <c r="A106" s="3143"/>
      <c r="B106" s="3143"/>
      <c r="C106" s="3143"/>
      <c r="D106" s="3143"/>
      <c r="E106" s="3143"/>
      <c r="F106" s="3143"/>
      <c r="G106" s="3143"/>
      <c r="H106" s="3143"/>
      <c r="I106" s="3143"/>
      <c r="J106" s="3143"/>
      <c r="K106" s="3098"/>
      <c r="L106" s="3098"/>
      <c r="M106" s="3098"/>
      <c r="N106" s="3098"/>
      <c r="O106" s="3098"/>
      <c r="P106" s="3098"/>
      <c r="Q106" s="3098"/>
      <c r="R106" s="3098"/>
      <c r="S106" s="3098"/>
      <c r="T106" s="3098"/>
      <c r="U106" s="3098"/>
      <c r="V106" s="3098"/>
      <c r="W106" s="3098"/>
      <c r="X106" s="3098"/>
      <c r="Y106" s="3098"/>
      <c r="Z106" s="3098"/>
      <c r="AA106" s="3098"/>
      <c r="AB106" s="3098"/>
      <c r="AC106" s="3098"/>
      <c r="AD106" s="3098"/>
      <c r="AE106" s="3098"/>
      <c r="AF106" s="3098"/>
      <c r="AG106" s="3098"/>
      <c r="AH106" s="3098"/>
      <c r="AI106" s="3098"/>
      <c r="AJ106" s="3143"/>
      <c r="AK106" s="3143"/>
      <c r="AL106" s="3143"/>
      <c r="AM106" s="3143"/>
      <c r="AN106" s="3143"/>
      <c r="AO106" s="3143"/>
      <c r="AP106" s="3143"/>
      <c r="AQ106" s="3143"/>
      <c r="AR106" s="3143"/>
      <c r="AS106" s="3143"/>
      <c r="AT106" s="3143"/>
      <c r="AU106" s="3143"/>
      <c r="AV106" s="3143"/>
      <c r="AW106" s="3143"/>
      <c r="AX106" s="3143"/>
      <c r="AY106" s="3143"/>
      <c r="AZ106" s="3143"/>
      <c r="BA106" s="3143"/>
      <c r="BB106" s="3143"/>
      <c r="BC106" s="3143"/>
      <c r="BD106" s="3143"/>
      <c r="BE106" s="3143"/>
      <c r="BF106" s="3143"/>
      <c r="BG106" s="3143"/>
      <c r="BH106" s="3143"/>
      <c r="BI106" s="3143"/>
      <c r="BJ106" s="3143"/>
      <c r="BK106" s="3143"/>
      <c r="BL106" s="3189"/>
      <c r="BM106" s="3189"/>
      <c r="BN106" s="3189"/>
      <c r="BO106" s="3189"/>
      <c r="BP106" s="3189"/>
      <c r="BQ106" s="3189"/>
      <c r="BR106" s="3189"/>
      <c r="BS106" s="3189"/>
      <c r="BT106" s="3189"/>
      <c r="BU106" s="3189"/>
      <c r="BV106" s="3143"/>
      <c r="BW106" s="3143"/>
    </row>
    <row r="107" spans="1:75" ht="16.5" customHeight="1">
      <c r="A107" s="3143"/>
      <c r="B107" s="3143"/>
      <c r="C107" s="3143"/>
      <c r="D107" s="3143"/>
      <c r="E107" s="3143"/>
      <c r="F107" s="3143"/>
      <c r="G107" s="3143"/>
      <c r="H107" s="3143"/>
      <c r="I107" s="3143"/>
      <c r="J107" s="3143"/>
      <c r="K107" s="3098"/>
      <c r="L107" s="3098"/>
      <c r="M107" s="3098"/>
      <c r="N107" s="3098"/>
      <c r="O107" s="3098"/>
      <c r="P107" s="3098"/>
      <c r="Q107" s="3098"/>
      <c r="R107" s="3098"/>
      <c r="S107" s="3098"/>
      <c r="T107" s="3098"/>
      <c r="U107" s="3098"/>
      <c r="V107" s="3098"/>
      <c r="W107" s="3098"/>
      <c r="X107" s="3098"/>
      <c r="Y107" s="3098"/>
      <c r="Z107" s="3098"/>
      <c r="AA107" s="3098"/>
      <c r="AB107" s="3098"/>
      <c r="AC107" s="3098"/>
      <c r="AD107" s="3098"/>
      <c r="AE107" s="3098"/>
      <c r="AF107" s="3098"/>
      <c r="AG107" s="3098"/>
      <c r="AH107" s="3098"/>
      <c r="AI107" s="3098"/>
      <c r="AJ107" s="3143"/>
      <c r="AK107" s="3143"/>
      <c r="AL107" s="3143"/>
      <c r="AM107" s="3143"/>
      <c r="AN107" s="3143"/>
      <c r="AO107" s="3143"/>
      <c r="AP107" s="3143"/>
      <c r="AQ107" s="3143"/>
      <c r="AR107" s="3143"/>
      <c r="AS107" s="3143"/>
      <c r="AT107" s="3143"/>
      <c r="AU107" s="3143"/>
      <c r="AV107" s="3143"/>
      <c r="AW107" s="3143"/>
      <c r="AX107" s="3143"/>
      <c r="AY107" s="3143"/>
      <c r="AZ107" s="3143"/>
      <c r="BA107" s="3143"/>
      <c r="BB107" s="3143"/>
      <c r="BC107" s="3143"/>
      <c r="BD107" s="3143"/>
      <c r="BE107" s="3143"/>
      <c r="BF107" s="3143"/>
      <c r="BG107" s="3143"/>
      <c r="BH107" s="3143"/>
      <c r="BI107" s="3143"/>
      <c r="BJ107" s="3143"/>
      <c r="BK107" s="3143"/>
      <c r="BL107" s="3189"/>
      <c r="BM107" s="3189"/>
      <c r="BN107" s="3189"/>
      <c r="BO107" s="3189"/>
      <c r="BP107" s="3189"/>
      <c r="BQ107" s="3189"/>
      <c r="BR107" s="3189"/>
      <c r="BS107" s="3189"/>
      <c r="BT107" s="3189"/>
      <c r="BU107" s="3189"/>
      <c r="BV107" s="3143"/>
      <c r="BW107" s="3143"/>
    </row>
    <row r="108" spans="1:75" ht="16.5" customHeight="1">
      <c r="A108" s="3143"/>
      <c r="B108" s="3143"/>
      <c r="C108" s="3143"/>
      <c r="D108" s="3143"/>
      <c r="E108" s="3143"/>
      <c r="F108" s="3143"/>
      <c r="G108" s="3143"/>
      <c r="H108" s="3143"/>
      <c r="I108" s="3143"/>
      <c r="J108" s="3143"/>
      <c r="K108" s="3098"/>
      <c r="L108" s="3098"/>
      <c r="M108" s="3098"/>
      <c r="N108" s="3098"/>
      <c r="O108" s="3098"/>
      <c r="P108" s="3098"/>
      <c r="Q108" s="3098"/>
      <c r="R108" s="3098"/>
      <c r="S108" s="3098"/>
      <c r="T108" s="3098"/>
      <c r="U108" s="3098"/>
      <c r="V108" s="3098"/>
      <c r="W108" s="3098"/>
      <c r="X108" s="3098"/>
      <c r="Y108" s="3098"/>
      <c r="Z108" s="3098"/>
      <c r="AA108" s="3098"/>
      <c r="AB108" s="3098"/>
      <c r="AC108" s="3098"/>
      <c r="AD108" s="3098"/>
      <c r="AE108" s="3098"/>
      <c r="AF108" s="3098"/>
      <c r="AG108" s="3098"/>
      <c r="AH108" s="3098"/>
      <c r="AI108" s="3098"/>
      <c r="AJ108" s="3143"/>
      <c r="AK108" s="3143"/>
      <c r="AL108" s="3143"/>
      <c r="AM108" s="3143"/>
      <c r="AN108" s="3143"/>
      <c r="AO108" s="3143"/>
      <c r="AP108" s="3143"/>
      <c r="AQ108" s="3143"/>
      <c r="AR108" s="3143"/>
      <c r="AS108" s="3143"/>
      <c r="AT108" s="3143"/>
      <c r="AU108" s="3143"/>
      <c r="AV108" s="3143"/>
      <c r="AW108" s="3143"/>
      <c r="AX108" s="3143"/>
      <c r="AY108" s="3143"/>
      <c r="AZ108" s="3143"/>
      <c r="BA108" s="3143"/>
      <c r="BB108" s="3143"/>
      <c r="BC108" s="3143"/>
      <c r="BD108" s="3143"/>
      <c r="BE108" s="3143"/>
      <c r="BF108" s="3143"/>
      <c r="BG108" s="3143"/>
      <c r="BH108" s="3143"/>
      <c r="BI108" s="3143"/>
      <c r="BJ108" s="3143"/>
      <c r="BK108" s="3143"/>
      <c r="BL108" s="3189"/>
      <c r="BM108" s="3189"/>
      <c r="BN108" s="3189"/>
      <c r="BO108" s="3189"/>
      <c r="BP108" s="3189"/>
      <c r="BQ108" s="3189"/>
      <c r="BR108" s="3189"/>
      <c r="BS108" s="3189"/>
      <c r="BT108" s="3189"/>
      <c r="BU108" s="3189"/>
      <c r="BV108" s="3143"/>
      <c r="BW108" s="3143"/>
    </row>
    <row r="109" spans="1:75" ht="16.5" customHeight="1">
      <c r="A109" s="3143"/>
      <c r="B109" s="3143"/>
      <c r="C109" s="3143"/>
      <c r="D109" s="3143"/>
      <c r="E109" s="3143"/>
      <c r="F109" s="3143"/>
      <c r="G109" s="3143"/>
      <c r="H109" s="3143"/>
      <c r="I109" s="3143"/>
      <c r="J109" s="3143"/>
      <c r="K109" s="3098"/>
      <c r="L109" s="3098"/>
      <c r="M109" s="3098"/>
      <c r="N109" s="3098"/>
      <c r="O109" s="3098"/>
      <c r="P109" s="3098"/>
      <c r="Q109" s="3098"/>
      <c r="R109" s="3098"/>
      <c r="S109" s="3098"/>
      <c r="T109" s="3098"/>
      <c r="U109" s="3098"/>
      <c r="V109" s="3098"/>
      <c r="W109" s="3098"/>
      <c r="X109" s="3098"/>
      <c r="Y109" s="3098"/>
      <c r="Z109" s="3098"/>
      <c r="AA109" s="3098"/>
      <c r="AB109" s="3098"/>
      <c r="AC109" s="3098"/>
      <c r="AD109" s="3098"/>
      <c r="AE109" s="3098"/>
      <c r="AF109" s="3098"/>
      <c r="AG109" s="3098"/>
      <c r="AH109" s="3098"/>
      <c r="AI109" s="3098"/>
      <c r="AJ109" s="3143"/>
      <c r="AK109" s="3143"/>
      <c r="AL109" s="3143"/>
      <c r="AM109" s="3143"/>
      <c r="AN109" s="3143"/>
      <c r="AO109" s="3143"/>
      <c r="AP109" s="3143"/>
      <c r="AQ109" s="3143"/>
      <c r="AR109" s="3143"/>
      <c r="AS109" s="3143"/>
      <c r="AT109" s="3143"/>
      <c r="AU109" s="3143"/>
      <c r="AV109" s="3143"/>
      <c r="AW109" s="3143"/>
      <c r="AX109" s="3143"/>
      <c r="AY109" s="3143"/>
      <c r="AZ109" s="3143"/>
      <c r="BA109" s="3143"/>
      <c r="BB109" s="3143"/>
      <c r="BC109" s="3143"/>
      <c r="BD109" s="3143"/>
      <c r="BE109" s="3143"/>
      <c r="BF109" s="3143"/>
      <c r="BG109" s="3143"/>
      <c r="BH109" s="3143"/>
      <c r="BI109" s="3143"/>
      <c r="BJ109" s="3143"/>
      <c r="BK109" s="3143"/>
      <c r="BL109" s="3189"/>
      <c r="BM109" s="3189"/>
      <c r="BN109" s="3189"/>
      <c r="BO109" s="3189"/>
      <c r="BP109" s="3189"/>
      <c r="BQ109" s="3189"/>
      <c r="BR109" s="3189"/>
      <c r="BS109" s="3189"/>
      <c r="BT109" s="3189"/>
      <c r="BU109" s="3189"/>
      <c r="BV109" s="3143"/>
      <c r="BW109" s="3143"/>
    </row>
    <row r="110" spans="1:75" ht="16.5" customHeight="1">
      <c r="A110" s="3143"/>
      <c r="B110" s="3143"/>
      <c r="C110" s="3143"/>
      <c r="D110" s="3143"/>
      <c r="E110" s="3143"/>
      <c r="F110" s="3143"/>
      <c r="G110" s="3143"/>
      <c r="H110" s="3143"/>
      <c r="I110" s="3143"/>
      <c r="J110" s="3143"/>
      <c r="K110" s="3098"/>
      <c r="L110" s="3098"/>
      <c r="M110" s="3098"/>
      <c r="N110" s="3098"/>
      <c r="O110" s="3098"/>
      <c r="P110" s="3098"/>
      <c r="Q110" s="3098"/>
      <c r="R110" s="3098"/>
      <c r="S110" s="3098"/>
      <c r="T110" s="3098"/>
      <c r="U110" s="3098"/>
      <c r="V110" s="3098"/>
      <c r="W110" s="3098"/>
      <c r="X110" s="3098"/>
      <c r="Y110" s="3098"/>
      <c r="Z110" s="3098"/>
      <c r="AA110" s="3098"/>
      <c r="AB110" s="3098"/>
      <c r="AC110" s="3098"/>
      <c r="AD110" s="3098"/>
      <c r="AE110" s="3098"/>
      <c r="AF110" s="3098"/>
      <c r="AG110" s="3098"/>
      <c r="AH110" s="3098"/>
      <c r="AI110" s="3098"/>
      <c r="AJ110" s="3143"/>
      <c r="AK110" s="3143"/>
      <c r="AL110" s="3143"/>
      <c r="AM110" s="3143"/>
      <c r="AN110" s="3143"/>
      <c r="AO110" s="3143"/>
      <c r="AP110" s="3143"/>
      <c r="AQ110" s="3143"/>
      <c r="AR110" s="3143"/>
      <c r="AS110" s="3143"/>
      <c r="AT110" s="3143"/>
      <c r="AU110" s="3143"/>
      <c r="AV110" s="3143"/>
      <c r="AW110" s="3143"/>
      <c r="AX110" s="3143"/>
      <c r="AY110" s="3143"/>
      <c r="AZ110" s="3143"/>
      <c r="BA110" s="3143"/>
      <c r="BB110" s="3143"/>
      <c r="BC110" s="3143"/>
      <c r="BD110" s="3143"/>
      <c r="BE110" s="3143"/>
      <c r="BF110" s="3143"/>
      <c r="BG110" s="3143"/>
      <c r="BH110" s="3143"/>
      <c r="BI110" s="3143"/>
      <c r="BJ110" s="3143"/>
      <c r="BK110" s="3143"/>
      <c r="BL110" s="3189"/>
      <c r="BM110" s="3189"/>
      <c r="BN110" s="3189"/>
      <c r="BO110" s="3189"/>
      <c r="BP110" s="3189"/>
      <c r="BQ110" s="3189"/>
      <c r="BR110" s="3189"/>
      <c r="BS110" s="3189"/>
      <c r="BT110" s="3189"/>
      <c r="BU110" s="3189"/>
      <c r="BV110" s="3143"/>
      <c r="BW110" s="3143"/>
    </row>
    <row r="111" spans="1:75" ht="16.5" customHeight="1">
      <c r="A111" s="3143"/>
      <c r="B111" s="3143"/>
      <c r="C111" s="3143"/>
      <c r="D111" s="3143"/>
      <c r="E111" s="3143"/>
      <c r="F111" s="3143"/>
      <c r="G111" s="3143"/>
      <c r="H111" s="3143"/>
      <c r="I111" s="3143"/>
      <c r="J111" s="3143"/>
      <c r="K111" s="3098"/>
      <c r="L111" s="3098"/>
      <c r="M111" s="3098"/>
      <c r="N111" s="3098"/>
      <c r="O111" s="3098"/>
      <c r="P111" s="3098"/>
      <c r="Q111" s="3098"/>
      <c r="R111" s="3098"/>
      <c r="S111" s="3098"/>
      <c r="T111" s="3098"/>
      <c r="U111" s="3098"/>
      <c r="V111" s="3098"/>
      <c r="W111" s="3098"/>
      <c r="X111" s="3098"/>
      <c r="Y111" s="3098"/>
      <c r="Z111" s="3098"/>
      <c r="AA111" s="3098"/>
      <c r="AB111" s="3098"/>
      <c r="AC111" s="3098"/>
      <c r="AD111" s="3098"/>
      <c r="AE111" s="3098"/>
      <c r="AF111" s="3098"/>
      <c r="AG111" s="3098"/>
      <c r="AH111" s="3098"/>
      <c r="AI111" s="3098"/>
      <c r="AJ111" s="3143"/>
      <c r="AK111" s="3143"/>
      <c r="AL111" s="3143"/>
      <c r="AM111" s="3143"/>
      <c r="AN111" s="3143"/>
      <c r="AO111" s="3143"/>
      <c r="AP111" s="3143"/>
      <c r="AQ111" s="3143"/>
      <c r="AR111" s="3143"/>
      <c r="AS111" s="3143"/>
      <c r="AT111" s="3143"/>
      <c r="AU111" s="3143"/>
      <c r="AV111" s="3143"/>
      <c r="AW111" s="3143"/>
      <c r="AX111" s="3143"/>
      <c r="AY111" s="3143"/>
      <c r="AZ111" s="3143"/>
      <c r="BA111" s="3143"/>
      <c r="BB111" s="3143"/>
      <c r="BC111" s="3143"/>
      <c r="BD111" s="3143"/>
      <c r="BE111" s="3143"/>
      <c r="BF111" s="3143"/>
      <c r="BG111" s="3143"/>
      <c r="BH111" s="3143"/>
      <c r="BI111" s="3143"/>
      <c r="BJ111" s="3143"/>
      <c r="BK111" s="3143"/>
      <c r="BL111" s="3189"/>
      <c r="BM111" s="3189"/>
      <c r="BN111" s="3189"/>
      <c r="BO111" s="3189"/>
      <c r="BP111" s="3189"/>
      <c r="BQ111" s="3189"/>
      <c r="BR111" s="3189"/>
      <c r="BS111" s="3189"/>
      <c r="BT111" s="3189"/>
      <c r="BU111" s="3189"/>
      <c r="BV111" s="3143"/>
      <c r="BW111" s="3143"/>
    </row>
    <row r="112" spans="1:75" ht="16.5" customHeight="1">
      <c r="A112" s="3143"/>
      <c r="B112" s="3143"/>
      <c r="C112" s="3143"/>
      <c r="D112" s="3143"/>
      <c r="E112" s="3143"/>
      <c r="F112" s="3143"/>
      <c r="G112" s="3143"/>
      <c r="H112" s="3143"/>
      <c r="I112" s="3143"/>
      <c r="J112" s="3143"/>
      <c r="K112" s="3098"/>
      <c r="L112" s="3098"/>
      <c r="M112" s="3098"/>
      <c r="N112" s="3098"/>
      <c r="O112" s="3098"/>
      <c r="P112" s="3098"/>
      <c r="Q112" s="3098"/>
      <c r="R112" s="3098"/>
      <c r="S112" s="3098"/>
      <c r="T112" s="3098"/>
      <c r="U112" s="3098"/>
      <c r="V112" s="3098"/>
      <c r="W112" s="3098"/>
      <c r="X112" s="3098"/>
      <c r="Y112" s="3098"/>
      <c r="Z112" s="3098"/>
      <c r="AA112" s="3098"/>
      <c r="AB112" s="3098"/>
      <c r="AC112" s="3098"/>
      <c r="AD112" s="3098"/>
      <c r="AE112" s="3098"/>
      <c r="AF112" s="3098"/>
      <c r="AG112" s="3098"/>
      <c r="AH112" s="3098"/>
      <c r="AI112" s="3098"/>
      <c r="AJ112" s="3143"/>
      <c r="AK112" s="3143"/>
      <c r="AL112" s="3143"/>
      <c r="AM112" s="3143"/>
      <c r="AN112" s="3143"/>
      <c r="AO112" s="3143"/>
      <c r="AP112" s="3143"/>
      <c r="AQ112" s="3143"/>
      <c r="AR112" s="3143"/>
      <c r="AS112" s="3143"/>
      <c r="AT112" s="3143"/>
      <c r="AU112" s="3143"/>
      <c r="AV112" s="3143"/>
      <c r="AW112" s="3143"/>
      <c r="AX112" s="3143"/>
      <c r="AY112" s="3143"/>
      <c r="AZ112" s="3143"/>
      <c r="BA112" s="3143"/>
      <c r="BB112" s="3143"/>
      <c r="BC112" s="3143"/>
      <c r="BD112" s="3143"/>
      <c r="BE112" s="3143"/>
      <c r="BF112" s="3143"/>
      <c r="BG112" s="3143"/>
      <c r="BH112" s="3143"/>
      <c r="BI112" s="3143"/>
      <c r="BJ112" s="3143"/>
      <c r="BK112" s="3143"/>
      <c r="BL112" s="3189"/>
      <c r="BM112" s="3189"/>
      <c r="BN112" s="3189"/>
      <c r="BO112" s="3189"/>
      <c r="BP112" s="3189"/>
      <c r="BQ112" s="3189"/>
      <c r="BR112" s="3189"/>
      <c r="BS112" s="3189"/>
      <c r="BT112" s="3189"/>
      <c r="BU112" s="3189"/>
      <c r="BV112" s="3143"/>
      <c r="BW112" s="3143"/>
    </row>
    <row r="113" spans="1:75" ht="16.5" customHeight="1">
      <c r="A113" s="3143"/>
      <c r="B113" s="3143"/>
      <c r="C113" s="3143"/>
      <c r="D113" s="3143"/>
      <c r="E113" s="3143"/>
      <c r="F113" s="3143"/>
      <c r="G113" s="3143"/>
      <c r="H113" s="3143"/>
      <c r="I113" s="3143"/>
      <c r="J113" s="3143"/>
      <c r="K113" s="3098"/>
      <c r="L113" s="3098"/>
      <c r="M113" s="3098"/>
      <c r="N113" s="3098"/>
      <c r="O113" s="3098"/>
      <c r="P113" s="3098"/>
      <c r="Q113" s="3098"/>
      <c r="R113" s="3098"/>
      <c r="S113" s="3098"/>
      <c r="T113" s="3098"/>
      <c r="U113" s="3098"/>
      <c r="V113" s="3098"/>
      <c r="W113" s="3098"/>
      <c r="X113" s="3098"/>
      <c r="Y113" s="3098"/>
      <c r="Z113" s="3098"/>
      <c r="AA113" s="3098"/>
      <c r="AB113" s="3098"/>
      <c r="AC113" s="3098"/>
      <c r="AD113" s="3098"/>
      <c r="AE113" s="3098"/>
      <c r="AF113" s="3098"/>
      <c r="AG113" s="3098"/>
      <c r="AH113" s="3098"/>
      <c r="AI113" s="3098"/>
      <c r="AJ113" s="3143"/>
      <c r="AK113" s="3143"/>
      <c r="AL113" s="3143"/>
      <c r="AM113" s="3143"/>
      <c r="AN113" s="3143"/>
      <c r="AO113" s="3143"/>
      <c r="AP113" s="3143"/>
      <c r="AQ113" s="3143"/>
      <c r="AR113" s="3143"/>
      <c r="AS113" s="3143"/>
      <c r="AT113" s="3143"/>
      <c r="AU113" s="3143"/>
      <c r="AV113" s="3143"/>
      <c r="AW113" s="3143"/>
      <c r="AX113" s="3143"/>
      <c r="AY113" s="3143"/>
      <c r="AZ113" s="3143"/>
      <c r="BA113" s="3143"/>
      <c r="BB113" s="3143"/>
      <c r="BC113" s="3143"/>
      <c r="BD113" s="3143"/>
      <c r="BE113" s="3143"/>
      <c r="BF113" s="3143"/>
      <c r="BG113" s="3143"/>
      <c r="BH113" s="3143"/>
      <c r="BI113" s="3143"/>
      <c r="BJ113" s="3143"/>
      <c r="BK113" s="3143"/>
      <c r="BL113" s="3189"/>
      <c r="BM113" s="3189"/>
      <c r="BN113" s="3189"/>
      <c r="BO113" s="3189"/>
      <c r="BP113" s="3189"/>
      <c r="BQ113" s="3189"/>
      <c r="BR113" s="3189"/>
      <c r="BS113" s="3189"/>
      <c r="BT113" s="3189"/>
      <c r="BU113" s="3189"/>
      <c r="BV113" s="3143"/>
      <c r="BW113" s="3143"/>
    </row>
    <row r="114" spans="1:75" ht="16.5" customHeight="1">
      <c r="A114" s="3143"/>
      <c r="B114" s="3143"/>
      <c r="C114" s="3143"/>
      <c r="D114" s="3143"/>
      <c r="E114" s="3143"/>
      <c r="F114" s="3143"/>
      <c r="G114" s="3143"/>
      <c r="H114" s="3143"/>
      <c r="I114" s="3143"/>
      <c r="J114" s="3143"/>
      <c r="K114" s="3098"/>
      <c r="L114" s="3098"/>
      <c r="M114" s="3098"/>
      <c r="N114" s="3098"/>
      <c r="O114" s="3098"/>
      <c r="P114" s="3098"/>
      <c r="Q114" s="3098"/>
      <c r="R114" s="3098"/>
      <c r="S114" s="3098"/>
      <c r="T114" s="3098"/>
      <c r="U114" s="3098"/>
      <c r="V114" s="3098"/>
      <c r="W114" s="3098"/>
      <c r="X114" s="3098"/>
      <c r="Y114" s="3098"/>
      <c r="Z114" s="3098"/>
      <c r="AA114" s="3098"/>
      <c r="AB114" s="3098"/>
      <c r="AC114" s="3098"/>
      <c r="AD114" s="3098"/>
      <c r="AE114" s="3098"/>
      <c r="AF114" s="3098"/>
      <c r="AG114" s="3098"/>
      <c r="AH114" s="3098"/>
      <c r="AI114" s="3098"/>
      <c r="AJ114" s="3143"/>
      <c r="AK114" s="3143"/>
      <c r="AL114" s="3143"/>
      <c r="AM114" s="3143"/>
      <c r="AN114" s="3143"/>
      <c r="AO114" s="3143"/>
      <c r="AP114" s="3143"/>
      <c r="AQ114" s="3143"/>
      <c r="AR114" s="3143"/>
      <c r="AS114" s="3143"/>
      <c r="AT114" s="3143"/>
      <c r="AU114" s="3143"/>
      <c r="AV114" s="3143"/>
      <c r="AW114" s="3143"/>
      <c r="AX114" s="3143"/>
      <c r="AY114" s="3143"/>
      <c r="AZ114" s="3143"/>
      <c r="BA114" s="3143"/>
      <c r="BB114" s="3143"/>
      <c r="BC114" s="3143"/>
      <c r="BD114" s="3143"/>
      <c r="BE114" s="3143"/>
      <c r="BF114" s="3143"/>
      <c r="BG114" s="3143"/>
      <c r="BH114" s="3143"/>
      <c r="BI114" s="3143"/>
      <c r="BJ114" s="3143"/>
      <c r="BK114" s="3143"/>
      <c r="BL114" s="3189"/>
      <c r="BM114" s="3189"/>
      <c r="BN114" s="3189"/>
      <c r="BO114" s="3189"/>
      <c r="BP114" s="3189"/>
      <c r="BQ114" s="3189"/>
      <c r="BR114" s="3189"/>
      <c r="BS114" s="3189"/>
      <c r="BT114" s="3189"/>
      <c r="BU114" s="3189"/>
      <c r="BV114" s="3143"/>
      <c r="BW114" s="3143"/>
    </row>
    <row r="115" spans="1:75" ht="16.5" customHeight="1">
      <c r="A115" s="3143"/>
      <c r="B115" s="3143"/>
      <c r="C115" s="3143"/>
      <c r="D115" s="3143"/>
      <c r="E115" s="3143"/>
      <c r="F115" s="3143"/>
      <c r="G115" s="3143"/>
      <c r="H115" s="3143"/>
      <c r="I115" s="3143"/>
      <c r="J115" s="3143"/>
      <c r="K115" s="3098"/>
      <c r="L115" s="3098"/>
      <c r="M115" s="3098"/>
      <c r="N115" s="3098"/>
      <c r="O115" s="3098"/>
      <c r="P115" s="3098"/>
      <c r="Q115" s="3098"/>
      <c r="R115" s="3098"/>
      <c r="S115" s="3098"/>
      <c r="T115" s="3098"/>
      <c r="U115" s="3098"/>
      <c r="V115" s="3098"/>
      <c r="W115" s="3098"/>
      <c r="X115" s="3098"/>
      <c r="Y115" s="3098"/>
      <c r="Z115" s="3098"/>
      <c r="AA115" s="3098"/>
      <c r="AB115" s="3098"/>
      <c r="AC115" s="3098"/>
      <c r="AD115" s="3098"/>
      <c r="AE115" s="3098"/>
      <c r="AF115" s="3098"/>
      <c r="AG115" s="3098"/>
      <c r="AH115" s="3098"/>
      <c r="AI115" s="3098"/>
      <c r="AJ115" s="3143"/>
      <c r="AK115" s="3143"/>
      <c r="AL115" s="3143"/>
      <c r="AM115" s="3143"/>
      <c r="AN115" s="3143"/>
      <c r="AO115" s="3143"/>
      <c r="AP115" s="3143"/>
      <c r="AQ115" s="3143"/>
      <c r="AR115" s="3143"/>
      <c r="AS115" s="3143"/>
      <c r="AT115" s="3143"/>
      <c r="AU115" s="3143"/>
      <c r="AV115" s="3143"/>
      <c r="AW115" s="3143"/>
      <c r="AX115" s="3143"/>
      <c r="AY115" s="3143"/>
      <c r="AZ115" s="3143"/>
      <c r="BA115" s="3143"/>
      <c r="BB115" s="3143"/>
      <c r="BC115" s="3143"/>
      <c r="BD115" s="3143"/>
      <c r="BE115" s="3143"/>
      <c r="BF115" s="3143"/>
      <c r="BG115" s="3143"/>
      <c r="BH115" s="3143"/>
      <c r="BI115" s="3143"/>
      <c r="BJ115" s="3143"/>
      <c r="BK115" s="3143"/>
      <c r="BL115" s="3189"/>
      <c r="BM115" s="3189"/>
      <c r="BN115" s="3189"/>
      <c r="BO115" s="3189"/>
      <c r="BP115" s="3189"/>
      <c r="BQ115" s="3189"/>
      <c r="BR115" s="3189"/>
      <c r="BS115" s="3189"/>
      <c r="BT115" s="3189"/>
      <c r="BU115" s="3189"/>
      <c r="BV115" s="3143"/>
      <c r="BW115" s="3143"/>
    </row>
    <row r="116" spans="1:75" ht="16.5" customHeight="1">
      <c r="A116" s="3143"/>
      <c r="B116" s="3143"/>
      <c r="C116" s="3143"/>
      <c r="D116" s="3143"/>
      <c r="E116" s="3143"/>
      <c r="F116" s="3143"/>
      <c r="G116" s="3143"/>
      <c r="H116" s="3143"/>
      <c r="I116" s="3143"/>
      <c r="J116" s="3143"/>
      <c r="K116" s="3098"/>
      <c r="L116" s="3098"/>
      <c r="M116" s="3098"/>
      <c r="N116" s="3098"/>
      <c r="O116" s="3098"/>
      <c r="P116" s="3098"/>
      <c r="Q116" s="3098"/>
      <c r="R116" s="3098"/>
      <c r="S116" s="3098"/>
      <c r="T116" s="3098"/>
      <c r="U116" s="3098"/>
      <c r="V116" s="3098"/>
      <c r="W116" s="3098"/>
      <c r="X116" s="3098"/>
      <c r="Y116" s="3098"/>
      <c r="Z116" s="3098"/>
      <c r="AA116" s="3098"/>
      <c r="AB116" s="3098"/>
      <c r="AC116" s="3098"/>
      <c r="AD116" s="3098"/>
      <c r="AE116" s="3098"/>
      <c r="AF116" s="3098"/>
      <c r="AG116" s="3098"/>
      <c r="AH116" s="3098"/>
      <c r="AI116" s="3098"/>
      <c r="AJ116" s="3143"/>
      <c r="AK116" s="3143"/>
      <c r="AL116" s="3143"/>
      <c r="AM116" s="3143"/>
      <c r="AN116" s="3143"/>
      <c r="AO116" s="3143"/>
      <c r="AP116" s="3143"/>
      <c r="AQ116" s="3143"/>
      <c r="AR116" s="3143"/>
      <c r="AS116" s="3143"/>
      <c r="AT116" s="3143"/>
      <c r="AU116" s="3143"/>
      <c r="AV116" s="3143"/>
      <c r="AW116" s="3143"/>
      <c r="AX116" s="3143"/>
      <c r="AY116" s="3143"/>
      <c r="AZ116" s="3143"/>
      <c r="BA116" s="3143"/>
      <c r="BB116" s="3143"/>
      <c r="BC116" s="3143"/>
      <c r="BD116" s="3143"/>
      <c r="BE116" s="3143"/>
      <c r="BF116" s="3143"/>
      <c r="BG116" s="3143"/>
      <c r="BH116" s="3143"/>
      <c r="BI116" s="3143"/>
      <c r="BJ116" s="3143"/>
      <c r="BK116" s="3143"/>
      <c r="BL116" s="3189"/>
      <c r="BM116" s="3189"/>
      <c r="BN116" s="3189"/>
      <c r="BO116" s="3189"/>
      <c r="BP116" s="3189"/>
      <c r="BQ116" s="3189"/>
      <c r="BR116" s="3189"/>
      <c r="BS116" s="3189"/>
      <c r="BT116" s="3189"/>
      <c r="BU116" s="3189"/>
      <c r="BV116" s="3143"/>
      <c r="BW116" s="3143"/>
    </row>
    <row r="117" spans="1:75" ht="16.5" customHeight="1">
      <c r="A117" s="3143"/>
      <c r="B117" s="3143"/>
      <c r="C117" s="3143"/>
      <c r="D117" s="3143"/>
      <c r="E117" s="3143"/>
      <c r="F117" s="3143"/>
      <c r="G117" s="3143"/>
      <c r="H117" s="3143"/>
      <c r="I117" s="3143"/>
      <c r="J117" s="3143"/>
      <c r="K117" s="3098"/>
      <c r="L117" s="3098"/>
      <c r="M117" s="3098"/>
      <c r="N117" s="3098"/>
      <c r="O117" s="3098"/>
      <c r="P117" s="3098"/>
      <c r="Q117" s="3098"/>
      <c r="R117" s="3098"/>
      <c r="S117" s="3098"/>
      <c r="T117" s="3098"/>
      <c r="U117" s="3098"/>
      <c r="V117" s="3098"/>
      <c r="W117" s="3098"/>
      <c r="X117" s="3098"/>
      <c r="Y117" s="3098"/>
      <c r="Z117" s="3098"/>
      <c r="AA117" s="3098"/>
      <c r="AB117" s="3098"/>
      <c r="AC117" s="3098"/>
      <c r="AD117" s="3098"/>
      <c r="AE117" s="3098"/>
      <c r="AF117" s="3098"/>
      <c r="AG117" s="3098"/>
      <c r="AH117" s="3098"/>
      <c r="AI117" s="3098"/>
      <c r="AJ117" s="3143"/>
      <c r="AK117" s="3143"/>
      <c r="AL117" s="3143"/>
      <c r="AM117" s="3143"/>
      <c r="AN117" s="3143"/>
      <c r="AO117" s="3143"/>
      <c r="AP117" s="3143"/>
      <c r="AQ117" s="3143"/>
      <c r="AR117" s="3143"/>
      <c r="AS117" s="3143"/>
      <c r="AT117" s="3143"/>
      <c r="AU117" s="3143"/>
      <c r="AV117" s="3143"/>
      <c r="AW117" s="3143"/>
      <c r="AX117" s="3143"/>
      <c r="AY117" s="3143"/>
      <c r="AZ117" s="3143"/>
      <c r="BA117" s="3143"/>
      <c r="BB117" s="3143"/>
      <c r="BC117" s="3143"/>
      <c r="BD117" s="3143"/>
      <c r="BE117" s="3143"/>
      <c r="BF117" s="3143"/>
      <c r="BG117" s="3143"/>
      <c r="BH117" s="3143"/>
      <c r="BI117" s="3143"/>
      <c r="BJ117" s="3143"/>
      <c r="BK117" s="3143"/>
      <c r="BL117" s="3189"/>
      <c r="BM117" s="3189"/>
      <c r="BN117" s="3189"/>
      <c r="BO117" s="3189"/>
      <c r="BP117" s="3189"/>
      <c r="BQ117" s="3189"/>
      <c r="BR117" s="3189"/>
      <c r="BS117" s="3189"/>
      <c r="BT117" s="3189"/>
      <c r="BU117" s="3189"/>
      <c r="BV117" s="3143"/>
      <c r="BW117" s="3143"/>
    </row>
    <row r="118" spans="1:75" ht="16.5" customHeight="1">
      <c r="A118" s="3143"/>
      <c r="B118" s="3143"/>
      <c r="C118" s="3143"/>
      <c r="D118" s="3143"/>
      <c r="E118" s="3143"/>
      <c r="F118" s="3143"/>
      <c r="G118" s="3143"/>
      <c r="H118" s="3143"/>
      <c r="I118" s="3143"/>
      <c r="J118" s="3143"/>
      <c r="K118" s="3098"/>
      <c r="L118" s="3098"/>
      <c r="M118" s="3098"/>
      <c r="N118" s="3098"/>
      <c r="O118" s="3098"/>
      <c r="P118" s="3098"/>
      <c r="Q118" s="3098"/>
      <c r="R118" s="3098"/>
      <c r="S118" s="3098"/>
      <c r="T118" s="3098"/>
      <c r="U118" s="3098"/>
      <c r="V118" s="3098"/>
      <c r="W118" s="3098"/>
      <c r="X118" s="3098"/>
      <c r="Y118" s="3098"/>
      <c r="Z118" s="3098"/>
      <c r="AA118" s="3098"/>
      <c r="AB118" s="3098"/>
      <c r="AC118" s="3098"/>
      <c r="AD118" s="3098"/>
      <c r="AE118" s="3098"/>
      <c r="AF118" s="3098"/>
      <c r="AG118" s="3098"/>
      <c r="AH118" s="3098"/>
      <c r="AI118" s="3098"/>
      <c r="AJ118" s="3143"/>
      <c r="AK118" s="3143"/>
      <c r="AL118" s="3143"/>
      <c r="AM118" s="3143"/>
      <c r="AN118" s="3143"/>
      <c r="AO118" s="3143"/>
      <c r="AP118" s="3143"/>
      <c r="AQ118" s="3143"/>
      <c r="AR118" s="3143"/>
      <c r="AS118" s="3143"/>
      <c r="AT118" s="3143"/>
      <c r="AU118" s="3143"/>
      <c r="AV118" s="3143"/>
      <c r="AW118" s="3143"/>
      <c r="AX118" s="3143"/>
      <c r="AY118" s="3143"/>
      <c r="AZ118" s="3143"/>
      <c r="BA118" s="3143"/>
      <c r="BB118" s="3143"/>
      <c r="BC118" s="3143"/>
      <c r="BD118" s="3143"/>
      <c r="BE118" s="3143"/>
      <c r="BF118" s="3143"/>
      <c r="BG118" s="3143"/>
      <c r="BH118" s="3143"/>
      <c r="BI118" s="3143"/>
      <c r="BJ118" s="3143"/>
      <c r="BK118" s="3143"/>
      <c r="BL118" s="3189"/>
      <c r="BM118" s="3189"/>
      <c r="BN118" s="3189"/>
      <c r="BO118" s="3189"/>
      <c r="BP118" s="3189"/>
      <c r="BQ118" s="3189"/>
      <c r="BR118" s="3189"/>
      <c r="BS118" s="3189"/>
      <c r="BT118" s="3189"/>
      <c r="BU118" s="3189"/>
      <c r="BV118" s="3143"/>
      <c r="BW118" s="3143"/>
    </row>
    <row r="119" spans="1:75" ht="16.5" customHeight="1">
      <c r="A119" s="3143"/>
      <c r="B119" s="3143"/>
      <c r="C119" s="3143"/>
      <c r="D119" s="3143"/>
      <c r="E119" s="3143"/>
      <c r="F119" s="3143"/>
      <c r="G119" s="3143"/>
      <c r="H119" s="3143"/>
      <c r="I119" s="3143"/>
      <c r="J119" s="3143"/>
      <c r="K119" s="3098"/>
      <c r="L119" s="3098"/>
      <c r="M119" s="3098"/>
      <c r="N119" s="3098"/>
      <c r="O119" s="3098"/>
      <c r="P119" s="3098"/>
      <c r="Q119" s="3098"/>
      <c r="R119" s="3098"/>
      <c r="S119" s="3098"/>
      <c r="T119" s="3098"/>
      <c r="U119" s="3098"/>
      <c r="V119" s="3098"/>
      <c r="W119" s="3098"/>
      <c r="X119" s="3098"/>
      <c r="Y119" s="3098"/>
      <c r="Z119" s="3098"/>
      <c r="AA119" s="3098"/>
      <c r="AB119" s="3098"/>
      <c r="AC119" s="3098"/>
      <c r="AD119" s="3098"/>
      <c r="AE119" s="3098"/>
      <c r="AF119" s="3098"/>
      <c r="AG119" s="3098"/>
      <c r="AH119" s="3098"/>
      <c r="AI119" s="3098"/>
      <c r="AJ119" s="3143"/>
      <c r="AK119" s="3143"/>
      <c r="AL119" s="3143"/>
      <c r="AM119" s="3143"/>
      <c r="AN119" s="3143"/>
      <c r="AO119" s="3143"/>
      <c r="AP119" s="3143"/>
      <c r="AQ119" s="3143"/>
      <c r="AR119" s="3143"/>
      <c r="AS119" s="3143"/>
      <c r="AT119" s="3143"/>
      <c r="AU119" s="3143"/>
      <c r="AV119" s="3143"/>
      <c r="AW119" s="3143"/>
      <c r="AX119" s="3143"/>
      <c r="AY119" s="3143"/>
      <c r="AZ119" s="3143"/>
      <c r="BA119" s="3143"/>
      <c r="BB119" s="3143"/>
      <c r="BC119" s="3143"/>
      <c r="BD119" s="3143"/>
      <c r="BE119" s="3143"/>
      <c r="BF119" s="3143"/>
      <c r="BG119" s="3143"/>
      <c r="BH119" s="3143"/>
      <c r="BI119" s="3143"/>
      <c r="BJ119" s="3143"/>
      <c r="BK119" s="3143"/>
      <c r="BL119" s="3189"/>
      <c r="BM119" s="3189"/>
      <c r="BN119" s="3189"/>
      <c r="BO119" s="3189"/>
      <c r="BP119" s="3189"/>
      <c r="BQ119" s="3189"/>
      <c r="BR119" s="3189"/>
      <c r="BS119" s="3189"/>
      <c r="BT119" s="3189"/>
      <c r="BU119" s="3189"/>
      <c r="BV119" s="3143"/>
      <c r="BW119" s="3143"/>
    </row>
    <row r="120" spans="1:75" ht="16.5" customHeight="1">
      <c r="A120" s="3143"/>
      <c r="B120" s="3143"/>
      <c r="C120" s="3143"/>
      <c r="D120" s="3143"/>
      <c r="E120" s="3143"/>
      <c r="F120" s="3143"/>
      <c r="G120" s="3143"/>
      <c r="H120" s="3143"/>
      <c r="I120" s="3143"/>
      <c r="J120" s="3143"/>
      <c r="K120" s="3098"/>
      <c r="L120" s="3098"/>
      <c r="M120" s="3098"/>
      <c r="N120" s="3098"/>
      <c r="O120" s="3098"/>
      <c r="P120" s="3098"/>
      <c r="Q120" s="3098"/>
      <c r="R120" s="3098"/>
      <c r="S120" s="3098"/>
      <c r="T120" s="3098"/>
      <c r="U120" s="3098"/>
      <c r="V120" s="3098"/>
      <c r="W120" s="3098"/>
      <c r="X120" s="3098"/>
      <c r="Y120" s="3098"/>
      <c r="Z120" s="3098"/>
      <c r="AA120" s="3098"/>
      <c r="AB120" s="3098"/>
      <c r="AC120" s="3098"/>
      <c r="AD120" s="3098"/>
      <c r="AE120" s="3098"/>
      <c r="AF120" s="3098"/>
      <c r="AG120" s="3098"/>
      <c r="AH120" s="3098"/>
      <c r="AI120" s="3098"/>
      <c r="AJ120" s="3143"/>
      <c r="AK120" s="3143"/>
      <c r="AL120" s="3143"/>
      <c r="AM120" s="3143"/>
      <c r="AN120" s="3143"/>
      <c r="AO120" s="3143"/>
      <c r="AP120" s="3143"/>
      <c r="AQ120" s="3143"/>
      <c r="AR120" s="3143"/>
      <c r="AS120" s="3143"/>
      <c r="AT120" s="3143"/>
      <c r="AU120" s="3143"/>
      <c r="AV120" s="3143"/>
      <c r="AW120" s="3143"/>
      <c r="AX120" s="3143"/>
      <c r="AY120" s="3143"/>
      <c r="AZ120" s="3143"/>
      <c r="BA120" s="3143"/>
      <c r="BB120" s="3143"/>
      <c r="BC120" s="3143"/>
      <c r="BD120" s="3143"/>
      <c r="BE120" s="3143"/>
      <c r="BF120" s="3143"/>
      <c r="BG120" s="3143"/>
      <c r="BH120" s="3143"/>
      <c r="BI120" s="3143"/>
      <c r="BJ120" s="3143"/>
      <c r="BK120" s="3143"/>
      <c r="BL120" s="3189"/>
      <c r="BM120" s="3189"/>
      <c r="BN120" s="3189"/>
      <c r="BO120" s="3189"/>
      <c r="BP120" s="3189"/>
      <c r="BQ120" s="3189"/>
      <c r="BR120" s="3189"/>
      <c r="BS120" s="3189"/>
      <c r="BT120" s="3189"/>
      <c r="BU120" s="3189"/>
      <c r="BV120" s="3143"/>
      <c r="BW120" s="3143"/>
    </row>
    <row r="121" spans="1:75" ht="16.5" customHeight="1">
      <c r="A121" s="3143"/>
      <c r="B121" s="3143"/>
      <c r="C121" s="3143"/>
      <c r="D121" s="3143"/>
      <c r="E121" s="3143"/>
      <c r="F121" s="3143"/>
      <c r="G121" s="3143"/>
      <c r="H121" s="3143"/>
      <c r="I121" s="3143"/>
      <c r="J121" s="3143"/>
      <c r="K121" s="3098"/>
      <c r="L121" s="3098"/>
      <c r="M121" s="3098"/>
      <c r="N121" s="3098"/>
      <c r="O121" s="3098"/>
      <c r="P121" s="3098"/>
      <c r="Q121" s="3098"/>
      <c r="R121" s="3098"/>
      <c r="S121" s="3098"/>
      <c r="T121" s="3098"/>
      <c r="U121" s="3098"/>
      <c r="V121" s="3098"/>
      <c r="W121" s="3098"/>
      <c r="X121" s="3098"/>
      <c r="Y121" s="3098"/>
      <c r="Z121" s="3098"/>
      <c r="AA121" s="3098"/>
      <c r="AB121" s="3098"/>
      <c r="AC121" s="3098"/>
      <c r="AD121" s="3098"/>
      <c r="AE121" s="3098"/>
      <c r="AF121" s="3098"/>
      <c r="AG121" s="3098"/>
      <c r="AH121" s="3098"/>
      <c r="AI121" s="3098"/>
      <c r="AJ121" s="3143"/>
      <c r="AK121" s="3143"/>
      <c r="AL121" s="3143"/>
      <c r="AM121" s="3143"/>
      <c r="AN121" s="3143"/>
      <c r="AO121" s="3143"/>
      <c r="AP121" s="3143"/>
      <c r="AQ121" s="3143"/>
      <c r="AR121" s="3143"/>
      <c r="AS121" s="3143"/>
      <c r="AT121" s="3143"/>
      <c r="AU121" s="3143"/>
      <c r="AV121" s="3143"/>
      <c r="AW121" s="3143"/>
      <c r="AX121" s="3143"/>
      <c r="AY121" s="3143"/>
      <c r="AZ121" s="3143"/>
      <c r="BA121" s="3143"/>
      <c r="BB121" s="3143"/>
      <c r="BC121" s="3143"/>
      <c r="BD121" s="3143"/>
      <c r="BE121" s="3143"/>
      <c r="BF121" s="3143"/>
      <c r="BG121" s="3143"/>
      <c r="BH121" s="3143"/>
      <c r="BI121" s="3143"/>
      <c r="BJ121" s="3143"/>
      <c r="BK121" s="3143"/>
      <c r="BL121" s="3189"/>
      <c r="BM121" s="3189"/>
      <c r="BN121" s="3189"/>
      <c r="BO121" s="3189"/>
      <c r="BP121" s="3189"/>
      <c r="BQ121" s="3189"/>
      <c r="BR121" s="3189"/>
      <c r="BS121" s="3189"/>
      <c r="BT121" s="3189"/>
      <c r="BU121" s="3189"/>
      <c r="BV121" s="3143"/>
      <c r="BW121" s="3143"/>
    </row>
    <row r="122" spans="1:75" ht="16.5" customHeight="1">
      <c r="A122" s="3143"/>
      <c r="B122" s="3143"/>
      <c r="C122" s="3143"/>
      <c r="D122" s="3143"/>
      <c r="E122" s="3143"/>
      <c r="F122" s="3143"/>
      <c r="G122" s="3143"/>
      <c r="H122" s="3143"/>
      <c r="I122" s="3143"/>
      <c r="J122" s="3143"/>
      <c r="K122" s="3098"/>
      <c r="L122" s="3098"/>
      <c r="M122" s="3098"/>
      <c r="N122" s="3098"/>
      <c r="O122" s="3098"/>
      <c r="P122" s="3098"/>
      <c r="Q122" s="3098"/>
      <c r="R122" s="3098"/>
      <c r="S122" s="3098"/>
      <c r="T122" s="3098"/>
      <c r="U122" s="3098"/>
      <c r="V122" s="3098"/>
      <c r="W122" s="3098"/>
      <c r="X122" s="3098"/>
      <c r="Y122" s="3098"/>
      <c r="Z122" s="3098"/>
      <c r="AA122" s="3098"/>
      <c r="AB122" s="3098"/>
      <c r="AC122" s="3098"/>
      <c r="AD122" s="3098"/>
      <c r="AE122" s="3098"/>
      <c r="AF122" s="3098"/>
      <c r="AG122" s="3098"/>
      <c r="AH122" s="3098"/>
      <c r="AI122" s="3098"/>
      <c r="AJ122" s="3143"/>
      <c r="AK122" s="3143"/>
      <c r="AL122" s="3143"/>
      <c r="AM122" s="3143"/>
      <c r="AN122" s="3143"/>
      <c r="AO122" s="3143"/>
      <c r="AP122" s="3143"/>
      <c r="AQ122" s="3143"/>
      <c r="AR122" s="3143"/>
      <c r="AS122" s="3143"/>
      <c r="AT122" s="3143"/>
      <c r="AU122" s="3143"/>
      <c r="AV122" s="3143"/>
      <c r="AW122" s="3143"/>
      <c r="AX122" s="3143"/>
      <c r="AY122" s="3143"/>
      <c r="AZ122" s="3143"/>
      <c r="BA122" s="3143"/>
      <c r="BB122" s="3143"/>
      <c r="BC122" s="3143"/>
      <c r="BD122" s="3143"/>
      <c r="BE122" s="3143"/>
      <c r="BF122" s="3143"/>
      <c r="BG122" s="3143"/>
      <c r="BH122" s="3143"/>
      <c r="BI122" s="3143"/>
      <c r="BJ122" s="3143"/>
      <c r="BK122" s="3143"/>
      <c r="BL122" s="3189"/>
      <c r="BM122" s="3189"/>
      <c r="BN122" s="3189"/>
      <c r="BO122" s="3189"/>
      <c r="BP122" s="3189"/>
      <c r="BQ122" s="3189"/>
      <c r="BR122" s="3189"/>
      <c r="BS122" s="3189"/>
      <c r="BT122" s="3189"/>
      <c r="BU122" s="3189"/>
      <c r="BV122" s="3143"/>
      <c r="BW122" s="3143"/>
    </row>
    <row r="123" spans="1:75" ht="16.5" customHeight="1">
      <c r="A123" s="3143"/>
      <c r="B123" s="3143"/>
      <c r="C123" s="3143"/>
      <c r="D123" s="3143"/>
      <c r="E123" s="3143"/>
      <c r="F123" s="3143"/>
      <c r="G123" s="3143"/>
      <c r="H123" s="3143"/>
      <c r="I123" s="3143"/>
      <c r="J123" s="3143"/>
      <c r="K123" s="3098"/>
      <c r="L123" s="3098"/>
      <c r="M123" s="3098"/>
      <c r="N123" s="3098"/>
      <c r="O123" s="3098"/>
      <c r="P123" s="3098"/>
      <c r="Q123" s="3098"/>
      <c r="R123" s="3098"/>
      <c r="S123" s="3098"/>
      <c r="T123" s="3098"/>
      <c r="U123" s="3098"/>
      <c r="V123" s="3098"/>
      <c r="W123" s="3098"/>
      <c r="X123" s="3098"/>
      <c r="Y123" s="3098"/>
      <c r="Z123" s="3098"/>
      <c r="AA123" s="3098"/>
      <c r="AB123" s="3098"/>
      <c r="AC123" s="3098"/>
      <c r="AD123" s="3098"/>
      <c r="AE123" s="3098"/>
      <c r="AF123" s="3098"/>
      <c r="AG123" s="3098"/>
      <c r="AH123" s="3098"/>
      <c r="AI123" s="3098"/>
      <c r="AJ123" s="3143"/>
      <c r="AK123" s="3143"/>
      <c r="AL123" s="3143"/>
      <c r="AM123" s="3143"/>
      <c r="AN123" s="3143"/>
      <c r="AO123" s="3143"/>
      <c r="AP123" s="3143"/>
      <c r="AQ123" s="3143"/>
      <c r="AR123" s="3143"/>
      <c r="AS123" s="3143"/>
      <c r="AT123" s="3143"/>
      <c r="AU123" s="3143"/>
      <c r="AV123" s="3143"/>
      <c r="AW123" s="3143"/>
      <c r="AX123" s="3143"/>
      <c r="AY123" s="3143"/>
      <c r="AZ123" s="3143"/>
      <c r="BA123" s="3143"/>
      <c r="BB123" s="3143"/>
      <c r="BC123" s="3143"/>
      <c r="BD123" s="3143"/>
      <c r="BE123" s="3143"/>
      <c r="BF123" s="3143"/>
      <c r="BG123" s="3143"/>
      <c r="BH123" s="3143"/>
      <c r="BI123" s="3143"/>
      <c r="BJ123" s="3143"/>
      <c r="BK123" s="3143"/>
      <c r="BL123" s="3189"/>
      <c r="BM123" s="3189"/>
      <c r="BN123" s="3189"/>
      <c r="BO123" s="3189"/>
      <c r="BP123" s="3189"/>
      <c r="BQ123" s="3189"/>
      <c r="BR123" s="3189"/>
      <c r="BS123" s="3189"/>
      <c r="BT123" s="3189"/>
      <c r="BU123" s="3189"/>
      <c r="BV123" s="3143"/>
      <c r="BW123" s="3143"/>
    </row>
    <row r="124" spans="1:75" ht="16.5" customHeight="1">
      <c r="A124" s="3143"/>
      <c r="B124" s="3143"/>
      <c r="C124" s="3143"/>
      <c r="D124" s="3143"/>
      <c r="E124" s="3143"/>
      <c r="F124" s="3143"/>
      <c r="G124" s="3143"/>
      <c r="H124" s="3143"/>
      <c r="I124" s="3143"/>
      <c r="J124" s="3143"/>
      <c r="K124" s="3098"/>
      <c r="L124" s="3098"/>
      <c r="M124" s="3098"/>
      <c r="N124" s="3098"/>
      <c r="O124" s="3098"/>
      <c r="P124" s="3098"/>
      <c r="Q124" s="3098"/>
      <c r="R124" s="3098"/>
      <c r="S124" s="3098"/>
      <c r="T124" s="3098"/>
      <c r="U124" s="3098"/>
      <c r="V124" s="3098"/>
      <c r="W124" s="3098"/>
      <c r="X124" s="3098"/>
      <c r="Y124" s="3098"/>
      <c r="Z124" s="3098"/>
      <c r="AA124" s="3098"/>
      <c r="AB124" s="3098"/>
      <c r="AC124" s="3098"/>
      <c r="AD124" s="3098"/>
      <c r="AE124" s="3098"/>
      <c r="AF124" s="3098"/>
      <c r="AG124" s="3098"/>
      <c r="AH124" s="3098"/>
      <c r="AI124" s="3098"/>
      <c r="AJ124" s="3143"/>
      <c r="AK124" s="3143"/>
      <c r="AL124" s="3143"/>
      <c r="AM124" s="3143"/>
      <c r="AN124" s="3143"/>
      <c r="AO124" s="3143"/>
      <c r="AP124" s="3143"/>
      <c r="AQ124" s="3143"/>
      <c r="AR124" s="3143"/>
      <c r="AS124" s="3143"/>
      <c r="AT124" s="3143"/>
      <c r="AU124" s="3143"/>
      <c r="AV124" s="3143"/>
      <c r="AW124" s="3143"/>
      <c r="AX124" s="3143"/>
      <c r="AY124" s="3143"/>
      <c r="AZ124" s="3143"/>
      <c r="BA124" s="3143"/>
      <c r="BB124" s="3143"/>
      <c r="BC124" s="3143"/>
      <c r="BD124" s="3143"/>
      <c r="BE124" s="3143"/>
      <c r="BF124" s="3143"/>
      <c r="BG124" s="3143"/>
      <c r="BH124" s="3143"/>
      <c r="BI124" s="3143"/>
      <c r="BJ124" s="3143"/>
      <c r="BK124" s="3143"/>
      <c r="BL124" s="3189"/>
      <c r="BM124" s="3189"/>
      <c r="BN124" s="3189"/>
      <c r="BO124" s="3189"/>
      <c r="BP124" s="3189"/>
      <c r="BQ124" s="3189"/>
      <c r="BR124" s="3189"/>
      <c r="BS124" s="3189"/>
      <c r="BT124" s="3189"/>
      <c r="BU124" s="3189"/>
      <c r="BV124" s="3143"/>
      <c r="BW124" s="3143"/>
    </row>
    <row r="125" spans="1:75" ht="16.5" customHeight="1">
      <c r="A125" s="3143"/>
      <c r="B125" s="3143"/>
      <c r="C125" s="3143"/>
      <c r="D125" s="3143"/>
      <c r="E125" s="3143"/>
      <c r="F125" s="3143"/>
      <c r="G125" s="3143"/>
      <c r="H125" s="3143"/>
      <c r="I125" s="3143"/>
      <c r="J125" s="3143"/>
      <c r="K125" s="3098"/>
      <c r="L125" s="3098"/>
      <c r="M125" s="3098"/>
      <c r="N125" s="3098"/>
      <c r="O125" s="3098"/>
      <c r="P125" s="3098"/>
      <c r="Q125" s="3098"/>
      <c r="R125" s="3098"/>
      <c r="S125" s="3098"/>
      <c r="T125" s="3098"/>
      <c r="U125" s="3098"/>
      <c r="V125" s="3098"/>
      <c r="W125" s="3098"/>
      <c r="X125" s="3098"/>
      <c r="Y125" s="3098"/>
      <c r="Z125" s="3098"/>
      <c r="AA125" s="3098"/>
      <c r="AB125" s="3098"/>
      <c r="AC125" s="3098"/>
      <c r="AD125" s="3098"/>
      <c r="AE125" s="3098"/>
      <c r="AF125" s="3098"/>
      <c r="AG125" s="3098"/>
      <c r="AH125" s="3098"/>
      <c r="AI125" s="3098"/>
      <c r="AJ125" s="3143"/>
      <c r="AK125" s="3143"/>
      <c r="AL125" s="3143"/>
      <c r="AM125" s="3143"/>
      <c r="AN125" s="3143"/>
      <c r="AO125" s="3143"/>
      <c r="AP125" s="3143"/>
      <c r="AQ125" s="3143"/>
      <c r="AR125" s="3143"/>
      <c r="AS125" s="3143"/>
      <c r="AT125" s="3143"/>
      <c r="AU125" s="3143"/>
      <c r="AV125" s="3143"/>
      <c r="AW125" s="3143"/>
      <c r="AX125" s="3143"/>
      <c r="AY125" s="3143"/>
      <c r="AZ125" s="3143"/>
      <c r="BA125" s="3143"/>
      <c r="BB125" s="3143"/>
      <c r="BC125" s="3143"/>
      <c r="BD125" s="3143"/>
      <c r="BE125" s="3143"/>
      <c r="BF125" s="3143"/>
      <c r="BG125" s="3143"/>
      <c r="BH125" s="3143"/>
      <c r="BI125" s="3143"/>
      <c r="BJ125" s="3143"/>
      <c r="BK125" s="3143"/>
      <c r="BL125" s="3189"/>
      <c r="BM125" s="3189"/>
      <c r="BN125" s="3189"/>
      <c r="BO125" s="3189"/>
      <c r="BP125" s="3189"/>
      <c r="BQ125" s="3189"/>
      <c r="BR125" s="3189"/>
      <c r="BS125" s="3189"/>
      <c r="BT125" s="3189"/>
      <c r="BU125" s="3189"/>
      <c r="BV125" s="3143"/>
      <c r="BW125" s="3143"/>
    </row>
    <row r="126" spans="1:75" ht="16.5" customHeight="1">
      <c r="A126" s="3143"/>
      <c r="B126" s="3143"/>
      <c r="C126" s="3143"/>
      <c r="D126" s="3143"/>
      <c r="E126" s="3143"/>
      <c r="F126" s="3143"/>
      <c r="G126" s="3143"/>
      <c r="H126" s="3143"/>
      <c r="I126" s="3143"/>
      <c r="J126" s="3143"/>
      <c r="K126" s="3098"/>
      <c r="L126" s="3098"/>
      <c r="M126" s="3098"/>
      <c r="N126" s="3098"/>
      <c r="O126" s="3098"/>
      <c r="P126" s="3098"/>
      <c r="Q126" s="3098"/>
      <c r="R126" s="3098"/>
      <c r="S126" s="3098"/>
      <c r="T126" s="3098"/>
      <c r="U126" s="3098"/>
      <c r="V126" s="3098"/>
      <c r="W126" s="3098"/>
      <c r="X126" s="3098"/>
      <c r="Y126" s="3098"/>
      <c r="Z126" s="3098"/>
      <c r="AA126" s="3098"/>
      <c r="AB126" s="3098"/>
      <c r="AC126" s="3098"/>
      <c r="AD126" s="3098"/>
      <c r="AE126" s="3098"/>
      <c r="AF126" s="3098"/>
      <c r="AG126" s="3098"/>
      <c r="AH126" s="3098"/>
      <c r="AI126" s="3098"/>
      <c r="AJ126" s="3143"/>
      <c r="AK126" s="3143"/>
      <c r="AL126" s="3143"/>
      <c r="AM126" s="3143"/>
      <c r="AN126" s="3143"/>
      <c r="AO126" s="3143"/>
      <c r="AP126" s="3143"/>
      <c r="AQ126" s="3143"/>
      <c r="AR126" s="3143"/>
      <c r="AS126" s="3143"/>
      <c r="AT126" s="3143"/>
      <c r="AU126" s="3143"/>
      <c r="AV126" s="3143"/>
      <c r="AW126" s="3143"/>
      <c r="AX126" s="3143"/>
      <c r="AY126" s="3143"/>
      <c r="AZ126" s="3143"/>
      <c r="BA126" s="3143"/>
      <c r="BB126" s="3143"/>
      <c r="BC126" s="3143"/>
      <c r="BD126" s="3143"/>
      <c r="BE126" s="3143"/>
      <c r="BF126" s="3143"/>
      <c r="BG126" s="3143"/>
      <c r="BH126" s="3143"/>
      <c r="BI126" s="3143"/>
      <c r="BJ126" s="3143"/>
      <c r="BK126" s="3143"/>
      <c r="BL126" s="3189"/>
      <c r="BM126" s="3189"/>
      <c r="BN126" s="3189"/>
      <c r="BO126" s="3189"/>
      <c r="BP126" s="3189"/>
      <c r="BQ126" s="3189"/>
      <c r="BR126" s="3189"/>
      <c r="BS126" s="3189"/>
      <c r="BT126" s="3189"/>
      <c r="BU126" s="3189"/>
      <c r="BV126" s="3143"/>
      <c r="BW126" s="3143"/>
    </row>
    <row r="127" spans="1:75" ht="16.5" customHeight="1">
      <c r="A127" s="3143"/>
      <c r="B127" s="3143"/>
      <c r="C127" s="3143"/>
      <c r="D127" s="3143"/>
      <c r="E127" s="3143"/>
      <c r="F127" s="3143"/>
      <c r="G127" s="3143"/>
      <c r="H127" s="3143"/>
      <c r="I127" s="3143"/>
      <c r="J127" s="3143"/>
      <c r="K127" s="3098"/>
      <c r="L127" s="3098"/>
      <c r="M127" s="3098"/>
      <c r="N127" s="3098"/>
      <c r="O127" s="3098"/>
      <c r="P127" s="3098"/>
      <c r="Q127" s="3098"/>
      <c r="R127" s="3098"/>
      <c r="S127" s="3098"/>
      <c r="T127" s="3098"/>
      <c r="U127" s="3098"/>
      <c r="V127" s="3098"/>
      <c r="W127" s="3098"/>
      <c r="X127" s="3098"/>
      <c r="Y127" s="3098"/>
      <c r="Z127" s="3098"/>
      <c r="AA127" s="3098"/>
      <c r="AB127" s="3098"/>
      <c r="AC127" s="3098"/>
      <c r="AD127" s="3098"/>
      <c r="AE127" s="3098"/>
      <c r="AF127" s="3098"/>
      <c r="AG127" s="3098"/>
      <c r="AH127" s="3098"/>
      <c r="AI127" s="3098"/>
      <c r="AJ127" s="3143"/>
      <c r="AK127" s="3143"/>
      <c r="AL127" s="3143"/>
      <c r="AM127" s="3143"/>
      <c r="AN127" s="3143"/>
      <c r="AO127" s="3143"/>
      <c r="AP127" s="3143"/>
      <c r="AQ127" s="3143"/>
      <c r="AR127" s="3143"/>
      <c r="AS127" s="3143"/>
      <c r="AT127" s="3143"/>
      <c r="AU127" s="3143"/>
      <c r="AV127" s="3143"/>
      <c r="AW127" s="3143"/>
      <c r="AX127" s="3143"/>
      <c r="AY127" s="3143"/>
      <c r="AZ127" s="3143"/>
      <c r="BA127" s="3143"/>
      <c r="BB127" s="3143"/>
      <c r="BC127" s="3143"/>
      <c r="BD127" s="3143"/>
      <c r="BE127" s="3143"/>
      <c r="BF127" s="3143"/>
      <c r="BG127" s="3143"/>
      <c r="BH127" s="3143"/>
      <c r="BI127" s="3143"/>
      <c r="BJ127" s="3143"/>
      <c r="BK127" s="3143"/>
      <c r="BL127" s="3189"/>
      <c r="BM127" s="3189"/>
      <c r="BN127" s="3189"/>
      <c r="BO127" s="3189"/>
      <c r="BP127" s="3189"/>
      <c r="BQ127" s="3189"/>
      <c r="BR127" s="3189"/>
      <c r="BS127" s="3189"/>
      <c r="BT127" s="3189"/>
      <c r="BU127" s="3189"/>
      <c r="BV127" s="3143"/>
      <c r="BW127" s="3143"/>
    </row>
    <row r="128" spans="1:75" ht="16.5" customHeight="1">
      <c r="A128" s="3143"/>
      <c r="B128" s="3143"/>
      <c r="C128" s="3143"/>
      <c r="D128" s="3143"/>
      <c r="E128" s="3143"/>
      <c r="F128" s="3143"/>
      <c r="G128" s="3143"/>
      <c r="H128" s="3143"/>
      <c r="I128" s="3143"/>
      <c r="J128" s="3143"/>
      <c r="K128" s="3098"/>
      <c r="L128" s="3098"/>
      <c r="M128" s="3098"/>
      <c r="N128" s="3098"/>
      <c r="O128" s="3098"/>
      <c r="P128" s="3098"/>
      <c r="Q128" s="3098"/>
      <c r="R128" s="3098"/>
      <c r="S128" s="3098"/>
      <c r="T128" s="3098"/>
      <c r="U128" s="3098"/>
      <c r="V128" s="3098"/>
      <c r="W128" s="3098"/>
      <c r="X128" s="3098"/>
      <c r="Y128" s="3098"/>
      <c r="Z128" s="3098"/>
      <c r="AA128" s="3098"/>
      <c r="AB128" s="3098"/>
      <c r="AC128" s="3098"/>
      <c r="AD128" s="3098"/>
      <c r="AE128" s="3098"/>
      <c r="AF128" s="3098"/>
      <c r="AG128" s="3098"/>
      <c r="AH128" s="3098"/>
      <c r="AI128" s="3098"/>
      <c r="AJ128" s="3143"/>
      <c r="AK128" s="3143"/>
      <c r="AL128" s="3143"/>
      <c r="AM128" s="3143"/>
      <c r="AN128" s="3143"/>
      <c r="AO128" s="3143"/>
      <c r="AP128" s="3143"/>
      <c r="AQ128" s="3143"/>
      <c r="AR128" s="3143"/>
      <c r="AS128" s="3143"/>
      <c r="AT128" s="3143"/>
      <c r="AU128" s="3143"/>
      <c r="AV128" s="3143"/>
      <c r="AW128" s="3143"/>
      <c r="AX128" s="3143"/>
      <c r="AY128" s="3143"/>
      <c r="AZ128" s="3143"/>
      <c r="BA128" s="3143"/>
      <c r="BB128" s="3143"/>
      <c r="BC128" s="3143"/>
      <c r="BD128" s="3143"/>
      <c r="BE128" s="3143"/>
      <c r="BF128" s="3143"/>
      <c r="BG128" s="3143"/>
      <c r="BH128" s="3143"/>
      <c r="BI128" s="3143"/>
      <c r="BJ128" s="3143"/>
      <c r="BK128" s="3143"/>
      <c r="BL128" s="3189"/>
      <c r="BM128" s="3189"/>
      <c r="BN128" s="3189"/>
      <c r="BO128" s="3189"/>
      <c r="BP128" s="3189"/>
      <c r="BQ128" s="3189"/>
      <c r="BR128" s="3189"/>
      <c r="BS128" s="3189"/>
      <c r="BT128" s="3189"/>
      <c r="BU128" s="3189"/>
      <c r="BV128" s="3143"/>
      <c r="BW128" s="3143"/>
    </row>
    <row r="129" spans="1:75" ht="16.5" customHeight="1">
      <c r="A129" s="3143"/>
      <c r="B129" s="3143"/>
      <c r="C129" s="3143"/>
      <c r="D129" s="3143"/>
      <c r="E129" s="3143"/>
      <c r="F129" s="3143"/>
      <c r="G129" s="3143"/>
      <c r="H129" s="3143"/>
      <c r="I129" s="3143"/>
      <c r="J129" s="3143"/>
      <c r="K129" s="3098"/>
      <c r="L129" s="3098"/>
      <c r="M129" s="3098"/>
      <c r="N129" s="3098"/>
      <c r="O129" s="3098"/>
      <c r="P129" s="3098"/>
      <c r="Q129" s="3098"/>
      <c r="R129" s="3098"/>
      <c r="S129" s="3098"/>
      <c r="T129" s="3098"/>
      <c r="U129" s="3098"/>
      <c r="V129" s="3098"/>
      <c r="W129" s="3098"/>
      <c r="X129" s="3098"/>
      <c r="Y129" s="3098"/>
      <c r="Z129" s="3098"/>
      <c r="AA129" s="3098"/>
      <c r="AB129" s="3098"/>
      <c r="AC129" s="3098"/>
      <c r="AD129" s="3098"/>
      <c r="AE129" s="3098"/>
      <c r="AF129" s="3098"/>
      <c r="AG129" s="3098"/>
      <c r="AH129" s="3098"/>
      <c r="AI129" s="3098"/>
      <c r="AJ129" s="3143"/>
      <c r="AK129" s="3143"/>
      <c r="AL129" s="3143"/>
      <c r="AM129" s="3143"/>
      <c r="AN129" s="3143"/>
      <c r="AO129" s="3143"/>
      <c r="AP129" s="3143"/>
      <c r="AQ129" s="3143"/>
      <c r="AR129" s="3143"/>
      <c r="AS129" s="3143"/>
      <c r="AT129" s="3143"/>
      <c r="AU129" s="3143"/>
      <c r="AV129" s="3143"/>
      <c r="AW129" s="3143"/>
      <c r="AX129" s="3143"/>
      <c r="AY129" s="3143"/>
      <c r="AZ129" s="3143"/>
      <c r="BA129" s="3143"/>
      <c r="BB129" s="3143"/>
      <c r="BC129" s="3143"/>
      <c r="BD129" s="3143"/>
      <c r="BE129" s="3143"/>
      <c r="BF129" s="3143"/>
      <c r="BG129" s="3143"/>
      <c r="BH129" s="3143"/>
      <c r="BI129" s="3143"/>
      <c r="BJ129" s="3143"/>
      <c r="BK129" s="3143"/>
      <c r="BL129" s="3189"/>
      <c r="BM129" s="3189"/>
      <c r="BN129" s="3189"/>
      <c r="BO129" s="3189"/>
      <c r="BP129" s="3189"/>
      <c r="BQ129" s="3189"/>
      <c r="BR129" s="3189"/>
      <c r="BS129" s="3189"/>
      <c r="BT129" s="3189"/>
      <c r="BU129" s="3189"/>
      <c r="BV129" s="3143"/>
      <c r="BW129" s="3143"/>
    </row>
    <row r="130" spans="1:75" ht="16.5" customHeight="1">
      <c r="A130" s="3143"/>
      <c r="B130" s="3143"/>
      <c r="C130" s="3143"/>
      <c r="D130" s="3143"/>
      <c r="E130" s="3143"/>
      <c r="F130" s="3143"/>
      <c r="G130" s="3143"/>
      <c r="H130" s="3143"/>
      <c r="I130" s="3143"/>
      <c r="J130" s="3143"/>
      <c r="K130" s="3098"/>
      <c r="L130" s="3098"/>
      <c r="M130" s="3098"/>
      <c r="N130" s="3098"/>
      <c r="O130" s="3098"/>
      <c r="P130" s="3098"/>
      <c r="Q130" s="3098"/>
      <c r="R130" s="3098"/>
      <c r="S130" s="3098"/>
      <c r="T130" s="3098"/>
      <c r="U130" s="3098"/>
      <c r="V130" s="3098"/>
      <c r="W130" s="3098"/>
      <c r="X130" s="3098"/>
      <c r="Y130" s="3098"/>
      <c r="Z130" s="3098"/>
      <c r="AA130" s="3098"/>
      <c r="AB130" s="3098"/>
      <c r="AC130" s="3098"/>
      <c r="AD130" s="3098"/>
      <c r="AE130" s="3098"/>
      <c r="AF130" s="3098"/>
      <c r="AG130" s="3098"/>
      <c r="AH130" s="3098"/>
      <c r="AI130" s="3098"/>
      <c r="AJ130" s="3143"/>
      <c r="AK130" s="3143"/>
      <c r="AL130" s="3143"/>
      <c r="AM130" s="3143"/>
      <c r="AN130" s="3143"/>
      <c r="AO130" s="3143"/>
      <c r="AP130" s="3143"/>
      <c r="AQ130" s="3143"/>
      <c r="AR130" s="3143"/>
      <c r="AS130" s="3143"/>
      <c r="AT130" s="3143"/>
      <c r="AU130" s="3143"/>
      <c r="AV130" s="3143"/>
      <c r="AW130" s="3143"/>
      <c r="AX130" s="3143"/>
      <c r="AY130" s="3143"/>
      <c r="AZ130" s="3143"/>
      <c r="BA130" s="3143"/>
      <c r="BB130" s="3143"/>
      <c r="BC130" s="3143"/>
      <c r="BD130" s="3143"/>
      <c r="BE130" s="3143"/>
      <c r="BF130" s="3143"/>
      <c r="BG130" s="3143"/>
      <c r="BH130" s="3143"/>
      <c r="BI130" s="3143"/>
      <c r="BJ130" s="3143"/>
      <c r="BK130" s="3143"/>
      <c r="BL130" s="3189"/>
      <c r="BM130" s="3189"/>
      <c r="BN130" s="3189"/>
      <c r="BO130" s="3189"/>
      <c r="BP130" s="3189"/>
      <c r="BQ130" s="3189"/>
      <c r="BR130" s="3189"/>
      <c r="BS130" s="3189"/>
      <c r="BT130" s="3189"/>
      <c r="BU130" s="3189"/>
      <c r="BV130" s="3143"/>
      <c r="BW130" s="3143"/>
    </row>
    <row r="131" spans="1:75" ht="16.5" customHeight="1">
      <c r="A131" s="3143"/>
      <c r="B131" s="3143"/>
      <c r="C131" s="3143"/>
      <c r="D131" s="3143"/>
      <c r="E131" s="3143"/>
      <c r="F131" s="3143"/>
      <c r="G131" s="3143"/>
      <c r="H131" s="3143"/>
      <c r="I131" s="3143"/>
      <c r="J131" s="3143"/>
      <c r="K131" s="3098"/>
      <c r="L131" s="3098"/>
      <c r="M131" s="3098"/>
      <c r="N131" s="3098"/>
      <c r="O131" s="3098"/>
      <c r="P131" s="3098"/>
      <c r="Q131" s="3098"/>
      <c r="R131" s="3098"/>
      <c r="S131" s="3098"/>
      <c r="T131" s="3098"/>
      <c r="U131" s="3098"/>
      <c r="V131" s="3098"/>
      <c r="W131" s="3098"/>
      <c r="X131" s="3098"/>
      <c r="Y131" s="3098"/>
      <c r="Z131" s="3098"/>
      <c r="AA131" s="3098"/>
      <c r="AB131" s="3098"/>
      <c r="AC131" s="3098"/>
      <c r="AD131" s="3098"/>
      <c r="AE131" s="3098"/>
      <c r="AF131" s="3098"/>
      <c r="AG131" s="3098"/>
      <c r="AH131" s="3098"/>
      <c r="AI131" s="3098"/>
      <c r="AJ131" s="3143"/>
      <c r="AK131" s="3143"/>
      <c r="AL131" s="3143"/>
      <c r="AM131" s="3143"/>
      <c r="AN131" s="3143"/>
      <c r="AO131" s="3143"/>
      <c r="AP131" s="3143"/>
      <c r="AQ131" s="3143"/>
      <c r="AR131" s="3143"/>
      <c r="AS131" s="3143"/>
      <c r="AT131" s="3143"/>
      <c r="AU131" s="3143"/>
      <c r="AV131" s="3143"/>
      <c r="AW131" s="3143"/>
      <c r="AX131" s="3143"/>
      <c r="AY131" s="3143"/>
      <c r="AZ131" s="3143"/>
      <c r="BA131" s="3143"/>
      <c r="BB131" s="3143"/>
      <c r="BC131" s="3143"/>
      <c r="BD131" s="3143"/>
      <c r="BE131" s="3143"/>
      <c r="BF131" s="3143"/>
      <c r="BG131" s="3143"/>
      <c r="BH131" s="3143"/>
      <c r="BI131" s="3143"/>
      <c r="BJ131" s="3143"/>
      <c r="BK131" s="3143"/>
      <c r="BL131" s="3189"/>
      <c r="BM131" s="3189"/>
      <c r="BN131" s="3189"/>
      <c r="BO131" s="3189"/>
      <c r="BP131" s="3189"/>
      <c r="BQ131" s="3189"/>
      <c r="BR131" s="3189"/>
      <c r="BS131" s="3189"/>
      <c r="BT131" s="3189"/>
      <c r="BU131" s="3189"/>
      <c r="BV131" s="3143"/>
      <c r="BW131" s="3143"/>
    </row>
    <row r="132" spans="1:75" ht="16.5" customHeight="1">
      <c r="A132" s="3143"/>
      <c r="B132" s="3143"/>
      <c r="C132" s="3143"/>
      <c r="D132" s="3143"/>
      <c r="E132" s="3143"/>
      <c r="F132" s="3143"/>
      <c r="G132" s="3143"/>
      <c r="H132" s="3143"/>
      <c r="I132" s="3143"/>
      <c r="J132" s="3143"/>
      <c r="K132" s="3098"/>
      <c r="L132" s="3098"/>
      <c r="M132" s="3098"/>
      <c r="N132" s="3098"/>
      <c r="O132" s="3098"/>
      <c r="P132" s="3098"/>
      <c r="Q132" s="3098"/>
      <c r="R132" s="3098"/>
      <c r="S132" s="3098"/>
      <c r="T132" s="3098"/>
      <c r="U132" s="3098"/>
      <c r="V132" s="3098"/>
      <c r="W132" s="3098"/>
      <c r="X132" s="3098"/>
      <c r="Y132" s="3098"/>
      <c r="Z132" s="3098"/>
      <c r="AA132" s="3098"/>
      <c r="AB132" s="3098"/>
      <c r="AC132" s="3098"/>
      <c r="AD132" s="3098"/>
      <c r="AE132" s="3098"/>
      <c r="AF132" s="3098"/>
      <c r="AG132" s="3098"/>
      <c r="AH132" s="3098"/>
      <c r="AI132" s="3098"/>
      <c r="AJ132" s="3143"/>
      <c r="AK132" s="3143"/>
      <c r="AL132" s="3143"/>
      <c r="AM132" s="3143"/>
      <c r="AN132" s="3143"/>
      <c r="AO132" s="3143"/>
      <c r="AP132" s="3143"/>
      <c r="AQ132" s="3143"/>
      <c r="AR132" s="3143"/>
      <c r="AS132" s="3143"/>
      <c r="AT132" s="3143"/>
      <c r="AU132" s="3143"/>
      <c r="AV132" s="3143"/>
      <c r="AW132" s="3143"/>
      <c r="AX132" s="3143"/>
      <c r="AY132" s="3143"/>
      <c r="AZ132" s="3143"/>
      <c r="BA132" s="3143"/>
      <c r="BB132" s="3143"/>
      <c r="BC132" s="3143"/>
      <c r="BD132" s="3143"/>
      <c r="BE132" s="3143"/>
      <c r="BF132" s="3143"/>
      <c r="BG132" s="3143"/>
      <c r="BH132" s="3143"/>
      <c r="BI132" s="3143"/>
      <c r="BJ132" s="3143"/>
      <c r="BK132" s="3143"/>
      <c r="BL132" s="3189"/>
      <c r="BM132" s="3189"/>
      <c r="BN132" s="3189"/>
      <c r="BO132" s="3189"/>
      <c r="BP132" s="3189"/>
      <c r="BQ132" s="3189"/>
      <c r="BR132" s="3189"/>
      <c r="BS132" s="3189"/>
      <c r="BT132" s="3189"/>
      <c r="BU132" s="3189"/>
      <c r="BV132" s="3143"/>
      <c r="BW132" s="3143"/>
    </row>
    <row r="133" spans="1:75" ht="16.5" customHeight="1">
      <c r="A133" s="3143"/>
      <c r="B133" s="3143"/>
      <c r="C133" s="3143"/>
      <c r="D133" s="3143"/>
      <c r="E133" s="3143"/>
      <c r="F133" s="3143"/>
      <c r="G133" s="3143"/>
      <c r="H133" s="3143"/>
      <c r="I133" s="3143"/>
      <c r="J133" s="3143"/>
      <c r="K133" s="3098"/>
      <c r="L133" s="3098"/>
      <c r="M133" s="3098"/>
      <c r="N133" s="3098"/>
      <c r="O133" s="3098"/>
      <c r="P133" s="3098"/>
      <c r="Q133" s="3098"/>
      <c r="R133" s="3098"/>
      <c r="S133" s="3098"/>
      <c r="T133" s="3098"/>
      <c r="U133" s="3098"/>
      <c r="V133" s="3098"/>
      <c r="W133" s="3098"/>
      <c r="X133" s="3098"/>
      <c r="Y133" s="3098"/>
      <c r="Z133" s="3098"/>
      <c r="AA133" s="3098"/>
      <c r="AB133" s="3098"/>
      <c r="AC133" s="3098"/>
      <c r="AD133" s="3098"/>
      <c r="AE133" s="3098"/>
      <c r="AF133" s="3098"/>
      <c r="AG133" s="3098"/>
      <c r="AH133" s="3098"/>
      <c r="AI133" s="3098"/>
      <c r="AJ133" s="3143"/>
      <c r="AK133" s="3143"/>
      <c r="AL133" s="3143"/>
      <c r="AM133" s="3143"/>
      <c r="AN133" s="3143"/>
      <c r="AO133" s="3143"/>
      <c r="AP133" s="3143"/>
      <c r="AQ133" s="3143"/>
      <c r="AR133" s="3143"/>
      <c r="AS133" s="3143"/>
      <c r="AT133" s="3143"/>
      <c r="AU133" s="3143"/>
      <c r="AV133" s="3143"/>
      <c r="AW133" s="3143"/>
      <c r="AX133" s="3143"/>
      <c r="AY133" s="3143"/>
      <c r="AZ133" s="3143"/>
      <c r="BA133" s="3143"/>
      <c r="BB133" s="3143"/>
      <c r="BC133" s="3143"/>
      <c r="BD133" s="3143"/>
      <c r="BE133" s="3143"/>
      <c r="BF133" s="3143"/>
      <c r="BG133" s="3143"/>
      <c r="BH133" s="3143"/>
      <c r="BI133" s="3143"/>
      <c r="BJ133" s="3143"/>
      <c r="BK133" s="3143"/>
      <c r="BL133" s="3189"/>
      <c r="BM133" s="3189"/>
      <c r="BN133" s="3189"/>
      <c r="BO133" s="3189"/>
      <c r="BP133" s="3189"/>
      <c r="BQ133" s="3189"/>
      <c r="BR133" s="3189"/>
      <c r="BS133" s="3189"/>
      <c r="BT133" s="3189"/>
      <c r="BU133" s="3189"/>
      <c r="BV133" s="3143"/>
      <c r="BW133" s="3143"/>
    </row>
    <row r="134" spans="1:75" ht="16.5" customHeight="1">
      <c r="A134" s="3143"/>
      <c r="B134" s="3143"/>
      <c r="C134" s="3143"/>
      <c r="D134" s="3143"/>
      <c r="E134" s="3143"/>
      <c r="F134" s="3143"/>
      <c r="G134" s="3143"/>
      <c r="H134" s="3143"/>
      <c r="I134" s="3143"/>
      <c r="J134" s="3143"/>
      <c r="K134" s="3098"/>
      <c r="L134" s="3098"/>
      <c r="M134" s="3098"/>
      <c r="N134" s="3098"/>
      <c r="O134" s="3098"/>
      <c r="P134" s="3098"/>
      <c r="Q134" s="3098"/>
      <c r="R134" s="3098"/>
      <c r="S134" s="3098"/>
      <c r="T134" s="3098"/>
      <c r="U134" s="3098"/>
      <c r="V134" s="3098"/>
      <c r="W134" s="3098"/>
      <c r="X134" s="3098"/>
      <c r="Y134" s="3098"/>
      <c r="Z134" s="3098"/>
      <c r="AA134" s="3098"/>
      <c r="AB134" s="3098"/>
      <c r="AC134" s="3098"/>
      <c r="AD134" s="3098"/>
      <c r="AE134" s="3098"/>
      <c r="AF134" s="3098"/>
      <c r="AG134" s="3098"/>
      <c r="AH134" s="3098"/>
      <c r="AI134" s="3098"/>
      <c r="AJ134" s="3143"/>
      <c r="AK134" s="3143"/>
      <c r="AL134" s="3143"/>
      <c r="AM134" s="3143"/>
      <c r="AN134" s="3143"/>
      <c r="AO134" s="3143"/>
      <c r="AP134" s="3143"/>
      <c r="AQ134" s="3143"/>
      <c r="AR134" s="3143"/>
      <c r="AS134" s="3143"/>
      <c r="AT134" s="3143"/>
      <c r="AU134" s="3143"/>
      <c r="AV134" s="3143"/>
      <c r="AW134" s="3143"/>
      <c r="AX134" s="3143"/>
      <c r="AY134" s="3143"/>
      <c r="AZ134" s="3143"/>
      <c r="BA134" s="3143"/>
      <c r="BB134" s="3143"/>
      <c r="BC134" s="3143"/>
      <c r="BD134" s="3143"/>
      <c r="BE134" s="3143"/>
      <c r="BF134" s="3143"/>
      <c r="BG134" s="3143"/>
      <c r="BH134" s="3143"/>
      <c r="BI134" s="3143"/>
      <c r="BJ134" s="3143"/>
      <c r="BK134" s="3143"/>
      <c r="BL134" s="3189"/>
      <c r="BM134" s="3189"/>
      <c r="BN134" s="3189"/>
      <c r="BO134" s="3189"/>
      <c r="BP134" s="3189"/>
      <c r="BQ134" s="3189"/>
      <c r="BR134" s="3189"/>
      <c r="BS134" s="3189"/>
      <c r="BT134" s="3189"/>
      <c r="BU134" s="3189"/>
      <c r="BV134" s="3143"/>
      <c r="BW134" s="3143"/>
    </row>
    <row r="135" spans="1:75" ht="16.5" customHeight="1">
      <c r="A135" s="3143"/>
      <c r="B135" s="3143"/>
      <c r="C135" s="3143"/>
      <c r="D135" s="3143"/>
      <c r="E135" s="3143"/>
      <c r="F135" s="3143"/>
      <c r="G135" s="3143"/>
      <c r="H135" s="3143"/>
      <c r="I135" s="3143"/>
      <c r="J135" s="3143"/>
      <c r="K135" s="3098"/>
      <c r="L135" s="3098"/>
      <c r="M135" s="3098"/>
      <c r="N135" s="3098"/>
      <c r="O135" s="3098"/>
      <c r="P135" s="3098"/>
      <c r="Q135" s="3098"/>
      <c r="R135" s="3098"/>
      <c r="S135" s="3098"/>
      <c r="T135" s="3098"/>
      <c r="U135" s="3098"/>
      <c r="V135" s="3098"/>
      <c r="W135" s="3098"/>
      <c r="X135" s="3098"/>
      <c r="Y135" s="3098"/>
      <c r="Z135" s="3098"/>
      <c r="AA135" s="3098"/>
      <c r="AB135" s="3098"/>
      <c r="AC135" s="3098"/>
      <c r="AD135" s="3098"/>
      <c r="AE135" s="3098"/>
      <c r="AF135" s="3098"/>
      <c r="AG135" s="3098"/>
      <c r="AH135" s="3098"/>
      <c r="AI135" s="3098"/>
      <c r="AJ135" s="3143"/>
      <c r="AK135" s="3143"/>
      <c r="AL135" s="3143"/>
      <c r="AM135" s="3143"/>
      <c r="AN135" s="3143"/>
      <c r="AO135" s="3143"/>
      <c r="AP135" s="3143"/>
      <c r="AQ135" s="3143"/>
      <c r="AR135" s="3143"/>
      <c r="AS135" s="3143"/>
      <c r="AT135" s="3143"/>
      <c r="AU135" s="3143"/>
      <c r="AV135" s="3143"/>
      <c r="AW135" s="3143"/>
      <c r="AX135" s="3143"/>
      <c r="AY135" s="3143"/>
      <c r="AZ135" s="3143"/>
      <c r="BA135" s="3143"/>
      <c r="BB135" s="3143"/>
      <c r="BC135" s="3143"/>
      <c r="BD135" s="3143"/>
      <c r="BE135" s="3143"/>
      <c r="BF135" s="3143"/>
      <c r="BG135" s="3143"/>
      <c r="BH135" s="3143"/>
      <c r="BI135" s="3143"/>
      <c r="BJ135" s="3143"/>
      <c r="BK135" s="3143"/>
      <c r="BL135" s="3189"/>
      <c r="BM135" s="3189"/>
      <c r="BN135" s="3189"/>
      <c r="BO135" s="3189"/>
      <c r="BP135" s="3189"/>
      <c r="BQ135" s="3189"/>
      <c r="BR135" s="3189"/>
      <c r="BS135" s="3189"/>
      <c r="BT135" s="3189"/>
      <c r="BU135" s="3189"/>
      <c r="BV135" s="3143"/>
      <c r="BW135" s="3143"/>
    </row>
    <row r="136" spans="1:75" ht="16.5" customHeight="1">
      <c r="A136" s="3143"/>
      <c r="B136" s="3143"/>
      <c r="C136" s="3143"/>
      <c r="D136" s="3143"/>
      <c r="E136" s="3143"/>
      <c r="F136" s="3143"/>
      <c r="G136" s="3143"/>
      <c r="H136" s="3143"/>
      <c r="I136" s="3143"/>
      <c r="J136" s="3143"/>
      <c r="K136" s="3098"/>
      <c r="L136" s="3098"/>
      <c r="M136" s="3098"/>
      <c r="N136" s="3098"/>
      <c r="O136" s="3098"/>
      <c r="P136" s="3098"/>
      <c r="Q136" s="3098"/>
      <c r="R136" s="3098"/>
      <c r="S136" s="3098"/>
      <c r="T136" s="3098"/>
      <c r="U136" s="3098"/>
      <c r="V136" s="3098"/>
      <c r="W136" s="3098"/>
      <c r="X136" s="3098"/>
      <c r="Y136" s="3098"/>
      <c r="Z136" s="3098"/>
      <c r="AA136" s="3098"/>
      <c r="AB136" s="3098"/>
      <c r="AC136" s="3098"/>
      <c r="AD136" s="3098"/>
      <c r="AE136" s="3098"/>
      <c r="AF136" s="3098"/>
      <c r="AG136" s="3098"/>
      <c r="AH136" s="3098"/>
      <c r="AI136" s="3098"/>
      <c r="AJ136" s="3143"/>
      <c r="AK136" s="3143"/>
      <c r="AL136" s="3143"/>
      <c r="AM136" s="3143"/>
      <c r="AN136" s="3143"/>
      <c r="AO136" s="3143"/>
      <c r="AP136" s="3143"/>
      <c r="AQ136" s="3143"/>
      <c r="AR136" s="3143"/>
      <c r="AS136" s="3143"/>
      <c r="AT136" s="3143"/>
      <c r="AU136" s="3143"/>
      <c r="AV136" s="3143"/>
      <c r="AW136" s="3143"/>
      <c r="AX136" s="3143"/>
      <c r="AY136" s="3143"/>
      <c r="AZ136" s="3143"/>
      <c r="BA136" s="3143"/>
      <c r="BB136" s="3143"/>
      <c r="BC136" s="3143"/>
      <c r="BD136" s="3143"/>
      <c r="BE136" s="3143"/>
      <c r="BF136" s="3143"/>
      <c r="BG136" s="3143"/>
      <c r="BH136" s="3143"/>
      <c r="BI136" s="3143"/>
      <c r="BJ136" s="3143"/>
      <c r="BK136" s="3143"/>
      <c r="BL136" s="3189"/>
      <c r="BM136" s="3189"/>
      <c r="BN136" s="3189"/>
      <c r="BO136" s="3189"/>
      <c r="BP136" s="3189"/>
      <c r="BQ136" s="3189"/>
      <c r="BR136" s="3189"/>
      <c r="BS136" s="3189"/>
      <c r="BT136" s="3189"/>
      <c r="BU136" s="3189"/>
      <c r="BV136" s="3143"/>
      <c r="BW136" s="3143"/>
    </row>
    <row r="137" spans="1:75" ht="16.5" customHeight="1">
      <c r="A137" s="3143"/>
      <c r="B137" s="3143"/>
      <c r="C137" s="3143"/>
      <c r="D137" s="3143"/>
      <c r="E137" s="3143"/>
      <c r="F137" s="3143"/>
      <c r="G137" s="3143"/>
      <c r="H137" s="3143"/>
      <c r="I137" s="3143"/>
      <c r="J137" s="3143"/>
      <c r="K137" s="3098"/>
      <c r="L137" s="3098"/>
      <c r="M137" s="3098"/>
      <c r="N137" s="3098"/>
      <c r="O137" s="3098"/>
      <c r="P137" s="3098"/>
      <c r="Q137" s="3098"/>
      <c r="R137" s="3098"/>
      <c r="S137" s="3098"/>
      <c r="T137" s="3098"/>
      <c r="U137" s="3098"/>
      <c r="V137" s="3098"/>
      <c r="W137" s="3098"/>
      <c r="X137" s="3098"/>
      <c r="Y137" s="3098"/>
      <c r="Z137" s="3098"/>
      <c r="AA137" s="3098"/>
      <c r="AB137" s="3098"/>
      <c r="AC137" s="3098"/>
      <c r="AD137" s="3098"/>
      <c r="AE137" s="3098"/>
      <c r="AF137" s="3098"/>
      <c r="AG137" s="3098"/>
      <c r="AH137" s="3098"/>
      <c r="AI137" s="3098"/>
      <c r="AJ137" s="3143"/>
      <c r="AK137" s="3143"/>
      <c r="AL137" s="3143"/>
      <c r="AM137" s="3143"/>
      <c r="AN137" s="3143"/>
      <c r="AO137" s="3143"/>
      <c r="AP137" s="3143"/>
      <c r="AQ137" s="3143"/>
      <c r="AR137" s="3143"/>
      <c r="AS137" s="3143"/>
      <c r="AT137" s="3143"/>
      <c r="AU137" s="3143"/>
      <c r="AV137" s="3143"/>
      <c r="AW137" s="3143"/>
      <c r="AX137" s="3143"/>
      <c r="AY137" s="3143"/>
      <c r="AZ137" s="3143"/>
      <c r="BA137" s="3143"/>
      <c r="BB137" s="3143"/>
      <c r="BC137" s="3143"/>
      <c r="BD137" s="3143"/>
      <c r="BE137" s="3143"/>
      <c r="BF137" s="3143"/>
      <c r="BG137" s="3143"/>
      <c r="BH137" s="3143"/>
      <c r="BI137" s="3143"/>
      <c r="BJ137" s="3143"/>
      <c r="BK137" s="3143"/>
      <c r="BL137" s="3189"/>
      <c r="BM137" s="3189"/>
      <c r="BN137" s="3189"/>
      <c r="BO137" s="3189"/>
      <c r="BP137" s="3189"/>
      <c r="BQ137" s="3189"/>
      <c r="BR137" s="3189"/>
      <c r="BS137" s="3189"/>
      <c r="BT137" s="3189"/>
      <c r="BU137" s="3189"/>
      <c r="BV137" s="3143"/>
      <c r="BW137" s="3143"/>
    </row>
    <row r="138" spans="1:75" ht="16.5" customHeight="1">
      <c r="A138" s="3143"/>
      <c r="B138" s="3143"/>
      <c r="C138" s="3143"/>
      <c r="D138" s="3143"/>
      <c r="E138" s="3143"/>
      <c r="F138" s="3143"/>
      <c r="G138" s="3143"/>
      <c r="H138" s="3143"/>
      <c r="I138" s="3143"/>
      <c r="J138" s="3143"/>
      <c r="K138" s="3098"/>
      <c r="L138" s="3098"/>
      <c r="M138" s="3098"/>
      <c r="N138" s="3098"/>
      <c r="O138" s="3098"/>
      <c r="P138" s="3098"/>
      <c r="Q138" s="3098"/>
      <c r="R138" s="3098"/>
      <c r="S138" s="3098"/>
      <c r="T138" s="3098"/>
      <c r="U138" s="3098"/>
      <c r="V138" s="3098"/>
      <c r="W138" s="3098"/>
      <c r="X138" s="3098"/>
      <c r="Y138" s="3098"/>
      <c r="Z138" s="3098"/>
      <c r="AA138" s="3098"/>
      <c r="AB138" s="3098"/>
      <c r="AC138" s="3098"/>
      <c r="AD138" s="3098"/>
      <c r="AE138" s="3098"/>
      <c r="AF138" s="3098"/>
      <c r="AG138" s="3098"/>
      <c r="AH138" s="3098"/>
      <c r="AI138" s="3098"/>
      <c r="AJ138" s="3143"/>
      <c r="AK138" s="3143"/>
      <c r="AL138" s="3143"/>
      <c r="AM138" s="3143"/>
      <c r="AN138" s="3143"/>
      <c r="AO138" s="3143"/>
      <c r="AP138" s="3143"/>
      <c r="AQ138" s="3143"/>
      <c r="AR138" s="3143"/>
      <c r="AS138" s="3143"/>
      <c r="AT138" s="3143"/>
      <c r="AU138" s="3143"/>
      <c r="AV138" s="3143"/>
      <c r="AW138" s="3143"/>
      <c r="AX138" s="3143"/>
      <c r="AY138" s="3143"/>
      <c r="AZ138" s="3143"/>
      <c r="BA138" s="3143"/>
      <c r="BB138" s="3143"/>
      <c r="BC138" s="3143"/>
      <c r="BD138" s="3143"/>
      <c r="BE138" s="3143"/>
      <c r="BF138" s="3143"/>
      <c r="BG138" s="3143"/>
      <c r="BH138" s="3143"/>
      <c r="BI138" s="3143"/>
      <c r="BJ138" s="3143"/>
      <c r="BK138" s="3143"/>
      <c r="BL138" s="3189"/>
      <c r="BM138" s="3189"/>
      <c r="BN138" s="3189"/>
      <c r="BO138" s="3189"/>
      <c r="BP138" s="3189"/>
      <c r="BQ138" s="3189"/>
      <c r="BR138" s="3189"/>
      <c r="BS138" s="3189"/>
      <c r="BT138" s="3189"/>
      <c r="BU138" s="3189"/>
      <c r="BV138" s="3143"/>
      <c r="BW138" s="3143"/>
    </row>
    <row r="139" spans="1:75" ht="16.5" customHeight="1">
      <c r="A139" s="3143"/>
      <c r="B139" s="3143"/>
      <c r="C139" s="3143"/>
      <c r="D139" s="3143"/>
      <c r="E139" s="3143"/>
      <c r="F139" s="3143"/>
      <c r="G139" s="3143"/>
      <c r="H139" s="3143"/>
      <c r="I139" s="3143"/>
      <c r="J139" s="3143"/>
      <c r="K139" s="3098"/>
      <c r="L139" s="3098"/>
      <c r="M139" s="3098"/>
      <c r="N139" s="3098"/>
      <c r="O139" s="3098"/>
      <c r="P139" s="3098"/>
      <c r="Q139" s="3098"/>
      <c r="R139" s="3098"/>
      <c r="S139" s="3098"/>
      <c r="T139" s="3098"/>
      <c r="U139" s="3098"/>
      <c r="V139" s="3098"/>
      <c r="W139" s="3098"/>
      <c r="X139" s="3098"/>
      <c r="Y139" s="3098"/>
      <c r="Z139" s="3098"/>
      <c r="AA139" s="3098"/>
      <c r="AB139" s="3098"/>
      <c r="AC139" s="3098"/>
      <c r="AD139" s="3098"/>
      <c r="AE139" s="3098"/>
      <c r="AF139" s="3098"/>
      <c r="AG139" s="3098"/>
      <c r="AH139" s="3098"/>
      <c r="AI139" s="3098"/>
      <c r="AJ139" s="3143"/>
      <c r="AK139" s="3143"/>
      <c r="AL139" s="3143"/>
      <c r="AM139" s="3143"/>
      <c r="AN139" s="3143"/>
      <c r="AO139" s="3143"/>
      <c r="AP139" s="3143"/>
      <c r="AQ139" s="3143"/>
      <c r="AR139" s="3143"/>
      <c r="AS139" s="3143"/>
      <c r="AT139" s="3143"/>
      <c r="AU139" s="3143"/>
      <c r="AV139" s="3143"/>
      <c r="AW139" s="3143"/>
      <c r="AX139" s="3143"/>
      <c r="AY139" s="3143"/>
      <c r="AZ139" s="3143"/>
      <c r="BA139" s="3143"/>
      <c r="BB139" s="3143"/>
      <c r="BC139" s="3143"/>
      <c r="BD139" s="3143"/>
      <c r="BE139" s="3143"/>
      <c r="BF139" s="3143"/>
      <c r="BG139" s="3143"/>
      <c r="BH139" s="3143"/>
      <c r="BI139" s="3143"/>
      <c r="BJ139" s="3143"/>
      <c r="BK139" s="3143"/>
      <c r="BL139" s="3189"/>
      <c r="BM139" s="3189"/>
      <c r="BN139" s="3189"/>
      <c r="BO139" s="3189"/>
      <c r="BP139" s="3189"/>
      <c r="BQ139" s="3189"/>
      <c r="BR139" s="3189"/>
      <c r="BS139" s="3189"/>
      <c r="BT139" s="3189"/>
      <c r="BU139" s="3189"/>
      <c r="BV139" s="3143"/>
      <c r="BW139" s="3143"/>
    </row>
    <row r="140" spans="1:75" ht="16.5" customHeight="1">
      <c r="A140" s="3143"/>
      <c r="B140" s="3143"/>
      <c r="C140" s="3143"/>
      <c r="D140" s="3143"/>
      <c r="E140" s="3143"/>
      <c r="F140" s="3143"/>
      <c r="G140" s="3143"/>
      <c r="H140" s="3143"/>
      <c r="I140" s="3143"/>
      <c r="J140" s="3143"/>
      <c r="K140" s="3098"/>
      <c r="L140" s="3098"/>
      <c r="M140" s="3098"/>
      <c r="N140" s="3098"/>
      <c r="O140" s="3098"/>
      <c r="P140" s="3098"/>
      <c r="Q140" s="3098"/>
      <c r="R140" s="3098"/>
      <c r="S140" s="3098"/>
      <c r="T140" s="3098"/>
      <c r="U140" s="3098"/>
      <c r="V140" s="3098"/>
      <c r="W140" s="3098"/>
      <c r="X140" s="3098"/>
      <c r="Y140" s="3098"/>
      <c r="Z140" s="3098"/>
      <c r="AA140" s="3098"/>
      <c r="AB140" s="3098"/>
      <c r="AC140" s="3098"/>
      <c r="AD140" s="3098"/>
      <c r="AE140" s="3098"/>
      <c r="AF140" s="3098"/>
      <c r="AG140" s="3098"/>
      <c r="AH140" s="3098"/>
      <c r="AI140" s="3098"/>
      <c r="AJ140" s="3143"/>
      <c r="AK140" s="3143"/>
      <c r="AL140" s="3143"/>
      <c r="AM140" s="3143"/>
      <c r="AN140" s="3143"/>
      <c r="AO140" s="3143"/>
      <c r="AP140" s="3143"/>
      <c r="AQ140" s="3143"/>
      <c r="AR140" s="3143"/>
      <c r="AS140" s="3143"/>
      <c r="AT140" s="3143"/>
      <c r="AU140" s="3143"/>
      <c r="AV140" s="3143"/>
      <c r="AW140" s="3143"/>
      <c r="AX140" s="3143"/>
      <c r="AY140" s="3143"/>
      <c r="AZ140" s="3143"/>
      <c r="BA140" s="3143"/>
      <c r="BB140" s="3143"/>
      <c r="BC140" s="3143"/>
      <c r="BD140" s="3143"/>
      <c r="BE140" s="3143"/>
      <c r="BF140" s="3143"/>
      <c r="BG140" s="3143"/>
      <c r="BH140" s="3143"/>
      <c r="BI140" s="3143"/>
      <c r="BJ140" s="3143"/>
      <c r="BK140" s="3143"/>
      <c r="BL140" s="3189"/>
      <c r="BM140" s="3189"/>
      <c r="BN140" s="3189"/>
      <c r="BO140" s="3189"/>
      <c r="BP140" s="3189"/>
      <c r="BQ140" s="3189"/>
      <c r="BR140" s="3189"/>
      <c r="BS140" s="3189"/>
      <c r="BT140" s="3189"/>
      <c r="BU140" s="3189"/>
      <c r="BV140" s="3143"/>
      <c r="BW140" s="3143"/>
    </row>
    <row r="141" spans="1:75" ht="16.5" customHeight="1">
      <c r="A141" s="3143"/>
      <c r="B141" s="3143"/>
      <c r="C141" s="3143"/>
      <c r="D141" s="3143"/>
      <c r="E141" s="3143"/>
      <c r="F141" s="3143"/>
      <c r="G141" s="3143"/>
      <c r="H141" s="3143"/>
      <c r="I141" s="3143"/>
      <c r="J141" s="3143"/>
      <c r="K141" s="3098"/>
      <c r="L141" s="3098"/>
      <c r="M141" s="3098"/>
      <c r="N141" s="3098"/>
      <c r="O141" s="3098"/>
      <c r="P141" s="3098"/>
      <c r="Q141" s="3098"/>
      <c r="R141" s="3098"/>
      <c r="S141" s="3098"/>
      <c r="T141" s="3098"/>
      <c r="U141" s="3098"/>
      <c r="V141" s="3098"/>
      <c r="W141" s="3098"/>
      <c r="X141" s="3098"/>
      <c r="Y141" s="3098"/>
      <c r="Z141" s="3098"/>
      <c r="AA141" s="3098"/>
      <c r="AB141" s="3098"/>
      <c r="AC141" s="3098"/>
      <c r="AD141" s="3098"/>
      <c r="AE141" s="3098"/>
      <c r="AF141" s="3098"/>
      <c r="AG141" s="3098"/>
      <c r="AH141" s="3098"/>
      <c r="AI141" s="3098"/>
      <c r="AJ141" s="3143"/>
      <c r="AK141" s="3143"/>
      <c r="AL141" s="3143"/>
      <c r="AM141" s="3143"/>
      <c r="AN141" s="3143"/>
      <c r="AO141" s="3143"/>
      <c r="AP141" s="3143"/>
      <c r="AQ141" s="3143"/>
      <c r="AR141" s="3143"/>
      <c r="AS141" s="3143"/>
      <c r="AT141" s="3143"/>
      <c r="AU141" s="3143"/>
      <c r="AV141" s="3143"/>
      <c r="AW141" s="3143"/>
      <c r="AX141" s="3143"/>
      <c r="AY141" s="3143"/>
      <c r="AZ141" s="3143"/>
      <c r="BA141" s="3143"/>
      <c r="BB141" s="3143"/>
      <c r="BC141" s="3143"/>
      <c r="BD141" s="3143"/>
      <c r="BE141" s="3143"/>
      <c r="BF141" s="3143"/>
      <c r="BG141" s="3143"/>
      <c r="BH141" s="3143"/>
      <c r="BI141" s="3143"/>
      <c r="BJ141" s="3143"/>
      <c r="BK141" s="3143"/>
      <c r="BL141" s="3189"/>
      <c r="BM141" s="3189"/>
      <c r="BN141" s="3189"/>
      <c r="BO141" s="3189"/>
      <c r="BP141" s="3189"/>
      <c r="BQ141" s="3189"/>
      <c r="BR141" s="3189"/>
      <c r="BS141" s="3189"/>
      <c r="BT141" s="3189"/>
      <c r="BU141" s="3189"/>
      <c r="BV141" s="3143"/>
      <c r="BW141" s="3143"/>
    </row>
    <row r="142" spans="1:75" ht="16.5" customHeight="1">
      <c r="A142" s="3143"/>
      <c r="B142" s="3143"/>
      <c r="C142" s="3143"/>
      <c r="D142" s="3143"/>
      <c r="E142" s="3143"/>
      <c r="F142" s="3143"/>
      <c r="G142" s="3143"/>
      <c r="H142" s="3143"/>
      <c r="I142" s="3143"/>
      <c r="J142" s="3143"/>
      <c r="K142" s="3098"/>
      <c r="L142" s="3098"/>
      <c r="M142" s="3098"/>
      <c r="N142" s="3098"/>
      <c r="O142" s="3098"/>
      <c r="P142" s="3098"/>
      <c r="Q142" s="3098"/>
      <c r="R142" s="3098"/>
      <c r="S142" s="3098"/>
      <c r="T142" s="3098"/>
      <c r="U142" s="3098"/>
      <c r="V142" s="3098"/>
      <c r="W142" s="3098"/>
      <c r="X142" s="3098"/>
      <c r="Y142" s="3098"/>
      <c r="Z142" s="3098"/>
      <c r="AA142" s="3098"/>
      <c r="AB142" s="3098"/>
      <c r="AC142" s="3098"/>
      <c r="AD142" s="3098"/>
      <c r="AE142" s="3098"/>
      <c r="AF142" s="3098"/>
      <c r="AG142" s="3098"/>
      <c r="AH142" s="3098"/>
      <c r="AI142" s="3098"/>
      <c r="AJ142" s="3143"/>
      <c r="AK142" s="3143"/>
      <c r="AL142" s="3143"/>
      <c r="AM142" s="3143"/>
      <c r="AN142" s="3143"/>
      <c r="AO142" s="3143"/>
      <c r="AP142" s="3143"/>
      <c r="AQ142" s="3143"/>
      <c r="AR142" s="3143"/>
      <c r="AS142" s="3143"/>
      <c r="AT142" s="3143"/>
      <c r="AU142" s="3143"/>
      <c r="AV142" s="3143"/>
      <c r="AW142" s="3143"/>
      <c r="AX142" s="3143"/>
      <c r="AY142" s="3143"/>
      <c r="AZ142" s="3143"/>
      <c r="BA142" s="3143"/>
      <c r="BB142" s="3143"/>
      <c r="BC142" s="3143"/>
      <c r="BD142" s="3143"/>
      <c r="BE142" s="3143"/>
      <c r="BF142" s="3143"/>
      <c r="BG142" s="3143"/>
      <c r="BH142" s="3143"/>
      <c r="BI142" s="3143"/>
      <c r="BJ142" s="3143"/>
      <c r="BK142" s="3143"/>
      <c r="BL142" s="3189"/>
      <c r="BM142" s="3189"/>
      <c r="BN142" s="3189"/>
      <c r="BO142" s="3189"/>
      <c r="BP142" s="3189"/>
      <c r="BQ142" s="3189"/>
      <c r="BR142" s="3189"/>
      <c r="BS142" s="3189"/>
      <c r="BT142" s="3189"/>
      <c r="BU142" s="3189"/>
      <c r="BV142" s="3143"/>
      <c r="BW142" s="3143"/>
    </row>
    <row r="143" spans="1:75" ht="16.5" customHeight="1">
      <c r="A143" s="3143"/>
      <c r="B143" s="3143"/>
      <c r="C143" s="3143"/>
      <c r="D143" s="3143"/>
      <c r="E143" s="3143"/>
      <c r="F143" s="3143"/>
      <c r="G143" s="3143"/>
      <c r="H143" s="3143"/>
      <c r="I143" s="3143"/>
      <c r="J143" s="3143"/>
      <c r="K143" s="3098"/>
      <c r="L143" s="3098"/>
      <c r="M143" s="3098"/>
      <c r="N143" s="3098"/>
      <c r="O143" s="3098"/>
      <c r="P143" s="3098"/>
      <c r="Q143" s="3098"/>
      <c r="R143" s="3098"/>
      <c r="S143" s="3098"/>
      <c r="T143" s="3098"/>
      <c r="U143" s="3098"/>
      <c r="V143" s="3098"/>
      <c r="W143" s="3098"/>
      <c r="X143" s="3098"/>
      <c r="Y143" s="3098"/>
      <c r="Z143" s="3098"/>
      <c r="AA143" s="3098"/>
      <c r="AB143" s="3098"/>
      <c r="AC143" s="3098"/>
      <c r="AD143" s="3098"/>
      <c r="AE143" s="3098"/>
      <c r="AF143" s="3098"/>
      <c r="AG143" s="3098"/>
      <c r="AH143" s="3098"/>
      <c r="AI143" s="3098"/>
      <c r="AJ143" s="3143"/>
      <c r="AK143" s="3143"/>
      <c r="AL143" s="3143"/>
      <c r="AM143" s="3143"/>
      <c r="AN143" s="3143"/>
      <c r="AO143" s="3143"/>
      <c r="AP143" s="3143"/>
      <c r="AQ143" s="3143"/>
      <c r="AR143" s="3143"/>
      <c r="AS143" s="3143"/>
      <c r="AT143" s="3143"/>
      <c r="AU143" s="3143"/>
      <c r="AV143" s="3143"/>
      <c r="AW143" s="3143"/>
      <c r="AX143" s="3143"/>
      <c r="AY143" s="3143"/>
      <c r="AZ143" s="3143"/>
      <c r="BA143" s="3143"/>
      <c r="BB143" s="3143"/>
      <c r="BC143" s="3143"/>
      <c r="BD143" s="3143"/>
      <c r="BE143" s="3143"/>
      <c r="BF143" s="3143"/>
      <c r="BG143" s="3143"/>
      <c r="BH143" s="3143"/>
      <c r="BI143" s="3143"/>
      <c r="BJ143" s="3143"/>
      <c r="BK143" s="3143"/>
      <c r="BL143" s="3189"/>
      <c r="BM143" s="3189"/>
      <c r="BN143" s="3189"/>
      <c r="BO143" s="3189"/>
      <c r="BP143" s="3189"/>
      <c r="BQ143" s="3189"/>
      <c r="BR143" s="3189"/>
      <c r="BS143" s="3189"/>
      <c r="BT143" s="3189"/>
      <c r="BU143" s="3189"/>
      <c r="BV143" s="3143"/>
      <c r="BW143" s="3143"/>
    </row>
    <row r="144" spans="1:75" ht="16.5" customHeight="1">
      <c r="A144" s="3143"/>
      <c r="B144" s="3143"/>
      <c r="C144" s="3143"/>
      <c r="D144" s="3143"/>
      <c r="E144" s="3143"/>
      <c r="F144" s="3143"/>
      <c r="G144" s="3143"/>
      <c r="H144" s="3143"/>
      <c r="I144" s="3143"/>
      <c r="J144" s="3143"/>
      <c r="K144" s="3098"/>
      <c r="L144" s="3098"/>
      <c r="M144" s="3098"/>
      <c r="N144" s="3098"/>
      <c r="O144" s="3098"/>
      <c r="P144" s="3098"/>
      <c r="Q144" s="3098"/>
      <c r="R144" s="3098"/>
      <c r="S144" s="3098"/>
      <c r="T144" s="3098"/>
      <c r="U144" s="3098"/>
      <c r="V144" s="3098"/>
      <c r="W144" s="3098"/>
      <c r="X144" s="3098"/>
      <c r="Y144" s="3098"/>
      <c r="Z144" s="3098"/>
      <c r="AA144" s="3098"/>
      <c r="AB144" s="3098"/>
      <c r="AC144" s="3098"/>
      <c r="AD144" s="3098"/>
      <c r="AE144" s="3098"/>
      <c r="AF144" s="3098"/>
      <c r="AG144" s="3098"/>
      <c r="AH144" s="3098"/>
      <c r="AI144" s="3098"/>
      <c r="AJ144" s="3143"/>
      <c r="AK144" s="3143"/>
      <c r="AL144" s="3143"/>
      <c r="AM144" s="3143"/>
      <c r="AN144" s="3143"/>
      <c r="AO144" s="3143"/>
      <c r="AP144" s="3143"/>
      <c r="AQ144" s="3143"/>
      <c r="AR144" s="3143"/>
      <c r="AS144" s="3143"/>
      <c r="AT144" s="3143"/>
      <c r="AU144" s="3143"/>
      <c r="AV144" s="3143"/>
      <c r="AW144" s="3143"/>
      <c r="AX144" s="3143"/>
      <c r="AY144" s="3143"/>
      <c r="AZ144" s="3143"/>
      <c r="BA144" s="3143"/>
      <c r="BB144" s="3143"/>
      <c r="BC144" s="3143"/>
      <c r="BD144" s="3143"/>
      <c r="BE144" s="3143"/>
      <c r="BF144" s="3143"/>
      <c r="BG144" s="3143"/>
      <c r="BH144" s="3143"/>
      <c r="BI144" s="3143"/>
      <c r="BJ144" s="3143"/>
      <c r="BK144" s="3143"/>
      <c r="BL144" s="3189"/>
      <c r="BM144" s="3189"/>
      <c r="BN144" s="3189"/>
      <c r="BO144" s="3189"/>
      <c r="BP144" s="3189"/>
      <c r="BQ144" s="3189"/>
      <c r="BR144" s="3189"/>
      <c r="BS144" s="3189"/>
      <c r="BT144" s="3189"/>
      <c r="BU144" s="3189"/>
      <c r="BV144" s="3143"/>
      <c r="BW144" s="3143"/>
    </row>
    <row r="145" spans="1:75" ht="16.5" customHeight="1">
      <c r="A145" s="3143"/>
      <c r="B145" s="3143"/>
      <c r="C145" s="3143"/>
      <c r="D145" s="3143"/>
      <c r="E145" s="3143"/>
      <c r="F145" s="3143"/>
      <c r="G145" s="3143"/>
      <c r="H145" s="3143"/>
      <c r="I145" s="3143"/>
      <c r="J145" s="3143"/>
      <c r="K145" s="3098"/>
      <c r="L145" s="3098"/>
      <c r="M145" s="3098"/>
      <c r="N145" s="3098"/>
      <c r="O145" s="3098"/>
      <c r="P145" s="3098"/>
      <c r="Q145" s="3098"/>
      <c r="R145" s="3098"/>
      <c r="S145" s="3098"/>
      <c r="T145" s="3098"/>
      <c r="U145" s="3098"/>
      <c r="V145" s="3098"/>
      <c r="W145" s="3098"/>
      <c r="X145" s="3098"/>
      <c r="Y145" s="3098"/>
      <c r="Z145" s="3098"/>
      <c r="AA145" s="3098"/>
      <c r="AB145" s="3098"/>
      <c r="AC145" s="3098"/>
      <c r="AD145" s="3098"/>
      <c r="AE145" s="3098"/>
      <c r="AF145" s="3098"/>
      <c r="AG145" s="3098"/>
      <c r="AH145" s="3098"/>
      <c r="AI145" s="3098"/>
      <c r="AJ145" s="3143"/>
      <c r="AK145" s="3143"/>
      <c r="AL145" s="3143"/>
      <c r="AM145" s="3143"/>
      <c r="AN145" s="3143"/>
      <c r="AO145" s="3143"/>
      <c r="AP145" s="3143"/>
      <c r="AQ145" s="3143"/>
      <c r="AR145" s="3143"/>
      <c r="AS145" s="3143"/>
      <c r="AT145" s="3143"/>
      <c r="AU145" s="3143"/>
      <c r="AV145" s="3143"/>
      <c r="AW145" s="3143"/>
      <c r="AX145" s="3143"/>
      <c r="AY145" s="3143"/>
      <c r="AZ145" s="3143"/>
      <c r="BA145" s="3143"/>
      <c r="BB145" s="3143"/>
      <c r="BC145" s="3143"/>
      <c r="BD145" s="3143"/>
      <c r="BE145" s="3143"/>
      <c r="BF145" s="3143"/>
      <c r="BG145" s="3143"/>
      <c r="BH145" s="3143"/>
      <c r="BI145" s="3143"/>
      <c r="BJ145" s="3143"/>
      <c r="BK145" s="3143"/>
      <c r="BL145" s="3189"/>
      <c r="BM145" s="3189"/>
      <c r="BN145" s="3189"/>
      <c r="BO145" s="3189"/>
      <c r="BP145" s="3189"/>
      <c r="BQ145" s="3189"/>
      <c r="BR145" s="3189"/>
      <c r="BS145" s="3189"/>
      <c r="BT145" s="3189"/>
      <c r="BU145" s="3189"/>
      <c r="BV145" s="3143"/>
      <c r="BW145" s="3143"/>
    </row>
    <row r="146" spans="1:75" ht="16.5" customHeight="1">
      <c r="A146" s="3143"/>
      <c r="B146" s="3143"/>
      <c r="C146" s="3143"/>
      <c r="D146" s="3143"/>
      <c r="E146" s="3143"/>
      <c r="F146" s="3143"/>
      <c r="G146" s="3143"/>
      <c r="H146" s="3143"/>
      <c r="I146" s="3143"/>
      <c r="J146" s="3143"/>
      <c r="K146" s="3098"/>
      <c r="L146" s="3098"/>
      <c r="M146" s="3098"/>
      <c r="N146" s="3098"/>
      <c r="O146" s="3098"/>
      <c r="P146" s="3098"/>
      <c r="Q146" s="3098"/>
      <c r="R146" s="3098"/>
      <c r="S146" s="3098"/>
      <c r="T146" s="3098"/>
      <c r="U146" s="3098"/>
      <c r="V146" s="3098"/>
      <c r="W146" s="3098"/>
      <c r="X146" s="3098"/>
      <c r="Y146" s="3098"/>
      <c r="Z146" s="3098"/>
      <c r="AA146" s="3098"/>
      <c r="AB146" s="3098"/>
      <c r="AC146" s="3098"/>
      <c r="AD146" s="3098"/>
      <c r="AE146" s="3098"/>
      <c r="AF146" s="3098"/>
      <c r="AG146" s="3098"/>
      <c r="AH146" s="3098"/>
      <c r="AI146" s="3098"/>
      <c r="AJ146" s="3143"/>
      <c r="AK146" s="3143"/>
      <c r="AL146" s="3143"/>
      <c r="AM146" s="3143"/>
      <c r="AN146" s="3143"/>
      <c r="AO146" s="3143"/>
      <c r="AP146" s="3143"/>
      <c r="AQ146" s="3143"/>
      <c r="AR146" s="3143"/>
      <c r="AS146" s="3143"/>
      <c r="AT146" s="3143"/>
      <c r="AU146" s="3143"/>
      <c r="AV146" s="3143"/>
      <c r="AW146" s="3143"/>
      <c r="AX146" s="3143"/>
      <c r="AY146" s="3143"/>
      <c r="AZ146" s="3143"/>
      <c r="BA146" s="3143"/>
      <c r="BB146" s="3143"/>
      <c r="BC146" s="3143"/>
      <c r="BD146" s="3143"/>
      <c r="BE146" s="3143"/>
      <c r="BF146" s="3143"/>
      <c r="BG146" s="3143"/>
      <c r="BH146" s="3143"/>
      <c r="BI146" s="3143"/>
      <c r="BJ146" s="3143"/>
      <c r="BK146" s="3143"/>
      <c r="BL146" s="3189"/>
      <c r="BM146" s="3189"/>
      <c r="BN146" s="3189"/>
      <c r="BO146" s="3189"/>
      <c r="BP146" s="3189"/>
      <c r="BQ146" s="3189"/>
      <c r="BR146" s="3189"/>
      <c r="BS146" s="3189"/>
      <c r="BT146" s="3189"/>
      <c r="BU146" s="3189"/>
      <c r="BV146" s="3143"/>
      <c r="BW146" s="3143"/>
    </row>
    <row r="147" spans="1:75" ht="16.5" customHeight="1">
      <c r="A147" s="3143"/>
      <c r="B147" s="3143"/>
      <c r="C147" s="3143"/>
      <c r="D147" s="3143"/>
      <c r="E147" s="3143"/>
      <c r="F147" s="3143"/>
      <c r="G147" s="3143"/>
      <c r="H147" s="3143"/>
      <c r="I147" s="3143"/>
      <c r="J147" s="3143"/>
      <c r="K147" s="3098"/>
      <c r="L147" s="3098"/>
      <c r="M147" s="3098"/>
      <c r="N147" s="3098"/>
      <c r="O147" s="3098"/>
      <c r="P147" s="3098"/>
      <c r="Q147" s="3098"/>
      <c r="R147" s="3098"/>
      <c r="S147" s="3098"/>
      <c r="T147" s="3098"/>
      <c r="U147" s="3098"/>
      <c r="V147" s="3098"/>
      <c r="W147" s="3098"/>
      <c r="X147" s="3098"/>
      <c r="Y147" s="3098"/>
      <c r="Z147" s="3098"/>
      <c r="AA147" s="3098"/>
      <c r="AB147" s="3098"/>
      <c r="AC147" s="3098"/>
      <c r="AD147" s="3098"/>
      <c r="AE147" s="3098"/>
      <c r="AF147" s="3098"/>
      <c r="AG147" s="3098"/>
      <c r="AH147" s="3098"/>
      <c r="AI147" s="3098"/>
      <c r="AJ147" s="3143"/>
      <c r="AK147" s="3143"/>
      <c r="AL147" s="3143"/>
      <c r="AM147" s="3143"/>
      <c r="AN147" s="3143"/>
      <c r="AO147" s="3143"/>
      <c r="AP147" s="3143"/>
      <c r="AQ147" s="3143"/>
      <c r="AR147" s="3143"/>
      <c r="AS147" s="3143"/>
      <c r="AT147" s="3143"/>
      <c r="AU147" s="3143"/>
      <c r="AV147" s="3143"/>
      <c r="AW147" s="3143"/>
      <c r="AX147" s="3143"/>
      <c r="AY147" s="3143"/>
      <c r="AZ147" s="3143"/>
      <c r="BA147" s="3143"/>
      <c r="BB147" s="3143"/>
      <c r="BC147" s="3143"/>
      <c r="BD147" s="3143"/>
      <c r="BE147" s="3143"/>
      <c r="BF147" s="3143"/>
      <c r="BG147" s="3143"/>
      <c r="BH147" s="3143"/>
      <c r="BI147" s="3143"/>
      <c r="BJ147" s="3143"/>
      <c r="BK147" s="3143"/>
      <c r="BL147" s="3189"/>
      <c r="BM147" s="3189"/>
      <c r="BN147" s="3189"/>
      <c r="BO147" s="3189"/>
      <c r="BP147" s="3189"/>
      <c r="BQ147" s="3189"/>
      <c r="BR147" s="3189"/>
      <c r="BS147" s="3189"/>
      <c r="BT147" s="3189"/>
      <c r="BU147" s="3189"/>
      <c r="BV147" s="3143"/>
      <c r="BW147" s="3143"/>
    </row>
    <row r="148" spans="1:75" ht="16.5" customHeight="1">
      <c r="A148" s="3143"/>
      <c r="B148" s="3143"/>
      <c r="C148" s="3143"/>
      <c r="D148" s="3143"/>
      <c r="E148" s="3143"/>
      <c r="F148" s="3143"/>
      <c r="G148" s="3143"/>
      <c r="H148" s="3143"/>
      <c r="I148" s="3143"/>
      <c r="J148" s="3143"/>
      <c r="K148" s="3098"/>
      <c r="L148" s="3098"/>
      <c r="M148" s="3098"/>
      <c r="N148" s="3098"/>
      <c r="O148" s="3098"/>
      <c r="P148" s="3098"/>
      <c r="Q148" s="3098"/>
      <c r="R148" s="3098"/>
      <c r="S148" s="3098"/>
      <c r="T148" s="3098"/>
      <c r="U148" s="3098"/>
      <c r="V148" s="3098"/>
      <c r="W148" s="3098"/>
      <c r="X148" s="3098"/>
      <c r="Y148" s="3098"/>
      <c r="Z148" s="3098"/>
      <c r="AA148" s="3098"/>
      <c r="AB148" s="3098"/>
      <c r="AC148" s="3098"/>
      <c r="AD148" s="3098"/>
      <c r="AE148" s="3098"/>
      <c r="AF148" s="3098"/>
      <c r="AG148" s="3098"/>
      <c r="AH148" s="3098"/>
      <c r="AI148" s="3098"/>
      <c r="AJ148" s="3143"/>
      <c r="AK148" s="3143"/>
      <c r="AL148" s="3143"/>
      <c r="AM148" s="3143"/>
      <c r="AN148" s="3143"/>
      <c r="AO148" s="3143"/>
      <c r="AP148" s="3143"/>
      <c r="AQ148" s="3143"/>
      <c r="AR148" s="3143"/>
      <c r="AS148" s="3143"/>
      <c r="AT148" s="3143"/>
      <c r="AU148" s="3143"/>
      <c r="AV148" s="3143"/>
      <c r="AW148" s="3143"/>
      <c r="AX148" s="3143"/>
      <c r="AY148" s="3143"/>
      <c r="AZ148" s="3143"/>
      <c r="BA148" s="3143"/>
      <c r="BB148" s="3143"/>
      <c r="BC148" s="3143"/>
      <c r="BD148" s="3143"/>
      <c r="BE148" s="3143"/>
      <c r="BF148" s="3143"/>
      <c r="BG148" s="3143"/>
      <c r="BH148" s="3143"/>
      <c r="BI148" s="3143"/>
      <c r="BJ148" s="3143"/>
      <c r="BK148" s="3143"/>
      <c r="BL148" s="3189"/>
      <c r="BM148" s="3189"/>
      <c r="BN148" s="3189"/>
      <c r="BO148" s="3189"/>
      <c r="BP148" s="3189"/>
      <c r="BQ148" s="3189"/>
      <c r="BR148" s="3189"/>
      <c r="BS148" s="3189"/>
      <c r="BT148" s="3189"/>
      <c r="BU148" s="3189"/>
      <c r="BV148" s="3143"/>
      <c r="BW148" s="3143"/>
    </row>
    <row r="149" spans="1:75" ht="16.5" customHeight="1">
      <c r="A149" s="3143"/>
      <c r="B149" s="3143"/>
      <c r="C149" s="3143"/>
      <c r="D149" s="3143"/>
      <c r="E149" s="3143"/>
      <c r="F149" s="3143"/>
      <c r="G149" s="3143"/>
      <c r="H149" s="3143"/>
      <c r="I149" s="3143"/>
      <c r="J149" s="3143"/>
      <c r="K149" s="3098"/>
      <c r="L149" s="3098"/>
      <c r="M149" s="3098"/>
      <c r="N149" s="3098"/>
      <c r="O149" s="3098"/>
      <c r="P149" s="3098"/>
      <c r="Q149" s="3098"/>
      <c r="R149" s="3098"/>
      <c r="S149" s="3098"/>
      <c r="T149" s="3098"/>
      <c r="U149" s="3098"/>
      <c r="V149" s="3098"/>
      <c r="W149" s="3098"/>
      <c r="X149" s="3098"/>
      <c r="Y149" s="3098"/>
      <c r="Z149" s="3098"/>
      <c r="AA149" s="3098"/>
      <c r="AB149" s="3098"/>
      <c r="AC149" s="3098"/>
      <c r="AD149" s="3098"/>
      <c r="AE149" s="3098"/>
      <c r="AF149" s="3098"/>
      <c r="AG149" s="3098"/>
      <c r="AH149" s="3098"/>
      <c r="AI149" s="3098"/>
      <c r="AJ149" s="3143"/>
      <c r="AK149" s="3143"/>
      <c r="AL149" s="3143"/>
      <c r="AM149" s="3143"/>
      <c r="AN149" s="3143"/>
      <c r="AO149" s="3143"/>
      <c r="AP149" s="3143"/>
      <c r="AQ149" s="3143"/>
      <c r="AR149" s="3143"/>
      <c r="AS149" s="3143"/>
      <c r="AT149" s="3143"/>
      <c r="AU149" s="3143"/>
      <c r="AV149" s="3143"/>
      <c r="AW149" s="3143"/>
      <c r="AX149" s="3143"/>
      <c r="AY149" s="3143"/>
      <c r="AZ149" s="3143"/>
      <c r="BA149" s="3143"/>
      <c r="BB149" s="3143"/>
      <c r="BC149" s="3143"/>
      <c r="BD149" s="3143"/>
      <c r="BE149" s="3143"/>
      <c r="BF149" s="3143"/>
      <c r="BG149" s="3143"/>
      <c r="BH149" s="3143"/>
      <c r="BI149" s="3143"/>
      <c r="BJ149" s="3143"/>
      <c r="BK149" s="3143"/>
      <c r="BL149" s="3189"/>
      <c r="BM149" s="3189"/>
      <c r="BN149" s="3189"/>
      <c r="BO149" s="3189"/>
      <c r="BP149" s="3189"/>
      <c r="BQ149" s="3189"/>
      <c r="BR149" s="3189"/>
      <c r="BS149" s="3189"/>
      <c r="BT149" s="3189"/>
      <c r="BU149" s="3189"/>
      <c r="BV149" s="3143"/>
      <c r="BW149" s="3143"/>
    </row>
    <row r="150" spans="1:75" ht="16.5" customHeight="1">
      <c r="A150" s="3143"/>
      <c r="B150" s="3143"/>
      <c r="C150" s="3143"/>
      <c r="D150" s="3143"/>
      <c r="E150" s="3143"/>
      <c r="F150" s="3143"/>
      <c r="G150" s="3143"/>
      <c r="H150" s="3143"/>
      <c r="I150" s="3143"/>
      <c r="J150" s="3143"/>
      <c r="K150" s="3098"/>
      <c r="L150" s="3098"/>
      <c r="M150" s="3098"/>
      <c r="N150" s="3098"/>
      <c r="O150" s="3098"/>
      <c r="P150" s="3098"/>
      <c r="Q150" s="3098"/>
      <c r="R150" s="3098"/>
      <c r="S150" s="3098"/>
      <c r="T150" s="3098"/>
      <c r="U150" s="3098"/>
      <c r="V150" s="3098"/>
      <c r="W150" s="3098"/>
      <c r="X150" s="3098"/>
      <c r="Y150" s="3098"/>
      <c r="Z150" s="3098"/>
      <c r="AA150" s="3098"/>
      <c r="AB150" s="3098"/>
      <c r="AC150" s="3098"/>
      <c r="AD150" s="3098"/>
      <c r="AE150" s="3098"/>
      <c r="AF150" s="3098"/>
      <c r="AG150" s="3098"/>
      <c r="AH150" s="3098"/>
      <c r="AI150" s="3098"/>
      <c r="AJ150" s="3143"/>
      <c r="AK150" s="3143"/>
      <c r="AL150" s="3143"/>
      <c r="AM150" s="3143"/>
      <c r="AN150" s="3143"/>
      <c r="AO150" s="3143"/>
      <c r="AP150" s="3143"/>
      <c r="AQ150" s="3143"/>
      <c r="AR150" s="3143"/>
      <c r="AS150" s="3143"/>
      <c r="AT150" s="3143"/>
      <c r="AU150" s="3143"/>
      <c r="AV150" s="3143"/>
      <c r="AW150" s="3143"/>
      <c r="AX150" s="3143"/>
      <c r="AY150" s="3143"/>
      <c r="AZ150" s="3143"/>
      <c r="BA150" s="3143"/>
      <c r="BB150" s="3143"/>
      <c r="BC150" s="3143"/>
      <c r="BD150" s="3143"/>
      <c r="BE150" s="3143"/>
      <c r="BF150" s="3143"/>
      <c r="BG150" s="3143"/>
      <c r="BH150" s="3143"/>
      <c r="BI150" s="3143"/>
      <c r="BJ150" s="3143"/>
      <c r="BK150" s="3143"/>
      <c r="BL150" s="3189"/>
      <c r="BM150" s="3189"/>
      <c r="BN150" s="3189"/>
      <c r="BO150" s="3189"/>
      <c r="BP150" s="3189"/>
      <c r="BQ150" s="3189"/>
      <c r="BR150" s="3189"/>
      <c r="BS150" s="3189"/>
      <c r="BT150" s="3189"/>
      <c r="BU150" s="3189"/>
      <c r="BV150" s="3143"/>
      <c r="BW150" s="3143"/>
    </row>
    <row r="151" spans="1:75" ht="16.5" customHeight="1">
      <c r="A151" s="3143"/>
      <c r="B151" s="3143"/>
      <c r="C151" s="3143"/>
      <c r="D151" s="3143"/>
      <c r="E151" s="3143"/>
      <c r="F151" s="3143"/>
      <c r="G151" s="3143"/>
      <c r="H151" s="3143"/>
      <c r="I151" s="3143"/>
      <c r="J151" s="3143"/>
      <c r="K151" s="3098"/>
      <c r="L151" s="3098"/>
      <c r="M151" s="3098"/>
      <c r="N151" s="3098"/>
      <c r="O151" s="3098"/>
      <c r="P151" s="3098"/>
      <c r="Q151" s="3098"/>
      <c r="R151" s="3098"/>
      <c r="S151" s="3098"/>
      <c r="T151" s="3098"/>
      <c r="U151" s="3098"/>
      <c r="V151" s="3098"/>
      <c r="W151" s="3098"/>
      <c r="X151" s="3098"/>
      <c r="Y151" s="3098"/>
      <c r="Z151" s="3098"/>
      <c r="AA151" s="3098"/>
      <c r="AB151" s="3098"/>
      <c r="AC151" s="3098"/>
      <c r="AD151" s="3098"/>
      <c r="AE151" s="3098"/>
      <c r="AF151" s="3098"/>
      <c r="AG151" s="3098"/>
      <c r="AH151" s="3098"/>
      <c r="AI151" s="3098"/>
      <c r="AJ151" s="3143"/>
      <c r="AK151" s="3143"/>
      <c r="AL151" s="3143"/>
      <c r="AM151" s="3143"/>
      <c r="AN151" s="3143"/>
      <c r="AO151" s="3143"/>
      <c r="AP151" s="3143"/>
      <c r="AQ151" s="3143"/>
      <c r="AR151" s="3143"/>
      <c r="AS151" s="3143"/>
      <c r="AT151" s="3143"/>
      <c r="AU151" s="3143"/>
      <c r="AV151" s="3143"/>
      <c r="AW151" s="3143"/>
      <c r="AX151" s="3143"/>
      <c r="AY151" s="3143"/>
      <c r="AZ151" s="3143"/>
      <c r="BA151" s="3143"/>
      <c r="BB151" s="3143"/>
      <c r="BC151" s="3143"/>
      <c r="BD151" s="3143"/>
      <c r="BE151" s="3143"/>
      <c r="BF151" s="3143"/>
      <c r="BG151" s="3143"/>
      <c r="BH151" s="3143"/>
      <c r="BI151" s="3143"/>
      <c r="BJ151" s="3143"/>
      <c r="BK151" s="3143"/>
      <c r="BL151" s="3189"/>
      <c r="BM151" s="3189"/>
      <c r="BN151" s="3189"/>
      <c r="BO151" s="3189"/>
      <c r="BP151" s="3189"/>
      <c r="BQ151" s="3189"/>
      <c r="BR151" s="3189"/>
      <c r="BS151" s="3189"/>
      <c r="BT151" s="3189"/>
      <c r="BU151" s="3189"/>
      <c r="BV151" s="3143"/>
      <c r="BW151" s="3143"/>
    </row>
    <row r="152" spans="1:75" ht="16.5" customHeight="1">
      <c r="A152" s="3143"/>
      <c r="B152" s="3143"/>
      <c r="C152" s="3143"/>
      <c r="D152" s="3143"/>
      <c r="E152" s="3143"/>
      <c r="F152" s="3143"/>
      <c r="G152" s="3143"/>
      <c r="H152" s="3143"/>
      <c r="I152" s="3143"/>
      <c r="J152" s="3143"/>
      <c r="K152" s="3098"/>
      <c r="L152" s="3098"/>
      <c r="M152" s="3098"/>
      <c r="N152" s="3098"/>
      <c r="O152" s="3098"/>
      <c r="P152" s="3098"/>
      <c r="Q152" s="3098"/>
      <c r="R152" s="3098"/>
      <c r="S152" s="3098"/>
      <c r="T152" s="3098"/>
      <c r="U152" s="3098"/>
      <c r="V152" s="3098"/>
      <c r="W152" s="3098"/>
      <c r="X152" s="3098"/>
      <c r="Y152" s="3098"/>
      <c r="Z152" s="3098"/>
      <c r="AA152" s="3098"/>
      <c r="AB152" s="3098"/>
      <c r="AC152" s="3098"/>
      <c r="AD152" s="3098"/>
      <c r="AE152" s="3098"/>
      <c r="AF152" s="3098"/>
      <c r="AG152" s="3098"/>
      <c r="AH152" s="3098"/>
      <c r="AI152" s="3098"/>
      <c r="AJ152" s="3143"/>
      <c r="AK152" s="3143"/>
      <c r="AL152" s="3143"/>
      <c r="AM152" s="3143"/>
      <c r="AN152" s="3143"/>
      <c r="AO152" s="3143"/>
      <c r="AP152" s="3143"/>
      <c r="AQ152" s="3143"/>
      <c r="AR152" s="3143"/>
      <c r="AS152" s="3143"/>
      <c r="AT152" s="3143"/>
      <c r="AU152" s="3143"/>
      <c r="AV152" s="3143"/>
      <c r="AW152" s="3143"/>
      <c r="AX152" s="3143"/>
      <c r="AY152" s="3143"/>
      <c r="AZ152" s="3143"/>
      <c r="BA152" s="3143"/>
      <c r="BB152" s="3143"/>
      <c r="BC152" s="3143"/>
      <c r="BD152" s="3143"/>
      <c r="BE152" s="3143"/>
      <c r="BF152" s="3143"/>
      <c r="BG152" s="3143"/>
      <c r="BH152" s="3143"/>
      <c r="BI152" s="3143"/>
      <c r="BJ152" s="3143"/>
      <c r="BK152" s="3143"/>
      <c r="BL152" s="3189"/>
      <c r="BM152" s="3189"/>
      <c r="BN152" s="3189"/>
      <c r="BO152" s="3189"/>
      <c r="BP152" s="3189"/>
      <c r="BQ152" s="3189"/>
      <c r="BR152" s="3189"/>
      <c r="BS152" s="3189"/>
      <c r="BT152" s="3189"/>
      <c r="BU152" s="3189"/>
      <c r="BV152" s="3143"/>
      <c r="BW152" s="3143"/>
    </row>
    <row r="153" spans="1:75" ht="16.5" customHeight="1">
      <c r="A153" s="3143"/>
      <c r="B153" s="3143"/>
      <c r="C153" s="3143"/>
      <c r="D153" s="3143"/>
      <c r="E153" s="3143"/>
      <c r="F153" s="3143"/>
      <c r="G153" s="3143"/>
      <c r="H153" s="3143"/>
      <c r="I153" s="3143"/>
      <c r="J153" s="3143"/>
      <c r="K153" s="3098"/>
      <c r="L153" s="3098"/>
      <c r="M153" s="3098"/>
      <c r="N153" s="3098"/>
      <c r="O153" s="3098"/>
      <c r="P153" s="3098"/>
      <c r="Q153" s="3098"/>
      <c r="R153" s="3098"/>
      <c r="S153" s="3098"/>
      <c r="T153" s="3098"/>
      <c r="U153" s="3098"/>
      <c r="V153" s="3098"/>
      <c r="W153" s="3098"/>
      <c r="X153" s="3098"/>
      <c r="Y153" s="3098"/>
      <c r="Z153" s="3098"/>
      <c r="AA153" s="3098"/>
      <c r="AB153" s="3098"/>
      <c r="AC153" s="3098"/>
      <c r="AD153" s="3098"/>
      <c r="AE153" s="3098"/>
      <c r="AF153" s="3098"/>
      <c r="AG153" s="3098"/>
      <c r="AH153" s="3098"/>
      <c r="AI153" s="3098"/>
      <c r="AJ153" s="3143"/>
      <c r="AK153" s="3143"/>
      <c r="AL153" s="3143"/>
      <c r="AM153" s="3143"/>
      <c r="AN153" s="3143"/>
      <c r="AO153" s="3143"/>
      <c r="AP153" s="3143"/>
      <c r="AQ153" s="3143"/>
      <c r="AR153" s="3143"/>
      <c r="AS153" s="3143"/>
      <c r="AT153" s="3143"/>
      <c r="AU153" s="3143"/>
      <c r="AV153" s="3143"/>
      <c r="AW153" s="3143"/>
      <c r="AX153" s="3143"/>
      <c r="AY153" s="3143"/>
      <c r="AZ153" s="3143"/>
      <c r="BA153" s="3143"/>
      <c r="BB153" s="3143"/>
      <c r="BC153" s="3143"/>
      <c r="BD153" s="3143"/>
      <c r="BE153" s="3143"/>
      <c r="BF153" s="3143"/>
      <c r="BG153" s="3143"/>
      <c r="BH153" s="3143"/>
      <c r="BI153" s="3143"/>
      <c r="BJ153" s="3143"/>
      <c r="BK153" s="3143"/>
      <c r="BL153" s="3189"/>
      <c r="BM153" s="3189"/>
      <c r="BN153" s="3189"/>
      <c r="BO153" s="3189"/>
      <c r="BP153" s="3189"/>
      <c r="BQ153" s="3189"/>
      <c r="BR153" s="3189"/>
      <c r="BS153" s="3189"/>
      <c r="BT153" s="3189"/>
      <c r="BU153" s="3189"/>
      <c r="BV153" s="3143"/>
      <c r="BW153" s="3143"/>
    </row>
    <row r="154" spans="1:75" ht="16.5" customHeight="1">
      <c r="A154" s="3143"/>
      <c r="B154" s="3143"/>
      <c r="C154" s="3143"/>
      <c r="D154" s="3143"/>
      <c r="E154" s="3143"/>
      <c r="F154" s="3143"/>
      <c r="G154" s="3143"/>
      <c r="H154" s="3143"/>
      <c r="I154" s="3143"/>
      <c r="J154" s="3143"/>
      <c r="K154" s="3098"/>
      <c r="L154" s="3098"/>
      <c r="M154" s="3098"/>
      <c r="N154" s="3098"/>
      <c r="O154" s="3098"/>
      <c r="P154" s="3098"/>
      <c r="Q154" s="3098"/>
      <c r="R154" s="3098"/>
      <c r="S154" s="3098"/>
      <c r="T154" s="3098"/>
      <c r="U154" s="3098"/>
      <c r="V154" s="3098"/>
      <c r="W154" s="3098"/>
      <c r="X154" s="3098"/>
      <c r="Y154" s="3098"/>
      <c r="Z154" s="3098"/>
      <c r="AA154" s="3098"/>
      <c r="AB154" s="3098"/>
      <c r="AC154" s="3098"/>
      <c r="AD154" s="3098"/>
      <c r="AE154" s="3098"/>
      <c r="AF154" s="3098"/>
      <c r="AG154" s="3098"/>
      <c r="AH154" s="3098"/>
      <c r="AI154" s="3098"/>
      <c r="AJ154" s="3143"/>
      <c r="AK154" s="3143"/>
      <c r="AL154" s="3143"/>
      <c r="AM154" s="3143"/>
      <c r="AN154" s="3143"/>
      <c r="AO154" s="3143"/>
      <c r="AP154" s="3143"/>
      <c r="AQ154" s="3143"/>
      <c r="AR154" s="3143"/>
      <c r="AS154" s="3143"/>
      <c r="AT154" s="3143"/>
      <c r="AU154" s="3143"/>
      <c r="AV154" s="3143"/>
      <c r="AW154" s="3143"/>
      <c r="AX154" s="3143"/>
      <c r="AY154" s="3143"/>
      <c r="AZ154" s="3143"/>
      <c r="BA154" s="3143"/>
      <c r="BB154" s="3143"/>
      <c r="BC154" s="3143"/>
      <c r="BD154" s="3143"/>
      <c r="BE154" s="3143"/>
      <c r="BF154" s="3143"/>
      <c r="BG154" s="3143"/>
      <c r="BH154" s="3143"/>
      <c r="BI154" s="3143"/>
      <c r="BJ154" s="3143"/>
      <c r="BK154" s="3143"/>
      <c r="BL154" s="3189"/>
      <c r="BM154" s="3189"/>
      <c r="BN154" s="3189"/>
      <c r="BO154" s="3189"/>
      <c r="BP154" s="3189"/>
      <c r="BQ154" s="3189"/>
      <c r="BR154" s="3189"/>
      <c r="BS154" s="3189"/>
      <c r="BT154" s="3189"/>
      <c r="BU154" s="3189"/>
      <c r="BV154" s="3143"/>
      <c r="BW154" s="3143"/>
    </row>
    <row r="155" spans="1:75" ht="16.5" customHeight="1">
      <c r="A155" s="3143"/>
      <c r="B155" s="3143"/>
      <c r="C155" s="3143"/>
      <c r="D155" s="3143"/>
      <c r="E155" s="3143"/>
      <c r="F155" s="3143"/>
      <c r="G155" s="3143"/>
      <c r="H155" s="3143"/>
      <c r="I155" s="3143"/>
      <c r="J155" s="3143"/>
      <c r="K155" s="3098"/>
      <c r="L155" s="3098"/>
      <c r="M155" s="3098"/>
      <c r="N155" s="3098"/>
      <c r="O155" s="3098"/>
      <c r="P155" s="3098"/>
      <c r="Q155" s="3098"/>
      <c r="R155" s="3098"/>
      <c r="S155" s="3098"/>
      <c r="T155" s="3098"/>
      <c r="U155" s="3098"/>
      <c r="V155" s="3098"/>
      <c r="W155" s="3098"/>
      <c r="X155" s="3098"/>
      <c r="Y155" s="3098"/>
      <c r="Z155" s="3098"/>
      <c r="AA155" s="3098"/>
      <c r="AB155" s="3098"/>
      <c r="AC155" s="3098"/>
      <c r="AD155" s="3098"/>
      <c r="AE155" s="3098"/>
      <c r="AF155" s="3098"/>
      <c r="AG155" s="3098"/>
      <c r="AH155" s="3098"/>
      <c r="AI155" s="3098"/>
      <c r="AJ155" s="3143"/>
      <c r="AK155" s="3143"/>
      <c r="AL155" s="3143"/>
      <c r="AM155" s="3143"/>
      <c r="AN155" s="3143"/>
      <c r="AO155" s="3143"/>
      <c r="AP155" s="3143"/>
      <c r="AQ155" s="3143"/>
      <c r="AR155" s="3143"/>
      <c r="AS155" s="3143"/>
      <c r="AT155" s="3143"/>
      <c r="AU155" s="3143"/>
      <c r="AV155" s="3143"/>
      <c r="AW155" s="3143"/>
      <c r="AX155" s="3143"/>
      <c r="AY155" s="3143"/>
      <c r="AZ155" s="3143"/>
      <c r="BA155" s="3143"/>
      <c r="BB155" s="3143"/>
      <c r="BC155" s="3143"/>
      <c r="BD155" s="3143"/>
      <c r="BE155" s="3143"/>
      <c r="BF155" s="3143"/>
      <c r="BG155" s="3143"/>
      <c r="BH155" s="3143"/>
      <c r="BI155" s="3143"/>
      <c r="BJ155" s="3143"/>
      <c r="BK155" s="3143"/>
      <c r="BL155" s="3189"/>
      <c r="BM155" s="3189"/>
      <c r="BN155" s="3189"/>
      <c r="BO155" s="3189"/>
      <c r="BP155" s="3189"/>
      <c r="BQ155" s="3189"/>
      <c r="BR155" s="3189"/>
      <c r="BS155" s="3189"/>
      <c r="BT155" s="3189"/>
      <c r="BU155" s="3189"/>
      <c r="BV155" s="3143"/>
      <c r="BW155" s="3143"/>
    </row>
    <row r="156" spans="1:75" ht="16.5" customHeight="1">
      <c r="A156" s="3143"/>
      <c r="B156" s="3143"/>
      <c r="C156" s="3143"/>
      <c r="D156" s="3143"/>
      <c r="E156" s="3143"/>
      <c r="F156" s="3143"/>
      <c r="G156" s="3143"/>
      <c r="H156" s="3143"/>
      <c r="I156" s="3143"/>
      <c r="J156" s="3143"/>
      <c r="K156" s="3098"/>
      <c r="L156" s="3098"/>
      <c r="M156" s="3098"/>
      <c r="N156" s="3098"/>
      <c r="O156" s="3098"/>
      <c r="P156" s="3098"/>
      <c r="Q156" s="3098"/>
      <c r="R156" s="3098"/>
      <c r="S156" s="3098"/>
      <c r="T156" s="3098"/>
      <c r="U156" s="3098"/>
      <c r="V156" s="3098"/>
      <c r="W156" s="3098"/>
      <c r="X156" s="3098"/>
      <c r="Y156" s="3098"/>
      <c r="Z156" s="3098"/>
      <c r="AA156" s="3098"/>
      <c r="AB156" s="3098"/>
      <c r="AC156" s="3098"/>
      <c r="AD156" s="3098"/>
      <c r="AE156" s="3098"/>
      <c r="AF156" s="3098"/>
      <c r="AG156" s="3098"/>
      <c r="AH156" s="3098"/>
      <c r="AI156" s="3098"/>
      <c r="AJ156" s="3143"/>
      <c r="AK156" s="3143"/>
      <c r="AL156" s="3143"/>
      <c r="AM156" s="3143"/>
      <c r="AN156" s="3143"/>
      <c r="AO156" s="3143"/>
      <c r="AP156" s="3143"/>
      <c r="AQ156" s="3143"/>
      <c r="AR156" s="3143"/>
      <c r="AS156" s="3143"/>
      <c r="AT156" s="3143"/>
      <c r="AU156" s="3143"/>
      <c r="AV156" s="3143"/>
      <c r="AW156" s="3143"/>
      <c r="AX156" s="3143"/>
      <c r="AY156" s="3143"/>
      <c r="AZ156" s="3143"/>
      <c r="BA156" s="3143"/>
      <c r="BB156" s="3143"/>
      <c r="BC156" s="3143"/>
      <c r="BD156" s="3143"/>
      <c r="BE156" s="3143"/>
      <c r="BF156" s="3143"/>
      <c r="BG156" s="3143"/>
      <c r="BH156" s="3143"/>
      <c r="BI156" s="3143"/>
      <c r="BJ156" s="3143"/>
      <c r="BK156" s="3143"/>
      <c r="BL156" s="3189"/>
      <c r="BM156" s="3189"/>
      <c r="BN156" s="3189"/>
      <c r="BO156" s="3189"/>
      <c r="BP156" s="3189"/>
      <c r="BQ156" s="3189"/>
      <c r="BR156" s="3189"/>
      <c r="BS156" s="3189"/>
      <c r="BT156" s="3189"/>
      <c r="BU156" s="3189"/>
      <c r="BV156" s="3143"/>
      <c r="BW156" s="3143"/>
    </row>
    <row r="157" spans="1:75" ht="16.5" customHeight="1">
      <c r="A157" s="3143"/>
      <c r="B157" s="3143"/>
      <c r="C157" s="3143"/>
      <c r="D157" s="3143"/>
      <c r="E157" s="3143"/>
      <c r="F157" s="3143"/>
      <c r="G157" s="3143"/>
      <c r="H157" s="3143"/>
      <c r="I157" s="3143"/>
      <c r="J157" s="3143"/>
      <c r="K157" s="3098"/>
      <c r="L157" s="3098"/>
      <c r="M157" s="3098"/>
      <c r="N157" s="3098"/>
      <c r="O157" s="3098"/>
      <c r="P157" s="3098"/>
      <c r="Q157" s="3098"/>
      <c r="R157" s="3098"/>
      <c r="S157" s="3098"/>
      <c r="T157" s="3098"/>
      <c r="U157" s="3098"/>
      <c r="V157" s="3098"/>
      <c r="W157" s="3098"/>
      <c r="X157" s="3098"/>
      <c r="Y157" s="3098"/>
      <c r="Z157" s="3098"/>
      <c r="AA157" s="3098"/>
      <c r="AB157" s="3098"/>
      <c r="AC157" s="3098"/>
      <c r="AD157" s="3098"/>
      <c r="AE157" s="3098"/>
      <c r="AF157" s="3098"/>
      <c r="AG157" s="3098"/>
      <c r="AH157" s="3098"/>
      <c r="AI157" s="3098"/>
      <c r="AJ157" s="3143"/>
      <c r="AK157" s="3143"/>
      <c r="AL157" s="3143"/>
      <c r="AM157" s="3143"/>
      <c r="AN157" s="3143"/>
      <c r="AO157" s="3143"/>
      <c r="AP157" s="3143"/>
      <c r="AQ157" s="3143"/>
      <c r="AR157" s="3143"/>
      <c r="AS157" s="3143"/>
      <c r="AT157" s="3143"/>
      <c r="AU157" s="3143"/>
      <c r="AV157" s="3143"/>
      <c r="AW157" s="3143"/>
      <c r="AX157" s="3143"/>
      <c r="AY157" s="3143"/>
      <c r="AZ157" s="3143"/>
      <c r="BA157" s="3143"/>
      <c r="BB157" s="3143"/>
      <c r="BC157" s="3143"/>
      <c r="BD157" s="3143"/>
      <c r="BE157" s="3143"/>
      <c r="BF157" s="3143"/>
      <c r="BG157" s="3143"/>
      <c r="BH157" s="3143"/>
      <c r="BI157" s="3143"/>
      <c r="BJ157" s="3143"/>
      <c r="BK157" s="3143"/>
      <c r="BL157" s="3189"/>
      <c r="BM157" s="3189"/>
      <c r="BN157" s="3189"/>
      <c r="BO157" s="3189"/>
      <c r="BP157" s="3189"/>
      <c r="BQ157" s="3189"/>
      <c r="BR157" s="3189"/>
      <c r="BS157" s="3189"/>
      <c r="BT157" s="3189"/>
      <c r="BU157" s="3189"/>
      <c r="BV157" s="3143"/>
      <c r="BW157" s="3143"/>
    </row>
    <row r="158" spans="1:75" ht="16.5" customHeight="1">
      <c r="A158" s="3143"/>
      <c r="B158" s="3143"/>
      <c r="C158" s="3143"/>
      <c r="D158" s="3143"/>
      <c r="E158" s="3143"/>
      <c r="F158" s="3143"/>
      <c r="G158" s="3143"/>
      <c r="H158" s="3143"/>
      <c r="I158" s="3143"/>
      <c r="J158" s="3143"/>
      <c r="K158" s="3098"/>
      <c r="L158" s="3098"/>
      <c r="M158" s="3098"/>
      <c r="N158" s="3098"/>
      <c r="O158" s="3098"/>
      <c r="P158" s="3098"/>
      <c r="Q158" s="3098"/>
      <c r="R158" s="3098"/>
      <c r="S158" s="3098"/>
      <c r="T158" s="3098"/>
      <c r="U158" s="3098"/>
      <c r="V158" s="3098"/>
      <c r="W158" s="3098"/>
      <c r="X158" s="3098"/>
      <c r="Y158" s="3098"/>
      <c r="Z158" s="3098"/>
      <c r="AA158" s="3098"/>
      <c r="AB158" s="3098"/>
      <c r="AC158" s="3098"/>
      <c r="AD158" s="3098"/>
      <c r="AE158" s="3098"/>
      <c r="AF158" s="3098"/>
      <c r="AG158" s="3098"/>
      <c r="AH158" s="3098"/>
      <c r="AI158" s="3098"/>
      <c r="AJ158" s="3143"/>
      <c r="AK158" s="3143"/>
      <c r="AL158" s="3143"/>
      <c r="AM158" s="3143"/>
      <c r="AN158" s="3143"/>
      <c r="AO158" s="3143"/>
      <c r="AP158" s="3143"/>
      <c r="AQ158" s="3143"/>
      <c r="AR158" s="3143"/>
      <c r="AS158" s="3143"/>
      <c r="AT158" s="3143"/>
      <c r="AU158" s="3143"/>
      <c r="AV158" s="3143"/>
      <c r="AW158" s="3143"/>
      <c r="AX158" s="3143"/>
      <c r="AY158" s="3143"/>
      <c r="AZ158" s="3143"/>
      <c r="BA158" s="3143"/>
      <c r="BB158" s="3143"/>
      <c r="BC158" s="3143"/>
      <c r="BD158" s="3143"/>
      <c r="BE158" s="3143"/>
      <c r="BF158" s="3143"/>
      <c r="BG158" s="3143"/>
      <c r="BH158" s="3143"/>
      <c r="BI158" s="3143"/>
      <c r="BJ158" s="3143"/>
      <c r="BK158" s="3143"/>
      <c r="BL158" s="3189"/>
      <c r="BM158" s="3189"/>
      <c r="BN158" s="3189"/>
      <c r="BO158" s="3189"/>
      <c r="BP158" s="3189"/>
      <c r="BQ158" s="3189"/>
      <c r="BR158" s="3189"/>
      <c r="BS158" s="3189"/>
      <c r="BT158" s="3189"/>
      <c r="BU158" s="3189"/>
      <c r="BV158" s="3143"/>
      <c r="BW158" s="3143"/>
    </row>
    <row r="159" spans="1:75" ht="16.5" customHeight="1">
      <c r="A159" s="3143"/>
      <c r="B159" s="3143"/>
      <c r="C159" s="3143"/>
      <c r="D159" s="3143"/>
      <c r="E159" s="3143"/>
      <c r="F159" s="3143"/>
      <c r="G159" s="3143"/>
      <c r="H159" s="3143"/>
      <c r="I159" s="3143"/>
      <c r="J159" s="3143"/>
      <c r="K159" s="3098"/>
      <c r="L159" s="3098"/>
      <c r="M159" s="3098"/>
      <c r="N159" s="3098"/>
      <c r="O159" s="3098"/>
      <c r="P159" s="3098"/>
      <c r="Q159" s="3098"/>
      <c r="R159" s="3098"/>
      <c r="S159" s="3098"/>
      <c r="T159" s="3098"/>
      <c r="U159" s="3098"/>
      <c r="V159" s="3098"/>
      <c r="W159" s="3098"/>
      <c r="X159" s="3098"/>
      <c r="Y159" s="3098"/>
      <c r="Z159" s="3098"/>
      <c r="AA159" s="3098"/>
      <c r="AB159" s="3098"/>
      <c r="AC159" s="3098"/>
      <c r="AD159" s="3098"/>
      <c r="AE159" s="3098"/>
      <c r="AF159" s="3098"/>
      <c r="AG159" s="3098"/>
      <c r="AH159" s="3098"/>
      <c r="AI159" s="3098"/>
      <c r="AJ159" s="3143"/>
      <c r="AK159" s="3143"/>
      <c r="AL159" s="3143"/>
      <c r="AM159" s="3143"/>
      <c r="AN159" s="3143"/>
      <c r="AO159" s="3143"/>
      <c r="AP159" s="3143"/>
      <c r="AQ159" s="3143"/>
      <c r="AR159" s="3143"/>
      <c r="AS159" s="3143"/>
      <c r="AT159" s="3143"/>
      <c r="AU159" s="3143"/>
      <c r="AV159" s="3143"/>
      <c r="AW159" s="3143"/>
      <c r="AX159" s="3143"/>
      <c r="AY159" s="3143"/>
      <c r="AZ159" s="3143"/>
      <c r="BA159" s="3143"/>
      <c r="BB159" s="3143"/>
      <c r="BC159" s="3143"/>
      <c r="BD159" s="3143"/>
      <c r="BE159" s="3143"/>
      <c r="BF159" s="3143"/>
      <c r="BG159" s="3143"/>
      <c r="BH159" s="3143"/>
      <c r="BI159" s="3143"/>
      <c r="BJ159" s="3143"/>
      <c r="BK159" s="3143"/>
      <c r="BL159" s="3189"/>
      <c r="BM159" s="3189"/>
      <c r="BN159" s="3189"/>
      <c r="BO159" s="3189"/>
      <c r="BP159" s="3189"/>
      <c r="BQ159" s="3189"/>
      <c r="BR159" s="3189"/>
      <c r="BS159" s="3189"/>
      <c r="BT159" s="3189"/>
      <c r="BU159" s="3189"/>
      <c r="BV159" s="3143"/>
      <c r="BW159" s="3143"/>
    </row>
    <row r="160" spans="1:75" ht="16.5" customHeight="1">
      <c r="A160" s="3143"/>
      <c r="B160" s="3143"/>
      <c r="C160" s="3143"/>
      <c r="D160" s="3143"/>
      <c r="E160" s="3143"/>
      <c r="F160" s="3143"/>
      <c r="G160" s="3143"/>
      <c r="H160" s="3143"/>
      <c r="I160" s="3143"/>
      <c r="J160" s="3143"/>
      <c r="K160" s="3098"/>
      <c r="L160" s="3098"/>
      <c r="M160" s="3098"/>
      <c r="N160" s="3098"/>
      <c r="O160" s="3098"/>
      <c r="P160" s="3098"/>
      <c r="Q160" s="3098"/>
      <c r="R160" s="3098"/>
      <c r="S160" s="3098"/>
      <c r="T160" s="3098"/>
      <c r="U160" s="3098"/>
      <c r="V160" s="3098"/>
      <c r="W160" s="3098"/>
      <c r="X160" s="3098"/>
      <c r="Y160" s="3098"/>
      <c r="Z160" s="3098"/>
      <c r="AA160" s="3098"/>
      <c r="AB160" s="3098"/>
      <c r="AC160" s="3098"/>
      <c r="AD160" s="3098"/>
      <c r="AE160" s="3098"/>
      <c r="AF160" s="3098"/>
      <c r="AG160" s="3098"/>
      <c r="AH160" s="3098"/>
      <c r="AI160" s="3098"/>
      <c r="AJ160" s="3143"/>
      <c r="AK160" s="3143"/>
      <c r="AL160" s="3143"/>
      <c r="AM160" s="3143"/>
      <c r="AN160" s="3143"/>
      <c r="AO160" s="3143"/>
      <c r="AP160" s="3143"/>
      <c r="AQ160" s="3143"/>
      <c r="AR160" s="3143"/>
      <c r="AS160" s="3143"/>
      <c r="AT160" s="3143"/>
      <c r="AU160" s="3143"/>
      <c r="AV160" s="3143"/>
      <c r="AW160" s="3143"/>
      <c r="AX160" s="3143"/>
      <c r="AY160" s="3143"/>
      <c r="AZ160" s="3143"/>
      <c r="BA160" s="3143"/>
      <c r="BB160" s="3143"/>
      <c r="BC160" s="3143"/>
      <c r="BD160" s="3143"/>
      <c r="BE160" s="3143"/>
      <c r="BF160" s="3143"/>
      <c r="BG160" s="3143"/>
      <c r="BH160" s="3143"/>
      <c r="BI160" s="3143"/>
      <c r="BJ160" s="3143"/>
      <c r="BK160" s="3143"/>
      <c r="BL160" s="3189"/>
      <c r="BM160" s="3189"/>
      <c r="BN160" s="3189"/>
      <c r="BO160" s="3189"/>
      <c r="BP160" s="3189"/>
      <c r="BQ160" s="3189"/>
      <c r="BR160" s="3189"/>
      <c r="BS160" s="3189"/>
      <c r="BT160" s="3189"/>
      <c r="BU160" s="3189"/>
      <c r="BV160" s="3143"/>
      <c r="BW160" s="3143"/>
    </row>
    <row r="161" spans="1:75" ht="16.5" customHeight="1">
      <c r="A161" s="3143"/>
      <c r="B161" s="3143"/>
      <c r="C161" s="3143"/>
      <c r="D161" s="3143"/>
      <c r="E161" s="3143"/>
      <c r="F161" s="3143"/>
      <c r="G161" s="3143"/>
      <c r="H161" s="3143"/>
      <c r="I161" s="3143"/>
      <c r="J161" s="3143"/>
      <c r="K161" s="3098"/>
      <c r="L161" s="3098"/>
      <c r="M161" s="3098"/>
      <c r="N161" s="3098"/>
      <c r="O161" s="3098"/>
      <c r="P161" s="3098"/>
      <c r="Q161" s="3098"/>
      <c r="R161" s="3098"/>
      <c r="S161" s="3098"/>
      <c r="T161" s="3098"/>
      <c r="U161" s="3098"/>
      <c r="V161" s="3098"/>
      <c r="W161" s="3098"/>
      <c r="X161" s="3098"/>
      <c r="Y161" s="3098"/>
      <c r="Z161" s="3098"/>
      <c r="AA161" s="3098"/>
      <c r="AB161" s="3098"/>
      <c r="AC161" s="3098"/>
      <c r="AD161" s="3098"/>
      <c r="AE161" s="3098"/>
      <c r="AF161" s="3098"/>
      <c r="AG161" s="3098"/>
      <c r="AH161" s="3098"/>
      <c r="AI161" s="3098"/>
      <c r="AJ161" s="3143"/>
      <c r="AK161" s="3143"/>
      <c r="AL161" s="3143"/>
      <c r="AM161" s="3143"/>
      <c r="AN161" s="3143"/>
      <c r="AO161" s="3143"/>
      <c r="AP161" s="3143"/>
      <c r="AQ161" s="3143"/>
      <c r="AR161" s="3143"/>
      <c r="AS161" s="3143"/>
      <c r="AT161" s="3143"/>
      <c r="AU161" s="3143"/>
      <c r="AV161" s="3143"/>
      <c r="AW161" s="3143"/>
      <c r="AX161" s="3143"/>
      <c r="AY161" s="3143"/>
      <c r="AZ161" s="3143"/>
      <c r="BA161" s="3143"/>
      <c r="BB161" s="3143"/>
      <c r="BC161" s="3143"/>
      <c r="BD161" s="3143"/>
      <c r="BE161" s="3143"/>
      <c r="BF161" s="3143"/>
      <c r="BG161" s="3143"/>
      <c r="BH161" s="3143"/>
      <c r="BI161" s="3143"/>
      <c r="BJ161" s="3143"/>
      <c r="BK161" s="3143"/>
      <c r="BL161" s="3189"/>
      <c r="BM161" s="3189"/>
      <c r="BN161" s="3189"/>
      <c r="BO161" s="3189"/>
      <c r="BP161" s="3189"/>
      <c r="BQ161" s="3189"/>
      <c r="BR161" s="3189"/>
      <c r="BS161" s="3189"/>
      <c r="BT161" s="3189"/>
      <c r="BU161" s="3189"/>
      <c r="BV161" s="3143"/>
      <c r="BW161" s="3143"/>
    </row>
    <row r="162" spans="1:75" ht="16.5" customHeight="1">
      <c r="A162" s="3143"/>
      <c r="B162" s="3143"/>
      <c r="C162" s="3143"/>
      <c r="D162" s="3143"/>
      <c r="E162" s="3143"/>
      <c r="F162" s="3143"/>
      <c r="G162" s="3143"/>
      <c r="H162" s="3143"/>
      <c r="I162" s="3143"/>
      <c r="J162" s="3143"/>
      <c r="K162" s="3098"/>
      <c r="L162" s="3098"/>
      <c r="M162" s="3098"/>
      <c r="N162" s="3098"/>
      <c r="O162" s="3098"/>
      <c r="P162" s="3098"/>
      <c r="Q162" s="3098"/>
      <c r="R162" s="3098"/>
      <c r="S162" s="3098"/>
      <c r="T162" s="3098"/>
      <c r="U162" s="3098"/>
      <c r="V162" s="3098"/>
      <c r="W162" s="3098"/>
      <c r="X162" s="3098"/>
      <c r="Y162" s="3098"/>
      <c r="Z162" s="3098"/>
      <c r="AA162" s="3098"/>
      <c r="AB162" s="3098"/>
      <c r="AC162" s="3098"/>
      <c r="AD162" s="3098"/>
      <c r="AE162" s="3098"/>
      <c r="AF162" s="3098"/>
      <c r="AG162" s="3098"/>
      <c r="AH162" s="3098"/>
      <c r="AI162" s="3098"/>
      <c r="AJ162" s="3143"/>
      <c r="AK162" s="3143"/>
      <c r="AL162" s="3143"/>
      <c r="AM162" s="3143"/>
      <c r="AN162" s="3143"/>
      <c r="AO162" s="3143"/>
      <c r="AP162" s="3143"/>
      <c r="AQ162" s="3143"/>
      <c r="AR162" s="3143"/>
      <c r="AS162" s="3143"/>
      <c r="AT162" s="3143"/>
      <c r="AU162" s="3143"/>
      <c r="AV162" s="3143"/>
      <c r="AW162" s="3143"/>
      <c r="AX162" s="3143"/>
      <c r="AY162" s="3143"/>
      <c r="AZ162" s="3143"/>
      <c r="BA162" s="3143"/>
      <c r="BB162" s="3143"/>
      <c r="BC162" s="3143"/>
      <c r="BD162" s="3143"/>
      <c r="BE162" s="3143"/>
      <c r="BF162" s="3143"/>
      <c r="BG162" s="3143"/>
      <c r="BH162" s="3143"/>
      <c r="BI162" s="3143"/>
      <c r="BJ162" s="3143"/>
      <c r="BK162" s="3143"/>
      <c r="BL162" s="3189"/>
      <c r="BM162" s="3189"/>
      <c r="BN162" s="3189"/>
      <c r="BO162" s="3189"/>
      <c r="BP162" s="3189"/>
      <c r="BQ162" s="3189"/>
      <c r="BR162" s="3189"/>
      <c r="BS162" s="3189"/>
      <c r="BT162" s="3189"/>
      <c r="BU162" s="3189"/>
      <c r="BV162" s="3143"/>
      <c r="BW162" s="3143"/>
    </row>
    <row r="163" spans="1:75" ht="16.5" customHeight="1">
      <c r="A163" s="3143"/>
      <c r="B163" s="3143"/>
      <c r="C163" s="3143"/>
      <c r="D163" s="3143"/>
      <c r="E163" s="3143"/>
      <c r="F163" s="3143"/>
      <c r="G163" s="3143"/>
      <c r="H163" s="3143"/>
      <c r="I163" s="3143"/>
      <c r="J163" s="3143"/>
      <c r="K163" s="3098"/>
      <c r="L163" s="3098"/>
      <c r="M163" s="3098"/>
      <c r="N163" s="3098"/>
      <c r="O163" s="3098"/>
      <c r="P163" s="3098"/>
      <c r="Q163" s="3098"/>
      <c r="R163" s="3098"/>
      <c r="S163" s="3098"/>
      <c r="T163" s="3098"/>
      <c r="U163" s="3098"/>
      <c r="V163" s="3098"/>
      <c r="W163" s="3098"/>
      <c r="X163" s="3098"/>
      <c r="Y163" s="3098"/>
      <c r="Z163" s="3098"/>
      <c r="AA163" s="3098"/>
      <c r="AB163" s="3098"/>
      <c r="AC163" s="3098"/>
      <c r="AD163" s="3098"/>
      <c r="AE163" s="3098"/>
      <c r="AF163" s="3098"/>
      <c r="AG163" s="3098"/>
      <c r="AH163" s="3098"/>
      <c r="AI163" s="3098"/>
      <c r="AJ163" s="3143"/>
      <c r="AK163" s="3143"/>
      <c r="AL163" s="3143"/>
      <c r="AM163" s="3143"/>
      <c r="AN163" s="3143"/>
      <c r="AO163" s="3143"/>
      <c r="AP163" s="3143"/>
      <c r="AQ163" s="3143"/>
      <c r="AR163" s="3143"/>
      <c r="AS163" s="3143"/>
      <c r="AT163" s="3143"/>
      <c r="AU163" s="3143"/>
      <c r="AV163" s="3143"/>
      <c r="AW163" s="3143"/>
      <c r="AX163" s="3143"/>
      <c r="AY163" s="3143"/>
      <c r="AZ163" s="3143"/>
      <c r="BA163" s="3143"/>
      <c r="BB163" s="3143"/>
      <c r="BC163" s="3143"/>
      <c r="BD163" s="3143"/>
      <c r="BE163" s="3143"/>
      <c r="BF163" s="3143"/>
      <c r="BG163" s="3143"/>
      <c r="BH163" s="3143"/>
      <c r="BI163" s="3143"/>
      <c r="BJ163" s="3143"/>
      <c r="BK163" s="3143"/>
      <c r="BL163" s="3189"/>
      <c r="BM163" s="3189"/>
      <c r="BN163" s="3189"/>
      <c r="BO163" s="3189"/>
      <c r="BP163" s="3189"/>
      <c r="BQ163" s="3189"/>
      <c r="BR163" s="3189"/>
      <c r="BS163" s="3189"/>
      <c r="BT163" s="3189"/>
      <c r="BU163" s="3189"/>
      <c r="BV163" s="3143"/>
      <c r="BW163" s="3143"/>
    </row>
    <row r="164" spans="1:75" ht="16.5" customHeight="1">
      <c r="A164" s="3143"/>
      <c r="B164" s="3143"/>
      <c r="C164" s="3143"/>
      <c r="D164" s="3143"/>
      <c r="E164" s="3143"/>
      <c r="F164" s="3143"/>
      <c r="G164" s="3143"/>
      <c r="H164" s="3143"/>
      <c r="I164" s="3143"/>
      <c r="J164" s="3143"/>
      <c r="K164" s="3098"/>
      <c r="L164" s="3098"/>
      <c r="M164" s="3098"/>
      <c r="N164" s="3098"/>
      <c r="O164" s="3098"/>
      <c r="P164" s="3098"/>
      <c r="Q164" s="3098"/>
      <c r="R164" s="3098"/>
      <c r="S164" s="3098"/>
      <c r="T164" s="3098"/>
      <c r="U164" s="3098"/>
      <c r="V164" s="3098"/>
      <c r="W164" s="3098"/>
      <c r="X164" s="3098"/>
      <c r="Y164" s="3098"/>
      <c r="Z164" s="3098"/>
      <c r="AA164" s="3098"/>
      <c r="AB164" s="3098"/>
      <c r="AC164" s="3098"/>
      <c r="AD164" s="3098"/>
      <c r="AE164" s="3098"/>
      <c r="AF164" s="3098"/>
      <c r="AG164" s="3098"/>
      <c r="AH164" s="3098"/>
      <c r="AI164" s="3098"/>
      <c r="AJ164" s="3143"/>
      <c r="AK164" s="3143"/>
      <c r="AL164" s="3143"/>
      <c r="AM164" s="3143"/>
      <c r="AN164" s="3143"/>
      <c r="AO164" s="3143"/>
      <c r="AP164" s="3143"/>
      <c r="AQ164" s="3143"/>
      <c r="AR164" s="3143"/>
      <c r="AS164" s="3143"/>
      <c r="AT164" s="3143"/>
      <c r="AU164" s="3143"/>
      <c r="AV164" s="3143"/>
      <c r="AW164" s="3143"/>
      <c r="AX164" s="3143"/>
      <c r="AY164" s="3143"/>
      <c r="AZ164" s="3143"/>
      <c r="BA164" s="3143"/>
      <c r="BB164" s="3143"/>
      <c r="BC164" s="3143"/>
      <c r="BD164" s="3143"/>
      <c r="BE164" s="3143"/>
      <c r="BF164" s="3143"/>
      <c r="BG164" s="3143"/>
      <c r="BH164" s="3143"/>
      <c r="BI164" s="3143"/>
      <c r="BJ164" s="3143"/>
      <c r="BK164" s="3143"/>
      <c r="BL164" s="3189"/>
      <c r="BM164" s="3189"/>
      <c r="BN164" s="3189"/>
      <c r="BO164" s="3189"/>
      <c r="BP164" s="3189"/>
      <c r="BQ164" s="3189"/>
      <c r="BR164" s="3189"/>
      <c r="BS164" s="3189"/>
      <c r="BT164" s="3189"/>
      <c r="BU164" s="3189"/>
      <c r="BV164" s="3143"/>
      <c r="BW164" s="3143"/>
    </row>
    <row r="165" spans="1:75" ht="16.5" customHeight="1">
      <c r="A165" s="3143"/>
      <c r="B165" s="3143"/>
      <c r="C165" s="3143"/>
      <c r="D165" s="3143"/>
      <c r="E165" s="3143"/>
      <c r="F165" s="3143"/>
      <c r="G165" s="3143"/>
      <c r="H165" s="3143"/>
      <c r="I165" s="3143"/>
      <c r="J165" s="3143"/>
      <c r="K165" s="3098"/>
      <c r="L165" s="3098"/>
      <c r="M165" s="3098"/>
      <c r="N165" s="3098"/>
      <c r="O165" s="3098"/>
      <c r="P165" s="3098"/>
      <c r="Q165" s="3098"/>
      <c r="R165" s="3098"/>
      <c r="S165" s="3098"/>
      <c r="T165" s="3098"/>
      <c r="U165" s="3098"/>
      <c r="V165" s="3098"/>
      <c r="W165" s="3098"/>
      <c r="X165" s="3098"/>
      <c r="Y165" s="3098"/>
      <c r="Z165" s="3098"/>
      <c r="AA165" s="3098"/>
      <c r="AB165" s="3098"/>
      <c r="AC165" s="3098"/>
      <c r="AD165" s="3098"/>
      <c r="AE165" s="3098"/>
      <c r="AF165" s="3098"/>
      <c r="AG165" s="3098"/>
      <c r="AH165" s="3098"/>
      <c r="AI165" s="3098"/>
      <c r="AJ165" s="3143"/>
      <c r="AK165" s="3143"/>
      <c r="AL165" s="3143"/>
      <c r="AM165" s="3143"/>
      <c r="AN165" s="3143"/>
      <c r="AO165" s="3143"/>
      <c r="AP165" s="3143"/>
      <c r="AQ165" s="3143"/>
      <c r="AR165" s="3143"/>
      <c r="AS165" s="3143"/>
      <c r="AT165" s="3143"/>
      <c r="AU165" s="3143"/>
      <c r="AV165" s="3143"/>
      <c r="AW165" s="3143"/>
      <c r="AX165" s="3143"/>
      <c r="AY165" s="3143"/>
      <c r="AZ165" s="3143"/>
      <c r="BA165" s="3143"/>
      <c r="BB165" s="3143"/>
      <c r="BC165" s="3143"/>
      <c r="BD165" s="3143"/>
      <c r="BE165" s="3143"/>
      <c r="BF165" s="3143"/>
      <c r="BG165" s="3143"/>
      <c r="BH165" s="3143"/>
      <c r="BI165" s="3143"/>
      <c r="BJ165" s="3143"/>
      <c r="BK165" s="3143"/>
      <c r="BL165" s="3189"/>
      <c r="BM165" s="3189"/>
      <c r="BN165" s="3189"/>
      <c r="BO165" s="3189"/>
      <c r="BP165" s="3189"/>
      <c r="BQ165" s="3189"/>
      <c r="BR165" s="3189"/>
      <c r="BS165" s="3189"/>
      <c r="BT165" s="3189"/>
      <c r="BU165" s="3189"/>
      <c r="BV165" s="3143"/>
      <c r="BW165" s="3143"/>
    </row>
    <row r="166" spans="1:75" ht="16.5" customHeight="1">
      <c r="A166" s="3143"/>
      <c r="B166" s="3143"/>
      <c r="C166" s="3143"/>
      <c r="D166" s="3143"/>
      <c r="E166" s="3143"/>
      <c r="F166" s="3143"/>
      <c r="G166" s="3143"/>
      <c r="H166" s="3143"/>
      <c r="I166" s="3143"/>
      <c r="J166" s="3143"/>
      <c r="K166" s="3098"/>
      <c r="L166" s="3098"/>
      <c r="M166" s="3098"/>
      <c r="N166" s="3098"/>
      <c r="O166" s="3098"/>
      <c r="P166" s="3098"/>
      <c r="Q166" s="3098"/>
      <c r="R166" s="3098"/>
      <c r="S166" s="3098"/>
      <c r="T166" s="3098"/>
      <c r="U166" s="3098"/>
      <c r="V166" s="3098"/>
      <c r="W166" s="3098"/>
      <c r="X166" s="3098"/>
      <c r="Y166" s="3098"/>
      <c r="Z166" s="3098"/>
      <c r="AA166" s="3098"/>
      <c r="AB166" s="3098"/>
      <c r="AC166" s="3098"/>
      <c r="AD166" s="3098"/>
      <c r="AE166" s="3098"/>
      <c r="AF166" s="3098"/>
      <c r="AG166" s="3098"/>
      <c r="AH166" s="3098"/>
      <c r="AI166" s="3098"/>
      <c r="AJ166" s="3143"/>
      <c r="AK166" s="3143"/>
      <c r="AL166" s="3143"/>
      <c r="AM166" s="3143"/>
      <c r="AN166" s="3143"/>
      <c r="AO166" s="3143"/>
      <c r="AP166" s="3143"/>
      <c r="AQ166" s="3143"/>
      <c r="AR166" s="3143"/>
      <c r="AS166" s="3143"/>
      <c r="AT166" s="3143"/>
      <c r="AU166" s="3143"/>
      <c r="AV166" s="3143"/>
      <c r="AW166" s="3143"/>
      <c r="AX166" s="3143"/>
      <c r="AY166" s="3143"/>
      <c r="AZ166" s="3143"/>
      <c r="BA166" s="3143"/>
      <c r="BB166" s="3143"/>
      <c r="BC166" s="3143"/>
      <c r="BD166" s="3143"/>
      <c r="BE166" s="3143"/>
      <c r="BF166" s="3143"/>
      <c r="BG166" s="3143"/>
      <c r="BH166" s="3143"/>
      <c r="BI166" s="3143"/>
      <c r="BJ166" s="3143"/>
      <c r="BK166" s="3143"/>
      <c r="BL166" s="3189"/>
      <c r="BM166" s="3189"/>
      <c r="BN166" s="3189"/>
      <c r="BO166" s="3189"/>
      <c r="BP166" s="3189"/>
      <c r="BQ166" s="3189"/>
      <c r="BR166" s="3189"/>
      <c r="BS166" s="3189"/>
      <c r="BT166" s="3189"/>
      <c r="BU166" s="3189"/>
      <c r="BV166" s="3143"/>
      <c r="BW166" s="3143"/>
    </row>
    <row r="167" spans="1:75" ht="16.5" customHeight="1">
      <c r="A167" s="3143"/>
      <c r="B167" s="3143"/>
      <c r="C167" s="3143"/>
      <c r="D167" s="3143"/>
      <c r="E167" s="3143"/>
      <c r="F167" s="3143"/>
      <c r="G167" s="3143"/>
      <c r="H167" s="3143"/>
      <c r="I167" s="3143"/>
      <c r="J167" s="3143"/>
      <c r="K167" s="3098"/>
      <c r="L167" s="3098"/>
      <c r="M167" s="3098"/>
      <c r="N167" s="3098"/>
      <c r="O167" s="3098"/>
      <c r="P167" s="3098"/>
      <c r="Q167" s="3098"/>
      <c r="R167" s="3098"/>
      <c r="S167" s="3098"/>
      <c r="T167" s="3098"/>
      <c r="U167" s="3098"/>
      <c r="V167" s="3098"/>
      <c r="W167" s="3098"/>
      <c r="X167" s="3098"/>
      <c r="Y167" s="3098"/>
      <c r="Z167" s="3098"/>
      <c r="AA167" s="3098"/>
      <c r="AB167" s="3098"/>
      <c r="AC167" s="3098"/>
      <c r="AD167" s="3098"/>
      <c r="AE167" s="3098"/>
      <c r="AF167" s="3098"/>
      <c r="AG167" s="3098"/>
      <c r="AH167" s="3098"/>
      <c r="AI167" s="3098"/>
      <c r="AJ167" s="3143"/>
      <c r="AK167" s="3143"/>
      <c r="AL167" s="3143"/>
      <c r="AM167" s="3143"/>
      <c r="AN167" s="3143"/>
      <c r="AO167" s="3143"/>
      <c r="AP167" s="3143"/>
      <c r="AQ167" s="3143"/>
      <c r="AR167" s="3143"/>
      <c r="AS167" s="3143"/>
      <c r="AT167" s="3143"/>
      <c r="AU167" s="3143"/>
      <c r="AV167" s="3143"/>
      <c r="AW167" s="3143"/>
      <c r="AX167" s="3143"/>
      <c r="AY167" s="3143"/>
      <c r="AZ167" s="3143"/>
      <c r="BA167" s="3143"/>
      <c r="BB167" s="3143"/>
      <c r="BC167" s="3143"/>
      <c r="BD167" s="3143"/>
      <c r="BE167" s="3143"/>
      <c r="BF167" s="3143"/>
      <c r="BG167" s="3143"/>
      <c r="BH167" s="3143"/>
      <c r="BI167" s="3143"/>
      <c r="BJ167" s="3143"/>
      <c r="BK167" s="3143"/>
      <c r="BL167" s="3189"/>
      <c r="BM167" s="3189"/>
      <c r="BN167" s="3189"/>
      <c r="BO167" s="3189"/>
      <c r="BP167" s="3189"/>
      <c r="BQ167" s="3189"/>
      <c r="BR167" s="3189"/>
      <c r="BS167" s="3189"/>
      <c r="BT167" s="3189"/>
      <c r="BU167" s="3189"/>
      <c r="BV167" s="3143"/>
      <c r="BW167" s="3143"/>
    </row>
    <row r="168" spans="1:75" ht="16.5" customHeight="1">
      <c r="A168" s="3143"/>
      <c r="B168" s="3143"/>
      <c r="C168" s="3143"/>
      <c r="D168" s="3143"/>
      <c r="E168" s="3143"/>
      <c r="F168" s="3143"/>
      <c r="G168" s="3143"/>
      <c r="H168" s="3143"/>
      <c r="I168" s="3143"/>
      <c r="J168" s="3143"/>
      <c r="K168" s="3098"/>
      <c r="L168" s="3098"/>
      <c r="M168" s="3098"/>
      <c r="N168" s="3098"/>
      <c r="O168" s="3098"/>
      <c r="P168" s="3098"/>
      <c r="Q168" s="3098"/>
      <c r="R168" s="3098"/>
      <c r="S168" s="3098"/>
      <c r="T168" s="3098"/>
      <c r="U168" s="3098"/>
      <c r="V168" s="3098"/>
      <c r="W168" s="3098"/>
      <c r="X168" s="3098"/>
      <c r="Y168" s="3098"/>
      <c r="Z168" s="3098"/>
      <c r="AA168" s="3098"/>
      <c r="AB168" s="3098"/>
      <c r="AC168" s="3098"/>
      <c r="AD168" s="3098"/>
      <c r="AE168" s="3098"/>
      <c r="AF168" s="3098"/>
      <c r="AG168" s="3098"/>
      <c r="AH168" s="3098"/>
      <c r="AI168" s="3098"/>
      <c r="AJ168" s="3143"/>
      <c r="AK168" s="3143"/>
      <c r="AL168" s="3143"/>
      <c r="AM168" s="3143"/>
      <c r="AN168" s="3143"/>
      <c r="AO168" s="3143"/>
      <c r="AP168" s="3143"/>
      <c r="AQ168" s="3143"/>
      <c r="AR168" s="3143"/>
      <c r="AS168" s="3143"/>
      <c r="AT168" s="3143"/>
      <c r="AU168" s="3143"/>
      <c r="AV168" s="3143"/>
      <c r="AW168" s="3143"/>
      <c r="AX168" s="3143"/>
      <c r="AY168" s="3143"/>
      <c r="AZ168" s="3143"/>
      <c r="BA168" s="3143"/>
      <c r="BB168" s="3143"/>
      <c r="BC168" s="3143"/>
      <c r="BD168" s="3143"/>
      <c r="BE168" s="3143"/>
      <c r="BF168" s="3143"/>
      <c r="BG168" s="3143"/>
      <c r="BH168" s="3143"/>
      <c r="BI168" s="3143"/>
      <c r="BJ168" s="3143"/>
      <c r="BK168" s="3143"/>
      <c r="BL168" s="3189"/>
      <c r="BM168" s="3189"/>
      <c r="BN168" s="3189"/>
      <c r="BO168" s="3189"/>
      <c r="BP168" s="3189"/>
      <c r="BQ168" s="3189"/>
      <c r="BR168" s="3189"/>
      <c r="BS168" s="3189"/>
      <c r="BT168" s="3189"/>
      <c r="BU168" s="3189"/>
      <c r="BV168" s="3143"/>
      <c r="BW168" s="3143"/>
    </row>
    <row r="169" spans="1:75" ht="16.5" customHeight="1">
      <c r="A169" s="3143"/>
      <c r="B169" s="3143"/>
      <c r="C169" s="3143"/>
      <c r="D169" s="3143"/>
      <c r="E169" s="3143"/>
      <c r="F169" s="3143"/>
      <c r="G169" s="3143"/>
      <c r="H169" s="3143"/>
      <c r="I169" s="3143"/>
      <c r="J169" s="3143"/>
      <c r="K169" s="3098"/>
      <c r="L169" s="3098"/>
      <c r="M169" s="3098"/>
      <c r="N169" s="3098"/>
      <c r="O169" s="3098"/>
      <c r="P169" s="3098"/>
      <c r="Q169" s="3098"/>
      <c r="R169" s="3098"/>
      <c r="S169" s="3098"/>
      <c r="T169" s="3098"/>
      <c r="U169" s="3098"/>
      <c r="V169" s="3098"/>
      <c r="W169" s="3098"/>
      <c r="X169" s="3098"/>
      <c r="Y169" s="3098"/>
      <c r="Z169" s="3098"/>
      <c r="AA169" s="3098"/>
      <c r="AB169" s="3098"/>
      <c r="AC169" s="3098"/>
      <c r="AD169" s="3098"/>
      <c r="AE169" s="3098"/>
      <c r="AF169" s="3098"/>
      <c r="AG169" s="3098"/>
      <c r="AH169" s="3098"/>
      <c r="AI169" s="3098"/>
      <c r="AJ169" s="3143"/>
      <c r="AK169" s="3143"/>
      <c r="AL169" s="3143"/>
      <c r="AM169" s="3143"/>
      <c r="AN169" s="3143"/>
      <c r="AO169" s="3143"/>
      <c r="AP169" s="3143"/>
      <c r="AQ169" s="3143"/>
      <c r="AR169" s="3143"/>
      <c r="AS169" s="3143"/>
      <c r="AT169" s="3143"/>
      <c r="AU169" s="3143"/>
      <c r="AV169" s="3143"/>
      <c r="AW169" s="3143"/>
      <c r="AX169" s="3143"/>
      <c r="AY169" s="3143"/>
      <c r="AZ169" s="3143"/>
      <c r="BA169" s="3143"/>
      <c r="BB169" s="3143"/>
      <c r="BC169" s="3143"/>
      <c r="BD169" s="3143"/>
      <c r="BE169" s="3143"/>
      <c r="BF169" s="3143"/>
      <c r="BG169" s="3143"/>
      <c r="BH169" s="3143"/>
      <c r="BI169" s="3143"/>
      <c r="BJ169" s="3143"/>
      <c r="BK169" s="3143"/>
      <c r="BL169" s="3189"/>
      <c r="BM169" s="3189"/>
      <c r="BN169" s="3189"/>
      <c r="BO169" s="3189"/>
      <c r="BP169" s="3189"/>
      <c r="BQ169" s="3189"/>
      <c r="BR169" s="3189"/>
      <c r="BS169" s="3189"/>
      <c r="BT169" s="3189"/>
      <c r="BU169" s="3189"/>
      <c r="BV169" s="3143"/>
      <c r="BW169" s="3143"/>
    </row>
    <row r="170" spans="1:75" ht="16.5" customHeight="1">
      <c r="A170" s="3143"/>
      <c r="B170" s="3143"/>
      <c r="C170" s="3143"/>
      <c r="D170" s="3143"/>
      <c r="E170" s="3143"/>
      <c r="F170" s="3143"/>
      <c r="G170" s="3143"/>
      <c r="H170" s="3143"/>
      <c r="I170" s="3143"/>
      <c r="J170" s="3143"/>
      <c r="K170" s="3098"/>
      <c r="L170" s="3098"/>
      <c r="M170" s="3098"/>
      <c r="N170" s="3098"/>
      <c r="O170" s="3098"/>
      <c r="P170" s="3098"/>
      <c r="Q170" s="3098"/>
      <c r="R170" s="3098"/>
      <c r="S170" s="3098"/>
      <c r="T170" s="3098"/>
      <c r="U170" s="3098"/>
      <c r="V170" s="3098"/>
      <c r="W170" s="3098"/>
      <c r="X170" s="3098"/>
      <c r="Y170" s="3098"/>
      <c r="Z170" s="3098"/>
      <c r="AA170" s="3098"/>
      <c r="AB170" s="3098"/>
      <c r="AC170" s="3098"/>
      <c r="AD170" s="3098"/>
      <c r="AE170" s="3098"/>
      <c r="AF170" s="3098"/>
      <c r="AG170" s="3098"/>
      <c r="AH170" s="3098"/>
      <c r="AI170" s="3098"/>
      <c r="AJ170" s="3143"/>
      <c r="AK170" s="3143"/>
      <c r="AL170" s="3143"/>
      <c r="AM170" s="3143"/>
      <c r="AN170" s="3143"/>
      <c r="AO170" s="3143"/>
      <c r="AP170" s="3143"/>
      <c r="AQ170" s="3143"/>
      <c r="AR170" s="3143"/>
      <c r="AS170" s="3143"/>
      <c r="AT170" s="3143"/>
      <c r="AU170" s="3143"/>
      <c r="AV170" s="3143"/>
      <c r="AW170" s="3143"/>
      <c r="AX170" s="3143"/>
      <c r="AY170" s="3143"/>
      <c r="AZ170" s="3143"/>
      <c r="BA170" s="3143"/>
      <c r="BB170" s="3143"/>
      <c r="BC170" s="3143"/>
      <c r="BD170" s="3143"/>
      <c r="BE170" s="3143"/>
      <c r="BF170" s="3143"/>
      <c r="BG170" s="3143"/>
      <c r="BH170" s="3143"/>
      <c r="BI170" s="3143"/>
      <c r="BJ170" s="3143"/>
      <c r="BK170" s="3143"/>
      <c r="BL170" s="3189"/>
      <c r="BM170" s="3189"/>
      <c r="BN170" s="3189"/>
      <c r="BO170" s="3189"/>
      <c r="BP170" s="3189"/>
      <c r="BQ170" s="3189"/>
      <c r="BR170" s="3189"/>
      <c r="BS170" s="3189"/>
      <c r="BT170" s="3189"/>
      <c r="BU170" s="3189"/>
      <c r="BV170" s="3143"/>
      <c r="BW170" s="3143"/>
    </row>
    <row r="171" spans="1:75" ht="16.5" customHeight="1">
      <c r="A171" s="3143"/>
      <c r="B171" s="3143"/>
      <c r="C171" s="3143"/>
      <c r="D171" s="3143"/>
      <c r="E171" s="3143"/>
      <c r="F171" s="3143"/>
      <c r="G171" s="3143"/>
      <c r="H171" s="3143"/>
      <c r="I171" s="3143"/>
      <c r="J171" s="3143"/>
      <c r="K171" s="3098"/>
      <c r="L171" s="3098"/>
      <c r="M171" s="3098"/>
      <c r="N171" s="3098"/>
      <c r="O171" s="3098"/>
      <c r="P171" s="3098"/>
      <c r="Q171" s="3098"/>
      <c r="R171" s="3098"/>
      <c r="S171" s="3098"/>
      <c r="T171" s="3098"/>
      <c r="U171" s="3098"/>
      <c r="V171" s="3098"/>
      <c r="W171" s="3098"/>
      <c r="X171" s="3098"/>
      <c r="Y171" s="3098"/>
      <c r="Z171" s="3098"/>
      <c r="AA171" s="3098"/>
      <c r="AB171" s="3098"/>
      <c r="AC171" s="3098"/>
      <c r="AD171" s="3098"/>
      <c r="AE171" s="3098"/>
      <c r="AF171" s="3098"/>
      <c r="AG171" s="3098"/>
      <c r="AH171" s="3098"/>
      <c r="AI171" s="3098"/>
      <c r="AJ171" s="3143"/>
      <c r="AK171" s="3143"/>
      <c r="AL171" s="3143"/>
      <c r="AM171" s="3143"/>
      <c r="AN171" s="3143"/>
      <c r="AO171" s="3143"/>
      <c r="AP171" s="3143"/>
      <c r="AQ171" s="3143"/>
      <c r="AR171" s="3143"/>
      <c r="AS171" s="3143"/>
      <c r="AT171" s="3143"/>
      <c r="AU171" s="3143"/>
      <c r="AV171" s="3143"/>
      <c r="AW171" s="3143"/>
      <c r="AX171" s="3143"/>
      <c r="AY171" s="3143"/>
      <c r="AZ171" s="3143"/>
      <c r="BA171" s="3143"/>
      <c r="BB171" s="3143"/>
      <c r="BC171" s="3143"/>
      <c r="BD171" s="3143"/>
      <c r="BE171" s="3143"/>
      <c r="BF171" s="3143"/>
      <c r="BG171" s="3143"/>
      <c r="BH171" s="3143"/>
      <c r="BI171" s="3143"/>
      <c r="BJ171" s="3143"/>
      <c r="BK171" s="3143"/>
      <c r="BL171" s="3189"/>
      <c r="BM171" s="3189"/>
      <c r="BN171" s="3189"/>
      <c r="BO171" s="3189"/>
      <c r="BP171" s="3189"/>
      <c r="BQ171" s="3189"/>
      <c r="BR171" s="3189"/>
      <c r="BS171" s="3189"/>
      <c r="BT171" s="3189"/>
      <c r="BU171" s="3189"/>
      <c r="BV171" s="3143"/>
      <c r="BW171" s="3143"/>
    </row>
    <row r="172" spans="1:75" ht="16.5" customHeight="1">
      <c r="A172" s="3143"/>
      <c r="B172" s="3143"/>
      <c r="C172" s="3143"/>
      <c r="D172" s="3143"/>
      <c r="E172" s="3143"/>
      <c r="F172" s="3143"/>
      <c r="G172" s="3143"/>
      <c r="H172" s="3143"/>
      <c r="I172" s="3143"/>
      <c r="J172" s="3143"/>
      <c r="K172" s="3098"/>
      <c r="L172" s="3098"/>
      <c r="M172" s="3098"/>
      <c r="N172" s="3098"/>
      <c r="O172" s="3098"/>
      <c r="P172" s="3098"/>
      <c r="Q172" s="3098"/>
      <c r="R172" s="3098"/>
      <c r="S172" s="3098"/>
      <c r="T172" s="3098"/>
      <c r="U172" s="3098"/>
      <c r="V172" s="3098"/>
      <c r="W172" s="3098"/>
      <c r="X172" s="3098"/>
      <c r="Y172" s="3098"/>
      <c r="Z172" s="3098"/>
      <c r="AA172" s="3098"/>
      <c r="AB172" s="3098"/>
      <c r="AC172" s="3098"/>
      <c r="AD172" s="3098"/>
      <c r="AE172" s="3098"/>
      <c r="AF172" s="3098"/>
      <c r="AG172" s="3098"/>
      <c r="AH172" s="3098"/>
      <c r="AI172" s="3098"/>
      <c r="AJ172" s="3143"/>
      <c r="AK172" s="3143"/>
      <c r="AL172" s="3143"/>
      <c r="AM172" s="3143"/>
      <c r="AN172" s="3143"/>
      <c r="AO172" s="3143"/>
      <c r="AP172" s="3143"/>
      <c r="AQ172" s="3143"/>
      <c r="AR172" s="3143"/>
      <c r="AS172" s="3143"/>
      <c r="AT172" s="3143"/>
      <c r="AU172" s="3143"/>
      <c r="AV172" s="3143"/>
      <c r="AW172" s="3143"/>
      <c r="AX172" s="3143"/>
      <c r="AY172" s="3143"/>
      <c r="AZ172" s="3143"/>
      <c r="BA172" s="3143"/>
      <c r="BB172" s="3143"/>
      <c r="BC172" s="3143"/>
      <c r="BD172" s="3143"/>
      <c r="BE172" s="3143"/>
      <c r="BF172" s="3143"/>
      <c r="BG172" s="3143"/>
      <c r="BH172" s="3143"/>
      <c r="BI172" s="3143"/>
      <c r="BJ172" s="3143"/>
      <c r="BK172" s="3143"/>
      <c r="BL172" s="3189"/>
      <c r="BM172" s="3189"/>
      <c r="BN172" s="3189"/>
      <c r="BO172" s="3189"/>
      <c r="BP172" s="3189"/>
      <c r="BQ172" s="3189"/>
      <c r="BR172" s="3189"/>
      <c r="BS172" s="3189"/>
      <c r="BT172" s="3189"/>
      <c r="BU172" s="3189"/>
      <c r="BV172" s="3143"/>
      <c r="BW172" s="3143"/>
    </row>
    <row r="173" spans="1:75" ht="16.5" customHeight="1">
      <c r="A173" s="3143"/>
      <c r="B173" s="3143"/>
      <c r="C173" s="3143"/>
      <c r="D173" s="3143"/>
      <c r="E173" s="3143"/>
      <c r="F173" s="3143"/>
      <c r="G173" s="3143"/>
      <c r="H173" s="3143"/>
      <c r="I173" s="3143"/>
      <c r="J173" s="3143"/>
      <c r="K173" s="3098"/>
      <c r="L173" s="3098"/>
      <c r="M173" s="3098"/>
      <c r="N173" s="3098"/>
      <c r="O173" s="3098"/>
      <c r="P173" s="3098"/>
      <c r="Q173" s="3098"/>
      <c r="R173" s="3098"/>
      <c r="S173" s="3098"/>
      <c r="T173" s="3098"/>
      <c r="U173" s="3098"/>
      <c r="V173" s="3098"/>
      <c r="W173" s="3098"/>
      <c r="X173" s="3098"/>
      <c r="Y173" s="3098"/>
      <c r="Z173" s="3098"/>
      <c r="AA173" s="3098"/>
      <c r="AB173" s="3098"/>
      <c r="AC173" s="3098"/>
      <c r="AD173" s="3098"/>
      <c r="AE173" s="3098"/>
      <c r="AF173" s="3098"/>
      <c r="AG173" s="3098"/>
      <c r="AH173" s="3098"/>
      <c r="AI173" s="3098"/>
      <c r="AJ173" s="3143"/>
      <c r="AK173" s="3143"/>
      <c r="AL173" s="3143"/>
      <c r="AM173" s="3143"/>
      <c r="AN173" s="3143"/>
      <c r="AO173" s="3143"/>
      <c r="AP173" s="3143"/>
      <c r="AQ173" s="3143"/>
      <c r="AR173" s="3143"/>
      <c r="AS173" s="3143"/>
      <c r="AT173" s="3143"/>
      <c r="AU173" s="3143"/>
      <c r="AV173" s="3143"/>
      <c r="AW173" s="3143"/>
      <c r="AX173" s="3143"/>
      <c r="AY173" s="3143"/>
      <c r="AZ173" s="3143"/>
      <c r="BA173" s="3143"/>
      <c r="BB173" s="3143"/>
      <c r="BC173" s="3143"/>
      <c r="BD173" s="3143"/>
      <c r="BE173" s="3143"/>
      <c r="BF173" s="3143"/>
      <c r="BG173" s="3143"/>
      <c r="BH173" s="3143"/>
      <c r="BI173" s="3143"/>
      <c r="BJ173" s="3143"/>
      <c r="BK173" s="3143"/>
      <c r="BL173" s="3189"/>
      <c r="BM173" s="3189"/>
      <c r="BN173" s="3189"/>
      <c r="BO173" s="3189"/>
      <c r="BP173" s="3189"/>
      <c r="BQ173" s="3189"/>
      <c r="BR173" s="3189"/>
      <c r="BS173" s="3189"/>
      <c r="BT173" s="3189"/>
      <c r="BU173" s="3189"/>
      <c r="BV173" s="3143"/>
      <c r="BW173" s="3143"/>
    </row>
    <row r="174" spans="1:75" ht="16.5" customHeight="1">
      <c r="A174" s="3143"/>
      <c r="B174" s="3143"/>
      <c r="C174" s="3143"/>
      <c r="D174" s="3143"/>
      <c r="E174" s="3143"/>
      <c r="F174" s="3143"/>
      <c r="G174" s="3143"/>
      <c r="H174" s="3143"/>
      <c r="I174" s="3143"/>
      <c r="J174" s="3143"/>
      <c r="K174" s="3098"/>
      <c r="L174" s="3098"/>
      <c r="M174" s="3098"/>
      <c r="N174" s="3098"/>
      <c r="O174" s="3098"/>
      <c r="P174" s="3098"/>
      <c r="Q174" s="3098"/>
      <c r="R174" s="3098"/>
      <c r="S174" s="3098"/>
      <c r="T174" s="3098"/>
      <c r="U174" s="3098"/>
      <c r="V174" s="3098"/>
      <c r="W174" s="3098"/>
      <c r="X174" s="3098"/>
      <c r="Y174" s="3098"/>
      <c r="Z174" s="3098"/>
      <c r="AA174" s="3098"/>
      <c r="AB174" s="3098"/>
      <c r="AC174" s="3098"/>
      <c r="AD174" s="3098"/>
      <c r="AE174" s="3098"/>
      <c r="AF174" s="3098"/>
      <c r="AG174" s="3098"/>
      <c r="AH174" s="3098"/>
      <c r="AI174" s="3098"/>
      <c r="AJ174" s="3143"/>
      <c r="AK174" s="3143"/>
      <c r="AL174" s="3143"/>
      <c r="AM174" s="3143"/>
      <c r="AN174" s="3143"/>
      <c r="AO174" s="3143"/>
      <c r="AP174" s="3143"/>
      <c r="AQ174" s="3143"/>
      <c r="AR174" s="3143"/>
      <c r="AS174" s="3143"/>
      <c r="AT174" s="3143"/>
      <c r="AU174" s="3143"/>
      <c r="AV174" s="3143"/>
      <c r="AW174" s="3143"/>
      <c r="AX174" s="3143"/>
      <c r="AY174" s="3143"/>
      <c r="AZ174" s="3143"/>
      <c r="BA174" s="3143"/>
      <c r="BB174" s="3143"/>
      <c r="BC174" s="3143"/>
      <c r="BD174" s="3143"/>
      <c r="BE174" s="3143"/>
      <c r="BF174" s="3143"/>
      <c r="BG174" s="3143"/>
      <c r="BH174" s="3143"/>
      <c r="BI174" s="3143"/>
      <c r="BJ174" s="3143"/>
      <c r="BK174" s="3143"/>
      <c r="BL174" s="3189"/>
      <c r="BM174" s="3189"/>
      <c r="BN174" s="3189"/>
      <c r="BO174" s="3189"/>
      <c r="BP174" s="3189"/>
      <c r="BQ174" s="3189"/>
      <c r="BR174" s="3189"/>
      <c r="BS174" s="3189"/>
      <c r="BT174" s="3189"/>
      <c r="BU174" s="3189"/>
      <c r="BV174" s="3143"/>
      <c r="BW174" s="3143"/>
    </row>
    <row r="175" spans="1:75" ht="16.5" customHeight="1">
      <c r="A175" s="3143"/>
      <c r="B175" s="3143"/>
      <c r="C175" s="3143"/>
      <c r="D175" s="3143"/>
      <c r="E175" s="3143"/>
      <c r="F175" s="3143"/>
      <c r="G175" s="3143"/>
      <c r="H175" s="3143"/>
      <c r="I175" s="3143"/>
      <c r="J175" s="3143"/>
      <c r="K175" s="3098"/>
      <c r="L175" s="3098"/>
      <c r="M175" s="3098"/>
      <c r="N175" s="3098"/>
      <c r="O175" s="3098"/>
      <c r="P175" s="3098"/>
      <c r="Q175" s="3098"/>
      <c r="R175" s="3098"/>
      <c r="S175" s="3098"/>
      <c r="T175" s="3098"/>
      <c r="U175" s="3098"/>
      <c r="V175" s="3098"/>
      <c r="W175" s="3098"/>
      <c r="X175" s="3098"/>
      <c r="Y175" s="3098"/>
      <c r="Z175" s="3098"/>
      <c r="AA175" s="3098"/>
      <c r="AB175" s="3098"/>
      <c r="AC175" s="3098"/>
      <c r="AD175" s="3098"/>
      <c r="AE175" s="3098"/>
      <c r="AF175" s="3098"/>
      <c r="AG175" s="3098"/>
      <c r="AH175" s="3098"/>
      <c r="AI175" s="3098"/>
      <c r="AJ175" s="3143"/>
      <c r="AK175" s="3143"/>
      <c r="AL175" s="3143"/>
      <c r="AM175" s="3143"/>
      <c r="AN175" s="3143"/>
      <c r="AO175" s="3143"/>
      <c r="AP175" s="3143"/>
      <c r="AQ175" s="3143"/>
      <c r="AR175" s="3143"/>
      <c r="AS175" s="3143"/>
      <c r="AT175" s="3143"/>
      <c r="AU175" s="3143"/>
      <c r="AV175" s="3143"/>
      <c r="AW175" s="3143"/>
      <c r="AX175" s="3143"/>
      <c r="AY175" s="3143"/>
      <c r="AZ175" s="3143"/>
      <c r="BA175" s="3143"/>
      <c r="BB175" s="3143"/>
      <c r="BC175" s="3143"/>
      <c r="BD175" s="3143"/>
      <c r="BE175" s="3143"/>
      <c r="BF175" s="3143"/>
      <c r="BG175" s="3143"/>
      <c r="BH175" s="3143"/>
      <c r="BI175" s="3143"/>
      <c r="BJ175" s="3143"/>
      <c r="BK175" s="3143"/>
      <c r="BL175" s="3189"/>
      <c r="BM175" s="3189"/>
      <c r="BN175" s="3189"/>
      <c r="BO175" s="3189"/>
      <c r="BP175" s="3189"/>
      <c r="BQ175" s="3189"/>
      <c r="BR175" s="3189"/>
      <c r="BS175" s="3189"/>
      <c r="BT175" s="3189"/>
      <c r="BU175" s="3189"/>
      <c r="BV175" s="3143"/>
      <c r="BW175" s="3143"/>
    </row>
    <row r="176" spans="1:75" ht="16.5" customHeight="1">
      <c r="A176" s="3143"/>
      <c r="B176" s="3143"/>
      <c r="C176" s="3143"/>
      <c r="D176" s="3143"/>
      <c r="E176" s="3143"/>
      <c r="F176" s="3143"/>
      <c r="G176" s="3143"/>
      <c r="H176" s="3143"/>
      <c r="I176" s="3143"/>
      <c r="J176" s="3143"/>
      <c r="K176" s="3098"/>
      <c r="L176" s="3098"/>
      <c r="M176" s="3098"/>
      <c r="N176" s="3098"/>
      <c r="O176" s="3098"/>
      <c r="P176" s="3098"/>
      <c r="Q176" s="3098"/>
      <c r="R176" s="3098"/>
      <c r="S176" s="3098"/>
      <c r="T176" s="3098"/>
      <c r="U176" s="3098"/>
      <c r="V176" s="3098"/>
      <c r="W176" s="3098"/>
      <c r="X176" s="3098"/>
      <c r="Y176" s="3098"/>
      <c r="Z176" s="3098"/>
      <c r="AA176" s="3098"/>
      <c r="AB176" s="3098"/>
      <c r="AC176" s="3098"/>
      <c r="AD176" s="3098"/>
      <c r="AE176" s="3098"/>
      <c r="AF176" s="3098"/>
      <c r="AG176" s="3098"/>
      <c r="AH176" s="3098"/>
      <c r="AI176" s="3098"/>
      <c r="AJ176" s="3143"/>
      <c r="AK176" s="3143"/>
      <c r="AL176" s="3143"/>
      <c r="AM176" s="3143"/>
      <c r="AN176" s="3143"/>
      <c r="AO176" s="3143"/>
      <c r="AP176" s="3143"/>
      <c r="AQ176" s="3143"/>
      <c r="AR176" s="3143"/>
      <c r="AS176" s="3143"/>
      <c r="AT176" s="3143"/>
      <c r="AU176" s="3143"/>
      <c r="AV176" s="3143"/>
      <c r="AW176" s="3143"/>
      <c r="AX176" s="3143"/>
      <c r="AY176" s="3143"/>
      <c r="AZ176" s="3143"/>
      <c r="BA176" s="3143"/>
      <c r="BB176" s="3143"/>
      <c r="BC176" s="3143"/>
      <c r="BD176" s="3143"/>
      <c r="BE176" s="3143"/>
      <c r="BF176" s="3143"/>
      <c r="BG176" s="3143"/>
      <c r="BH176" s="3143"/>
      <c r="BI176" s="3143"/>
      <c r="BJ176" s="3143"/>
      <c r="BK176" s="3143"/>
      <c r="BL176" s="3189"/>
      <c r="BM176" s="3189"/>
      <c r="BN176" s="3189"/>
      <c r="BO176" s="3189"/>
      <c r="BP176" s="3189"/>
      <c r="BQ176" s="3189"/>
      <c r="BR176" s="3189"/>
      <c r="BS176" s="3189"/>
      <c r="BT176" s="3189"/>
      <c r="BU176" s="3189"/>
      <c r="BV176" s="3143"/>
      <c r="BW176" s="3143"/>
    </row>
    <row r="177" spans="1:75" ht="16.5" customHeight="1">
      <c r="A177" s="3143"/>
      <c r="B177" s="3143"/>
      <c r="C177" s="3143"/>
      <c r="D177" s="3143"/>
      <c r="E177" s="3143"/>
      <c r="F177" s="3143"/>
      <c r="G177" s="3143"/>
      <c r="H177" s="3143"/>
      <c r="I177" s="3143"/>
      <c r="J177" s="3143"/>
      <c r="K177" s="3098"/>
      <c r="L177" s="3098"/>
      <c r="M177" s="3098"/>
      <c r="N177" s="3098"/>
      <c r="O177" s="3098"/>
      <c r="P177" s="3098"/>
      <c r="Q177" s="3098"/>
      <c r="R177" s="3098"/>
      <c r="S177" s="3098"/>
      <c r="T177" s="3098"/>
      <c r="U177" s="3098"/>
      <c r="V177" s="3098"/>
      <c r="W177" s="3098"/>
      <c r="X177" s="3098"/>
      <c r="Y177" s="3098"/>
      <c r="Z177" s="3098"/>
      <c r="AA177" s="3098"/>
      <c r="AB177" s="3098"/>
      <c r="AC177" s="3098"/>
      <c r="AD177" s="3098"/>
      <c r="AE177" s="3098"/>
      <c r="AF177" s="3098"/>
      <c r="AG177" s="3098"/>
      <c r="AH177" s="3098"/>
      <c r="AI177" s="3098"/>
      <c r="AJ177" s="3143"/>
      <c r="AK177" s="3143"/>
      <c r="AL177" s="3143"/>
      <c r="AM177" s="3143"/>
      <c r="AN177" s="3143"/>
      <c r="AO177" s="3143"/>
      <c r="AP177" s="3143"/>
      <c r="AQ177" s="3143"/>
      <c r="AR177" s="3143"/>
      <c r="AS177" s="3143"/>
      <c r="AT177" s="3143"/>
      <c r="AU177" s="3143"/>
      <c r="AV177" s="3143"/>
      <c r="AW177" s="3143"/>
      <c r="AX177" s="3143"/>
      <c r="AY177" s="3143"/>
      <c r="AZ177" s="3143"/>
      <c r="BA177" s="3143"/>
      <c r="BB177" s="3143"/>
      <c r="BC177" s="3143"/>
      <c r="BD177" s="3143"/>
      <c r="BE177" s="3143"/>
      <c r="BF177" s="3143"/>
      <c r="BG177" s="3143"/>
      <c r="BH177" s="3143"/>
      <c r="BI177" s="3143"/>
      <c r="BJ177" s="3143"/>
      <c r="BK177" s="3143"/>
      <c r="BL177" s="3189"/>
      <c r="BM177" s="3189"/>
      <c r="BN177" s="3189"/>
      <c r="BO177" s="3189"/>
      <c r="BP177" s="3189"/>
      <c r="BQ177" s="3189"/>
      <c r="BR177" s="3189"/>
      <c r="BS177" s="3189"/>
      <c r="BT177" s="3189"/>
      <c r="BU177" s="3189"/>
      <c r="BV177" s="3143"/>
      <c r="BW177" s="3143"/>
    </row>
    <row r="178" spans="1:75" ht="16.5" customHeight="1">
      <c r="A178" s="3143"/>
      <c r="B178" s="3143"/>
      <c r="C178" s="3143"/>
      <c r="D178" s="3143"/>
      <c r="E178" s="3143"/>
      <c r="F178" s="3143"/>
      <c r="G178" s="3143"/>
      <c r="H178" s="3143"/>
      <c r="I178" s="3143"/>
      <c r="J178" s="3143"/>
      <c r="K178" s="3098"/>
      <c r="L178" s="3098"/>
      <c r="M178" s="3098"/>
      <c r="N178" s="3098"/>
      <c r="O178" s="3098"/>
      <c r="P178" s="3098"/>
      <c r="Q178" s="3098"/>
      <c r="R178" s="3098"/>
      <c r="S178" s="3098"/>
      <c r="T178" s="3098"/>
      <c r="U178" s="3098"/>
      <c r="V178" s="3098"/>
      <c r="W178" s="3098"/>
      <c r="X178" s="3098"/>
      <c r="Y178" s="3098"/>
      <c r="Z178" s="3098"/>
      <c r="AA178" s="3098"/>
      <c r="AB178" s="3098"/>
      <c r="AC178" s="3098"/>
      <c r="AD178" s="3098"/>
      <c r="AE178" s="3098"/>
      <c r="AF178" s="3098"/>
      <c r="AG178" s="3098"/>
      <c r="AH178" s="3098"/>
      <c r="AI178" s="3098"/>
      <c r="AJ178" s="3143"/>
      <c r="AK178" s="3143"/>
      <c r="AL178" s="3143"/>
      <c r="AM178" s="3143"/>
      <c r="AN178" s="3143"/>
      <c r="AO178" s="3143"/>
      <c r="AP178" s="3143"/>
      <c r="AQ178" s="3143"/>
      <c r="AR178" s="3143"/>
      <c r="AS178" s="3143"/>
      <c r="AT178" s="3143"/>
      <c r="AU178" s="3143"/>
      <c r="AV178" s="3143"/>
      <c r="AW178" s="3143"/>
      <c r="AX178" s="3143"/>
      <c r="AY178" s="3143"/>
      <c r="AZ178" s="3143"/>
      <c r="BA178" s="3143"/>
      <c r="BB178" s="3143"/>
      <c r="BC178" s="3143"/>
      <c r="BD178" s="3143"/>
      <c r="BE178" s="3143"/>
      <c r="BF178" s="3143"/>
      <c r="BG178" s="3143"/>
      <c r="BH178" s="3143"/>
      <c r="BI178" s="3143"/>
      <c r="BJ178" s="3143"/>
      <c r="BK178" s="3143"/>
      <c r="BL178" s="3189"/>
      <c r="BM178" s="3189"/>
      <c r="BN178" s="3189"/>
      <c r="BO178" s="3189"/>
      <c r="BP178" s="3189"/>
      <c r="BQ178" s="3189"/>
      <c r="BR178" s="3189"/>
      <c r="BS178" s="3189"/>
      <c r="BT178" s="3189"/>
      <c r="BU178" s="3189"/>
      <c r="BV178" s="3143"/>
      <c r="BW178" s="3143"/>
    </row>
    <row r="179" spans="1:75" ht="16.5" customHeight="1">
      <c r="A179" s="3143"/>
      <c r="B179" s="3143"/>
      <c r="C179" s="3143"/>
      <c r="D179" s="3143"/>
      <c r="E179" s="3143"/>
      <c r="F179" s="3143"/>
      <c r="G179" s="3143"/>
      <c r="H179" s="3143"/>
      <c r="I179" s="3143"/>
      <c r="J179" s="3143"/>
      <c r="K179" s="3098"/>
      <c r="L179" s="3098"/>
      <c r="M179" s="3098"/>
      <c r="N179" s="3098"/>
      <c r="O179" s="3098"/>
      <c r="P179" s="3098"/>
      <c r="Q179" s="3098"/>
      <c r="R179" s="3098"/>
      <c r="S179" s="3098"/>
      <c r="T179" s="3098"/>
      <c r="U179" s="3098"/>
      <c r="V179" s="3098"/>
      <c r="W179" s="3098"/>
      <c r="X179" s="3098"/>
      <c r="Y179" s="3098"/>
      <c r="Z179" s="3098"/>
      <c r="AA179" s="3098"/>
      <c r="AB179" s="3098"/>
      <c r="AC179" s="3098"/>
      <c r="AD179" s="3098"/>
      <c r="AE179" s="3098"/>
      <c r="AF179" s="3098"/>
      <c r="AG179" s="3098"/>
      <c r="AH179" s="3098"/>
      <c r="AI179" s="3098"/>
      <c r="AJ179" s="3143"/>
      <c r="AK179" s="3143"/>
      <c r="AL179" s="3143"/>
      <c r="AM179" s="3143"/>
      <c r="AN179" s="3143"/>
      <c r="AO179" s="3143"/>
      <c r="AP179" s="3143"/>
      <c r="AQ179" s="3143"/>
      <c r="AR179" s="3143"/>
      <c r="AS179" s="3143"/>
      <c r="AT179" s="3143"/>
      <c r="AU179" s="3143"/>
      <c r="AV179" s="3143"/>
      <c r="AW179" s="3143"/>
      <c r="AX179" s="3143"/>
      <c r="AY179" s="3143"/>
      <c r="AZ179" s="3143"/>
      <c r="BA179" s="3143"/>
      <c r="BB179" s="3143"/>
      <c r="BC179" s="3143"/>
      <c r="BD179" s="3143"/>
      <c r="BE179" s="3143"/>
      <c r="BF179" s="3143"/>
      <c r="BG179" s="3143"/>
      <c r="BH179" s="3143"/>
      <c r="BI179" s="3143"/>
      <c r="BJ179" s="3143"/>
      <c r="BK179" s="3143"/>
      <c r="BL179" s="3189"/>
      <c r="BM179" s="3189"/>
      <c r="BN179" s="3189"/>
      <c r="BO179" s="3189"/>
      <c r="BP179" s="3189"/>
      <c r="BQ179" s="3189"/>
      <c r="BR179" s="3189"/>
      <c r="BS179" s="3189"/>
      <c r="BT179" s="3189"/>
      <c r="BU179" s="3189"/>
      <c r="BV179" s="3143"/>
      <c r="BW179" s="3143"/>
    </row>
    <row r="180" spans="1:75" ht="16.5" customHeight="1">
      <c r="A180" s="3143"/>
      <c r="B180" s="3143"/>
      <c r="C180" s="3143"/>
      <c r="D180" s="3143"/>
      <c r="E180" s="3143"/>
      <c r="F180" s="3143"/>
      <c r="G180" s="3143"/>
      <c r="H180" s="3143"/>
      <c r="I180" s="3143"/>
      <c r="J180" s="3143"/>
      <c r="K180" s="3098"/>
      <c r="L180" s="3098"/>
      <c r="M180" s="3098"/>
      <c r="N180" s="3098"/>
      <c r="O180" s="3098"/>
      <c r="P180" s="3098"/>
      <c r="Q180" s="3098"/>
      <c r="R180" s="3098"/>
      <c r="S180" s="3098"/>
      <c r="T180" s="3098"/>
      <c r="U180" s="3098"/>
      <c r="V180" s="3098"/>
      <c r="W180" s="3098"/>
      <c r="X180" s="3098"/>
      <c r="Y180" s="3098"/>
      <c r="Z180" s="3098"/>
      <c r="AA180" s="3098"/>
      <c r="AB180" s="3098"/>
      <c r="AC180" s="3098"/>
      <c r="AD180" s="3098"/>
      <c r="AE180" s="3098"/>
      <c r="AF180" s="3098"/>
      <c r="AG180" s="3098"/>
      <c r="AH180" s="3098"/>
      <c r="AI180" s="3098"/>
      <c r="AJ180" s="3143"/>
      <c r="AK180" s="3143"/>
      <c r="AL180" s="3143"/>
      <c r="AM180" s="3143"/>
      <c r="AN180" s="3143"/>
      <c r="AO180" s="3143"/>
      <c r="AP180" s="3143"/>
      <c r="AQ180" s="3143"/>
      <c r="AR180" s="3143"/>
      <c r="AS180" s="3143"/>
      <c r="AT180" s="3143"/>
      <c r="AU180" s="3143"/>
      <c r="AV180" s="3143"/>
      <c r="AW180" s="3143"/>
      <c r="AX180" s="3143"/>
      <c r="AY180" s="3143"/>
      <c r="AZ180" s="3143"/>
      <c r="BA180" s="3143"/>
      <c r="BB180" s="3143"/>
      <c r="BC180" s="3143"/>
      <c r="BD180" s="3143"/>
      <c r="BE180" s="3143"/>
      <c r="BF180" s="3143"/>
      <c r="BG180" s="3143"/>
      <c r="BH180" s="3143"/>
      <c r="BI180" s="3143"/>
      <c r="BJ180" s="3143"/>
      <c r="BK180" s="3143"/>
      <c r="BL180" s="3189"/>
      <c r="BM180" s="3189"/>
      <c r="BN180" s="3189"/>
      <c r="BO180" s="3189"/>
      <c r="BP180" s="3189"/>
      <c r="BQ180" s="3189"/>
      <c r="BR180" s="3189"/>
      <c r="BS180" s="3189"/>
      <c r="BT180" s="3189"/>
      <c r="BU180" s="3189"/>
      <c r="BV180" s="3143"/>
      <c r="BW180" s="3143"/>
    </row>
    <row r="181" spans="1:75" ht="16.5" customHeight="1">
      <c r="A181" s="3143"/>
      <c r="B181" s="3143"/>
      <c r="C181" s="3143"/>
      <c r="D181" s="3143"/>
      <c r="E181" s="3143"/>
      <c r="F181" s="3143"/>
      <c r="G181" s="3143"/>
      <c r="H181" s="3143"/>
      <c r="I181" s="3143"/>
      <c r="J181" s="3143"/>
      <c r="K181" s="3098"/>
      <c r="L181" s="3098"/>
      <c r="M181" s="3098"/>
      <c r="N181" s="3098"/>
      <c r="O181" s="3098"/>
      <c r="P181" s="3098"/>
      <c r="Q181" s="3098"/>
      <c r="R181" s="3098"/>
      <c r="S181" s="3098"/>
      <c r="T181" s="3098"/>
      <c r="U181" s="3098"/>
      <c r="V181" s="3098"/>
      <c r="W181" s="3098"/>
      <c r="X181" s="3098"/>
      <c r="Y181" s="3098"/>
      <c r="Z181" s="3098"/>
      <c r="AA181" s="3098"/>
      <c r="AB181" s="3098"/>
      <c r="AC181" s="3098"/>
      <c r="AD181" s="3098"/>
      <c r="AE181" s="3098"/>
      <c r="AF181" s="3098"/>
      <c r="AG181" s="3098"/>
      <c r="AH181" s="3098"/>
      <c r="AI181" s="3098"/>
      <c r="AJ181" s="3143"/>
      <c r="AK181" s="3143"/>
      <c r="AL181" s="3143"/>
      <c r="AM181" s="3143"/>
      <c r="AN181" s="3143"/>
      <c r="AO181" s="3143"/>
      <c r="AP181" s="3143"/>
      <c r="AQ181" s="3143"/>
      <c r="AR181" s="3143"/>
      <c r="AS181" s="3143"/>
      <c r="AT181" s="3143"/>
      <c r="AU181" s="3143"/>
      <c r="AV181" s="3143"/>
      <c r="AW181" s="3143"/>
      <c r="AX181" s="3143"/>
      <c r="AY181" s="3143"/>
      <c r="AZ181" s="3143"/>
      <c r="BA181" s="3143"/>
      <c r="BB181" s="3143"/>
      <c r="BC181" s="3143"/>
      <c r="BD181" s="3143"/>
      <c r="BE181" s="3143"/>
      <c r="BF181" s="3143"/>
      <c r="BG181" s="3143"/>
      <c r="BH181" s="3143"/>
      <c r="BI181" s="3143"/>
      <c r="BJ181" s="3143"/>
      <c r="BK181" s="3143"/>
      <c r="BL181" s="3189"/>
      <c r="BM181" s="3189"/>
      <c r="BN181" s="3189"/>
      <c r="BO181" s="3189"/>
      <c r="BP181" s="3189"/>
      <c r="BQ181" s="3189"/>
      <c r="BR181" s="3189"/>
      <c r="BS181" s="3189"/>
      <c r="BT181" s="3189"/>
      <c r="BU181" s="3189"/>
      <c r="BV181" s="3143"/>
      <c r="BW181" s="3143"/>
    </row>
    <row r="182" spans="1:75" ht="16.5" customHeight="1">
      <c r="A182" s="3143"/>
      <c r="B182" s="3143"/>
      <c r="C182" s="3143"/>
      <c r="D182" s="3143"/>
      <c r="E182" s="3143"/>
      <c r="F182" s="3143"/>
      <c r="G182" s="3143"/>
      <c r="H182" s="3143"/>
      <c r="I182" s="3143"/>
      <c r="J182" s="3143"/>
      <c r="K182" s="3098"/>
      <c r="L182" s="3098"/>
      <c r="M182" s="3098"/>
      <c r="N182" s="3098"/>
      <c r="O182" s="3098"/>
      <c r="P182" s="3098"/>
      <c r="Q182" s="3098"/>
      <c r="R182" s="3098"/>
      <c r="S182" s="3098"/>
      <c r="T182" s="3098"/>
      <c r="U182" s="3098"/>
      <c r="V182" s="3098"/>
      <c r="W182" s="3098"/>
      <c r="X182" s="3098"/>
      <c r="Y182" s="3098"/>
      <c r="Z182" s="3098"/>
      <c r="AA182" s="3098"/>
      <c r="AB182" s="3098"/>
      <c r="AC182" s="3098"/>
      <c r="AD182" s="3098"/>
      <c r="AE182" s="3098"/>
      <c r="AF182" s="3098"/>
      <c r="AG182" s="3098"/>
      <c r="AH182" s="3098"/>
      <c r="AI182" s="3098"/>
      <c r="AJ182" s="3143"/>
      <c r="AK182" s="3143"/>
      <c r="AL182" s="3143"/>
      <c r="AM182" s="3143"/>
      <c r="AN182" s="3143"/>
      <c r="AO182" s="3143"/>
      <c r="AP182" s="3143"/>
      <c r="AQ182" s="3143"/>
      <c r="AR182" s="3143"/>
      <c r="AS182" s="3143"/>
      <c r="AT182" s="3143"/>
      <c r="AU182" s="3143"/>
      <c r="AV182" s="3143"/>
      <c r="AW182" s="3143"/>
      <c r="AX182" s="3143"/>
      <c r="AY182" s="3143"/>
      <c r="AZ182" s="3143"/>
      <c r="BA182" s="3143"/>
      <c r="BB182" s="3143"/>
      <c r="BC182" s="3143"/>
      <c r="BD182" s="3143"/>
      <c r="BE182" s="3143"/>
      <c r="BF182" s="3143"/>
      <c r="BG182" s="3143"/>
      <c r="BH182" s="3143"/>
      <c r="BI182" s="3143"/>
      <c r="BJ182" s="3143"/>
      <c r="BK182" s="3143"/>
      <c r="BL182" s="3189"/>
      <c r="BM182" s="3189"/>
      <c r="BN182" s="3189"/>
      <c r="BO182" s="3189"/>
      <c r="BP182" s="3189"/>
      <c r="BQ182" s="3189"/>
      <c r="BR182" s="3189"/>
      <c r="BS182" s="3189"/>
      <c r="BT182" s="3189"/>
      <c r="BU182" s="3189"/>
      <c r="BV182" s="3143"/>
      <c r="BW182" s="3143"/>
    </row>
    <row r="183" spans="1:75" ht="16.5" customHeight="1">
      <c r="A183" s="3143"/>
      <c r="B183" s="3143"/>
      <c r="C183" s="3143"/>
      <c r="D183" s="3143"/>
      <c r="E183" s="3143"/>
      <c r="F183" s="3143"/>
      <c r="G183" s="3143"/>
      <c r="H183" s="3143"/>
      <c r="I183" s="3143"/>
      <c r="J183" s="3143"/>
      <c r="K183" s="3098"/>
      <c r="L183" s="3098"/>
      <c r="M183" s="3098"/>
      <c r="N183" s="3098"/>
      <c r="O183" s="3098"/>
      <c r="P183" s="3098"/>
      <c r="Q183" s="3098"/>
      <c r="R183" s="3098"/>
      <c r="S183" s="3098"/>
      <c r="T183" s="3098"/>
      <c r="U183" s="3098"/>
      <c r="V183" s="3098"/>
      <c r="W183" s="3098"/>
      <c r="X183" s="3098"/>
      <c r="Y183" s="3098"/>
      <c r="Z183" s="3098"/>
      <c r="AA183" s="3098"/>
      <c r="AB183" s="3098"/>
      <c r="AC183" s="3098"/>
      <c r="AD183" s="3098"/>
      <c r="AE183" s="3098"/>
      <c r="AF183" s="3098"/>
      <c r="AG183" s="3098"/>
      <c r="AH183" s="3098"/>
      <c r="AI183" s="3098"/>
      <c r="AJ183" s="3143"/>
      <c r="AK183" s="3143"/>
      <c r="AL183" s="3143"/>
      <c r="AM183" s="3143"/>
      <c r="AN183" s="3143"/>
      <c r="AO183" s="3143"/>
      <c r="AP183" s="3143"/>
      <c r="AQ183" s="3143"/>
      <c r="AR183" s="3143"/>
      <c r="AS183" s="3143"/>
      <c r="AT183" s="3143"/>
      <c r="AU183" s="3143"/>
      <c r="AV183" s="3143"/>
      <c r="AW183" s="3143"/>
      <c r="AX183" s="3143"/>
      <c r="AY183" s="3143"/>
      <c r="AZ183" s="3143"/>
      <c r="BA183" s="3143"/>
      <c r="BB183" s="3143"/>
      <c r="BC183" s="3143"/>
      <c r="BD183" s="3143"/>
      <c r="BE183" s="3143"/>
      <c r="BF183" s="3143"/>
      <c r="BG183" s="3143"/>
      <c r="BH183" s="3143"/>
      <c r="BI183" s="3143"/>
      <c r="BJ183" s="3143"/>
      <c r="BK183" s="3143"/>
      <c r="BL183" s="3189"/>
      <c r="BM183" s="3189"/>
      <c r="BN183" s="3189"/>
      <c r="BO183" s="3189"/>
      <c r="BP183" s="3189"/>
      <c r="BQ183" s="3189"/>
      <c r="BR183" s="3189"/>
      <c r="BS183" s="3189"/>
      <c r="BT183" s="3189"/>
      <c r="BU183" s="3189"/>
      <c r="BV183" s="3143"/>
      <c r="BW183" s="3143"/>
    </row>
    <row r="184" spans="1:75" ht="16.5" customHeight="1">
      <c r="A184" s="3143"/>
      <c r="B184" s="3143"/>
      <c r="C184" s="3143"/>
      <c r="D184" s="3143"/>
      <c r="E184" s="3143"/>
      <c r="F184" s="3143"/>
      <c r="G184" s="3143"/>
      <c r="H184" s="3143"/>
      <c r="I184" s="3143"/>
      <c r="J184" s="3143"/>
      <c r="K184" s="3098"/>
      <c r="L184" s="3098"/>
      <c r="M184" s="3098"/>
      <c r="N184" s="3098"/>
      <c r="O184" s="3098"/>
      <c r="P184" s="3098"/>
      <c r="Q184" s="3098"/>
      <c r="R184" s="3098"/>
      <c r="S184" s="3098"/>
      <c r="T184" s="3098"/>
      <c r="U184" s="3098"/>
      <c r="V184" s="3098"/>
      <c r="W184" s="3098"/>
      <c r="X184" s="3098"/>
      <c r="Y184" s="3098"/>
      <c r="Z184" s="3098"/>
      <c r="AA184" s="3098"/>
      <c r="AB184" s="3098"/>
      <c r="AC184" s="3098"/>
      <c r="AD184" s="3098"/>
      <c r="AE184" s="3098"/>
      <c r="AF184" s="3098"/>
      <c r="AG184" s="3098"/>
      <c r="AH184" s="3098"/>
      <c r="AI184" s="3098"/>
      <c r="AJ184" s="3143"/>
      <c r="AK184" s="3143"/>
      <c r="AL184" s="3143"/>
      <c r="AM184" s="3143"/>
      <c r="AN184" s="3143"/>
      <c r="AO184" s="3143"/>
      <c r="AP184" s="3143"/>
      <c r="AQ184" s="3143"/>
      <c r="AR184" s="3143"/>
      <c r="AS184" s="3143"/>
      <c r="AT184" s="3143"/>
      <c r="AU184" s="3143"/>
      <c r="AV184" s="3143"/>
      <c r="AW184" s="3143"/>
      <c r="AX184" s="3143"/>
      <c r="AY184" s="3143"/>
      <c r="AZ184" s="3143"/>
      <c r="BA184" s="3143"/>
      <c r="BB184" s="3143"/>
      <c r="BC184" s="3143"/>
      <c r="BD184" s="3143"/>
      <c r="BE184" s="3143"/>
      <c r="BF184" s="3143"/>
      <c r="BG184" s="3143"/>
      <c r="BH184" s="3143"/>
      <c r="BI184" s="3143"/>
      <c r="BJ184" s="3143"/>
      <c r="BK184" s="3143"/>
      <c r="BL184" s="3189"/>
      <c r="BM184" s="3189"/>
      <c r="BN184" s="3189"/>
      <c r="BO184" s="3189"/>
      <c r="BP184" s="3189"/>
      <c r="BQ184" s="3189"/>
      <c r="BR184" s="3189"/>
      <c r="BS184" s="3189"/>
      <c r="BT184" s="3189"/>
      <c r="BU184" s="3189"/>
      <c r="BV184" s="3143"/>
      <c r="BW184" s="3143"/>
    </row>
    <row r="185" spans="1:75" ht="16.5" customHeight="1">
      <c r="A185" s="3143"/>
      <c r="B185" s="3143"/>
      <c r="C185" s="3143"/>
      <c r="D185" s="3143"/>
      <c r="E185" s="3143"/>
      <c r="F185" s="3143"/>
      <c r="G185" s="3143"/>
      <c r="H185" s="3143"/>
      <c r="I185" s="3143"/>
      <c r="J185" s="3143"/>
      <c r="K185" s="3098"/>
      <c r="L185" s="3098"/>
      <c r="M185" s="3098"/>
      <c r="N185" s="3098"/>
      <c r="O185" s="3098"/>
      <c r="P185" s="3098"/>
      <c r="Q185" s="3098"/>
      <c r="R185" s="3098"/>
      <c r="S185" s="3098"/>
      <c r="T185" s="3098"/>
      <c r="U185" s="3098"/>
      <c r="V185" s="3098"/>
      <c r="W185" s="3098"/>
      <c r="X185" s="3098"/>
      <c r="Y185" s="3098"/>
      <c r="Z185" s="3098"/>
      <c r="AA185" s="3098"/>
      <c r="AB185" s="3098"/>
      <c r="AC185" s="3098"/>
      <c r="AD185" s="3098"/>
      <c r="AE185" s="3098"/>
      <c r="AF185" s="3098"/>
      <c r="AG185" s="3098"/>
      <c r="AH185" s="3098"/>
      <c r="AI185" s="3098"/>
      <c r="AJ185" s="3143"/>
      <c r="AK185" s="3143"/>
      <c r="AL185" s="3143"/>
      <c r="AM185" s="3143"/>
      <c r="AN185" s="3143"/>
      <c r="AO185" s="3143"/>
      <c r="AP185" s="3143"/>
      <c r="AQ185" s="3143"/>
      <c r="AR185" s="3143"/>
      <c r="AS185" s="3143"/>
      <c r="AT185" s="3143"/>
      <c r="AU185" s="3143"/>
      <c r="AV185" s="3143"/>
      <c r="AW185" s="3143"/>
      <c r="AX185" s="3143"/>
      <c r="AY185" s="3143"/>
      <c r="AZ185" s="3143"/>
      <c r="BA185" s="3143"/>
      <c r="BB185" s="3143"/>
      <c r="BC185" s="3143"/>
      <c r="BD185" s="3143"/>
      <c r="BE185" s="3143"/>
      <c r="BF185" s="3143"/>
      <c r="BG185" s="3143"/>
      <c r="BH185" s="3143"/>
      <c r="BI185" s="3143"/>
      <c r="BJ185" s="3143"/>
      <c r="BK185" s="3143"/>
      <c r="BL185" s="3189"/>
      <c r="BM185" s="3189"/>
      <c r="BN185" s="3189"/>
      <c r="BO185" s="3189"/>
      <c r="BP185" s="3189"/>
      <c r="BQ185" s="3189"/>
      <c r="BR185" s="3189"/>
      <c r="BS185" s="3189"/>
      <c r="BT185" s="3189"/>
      <c r="BU185" s="3189"/>
      <c r="BV185" s="3143"/>
      <c r="BW185" s="3143"/>
    </row>
    <row r="186" spans="1:75" ht="16.5" customHeight="1">
      <c r="A186" s="3143"/>
      <c r="B186" s="3143"/>
      <c r="C186" s="3143"/>
      <c r="D186" s="3143"/>
      <c r="E186" s="3143"/>
      <c r="F186" s="3143"/>
      <c r="G186" s="3143"/>
      <c r="H186" s="3143"/>
      <c r="I186" s="3143"/>
      <c r="J186" s="3143"/>
      <c r="K186" s="3098"/>
      <c r="L186" s="3098"/>
      <c r="M186" s="3098"/>
      <c r="N186" s="3098"/>
      <c r="O186" s="3098"/>
      <c r="P186" s="3098"/>
      <c r="Q186" s="3098"/>
      <c r="R186" s="3098"/>
      <c r="S186" s="3098"/>
      <c r="T186" s="3098"/>
      <c r="U186" s="3098"/>
      <c r="V186" s="3098"/>
      <c r="W186" s="3098"/>
      <c r="X186" s="3098"/>
      <c r="Y186" s="3098"/>
      <c r="Z186" s="3098"/>
      <c r="AA186" s="3098"/>
      <c r="AB186" s="3098"/>
      <c r="AC186" s="3098"/>
      <c r="AD186" s="3098"/>
      <c r="AE186" s="3098"/>
      <c r="AF186" s="3098"/>
      <c r="AG186" s="3098"/>
      <c r="AH186" s="3098"/>
      <c r="AI186" s="3098"/>
      <c r="AJ186" s="3143"/>
      <c r="AK186" s="3143"/>
      <c r="AL186" s="3143"/>
      <c r="AM186" s="3143"/>
      <c r="AN186" s="3143"/>
      <c r="AO186" s="3143"/>
      <c r="AP186" s="3143"/>
      <c r="AQ186" s="3143"/>
      <c r="AR186" s="3143"/>
      <c r="AS186" s="3143"/>
      <c r="AT186" s="3143"/>
      <c r="AU186" s="3143"/>
      <c r="AV186" s="3143"/>
      <c r="AW186" s="3143"/>
      <c r="AX186" s="3143"/>
      <c r="AY186" s="3143"/>
      <c r="AZ186" s="3143"/>
      <c r="BA186" s="3143"/>
      <c r="BB186" s="3143"/>
      <c r="BC186" s="3143"/>
      <c r="BD186" s="3143"/>
      <c r="BE186" s="3143"/>
      <c r="BF186" s="3143"/>
      <c r="BG186" s="3143"/>
      <c r="BH186" s="3143"/>
      <c r="BI186" s="3143"/>
      <c r="BJ186" s="3143"/>
      <c r="BK186" s="3143"/>
      <c r="BL186" s="3189"/>
      <c r="BM186" s="3189"/>
      <c r="BN186" s="3189"/>
      <c r="BO186" s="3189"/>
      <c r="BP186" s="3189"/>
      <c r="BQ186" s="3189"/>
      <c r="BR186" s="3189"/>
      <c r="BS186" s="3189"/>
      <c r="BT186" s="3189"/>
      <c r="BU186" s="3189"/>
      <c r="BV186" s="3143"/>
      <c r="BW186" s="3143"/>
    </row>
    <row r="187" spans="1:75" ht="16.5" customHeight="1">
      <c r="A187" s="3143"/>
      <c r="B187" s="3143"/>
      <c r="C187" s="3143"/>
      <c r="D187" s="3143"/>
      <c r="E187" s="3143"/>
      <c r="F187" s="3143"/>
      <c r="G187" s="3143"/>
      <c r="H187" s="3143"/>
      <c r="I187" s="3143"/>
      <c r="J187" s="3143"/>
      <c r="K187" s="3098"/>
      <c r="L187" s="3098"/>
      <c r="M187" s="3098"/>
      <c r="N187" s="3098"/>
      <c r="O187" s="3098"/>
      <c r="P187" s="3098"/>
      <c r="Q187" s="3098"/>
      <c r="R187" s="3098"/>
      <c r="S187" s="3098"/>
      <c r="T187" s="3098"/>
      <c r="U187" s="3098"/>
      <c r="V187" s="3098"/>
      <c r="W187" s="3098"/>
      <c r="X187" s="3098"/>
      <c r="Y187" s="3098"/>
      <c r="Z187" s="3098"/>
      <c r="AA187" s="3098"/>
      <c r="AB187" s="3098"/>
      <c r="AC187" s="3098"/>
      <c r="AD187" s="3098"/>
      <c r="AE187" s="3098"/>
      <c r="AF187" s="3098"/>
      <c r="AG187" s="3098"/>
      <c r="AH187" s="3098"/>
      <c r="AI187" s="3098"/>
      <c r="AJ187" s="3143"/>
      <c r="AK187" s="3143"/>
      <c r="AL187" s="3143"/>
      <c r="AM187" s="3143"/>
      <c r="AN187" s="3143"/>
      <c r="AO187" s="3143"/>
      <c r="AP187" s="3143"/>
      <c r="AQ187" s="3143"/>
      <c r="AR187" s="3143"/>
      <c r="AS187" s="3143"/>
      <c r="AT187" s="3143"/>
      <c r="AU187" s="3143"/>
      <c r="AV187" s="3143"/>
      <c r="AW187" s="3143"/>
      <c r="AX187" s="3143"/>
      <c r="AY187" s="3143"/>
      <c r="AZ187" s="3143"/>
      <c r="BA187" s="3143"/>
      <c r="BB187" s="3143"/>
      <c r="BC187" s="3143"/>
      <c r="BD187" s="3143"/>
      <c r="BE187" s="3143"/>
      <c r="BF187" s="3143"/>
      <c r="BG187" s="3143"/>
      <c r="BH187" s="3143"/>
      <c r="BI187" s="3143"/>
      <c r="BJ187" s="3143"/>
      <c r="BK187" s="3143"/>
      <c r="BL187" s="3189"/>
      <c r="BM187" s="3189"/>
      <c r="BN187" s="3189"/>
      <c r="BO187" s="3189"/>
      <c r="BP187" s="3189"/>
      <c r="BQ187" s="3189"/>
      <c r="BR187" s="3189"/>
      <c r="BS187" s="3189"/>
      <c r="BT187" s="3189"/>
      <c r="BU187" s="3189"/>
      <c r="BV187" s="3143"/>
      <c r="BW187" s="3143"/>
    </row>
    <row r="188" spans="1:75" ht="16.5" customHeight="1">
      <c r="A188" s="3143"/>
      <c r="B188" s="3143"/>
      <c r="C188" s="3143"/>
      <c r="D188" s="3143"/>
      <c r="E188" s="3143"/>
      <c r="F188" s="3143"/>
      <c r="G188" s="3143"/>
      <c r="H188" s="3143"/>
      <c r="I188" s="3143"/>
      <c r="J188" s="3143"/>
      <c r="K188" s="3098"/>
      <c r="L188" s="3098"/>
      <c r="M188" s="3098"/>
      <c r="N188" s="3098"/>
      <c r="O188" s="3098"/>
      <c r="P188" s="3098"/>
      <c r="Q188" s="3098"/>
      <c r="R188" s="3098"/>
      <c r="S188" s="3098"/>
      <c r="T188" s="3098"/>
      <c r="U188" s="3098"/>
      <c r="V188" s="3098"/>
      <c r="W188" s="3098"/>
      <c r="X188" s="3098"/>
      <c r="Y188" s="3098"/>
      <c r="Z188" s="3098"/>
      <c r="AA188" s="3098"/>
      <c r="AB188" s="3098"/>
      <c r="AC188" s="3098"/>
      <c r="AD188" s="3098"/>
      <c r="AE188" s="3098"/>
      <c r="AF188" s="3098"/>
      <c r="AG188" s="3098"/>
      <c r="AH188" s="3098"/>
      <c r="AI188" s="3098"/>
      <c r="AJ188" s="3143"/>
      <c r="AK188" s="3143"/>
      <c r="AL188" s="3143"/>
      <c r="AM188" s="3143"/>
      <c r="AN188" s="3143"/>
      <c r="AO188" s="3143"/>
      <c r="AP188" s="3143"/>
      <c r="AQ188" s="3143"/>
      <c r="AR188" s="3143"/>
      <c r="AS188" s="3143"/>
      <c r="AT188" s="3143"/>
      <c r="AU188" s="3143"/>
      <c r="AV188" s="3143"/>
      <c r="AW188" s="3143"/>
      <c r="AX188" s="3143"/>
      <c r="AY188" s="3143"/>
      <c r="AZ188" s="3143"/>
      <c r="BA188" s="3143"/>
      <c r="BB188" s="3143"/>
      <c r="BC188" s="3143"/>
      <c r="BD188" s="3143"/>
      <c r="BE188" s="3143"/>
      <c r="BF188" s="3143"/>
      <c r="BG188" s="3143"/>
      <c r="BH188" s="3143"/>
      <c r="BI188" s="3143"/>
      <c r="BJ188" s="3143"/>
      <c r="BK188" s="3143"/>
      <c r="BL188" s="3189"/>
      <c r="BM188" s="3189"/>
      <c r="BN188" s="3189"/>
      <c r="BO188" s="3189"/>
      <c r="BP188" s="3189"/>
      <c r="BQ188" s="3189"/>
      <c r="BR188" s="3189"/>
      <c r="BS188" s="3189"/>
      <c r="BT188" s="3189"/>
      <c r="BU188" s="3189"/>
      <c r="BV188" s="3143"/>
      <c r="BW188" s="3143"/>
    </row>
    <row r="189" spans="1:75" ht="16.5" customHeight="1">
      <c r="A189" s="3143"/>
      <c r="B189" s="3143"/>
      <c r="C189" s="3143"/>
      <c r="D189" s="3143"/>
      <c r="E189" s="3143"/>
      <c r="F189" s="3143"/>
      <c r="G189" s="3143"/>
      <c r="H189" s="3143"/>
      <c r="I189" s="3143"/>
      <c r="J189" s="3143"/>
      <c r="K189" s="3098"/>
      <c r="L189" s="3098"/>
      <c r="M189" s="3098"/>
      <c r="N189" s="3098"/>
      <c r="O189" s="3098"/>
      <c r="P189" s="3098"/>
      <c r="Q189" s="3098"/>
      <c r="R189" s="3098"/>
      <c r="S189" s="3098"/>
      <c r="T189" s="3098"/>
      <c r="U189" s="3098"/>
      <c r="V189" s="3098"/>
      <c r="W189" s="3098"/>
      <c r="X189" s="3098"/>
      <c r="Y189" s="3098"/>
      <c r="Z189" s="3098"/>
      <c r="AA189" s="3098"/>
      <c r="AB189" s="3098"/>
      <c r="AC189" s="3098"/>
      <c r="AD189" s="3098"/>
      <c r="AE189" s="3098"/>
      <c r="AF189" s="3098"/>
      <c r="AG189" s="3098"/>
      <c r="AH189" s="3098"/>
      <c r="AI189" s="3098"/>
      <c r="AJ189" s="3143"/>
      <c r="AK189" s="3143"/>
      <c r="AL189" s="3143"/>
      <c r="AM189" s="3143"/>
      <c r="AN189" s="3143"/>
      <c r="AO189" s="3143"/>
      <c r="AP189" s="3143"/>
      <c r="AQ189" s="3143"/>
      <c r="AR189" s="3143"/>
      <c r="AS189" s="3143"/>
      <c r="AT189" s="3143"/>
      <c r="AU189" s="3143"/>
      <c r="AV189" s="3143"/>
      <c r="AW189" s="3143"/>
      <c r="AX189" s="3143"/>
      <c r="AY189" s="3143"/>
      <c r="AZ189" s="3143"/>
      <c r="BA189" s="3143"/>
      <c r="BB189" s="3143"/>
      <c r="BC189" s="3143"/>
      <c r="BD189" s="3143"/>
      <c r="BE189" s="3143"/>
      <c r="BF189" s="3143"/>
      <c r="BG189" s="3143"/>
      <c r="BH189" s="3143"/>
      <c r="BI189" s="3143"/>
      <c r="BJ189" s="3143"/>
      <c r="BK189" s="3143"/>
      <c r="BL189" s="3189"/>
      <c r="BM189" s="3189"/>
      <c r="BN189" s="3189"/>
      <c r="BO189" s="3189"/>
      <c r="BP189" s="3189"/>
      <c r="BQ189" s="3189"/>
      <c r="BR189" s="3189"/>
      <c r="BS189" s="3189"/>
      <c r="BT189" s="3189"/>
      <c r="BU189" s="3189"/>
      <c r="BV189" s="3143"/>
      <c r="BW189" s="3143"/>
    </row>
    <row r="190" spans="1:75" ht="16.5" customHeight="1">
      <c r="A190" s="3143"/>
      <c r="B190" s="3143"/>
      <c r="C190" s="3143"/>
      <c r="D190" s="3143"/>
      <c r="E190" s="3143"/>
      <c r="F190" s="3143"/>
      <c r="G190" s="3143"/>
      <c r="H190" s="3143"/>
      <c r="I190" s="3143"/>
      <c r="J190" s="3143"/>
      <c r="K190" s="3098"/>
      <c r="L190" s="3098"/>
      <c r="M190" s="3098"/>
      <c r="N190" s="3098"/>
      <c r="O190" s="3098"/>
      <c r="P190" s="3098"/>
      <c r="Q190" s="3098"/>
      <c r="R190" s="3098"/>
      <c r="S190" s="3098"/>
      <c r="T190" s="3098"/>
      <c r="U190" s="3098"/>
      <c r="V190" s="3098"/>
      <c r="W190" s="3098"/>
      <c r="X190" s="3098"/>
      <c r="Y190" s="3098"/>
      <c r="Z190" s="3098"/>
      <c r="AA190" s="3098"/>
      <c r="AB190" s="3098"/>
      <c r="AC190" s="3098"/>
      <c r="AD190" s="3098"/>
      <c r="AE190" s="3098"/>
      <c r="AF190" s="3098"/>
      <c r="AG190" s="3098"/>
      <c r="AH190" s="3098"/>
      <c r="AI190" s="3098"/>
      <c r="AJ190" s="3143"/>
      <c r="AK190" s="3143"/>
      <c r="AL190" s="3143"/>
      <c r="AM190" s="3143"/>
      <c r="AN190" s="3143"/>
      <c r="AO190" s="3143"/>
      <c r="AP190" s="3143"/>
      <c r="AQ190" s="3143"/>
      <c r="AR190" s="3143"/>
      <c r="AS190" s="3143"/>
      <c r="AT190" s="3143"/>
      <c r="AU190" s="3143"/>
      <c r="AV190" s="3143"/>
      <c r="AW190" s="3143"/>
      <c r="AX190" s="3143"/>
      <c r="AY190" s="3143"/>
      <c r="AZ190" s="3143"/>
      <c r="BA190" s="3143"/>
      <c r="BB190" s="3143"/>
      <c r="BC190" s="3143"/>
      <c r="BD190" s="3143"/>
      <c r="BE190" s="3143"/>
      <c r="BF190" s="3143"/>
      <c r="BG190" s="3143"/>
      <c r="BH190" s="3143"/>
      <c r="BI190" s="3143"/>
      <c r="BJ190" s="3143"/>
      <c r="BK190" s="3143"/>
      <c r="BL190" s="3189"/>
      <c r="BM190" s="3189"/>
      <c r="BN190" s="3189"/>
      <c r="BO190" s="3189"/>
      <c r="BP190" s="3189"/>
      <c r="BQ190" s="3189"/>
      <c r="BR190" s="3189"/>
      <c r="BS190" s="3189"/>
      <c r="BT190" s="3189"/>
      <c r="BU190" s="3189"/>
      <c r="BV190" s="3143"/>
      <c r="BW190" s="3143"/>
    </row>
    <row r="191" spans="1:75" ht="16.5" customHeight="1">
      <c r="A191" s="3143"/>
      <c r="B191" s="3143"/>
      <c r="C191" s="3143"/>
      <c r="D191" s="3143"/>
      <c r="E191" s="3143"/>
      <c r="F191" s="3143"/>
      <c r="G191" s="3143"/>
      <c r="H191" s="3143"/>
      <c r="I191" s="3143"/>
      <c r="J191" s="3143"/>
      <c r="K191" s="3098"/>
      <c r="L191" s="3098"/>
      <c r="M191" s="3098"/>
      <c r="N191" s="3098"/>
      <c r="O191" s="3098"/>
      <c r="P191" s="3098"/>
      <c r="Q191" s="3098"/>
      <c r="R191" s="3098"/>
      <c r="S191" s="3098"/>
      <c r="T191" s="3098"/>
      <c r="U191" s="3098"/>
      <c r="V191" s="3098"/>
      <c r="W191" s="3098"/>
      <c r="X191" s="3098"/>
      <c r="Y191" s="3098"/>
      <c r="Z191" s="3098"/>
      <c r="AA191" s="3098"/>
      <c r="AB191" s="3098"/>
      <c r="AC191" s="3098"/>
      <c r="AD191" s="3098"/>
      <c r="AE191" s="3098"/>
      <c r="AF191" s="3098"/>
      <c r="AG191" s="3098"/>
      <c r="AH191" s="3098"/>
      <c r="AI191" s="3098"/>
      <c r="AJ191" s="3143"/>
      <c r="AK191" s="3143"/>
      <c r="AL191" s="3143"/>
      <c r="AM191" s="3143"/>
      <c r="AN191" s="3143"/>
      <c r="AO191" s="3143"/>
      <c r="AP191" s="3143"/>
      <c r="AQ191" s="3143"/>
      <c r="AR191" s="3143"/>
      <c r="AS191" s="3143"/>
      <c r="AT191" s="3143"/>
      <c r="AU191" s="3143"/>
      <c r="AV191" s="3143"/>
      <c r="AW191" s="3143"/>
      <c r="AX191" s="3143"/>
      <c r="AY191" s="3143"/>
      <c r="AZ191" s="3143"/>
      <c r="BA191" s="3143"/>
      <c r="BB191" s="3143"/>
      <c r="BC191" s="3143"/>
      <c r="BD191" s="3143"/>
      <c r="BE191" s="3143"/>
      <c r="BF191" s="3143"/>
      <c r="BG191" s="3143"/>
      <c r="BH191" s="3143"/>
      <c r="BI191" s="3143"/>
      <c r="BJ191" s="3143"/>
      <c r="BK191" s="3143"/>
      <c r="BL191" s="3189"/>
      <c r="BM191" s="3189"/>
      <c r="BN191" s="3189"/>
      <c r="BO191" s="3189"/>
      <c r="BP191" s="3189"/>
      <c r="BQ191" s="3189"/>
      <c r="BR191" s="3189"/>
      <c r="BS191" s="3189"/>
      <c r="BT191" s="3189"/>
      <c r="BU191" s="3189"/>
      <c r="BV191" s="3143"/>
      <c r="BW191" s="3143"/>
    </row>
    <row r="192" spans="1:75" ht="16.5" customHeight="1">
      <c r="A192" s="3143"/>
      <c r="B192" s="3143"/>
      <c r="C192" s="3143"/>
      <c r="D192" s="3143"/>
      <c r="E192" s="3143"/>
      <c r="F192" s="3143"/>
      <c r="G192" s="3143"/>
      <c r="H192" s="3143"/>
      <c r="I192" s="3143"/>
      <c r="J192" s="3143"/>
      <c r="K192" s="3098"/>
      <c r="L192" s="3098"/>
      <c r="M192" s="3098"/>
      <c r="N192" s="3098"/>
      <c r="O192" s="3098"/>
      <c r="P192" s="3098"/>
      <c r="Q192" s="3098"/>
      <c r="R192" s="3098"/>
      <c r="S192" s="3098"/>
      <c r="T192" s="3098"/>
      <c r="U192" s="3098"/>
      <c r="V192" s="3098"/>
      <c r="W192" s="3098"/>
      <c r="X192" s="3098"/>
      <c r="Y192" s="3098"/>
      <c r="Z192" s="3098"/>
      <c r="AA192" s="3098"/>
      <c r="AB192" s="3098"/>
      <c r="AC192" s="3098"/>
      <c r="AD192" s="3098"/>
      <c r="AE192" s="3098"/>
      <c r="AF192" s="3098"/>
      <c r="AG192" s="3098"/>
      <c r="AH192" s="3098"/>
      <c r="AI192" s="3098"/>
      <c r="AJ192" s="3143"/>
      <c r="AK192" s="3143"/>
      <c r="AL192" s="3143"/>
      <c r="AM192" s="3143"/>
      <c r="AN192" s="3143"/>
      <c r="AO192" s="3143"/>
      <c r="AP192" s="3143"/>
      <c r="AQ192" s="3143"/>
      <c r="AR192" s="3143"/>
      <c r="AS192" s="3143"/>
      <c r="AT192" s="3143"/>
      <c r="AU192" s="3143"/>
      <c r="AV192" s="3143"/>
      <c r="AW192" s="3143"/>
      <c r="AX192" s="3143"/>
      <c r="AY192" s="3143"/>
      <c r="AZ192" s="3143"/>
      <c r="BA192" s="3143"/>
      <c r="BB192" s="3143"/>
      <c r="BC192" s="3143"/>
      <c r="BD192" s="3143"/>
      <c r="BE192" s="3143"/>
      <c r="BF192" s="3143"/>
      <c r="BG192" s="3143"/>
      <c r="BH192" s="3143"/>
      <c r="BI192" s="3143"/>
      <c r="BJ192" s="3143"/>
      <c r="BK192" s="3143"/>
      <c r="BL192" s="3189"/>
      <c r="BM192" s="3189"/>
      <c r="BN192" s="3189"/>
      <c r="BO192" s="3189"/>
      <c r="BP192" s="3189"/>
      <c r="BQ192" s="3189"/>
      <c r="BR192" s="3189"/>
      <c r="BS192" s="3189"/>
      <c r="BT192" s="3189"/>
      <c r="BU192" s="3189"/>
      <c r="BV192" s="3143"/>
      <c r="BW192" s="3143"/>
    </row>
    <row r="193" spans="1:75" ht="16.5" customHeight="1">
      <c r="A193" s="3143"/>
      <c r="B193" s="3143"/>
      <c r="C193" s="3143"/>
      <c r="D193" s="3143"/>
      <c r="E193" s="3143"/>
      <c r="F193" s="3143"/>
      <c r="G193" s="3143"/>
      <c r="H193" s="3143"/>
      <c r="I193" s="3143"/>
      <c r="J193" s="3143"/>
      <c r="K193" s="3098"/>
      <c r="L193" s="3098"/>
      <c r="M193" s="3098"/>
      <c r="N193" s="3098"/>
      <c r="O193" s="3098"/>
      <c r="P193" s="3098"/>
      <c r="Q193" s="3098"/>
      <c r="R193" s="3098"/>
      <c r="S193" s="3098"/>
      <c r="T193" s="3098"/>
      <c r="U193" s="3098"/>
      <c r="V193" s="3098"/>
      <c r="W193" s="3098"/>
      <c r="X193" s="3098"/>
      <c r="Y193" s="3098"/>
      <c r="Z193" s="3098"/>
      <c r="AA193" s="3098"/>
      <c r="AB193" s="3098"/>
      <c r="AC193" s="3098"/>
      <c r="AD193" s="3098"/>
      <c r="AE193" s="3098"/>
      <c r="AF193" s="3098"/>
      <c r="AG193" s="3098"/>
      <c r="AH193" s="3098"/>
      <c r="AI193" s="3098"/>
      <c r="AJ193" s="3143"/>
      <c r="AK193" s="3143"/>
      <c r="AL193" s="3143"/>
      <c r="AM193" s="3143"/>
      <c r="AN193" s="3143"/>
      <c r="AO193" s="3143"/>
      <c r="AP193" s="3143"/>
      <c r="AQ193" s="3143"/>
      <c r="AR193" s="3143"/>
      <c r="AS193" s="3143"/>
      <c r="AT193" s="3143"/>
      <c r="AU193" s="3143"/>
      <c r="AV193" s="3143"/>
      <c r="AW193" s="3143"/>
      <c r="AX193" s="3143"/>
      <c r="AY193" s="3143"/>
      <c r="AZ193" s="3143"/>
      <c r="BA193" s="3143"/>
      <c r="BB193" s="3143"/>
      <c r="BC193" s="3143"/>
      <c r="BD193" s="3143"/>
      <c r="BE193" s="3143"/>
      <c r="BF193" s="3143"/>
      <c r="BG193" s="3143"/>
      <c r="BH193" s="3143"/>
      <c r="BI193" s="3143"/>
      <c r="BJ193" s="3143"/>
      <c r="BK193" s="3143"/>
      <c r="BL193" s="3189"/>
      <c r="BM193" s="3189"/>
      <c r="BN193" s="3189"/>
      <c r="BO193" s="3189"/>
      <c r="BP193" s="3189"/>
      <c r="BQ193" s="3189"/>
      <c r="BR193" s="3189"/>
      <c r="BS193" s="3189"/>
      <c r="BT193" s="3189"/>
      <c r="BU193" s="3189"/>
      <c r="BV193" s="3143"/>
      <c r="BW193" s="3143"/>
    </row>
    <row r="194" spans="1:75" ht="16.5" customHeight="1">
      <c r="A194" s="3143"/>
      <c r="B194" s="3143"/>
      <c r="C194" s="3143"/>
      <c r="D194" s="3143"/>
      <c r="E194" s="3143"/>
      <c r="F194" s="3143"/>
      <c r="G194" s="3143"/>
      <c r="H194" s="3143"/>
      <c r="I194" s="3143"/>
      <c r="J194" s="3143"/>
      <c r="K194" s="3098"/>
      <c r="L194" s="3098"/>
      <c r="M194" s="3098"/>
      <c r="N194" s="3098"/>
      <c r="O194" s="3098"/>
      <c r="P194" s="3098"/>
      <c r="Q194" s="3098"/>
      <c r="R194" s="3098"/>
      <c r="S194" s="3098"/>
      <c r="T194" s="3098"/>
      <c r="U194" s="3098"/>
      <c r="V194" s="3098"/>
      <c r="W194" s="3098"/>
      <c r="X194" s="3098"/>
      <c r="Y194" s="3098"/>
      <c r="Z194" s="3098"/>
      <c r="AA194" s="3098"/>
      <c r="AB194" s="3098"/>
      <c r="AC194" s="3098"/>
      <c r="AD194" s="3098"/>
      <c r="AE194" s="3098"/>
      <c r="AF194" s="3098"/>
      <c r="AG194" s="3098"/>
      <c r="AH194" s="3098"/>
      <c r="AI194" s="3098"/>
      <c r="AJ194" s="3143"/>
      <c r="AK194" s="3143"/>
      <c r="AL194" s="3143"/>
      <c r="AM194" s="3143"/>
      <c r="AN194" s="3143"/>
      <c r="AO194" s="3143"/>
      <c r="AP194" s="3143"/>
      <c r="AQ194" s="3143"/>
      <c r="AR194" s="3143"/>
      <c r="AS194" s="3143"/>
      <c r="AT194" s="3143"/>
      <c r="AU194" s="3143"/>
      <c r="AV194" s="3143"/>
      <c r="AW194" s="3143"/>
      <c r="AX194" s="3143"/>
      <c r="AY194" s="3143"/>
      <c r="AZ194" s="3143"/>
      <c r="BA194" s="3143"/>
      <c r="BB194" s="3143"/>
      <c r="BC194" s="3143"/>
      <c r="BD194" s="3143"/>
      <c r="BE194" s="3143"/>
      <c r="BF194" s="3143"/>
      <c r="BG194" s="3143"/>
      <c r="BH194" s="3143"/>
      <c r="BI194" s="3143"/>
      <c r="BJ194" s="3143"/>
      <c r="BK194" s="3143"/>
      <c r="BL194" s="3189"/>
      <c r="BM194" s="3189"/>
      <c r="BN194" s="3189"/>
      <c r="BO194" s="3189"/>
      <c r="BP194" s="3189"/>
      <c r="BQ194" s="3189"/>
      <c r="BR194" s="3189"/>
      <c r="BS194" s="3189"/>
      <c r="BT194" s="3189"/>
      <c r="BU194" s="3189"/>
      <c r="BV194" s="3143"/>
      <c r="BW194" s="3143"/>
    </row>
    <row r="195" spans="1:75" ht="16.5" customHeight="1">
      <c r="A195" s="3143"/>
      <c r="B195" s="3143"/>
      <c r="C195" s="3143"/>
      <c r="D195" s="3143"/>
      <c r="E195" s="3143"/>
      <c r="F195" s="3143"/>
      <c r="G195" s="3143"/>
      <c r="H195" s="3143"/>
      <c r="I195" s="3143"/>
      <c r="J195" s="3143"/>
      <c r="K195" s="3098"/>
      <c r="L195" s="3098"/>
      <c r="M195" s="3098"/>
      <c r="N195" s="3098"/>
      <c r="O195" s="3098"/>
      <c r="P195" s="3098"/>
      <c r="Q195" s="3098"/>
      <c r="R195" s="3098"/>
      <c r="S195" s="3098"/>
      <c r="T195" s="3098"/>
      <c r="U195" s="3098"/>
      <c r="V195" s="3098"/>
      <c r="W195" s="3098"/>
      <c r="X195" s="3098"/>
      <c r="Y195" s="3098"/>
      <c r="Z195" s="3098"/>
      <c r="AA195" s="3098"/>
      <c r="AB195" s="3098"/>
      <c r="AC195" s="3098"/>
      <c r="AD195" s="3098"/>
      <c r="AE195" s="3098"/>
      <c r="AF195" s="3098"/>
      <c r="AG195" s="3098"/>
      <c r="AH195" s="3098"/>
      <c r="AI195" s="3098"/>
      <c r="AJ195" s="3143"/>
      <c r="AK195" s="3143"/>
      <c r="AL195" s="3143"/>
      <c r="AM195" s="3143"/>
      <c r="AN195" s="3143"/>
      <c r="AO195" s="3143"/>
      <c r="AP195" s="3143"/>
      <c r="AQ195" s="3143"/>
      <c r="AR195" s="3143"/>
      <c r="AS195" s="3143"/>
      <c r="AT195" s="3143"/>
      <c r="AU195" s="3143"/>
      <c r="AV195" s="3143"/>
      <c r="AW195" s="3143"/>
      <c r="AX195" s="3143"/>
      <c r="AY195" s="3143"/>
      <c r="AZ195" s="3143"/>
      <c r="BA195" s="3143"/>
      <c r="BB195" s="3143"/>
      <c r="BC195" s="3143"/>
      <c r="BD195" s="3143"/>
      <c r="BE195" s="3143"/>
      <c r="BF195" s="3143"/>
      <c r="BG195" s="3143"/>
      <c r="BH195" s="3143"/>
      <c r="BI195" s="3143"/>
      <c r="BJ195" s="3143"/>
      <c r="BK195" s="3143"/>
      <c r="BL195" s="3189"/>
      <c r="BM195" s="3189"/>
      <c r="BN195" s="3189"/>
      <c r="BO195" s="3189"/>
      <c r="BP195" s="3189"/>
      <c r="BQ195" s="3189"/>
      <c r="BR195" s="3189"/>
      <c r="BS195" s="3189"/>
      <c r="BT195" s="3189"/>
      <c r="BU195" s="3189"/>
      <c r="BV195" s="3143"/>
      <c r="BW195" s="3143"/>
    </row>
    <row r="196" spans="1:75" ht="16.5" customHeight="1">
      <c r="A196" s="3143"/>
      <c r="B196" s="3143"/>
      <c r="C196" s="3143"/>
      <c r="D196" s="3143"/>
      <c r="E196" s="3143"/>
      <c r="F196" s="3143"/>
      <c r="G196" s="3143"/>
      <c r="H196" s="3143"/>
      <c r="I196" s="3143"/>
      <c r="J196" s="3143"/>
      <c r="K196" s="3098"/>
      <c r="L196" s="3098"/>
      <c r="M196" s="3098"/>
      <c r="N196" s="3098"/>
      <c r="O196" s="3098"/>
      <c r="P196" s="3098"/>
      <c r="Q196" s="3098"/>
      <c r="R196" s="3098"/>
      <c r="S196" s="3098"/>
      <c r="T196" s="3098"/>
      <c r="U196" s="3098"/>
      <c r="V196" s="3098"/>
      <c r="W196" s="3098"/>
      <c r="X196" s="3098"/>
      <c r="Y196" s="3098"/>
      <c r="Z196" s="3098"/>
      <c r="AA196" s="3098"/>
      <c r="AB196" s="3098"/>
      <c r="AC196" s="3098"/>
      <c r="AD196" s="3098"/>
      <c r="AE196" s="3098"/>
      <c r="AF196" s="3098"/>
      <c r="AG196" s="3098"/>
      <c r="AH196" s="3098"/>
      <c r="AI196" s="3098"/>
      <c r="AJ196" s="3143"/>
      <c r="AK196" s="3143"/>
      <c r="AL196" s="3143"/>
      <c r="AM196" s="3143"/>
      <c r="AN196" s="3143"/>
      <c r="AO196" s="3143"/>
      <c r="AP196" s="3143"/>
      <c r="AQ196" s="3143"/>
      <c r="AR196" s="3143"/>
      <c r="AS196" s="3143"/>
      <c r="AT196" s="3143"/>
      <c r="AU196" s="3143"/>
      <c r="AV196" s="3143"/>
      <c r="AW196" s="3143"/>
      <c r="AX196" s="3143"/>
      <c r="AY196" s="3143"/>
      <c r="AZ196" s="3143"/>
      <c r="BA196" s="3143"/>
      <c r="BB196" s="3143"/>
      <c r="BC196" s="3143"/>
      <c r="BD196" s="3143"/>
      <c r="BE196" s="3143"/>
      <c r="BF196" s="3143"/>
      <c r="BG196" s="3143"/>
      <c r="BH196" s="3143"/>
      <c r="BI196" s="3143"/>
      <c r="BJ196" s="3143"/>
      <c r="BK196" s="3143"/>
      <c r="BL196" s="3189"/>
      <c r="BM196" s="3189"/>
      <c r="BN196" s="3189"/>
      <c r="BO196" s="3189"/>
      <c r="BP196" s="3189"/>
      <c r="BQ196" s="3189"/>
      <c r="BR196" s="3189"/>
      <c r="BS196" s="3189"/>
      <c r="BT196" s="3189"/>
      <c r="BU196" s="3189"/>
      <c r="BV196" s="3143"/>
      <c r="BW196" s="3143"/>
    </row>
    <row r="197" spans="1:75" ht="16.5" customHeight="1">
      <c r="A197" s="3143"/>
      <c r="B197" s="3143"/>
      <c r="C197" s="3143"/>
      <c r="D197" s="3143"/>
      <c r="E197" s="3143"/>
      <c r="F197" s="3143"/>
      <c r="G197" s="3143"/>
      <c r="H197" s="3143"/>
      <c r="I197" s="3143"/>
      <c r="J197" s="3143"/>
      <c r="K197" s="3098"/>
      <c r="L197" s="3098"/>
      <c r="M197" s="3098"/>
      <c r="N197" s="3098"/>
      <c r="O197" s="3098"/>
      <c r="P197" s="3098"/>
      <c r="Q197" s="3098"/>
      <c r="R197" s="3098"/>
      <c r="S197" s="3098"/>
      <c r="T197" s="3098"/>
      <c r="U197" s="3098"/>
      <c r="V197" s="3098"/>
      <c r="W197" s="3098"/>
      <c r="X197" s="3098"/>
      <c r="Y197" s="3098"/>
      <c r="Z197" s="3098"/>
      <c r="AA197" s="3098"/>
      <c r="AB197" s="3098"/>
      <c r="AC197" s="3098"/>
      <c r="AD197" s="3098"/>
      <c r="AE197" s="3098"/>
      <c r="AF197" s="3098"/>
      <c r="AG197" s="3098"/>
      <c r="AH197" s="3098"/>
      <c r="AI197" s="3098"/>
      <c r="AJ197" s="3143"/>
      <c r="AK197" s="3143"/>
      <c r="AL197" s="3143"/>
      <c r="AM197" s="3143"/>
      <c r="AN197" s="3143"/>
      <c r="AO197" s="3143"/>
      <c r="AP197" s="3143"/>
      <c r="AQ197" s="3143"/>
      <c r="AR197" s="3143"/>
      <c r="AS197" s="3143"/>
      <c r="AT197" s="3143"/>
      <c r="AU197" s="3143"/>
      <c r="AV197" s="3143"/>
      <c r="AW197" s="3143"/>
      <c r="AX197" s="3143"/>
      <c r="AY197" s="3143"/>
      <c r="AZ197" s="3143"/>
      <c r="BA197" s="3143"/>
      <c r="BB197" s="3143"/>
      <c r="BC197" s="3143"/>
      <c r="BD197" s="3143"/>
      <c r="BE197" s="3143"/>
      <c r="BF197" s="3143"/>
      <c r="BG197" s="3143"/>
      <c r="BH197" s="3143"/>
      <c r="BI197" s="3143"/>
      <c r="BJ197" s="3143"/>
      <c r="BK197" s="3143"/>
      <c r="BL197" s="3189"/>
      <c r="BM197" s="3189"/>
      <c r="BN197" s="3189"/>
      <c r="BO197" s="3189"/>
      <c r="BP197" s="3189"/>
      <c r="BQ197" s="3189"/>
      <c r="BR197" s="3189"/>
      <c r="BS197" s="3189"/>
      <c r="BT197" s="3189"/>
      <c r="BU197" s="3189"/>
      <c r="BV197" s="3143"/>
      <c r="BW197" s="3143"/>
    </row>
    <row r="198" spans="1:75" ht="16.5" customHeight="1">
      <c r="A198" s="3143"/>
      <c r="B198" s="3143"/>
      <c r="C198" s="3143"/>
      <c r="D198" s="3143"/>
      <c r="E198" s="3143"/>
      <c r="F198" s="3143"/>
      <c r="G198" s="3143"/>
      <c r="H198" s="3143"/>
      <c r="I198" s="3143"/>
      <c r="J198" s="3143"/>
      <c r="K198" s="3098"/>
      <c r="L198" s="3098"/>
      <c r="M198" s="3098"/>
      <c r="N198" s="3098"/>
      <c r="O198" s="3098"/>
      <c r="P198" s="3098"/>
      <c r="Q198" s="3098"/>
      <c r="R198" s="3098"/>
      <c r="S198" s="3098"/>
      <c r="T198" s="3098"/>
      <c r="U198" s="3098"/>
      <c r="V198" s="3098"/>
      <c r="W198" s="3098"/>
      <c r="X198" s="3098"/>
      <c r="Y198" s="3098"/>
      <c r="Z198" s="3098"/>
      <c r="AA198" s="3098"/>
      <c r="AB198" s="3098"/>
      <c r="AC198" s="3098"/>
      <c r="AD198" s="3098"/>
      <c r="AE198" s="3098"/>
      <c r="AF198" s="3098"/>
      <c r="AG198" s="3098"/>
      <c r="AH198" s="3098"/>
      <c r="AI198" s="3098"/>
      <c r="AJ198" s="3143"/>
      <c r="AK198" s="3143"/>
      <c r="AL198" s="3143"/>
      <c r="AM198" s="3143"/>
      <c r="AN198" s="3143"/>
      <c r="AO198" s="3143"/>
      <c r="AP198" s="3143"/>
      <c r="AQ198" s="3143"/>
      <c r="AR198" s="3143"/>
      <c r="AS198" s="3143"/>
      <c r="AT198" s="3143"/>
      <c r="AU198" s="3143"/>
      <c r="AV198" s="3143"/>
      <c r="AW198" s="3143"/>
      <c r="AX198" s="3143"/>
      <c r="AY198" s="3143"/>
      <c r="AZ198" s="3143"/>
      <c r="BA198" s="3143"/>
      <c r="BB198" s="3143"/>
      <c r="BC198" s="3143"/>
      <c r="BD198" s="3143"/>
      <c r="BE198" s="3143"/>
      <c r="BF198" s="3143"/>
      <c r="BG198" s="3143"/>
      <c r="BH198" s="3143"/>
      <c r="BI198" s="3143"/>
      <c r="BJ198" s="3143"/>
      <c r="BK198" s="3143"/>
      <c r="BL198" s="3189"/>
      <c r="BM198" s="3189"/>
      <c r="BN198" s="3189"/>
      <c r="BO198" s="3189"/>
      <c r="BP198" s="3189"/>
      <c r="BQ198" s="3189"/>
      <c r="BR198" s="3189"/>
      <c r="BS198" s="3189"/>
      <c r="BT198" s="3189"/>
      <c r="BU198" s="3189"/>
      <c r="BV198" s="3143"/>
      <c r="BW198" s="3143"/>
    </row>
    <row r="199" spans="1:75" ht="16.5" customHeight="1">
      <c r="A199" s="3143"/>
      <c r="B199" s="3143"/>
      <c r="C199" s="3143"/>
      <c r="D199" s="3143"/>
      <c r="E199" s="3143"/>
      <c r="F199" s="3143"/>
      <c r="G199" s="3143"/>
      <c r="H199" s="3143"/>
      <c r="I199" s="3143"/>
      <c r="J199" s="3143"/>
      <c r="K199" s="3098"/>
      <c r="L199" s="3098"/>
      <c r="M199" s="3098"/>
      <c r="N199" s="3098"/>
      <c r="O199" s="3098"/>
      <c r="P199" s="3098"/>
      <c r="Q199" s="3098"/>
      <c r="R199" s="3098"/>
      <c r="S199" s="3098"/>
      <c r="T199" s="3098"/>
      <c r="U199" s="3098"/>
      <c r="V199" s="3098"/>
      <c r="W199" s="3098"/>
      <c r="X199" s="3098"/>
      <c r="Y199" s="3098"/>
      <c r="Z199" s="3098"/>
      <c r="AA199" s="3098"/>
      <c r="AB199" s="3098"/>
      <c r="AC199" s="3098"/>
      <c r="AD199" s="3098"/>
      <c r="AE199" s="3098"/>
      <c r="AF199" s="3098"/>
      <c r="AG199" s="3098"/>
      <c r="AH199" s="3098"/>
      <c r="AI199" s="3098"/>
      <c r="AJ199" s="3143"/>
      <c r="AK199" s="3143"/>
      <c r="AL199" s="3143"/>
      <c r="AM199" s="3143"/>
      <c r="AN199" s="3143"/>
      <c r="AO199" s="3143"/>
      <c r="AP199" s="3143"/>
      <c r="AQ199" s="3143"/>
      <c r="AR199" s="3143"/>
      <c r="AS199" s="3143"/>
      <c r="AT199" s="3143"/>
      <c r="AU199" s="3143"/>
      <c r="AV199" s="3143"/>
      <c r="AW199" s="3143"/>
      <c r="AX199" s="3143"/>
      <c r="AY199" s="3143"/>
      <c r="AZ199" s="3143"/>
      <c r="BA199" s="3143"/>
      <c r="BB199" s="3143"/>
      <c r="BC199" s="3143"/>
      <c r="BD199" s="3143"/>
      <c r="BE199" s="3143"/>
      <c r="BF199" s="3143"/>
      <c r="BG199" s="3143"/>
      <c r="BH199" s="3143"/>
      <c r="BI199" s="3143"/>
      <c r="BJ199" s="3143"/>
      <c r="BK199" s="3143"/>
      <c r="BL199" s="3189"/>
      <c r="BM199" s="3189"/>
      <c r="BN199" s="3189"/>
      <c r="BO199" s="3189"/>
      <c r="BP199" s="3189"/>
      <c r="BQ199" s="3189"/>
      <c r="BR199" s="3189"/>
      <c r="BS199" s="3189"/>
      <c r="BT199" s="3189"/>
      <c r="BU199" s="3189"/>
      <c r="BV199" s="3143"/>
      <c r="BW199" s="3143"/>
    </row>
    <row r="200" spans="1:75" ht="16.5" customHeight="1">
      <c r="A200" s="3143"/>
      <c r="B200" s="3143"/>
      <c r="C200" s="3143"/>
      <c r="D200" s="3143"/>
      <c r="E200" s="3143"/>
      <c r="F200" s="3143"/>
      <c r="G200" s="3143"/>
      <c r="H200" s="3143"/>
      <c r="I200" s="3143"/>
      <c r="J200" s="3143"/>
      <c r="K200" s="3098"/>
      <c r="L200" s="3098"/>
      <c r="M200" s="3098"/>
      <c r="N200" s="3098"/>
      <c r="O200" s="3098"/>
      <c r="P200" s="3098"/>
      <c r="Q200" s="3098"/>
      <c r="R200" s="3098"/>
      <c r="S200" s="3098"/>
      <c r="T200" s="3098"/>
      <c r="U200" s="3098"/>
      <c r="V200" s="3098"/>
      <c r="W200" s="3098"/>
      <c r="X200" s="3098"/>
      <c r="Y200" s="3098"/>
      <c r="Z200" s="3098"/>
      <c r="AA200" s="3098"/>
      <c r="AB200" s="3098"/>
      <c r="AC200" s="3098"/>
      <c r="AD200" s="3098"/>
      <c r="AE200" s="3098"/>
      <c r="AF200" s="3098"/>
      <c r="AG200" s="3098"/>
      <c r="AH200" s="3098"/>
      <c r="AI200" s="3098"/>
      <c r="AJ200" s="3143"/>
      <c r="AK200" s="3143"/>
      <c r="AL200" s="3143"/>
      <c r="AM200" s="3143"/>
      <c r="AN200" s="3143"/>
      <c r="AO200" s="3143"/>
      <c r="AP200" s="3143"/>
      <c r="AQ200" s="3143"/>
      <c r="AR200" s="3143"/>
      <c r="AS200" s="3143"/>
      <c r="AT200" s="3143"/>
      <c r="AU200" s="3143"/>
      <c r="AV200" s="3143"/>
      <c r="AW200" s="3143"/>
      <c r="AX200" s="3143"/>
      <c r="AY200" s="3143"/>
      <c r="AZ200" s="3143"/>
      <c r="BA200" s="3143"/>
      <c r="BB200" s="3143"/>
      <c r="BC200" s="3143"/>
      <c r="BD200" s="3143"/>
      <c r="BE200" s="3143"/>
      <c r="BF200" s="3143"/>
      <c r="BG200" s="3143"/>
      <c r="BH200" s="3143"/>
      <c r="BI200" s="3143"/>
      <c r="BJ200" s="3143"/>
      <c r="BK200" s="3143"/>
      <c r="BL200" s="3189"/>
      <c r="BM200" s="3189"/>
      <c r="BN200" s="3189"/>
      <c r="BO200" s="3189"/>
      <c r="BP200" s="3189"/>
      <c r="BQ200" s="3189"/>
      <c r="BR200" s="3189"/>
      <c r="BS200" s="3189"/>
      <c r="BT200" s="3189"/>
      <c r="BU200" s="3189"/>
      <c r="BV200" s="3143"/>
      <c r="BW200" s="3143"/>
    </row>
    <row r="201" spans="1:75" ht="16.5" customHeight="1">
      <c r="A201" s="3143"/>
      <c r="B201" s="3143"/>
      <c r="C201" s="3143"/>
      <c r="D201" s="3143"/>
      <c r="E201" s="3143"/>
      <c r="F201" s="3143"/>
      <c r="G201" s="3143"/>
      <c r="H201" s="3143"/>
      <c r="I201" s="3143"/>
      <c r="J201" s="3143"/>
      <c r="K201" s="3098"/>
      <c r="L201" s="3098"/>
      <c r="M201" s="3098"/>
      <c r="N201" s="3098"/>
      <c r="O201" s="3098"/>
      <c r="P201" s="3098"/>
      <c r="Q201" s="3098"/>
      <c r="R201" s="3098"/>
      <c r="S201" s="3098"/>
      <c r="T201" s="3098"/>
      <c r="U201" s="3098"/>
      <c r="V201" s="3098"/>
      <c r="W201" s="3098"/>
      <c r="X201" s="3098"/>
      <c r="Y201" s="3098"/>
      <c r="Z201" s="3098"/>
      <c r="AA201" s="3098"/>
      <c r="AB201" s="3098"/>
      <c r="AC201" s="3098"/>
      <c r="AD201" s="3098"/>
      <c r="AE201" s="3098"/>
      <c r="AF201" s="3098"/>
      <c r="AG201" s="3098"/>
      <c r="AH201" s="3098"/>
      <c r="AI201" s="3098"/>
      <c r="AJ201" s="3143"/>
      <c r="AK201" s="3143"/>
      <c r="AL201" s="3143"/>
      <c r="AM201" s="3143"/>
      <c r="AN201" s="3143"/>
      <c r="AO201" s="3143"/>
      <c r="AP201" s="3143"/>
      <c r="AQ201" s="3143"/>
      <c r="AR201" s="3143"/>
      <c r="AS201" s="3143"/>
      <c r="AT201" s="3143"/>
      <c r="AU201" s="3143"/>
      <c r="AV201" s="3143"/>
      <c r="AW201" s="3143"/>
      <c r="AX201" s="3143"/>
      <c r="AY201" s="3143"/>
      <c r="AZ201" s="3143"/>
      <c r="BA201" s="3143"/>
      <c r="BB201" s="3143"/>
      <c r="BC201" s="3143"/>
      <c r="BD201" s="3143"/>
      <c r="BE201" s="3143"/>
      <c r="BF201" s="3143"/>
      <c r="BG201" s="3143"/>
      <c r="BH201" s="3143"/>
      <c r="BI201" s="3143"/>
      <c r="BJ201" s="3143"/>
      <c r="BK201" s="3143"/>
      <c r="BL201" s="3189"/>
      <c r="BM201" s="3189"/>
      <c r="BN201" s="3189"/>
      <c r="BO201" s="3189"/>
      <c r="BP201" s="3189"/>
      <c r="BQ201" s="3189"/>
      <c r="BR201" s="3189"/>
      <c r="BS201" s="3189"/>
      <c r="BT201" s="3189"/>
      <c r="BU201" s="3189"/>
      <c r="BV201" s="3143"/>
      <c r="BW201" s="3143"/>
    </row>
    <row r="202" spans="1:75" ht="16.5" customHeight="1">
      <c r="A202" s="3143"/>
      <c r="B202" s="3143"/>
      <c r="C202" s="3143"/>
      <c r="D202" s="3143"/>
      <c r="E202" s="3143"/>
      <c r="F202" s="3143"/>
      <c r="G202" s="3143"/>
      <c r="H202" s="3143"/>
      <c r="I202" s="3143"/>
      <c r="J202" s="3143"/>
      <c r="K202" s="3098"/>
      <c r="L202" s="3098"/>
      <c r="M202" s="3098"/>
      <c r="N202" s="3098"/>
      <c r="O202" s="3098"/>
      <c r="P202" s="3098"/>
      <c r="Q202" s="3098"/>
      <c r="R202" s="3098"/>
      <c r="S202" s="3098"/>
      <c r="T202" s="3098"/>
      <c r="U202" s="3098"/>
      <c r="V202" s="3098"/>
      <c r="W202" s="3098"/>
      <c r="X202" s="3098"/>
      <c r="Y202" s="3098"/>
      <c r="Z202" s="3098"/>
      <c r="AA202" s="3098"/>
      <c r="AB202" s="3098"/>
      <c r="AC202" s="3098"/>
      <c r="AD202" s="3098"/>
      <c r="AE202" s="3098"/>
      <c r="AF202" s="3098"/>
      <c r="AG202" s="3098"/>
      <c r="AH202" s="3098"/>
      <c r="AI202" s="3098"/>
      <c r="AJ202" s="3143"/>
      <c r="AK202" s="3143"/>
      <c r="AL202" s="3143"/>
      <c r="AM202" s="3143"/>
      <c r="AN202" s="3143"/>
      <c r="AO202" s="3143"/>
      <c r="AP202" s="3143"/>
      <c r="AQ202" s="3143"/>
      <c r="AR202" s="3143"/>
      <c r="AS202" s="3143"/>
      <c r="AT202" s="3143"/>
      <c r="AU202" s="3143"/>
      <c r="AV202" s="3143"/>
      <c r="AW202" s="3143"/>
      <c r="AX202" s="3143"/>
      <c r="AY202" s="3143"/>
      <c r="AZ202" s="3143"/>
      <c r="BA202" s="3143"/>
      <c r="BB202" s="3143"/>
      <c r="BC202" s="3143"/>
      <c r="BD202" s="3143"/>
      <c r="BE202" s="3143"/>
      <c r="BF202" s="3143"/>
      <c r="BG202" s="3143"/>
      <c r="BH202" s="3143"/>
      <c r="BI202" s="3143"/>
      <c r="BJ202" s="3143"/>
      <c r="BK202" s="3143"/>
      <c r="BL202" s="3189"/>
      <c r="BM202" s="3189"/>
      <c r="BN202" s="3189"/>
      <c r="BO202" s="3189"/>
      <c r="BP202" s="3189"/>
      <c r="BQ202" s="3189"/>
      <c r="BR202" s="3189"/>
      <c r="BS202" s="3189"/>
      <c r="BT202" s="3189"/>
      <c r="BU202" s="3189"/>
      <c r="BV202" s="3143"/>
      <c r="BW202" s="3143"/>
    </row>
    <row r="203" spans="1:75" ht="16.5" customHeight="1">
      <c r="A203" s="3143"/>
      <c r="B203" s="3143"/>
      <c r="C203" s="3143"/>
      <c r="D203" s="3143"/>
      <c r="E203" s="3143"/>
      <c r="F203" s="3143"/>
      <c r="G203" s="3143"/>
      <c r="H203" s="3143"/>
      <c r="I203" s="3143"/>
      <c r="J203" s="3143"/>
      <c r="K203" s="3098"/>
      <c r="L203" s="3098"/>
      <c r="M203" s="3098"/>
      <c r="N203" s="3098"/>
      <c r="O203" s="3098"/>
      <c r="P203" s="3098"/>
      <c r="Q203" s="3098"/>
      <c r="R203" s="3098"/>
      <c r="S203" s="3098"/>
      <c r="T203" s="3098"/>
      <c r="U203" s="3098"/>
      <c r="V203" s="3098"/>
      <c r="W203" s="3098"/>
      <c r="X203" s="3098"/>
      <c r="Y203" s="3098"/>
      <c r="Z203" s="3098"/>
      <c r="AA203" s="3098"/>
      <c r="AB203" s="3098"/>
      <c r="AC203" s="3098"/>
      <c r="AD203" s="3098"/>
      <c r="AE203" s="3098"/>
      <c r="AF203" s="3098"/>
      <c r="AG203" s="3098"/>
      <c r="AH203" s="3098"/>
      <c r="AI203" s="3098"/>
      <c r="AJ203" s="3143"/>
      <c r="AK203" s="3143"/>
      <c r="AL203" s="3143"/>
      <c r="AM203" s="3143"/>
      <c r="AN203" s="3143"/>
      <c r="AO203" s="3143"/>
      <c r="AP203" s="3143"/>
      <c r="AQ203" s="3143"/>
      <c r="AR203" s="3143"/>
      <c r="AS203" s="3143"/>
      <c r="AT203" s="3143"/>
      <c r="AU203" s="3143"/>
      <c r="AV203" s="3143"/>
      <c r="AW203" s="3143"/>
      <c r="AX203" s="3143"/>
      <c r="AY203" s="3143"/>
      <c r="AZ203" s="3143"/>
      <c r="BA203" s="3143"/>
      <c r="BB203" s="3143"/>
      <c r="BC203" s="3143"/>
      <c r="BD203" s="3143"/>
      <c r="BE203" s="3143"/>
      <c r="BF203" s="3143"/>
      <c r="BG203" s="3143"/>
      <c r="BH203" s="3143"/>
      <c r="BI203" s="3143"/>
      <c r="BJ203" s="3143"/>
      <c r="BK203" s="3143"/>
      <c r="BL203" s="3189"/>
      <c r="BM203" s="3189"/>
      <c r="BN203" s="3189"/>
      <c r="BO203" s="3189"/>
      <c r="BP203" s="3189"/>
      <c r="BQ203" s="3189"/>
      <c r="BR203" s="3189"/>
      <c r="BS203" s="3189"/>
      <c r="BT203" s="3189"/>
      <c r="BU203" s="3189"/>
      <c r="BV203" s="3143"/>
      <c r="BW203" s="3143"/>
    </row>
    <row r="204" spans="1:75" ht="16.5" customHeight="1">
      <c r="A204" s="3143"/>
      <c r="B204" s="3143"/>
      <c r="C204" s="3143"/>
      <c r="D204" s="3143"/>
      <c r="E204" s="3143"/>
      <c r="F204" s="3143"/>
      <c r="G204" s="3143"/>
      <c r="H204" s="3143"/>
      <c r="I204" s="3143"/>
      <c r="J204" s="3143"/>
      <c r="K204" s="3098"/>
      <c r="L204" s="3098"/>
      <c r="M204" s="3098"/>
      <c r="N204" s="3098"/>
      <c r="O204" s="3098"/>
      <c r="P204" s="3098"/>
      <c r="Q204" s="3098"/>
      <c r="R204" s="3098"/>
      <c r="S204" s="3098"/>
      <c r="T204" s="3098"/>
      <c r="U204" s="3098"/>
      <c r="V204" s="3098"/>
      <c r="W204" s="3098"/>
      <c r="X204" s="3098"/>
      <c r="Y204" s="3098"/>
      <c r="Z204" s="3098"/>
      <c r="AA204" s="3098"/>
      <c r="AB204" s="3098"/>
      <c r="AC204" s="3098"/>
      <c r="AD204" s="3098"/>
      <c r="AE204" s="3098"/>
      <c r="AF204" s="3098"/>
      <c r="AG204" s="3098"/>
      <c r="AH204" s="3098"/>
      <c r="AI204" s="3098"/>
      <c r="AJ204" s="3143"/>
      <c r="AK204" s="3143"/>
      <c r="AL204" s="3143"/>
      <c r="AM204" s="3143"/>
      <c r="AN204" s="3143"/>
      <c r="AO204" s="3143"/>
      <c r="AP204" s="3143"/>
      <c r="AQ204" s="3143"/>
      <c r="AR204" s="3143"/>
      <c r="AS204" s="3143"/>
      <c r="AT204" s="3143"/>
      <c r="AU204" s="3143"/>
      <c r="AV204" s="3143"/>
      <c r="AW204" s="3143"/>
      <c r="AX204" s="3143"/>
      <c r="AY204" s="3143"/>
      <c r="AZ204" s="3143"/>
      <c r="BA204" s="3143"/>
      <c r="BB204" s="3143"/>
      <c r="BC204" s="3143"/>
      <c r="BD204" s="3143"/>
      <c r="BE204" s="3143"/>
      <c r="BF204" s="3143"/>
      <c r="BG204" s="3143"/>
      <c r="BH204" s="3143"/>
      <c r="BI204" s="3143"/>
      <c r="BJ204" s="3143"/>
      <c r="BK204" s="3143"/>
      <c r="BL204" s="3189"/>
      <c r="BM204" s="3189"/>
      <c r="BN204" s="3189"/>
      <c r="BO204" s="3189"/>
      <c r="BP204" s="3189"/>
      <c r="BQ204" s="3189"/>
      <c r="BR204" s="3189"/>
      <c r="BS204" s="3189"/>
      <c r="BT204" s="3189"/>
      <c r="BU204" s="3189"/>
      <c r="BV204" s="3143"/>
      <c r="BW204" s="3143"/>
    </row>
    <row r="205" spans="1:75" ht="16.5" customHeight="1">
      <c r="A205" s="3143"/>
      <c r="B205" s="3143"/>
      <c r="C205" s="3143"/>
      <c r="D205" s="3143"/>
      <c r="E205" s="3143"/>
      <c r="F205" s="3143"/>
      <c r="G205" s="3143"/>
      <c r="H205" s="3143"/>
      <c r="I205" s="3143"/>
      <c r="J205" s="3143"/>
      <c r="K205" s="3098"/>
      <c r="L205" s="3098"/>
      <c r="M205" s="3098"/>
      <c r="N205" s="3098"/>
      <c r="O205" s="3098"/>
      <c r="P205" s="3098"/>
      <c r="Q205" s="3098"/>
      <c r="R205" s="3098"/>
      <c r="S205" s="3098"/>
      <c r="T205" s="3098"/>
      <c r="U205" s="3098"/>
      <c r="V205" s="3098"/>
      <c r="W205" s="3098"/>
      <c r="X205" s="3098"/>
      <c r="Y205" s="3098"/>
      <c r="Z205" s="3098"/>
      <c r="AA205" s="3098"/>
      <c r="AB205" s="3098"/>
      <c r="AC205" s="3098"/>
      <c r="AD205" s="3098"/>
      <c r="AE205" s="3098"/>
      <c r="AF205" s="3098"/>
      <c r="AG205" s="3098"/>
      <c r="AH205" s="3098"/>
      <c r="AI205" s="3098"/>
      <c r="AJ205" s="3143"/>
      <c r="AK205" s="3143"/>
      <c r="AL205" s="3143"/>
      <c r="AM205" s="3143"/>
      <c r="AN205" s="3143"/>
      <c r="AO205" s="3143"/>
      <c r="AP205" s="3143"/>
      <c r="AQ205" s="3143"/>
      <c r="AR205" s="3143"/>
      <c r="AS205" s="3143"/>
      <c r="AT205" s="3143"/>
      <c r="AU205" s="3143"/>
      <c r="AV205" s="3143"/>
      <c r="AW205" s="3143"/>
      <c r="AX205" s="3143"/>
      <c r="AY205" s="3143"/>
      <c r="AZ205" s="3143"/>
      <c r="BA205" s="3143"/>
      <c r="BB205" s="3143"/>
      <c r="BC205" s="3143"/>
      <c r="BD205" s="3143"/>
      <c r="BE205" s="3143"/>
      <c r="BF205" s="3143"/>
      <c r="BG205" s="3143"/>
      <c r="BH205" s="3143"/>
      <c r="BI205" s="3143"/>
      <c r="BJ205" s="3143"/>
      <c r="BK205" s="3143"/>
      <c r="BL205" s="3189"/>
      <c r="BM205" s="3189"/>
      <c r="BN205" s="3189"/>
      <c r="BO205" s="3189"/>
      <c r="BP205" s="3189"/>
      <c r="BQ205" s="3189"/>
      <c r="BR205" s="3189"/>
      <c r="BS205" s="3189"/>
      <c r="BT205" s="3189"/>
      <c r="BU205" s="3189"/>
      <c r="BV205" s="3143"/>
      <c r="BW205" s="3143"/>
    </row>
    <row r="206" spans="1:75" ht="16.5" customHeight="1">
      <c r="A206" s="3143"/>
      <c r="B206" s="3143"/>
      <c r="C206" s="3143"/>
      <c r="D206" s="3143"/>
      <c r="E206" s="3143"/>
      <c r="F206" s="3143"/>
      <c r="G206" s="3143"/>
      <c r="H206" s="3143"/>
      <c r="I206" s="3143"/>
      <c r="J206" s="3143"/>
      <c r="K206" s="3098"/>
      <c r="L206" s="3098"/>
      <c r="M206" s="3098"/>
      <c r="N206" s="3098"/>
      <c r="O206" s="3098"/>
      <c r="P206" s="3098"/>
      <c r="Q206" s="3098"/>
      <c r="R206" s="3098"/>
      <c r="S206" s="3098"/>
      <c r="T206" s="3098"/>
      <c r="U206" s="3098"/>
      <c r="V206" s="3098"/>
      <c r="W206" s="3098"/>
      <c r="X206" s="3098"/>
      <c r="Y206" s="3098"/>
      <c r="Z206" s="3098"/>
      <c r="AA206" s="3098"/>
      <c r="AB206" s="3098"/>
      <c r="AC206" s="3098"/>
      <c r="AD206" s="3098"/>
      <c r="AE206" s="3098"/>
      <c r="AF206" s="3098"/>
      <c r="AG206" s="3098"/>
      <c r="AH206" s="3098"/>
      <c r="AI206" s="3098"/>
      <c r="AJ206" s="3143"/>
      <c r="AK206" s="3143"/>
      <c r="AL206" s="3143"/>
      <c r="AM206" s="3143"/>
      <c r="AN206" s="3143"/>
      <c r="AO206" s="3143"/>
      <c r="AP206" s="3143"/>
      <c r="AQ206" s="3143"/>
      <c r="AR206" s="3143"/>
      <c r="AS206" s="3143"/>
      <c r="AT206" s="3143"/>
      <c r="AU206" s="3143"/>
      <c r="AV206" s="3143"/>
      <c r="AW206" s="3143"/>
      <c r="AX206" s="3143"/>
      <c r="AY206" s="3143"/>
      <c r="AZ206" s="3143"/>
      <c r="BA206" s="3143"/>
      <c r="BB206" s="3143"/>
      <c r="BC206" s="3143"/>
      <c r="BD206" s="3143"/>
      <c r="BE206" s="3143"/>
      <c r="BF206" s="3143"/>
      <c r="BG206" s="3143"/>
      <c r="BH206" s="3143"/>
      <c r="BI206" s="3143"/>
      <c r="BJ206" s="3143"/>
      <c r="BK206" s="3143"/>
      <c r="BL206" s="3189"/>
      <c r="BM206" s="3189"/>
      <c r="BN206" s="3189"/>
      <c r="BO206" s="3189"/>
      <c r="BP206" s="3189"/>
      <c r="BQ206" s="3189"/>
      <c r="BR206" s="3189"/>
      <c r="BS206" s="3189"/>
      <c r="BT206" s="3189"/>
      <c r="BU206" s="3189"/>
      <c r="BV206" s="3143"/>
      <c r="BW206" s="3143"/>
    </row>
    <row r="207" spans="1:75" ht="16.5" customHeight="1">
      <c r="A207" s="3143"/>
      <c r="B207" s="3143"/>
      <c r="C207" s="3143"/>
      <c r="D207" s="3143"/>
      <c r="E207" s="3143"/>
      <c r="F207" s="3143"/>
      <c r="G207" s="3143"/>
      <c r="H207" s="3143"/>
      <c r="I207" s="3143"/>
      <c r="J207" s="3143"/>
      <c r="K207" s="3098"/>
      <c r="L207" s="3098"/>
      <c r="M207" s="3098"/>
      <c r="N207" s="3098"/>
      <c r="O207" s="3098"/>
      <c r="P207" s="3098"/>
      <c r="Q207" s="3098"/>
      <c r="R207" s="3098"/>
      <c r="S207" s="3098"/>
      <c r="T207" s="3098"/>
      <c r="U207" s="3098"/>
      <c r="V207" s="3098"/>
      <c r="W207" s="3098"/>
      <c r="X207" s="3098"/>
      <c r="Y207" s="3098"/>
      <c r="Z207" s="3098"/>
      <c r="AA207" s="3098"/>
      <c r="AB207" s="3098"/>
      <c r="AC207" s="3098"/>
      <c r="AD207" s="3098"/>
      <c r="AE207" s="3098"/>
      <c r="AF207" s="3098"/>
      <c r="AG207" s="3098"/>
      <c r="AH207" s="3098"/>
      <c r="AI207" s="3098"/>
      <c r="AJ207" s="3143"/>
      <c r="AK207" s="3143"/>
      <c r="AL207" s="3143"/>
      <c r="AM207" s="3143"/>
      <c r="AN207" s="3143"/>
      <c r="AO207" s="3143"/>
      <c r="AP207" s="3143"/>
      <c r="AQ207" s="3143"/>
      <c r="AR207" s="3143"/>
      <c r="AS207" s="3143"/>
      <c r="AT207" s="3143"/>
      <c r="AU207" s="3143"/>
      <c r="AV207" s="3143"/>
      <c r="AW207" s="3143"/>
      <c r="AX207" s="3143"/>
      <c r="AY207" s="3143"/>
      <c r="AZ207" s="3143"/>
      <c r="BA207" s="3143"/>
      <c r="BB207" s="3143"/>
      <c r="BC207" s="3143"/>
      <c r="BD207" s="3143"/>
      <c r="BE207" s="3143"/>
      <c r="BF207" s="3143"/>
      <c r="BG207" s="3143"/>
      <c r="BH207" s="3143"/>
      <c r="BI207" s="3143"/>
      <c r="BJ207" s="3143"/>
      <c r="BK207" s="3143"/>
      <c r="BL207" s="3189"/>
      <c r="BM207" s="3189"/>
      <c r="BN207" s="3189"/>
      <c r="BO207" s="3189"/>
      <c r="BP207" s="3189"/>
      <c r="BQ207" s="3189"/>
      <c r="BR207" s="3189"/>
      <c r="BS207" s="3189"/>
      <c r="BT207" s="3189"/>
      <c r="BU207" s="3189"/>
      <c r="BV207" s="3143"/>
      <c r="BW207" s="3143"/>
    </row>
    <row r="208" spans="1:75" ht="16.5" customHeight="1">
      <c r="A208" s="3143"/>
      <c r="B208" s="3143"/>
      <c r="C208" s="3143"/>
      <c r="D208" s="3143"/>
      <c r="E208" s="3143"/>
      <c r="F208" s="3143"/>
      <c r="G208" s="3143"/>
      <c r="H208" s="3143"/>
      <c r="I208" s="3143"/>
      <c r="J208" s="3143"/>
      <c r="K208" s="3098"/>
      <c r="L208" s="3098"/>
      <c r="M208" s="3098"/>
      <c r="N208" s="3098"/>
      <c r="O208" s="3098"/>
      <c r="P208" s="3098"/>
      <c r="Q208" s="3098"/>
      <c r="R208" s="3098"/>
      <c r="S208" s="3098"/>
      <c r="T208" s="3098"/>
      <c r="U208" s="3098"/>
      <c r="V208" s="3098"/>
      <c r="W208" s="3098"/>
      <c r="X208" s="3098"/>
      <c r="Y208" s="3098"/>
      <c r="Z208" s="3098"/>
      <c r="AA208" s="3098"/>
      <c r="AB208" s="3098"/>
      <c r="AC208" s="3098"/>
      <c r="AD208" s="3098"/>
      <c r="AE208" s="3098"/>
      <c r="AF208" s="3098"/>
      <c r="AG208" s="3098"/>
      <c r="AH208" s="3098"/>
      <c r="AI208" s="3098"/>
      <c r="AJ208" s="3143"/>
      <c r="AK208" s="3143"/>
      <c r="AL208" s="3143"/>
      <c r="AM208" s="3143"/>
      <c r="AN208" s="3143"/>
      <c r="AO208" s="3143"/>
      <c r="AP208" s="3143"/>
      <c r="AQ208" s="3143"/>
      <c r="AR208" s="3143"/>
      <c r="AS208" s="3143"/>
      <c r="AT208" s="3143"/>
      <c r="AU208" s="3143"/>
      <c r="AV208" s="3143"/>
      <c r="AW208" s="3143"/>
      <c r="AX208" s="3143"/>
      <c r="AY208" s="3143"/>
      <c r="AZ208" s="3143"/>
      <c r="BA208" s="3143"/>
      <c r="BB208" s="3143"/>
      <c r="BC208" s="3143"/>
      <c r="BD208" s="3143"/>
      <c r="BE208" s="3143"/>
      <c r="BF208" s="3143"/>
      <c r="BG208" s="3143"/>
      <c r="BH208" s="3143"/>
      <c r="BI208" s="3143"/>
      <c r="BJ208" s="3143"/>
      <c r="BK208" s="3143"/>
      <c r="BL208" s="3189"/>
      <c r="BM208" s="3189"/>
      <c r="BN208" s="3189"/>
      <c r="BO208" s="3189"/>
      <c r="BP208" s="3189"/>
      <c r="BQ208" s="3189"/>
      <c r="BR208" s="3189"/>
      <c r="BS208" s="3189"/>
      <c r="BT208" s="3189"/>
      <c r="BU208" s="3189"/>
      <c r="BV208" s="3143"/>
      <c r="BW208" s="3143"/>
    </row>
    <row r="209" spans="1:75" ht="16.5" customHeight="1">
      <c r="A209" s="3143"/>
      <c r="B209" s="3143"/>
      <c r="C209" s="3143"/>
      <c r="D209" s="3143"/>
      <c r="E209" s="3143"/>
      <c r="F209" s="3143"/>
      <c r="G209" s="3143"/>
      <c r="H209" s="3143"/>
      <c r="I209" s="3143"/>
      <c r="J209" s="3143"/>
      <c r="K209" s="3098"/>
      <c r="L209" s="3098"/>
      <c r="M209" s="3098"/>
      <c r="N209" s="3098"/>
      <c r="O209" s="3098"/>
      <c r="P209" s="3098"/>
      <c r="Q209" s="3098"/>
      <c r="R209" s="3098"/>
      <c r="S209" s="3098"/>
      <c r="T209" s="3098"/>
      <c r="U209" s="3098"/>
      <c r="V209" s="3098"/>
      <c r="W209" s="3098"/>
      <c r="X209" s="3098"/>
      <c r="Y209" s="3098"/>
      <c r="Z209" s="3098"/>
      <c r="AA209" s="3098"/>
      <c r="AB209" s="3098"/>
      <c r="AC209" s="3098"/>
      <c r="AD209" s="3098"/>
      <c r="AE209" s="3098"/>
      <c r="AF209" s="3098"/>
      <c r="AG209" s="3098"/>
      <c r="AH209" s="3098"/>
      <c r="AI209" s="3098"/>
      <c r="AJ209" s="3143"/>
      <c r="AK209" s="3143"/>
      <c r="AL209" s="3143"/>
      <c r="AM209" s="3143"/>
      <c r="AN209" s="3143"/>
      <c r="AO209" s="3143"/>
      <c r="AP209" s="3143"/>
      <c r="AQ209" s="3143"/>
      <c r="AR209" s="3143"/>
      <c r="AS209" s="3143"/>
      <c r="AT209" s="3143"/>
      <c r="AU209" s="3143"/>
      <c r="AV209" s="3143"/>
      <c r="AW209" s="3143"/>
      <c r="AX209" s="3143"/>
      <c r="AY209" s="3143"/>
      <c r="AZ209" s="3143"/>
      <c r="BA209" s="3143"/>
      <c r="BB209" s="3143"/>
      <c r="BC209" s="3143"/>
      <c r="BD209" s="3143"/>
      <c r="BE209" s="3143"/>
      <c r="BF209" s="3143"/>
      <c r="BG209" s="3143"/>
      <c r="BH209" s="3143"/>
      <c r="BI209" s="3143"/>
      <c r="BJ209" s="3143"/>
      <c r="BK209" s="3143"/>
      <c r="BL209" s="3189"/>
      <c r="BM209" s="3189"/>
      <c r="BN209" s="3189"/>
      <c r="BO209" s="3189"/>
      <c r="BP209" s="3189"/>
      <c r="BQ209" s="3189"/>
      <c r="BR209" s="3189"/>
      <c r="BS209" s="3189"/>
      <c r="BT209" s="3189"/>
      <c r="BU209" s="3189"/>
      <c r="BV209" s="3143"/>
      <c r="BW209" s="3143"/>
    </row>
    <row r="210" spans="1:75" ht="16.5" customHeight="1">
      <c r="A210" s="3143"/>
      <c r="B210" s="3143"/>
      <c r="C210" s="3143"/>
      <c r="D210" s="3143"/>
      <c r="E210" s="3143"/>
      <c r="F210" s="3143"/>
      <c r="G210" s="3143"/>
      <c r="H210" s="3143"/>
      <c r="I210" s="3143"/>
      <c r="J210" s="3143"/>
      <c r="K210" s="3098"/>
      <c r="L210" s="3098"/>
      <c r="M210" s="3098"/>
      <c r="N210" s="3098"/>
      <c r="O210" s="3098"/>
      <c r="P210" s="3098"/>
      <c r="Q210" s="3098"/>
      <c r="R210" s="3098"/>
      <c r="S210" s="3098"/>
      <c r="T210" s="3098"/>
      <c r="U210" s="3098"/>
      <c r="V210" s="3098"/>
      <c r="W210" s="3098"/>
      <c r="X210" s="3098"/>
      <c r="Y210" s="3098"/>
      <c r="Z210" s="3098"/>
      <c r="AA210" s="3098"/>
      <c r="AB210" s="3098"/>
      <c r="AC210" s="3098"/>
      <c r="AD210" s="3098"/>
      <c r="AE210" s="3098"/>
      <c r="AF210" s="3098"/>
      <c r="AG210" s="3098"/>
      <c r="AH210" s="3098"/>
      <c r="AI210" s="3098"/>
      <c r="AJ210" s="3143"/>
      <c r="AK210" s="3143"/>
      <c r="AL210" s="3143"/>
      <c r="AM210" s="3143"/>
      <c r="AN210" s="3143"/>
      <c r="AO210" s="3143"/>
      <c r="AP210" s="3143"/>
      <c r="AQ210" s="3143"/>
      <c r="AR210" s="3143"/>
      <c r="AS210" s="3143"/>
      <c r="AT210" s="3143"/>
      <c r="AU210" s="3143"/>
      <c r="AV210" s="3143"/>
      <c r="AW210" s="3143"/>
      <c r="AX210" s="3143"/>
      <c r="AY210" s="3143"/>
      <c r="AZ210" s="3143"/>
      <c r="BA210" s="3143"/>
      <c r="BB210" s="3143"/>
      <c r="BC210" s="3143"/>
      <c r="BD210" s="3143"/>
      <c r="BE210" s="3143"/>
      <c r="BF210" s="3143"/>
      <c r="BG210" s="3143"/>
      <c r="BH210" s="3143"/>
      <c r="BI210" s="3143"/>
      <c r="BJ210" s="3143"/>
      <c r="BK210" s="3143"/>
      <c r="BL210" s="3189"/>
      <c r="BM210" s="3189"/>
      <c r="BN210" s="3189"/>
      <c r="BO210" s="3189"/>
      <c r="BP210" s="3189"/>
      <c r="BQ210" s="3189"/>
      <c r="BR210" s="3189"/>
      <c r="BS210" s="3189"/>
      <c r="BT210" s="3189"/>
      <c r="BU210" s="3189"/>
      <c r="BV210" s="3143"/>
      <c r="BW210" s="3143"/>
    </row>
    <row r="211" spans="1:75" ht="16.5" customHeight="1">
      <c r="A211" s="3143"/>
      <c r="B211" s="3143"/>
      <c r="C211" s="3143"/>
      <c r="D211" s="3143"/>
      <c r="E211" s="3143"/>
      <c r="F211" s="3143"/>
      <c r="G211" s="3143"/>
      <c r="H211" s="3143"/>
      <c r="I211" s="3143"/>
      <c r="J211" s="3143"/>
      <c r="K211" s="3098"/>
      <c r="L211" s="3098"/>
      <c r="M211" s="3098"/>
      <c r="N211" s="3098"/>
      <c r="O211" s="3098"/>
      <c r="P211" s="3098"/>
      <c r="Q211" s="3098"/>
      <c r="R211" s="3098"/>
      <c r="S211" s="3098"/>
      <c r="T211" s="3098"/>
      <c r="U211" s="3098"/>
      <c r="V211" s="3098"/>
      <c r="W211" s="3098"/>
      <c r="X211" s="3098"/>
      <c r="Y211" s="3098"/>
      <c r="Z211" s="3098"/>
      <c r="AA211" s="3098"/>
      <c r="AB211" s="3098"/>
      <c r="AC211" s="3098"/>
      <c r="AD211" s="3098"/>
      <c r="AE211" s="3098"/>
      <c r="AF211" s="3098"/>
      <c r="AG211" s="3098"/>
      <c r="AH211" s="3098"/>
      <c r="AI211" s="3098"/>
      <c r="AJ211" s="3143"/>
      <c r="AK211" s="3143"/>
      <c r="AL211" s="3143"/>
      <c r="AM211" s="3143"/>
      <c r="AN211" s="3143"/>
      <c r="AO211" s="3143"/>
      <c r="AP211" s="3143"/>
      <c r="AQ211" s="3143"/>
      <c r="AR211" s="3143"/>
      <c r="AS211" s="3143"/>
      <c r="AT211" s="3143"/>
      <c r="AU211" s="3143"/>
      <c r="AV211" s="3143"/>
      <c r="AW211" s="3143"/>
      <c r="AX211" s="3143"/>
      <c r="AY211" s="3143"/>
      <c r="AZ211" s="3143"/>
      <c r="BA211" s="3143"/>
      <c r="BB211" s="3143"/>
      <c r="BC211" s="3143"/>
      <c r="BD211" s="3143"/>
      <c r="BE211" s="3143"/>
      <c r="BF211" s="3143"/>
      <c r="BG211" s="3143"/>
      <c r="BH211" s="3143"/>
      <c r="BI211" s="3143"/>
      <c r="BJ211" s="3143"/>
      <c r="BK211" s="3143"/>
      <c r="BL211" s="3189"/>
      <c r="BM211" s="3189"/>
      <c r="BN211" s="3189"/>
      <c r="BO211" s="3189"/>
      <c r="BP211" s="3189"/>
      <c r="BQ211" s="3189"/>
      <c r="BR211" s="3189"/>
      <c r="BS211" s="3189"/>
      <c r="BT211" s="3189"/>
      <c r="BU211" s="3189"/>
      <c r="BV211" s="3143"/>
      <c r="BW211" s="3143"/>
    </row>
    <row r="212" spans="1:75" ht="16.5" customHeight="1">
      <c r="A212" s="3143"/>
      <c r="B212" s="3143"/>
      <c r="C212" s="3143"/>
      <c r="D212" s="3143"/>
      <c r="E212" s="3143"/>
      <c r="F212" s="3143"/>
      <c r="G212" s="3143"/>
      <c r="H212" s="3143"/>
      <c r="I212" s="3143"/>
      <c r="J212" s="3143"/>
      <c r="K212" s="3098"/>
      <c r="L212" s="3098"/>
      <c r="M212" s="3098"/>
      <c r="N212" s="3098"/>
      <c r="O212" s="3098"/>
      <c r="P212" s="3098"/>
      <c r="Q212" s="3098"/>
      <c r="R212" s="3098"/>
      <c r="S212" s="3098"/>
      <c r="T212" s="3098"/>
      <c r="U212" s="3098"/>
      <c r="V212" s="3098"/>
      <c r="W212" s="3098"/>
      <c r="X212" s="3098"/>
      <c r="Y212" s="3098"/>
      <c r="Z212" s="3098"/>
      <c r="AA212" s="3098"/>
      <c r="AB212" s="3098"/>
      <c r="AC212" s="3098"/>
      <c r="AD212" s="3098"/>
      <c r="AE212" s="3098"/>
      <c r="AF212" s="3098"/>
      <c r="AG212" s="3098"/>
      <c r="AH212" s="3098"/>
      <c r="AI212" s="3098"/>
      <c r="AJ212" s="3143"/>
      <c r="AK212" s="3143"/>
      <c r="AL212" s="3143"/>
      <c r="AM212" s="3143"/>
      <c r="AN212" s="3143"/>
      <c r="AO212" s="3143"/>
      <c r="AP212" s="3143"/>
      <c r="AQ212" s="3143"/>
      <c r="AR212" s="3143"/>
      <c r="AS212" s="3143"/>
      <c r="AT212" s="3143"/>
      <c r="AU212" s="3143"/>
      <c r="AV212" s="3143"/>
      <c r="AW212" s="3143"/>
      <c r="AX212" s="3143"/>
      <c r="AY212" s="3143"/>
      <c r="AZ212" s="3143"/>
      <c r="BA212" s="3143"/>
      <c r="BB212" s="3143"/>
      <c r="BC212" s="3143"/>
      <c r="BD212" s="3143"/>
      <c r="BE212" s="3143"/>
      <c r="BF212" s="3143"/>
      <c r="BG212" s="3143"/>
      <c r="BH212" s="3143"/>
      <c r="BI212" s="3143"/>
      <c r="BJ212" s="3143"/>
      <c r="BK212" s="3143"/>
      <c r="BL212" s="3189"/>
      <c r="BM212" s="3189"/>
      <c r="BN212" s="3189"/>
      <c r="BO212" s="3189"/>
      <c r="BP212" s="3189"/>
      <c r="BQ212" s="3189"/>
      <c r="BR212" s="3189"/>
      <c r="BS212" s="3189"/>
      <c r="BT212" s="3189"/>
      <c r="BU212" s="3189"/>
      <c r="BV212" s="3143"/>
      <c r="BW212" s="3143"/>
    </row>
    <row r="213" spans="1:75" ht="16.5" customHeight="1">
      <c r="A213" s="3143"/>
      <c r="B213" s="3143"/>
      <c r="C213" s="3143"/>
      <c r="D213" s="3143"/>
      <c r="E213" s="3143"/>
      <c r="F213" s="3143"/>
      <c r="G213" s="3143"/>
      <c r="H213" s="3143"/>
      <c r="I213" s="3143"/>
      <c r="J213" s="3143"/>
      <c r="K213" s="3098"/>
      <c r="L213" s="3098"/>
      <c r="M213" s="3098"/>
      <c r="N213" s="3098"/>
      <c r="O213" s="3098"/>
      <c r="P213" s="3098"/>
      <c r="Q213" s="3098"/>
      <c r="R213" s="3098"/>
      <c r="S213" s="3098"/>
      <c r="T213" s="3098"/>
      <c r="U213" s="3098"/>
      <c r="V213" s="3098"/>
      <c r="W213" s="3098"/>
      <c r="X213" s="3098"/>
      <c r="Y213" s="3098"/>
      <c r="Z213" s="3098"/>
      <c r="AA213" s="3098"/>
      <c r="AB213" s="3098"/>
      <c r="AC213" s="3098"/>
      <c r="AD213" s="3098"/>
      <c r="AE213" s="3098"/>
      <c r="AF213" s="3098"/>
      <c r="AG213" s="3098"/>
      <c r="AH213" s="3098"/>
      <c r="AI213" s="3098"/>
      <c r="AJ213" s="3143"/>
      <c r="AK213" s="3143"/>
      <c r="AL213" s="3143"/>
      <c r="AM213" s="3143"/>
      <c r="AN213" s="3143"/>
      <c r="AO213" s="3143"/>
      <c r="AP213" s="3143"/>
      <c r="AQ213" s="3143"/>
      <c r="AR213" s="3143"/>
      <c r="AS213" s="3143"/>
      <c r="AT213" s="3143"/>
      <c r="AU213" s="3143"/>
      <c r="AV213" s="3143"/>
      <c r="AW213" s="3143"/>
      <c r="AX213" s="3143"/>
      <c r="AY213" s="3143"/>
      <c r="AZ213" s="3143"/>
      <c r="BA213" s="3143"/>
      <c r="BB213" s="3143"/>
      <c r="BC213" s="3143"/>
      <c r="BD213" s="3143"/>
      <c r="BE213" s="3143"/>
      <c r="BF213" s="3143"/>
      <c r="BG213" s="3143"/>
      <c r="BH213" s="3143"/>
      <c r="BI213" s="3143"/>
      <c r="BJ213" s="3143"/>
      <c r="BK213" s="3143"/>
      <c r="BL213" s="3189"/>
      <c r="BM213" s="3189"/>
      <c r="BN213" s="3189"/>
      <c r="BO213" s="3189"/>
      <c r="BP213" s="3189"/>
      <c r="BQ213" s="3189"/>
      <c r="BR213" s="3189"/>
      <c r="BS213" s="3189"/>
      <c r="BT213" s="3189"/>
      <c r="BU213" s="3189"/>
      <c r="BV213" s="3143"/>
      <c r="BW213" s="3143"/>
    </row>
    <row r="214" spans="1:75" ht="16.5" customHeight="1">
      <c r="A214" s="3143"/>
      <c r="B214" s="3143"/>
      <c r="C214" s="3143"/>
      <c r="D214" s="3143"/>
      <c r="E214" s="3143"/>
      <c r="F214" s="3143"/>
      <c r="G214" s="3143"/>
      <c r="H214" s="3143"/>
      <c r="I214" s="3143"/>
      <c r="J214" s="3143"/>
      <c r="K214" s="3098"/>
      <c r="L214" s="3098"/>
      <c r="M214" s="3098"/>
      <c r="N214" s="3098"/>
      <c r="O214" s="3098"/>
      <c r="P214" s="3098"/>
      <c r="Q214" s="3098"/>
      <c r="R214" s="3098"/>
      <c r="S214" s="3098"/>
      <c r="T214" s="3098"/>
      <c r="U214" s="3098"/>
      <c r="V214" s="3098"/>
      <c r="W214" s="3098"/>
      <c r="X214" s="3098"/>
      <c r="Y214" s="3098"/>
      <c r="Z214" s="3098"/>
      <c r="AA214" s="3098"/>
      <c r="AB214" s="3098"/>
      <c r="AC214" s="3098"/>
      <c r="AD214" s="3098"/>
      <c r="AE214" s="3098"/>
      <c r="AF214" s="3098"/>
      <c r="AG214" s="3098"/>
      <c r="AH214" s="3098"/>
      <c r="AI214" s="3098"/>
      <c r="AJ214" s="3143"/>
      <c r="AK214" s="3143"/>
      <c r="AL214" s="3143"/>
      <c r="AM214" s="3143"/>
      <c r="AN214" s="3143"/>
      <c r="AO214" s="3143"/>
      <c r="AP214" s="3143"/>
      <c r="AQ214" s="3143"/>
      <c r="AR214" s="3143"/>
      <c r="AS214" s="3143"/>
      <c r="AT214" s="3143"/>
      <c r="AU214" s="3143"/>
      <c r="AV214" s="3143"/>
      <c r="AW214" s="3143"/>
      <c r="AX214" s="3143"/>
      <c r="AY214" s="3143"/>
      <c r="AZ214" s="3143"/>
      <c r="BA214" s="3143"/>
      <c r="BB214" s="3143"/>
      <c r="BC214" s="3143"/>
      <c r="BD214" s="3143"/>
      <c r="BE214" s="3143"/>
      <c r="BF214" s="3143"/>
      <c r="BG214" s="3143"/>
      <c r="BH214" s="3143"/>
      <c r="BI214" s="3143"/>
      <c r="BJ214" s="3143"/>
      <c r="BK214" s="3143"/>
      <c r="BL214" s="3189"/>
      <c r="BM214" s="3189"/>
      <c r="BN214" s="3189"/>
      <c r="BO214" s="3189"/>
      <c r="BP214" s="3189"/>
      <c r="BQ214" s="3189"/>
      <c r="BR214" s="3189"/>
      <c r="BS214" s="3189"/>
      <c r="BT214" s="3189"/>
      <c r="BU214" s="3189"/>
      <c r="BV214" s="3143"/>
      <c r="BW214" s="3143"/>
    </row>
    <row r="215" spans="1:75" ht="16.5" customHeight="1">
      <c r="A215" s="3143"/>
      <c r="B215" s="3143"/>
      <c r="C215" s="3143"/>
      <c r="D215" s="3143"/>
      <c r="E215" s="3143"/>
      <c r="F215" s="3143"/>
      <c r="G215" s="3143"/>
      <c r="H215" s="3143"/>
      <c r="I215" s="3143"/>
      <c r="J215" s="3143"/>
      <c r="K215" s="3098"/>
      <c r="L215" s="3098"/>
      <c r="M215" s="3098"/>
      <c r="N215" s="3098"/>
      <c r="O215" s="3098"/>
      <c r="P215" s="3098"/>
      <c r="Q215" s="3098"/>
      <c r="R215" s="3098"/>
      <c r="S215" s="3098"/>
      <c r="T215" s="3098"/>
      <c r="U215" s="3098"/>
      <c r="V215" s="3098"/>
      <c r="W215" s="3098"/>
      <c r="X215" s="3098"/>
      <c r="Y215" s="3098"/>
      <c r="Z215" s="3098"/>
      <c r="AA215" s="3098"/>
      <c r="AB215" s="3098"/>
      <c r="AC215" s="3098"/>
      <c r="AD215" s="3098"/>
      <c r="AE215" s="3098"/>
      <c r="AF215" s="3098"/>
      <c r="AG215" s="3098"/>
      <c r="AH215" s="3098"/>
      <c r="AI215" s="3098"/>
      <c r="AJ215" s="3143"/>
      <c r="AK215" s="3143"/>
      <c r="AL215" s="3143"/>
      <c r="AM215" s="3143"/>
      <c r="AN215" s="3143"/>
      <c r="AO215" s="3143"/>
      <c r="AP215" s="3143"/>
      <c r="AQ215" s="3143"/>
      <c r="AR215" s="3143"/>
      <c r="AS215" s="3143"/>
      <c r="AT215" s="3143"/>
      <c r="AU215" s="3143"/>
      <c r="AV215" s="3143"/>
      <c r="AW215" s="3143"/>
      <c r="AX215" s="3143"/>
      <c r="AY215" s="3143"/>
      <c r="AZ215" s="3143"/>
      <c r="BA215" s="3143"/>
      <c r="BB215" s="3143"/>
      <c r="BC215" s="3143"/>
      <c r="BD215" s="3143"/>
      <c r="BE215" s="3143"/>
      <c r="BF215" s="3143"/>
      <c r="BG215" s="3143"/>
      <c r="BH215" s="3143"/>
      <c r="BI215" s="3143"/>
      <c r="BJ215" s="3143"/>
      <c r="BK215" s="3143"/>
      <c r="BL215" s="3189"/>
      <c r="BM215" s="3189"/>
      <c r="BN215" s="3189"/>
      <c r="BO215" s="3189"/>
      <c r="BP215" s="3189"/>
      <c r="BQ215" s="3189"/>
      <c r="BR215" s="3189"/>
      <c r="BS215" s="3189"/>
      <c r="BT215" s="3189"/>
      <c r="BU215" s="3189"/>
      <c r="BV215" s="3143"/>
      <c r="BW215" s="3143"/>
    </row>
    <row r="216" spans="1:75" ht="16.5" customHeight="1">
      <c r="A216" s="3143"/>
      <c r="B216" s="3143"/>
      <c r="C216" s="3143"/>
      <c r="D216" s="3143"/>
      <c r="E216" s="3143"/>
      <c r="F216" s="3143"/>
      <c r="G216" s="3143"/>
      <c r="H216" s="3143"/>
      <c r="I216" s="3143"/>
      <c r="J216" s="3143"/>
      <c r="K216" s="3098"/>
      <c r="L216" s="3098"/>
      <c r="M216" s="3098"/>
      <c r="N216" s="3098"/>
      <c r="O216" s="3098"/>
      <c r="P216" s="3098"/>
      <c r="Q216" s="3098"/>
      <c r="R216" s="3098"/>
      <c r="S216" s="3098"/>
      <c r="T216" s="3098"/>
      <c r="U216" s="3098"/>
      <c r="V216" s="3098"/>
      <c r="W216" s="3098"/>
      <c r="X216" s="3098"/>
      <c r="Y216" s="3098"/>
      <c r="Z216" s="3098"/>
      <c r="AA216" s="3098"/>
      <c r="AB216" s="3098"/>
      <c r="AC216" s="3098"/>
      <c r="AD216" s="3098"/>
      <c r="AE216" s="3098"/>
      <c r="AF216" s="3098"/>
      <c r="AG216" s="3098"/>
      <c r="AH216" s="3098"/>
      <c r="AI216" s="3098"/>
      <c r="AJ216" s="3143"/>
      <c r="AK216" s="3143"/>
      <c r="AL216" s="3143"/>
      <c r="AM216" s="3143"/>
      <c r="AN216" s="3143"/>
      <c r="AO216" s="3143"/>
      <c r="AP216" s="3143"/>
      <c r="AQ216" s="3143"/>
      <c r="AR216" s="3143"/>
      <c r="AS216" s="3143"/>
      <c r="AT216" s="3143"/>
      <c r="AU216" s="3143"/>
      <c r="AV216" s="3143"/>
      <c r="AW216" s="3143"/>
      <c r="AX216" s="3143"/>
      <c r="AY216" s="3143"/>
      <c r="AZ216" s="3143"/>
      <c r="BA216" s="3143"/>
      <c r="BB216" s="3143"/>
      <c r="BC216" s="3143"/>
      <c r="BD216" s="3143"/>
      <c r="BE216" s="3143"/>
      <c r="BF216" s="3143"/>
      <c r="BG216" s="3143"/>
      <c r="BH216" s="3143"/>
      <c r="BI216" s="3143"/>
      <c r="BJ216" s="3143"/>
      <c r="BK216" s="3143"/>
      <c r="BL216" s="3189"/>
      <c r="BM216" s="3189"/>
      <c r="BN216" s="3189"/>
      <c r="BO216" s="3189"/>
      <c r="BP216" s="3189"/>
      <c r="BQ216" s="3189"/>
      <c r="BR216" s="3189"/>
      <c r="BS216" s="3189"/>
      <c r="BT216" s="3189"/>
      <c r="BU216" s="3189"/>
      <c r="BV216" s="3143"/>
      <c r="BW216" s="3143"/>
    </row>
    <row r="217" spans="1:75" ht="16.5" customHeight="1">
      <c r="A217" s="3143"/>
      <c r="B217" s="3143"/>
      <c r="C217" s="3143"/>
      <c r="D217" s="3143"/>
      <c r="E217" s="3143"/>
      <c r="F217" s="3143"/>
      <c r="G217" s="3143"/>
      <c r="H217" s="3143"/>
      <c r="I217" s="3143"/>
      <c r="J217" s="3143"/>
      <c r="K217" s="3098"/>
      <c r="L217" s="3098"/>
      <c r="M217" s="3098"/>
      <c r="N217" s="3098"/>
      <c r="O217" s="3098"/>
      <c r="P217" s="3098"/>
      <c r="Q217" s="3098"/>
      <c r="R217" s="3098"/>
      <c r="S217" s="3098"/>
      <c r="T217" s="3098"/>
      <c r="U217" s="3098"/>
      <c r="V217" s="3098"/>
      <c r="W217" s="3098"/>
      <c r="X217" s="3098"/>
      <c r="Y217" s="3098"/>
      <c r="Z217" s="3098"/>
      <c r="AA217" s="3098"/>
      <c r="AB217" s="3098"/>
      <c r="AC217" s="3098"/>
      <c r="AD217" s="3098"/>
      <c r="AE217" s="3098"/>
      <c r="AF217" s="3098"/>
      <c r="AG217" s="3098"/>
      <c r="AH217" s="3098"/>
      <c r="AI217" s="3098"/>
      <c r="AJ217" s="3143"/>
      <c r="AK217" s="3143"/>
      <c r="AL217" s="3143"/>
      <c r="AM217" s="3143"/>
      <c r="AN217" s="3143"/>
      <c r="AO217" s="3143"/>
      <c r="AP217" s="3143"/>
      <c r="AQ217" s="3143"/>
      <c r="AR217" s="3143"/>
      <c r="AS217" s="3143"/>
      <c r="AT217" s="3143"/>
      <c r="AU217" s="3143"/>
      <c r="AV217" s="3143"/>
      <c r="AW217" s="3143"/>
      <c r="AX217" s="3143"/>
      <c r="AY217" s="3143"/>
      <c r="AZ217" s="3143"/>
      <c r="BA217" s="3143"/>
      <c r="BB217" s="3143"/>
      <c r="BC217" s="3143"/>
      <c r="BD217" s="3143"/>
      <c r="BE217" s="3143"/>
      <c r="BF217" s="3143"/>
      <c r="BG217" s="3143"/>
      <c r="BH217" s="3143"/>
      <c r="BI217" s="3143"/>
      <c r="BJ217" s="3143"/>
      <c r="BK217" s="3143"/>
      <c r="BL217" s="3189"/>
      <c r="BM217" s="3189"/>
      <c r="BN217" s="3189"/>
      <c r="BO217" s="3189"/>
      <c r="BP217" s="3189"/>
      <c r="BQ217" s="3189"/>
      <c r="BR217" s="3189"/>
      <c r="BS217" s="3189"/>
      <c r="BT217" s="3189"/>
      <c r="BU217" s="3189"/>
      <c r="BV217" s="3143"/>
      <c r="BW217" s="3143"/>
    </row>
    <row r="218" spans="1:75" ht="16.5" customHeight="1">
      <c r="A218" s="3143"/>
      <c r="B218" s="3143"/>
      <c r="C218" s="3143"/>
      <c r="D218" s="3143"/>
      <c r="E218" s="3143"/>
      <c r="F218" s="3143"/>
      <c r="G218" s="3143"/>
      <c r="H218" s="3143"/>
      <c r="I218" s="3143"/>
      <c r="J218" s="3143"/>
      <c r="K218" s="3098"/>
      <c r="L218" s="3098"/>
      <c r="M218" s="3098"/>
      <c r="N218" s="3098"/>
      <c r="O218" s="3098"/>
      <c r="P218" s="3098"/>
      <c r="Q218" s="3098"/>
      <c r="R218" s="3098"/>
      <c r="S218" s="3098"/>
      <c r="T218" s="3098"/>
      <c r="U218" s="3098"/>
      <c r="V218" s="3098"/>
      <c r="W218" s="3098"/>
      <c r="X218" s="3098"/>
      <c r="Y218" s="3098"/>
      <c r="Z218" s="3098"/>
      <c r="AA218" s="3098"/>
      <c r="AB218" s="3098"/>
      <c r="AC218" s="3098"/>
      <c r="AD218" s="3098"/>
      <c r="AE218" s="3098"/>
      <c r="AF218" s="3098"/>
      <c r="AG218" s="3098"/>
      <c r="AH218" s="3098"/>
      <c r="AI218" s="3098"/>
      <c r="AJ218" s="3143"/>
      <c r="AK218" s="3143"/>
      <c r="AL218" s="3143"/>
      <c r="AM218" s="3143"/>
      <c r="AN218" s="3143"/>
      <c r="AO218" s="3143"/>
      <c r="AP218" s="3143"/>
      <c r="AQ218" s="3143"/>
      <c r="AR218" s="3143"/>
      <c r="AS218" s="3143"/>
      <c r="AT218" s="3143"/>
      <c r="AU218" s="3143"/>
      <c r="AV218" s="3143"/>
      <c r="AW218" s="3143"/>
      <c r="AX218" s="3143"/>
      <c r="AY218" s="3143"/>
      <c r="AZ218" s="3143"/>
      <c r="BA218" s="3143"/>
      <c r="BB218" s="3143"/>
      <c r="BC218" s="3143"/>
      <c r="BD218" s="3143"/>
      <c r="BE218" s="3143"/>
      <c r="BF218" s="3143"/>
      <c r="BG218" s="3143"/>
      <c r="BH218" s="3143"/>
      <c r="BI218" s="3143"/>
      <c r="BJ218" s="3143"/>
      <c r="BK218" s="3143"/>
      <c r="BL218" s="3189"/>
      <c r="BM218" s="3189"/>
      <c r="BN218" s="3189"/>
      <c r="BO218" s="3189"/>
      <c r="BP218" s="3189"/>
      <c r="BQ218" s="3189"/>
      <c r="BR218" s="3189"/>
      <c r="BS218" s="3189"/>
      <c r="BT218" s="3189"/>
      <c r="BU218" s="3189"/>
      <c r="BV218" s="3143"/>
      <c r="BW218" s="3143"/>
    </row>
    <row r="219" spans="1:75" ht="16.5" customHeight="1">
      <c r="A219" s="3143"/>
      <c r="B219" s="3143"/>
      <c r="C219" s="3143"/>
      <c r="D219" s="3143"/>
      <c r="E219" s="3143"/>
      <c r="F219" s="3143"/>
      <c r="G219" s="3143"/>
      <c r="H219" s="3143"/>
      <c r="I219" s="3143"/>
      <c r="J219" s="3143"/>
      <c r="K219" s="3098"/>
      <c r="L219" s="3098"/>
      <c r="M219" s="3098"/>
      <c r="N219" s="3098"/>
      <c r="O219" s="3098"/>
      <c r="P219" s="3098"/>
      <c r="Q219" s="3098"/>
      <c r="R219" s="3098"/>
      <c r="S219" s="3098"/>
      <c r="T219" s="3098"/>
      <c r="U219" s="3098"/>
      <c r="V219" s="3098"/>
      <c r="W219" s="3098"/>
      <c r="X219" s="3098"/>
      <c r="Y219" s="3098"/>
      <c r="Z219" s="3098"/>
      <c r="AA219" s="3098"/>
      <c r="AB219" s="3098"/>
      <c r="AC219" s="3098"/>
      <c r="AD219" s="3098"/>
      <c r="AE219" s="3098"/>
      <c r="AF219" s="3098"/>
      <c r="AG219" s="3098"/>
      <c r="AH219" s="3098"/>
      <c r="AI219" s="3098"/>
      <c r="AJ219" s="3143"/>
      <c r="AK219" s="3143"/>
      <c r="AL219" s="3143"/>
      <c r="AM219" s="3143"/>
      <c r="AN219" s="3143"/>
      <c r="AO219" s="3143"/>
      <c r="AP219" s="3143"/>
      <c r="AQ219" s="3143"/>
      <c r="AR219" s="3143"/>
      <c r="AS219" s="3143"/>
      <c r="AT219" s="3143"/>
      <c r="AU219" s="3143"/>
      <c r="AV219" s="3143"/>
      <c r="AW219" s="3143"/>
      <c r="AX219" s="3143"/>
      <c r="AY219" s="3143"/>
      <c r="AZ219" s="3143"/>
      <c r="BA219" s="3143"/>
      <c r="BB219" s="3143"/>
      <c r="BC219" s="3143"/>
      <c r="BD219" s="3143"/>
      <c r="BE219" s="3143"/>
      <c r="BF219" s="3143"/>
      <c r="BG219" s="3143"/>
      <c r="BH219" s="3143"/>
      <c r="BI219" s="3143"/>
      <c r="BJ219" s="3143"/>
      <c r="BK219" s="3143"/>
      <c r="BL219" s="3189"/>
      <c r="BM219" s="3189"/>
      <c r="BN219" s="3189"/>
      <c r="BO219" s="3189"/>
      <c r="BP219" s="3189"/>
      <c r="BQ219" s="3189"/>
      <c r="BR219" s="3189"/>
      <c r="BS219" s="3189"/>
      <c r="BT219" s="3189"/>
      <c r="BU219" s="3189"/>
      <c r="BV219" s="3143"/>
      <c r="BW219" s="3143"/>
    </row>
    <row r="220" spans="1:75" ht="16.5" customHeight="1">
      <c r="A220" s="3143"/>
      <c r="B220" s="3143"/>
      <c r="C220" s="3143"/>
      <c r="D220" s="3143"/>
      <c r="E220" s="3143"/>
      <c r="F220" s="3143"/>
      <c r="G220" s="3143"/>
      <c r="H220" s="3143"/>
      <c r="I220" s="3143"/>
      <c r="J220" s="3143"/>
      <c r="K220" s="3098"/>
      <c r="L220" s="3098"/>
      <c r="M220" s="3098"/>
      <c r="N220" s="3098"/>
      <c r="O220" s="3098"/>
      <c r="P220" s="3098"/>
      <c r="Q220" s="3098"/>
      <c r="R220" s="3098"/>
      <c r="S220" s="3098"/>
      <c r="T220" s="3098"/>
      <c r="U220" s="3098"/>
      <c r="V220" s="3098"/>
      <c r="W220" s="3098"/>
      <c r="X220" s="3098"/>
      <c r="Y220" s="3098"/>
      <c r="Z220" s="3098"/>
      <c r="AA220" s="3098"/>
      <c r="AB220" s="3098"/>
      <c r="AC220" s="3098"/>
      <c r="AD220" s="3098"/>
      <c r="AE220" s="3098"/>
      <c r="AF220" s="3098"/>
      <c r="AG220" s="3098"/>
      <c r="AH220" s="3098"/>
      <c r="AI220" s="3098"/>
      <c r="AJ220" s="3143"/>
      <c r="AK220" s="3143"/>
      <c r="AL220" s="3143"/>
      <c r="AM220" s="3143"/>
      <c r="AN220" s="3143"/>
      <c r="AO220" s="3143"/>
      <c r="AP220" s="3143"/>
      <c r="AQ220" s="3143"/>
      <c r="AR220" s="3143"/>
      <c r="AS220" s="3143"/>
      <c r="AT220" s="3143"/>
      <c r="AU220" s="3143"/>
      <c r="AV220" s="3143"/>
      <c r="AW220" s="3143"/>
      <c r="AX220" s="3143"/>
      <c r="AY220" s="3143"/>
      <c r="AZ220" s="3143"/>
      <c r="BA220" s="3143"/>
      <c r="BB220" s="3143"/>
      <c r="BC220" s="3143"/>
      <c r="BD220" s="3143"/>
      <c r="BE220" s="3143"/>
      <c r="BF220" s="3143"/>
      <c r="BG220" s="3143"/>
      <c r="BH220" s="3143"/>
      <c r="BI220" s="3143"/>
      <c r="BJ220" s="3143"/>
      <c r="BK220" s="3143"/>
      <c r="BL220" s="3189"/>
      <c r="BM220" s="3189"/>
      <c r="BN220" s="3189"/>
      <c r="BO220" s="3189"/>
      <c r="BP220" s="3189"/>
      <c r="BQ220" s="3189"/>
      <c r="BR220" s="3189"/>
      <c r="BS220" s="3189"/>
      <c r="BT220" s="3189"/>
      <c r="BU220" s="3189"/>
      <c r="BV220" s="3143"/>
      <c r="BW220" s="3143"/>
    </row>
    <row r="221" spans="1:75" ht="16.5" customHeight="1">
      <c r="A221" s="3143"/>
      <c r="B221" s="3143"/>
      <c r="C221" s="3143"/>
      <c r="D221" s="3143"/>
      <c r="E221" s="3143"/>
      <c r="F221" s="3143"/>
      <c r="G221" s="3143"/>
      <c r="H221" s="3143"/>
      <c r="I221" s="3143"/>
      <c r="J221" s="3143"/>
      <c r="K221" s="3098"/>
      <c r="L221" s="3098"/>
      <c r="M221" s="3098"/>
      <c r="N221" s="3098"/>
      <c r="O221" s="3098"/>
      <c r="P221" s="3098"/>
      <c r="Q221" s="3098"/>
      <c r="R221" s="3098"/>
      <c r="S221" s="3098"/>
      <c r="T221" s="3098"/>
      <c r="U221" s="3098"/>
      <c r="V221" s="3098"/>
      <c r="W221" s="3098"/>
      <c r="X221" s="3098"/>
      <c r="Y221" s="3098"/>
      <c r="Z221" s="3098"/>
      <c r="AA221" s="3098"/>
      <c r="AB221" s="3098"/>
      <c r="AC221" s="3098"/>
      <c r="AD221" s="3098"/>
      <c r="AE221" s="3098"/>
      <c r="AF221" s="3098"/>
      <c r="AG221" s="3098"/>
      <c r="AH221" s="3098"/>
      <c r="AI221" s="3098"/>
      <c r="AJ221" s="3143"/>
      <c r="AK221" s="3143"/>
      <c r="AL221" s="3143"/>
      <c r="AM221" s="3143"/>
      <c r="AN221" s="3143"/>
      <c r="AO221" s="3143"/>
      <c r="AP221" s="3143"/>
      <c r="AQ221" s="3143"/>
      <c r="AR221" s="3143"/>
      <c r="AS221" s="3143"/>
      <c r="AT221" s="3143"/>
      <c r="AU221" s="3143"/>
      <c r="AV221" s="3143"/>
      <c r="AW221" s="3143"/>
      <c r="AX221" s="3143"/>
      <c r="AY221" s="3143"/>
      <c r="AZ221" s="3143"/>
      <c r="BA221" s="3143"/>
      <c r="BB221" s="3143"/>
      <c r="BC221" s="3143"/>
      <c r="BD221" s="3143"/>
      <c r="BE221" s="3143"/>
      <c r="BF221" s="3143"/>
      <c r="BG221" s="3143"/>
      <c r="BH221" s="3143"/>
      <c r="BI221" s="3143"/>
      <c r="BJ221" s="3143"/>
      <c r="BK221" s="3143"/>
      <c r="BL221" s="3189"/>
      <c r="BM221" s="3189"/>
      <c r="BN221" s="3189"/>
      <c r="BO221" s="3189"/>
      <c r="BP221" s="3189"/>
      <c r="BQ221" s="3189"/>
      <c r="BR221" s="3189"/>
      <c r="BS221" s="3189"/>
      <c r="BT221" s="3189"/>
      <c r="BU221" s="3189"/>
      <c r="BV221" s="3143"/>
      <c r="BW221" s="3143"/>
    </row>
    <row r="222" spans="1:75" ht="16.5" customHeight="1">
      <c r="A222" s="3143"/>
      <c r="B222" s="3143"/>
      <c r="C222" s="3143"/>
      <c r="D222" s="3143"/>
      <c r="E222" s="3143"/>
      <c r="F222" s="3143"/>
      <c r="G222" s="3143"/>
      <c r="H222" s="3143"/>
      <c r="I222" s="3143"/>
      <c r="J222" s="3143"/>
      <c r="K222" s="3098"/>
      <c r="L222" s="3098"/>
      <c r="M222" s="3098"/>
      <c r="N222" s="3098"/>
      <c r="O222" s="3098"/>
      <c r="P222" s="3098"/>
      <c r="Q222" s="3098"/>
      <c r="R222" s="3098"/>
      <c r="S222" s="3098"/>
      <c r="T222" s="3098"/>
      <c r="U222" s="3098"/>
      <c r="V222" s="3098"/>
      <c r="W222" s="3098"/>
      <c r="X222" s="3098"/>
      <c r="Y222" s="3098"/>
      <c r="Z222" s="3098"/>
      <c r="AA222" s="3098"/>
      <c r="AB222" s="3098"/>
      <c r="AC222" s="3098"/>
      <c r="AD222" s="3098"/>
      <c r="AE222" s="3098"/>
      <c r="AF222" s="3098"/>
      <c r="AG222" s="3098"/>
      <c r="AH222" s="3098"/>
      <c r="AI222" s="3098"/>
      <c r="AJ222" s="3143"/>
      <c r="AK222" s="3143"/>
      <c r="AL222" s="3143"/>
      <c r="AM222" s="3143"/>
      <c r="AN222" s="3143"/>
      <c r="AO222" s="3143"/>
      <c r="AP222" s="3143"/>
      <c r="AQ222" s="3143"/>
      <c r="AR222" s="3143"/>
      <c r="AS222" s="3143"/>
      <c r="AT222" s="3143"/>
      <c r="AU222" s="3143"/>
      <c r="AV222" s="3143"/>
      <c r="AW222" s="3143"/>
      <c r="AX222" s="3143"/>
      <c r="AY222" s="3143"/>
      <c r="AZ222" s="3143"/>
      <c r="BA222" s="3143"/>
      <c r="BB222" s="3143"/>
      <c r="BC222" s="3143"/>
      <c r="BD222" s="3143"/>
      <c r="BE222" s="3143"/>
      <c r="BF222" s="3143"/>
      <c r="BG222" s="3143"/>
      <c r="BH222" s="3143"/>
      <c r="BI222" s="3143"/>
      <c r="BJ222" s="3143"/>
      <c r="BK222" s="3143"/>
      <c r="BL222" s="3189"/>
      <c r="BM222" s="3189"/>
      <c r="BN222" s="3189"/>
      <c r="BO222" s="3189"/>
      <c r="BP222" s="3189"/>
      <c r="BQ222" s="3189"/>
      <c r="BR222" s="3189"/>
      <c r="BS222" s="3189"/>
      <c r="BT222" s="3189"/>
      <c r="BU222" s="3189"/>
      <c r="BV222" s="3143"/>
      <c r="BW222" s="3143"/>
    </row>
    <row r="223" spans="1:75" ht="16.5" customHeight="1">
      <c r="A223" s="3143"/>
      <c r="B223" s="3143"/>
      <c r="C223" s="3143"/>
      <c r="D223" s="3143"/>
      <c r="E223" s="3143"/>
      <c r="F223" s="3143"/>
      <c r="G223" s="3143"/>
      <c r="H223" s="3143"/>
      <c r="I223" s="3143"/>
      <c r="J223" s="3143"/>
      <c r="K223" s="3098"/>
      <c r="L223" s="3098"/>
      <c r="M223" s="3098"/>
      <c r="N223" s="3098"/>
      <c r="O223" s="3098"/>
      <c r="P223" s="3098"/>
      <c r="Q223" s="3098"/>
      <c r="R223" s="3098"/>
      <c r="S223" s="3098"/>
      <c r="T223" s="3098"/>
      <c r="U223" s="3098"/>
      <c r="V223" s="3098"/>
      <c r="W223" s="3098"/>
      <c r="X223" s="3098"/>
      <c r="Y223" s="3098"/>
      <c r="Z223" s="3098"/>
      <c r="AA223" s="3098"/>
      <c r="AB223" s="3098"/>
      <c r="AC223" s="3098"/>
      <c r="AD223" s="3098"/>
      <c r="AE223" s="3098"/>
      <c r="AF223" s="3098"/>
      <c r="AG223" s="3098"/>
      <c r="AH223" s="3098"/>
      <c r="AI223" s="3098"/>
      <c r="AJ223" s="3143"/>
      <c r="AK223" s="3143"/>
      <c r="AL223" s="3143"/>
      <c r="AM223" s="3143"/>
      <c r="AN223" s="3143"/>
      <c r="AO223" s="3143"/>
      <c r="AP223" s="3143"/>
      <c r="AQ223" s="3143"/>
      <c r="AR223" s="3143"/>
      <c r="AS223" s="3143"/>
      <c r="AT223" s="3143"/>
      <c r="AU223" s="3143"/>
      <c r="AV223" s="3143"/>
      <c r="AW223" s="3143"/>
      <c r="AX223" s="3143"/>
      <c r="AY223" s="3143"/>
      <c r="AZ223" s="3143"/>
      <c r="BA223" s="3143"/>
      <c r="BB223" s="3143"/>
      <c r="BC223" s="3143"/>
      <c r="BD223" s="3143"/>
      <c r="BE223" s="3143"/>
      <c r="BF223" s="3143"/>
      <c r="BG223" s="3143"/>
      <c r="BH223" s="3143"/>
      <c r="BI223" s="3143"/>
      <c r="BJ223" s="3143"/>
      <c r="BK223" s="3143"/>
      <c r="BL223" s="3189"/>
      <c r="BM223" s="3189"/>
      <c r="BN223" s="3189"/>
      <c r="BO223" s="3189"/>
      <c r="BP223" s="3189"/>
      <c r="BQ223" s="3189"/>
      <c r="BR223" s="3189"/>
      <c r="BS223" s="3189"/>
      <c r="BT223" s="3189"/>
      <c r="BU223" s="3189"/>
      <c r="BV223" s="3143"/>
      <c r="BW223" s="3143"/>
    </row>
    <row r="224" spans="1:75" ht="16.5" customHeight="1">
      <c r="A224" s="3143"/>
      <c r="B224" s="3143"/>
      <c r="C224" s="3143"/>
      <c r="D224" s="3143"/>
      <c r="E224" s="3143"/>
      <c r="F224" s="3143"/>
      <c r="G224" s="3143"/>
      <c r="H224" s="3143"/>
      <c r="I224" s="3143"/>
      <c r="J224" s="3143"/>
      <c r="K224" s="3098"/>
      <c r="L224" s="3098"/>
      <c r="M224" s="3098"/>
      <c r="N224" s="3098"/>
      <c r="O224" s="3098"/>
      <c r="P224" s="3098"/>
      <c r="Q224" s="3098"/>
      <c r="R224" s="3098"/>
      <c r="S224" s="3098"/>
      <c r="T224" s="3098"/>
      <c r="U224" s="3098"/>
      <c r="V224" s="3098"/>
      <c r="W224" s="3098"/>
      <c r="X224" s="3098"/>
      <c r="Y224" s="3098"/>
      <c r="Z224" s="3098"/>
      <c r="AA224" s="3098"/>
      <c r="AB224" s="3098"/>
      <c r="AC224" s="3098"/>
      <c r="AD224" s="3098"/>
      <c r="AE224" s="3098"/>
      <c r="AF224" s="3098"/>
      <c r="AG224" s="3098"/>
      <c r="AH224" s="3098"/>
      <c r="AI224" s="3098"/>
      <c r="AJ224" s="3143"/>
      <c r="AK224" s="3143"/>
      <c r="AL224" s="3143"/>
      <c r="AM224" s="3143"/>
      <c r="AN224" s="3143"/>
      <c r="AO224" s="3143"/>
      <c r="AP224" s="3143"/>
      <c r="AQ224" s="3143"/>
      <c r="AR224" s="3143"/>
      <c r="AS224" s="3143"/>
      <c r="AT224" s="3143"/>
      <c r="AU224" s="3143"/>
      <c r="AV224" s="3143"/>
      <c r="AW224" s="3143"/>
      <c r="AX224" s="3143"/>
      <c r="AY224" s="3143"/>
      <c r="AZ224" s="3143"/>
      <c r="BA224" s="3143"/>
      <c r="BB224" s="3143"/>
      <c r="BC224" s="3143"/>
      <c r="BD224" s="3143"/>
      <c r="BE224" s="3143"/>
      <c r="BF224" s="3143"/>
      <c r="BG224" s="3143"/>
      <c r="BH224" s="3143"/>
      <c r="BI224" s="3143"/>
      <c r="BJ224" s="3143"/>
      <c r="BK224" s="3143"/>
      <c r="BL224" s="3189"/>
      <c r="BM224" s="3189"/>
      <c r="BN224" s="3189"/>
      <c r="BO224" s="3189"/>
      <c r="BP224" s="3189"/>
      <c r="BQ224" s="3189"/>
      <c r="BR224" s="3189"/>
      <c r="BS224" s="3189"/>
      <c r="BT224" s="3189"/>
      <c r="BU224" s="3189"/>
      <c r="BV224" s="3143"/>
      <c r="BW224" s="3143"/>
    </row>
    <row r="225" spans="1:75" ht="16.5" customHeight="1">
      <c r="A225" s="3143"/>
      <c r="B225" s="3143"/>
      <c r="C225" s="3143"/>
      <c r="D225" s="3143"/>
      <c r="E225" s="3143"/>
      <c r="F225" s="3143"/>
      <c r="G225" s="3143"/>
      <c r="H225" s="3143"/>
      <c r="I225" s="3143"/>
      <c r="J225" s="3143"/>
      <c r="K225" s="3098"/>
      <c r="L225" s="3098"/>
      <c r="M225" s="3098"/>
      <c r="N225" s="3098"/>
      <c r="O225" s="3098"/>
      <c r="P225" s="3098"/>
      <c r="Q225" s="3098"/>
      <c r="R225" s="3098"/>
      <c r="S225" s="3098"/>
      <c r="T225" s="3098"/>
      <c r="U225" s="3098"/>
      <c r="V225" s="3098"/>
      <c r="W225" s="3098"/>
      <c r="X225" s="3098"/>
      <c r="Y225" s="3098"/>
      <c r="Z225" s="3098"/>
      <c r="AA225" s="3098"/>
      <c r="AB225" s="3098"/>
      <c r="AC225" s="3098"/>
      <c r="AD225" s="3098"/>
      <c r="AE225" s="3098"/>
      <c r="AF225" s="3098"/>
      <c r="AG225" s="3098"/>
      <c r="AH225" s="3098"/>
      <c r="AI225" s="3098"/>
      <c r="AJ225" s="3143"/>
      <c r="AK225" s="3143"/>
      <c r="AL225" s="3143"/>
      <c r="AM225" s="3143"/>
      <c r="AN225" s="3143"/>
      <c r="AO225" s="3143"/>
      <c r="AP225" s="3143"/>
      <c r="AQ225" s="3143"/>
      <c r="AR225" s="3143"/>
      <c r="AS225" s="3143"/>
      <c r="AT225" s="3143"/>
      <c r="AU225" s="3143"/>
      <c r="AV225" s="3143"/>
      <c r="AW225" s="3143"/>
      <c r="AX225" s="3143"/>
      <c r="AY225" s="3143"/>
      <c r="AZ225" s="3143"/>
      <c r="BA225" s="3143"/>
      <c r="BB225" s="3143"/>
      <c r="BC225" s="3143"/>
      <c r="BD225" s="3143"/>
      <c r="BE225" s="3143"/>
      <c r="BF225" s="3143"/>
      <c r="BG225" s="3143"/>
      <c r="BH225" s="3143"/>
      <c r="BI225" s="3143"/>
      <c r="BJ225" s="3143"/>
      <c r="BK225" s="3143"/>
      <c r="BL225" s="3189"/>
      <c r="BM225" s="3189"/>
      <c r="BN225" s="3189"/>
      <c r="BO225" s="3189"/>
      <c r="BP225" s="3189"/>
      <c r="BQ225" s="3189"/>
      <c r="BR225" s="3189"/>
      <c r="BS225" s="3189"/>
      <c r="BT225" s="3189"/>
      <c r="BU225" s="3189"/>
      <c r="BV225" s="3143"/>
      <c r="BW225" s="3143"/>
    </row>
    <row r="226" spans="1:75" ht="16.5" customHeight="1">
      <c r="A226" s="3143"/>
      <c r="B226" s="3143"/>
      <c r="C226" s="3143"/>
      <c r="D226" s="3143"/>
      <c r="E226" s="3143"/>
      <c r="F226" s="3143"/>
      <c r="G226" s="3143"/>
      <c r="H226" s="3143"/>
      <c r="I226" s="3143"/>
      <c r="J226" s="3143"/>
      <c r="K226" s="3098"/>
      <c r="L226" s="3098"/>
      <c r="M226" s="3098"/>
      <c r="N226" s="3098"/>
      <c r="O226" s="3098"/>
      <c r="P226" s="3098"/>
      <c r="Q226" s="3098"/>
      <c r="R226" s="3098"/>
      <c r="S226" s="3098"/>
      <c r="T226" s="3098"/>
      <c r="U226" s="3098"/>
      <c r="V226" s="3098"/>
      <c r="W226" s="3098"/>
      <c r="X226" s="3098"/>
      <c r="Y226" s="3098"/>
      <c r="Z226" s="3098"/>
      <c r="AA226" s="3098"/>
      <c r="AB226" s="3098"/>
      <c r="AC226" s="3098"/>
      <c r="AD226" s="3098"/>
      <c r="AE226" s="3098"/>
      <c r="AF226" s="3098"/>
      <c r="AG226" s="3098"/>
      <c r="AH226" s="3098"/>
      <c r="AI226" s="3098"/>
      <c r="AJ226" s="3143"/>
      <c r="AK226" s="3143"/>
      <c r="AL226" s="3143"/>
      <c r="AM226" s="3143"/>
      <c r="AN226" s="3143"/>
      <c r="AO226" s="3143"/>
      <c r="AP226" s="3143"/>
      <c r="AQ226" s="3143"/>
      <c r="AR226" s="3143"/>
      <c r="AS226" s="3143"/>
      <c r="AT226" s="3143"/>
      <c r="AU226" s="3143"/>
      <c r="AV226" s="3143"/>
      <c r="AW226" s="3143"/>
      <c r="AX226" s="3143"/>
      <c r="AY226" s="3143"/>
      <c r="AZ226" s="3143"/>
      <c r="BA226" s="3143"/>
      <c r="BB226" s="3143"/>
      <c r="BC226" s="3143"/>
      <c r="BD226" s="3143"/>
      <c r="BE226" s="3143"/>
      <c r="BF226" s="3143"/>
      <c r="BG226" s="3143"/>
      <c r="BH226" s="3143"/>
      <c r="BI226" s="3143"/>
      <c r="BJ226" s="3143"/>
      <c r="BK226" s="3143"/>
      <c r="BL226" s="3189"/>
      <c r="BM226" s="3189"/>
      <c r="BN226" s="3189"/>
      <c r="BO226" s="3189"/>
      <c r="BP226" s="3189"/>
      <c r="BQ226" s="3189"/>
      <c r="BR226" s="3189"/>
      <c r="BS226" s="3189"/>
      <c r="BT226" s="3189"/>
      <c r="BU226" s="3189"/>
      <c r="BV226" s="3143"/>
      <c r="BW226" s="3143"/>
    </row>
    <row r="227" spans="1:75" ht="16.5" customHeight="1">
      <c r="A227" s="3143"/>
      <c r="B227" s="3143"/>
      <c r="C227" s="3143"/>
      <c r="D227" s="3143"/>
      <c r="E227" s="3143"/>
      <c r="F227" s="3143"/>
      <c r="G227" s="3143"/>
      <c r="H227" s="3143"/>
      <c r="I227" s="3143"/>
      <c r="J227" s="3143"/>
      <c r="K227" s="3098"/>
      <c r="L227" s="3098"/>
      <c r="M227" s="3098"/>
      <c r="N227" s="3098"/>
      <c r="O227" s="3098"/>
      <c r="P227" s="3098"/>
      <c r="Q227" s="3098"/>
      <c r="R227" s="3098"/>
      <c r="S227" s="3098"/>
      <c r="T227" s="3098"/>
      <c r="U227" s="3098"/>
      <c r="V227" s="3098"/>
      <c r="W227" s="3098"/>
      <c r="X227" s="3098"/>
      <c r="Y227" s="3098"/>
      <c r="Z227" s="3098"/>
      <c r="AA227" s="3098"/>
      <c r="AB227" s="3098"/>
      <c r="AC227" s="3098"/>
      <c r="AD227" s="3098"/>
      <c r="AE227" s="3098"/>
      <c r="AF227" s="3098"/>
      <c r="AG227" s="3098"/>
      <c r="AH227" s="3098"/>
      <c r="AI227" s="3098"/>
      <c r="AJ227" s="3143"/>
      <c r="AK227" s="3143"/>
      <c r="AL227" s="3143"/>
      <c r="AM227" s="3143"/>
      <c r="AN227" s="3143"/>
      <c r="AO227" s="3143"/>
      <c r="AP227" s="3143"/>
      <c r="AQ227" s="3143"/>
      <c r="AR227" s="3143"/>
      <c r="AS227" s="3143"/>
      <c r="AT227" s="3143"/>
      <c r="AU227" s="3143"/>
      <c r="AV227" s="3143"/>
      <c r="AW227" s="3143"/>
      <c r="AX227" s="3143"/>
      <c r="AY227" s="3143"/>
      <c r="AZ227" s="3143"/>
      <c r="BA227" s="3143"/>
      <c r="BB227" s="3143"/>
      <c r="BC227" s="3143"/>
      <c r="BD227" s="3143"/>
      <c r="BE227" s="3143"/>
      <c r="BF227" s="3143"/>
      <c r="BG227" s="3143"/>
      <c r="BH227" s="3143"/>
      <c r="BI227" s="3143"/>
      <c r="BJ227" s="3143"/>
      <c r="BK227" s="3143"/>
      <c r="BL227" s="3189"/>
      <c r="BM227" s="3189"/>
      <c r="BN227" s="3189"/>
      <c r="BO227" s="3189"/>
      <c r="BP227" s="3189"/>
      <c r="BQ227" s="3189"/>
      <c r="BR227" s="3189"/>
      <c r="BS227" s="3189"/>
      <c r="BT227" s="3189"/>
      <c r="BU227" s="3189"/>
      <c r="BV227" s="3143"/>
      <c r="BW227" s="3143"/>
    </row>
    <row r="228" spans="1:75" ht="16.5" customHeight="1">
      <c r="A228" s="3143"/>
      <c r="B228" s="3143"/>
      <c r="C228" s="3143"/>
      <c r="D228" s="3143"/>
      <c r="E228" s="3143"/>
      <c r="F228" s="3143"/>
      <c r="G228" s="3143"/>
      <c r="H228" s="3143"/>
      <c r="I228" s="3143"/>
      <c r="J228" s="3143"/>
      <c r="K228" s="3098"/>
      <c r="L228" s="3098"/>
      <c r="M228" s="3098"/>
      <c r="N228" s="3098"/>
      <c r="O228" s="3098"/>
      <c r="P228" s="3098"/>
      <c r="Q228" s="3098"/>
      <c r="R228" s="3098"/>
      <c r="S228" s="3098"/>
      <c r="T228" s="3098"/>
      <c r="U228" s="3098"/>
      <c r="V228" s="3098"/>
      <c r="W228" s="3098"/>
      <c r="X228" s="3098"/>
      <c r="Y228" s="3098"/>
      <c r="Z228" s="3098"/>
      <c r="AA228" s="3098"/>
      <c r="AB228" s="3098"/>
      <c r="AC228" s="3098"/>
      <c r="AD228" s="3098"/>
      <c r="AE228" s="3098"/>
      <c r="AF228" s="3098"/>
      <c r="AG228" s="3098"/>
      <c r="AH228" s="3098"/>
      <c r="AI228" s="3098"/>
      <c r="AJ228" s="3143"/>
      <c r="AK228" s="3143"/>
      <c r="AL228" s="3143"/>
      <c r="AM228" s="3143"/>
      <c r="AN228" s="3143"/>
      <c r="AO228" s="3143"/>
      <c r="AP228" s="3143"/>
      <c r="AQ228" s="3143"/>
      <c r="AR228" s="3143"/>
      <c r="AS228" s="3143"/>
      <c r="AT228" s="3143"/>
      <c r="AU228" s="3143"/>
      <c r="AV228" s="3143"/>
      <c r="AW228" s="3143"/>
      <c r="AX228" s="3143"/>
      <c r="AY228" s="3143"/>
      <c r="AZ228" s="3143"/>
      <c r="BA228" s="3143"/>
      <c r="BB228" s="3143"/>
      <c r="BC228" s="3143"/>
      <c r="BD228" s="3143"/>
      <c r="BE228" s="3143"/>
      <c r="BF228" s="3143"/>
      <c r="BG228" s="3143"/>
      <c r="BH228" s="3143"/>
      <c r="BI228" s="3143"/>
      <c r="BJ228" s="3143"/>
      <c r="BK228" s="3143"/>
      <c r="BL228" s="3189"/>
      <c r="BM228" s="3189"/>
      <c r="BN228" s="3189"/>
      <c r="BO228" s="3189"/>
      <c r="BP228" s="3189"/>
      <c r="BQ228" s="3189"/>
      <c r="BR228" s="3189"/>
      <c r="BS228" s="3189"/>
      <c r="BT228" s="3189"/>
      <c r="BU228" s="3189"/>
      <c r="BV228" s="3143"/>
      <c r="BW228" s="3143"/>
    </row>
    <row r="229" spans="1:75" ht="16.5" customHeight="1">
      <c r="A229" s="3143"/>
      <c r="B229" s="3143"/>
      <c r="C229" s="3143"/>
      <c r="D229" s="3143"/>
      <c r="E229" s="3143"/>
      <c r="F229" s="3143"/>
      <c r="G229" s="3143"/>
      <c r="H229" s="3143"/>
      <c r="I229" s="3143"/>
      <c r="J229" s="3143"/>
      <c r="K229" s="3098"/>
      <c r="L229" s="3098"/>
      <c r="M229" s="3098"/>
      <c r="N229" s="3098"/>
      <c r="O229" s="3098"/>
      <c r="P229" s="3098"/>
      <c r="Q229" s="3098"/>
      <c r="R229" s="3098"/>
      <c r="S229" s="3098"/>
      <c r="T229" s="3098"/>
      <c r="U229" s="3098"/>
      <c r="V229" s="3098"/>
      <c r="W229" s="3098"/>
      <c r="X229" s="3098"/>
      <c r="Y229" s="3098"/>
      <c r="Z229" s="3098"/>
      <c r="AA229" s="3098"/>
      <c r="AB229" s="3098"/>
      <c r="AC229" s="3098"/>
      <c r="AD229" s="3098"/>
      <c r="AE229" s="3098"/>
      <c r="AF229" s="3098"/>
      <c r="AG229" s="3098"/>
      <c r="AH229" s="3098"/>
      <c r="AI229" s="3098"/>
      <c r="AJ229" s="3143"/>
      <c r="AK229" s="3143"/>
      <c r="AL229" s="3143"/>
      <c r="AM229" s="3143"/>
      <c r="AN229" s="3143"/>
      <c r="AO229" s="3143"/>
      <c r="AP229" s="3143"/>
      <c r="AQ229" s="3143"/>
      <c r="AR229" s="3143"/>
      <c r="AS229" s="3143"/>
      <c r="AT229" s="3143"/>
      <c r="AU229" s="3143"/>
      <c r="AV229" s="3143"/>
      <c r="AW229" s="3143"/>
      <c r="AX229" s="3143"/>
      <c r="AY229" s="3143"/>
      <c r="AZ229" s="3143"/>
      <c r="BA229" s="3143"/>
      <c r="BB229" s="3143"/>
      <c r="BC229" s="3143"/>
      <c r="BD229" s="3143"/>
      <c r="BE229" s="3143"/>
      <c r="BF229" s="3143"/>
      <c r="BG229" s="3143"/>
      <c r="BH229" s="3143"/>
      <c r="BI229" s="3143"/>
      <c r="BJ229" s="3143"/>
      <c r="BK229" s="3143"/>
      <c r="BL229" s="3189"/>
      <c r="BM229" s="3189"/>
      <c r="BN229" s="3189"/>
      <c r="BO229" s="3189"/>
      <c r="BP229" s="3189"/>
      <c r="BQ229" s="3189"/>
      <c r="BR229" s="3189"/>
      <c r="BS229" s="3189"/>
      <c r="BT229" s="3189"/>
      <c r="BU229" s="3189"/>
      <c r="BV229" s="3143"/>
      <c r="BW229" s="3143"/>
    </row>
    <row r="230" spans="1:75" ht="16.5" customHeight="1">
      <c r="A230" s="3143"/>
      <c r="B230" s="3143"/>
      <c r="C230" s="3143"/>
      <c r="D230" s="3143"/>
      <c r="E230" s="3143"/>
      <c r="F230" s="3143"/>
      <c r="G230" s="3143"/>
      <c r="H230" s="3143"/>
      <c r="I230" s="3143"/>
      <c r="J230" s="3143"/>
      <c r="K230" s="3098"/>
      <c r="L230" s="3098"/>
      <c r="M230" s="3098"/>
      <c r="N230" s="3098"/>
      <c r="O230" s="3098"/>
      <c r="P230" s="3098"/>
      <c r="Q230" s="3098"/>
      <c r="R230" s="3098"/>
      <c r="S230" s="3098"/>
      <c r="T230" s="3098"/>
      <c r="U230" s="3098"/>
      <c r="V230" s="3098"/>
      <c r="W230" s="3098"/>
      <c r="X230" s="3098"/>
      <c r="Y230" s="3098"/>
      <c r="Z230" s="3098"/>
      <c r="AA230" s="3098"/>
      <c r="AB230" s="3098"/>
      <c r="AC230" s="3098"/>
      <c r="AD230" s="3098"/>
      <c r="AE230" s="3098"/>
      <c r="AF230" s="3098"/>
      <c r="AG230" s="3098"/>
      <c r="AH230" s="3098"/>
      <c r="AI230" s="3098"/>
      <c r="AJ230" s="3143"/>
      <c r="AK230" s="3143"/>
      <c r="AL230" s="3143"/>
      <c r="AM230" s="3143"/>
      <c r="AN230" s="3143"/>
      <c r="AO230" s="3143"/>
      <c r="AP230" s="3143"/>
      <c r="AQ230" s="3143"/>
      <c r="AR230" s="3143"/>
      <c r="AS230" s="3143"/>
      <c r="AT230" s="3143"/>
      <c r="AU230" s="3143"/>
      <c r="AV230" s="3143"/>
      <c r="AW230" s="3143"/>
      <c r="AX230" s="3143"/>
      <c r="AY230" s="3143"/>
      <c r="AZ230" s="3143"/>
      <c r="BA230" s="3143"/>
      <c r="BB230" s="3143"/>
      <c r="BC230" s="3143"/>
      <c r="BD230" s="3143"/>
      <c r="BE230" s="3143"/>
      <c r="BF230" s="3143"/>
      <c r="BG230" s="3143"/>
      <c r="BH230" s="3143"/>
      <c r="BI230" s="3143"/>
      <c r="BJ230" s="3143"/>
      <c r="BK230" s="3143"/>
      <c r="BL230" s="3189"/>
      <c r="BM230" s="3189"/>
      <c r="BN230" s="3189"/>
      <c r="BO230" s="3189"/>
      <c r="BP230" s="3189"/>
      <c r="BQ230" s="3189"/>
      <c r="BR230" s="3189"/>
      <c r="BS230" s="3189"/>
      <c r="BT230" s="3189"/>
      <c r="BU230" s="3189"/>
      <c r="BV230" s="3143"/>
      <c r="BW230" s="3143"/>
    </row>
    <row r="231" spans="1:75" ht="16.5" customHeight="1">
      <c r="A231" s="3143"/>
      <c r="B231" s="3143"/>
      <c r="C231" s="3143"/>
      <c r="D231" s="3143"/>
      <c r="E231" s="3143"/>
      <c r="F231" s="3143"/>
      <c r="G231" s="3143"/>
      <c r="H231" s="3143"/>
      <c r="I231" s="3143"/>
      <c r="J231" s="3143"/>
      <c r="K231" s="3098"/>
      <c r="L231" s="3098"/>
      <c r="M231" s="3098"/>
      <c r="N231" s="3098"/>
      <c r="O231" s="3098"/>
      <c r="P231" s="3098"/>
      <c r="Q231" s="3098"/>
      <c r="R231" s="3098"/>
      <c r="S231" s="3098"/>
      <c r="T231" s="3098"/>
      <c r="U231" s="3098"/>
      <c r="V231" s="3098"/>
      <c r="W231" s="3098"/>
      <c r="X231" s="3098"/>
      <c r="Y231" s="3098"/>
      <c r="Z231" s="3098"/>
      <c r="AA231" s="3098"/>
      <c r="AB231" s="3098"/>
      <c r="AC231" s="3098"/>
      <c r="AD231" s="3098"/>
      <c r="AE231" s="3098"/>
      <c r="AF231" s="3098"/>
      <c r="AG231" s="3098"/>
      <c r="AH231" s="3098"/>
      <c r="AI231" s="3098"/>
      <c r="AJ231" s="3143"/>
      <c r="AK231" s="3143"/>
      <c r="AL231" s="3143"/>
      <c r="AM231" s="3143"/>
      <c r="AN231" s="3143"/>
      <c r="AO231" s="3143"/>
      <c r="AP231" s="3143"/>
      <c r="AQ231" s="3143"/>
      <c r="AR231" s="3143"/>
      <c r="AS231" s="3143"/>
      <c r="AT231" s="3143"/>
      <c r="AU231" s="3143"/>
      <c r="AV231" s="3143"/>
      <c r="AW231" s="3143"/>
      <c r="AX231" s="3143"/>
      <c r="AY231" s="3143"/>
      <c r="AZ231" s="3143"/>
      <c r="BA231" s="3143"/>
      <c r="BB231" s="3143"/>
      <c r="BC231" s="3143"/>
      <c r="BD231" s="3143"/>
      <c r="BE231" s="3143"/>
      <c r="BF231" s="3143"/>
      <c r="BG231" s="3143"/>
      <c r="BH231" s="3143"/>
      <c r="BI231" s="3143"/>
      <c r="BJ231" s="3143"/>
      <c r="BK231" s="3143"/>
      <c r="BL231" s="3189"/>
      <c r="BM231" s="3189"/>
      <c r="BN231" s="3189"/>
      <c r="BO231" s="3189"/>
      <c r="BP231" s="3189"/>
      <c r="BQ231" s="3189"/>
      <c r="BR231" s="3189"/>
      <c r="BS231" s="3189"/>
      <c r="BT231" s="3189"/>
      <c r="BU231" s="3189"/>
      <c r="BV231" s="3143"/>
      <c r="BW231" s="3143"/>
    </row>
    <row r="232" spans="1:75" ht="16.5" customHeight="1">
      <c r="A232" s="3143"/>
      <c r="B232" s="3143"/>
      <c r="C232" s="3143"/>
      <c r="D232" s="3143"/>
      <c r="E232" s="3143"/>
      <c r="F232" s="3143"/>
      <c r="G232" s="3143"/>
      <c r="H232" s="3143"/>
      <c r="I232" s="3143"/>
      <c r="J232" s="3143"/>
      <c r="K232" s="3098"/>
      <c r="L232" s="3098"/>
      <c r="M232" s="3098"/>
      <c r="N232" s="3098"/>
      <c r="O232" s="3098"/>
      <c r="P232" s="3098"/>
      <c r="Q232" s="3098"/>
      <c r="R232" s="3098"/>
      <c r="S232" s="3098"/>
      <c r="T232" s="3098"/>
      <c r="U232" s="3098"/>
      <c r="V232" s="3098"/>
      <c r="W232" s="3098"/>
      <c r="X232" s="3098"/>
      <c r="Y232" s="3098"/>
      <c r="Z232" s="3098"/>
      <c r="AA232" s="3098"/>
      <c r="AB232" s="3098"/>
      <c r="AC232" s="3098"/>
      <c r="AD232" s="3098"/>
      <c r="AE232" s="3098"/>
      <c r="AF232" s="3098"/>
      <c r="AG232" s="3098"/>
      <c r="AH232" s="3098"/>
      <c r="AI232" s="3098"/>
      <c r="AJ232" s="3143"/>
      <c r="AK232" s="3143"/>
      <c r="AL232" s="3143"/>
      <c r="AM232" s="3143"/>
      <c r="AN232" s="3143"/>
      <c r="AO232" s="3143"/>
      <c r="AP232" s="3143"/>
      <c r="AQ232" s="3143"/>
      <c r="AR232" s="3143"/>
      <c r="AS232" s="3143"/>
      <c r="AT232" s="3143"/>
      <c r="AU232" s="3143"/>
      <c r="AV232" s="3143"/>
      <c r="AW232" s="3143"/>
      <c r="AX232" s="3143"/>
      <c r="AY232" s="3143"/>
      <c r="AZ232" s="3143"/>
      <c r="BA232" s="3143"/>
      <c r="BB232" s="3143"/>
      <c r="BC232" s="3143"/>
      <c r="BD232" s="3143"/>
      <c r="BE232" s="3143"/>
      <c r="BF232" s="3143"/>
      <c r="BG232" s="3143"/>
      <c r="BH232" s="3143"/>
      <c r="BI232" s="3143"/>
      <c r="BJ232" s="3143"/>
      <c r="BK232" s="3143"/>
      <c r="BL232" s="3189"/>
      <c r="BM232" s="3189"/>
      <c r="BN232" s="3189"/>
      <c r="BO232" s="3189"/>
      <c r="BP232" s="3189"/>
      <c r="BQ232" s="3189"/>
      <c r="BR232" s="3189"/>
      <c r="BS232" s="3189"/>
      <c r="BT232" s="3189"/>
      <c r="BU232" s="3189"/>
      <c r="BV232" s="3143"/>
      <c r="BW232" s="3143"/>
    </row>
    <row r="233" spans="1:75" ht="16.5" customHeight="1">
      <c r="A233" s="3143"/>
      <c r="B233" s="3143"/>
      <c r="C233" s="3143"/>
      <c r="D233" s="3143"/>
      <c r="E233" s="3143"/>
      <c r="F233" s="3143"/>
      <c r="G233" s="3143"/>
      <c r="H233" s="3143"/>
      <c r="I233" s="3143"/>
      <c r="J233" s="3143"/>
      <c r="K233" s="3098"/>
      <c r="L233" s="3098"/>
      <c r="M233" s="3098"/>
      <c r="N233" s="3098"/>
      <c r="O233" s="3098"/>
      <c r="P233" s="3098"/>
      <c r="Q233" s="3098"/>
      <c r="R233" s="3098"/>
      <c r="S233" s="3098"/>
      <c r="T233" s="3098"/>
      <c r="U233" s="3098"/>
      <c r="V233" s="3098"/>
      <c r="W233" s="3098"/>
      <c r="X233" s="3098"/>
      <c r="Y233" s="3098"/>
      <c r="Z233" s="3098"/>
      <c r="AA233" s="3098"/>
      <c r="AB233" s="3098"/>
      <c r="AC233" s="3098"/>
      <c r="AD233" s="3098"/>
      <c r="AE233" s="3098"/>
      <c r="AF233" s="3098"/>
      <c r="AG233" s="3098"/>
      <c r="AH233" s="3098"/>
      <c r="AI233" s="3098"/>
      <c r="AJ233" s="3143"/>
      <c r="AK233" s="3143"/>
      <c r="AL233" s="3143"/>
      <c r="AM233" s="3143"/>
      <c r="AN233" s="3143"/>
      <c r="AO233" s="3143"/>
      <c r="AP233" s="3143"/>
      <c r="AQ233" s="3143"/>
      <c r="AR233" s="3143"/>
      <c r="AS233" s="3143"/>
      <c r="AT233" s="3143"/>
      <c r="AU233" s="3143"/>
      <c r="AV233" s="3143"/>
      <c r="AW233" s="3143"/>
      <c r="AX233" s="3143"/>
      <c r="AY233" s="3143"/>
      <c r="AZ233" s="3143"/>
      <c r="BA233" s="3143"/>
      <c r="BB233" s="3143"/>
      <c r="BC233" s="3143"/>
      <c r="BD233" s="3143"/>
      <c r="BE233" s="3143"/>
      <c r="BF233" s="3143"/>
      <c r="BG233" s="3143"/>
      <c r="BH233" s="3143"/>
      <c r="BI233" s="3143"/>
      <c r="BJ233" s="3143"/>
      <c r="BK233" s="3143"/>
      <c r="BL233" s="3189"/>
      <c r="BM233" s="3189"/>
      <c r="BN233" s="3189"/>
      <c r="BO233" s="3189"/>
      <c r="BP233" s="3189"/>
      <c r="BQ233" s="3189"/>
      <c r="BR233" s="3189"/>
      <c r="BS233" s="3189"/>
      <c r="BT233" s="3189"/>
      <c r="BU233" s="3189"/>
      <c r="BV233" s="3143"/>
      <c r="BW233" s="3143"/>
    </row>
    <row r="234" spans="1:75" ht="16.5" customHeight="1">
      <c r="A234" s="3143"/>
      <c r="B234" s="3143"/>
      <c r="C234" s="3143"/>
      <c r="D234" s="3143"/>
      <c r="E234" s="3143"/>
      <c r="F234" s="3143"/>
      <c r="G234" s="3143"/>
      <c r="H234" s="3143"/>
      <c r="I234" s="3143"/>
      <c r="J234" s="3143"/>
      <c r="K234" s="3098"/>
      <c r="L234" s="3098"/>
      <c r="M234" s="3098"/>
      <c r="N234" s="3098"/>
      <c r="O234" s="3098"/>
      <c r="P234" s="3098"/>
      <c r="Q234" s="3098"/>
      <c r="R234" s="3098"/>
      <c r="S234" s="3098"/>
      <c r="T234" s="3098"/>
      <c r="U234" s="3098"/>
      <c r="V234" s="3098"/>
      <c r="W234" s="3098"/>
      <c r="X234" s="3098"/>
      <c r="Y234" s="3098"/>
      <c r="Z234" s="3098"/>
      <c r="AA234" s="3098"/>
      <c r="AB234" s="3098"/>
      <c r="AC234" s="3098"/>
      <c r="AD234" s="3098"/>
      <c r="AE234" s="3098"/>
      <c r="AF234" s="3098"/>
      <c r="AG234" s="3098"/>
      <c r="AH234" s="3098"/>
      <c r="AI234" s="3098"/>
      <c r="AJ234" s="3143"/>
      <c r="AK234" s="3143"/>
      <c r="AL234" s="3143"/>
      <c r="AM234" s="3143"/>
      <c r="AN234" s="3143"/>
      <c r="AO234" s="3143"/>
      <c r="AP234" s="3143"/>
      <c r="AQ234" s="3143"/>
      <c r="AR234" s="3143"/>
      <c r="AS234" s="3143"/>
      <c r="AT234" s="3143"/>
      <c r="AU234" s="3143"/>
      <c r="AV234" s="3143"/>
      <c r="AW234" s="3143"/>
      <c r="AX234" s="3143"/>
      <c r="AY234" s="3143"/>
      <c r="AZ234" s="3143"/>
      <c r="BA234" s="3143"/>
      <c r="BB234" s="3143"/>
      <c r="BC234" s="3143"/>
      <c r="BD234" s="3143"/>
      <c r="BE234" s="3143"/>
      <c r="BF234" s="3143"/>
      <c r="BG234" s="3143"/>
      <c r="BH234" s="3143"/>
      <c r="BI234" s="3143"/>
      <c r="BJ234" s="3143"/>
      <c r="BK234" s="3143"/>
      <c r="BL234" s="3189"/>
      <c r="BM234" s="3189"/>
      <c r="BN234" s="3189"/>
      <c r="BO234" s="3189"/>
      <c r="BP234" s="3189"/>
      <c r="BQ234" s="3189"/>
      <c r="BR234" s="3189"/>
      <c r="BS234" s="3189"/>
      <c r="BT234" s="3189"/>
      <c r="BU234" s="3189"/>
      <c r="BV234" s="3143"/>
      <c r="BW234" s="3143"/>
    </row>
    <row r="235" spans="1:75" ht="16.5" customHeight="1">
      <c r="A235" s="3143"/>
      <c r="B235" s="3143"/>
      <c r="C235" s="3143"/>
      <c r="D235" s="3143"/>
      <c r="E235" s="3143"/>
      <c r="F235" s="3143"/>
      <c r="G235" s="3143"/>
      <c r="H235" s="3143"/>
      <c r="I235" s="3143"/>
      <c r="J235" s="3143"/>
      <c r="K235" s="3098"/>
      <c r="L235" s="3098"/>
      <c r="M235" s="3098"/>
      <c r="N235" s="3098"/>
      <c r="O235" s="3098"/>
      <c r="P235" s="3098"/>
      <c r="Q235" s="3098"/>
      <c r="R235" s="3098"/>
      <c r="S235" s="3098"/>
      <c r="T235" s="3098"/>
      <c r="U235" s="3098"/>
      <c r="V235" s="3098"/>
      <c r="W235" s="3098"/>
      <c r="X235" s="3098"/>
      <c r="Y235" s="3098"/>
      <c r="Z235" s="3098"/>
      <c r="AA235" s="3098"/>
      <c r="AB235" s="3098"/>
      <c r="AC235" s="3098"/>
      <c r="AD235" s="3098"/>
      <c r="AE235" s="3098"/>
      <c r="AF235" s="3098"/>
      <c r="AG235" s="3098"/>
      <c r="AH235" s="3098"/>
      <c r="AI235" s="3098"/>
      <c r="AJ235" s="3143"/>
      <c r="AK235" s="3143"/>
      <c r="AL235" s="3143"/>
      <c r="AM235" s="3143"/>
      <c r="AN235" s="3143"/>
      <c r="AO235" s="3143"/>
      <c r="AP235" s="3143"/>
      <c r="AQ235" s="3143"/>
      <c r="AR235" s="3143"/>
      <c r="AS235" s="3143"/>
      <c r="AT235" s="3143"/>
      <c r="AU235" s="3143"/>
      <c r="AV235" s="3143"/>
      <c r="AW235" s="3143"/>
      <c r="AX235" s="3143"/>
      <c r="AY235" s="3143"/>
      <c r="AZ235" s="3143"/>
      <c r="BA235" s="3143"/>
      <c r="BB235" s="3143"/>
      <c r="BC235" s="3143"/>
      <c r="BD235" s="3143"/>
      <c r="BE235" s="3143"/>
      <c r="BF235" s="3143"/>
      <c r="BG235" s="3143"/>
      <c r="BH235" s="3143"/>
      <c r="BI235" s="3143"/>
      <c r="BJ235" s="3143"/>
      <c r="BK235" s="3143"/>
      <c r="BL235" s="3189"/>
      <c r="BM235" s="3189"/>
      <c r="BN235" s="3189"/>
      <c r="BO235" s="3189"/>
      <c r="BP235" s="3189"/>
      <c r="BQ235" s="3189"/>
      <c r="BR235" s="3189"/>
      <c r="BS235" s="3189"/>
      <c r="BT235" s="3189"/>
      <c r="BU235" s="3189"/>
      <c r="BV235" s="3143"/>
      <c r="BW235" s="3143"/>
    </row>
    <row r="236" spans="1:75" ht="16.5" customHeight="1">
      <c r="A236" s="3143"/>
      <c r="B236" s="3143"/>
      <c r="C236" s="3143"/>
      <c r="D236" s="3143"/>
      <c r="E236" s="3143"/>
      <c r="F236" s="3143"/>
      <c r="G236" s="3143"/>
      <c r="H236" s="3143"/>
      <c r="I236" s="3143"/>
      <c r="J236" s="3143"/>
      <c r="K236" s="3098"/>
      <c r="L236" s="3098"/>
      <c r="M236" s="3098"/>
      <c r="N236" s="3098"/>
      <c r="O236" s="3098"/>
      <c r="P236" s="3098"/>
      <c r="Q236" s="3098"/>
      <c r="R236" s="3098"/>
      <c r="S236" s="3098"/>
      <c r="T236" s="3098"/>
      <c r="U236" s="3098"/>
      <c r="V236" s="3098"/>
      <c r="W236" s="3098"/>
      <c r="X236" s="3098"/>
      <c r="Y236" s="3098"/>
      <c r="Z236" s="3098"/>
      <c r="AA236" s="3098"/>
      <c r="AB236" s="3098"/>
      <c r="AC236" s="3098"/>
      <c r="AD236" s="3098"/>
      <c r="AE236" s="3098"/>
      <c r="AF236" s="3098"/>
      <c r="AG236" s="3098"/>
      <c r="AH236" s="3098"/>
      <c r="AI236" s="3098"/>
      <c r="AJ236" s="3143"/>
      <c r="AK236" s="3143"/>
      <c r="AL236" s="3143"/>
      <c r="AM236" s="3143"/>
      <c r="AN236" s="3143"/>
      <c r="AO236" s="3143"/>
      <c r="AP236" s="3143"/>
      <c r="AQ236" s="3143"/>
      <c r="AR236" s="3143"/>
      <c r="AS236" s="3143"/>
      <c r="AT236" s="3143"/>
      <c r="AU236" s="3143"/>
      <c r="AV236" s="3143"/>
      <c r="AW236" s="3143"/>
      <c r="AX236" s="3143"/>
      <c r="AY236" s="3143"/>
      <c r="AZ236" s="3143"/>
      <c r="BA236" s="3143"/>
      <c r="BB236" s="3143"/>
      <c r="BC236" s="3143"/>
      <c r="BD236" s="3143"/>
      <c r="BE236" s="3143"/>
      <c r="BF236" s="3143"/>
      <c r="BG236" s="3143"/>
      <c r="BH236" s="3143"/>
      <c r="BI236" s="3143"/>
      <c r="BJ236" s="3143"/>
      <c r="BK236" s="3143"/>
      <c r="BL236" s="3189"/>
      <c r="BM236" s="3189"/>
      <c r="BN236" s="3189"/>
      <c r="BO236" s="3189"/>
      <c r="BP236" s="3189"/>
      <c r="BQ236" s="3189"/>
      <c r="BR236" s="3189"/>
      <c r="BS236" s="3189"/>
      <c r="BT236" s="3189"/>
      <c r="BU236" s="3189"/>
      <c r="BV236" s="3143"/>
      <c r="BW236" s="3143"/>
    </row>
    <row r="237" spans="1:75" ht="16.5" customHeight="1">
      <c r="A237" s="3143"/>
      <c r="B237" s="3143"/>
      <c r="C237" s="3143"/>
      <c r="D237" s="3143"/>
      <c r="E237" s="3143"/>
      <c r="F237" s="3143"/>
      <c r="G237" s="3143"/>
      <c r="H237" s="3143"/>
      <c r="I237" s="3143"/>
      <c r="J237" s="3143"/>
      <c r="K237" s="3098"/>
      <c r="L237" s="3098"/>
      <c r="M237" s="3098"/>
      <c r="N237" s="3098"/>
      <c r="O237" s="3098"/>
      <c r="P237" s="3098"/>
      <c r="Q237" s="3098"/>
      <c r="R237" s="3098"/>
      <c r="S237" s="3098"/>
      <c r="T237" s="3098"/>
      <c r="U237" s="3098"/>
      <c r="V237" s="3098"/>
      <c r="W237" s="3098"/>
      <c r="X237" s="3098"/>
      <c r="Y237" s="3098"/>
      <c r="Z237" s="3098"/>
      <c r="AA237" s="3098"/>
      <c r="AB237" s="3098"/>
      <c r="AC237" s="3098"/>
      <c r="AD237" s="3098"/>
      <c r="AE237" s="3098"/>
      <c r="AF237" s="3098"/>
      <c r="AG237" s="3098"/>
      <c r="AH237" s="3098"/>
      <c r="AI237" s="3098"/>
      <c r="AJ237" s="3143"/>
      <c r="AK237" s="3143"/>
      <c r="AL237" s="3143"/>
      <c r="AM237" s="3143"/>
      <c r="AN237" s="3143"/>
      <c r="AO237" s="3143"/>
      <c r="AP237" s="3143"/>
      <c r="AQ237" s="3143"/>
      <c r="AR237" s="3143"/>
      <c r="AS237" s="3143"/>
      <c r="AT237" s="3143"/>
      <c r="AU237" s="3143"/>
      <c r="AV237" s="3143"/>
      <c r="AW237" s="3143"/>
      <c r="AX237" s="3143"/>
      <c r="AY237" s="3143"/>
      <c r="AZ237" s="3143"/>
      <c r="BA237" s="3143"/>
      <c r="BB237" s="3143"/>
      <c r="BC237" s="3143"/>
      <c r="BD237" s="3143"/>
      <c r="BE237" s="3143"/>
      <c r="BF237" s="3143"/>
      <c r="BG237" s="3143"/>
      <c r="BH237" s="3143"/>
      <c r="BI237" s="3143"/>
      <c r="BJ237" s="3143"/>
      <c r="BK237" s="3143"/>
      <c r="BL237" s="3189"/>
      <c r="BM237" s="3189"/>
      <c r="BN237" s="3189"/>
      <c r="BO237" s="3189"/>
      <c r="BP237" s="3189"/>
      <c r="BQ237" s="3189"/>
      <c r="BR237" s="3189"/>
      <c r="BS237" s="3189"/>
      <c r="BT237" s="3189"/>
      <c r="BU237" s="3189"/>
      <c r="BV237" s="3143"/>
      <c r="BW237" s="3143"/>
    </row>
    <row r="238" spans="1:75" ht="16.5" customHeight="1">
      <c r="A238" s="3143"/>
      <c r="B238" s="3143"/>
      <c r="C238" s="3143"/>
      <c r="D238" s="3143"/>
      <c r="E238" s="3143"/>
      <c r="F238" s="3143"/>
      <c r="G238" s="3143"/>
      <c r="H238" s="3143"/>
      <c r="I238" s="3143"/>
      <c r="J238" s="3143"/>
      <c r="K238" s="3098"/>
      <c r="L238" s="3098"/>
      <c r="M238" s="3098"/>
      <c r="N238" s="3098"/>
      <c r="O238" s="3098"/>
      <c r="P238" s="3098"/>
      <c r="Q238" s="3098"/>
      <c r="R238" s="3098"/>
      <c r="S238" s="3098"/>
      <c r="T238" s="3098"/>
      <c r="U238" s="3098"/>
      <c r="V238" s="3098"/>
      <c r="W238" s="3098"/>
      <c r="X238" s="3098"/>
      <c r="Y238" s="3098"/>
      <c r="Z238" s="3098"/>
      <c r="AA238" s="3098"/>
      <c r="AB238" s="3098"/>
      <c r="AC238" s="3098"/>
      <c r="AD238" s="3098"/>
      <c r="AE238" s="3098"/>
      <c r="AF238" s="3098"/>
      <c r="AG238" s="3098"/>
      <c r="AH238" s="3098"/>
      <c r="AI238" s="3098"/>
      <c r="AJ238" s="3143"/>
      <c r="AK238" s="3143"/>
      <c r="AL238" s="3143"/>
      <c r="AM238" s="3143"/>
      <c r="AN238" s="3143"/>
      <c r="AO238" s="3143"/>
      <c r="AP238" s="3143"/>
      <c r="AQ238" s="3143"/>
      <c r="AR238" s="3143"/>
      <c r="AS238" s="3143"/>
      <c r="AT238" s="3143"/>
      <c r="AU238" s="3143"/>
      <c r="AV238" s="3143"/>
      <c r="AW238" s="3143"/>
      <c r="AX238" s="3143"/>
      <c r="AY238" s="3143"/>
      <c r="AZ238" s="3143"/>
      <c r="BA238" s="3143"/>
      <c r="BB238" s="3143"/>
      <c r="BC238" s="3143"/>
      <c r="BD238" s="3143"/>
      <c r="BE238" s="3143"/>
      <c r="BF238" s="3143"/>
      <c r="BG238" s="3143"/>
      <c r="BH238" s="3143"/>
      <c r="BI238" s="3143"/>
      <c r="BJ238" s="3143"/>
      <c r="BK238" s="3143"/>
      <c r="BL238" s="3189"/>
      <c r="BM238" s="3189"/>
      <c r="BN238" s="3189"/>
      <c r="BO238" s="3189"/>
      <c r="BP238" s="3189"/>
      <c r="BQ238" s="3189"/>
      <c r="BR238" s="3189"/>
      <c r="BS238" s="3189"/>
      <c r="BT238" s="3189"/>
      <c r="BU238" s="3189"/>
      <c r="BV238" s="3143"/>
      <c r="BW238" s="3143"/>
    </row>
    <row r="239" spans="1:75" ht="16.5" customHeight="1">
      <c r="A239" s="3143"/>
      <c r="B239" s="3143"/>
      <c r="C239" s="3143"/>
      <c r="D239" s="3143"/>
      <c r="E239" s="3143"/>
      <c r="F239" s="3143"/>
      <c r="G239" s="3143"/>
      <c r="H239" s="3143"/>
      <c r="I239" s="3143"/>
      <c r="J239" s="3143"/>
      <c r="K239" s="3098"/>
      <c r="L239" s="3098"/>
      <c r="M239" s="3098"/>
      <c r="N239" s="3098"/>
      <c r="O239" s="3098"/>
      <c r="P239" s="3098"/>
      <c r="Q239" s="3098"/>
      <c r="R239" s="3098"/>
      <c r="S239" s="3098"/>
      <c r="T239" s="3098"/>
      <c r="U239" s="3098"/>
      <c r="V239" s="3098"/>
      <c r="W239" s="3098"/>
      <c r="X239" s="3098"/>
      <c r="Y239" s="3098"/>
      <c r="Z239" s="3098"/>
      <c r="AA239" s="3098"/>
      <c r="AB239" s="3098"/>
      <c r="AC239" s="3098"/>
      <c r="AD239" s="3098"/>
      <c r="AE239" s="3098"/>
      <c r="AF239" s="3098"/>
      <c r="AG239" s="3098"/>
      <c r="AH239" s="3098"/>
      <c r="AI239" s="3098"/>
      <c r="AJ239" s="3143"/>
      <c r="AK239" s="3143"/>
      <c r="AL239" s="3143"/>
      <c r="AM239" s="3143"/>
      <c r="AN239" s="3143"/>
      <c r="AO239" s="3143"/>
      <c r="AP239" s="3143"/>
      <c r="AQ239" s="3143"/>
      <c r="AR239" s="3143"/>
      <c r="AS239" s="3143"/>
      <c r="AT239" s="3143"/>
      <c r="AU239" s="3143"/>
      <c r="AV239" s="3143"/>
      <c r="AW239" s="3143"/>
      <c r="AX239" s="3143"/>
      <c r="AY239" s="3143"/>
      <c r="AZ239" s="3143"/>
      <c r="BA239" s="3143"/>
      <c r="BB239" s="3143"/>
      <c r="BC239" s="3143"/>
      <c r="BD239" s="3143"/>
      <c r="BE239" s="3143"/>
      <c r="BF239" s="3143"/>
      <c r="BG239" s="3143"/>
      <c r="BH239" s="3143"/>
      <c r="BI239" s="3143"/>
      <c r="BJ239" s="3143"/>
      <c r="BK239" s="3143"/>
      <c r="BL239" s="3189"/>
      <c r="BM239" s="3189"/>
      <c r="BN239" s="3189"/>
      <c r="BO239" s="3189"/>
      <c r="BP239" s="3189"/>
      <c r="BQ239" s="3189"/>
      <c r="BR239" s="3189"/>
      <c r="BS239" s="3189"/>
      <c r="BT239" s="3189"/>
      <c r="BU239" s="3189"/>
      <c r="BV239" s="3143"/>
      <c r="BW239" s="3143"/>
    </row>
    <row r="240" spans="1:75" ht="16.5" customHeight="1">
      <c r="A240" s="3143"/>
      <c r="B240" s="3143"/>
      <c r="C240" s="3143"/>
      <c r="D240" s="3143"/>
      <c r="E240" s="3143"/>
      <c r="F240" s="3143"/>
      <c r="G240" s="3143"/>
      <c r="H240" s="3143"/>
      <c r="I240" s="3143"/>
      <c r="J240" s="3143"/>
      <c r="K240" s="3098"/>
      <c r="L240" s="3098"/>
      <c r="M240" s="3098"/>
      <c r="N240" s="3098"/>
      <c r="O240" s="3098"/>
      <c r="P240" s="3098"/>
      <c r="Q240" s="3098"/>
      <c r="R240" s="3098"/>
      <c r="S240" s="3098"/>
      <c r="T240" s="3098"/>
      <c r="U240" s="3098"/>
      <c r="V240" s="3098"/>
      <c r="W240" s="3098"/>
      <c r="X240" s="3098"/>
      <c r="Y240" s="3098"/>
      <c r="Z240" s="3098"/>
      <c r="AA240" s="3098"/>
      <c r="AB240" s="3098"/>
      <c r="AC240" s="3098"/>
      <c r="AD240" s="3098"/>
      <c r="AE240" s="3098"/>
      <c r="AF240" s="3098"/>
      <c r="AG240" s="3098"/>
      <c r="AH240" s="3098"/>
      <c r="AI240" s="3098"/>
      <c r="AJ240" s="3143"/>
      <c r="AK240" s="3143"/>
      <c r="AL240" s="3143"/>
      <c r="AM240" s="3143"/>
      <c r="AN240" s="3143"/>
      <c r="AO240" s="3143"/>
      <c r="AP240" s="3143"/>
      <c r="AQ240" s="3143"/>
      <c r="AR240" s="3143"/>
      <c r="AS240" s="3143"/>
      <c r="AT240" s="3143"/>
      <c r="AU240" s="3143"/>
      <c r="AV240" s="3143"/>
      <c r="AW240" s="3143"/>
      <c r="AX240" s="3143"/>
      <c r="AY240" s="3143"/>
      <c r="AZ240" s="3143"/>
      <c r="BA240" s="3143"/>
      <c r="BB240" s="3143"/>
      <c r="BC240" s="3143"/>
      <c r="BD240" s="3143"/>
      <c r="BE240" s="3143"/>
      <c r="BF240" s="3143"/>
      <c r="BG240" s="3143"/>
      <c r="BH240" s="3143"/>
      <c r="BI240" s="3143"/>
      <c r="BJ240" s="3143"/>
      <c r="BK240" s="3143"/>
      <c r="BL240" s="3189"/>
      <c r="BM240" s="3189"/>
      <c r="BN240" s="3189"/>
      <c r="BO240" s="3189"/>
      <c r="BP240" s="3189"/>
      <c r="BQ240" s="3189"/>
      <c r="BR240" s="3189"/>
      <c r="BS240" s="3189"/>
      <c r="BT240" s="3189"/>
      <c r="BU240" s="3189"/>
      <c r="BV240" s="3143"/>
      <c r="BW240" s="3143"/>
    </row>
    <row r="241" spans="1:75" ht="16.5" customHeight="1">
      <c r="A241" s="3143"/>
      <c r="B241" s="3143"/>
      <c r="C241" s="3143"/>
      <c r="D241" s="3143"/>
      <c r="E241" s="3143"/>
      <c r="F241" s="3143"/>
      <c r="G241" s="3143"/>
      <c r="H241" s="3143"/>
      <c r="I241" s="3143"/>
      <c r="J241" s="3143"/>
      <c r="K241" s="3098"/>
      <c r="L241" s="3098"/>
      <c r="M241" s="3098"/>
      <c r="N241" s="3098"/>
      <c r="O241" s="3098"/>
      <c r="P241" s="3098"/>
      <c r="Q241" s="3098"/>
      <c r="R241" s="3098"/>
      <c r="S241" s="3098"/>
      <c r="T241" s="3098"/>
      <c r="U241" s="3098"/>
      <c r="V241" s="3098"/>
      <c r="W241" s="3098"/>
      <c r="X241" s="3098"/>
      <c r="Y241" s="3098"/>
      <c r="Z241" s="3098"/>
      <c r="AA241" s="3098"/>
      <c r="AB241" s="3098"/>
      <c r="AC241" s="3098"/>
      <c r="AD241" s="3098"/>
      <c r="AE241" s="3098"/>
      <c r="AF241" s="3098"/>
      <c r="AG241" s="3098"/>
      <c r="AH241" s="3098"/>
      <c r="AI241" s="3098"/>
      <c r="AJ241" s="3143"/>
      <c r="AK241" s="3143"/>
      <c r="AL241" s="3143"/>
      <c r="AM241" s="3143"/>
      <c r="AN241" s="3143"/>
      <c r="AO241" s="3143"/>
      <c r="AP241" s="3143"/>
      <c r="AQ241" s="3143"/>
      <c r="AR241" s="3143"/>
      <c r="AS241" s="3143"/>
      <c r="AT241" s="3143"/>
      <c r="AU241" s="3143"/>
      <c r="AV241" s="3143"/>
      <c r="AW241" s="3143"/>
      <c r="AX241" s="3143"/>
      <c r="AY241" s="3143"/>
      <c r="AZ241" s="3143"/>
      <c r="BA241" s="3143"/>
      <c r="BB241" s="3143"/>
      <c r="BC241" s="3143"/>
      <c r="BD241" s="3143"/>
      <c r="BE241" s="3143"/>
      <c r="BF241" s="3143"/>
      <c r="BG241" s="3143"/>
      <c r="BH241" s="3143"/>
      <c r="BI241" s="3143"/>
      <c r="BJ241" s="3143"/>
      <c r="BK241" s="3143"/>
      <c r="BL241" s="3189"/>
      <c r="BM241" s="3189"/>
      <c r="BN241" s="3189"/>
      <c r="BO241" s="3189"/>
      <c r="BP241" s="3189"/>
      <c r="BQ241" s="3189"/>
      <c r="BR241" s="3189"/>
      <c r="BS241" s="3189"/>
      <c r="BT241" s="3189"/>
      <c r="BU241" s="3189"/>
      <c r="BV241" s="3143"/>
      <c r="BW241" s="3143"/>
    </row>
    <row r="242" spans="1:75" ht="16.5" customHeight="1">
      <c r="A242" s="3143"/>
      <c r="B242" s="3143"/>
      <c r="C242" s="3143"/>
      <c r="D242" s="3143"/>
      <c r="E242" s="3143"/>
      <c r="F242" s="3143"/>
      <c r="G242" s="3143"/>
      <c r="H242" s="3143"/>
      <c r="I242" s="3143"/>
      <c r="J242" s="3143"/>
      <c r="K242" s="3098"/>
      <c r="L242" s="3098"/>
      <c r="M242" s="3098"/>
      <c r="N242" s="3098"/>
      <c r="O242" s="3098"/>
      <c r="P242" s="3098"/>
      <c r="Q242" s="3098"/>
      <c r="R242" s="3098"/>
      <c r="S242" s="3098"/>
      <c r="T242" s="3098"/>
      <c r="U242" s="3098"/>
      <c r="V242" s="3098"/>
      <c r="W242" s="3098"/>
      <c r="X242" s="3098"/>
      <c r="Y242" s="3098"/>
      <c r="Z242" s="3098"/>
      <c r="AA242" s="3098"/>
      <c r="AB242" s="3098"/>
      <c r="AC242" s="3098"/>
      <c r="AD242" s="3098"/>
      <c r="AE242" s="3098"/>
      <c r="AF242" s="3098"/>
      <c r="AG242" s="3098"/>
      <c r="AH242" s="3098"/>
      <c r="AI242" s="3098"/>
      <c r="AJ242" s="3143"/>
      <c r="AK242" s="3143"/>
      <c r="AL242" s="3143"/>
      <c r="AM242" s="3143"/>
      <c r="AN242" s="3143"/>
      <c r="AO242" s="3143"/>
      <c r="AP242" s="3143"/>
      <c r="AQ242" s="3143"/>
      <c r="AR242" s="3143"/>
      <c r="AS242" s="3143"/>
      <c r="AT242" s="3143"/>
      <c r="AU242" s="3143"/>
      <c r="AV242" s="3143"/>
      <c r="AW242" s="3143"/>
      <c r="AX242" s="3143"/>
      <c r="AY242" s="3143"/>
      <c r="AZ242" s="3143"/>
      <c r="BA242" s="3143"/>
      <c r="BB242" s="3143"/>
      <c r="BC242" s="3143"/>
      <c r="BD242" s="3143"/>
      <c r="BE242" s="3143"/>
      <c r="BF242" s="3143"/>
      <c r="BG242" s="3143"/>
      <c r="BH242" s="3143"/>
      <c r="BI242" s="3143"/>
      <c r="BJ242" s="3143"/>
      <c r="BK242" s="3143"/>
      <c r="BL242" s="3189"/>
      <c r="BM242" s="3189"/>
      <c r="BN242" s="3189"/>
      <c r="BO242" s="3189"/>
      <c r="BP242" s="3189"/>
      <c r="BQ242" s="3189"/>
      <c r="BR242" s="3189"/>
      <c r="BS242" s="3189"/>
      <c r="BT242" s="3189"/>
      <c r="BU242" s="3189"/>
      <c r="BV242" s="3143"/>
      <c r="BW242" s="3143"/>
    </row>
    <row r="243" spans="1:75" ht="16.5" customHeight="1">
      <c r="A243" s="3143"/>
      <c r="B243" s="3143"/>
      <c r="C243" s="3143"/>
      <c r="D243" s="3143"/>
      <c r="E243" s="3143"/>
      <c r="F243" s="3143"/>
      <c r="G243" s="3143"/>
      <c r="H243" s="3143"/>
      <c r="I243" s="3143"/>
      <c r="J243" s="3143"/>
      <c r="K243" s="3098"/>
      <c r="L243" s="3098"/>
      <c r="M243" s="3098"/>
      <c r="N243" s="3098"/>
      <c r="O243" s="3098"/>
      <c r="P243" s="3098"/>
      <c r="Q243" s="3098"/>
      <c r="R243" s="3098"/>
      <c r="S243" s="3098"/>
      <c r="T243" s="3098"/>
      <c r="U243" s="3098"/>
      <c r="V243" s="3098"/>
      <c r="W243" s="3098"/>
      <c r="X243" s="3098"/>
      <c r="Y243" s="3098"/>
      <c r="Z243" s="3098"/>
      <c r="AA243" s="3098"/>
      <c r="AB243" s="3098"/>
      <c r="AC243" s="3098"/>
      <c r="AD243" s="3098"/>
      <c r="AE243" s="3098"/>
      <c r="AF243" s="3098"/>
      <c r="AG243" s="3098"/>
      <c r="AH243" s="3098"/>
      <c r="AI243" s="3098"/>
      <c r="AJ243" s="3143"/>
      <c r="AK243" s="3143"/>
      <c r="AL243" s="3143"/>
      <c r="AM243" s="3143"/>
      <c r="AN243" s="3143"/>
      <c r="AO243" s="3143"/>
      <c r="AP243" s="3143"/>
      <c r="AQ243" s="3143"/>
      <c r="AR243" s="3143"/>
      <c r="AS243" s="3143"/>
      <c r="AT243" s="3143"/>
      <c r="AU243" s="3143"/>
      <c r="AV243" s="3143"/>
      <c r="AW243" s="3143"/>
      <c r="AX243" s="3143"/>
      <c r="AY243" s="3143"/>
      <c r="AZ243" s="3143"/>
      <c r="BA243" s="3143"/>
      <c r="BB243" s="3143"/>
      <c r="BC243" s="3143"/>
      <c r="BD243" s="3143"/>
      <c r="BE243" s="3143"/>
      <c r="BF243" s="3143"/>
      <c r="BG243" s="3143"/>
      <c r="BH243" s="3143"/>
      <c r="BI243" s="3143"/>
      <c r="BJ243" s="3143"/>
      <c r="BK243" s="3143"/>
      <c r="BL243" s="3189"/>
      <c r="BM243" s="3189"/>
      <c r="BN243" s="3189"/>
      <c r="BO243" s="3189"/>
      <c r="BP243" s="3189"/>
      <c r="BQ243" s="3189"/>
      <c r="BR243" s="3189"/>
      <c r="BS243" s="3189"/>
      <c r="BT243" s="3189"/>
      <c r="BU243" s="3189"/>
      <c r="BV243" s="3143"/>
      <c r="BW243" s="3143"/>
    </row>
    <row r="244" spans="1:75" ht="16.5" customHeight="1">
      <c r="A244" s="3143"/>
      <c r="B244" s="3143"/>
      <c r="C244" s="3143"/>
      <c r="D244" s="3143"/>
      <c r="E244" s="3143"/>
      <c r="F244" s="3143"/>
      <c r="G244" s="3143"/>
      <c r="H244" s="3143"/>
      <c r="I244" s="3143"/>
      <c r="J244" s="3143"/>
      <c r="K244" s="3098"/>
      <c r="L244" s="3098"/>
      <c r="M244" s="3098"/>
      <c r="N244" s="3098"/>
      <c r="O244" s="3098"/>
      <c r="P244" s="3098"/>
      <c r="Q244" s="3098"/>
      <c r="R244" s="3098"/>
      <c r="S244" s="3098"/>
      <c r="T244" s="3098"/>
      <c r="U244" s="3098"/>
      <c r="V244" s="3098"/>
      <c r="W244" s="3098"/>
      <c r="X244" s="3098"/>
      <c r="Y244" s="3098"/>
      <c r="Z244" s="3098"/>
      <c r="AA244" s="3098"/>
      <c r="AB244" s="3098"/>
      <c r="AC244" s="3098"/>
      <c r="AD244" s="3098"/>
      <c r="AE244" s="3098"/>
      <c r="AF244" s="3098"/>
      <c r="AG244" s="3098"/>
      <c r="AH244" s="3098"/>
      <c r="AI244" s="3098"/>
      <c r="AJ244" s="3143"/>
      <c r="AK244" s="3143"/>
      <c r="AL244" s="3143"/>
      <c r="AM244" s="3143"/>
      <c r="AN244" s="3143"/>
      <c r="AO244" s="3143"/>
      <c r="AP244" s="3143"/>
      <c r="AQ244" s="3143"/>
      <c r="AR244" s="3143"/>
      <c r="AS244" s="3143"/>
      <c r="AT244" s="3143"/>
      <c r="AU244" s="3143"/>
      <c r="AV244" s="3143"/>
      <c r="AW244" s="3143"/>
      <c r="AX244" s="3143"/>
      <c r="AY244" s="3143"/>
      <c r="AZ244" s="3143"/>
      <c r="BA244" s="3143"/>
      <c r="BB244" s="3143"/>
      <c r="BC244" s="3143"/>
      <c r="BD244" s="3143"/>
      <c r="BE244" s="3143"/>
      <c r="BF244" s="3143"/>
      <c r="BG244" s="3143"/>
      <c r="BH244" s="3143"/>
      <c r="BI244" s="3143"/>
      <c r="BJ244" s="3143"/>
      <c r="BK244" s="3143"/>
      <c r="BL244" s="3189"/>
      <c r="BM244" s="3189"/>
      <c r="BN244" s="3189"/>
      <c r="BO244" s="3189"/>
      <c r="BP244" s="3189"/>
      <c r="BQ244" s="3189"/>
      <c r="BR244" s="3189"/>
      <c r="BS244" s="3189"/>
      <c r="BT244" s="3189"/>
      <c r="BU244" s="3189"/>
      <c r="BV244" s="3143"/>
      <c r="BW244" s="3143"/>
    </row>
    <row r="245" spans="1:75" ht="16.5" customHeight="1">
      <c r="A245" s="3143"/>
      <c r="B245" s="3143"/>
      <c r="C245" s="3143"/>
      <c r="D245" s="3143"/>
      <c r="E245" s="3143"/>
      <c r="F245" s="3143"/>
      <c r="G245" s="3143"/>
      <c r="H245" s="3143"/>
      <c r="I245" s="3143"/>
      <c r="J245" s="3143"/>
      <c r="K245" s="3098"/>
      <c r="L245" s="3098"/>
      <c r="M245" s="3098"/>
      <c r="N245" s="3098"/>
      <c r="O245" s="3098"/>
      <c r="P245" s="3098"/>
      <c r="Q245" s="3098"/>
      <c r="R245" s="3098"/>
      <c r="S245" s="3098"/>
      <c r="T245" s="3098"/>
      <c r="U245" s="3098"/>
      <c r="V245" s="3098"/>
      <c r="W245" s="3098"/>
      <c r="X245" s="3098"/>
      <c r="Y245" s="3098"/>
      <c r="Z245" s="3098"/>
      <c r="AA245" s="3098"/>
      <c r="AB245" s="3098"/>
      <c r="AC245" s="3098"/>
      <c r="AD245" s="3098"/>
      <c r="AE245" s="3098"/>
      <c r="AF245" s="3098"/>
      <c r="AG245" s="3098"/>
      <c r="AH245" s="3098"/>
      <c r="AI245" s="3098"/>
      <c r="AJ245" s="3143"/>
      <c r="AK245" s="3143"/>
      <c r="AL245" s="3143"/>
      <c r="AM245" s="3143"/>
      <c r="AN245" s="3143"/>
      <c r="AO245" s="3143"/>
      <c r="AP245" s="3143"/>
      <c r="AQ245" s="3143"/>
      <c r="AR245" s="3143"/>
      <c r="AS245" s="3143"/>
      <c r="AT245" s="3143"/>
      <c r="AU245" s="3143"/>
      <c r="AV245" s="3143"/>
      <c r="AW245" s="3143"/>
      <c r="AX245" s="3143"/>
      <c r="AY245" s="3143"/>
      <c r="AZ245" s="3143"/>
      <c r="BA245" s="3143"/>
      <c r="BB245" s="3143"/>
      <c r="BC245" s="3143"/>
      <c r="BD245" s="3143"/>
      <c r="BE245" s="3143"/>
      <c r="BF245" s="3143"/>
      <c r="BG245" s="3143"/>
      <c r="BH245" s="3143"/>
      <c r="BI245" s="3143"/>
      <c r="BJ245" s="3143"/>
      <c r="BK245" s="3143"/>
      <c r="BL245" s="3189"/>
      <c r="BM245" s="3189"/>
      <c r="BN245" s="3189"/>
      <c r="BO245" s="3189"/>
      <c r="BP245" s="3189"/>
      <c r="BQ245" s="3189"/>
      <c r="BR245" s="3189"/>
      <c r="BS245" s="3189"/>
      <c r="BT245" s="3189"/>
      <c r="BU245" s="3189"/>
      <c r="BV245" s="3143"/>
      <c r="BW245" s="3143"/>
    </row>
    <row r="246" spans="1:75" ht="16.5" customHeight="1">
      <c r="A246" s="3143"/>
      <c r="B246" s="3143"/>
      <c r="C246" s="3143"/>
      <c r="D246" s="3143"/>
      <c r="E246" s="3143"/>
      <c r="F246" s="3143"/>
      <c r="G246" s="3143"/>
      <c r="H246" s="3143"/>
      <c r="I246" s="3143"/>
      <c r="J246" s="3143"/>
      <c r="K246" s="3098"/>
      <c r="L246" s="3098"/>
      <c r="M246" s="3098"/>
      <c r="N246" s="3098"/>
      <c r="O246" s="3098"/>
      <c r="P246" s="3098"/>
      <c r="Q246" s="3098"/>
      <c r="R246" s="3098"/>
      <c r="S246" s="3098"/>
      <c r="T246" s="3098"/>
      <c r="U246" s="3098"/>
      <c r="V246" s="3098"/>
      <c r="W246" s="3098"/>
      <c r="X246" s="3098"/>
      <c r="Y246" s="3098"/>
      <c r="Z246" s="3098"/>
      <c r="AA246" s="3098"/>
      <c r="AB246" s="3098"/>
      <c r="AC246" s="3098"/>
      <c r="AD246" s="3098"/>
      <c r="AE246" s="3098"/>
      <c r="AF246" s="3098"/>
      <c r="AG246" s="3098"/>
      <c r="AH246" s="3098"/>
      <c r="AI246" s="3098"/>
      <c r="AJ246" s="3143"/>
      <c r="AK246" s="3143"/>
      <c r="AL246" s="3143"/>
      <c r="AM246" s="3143"/>
      <c r="AN246" s="3143"/>
      <c r="AO246" s="3143"/>
      <c r="AP246" s="3143"/>
      <c r="AQ246" s="3143"/>
      <c r="AR246" s="3143"/>
      <c r="AS246" s="3143"/>
      <c r="AT246" s="3143"/>
      <c r="AU246" s="3143"/>
      <c r="AV246" s="3143"/>
      <c r="AW246" s="3143"/>
      <c r="AX246" s="3143"/>
      <c r="AY246" s="3143"/>
      <c r="AZ246" s="3143"/>
      <c r="BA246" s="3143"/>
      <c r="BB246" s="3143"/>
      <c r="BC246" s="3143"/>
      <c r="BD246" s="3143"/>
      <c r="BE246" s="3143"/>
      <c r="BF246" s="3143"/>
      <c r="BG246" s="3143"/>
      <c r="BH246" s="3143"/>
      <c r="BI246" s="3143"/>
      <c r="BJ246" s="3143"/>
      <c r="BK246" s="3143"/>
      <c r="BL246" s="3189"/>
      <c r="BM246" s="3189"/>
      <c r="BN246" s="3189"/>
      <c r="BO246" s="3189"/>
      <c r="BP246" s="3189"/>
      <c r="BQ246" s="3189"/>
      <c r="BR246" s="3189"/>
      <c r="BS246" s="3189"/>
      <c r="BT246" s="3189"/>
      <c r="BU246" s="3189"/>
      <c r="BV246" s="3143"/>
      <c r="BW246" s="3143"/>
    </row>
    <row r="247" spans="1:75" ht="16.5" customHeight="1">
      <c r="A247" s="3143"/>
      <c r="B247" s="3143"/>
      <c r="C247" s="3143"/>
      <c r="D247" s="3143"/>
      <c r="E247" s="3143"/>
      <c r="F247" s="3143"/>
      <c r="G247" s="3143"/>
      <c r="H247" s="3143"/>
      <c r="I247" s="3143"/>
      <c r="J247" s="3143"/>
      <c r="K247" s="3098"/>
      <c r="L247" s="3098"/>
      <c r="M247" s="3098"/>
      <c r="N247" s="3098"/>
      <c r="O247" s="3098"/>
      <c r="P247" s="3098"/>
      <c r="Q247" s="3098"/>
      <c r="R247" s="3098"/>
      <c r="S247" s="3098"/>
      <c r="T247" s="3098"/>
      <c r="U247" s="3098"/>
      <c r="V247" s="3098"/>
      <c r="W247" s="3098"/>
      <c r="X247" s="3098"/>
      <c r="Y247" s="3098"/>
      <c r="Z247" s="3098"/>
      <c r="AA247" s="3098"/>
      <c r="AB247" s="3098"/>
      <c r="AC247" s="3098"/>
      <c r="AD247" s="3098"/>
      <c r="AE247" s="3098"/>
      <c r="AF247" s="3098"/>
      <c r="AG247" s="3098"/>
      <c r="AH247" s="3098"/>
      <c r="AI247" s="3098"/>
      <c r="AJ247" s="3143"/>
      <c r="AK247" s="3143"/>
      <c r="AL247" s="3143"/>
      <c r="AM247" s="3143"/>
      <c r="AN247" s="3143"/>
      <c r="AO247" s="3143"/>
      <c r="AP247" s="3143"/>
      <c r="AQ247" s="3143"/>
      <c r="AR247" s="3143"/>
      <c r="AS247" s="3143"/>
      <c r="AT247" s="3143"/>
      <c r="AU247" s="3143"/>
      <c r="AV247" s="3143"/>
      <c r="AW247" s="3143"/>
      <c r="AX247" s="3143"/>
      <c r="AY247" s="3143"/>
      <c r="AZ247" s="3143"/>
      <c r="BA247" s="3143"/>
      <c r="BB247" s="3143"/>
      <c r="BC247" s="3143"/>
      <c r="BD247" s="3143"/>
      <c r="BE247" s="3143"/>
      <c r="BF247" s="3143"/>
      <c r="BG247" s="3143"/>
      <c r="BH247" s="3143"/>
      <c r="BI247" s="3143"/>
      <c r="BJ247" s="3143"/>
      <c r="BK247" s="3143"/>
      <c r="BL247" s="3189"/>
      <c r="BM247" s="3189"/>
      <c r="BN247" s="3189"/>
      <c r="BO247" s="3189"/>
      <c r="BP247" s="3189"/>
      <c r="BQ247" s="3189"/>
      <c r="BR247" s="3189"/>
      <c r="BS247" s="3189"/>
      <c r="BT247" s="3189"/>
      <c r="BU247" s="3189"/>
      <c r="BV247" s="3143"/>
      <c r="BW247" s="3143"/>
    </row>
    <row r="248" spans="1:75" ht="16.5" customHeight="1">
      <c r="A248" s="3143"/>
      <c r="B248" s="3143"/>
      <c r="C248" s="3143"/>
      <c r="D248" s="3143"/>
      <c r="E248" s="3143"/>
      <c r="F248" s="3143"/>
      <c r="G248" s="3143"/>
      <c r="H248" s="3143"/>
      <c r="I248" s="3143"/>
      <c r="J248" s="3143"/>
      <c r="K248" s="3098"/>
      <c r="L248" s="3098"/>
      <c r="M248" s="3098"/>
      <c r="N248" s="3098"/>
      <c r="O248" s="3098"/>
      <c r="P248" s="3098"/>
      <c r="Q248" s="3098"/>
      <c r="R248" s="3098"/>
      <c r="S248" s="3098"/>
      <c r="T248" s="3098"/>
      <c r="U248" s="3098"/>
      <c r="V248" s="3098"/>
      <c r="W248" s="3098"/>
      <c r="X248" s="3098"/>
      <c r="Y248" s="3098"/>
      <c r="Z248" s="3098"/>
      <c r="AA248" s="3098"/>
      <c r="AB248" s="3098"/>
      <c r="AC248" s="3098"/>
      <c r="AD248" s="3098"/>
      <c r="AE248" s="3098"/>
      <c r="AF248" s="3098"/>
      <c r="AG248" s="3098"/>
      <c r="AH248" s="3098"/>
      <c r="AI248" s="3098"/>
      <c r="AJ248" s="3143"/>
      <c r="AK248" s="3143"/>
      <c r="AL248" s="3143"/>
      <c r="AM248" s="3143"/>
      <c r="AN248" s="3143"/>
      <c r="AO248" s="3143"/>
      <c r="AP248" s="3143"/>
      <c r="AQ248" s="3143"/>
      <c r="AR248" s="3143"/>
      <c r="AS248" s="3143"/>
      <c r="AT248" s="3143"/>
      <c r="AU248" s="3143"/>
      <c r="AV248" s="3143"/>
      <c r="AW248" s="3143"/>
      <c r="AX248" s="3143"/>
      <c r="AY248" s="3143"/>
      <c r="AZ248" s="3143"/>
      <c r="BA248" s="3143"/>
      <c r="BB248" s="3143"/>
      <c r="BC248" s="3143"/>
      <c r="BD248" s="3143"/>
      <c r="BE248" s="3143"/>
      <c r="BF248" s="3143"/>
      <c r="BG248" s="3143"/>
      <c r="BH248" s="3143"/>
      <c r="BI248" s="3143"/>
      <c r="BJ248" s="3143"/>
      <c r="BK248" s="3143"/>
      <c r="BL248" s="3189"/>
      <c r="BM248" s="3189"/>
      <c r="BN248" s="3189"/>
      <c r="BO248" s="3189"/>
      <c r="BP248" s="3189"/>
      <c r="BQ248" s="3189"/>
      <c r="BR248" s="3189"/>
      <c r="BS248" s="3189"/>
      <c r="BT248" s="3189"/>
      <c r="BU248" s="3189"/>
      <c r="BV248" s="3143"/>
      <c r="BW248" s="3143"/>
    </row>
    <row r="249" spans="1:75" ht="16.5" customHeight="1">
      <c r="A249" s="3143"/>
      <c r="B249" s="3143"/>
      <c r="C249" s="3143"/>
      <c r="D249" s="3143"/>
      <c r="E249" s="3143"/>
      <c r="F249" s="3143"/>
      <c r="G249" s="3143"/>
      <c r="H249" s="3143"/>
      <c r="I249" s="3143"/>
      <c r="J249" s="3143"/>
      <c r="K249" s="3098"/>
      <c r="L249" s="3098"/>
      <c r="M249" s="3098"/>
      <c r="N249" s="3098"/>
      <c r="O249" s="3098"/>
      <c r="P249" s="3098"/>
      <c r="Q249" s="3098"/>
      <c r="R249" s="3098"/>
      <c r="S249" s="3098"/>
      <c r="T249" s="3098"/>
      <c r="U249" s="3098"/>
      <c r="V249" s="3098"/>
      <c r="W249" s="3098"/>
      <c r="X249" s="3098"/>
      <c r="Y249" s="3098"/>
      <c r="Z249" s="3098"/>
      <c r="AA249" s="3098"/>
      <c r="AB249" s="3098"/>
      <c r="AC249" s="3098"/>
      <c r="AD249" s="3098"/>
      <c r="AE249" s="3098"/>
      <c r="AF249" s="3098"/>
      <c r="AG249" s="3098"/>
      <c r="AH249" s="3098"/>
      <c r="AI249" s="3098"/>
      <c r="AJ249" s="3143"/>
      <c r="AK249" s="3143"/>
      <c r="AL249" s="3143"/>
      <c r="AM249" s="3143"/>
      <c r="AN249" s="3143"/>
      <c r="AO249" s="3143"/>
      <c r="AP249" s="3143"/>
      <c r="AQ249" s="3143"/>
      <c r="AR249" s="3143"/>
      <c r="AS249" s="3143"/>
      <c r="AT249" s="3143"/>
      <c r="AU249" s="3143"/>
      <c r="AV249" s="3143"/>
      <c r="AW249" s="3143"/>
      <c r="AX249" s="3143"/>
      <c r="AY249" s="3143"/>
      <c r="AZ249" s="3143"/>
      <c r="BA249" s="3143"/>
      <c r="BB249" s="3143"/>
      <c r="BC249" s="3143"/>
      <c r="BD249" s="3143"/>
      <c r="BE249" s="3143"/>
      <c r="BF249" s="3143"/>
      <c r="BG249" s="3143"/>
      <c r="BH249" s="3143"/>
      <c r="BI249" s="3143"/>
      <c r="BJ249" s="3143"/>
      <c r="BK249" s="3143"/>
      <c r="BL249" s="3189"/>
      <c r="BM249" s="3189"/>
      <c r="BN249" s="3189"/>
      <c r="BO249" s="3189"/>
      <c r="BP249" s="3189"/>
      <c r="BQ249" s="3189"/>
      <c r="BR249" s="3189"/>
      <c r="BS249" s="3189"/>
      <c r="BT249" s="3189"/>
      <c r="BU249" s="3189"/>
      <c r="BV249" s="3143"/>
      <c r="BW249" s="3143"/>
    </row>
    <row r="250" spans="1:75" ht="16.5" customHeight="1">
      <c r="A250" s="3143"/>
      <c r="B250" s="3143"/>
      <c r="C250" s="3143"/>
      <c r="D250" s="3143"/>
      <c r="E250" s="3143"/>
      <c r="F250" s="3143"/>
      <c r="G250" s="3143"/>
      <c r="H250" s="3143"/>
      <c r="I250" s="3143"/>
      <c r="J250" s="3143"/>
      <c r="K250" s="3098"/>
      <c r="L250" s="3098"/>
      <c r="M250" s="3098"/>
      <c r="N250" s="3098"/>
      <c r="O250" s="3098"/>
      <c r="P250" s="3098"/>
      <c r="Q250" s="3098"/>
      <c r="R250" s="3098"/>
      <c r="S250" s="3098"/>
      <c r="T250" s="3098"/>
      <c r="U250" s="3098"/>
      <c r="V250" s="3098"/>
      <c r="W250" s="3098"/>
      <c r="X250" s="3098"/>
      <c r="Y250" s="3098"/>
      <c r="Z250" s="3098"/>
      <c r="AA250" s="3098"/>
      <c r="AB250" s="3098"/>
      <c r="AC250" s="3098"/>
      <c r="AD250" s="3098"/>
      <c r="AE250" s="3098"/>
      <c r="AF250" s="3098"/>
      <c r="AG250" s="3098"/>
      <c r="AH250" s="3098"/>
      <c r="AI250" s="3098"/>
      <c r="AJ250" s="3143"/>
      <c r="AK250" s="3143"/>
      <c r="AL250" s="3143"/>
      <c r="AM250" s="3143"/>
      <c r="AN250" s="3143"/>
      <c r="AO250" s="3143"/>
      <c r="AP250" s="3143"/>
      <c r="AQ250" s="3143"/>
      <c r="AR250" s="3143"/>
      <c r="AS250" s="3143"/>
      <c r="AT250" s="3143"/>
      <c r="AU250" s="3143"/>
      <c r="AV250" s="3143"/>
      <c r="AW250" s="3143"/>
      <c r="AX250" s="3143"/>
      <c r="AY250" s="3143"/>
      <c r="AZ250" s="3143"/>
      <c r="BA250" s="3143"/>
      <c r="BB250" s="3143"/>
      <c r="BC250" s="3143"/>
      <c r="BD250" s="3143"/>
      <c r="BE250" s="3143"/>
      <c r="BF250" s="3143"/>
      <c r="BG250" s="3143"/>
      <c r="BH250" s="3143"/>
      <c r="BI250" s="3143"/>
      <c r="BJ250" s="3143"/>
      <c r="BK250" s="3143"/>
      <c r="BL250" s="3189"/>
      <c r="BM250" s="3189"/>
      <c r="BN250" s="3189"/>
      <c r="BO250" s="3189"/>
      <c r="BP250" s="3189"/>
      <c r="BQ250" s="3189"/>
      <c r="BR250" s="3189"/>
      <c r="BS250" s="3189"/>
      <c r="BT250" s="3189"/>
      <c r="BU250" s="3189"/>
      <c r="BV250" s="3143"/>
      <c r="BW250" s="3143"/>
    </row>
    <row r="251" spans="1:75" ht="16.5" customHeight="1">
      <c r="A251" s="3143"/>
      <c r="B251" s="3143"/>
      <c r="C251" s="3143"/>
      <c r="D251" s="3143"/>
      <c r="E251" s="3143"/>
      <c r="F251" s="3143"/>
      <c r="G251" s="3143"/>
      <c r="H251" s="3143"/>
      <c r="I251" s="3143"/>
      <c r="J251" s="3143"/>
      <c r="K251" s="3098"/>
      <c r="L251" s="3098"/>
      <c r="M251" s="3098"/>
      <c r="N251" s="3098"/>
      <c r="O251" s="3098"/>
      <c r="P251" s="3098"/>
      <c r="Q251" s="3098"/>
      <c r="R251" s="3098"/>
      <c r="S251" s="3098"/>
      <c r="T251" s="3098"/>
      <c r="U251" s="3098"/>
      <c r="V251" s="3098"/>
      <c r="W251" s="3098"/>
      <c r="X251" s="3098"/>
      <c r="Y251" s="3098"/>
      <c r="Z251" s="3098"/>
      <c r="AA251" s="3098"/>
      <c r="AB251" s="3098"/>
      <c r="AC251" s="3098"/>
      <c r="AD251" s="3098"/>
      <c r="AE251" s="3098"/>
      <c r="AF251" s="3098"/>
      <c r="AG251" s="3098"/>
      <c r="AH251" s="3098"/>
      <c r="AI251" s="3098"/>
      <c r="AJ251" s="3143"/>
      <c r="AK251" s="3143"/>
      <c r="AL251" s="3143"/>
      <c r="AM251" s="3143"/>
      <c r="AN251" s="3143"/>
      <c r="AO251" s="3143"/>
      <c r="AP251" s="3143"/>
      <c r="AQ251" s="3143"/>
      <c r="AR251" s="3143"/>
      <c r="AS251" s="3143"/>
      <c r="AT251" s="3143"/>
      <c r="AU251" s="3143"/>
      <c r="AV251" s="3143"/>
      <c r="AW251" s="3143"/>
      <c r="AX251" s="3143"/>
      <c r="AY251" s="3143"/>
      <c r="AZ251" s="3143"/>
      <c r="BA251" s="3143"/>
      <c r="BB251" s="3143"/>
      <c r="BC251" s="3143"/>
      <c r="BD251" s="3143"/>
      <c r="BE251" s="3143"/>
      <c r="BF251" s="3143"/>
      <c r="BG251" s="3143"/>
      <c r="BH251" s="3143"/>
      <c r="BI251" s="3143"/>
      <c r="BJ251" s="3143"/>
      <c r="BK251" s="3143"/>
      <c r="BL251" s="3189"/>
      <c r="BM251" s="3189"/>
      <c r="BN251" s="3189"/>
      <c r="BO251" s="3189"/>
      <c r="BP251" s="3189"/>
      <c r="BQ251" s="3189"/>
      <c r="BR251" s="3189"/>
      <c r="BS251" s="3189"/>
      <c r="BT251" s="3189"/>
      <c r="BU251" s="3189"/>
      <c r="BV251" s="3143"/>
      <c r="BW251" s="3143"/>
    </row>
    <row r="252" spans="1:75" ht="16.5" customHeight="1">
      <c r="A252" s="3143"/>
      <c r="B252" s="3143"/>
      <c r="C252" s="3143"/>
      <c r="D252" s="3143"/>
      <c r="E252" s="3143"/>
      <c r="F252" s="3143"/>
      <c r="G252" s="3143"/>
      <c r="H252" s="3143"/>
      <c r="I252" s="3143"/>
      <c r="J252" s="3143"/>
      <c r="K252" s="3098"/>
      <c r="L252" s="3098"/>
      <c r="M252" s="3098"/>
      <c r="N252" s="3098"/>
      <c r="O252" s="3098"/>
      <c r="P252" s="3098"/>
      <c r="Q252" s="3098"/>
      <c r="R252" s="3098"/>
      <c r="S252" s="3098"/>
      <c r="T252" s="3098"/>
      <c r="U252" s="3098"/>
      <c r="V252" s="3098"/>
      <c r="W252" s="3098"/>
      <c r="X252" s="3098"/>
      <c r="Y252" s="3098"/>
      <c r="Z252" s="3098"/>
      <c r="AA252" s="3098"/>
      <c r="AB252" s="3098"/>
      <c r="AC252" s="3098"/>
      <c r="AD252" s="3098"/>
      <c r="AE252" s="3098"/>
      <c r="AF252" s="3098"/>
      <c r="AG252" s="3098"/>
      <c r="AH252" s="3098"/>
      <c r="AI252" s="3098"/>
      <c r="AJ252" s="3143"/>
      <c r="AK252" s="3143"/>
      <c r="AL252" s="3143"/>
      <c r="AM252" s="3143"/>
      <c r="AN252" s="3143"/>
      <c r="AO252" s="3143"/>
      <c r="AP252" s="3143"/>
      <c r="AQ252" s="3143"/>
      <c r="AR252" s="3143"/>
      <c r="AS252" s="3143"/>
      <c r="AT252" s="3143"/>
      <c r="AU252" s="3143"/>
      <c r="AV252" s="3143"/>
      <c r="AW252" s="3143"/>
      <c r="AX252" s="3143"/>
      <c r="AY252" s="3143"/>
      <c r="AZ252" s="3143"/>
      <c r="BA252" s="3143"/>
      <c r="BB252" s="3143"/>
      <c r="BC252" s="3143"/>
      <c r="BD252" s="3143"/>
      <c r="BE252" s="3143"/>
      <c r="BF252" s="3143"/>
      <c r="BG252" s="3143"/>
      <c r="BH252" s="3143"/>
      <c r="BI252" s="3143"/>
      <c r="BJ252" s="3143"/>
      <c r="BK252" s="3143"/>
      <c r="BL252" s="3189"/>
      <c r="BM252" s="3189"/>
      <c r="BN252" s="3189"/>
      <c r="BO252" s="3189"/>
      <c r="BP252" s="3189"/>
      <c r="BQ252" s="3189"/>
      <c r="BR252" s="3189"/>
      <c r="BS252" s="3189"/>
      <c r="BT252" s="3189"/>
      <c r="BU252" s="3189"/>
      <c r="BV252" s="3143"/>
      <c r="BW252" s="3143"/>
    </row>
    <row r="253" spans="1:75" ht="16.5" customHeight="1">
      <c r="A253" s="3143"/>
      <c r="B253" s="3143"/>
      <c r="C253" s="3143"/>
      <c r="D253" s="3143"/>
      <c r="E253" s="3143"/>
      <c r="F253" s="3143"/>
      <c r="G253" s="3143"/>
      <c r="H253" s="3143"/>
      <c r="I253" s="3143"/>
      <c r="J253" s="3143"/>
      <c r="K253" s="3098"/>
      <c r="L253" s="3098"/>
      <c r="M253" s="3098"/>
      <c r="N253" s="3098"/>
      <c r="O253" s="3098"/>
      <c r="P253" s="3098"/>
      <c r="Q253" s="3098"/>
      <c r="R253" s="3098"/>
      <c r="S253" s="3098"/>
      <c r="T253" s="3098"/>
      <c r="U253" s="3098"/>
      <c r="V253" s="3098"/>
      <c r="W253" s="3098"/>
      <c r="X253" s="3098"/>
      <c r="Y253" s="3098"/>
      <c r="Z253" s="3098"/>
      <c r="AA253" s="3098"/>
      <c r="AB253" s="3098"/>
      <c r="AC253" s="3098"/>
      <c r="AD253" s="3098"/>
      <c r="AE253" s="3098"/>
      <c r="AF253" s="3098"/>
      <c r="AG253" s="3098"/>
      <c r="AH253" s="3098"/>
      <c r="AI253" s="3098"/>
      <c r="AJ253" s="3143"/>
      <c r="AK253" s="3143"/>
      <c r="AL253" s="3143"/>
      <c r="AM253" s="3143"/>
      <c r="AN253" s="3143"/>
      <c r="AO253" s="3143"/>
      <c r="AP253" s="3143"/>
      <c r="AQ253" s="3143"/>
      <c r="AR253" s="3143"/>
      <c r="AS253" s="3143"/>
      <c r="AT253" s="3143"/>
      <c r="AU253" s="3143"/>
      <c r="AV253" s="3143"/>
      <c r="AW253" s="3143"/>
      <c r="AX253" s="3143"/>
      <c r="AY253" s="3143"/>
      <c r="AZ253" s="3143"/>
      <c r="BA253" s="3143"/>
      <c r="BB253" s="3143"/>
      <c r="BC253" s="3143"/>
      <c r="BD253" s="3143"/>
      <c r="BE253" s="3143"/>
      <c r="BF253" s="3143"/>
      <c r="BG253" s="3143"/>
      <c r="BH253" s="3143"/>
      <c r="BI253" s="3143"/>
      <c r="BJ253" s="3143"/>
      <c r="BK253" s="3143"/>
      <c r="BL253" s="3189"/>
      <c r="BM253" s="3189"/>
      <c r="BN253" s="3189"/>
      <c r="BO253" s="3189"/>
      <c r="BP253" s="3189"/>
      <c r="BQ253" s="3189"/>
      <c r="BR253" s="3189"/>
      <c r="BS253" s="3189"/>
      <c r="BT253" s="3189"/>
      <c r="BU253" s="3189"/>
      <c r="BV253" s="3143"/>
      <c r="BW253" s="3143"/>
    </row>
    <row r="254" spans="1:75" ht="16.5" customHeight="1">
      <c r="A254" s="3143"/>
      <c r="B254" s="3143"/>
      <c r="C254" s="3143"/>
      <c r="D254" s="3143"/>
      <c r="E254" s="3143"/>
      <c r="F254" s="3143"/>
      <c r="G254" s="3143"/>
      <c r="H254" s="3143"/>
      <c r="I254" s="3143"/>
      <c r="J254" s="3143"/>
      <c r="K254" s="3098"/>
      <c r="L254" s="3098"/>
      <c r="M254" s="3098"/>
      <c r="N254" s="3098"/>
      <c r="O254" s="3098"/>
      <c r="P254" s="3098"/>
      <c r="Q254" s="3098"/>
      <c r="R254" s="3098"/>
      <c r="S254" s="3098"/>
      <c r="T254" s="3098"/>
      <c r="U254" s="3098"/>
      <c r="V254" s="3098"/>
      <c r="W254" s="3098"/>
      <c r="X254" s="3098"/>
      <c r="Y254" s="3098"/>
      <c r="Z254" s="3098"/>
      <c r="AA254" s="3098"/>
      <c r="AB254" s="3098"/>
      <c r="AC254" s="3098"/>
      <c r="AD254" s="3098"/>
      <c r="AE254" s="3098"/>
      <c r="AF254" s="3098"/>
      <c r="AG254" s="3098"/>
      <c r="AH254" s="3098"/>
      <c r="AI254" s="3098"/>
      <c r="AJ254" s="3143"/>
      <c r="AK254" s="3143"/>
      <c r="AL254" s="3143"/>
      <c r="AM254" s="3143"/>
      <c r="AN254" s="3143"/>
      <c r="AO254" s="3143"/>
      <c r="AP254" s="3143"/>
      <c r="AQ254" s="3143"/>
      <c r="AR254" s="3143"/>
      <c r="AS254" s="3143"/>
      <c r="AT254" s="3143"/>
      <c r="AU254" s="3143"/>
      <c r="AV254" s="3143"/>
      <c r="AW254" s="3143"/>
      <c r="AX254" s="3143"/>
      <c r="AY254" s="3143"/>
      <c r="AZ254" s="3143"/>
      <c r="BA254" s="3143"/>
      <c r="BB254" s="3143"/>
      <c r="BC254" s="3143"/>
      <c r="BD254" s="3143"/>
      <c r="BE254" s="3143"/>
      <c r="BF254" s="3143"/>
      <c r="BG254" s="3143"/>
      <c r="BH254" s="3143"/>
      <c r="BI254" s="3143"/>
      <c r="BJ254" s="3143"/>
      <c r="BK254" s="3143"/>
      <c r="BL254" s="3189"/>
      <c r="BM254" s="3189"/>
      <c r="BN254" s="3189"/>
      <c r="BO254" s="3189"/>
      <c r="BP254" s="3189"/>
      <c r="BQ254" s="3189"/>
      <c r="BR254" s="3189"/>
      <c r="BS254" s="3189"/>
      <c r="BT254" s="3189"/>
      <c r="BU254" s="3189"/>
      <c r="BV254" s="3143"/>
      <c r="BW254" s="3143"/>
    </row>
    <row r="255" spans="1:75" ht="16.5" customHeight="1">
      <c r="A255" s="3143"/>
      <c r="B255" s="3143"/>
      <c r="C255" s="3143"/>
      <c r="D255" s="3143"/>
      <c r="E255" s="3143"/>
      <c r="F255" s="3143"/>
      <c r="G255" s="3143"/>
      <c r="H255" s="3143"/>
      <c r="I255" s="3143"/>
      <c r="J255" s="3143"/>
      <c r="K255" s="3098"/>
      <c r="L255" s="3098"/>
      <c r="M255" s="3098"/>
      <c r="N255" s="3098"/>
      <c r="O255" s="3098"/>
      <c r="P255" s="3098"/>
      <c r="Q255" s="3098"/>
      <c r="R255" s="3098"/>
      <c r="S255" s="3098"/>
      <c r="T255" s="3098"/>
      <c r="U255" s="3098"/>
      <c r="V255" s="3098"/>
      <c r="W255" s="3098"/>
      <c r="X255" s="3098"/>
      <c r="Y255" s="3098"/>
      <c r="Z255" s="3098"/>
      <c r="AA255" s="3098"/>
      <c r="AB255" s="3098"/>
      <c r="AC255" s="3098"/>
      <c r="AD255" s="3098"/>
      <c r="AE255" s="3098"/>
      <c r="AF255" s="3098"/>
      <c r="AG255" s="3098"/>
      <c r="AH255" s="3098"/>
      <c r="AI255" s="3098"/>
      <c r="AJ255" s="3143"/>
      <c r="AK255" s="3143"/>
      <c r="AL255" s="3143"/>
      <c r="AM255" s="3143"/>
      <c r="AN255" s="3143"/>
      <c r="AO255" s="3143"/>
      <c r="AP255" s="3143"/>
      <c r="AQ255" s="3143"/>
      <c r="AR255" s="3143"/>
      <c r="AS255" s="3143"/>
      <c r="AT255" s="3143"/>
      <c r="AU255" s="3143"/>
      <c r="AV255" s="3143"/>
      <c r="AW255" s="3143"/>
      <c r="AX255" s="3143"/>
      <c r="AY255" s="3143"/>
      <c r="AZ255" s="3143"/>
      <c r="BA255" s="3143"/>
      <c r="BB255" s="3143"/>
      <c r="BC255" s="3143"/>
      <c r="BD255" s="3143"/>
      <c r="BE255" s="3143"/>
      <c r="BF255" s="3143"/>
      <c r="BG255" s="3143"/>
      <c r="BH255" s="3143"/>
      <c r="BI255" s="3143"/>
      <c r="BJ255" s="3143"/>
      <c r="BK255" s="3143"/>
      <c r="BL255" s="3189"/>
      <c r="BM255" s="3189"/>
      <c r="BN255" s="3189"/>
      <c r="BO255" s="3189"/>
      <c r="BP255" s="3189"/>
      <c r="BQ255" s="3189"/>
      <c r="BR255" s="3189"/>
      <c r="BS255" s="3189"/>
      <c r="BT255" s="3189"/>
      <c r="BU255" s="3189"/>
      <c r="BV255" s="3143"/>
      <c r="BW255" s="3143"/>
    </row>
    <row r="256" spans="1:75" ht="16.5" customHeight="1">
      <c r="A256" s="3143"/>
      <c r="B256" s="3143"/>
      <c r="C256" s="3143"/>
      <c r="D256" s="3143"/>
      <c r="E256" s="3143"/>
      <c r="F256" s="3143"/>
      <c r="G256" s="3143"/>
      <c r="H256" s="3143"/>
      <c r="I256" s="3143"/>
      <c r="J256" s="3143"/>
      <c r="K256" s="3098"/>
      <c r="L256" s="3098"/>
      <c r="M256" s="3098"/>
      <c r="N256" s="3098"/>
      <c r="O256" s="3098"/>
      <c r="P256" s="3098"/>
      <c r="Q256" s="3098"/>
      <c r="R256" s="3098"/>
      <c r="S256" s="3098"/>
      <c r="T256" s="3098"/>
      <c r="U256" s="3098"/>
      <c r="V256" s="3098"/>
      <c r="W256" s="3098"/>
      <c r="X256" s="3098"/>
      <c r="Y256" s="3098"/>
      <c r="Z256" s="3098"/>
      <c r="AA256" s="3098"/>
      <c r="AB256" s="3098"/>
      <c r="AC256" s="3098"/>
      <c r="AD256" s="3098"/>
      <c r="AE256" s="3098"/>
      <c r="AF256" s="3098"/>
      <c r="AG256" s="3098"/>
      <c r="AH256" s="3098"/>
      <c r="AI256" s="3098"/>
      <c r="AJ256" s="3143"/>
      <c r="AK256" s="3143"/>
      <c r="AL256" s="3143"/>
      <c r="AM256" s="3143"/>
      <c r="AN256" s="3143"/>
      <c r="AO256" s="3143"/>
      <c r="AP256" s="3143"/>
      <c r="AQ256" s="3143"/>
      <c r="AR256" s="3143"/>
      <c r="AS256" s="3143"/>
      <c r="AT256" s="3143"/>
      <c r="AU256" s="3143"/>
      <c r="AV256" s="3143"/>
      <c r="AW256" s="3143"/>
      <c r="AX256" s="3143"/>
      <c r="AY256" s="3143"/>
      <c r="AZ256" s="3143"/>
      <c r="BA256" s="3143"/>
      <c r="BB256" s="3143"/>
      <c r="BC256" s="3143"/>
      <c r="BD256" s="3143"/>
      <c r="BE256" s="3143"/>
      <c r="BF256" s="3143"/>
      <c r="BG256" s="3143"/>
      <c r="BH256" s="3143"/>
      <c r="BI256" s="3143"/>
      <c r="BJ256" s="3143"/>
      <c r="BK256" s="3143"/>
      <c r="BL256" s="3189"/>
      <c r="BM256" s="3189"/>
      <c r="BN256" s="3189"/>
      <c r="BO256" s="3189"/>
      <c r="BP256" s="3189"/>
      <c r="BQ256" s="3189"/>
      <c r="BR256" s="3189"/>
      <c r="BS256" s="3189"/>
      <c r="BT256" s="3189"/>
      <c r="BU256" s="3189"/>
      <c r="BV256" s="3143"/>
      <c r="BW256" s="3143"/>
    </row>
    <row r="257" spans="1:75" ht="16.5" customHeight="1">
      <c r="A257" s="3143"/>
      <c r="B257" s="3143"/>
      <c r="C257" s="3143"/>
      <c r="D257" s="3143"/>
      <c r="E257" s="3143"/>
      <c r="F257" s="3143"/>
      <c r="G257" s="3143"/>
      <c r="H257" s="3143"/>
      <c r="I257" s="3143"/>
      <c r="J257" s="3143"/>
      <c r="K257" s="3098"/>
      <c r="L257" s="3098"/>
      <c r="M257" s="3098"/>
      <c r="N257" s="3098"/>
      <c r="O257" s="3098"/>
      <c r="P257" s="3098"/>
      <c r="Q257" s="3098"/>
      <c r="R257" s="3098"/>
      <c r="S257" s="3098"/>
      <c r="T257" s="3098"/>
      <c r="U257" s="3098"/>
      <c r="V257" s="3098"/>
      <c r="W257" s="3098"/>
      <c r="X257" s="3098"/>
      <c r="Y257" s="3098"/>
      <c r="Z257" s="3098"/>
      <c r="AA257" s="3098"/>
      <c r="AB257" s="3098"/>
      <c r="AC257" s="3098"/>
      <c r="AD257" s="3098"/>
      <c r="AE257" s="3098"/>
      <c r="AF257" s="3098"/>
      <c r="AG257" s="3098"/>
      <c r="AH257" s="3098"/>
      <c r="AI257" s="3098"/>
      <c r="AJ257" s="3143"/>
      <c r="AK257" s="3143"/>
      <c r="AL257" s="3143"/>
      <c r="AM257" s="3143"/>
      <c r="AN257" s="3143"/>
      <c r="AO257" s="3143"/>
      <c r="AP257" s="3143"/>
      <c r="AQ257" s="3143"/>
      <c r="AR257" s="3143"/>
      <c r="AS257" s="3143"/>
      <c r="AT257" s="3143"/>
      <c r="AU257" s="3143"/>
      <c r="AV257" s="3143"/>
      <c r="AW257" s="3143"/>
      <c r="AX257" s="3143"/>
      <c r="AY257" s="3143"/>
      <c r="AZ257" s="3143"/>
      <c r="BA257" s="3143"/>
      <c r="BB257" s="3143"/>
      <c r="BC257" s="3143"/>
      <c r="BD257" s="3143"/>
      <c r="BE257" s="3143"/>
      <c r="BF257" s="3143"/>
      <c r="BG257" s="3143"/>
      <c r="BH257" s="3143"/>
      <c r="BI257" s="3143"/>
      <c r="BJ257" s="3143"/>
      <c r="BK257" s="3143"/>
      <c r="BL257" s="3189"/>
      <c r="BM257" s="3189"/>
      <c r="BN257" s="3189"/>
      <c r="BO257" s="3189"/>
      <c r="BP257" s="3189"/>
      <c r="BQ257" s="3189"/>
      <c r="BR257" s="3189"/>
      <c r="BS257" s="3189"/>
      <c r="BT257" s="3189"/>
      <c r="BU257" s="3189"/>
      <c r="BV257" s="3143"/>
      <c r="BW257" s="3143"/>
    </row>
    <row r="258" spans="1:75" ht="16.5" customHeight="1">
      <c r="A258" s="3143"/>
      <c r="B258" s="3143"/>
      <c r="C258" s="3143"/>
      <c r="D258" s="3143"/>
      <c r="E258" s="3143"/>
      <c r="F258" s="3143"/>
      <c r="G258" s="3143"/>
      <c r="H258" s="3143"/>
      <c r="I258" s="3143"/>
      <c r="J258" s="3143"/>
      <c r="K258" s="3098"/>
      <c r="L258" s="3098"/>
      <c r="M258" s="3098"/>
      <c r="N258" s="3098"/>
      <c r="O258" s="3098"/>
      <c r="P258" s="3098"/>
      <c r="Q258" s="3098"/>
      <c r="R258" s="3098"/>
      <c r="S258" s="3098"/>
      <c r="T258" s="3098"/>
      <c r="U258" s="3098"/>
      <c r="V258" s="3098"/>
      <c r="W258" s="3098"/>
      <c r="X258" s="3098"/>
      <c r="Y258" s="3098"/>
      <c r="Z258" s="3098"/>
      <c r="AA258" s="3098"/>
      <c r="AB258" s="3098"/>
      <c r="AC258" s="3098"/>
      <c r="AD258" s="3098"/>
      <c r="AE258" s="3098"/>
      <c r="AF258" s="3098"/>
      <c r="AG258" s="3098"/>
      <c r="AH258" s="3098"/>
      <c r="AI258" s="3098"/>
      <c r="AJ258" s="3143"/>
      <c r="AK258" s="3143"/>
      <c r="AL258" s="3143"/>
      <c r="AM258" s="3143"/>
      <c r="AN258" s="3143"/>
      <c r="AO258" s="3143"/>
      <c r="AP258" s="3143"/>
      <c r="AQ258" s="3143"/>
      <c r="AR258" s="3143"/>
      <c r="AS258" s="3143"/>
      <c r="AT258" s="3143"/>
      <c r="AU258" s="3143"/>
      <c r="AV258" s="3143"/>
      <c r="AW258" s="3143"/>
      <c r="AX258" s="3143"/>
      <c r="AY258" s="3143"/>
      <c r="AZ258" s="3143"/>
      <c r="BA258" s="3143"/>
      <c r="BB258" s="3143"/>
      <c r="BC258" s="3143"/>
      <c r="BD258" s="3143"/>
      <c r="BE258" s="3143"/>
      <c r="BF258" s="3143"/>
      <c r="BG258" s="3143"/>
      <c r="BH258" s="3143"/>
      <c r="BI258" s="3143"/>
      <c r="BJ258" s="3143"/>
      <c r="BK258" s="3143"/>
      <c r="BL258" s="3189"/>
      <c r="BM258" s="3189"/>
      <c r="BN258" s="3189"/>
      <c r="BO258" s="3189"/>
      <c r="BP258" s="3189"/>
      <c r="BQ258" s="3189"/>
      <c r="BR258" s="3189"/>
      <c r="BS258" s="3189"/>
      <c r="BT258" s="3189"/>
      <c r="BU258" s="3189"/>
      <c r="BV258" s="3143"/>
      <c r="BW258" s="3143"/>
    </row>
    <row r="259" spans="1:75" ht="16.5" customHeight="1">
      <c r="A259" s="3143"/>
      <c r="B259" s="3143"/>
      <c r="C259" s="3143"/>
      <c r="D259" s="3143"/>
      <c r="E259" s="3143"/>
      <c r="F259" s="3143"/>
      <c r="G259" s="3143"/>
      <c r="H259" s="3143"/>
      <c r="I259" s="3143"/>
      <c r="J259" s="3143"/>
      <c r="K259" s="3098"/>
      <c r="L259" s="3098"/>
      <c r="M259" s="3098"/>
      <c r="N259" s="3098"/>
      <c r="O259" s="3098"/>
      <c r="P259" s="3098"/>
      <c r="Q259" s="3098"/>
      <c r="R259" s="3098"/>
      <c r="S259" s="3098"/>
      <c r="T259" s="3098"/>
      <c r="U259" s="3098"/>
      <c r="V259" s="3098"/>
      <c r="W259" s="3098"/>
      <c r="X259" s="3098"/>
      <c r="Y259" s="3098"/>
      <c r="Z259" s="3098"/>
      <c r="AA259" s="3098"/>
      <c r="AB259" s="3098"/>
      <c r="AC259" s="3098"/>
      <c r="AD259" s="3098"/>
      <c r="AE259" s="3098"/>
      <c r="AF259" s="3098"/>
      <c r="AG259" s="3098"/>
      <c r="AH259" s="3098"/>
      <c r="AI259" s="3098"/>
      <c r="AJ259" s="3143"/>
      <c r="AK259" s="3143"/>
      <c r="AL259" s="3143"/>
      <c r="AM259" s="3143"/>
      <c r="AN259" s="3143"/>
      <c r="AO259" s="3143"/>
      <c r="AP259" s="3143"/>
      <c r="AQ259" s="3143"/>
      <c r="AR259" s="3143"/>
      <c r="AS259" s="3143"/>
      <c r="AT259" s="3143"/>
      <c r="AU259" s="3143"/>
      <c r="AV259" s="3143"/>
      <c r="AW259" s="3143"/>
      <c r="AX259" s="3143"/>
      <c r="AY259" s="3143"/>
      <c r="AZ259" s="3143"/>
      <c r="BA259" s="3143"/>
      <c r="BB259" s="3143"/>
      <c r="BC259" s="3143"/>
      <c r="BD259" s="3143"/>
      <c r="BE259" s="3143"/>
      <c r="BF259" s="3143"/>
      <c r="BG259" s="3143"/>
      <c r="BH259" s="3143"/>
      <c r="BI259" s="3143"/>
      <c r="BJ259" s="3143"/>
      <c r="BK259" s="3143"/>
      <c r="BL259" s="3189"/>
      <c r="BM259" s="3189"/>
      <c r="BN259" s="3189"/>
      <c r="BO259" s="3189"/>
      <c r="BP259" s="3189"/>
      <c r="BQ259" s="3189"/>
      <c r="BR259" s="3189"/>
      <c r="BS259" s="3189"/>
      <c r="BT259" s="3189"/>
      <c r="BU259" s="3189"/>
      <c r="BV259" s="3143"/>
      <c r="BW259" s="3143"/>
    </row>
    <row r="260" spans="1:75" ht="16.5" customHeight="1">
      <c r="A260" s="3143"/>
      <c r="B260" s="3143"/>
      <c r="C260" s="3143"/>
      <c r="D260" s="3143"/>
      <c r="E260" s="3143"/>
      <c r="F260" s="3143"/>
      <c r="G260" s="3143"/>
      <c r="H260" s="3143"/>
      <c r="I260" s="3143"/>
      <c r="J260" s="3143"/>
      <c r="K260" s="3098"/>
      <c r="L260" s="3098"/>
      <c r="M260" s="3098"/>
      <c r="N260" s="3098"/>
      <c r="O260" s="3098"/>
      <c r="P260" s="3098"/>
      <c r="Q260" s="3098"/>
      <c r="R260" s="3098"/>
      <c r="S260" s="3098"/>
      <c r="T260" s="3098"/>
      <c r="U260" s="3098"/>
      <c r="V260" s="3098"/>
      <c r="W260" s="3098"/>
      <c r="X260" s="3098"/>
      <c r="Y260" s="3098"/>
      <c r="Z260" s="3098"/>
      <c r="AA260" s="3098"/>
      <c r="AB260" s="3098"/>
      <c r="AC260" s="3098"/>
      <c r="AD260" s="3098"/>
      <c r="AE260" s="3098"/>
      <c r="AF260" s="3098"/>
      <c r="AG260" s="3098"/>
      <c r="AH260" s="3098"/>
      <c r="AI260" s="3098"/>
      <c r="AJ260" s="3143"/>
      <c r="AK260" s="3143"/>
      <c r="AL260" s="3143"/>
      <c r="AM260" s="3143"/>
      <c r="AN260" s="3143"/>
      <c r="AO260" s="3143"/>
      <c r="AP260" s="3143"/>
      <c r="AQ260" s="3143"/>
      <c r="AR260" s="3143"/>
      <c r="AS260" s="3143"/>
      <c r="AT260" s="3143"/>
      <c r="AU260" s="3143"/>
      <c r="AV260" s="3143"/>
      <c r="AW260" s="3143"/>
      <c r="AX260" s="3143"/>
      <c r="AY260" s="3143"/>
      <c r="AZ260" s="3143"/>
      <c r="BA260" s="3143"/>
      <c r="BB260" s="3143"/>
      <c r="BC260" s="3143"/>
      <c r="BD260" s="3143"/>
      <c r="BE260" s="3143"/>
      <c r="BF260" s="3143"/>
      <c r="BG260" s="3143"/>
      <c r="BH260" s="3143"/>
      <c r="BI260" s="3143"/>
      <c r="BJ260" s="3143"/>
      <c r="BK260" s="3143"/>
      <c r="BL260" s="3189"/>
      <c r="BM260" s="3189"/>
      <c r="BN260" s="3189"/>
      <c r="BO260" s="3189"/>
      <c r="BP260" s="3189"/>
      <c r="BQ260" s="3189"/>
      <c r="BR260" s="3189"/>
      <c r="BS260" s="3189"/>
      <c r="BT260" s="3189"/>
      <c r="BU260" s="3189"/>
      <c r="BV260" s="3143"/>
      <c r="BW260" s="3143"/>
    </row>
    <row r="261" spans="1:75" ht="16.5" customHeight="1">
      <c r="A261" s="3143"/>
      <c r="B261" s="3143"/>
      <c r="C261" s="3143"/>
      <c r="D261" s="3143"/>
      <c r="E261" s="3143"/>
      <c r="F261" s="3143"/>
      <c r="G261" s="3143"/>
      <c r="H261" s="3143"/>
      <c r="I261" s="3143"/>
      <c r="J261" s="3143"/>
      <c r="K261" s="3098"/>
      <c r="L261" s="3098"/>
      <c r="M261" s="3098"/>
      <c r="N261" s="3098"/>
      <c r="O261" s="3098"/>
      <c r="P261" s="3098"/>
      <c r="Q261" s="3098"/>
      <c r="R261" s="3098"/>
      <c r="S261" s="3098"/>
      <c r="T261" s="3098"/>
      <c r="U261" s="3098"/>
      <c r="V261" s="3098"/>
      <c r="W261" s="3098"/>
      <c r="X261" s="3098"/>
      <c r="Y261" s="3098"/>
      <c r="Z261" s="3098"/>
      <c r="AA261" s="3098"/>
      <c r="AB261" s="3098"/>
      <c r="AC261" s="3098"/>
      <c r="AD261" s="3098"/>
      <c r="AE261" s="3098"/>
      <c r="AF261" s="3098"/>
      <c r="AG261" s="3098"/>
      <c r="AH261" s="3098"/>
      <c r="AI261" s="3098"/>
      <c r="AJ261" s="3143"/>
      <c r="AK261" s="3143"/>
      <c r="AL261" s="3143"/>
      <c r="AM261" s="3143"/>
      <c r="AN261" s="3143"/>
      <c r="AO261" s="3143"/>
      <c r="AP261" s="3143"/>
      <c r="AQ261" s="3143"/>
      <c r="AR261" s="3143"/>
      <c r="AS261" s="3143"/>
      <c r="AT261" s="3143"/>
      <c r="AU261" s="3143"/>
      <c r="AV261" s="3143"/>
      <c r="AW261" s="3143"/>
      <c r="AX261" s="3143"/>
      <c r="AY261" s="3143"/>
      <c r="AZ261" s="3143"/>
      <c r="BA261" s="3143"/>
      <c r="BB261" s="3143"/>
      <c r="BC261" s="3143"/>
      <c r="BD261" s="3143"/>
      <c r="BE261" s="3143"/>
      <c r="BF261" s="3143"/>
      <c r="BG261" s="3143"/>
      <c r="BH261" s="3143"/>
      <c r="BI261" s="3143"/>
      <c r="BJ261" s="3143"/>
      <c r="BK261" s="3143"/>
      <c r="BL261" s="3189"/>
      <c r="BM261" s="3189"/>
      <c r="BN261" s="3189"/>
      <c r="BO261" s="3189"/>
      <c r="BP261" s="3189"/>
      <c r="BQ261" s="3189"/>
      <c r="BR261" s="3189"/>
      <c r="BS261" s="3189"/>
      <c r="BT261" s="3189"/>
      <c r="BU261" s="3189"/>
      <c r="BV261" s="3143"/>
      <c r="BW261" s="3143"/>
    </row>
    <row r="262" spans="1:75" ht="16.5" customHeight="1">
      <c r="A262" s="3143"/>
      <c r="B262" s="3143"/>
      <c r="C262" s="3143"/>
      <c r="D262" s="3143"/>
      <c r="E262" s="3143"/>
      <c r="F262" s="3143"/>
      <c r="G262" s="3143"/>
      <c r="H262" s="3143"/>
      <c r="I262" s="3143"/>
      <c r="J262" s="3143"/>
      <c r="K262" s="3098"/>
      <c r="L262" s="3098"/>
      <c r="M262" s="3098"/>
      <c r="N262" s="3098"/>
      <c r="O262" s="3098"/>
      <c r="P262" s="3098"/>
      <c r="Q262" s="3098"/>
      <c r="R262" s="3098"/>
      <c r="S262" s="3098"/>
      <c r="T262" s="3098"/>
      <c r="U262" s="3098"/>
      <c r="V262" s="3098"/>
      <c r="W262" s="3098"/>
      <c r="X262" s="3098"/>
      <c r="Y262" s="3098"/>
      <c r="Z262" s="3098"/>
      <c r="AA262" s="3098"/>
      <c r="AB262" s="3098"/>
      <c r="AC262" s="3098"/>
      <c r="AD262" s="3098"/>
      <c r="AE262" s="3098"/>
      <c r="AF262" s="3098"/>
      <c r="AG262" s="3098"/>
      <c r="AH262" s="3098"/>
      <c r="AI262" s="3098"/>
      <c r="AJ262" s="3143"/>
      <c r="AK262" s="3143"/>
      <c r="AL262" s="3143"/>
      <c r="AM262" s="3143"/>
      <c r="AN262" s="3143"/>
      <c r="AO262" s="3143"/>
      <c r="AP262" s="3143"/>
      <c r="AQ262" s="3143"/>
      <c r="AR262" s="3143"/>
      <c r="AS262" s="3143"/>
      <c r="AT262" s="3143"/>
      <c r="AU262" s="3143"/>
      <c r="AV262" s="3143"/>
      <c r="AW262" s="3143"/>
      <c r="AX262" s="3143"/>
      <c r="AY262" s="3143"/>
      <c r="AZ262" s="3143"/>
      <c r="BA262" s="3143"/>
      <c r="BB262" s="3143"/>
      <c r="BC262" s="3143"/>
      <c r="BD262" s="3143"/>
      <c r="BE262" s="3143"/>
      <c r="BF262" s="3143"/>
      <c r="BG262" s="3143"/>
      <c r="BH262" s="3143"/>
      <c r="BI262" s="3143"/>
      <c r="BJ262" s="3143"/>
      <c r="BK262" s="3143"/>
      <c r="BL262" s="3189"/>
      <c r="BM262" s="3189"/>
      <c r="BN262" s="3189"/>
      <c r="BO262" s="3189"/>
      <c r="BP262" s="3189"/>
      <c r="BQ262" s="3189"/>
      <c r="BR262" s="3189"/>
      <c r="BS262" s="3189"/>
      <c r="BT262" s="3189"/>
      <c r="BU262" s="3189"/>
      <c r="BV262" s="3143"/>
      <c r="BW262" s="3143"/>
    </row>
    <row r="263" spans="1:75" ht="16.5" customHeight="1">
      <c r="A263" s="3143"/>
      <c r="B263" s="3143"/>
      <c r="C263" s="3143"/>
      <c r="D263" s="3143"/>
      <c r="E263" s="3143"/>
      <c r="F263" s="3143"/>
      <c r="G263" s="3143"/>
      <c r="H263" s="3143"/>
      <c r="I263" s="3143"/>
      <c r="J263" s="3143"/>
      <c r="K263" s="3098"/>
      <c r="L263" s="3098"/>
      <c r="M263" s="3098"/>
      <c r="N263" s="3098"/>
      <c r="O263" s="3098"/>
      <c r="P263" s="3098"/>
      <c r="Q263" s="3098"/>
      <c r="R263" s="3098"/>
      <c r="S263" s="3098"/>
      <c r="T263" s="3098"/>
      <c r="U263" s="3098"/>
      <c r="V263" s="3098"/>
      <c r="W263" s="3098"/>
      <c r="X263" s="3098"/>
      <c r="Y263" s="3098"/>
      <c r="Z263" s="3098"/>
      <c r="AA263" s="3098"/>
      <c r="AB263" s="3098"/>
      <c r="AC263" s="3098"/>
      <c r="AD263" s="3098"/>
      <c r="AE263" s="3098"/>
      <c r="AF263" s="3098"/>
      <c r="AG263" s="3098"/>
      <c r="AH263" s="3098"/>
      <c r="AI263" s="3098"/>
      <c r="AJ263" s="3143"/>
      <c r="AK263" s="3143"/>
      <c r="AL263" s="3143"/>
      <c r="AM263" s="3143"/>
      <c r="AN263" s="3143"/>
      <c r="AO263" s="3143"/>
      <c r="AP263" s="3143"/>
      <c r="AQ263" s="3143"/>
      <c r="AR263" s="3143"/>
      <c r="AS263" s="3143"/>
      <c r="AT263" s="3143"/>
      <c r="AU263" s="3143"/>
      <c r="AV263" s="3143"/>
      <c r="AW263" s="3143"/>
      <c r="AX263" s="3143"/>
      <c r="AY263" s="3143"/>
      <c r="AZ263" s="3143"/>
      <c r="BA263" s="3143"/>
      <c r="BB263" s="3143"/>
      <c r="BC263" s="3143"/>
      <c r="BD263" s="3143"/>
      <c r="BE263" s="3143"/>
      <c r="BF263" s="3143"/>
      <c r="BG263" s="3143"/>
      <c r="BH263" s="3143"/>
      <c r="BI263" s="3143"/>
      <c r="BJ263" s="3143"/>
      <c r="BK263" s="3143"/>
      <c r="BL263" s="3189"/>
      <c r="BM263" s="3189"/>
      <c r="BN263" s="3189"/>
      <c r="BO263" s="3189"/>
      <c r="BP263" s="3189"/>
      <c r="BQ263" s="3189"/>
      <c r="BR263" s="3189"/>
      <c r="BS263" s="3189"/>
      <c r="BT263" s="3189"/>
      <c r="BU263" s="3189"/>
      <c r="BV263" s="3143"/>
      <c r="BW263" s="3143"/>
    </row>
    <row r="264" spans="1:75" ht="16.5" customHeight="1">
      <c r="A264" s="3143"/>
      <c r="B264" s="3143"/>
      <c r="C264" s="3143"/>
      <c r="D264" s="3143"/>
      <c r="E264" s="3143"/>
      <c r="F264" s="3143"/>
      <c r="G264" s="3143"/>
      <c r="H264" s="3143"/>
      <c r="I264" s="3143"/>
      <c r="J264" s="3143"/>
      <c r="K264" s="3098"/>
      <c r="L264" s="3098"/>
      <c r="M264" s="3098"/>
      <c r="N264" s="3098"/>
      <c r="O264" s="3098"/>
      <c r="P264" s="3098"/>
      <c r="Q264" s="3098"/>
      <c r="R264" s="3098"/>
      <c r="S264" s="3098"/>
      <c r="T264" s="3098"/>
      <c r="U264" s="3098"/>
      <c r="V264" s="3098"/>
      <c r="W264" s="3098"/>
      <c r="X264" s="3098"/>
      <c r="Y264" s="3098"/>
      <c r="Z264" s="3098"/>
      <c r="AA264" s="3098"/>
      <c r="AB264" s="3098"/>
      <c r="AC264" s="3098"/>
      <c r="AD264" s="3098"/>
      <c r="AE264" s="3098"/>
      <c r="AF264" s="3098"/>
      <c r="AG264" s="3098"/>
      <c r="AH264" s="3098"/>
      <c r="AI264" s="3098"/>
      <c r="AJ264" s="3143"/>
      <c r="AK264" s="3143"/>
      <c r="AL264" s="3143"/>
      <c r="AM264" s="3143"/>
      <c r="AN264" s="3143"/>
      <c r="AO264" s="3143"/>
      <c r="AP264" s="3143"/>
      <c r="AQ264" s="3143"/>
      <c r="AR264" s="3143"/>
      <c r="AS264" s="3143"/>
      <c r="AT264" s="3143"/>
      <c r="AU264" s="3143"/>
      <c r="AV264" s="3143"/>
      <c r="AW264" s="3143"/>
      <c r="AX264" s="3143"/>
      <c r="AY264" s="3143"/>
      <c r="AZ264" s="3143"/>
      <c r="BA264" s="3143"/>
      <c r="BB264" s="3143"/>
      <c r="BC264" s="3143"/>
      <c r="BD264" s="3143"/>
      <c r="BE264" s="3143"/>
      <c r="BF264" s="3143"/>
      <c r="BG264" s="3143"/>
      <c r="BH264" s="3143"/>
      <c r="BI264" s="3143"/>
      <c r="BJ264" s="3143"/>
      <c r="BK264" s="3143"/>
      <c r="BL264" s="3189"/>
      <c r="BM264" s="3189"/>
      <c r="BN264" s="3189"/>
      <c r="BO264" s="3189"/>
      <c r="BP264" s="3189"/>
      <c r="BQ264" s="3189"/>
      <c r="BR264" s="3189"/>
      <c r="BS264" s="3189"/>
      <c r="BT264" s="3189"/>
      <c r="BU264" s="3189"/>
      <c r="BV264" s="3143"/>
      <c r="BW264" s="3143"/>
    </row>
    <row r="265" spans="1:75" ht="16.5" customHeight="1">
      <c r="A265" s="3143"/>
      <c r="B265" s="3143"/>
      <c r="C265" s="3143"/>
      <c r="D265" s="3143"/>
      <c r="E265" s="3143"/>
      <c r="F265" s="3143"/>
      <c r="G265" s="3143"/>
      <c r="H265" s="3143"/>
      <c r="I265" s="3143"/>
      <c r="J265" s="3143"/>
      <c r="K265" s="3098"/>
      <c r="L265" s="3098"/>
      <c r="M265" s="3098"/>
      <c r="N265" s="3098"/>
      <c r="O265" s="3098"/>
      <c r="P265" s="3098"/>
      <c r="Q265" s="3098"/>
      <c r="R265" s="3098"/>
      <c r="S265" s="3098"/>
      <c r="T265" s="3098"/>
      <c r="U265" s="3098"/>
      <c r="V265" s="3098"/>
      <c r="W265" s="3098"/>
      <c r="X265" s="3098"/>
      <c r="Y265" s="3098"/>
      <c r="Z265" s="3098"/>
      <c r="AA265" s="3098"/>
      <c r="AB265" s="3098"/>
      <c r="AC265" s="3098"/>
      <c r="AD265" s="3098"/>
      <c r="AE265" s="3098"/>
      <c r="AF265" s="3098"/>
      <c r="AG265" s="3098"/>
      <c r="AH265" s="3098"/>
      <c r="AI265" s="3098"/>
      <c r="AJ265" s="3143"/>
      <c r="AK265" s="3143"/>
      <c r="AL265" s="3143"/>
      <c r="AM265" s="3143"/>
      <c r="AN265" s="3143"/>
      <c r="AO265" s="3143"/>
      <c r="AP265" s="3143"/>
      <c r="AQ265" s="3143"/>
      <c r="AR265" s="3143"/>
      <c r="AS265" s="3143"/>
      <c r="AT265" s="3143"/>
      <c r="AU265" s="3143"/>
      <c r="AV265" s="3143"/>
      <c r="AW265" s="3143"/>
      <c r="AX265" s="3143"/>
      <c r="AY265" s="3143"/>
      <c r="AZ265" s="3143"/>
      <c r="BA265" s="3143"/>
      <c r="BB265" s="3143"/>
      <c r="BC265" s="3143"/>
      <c r="BD265" s="3143"/>
      <c r="BE265" s="3143"/>
      <c r="BF265" s="3143"/>
      <c r="BG265" s="3143"/>
      <c r="BH265" s="3143"/>
      <c r="BI265" s="3143"/>
      <c r="BJ265" s="3143"/>
      <c r="BK265" s="3143"/>
      <c r="BL265" s="3189"/>
      <c r="BM265" s="3189"/>
      <c r="BN265" s="3189"/>
      <c r="BO265" s="3189"/>
      <c r="BP265" s="3189"/>
      <c r="BQ265" s="3189"/>
      <c r="BR265" s="3189"/>
      <c r="BS265" s="3189"/>
      <c r="BT265" s="3189"/>
      <c r="BU265" s="3189"/>
      <c r="BV265" s="3143"/>
      <c r="BW265" s="3143"/>
    </row>
    <row r="266" spans="1:75" ht="16.5" customHeight="1">
      <c r="A266" s="3143"/>
      <c r="B266" s="3143"/>
      <c r="C266" s="3143"/>
      <c r="D266" s="3143"/>
      <c r="E266" s="3143"/>
      <c r="F266" s="3143"/>
      <c r="G266" s="3143"/>
      <c r="H266" s="3143"/>
      <c r="I266" s="3143"/>
      <c r="J266" s="3143"/>
      <c r="K266" s="3098"/>
      <c r="L266" s="3098"/>
      <c r="M266" s="3098"/>
      <c r="N266" s="3098"/>
      <c r="O266" s="3098"/>
      <c r="P266" s="3098"/>
      <c r="Q266" s="3098"/>
      <c r="R266" s="3098"/>
      <c r="S266" s="3098"/>
      <c r="T266" s="3098"/>
      <c r="U266" s="3098"/>
      <c r="V266" s="3098"/>
      <c r="W266" s="3098"/>
      <c r="X266" s="3098"/>
      <c r="Y266" s="3098"/>
      <c r="Z266" s="3098"/>
      <c r="AA266" s="3098"/>
      <c r="AB266" s="3098"/>
      <c r="AC266" s="3098"/>
      <c r="AD266" s="3098"/>
      <c r="AE266" s="3098"/>
      <c r="AF266" s="3098"/>
      <c r="AG266" s="3098"/>
      <c r="AH266" s="3098"/>
      <c r="AI266" s="3098"/>
      <c r="AJ266" s="3143"/>
      <c r="AK266" s="3143"/>
      <c r="AL266" s="3143"/>
      <c r="AM266" s="3143"/>
      <c r="AN266" s="3143"/>
      <c r="AO266" s="3143"/>
      <c r="AP266" s="3143"/>
      <c r="AQ266" s="3143"/>
      <c r="AR266" s="3143"/>
      <c r="AS266" s="3143"/>
      <c r="AT266" s="3143"/>
      <c r="AU266" s="3143"/>
      <c r="AV266" s="3143"/>
      <c r="AW266" s="3143"/>
      <c r="AX266" s="3143"/>
      <c r="AY266" s="3143"/>
      <c r="AZ266" s="3143"/>
      <c r="BA266" s="3143"/>
      <c r="BB266" s="3143"/>
      <c r="BC266" s="3143"/>
      <c r="BD266" s="3143"/>
      <c r="BE266" s="3143"/>
      <c r="BF266" s="3143"/>
      <c r="BG266" s="3143"/>
      <c r="BH266" s="3143"/>
      <c r="BI266" s="3143"/>
      <c r="BJ266" s="3143"/>
      <c r="BK266" s="3143"/>
      <c r="BL266" s="3189"/>
      <c r="BM266" s="3189"/>
      <c r="BN266" s="3189"/>
      <c r="BO266" s="3189"/>
      <c r="BP266" s="3189"/>
      <c r="BQ266" s="3189"/>
      <c r="BR266" s="3189"/>
      <c r="BS266" s="3189"/>
      <c r="BT266" s="3189"/>
      <c r="BU266" s="3189"/>
      <c r="BV266" s="3143"/>
      <c r="BW266" s="3143"/>
    </row>
    <row r="267" spans="1:75" ht="16.5" customHeight="1">
      <c r="A267" s="3143"/>
      <c r="B267" s="3143"/>
      <c r="C267" s="3143"/>
      <c r="D267" s="3143"/>
      <c r="E267" s="3143"/>
      <c r="F267" s="3143"/>
      <c r="G267" s="3143"/>
      <c r="H267" s="3143"/>
      <c r="I267" s="3143"/>
      <c r="J267" s="3143"/>
      <c r="K267" s="3098"/>
      <c r="L267" s="3098"/>
      <c r="M267" s="3098"/>
      <c r="N267" s="3098"/>
      <c r="O267" s="3098"/>
      <c r="P267" s="3098"/>
      <c r="Q267" s="3098"/>
      <c r="R267" s="3098"/>
      <c r="S267" s="3098"/>
      <c r="T267" s="3098"/>
      <c r="U267" s="3098"/>
      <c r="V267" s="3098"/>
      <c r="W267" s="3098"/>
      <c r="X267" s="3098"/>
      <c r="Y267" s="3098"/>
      <c r="Z267" s="3098"/>
      <c r="AA267" s="3098"/>
      <c r="AB267" s="3098"/>
      <c r="AC267" s="3098"/>
      <c r="AD267" s="3098"/>
      <c r="AE267" s="3098"/>
      <c r="AF267" s="3098"/>
      <c r="AG267" s="3098"/>
      <c r="AH267" s="3098"/>
      <c r="AI267" s="3098"/>
      <c r="AJ267" s="3143"/>
      <c r="AK267" s="3143"/>
      <c r="AL267" s="3143"/>
      <c r="AM267" s="3143"/>
      <c r="AN267" s="3143"/>
      <c r="AO267" s="3143"/>
      <c r="AP267" s="3143"/>
      <c r="AQ267" s="3143"/>
      <c r="AR267" s="3143"/>
      <c r="AS267" s="3143"/>
      <c r="AT267" s="3143"/>
      <c r="AU267" s="3143"/>
      <c r="AV267" s="3143"/>
      <c r="AW267" s="3143"/>
      <c r="AX267" s="3143"/>
      <c r="AY267" s="3143"/>
      <c r="AZ267" s="3143"/>
      <c r="BA267" s="3143"/>
      <c r="BB267" s="3143"/>
      <c r="BC267" s="3143"/>
      <c r="BD267" s="3143"/>
      <c r="BE267" s="3143"/>
      <c r="BF267" s="3143"/>
      <c r="BG267" s="3143"/>
      <c r="BH267" s="3143"/>
      <c r="BI267" s="3143"/>
      <c r="BJ267" s="3143"/>
      <c r="BK267" s="3143"/>
      <c r="BL267" s="3189"/>
      <c r="BM267" s="3189"/>
      <c r="BN267" s="3189"/>
      <c r="BO267" s="3189"/>
      <c r="BP267" s="3189"/>
      <c r="BQ267" s="3189"/>
      <c r="BR267" s="3189"/>
      <c r="BS267" s="3189"/>
      <c r="BT267" s="3189"/>
      <c r="BU267" s="3189"/>
      <c r="BV267" s="3143"/>
      <c r="BW267" s="3143"/>
    </row>
    <row r="268" spans="1:75" ht="16.5" customHeight="1">
      <c r="A268" s="3143"/>
      <c r="B268" s="3143"/>
      <c r="C268" s="3143"/>
      <c r="D268" s="3143"/>
      <c r="E268" s="3143"/>
      <c r="F268" s="3143"/>
      <c r="G268" s="3143"/>
      <c r="H268" s="3143"/>
      <c r="I268" s="3143"/>
      <c r="J268" s="3143"/>
      <c r="K268" s="3098"/>
      <c r="L268" s="3098"/>
      <c r="M268" s="3098"/>
      <c r="N268" s="3098"/>
      <c r="O268" s="3098"/>
      <c r="P268" s="3098"/>
      <c r="Q268" s="3098"/>
      <c r="R268" s="3098"/>
      <c r="S268" s="3098"/>
      <c r="T268" s="3098"/>
      <c r="U268" s="3098"/>
      <c r="V268" s="3098"/>
      <c r="W268" s="3098"/>
      <c r="X268" s="3098"/>
      <c r="Y268" s="3098"/>
      <c r="Z268" s="3098"/>
      <c r="AA268" s="3098"/>
      <c r="AB268" s="3098"/>
      <c r="AC268" s="3098"/>
      <c r="AD268" s="3098"/>
      <c r="AE268" s="3098"/>
      <c r="AF268" s="3098"/>
      <c r="AG268" s="3098"/>
      <c r="AH268" s="3098"/>
      <c r="AI268" s="3098"/>
      <c r="AJ268" s="3143"/>
      <c r="AK268" s="3143"/>
      <c r="AL268" s="3143"/>
      <c r="AM268" s="3143"/>
      <c r="AN268" s="3143"/>
      <c r="AO268" s="3143"/>
      <c r="AP268" s="3143"/>
      <c r="AQ268" s="3143"/>
      <c r="AR268" s="3143"/>
      <c r="AS268" s="3143"/>
      <c r="AT268" s="3143"/>
      <c r="AU268" s="3143"/>
      <c r="AV268" s="3143"/>
      <c r="AW268" s="3143"/>
      <c r="AX268" s="3143"/>
      <c r="AY268" s="3143"/>
      <c r="AZ268" s="3143"/>
      <c r="BA268" s="3143"/>
      <c r="BB268" s="3143"/>
      <c r="BC268" s="3143"/>
      <c r="BD268" s="3143"/>
      <c r="BE268" s="3143"/>
      <c r="BF268" s="3143"/>
      <c r="BG268" s="3143"/>
      <c r="BH268" s="3143"/>
      <c r="BI268" s="3143"/>
      <c r="BJ268" s="3143"/>
      <c r="BK268" s="3143"/>
      <c r="BL268" s="3189"/>
      <c r="BM268" s="3189"/>
      <c r="BN268" s="3189"/>
      <c r="BO268" s="3189"/>
      <c r="BP268" s="3189"/>
      <c r="BQ268" s="3189"/>
      <c r="BR268" s="3189"/>
      <c r="BS268" s="3189"/>
      <c r="BT268" s="3189"/>
      <c r="BU268" s="3189"/>
      <c r="BV268" s="3143"/>
      <c r="BW268" s="3143"/>
    </row>
    <row r="269" spans="1:75" ht="16.5" customHeight="1">
      <c r="A269" s="3143"/>
      <c r="B269" s="3143"/>
      <c r="C269" s="3143"/>
      <c r="D269" s="3143"/>
      <c r="E269" s="3143"/>
      <c r="F269" s="3143"/>
      <c r="G269" s="3143"/>
      <c r="H269" s="3143"/>
      <c r="I269" s="3143"/>
      <c r="J269" s="3143"/>
      <c r="K269" s="3098"/>
      <c r="L269" s="3098"/>
      <c r="M269" s="3098"/>
      <c r="N269" s="3098"/>
      <c r="O269" s="3098"/>
      <c r="P269" s="3098"/>
      <c r="Q269" s="3098"/>
      <c r="R269" s="3098"/>
      <c r="S269" s="3098"/>
      <c r="T269" s="3098"/>
      <c r="U269" s="3098"/>
      <c r="V269" s="3098"/>
      <c r="W269" s="3098"/>
      <c r="X269" s="3098"/>
      <c r="Y269" s="3098"/>
      <c r="Z269" s="3098"/>
      <c r="AA269" s="3098"/>
      <c r="AB269" s="3098"/>
      <c r="AC269" s="3098"/>
      <c r="AD269" s="3098"/>
      <c r="AE269" s="3098"/>
      <c r="AF269" s="3098"/>
      <c r="AG269" s="3098"/>
      <c r="AH269" s="3098"/>
      <c r="AI269" s="3098"/>
      <c r="AJ269" s="3143"/>
      <c r="AK269" s="3143"/>
      <c r="AL269" s="3143"/>
      <c r="AM269" s="3143"/>
      <c r="AN269" s="3143"/>
      <c r="AO269" s="3143"/>
      <c r="AP269" s="3143"/>
      <c r="AQ269" s="3143"/>
      <c r="AR269" s="3143"/>
      <c r="AS269" s="3143"/>
      <c r="AT269" s="3143"/>
      <c r="AU269" s="3143"/>
      <c r="AV269" s="3143"/>
      <c r="AW269" s="3143"/>
      <c r="AX269" s="3143"/>
      <c r="AY269" s="3143"/>
      <c r="AZ269" s="3143"/>
      <c r="BA269" s="3143"/>
      <c r="BB269" s="3143"/>
      <c r="BC269" s="3143"/>
      <c r="BD269" s="3143"/>
      <c r="BE269" s="3143"/>
      <c r="BF269" s="3143"/>
      <c r="BG269" s="3143"/>
      <c r="BH269" s="3143"/>
      <c r="BI269" s="3143"/>
      <c r="BJ269" s="3143"/>
      <c r="BK269" s="3143"/>
      <c r="BL269" s="3189"/>
      <c r="BM269" s="3189"/>
      <c r="BN269" s="3189"/>
      <c r="BO269" s="3189"/>
      <c r="BP269" s="3189"/>
      <c r="BQ269" s="3189"/>
      <c r="BR269" s="3189"/>
      <c r="BS269" s="3189"/>
      <c r="BT269" s="3189"/>
      <c r="BU269" s="3189"/>
      <c r="BV269" s="3143"/>
      <c r="BW269" s="3143"/>
    </row>
    <row r="270" spans="1:75" ht="16.5" customHeight="1">
      <c r="A270" s="3143"/>
      <c r="B270" s="3143"/>
      <c r="C270" s="3143"/>
      <c r="D270" s="3143"/>
      <c r="E270" s="3143"/>
      <c r="F270" s="3143"/>
      <c r="G270" s="3143"/>
      <c r="H270" s="3143"/>
      <c r="I270" s="3143"/>
      <c r="J270" s="3143"/>
      <c r="K270" s="3098"/>
      <c r="L270" s="3098"/>
      <c r="M270" s="3098"/>
      <c r="N270" s="3098"/>
      <c r="O270" s="3098"/>
      <c r="P270" s="3098"/>
      <c r="Q270" s="3098"/>
      <c r="R270" s="3098"/>
      <c r="S270" s="3098"/>
      <c r="T270" s="3098"/>
      <c r="U270" s="3098"/>
      <c r="V270" s="3098"/>
      <c r="W270" s="3098"/>
      <c r="X270" s="3098"/>
      <c r="Y270" s="3098"/>
      <c r="Z270" s="3098"/>
      <c r="AA270" s="3098"/>
      <c r="AB270" s="3098"/>
      <c r="AC270" s="3098"/>
      <c r="AD270" s="3098"/>
      <c r="AE270" s="3098"/>
      <c r="AF270" s="3098"/>
      <c r="AG270" s="3098"/>
      <c r="AH270" s="3098"/>
      <c r="AI270" s="3098"/>
      <c r="AJ270" s="3143"/>
      <c r="AK270" s="3143"/>
      <c r="AL270" s="3143"/>
      <c r="AM270" s="3143"/>
      <c r="AN270" s="3143"/>
      <c r="AO270" s="3143"/>
      <c r="AP270" s="3143"/>
      <c r="AQ270" s="3143"/>
      <c r="AR270" s="3143"/>
      <c r="AS270" s="3143"/>
      <c r="AT270" s="3143"/>
      <c r="AU270" s="3143"/>
      <c r="AV270" s="3143"/>
      <c r="AW270" s="3143"/>
      <c r="AX270" s="3143"/>
      <c r="AY270" s="3143"/>
      <c r="AZ270" s="3143"/>
      <c r="BA270" s="3143"/>
      <c r="BB270" s="3143"/>
      <c r="BC270" s="3143"/>
      <c r="BD270" s="3143"/>
      <c r="BE270" s="3143"/>
      <c r="BF270" s="3143"/>
      <c r="BG270" s="3143"/>
      <c r="BH270" s="3143"/>
      <c r="BI270" s="3143"/>
      <c r="BJ270" s="3143"/>
      <c r="BK270" s="3143"/>
      <c r="BL270" s="3189"/>
      <c r="BM270" s="3189"/>
      <c r="BN270" s="3189"/>
      <c r="BO270" s="3189"/>
      <c r="BP270" s="3189"/>
      <c r="BQ270" s="3189"/>
      <c r="BR270" s="3189"/>
      <c r="BS270" s="3189"/>
      <c r="BT270" s="3189"/>
      <c r="BU270" s="3189"/>
      <c r="BV270" s="3143"/>
      <c r="BW270" s="3143"/>
    </row>
    <row r="271" spans="1:75" ht="16.5" customHeight="1">
      <c r="A271" s="3143"/>
      <c r="B271" s="3143"/>
      <c r="C271" s="3143"/>
      <c r="D271" s="3143"/>
      <c r="E271" s="3143"/>
      <c r="F271" s="3143"/>
      <c r="G271" s="3143"/>
      <c r="H271" s="3143"/>
      <c r="I271" s="3143"/>
      <c r="J271" s="3143"/>
      <c r="K271" s="3098"/>
      <c r="L271" s="3098"/>
      <c r="M271" s="3098"/>
      <c r="N271" s="3098"/>
      <c r="O271" s="3098"/>
      <c r="P271" s="3098"/>
      <c r="Q271" s="3098"/>
      <c r="R271" s="3098"/>
      <c r="S271" s="3098"/>
      <c r="T271" s="3098"/>
      <c r="U271" s="3098"/>
      <c r="V271" s="3098"/>
      <c r="W271" s="3098"/>
      <c r="X271" s="3098"/>
      <c r="Y271" s="3098"/>
      <c r="Z271" s="3098"/>
      <c r="AA271" s="3098"/>
      <c r="AB271" s="3098"/>
      <c r="AC271" s="3098"/>
      <c r="AD271" s="3098"/>
      <c r="AE271" s="3098"/>
      <c r="AF271" s="3098"/>
      <c r="AG271" s="3098"/>
      <c r="AH271" s="3098"/>
      <c r="AI271" s="3098"/>
      <c r="AJ271" s="3143"/>
      <c r="AK271" s="3143"/>
      <c r="AL271" s="3143"/>
      <c r="AM271" s="3143"/>
      <c r="AN271" s="3143"/>
      <c r="AO271" s="3143"/>
      <c r="AP271" s="3143"/>
      <c r="AQ271" s="3143"/>
      <c r="AR271" s="3143"/>
      <c r="AS271" s="3143"/>
      <c r="AT271" s="3143"/>
      <c r="AU271" s="3143"/>
      <c r="AV271" s="3143"/>
      <c r="AW271" s="3143"/>
      <c r="AX271" s="3143"/>
      <c r="AY271" s="3143"/>
      <c r="AZ271" s="3143"/>
      <c r="BA271" s="3143"/>
      <c r="BB271" s="3143"/>
      <c r="BC271" s="3143"/>
      <c r="BD271" s="3143"/>
      <c r="BE271" s="3143"/>
      <c r="BF271" s="3143"/>
      <c r="BG271" s="3143"/>
      <c r="BH271" s="3143"/>
      <c r="BI271" s="3143"/>
      <c r="BJ271" s="3143"/>
      <c r="BK271" s="3143"/>
      <c r="BL271" s="3189"/>
      <c r="BM271" s="3189"/>
      <c r="BN271" s="3189"/>
      <c r="BO271" s="3189"/>
      <c r="BP271" s="3189"/>
      <c r="BQ271" s="3189"/>
      <c r="BR271" s="3189"/>
      <c r="BS271" s="3189"/>
      <c r="BT271" s="3189"/>
      <c r="BU271" s="3189"/>
      <c r="BV271" s="3143"/>
      <c r="BW271" s="3143"/>
    </row>
    <row r="272" spans="1:75" ht="16.5" customHeight="1">
      <c r="A272" s="3143"/>
      <c r="B272" s="3143"/>
      <c r="C272" s="3143"/>
      <c r="D272" s="3143"/>
      <c r="E272" s="3143"/>
      <c r="F272" s="3143"/>
      <c r="G272" s="3143"/>
      <c r="H272" s="3143"/>
      <c r="I272" s="3143"/>
      <c r="J272" s="3143"/>
      <c r="K272" s="3098"/>
      <c r="L272" s="3098"/>
      <c r="M272" s="3098"/>
      <c r="N272" s="3098"/>
      <c r="O272" s="3098"/>
      <c r="P272" s="3098"/>
      <c r="Q272" s="3098"/>
      <c r="R272" s="3098"/>
      <c r="S272" s="3098"/>
      <c r="T272" s="3098"/>
      <c r="U272" s="3098"/>
      <c r="V272" s="3098"/>
      <c r="W272" s="3098"/>
      <c r="X272" s="3098"/>
      <c r="Y272" s="3098"/>
      <c r="Z272" s="3098"/>
      <c r="AA272" s="3098"/>
      <c r="AB272" s="3098"/>
      <c r="AC272" s="3098"/>
      <c r="AD272" s="3098"/>
      <c r="AE272" s="3098"/>
      <c r="AF272" s="3098"/>
      <c r="AG272" s="3098"/>
      <c r="AH272" s="3098"/>
      <c r="AI272" s="3098"/>
      <c r="AJ272" s="3143"/>
      <c r="AK272" s="3143"/>
      <c r="AL272" s="3143"/>
      <c r="AM272" s="3143"/>
      <c r="AN272" s="3143"/>
      <c r="AO272" s="3143"/>
      <c r="AP272" s="3143"/>
      <c r="AQ272" s="3143"/>
      <c r="AR272" s="3143"/>
      <c r="AS272" s="3143"/>
      <c r="AT272" s="3143"/>
      <c r="AU272" s="3143"/>
      <c r="AV272" s="3143"/>
      <c r="AW272" s="3143"/>
      <c r="AX272" s="3143"/>
      <c r="AY272" s="3143"/>
      <c r="AZ272" s="3143"/>
      <c r="BA272" s="3143"/>
      <c r="BB272" s="3143"/>
      <c r="BC272" s="3143"/>
      <c r="BD272" s="3143"/>
      <c r="BE272" s="3143"/>
      <c r="BF272" s="3143"/>
      <c r="BG272" s="3143"/>
      <c r="BH272" s="3143"/>
      <c r="BI272" s="3143"/>
      <c r="BJ272" s="3143"/>
      <c r="BK272" s="3143"/>
      <c r="BL272" s="3189"/>
      <c r="BM272" s="3189"/>
      <c r="BN272" s="3189"/>
      <c r="BO272" s="3189"/>
      <c r="BP272" s="3189"/>
      <c r="BQ272" s="3189"/>
      <c r="BR272" s="3189"/>
      <c r="BS272" s="3189"/>
      <c r="BT272" s="3189"/>
      <c r="BU272" s="3189"/>
      <c r="BV272" s="3143"/>
      <c r="BW272" s="3143"/>
    </row>
    <row r="273" spans="1:75" ht="16.5" customHeight="1">
      <c r="A273" s="3143"/>
      <c r="B273" s="3143"/>
      <c r="C273" s="3143"/>
      <c r="D273" s="3143"/>
      <c r="E273" s="3143"/>
      <c r="F273" s="3143"/>
      <c r="G273" s="3143"/>
      <c r="H273" s="3143"/>
      <c r="I273" s="3143"/>
      <c r="J273" s="3143"/>
      <c r="K273" s="3098"/>
      <c r="L273" s="3098"/>
      <c r="M273" s="3098"/>
      <c r="N273" s="3098"/>
      <c r="O273" s="3098"/>
      <c r="P273" s="3098"/>
      <c r="Q273" s="3098"/>
      <c r="R273" s="3098"/>
      <c r="S273" s="3098"/>
      <c r="T273" s="3098"/>
      <c r="U273" s="3098"/>
      <c r="V273" s="3098"/>
      <c r="W273" s="3098"/>
      <c r="X273" s="3098"/>
      <c r="Y273" s="3098"/>
      <c r="Z273" s="3098"/>
      <c r="AA273" s="3098"/>
      <c r="AB273" s="3098"/>
      <c r="AC273" s="3098"/>
      <c r="AD273" s="3098"/>
      <c r="AE273" s="3098"/>
      <c r="AF273" s="3098"/>
      <c r="AG273" s="3098"/>
      <c r="AH273" s="3098"/>
      <c r="AI273" s="3098"/>
      <c r="AJ273" s="3143"/>
      <c r="AK273" s="3143"/>
      <c r="AL273" s="3143"/>
      <c r="AM273" s="3143"/>
      <c r="AN273" s="3143"/>
      <c r="AO273" s="3143"/>
      <c r="AP273" s="3143"/>
      <c r="AQ273" s="3143"/>
      <c r="AR273" s="3143"/>
      <c r="AS273" s="3143"/>
      <c r="AT273" s="3143"/>
      <c r="AU273" s="3143"/>
      <c r="AV273" s="3143"/>
      <c r="AW273" s="3143"/>
      <c r="AX273" s="3143"/>
      <c r="AY273" s="3143"/>
      <c r="AZ273" s="3143"/>
      <c r="BA273" s="3143"/>
      <c r="BB273" s="3143"/>
      <c r="BC273" s="3143"/>
      <c r="BD273" s="3143"/>
      <c r="BE273" s="3143"/>
      <c r="BF273" s="3143"/>
      <c r="BG273" s="3143"/>
      <c r="BH273" s="3143"/>
      <c r="BI273" s="3143"/>
      <c r="BJ273" s="3143"/>
      <c r="BK273" s="3143"/>
      <c r="BL273" s="3189"/>
      <c r="BM273" s="3189"/>
      <c r="BN273" s="3189"/>
      <c r="BO273" s="3189"/>
      <c r="BP273" s="3189"/>
      <c r="BQ273" s="3189"/>
      <c r="BR273" s="3189"/>
      <c r="BS273" s="3189"/>
      <c r="BT273" s="3189"/>
      <c r="BU273" s="3189"/>
      <c r="BV273" s="3143"/>
      <c r="BW273" s="3143"/>
    </row>
    <row r="274" spans="1:75" ht="16.5" customHeight="1">
      <c r="A274" s="3143"/>
      <c r="B274" s="3143"/>
      <c r="C274" s="3143"/>
      <c r="D274" s="3143"/>
      <c r="E274" s="3143"/>
      <c r="F274" s="3143"/>
      <c r="G274" s="3143"/>
      <c r="H274" s="3143"/>
      <c r="I274" s="3143"/>
      <c r="J274" s="3143"/>
      <c r="K274" s="3098"/>
      <c r="L274" s="3098"/>
      <c r="M274" s="3098"/>
      <c r="N274" s="3098"/>
      <c r="O274" s="3098"/>
      <c r="P274" s="3098"/>
      <c r="Q274" s="3098"/>
      <c r="R274" s="3098"/>
      <c r="S274" s="3098"/>
      <c r="T274" s="3098"/>
      <c r="U274" s="3098"/>
      <c r="V274" s="3098"/>
      <c r="W274" s="3098"/>
      <c r="X274" s="3098"/>
      <c r="Y274" s="3098"/>
      <c r="Z274" s="3098"/>
      <c r="AA274" s="3098"/>
      <c r="AB274" s="3098"/>
      <c r="AC274" s="3098"/>
      <c r="AD274" s="3098"/>
      <c r="AE274" s="3098"/>
      <c r="AF274" s="3098"/>
      <c r="AG274" s="3098"/>
      <c r="AH274" s="3098"/>
      <c r="AI274" s="3098"/>
      <c r="AJ274" s="3143"/>
      <c r="AK274" s="3143"/>
      <c r="AL274" s="3143"/>
      <c r="AM274" s="3143"/>
      <c r="AN274" s="3143"/>
      <c r="AO274" s="3143"/>
      <c r="AP274" s="3143"/>
      <c r="AQ274" s="3143"/>
      <c r="AR274" s="3143"/>
      <c r="AS274" s="3143"/>
      <c r="AT274" s="3143"/>
      <c r="AU274" s="3143"/>
      <c r="AV274" s="3143"/>
      <c r="AW274" s="3143"/>
      <c r="AX274" s="3143"/>
      <c r="AY274" s="3143"/>
      <c r="AZ274" s="3143"/>
      <c r="BA274" s="3143"/>
      <c r="BB274" s="3143"/>
      <c r="BC274" s="3143"/>
      <c r="BD274" s="3143"/>
      <c r="BE274" s="3143"/>
      <c r="BF274" s="3143"/>
      <c r="BG274" s="3143"/>
      <c r="BH274" s="3143"/>
      <c r="BI274" s="3143"/>
      <c r="BJ274" s="3143"/>
      <c r="BK274" s="3143"/>
      <c r="BL274" s="3189"/>
      <c r="BM274" s="3189"/>
      <c r="BN274" s="3189"/>
      <c r="BO274" s="3189"/>
      <c r="BP274" s="3189"/>
      <c r="BQ274" s="3189"/>
      <c r="BR274" s="3189"/>
      <c r="BS274" s="3189"/>
      <c r="BT274" s="3189"/>
      <c r="BU274" s="3189"/>
      <c r="BV274" s="3143"/>
      <c r="BW274" s="3143"/>
    </row>
    <row r="275" spans="1:75" ht="16.5" customHeight="1">
      <c r="A275" s="3143"/>
      <c r="B275" s="3143"/>
      <c r="C275" s="3143"/>
      <c r="D275" s="3143"/>
      <c r="E275" s="3143"/>
      <c r="F275" s="3143"/>
      <c r="G275" s="3143"/>
      <c r="H275" s="3143"/>
      <c r="I275" s="3143"/>
      <c r="J275" s="3143"/>
      <c r="K275" s="3098"/>
      <c r="L275" s="3098"/>
      <c r="M275" s="3098"/>
      <c r="N275" s="3098"/>
      <c r="O275" s="3098"/>
      <c r="P275" s="3098"/>
      <c r="Q275" s="3098"/>
      <c r="R275" s="3098"/>
      <c r="S275" s="3098"/>
      <c r="T275" s="3098"/>
      <c r="U275" s="3098"/>
      <c r="V275" s="3098"/>
      <c r="W275" s="3098"/>
      <c r="X275" s="3098"/>
      <c r="Y275" s="3098"/>
      <c r="Z275" s="3098"/>
      <c r="AA275" s="3098"/>
      <c r="AB275" s="3098"/>
      <c r="AC275" s="3098"/>
      <c r="AD275" s="3098"/>
      <c r="AE275" s="3098"/>
      <c r="AF275" s="3098"/>
      <c r="AG275" s="3098"/>
      <c r="AH275" s="3098"/>
      <c r="AI275" s="3098"/>
      <c r="AJ275" s="3143"/>
      <c r="AK275" s="3143"/>
      <c r="AL275" s="3143"/>
      <c r="AM275" s="3143"/>
      <c r="AN275" s="3143"/>
      <c r="AO275" s="3143"/>
      <c r="AP275" s="3143"/>
      <c r="AQ275" s="3143"/>
      <c r="AR275" s="3143"/>
      <c r="AS275" s="3143"/>
      <c r="AT275" s="3143"/>
      <c r="AU275" s="3143"/>
      <c r="AV275" s="3143"/>
      <c r="AW275" s="3143"/>
      <c r="AX275" s="3143"/>
      <c r="AY275" s="3143"/>
      <c r="AZ275" s="3143"/>
      <c r="BA275" s="3143"/>
      <c r="BB275" s="3143"/>
      <c r="BC275" s="3143"/>
      <c r="BD275" s="3143"/>
      <c r="BE275" s="3143"/>
      <c r="BF275" s="3143"/>
      <c r="BG275" s="3143"/>
      <c r="BH275" s="3143"/>
      <c r="BI275" s="3143"/>
      <c r="BJ275" s="3143"/>
      <c r="BK275" s="3143"/>
      <c r="BL275" s="3189"/>
      <c r="BM275" s="3189"/>
      <c r="BN275" s="3189"/>
      <c r="BO275" s="3189"/>
      <c r="BP275" s="3189"/>
      <c r="BQ275" s="3189"/>
      <c r="BR275" s="3189"/>
      <c r="BS275" s="3189"/>
      <c r="BT275" s="3189"/>
      <c r="BU275" s="3189"/>
      <c r="BV275" s="3143"/>
      <c r="BW275" s="3143"/>
    </row>
    <row r="276" spans="1:75" ht="16.5" customHeight="1">
      <c r="A276" s="3143"/>
      <c r="B276" s="3143"/>
      <c r="C276" s="3143"/>
      <c r="D276" s="3143"/>
      <c r="E276" s="3143"/>
      <c r="F276" s="3143"/>
      <c r="G276" s="3143"/>
      <c r="H276" s="3143"/>
      <c r="I276" s="3143"/>
      <c r="J276" s="3143"/>
      <c r="K276" s="3098"/>
      <c r="L276" s="3098"/>
      <c r="M276" s="3098"/>
      <c r="N276" s="3098"/>
      <c r="O276" s="3098"/>
      <c r="P276" s="3098"/>
      <c r="Q276" s="3098"/>
      <c r="R276" s="3098"/>
      <c r="S276" s="3098"/>
      <c r="T276" s="3098"/>
      <c r="U276" s="3098"/>
      <c r="V276" s="3098"/>
      <c r="W276" s="3098"/>
      <c r="X276" s="3098"/>
      <c r="Y276" s="3098"/>
      <c r="Z276" s="3098"/>
      <c r="AA276" s="3098"/>
      <c r="AB276" s="3098"/>
      <c r="AC276" s="3098"/>
      <c r="AD276" s="3098"/>
      <c r="AE276" s="3098"/>
      <c r="AF276" s="3098"/>
      <c r="AG276" s="3098"/>
      <c r="AH276" s="3098"/>
      <c r="AI276" s="3098"/>
      <c r="AJ276" s="3143"/>
      <c r="AK276" s="3143"/>
      <c r="AL276" s="3143"/>
      <c r="AM276" s="3143"/>
      <c r="AN276" s="3143"/>
      <c r="AO276" s="3143"/>
      <c r="AP276" s="3143"/>
      <c r="AQ276" s="3143"/>
      <c r="AR276" s="3143"/>
      <c r="AS276" s="3143"/>
      <c r="AT276" s="3143"/>
      <c r="AU276" s="3143"/>
      <c r="AV276" s="3143"/>
      <c r="AW276" s="3143"/>
      <c r="AX276" s="3143"/>
      <c r="AY276" s="3143"/>
      <c r="AZ276" s="3143"/>
      <c r="BA276" s="3143"/>
      <c r="BB276" s="3143"/>
      <c r="BC276" s="3143"/>
      <c r="BD276" s="3143"/>
      <c r="BE276" s="3143"/>
      <c r="BF276" s="3143"/>
      <c r="BG276" s="3143"/>
      <c r="BH276" s="3143"/>
      <c r="BI276" s="3143"/>
      <c r="BJ276" s="3143"/>
      <c r="BK276" s="3143"/>
      <c r="BL276" s="3189"/>
      <c r="BM276" s="3189"/>
      <c r="BN276" s="3189"/>
      <c r="BO276" s="3189"/>
      <c r="BP276" s="3189"/>
      <c r="BQ276" s="3189"/>
      <c r="BR276" s="3189"/>
      <c r="BS276" s="3189"/>
      <c r="BT276" s="3189"/>
      <c r="BU276" s="3189"/>
      <c r="BV276" s="3143"/>
      <c r="BW276" s="3143"/>
    </row>
    <row r="277" spans="1:75" ht="16.5" customHeight="1">
      <c r="A277" s="3143"/>
      <c r="B277" s="3143"/>
      <c r="C277" s="3143"/>
      <c r="D277" s="3143"/>
      <c r="E277" s="3143"/>
      <c r="F277" s="3143"/>
      <c r="G277" s="3143"/>
      <c r="H277" s="3143"/>
      <c r="I277" s="3143"/>
      <c r="J277" s="3143"/>
      <c r="K277" s="3098"/>
      <c r="L277" s="3098"/>
      <c r="M277" s="3098"/>
      <c r="N277" s="3098"/>
      <c r="O277" s="3098"/>
      <c r="P277" s="3098"/>
      <c r="Q277" s="3098"/>
      <c r="R277" s="3098"/>
      <c r="S277" s="3098"/>
      <c r="T277" s="3098"/>
      <c r="U277" s="3098"/>
      <c r="V277" s="3098"/>
      <c r="W277" s="3098"/>
      <c r="X277" s="3098"/>
      <c r="Y277" s="3098"/>
      <c r="Z277" s="3098"/>
      <c r="AA277" s="3098"/>
      <c r="AB277" s="3098"/>
      <c r="AC277" s="3098"/>
      <c r="AD277" s="3098"/>
      <c r="AE277" s="3098"/>
      <c r="AF277" s="3098"/>
      <c r="AG277" s="3098"/>
      <c r="AH277" s="3098"/>
      <c r="AI277" s="3098"/>
      <c r="AJ277" s="3143"/>
      <c r="AK277" s="3143"/>
      <c r="AL277" s="3143"/>
      <c r="AM277" s="3143"/>
      <c r="AN277" s="3143"/>
      <c r="AO277" s="3143"/>
      <c r="AP277" s="3143"/>
      <c r="AQ277" s="3143"/>
      <c r="AR277" s="3143"/>
      <c r="AS277" s="3143"/>
      <c r="AT277" s="3143"/>
      <c r="AU277" s="3143"/>
      <c r="AV277" s="3143"/>
      <c r="AW277" s="3143"/>
      <c r="AX277" s="3143"/>
      <c r="AY277" s="3143"/>
      <c r="AZ277" s="3143"/>
      <c r="BA277" s="3143"/>
      <c r="BB277" s="3143"/>
      <c r="BC277" s="3143"/>
      <c r="BD277" s="3143"/>
      <c r="BE277" s="3143"/>
      <c r="BF277" s="3143"/>
      <c r="BG277" s="3143"/>
      <c r="BH277" s="3143"/>
      <c r="BI277" s="3143"/>
      <c r="BJ277" s="3143"/>
      <c r="BK277" s="3143"/>
      <c r="BL277" s="3189"/>
      <c r="BM277" s="3189"/>
      <c r="BN277" s="3189"/>
      <c r="BO277" s="3189"/>
      <c r="BP277" s="3189"/>
      <c r="BQ277" s="3189"/>
      <c r="BR277" s="3189"/>
      <c r="BS277" s="3189"/>
      <c r="BT277" s="3189"/>
      <c r="BU277" s="3189"/>
      <c r="BV277" s="3143"/>
      <c r="BW277" s="3143"/>
    </row>
    <row r="278" spans="1:75" ht="16.5" customHeight="1">
      <c r="A278" s="3143"/>
      <c r="B278" s="3143"/>
      <c r="C278" s="3143"/>
      <c r="D278" s="3143"/>
      <c r="E278" s="3143"/>
      <c r="F278" s="3143"/>
      <c r="G278" s="3143"/>
      <c r="H278" s="3143"/>
      <c r="I278" s="3143"/>
      <c r="J278" s="3143"/>
      <c r="K278" s="3098"/>
      <c r="L278" s="3098"/>
      <c r="M278" s="3098"/>
      <c r="N278" s="3098"/>
      <c r="O278" s="3098"/>
      <c r="P278" s="3098"/>
      <c r="Q278" s="3098"/>
      <c r="R278" s="3098"/>
      <c r="S278" s="3098"/>
      <c r="T278" s="3098"/>
      <c r="U278" s="3098"/>
      <c r="V278" s="3098"/>
      <c r="W278" s="3098"/>
      <c r="X278" s="3098"/>
      <c r="Y278" s="3098"/>
      <c r="Z278" s="3098"/>
      <c r="AA278" s="3098"/>
      <c r="AB278" s="3098"/>
      <c r="AC278" s="3098"/>
      <c r="AD278" s="3098"/>
      <c r="AE278" s="3098"/>
      <c r="AF278" s="3098"/>
      <c r="AG278" s="3098"/>
      <c r="AH278" s="3098"/>
      <c r="AI278" s="3098"/>
      <c r="AJ278" s="3143"/>
      <c r="AK278" s="3143"/>
      <c r="AL278" s="3143"/>
      <c r="AM278" s="3143"/>
      <c r="AN278" s="3143"/>
      <c r="AO278" s="3143"/>
      <c r="AP278" s="3143"/>
      <c r="AQ278" s="3143"/>
      <c r="AR278" s="3143"/>
      <c r="AS278" s="3143"/>
      <c r="AT278" s="3143"/>
      <c r="AU278" s="3143"/>
      <c r="AV278" s="3143"/>
      <c r="AW278" s="3143"/>
      <c r="AX278" s="3143"/>
      <c r="AY278" s="3143"/>
      <c r="AZ278" s="3143"/>
      <c r="BA278" s="3143"/>
      <c r="BB278" s="3143"/>
      <c r="BC278" s="3143"/>
      <c r="BD278" s="3143"/>
      <c r="BE278" s="3143"/>
      <c r="BF278" s="3143"/>
      <c r="BG278" s="3143"/>
      <c r="BH278" s="3143"/>
      <c r="BI278" s="3143"/>
      <c r="BJ278" s="3143"/>
      <c r="BK278" s="3143"/>
      <c r="BL278" s="3189"/>
      <c r="BM278" s="3189"/>
      <c r="BN278" s="3189"/>
      <c r="BO278" s="3189"/>
      <c r="BP278" s="3189"/>
      <c r="BQ278" s="3189"/>
      <c r="BR278" s="3189"/>
      <c r="BS278" s="3189"/>
      <c r="BT278" s="3189"/>
      <c r="BU278" s="3189"/>
      <c r="BV278" s="3143"/>
      <c r="BW278" s="3143"/>
    </row>
    <row r="279" spans="1:75" ht="16.5" customHeight="1">
      <c r="A279" s="3143"/>
      <c r="B279" s="3143"/>
      <c r="C279" s="3143"/>
      <c r="D279" s="3143"/>
      <c r="E279" s="3143"/>
      <c r="F279" s="3143"/>
      <c r="G279" s="3143"/>
      <c r="H279" s="3143"/>
      <c r="I279" s="3143"/>
      <c r="J279" s="3143"/>
      <c r="K279" s="3098"/>
      <c r="L279" s="3098"/>
      <c r="M279" s="3098"/>
      <c r="N279" s="3098"/>
      <c r="O279" s="3098"/>
      <c r="P279" s="3098"/>
      <c r="Q279" s="3098"/>
      <c r="R279" s="3098"/>
      <c r="S279" s="3098"/>
      <c r="T279" s="3098"/>
      <c r="U279" s="3098"/>
      <c r="V279" s="3098"/>
      <c r="W279" s="3098"/>
      <c r="X279" s="3098"/>
      <c r="Y279" s="3098"/>
      <c r="Z279" s="3098"/>
      <c r="AA279" s="3098"/>
      <c r="AB279" s="3098"/>
      <c r="AC279" s="3098"/>
      <c r="AD279" s="3098"/>
      <c r="AE279" s="3098"/>
      <c r="AF279" s="3098"/>
      <c r="AG279" s="3098"/>
      <c r="AH279" s="3098"/>
      <c r="AI279" s="3098"/>
      <c r="AJ279" s="3143"/>
      <c r="AK279" s="3143"/>
      <c r="AL279" s="3143"/>
      <c r="AM279" s="3143"/>
      <c r="AN279" s="3143"/>
      <c r="AO279" s="3143"/>
      <c r="AP279" s="3143"/>
      <c r="AQ279" s="3143"/>
      <c r="AR279" s="3143"/>
      <c r="AS279" s="3143"/>
      <c r="AT279" s="3143"/>
      <c r="AU279" s="3143"/>
      <c r="AV279" s="3143"/>
      <c r="AW279" s="3143"/>
      <c r="AX279" s="3143"/>
      <c r="AY279" s="3143"/>
      <c r="AZ279" s="3143"/>
      <c r="BA279" s="3143"/>
      <c r="BB279" s="3143"/>
      <c r="BC279" s="3143"/>
      <c r="BD279" s="3143"/>
      <c r="BE279" s="3143"/>
      <c r="BF279" s="3143"/>
      <c r="BG279" s="3143"/>
      <c r="BH279" s="3143"/>
      <c r="BI279" s="3143"/>
      <c r="BJ279" s="3143"/>
      <c r="BK279" s="3143"/>
      <c r="BL279" s="3189"/>
      <c r="BM279" s="3189"/>
      <c r="BN279" s="3189"/>
      <c r="BO279" s="3189"/>
      <c r="BP279" s="3189"/>
      <c r="BQ279" s="3189"/>
      <c r="BR279" s="3189"/>
      <c r="BS279" s="3189"/>
      <c r="BT279" s="3189"/>
      <c r="BU279" s="3189"/>
      <c r="BV279" s="3143"/>
      <c r="BW279" s="3143"/>
    </row>
    <row r="280" spans="1:75" ht="16.5" customHeight="1">
      <c r="A280" s="3143"/>
      <c r="B280" s="3143"/>
      <c r="C280" s="3143"/>
      <c r="D280" s="3143"/>
      <c r="E280" s="3143"/>
      <c r="F280" s="3143"/>
      <c r="G280" s="3143"/>
      <c r="H280" s="3143"/>
      <c r="I280" s="3143"/>
      <c r="J280" s="3143"/>
      <c r="K280" s="3098"/>
      <c r="L280" s="3098"/>
      <c r="M280" s="3098"/>
      <c r="N280" s="3098"/>
      <c r="O280" s="3098"/>
      <c r="P280" s="3098"/>
      <c r="Q280" s="3098"/>
      <c r="R280" s="3098"/>
      <c r="S280" s="3098"/>
      <c r="T280" s="3098"/>
      <c r="U280" s="3098"/>
      <c r="V280" s="3098"/>
      <c r="W280" s="3098"/>
      <c r="X280" s="3098"/>
      <c r="Y280" s="3098"/>
      <c r="Z280" s="3098"/>
      <c r="AA280" s="3098"/>
      <c r="AB280" s="3098"/>
      <c r="AC280" s="3098"/>
      <c r="AD280" s="3098"/>
      <c r="AE280" s="3098"/>
      <c r="AF280" s="3098"/>
      <c r="AG280" s="3098"/>
      <c r="AH280" s="3098"/>
      <c r="AI280" s="3098"/>
      <c r="AJ280" s="3143"/>
      <c r="AK280" s="3143"/>
      <c r="AL280" s="3143"/>
      <c r="AM280" s="3143"/>
      <c r="AN280" s="3143"/>
      <c r="AO280" s="3143"/>
      <c r="AP280" s="3143"/>
      <c r="AQ280" s="3143"/>
      <c r="AR280" s="3143"/>
      <c r="AS280" s="3143"/>
      <c r="AT280" s="3143"/>
      <c r="AU280" s="3143"/>
      <c r="AV280" s="3143"/>
      <c r="AW280" s="3143"/>
      <c r="AX280" s="3143"/>
      <c r="AY280" s="3143"/>
      <c r="AZ280" s="3143"/>
      <c r="BA280" s="3143"/>
      <c r="BB280" s="3143"/>
      <c r="BC280" s="3143"/>
      <c r="BD280" s="3143"/>
      <c r="BE280" s="3143"/>
      <c r="BF280" s="3143"/>
      <c r="BG280" s="3143"/>
      <c r="BH280" s="3143"/>
      <c r="BI280" s="3143"/>
      <c r="BJ280" s="3143"/>
      <c r="BK280" s="3143"/>
      <c r="BL280" s="3189"/>
      <c r="BM280" s="3189"/>
      <c r="BN280" s="3189"/>
      <c r="BO280" s="3189"/>
      <c r="BP280" s="3189"/>
      <c r="BQ280" s="3189"/>
      <c r="BR280" s="3189"/>
      <c r="BS280" s="3189"/>
      <c r="BT280" s="3189"/>
      <c r="BU280" s="3189"/>
      <c r="BV280" s="3143"/>
      <c r="BW280" s="3143"/>
    </row>
    <row r="281" spans="1:75" ht="16.5" customHeight="1">
      <c r="A281" s="3143"/>
      <c r="B281" s="3143"/>
      <c r="C281" s="3143"/>
      <c r="D281" s="3143"/>
      <c r="E281" s="3143"/>
      <c r="F281" s="3143"/>
      <c r="G281" s="3143"/>
      <c r="H281" s="3143"/>
      <c r="I281" s="3143"/>
      <c r="J281" s="3143"/>
      <c r="K281" s="3098"/>
      <c r="L281" s="3098"/>
      <c r="M281" s="3098"/>
      <c r="N281" s="3098"/>
      <c r="O281" s="3098"/>
      <c r="P281" s="3098"/>
      <c r="Q281" s="3098"/>
      <c r="R281" s="3098"/>
      <c r="S281" s="3098"/>
      <c r="T281" s="3098"/>
      <c r="U281" s="3098"/>
      <c r="V281" s="3098"/>
      <c r="W281" s="3098"/>
      <c r="X281" s="3098"/>
      <c r="Y281" s="3098"/>
      <c r="Z281" s="3098"/>
      <c r="AA281" s="3098"/>
      <c r="AB281" s="3098"/>
      <c r="AC281" s="3098"/>
      <c r="AD281" s="3098"/>
      <c r="AE281" s="3098"/>
      <c r="AF281" s="3098"/>
      <c r="AG281" s="3098"/>
      <c r="AH281" s="3098"/>
      <c r="AI281" s="3098"/>
      <c r="AJ281" s="3143"/>
      <c r="AK281" s="3143"/>
      <c r="AL281" s="3143"/>
      <c r="AM281" s="3143"/>
      <c r="AN281" s="3143"/>
      <c r="AO281" s="3143"/>
      <c r="AP281" s="3143"/>
      <c r="AQ281" s="3143"/>
      <c r="AR281" s="3143"/>
      <c r="AS281" s="3143"/>
      <c r="AT281" s="3143"/>
      <c r="AU281" s="3143"/>
      <c r="AV281" s="3143"/>
      <c r="AW281" s="3143"/>
      <c r="AX281" s="3143"/>
      <c r="AY281" s="3143"/>
      <c r="AZ281" s="3143"/>
      <c r="BA281" s="3143"/>
      <c r="BB281" s="3143"/>
      <c r="BC281" s="3143"/>
      <c r="BD281" s="3143"/>
      <c r="BE281" s="3143"/>
      <c r="BF281" s="3143"/>
      <c r="BG281" s="3143"/>
      <c r="BH281" s="3143"/>
      <c r="BI281" s="3143"/>
      <c r="BJ281" s="3143"/>
      <c r="BK281" s="3143"/>
      <c r="BL281" s="3189"/>
      <c r="BM281" s="3189"/>
      <c r="BN281" s="3189"/>
      <c r="BO281" s="3189"/>
      <c r="BP281" s="3189"/>
      <c r="BQ281" s="3189"/>
      <c r="BR281" s="3189"/>
      <c r="BS281" s="3189"/>
      <c r="BT281" s="3189"/>
      <c r="BU281" s="3189"/>
      <c r="BV281" s="3143"/>
      <c r="BW281" s="3143"/>
    </row>
    <row r="282" spans="1:75" ht="16.5" customHeight="1">
      <c r="A282" s="3143"/>
      <c r="B282" s="3143"/>
      <c r="C282" s="3143"/>
      <c r="D282" s="3143"/>
      <c r="E282" s="3143"/>
      <c r="F282" s="3143"/>
      <c r="G282" s="3143"/>
      <c r="H282" s="3143"/>
      <c r="I282" s="3143"/>
      <c r="J282" s="3143"/>
      <c r="K282" s="3098"/>
      <c r="L282" s="3098"/>
      <c r="M282" s="3098"/>
      <c r="N282" s="3098"/>
      <c r="O282" s="3098"/>
      <c r="P282" s="3098"/>
      <c r="Q282" s="3098"/>
      <c r="R282" s="3098"/>
      <c r="S282" s="3098"/>
      <c r="T282" s="3098"/>
      <c r="U282" s="3098"/>
      <c r="V282" s="3098"/>
      <c r="W282" s="3098"/>
      <c r="X282" s="3098"/>
      <c r="Y282" s="3098"/>
      <c r="Z282" s="3098"/>
      <c r="AA282" s="3098"/>
      <c r="AB282" s="3098"/>
      <c r="AC282" s="3098"/>
      <c r="AD282" s="3098"/>
      <c r="AE282" s="3098"/>
      <c r="AF282" s="3098"/>
      <c r="AG282" s="3098"/>
      <c r="AH282" s="3098"/>
      <c r="AI282" s="3098"/>
      <c r="AJ282" s="3143"/>
      <c r="AK282" s="3143"/>
      <c r="AL282" s="3143"/>
      <c r="AM282" s="3143"/>
      <c r="AN282" s="3143"/>
      <c r="AO282" s="3143"/>
      <c r="AP282" s="3143"/>
      <c r="AQ282" s="3143"/>
      <c r="AR282" s="3143"/>
      <c r="AS282" s="3143"/>
      <c r="AT282" s="3143"/>
      <c r="AU282" s="3143"/>
      <c r="AV282" s="3143"/>
      <c r="AW282" s="3143"/>
      <c r="AX282" s="3143"/>
      <c r="AY282" s="3143"/>
      <c r="AZ282" s="3143"/>
      <c r="BA282" s="3143"/>
      <c r="BB282" s="3143"/>
      <c r="BC282" s="3143"/>
      <c r="BD282" s="3143"/>
      <c r="BE282" s="3143"/>
      <c r="BF282" s="3143"/>
      <c r="BG282" s="3143"/>
      <c r="BH282" s="3143"/>
      <c r="BI282" s="3143"/>
      <c r="BJ282" s="3143"/>
      <c r="BK282" s="3143"/>
      <c r="BL282" s="3189"/>
      <c r="BM282" s="3189"/>
      <c r="BN282" s="3189"/>
      <c r="BO282" s="3189"/>
      <c r="BP282" s="3189"/>
      <c r="BQ282" s="3189"/>
      <c r="BR282" s="3189"/>
      <c r="BS282" s="3189"/>
      <c r="BT282" s="3189"/>
      <c r="BU282" s="3189"/>
      <c r="BV282" s="3143"/>
      <c r="BW282" s="3143"/>
    </row>
    <row r="283" spans="1:75" ht="16.5" customHeight="1">
      <c r="A283" s="3143"/>
      <c r="B283" s="3143"/>
      <c r="C283" s="3143"/>
      <c r="D283" s="3143"/>
      <c r="E283" s="3143"/>
      <c r="F283" s="3143"/>
      <c r="G283" s="3143"/>
      <c r="H283" s="3143"/>
      <c r="I283" s="3143"/>
      <c r="J283" s="3143"/>
      <c r="K283" s="3098"/>
      <c r="L283" s="3098"/>
      <c r="M283" s="3098"/>
      <c r="N283" s="3098"/>
      <c r="O283" s="3098"/>
      <c r="P283" s="3098"/>
      <c r="Q283" s="3098"/>
      <c r="R283" s="3098"/>
      <c r="S283" s="3098"/>
      <c r="T283" s="3098"/>
      <c r="U283" s="3098"/>
      <c r="V283" s="3098"/>
      <c r="W283" s="3098"/>
      <c r="X283" s="3098"/>
      <c r="Y283" s="3098"/>
      <c r="Z283" s="3098"/>
      <c r="AA283" s="3098"/>
      <c r="AB283" s="3098"/>
      <c r="AC283" s="3098"/>
      <c r="AD283" s="3098"/>
      <c r="AE283" s="3098"/>
      <c r="AF283" s="3098"/>
      <c r="AG283" s="3098"/>
      <c r="AH283" s="3098"/>
      <c r="AI283" s="3098"/>
      <c r="AJ283" s="3143"/>
      <c r="AK283" s="3143"/>
      <c r="AL283" s="3143"/>
      <c r="AM283" s="3143"/>
      <c r="AN283" s="3143"/>
      <c r="AO283" s="3143"/>
      <c r="AP283" s="3143"/>
      <c r="AQ283" s="3143"/>
      <c r="AR283" s="3143"/>
      <c r="AS283" s="3143"/>
      <c r="AT283" s="3143"/>
      <c r="AU283" s="3143"/>
      <c r="AV283" s="3143"/>
      <c r="AW283" s="3143"/>
      <c r="AX283" s="3143"/>
      <c r="AY283" s="3143"/>
      <c r="AZ283" s="3143"/>
      <c r="BA283" s="3143"/>
      <c r="BB283" s="3143"/>
      <c r="BC283" s="3143"/>
      <c r="BD283" s="3143"/>
      <c r="BE283" s="3143"/>
      <c r="BF283" s="3143"/>
      <c r="BG283" s="3143"/>
      <c r="BH283" s="3143"/>
      <c r="BI283" s="3143"/>
      <c r="BJ283" s="3143"/>
      <c r="BK283" s="3143"/>
      <c r="BL283" s="3189"/>
      <c r="BM283" s="3189"/>
      <c r="BN283" s="3189"/>
      <c r="BO283" s="3189"/>
      <c r="BP283" s="3189"/>
      <c r="BQ283" s="3189"/>
      <c r="BR283" s="3189"/>
      <c r="BS283" s="3189"/>
      <c r="BT283" s="3189"/>
      <c r="BU283" s="3189"/>
      <c r="BV283" s="3143"/>
      <c r="BW283" s="3143"/>
    </row>
    <row r="284" spans="1:75" ht="16.5" customHeight="1">
      <c r="A284" s="3143"/>
      <c r="B284" s="3143"/>
      <c r="C284" s="3143"/>
      <c r="D284" s="3143"/>
      <c r="E284" s="3143"/>
      <c r="F284" s="3143"/>
      <c r="G284" s="3143"/>
      <c r="H284" s="3143"/>
      <c r="I284" s="3143"/>
      <c r="J284" s="3143"/>
      <c r="K284" s="3098"/>
      <c r="L284" s="3098"/>
      <c r="M284" s="3098"/>
      <c r="N284" s="3098"/>
      <c r="O284" s="3098"/>
      <c r="P284" s="3098"/>
      <c r="Q284" s="3098"/>
      <c r="R284" s="3098"/>
      <c r="S284" s="3098"/>
      <c r="T284" s="3098"/>
      <c r="U284" s="3098"/>
      <c r="V284" s="3098"/>
      <c r="W284" s="3098"/>
      <c r="X284" s="3098"/>
      <c r="Y284" s="3098"/>
      <c r="Z284" s="3098"/>
      <c r="AA284" s="3098"/>
      <c r="AB284" s="3098"/>
      <c r="AC284" s="3098"/>
      <c r="AD284" s="3098"/>
      <c r="AE284" s="3098"/>
      <c r="AF284" s="3098"/>
      <c r="AG284" s="3098"/>
      <c r="AH284" s="3098"/>
      <c r="AI284" s="3098"/>
      <c r="AJ284" s="3143"/>
      <c r="AK284" s="3143"/>
      <c r="AL284" s="3143"/>
      <c r="AM284" s="3143"/>
      <c r="AN284" s="3143"/>
      <c r="AO284" s="3143"/>
      <c r="AP284" s="3143"/>
      <c r="AQ284" s="3143"/>
      <c r="AR284" s="3143"/>
      <c r="AS284" s="3143"/>
      <c r="AT284" s="3143"/>
      <c r="AU284" s="3143"/>
      <c r="AV284" s="3143"/>
      <c r="AW284" s="3143"/>
      <c r="AX284" s="3143"/>
      <c r="AY284" s="3143"/>
      <c r="AZ284" s="3143"/>
      <c r="BA284" s="3143"/>
      <c r="BB284" s="3143"/>
      <c r="BC284" s="3143"/>
      <c r="BD284" s="3143"/>
      <c r="BE284" s="3143"/>
      <c r="BF284" s="3143"/>
      <c r="BG284" s="3143"/>
      <c r="BH284" s="3143"/>
      <c r="BI284" s="3143"/>
      <c r="BJ284" s="3143"/>
      <c r="BK284" s="3143"/>
      <c r="BL284" s="3189"/>
      <c r="BM284" s="3189"/>
      <c r="BN284" s="3189"/>
      <c r="BO284" s="3189"/>
      <c r="BP284" s="3189"/>
      <c r="BQ284" s="3189"/>
      <c r="BR284" s="3189"/>
      <c r="BS284" s="3189"/>
      <c r="BT284" s="3189"/>
      <c r="BU284" s="3189"/>
      <c r="BV284" s="3143"/>
      <c r="BW284" s="3143"/>
    </row>
    <row r="285" spans="1:75" ht="16.5" customHeight="1">
      <c r="A285" s="3143"/>
      <c r="B285" s="3143"/>
      <c r="C285" s="3143"/>
      <c r="D285" s="3143"/>
      <c r="E285" s="3143"/>
      <c r="F285" s="3143"/>
      <c r="G285" s="3143"/>
      <c r="H285" s="3143"/>
      <c r="I285" s="3143"/>
      <c r="J285" s="3143"/>
      <c r="K285" s="3098"/>
      <c r="L285" s="3098"/>
      <c r="M285" s="3098"/>
      <c r="N285" s="3098"/>
      <c r="O285" s="3098"/>
      <c r="P285" s="3098"/>
      <c r="Q285" s="3098"/>
      <c r="R285" s="3098"/>
      <c r="S285" s="3098"/>
      <c r="T285" s="3098"/>
      <c r="U285" s="3098"/>
      <c r="V285" s="3098"/>
      <c r="W285" s="3098"/>
      <c r="X285" s="3098"/>
      <c r="Y285" s="3098"/>
      <c r="Z285" s="3098"/>
      <c r="AA285" s="3098"/>
      <c r="AB285" s="3098"/>
      <c r="AC285" s="3098"/>
      <c r="AD285" s="3098"/>
      <c r="AE285" s="3098"/>
      <c r="AF285" s="3098"/>
      <c r="AG285" s="3098"/>
      <c r="AH285" s="3098"/>
      <c r="AI285" s="3098"/>
      <c r="AJ285" s="3143"/>
      <c r="AK285" s="3143"/>
      <c r="AL285" s="3143"/>
      <c r="AM285" s="3143"/>
      <c r="AN285" s="3143"/>
      <c r="AO285" s="3143"/>
      <c r="AP285" s="3143"/>
      <c r="AQ285" s="3143"/>
      <c r="AR285" s="3143"/>
      <c r="AS285" s="3143"/>
      <c r="AT285" s="3143"/>
      <c r="AU285" s="3143"/>
      <c r="AV285" s="3143"/>
      <c r="AW285" s="3143"/>
      <c r="AX285" s="3143"/>
      <c r="AY285" s="3143"/>
      <c r="AZ285" s="3143"/>
      <c r="BA285" s="3143"/>
      <c r="BB285" s="3143"/>
      <c r="BC285" s="3143"/>
      <c r="BD285" s="3143"/>
      <c r="BE285" s="3143"/>
      <c r="BF285" s="3143"/>
      <c r="BG285" s="3143"/>
      <c r="BH285" s="3143"/>
      <c r="BI285" s="3143"/>
      <c r="BJ285" s="3143"/>
      <c r="BK285" s="3143"/>
      <c r="BL285" s="3189"/>
      <c r="BM285" s="3189"/>
      <c r="BN285" s="3189"/>
      <c r="BO285" s="3189"/>
      <c r="BP285" s="3189"/>
      <c r="BQ285" s="3189"/>
      <c r="BR285" s="3189"/>
      <c r="BS285" s="3189"/>
      <c r="BT285" s="3189"/>
      <c r="BU285" s="3189"/>
      <c r="BV285" s="3143"/>
      <c r="BW285" s="3143"/>
    </row>
    <row r="286" spans="1:75" ht="16.5" customHeight="1">
      <c r="A286" s="3143"/>
      <c r="B286" s="3143"/>
      <c r="C286" s="3143"/>
      <c r="D286" s="3143"/>
      <c r="E286" s="3143"/>
      <c r="F286" s="3143"/>
      <c r="G286" s="3143"/>
      <c r="H286" s="3143"/>
      <c r="I286" s="3143"/>
      <c r="J286" s="3143"/>
      <c r="K286" s="3098"/>
      <c r="L286" s="3098"/>
      <c r="M286" s="3098"/>
      <c r="N286" s="3098"/>
      <c r="O286" s="3098"/>
      <c r="P286" s="3098"/>
      <c r="Q286" s="3098"/>
      <c r="R286" s="3098"/>
      <c r="S286" s="3098"/>
      <c r="T286" s="3098"/>
      <c r="U286" s="3098"/>
      <c r="V286" s="3098"/>
      <c r="W286" s="3098"/>
      <c r="X286" s="3098"/>
      <c r="Y286" s="3098"/>
      <c r="Z286" s="3098"/>
      <c r="AA286" s="3098"/>
      <c r="AB286" s="3098"/>
      <c r="AC286" s="3098"/>
      <c r="AD286" s="3098"/>
      <c r="AE286" s="3098"/>
      <c r="AF286" s="3098"/>
      <c r="AG286" s="3098"/>
      <c r="AH286" s="3098"/>
      <c r="AI286" s="3098"/>
      <c r="AJ286" s="3143"/>
      <c r="AK286" s="3143"/>
      <c r="AL286" s="3143"/>
      <c r="AM286" s="3143"/>
      <c r="AN286" s="3143"/>
      <c r="AO286" s="3143"/>
      <c r="AP286" s="3143"/>
      <c r="AQ286" s="3143"/>
      <c r="AR286" s="3143"/>
      <c r="AS286" s="3143"/>
      <c r="AT286" s="3143"/>
      <c r="AU286" s="3143"/>
      <c r="AV286" s="3143"/>
      <c r="AW286" s="3143"/>
      <c r="AX286" s="3143"/>
      <c r="AY286" s="3143"/>
      <c r="AZ286" s="3143"/>
      <c r="BA286" s="3143"/>
      <c r="BB286" s="3143"/>
      <c r="BC286" s="3143"/>
      <c r="BD286" s="3143"/>
      <c r="BE286" s="3143"/>
      <c r="BF286" s="3143"/>
      <c r="BG286" s="3143"/>
      <c r="BH286" s="3143"/>
      <c r="BI286" s="3143"/>
      <c r="BJ286" s="3143"/>
      <c r="BK286" s="3143"/>
      <c r="BL286" s="3189"/>
      <c r="BM286" s="3189"/>
      <c r="BN286" s="3189"/>
      <c r="BO286" s="3189"/>
      <c r="BP286" s="3189"/>
      <c r="BQ286" s="3189"/>
      <c r="BR286" s="3189"/>
      <c r="BS286" s="3189"/>
      <c r="BT286" s="3189"/>
      <c r="BU286" s="3189"/>
      <c r="BV286" s="3143"/>
      <c r="BW286" s="3143"/>
    </row>
    <row r="287" spans="1:75" ht="16.5" customHeight="1">
      <c r="A287" s="3143"/>
      <c r="B287" s="3143"/>
      <c r="C287" s="3143"/>
      <c r="D287" s="3143"/>
      <c r="E287" s="3143"/>
      <c r="F287" s="3143"/>
      <c r="G287" s="3143"/>
      <c r="H287" s="3143"/>
      <c r="I287" s="3143"/>
      <c r="J287" s="3143"/>
      <c r="K287" s="3098"/>
      <c r="L287" s="3098"/>
      <c r="M287" s="3098"/>
      <c r="N287" s="3098"/>
      <c r="O287" s="3098"/>
      <c r="P287" s="3098"/>
      <c r="Q287" s="3098"/>
      <c r="R287" s="3098"/>
      <c r="S287" s="3098"/>
      <c r="T287" s="3098"/>
      <c r="U287" s="3098"/>
      <c r="V287" s="3098"/>
      <c r="W287" s="3098"/>
      <c r="X287" s="3098"/>
      <c r="Y287" s="3098"/>
      <c r="Z287" s="3098"/>
      <c r="AA287" s="3098"/>
      <c r="AB287" s="3098"/>
      <c r="AC287" s="3098"/>
      <c r="AD287" s="3098"/>
      <c r="AE287" s="3098"/>
      <c r="AF287" s="3098"/>
      <c r="AG287" s="3098"/>
      <c r="AH287" s="3098"/>
      <c r="AI287" s="3098"/>
      <c r="AJ287" s="3143"/>
      <c r="AK287" s="3143"/>
      <c r="AL287" s="3143"/>
      <c r="AM287" s="3143"/>
      <c r="AN287" s="3143"/>
      <c r="AO287" s="3143"/>
      <c r="AP287" s="3143"/>
      <c r="AQ287" s="3143"/>
      <c r="AR287" s="3143"/>
      <c r="AS287" s="3143"/>
      <c r="AT287" s="3143"/>
      <c r="AU287" s="3143"/>
      <c r="AV287" s="3143"/>
      <c r="AW287" s="3143"/>
      <c r="AX287" s="3143"/>
      <c r="AY287" s="3143"/>
      <c r="AZ287" s="3143"/>
      <c r="BA287" s="3143"/>
      <c r="BB287" s="3143"/>
      <c r="BC287" s="3143"/>
      <c r="BD287" s="3143"/>
      <c r="BE287" s="3143"/>
      <c r="BF287" s="3143"/>
      <c r="BG287" s="3143"/>
      <c r="BH287" s="3143"/>
      <c r="BI287" s="3143"/>
      <c r="BJ287" s="3143"/>
      <c r="BK287" s="3143"/>
      <c r="BL287" s="3189"/>
      <c r="BM287" s="3189"/>
      <c r="BN287" s="3189"/>
      <c r="BO287" s="3189"/>
      <c r="BP287" s="3189"/>
      <c r="BQ287" s="3189"/>
      <c r="BR287" s="3189"/>
      <c r="BS287" s="3189"/>
      <c r="BT287" s="3189"/>
      <c r="BU287" s="3189"/>
      <c r="BV287" s="3143"/>
      <c r="BW287" s="3143"/>
    </row>
    <row r="288" spans="1:75" ht="16.5" customHeight="1">
      <c r="A288" s="3143"/>
      <c r="B288" s="3143"/>
      <c r="C288" s="3143"/>
      <c r="D288" s="3143"/>
      <c r="E288" s="3143"/>
      <c r="F288" s="3143"/>
      <c r="G288" s="3143"/>
      <c r="H288" s="3143"/>
      <c r="I288" s="3143"/>
      <c r="J288" s="3143"/>
      <c r="K288" s="3098"/>
      <c r="L288" s="3098"/>
      <c r="M288" s="3098"/>
      <c r="N288" s="3098"/>
      <c r="O288" s="3098"/>
      <c r="P288" s="3098"/>
      <c r="Q288" s="3098"/>
      <c r="R288" s="3098"/>
      <c r="S288" s="3098"/>
      <c r="T288" s="3098"/>
      <c r="U288" s="3098"/>
      <c r="V288" s="3098"/>
      <c r="W288" s="3098"/>
      <c r="X288" s="3098"/>
      <c r="Y288" s="3098"/>
      <c r="Z288" s="3098"/>
      <c r="AA288" s="3098"/>
      <c r="AB288" s="3098"/>
      <c r="AC288" s="3098"/>
      <c r="AD288" s="3098"/>
      <c r="AE288" s="3098"/>
      <c r="AF288" s="3098"/>
      <c r="AG288" s="3098"/>
      <c r="AH288" s="3098"/>
      <c r="AI288" s="3098"/>
      <c r="AJ288" s="3143"/>
      <c r="AK288" s="3143"/>
      <c r="AL288" s="3143"/>
      <c r="AM288" s="3143"/>
      <c r="AN288" s="3143"/>
      <c r="AO288" s="3143"/>
      <c r="AP288" s="3143"/>
      <c r="AQ288" s="3143"/>
      <c r="AR288" s="3143"/>
      <c r="AS288" s="3143"/>
      <c r="AT288" s="3143"/>
      <c r="AU288" s="3143"/>
      <c r="AV288" s="3143"/>
      <c r="AW288" s="3143"/>
      <c r="AX288" s="3143"/>
      <c r="AY288" s="3143"/>
      <c r="AZ288" s="3143"/>
      <c r="BA288" s="3143"/>
      <c r="BB288" s="3143"/>
      <c r="BC288" s="3143"/>
      <c r="BD288" s="3143"/>
      <c r="BE288" s="3143"/>
      <c r="BF288" s="3143"/>
      <c r="BG288" s="3143"/>
      <c r="BH288" s="3143"/>
      <c r="BI288" s="3143"/>
      <c r="BJ288" s="3143"/>
      <c r="BK288" s="3143"/>
      <c r="BL288" s="3189"/>
      <c r="BM288" s="3189"/>
      <c r="BN288" s="3189"/>
      <c r="BO288" s="3189"/>
      <c r="BP288" s="3189"/>
      <c r="BQ288" s="3189"/>
      <c r="BR288" s="3189"/>
      <c r="BS288" s="3189"/>
      <c r="BT288" s="3189"/>
      <c r="BU288" s="3189"/>
      <c r="BV288" s="3143"/>
      <c r="BW288" s="3143"/>
    </row>
    <row r="289" spans="1:75" ht="16.5" customHeight="1">
      <c r="A289" s="3143"/>
      <c r="B289" s="3143"/>
      <c r="C289" s="3143"/>
      <c r="D289" s="3143"/>
      <c r="E289" s="3143"/>
      <c r="F289" s="3143"/>
      <c r="G289" s="3143"/>
      <c r="H289" s="3143"/>
      <c r="I289" s="3143"/>
      <c r="J289" s="3143"/>
      <c r="K289" s="3098"/>
      <c r="L289" s="3098"/>
      <c r="M289" s="3098"/>
      <c r="N289" s="3098"/>
      <c r="O289" s="3098"/>
      <c r="P289" s="3098"/>
      <c r="Q289" s="3098"/>
      <c r="R289" s="3098"/>
      <c r="S289" s="3098"/>
      <c r="T289" s="3098"/>
      <c r="U289" s="3098"/>
      <c r="V289" s="3098"/>
      <c r="W289" s="3098"/>
      <c r="X289" s="3098"/>
      <c r="Y289" s="3098"/>
      <c r="Z289" s="3098"/>
      <c r="AA289" s="3098"/>
      <c r="AB289" s="3098"/>
      <c r="AC289" s="3098"/>
      <c r="AD289" s="3098"/>
      <c r="AE289" s="3098"/>
      <c r="AF289" s="3098"/>
      <c r="AG289" s="3098"/>
      <c r="AH289" s="3098"/>
      <c r="AI289" s="3098"/>
      <c r="AJ289" s="3143"/>
      <c r="AK289" s="3143"/>
      <c r="AL289" s="3143"/>
      <c r="AM289" s="3143"/>
      <c r="AN289" s="3143"/>
      <c r="AO289" s="3143"/>
      <c r="AP289" s="3143"/>
      <c r="AQ289" s="3143"/>
      <c r="AR289" s="3143"/>
      <c r="AS289" s="3143"/>
      <c r="AT289" s="3143"/>
      <c r="AU289" s="3143"/>
      <c r="AV289" s="3143"/>
      <c r="AW289" s="3143"/>
      <c r="AX289" s="3143"/>
      <c r="AY289" s="3143"/>
      <c r="AZ289" s="3143"/>
      <c r="BA289" s="3143"/>
      <c r="BB289" s="3143"/>
      <c r="BC289" s="3143"/>
      <c r="BD289" s="3143"/>
      <c r="BE289" s="3143"/>
      <c r="BF289" s="3143"/>
      <c r="BG289" s="3143"/>
      <c r="BH289" s="3143"/>
      <c r="BI289" s="3143"/>
      <c r="BJ289" s="3143"/>
      <c r="BK289" s="3143"/>
      <c r="BL289" s="3189"/>
      <c r="BM289" s="3189"/>
      <c r="BN289" s="3189"/>
      <c r="BO289" s="3189"/>
      <c r="BP289" s="3189"/>
      <c r="BQ289" s="3189"/>
      <c r="BR289" s="3189"/>
      <c r="BS289" s="3189"/>
      <c r="BT289" s="3189"/>
      <c r="BU289" s="3189"/>
      <c r="BV289" s="3143"/>
      <c r="BW289" s="3143"/>
    </row>
    <row r="290" spans="1:75" ht="16.5" customHeight="1">
      <c r="A290" s="3143"/>
      <c r="B290" s="3143"/>
      <c r="C290" s="3143"/>
      <c r="D290" s="3143"/>
      <c r="E290" s="3143"/>
      <c r="F290" s="3143"/>
      <c r="G290" s="3143"/>
      <c r="H290" s="3143"/>
      <c r="I290" s="3143"/>
      <c r="J290" s="3143"/>
      <c r="K290" s="3098"/>
      <c r="L290" s="3098"/>
      <c r="M290" s="3098"/>
      <c r="N290" s="3098"/>
      <c r="O290" s="3098"/>
      <c r="P290" s="3098"/>
      <c r="Q290" s="3098"/>
      <c r="R290" s="3098"/>
      <c r="S290" s="3098"/>
      <c r="T290" s="3098"/>
      <c r="U290" s="3098"/>
      <c r="V290" s="3098"/>
      <c r="W290" s="3098"/>
      <c r="X290" s="3098"/>
      <c r="Y290" s="3098"/>
      <c r="Z290" s="3098"/>
      <c r="AA290" s="3098"/>
      <c r="AB290" s="3098"/>
      <c r="AC290" s="3098"/>
      <c r="AD290" s="3098"/>
      <c r="AE290" s="3098"/>
      <c r="AF290" s="3098"/>
      <c r="AG290" s="3098"/>
      <c r="AH290" s="3098"/>
      <c r="AI290" s="3098"/>
      <c r="AJ290" s="3143"/>
      <c r="AK290" s="3143"/>
      <c r="AL290" s="3143"/>
      <c r="AM290" s="3143"/>
      <c r="AN290" s="3143"/>
      <c r="AO290" s="3143"/>
      <c r="AP290" s="3143"/>
      <c r="AQ290" s="3143"/>
      <c r="AR290" s="3143"/>
      <c r="AS290" s="3143"/>
      <c r="AT290" s="3143"/>
      <c r="AU290" s="3143"/>
      <c r="AV290" s="3143"/>
      <c r="AW290" s="3143"/>
      <c r="AX290" s="3143"/>
      <c r="AY290" s="3143"/>
      <c r="AZ290" s="3143"/>
      <c r="BA290" s="3143"/>
      <c r="BB290" s="3143"/>
      <c r="BC290" s="3143"/>
      <c r="BD290" s="3143"/>
      <c r="BE290" s="3143"/>
      <c r="BF290" s="3143"/>
      <c r="BG290" s="3143"/>
      <c r="BH290" s="3143"/>
      <c r="BI290" s="3143"/>
      <c r="BJ290" s="3143"/>
      <c r="BK290" s="3143"/>
      <c r="BL290" s="3189"/>
      <c r="BM290" s="3189"/>
      <c r="BN290" s="3189"/>
      <c r="BO290" s="3189"/>
      <c r="BP290" s="3189"/>
      <c r="BQ290" s="3189"/>
      <c r="BR290" s="3189"/>
      <c r="BS290" s="3189"/>
      <c r="BT290" s="3189"/>
      <c r="BU290" s="3189"/>
      <c r="BV290" s="3143"/>
      <c r="BW290" s="3143"/>
    </row>
    <row r="291" spans="1:75" ht="16.5" customHeight="1">
      <c r="A291" s="3143"/>
      <c r="B291" s="3143"/>
      <c r="C291" s="3143"/>
      <c r="D291" s="3143"/>
      <c r="E291" s="3143"/>
      <c r="F291" s="3143"/>
      <c r="G291" s="3143"/>
      <c r="H291" s="3143"/>
      <c r="I291" s="3143"/>
      <c r="J291" s="3143"/>
      <c r="K291" s="3098"/>
      <c r="L291" s="3098"/>
      <c r="M291" s="3098"/>
      <c r="N291" s="3098"/>
      <c r="O291" s="3098"/>
      <c r="P291" s="3098"/>
      <c r="Q291" s="3098"/>
      <c r="R291" s="3098"/>
      <c r="S291" s="3098"/>
      <c r="T291" s="3098"/>
      <c r="U291" s="3098"/>
      <c r="V291" s="3098"/>
      <c r="W291" s="3098"/>
      <c r="X291" s="3098"/>
      <c r="Y291" s="3098"/>
      <c r="Z291" s="3098"/>
      <c r="AA291" s="3098"/>
      <c r="AB291" s="3098"/>
      <c r="AC291" s="3098"/>
      <c r="AD291" s="3098"/>
      <c r="AE291" s="3098"/>
      <c r="AF291" s="3098"/>
      <c r="AG291" s="3098"/>
      <c r="AH291" s="3098"/>
      <c r="AI291" s="3098"/>
      <c r="AJ291" s="3143"/>
      <c r="AK291" s="3143"/>
      <c r="AL291" s="3143"/>
      <c r="AM291" s="3143"/>
      <c r="AN291" s="3143"/>
      <c r="AO291" s="3143"/>
      <c r="AP291" s="3143"/>
      <c r="AQ291" s="3143"/>
      <c r="AR291" s="3143"/>
      <c r="AS291" s="3143"/>
      <c r="AT291" s="3143"/>
      <c r="AU291" s="3143"/>
      <c r="AV291" s="3143"/>
      <c r="AW291" s="3143"/>
      <c r="AX291" s="3143"/>
      <c r="AY291" s="3143"/>
      <c r="AZ291" s="3143"/>
      <c r="BA291" s="3143"/>
      <c r="BB291" s="3143"/>
      <c r="BC291" s="3143"/>
      <c r="BD291" s="3143"/>
      <c r="BE291" s="3143"/>
      <c r="BF291" s="3143"/>
      <c r="BG291" s="3143"/>
      <c r="BH291" s="3143"/>
      <c r="BI291" s="3143"/>
      <c r="BJ291" s="3143"/>
      <c r="BK291" s="3143"/>
      <c r="BL291" s="3189"/>
      <c r="BM291" s="3189"/>
      <c r="BN291" s="3189"/>
      <c r="BO291" s="3189"/>
      <c r="BP291" s="3189"/>
      <c r="BQ291" s="3189"/>
      <c r="BR291" s="3189"/>
      <c r="BS291" s="3189"/>
      <c r="BT291" s="3189"/>
      <c r="BU291" s="3189"/>
      <c r="BV291" s="3143"/>
      <c r="BW291" s="3143"/>
    </row>
    <row r="292" spans="1:75" ht="16.5" customHeight="1">
      <c r="A292" s="3143"/>
      <c r="B292" s="3143"/>
      <c r="C292" s="3143"/>
      <c r="D292" s="3143"/>
      <c r="E292" s="3143"/>
      <c r="F292" s="3143"/>
      <c r="G292" s="3143"/>
      <c r="H292" s="3143"/>
      <c r="I292" s="3143"/>
      <c r="J292" s="3143"/>
      <c r="K292" s="3098"/>
      <c r="L292" s="3098"/>
      <c r="M292" s="3098"/>
      <c r="N292" s="3098"/>
      <c r="O292" s="3098"/>
      <c r="P292" s="3098"/>
      <c r="Q292" s="3098"/>
      <c r="R292" s="3098"/>
      <c r="S292" s="3098"/>
      <c r="T292" s="3098"/>
      <c r="U292" s="3098"/>
      <c r="V292" s="3098"/>
      <c r="W292" s="3098"/>
      <c r="X292" s="3098"/>
      <c r="Y292" s="3098"/>
      <c r="Z292" s="3098"/>
      <c r="AA292" s="3098"/>
      <c r="AB292" s="3098"/>
      <c r="AC292" s="3098"/>
      <c r="AD292" s="3098"/>
      <c r="AE292" s="3098"/>
      <c r="AF292" s="3098"/>
      <c r="AG292" s="3098"/>
      <c r="AH292" s="3098"/>
      <c r="AI292" s="3098"/>
      <c r="AJ292" s="3143"/>
      <c r="AK292" s="3143"/>
      <c r="AL292" s="3143"/>
      <c r="AM292" s="3143"/>
      <c r="AN292" s="3143"/>
      <c r="AO292" s="3143"/>
      <c r="AP292" s="3143"/>
      <c r="AQ292" s="3143"/>
      <c r="AR292" s="3143"/>
      <c r="AS292" s="3143"/>
      <c r="AT292" s="3143"/>
      <c r="AU292" s="3143"/>
      <c r="AV292" s="3143"/>
      <c r="AW292" s="3143"/>
      <c r="AX292" s="3143"/>
      <c r="AY292" s="3143"/>
      <c r="AZ292" s="3143"/>
      <c r="BA292" s="3143"/>
      <c r="BB292" s="3143"/>
      <c r="BC292" s="3143"/>
      <c r="BD292" s="3143"/>
      <c r="BE292" s="3143"/>
      <c r="BF292" s="3143"/>
      <c r="BG292" s="3143"/>
      <c r="BH292" s="3143"/>
      <c r="BI292" s="3143"/>
      <c r="BJ292" s="3143"/>
      <c r="BK292" s="3143"/>
      <c r="BL292" s="3189"/>
      <c r="BM292" s="3189"/>
      <c r="BN292" s="3189"/>
      <c r="BO292" s="3189"/>
      <c r="BP292" s="3189"/>
      <c r="BQ292" s="3189"/>
      <c r="BR292" s="3189"/>
      <c r="BS292" s="3189"/>
      <c r="BT292" s="3189"/>
      <c r="BU292" s="3189"/>
      <c r="BV292" s="3143"/>
      <c r="BW292" s="3143"/>
    </row>
    <row r="293" spans="1:75" ht="16.5" customHeight="1">
      <c r="A293" s="3143"/>
      <c r="B293" s="3143"/>
      <c r="C293" s="3143"/>
      <c r="D293" s="3143"/>
      <c r="E293" s="3143"/>
      <c r="F293" s="3143"/>
      <c r="G293" s="3143"/>
      <c r="H293" s="3143"/>
      <c r="I293" s="3143"/>
      <c r="J293" s="3143"/>
      <c r="K293" s="3098"/>
      <c r="L293" s="3098"/>
      <c r="M293" s="3098"/>
      <c r="N293" s="3098"/>
      <c r="O293" s="3098"/>
      <c r="P293" s="3098"/>
      <c r="Q293" s="3098"/>
      <c r="R293" s="3098"/>
      <c r="S293" s="3098"/>
      <c r="T293" s="3098"/>
      <c r="U293" s="3098"/>
      <c r="V293" s="3098"/>
      <c r="W293" s="3098"/>
      <c r="X293" s="3098"/>
      <c r="Y293" s="3098"/>
      <c r="Z293" s="3098"/>
      <c r="AA293" s="3098"/>
      <c r="AB293" s="3098"/>
      <c r="AC293" s="3098"/>
      <c r="AD293" s="3098"/>
      <c r="AE293" s="3098"/>
      <c r="AF293" s="3098"/>
      <c r="AG293" s="3098"/>
      <c r="AH293" s="3098"/>
      <c r="AI293" s="3098"/>
      <c r="AJ293" s="3143"/>
      <c r="AK293" s="3143"/>
      <c r="AL293" s="3143"/>
      <c r="AM293" s="3143"/>
      <c r="AN293" s="3143"/>
      <c r="AO293" s="3143"/>
      <c r="AP293" s="3143"/>
      <c r="AQ293" s="3143"/>
      <c r="AR293" s="3143"/>
      <c r="AS293" s="3143"/>
      <c r="AT293" s="3143"/>
      <c r="AU293" s="3143"/>
      <c r="AV293" s="3143"/>
      <c r="AW293" s="3143"/>
      <c r="AX293" s="3143"/>
      <c r="AY293" s="3143"/>
      <c r="AZ293" s="3143"/>
      <c r="BA293" s="3143"/>
      <c r="BB293" s="3143"/>
      <c r="BC293" s="3143"/>
      <c r="BD293" s="3143"/>
      <c r="BE293" s="3143"/>
      <c r="BF293" s="3143"/>
      <c r="BG293" s="3143"/>
      <c r="BH293" s="3143"/>
      <c r="BI293" s="3143"/>
      <c r="BJ293" s="3143"/>
      <c r="BK293" s="3143"/>
      <c r="BL293" s="3189"/>
      <c r="BM293" s="3189"/>
      <c r="BN293" s="3189"/>
      <c r="BO293" s="3189"/>
      <c r="BP293" s="3189"/>
      <c r="BQ293" s="3189"/>
      <c r="BR293" s="3189"/>
      <c r="BS293" s="3189"/>
      <c r="BT293" s="3189"/>
      <c r="BU293" s="3189"/>
      <c r="BV293" s="3143"/>
      <c r="BW293" s="3143"/>
    </row>
    <row r="294" spans="1:75" ht="16.5" customHeight="1">
      <c r="A294" s="3143"/>
      <c r="B294" s="3143"/>
      <c r="C294" s="3143"/>
      <c r="D294" s="3143"/>
      <c r="E294" s="3143"/>
      <c r="F294" s="3143"/>
      <c r="G294" s="3143"/>
      <c r="H294" s="3143"/>
      <c r="I294" s="3143"/>
      <c r="J294" s="3143"/>
      <c r="K294" s="3098"/>
      <c r="L294" s="3098"/>
      <c r="M294" s="3098"/>
      <c r="N294" s="3098"/>
      <c r="O294" s="3098"/>
      <c r="P294" s="3098"/>
      <c r="Q294" s="3098"/>
      <c r="R294" s="3098"/>
      <c r="S294" s="3098"/>
      <c r="T294" s="3098"/>
      <c r="U294" s="3098"/>
      <c r="V294" s="3098"/>
      <c r="W294" s="3098"/>
      <c r="X294" s="3098"/>
      <c r="Y294" s="3098"/>
      <c r="Z294" s="3098"/>
      <c r="AA294" s="3098"/>
      <c r="AB294" s="3098"/>
      <c r="AC294" s="3098"/>
      <c r="AD294" s="3098"/>
      <c r="AE294" s="3098"/>
      <c r="AF294" s="3098"/>
      <c r="AG294" s="3098"/>
      <c r="AH294" s="3098"/>
      <c r="AI294" s="3098"/>
      <c r="AJ294" s="3143"/>
      <c r="AK294" s="3143"/>
      <c r="AL294" s="3143"/>
      <c r="AM294" s="3143"/>
      <c r="AN294" s="3143"/>
      <c r="AO294" s="3143"/>
      <c r="AP294" s="3143"/>
      <c r="AQ294" s="3143"/>
      <c r="AR294" s="3143"/>
      <c r="AS294" s="3143"/>
      <c r="AT294" s="3143"/>
      <c r="AU294" s="3143"/>
      <c r="AV294" s="3143"/>
      <c r="AW294" s="3143"/>
      <c r="AX294" s="3143"/>
      <c r="AY294" s="3143"/>
      <c r="AZ294" s="3143"/>
      <c r="BA294" s="3143"/>
      <c r="BB294" s="3143"/>
      <c r="BC294" s="3143"/>
      <c r="BD294" s="3143"/>
      <c r="BE294" s="3143"/>
      <c r="BF294" s="3143"/>
      <c r="BG294" s="3143"/>
      <c r="BH294" s="3143"/>
      <c r="BI294" s="3143"/>
      <c r="BJ294" s="3143"/>
      <c r="BK294" s="3143"/>
      <c r="BL294" s="3189"/>
      <c r="BM294" s="3189"/>
      <c r="BN294" s="3189"/>
      <c r="BO294" s="3189"/>
      <c r="BP294" s="3189"/>
      <c r="BQ294" s="3189"/>
      <c r="BR294" s="3189"/>
      <c r="BS294" s="3189"/>
      <c r="BT294" s="3189"/>
      <c r="BU294" s="3189"/>
      <c r="BV294" s="3143"/>
      <c r="BW294" s="3143"/>
    </row>
    <row r="295" spans="1:75" ht="16.5" customHeight="1">
      <c r="A295" s="3143"/>
      <c r="B295" s="3143"/>
      <c r="C295" s="3143"/>
      <c r="D295" s="3143"/>
      <c r="E295" s="3143"/>
      <c r="F295" s="3143"/>
      <c r="G295" s="3143"/>
      <c r="H295" s="3143"/>
      <c r="I295" s="3143"/>
      <c r="J295" s="3143"/>
      <c r="K295" s="3098"/>
      <c r="L295" s="3098"/>
      <c r="M295" s="3098"/>
      <c r="N295" s="3098"/>
      <c r="O295" s="3098"/>
      <c r="P295" s="3098"/>
      <c r="Q295" s="3098"/>
      <c r="R295" s="3098"/>
      <c r="S295" s="3098"/>
      <c r="T295" s="3098"/>
      <c r="U295" s="3098"/>
      <c r="V295" s="3098"/>
      <c r="W295" s="3098"/>
      <c r="X295" s="3098"/>
      <c r="Y295" s="3098"/>
      <c r="Z295" s="3098"/>
      <c r="AA295" s="3098"/>
      <c r="AB295" s="3098"/>
      <c r="AC295" s="3098"/>
      <c r="AD295" s="3098"/>
      <c r="AE295" s="3098"/>
      <c r="AF295" s="3098"/>
      <c r="AG295" s="3098"/>
      <c r="AH295" s="3098"/>
      <c r="AI295" s="3098"/>
      <c r="AJ295" s="3143"/>
      <c r="AK295" s="3143"/>
      <c r="AL295" s="3143"/>
      <c r="AM295" s="3143"/>
      <c r="AN295" s="3143"/>
      <c r="AO295" s="3143"/>
      <c r="AP295" s="3143"/>
      <c r="AQ295" s="3143"/>
      <c r="AR295" s="3143"/>
      <c r="AS295" s="3143"/>
      <c r="AT295" s="3143"/>
      <c r="AU295" s="3143"/>
      <c r="AV295" s="3143"/>
      <c r="AW295" s="3143"/>
      <c r="AX295" s="3143"/>
      <c r="AY295" s="3143"/>
      <c r="AZ295" s="3143"/>
      <c r="BA295" s="3143"/>
      <c r="BB295" s="3143"/>
      <c r="BC295" s="3143"/>
      <c r="BD295" s="3143"/>
      <c r="BE295" s="3143"/>
      <c r="BF295" s="3143"/>
      <c r="BG295" s="3143"/>
      <c r="BH295" s="3143"/>
      <c r="BI295" s="3143"/>
      <c r="BJ295" s="3143"/>
      <c r="BK295" s="3143"/>
      <c r="BL295" s="3189"/>
      <c r="BM295" s="3189"/>
      <c r="BN295" s="3189"/>
      <c r="BO295" s="3189"/>
      <c r="BP295" s="3189"/>
      <c r="BQ295" s="3189"/>
      <c r="BR295" s="3189"/>
      <c r="BS295" s="3189"/>
      <c r="BT295" s="3189"/>
      <c r="BU295" s="3189"/>
      <c r="BV295" s="3143"/>
      <c r="BW295" s="3143"/>
    </row>
    <row r="296" spans="1:75" ht="16.5" customHeight="1">
      <c r="A296" s="3143"/>
      <c r="B296" s="3143"/>
      <c r="C296" s="3143"/>
      <c r="D296" s="3143"/>
      <c r="E296" s="3143"/>
      <c r="F296" s="3143"/>
      <c r="G296" s="3143"/>
      <c r="H296" s="3143"/>
      <c r="I296" s="3143"/>
      <c r="J296" s="3143"/>
      <c r="K296" s="3098"/>
      <c r="L296" s="3098"/>
      <c r="M296" s="3098"/>
      <c r="N296" s="3098"/>
      <c r="O296" s="3098"/>
      <c r="P296" s="3098"/>
      <c r="Q296" s="3098"/>
      <c r="R296" s="3098"/>
      <c r="S296" s="3098"/>
      <c r="T296" s="3098"/>
      <c r="U296" s="3098"/>
      <c r="V296" s="3098"/>
      <c r="W296" s="3098"/>
      <c r="X296" s="3098"/>
      <c r="Y296" s="3098"/>
      <c r="Z296" s="3098"/>
      <c r="AA296" s="3098"/>
      <c r="AB296" s="3098"/>
      <c r="AC296" s="3098"/>
      <c r="AD296" s="3098"/>
      <c r="AE296" s="3098"/>
      <c r="AF296" s="3098"/>
      <c r="AG296" s="3098"/>
      <c r="AH296" s="3098"/>
      <c r="AI296" s="3098"/>
      <c r="AJ296" s="3143"/>
      <c r="AK296" s="3143"/>
      <c r="AL296" s="3143"/>
      <c r="AM296" s="3143"/>
      <c r="AN296" s="3143"/>
      <c r="AO296" s="3143"/>
      <c r="AP296" s="3143"/>
      <c r="AQ296" s="3143"/>
      <c r="AR296" s="3143"/>
      <c r="AS296" s="3143"/>
      <c r="AT296" s="3143"/>
      <c r="AU296" s="3143"/>
      <c r="AV296" s="3143"/>
      <c r="AW296" s="3143"/>
      <c r="AX296" s="3143"/>
      <c r="AY296" s="3143"/>
      <c r="AZ296" s="3143"/>
      <c r="BA296" s="3143"/>
      <c r="BB296" s="3143"/>
      <c r="BC296" s="3143"/>
      <c r="BD296" s="3143"/>
      <c r="BE296" s="3143"/>
      <c r="BF296" s="3143"/>
      <c r="BG296" s="3143"/>
      <c r="BH296" s="3143"/>
      <c r="BI296" s="3143"/>
      <c r="BJ296" s="3143"/>
      <c r="BK296" s="3143"/>
      <c r="BL296" s="3189"/>
      <c r="BM296" s="3189"/>
      <c r="BN296" s="3189"/>
      <c r="BO296" s="3189"/>
      <c r="BP296" s="3189"/>
      <c r="BQ296" s="3189"/>
      <c r="BR296" s="3189"/>
      <c r="BS296" s="3189"/>
      <c r="BT296" s="3189"/>
      <c r="BU296" s="3189"/>
      <c r="BV296" s="3143"/>
      <c r="BW296" s="3143"/>
    </row>
    <row r="297" spans="1:75" ht="16.5" customHeight="1">
      <c r="A297" s="3143"/>
      <c r="B297" s="3143"/>
      <c r="C297" s="3143"/>
      <c r="D297" s="3143"/>
      <c r="E297" s="3143"/>
      <c r="F297" s="3143"/>
      <c r="G297" s="3143"/>
      <c r="H297" s="3143"/>
      <c r="I297" s="3143"/>
      <c r="J297" s="3143"/>
      <c r="K297" s="3098"/>
      <c r="L297" s="3098"/>
      <c r="M297" s="3098"/>
      <c r="N297" s="3098"/>
      <c r="O297" s="3098"/>
      <c r="P297" s="3098"/>
      <c r="Q297" s="3098"/>
      <c r="R297" s="3098"/>
      <c r="S297" s="3098"/>
      <c r="T297" s="3098"/>
      <c r="U297" s="3098"/>
      <c r="V297" s="3098"/>
      <c r="W297" s="3098"/>
      <c r="X297" s="3098"/>
      <c r="Y297" s="3098"/>
      <c r="Z297" s="3098"/>
      <c r="AA297" s="3098"/>
      <c r="AB297" s="3098"/>
      <c r="AC297" s="3098"/>
      <c r="AD297" s="3098"/>
      <c r="AE297" s="3098"/>
      <c r="AF297" s="3098"/>
      <c r="AG297" s="3098"/>
      <c r="AH297" s="3098"/>
      <c r="AI297" s="3098"/>
      <c r="AJ297" s="3143"/>
      <c r="AK297" s="3143"/>
      <c r="AL297" s="3143"/>
      <c r="AM297" s="3143"/>
      <c r="AN297" s="3143"/>
      <c r="AO297" s="3143"/>
      <c r="AP297" s="3143"/>
      <c r="AQ297" s="3143"/>
      <c r="AR297" s="3143"/>
      <c r="AS297" s="3143"/>
      <c r="AT297" s="3143"/>
      <c r="AU297" s="3143"/>
      <c r="AV297" s="3143"/>
      <c r="AW297" s="3143"/>
      <c r="AX297" s="3143"/>
      <c r="AY297" s="3143"/>
      <c r="AZ297" s="3143"/>
      <c r="BA297" s="3143"/>
      <c r="BB297" s="3143"/>
      <c r="BC297" s="3143"/>
      <c r="BD297" s="3143"/>
      <c r="BE297" s="3143"/>
      <c r="BF297" s="3143"/>
      <c r="BG297" s="3143"/>
      <c r="BH297" s="3143"/>
      <c r="BI297" s="3143"/>
      <c r="BJ297" s="3143"/>
      <c r="BK297" s="3143"/>
      <c r="BL297" s="3189"/>
      <c r="BM297" s="3189"/>
      <c r="BN297" s="3189"/>
      <c r="BO297" s="3189"/>
      <c r="BP297" s="3189"/>
      <c r="BQ297" s="3189"/>
      <c r="BR297" s="3189"/>
      <c r="BS297" s="3189"/>
      <c r="BT297" s="3189"/>
      <c r="BU297" s="3189"/>
      <c r="BV297" s="3143"/>
      <c r="BW297" s="3143"/>
    </row>
    <row r="298" spans="1:75" ht="16.5" customHeight="1">
      <c r="A298" s="3143"/>
      <c r="B298" s="3143"/>
      <c r="C298" s="3143"/>
      <c r="D298" s="3143"/>
      <c r="E298" s="3143"/>
      <c r="F298" s="3143"/>
      <c r="G298" s="3143"/>
      <c r="H298" s="3143"/>
      <c r="I298" s="3143"/>
      <c r="J298" s="3143"/>
      <c r="K298" s="3098"/>
      <c r="L298" s="3098"/>
      <c r="M298" s="3098"/>
      <c r="N298" s="3098"/>
      <c r="O298" s="3098"/>
      <c r="P298" s="3098"/>
      <c r="Q298" s="3098"/>
      <c r="R298" s="3098"/>
      <c r="S298" s="3098"/>
      <c r="T298" s="3098"/>
      <c r="U298" s="3098"/>
      <c r="V298" s="3098"/>
      <c r="W298" s="3098"/>
      <c r="X298" s="3098"/>
      <c r="Y298" s="3098"/>
      <c r="Z298" s="3098"/>
      <c r="AA298" s="3098"/>
      <c r="AB298" s="3098"/>
      <c r="AC298" s="3098"/>
      <c r="AD298" s="3098"/>
      <c r="AE298" s="3098"/>
      <c r="AF298" s="3098"/>
      <c r="AG298" s="3098"/>
      <c r="AH298" s="3098"/>
      <c r="AI298" s="3098"/>
      <c r="AJ298" s="3143"/>
      <c r="AK298" s="3143"/>
      <c r="AL298" s="3143"/>
      <c r="AM298" s="3143"/>
      <c r="AN298" s="3143"/>
      <c r="AO298" s="3143"/>
      <c r="AP298" s="3143"/>
      <c r="AQ298" s="3143"/>
      <c r="AR298" s="3143"/>
      <c r="AS298" s="3143"/>
      <c r="AT298" s="3143"/>
      <c r="AU298" s="3143"/>
      <c r="AV298" s="3143"/>
      <c r="AW298" s="3143"/>
      <c r="AX298" s="3143"/>
      <c r="AY298" s="3143"/>
      <c r="AZ298" s="3143"/>
      <c r="BA298" s="3143"/>
      <c r="BB298" s="3143"/>
      <c r="BC298" s="3143"/>
      <c r="BD298" s="3143"/>
      <c r="BE298" s="3143"/>
      <c r="BF298" s="3143"/>
      <c r="BG298" s="3143"/>
      <c r="BH298" s="3143"/>
      <c r="BI298" s="3143"/>
      <c r="BJ298" s="3143"/>
      <c r="BK298" s="3143"/>
      <c r="BL298" s="3189"/>
      <c r="BM298" s="3189"/>
      <c r="BN298" s="3189"/>
      <c r="BO298" s="3189"/>
      <c r="BP298" s="3189"/>
      <c r="BQ298" s="3189"/>
      <c r="BR298" s="3189"/>
      <c r="BS298" s="3189"/>
      <c r="BT298" s="3189"/>
      <c r="BU298" s="3189"/>
      <c r="BV298" s="3143"/>
      <c r="BW298" s="3143"/>
    </row>
    <row r="299" spans="1:75" ht="16.5" customHeight="1">
      <c r="A299" s="3143"/>
      <c r="B299" s="3143"/>
      <c r="C299" s="3143"/>
      <c r="D299" s="3143"/>
      <c r="E299" s="3143"/>
      <c r="F299" s="3143"/>
      <c r="G299" s="3143"/>
      <c r="H299" s="3143"/>
      <c r="I299" s="3143"/>
      <c r="J299" s="3143"/>
      <c r="K299" s="3098"/>
      <c r="L299" s="3098"/>
      <c r="M299" s="3098"/>
      <c r="N299" s="3098"/>
      <c r="O299" s="3098"/>
      <c r="P299" s="3098"/>
      <c r="Q299" s="3098"/>
      <c r="R299" s="3098"/>
      <c r="S299" s="3098"/>
      <c r="T299" s="3098"/>
      <c r="U299" s="3098"/>
      <c r="V299" s="3098"/>
      <c r="W299" s="3098"/>
      <c r="X299" s="3098"/>
      <c r="Y299" s="3098"/>
      <c r="Z299" s="3098"/>
      <c r="AA299" s="3098"/>
      <c r="AB299" s="3098"/>
      <c r="AC299" s="3098"/>
      <c r="AD299" s="3098"/>
      <c r="AE299" s="3098"/>
      <c r="AF299" s="3098"/>
      <c r="AG299" s="3098"/>
      <c r="AH299" s="3098"/>
      <c r="AI299" s="3098"/>
      <c r="AJ299" s="3143"/>
      <c r="AK299" s="3143"/>
      <c r="AL299" s="3143"/>
      <c r="AM299" s="3143"/>
      <c r="AN299" s="3143"/>
      <c r="AO299" s="3143"/>
      <c r="AP299" s="3143"/>
      <c r="AQ299" s="3143"/>
      <c r="AR299" s="3143"/>
      <c r="AS299" s="3143"/>
      <c r="AT299" s="3143"/>
      <c r="AU299" s="3143"/>
      <c r="AV299" s="3143"/>
      <c r="AW299" s="3143"/>
      <c r="AX299" s="3143"/>
      <c r="AY299" s="3143"/>
      <c r="AZ299" s="3143"/>
      <c r="BA299" s="3143"/>
      <c r="BB299" s="3143"/>
      <c r="BC299" s="3143"/>
      <c r="BD299" s="3143"/>
      <c r="BE299" s="3143"/>
      <c r="BF299" s="3143"/>
      <c r="BG299" s="3143"/>
      <c r="BH299" s="3143"/>
      <c r="BI299" s="3143"/>
      <c r="BJ299" s="3143"/>
      <c r="BK299" s="3143"/>
      <c r="BL299" s="3189"/>
      <c r="BM299" s="3189"/>
      <c r="BN299" s="3189"/>
      <c r="BO299" s="3189"/>
      <c r="BP299" s="3189"/>
      <c r="BQ299" s="3189"/>
      <c r="BR299" s="3189"/>
      <c r="BS299" s="3189"/>
      <c r="BT299" s="3189"/>
      <c r="BU299" s="3189"/>
      <c r="BV299" s="3143"/>
      <c r="BW299" s="3143"/>
    </row>
    <row r="300" spans="1:75" ht="16.5" customHeight="1">
      <c r="A300" s="3143"/>
      <c r="B300" s="3143"/>
      <c r="C300" s="3143"/>
      <c r="D300" s="3143"/>
      <c r="E300" s="3143"/>
      <c r="F300" s="3143"/>
      <c r="G300" s="3143"/>
      <c r="H300" s="3143"/>
      <c r="I300" s="3143"/>
      <c r="J300" s="3143"/>
      <c r="K300" s="3098"/>
      <c r="L300" s="3098"/>
      <c r="M300" s="3098"/>
      <c r="N300" s="3098"/>
      <c r="O300" s="3098"/>
      <c r="P300" s="3098"/>
      <c r="Q300" s="3098"/>
      <c r="R300" s="3098"/>
      <c r="S300" s="3098"/>
      <c r="T300" s="3098"/>
      <c r="U300" s="3098"/>
      <c r="V300" s="3098"/>
      <c r="W300" s="3098"/>
      <c r="X300" s="3098"/>
      <c r="Y300" s="3098"/>
      <c r="Z300" s="3098"/>
      <c r="AA300" s="3098"/>
      <c r="AB300" s="3098"/>
      <c r="AC300" s="3098"/>
      <c r="AD300" s="3098"/>
      <c r="AE300" s="3098"/>
      <c r="AF300" s="3098"/>
      <c r="AG300" s="3098"/>
      <c r="AH300" s="3098"/>
      <c r="AI300" s="3098"/>
      <c r="AJ300" s="3143"/>
      <c r="AK300" s="3143"/>
      <c r="AL300" s="3143"/>
      <c r="AM300" s="3143"/>
      <c r="AN300" s="3143"/>
      <c r="AO300" s="3143"/>
      <c r="AP300" s="3143"/>
      <c r="AQ300" s="3143"/>
      <c r="AR300" s="3143"/>
      <c r="AS300" s="3143"/>
      <c r="AT300" s="3143"/>
      <c r="AU300" s="3143"/>
      <c r="AV300" s="3143"/>
      <c r="AW300" s="3143"/>
      <c r="AX300" s="3143"/>
      <c r="AY300" s="3143"/>
      <c r="AZ300" s="3143"/>
      <c r="BA300" s="3143"/>
      <c r="BB300" s="3143"/>
      <c r="BC300" s="3143"/>
      <c r="BD300" s="3143"/>
      <c r="BE300" s="3143"/>
      <c r="BF300" s="3143"/>
      <c r="BG300" s="3143"/>
      <c r="BH300" s="3143"/>
      <c r="BI300" s="3143"/>
      <c r="BJ300" s="3143"/>
      <c r="BK300" s="3143"/>
      <c r="BL300" s="3189"/>
      <c r="BM300" s="3189"/>
      <c r="BN300" s="3189"/>
      <c r="BO300" s="3189"/>
      <c r="BP300" s="3189"/>
      <c r="BQ300" s="3189"/>
      <c r="BR300" s="3189"/>
      <c r="BS300" s="3189"/>
      <c r="BT300" s="3189"/>
      <c r="BU300" s="3189"/>
      <c r="BV300" s="3143"/>
      <c r="BW300" s="3143"/>
    </row>
    <row r="301" spans="1:75" ht="16.5" customHeight="1">
      <c r="A301" s="3143"/>
      <c r="B301" s="3143"/>
      <c r="C301" s="3143"/>
      <c r="D301" s="3143"/>
      <c r="E301" s="3143"/>
      <c r="F301" s="3143"/>
      <c r="G301" s="3143"/>
      <c r="H301" s="3143"/>
      <c r="I301" s="3143"/>
      <c r="J301" s="3143"/>
      <c r="K301" s="3098"/>
      <c r="L301" s="3098"/>
      <c r="M301" s="3098"/>
      <c r="N301" s="3098"/>
      <c r="O301" s="3098"/>
      <c r="P301" s="3098"/>
      <c r="Q301" s="3098"/>
      <c r="R301" s="3098"/>
      <c r="S301" s="3098"/>
      <c r="T301" s="3098"/>
      <c r="U301" s="3098"/>
      <c r="V301" s="3098"/>
      <c r="W301" s="3098"/>
      <c r="X301" s="3098"/>
      <c r="Y301" s="3098"/>
      <c r="Z301" s="3098"/>
      <c r="AA301" s="3098"/>
      <c r="AB301" s="3098"/>
      <c r="AC301" s="3098"/>
      <c r="AD301" s="3098"/>
      <c r="AE301" s="3098"/>
      <c r="AF301" s="3098"/>
      <c r="AG301" s="3098"/>
      <c r="AH301" s="3098"/>
      <c r="AI301" s="3098"/>
      <c r="AJ301" s="3143"/>
      <c r="AK301" s="3143"/>
      <c r="AL301" s="3143"/>
      <c r="AM301" s="3143"/>
      <c r="AN301" s="3143"/>
      <c r="AO301" s="3143"/>
      <c r="AP301" s="3143"/>
      <c r="AQ301" s="3143"/>
      <c r="AR301" s="3143"/>
      <c r="AS301" s="3143"/>
      <c r="AT301" s="3143"/>
      <c r="AU301" s="3143"/>
      <c r="AV301" s="3143"/>
      <c r="AW301" s="3143"/>
      <c r="AX301" s="3143"/>
      <c r="AY301" s="3143"/>
      <c r="AZ301" s="3143"/>
      <c r="BA301" s="3143"/>
      <c r="BB301" s="3143"/>
      <c r="BC301" s="3143"/>
      <c r="BD301" s="3143"/>
      <c r="BE301" s="3143"/>
      <c r="BF301" s="3143"/>
      <c r="BG301" s="3143"/>
      <c r="BH301" s="3143"/>
      <c r="BI301" s="3143"/>
      <c r="BJ301" s="3143"/>
      <c r="BK301" s="3143"/>
      <c r="BL301" s="3189"/>
      <c r="BM301" s="3189"/>
      <c r="BN301" s="3189"/>
      <c r="BO301" s="3189"/>
      <c r="BP301" s="3189"/>
      <c r="BQ301" s="3189"/>
      <c r="BR301" s="3189"/>
      <c r="BS301" s="3189"/>
      <c r="BT301" s="3189"/>
      <c r="BU301" s="3189"/>
      <c r="BV301" s="3143"/>
      <c r="BW301" s="3143"/>
    </row>
    <row r="302" spans="1:75" ht="16.5" customHeight="1">
      <c r="A302" s="3143"/>
      <c r="B302" s="3143"/>
      <c r="C302" s="3143"/>
      <c r="D302" s="3143"/>
      <c r="E302" s="3143"/>
      <c r="F302" s="3143"/>
      <c r="G302" s="3143"/>
      <c r="H302" s="3143"/>
      <c r="I302" s="3143"/>
      <c r="J302" s="3143"/>
      <c r="K302" s="3098"/>
      <c r="L302" s="3098"/>
      <c r="M302" s="3098"/>
      <c r="N302" s="3098"/>
      <c r="O302" s="3098"/>
      <c r="P302" s="3098"/>
      <c r="Q302" s="3098"/>
      <c r="R302" s="3098"/>
      <c r="S302" s="3098"/>
      <c r="T302" s="3098"/>
      <c r="U302" s="3098"/>
      <c r="V302" s="3098"/>
      <c r="W302" s="3098"/>
      <c r="X302" s="3098"/>
      <c r="Y302" s="3098"/>
      <c r="Z302" s="3098"/>
      <c r="AA302" s="3098"/>
      <c r="AB302" s="3098"/>
      <c r="AC302" s="3098"/>
      <c r="AD302" s="3098"/>
      <c r="AE302" s="3098"/>
      <c r="AF302" s="3098"/>
      <c r="AG302" s="3098"/>
      <c r="AH302" s="3098"/>
      <c r="AI302" s="3098"/>
      <c r="AJ302" s="3143"/>
      <c r="AK302" s="3143"/>
      <c r="AL302" s="3143"/>
      <c r="AM302" s="3143"/>
      <c r="AN302" s="3143"/>
      <c r="AO302" s="3143"/>
      <c r="AP302" s="3143"/>
      <c r="AQ302" s="3143"/>
      <c r="AR302" s="3143"/>
      <c r="AS302" s="3143"/>
      <c r="AT302" s="3143"/>
      <c r="AU302" s="3143"/>
      <c r="AV302" s="3143"/>
      <c r="AW302" s="3143"/>
      <c r="AX302" s="3143"/>
      <c r="AY302" s="3143"/>
      <c r="AZ302" s="3143"/>
      <c r="BA302" s="3143"/>
      <c r="BB302" s="3143"/>
      <c r="BC302" s="3143"/>
      <c r="BD302" s="3143"/>
      <c r="BE302" s="3143"/>
      <c r="BF302" s="3143"/>
      <c r="BG302" s="3143"/>
      <c r="BH302" s="3143"/>
      <c r="BI302" s="3143"/>
      <c r="BJ302" s="3143"/>
      <c r="BK302" s="3143"/>
      <c r="BL302" s="3189"/>
      <c r="BM302" s="3189"/>
      <c r="BN302" s="3189"/>
      <c r="BO302" s="3189"/>
      <c r="BP302" s="3189"/>
      <c r="BQ302" s="3189"/>
      <c r="BR302" s="3189"/>
      <c r="BS302" s="3189"/>
      <c r="BT302" s="3189"/>
      <c r="BU302" s="3189"/>
      <c r="BV302" s="3143"/>
      <c r="BW302" s="3143"/>
    </row>
    <row r="303" spans="1:75" ht="16.5" customHeight="1">
      <c r="A303" s="3143"/>
      <c r="B303" s="3143"/>
      <c r="C303" s="3143"/>
      <c r="D303" s="3143"/>
      <c r="E303" s="3143"/>
      <c r="F303" s="3143"/>
      <c r="G303" s="3143"/>
      <c r="H303" s="3143"/>
      <c r="I303" s="3143"/>
      <c r="J303" s="3143"/>
      <c r="K303" s="3098"/>
      <c r="L303" s="3098"/>
      <c r="M303" s="3098"/>
      <c r="N303" s="3098"/>
      <c r="O303" s="3098"/>
      <c r="P303" s="3098"/>
      <c r="Q303" s="3098"/>
      <c r="R303" s="3098"/>
      <c r="S303" s="3098"/>
      <c r="T303" s="3098"/>
      <c r="U303" s="3098"/>
      <c r="V303" s="3098"/>
      <c r="W303" s="3098"/>
      <c r="X303" s="3098"/>
      <c r="Y303" s="3098"/>
      <c r="Z303" s="3098"/>
      <c r="AA303" s="3098"/>
      <c r="AB303" s="3098"/>
      <c r="AC303" s="3098"/>
      <c r="AD303" s="3098"/>
      <c r="AE303" s="3098"/>
      <c r="AF303" s="3098"/>
      <c r="AG303" s="3098"/>
      <c r="AH303" s="3098"/>
      <c r="AI303" s="3098"/>
      <c r="AJ303" s="3143"/>
      <c r="AK303" s="3143"/>
      <c r="AL303" s="3143"/>
      <c r="AM303" s="3143"/>
      <c r="AN303" s="3143"/>
      <c r="AO303" s="3143"/>
      <c r="AP303" s="3143"/>
      <c r="AQ303" s="3143"/>
      <c r="AR303" s="3143"/>
      <c r="AS303" s="3143"/>
      <c r="AT303" s="3143"/>
      <c r="AU303" s="3143"/>
      <c r="AV303" s="3143"/>
      <c r="AW303" s="3143"/>
      <c r="AX303" s="3143"/>
      <c r="AY303" s="3143"/>
      <c r="AZ303" s="3143"/>
      <c r="BA303" s="3143"/>
      <c r="BB303" s="3143"/>
      <c r="BC303" s="3143"/>
      <c r="BD303" s="3143"/>
      <c r="BE303" s="3143"/>
      <c r="BF303" s="3143"/>
      <c r="BG303" s="3143"/>
      <c r="BH303" s="3143"/>
      <c r="BI303" s="3143"/>
      <c r="BJ303" s="3143"/>
      <c r="BK303" s="3143"/>
      <c r="BL303" s="3189"/>
      <c r="BM303" s="3189"/>
      <c r="BN303" s="3189"/>
      <c r="BO303" s="3189"/>
      <c r="BP303" s="3189"/>
      <c r="BQ303" s="3189"/>
      <c r="BR303" s="3189"/>
      <c r="BS303" s="3189"/>
      <c r="BT303" s="3189"/>
      <c r="BU303" s="3189"/>
      <c r="BV303" s="3143"/>
      <c r="BW303" s="3143"/>
    </row>
    <row r="304" spans="1:75" ht="16.5" customHeight="1">
      <c r="A304" s="3143"/>
      <c r="B304" s="3143"/>
      <c r="C304" s="3143"/>
      <c r="D304" s="3143"/>
      <c r="E304" s="3143"/>
      <c r="F304" s="3143"/>
      <c r="G304" s="3143"/>
      <c r="H304" s="3143"/>
      <c r="I304" s="3143"/>
      <c r="J304" s="3143"/>
      <c r="K304" s="3098"/>
      <c r="L304" s="3098"/>
      <c r="M304" s="3098"/>
      <c r="N304" s="3098"/>
      <c r="O304" s="3098"/>
      <c r="P304" s="3098"/>
      <c r="Q304" s="3098"/>
      <c r="R304" s="3098"/>
      <c r="S304" s="3098"/>
      <c r="T304" s="3098"/>
      <c r="U304" s="3098"/>
      <c r="V304" s="3098"/>
      <c r="W304" s="3098"/>
      <c r="X304" s="3098"/>
      <c r="Y304" s="3098"/>
      <c r="Z304" s="3098"/>
      <c r="AA304" s="3098"/>
      <c r="AB304" s="3098"/>
      <c r="AC304" s="3098"/>
      <c r="AD304" s="3098"/>
      <c r="AE304" s="3098"/>
      <c r="AF304" s="3098"/>
      <c r="AG304" s="3098"/>
      <c r="AH304" s="3098"/>
      <c r="AI304" s="3098"/>
      <c r="AJ304" s="3143"/>
      <c r="AK304" s="3143"/>
      <c r="AL304" s="3143"/>
      <c r="AM304" s="3143"/>
      <c r="AN304" s="3143"/>
      <c r="AO304" s="3143"/>
      <c r="AP304" s="3143"/>
      <c r="AQ304" s="3143"/>
      <c r="AR304" s="3143"/>
      <c r="AS304" s="3143"/>
      <c r="AT304" s="3143"/>
      <c r="AU304" s="3143"/>
      <c r="AV304" s="3143"/>
      <c r="AW304" s="3143"/>
      <c r="AX304" s="3143"/>
      <c r="AY304" s="3143"/>
      <c r="AZ304" s="3143"/>
      <c r="BA304" s="3143"/>
      <c r="BB304" s="3143"/>
      <c r="BC304" s="3143"/>
      <c r="BD304" s="3143"/>
      <c r="BE304" s="3143"/>
      <c r="BF304" s="3143"/>
      <c r="BG304" s="3143"/>
      <c r="BH304" s="3143"/>
      <c r="BI304" s="3143"/>
      <c r="BJ304" s="3143"/>
      <c r="BK304" s="3143"/>
      <c r="BL304" s="3189"/>
      <c r="BM304" s="3189"/>
      <c r="BN304" s="3189"/>
      <c r="BO304" s="3189"/>
      <c r="BP304" s="3189"/>
      <c r="BQ304" s="3189"/>
      <c r="BR304" s="3189"/>
      <c r="BS304" s="3189"/>
      <c r="BT304" s="3189"/>
      <c r="BU304" s="3189"/>
      <c r="BV304" s="3143"/>
      <c r="BW304" s="3143"/>
    </row>
    <row r="305" spans="1:75" ht="16.5" customHeight="1">
      <c r="A305" s="3143"/>
      <c r="B305" s="3143"/>
      <c r="C305" s="3143"/>
      <c r="D305" s="3143"/>
      <c r="E305" s="3143"/>
      <c r="F305" s="3143"/>
      <c r="G305" s="3143"/>
      <c r="H305" s="3143"/>
      <c r="I305" s="3143"/>
      <c r="J305" s="3143"/>
      <c r="K305" s="3098"/>
      <c r="L305" s="3098"/>
      <c r="M305" s="3098"/>
      <c r="N305" s="3098"/>
      <c r="O305" s="3098"/>
      <c r="P305" s="3098"/>
      <c r="Q305" s="3098"/>
      <c r="R305" s="3098"/>
      <c r="S305" s="3098"/>
      <c r="T305" s="3098"/>
      <c r="U305" s="3098"/>
      <c r="V305" s="3098"/>
      <c r="W305" s="3098"/>
      <c r="X305" s="3098"/>
      <c r="Y305" s="3098"/>
      <c r="Z305" s="3098"/>
      <c r="AA305" s="3098"/>
      <c r="AB305" s="3098"/>
      <c r="AC305" s="3098"/>
      <c r="AD305" s="3098"/>
      <c r="AE305" s="3098"/>
      <c r="AF305" s="3098"/>
      <c r="AG305" s="3098"/>
      <c r="AH305" s="3098"/>
      <c r="AI305" s="3098"/>
      <c r="AJ305" s="3143"/>
      <c r="AK305" s="3143"/>
      <c r="AL305" s="3143"/>
      <c r="AM305" s="3143"/>
      <c r="AN305" s="3143"/>
      <c r="AO305" s="3143"/>
      <c r="AP305" s="3143"/>
      <c r="AQ305" s="3143"/>
      <c r="AR305" s="3143"/>
      <c r="AS305" s="3143"/>
      <c r="AT305" s="3143"/>
      <c r="AU305" s="3143"/>
      <c r="AV305" s="3143"/>
      <c r="AW305" s="3143"/>
      <c r="AX305" s="3143"/>
      <c r="AY305" s="3143"/>
      <c r="AZ305" s="3143"/>
      <c r="BA305" s="3143"/>
      <c r="BB305" s="3143"/>
      <c r="BC305" s="3143"/>
      <c r="BD305" s="3143"/>
      <c r="BE305" s="3143"/>
      <c r="BF305" s="3143"/>
      <c r="BG305" s="3143"/>
      <c r="BH305" s="3143"/>
      <c r="BI305" s="3143"/>
      <c r="BJ305" s="3143"/>
      <c r="BK305" s="3143"/>
      <c r="BL305" s="3189"/>
      <c r="BM305" s="3189"/>
      <c r="BN305" s="3189"/>
      <c r="BO305" s="3189"/>
      <c r="BP305" s="3189"/>
      <c r="BQ305" s="3189"/>
      <c r="BR305" s="3189"/>
      <c r="BS305" s="3189"/>
      <c r="BT305" s="3189"/>
      <c r="BU305" s="3189"/>
      <c r="BV305" s="3143"/>
      <c r="BW305" s="3143"/>
    </row>
    <row r="306" spans="1:75" ht="16.5" customHeight="1">
      <c r="A306" s="3143"/>
      <c r="B306" s="3143"/>
      <c r="C306" s="3143"/>
      <c r="D306" s="3143"/>
      <c r="E306" s="3143"/>
      <c r="F306" s="3143"/>
      <c r="G306" s="3143"/>
      <c r="H306" s="3143"/>
      <c r="I306" s="3143"/>
      <c r="J306" s="3143"/>
      <c r="K306" s="3098"/>
      <c r="L306" s="3098"/>
      <c r="M306" s="3098"/>
      <c r="N306" s="3098"/>
      <c r="O306" s="3098"/>
      <c r="P306" s="3098"/>
      <c r="Q306" s="3098"/>
      <c r="R306" s="3098"/>
      <c r="S306" s="3098"/>
      <c r="T306" s="3098"/>
      <c r="U306" s="3098"/>
      <c r="V306" s="3098"/>
      <c r="W306" s="3098"/>
      <c r="X306" s="3098"/>
      <c r="Y306" s="3098"/>
      <c r="Z306" s="3098"/>
      <c r="AA306" s="3098"/>
      <c r="AB306" s="3098"/>
      <c r="AC306" s="3098"/>
      <c r="AD306" s="3098"/>
      <c r="AE306" s="3098"/>
      <c r="AF306" s="3098"/>
      <c r="AG306" s="3098"/>
      <c r="AH306" s="3098"/>
      <c r="AI306" s="3098"/>
      <c r="AJ306" s="3143"/>
      <c r="AK306" s="3143"/>
      <c r="AL306" s="3143"/>
      <c r="AM306" s="3143"/>
      <c r="AN306" s="3143"/>
      <c r="AO306" s="3143"/>
      <c r="AP306" s="3143"/>
      <c r="AQ306" s="3143"/>
      <c r="AR306" s="3143"/>
      <c r="AS306" s="3143"/>
      <c r="AT306" s="3143"/>
      <c r="AU306" s="3143"/>
      <c r="AV306" s="3143"/>
      <c r="AW306" s="3143"/>
      <c r="AX306" s="3143"/>
      <c r="AY306" s="3143"/>
      <c r="AZ306" s="3143"/>
      <c r="BA306" s="3143"/>
      <c r="BB306" s="3143"/>
      <c r="BC306" s="3143"/>
      <c r="BD306" s="3143"/>
      <c r="BE306" s="3143"/>
      <c r="BF306" s="3143"/>
      <c r="BG306" s="3143"/>
      <c r="BH306" s="3143"/>
      <c r="BI306" s="3143"/>
      <c r="BJ306" s="3143"/>
      <c r="BK306" s="3143"/>
      <c r="BL306" s="3189"/>
      <c r="BM306" s="3189"/>
      <c r="BN306" s="3189"/>
      <c r="BO306" s="3189"/>
      <c r="BP306" s="3189"/>
      <c r="BQ306" s="3189"/>
      <c r="BR306" s="3189"/>
      <c r="BS306" s="3189"/>
      <c r="BT306" s="3189"/>
      <c r="BU306" s="3189"/>
      <c r="BV306" s="3143"/>
      <c r="BW306" s="3143"/>
    </row>
    <row r="307" spans="1:75" ht="16.5" customHeight="1">
      <c r="A307" s="3143"/>
      <c r="B307" s="3143"/>
      <c r="C307" s="3143"/>
      <c r="D307" s="3143"/>
      <c r="E307" s="3143"/>
      <c r="F307" s="3143"/>
      <c r="G307" s="3143"/>
      <c r="H307" s="3143"/>
      <c r="I307" s="3143"/>
      <c r="J307" s="3143"/>
      <c r="K307" s="3098"/>
      <c r="L307" s="3098"/>
      <c r="M307" s="3098"/>
      <c r="N307" s="3098"/>
      <c r="O307" s="3098"/>
      <c r="P307" s="3098"/>
      <c r="Q307" s="3098"/>
      <c r="R307" s="3098"/>
      <c r="S307" s="3098"/>
      <c r="T307" s="3098"/>
      <c r="U307" s="3098"/>
      <c r="V307" s="3098"/>
      <c r="W307" s="3098"/>
      <c r="X307" s="3098"/>
      <c r="Y307" s="3098"/>
      <c r="Z307" s="3098"/>
      <c r="AA307" s="3098"/>
      <c r="AB307" s="3098"/>
      <c r="AC307" s="3098"/>
      <c r="AD307" s="3098"/>
      <c r="AE307" s="3098"/>
      <c r="AF307" s="3098"/>
      <c r="AG307" s="3098"/>
      <c r="AH307" s="3098"/>
      <c r="AI307" s="3098"/>
      <c r="AJ307" s="3143"/>
      <c r="AK307" s="3143"/>
      <c r="AL307" s="3143"/>
      <c r="AM307" s="3143"/>
      <c r="AN307" s="3143"/>
      <c r="AO307" s="3143"/>
      <c r="AP307" s="3143"/>
      <c r="AQ307" s="3143"/>
      <c r="AR307" s="3143"/>
      <c r="AS307" s="3143"/>
      <c r="AT307" s="3143"/>
      <c r="AU307" s="3143"/>
      <c r="AV307" s="3143"/>
      <c r="AW307" s="3143"/>
      <c r="AX307" s="3143"/>
      <c r="AY307" s="3143"/>
      <c r="AZ307" s="3143"/>
      <c r="BA307" s="3143"/>
      <c r="BB307" s="3143"/>
      <c r="BC307" s="3143"/>
      <c r="BD307" s="3143"/>
      <c r="BE307" s="3143"/>
      <c r="BF307" s="3143"/>
      <c r="BG307" s="3143"/>
      <c r="BH307" s="3143"/>
      <c r="BI307" s="3143"/>
      <c r="BJ307" s="3143"/>
      <c r="BK307" s="3143"/>
      <c r="BL307" s="3189"/>
      <c r="BM307" s="3189"/>
      <c r="BN307" s="3189"/>
      <c r="BO307" s="3189"/>
      <c r="BP307" s="3189"/>
      <c r="BQ307" s="3189"/>
      <c r="BR307" s="3189"/>
      <c r="BS307" s="3189"/>
      <c r="BT307" s="3189"/>
      <c r="BU307" s="3189"/>
      <c r="BV307" s="3143"/>
      <c r="BW307" s="3143"/>
    </row>
    <row r="308" spans="1:75" ht="16.5" customHeight="1">
      <c r="A308" s="3143"/>
      <c r="B308" s="3143"/>
      <c r="C308" s="3143"/>
      <c r="D308" s="3143"/>
      <c r="E308" s="3143"/>
      <c r="F308" s="3143"/>
      <c r="G308" s="3143"/>
      <c r="H308" s="3143"/>
      <c r="I308" s="3143"/>
      <c r="J308" s="3143"/>
      <c r="K308" s="3098"/>
      <c r="L308" s="3098"/>
      <c r="M308" s="3098"/>
      <c r="N308" s="3098"/>
      <c r="O308" s="3098"/>
      <c r="P308" s="3098"/>
      <c r="Q308" s="3098"/>
      <c r="R308" s="3098"/>
      <c r="S308" s="3098"/>
      <c r="T308" s="3098"/>
      <c r="U308" s="3098"/>
      <c r="V308" s="3098"/>
      <c r="W308" s="3098"/>
      <c r="X308" s="3098"/>
      <c r="Y308" s="3098"/>
      <c r="Z308" s="3098"/>
      <c r="AA308" s="3098"/>
      <c r="AB308" s="3098"/>
      <c r="AC308" s="3098"/>
      <c r="AD308" s="3098"/>
      <c r="AE308" s="3098"/>
      <c r="AF308" s="3098"/>
      <c r="AG308" s="3098"/>
      <c r="AH308" s="3098"/>
      <c r="AI308" s="3098"/>
      <c r="AJ308" s="3143"/>
      <c r="AK308" s="3143"/>
      <c r="AL308" s="3143"/>
      <c r="AM308" s="3143"/>
      <c r="AN308" s="3143"/>
      <c r="AO308" s="3143"/>
      <c r="AP308" s="3143"/>
      <c r="AQ308" s="3143"/>
      <c r="AR308" s="3143"/>
      <c r="AS308" s="3143"/>
      <c r="AT308" s="3143"/>
      <c r="AU308" s="3143"/>
      <c r="AV308" s="3143"/>
      <c r="AW308" s="3143"/>
      <c r="AX308" s="3143"/>
      <c r="AY308" s="3143"/>
      <c r="AZ308" s="3143"/>
      <c r="BA308" s="3143"/>
      <c r="BB308" s="3143"/>
      <c r="BC308" s="3143"/>
      <c r="BD308" s="3143"/>
      <c r="BE308" s="3143"/>
      <c r="BF308" s="3143"/>
      <c r="BG308" s="3143"/>
      <c r="BH308" s="3143"/>
      <c r="BI308" s="3143"/>
      <c r="BJ308" s="3143"/>
      <c r="BK308" s="3143"/>
      <c r="BL308" s="3189"/>
      <c r="BM308" s="3189"/>
      <c r="BN308" s="3189"/>
      <c r="BO308" s="3189"/>
      <c r="BP308" s="3189"/>
      <c r="BQ308" s="3189"/>
      <c r="BR308" s="3189"/>
      <c r="BS308" s="3189"/>
      <c r="BT308" s="3189"/>
      <c r="BU308" s="3189"/>
      <c r="BV308" s="3143"/>
      <c r="BW308" s="3143"/>
    </row>
    <row r="309" spans="1:75" ht="16.5" customHeight="1">
      <c r="A309" s="3143"/>
      <c r="B309" s="3143"/>
      <c r="C309" s="3143"/>
      <c r="D309" s="3143"/>
      <c r="E309" s="3143"/>
      <c r="F309" s="3143"/>
      <c r="G309" s="3143"/>
      <c r="H309" s="3143"/>
      <c r="I309" s="3143"/>
      <c r="J309" s="3143"/>
      <c r="K309" s="3098"/>
      <c r="L309" s="3098"/>
      <c r="M309" s="3098"/>
      <c r="N309" s="3098"/>
      <c r="O309" s="3098"/>
      <c r="P309" s="3098"/>
      <c r="Q309" s="3098"/>
      <c r="R309" s="3098"/>
      <c r="S309" s="3098"/>
      <c r="T309" s="3098"/>
      <c r="U309" s="3098"/>
      <c r="V309" s="3098"/>
      <c r="W309" s="3098"/>
      <c r="X309" s="3098"/>
      <c r="Y309" s="3098"/>
      <c r="Z309" s="3098"/>
      <c r="AA309" s="3098"/>
      <c r="AB309" s="3098"/>
      <c r="AC309" s="3098"/>
      <c r="AD309" s="3098"/>
      <c r="AE309" s="3098"/>
      <c r="AF309" s="3098"/>
      <c r="AG309" s="3098"/>
      <c r="AH309" s="3098"/>
      <c r="AI309" s="3098"/>
      <c r="AJ309" s="3143"/>
      <c r="AK309" s="3143"/>
      <c r="AL309" s="3143"/>
      <c r="AM309" s="3143"/>
      <c r="AN309" s="3143"/>
      <c r="AO309" s="3143"/>
      <c r="AP309" s="3143"/>
      <c r="AQ309" s="3143"/>
      <c r="AR309" s="3143"/>
      <c r="AS309" s="3143"/>
      <c r="AT309" s="3143"/>
      <c r="AU309" s="3143"/>
      <c r="AV309" s="3143"/>
      <c r="AW309" s="3143"/>
      <c r="AX309" s="3143"/>
      <c r="AY309" s="3143"/>
      <c r="AZ309" s="3143"/>
      <c r="BA309" s="3143"/>
      <c r="BB309" s="3143"/>
      <c r="BC309" s="3143"/>
      <c r="BD309" s="3143"/>
      <c r="BE309" s="3143"/>
      <c r="BF309" s="3143"/>
      <c r="BG309" s="3143"/>
      <c r="BH309" s="3143"/>
      <c r="BI309" s="3143"/>
      <c r="BJ309" s="3143"/>
      <c r="BK309" s="3143"/>
      <c r="BL309" s="3189"/>
      <c r="BM309" s="3189"/>
      <c r="BN309" s="3189"/>
      <c r="BO309" s="3189"/>
      <c r="BP309" s="3189"/>
      <c r="BQ309" s="3189"/>
      <c r="BR309" s="3189"/>
      <c r="BS309" s="3189"/>
      <c r="BT309" s="3189"/>
      <c r="BU309" s="3189"/>
      <c r="BV309" s="3143"/>
      <c r="BW309" s="3143"/>
    </row>
    <row r="310" spans="1:75" ht="16.5" customHeight="1">
      <c r="A310" s="3143"/>
      <c r="B310" s="3143"/>
      <c r="C310" s="3143"/>
      <c r="D310" s="3143"/>
      <c r="E310" s="3143"/>
      <c r="F310" s="3143"/>
      <c r="G310" s="3143"/>
      <c r="H310" s="3143"/>
      <c r="I310" s="3143"/>
      <c r="J310" s="3143"/>
      <c r="K310" s="3098"/>
      <c r="L310" s="3098"/>
      <c r="M310" s="3098"/>
      <c r="N310" s="3098"/>
      <c r="O310" s="3098"/>
      <c r="P310" s="3098"/>
      <c r="Q310" s="3098"/>
      <c r="R310" s="3098"/>
      <c r="S310" s="3098"/>
      <c r="T310" s="3098"/>
      <c r="U310" s="3098"/>
      <c r="V310" s="3098"/>
      <c r="W310" s="3098"/>
      <c r="X310" s="3098"/>
      <c r="Y310" s="3098"/>
      <c r="Z310" s="3098"/>
      <c r="AA310" s="3098"/>
      <c r="AB310" s="3098"/>
      <c r="AC310" s="3098"/>
      <c r="AD310" s="3098"/>
      <c r="AE310" s="3098"/>
      <c r="AF310" s="3098"/>
      <c r="AG310" s="3098"/>
      <c r="AH310" s="3098"/>
      <c r="AI310" s="3098"/>
      <c r="AJ310" s="3143"/>
      <c r="AK310" s="3143"/>
      <c r="AL310" s="3143"/>
      <c r="AM310" s="3143"/>
      <c r="AN310" s="3143"/>
      <c r="AO310" s="3143"/>
      <c r="AP310" s="3143"/>
      <c r="AQ310" s="3143"/>
      <c r="AR310" s="3143"/>
      <c r="AS310" s="3143"/>
      <c r="AT310" s="3143"/>
      <c r="AU310" s="3143"/>
      <c r="AV310" s="3143"/>
      <c r="AW310" s="3143"/>
      <c r="AX310" s="3143"/>
      <c r="AY310" s="3143"/>
      <c r="AZ310" s="3143"/>
      <c r="BA310" s="3143"/>
      <c r="BB310" s="3143"/>
      <c r="BC310" s="3143"/>
      <c r="BD310" s="3143"/>
      <c r="BE310" s="3143"/>
      <c r="BF310" s="3143"/>
      <c r="BG310" s="3143"/>
      <c r="BH310" s="3143"/>
      <c r="BI310" s="3143"/>
      <c r="BJ310" s="3143"/>
      <c r="BK310" s="3143"/>
      <c r="BL310" s="3189"/>
      <c r="BM310" s="3189"/>
      <c r="BN310" s="3189"/>
      <c r="BO310" s="3189"/>
      <c r="BP310" s="3189"/>
      <c r="BQ310" s="3189"/>
      <c r="BR310" s="3189"/>
      <c r="BS310" s="3189"/>
      <c r="BT310" s="3189"/>
      <c r="BU310" s="3189"/>
      <c r="BV310" s="3143"/>
      <c r="BW310" s="3143"/>
    </row>
    <row r="311" spans="1:75" ht="16.5" customHeight="1">
      <c r="A311" s="3143"/>
      <c r="B311" s="3143"/>
      <c r="C311" s="3143"/>
      <c r="D311" s="3143"/>
      <c r="E311" s="3143"/>
      <c r="F311" s="3143"/>
      <c r="G311" s="3143"/>
      <c r="H311" s="3143"/>
      <c r="I311" s="3143"/>
      <c r="J311" s="3143"/>
      <c r="K311" s="3098"/>
      <c r="L311" s="3098"/>
      <c r="M311" s="3098"/>
      <c r="N311" s="3098"/>
      <c r="O311" s="3098"/>
      <c r="P311" s="3098"/>
      <c r="Q311" s="3098"/>
      <c r="R311" s="3098"/>
      <c r="S311" s="3098"/>
      <c r="T311" s="3098"/>
      <c r="U311" s="3098"/>
      <c r="V311" s="3098"/>
      <c r="W311" s="3098"/>
      <c r="X311" s="3098"/>
      <c r="Y311" s="3098"/>
      <c r="Z311" s="3098"/>
      <c r="AA311" s="3098"/>
      <c r="AB311" s="3098"/>
      <c r="AC311" s="3098"/>
      <c r="AD311" s="3098"/>
      <c r="AE311" s="3098"/>
      <c r="AF311" s="3098"/>
      <c r="AG311" s="3098"/>
      <c r="AH311" s="3098"/>
      <c r="AI311" s="3098"/>
      <c r="AJ311" s="3143"/>
      <c r="AK311" s="3143"/>
      <c r="AL311" s="3143"/>
      <c r="AM311" s="3143"/>
      <c r="AN311" s="3143"/>
      <c r="AO311" s="3143"/>
      <c r="AP311" s="3143"/>
      <c r="AQ311" s="3143"/>
      <c r="AR311" s="3143"/>
      <c r="AS311" s="3143"/>
      <c r="AT311" s="3143"/>
      <c r="AU311" s="3143"/>
      <c r="AV311" s="3143"/>
      <c r="AW311" s="3143"/>
      <c r="AX311" s="3143"/>
      <c r="AY311" s="3143"/>
      <c r="AZ311" s="3143"/>
      <c r="BA311" s="3143"/>
      <c r="BB311" s="3143"/>
      <c r="BC311" s="3143"/>
      <c r="BD311" s="3143"/>
      <c r="BE311" s="3143"/>
      <c r="BF311" s="3143"/>
      <c r="BG311" s="3143"/>
      <c r="BH311" s="3143"/>
      <c r="BI311" s="3143"/>
      <c r="BJ311" s="3143"/>
      <c r="BK311" s="3143"/>
      <c r="BL311" s="3189"/>
      <c r="BM311" s="3189"/>
      <c r="BN311" s="3189"/>
      <c r="BO311" s="3189"/>
      <c r="BP311" s="3189"/>
      <c r="BQ311" s="3189"/>
      <c r="BR311" s="3189"/>
      <c r="BS311" s="3189"/>
      <c r="BT311" s="3189"/>
      <c r="BU311" s="3189"/>
      <c r="BV311" s="3143"/>
      <c r="BW311" s="3143"/>
    </row>
    <row r="312" spans="1:75" ht="16.5" customHeight="1">
      <c r="A312" s="3143"/>
      <c r="B312" s="3143"/>
      <c r="C312" s="3143"/>
      <c r="D312" s="3143"/>
      <c r="E312" s="3143"/>
      <c r="F312" s="3143"/>
      <c r="G312" s="3143"/>
      <c r="H312" s="3143"/>
      <c r="I312" s="3143"/>
      <c r="J312" s="3143"/>
      <c r="K312" s="3098"/>
      <c r="L312" s="3098"/>
      <c r="M312" s="3098"/>
      <c r="N312" s="3098"/>
      <c r="O312" s="3098"/>
      <c r="P312" s="3098"/>
      <c r="Q312" s="3098"/>
      <c r="R312" s="3098"/>
      <c r="S312" s="3098"/>
      <c r="T312" s="3098"/>
      <c r="U312" s="3098"/>
      <c r="V312" s="3098"/>
      <c r="W312" s="3098"/>
      <c r="X312" s="3098"/>
      <c r="Y312" s="3098"/>
      <c r="Z312" s="3098"/>
      <c r="AA312" s="3098"/>
      <c r="AB312" s="3098"/>
      <c r="AC312" s="3098"/>
      <c r="AD312" s="3098"/>
      <c r="AE312" s="3098"/>
      <c r="AF312" s="3098"/>
      <c r="AG312" s="3098"/>
      <c r="AH312" s="3098"/>
      <c r="AI312" s="3098"/>
      <c r="AJ312" s="3143"/>
      <c r="AK312" s="3143"/>
      <c r="AL312" s="3143"/>
      <c r="AM312" s="3143"/>
      <c r="AN312" s="3143"/>
      <c r="AO312" s="3143"/>
      <c r="AP312" s="3143"/>
      <c r="AQ312" s="3143"/>
      <c r="AR312" s="3143"/>
      <c r="AS312" s="3143"/>
      <c r="AT312" s="3143"/>
      <c r="AU312" s="3143"/>
      <c r="AV312" s="3143"/>
      <c r="AW312" s="3143"/>
      <c r="AX312" s="3143"/>
      <c r="AY312" s="3143"/>
      <c r="AZ312" s="3143"/>
      <c r="BA312" s="3143"/>
      <c r="BB312" s="3143"/>
      <c r="BC312" s="3143"/>
      <c r="BD312" s="3143"/>
      <c r="BE312" s="3143"/>
      <c r="BF312" s="3143"/>
      <c r="BG312" s="3143"/>
      <c r="BH312" s="3143"/>
      <c r="BI312" s="3143"/>
      <c r="BJ312" s="3143"/>
      <c r="BK312" s="3143"/>
      <c r="BL312" s="3189"/>
      <c r="BM312" s="3189"/>
      <c r="BN312" s="3189"/>
      <c r="BO312" s="3189"/>
      <c r="BP312" s="3189"/>
      <c r="BQ312" s="3189"/>
      <c r="BR312" s="3189"/>
      <c r="BS312" s="3189"/>
      <c r="BT312" s="3189"/>
      <c r="BU312" s="3189"/>
      <c r="BV312" s="3143"/>
      <c r="BW312" s="3143"/>
    </row>
    <row r="313" spans="1:75" ht="16.5" customHeight="1">
      <c r="A313" s="3143"/>
      <c r="B313" s="3143"/>
      <c r="C313" s="3143"/>
      <c r="D313" s="3143"/>
      <c r="E313" s="3143"/>
      <c r="F313" s="3143"/>
      <c r="G313" s="3143"/>
      <c r="H313" s="3143"/>
      <c r="I313" s="3143"/>
      <c r="J313" s="3143"/>
      <c r="K313" s="3098"/>
      <c r="L313" s="3098"/>
      <c r="M313" s="3098"/>
      <c r="N313" s="3098"/>
      <c r="O313" s="3098"/>
      <c r="P313" s="3098"/>
      <c r="Q313" s="3098"/>
      <c r="R313" s="3098"/>
      <c r="S313" s="3098"/>
      <c r="T313" s="3098"/>
      <c r="U313" s="3098"/>
      <c r="V313" s="3098"/>
      <c r="W313" s="3098"/>
      <c r="X313" s="3098"/>
      <c r="Y313" s="3098"/>
      <c r="Z313" s="3098"/>
      <c r="AA313" s="3098"/>
      <c r="AB313" s="3098"/>
      <c r="AC313" s="3098"/>
      <c r="AD313" s="3098"/>
      <c r="AE313" s="3098"/>
      <c r="AF313" s="3098"/>
      <c r="AG313" s="3098"/>
      <c r="AH313" s="3098"/>
      <c r="AI313" s="3098"/>
      <c r="AJ313" s="3143"/>
      <c r="AK313" s="3143"/>
      <c r="AL313" s="3143"/>
      <c r="AM313" s="3143"/>
      <c r="AN313" s="3143"/>
      <c r="AO313" s="3143"/>
      <c r="AP313" s="3143"/>
      <c r="AQ313" s="3143"/>
      <c r="AR313" s="3143"/>
      <c r="AS313" s="3143"/>
      <c r="AT313" s="3143"/>
      <c r="AU313" s="3143"/>
      <c r="AV313" s="3143"/>
      <c r="AW313" s="3143"/>
      <c r="AX313" s="3143"/>
      <c r="AY313" s="3143"/>
      <c r="AZ313" s="3143"/>
      <c r="BA313" s="3143"/>
      <c r="BB313" s="3143"/>
      <c r="BC313" s="3143"/>
      <c r="BD313" s="3143"/>
      <c r="BE313" s="3143"/>
      <c r="BF313" s="3143"/>
      <c r="BG313" s="3143"/>
      <c r="BH313" s="3143"/>
      <c r="BI313" s="3143"/>
      <c r="BJ313" s="3143"/>
      <c r="BK313" s="3143"/>
      <c r="BL313" s="3189"/>
      <c r="BM313" s="3189"/>
      <c r="BN313" s="3189"/>
      <c r="BO313" s="3189"/>
      <c r="BP313" s="3189"/>
      <c r="BQ313" s="3189"/>
      <c r="BR313" s="3189"/>
      <c r="BS313" s="3189"/>
      <c r="BT313" s="3189"/>
      <c r="BU313" s="3189"/>
      <c r="BV313" s="3143"/>
      <c r="BW313" s="3143"/>
    </row>
    <row r="314" spans="1:75" ht="16.5" customHeight="1">
      <c r="A314" s="3143"/>
      <c r="B314" s="3143"/>
      <c r="C314" s="3143"/>
      <c r="D314" s="3143"/>
      <c r="E314" s="3143"/>
      <c r="F314" s="3143"/>
      <c r="G314" s="3143"/>
      <c r="H314" s="3143"/>
      <c r="I314" s="3143"/>
      <c r="J314" s="3143"/>
      <c r="K314" s="3098"/>
      <c r="L314" s="3098"/>
      <c r="M314" s="3098"/>
      <c r="N314" s="3098"/>
      <c r="O314" s="3098"/>
      <c r="P314" s="3098"/>
      <c r="Q314" s="3098"/>
      <c r="R314" s="3098"/>
      <c r="S314" s="3098"/>
      <c r="T314" s="3098"/>
      <c r="U314" s="3098"/>
      <c r="V314" s="3098"/>
      <c r="W314" s="3098"/>
      <c r="X314" s="3098"/>
      <c r="Y314" s="3098"/>
      <c r="Z314" s="3098"/>
      <c r="AA314" s="3098"/>
      <c r="AB314" s="3098"/>
      <c r="AC314" s="3098"/>
      <c r="AD314" s="3098"/>
      <c r="AE314" s="3098"/>
      <c r="AF314" s="3098"/>
      <c r="AG314" s="3098"/>
      <c r="AH314" s="3098"/>
      <c r="AI314" s="3098"/>
      <c r="AJ314" s="3143"/>
      <c r="AK314" s="3143"/>
      <c r="AL314" s="3143"/>
      <c r="AM314" s="3143"/>
      <c r="AN314" s="3143"/>
      <c r="AO314" s="3143"/>
      <c r="AP314" s="3143"/>
      <c r="AQ314" s="3143"/>
      <c r="AR314" s="3143"/>
      <c r="AS314" s="3143"/>
      <c r="AT314" s="3143"/>
      <c r="AU314" s="3143"/>
      <c r="AV314" s="3143"/>
      <c r="AW314" s="3143"/>
      <c r="AX314" s="3143"/>
      <c r="AY314" s="3143"/>
      <c r="AZ314" s="3143"/>
      <c r="BA314" s="3143"/>
      <c r="BB314" s="3143"/>
      <c r="BC314" s="3143"/>
      <c r="BD314" s="3143"/>
      <c r="BE314" s="3143"/>
      <c r="BF314" s="3143"/>
      <c r="BG314" s="3143"/>
      <c r="BH314" s="3143"/>
      <c r="BI314" s="3143"/>
      <c r="BJ314" s="3143"/>
      <c r="BK314" s="3143"/>
      <c r="BL314" s="3189"/>
      <c r="BM314" s="3189"/>
      <c r="BN314" s="3189"/>
      <c r="BO314" s="3189"/>
      <c r="BP314" s="3189"/>
      <c r="BQ314" s="3189"/>
      <c r="BR314" s="3189"/>
      <c r="BS314" s="3189"/>
      <c r="BT314" s="3189"/>
      <c r="BU314" s="3189"/>
      <c r="BV314" s="3143"/>
      <c r="BW314" s="3143"/>
    </row>
    <row r="315" spans="1:75" ht="16.5" customHeight="1">
      <c r="A315" s="3143"/>
      <c r="B315" s="3143"/>
      <c r="C315" s="3143"/>
      <c r="D315" s="3143"/>
      <c r="E315" s="3143"/>
      <c r="F315" s="3143"/>
      <c r="G315" s="3143"/>
      <c r="H315" s="3143"/>
      <c r="I315" s="3143"/>
      <c r="J315" s="3143"/>
      <c r="K315" s="3098"/>
      <c r="L315" s="3098"/>
      <c r="M315" s="3098"/>
      <c r="N315" s="3098"/>
      <c r="O315" s="3098"/>
      <c r="P315" s="3098"/>
      <c r="Q315" s="3098"/>
      <c r="R315" s="3098"/>
      <c r="S315" s="3098"/>
      <c r="T315" s="3098"/>
      <c r="U315" s="3098"/>
      <c r="V315" s="3098"/>
      <c r="W315" s="3098"/>
      <c r="X315" s="3098"/>
      <c r="Y315" s="3098"/>
      <c r="Z315" s="3098"/>
      <c r="AA315" s="3098"/>
      <c r="AB315" s="3098"/>
      <c r="AC315" s="3098"/>
      <c r="AD315" s="3098"/>
      <c r="AE315" s="3098"/>
      <c r="AF315" s="3098"/>
      <c r="AG315" s="3098"/>
      <c r="AH315" s="3098"/>
      <c r="AI315" s="3098"/>
      <c r="AJ315" s="3143"/>
      <c r="AK315" s="3143"/>
      <c r="AL315" s="3143"/>
      <c r="AM315" s="3143"/>
      <c r="AN315" s="3143"/>
      <c r="AO315" s="3143"/>
      <c r="AP315" s="3143"/>
      <c r="AQ315" s="3143"/>
      <c r="AR315" s="3143"/>
      <c r="AS315" s="3143"/>
      <c r="AT315" s="3143"/>
      <c r="AU315" s="3143"/>
      <c r="AV315" s="3143"/>
      <c r="AW315" s="3143"/>
      <c r="AX315" s="3143"/>
      <c r="AY315" s="3143"/>
      <c r="AZ315" s="3143"/>
      <c r="BA315" s="3143"/>
      <c r="BB315" s="3143"/>
      <c r="BC315" s="3143"/>
      <c r="BD315" s="3143"/>
      <c r="BE315" s="3143"/>
      <c r="BF315" s="3143"/>
      <c r="BG315" s="3143"/>
      <c r="BH315" s="3143"/>
      <c r="BI315" s="3143"/>
      <c r="BJ315" s="3143"/>
      <c r="BK315" s="3143"/>
      <c r="BL315" s="3189"/>
      <c r="BM315" s="3189"/>
      <c r="BN315" s="3189"/>
      <c r="BO315" s="3189"/>
      <c r="BP315" s="3189"/>
      <c r="BQ315" s="3189"/>
      <c r="BR315" s="3189"/>
      <c r="BS315" s="3189"/>
      <c r="BT315" s="3189"/>
      <c r="BU315" s="3189"/>
      <c r="BV315" s="3143"/>
      <c r="BW315" s="3143"/>
    </row>
    <row r="316" spans="1:75" ht="16.5" customHeight="1">
      <c r="A316" s="3143"/>
      <c r="B316" s="3143"/>
      <c r="C316" s="3143"/>
      <c r="D316" s="3143"/>
      <c r="E316" s="3143"/>
      <c r="F316" s="3143"/>
      <c r="G316" s="3143"/>
      <c r="H316" s="3143"/>
      <c r="I316" s="3143"/>
      <c r="J316" s="3143"/>
      <c r="K316" s="3098"/>
      <c r="L316" s="3098"/>
      <c r="M316" s="3098"/>
      <c r="N316" s="3098"/>
      <c r="O316" s="3098"/>
      <c r="P316" s="3098"/>
      <c r="Q316" s="3098"/>
      <c r="R316" s="3098"/>
      <c r="S316" s="3098"/>
      <c r="T316" s="3098"/>
      <c r="U316" s="3098"/>
      <c r="V316" s="3098"/>
      <c r="W316" s="3098"/>
      <c r="X316" s="3098"/>
      <c r="Y316" s="3098"/>
      <c r="Z316" s="3098"/>
      <c r="AA316" s="3098"/>
      <c r="AB316" s="3098"/>
      <c r="AC316" s="3098"/>
      <c r="AD316" s="3098"/>
      <c r="AE316" s="3098"/>
      <c r="AF316" s="3098"/>
      <c r="AG316" s="3098"/>
      <c r="AH316" s="3098"/>
      <c r="AI316" s="3098"/>
      <c r="AJ316" s="3143"/>
      <c r="AK316" s="3143"/>
      <c r="AL316" s="3143"/>
      <c r="AM316" s="3143"/>
      <c r="AN316" s="3143"/>
      <c r="AO316" s="3143"/>
      <c r="AP316" s="3143"/>
      <c r="AQ316" s="3143"/>
      <c r="AR316" s="3143"/>
      <c r="AS316" s="3143"/>
      <c r="AT316" s="3143"/>
      <c r="AU316" s="3143"/>
      <c r="AV316" s="3143"/>
      <c r="AW316" s="3143"/>
      <c r="AX316" s="3143"/>
      <c r="AY316" s="3143"/>
      <c r="AZ316" s="3143"/>
      <c r="BA316" s="3143"/>
      <c r="BB316" s="3143"/>
      <c r="BC316" s="3143"/>
      <c r="BD316" s="3143"/>
      <c r="BE316" s="3143"/>
      <c r="BF316" s="3143"/>
      <c r="BG316" s="3143"/>
      <c r="BH316" s="3143"/>
      <c r="BI316" s="3143"/>
      <c r="BJ316" s="3143"/>
      <c r="BK316" s="3143"/>
      <c r="BL316" s="3189"/>
      <c r="BM316" s="3189"/>
      <c r="BN316" s="3189"/>
      <c r="BO316" s="3189"/>
      <c r="BP316" s="3189"/>
      <c r="BQ316" s="3189"/>
      <c r="BR316" s="3189"/>
      <c r="BS316" s="3189"/>
      <c r="BT316" s="3189"/>
      <c r="BU316" s="3189"/>
      <c r="BV316" s="3143"/>
      <c r="BW316" s="3143"/>
    </row>
    <row r="317" spans="1:75" ht="16.5" customHeight="1">
      <c r="A317" s="3143"/>
      <c r="B317" s="3143"/>
      <c r="C317" s="3143"/>
      <c r="D317" s="3143"/>
      <c r="E317" s="3143"/>
      <c r="F317" s="3143"/>
      <c r="G317" s="3143"/>
      <c r="H317" s="3143"/>
      <c r="I317" s="3143"/>
      <c r="J317" s="3143"/>
      <c r="K317" s="3098"/>
      <c r="L317" s="3098"/>
      <c r="M317" s="3098"/>
      <c r="N317" s="3098"/>
      <c r="O317" s="3098"/>
      <c r="P317" s="3098"/>
      <c r="Q317" s="3098"/>
      <c r="R317" s="3098"/>
      <c r="S317" s="3098"/>
      <c r="T317" s="3098"/>
      <c r="U317" s="3098"/>
      <c r="V317" s="3098"/>
      <c r="W317" s="3098"/>
      <c r="X317" s="3098"/>
      <c r="Y317" s="3098"/>
      <c r="Z317" s="3098"/>
      <c r="AA317" s="3098"/>
      <c r="AB317" s="3098"/>
      <c r="AC317" s="3098"/>
      <c r="AD317" s="3098"/>
      <c r="AE317" s="3098"/>
      <c r="AF317" s="3098"/>
      <c r="AG317" s="3098"/>
      <c r="AH317" s="3098"/>
      <c r="AI317" s="3098"/>
      <c r="AJ317" s="3143"/>
      <c r="AK317" s="3143"/>
      <c r="AL317" s="3143"/>
      <c r="AM317" s="3143"/>
      <c r="AN317" s="3143"/>
      <c r="AO317" s="3143"/>
      <c r="AP317" s="3143"/>
      <c r="AQ317" s="3143"/>
      <c r="AR317" s="3143"/>
      <c r="AS317" s="3143"/>
      <c r="AT317" s="3143"/>
      <c r="AU317" s="3143"/>
      <c r="AV317" s="3143"/>
      <c r="AW317" s="3143"/>
      <c r="AX317" s="3143"/>
      <c r="AY317" s="3143"/>
      <c r="AZ317" s="3143"/>
      <c r="BA317" s="3143"/>
      <c r="BB317" s="3143"/>
      <c r="BC317" s="3143"/>
      <c r="BD317" s="3143"/>
      <c r="BE317" s="3143"/>
      <c r="BF317" s="3143"/>
      <c r="BG317" s="3143"/>
      <c r="BH317" s="3143"/>
      <c r="BI317" s="3143"/>
      <c r="BJ317" s="3143"/>
      <c r="BK317" s="3143"/>
      <c r="BL317" s="3189"/>
      <c r="BM317" s="3189"/>
      <c r="BN317" s="3189"/>
      <c r="BO317" s="3189"/>
      <c r="BP317" s="3189"/>
      <c r="BQ317" s="3189"/>
      <c r="BR317" s="3189"/>
      <c r="BS317" s="3189"/>
      <c r="BT317" s="3189"/>
      <c r="BU317" s="3189"/>
      <c r="BV317" s="3143"/>
      <c r="BW317" s="3143"/>
    </row>
    <row r="318" spans="1:75" ht="16.5" customHeight="1">
      <c r="A318" s="3143"/>
      <c r="B318" s="3143"/>
      <c r="C318" s="3143"/>
      <c r="D318" s="3143"/>
      <c r="E318" s="3143"/>
      <c r="F318" s="3143"/>
      <c r="G318" s="3143"/>
      <c r="H318" s="3143"/>
      <c r="I318" s="3143"/>
      <c r="J318" s="3143"/>
      <c r="K318" s="3098"/>
      <c r="L318" s="3098"/>
      <c r="M318" s="3098"/>
      <c r="N318" s="3098"/>
      <c r="O318" s="3098"/>
      <c r="P318" s="3098"/>
      <c r="Q318" s="3098"/>
      <c r="R318" s="3098"/>
      <c r="S318" s="3098"/>
      <c r="T318" s="3098"/>
      <c r="U318" s="3098"/>
      <c r="V318" s="3098"/>
      <c r="W318" s="3098"/>
      <c r="X318" s="3098"/>
      <c r="Y318" s="3098"/>
      <c r="Z318" s="3098"/>
      <c r="AA318" s="3098"/>
      <c r="AB318" s="3098"/>
      <c r="AC318" s="3098"/>
      <c r="AD318" s="3098"/>
      <c r="AE318" s="3098"/>
      <c r="AF318" s="3098"/>
      <c r="AG318" s="3098"/>
      <c r="AH318" s="3098"/>
      <c r="AI318" s="3098"/>
      <c r="AJ318" s="3143"/>
      <c r="AK318" s="3143"/>
      <c r="AL318" s="3143"/>
      <c r="AM318" s="3143"/>
      <c r="AN318" s="3143"/>
      <c r="AO318" s="3143"/>
      <c r="AP318" s="3143"/>
      <c r="AQ318" s="3143"/>
      <c r="AR318" s="3143"/>
      <c r="AS318" s="3143"/>
      <c r="AT318" s="3143"/>
      <c r="AU318" s="3143"/>
      <c r="AV318" s="3143"/>
      <c r="AW318" s="3143"/>
      <c r="AX318" s="3143"/>
      <c r="AY318" s="3143"/>
      <c r="AZ318" s="3143"/>
      <c r="BA318" s="3143"/>
      <c r="BB318" s="3143"/>
      <c r="BC318" s="3143"/>
      <c r="BD318" s="3143"/>
      <c r="BE318" s="3143"/>
      <c r="BF318" s="3143"/>
      <c r="BG318" s="3143"/>
      <c r="BH318" s="3143"/>
      <c r="BI318" s="3143"/>
      <c r="BJ318" s="3143"/>
      <c r="BK318" s="3143"/>
      <c r="BL318" s="3189"/>
      <c r="BM318" s="3189"/>
      <c r="BN318" s="3189"/>
      <c r="BO318" s="3189"/>
      <c r="BP318" s="3189"/>
      <c r="BQ318" s="3189"/>
      <c r="BR318" s="3189"/>
      <c r="BS318" s="3189"/>
      <c r="BT318" s="3189"/>
      <c r="BU318" s="3189"/>
      <c r="BV318" s="3143"/>
      <c r="BW318" s="3143"/>
    </row>
    <row r="319" spans="1:75" ht="16.5" customHeight="1">
      <c r="A319" s="3143"/>
      <c r="B319" s="3143"/>
      <c r="C319" s="3143"/>
      <c r="D319" s="3143"/>
      <c r="E319" s="3143"/>
      <c r="F319" s="3143"/>
      <c r="G319" s="3143"/>
      <c r="H319" s="3143"/>
      <c r="I319" s="3143"/>
      <c r="J319" s="3143"/>
      <c r="K319" s="3098"/>
      <c r="L319" s="3098"/>
      <c r="M319" s="3098"/>
      <c r="N319" s="3098"/>
      <c r="O319" s="3098"/>
      <c r="P319" s="3098"/>
      <c r="Q319" s="3098"/>
      <c r="R319" s="3098"/>
      <c r="S319" s="3098"/>
      <c r="T319" s="3098"/>
      <c r="U319" s="3098"/>
      <c r="V319" s="3098"/>
      <c r="W319" s="3098"/>
      <c r="X319" s="3098"/>
      <c r="Y319" s="3098"/>
      <c r="Z319" s="3098"/>
      <c r="AA319" s="3098"/>
      <c r="AB319" s="3098"/>
      <c r="AC319" s="3098"/>
      <c r="AD319" s="3098"/>
      <c r="AE319" s="3098"/>
      <c r="AF319" s="3098"/>
      <c r="AG319" s="3098"/>
      <c r="AH319" s="3098"/>
      <c r="AI319" s="3098"/>
      <c r="AJ319" s="3143"/>
      <c r="AK319" s="3143"/>
      <c r="AL319" s="3143"/>
      <c r="AM319" s="3143"/>
      <c r="AN319" s="3143"/>
      <c r="AO319" s="3143"/>
      <c r="AP319" s="3143"/>
      <c r="AQ319" s="3143"/>
      <c r="AR319" s="3143"/>
      <c r="AS319" s="3143"/>
      <c r="AT319" s="3143"/>
      <c r="AU319" s="3143"/>
      <c r="AV319" s="3143"/>
      <c r="AW319" s="3143"/>
      <c r="AX319" s="3143"/>
      <c r="AY319" s="3143"/>
      <c r="AZ319" s="3143"/>
      <c r="BA319" s="3143"/>
      <c r="BB319" s="3143"/>
      <c r="BC319" s="3143"/>
      <c r="BD319" s="3143"/>
      <c r="BE319" s="3143"/>
      <c r="BF319" s="3143"/>
      <c r="BG319" s="3143"/>
      <c r="BH319" s="3143"/>
      <c r="BI319" s="3143"/>
      <c r="BJ319" s="3143"/>
      <c r="BK319" s="3143"/>
      <c r="BL319" s="3189"/>
      <c r="BM319" s="3189"/>
      <c r="BN319" s="3189"/>
      <c r="BO319" s="3189"/>
      <c r="BP319" s="3189"/>
      <c r="BQ319" s="3189"/>
      <c r="BR319" s="3189"/>
      <c r="BS319" s="3189"/>
      <c r="BT319" s="3189"/>
      <c r="BU319" s="3189"/>
      <c r="BV319" s="3143"/>
      <c r="BW319" s="3143"/>
    </row>
    <row r="320" spans="1:75" ht="16.5" customHeight="1">
      <c r="A320" s="3143"/>
      <c r="B320" s="3143"/>
      <c r="C320" s="3143"/>
      <c r="D320" s="3143"/>
      <c r="E320" s="3143"/>
      <c r="F320" s="3143"/>
      <c r="G320" s="3143"/>
      <c r="H320" s="3143"/>
      <c r="I320" s="3143"/>
      <c r="J320" s="3143"/>
      <c r="K320" s="3098"/>
      <c r="L320" s="3098"/>
      <c r="M320" s="3098"/>
      <c r="N320" s="3098"/>
      <c r="O320" s="3098"/>
      <c r="P320" s="3098"/>
      <c r="Q320" s="3098"/>
      <c r="R320" s="3098"/>
      <c r="S320" s="3098"/>
      <c r="T320" s="3098"/>
      <c r="U320" s="3098"/>
      <c r="V320" s="3098"/>
      <c r="W320" s="3098"/>
      <c r="X320" s="3098"/>
      <c r="Y320" s="3098"/>
      <c r="Z320" s="3098"/>
      <c r="AA320" s="3098"/>
      <c r="AB320" s="3098"/>
      <c r="AC320" s="3098"/>
      <c r="AD320" s="3098"/>
      <c r="AE320" s="3098"/>
      <c r="AF320" s="3098"/>
      <c r="AG320" s="3098"/>
      <c r="AH320" s="3098"/>
      <c r="AI320" s="3098"/>
      <c r="AJ320" s="3143"/>
      <c r="AK320" s="3143"/>
      <c r="AL320" s="3143"/>
      <c r="AM320" s="3143"/>
      <c r="AN320" s="3143"/>
      <c r="AO320" s="3143"/>
      <c r="AP320" s="3143"/>
      <c r="AQ320" s="3143"/>
      <c r="AR320" s="3143"/>
      <c r="AS320" s="3143"/>
      <c r="AT320" s="3143"/>
      <c r="AU320" s="3143"/>
      <c r="AV320" s="3143"/>
      <c r="AW320" s="3143"/>
      <c r="AX320" s="3143"/>
      <c r="AY320" s="3143"/>
      <c r="AZ320" s="3143"/>
      <c r="BA320" s="3143"/>
      <c r="BB320" s="3143"/>
      <c r="BC320" s="3143"/>
      <c r="BD320" s="3143"/>
      <c r="BE320" s="3143"/>
      <c r="BF320" s="3143"/>
      <c r="BG320" s="3143"/>
      <c r="BH320" s="3143"/>
      <c r="BI320" s="3143"/>
      <c r="BJ320" s="3143"/>
      <c r="BK320" s="3143"/>
      <c r="BL320" s="3189"/>
      <c r="BM320" s="3189"/>
      <c r="BN320" s="3189"/>
      <c r="BO320" s="3189"/>
      <c r="BP320" s="3189"/>
      <c r="BQ320" s="3189"/>
      <c r="BR320" s="3189"/>
      <c r="BS320" s="3189"/>
      <c r="BT320" s="3189"/>
      <c r="BU320" s="3189"/>
      <c r="BV320" s="3143"/>
      <c r="BW320" s="3143"/>
    </row>
    <row r="321" spans="1:75" ht="16.5" customHeight="1">
      <c r="A321" s="3143"/>
      <c r="B321" s="3143"/>
      <c r="C321" s="3143"/>
      <c r="D321" s="3143"/>
      <c r="E321" s="3143"/>
      <c r="F321" s="3143"/>
      <c r="G321" s="3143"/>
      <c r="H321" s="3143"/>
      <c r="I321" s="3143"/>
      <c r="J321" s="3143"/>
      <c r="K321" s="3098"/>
      <c r="L321" s="3098"/>
      <c r="M321" s="3098"/>
      <c r="N321" s="3098"/>
      <c r="O321" s="3098"/>
      <c r="P321" s="3098"/>
      <c r="Q321" s="3098"/>
      <c r="R321" s="3098"/>
      <c r="S321" s="3098"/>
      <c r="T321" s="3098"/>
      <c r="U321" s="3098"/>
      <c r="V321" s="3098"/>
      <c r="W321" s="3098"/>
      <c r="X321" s="3098"/>
      <c r="Y321" s="3098"/>
      <c r="Z321" s="3098"/>
      <c r="AA321" s="3098"/>
      <c r="AB321" s="3098"/>
      <c r="AC321" s="3098"/>
      <c r="AD321" s="3098"/>
      <c r="AE321" s="3098"/>
      <c r="AF321" s="3098"/>
      <c r="AG321" s="3098"/>
      <c r="AH321" s="3098"/>
      <c r="AI321" s="3098"/>
      <c r="AJ321" s="3143"/>
      <c r="AK321" s="3143"/>
      <c r="AL321" s="3143"/>
      <c r="AM321" s="3143"/>
      <c r="AN321" s="3143"/>
      <c r="AO321" s="3143"/>
      <c r="AP321" s="3143"/>
      <c r="AQ321" s="3143"/>
      <c r="AR321" s="3143"/>
      <c r="AS321" s="3143"/>
      <c r="AT321" s="3143"/>
      <c r="AU321" s="3143"/>
      <c r="AV321" s="3143"/>
      <c r="AW321" s="3143"/>
      <c r="AX321" s="3143"/>
      <c r="AY321" s="3143"/>
      <c r="AZ321" s="3143"/>
      <c r="BA321" s="3143"/>
      <c r="BB321" s="3143"/>
      <c r="BC321" s="3143"/>
      <c r="BD321" s="3143"/>
      <c r="BE321" s="3143"/>
      <c r="BF321" s="3143"/>
      <c r="BG321" s="3143"/>
      <c r="BH321" s="3143"/>
      <c r="BI321" s="3143"/>
      <c r="BJ321" s="3143"/>
      <c r="BK321" s="3143"/>
      <c r="BL321" s="3189"/>
      <c r="BM321" s="3189"/>
      <c r="BN321" s="3189"/>
      <c r="BO321" s="3189"/>
      <c r="BP321" s="3189"/>
      <c r="BQ321" s="3189"/>
      <c r="BR321" s="3189"/>
      <c r="BS321" s="3189"/>
      <c r="BT321" s="3189"/>
      <c r="BU321" s="3189"/>
      <c r="BV321" s="3143"/>
      <c r="BW321" s="3143"/>
    </row>
    <row r="322" spans="1:75" ht="16.5" customHeight="1">
      <c r="A322" s="3143"/>
      <c r="B322" s="3143"/>
      <c r="C322" s="3143"/>
      <c r="D322" s="3143"/>
      <c r="E322" s="3143"/>
      <c r="F322" s="3143"/>
      <c r="G322" s="3143"/>
      <c r="H322" s="3143"/>
      <c r="I322" s="3143"/>
      <c r="J322" s="3143"/>
      <c r="K322" s="3098"/>
      <c r="L322" s="3098"/>
      <c r="M322" s="3098"/>
      <c r="N322" s="3098"/>
      <c r="O322" s="3098"/>
      <c r="P322" s="3098"/>
      <c r="Q322" s="3098"/>
      <c r="R322" s="3098"/>
      <c r="S322" s="3098"/>
      <c r="T322" s="3098"/>
      <c r="U322" s="3098"/>
      <c r="V322" s="3098"/>
      <c r="W322" s="3098"/>
      <c r="X322" s="3098"/>
      <c r="Y322" s="3098"/>
      <c r="Z322" s="3098"/>
      <c r="AA322" s="3098"/>
      <c r="AB322" s="3098"/>
      <c r="AC322" s="3098"/>
      <c r="AD322" s="3098"/>
      <c r="AE322" s="3098"/>
      <c r="AF322" s="3098"/>
      <c r="AG322" s="3098"/>
      <c r="AH322" s="3098"/>
      <c r="AI322" s="3098"/>
      <c r="AJ322" s="3143"/>
      <c r="AK322" s="3143"/>
      <c r="AL322" s="3143"/>
      <c r="AM322" s="3143"/>
      <c r="AN322" s="3143"/>
      <c r="AO322" s="3143"/>
      <c r="AP322" s="3143"/>
      <c r="AQ322" s="3143"/>
      <c r="AR322" s="3143"/>
      <c r="AS322" s="3143"/>
      <c r="AT322" s="3143"/>
      <c r="AU322" s="3143"/>
      <c r="AV322" s="3143"/>
      <c r="AW322" s="3143"/>
      <c r="AX322" s="3143"/>
      <c r="AY322" s="3143"/>
      <c r="AZ322" s="3143"/>
      <c r="BA322" s="3143"/>
      <c r="BB322" s="3143"/>
      <c r="BC322" s="3143"/>
      <c r="BD322" s="3143"/>
      <c r="BE322" s="3143"/>
      <c r="BF322" s="3143"/>
      <c r="BG322" s="3143"/>
      <c r="BH322" s="3143"/>
      <c r="BI322" s="3143"/>
      <c r="BJ322" s="3143"/>
      <c r="BK322" s="3143"/>
      <c r="BL322" s="3189"/>
      <c r="BM322" s="3189"/>
      <c r="BN322" s="3189"/>
      <c r="BO322" s="3189"/>
      <c r="BP322" s="3189"/>
      <c r="BQ322" s="3189"/>
      <c r="BR322" s="3189"/>
      <c r="BS322" s="3189"/>
      <c r="BT322" s="3189"/>
      <c r="BU322" s="3189"/>
      <c r="BV322" s="3143"/>
      <c r="BW322" s="3143"/>
    </row>
    <row r="323" spans="1:75" ht="16.5" customHeight="1">
      <c r="A323" s="3143"/>
      <c r="B323" s="3143"/>
      <c r="C323" s="3143"/>
      <c r="D323" s="3143"/>
      <c r="E323" s="3143"/>
      <c r="F323" s="3143"/>
      <c r="G323" s="3143"/>
      <c r="H323" s="3143"/>
      <c r="I323" s="3143"/>
      <c r="J323" s="3143"/>
      <c r="K323" s="3098"/>
      <c r="L323" s="3098"/>
      <c r="M323" s="3098"/>
      <c r="N323" s="3098"/>
      <c r="O323" s="3098"/>
      <c r="P323" s="3098"/>
      <c r="Q323" s="3098"/>
      <c r="R323" s="3098"/>
      <c r="S323" s="3098"/>
      <c r="T323" s="3098"/>
      <c r="U323" s="3098"/>
      <c r="V323" s="3098"/>
      <c r="W323" s="3098"/>
      <c r="X323" s="3098"/>
      <c r="Y323" s="3098"/>
      <c r="Z323" s="3098"/>
      <c r="AA323" s="3098"/>
      <c r="AB323" s="3098"/>
      <c r="AC323" s="3098"/>
      <c r="AD323" s="3098"/>
      <c r="AE323" s="3098"/>
      <c r="AF323" s="3098"/>
      <c r="AG323" s="3098"/>
      <c r="AH323" s="3098"/>
      <c r="AI323" s="3098"/>
      <c r="AJ323" s="3143"/>
      <c r="AK323" s="3143"/>
      <c r="AL323" s="3143"/>
      <c r="AM323" s="3143"/>
      <c r="AN323" s="3143"/>
      <c r="AO323" s="3143"/>
      <c r="AP323" s="3143"/>
      <c r="AQ323" s="3143"/>
      <c r="AR323" s="3143"/>
      <c r="AS323" s="3143"/>
      <c r="AT323" s="3143"/>
      <c r="AU323" s="3143"/>
      <c r="AV323" s="3143"/>
      <c r="AW323" s="3143"/>
      <c r="AX323" s="3143"/>
      <c r="AY323" s="3143"/>
      <c r="AZ323" s="3143"/>
      <c r="BA323" s="3143"/>
      <c r="BB323" s="3143"/>
      <c r="BC323" s="3143"/>
      <c r="BD323" s="3143"/>
      <c r="BE323" s="3143"/>
      <c r="BF323" s="3143"/>
      <c r="BG323" s="3143"/>
      <c r="BH323" s="3143"/>
      <c r="BI323" s="3143"/>
      <c r="BJ323" s="3143"/>
      <c r="BK323" s="3143"/>
      <c r="BL323" s="3189"/>
      <c r="BM323" s="3189"/>
      <c r="BN323" s="3189"/>
      <c r="BO323" s="3189"/>
      <c r="BP323" s="3189"/>
      <c r="BQ323" s="3189"/>
      <c r="BR323" s="3189"/>
      <c r="BS323" s="3189"/>
      <c r="BT323" s="3189"/>
      <c r="BU323" s="3189"/>
      <c r="BV323" s="3143"/>
      <c r="BW323" s="3143"/>
    </row>
    <row r="324" spans="1:75" ht="16.5" customHeight="1">
      <c r="A324" s="3143"/>
      <c r="B324" s="3143"/>
      <c r="C324" s="3143"/>
      <c r="D324" s="3143"/>
      <c r="E324" s="3143"/>
      <c r="F324" s="3143"/>
      <c r="G324" s="3143"/>
      <c r="H324" s="3143"/>
      <c r="I324" s="3143"/>
      <c r="J324" s="3143"/>
      <c r="K324" s="3098"/>
      <c r="L324" s="3098"/>
      <c r="M324" s="3098"/>
      <c r="N324" s="3098"/>
      <c r="O324" s="3098"/>
      <c r="P324" s="3098"/>
      <c r="Q324" s="3098"/>
      <c r="R324" s="3098"/>
      <c r="S324" s="3098"/>
      <c r="T324" s="3098"/>
      <c r="U324" s="3098"/>
      <c r="V324" s="3098"/>
      <c r="W324" s="3098"/>
      <c r="X324" s="3098"/>
      <c r="Y324" s="3098"/>
      <c r="Z324" s="3098"/>
      <c r="AA324" s="3098"/>
      <c r="AB324" s="3098"/>
      <c r="AC324" s="3098"/>
      <c r="AD324" s="3098"/>
      <c r="AE324" s="3098"/>
      <c r="AF324" s="3098"/>
      <c r="AG324" s="3098"/>
      <c r="AH324" s="3098"/>
      <c r="AI324" s="3098"/>
      <c r="AJ324" s="3143"/>
      <c r="AK324" s="3143"/>
      <c r="AL324" s="3143"/>
      <c r="AM324" s="3143"/>
      <c r="AN324" s="3143"/>
      <c r="AO324" s="3143"/>
      <c r="AP324" s="3143"/>
      <c r="AQ324" s="3143"/>
      <c r="AR324" s="3143"/>
      <c r="AS324" s="3143"/>
      <c r="AT324" s="3143"/>
      <c r="AU324" s="3143"/>
      <c r="AV324" s="3143"/>
      <c r="AW324" s="3143"/>
      <c r="AX324" s="3143"/>
      <c r="AY324" s="3143"/>
      <c r="AZ324" s="3143"/>
      <c r="BA324" s="3143"/>
      <c r="BB324" s="3143"/>
      <c r="BC324" s="3143"/>
      <c r="BD324" s="3143"/>
      <c r="BE324" s="3143"/>
      <c r="BF324" s="3143"/>
      <c r="BG324" s="3143"/>
      <c r="BH324" s="3143"/>
      <c r="BI324" s="3143"/>
      <c r="BJ324" s="3143"/>
      <c r="BK324" s="3143"/>
      <c r="BL324" s="3189"/>
      <c r="BM324" s="3189"/>
      <c r="BN324" s="3189"/>
      <c r="BO324" s="3189"/>
      <c r="BP324" s="3189"/>
      <c r="BQ324" s="3189"/>
      <c r="BR324" s="3189"/>
      <c r="BS324" s="3189"/>
      <c r="BT324" s="3189"/>
      <c r="BU324" s="3189"/>
      <c r="BV324" s="3143"/>
      <c r="BW324" s="3143"/>
    </row>
    <row r="325" spans="1:75" ht="16.5" customHeight="1">
      <c r="A325" s="3143"/>
      <c r="B325" s="3143"/>
      <c r="C325" s="3143"/>
      <c r="D325" s="3143"/>
      <c r="E325" s="3143"/>
      <c r="F325" s="3143"/>
      <c r="G325" s="3143"/>
      <c r="H325" s="3143"/>
      <c r="I325" s="3143"/>
      <c r="J325" s="3143"/>
      <c r="K325" s="3098"/>
      <c r="L325" s="3098"/>
      <c r="M325" s="3098"/>
      <c r="N325" s="3098"/>
      <c r="O325" s="3098"/>
      <c r="P325" s="3098"/>
      <c r="Q325" s="3098"/>
      <c r="R325" s="3098"/>
      <c r="S325" s="3098"/>
      <c r="T325" s="3098"/>
      <c r="U325" s="3098"/>
      <c r="V325" s="3098"/>
      <c r="W325" s="3098"/>
      <c r="X325" s="3098"/>
      <c r="Y325" s="3098"/>
      <c r="Z325" s="3098"/>
      <c r="AA325" s="3098"/>
      <c r="AB325" s="3098"/>
      <c r="AC325" s="3098"/>
      <c r="AD325" s="3098"/>
      <c r="AE325" s="3098"/>
      <c r="AF325" s="3098"/>
      <c r="AG325" s="3098"/>
      <c r="AH325" s="3098"/>
      <c r="AI325" s="3098"/>
      <c r="AJ325" s="3143"/>
      <c r="AK325" s="3143"/>
      <c r="AL325" s="3143"/>
      <c r="AM325" s="3143"/>
      <c r="AN325" s="3143"/>
      <c r="AO325" s="3143"/>
      <c r="AP325" s="3143"/>
      <c r="AQ325" s="3143"/>
      <c r="AR325" s="3143"/>
      <c r="AS325" s="3143"/>
      <c r="AT325" s="3143"/>
      <c r="AU325" s="3143"/>
      <c r="AV325" s="3143"/>
      <c r="AW325" s="3143"/>
      <c r="AX325" s="3143"/>
      <c r="AY325" s="3143"/>
      <c r="AZ325" s="3143"/>
      <c r="BA325" s="3143"/>
      <c r="BB325" s="3143"/>
      <c r="BC325" s="3143"/>
      <c r="BD325" s="3143"/>
      <c r="BE325" s="3143"/>
      <c r="BF325" s="3143"/>
      <c r="BG325" s="3143"/>
      <c r="BH325" s="3143"/>
      <c r="BI325" s="3143"/>
      <c r="BJ325" s="3143"/>
      <c r="BK325" s="3143"/>
      <c r="BL325" s="3189"/>
      <c r="BM325" s="3189"/>
      <c r="BN325" s="3189"/>
      <c r="BO325" s="3189"/>
      <c r="BP325" s="3189"/>
      <c r="BQ325" s="3189"/>
      <c r="BR325" s="3189"/>
      <c r="BS325" s="3189"/>
      <c r="BT325" s="3189"/>
      <c r="BU325" s="3189"/>
      <c r="BV325" s="3143"/>
      <c r="BW325" s="3143"/>
    </row>
    <row r="326" spans="1:75" ht="16.5" customHeight="1">
      <c r="A326" s="3143"/>
      <c r="B326" s="3143"/>
      <c r="C326" s="3143"/>
      <c r="D326" s="3143"/>
      <c r="E326" s="3143"/>
      <c r="F326" s="3143"/>
      <c r="G326" s="3143"/>
      <c r="H326" s="3143"/>
      <c r="I326" s="3143"/>
      <c r="J326" s="3143"/>
      <c r="K326" s="3098"/>
      <c r="L326" s="3098"/>
      <c r="M326" s="3098"/>
      <c r="N326" s="3098"/>
      <c r="O326" s="3098"/>
      <c r="P326" s="3098"/>
      <c r="Q326" s="3098"/>
      <c r="R326" s="3098"/>
      <c r="S326" s="3098"/>
      <c r="T326" s="3098"/>
      <c r="U326" s="3098"/>
      <c r="V326" s="3098"/>
      <c r="W326" s="3098"/>
      <c r="X326" s="3098"/>
      <c r="Y326" s="3098"/>
      <c r="Z326" s="3098"/>
      <c r="AA326" s="3098"/>
      <c r="AB326" s="3098"/>
      <c r="AC326" s="3098"/>
      <c r="AD326" s="3098"/>
      <c r="AE326" s="3098"/>
      <c r="AF326" s="3098"/>
      <c r="AG326" s="3098"/>
      <c r="AH326" s="3098"/>
      <c r="AI326" s="3098"/>
      <c r="AJ326" s="3143"/>
      <c r="AK326" s="3143"/>
      <c r="AL326" s="3143"/>
      <c r="AM326" s="3143"/>
      <c r="AN326" s="3143"/>
      <c r="AO326" s="3143"/>
      <c r="AP326" s="3143"/>
      <c r="AQ326" s="3143"/>
      <c r="AR326" s="3143"/>
      <c r="AS326" s="3143"/>
      <c r="AT326" s="3143"/>
      <c r="AU326" s="3143"/>
      <c r="AV326" s="3143"/>
      <c r="AW326" s="3143"/>
      <c r="AX326" s="3143"/>
      <c r="AY326" s="3143"/>
      <c r="AZ326" s="3143"/>
      <c r="BA326" s="3143"/>
      <c r="BB326" s="3143"/>
      <c r="BC326" s="3143"/>
      <c r="BD326" s="3143"/>
      <c r="BE326" s="3143"/>
      <c r="BF326" s="3143"/>
      <c r="BG326" s="3143"/>
      <c r="BH326" s="3143"/>
      <c r="BI326" s="3143"/>
      <c r="BJ326" s="3143"/>
      <c r="BK326" s="3143"/>
      <c r="BL326" s="3189"/>
      <c r="BM326" s="3189"/>
      <c r="BN326" s="3189"/>
      <c r="BO326" s="3189"/>
      <c r="BP326" s="3189"/>
      <c r="BQ326" s="3189"/>
      <c r="BR326" s="3189"/>
      <c r="BS326" s="3189"/>
      <c r="BT326" s="3189"/>
      <c r="BU326" s="3189"/>
      <c r="BV326" s="3143"/>
      <c r="BW326" s="3143"/>
    </row>
    <row r="327" spans="1:75" ht="16.5" customHeight="1">
      <c r="A327" s="3143"/>
      <c r="B327" s="3143"/>
      <c r="C327" s="3143"/>
      <c r="D327" s="3143"/>
      <c r="E327" s="3143"/>
      <c r="F327" s="3143"/>
      <c r="G327" s="3143"/>
      <c r="H327" s="3143"/>
      <c r="I327" s="3143"/>
      <c r="J327" s="3143"/>
      <c r="K327" s="3098"/>
      <c r="L327" s="3098"/>
      <c r="M327" s="3098"/>
      <c r="N327" s="3098"/>
      <c r="O327" s="3098"/>
      <c r="P327" s="3098"/>
      <c r="Q327" s="3098"/>
      <c r="R327" s="3098"/>
      <c r="S327" s="3098"/>
      <c r="T327" s="3098"/>
      <c r="U327" s="3098"/>
      <c r="V327" s="3098"/>
      <c r="W327" s="3098"/>
      <c r="X327" s="3098"/>
      <c r="Y327" s="3098"/>
      <c r="Z327" s="3098"/>
      <c r="AA327" s="3098"/>
      <c r="AB327" s="3098"/>
      <c r="AC327" s="3098"/>
      <c r="AD327" s="3098"/>
      <c r="AE327" s="3098"/>
      <c r="AF327" s="3098"/>
      <c r="AG327" s="3098"/>
      <c r="AH327" s="3098"/>
      <c r="AI327" s="3098"/>
      <c r="AJ327" s="3143"/>
      <c r="AK327" s="3143"/>
      <c r="AL327" s="3143"/>
      <c r="AM327" s="3143"/>
      <c r="AN327" s="3143"/>
      <c r="AO327" s="3143"/>
      <c r="AP327" s="3143"/>
      <c r="AQ327" s="3143"/>
      <c r="AR327" s="3143"/>
      <c r="AS327" s="3143"/>
      <c r="AT327" s="3143"/>
      <c r="AU327" s="3143"/>
      <c r="AV327" s="3143"/>
      <c r="AW327" s="3143"/>
      <c r="AX327" s="3143"/>
      <c r="AY327" s="3143"/>
      <c r="AZ327" s="3143"/>
      <c r="BA327" s="3143"/>
      <c r="BB327" s="3143"/>
      <c r="BC327" s="3143"/>
      <c r="BD327" s="3143"/>
      <c r="BE327" s="3143"/>
      <c r="BF327" s="3143"/>
      <c r="BG327" s="3143"/>
      <c r="BH327" s="3143"/>
      <c r="BI327" s="3143"/>
      <c r="BJ327" s="3143"/>
      <c r="BK327" s="3143"/>
      <c r="BL327" s="3189"/>
      <c r="BM327" s="3189"/>
      <c r="BN327" s="3189"/>
      <c r="BO327" s="3189"/>
      <c r="BP327" s="3189"/>
      <c r="BQ327" s="3189"/>
      <c r="BR327" s="3189"/>
      <c r="BS327" s="3189"/>
      <c r="BT327" s="3189"/>
      <c r="BU327" s="3189"/>
      <c r="BV327" s="3143"/>
      <c r="BW327" s="3143"/>
    </row>
    <row r="328" spans="1:75" ht="16.5" customHeight="1">
      <c r="A328" s="3143"/>
      <c r="B328" s="3143"/>
      <c r="C328" s="3143"/>
      <c r="D328" s="3143"/>
      <c r="E328" s="3143"/>
      <c r="F328" s="3143"/>
      <c r="G328" s="3143"/>
      <c r="H328" s="3143"/>
      <c r="I328" s="3143"/>
      <c r="J328" s="3143"/>
      <c r="K328" s="3098"/>
      <c r="L328" s="3098"/>
      <c r="M328" s="3098"/>
      <c r="N328" s="3098"/>
      <c r="O328" s="3098"/>
      <c r="P328" s="3098"/>
      <c r="Q328" s="3098"/>
      <c r="R328" s="3098"/>
      <c r="S328" s="3098"/>
      <c r="T328" s="3098"/>
      <c r="U328" s="3098"/>
      <c r="V328" s="3098"/>
      <c r="W328" s="3098"/>
      <c r="X328" s="3098"/>
      <c r="Y328" s="3098"/>
      <c r="Z328" s="3098"/>
      <c r="AA328" s="3098"/>
      <c r="AB328" s="3098"/>
      <c r="AC328" s="3098"/>
      <c r="AD328" s="3098"/>
      <c r="AE328" s="3098"/>
      <c r="AF328" s="3098"/>
      <c r="AG328" s="3098"/>
      <c r="AH328" s="3098"/>
      <c r="AI328" s="3098"/>
      <c r="AJ328" s="3143"/>
      <c r="AK328" s="3143"/>
      <c r="AL328" s="3143"/>
      <c r="AM328" s="3143"/>
      <c r="AN328" s="3143"/>
      <c r="AO328" s="3143"/>
      <c r="AP328" s="3143"/>
      <c r="AQ328" s="3143"/>
      <c r="AR328" s="3143"/>
      <c r="AS328" s="3143"/>
      <c r="AT328" s="3143"/>
      <c r="AU328" s="3143"/>
      <c r="AV328" s="3143"/>
      <c r="AW328" s="3143"/>
      <c r="AX328" s="3143"/>
      <c r="AY328" s="3143"/>
      <c r="AZ328" s="3143"/>
      <c r="BA328" s="3143"/>
      <c r="BB328" s="3143"/>
      <c r="BC328" s="3143"/>
      <c r="BD328" s="3143"/>
      <c r="BE328" s="3143"/>
      <c r="BF328" s="3143"/>
      <c r="BG328" s="3143"/>
      <c r="BH328" s="3143"/>
      <c r="BI328" s="3143"/>
      <c r="BJ328" s="3143"/>
      <c r="BK328" s="3143"/>
      <c r="BL328" s="3189"/>
      <c r="BM328" s="3189"/>
      <c r="BN328" s="3189"/>
      <c r="BO328" s="3189"/>
      <c r="BP328" s="3189"/>
      <c r="BQ328" s="3189"/>
      <c r="BR328" s="3189"/>
      <c r="BS328" s="3189"/>
      <c r="BT328" s="3189"/>
      <c r="BU328" s="3189"/>
      <c r="BV328" s="3143"/>
      <c r="BW328" s="3143"/>
    </row>
    <row r="329" spans="1:75" ht="16.5" customHeight="1">
      <c r="A329" s="3143"/>
      <c r="B329" s="3143"/>
      <c r="C329" s="3143"/>
      <c r="D329" s="3143"/>
      <c r="E329" s="3143"/>
      <c r="F329" s="3143"/>
      <c r="G329" s="3143"/>
      <c r="H329" s="3143"/>
      <c r="I329" s="3143"/>
      <c r="J329" s="3143"/>
      <c r="K329" s="3098"/>
      <c r="L329" s="3098"/>
      <c r="M329" s="3098"/>
      <c r="N329" s="3098"/>
      <c r="O329" s="3098"/>
      <c r="P329" s="3098"/>
      <c r="Q329" s="3098"/>
      <c r="R329" s="3098"/>
      <c r="S329" s="3098"/>
      <c r="T329" s="3098"/>
      <c r="U329" s="3098"/>
      <c r="V329" s="3098"/>
      <c r="W329" s="3098"/>
      <c r="X329" s="3098"/>
      <c r="Y329" s="3098"/>
      <c r="Z329" s="3098"/>
      <c r="AA329" s="3098"/>
      <c r="AB329" s="3098"/>
      <c r="AC329" s="3098"/>
      <c r="AD329" s="3098"/>
      <c r="AE329" s="3098"/>
      <c r="AF329" s="3098"/>
      <c r="AG329" s="3098"/>
      <c r="AH329" s="3098"/>
      <c r="AI329" s="3098"/>
      <c r="AJ329" s="3143"/>
      <c r="AK329" s="3143"/>
      <c r="AL329" s="3143"/>
      <c r="AM329" s="3143"/>
      <c r="AN329" s="3143"/>
      <c r="AO329" s="3143"/>
      <c r="AP329" s="3143"/>
      <c r="AQ329" s="3143"/>
      <c r="AR329" s="3143"/>
      <c r="AS329" s="3143"/>
      <c r="AT329" s="3143"/>
      <c r="AU329" s="3143"/>
      <c r="AV329" s="3143"/>
      <c r="AW329" s="3143"/>
      <c r="AX329" s="3143"/>
      <c r="AY329" s="3143"/>
      <c r="AZ329" s="3143"/>
      <c r="BA329" s="3143"/>
      <c r="BB329" s="3143"/>
      <c r="BC329" s="3143"/>
      <c r="BD329" s="3143"/>
      <c r="BE329" s="3143"/>
      <c r="BF329" s="3143"/>
      <c r="BG329" s="3143"/>
      <c r="BH329" s="3143"/>
      <c r="BI329" s="3143"/>
      <c r="BJ329" s="3143"/>
      <c r="BK329" s="3143"/>
      <c r="BL329" s="3189"/>
      <c r="BM329" s="3189"/>
      <c r="BN329" s="3189"/>
      <c r="BO329" s="3189"/>
      <c r="BP329" s="3189"/>
      <c r="BQ329" s="3189"/>
      <c r="BR329" s="3189"/>
      <c r="BS329" s="3189"/>
      <c r="BT329" s="3189"/>
      <c r="BU329" s="3189"/>
      <c r="BV329" s="3143"/>
      <c r="BW329" s="3143"/>
    </row>
    <row r="330" spans="1:75" ht="16.5" customHeight="1">
      <c r="A330" s="3143"/>
      <c r="B330" s="3143"/>
      <c r="C330" s="3143"/>
      <c r="D330" s="3143"/>
      <c r="E330" s="3143"/>
      <c r="F330" s="3143"/>
      <c r="G330" s="3143"/>
      <c r="H330" s="3143"/>
      <c r="I330" s="3143"/>
      <c r="J330" s="3143"/>
      <c r="K330" s="3098"/>
      <c r="L330" s="3098"/>
      <c r="M330" s="3098"/>
      <c r="N330" s="3098"/>
      <c r="O330" s="3098"/>
      <c r="P330" s="3098"/>
      <c r="Q330" s="3098"/>
      <c r="R330" s="3098"/>
      <c r="S330" s="3098"/>
      <c r="T330" s="3098"/>
      <c r="U330" s="3098"/>
      <c r="V330" s="3098"/>
      <c r="W330" s="3098"/>
      <c r="X330" s="3098"/>
      <c r="Y330" s="3098"/>
      <c r="Z330" s="3098"/>
      <c r="AA330" s="3098"/>
      <c r="AB330" s="3098"/>
      <c r="AC330" s="3098"/>
      <c r="AD330" s="3098"/>
      <c r="AE330" s="3098"/>
      <c r="AF330" s="3098"/>
      <c r="AG330" s="3098"/>
      <c r="AH330" s="3098"/>
      <c r="AI330" s="3098"/>
      <c r="AJ330" s="3143"/>
      <c r="AK330" s="3143"/>
      <c r="AL330" s="3143"/>
      <c r="AM330" s="3143"/>
      <c r="AN330" s="3143"/>
      <c r="AO330" s="3143"/>
      <c r="AP330" s="3143"/>
      <c r="AQ330" s="3143"/>
      <c r="AR330" s="3143"/>
      <c r="AS330" s="3143"/>
      <c r="AT330" s="3143"/>
      <c r="AU330" s="3143"/>
      <c r="AV330" s="3143"/>
      <c r="AW330" s="3143"/>
      <c r="AX330" s="3143"/>
      <c r="AY330" s="3143"/>
      <c r="AZ330" s="3143"/>
      <c r="BA330" s="3143"/>
      <c r="BB330" s="3143"/>
      <c r="BC330" s="3143"/>
      <c r="BD330" s="3143"/>
      <c r="BE330" s="3143"/>
      <c r="BF330" s="3143"/>
      <c r="BG330" s="3143"/>
      <c r="BH330" s="3143"/>
      <c r="BI330" s="3143"/>
      <c r="BJ330" s="3143"/>
      <c r="BK330" s="3143"/>
      <c r="BL330" s="3189"/>
      <c r="BM330" s="3189"/>
      <c r="BN330" s="3189"/>
      <c r="BO330" s="3189"/>
      <c r="BP330" s="3189"/>
      <c r="BQ330" s="3189"/>
      <c r="BR330" s="3189"/>
      <c r="BS330" s="3189"/>
      <c r="BT330" s="3189"/>
      <c r="BU330" s="3189"/>
      <c r="BV330" s="3143"/>
      <c r="BW330" s="3143"/>
    </row>
    <row r="331" spans="1:75" ht="16.5" customHeight="1">
      <c r="A331" s="3143"/>
      <c r="B331" s="3143"/>
      <c r="C331" s="3143"/>
      <c r="D331" s="3143"/>
      <c r="E331" s="3143"/>
      <c r="F331" s="3143"/>
      <c r="G331" s="3143"/>
      <c r="H331" s="3143"/>
      <c r="I331" s="3143"/>
      <c r="J331" s="3143"/>
      <c r="K331" s="3098"/>
      <c r="L331" s="3098"/>
      <c r="M331" s="3098"/>
      <c r="N331" s="3098"/>
      <c r="O331" s="3098"/>
      <c r="P331" s="3098"/>
      <c r="Q331" s="3098"/>
      <c r="R331" s="3098"/>
      <c r="S331" s="3098"/>
      <c r="T331" s="3098"/>
      <c r="U331" s="3098"/>
      <c r="V331" s="3098"/>
      <c r="W331" s="3098"/>
      <c r="X331" s="3098"/>
      <c r="Y331" s="3098"/>
      <c r="Z331" s="3098"/>
      <c r="AA331" s="3098"/>
      <c r="AB331" s="3098"/>
      <c r="AC331" s="3098"/>
      <c r="AD331" s="3098"/>
      <c r="AE331" s="3098"/>
      <c r="AF331" s="3098"/>
      <c r="AG331" s="3098"/>
      <c r="AH331" s="3098"/>
      <c r="AI331" s="3098"/>
      <c r="AJ331" s="3143"/>
      <c r="AK331" s="3143"/>
      <c r="AL331" s="3143"/>
      <c r="AM331" s="3143"/>
      <c r="AN331" s="3143"/>
      <c r="AO331" s="3143"/>
      <c r="AP331" s="3143"/>
      <c r="AQ331" s="3143"/>
      <c r="AR331" s="3143"/>
      <c r="AS331" s="3143"/>
      <c r="AT331" s="3143"/>
      <c r="AU331" s="3143"/>
      <c r="AV331" s="3143"/>
      <c r="AW331" s="3143"/>
      <c r="AX331" s="3143"/>
      <c r="AY331" s="3143"/>
      <c r="AZ331" s="3143"/>
      <c r="BA331" s="3143"/>
      <c r="BB331" s="3143"/>
      <c r="BC331" s="3143"/>
      <c r="BD331" s="3143"/>
      <c r="BE331" s="3143"/>
      <c r="BF331" s="3143"/>
      <c r="BG331" s="3143"/>
      <c r="BH331" s="3143"/>
      <c r="BI331" s="3143"/>
      <c r="BJ331" s="3143"/>
      <c r="BK331" s="3143"/>
      <c r="BL331" s="3189"/>
      <c r="BM331" s="3189"/>
      <c r="BN331" s="3189"/>
      <c r="BO331" s="3189"/>
      <c r="BP331" s="3189"/>
      <c r="BQ331" s="3189"/>
      <c r="BR331" s="3189"/>
      <c r="BS331" s="3189"/>
      <c r="BT331" s="3189"/>
      <c r="BU331" s="3189"/>
      <c r="BV331" s="3143"/>
      <c r="BW331" s="3143"/>
    </row>
    <row r="332" spans="1:75" ht="16.5" customHeight="1">
      <c r="A332" s="3143"/>
      <c r="B332" s="3143"/>
      <c r="C332" s="3143"/>
      <c r="D332" s="3143"/>
      <c r="E332" s="3143"/>
      <c r="F332" s="3143"/>
      <c r="G332" s="3143"/>
      <c r="H332" s="3143"/>
      <c r="I332" s="3143"/>
      <c r="J332" s="3143"/>
      <c r="K332" s="3098"/>
      <c r="L332" s="3098"/>
      <c r="M332" s="3098"/>
      <c r="N332" s="3098"/>
      <c r="O332" s="3098"/>
      <c r="P332" s="3098"/>
      <c r="Q332" s="3098"/>
      <c r="R332" s="3098"/>
      <c r="S332" s="3098"/>
      <c r="T332" s="3098"/>
      <c r="U332" s="3098"/>
      <c r="V332" s="3098"/>
      <c r="W332" s="3098"/>
      <c r="X332" s="3098"/>
      <c r="Y332" s="3098"/>
      <c r="Z332" s="3098"/>
      <c r="AA332" s="3098"/>
      <c r="AB332" s="3098"/>
      <c r="AC332" s="3098"/>
      <c r="AD332" s="3098"/>
      <c r="AE332" s="3098"/>
      <c r="AF332" s="3098"/>
      <c r="AG332" s="3098"/>
      <c r="AH332" s="3098"/>
      <c r="AI332" s="3098"/>
      <c r="AJ332" s="3143"/>
      <c r="AK332" s="3143"/>
      <c r="AL332" s="3143"/>
      <c r="AM332" s="3143"/>
      <c r="AN332" s="3143"/>
      <c r="AO332" s="3143"/>
      <c r="AP332" s="3143"/>
      <c r="AQ332" s="3143"/>
      <c r="AR332" s="3143"/>
      <c r="AS332" s="3143"/>
      <c r="AT332" s="3143"/>
      <c r="AU332" s="3143"/>
      <c r="AV332" s="3143"/>
      <c r="AW332" s="3143"/>
      <c r="AX332" s="3143"/>
      <c r="AY332" s="3143"/>
      <c r="AZ332" s="3143"/>
      <c r="BA332" s="3143"/>
      <c r="BB332" s="3143"/>
      <c r="BC332" s="3143"/>
      <c r="BD332" s="3143"/>
      <c r="BE332" s="3143"/>
      <c r="BF332" s="3143"/>
      <c r="BG332" s="3143"/>
      <c r="BH332" s="3143"/>
      <c r="BI332" s="3143"/>
      <c r="BJ332" s="3143"/>
      <c r="BK332" s="3143"/>
      <c r="BL332" s="3189"/>
      <c r="BM332" s="3189"/>
      <c r="BN332" s="3189"/>
      <c r="BO332" s="3189"/>
      <c r="BP332" s="3189"/>
      <c r="BQ332" s="3189"/>
      <c r="BR332" s="3189"/>
      <c r="BS332" s="3189"/>
      <c r="BT332" s="3189"/>
      <c r="BU332" s="3189"/>
      <c r="BV332" s="3143"/>
      <c r="BW332" s="3143"/>
    </row>
    <row r="333" spans="1:75" ht="16.5" customHeight="1">
      <c r="A333" s="3143"/>
      <c r="B333" s="3143"/>
      <c r="C333" s="3143"/>
      <c r="D333" s="3143"/>
      <c r="E333" s="3143"/>
      <c r="F333" s="3143"/>
      <c r="G333" s="3143"/>
      <c r="H333" s="3143"/>
      <c r="I333" s="3143"/>
      <c r="J333" s="3143"/>
      <c r="K333" s="3098"/>
      <c r="L333" s="3098"/>
      <c r="M333" s="3098"/>
      <c r="N333" s="3098"/>
      <c r="O333" s="3098"/>
      <c r="P333" s="3098"/>
      <c r="Q333" s="3098"/>
      <c r="R333" s="3098"/>
      <c r="S333" s="3098"/>
      <c r="T333" s="3098"/>
      <c r="U333" s="3098"/>
      <c r="V333" s="3098"/>
      <c r="W333" s="3098"/>
      <c r="X333" s="3098"/>
      <c r="Y333" s="3098"/>
      <c r="Z333" s="3098"/>
      <c r="AA333" s="3098"/>
      <c r="AB333" s="3098"/>
      <c r="AC333" s="3098"/>
      <c r="AD333" s="3098"/>
      <c r="AE333" s="3098"/>
      <c r="AF333" s="3098"/>
      <c r="AG333" s="3098"/>
      <c r="AH333" s="3098"/>
      <c r="AI333" s="3098"/>
      <c r="AJ333" s="3143"/>
      <c r="AK333" s="3143"/>
      <c r="AL333" s="3143"/>
      <c r="AM333" s="3143"/>
      <c r="AN333" s="3143"/>
      <c r="AO333" s="3143"/>
      <c r="AP333" s="3143"/>
      <c r="AQ333" s="3143"/>
      <c r="AR333" s="3143"/>
      <c r="AS333" s="3143"/>
      <c r="AT333" s="3143"/>
      <c r="AU333" s="3143"/>
      <c r="AV333" s="3143"/>
      <c r="AW333" s="3143"/>
      <c r="AX333" s="3143"/>
      <c r="AY333" s="3143"/>
      <c r="AZ333" s="3143"/>
      <c r="BA333" s="3143"/>
      <c r="BB333" s="3143"/>
      <c r="BC333" s="3143"/>
      <c r="BD333" s="3143"/>
      <c r="BE333" s="3143"/>
      <c r="BF333" s="3143"/>
      <c r="BG333" s="3143"/>
      <c r="BH333" s="3143"/>
      <c r="BI333" s="3143"/>
      <c r="BJ333" s="3143"/>
      <c r="BK333" s="3143"/>
      <c r="BL333" s="3189"/>
      <c r="BM333" s="3189"/>
      <c r="BN333" s="3189"/>
      <c r="BO333" s="3189"/>
      <c r="BP333" s="3189"/>
      <c r="BQ333" s="3189"/>
      <c r="BR333" s="3189"/>
      <c r="BS333" s="3189"/>
      <c r="BT333" s="3189"/>
      <c r="BU333" s="3189"/>
      <c r="BV333" s="3143"/>
      <c r="BW333" s="3143"/>
    </row>
    <row r="334" spans="1:75" ht="16.5" customHeight="1">
      <c r="A334" s="3143"/>
      <c r="B334" s="3143"/>
      <c r="C334" s="3143"/>
      <c r="D334" s="3143"/>
      <c r="E334" s="3143"/>
      <c r="F334" s="3143"/>
      <c r="G334" s="3143"/>
      <c r="H334" s="3143"/>
      <c r="I334" s="3143"/>
      <c r="J334" s="3143"/>
      <c r="K334" s="3098"/>
      <c r="L334" s="3098"/>
      <c r="M334" s="3098"/>
      <c r="N334" s="3098"/>
      <c r="O334" s="3098"/>
      <c r="P334" s="3098"/>
      <c r="Q334" s="3098"/>
      <c r="R334" s="3098"/>
      <c r="S334" s="3098"/>
      <c r="T334" s="3098"/>
      <c r="U334" s="3098"/>
      <c r="V334" s="3098"/>
      <c r="W334" s="3098"/>
      <c r="X334" s="3098"/>
      <c r="Y334" s="3098"/>
      <c r="Z334" s="3098"/>
      <c r="AA334" s="3098"/>
      <c r="AB334" s="3098"/>
      <c r="AC334" s="3098"/>
      <c r="AD334" s="3098"/>
      <c r="AE334" s="3098"/>
      <c r="AF334" s="3098"/>
      <c r="AG334" s="3098"/>
      <c r="AH334" s="3098"/>
      <c r="AI334" s="3098"/>
      <c r="AJ334" s="3143"/>
      <c r="AK334" s="3143"/>
      <c r="AL334" s="3143"/>
      <c r="AM334" s="3143"/>
      <c r="AN334" s="3143"/>
      <c r="AO334" s="3143"/>
      <c r="AP334" s="3143"/>
      <c r="AQ334" s="3143"/>
      <c r="AR334" s="3143"/>
      <c r="AS334" s="3143"/>
      <c r="AT334" s="3143"/>
      <c r="AU334" s="3143"/>
      <c r="AV334" s="3143"/>
      <c r="AW334" s="3143"/>
      <c r="AX334" s="3143"/>
      <c r="AY334" s="3143"/>
      <c r="AZ334" s="3143"/>
      <c r="BA334" s="3143"/>
      <c r="BB334" s="3143"/>
      <c r="BC334" s="3143"/>
      <c r="BD334" s="3143"/>
      <c r="BE334" s="3143"/>
      <c r="BF334" s="3143"/>
      <c r="BG334" s="3143"/>
      <c r="BH334" s="3143"/>
      <c r="BI334" s="3143"/>
      <c r="BJ334" s="3143"/>
      <c r="BK334" s="3143"/>
      <c r="BL334" s="3189"/>
      <c r="BM334" s="3189"/>
      <c r="BN334" s="3189"/>
      <c r="BO334" s="3189"/>
      <c r="BP334" s="3189"/>
      <c r="BQ334" s="3189"/>
      <c r="BR334" s="3189"/>
      <c r="BS334" s="3189"/>
      <c r="BT334" s="3189"/>
      <c r="BU334" s="3189"/>
      <c r="BV334" s="3143"/>
      <c r="BW334" s="3143"/>
    </row>
    <row r="335" spans="1:75" ht="16.5" customHeight="1">
      <c r="A335" s="3143"/>
      <c r="B335" s="3143"/>
      <c r="C335" s="3143"/>
      <c r="D335" s="3143"/>
      <c r="E335" s="3143"/>
      <c r="F335" s="3143"/>
      <c r="G335" s="3143"/>
      <c r="H335" s="3143"/>
      <c r="I335" s="3143"/>
      <c r="J335" s="3143"/>
      <c r="K335" s="3098"/>
      <c r="L335" s="3098"/>
      <c r="M335" s="3098"/>
      <c r="N335" s="3098"/>
      <c r="O335" s="3098"/>
      <c r="P335" s="3098"/>
      <c r="Q335" s="3098"/>
      <c r="R335" s="3098"/>
      <c r="S335" s="3098"/>
      <c r="T335" s="3098"/>
      <c r="U335" s="3098"/>
      <c r="V335" s="3098"/>
      <c r="W335" s="3098"/>
      <c r="X335" s="3098"/>
      <c r="Y335" s="3098"/>
      <c r="Z335" s="3098"/>
      <c r="AA335" s="3098"/>
      <c r="AB335" s="3098"/>
      <c r="AC335" s="3098"/>
      <c r="AD335" s="3098"/>
      <c r="AE335" s="3098"/>
      <c r="AF335" s="3098"/>
      <c r="AG335" s="3098"/>
      <c r="AH335" s="3098"/>
      <c r="AI335" s="3098"/>
      <c r="AJ335" s="3143"/>
      <c r="AK335" s="3143"/>
      <c r="AL335" s="3143"/>
      <c r="AM335" s="3143"/>
      <c r="AN335" s="3143"/>
      <c r="AO335" s="3143"/>
      <c r="AP335" s="3143"/>
      <c r="AQ335" s="3143"/>
      <c r="AR335" s="3143"/>
      <c r="AS335" s="3143"/>
      <c r="AT335" s="3143"/>
      <c r="AU335" s="3143"/>
      <c r="AV335" s="3143"/>
      <c r="AW335" s="3143"/>
      <c r="AX335" s="3143"/>
      <c r="AY335" s="3143"/>
      <c r="AZ335" s="3143"/>
      <c r="BA335" s="3143"/>
      <c r="BB335" s="3143"/>
      <c r="BC335" s="3143"/>
      <c r="BD335" s="3143"/>
      <c r="BE335" s="3143"/>
      <c r="BF335" s="3143"/>
      <c r="BG335" s="3143"/>
      <c r="BH335" s="3143"/>
      <c r="BI335" s="3143"/>
      <c r="BJ335" s="3143"/>
      <c r="BK335" s="3143"/>
      <c r="BL335" s="3189"/>
      <c r="BM335" s="3189"/>
      <c r="BN335" s="3189"/>
      <c r="BO335" s="3189"/>
      <c r="BP335" s="3189"/>
      <c r="BQ335" s="3189"/>
      <c r="BR335" s="3189"/>
      <c r="BS335" s="3189"/>
      <c r="BT335" s="3189"/>
      <c r="BU335" s="3189"/>
      <c r="BV335" s="3143"/>
      <c r="BW335" s="3143"/>
    </row>
    <row r="336" spans="1:75" ht="16.5" customHeight="1">
      <c r="A336" s="3143"/>
      <c r="B336" s="3143"/>
      <c r="C336" s="3143"/>
      <c r="D336" s="3143"/>
      <c r="E336" s="3143"/>
      <c r="F336" s="3143"/>
      <c r="G336" s="3143"/>
      <c r="H336" s="3143"/>
      <c r="I336" s="3143"/>
      <c r="J336" s="3143"/>
      <c r="K336" s="3098"/>
      <c r="L336" s="3098"/>
      <c r="M336" s="3098"/>
      <c r="N336" s="3098"/>
      <c r="O336" s="3098"/>
      <c r="P336" s="3098"/>
      <c r="Q336" s="3098"/>
      <c r="R336" s="3098"/>
      <c r="S336" s="3098"/>
      <c r="T336" s="3098"/>
      <c r="U336" s="3098"/>
      <c r="V336" s="3098"/>
      <c r="W336" s="3098"/>
      <c r="X336" s="3098"/>
      <c r="Y336" s="3098"/>
      <c r="Z336" s="3098"/>
      <c r="AA336" s="3098"/>
      <c r="AB336" s="3098"/>
      <c r="AC336" s="3098"/>
      <c r="AD336" s="3098"/>
      <c r="AE336" s="3098"/>
      <c r="AF336" s="3098"/>
      <c r="AG336" s="3098"/>
      <c r="AH336" s="3098"/>
      <c r="AI336" s="3098"/>
      <c r="AJ336" s="3143"/>
      <c r="AK336" s="3143"/>
      <c r="AL336" s="3143"/>
      <c r="AM336" s="3143"/>
      <c r="AN336" s="3143"/>
      <c r="AO336" s="3143"/>
      <c r="AP336" s="3143"/>
      <c r="AQ336" s="3143"/>
      <c r="AR336" s="3143"/>
      <c r="AS336" s="3143"/>
      <c r="AT336" s="3143"/>
      <c r="AU336" s="3143"/>
      <c r="AV336" s="3143"/>
      <c r="AW336" s="3143"/>
      <c r="AX336" s="3143"/>
      <c r="AY336" s="3143"/>
      <c r="AZ336" s="3143"/>
      <c r="BA336" s="3143"/>
      <c r="BB336" s="3143"/>
      <c r="BC336" s="3143"/>
      <c r="BD336" s="3143"/>
      <c r="BE336" s="3143"/>
      <c r="BF336" s="3143"/>
      <c r="BG336" s="3143"/>
      <c r="BH336" s="3143"/>
      <c r="BI336" s="3143"/>
      <c r="BJ336" s="3143"/>
      <c r="BK336" s="3143"/>
      <c r="BL336" s="3189"/>
      <c r="BM336" s="3189"/>
      <c r="BN336" s="3189"/>
      <c r="BO336" s="3189"/>
      <c r="BP336" s="3189"/>
      <c r="BQ336" s="3189"/>
      <c r="BR336" s="3189"/>
      <c r="BS336" s="3189"/>
      <c r="BT336" s="3189"/>
      <c r="BU336" s="3189"/>
      <c r="BV336" s="3143"/>
      <c r="BW336" s="3143"/>
    </row>
    <row r="337" spans="1:75" ht="16.5" customHeight="1">
      <c r="A337" s="3143"/>
      <c r="B337" s="3143"/>
      <c r="C337" s="3143"/>
      <c r="D337" s="3143"/>
      <c r="E337" s="3143"/>
      <c r="F337" s="3143"/>
      <c r="G337" s="3143"/>
      <c r="H337" s="3143"/>
      <c r="I337" s="3143"/>
      <c r="J337" s="3143"/>
      <c r="K337" s="3098"/>
      <c r="L337" s="3098"/>
      <c r="M337" s="3098"/>
      <c r="N337" s="3098"/>
      <c r="O337" s="3098"/>
      <c r="P337" s="3098"/>
      <c r="Q337" s="3098"/>
      <c r="R337" s="3098"/>
      <c r="S337" s="3098"/>
      <c r="T337" s="3098"/>
      <c r="U337" s="3098"/>
      <c r="V337" s="3098"/>
      <c r="W337" s="3098"/>
      <c r="X337" s="3098"/>
      <c r="Y337" s="3098"/>
      <c r="Z337" s="3098"/>
      <c r="AA337" s="3098"/>
      <c r="AB337" s="3098"/>
      <c r="AC337" s="3098"/>
      <c r="AD337" s="3098"/>
      <c r="AE337" s="3098"/>
      <c r="AF337" s="3098"/>
      <c r="AG337" s="3098"/>
      <c r="AH337" s="3098"/>
      <c r="AI337" s="3098"/>
      <c r="AJ337" s="3143"/>
      <c r="AK337" s="3143"/>
      <c r="AL337" s="3143"/>
      <c r="AM337" s="3143"/>
      <c r="AN337" s="3143"/>
      <c r="AO337" s="3143"/>
      <c r="AP337" s="3143"/>
      <c r="AQ337" s="3143"/>
      <c r="AR337" s="3143"/>
      <c r="AS337" s="3143"/>
      <c r="AT337" s="3143"/>
      <c r="AU337" s="3143"/>
      <c r="AV337" s="3143"/>
      <c r="AW337" s="3143"/>
      <c r="AX337" s="3143"/>
      <c r="AY337" s="3143"/>
      <c r="AZ337" s="3143"/>
      <c r="BA337" s="3143"/>
      <c r="BB337" s="3143"/>
      <c r="BC337" s="3143"/>
      <c r="BD337" s="3143"/>
      <c r="BE337" s="3143"/>
      <c r="BF337" s="3143"/>
      <c r="BG337" s="3143"/>
      <c r="BH337" s="3143"/>
      <c r="BI337" s="3143"/>
      <c r="BJ337" s="3143"/>
      <c r="BK337" s="3143"/>
      <c r="BL337" s="3189"/>
      <c r="BM337" s="3189"/>
      <c r="BN337" s="3189"/>
      <c r="BO337" s="3189"/>
      <c r="BP337" s="3189"/>
      <c r="BQ337" s="3189"/>
      <c r="BR337" s="3189"/>
      <c r="BS337" s="3189"/>
      <c r="BT337" s="3189"/>
      <c r="BU337" s="3189"/>
      <c r="BV337" s="3143"/>
      <c r="BW337" s="3143"/>
    </row>
    <row r="338" spans="1:75" ht="16.5" customHeight="1">
      <c r="A338" s="3143"/>
      <c r="B338" s="3143"/>
      <c r="C338" s="3143"/>
      <c r="D338" s="3143"/>
      <c r="E338" s="3143"/>
      <c r="F338" s="3143"/>
      <c r="G338" s="3143"/>
      <c r="H338" s="3143"/>
      <c r="I338" s="3143"/>
      <c r="J338" s="3143"/>
      <c r="K338" s="3098"/>
      <c r="L338" s="3098"/>
      <c r="M338" s="3098"/>
      <c r="N338" s="3098"/>
      <c r="O338" s="3098"/>
      <c r="P338" s="3098"/>
      <c r="Q338" s="3098"/>
      <c r="R338" s="3098"/>
      <c r="S338" s="3098"/>
      <c r="T338" s="3098"/>
      <c r="U338" s="3098"/>
      <c r="V338" s="3098"/>
      <c r="W338" s="3098"/>
      <c r="X338" s="3098"/>
      <c r="Y338" s="3098"/>
      <c r="Z338" s="3098"/>
      <c r="AA338" s="3098"/>
      <c r="AB338" s="3098"/>
      <c r="AC338" s="3098"/>
      <c r="AD338" s="3098"/>
      <c r="AE338" s="3098"/>
      <c r="AF338" s="3098"/>
      <c r="AG338" s="3098"/>
      <c r="AH338" s="3098"/>
      <c r="AI338" s="3098"/>
      <c r="AJ338" s="3143"/>
      <c r="AK338" s="3143"/>
      <c r="AL338" s="3143"/>
      <c r="AM338" s="3143"/>
      <c r="AN338" s="3143"/>
      <c r="AO338" s="3143"/>
      <c r="AP338" s="3143"/>
      <c r="AQ338" s="3143"/>
      <c r="AR338" s="3143"/>
      <c r="AS338" s="3143"/>
      <c r="AT338" s="3143"/>
      <c r="AU338" s="3143"/>
      <c r="AV338" s="3143"/>
      <c r="AW338" s="3143"/>
      <c r="AX338" s="3143"/>
      <c r="AY338" s="3143"/>
      <c r="AZ338" s="3143"/>
      <c r="BA338" s="3143"/>
      <c r="BB338" s="3143"/>
      <c r="BC338" s="3143"/>
      <c r="BD338" s="3143"/>
      <c r="BE338" s="3143"/>
      <c r="BF338" s="3143"/>
      <c r="BG338" s="3143"/>
      <c r="BH338" s="3143"/>
      <c r="BI338" s="3143"/>
      <c r="BJ338" s="3143"/>
      <c r="BK338" s="3143"/>
      <c r="BL338" s="3189"/>
      <c r="BM338" s="3189"/>
      <c r="BN338" s="3189"/>
      <c r="BO338" s="3189"/>
      <c r="BP338" s="3189"/>
      <c r="BQ338" s="3189"/>
      <c r="BR338" s="3189"/>
      <c r="BS338" s="3189"/>
      <c r="BT338" s="3189"/>
      <c r="BU338" s="3189"/>
      <c r="BV338" s="3143"/>
      <c r="BW338" s="3143"/>
    </row>
    <row r="339" spans="1:75" ht="16.5" customHeight="1">
      <c r="A339" s="3143"/>
      <c r="B339" s="3143"/>
      <c r="C339" s="3143"/>
      <c r="D339" s="3143"/>
      <c r="E339" s="3143"/>
      <c r="F339" s="3143"/>
      <c r="G339" s="3143"/>
      <c r="H339" s="3143"/>
      <c r="I339" s="3143"/>
      <c r="J339" s="3143"/>
      <c r="K339" s="3098"/>
      <c r="L339" s="3098"/>
      <c r="M339" s="3098"/>
      <c r="N339" s="3098"/>
      <c r="O339" s="3098"/>
      <c r="P339" s="3098"/>
      <c r="Q339" s="3098"/>
      <c r="R339" s="3098"/>
      <c r="S339" s="3098"/>
      <c r="T339" s="3098"/>
      <c r="U339" s="3098"/>
      <c r="V339" s="3098"/>
      <c r="W339" s="3098"/>
      <c r="X339" s="3098"/>
      <c r="Y339" s="3098"/>
      <c r="Z339" s="3098"/>
      <c r="AA339" s="3098"/>
      <c r="AB339" s="3098"/>
      <c r="AC339" s="3098"/>
      <c r="AD339" s="3098"/>
      <c r="AE339" s="3098"/>
      <c r="AF339" s="3098"/>
      <c r="AG339" s="3098"/>
      <c r="AH339" s="3098"/>
      <c r="AI339" s="3098"/>
      <c r="AJ339" s="3143"/>
      <c r="AK339" s="3143"/>
      <c r="AL339" s="3143"/>
      <c r="AM339" s="3143"/>
      <c r="AN339" s="3143"/>
      <c r="AO339" s="3143"/>
      <c r="AP339" s="3143"/>
      <c r="AQ339" s="3143"/>
      <c r="AR339" s="3143"/>
      <c r="AS339" s="3143"/>
      <c r="AT339" s="3143"/>
      <c r="AU339" s="3143"/>
      <c r="AV339" s="3143"/>
      <c r="AW339" s="3143"/>
      <c r="AX339" s="3143"/>
      <c r="AY339" s="3143"/>
      <c r="AZ339" s="3143"/>
      <c r="BA339" s="3143"/>
      <c r="BB339" s="3143"/>
      <c r="BC339" s="3143"/>
      <c r="BD339" s="3143"/>
      <c r="BE339" s="3143"/>
      <c r="BF339" s="3143"/>
      <c r="BG339" s="3143"/>
      <c r="BH339" s="3143"/>
      <c r="BI339" s="3143"/>
      <c r="BJ339" s="3143"/>
      <c r="BK339" s="3143"/>
      <c r="BL339" s="3189"/>
      <c r="BM339" s="3189"/>
      <c r="BN339" s="3189"/>
      <c r="BO339" s="3189"/>
      <c r="BP339" s="3189"/>
      <c r="BQ339" s="3189"/>
      <c r="BR339" s="3189"/>
      <c r="BS339" s="3189"/>
      <c r="BT339" s="3189"/>
      <c r="BU339" s="3189"/>
      <c r="BV339" s="3143"/>
      <c r="BW339" s="3143"/>
    </row>
    <row r="340" spans="1:75" ht="16.5" customHeight="1">
      <c r="A340" s="3143"/>
      <c r="B340" s="3143"/>
      <c r="C340" s="3143"/>
      <c r="D340" s="3143"/>
      <c r="E340" s="3143"/>
      <c r="F340" s="3143"/>
      <c r="G340" s="3143"/>
      <c r="H340" s="3143"/>
      <c r="I340" s="3143"/>
      <c r="J340" s="3143"/>
      <c r="K340" s="3098"/>
      <c r="L340" s="3098"/>
      <c r="M340" s="3098"/>
      <c r="N340" s="3098"/>
      <c r="O340" s="3098"/>
      <c r="P340" s="3098"/>
      <c r="Q340" s="3098"/>
      <c r="R340" s="3098"/>
      <c r="S340" s="3098"/>
      <c r="T340" s="3098"/>
      <c r="U340" s="3098"/>
      <c r="V340" s="3098"/>
      <c r="W340" s="3098"/>
      <c r="X340" s="3098"/>
      <c r="Y340" s="3098"/>
      <c r="Z340" s="3098"/>
      <c r="AA340" s="3098"/>
      <c r="AB340" s="3098"/>
      <c r="AC340" s="3098"/>
      <c r="AD340" s="3098"/>
      <c r="AE340" s="3098"/>
      <c r="AF340" s="3098"/>
      <c r="AG340" s="3098"/>
      <c r="AH340" s="3098"/>
      <c r="AI340" s="3098"/>
      <c r="AJ340" s="3143"/>
      <c r="AK340" s="3143"/>
      <c r="AL340" s="3143"/>
      <c r="AM340" s="3143"/>
      <c r="AN340" s="3143"/>
      <c r="AO340" s="3143"/>
      <c r="AP340" s="3143"/>
      <c r="AQ340" s="3143"/>
      <c r="AR340" s="3143"/>
      <c r="AS340" s="3143"/>
      <c r="AT340" s="3143"/>
      <c r="AU340" s="3143"/>
      <c r="AV340" s="3143"/>
      <c r="AW340" s="3143"/>
      <c r="AX340" s="3143"/>
      <c r="AY340" s="3143"/>
      <c r="AZ340" s="3143"/>
      <c r="BA340" s="3143"/>
      <c r="BB340" s="3143"/>
      <c r="BC340" s="3143"/>
      <c r="BD340" s="3143"/>
      <c r="BE340" s="3143"/>
      <c r="BF340" s="3143"/>
      <c r="BG340" s="3143"/>
      <c r="BH340" s="3143"/>
      <c r="BI340" s="3143"/>
      <c r="BJ340" s="3143"/>
      <c r="BK340" s="3143"/>
      <c r="BL340" s="3189"/>
      <c r="BM340" s="3189"/>
      <c r="BN340" s="3189"/>
      <c r="BO340" s="3189"/>
      <c r="BP340" s="3189"/>
      <c r="BQ340" s="3189"/>
      <c r="BR340" s="3189"/>
      <c r="BS340" s="3189"/>
      <c r="BT340" s="3189"/>
      <c r="BU340" s="3189"/>
      <c r="BV340" s="3143"/>
      <c r="BW340" s="3143"/>
    </row>
    <row r="341" spans="1:75" ht="16.5" customHeight="1">
      <c r="A341" s="3143"/>
      <c r="B341" s="3143"/>
      <c r="C341" s="3143"/>
      <c r="D341" s="3143"/>
      <c r="E341" s="3143"/>
      <c r="F341" s="3143"/>
      <c r="G341" s="3143"/>
      <c r="H341" s="3143"/>
      <c r="I341" s="3143"/>
      <c r="J341" s="3143"/>
      <c r="K341" s="3098"/>
      <c r="L341" s="3098"/>
      <c r="M341" s="3098"/>
      <c r="N341" s="3098"/>
      <c r="O341" s="3098"/>
      <c r="P341" s="3098"/>
      <c r="Q341" s="3098"/>
      <c r="R341" s="3098"/>
      <c r="S341" s="3098"/>
      <c r="T341" s="3098"/>
      <c r="U341" s="3098"/>
      <c r="V341" s="3098"/>
      <c r="W341" s="3098"/>
      <c r="X341" s="3098"/>
      <c r="Y341" s="3098"/>
      <c r="Z341" s="3098"/>
      <c r="AA341" s="3098"/>
      <c r="AB341" s="3098"/>
      <c r="AC341" s="3098"/>
      <c r="AD341" s="3098"/>
      <c r="AE341" s="3098"/>
      <c r="AF341" s="3098"/>
      <c r="AG341" s="3098"/>
      <c r="AH341" s="3098"/>
      <c r="AI341" s="3098"/>
      <c r="AJ341" s="3143"/>
      <c r="AK341" s="3143"/>
      <c r="AL341" s="3143"/>
      <c r="AM341" s="3143"/>
      <c r="AN341" s="3143"/>
      <c r="AO341" s="3143"/>
      <c r="AP341" s="3143"/>
      <c r="AQ341" s="3143"/>
      <c r="AR341" s="3143"/>
      <c r="AS341" s="3143"/>
      <c r="AT341" s="3143"/>
      <c r="AU341" s="3143"/>
      <c r="AV341" s="3143"/>
      <c r="AW341" s="3143"/>
      <c r="AX341" s="3143"/>
      <c r="AY341" s="3143"/>
      <c r="AZ341" s="3143"/>
      <c r="BA341" s="3143"/>
      <c r="BB341" s="3143"/>
      <c r="BC341" s="3143"/>
      <c r="BD341" s="3143"/>
      <c r="BE341" s="3143"/>
      <c r="BF341" s="3143"/>
      <c r="BG341" s="3143"/>
      <c r="BH341" s="3143"/>
      <c r="BI341" s="3143"/>
      <c r="BJ341" s="3143"/>
      <c r="BK341" s="3143"/>
      <c r="BL341" s="3189"/>
      <c r="BM341" s="3189"/>
      <c r="BN341" s="3189"/>
      <c r="BO341" s="3189"/>
      <c r="BP341" s="3189"/>
      <c r="BQ341" s="3189"/>
      <c r="BR341" s="3189"/>
      <c r="BS341" s="3189"/>
      <c r="BT341" s="3189"/>
      <c r="BU341" s="3189"/>
      <c r="BV341" s="3143"/>
      <c r="BW341" s="3143"/>
    </row>
    <row r="342" spans="1:75" ht="16.5" customHeight="1">
      <c r="A342" s="3143"/>
      <c r="B342" s="3143"/>
      <c r="C342" s="3143"/>
      <c r="D342" s="3143"/>
      <c r="E342" s="3143"/>
      <c r="F342" s="3143"/>
      <c r="G342" s="3143"/>
      <c r="H342" s="3143"/>
      <c r="I342" s="3143"/>
      <c r="J342" s="3143"/>
      <c r="K342" s="3098"/>
      <c r="L342" s="3098"/>
      <c r="M342" s="3098"/>
      <c r="N342" s="3098"/>
      <c r="O342" s="3098"/>
      <c r="P342" s="3098"/>
      <c r="Q342" s="3098"/>
      <c r="R342" s="3098"/>
      <c r="S342" s="3098"/>
      <c r="T342" s="3098"/>
      <c r="U342" s="3098"/>
      <c r="V342" s="3098"/>
      <c r="W342" s="3098"/>
      <c r="X342" s="3098"/>
      <c r="Y342" s="3098"/>
      <c r="Z342" s="3098"/>
      <c r="AA342" s="3098"/>
      <c r="AB342" s="3098"/>
      <c r="AC342" s="3098"/>
      <c r="AD342" s="3098"/>
      <c r="AE342" s="3098"/>
      <c r="AF342" s="3098"/>
      <c r="AG342" s="3098"/>
      <c r="AH342" s="3098"/>
      <c r="AI342" s="3098"/>
      <c r="AJ342" s="3143"/>
      <c r="AK342" s="3143"/>
      <c r="AL342" s="3143"/>
      <c r="AM342" s="3143"/>
      <c r="AN342" s="3143"/>
      <c r="AO342" s="3143"/>
      <c r="AP342" s="3143"/>
      <c r="AQ342" s="3143"/>
      <c r="AR342" s="3143"/>
      <c r="AS342" s="3143"/>
      <c r="AT342" s="3143"/>
      <c r="AU342" s="3143"/>
      <c r="AV342" s="3143"/>
      <c r="AW342" s="3143"/>
      <c r="AX342" s="3143"/>
      <c r="AY342" s="3143"/>
      <c r="AZ342" s="3143"/>
      <c r="BA342" s="3143"/>
      <c r="BB342" s="3143"/>
      <c r="BC342" s="3143"/>
      <c r="BD342" s="3143"/>
      <c r="BE342" s="3143"/>
      <c r="BF342" s="3143"/>
      <c r="BG342" s="3143"/>
      <c r="BH342" s="3143"/>
      <c r="BI342" s="3143"/>
      <c r="BJ342" s="3143"/>
      <c r="BK342" s="3143"/>
      <c r="BL342" s="3189"/>
      <c r="BM342" s="3189"/>
      <c r="BN342" s="3189"/>
      <c r="BO342" s="3189"/>
      <c r="BP342" s="3189"/>
      <c r="BQ342" s="3189"/>
      <c r="BR342" s="3189"/>
      <c r="BS342" s="3189"/>
      <c r="BT342" s="3189"/>
      <c r="BU342" s="3189"/>
      <c r="BV342" s="3143"/>
      <c r="BW342" s="3143"/>
    </row>
    <row r="343" spans="1:75" ht="16.5" customHeight="1">
      <c r="A343" s="3143"/>
      <c r="B343" s="3143"/>
      <c r="C343" s="3143"/>
      <c r="D343" s="3143"/>
      <c r="E343" s="3143"/>
      <c r="F343" s="3143"/>
      <c r="G343" s="3143"/>
      <c r="H343" s="3143"/>
      <c r="I343" s="3143"/>
      <c r="J343" s="3143"/>
      <c r="K343" s="3098"/>
      <c r="L343" s="3098"/>
      <c r="M343" s="3098"/>
      <c r="N343" s="3098"/>
      <c r="O343" s="3098"/>
      <c r="P343" s="3098"/>
      <c r="Q343" s="3098"/>
      <c r="R343" s="3098"/>
      <c r="S343" s="3098"/>
      <c r="T343" s="3098"/>
      <c r="U343" s="3098"/>
      <c r="V343" s="3098"/>
      <c r="W343" s="3098"/>
      <c r="X343" s="3098"/>
      <c r="Y343" s="3098"/>
      <c r="Z343" s="3098"/>
      <c r="AA343" s="3098"/>
      <c r="AB343" s="3098"/>
      <c r="AC343" s="3098"/>
      <c r="AD343" s="3098"/>
      <c r="AE343" s="3098"/>
      <c r="AF343" s="3098"/>
      <c r="AG343" s="3098"/>
      <c r="AH343" s="3098"/>
      <c r="AI343" s="3098"/>
      <c r="AJ343" s="3143"/>
      <c r="AK343" s="3143"/>
      <c r="AL343" s="3143"/>
      <c r="AM343" s="3143"/>
      <c r="AN343" s="3143"/>
      <c r="AO343" s="3143"/>
      <c r="AP343" s="3143"/>
      <c r="AQ343" s="3143"/>
      <c r="AR343" s="3143"/>
      <c r="AS343" s="3143"/>
      <c r="AT343" s="3143"/>
      <c r="AU343" s="3143"/>
      <c r="AV343" s="3143"/>
      <c r="AW343" s="3143"/>
      <c r="AX343" s="3143"/>
      <c r="AY343" s="3143"/>
      <c r="AZ343" s="3143"/>
      <c r="BA343" s="3143"/>
      <c r="BB343" s="3143"/>
      <c r="BC343" s="3143"/>
      <c r="BD343" s="3143"/>
      <c r="BE343" s="3143"/>
      <c r="BF343" s="3143"/>
      <c r="BG343" s="3143"/>
      <c r="BH343" s="3143"/>
      <c r="BI343" s="3143"/>
      <c r="BJ343" s="3143"/>
      <c r="BK343" s="3143"/>
      <c r="BL343" s="3189"/>
      <c r="BM343" s="3189"/>
      <c r="BN343" s="3189"/>
      <c r="BO343" s="3189"/>
      <c r="BP343" s="3189"/>
      <c r="BQ343" s="3189"/>
      <c r="BR343" s="3189"/>
      <c r="BS343" s="3189"/>
      <c r="BT343" s="3189"/>
      <c r="BU343" s="3189"/>
      <c r="BV343" s="3143"/>
      <c r="BW343" s="3143"/>
    </row>
    <row r="344" spans="1:75" ht="16.5" customHeight="1">
      <c r="A344" s="3143"/>
      <c r="B344" s="3143"/>
      <c r="C344" s="3143"/>
      <c r="D344" s="3143"/>
      <c r="E344" s="3143"/>
      <c r="F344" s="3143"/>
      <c r="G344" s="3143"/>
      <c r="H344" s="3143"/>
      <c r="I344" s="3143"/>
      <c r="J344" s="3143"/>
      <c r="K344" s="3098"/>
      <c r="L344" s="3098"/>
      <c r="M344" s="3098"/>
      <c r="N344" s="3098"/>
      <c r="O344" s="3098"/>
      <c r="P344" s="3098"/>
      <c r="Q344" s="3098"/>
      <c r="R344" s="3098"/>
      <c r="S344" s="3098"/>
      <c r="T344" s="3098"/>
      <c r="U344" s="3098"/>
      <c r="V344" s="3098"/>
      <c r="W344" s="3098"/>
      <c r="X344" s="3098"/>
      <c r="Y344" s="3098"/>
      <c r="Z344" s="3098"/>
      <c r="AA344" s="3098"/>
      <c r="AB344" s="3098"/>
      <c r="AC344" s="3098"/>
      <c r="AD344" s="3098"/>
      <c r="AE344" s="3098"/>
      <c r="AF344" s="3098"/>
      <c r="AG344" s="3098"/>
      <c r="AH344" s="3098"/>
      <c r="AI344" s="3098"/>
      <c r="AJ344" s="3143"/>
      <c r="AK344" s="3143"/>
      <c r="AL344" s="3143"/>
      <c r="AM344" s="3143"/>
      <c r="AN344" s="3143"/>
      <c r="AO344" s="3143"/>
      <c r="AP344" s="3143"/>
      <c r="AQ344" s="3143"/>
      <c r="AR344" s="3143"/>
      <c r="AS344" s="3143"/>
      <c r="AT344" s="3143"/>
      <c r="AU344" s="3143"/>
      <c r="AV344" s="3143"/>
      <c r="AW344" s="3143"/>
      <c r="AX344" s="3143"/>
      <c r="AY344" s="3143"/>
      <c r="AZ344" s="3143"/>
      <c r="BA344" s="3143"/>
      <c r="BB344" s="3143"/>
      <c r="BC344" s="3143"/>
      <c r="BD344" s="3143"/>
      <c r="BE344" s="3143"/>
      <c r="BF344" s="3143"/>
      <c r="BG344" s="3143"/>
      <c r="BH344" s="3143"/>
      <c r="BI344" s="3143"/>
      <c r="BJ344" s="3143"/>
      <c r="BK344" s="3143"/>
      <c r="BL344" s="3189"/>
      <c r="BM344" s="3189"/>
      <c r="BN344" s="3189"/>
      <c r="BO344" s="3189"/>
      <c r="BP344" s="3189"/>
      <c r="BQ344" s="3189"/>
      <c r="BR344" s="3189"/>
      <c r="BS344" s="3189"/>
      <c r="BT344" s="3189"/>
      <c r="BU344" s="3189"/>
      <c r="BV344" s="3143"/>
      <c r="BW344" s="3143"/>
    </row>
    <row r="345" spans="1:75" ht="16.5" customHeight="1">
      <c r="A345" s="3143"/>
      <c r="B345" s="3143"/>
      <c r="C345" s="3143"/>
      <c r="D345" s="3143"/>
      <c r="E345" s="3143"/>
      <c r="F345" s="3143"/>
      <c r="G345" s="3143"/>
      <c r="H345" s="3143"/>
      <c r="I345" s="3143"/>
      <c r="J345" s="3143"/>
      <c r="K345" s="3098"/>
      <c r="L345" s="3098"/>
      <c r="M345" s="3098"/>
      <c r="N345" s="3098"/>
      <c r="O345" s="3098"/>
      <c r="P345" s="3098"/>
      <c r="Q345" s="3098"/>
      <c r="R345" s="3098"/>
      <c r="S345" s="3098"/>
      <c r="T345" s="3098"/>
      <c r="U345" s="3098"/>
      <c r="V345" s="3098"/>
      <c r="W345" s="3098"/>
      <c r="X345" s="3098"/>
      <c r="Y345" s="3098"/>
      <c r="Z345" s="3098"/>
      <c r="AA345" s="3098"/>
      <c r="AB345" s="3098"/>
      <c r="AC345" s="3098"/>
      <c r="AD345" s="3098"/>
      <c r="AE345" s="3098"/>
      <c r="AF345" s="3098"/>
      <c r="AG345" s="3098"/>
      <c r="AH345" s="3098"/>
      <c r="AI345" s="3098"/>
      <c r="AJ345" s="3143"/>
      <c r="AK345" s="3143"/>
      <c r="AL345" s="3143"/>
      <c r="AM345" s="3143"/>
      <c r="AN345" s="3143"/>
      <c r="AO345" s="3143"/>
      <c r="AP345" s="3143"/>
      <c r="AQ345" s="3143"/>
      <c r="AR345" s="3143"/>
      <c r="AS345" s="3143"/>
      <c r="AT345" s="3143"/>
      <c r="AU345" s="3143"/>
      <c r="AV345" s="3143"/>
      <c r="AW345" s="3143"/>
      <c r="AX345" s="3143"/>
      <c r="AY345" s="3143"/>
      <c r="AZ345" s="3143"/>
      <c r="BA345" s="3143"/>
      <c r="BB345" s="3143"/>
      <c r="BC345" s="3143"/>
      <c r="BD345" s="3143"/>
      <c r="BE345" s="3143"/>
      <c r="BF345" s="3143"/>
      <c r="BG345" s="3143"/>
      <c r="BH345" s="3143"/>
      <c r="BI345" s="3143"/>
      <c r="BJ345" s="3143"/>
      <c r="BK345" s="3143"/>
      <c r="BL345" s="3189"/>
      <c r="BM345" s="3189"/>
      <c r="BN345" s="3189"/>
      <c r="BO345" s="3189"/>
      <c r="BP345" s="3189"/>
      <c r="BQ345" s="3189"/>
      <c r="BR345" s="3189"/>
      <c r="BS345" s="3189"/>
      <c r="BT345" s="3189"/>
      <c r="BU345" s="3189"/>
      <c r="BV345" s="3143"/>
      <c r="BW345" s="3143"/>
    </row>
    <row r="346" spans="1:75" ht="16.5" customHeight="1">
      <c r="A346" s="3143"/>
      <c r="B346" s="3143"/>
      <c r="C346" s="3143"/>
      <c r="D346" s="3143"/>
      <c r="E346" s="3143"/>
      <c r="F346" s="3143"/>
      <c r="G346" s="3143"/>
      <c r="H346" s="3143"/>
      <c r="I346" s="3143"/>
      <c r="J346" s="3143"/>
      <c r="K346" s="3098"/>
      <c r="L346" s="3098"/>
      <c r="M346" s="3098"/>
      <c r="N346" s="3098"/>
      <c r="O346" s="3098"/>
      <c r="P346" s="3098"/>
      <c r="Q346" s="3098"/>
      <c r="R346" s="3098"/>
      <c r="S346" s="3098"/>
      <c r="T346" s="3098"/>
      <c r="U346" s="3098"/>
      <c r="V346" s="3098"/>
      <c r="W346" s="3098"/>
      <c r="X346" s="3098"/>
      <c r="Y346" s="3098"/>
      <c r="Z346" s="3098"/>
      <c r="AA346" s="3098"/>
      <c r="AB346" s="3098"/>
      <c r="AC346" s="3098"/>
      <c r="AD346" s="3098"/>
      <c r="AE346" s="3098"/>
      <c r="AF346" s="3098"/>
      <c r="AG346" s="3098"/>
      <c r="AH346" s="3098"/>
      <c r="AI346" s="3098"/>
      <c r="AJ346" s="3143"/>
      <c r="AK346" s="3143"/>
      <c r="AL346" s="3143"/>
      <c r="AM346" s="3143"/>
      <c r="AN346" s="3143"/>
      <c r="AO346" s="3143"/>
      <c r="AP346" s="3143"/>
      <c r="AQ346" s="3143"/>
      <c r="AR346" s="3143"/>
      <c r="AS346" s="3143"/>
      <c r="AT346" s="3143"/>
      <c r="AU346" s="3143"/>
      <c r="AV346" s="3143"/>
      <c r="AW346" s="3143"/>
      <c r="AX346" s="3143"/>
      <c r="AY346" s="3143"/>
      <c r="AZ346" s="3143"/>
      <c r="BA346" s="3143"/>
      <c r="BB346" s="3143"/>
      <c r="BC346" s="3143"/>
      <c r="BD346" s="3143"/>
      <c r="BE346" s="3143"/>
      <c r="BF346" s="3143"/>
      <c r="BG346" s="3143"/>
      <c r="BH346" s="3143"/>
      <c r="BI346" s="3143"/>
      <c r="BJ346" s="3143"/>
      <c r="BK346" s="3143"/>
      <c r="BL346" s="3189"/>
      <c r="BM346" s="3189"/>
      <c r="BN346" s="3189"/>
      <c r="BO346" s="3189"/>
      <c r="BP346" s="3189"/>
      <c r="BQ346" s="3189"/>
      <c r="BR346" s="3189"/>
      <c r="BS346" s="3189"/>
      <c r="BT346" s="3189"/>
      <c r="BU346" s="3189"/>
      <c r="BV346" s="3143"/>
      <c r="BW346" s="3143"/>
    </row>
    <row r="347" spans="1:75" ht="16.5" customHeight="1">
      <c r="A347" s="3143"/>
      <c r="B347" s="3143"/>
      <c r="C347" s="3143"/>
      <c r="D347" s="3143"/>
      <c r="E347" s="3143"/>
      <c r="F347" s="3143"/>
      <c r="G347" s="3143"/>
      <c r="H347" s="3143"/>
      <c r="I347" s="3143"/>
      <c r="J347" s="3143"/>
      <c r="K347" s="3098"/>
      <c r="L347" s="3098"/>
      <c r="M347" s="3098"/>
      <c r="N347" s="3098"/>
      <c r="O347" s="3098"/>
      <c r="P347" s="3098"/>
      <c r="Q347" s="3098"/>
      <c r="R347" s="3098"/>
      <c r="S347" s="3098"/>
      <c r="T347" s="3098"/>
      <c r="U347" s="3098"/>
      <c r="V347" s="3098"/>
      <c r="W347" s="3098"/>
      <c r="X347" s="3098"/>
      <c r="Y347" s="3098"/>
      <c r="Z347" s="3098"/>
      <c r="AA347" s="3098"/>
      <c r="AB347" s="3098"/>
      <c r="AC347" s="3098"/>
      <c r="AD347" s="3098"/>
      <c r="AE347" s="3098"/>
      <c r="AF347" s="3098"/>
      <c r="AG347" s="3098"/>
      <c r="AH347" s="3098"/>
      <c r="AI347" s="3098"/>
      <c r="AJ347" s="3143"/>
      <c r="AK347" s="3143"/>
      <c r="AL347" s="3143"/>
      <c r="AM347" s="3143"/>
      <c r="AN347" s="3143"/>
      <c r="AO347" s="3143"/>
      <c r="AP347" s="3143"/>
      <c r="AQ347" s="3143"/>
      <c r="AR347" s="3143"/>
      <c r="AS347" s="3143"/>
      <c r="AT347" s="3143"/>
      <c r="AU347" s="3143"/>
      <c r="AV347" s="3143"/>
      <c r="AW347" s="3143"/>
      <c r="AX347" s="3143"/>
      <c r="AY347" s="3143"/>
      <c r="AZ347" s="3143"/>
      <c r="BA347" s="3143"/>
      <c r="BB347" s="3143"/>
      <c r="BC347" s="3143"/>
      <c r="BD347" s="3143"/>
      <c r="BE347" s="3143"/>
      <c r="BF347" s="3143"/>
      <c r="BG347" s="3143"/>
      <c r="BH347" s="3143"/>
      <c r="BI347" s="3143"/>
      <c r="BJ347" s="3143"/>
      <c r="BK347" s="3143"/>
      <c r="BL347" s="3189"/>
      <c r="BM347" s="3189"/>
      <c r="BN347" s="3189"/>
      <c r="BO347" s="3189"/>
      <c r="BP347" s="3189"/>
      <c r="BQ347" s="3189"/>
      <c r="BR347" s="3189"/>
      <c r="BS347" s="3189"/>
      <c r="BT347" s="3189"/>
      <c r="BU347" s="3189"/>
      <c r="BV347" s="3143"/>
      <c r="BW347" s="3143"/>
    </row>
    <row r="348" spans="1:75" ht="16.5" customHeight="1">
      <c r="A348" s="3143"/>
      <c r="B348" s="3143"/>
      <c r="C348" s="3143"/>
      <c r="D348" s="3143"/>
      <c r="E348" s="3143"/>
      <c r="F348" s="3143"/>
      <c r="G348" s="3143"/>
      <c r="H348" s="3143"/>
      <c r="I348" s="3143"/>
      <c r="J348" s="3143"/>
      <c r="K348" s="3098"/>
      <c r="L348" s="3098"/>
      <c r="M348" s="3098"/>
      <c r="N348" s="3098"/>
      <c r="O348" s="3098"/>
      <c r="P348" s="3098"/>
      <c r="Q348" s="3098"/>
      <c r="R348" s="3098"/>
      <c r="S348" s="3098"/>
      <c r="T348" s="3098"/>
      <c r="U348" s="3098"/>
      <c r="V348" s="3098"/>
      <c r="W348" s="3098"/>
      <c r="X348" s="3098"/>
      <c r="Y348" s="3098"/>
      <c r="Z348" s="3098"/>
      <c r="AA348" s="3098"/>
      <c r="AB348" s="3098"/>
      <c r="AC348" s="3098"/>
      <c r="AD348" s="3098"/>
      <c r="AE348" s="3098"/>
      <c r="AF348" s="3098"/>
      <c r="AG348" s="3098"/>
      <c r="AH348" s="3098"/>
      <c r="AI348" s="3098"/>
      <c r="AJ348" s="3143"/>
      <c r="AK348" s="3143"/>
      <c r="AL348" s="3143"/>
      <c r="AM348" s="3143"/>
      <c r="AN348" s="3143"/>
      <c r="AO348" s="3143"/>
      <c r="AP348" s="3143"/>
      <c r="AQ348" s="3143"/>
      <c r="AR348" s="3143"/>
      <c r="AS348" s="3143"/>
      <c r="AT348" s="3143"/>
      <c r="AU348" s="3143"/>
      <c r="AV348" s="3143"/>
      <c r="AW348" s="3143"/>
      <c r="AX348" s="3143"/>
      <c r="AY348" s="3143"/>
      <c r="AZ348" s="3143"/>
      <c r="BA348" s="3143"/>
      <c r="BB348" s="3143"/>
      <c r="BC348" s="3143"/>
      <c r="BD348" s="3143"/>
      <c r="BE348" s="3143"/>
      <c r="BF348" s="3143"/>
      <c r="BG348" s="3143"/>
      <c r="BH348" s="3143"/>
      <c r="BI348" s="3143"/>
      <c r="BJ348" s="3143"/>
      <c r="BK348" s="3143"/>
      <c r="BL348" s="3189"/>
      <c r="BM348" s="3189"/>
      <c r="BN348" s="3189"/>
      <c r="BO348" s="3189"/>
      <c r="BP348" s="3189"/>
      <c r="BQ348" s="3189"/>
      <c r="BR348" s="3189"/>
      <c r="BS348" s="3189"/>
      <c r="BT348" s="3189"/>
      <c r="BU348" s="3189"/>
      <c r="BV348" s="3143"/>
      <c r="BW348" s="3143"/>
    </row>
    <row r="349" spans="1:75" ht="16.5" customHeight="1">
      <c r="A349" s="3143"/>
      <c r="B349" s="3143"/>
      <c r="C349" s="3143"/>
      <c r="D349" s="3143"/>
      <c r="E349" s="3143"/>
      <c r="F349" s="3143"/>
      <c r="G349" s="3143"/>
      <c r="H349" s="3143"/>
      <c r="I349" s="3143"/>
      <c r="J349" s="3143"/>
      <c r="K349" s="3098"/>
      <c r="L349" s="3098"/>
      <c r="M349" s="3098"/>
      <c r="N349" s="3098"/>
      <c r="O349" s="3098"/>
      <c r="P349" s="3098"/>
      <c r="Q349" s="3098"/>
      <c r="R349" s="3098"/>
      <c r="S349" s="3098"/>
      <c r="T349" s="3098"/>
      <c r="U349" s="3098"/>
      <c r="V349" s="3098"/>
      <c r="W349" s="3098"/>
      <c r="X349" s="3098"/>
      <c r="Y349" s="3098"/>
      <c r="Z349" s="3098"/>
      <c r="AA349" s="3098"/>
      <c r="AB349" s="3098"/>
      <c r="AC349" s="3098"/>
      <c r="AD349" s="3098"/>
      <c r="AE349" s="3098"/>
      <c r="AF349" s="3098"/>
      <c r="AG349" s="3098"/>
      <c r="AH349" s="3098"/>
      <c r="AI349" s="3098"/>
      <c r="AJ349" s="3143"/>
      <c r="AK349" s="3143"/>
      <c r="AL349" s="3143"/>
      <c r="AM349" s="3143"/>
      <c r="AN349" s="3143"/>
      <c r="AO349" s="3143"/>
      <c r="AP349" s="3143"/>
      <c r="AQ349" s="3143"/>
      <c r="AR349" s="3143"/>
      <c r="AS349" s="3143"/>
      <c r="AT349" s="3143"/>
      <c r="AU349" s="3143"/>
      <c r="AV349" s="3143"/>
      <c r="AW349" s="3143"/>
      <c r="AX349" s="3143"/>
      <c r="AY349" s="3143"/>
      <c r="AZ349" s="3143"/>
      <c r="BA349" s="3143"/>
      <c r="BB349" s="3143"/>
      <c r="BC349" s="3143"/>
      <c r="BD349" s="3143"/>
      <c r="BE349" s="3143"/>
      <c r="BF349" s="3143"/>
      <c r="BG349" s="3143"/>
      <c r="BH349" s="3143"/>
      <c r="BI349" s="3143"/>
      <c r="BJ349" s="3143"/>
      <c r="BK349" s="3143"/>
      <c r="BL349" s="3189"/>
      <c r="BM349" s="3189"/>
      <c r="BN349" s="3189"/>
      <c r="BO349" s="3189"/>
      <c r="BP349" s="3189"/>
      <c r="BQ349" s="3189"/>
      <c r="BR349" s="3189"/>
      <c r="BS349" s="3189"/>
      <c r="BT349" s="3189"/>
      <c r="BU349" s="3189"/>
      <c r="BV349" s="3143"/>
      <c r="BW349" s="3143"/>
    </row>
    <row r="350" spans="1:75" ht="16.5" customHeight="1">
      <c r="A350" s="3143"/>
      <c r="B350" s="3143"/>
      <c r="C350" s="3143"/>
      <c r="D350" s="3143"/>
      <c r="E350" s="3143"/>
      <c r="F350" s="3143"/>
      <c r="G350" s="3143"/>
      <c r="H350" s="3143"/>
      <c r="I350" s="3143"/>
      <c r="J350" s="3143"/>
      <c r="K350" s="3098"/>
      <c r="L350" s="3098"/>
      <c r="M350" s="3098"/>
      <c r="N350" s="3098"/>
      <c r="O350" s="3098"/>
      <c r="P350" s="3098"/>
      <c r="Q350" s="3098"/>
      <c r="R350" s="3098"/>
      <c r="S350" s="3098"/>
      <c r="T350" s="3098"/>
      <c r="U350" s="3098"/>
      <c r="V350" s="3098"/>
      <c r="W350" s="3098"/>
      <c r="X350" s="3098"/>
      <c r="Y350" s="3098"/>
      <c r="Z350" s="3098"/>
      <c r="AA350" s="3098"/>
      <c r="AB350" s="3098"/>
      <c r="AC350" s="3098"/>
      <c r="AD350" s="3098"/>
      <c r="AE350" s="3098"/>
      <c r="AF350" s="3098"/>
      <c r="AG350" s="3098"/>
      <c r="AH350" s="3098"/>
      <c r="AI350" s="3098"/>
      <c r="AJ350" s="3143"/>
      <c r="AK350" s="3143"/>
      <c r="AL350" s="3143"/>
      <c r="AM350" s="3143"/>
      <c r="AN350" s="3143"/>
      <c r="AO350" s="3143"/>
      <c r="AP350" s="3143"/>
      <c r="AQ350" s="3143"/>
      <c r="AR350" s="3143"/>
      <c r="AS350" s="3143"/>
      <c r="AT350" s="3143"/>
      <c r="AU350" s="3143"/>
      <c r="AV350" s="3143"/>
      <c r="AW350" s="3143"/>
      <c r="AX350" s="3143"/>
      <c r="AY350" s="3143"/>
      <c r="AZ350" s="3143"/>
      <c r="BA350" s="3143"/>
      <c r="BB350" s="3143"/>
      <c r="BC350" s="3143"/>
      <c r="BD350" s="3143"/>
      <c r="BE350" s="3143"/>
      <c r="BF350" s="3143"/>
      <c r="BG350" s="3143"/>
      <c r="BH350" s="3143"/>
      <c r="BI350" s="3143"/>
      <c r="BJ350" s="3143"/>
      <c r="BK350" s="3143"/>
      <c r="BL350" s="3189"/>
      <c r="BM350" s="3189"/>
      <c r="BN350" s="3189"/>
      <c r="BO350" s="3189"/>
      <c r="BP350" s="3189"/>
      <c r="BQ350" s="3189"/>
      <c r="BR350" s="3189"/>
      <c r="BS350" s="3189"/>
      <c r="BT350" s="3189"/>
      <c r="BU350" s="3189"/>
      <c r="BV350" s="3143"/>
      <c r="BW350" s="3143"/>
    </row>
    <row r="351" spans="1:75" ht="16.5" customHeight="1">
      <c r="A351" s="3143"/>
      <c r="B351" s="3143"/>
      <c r="C351" s="3143"/>
      <c r="D351" s="3143"/>
      <c r="E351" s="3143"/>
      <c r="F351" s="3143"/>
      <c r="G351" s="3143"/>
      <c r="H351" s="3143"/>
      <c r="I351" s="3143"/>
      <c r="J351" s="3143"/>
      <c r="K351" s="3098"/>
      <c r="L351" s="3098"/>
      <c r="M351" s="3098"/>
      <c r="N351" s="3098"/>
      <c r="O351" s="3098"/>
      <c r="P351" s="3098"/>
      <c r="Q351" s="3098"/>
      <c r="R351" s="3098"/>
      <c r="S351" s="3098"/>
      <c r="T351" s="3098"/>
      <c r="U351" s="3098"/>
      <c r="V351" s="3098"/>
      <c r="W351" s="3098"/>
      <c r="X351" s="3098"/>
      <c r="Y351" s="3098"/>
      <c r="Z351" s="3098"/>
      <c r="AA351" s="3098"/>
      <c r="AB351" s="3098"/>
      <c r="AC351" s="3098"/>
      <c r="AD351" s="3098"/>
      <c r="AE351" s="3098"/>
      <c r="AF351" s="3098"/>
      <c r="AG351" s="3098"/>
      <c r="AH351" s="3098"/>
      <c r="AI351" s="3098"/>
      <c r="AJ351" s="3143"/>
      <c r="AK351" s="3143"/>
      <c r="AL351" s="3143"/>
      <c r="AM351" s="3143"/>
      <c r="AN351" s="3143"/>
      <c r="AO351" s="3143"/>
      <c r="AP351" s="3143"/>
      <c r="AQ351" s="3143"/>
      <c r="AR351" s="3143"/>
      <c r="AS351" s="3143"/>
      <c r="AT351" s="3143"/>
      <c r="AU351" s="3143"/>
      <c r="AV351" s="3143"/>
      <c r="AW351" s="3143"/>
      <c r="AX351" s="3143"/>
      <c r="AY351" s="3143"/>
      <c r="AZ351" s="3143"/>
      <c r="BA351" s="3143"/>
      <c r="BB351" s="3143"/>
      <c r="BC351" s="3143"/>
      <c r="BD351" s="3143"/>
      <c r="BE351" s="3143"/>
      <c r="BF351" s="3143"/>
      <c r="BG351" s="3143"/>
      <c r="BH351" s="3143"/>
      <c r="BI351" s="3143"/>
      <c r="BJ351" s="3143"/>
      <c r="BK351" s="3143"/>
      <c r="BL351" s="3189"/>
      <c r="BM351" s="3189"/>
      <c r="BN351" s="3189"/>
      <c r="BO351" s="3189"/>
      <c r="BP351" s="3189"/>
      <c r="BQ351" s="3189"/>
      <c r="BR351" s="3189"/>
      <c r="BS351" s="3189"/>
      <c r="BT351" s="3189"/>
      <c r="BU351" s="3189"/>
      <c r="BV351" s="3143"/>
      <c r="BW351" s="3143"/>
    </row>
    <row r="352" spans="1:75" ht="16.5" customHeight="1">
      <c r="A352" s="3143"/>
      <c r="B352" s="3143"/>
      <c r="C352" s="3143"/>
      <c r="D352" s="3143"/>
      <c r="E352" s="3143"/>
      <c r="F352" s="3143"/>
      <c r="G352" s="3143"/>
      <c r="H352" s="3143"/>
      <c r="I352" s="3143"/>
      <c r="J352" s="3143"/>
      <c r="K352" s="3098"/>
      <c r="L352" s="3098"/>
      <c r="M352" s="3098"/>
      <c r="N352" s="3098"/>
      <c r="O352" s="3098"/>
      <c r="P352" s="3098"/>
      <c r="Q352" s="3098"/>
      <c r="R352" s="3098"/>
      <c r="S352" s="3098"/>
      <c r="T352" s="3098"/>
      <c r="U352" s="3098"/>
      <c r="V352" s="3098"/>
      <c r="W352" s="3098"/>
      <c r="X352" s="3098"/>
      <c r="Y352" s="3098"/>
      <c r="Z352" s="3098"/>
      <c r="AA352" s="3098"/>
      <c r="AB352" s="3098"/>
      <c r="AC352" s="3098"/>
      <c r="AD352" s="3098"/>
      <c r="AE352" s="3098"/>
      <c r="AF352" s="3098"/>
      <c r="AG352" s="3098"/>
      <c r="AH352" s="3098"/>
      <c r="AI352" s="3098"/>
      <c r="AJ352" s="3143"/>
      <c r="AK352" s="3143"/>
      <c r="AL352" s="3143"/>
      <c r="AM352" s="3143"/>
      <c r="AN352" s="3143"/>
      <c r="AO352" s="3143"/>
      <c r="AP352" s="3143"/>
      <c r="AQ352" s="3143"/>
      <c r="AR352" s="3143"/>
      <c r="AS352" s="3143"/>
      <c r="AT352" s="3143"/>
      <c r="AU352" s="3143"/>
      <c r="AV352" s="3143"/>
      <c r="AW352" s="3143"/>
      <c r="AX352" s="3143"/>
      <c r="AY352" s="3143"/>
      <c r="AZ352" s="3143"/>
      <c r="BA352" s="3143"/>
      <c r="BB352" s="3143"/>
      <c r="BC352" s="3143"/>
      <c r="BD352" s="3143"/>
      <c r="BE352" s="3143"/>
      <c r="BF352" s="3143"/>
      <c r="BG352" s="3143"/>
      <c r="BH352" s="3143"/>
      <c r="BI352" s="3143"/>
      <c r="BJ352" s="3143"/>
      <c r="BK352" s="3143"/>
      <c r="BL352" s="3189"/>
      <c r="BM352" s="3189"/>
      <c r="BN352" s="3189"/>
      <c r="BO352" s="3189"/>
      <c r="BP352" s="3189"/>
      <c r="BQ352" s="3189"/>
      <c r="BR352" s="3189"/>
      <c r="BS352" s="3189"/>
      <c r="BT352" s="3189"/>
      <c r="BU352" s="3189"/>
      <c r="BV352" s="3143"/>
      <c r="BW352" s="3143"/>
    </row>
    <row r="353" spans="1:75" ht="16.5" customHeight="1">
      <c r="A353" s="3143"/>
      <c r="B353" s="3143"/>
      <c r="C353" s="3143"/>
      <c r="D353" s="3143"/>
      <c r="E353" s="3143"/>
      <c r="F353" s="3143"/>
      <c r="G353" s="3143"/>
      <c r="H353" s="3143"/>
      <c r="I353" s="3143"/>
      <c r="J353" s="3143"/>
      <c r="K353" s="3098"/>
      <c r="L353" s="3098"/>
      <c r="M353" s="3098"/>
      <c r="N353" s="3098"/>
      <c r="O353" s="3098"/>
      <c r="P353" s="3098"/>
      <c r="Q353" s="3098"/>
      <c r="R353" s="3098"/>
      <c r="S353" s="3098"/>
      <c r="T353" s="3098"/>
      <c r="U353" s="3098"/>
      <c r="V353" s="3098"/>
      <c r="W353" s="3098"/>
      <c r="X353" s="3098"/>
      <c r="Y353" s="3098"/>
      <c r="Z353" s="3098"/>
      <c r="AA353" s="3098"/>
      <c r="AB353" s="3098"/>
      <c r="AC353" s="3098"/>
      <c r="AD353" s="3098"/>
      <c r="AE353" s="3098"/>
      <c r="AF353" s="3098"/>
      <c r="AG353" s="3098"/>
      <c r="AH353" s="3098"/>
      <c r="AI353" s="3098"/>
      <c r="AJ353" s="3143"/>
      <c r="AK353" s="3143"/>
      <c r="AL353" s="3143"/>
      <c r="AM353" s="3143"/>
      <c r="AN353" s="3143"/>
      <c r="AO353" s="3143"/>
      <c r="AP353" s="3143"/>
      <c r="AQ353" s="3143"/>
      <c r="AR353" s="3143"/>
      <c r="AS353" s="3143"/>
      <c r="AT353" s="3143"/>
      <c r="AU353" s="3143"/>
      <c r="AV353" s="3143"/>
      <c r="AW353" s="3143"/>
      <c r="AX353" s="3143"/>
      <c r="AY353" s="3143"/>
      <c r="AZ353" s="3143"/>
      <c r="BA353" s="3143"/>
      <c r="BB353" s="3143"/>
      <c r="BC353" s="3143"/>
      <c r="BD353" s="3143"/>
      <c r="BE353" s="3143"/>
      <c r="BF353" s="3143"/>
      <c r="BG353" s="3143"/>
      <c r="BH353" s="3143"/>
      <c r="BI353" s="3143"/>
      <c r="BJ353" s="3143"/>
      <c r="BK353" s="3143"/>
      <c r="BL353" s="3189"/>
      <c r="BM353" s="3189"/>
      <c r="BN353" s="3189"/>
      <c r="BO353" s="3189"/>
      <c r="BP353" s="3189"/>
      <c r="BQ353" s="3189"/>
      <c r="BR353" s="3189"/>
      <c r="BS353" s="3189"/>
      <c r="BT353" s="3189"/>
      <c r="BU353" s="3189"/>
      <c r="BV353" s="3143"/>
      <c r="BW353" s="3143"/>
    </row>
    <row r="354" spans="1:75" ht="16.5" customHeight="1">
      <c r="A354" s="3143"/>
      <c r="B354" s="3143"/>
      <c r="C354" s="3143"/>
      <c r="D354" s="3143"/>
      <c r="E354" s="3143"/>
      <c r="F354" s="3143"/>
      <c r="G354" s="3143"/>
      <c r="H354" s="3143"/>
      <c r="I354" s="3143"/>
      <c r="J354" s="3143"/>
      <c r="K354" s="3098"/>
      <c r="L354" s="3098"/>
      <c r="M354" s="3098"/>
      <c r="N354" s="3098"/>
      <c r="O354" s="3098"/>
      <c r="P354" s="3098"/>
      <c r="Q354" s="3098"/>
      <c r="R354" s="3098"/>
      <c r="S354" s="3098"/>
      <c r="T354" s="3098"/>
      <c r="U354" s="3098"/>
      <c r="V354" s="3098"/>
      <c r="W354" s="3098"/>
      <c r="X354" s="3098"/>
      <c r="Y354" s="3098"/>
      <c r="Z354" s="3098"/>
      <c r="AA354" s="3098"/>
      <c r="AB354" s="3098"/>
      <c r="AC354" s="3098"/>
      <c r="AD354" s="3098"/>
      <c r="AE354" s="3098"/>
      <c r="AF354" s="3098"/>
      <c r="AG354" s="3098"/>
      <c r="AH354" s="3098"/>
      <c r="AI354" s="3098"/>
      <c r="AJ354" s="3143"/>
      <c r="AK354" s="3143"/>
      <c r="AL354" s="3143"/>
      <c r="AM354" s="3143"/>
      <c r="AN354" s="3143"/>
      <c r="AO354" s="3143"/>
      <c r="AP354" s="3143"/>
      <c r="AQ354" s="3143"/>
      <c r="AR354" s="3143"/>
      <c r="AS354" s="3143"/>
      <c r="AT354" s="3143"/>
      <c r="AU354" s="3143"/>
      <c r="AV354" s="3143"/>
      <c r="AW354" s="3143"/>
      <c r="AX354" s="3143"/>
      <c r="AY354" s="3143"/>
      <c r="AZ354" s="3143"/>
      <c r="BA354" s="3143"/>
      <c r="BB354" s="3143"/>
      <c r="BC354" s="3143"/>
      <c r="BD354" s="3143"/>
      <c r="BE354" s="3143"/>
      <c r="BF354" s="3143"/>
      <c r="BG354" s="3143"/>
      <c r="BH354" s="3143"/>
      <c r="BI354" s="3143"/>
      <c r="BJ354" s="3143"/>
      <c r="BK354" s="3143"/>
      <c r="BL354" s="3189"/>
      <c r="BM354" s="3189"/>
      <c r="BN354" s="3189"/>
      <c r="BO354" s="3189"/>
      <c r="BP354" s="3189"/>
      <c r="BQ354" s="3189"/>
      <c r="BR354" s="3189"/>
      <c r="BS354" s="3189"/>
      <c r="BT354" s="3189"/>
      <c r="BU354" s="3189"/>
      <c r="BV354" s="3143"/>
      <c r="BW354" s="3143"/>
    </row>
    <row r="355" spans="1:75" ht="16.5" customHeight="1">
      <c r="A355" s="3143"/>
      <c r="B355" s="3143"/>
      <c r="C355" s="3143"/>
      <c r="D355" s="3143"/>
      <c r="E355" s="3143"/>
      <c r="F355" s="3143"/>
      <c r="G355" s="3143"/>
      <c r="H355" s="3143"/>
      <c r="I355" s="3143"/>
      <c r="J355" s="3143"/>
      <c r="K355" s="3098"/>
      <c r="L355" s="3098"/>
      <c r="M355" s="3098"/>
      <c r="N355" s="3098"/>
      <c r="O355" s="3098"/>
      <c r="P355" s="3098"/>
      <c r="Q355" s="3098"/>
      <c r="R355" s="3098"/>
      <c r="S355" s="3098"/>
      <c r="T355" s="3098"/>
      <c r="U355" s="3098"/>
      <c r="V355" s="3098"/>
      <c r="W355" s="3098"/>
      <c r="X355" s="3098"/>
      <c r="Y355" s="3098"/>
      <c r="Z355" s="3098"/>
      <c r="AA355" s="3098"/>
      <c r="AB355" s="3098"/>
      <c r="AC355" s="3098"/>
      <c r="AD355" s="3098"/>
      <c r="AE355" s="3098"/>
      <c r="AF355" s="3098"/>
      <c r="AG355" s="3098"/>
      <c r="AH355" s="3098"/>
      <c r="AI355" s="3098"/>
      <c r="AJ355" s="3143"/>
      <c r="AK355" s="3143"/>
      <c r="AL355" s="3143"/>
      <c r="AM355" s="3143"/>
      <c r="AN355" s="3143"/>
      <c r="AO355" s="3143"/>
      <c r="AP355" s="3143"/>
      <c r="AQ355" s="3143"/>
      <c r="AR355" s="3143"/>
      <c r="AS355" s="3143"/>
      <c r="AT355" s="3143"/>
      <c r="AU355" s="3143"/>
      <c r="AV355" s="3143"/>
      <c r="AW355" s="3143"/>
      <c r="AX355" s="3143"/>
      <c r="AY355" s="3143"/>
      <c r="AZ355" s="3143"/>
      <c r="BA355" s="3143"/>
      <c r="BB355" s="3143"/>
      <c r="BC355" s="3143"/>
      <c r="BD355" s="3143"/>
      <c r="BE355" s="3143"/>
      <c r="BF355" s="3143"/>
      <c r="BG355" s="3143"/>
      <c r="BH355" s="3143"/>
      <c r="BI355" s="3143"/>
      <c r="BJ355" s="3143"/>
      <c r="BK355" s="3143"/>
      <c r="BL355" s="3189"/>
      <c r="BM355" s="3189"/>
      <c r="BN355" s="3189"/>
      <c r="BO355" s="3189"/>
      <c r="BP355" s="3189"/>
      <c r="BQ355" s="3189"/>
      <c r="BR355" s="3189"/>
      <c r="BS355" s="3189"/>
      <c r="BT355" s="3189"/>
      <c r="BU355" s="3189"/>
      <c r="BV355" s="3143"/>
      <c r="BW355" s="3143"/>
    </row>
    <row r="356" spans="1:75" ht="16.5" customHeight="1">
      <c r="A356" s="3143"/>
      <c r="B356" s="3143"/>
      <c r="C356" s="3143"/>
      <c r="D356" s="3143"/>
      <c r="E356" s="3143"/>
      <c r="F356" s="3143"/>
      <c r="G356" s="3143"/>
      <c r="H356" s="3143"/>
      <c r="I356" s="3143"/>
      <c r="J356" s="3143"/>
      <c r="K356" s="3098"/>
      <c r="L356" s="3098"/>
      <c r="M356" s="3098"/>
      <c r="N356" s="3098"/>
      <c r="O356" s="3098"/>
      <c r="P356" s="3098"/>
      <c r="Q356" s="3098"/>
      <c r="R356" s="3098"/>
      <c r="S356" s="3098"/>
      <c r="T356" s="3098"/>
      <c r="U356" s="3098"/>
      <c r="V356" s="3098"/>
      <c r="W356" s="3098"/>
      <c r="X356" s="3098"/>
      <c r="Y356" s="3098"/>
      <c r="Z356" s="3098"/>
      <c r="AA356" s="3098"/>
      <c r="AB356" s="3098"/>
      <c r="AC356" s="3098"/>
      <c r="AD356" s="3098"/>
      <c r="AE356" s="3098"/>
      <c r="AF356" s="3098"/>
      <c r="AG356" s="3098"/>
      <c r="AH356" s="3098"/>
      <c r="AI356" s="3098"/>
      <c r="AJ356" s="3143"/>
      <c r="AK356" s="3143"/>
      <c r="AL356" s="3143"/>
      <c r="AM356" s="3143"/>
      <c r="AN356" s="3143"/>
      <c r="AO356" s="3143"/>
      <c r="AP356" s="3143"/>
      <c r="AQ356" s="3143"/>
      <c r="AR356" s="3143"/>
      <c r="AS356" s="3143"/>
      <c r="AT356" s="3143"/>
      <c r="AU356" s="3143"/>
      <c r="AV356" s="3143"/>
      <c r="AW356" s="3143"/>
      <c r="AX356" s="3143"/>
      <c r="AY356" s="3143"/>
      <c r="AZ356" s="3143"/>
      <c r="BA356" s="3143"/>
      <c r="BB356" s="3143"/>
      <c r="BC356" s="3143"/>
      <c r="BD356" s="3143"/>
      <c r="BE356" s="3143"/>
      <c r="BF356" s="3143"/>
      <c r="BG356" s="3143"/>
      <c r="BH356" s="3143"/>
      <c r="BI356" s="3143"/>
      <c r="BJ356" s="3143"/>
      <c r="BK356" s="3143"/>
      <c r="BL356" s="3189"/>
      <c r="BM356" s="3189"/>
      <c r="BN356" s="3189"/>
      <c r="BO356" s="3189"/>
      <c r="BP356" s="3189"/>
      <c r="BQ356" s="3189"/>
      <c r="BR356" s="3189"/>
      <c r="BS356" s="3189"/>
      <c r="BT356" s="3189"/>
      <c r="BU356" s="3189"/>
      <c r="BV356" s="3143"/>
      <c r="BW356" s="3143"/>
    </row>
    <row r="357" spans="1:75" ht="16.5" customHeight="1">
      <c r="A357" s="3143"/>
      <c r="B357" s="3143"/>
      <c r="C357" s="3143"/>
      <c r="D357" s="3143"/>
      <c r="E357" s="3143"/>
      <c r="F357" s="3143"/>
      <c r="G357" s="3143"/>
      <c r="H357" s="3143"/>
      <c r="I357" s="3143"/>
      <c r="J357" s="3143"/>
      <c r="K357" s="3098"/>
      <c r="L357" s="3098"/>
      <c r="M357" s="3098"/>
      <c r="N357" s="3098"/>
      <c r="O357" s="3098"/>
      <c r="P357" s="3098"/>
      <c r="Q357" s="3098"/>
      <c r="R357" s="3098"/>
      <c r="S357" s="3098"/>
      <c r="T357" s="3098"/>
      <c r="U357" s="3098"/>
      <c r="V357" s="3098"/>
      <c r="W357" s="3098"/>
      <c r="X357" s="3098"/>
      <c r="Y357" s="3098"/>
      <c r="Z357" s="3098"/>
      <c r="AA357" s="3098"/>
      <c r="AB357" s="3098"/>
      <c r="AC357" s="3098"/>
      <c r="AD357" s="3098"/>
      <c r="AE357" s="3098"/>
      <c r="AF357" s="3098"/>
      <c r="AG357" s="3098"/>
      <c r="AH357" s="3098"/>
      <c r="AI357" s="3098"/>
      <c r="AJ357" s="3143"/>
      <c r="AK357" s="3143"/>
      <c r="AL357" s="3143"/>
      <c r="AM357" s="3143"/>
      <c r="AN357" s="3143"/>
      <c r="AO357" s="3143"/>
      <c r="AP357" s="3143"/>
      <c r="AQ357" s="3143"/>
      <c r="AR357" s="3143"/>
      <c r="AS357" s="3143"/>
      <c r="AT357" s="3143"/>
      <c r="AU357" s="3143"/>
      <c r="AV357" s="3143"/>
      <c r="AW357" s="3143"/>
      <c r="AX357" s="3143"/>
      <c r="AY357" s="3143"/>
      <c r="AZ357" s="3143"/>
      <c r="BA357" s="3143"/>
      <c r="BB357" s="3143"/>
      <c r="BC357" s="3143"/>
      <c r="BD357" s="3143"/>
      <c r="BE357" s="3143"/>
      <c r="BF357" s="3143"/>
      <c r="BG357" s="3143"/>
      <c r="BH357" s="3143"/>
      <c r="BI357" s="3143"/>
      <c r="BJ357" s="3143"/>
      <c r="BK357" s="3143"/>
      <c r="BL357" s="3189"/>
      <c r="BM357" s="3189"/>
      <c r="BN357" s="3189"/>
      <c r="BO357" s="3189"/>
      <c r="BP357" s="3189"/>
      <c r="BQ357" s="3189"/>
      <c r="BR357" s="3189"/>
      <c r="BS357" s="3189"/>
      <c r="BT357" s="3189"/>
      <c r="BU357" s="3189"/>
      <c r="BV357" s="3143"/>
      <c r="BW357" s="3143"/>
    </row>
    <row r="358" spans="1:75" ht="16.5" customHeight="1">
      <c r="A358" s="3143"/>
      <c r="B358" s="3143"/>
      <c r="C358" s="3143"/>
      <c r="D358" s="3143"/>
      <c r="E358" s="3143"/>
      <c r="F358" s="3143"/>
      <c r="G358" s="3143"/>
      <c r="H358" s="3143"/>
      <c r="I358" s="3143"/>
      <c r="J358" s="3143"/>
      <c r="K358" s="3098"/>
      <c r="L358" s="3098"/>
      <c r="M358" s="3098"/>
      <c r="N358" s="3098"/>
      <c r="O358" s="3098"/>
      <c r="P358" s="3098"/>
      <c r="Q358" s="3098"/>
      <c r="R358" s="3098"/>
      <c r="S358" s="3098"/>
      <c r="T358" s="3098"/>
      <c r="U358" s="3098"/>
      <c r="V358" s="3098"/>
      <c r="W358" s="3098"/>
      <c r="X358" s="3098"/>
      <c r="Y358" s="3098"/>
      <c r="Z358" s="3098"/>
      <c r="AA358" s="3098"/>
      <c r="AB358" s="3098"/>
      <c r="AC358" s="3098"/>
      <c r="AD358" s="3098"/>
      <c r="AE358" s="3098"/>
      <c r="AF358" s="3098"/>
      <c r="AG358" s="3098"/>
      <c r="AH358" s="3098"/>
      <c r="AI358" s="3098"/>
      <c r="AJ358" s="3143"/>
      <c r="AK358" s="3143"/>
      <c r="AL358" s="3143"/>
      <c r="AM358" s="3143"/>
      <c r="AN358" s="3143"/>
      <c r="AO358" s="3143"/>
      <c r="AP358" s="3143"/>
      <c r="AQ358" s="3143"/>
      <c r="AR358" s="3143"/>
      <c r="AS358" s="3143"/>
      <c r="AT358" s="3143"/>
      <c r="AU358" s="3143"/>
      <c r="AV358" s="3143"/>
      <c r="AW358" s="3143"/>
      <c r="AX358" s="3143"/>
      <c r="AY358" s="3143"/>
      <c r="AZ358" s="3143"/>
      <c r="BA358" s="3143"/>
      <c r="BB358" s="3143"/>
      <c r="BC358" s="3143"/>
      <c r="BD358" s="3143"/>
      <c r="BE358" s="3143"/>
      <c r="BF358" s="3143"/>
      <c r="BG358" s="3143"/>
      <c r="BH358" s="3143"/>
      <c r="BI358" s="3143"/>
      <c r="BJ358" s="3143"/>
      <c r="BK358" s="3143"/>
      <c r="BL358" s="3189"/>
      <c r="BM358" s="3189"/>
      <c r="BN358" s="3189"/>
      <c r="BO358" s="3189"/>
      <c r="BP358" s="3189"/>
      <c r="BQ358" s="3189"/>
      <c r="BR358" s="3189"/>
      <c r="BS358" s="3189"/>
      <c r="BT358" s="3189"/>
      <c r="BU358" s="3189"/>
      <c r="BV358" s="3143"/>
      <c r="BW358" s="3143"/>
    </row>
    <row r="359" spans="1:75" ht="16.5" customHeight="1">
      <c r="A359" s="3143"/>
      <c r="B359" s="3143"/>
      <c r="C359" s="3143"/>
      <c r="D359" s="3143"/>
      <c r="E359" s="3143"/>
      <c r="F359" s="3143"/>
      <c r="G359" s="3143"/>
      <c r="H359" s="3143"/>
      <c r="I359" s="3143"/>
      <c r="J359" s="3143"/>
      <c r="K359" s="3098"/>
      <c r="L359" s="3098"/>
      <c r="M359" s="3098"/>
      <c r="N359" s="3098"/>
      <c r="O359" s="3098"/>
      <c r="P359" s="3098"/>
      <c r="Q359" s="3098"/>
      <c r="R359" s="3098"/>
      <c r="S359" s="3098"/>
      <c r="T359" s="3098"/>
      <c r="U359" s="3098"/>
      <c r="V359" s="3098"/>
      <c r="W359" s="3098"/>
      <c r="X359" s="3098"/>
      <c r="Y359" s="3098"/>
      <c r="Z359" s="3098"/>
      <c r="AA359" s="3098"/>
      <c r="AB359" s="3098"/>
      <c r="AC359" s="3098"/>
      <c r="AD359" s="3098"/>
      <c r="AE359" s="3098"/>
      <c r="AF359" s="3098"/>
      <c r="AG359" s="3098"/>
      <c r="AH359" s="3098"/>
      <c r="AI359" s="3098"/>
      <c r="AJ359" s="3143"/>
      <c r="AK359" s="3143"/>
      <c r="AL359" s="3143"/>
      <c r="AM359" s="3143"/>
      <c r="AN359" s="3143"/>
      <c r="AO359" s="3143"/>
      <c r="AP359" s="3143"/>
      <c r="AQ359" s="3143"/>
      <c r="AR359" s="3143"/>
      <c r="AS359" s="3143"/>
      <c r="AT359" s="3143"/>
      <c r="AU359" s="3143"/>
      <c r="AV359" s="3143"/>
      <c r="AW359" s="3143"/>
      <c r="AX359" s="3143"/>
      <c r="AY359" s="3143"/>
      <c r="AZ359" s="3143"/>
      <c r="BA359" s="3143"/>
      <c r="BB359" s="3143"/>
      <c r="BC359" s="3143"/>
      <c r="BD359" s="3143"/>
      <c r="BE359" s="3143"/>
      <c r="BF359" s="3143"/>
      <c r="BG359" s="3143"/>
      <c r="BH359" s="3143"/>
      <c r="BI359" s="3143"/>
      <c r="BJ359" s="3143"/>
      <c r="BK359" s="3143"/>
      <c r="BL359" s="3189"/>
      <c r="BM359" s="3189"/>
      <c r="BN359" s="3189"/>
      <c r="BO359" s="3189"/>
      <c r="BP359" s="3189"/>
      <c r="BQ359" s="3189"/>
      <c r="BR359" s="3189"/>
      <c r="BS359" s="3189"/>
      <c r="BT359" s="3189"/>
      <c r="BU359" s="3189"/>
      <c r="BV359" s="3143"/>
      <c r="BW359" s="3143"/>
    </row>
    <row r="360" spans="1:75" ht="16.5" customHeight="1">
      <c r="A360" s="3143"/>
      <c r="B360" s="3143"/>
      <c r="C360" s="3143"/>
      <c r="D360" s="3143"/>
      <c r="E360" s="3143"/>
      <c r="F360" s="3143"/>
      <c r="G360" s="3143"/>
      <c r="H360" s="3143"/>
      <c r="I360" s="3143"/>
      <c r="J360" s="3143"/>
      <c r="K360" s="3098"/>
      <c r="L360" s="3098"/>
      <c r="M360" s="3098"/>
      <c r="N360" s="3098"/>
      <c r="O360" s="3098"/>
      <c r="P360" s="3098"/>
      <c r="Q360" s="3098"/>
      <c r="R360" s="3098"/>
      <c r="S360" s="3098"/>
      <c r="T360" s="3098"/>
      <c r="U360" s="3098"/>
      <c r="V360" s="3098"/>
      <c r="W360" s="3098"/>
      <c r="X360" s="3098"/>
      <c r="Y360" s="3098"/>
      <c r="Z360" s="3098"/>
      <c r="AA360" s="3098"/>
      <c r="AB360" s="3098"/>
      <c r="AC360" s="3098"/>
      <c r="AD360" s="3098"/>
      <c r="AE360" s="3098"/>
      <c r="AF360" s="3098"/>
      <c r="AG360" s="3098"/>
      <c r="AH360" s="3098"/>
      <c r="AI360" s="3098"/>
      <c r="AJ360" s="3143"/>
      <c r="AK360" s="3143"/>
      <c r="AL360" s="3143"/>
      <c r="AM360" s="3143"/>
      <c r="AN360" s="3143"/>
      <c r="AO360" s="3143"/>
      <c r="AP360" s="3143"/>
      <c r="AQ360" s="3143"/>
      <c r="AR360" s="3143"/>
      <c r="AS360" s="3143"/>
      <c r="AT360" s="3143"/>
      <c r="AU360" s="3143"/>
      <c r="AV360" s="3143"/>
      <c r="AW360" s="3143"/>
      <c r="AX360" s="3143"/>
      <c r="AY360" s="3143"/>
      <c r="AZ360" s="3143"/>
      <c r="BA360" s="3143"/>
      <c r="BB360" s="3143"/>
      <c r="BC360" s="3143"/>
      <c r="BD360" s="3143"/>
      <c r="BE360" s="3143"/>
      <c r="BF360" s="3143"/>
      <c r="BG360" s="3143"/>
      <c r="BH360" s="3143"/>
      <c r="BI360" s="3143"/>
      <c r="BJ360" s="3143"/>
      <c r="BK360" s="3143"/>
      <c r="BL360" s="3189"/>
      <c r="BM360" s="3189"/>
      <c r="BN360" s="3189"/>
      <c r="BO360" s="3189"/>
      <c r="BP360" s="3189"/>
      <c r="BQ360" s="3189"/>
      <c r="BR360" s="3189"/>
      <c r="BS360" s="3189"/>
      <c r="BT360" s="3189"/>
      <c r="BU360" s="3189"/>
      <c r="BV360" s="3143"/>
      <c r="BW360" s="3143"/>
    </row>
    <row r="361" spans="1:75" ht="16.5" customHeight="1">
      <c r="A361" s="3143"/>
      <c r="B361" s="3143"/>
      <c r="C361" s="3143"/>
      <c r="D361" s="3143"/>
      <c r="E361" s="3143"/>
      <c r="F361" s="3143"/>
      <c r="G361" s="3143"/>
      <c r="H361" s="3143"/>
      <c r="I361" s="3143"/>
      <c r="J361" s="3143"/>
      <c r="K361" s="3098"/>
      <c r="L361" s="3098"/>
      <c r="M361" s="3098"/>
      <c r="N361" s="3098"/>
      <c r="O361" s="3098"/>
      <c r="P361" s="3098"/>
      <c r="Q361" s="3098"/>
      <c r="R361" s="3098"/>
      <c r="S361" s="3098"/>
      <c r="T361" s="3098"/>
      <c r="U361" s="3098"/>
      <c r="V361" s="3098"/>
      <c r="W361" s="3098"/>
      <c r="X361" s="3098"/>
      <c r="Y361" s="3098"/>
      <c r="Z361" s="3098"/>
      <c r="AA361" s="3098"/>
      <c r="AB361" s="3098"/>
      <c r="AC361" s="3098"/>
      <c r="AD361" s="3098"/>
      <c r="AE361" s="3098"/>
      <c r="AF361" s="3098"/>
      <c r="AG361" s="3098"/>
      <c r="AH361" s="3098"/>
      <c r="AI361" s="3098"/>
      <c r="AJ361" s="3143"/>
      <c r="AK361" s="3143"/>
      <c r="AL361" s="3143"/>
      <c r="AM361" s="3143"/>
      <c r="AN361" s="3143"/>
      <c r="AO361" s="3143"/>
      <c r="AP361" s="3143"/>
      <c r="AQ361" s="3143"/>
      <c r="AR361" s="3143"/>
      <c r="AS361" s="3143"/>
      <c r="AT361" s="3143"/>
      <c r="AU361" s="3143"/>
      <c r="AV361" s="3143"/>
      <c r="AW361" s="3143"/>
      <c r="AX361" s="3143"/>
      <c r="AY361" s="3143"/>
      <c r="AZ361" s="3143"/>
      <c r="BA361" s="3143"/>
      <c r="BB361" s="3143"/>
      <c r="BC361" s="3143"/>
      <c r="BD361" s="3143"/>
      <c r="BE361" s="3143"/>
      <c r="BF361" s="3143"/>
      <c r="BG361" s="3143"/>
      <c r="BH361" s="3143"/>
      <c r="BI361" s="3143"/>
      <c r="BJ361" s="3143"/>
      <c r="BK361" s="3143"/>
      <c r="BL361" s="3189"/>
      <c r="BM361" s="3189"/>
      <c r="BN361" s="3189"/>
      <c r="BO361" s="3189"/>
      <c r="BP361" s="3189"/>
      <c r="BQ361" s="3189"/>
      <c r="BR361" s="3189"/>
      <c r="BS361" s="3189"/>
      <c r="BT361" s="3189"/>
      <c r="BU361" s="3189"/>
      <c r="BV361" s="3143"/>
      <c r="BW361" s="3143"/>
    </row>
    <row r="362" spans="1:75" ht="16.5" customHeight="1">
      <c r="A362" s="3143"/>
      <c r="B362" s="3143"/>
      <c r="C362" s="3143"/>
      <c r="D362" s="3143"/>
      <c r="E362" s="3143"/>
      <c r="F362" s="3143"/>
      <c r="G362" s="3143"/>
      <c r="H362" s="3143"/>
      <c r="I362" s="3143"/>
      <c r="J362" s="3143"/>
      <c r="K362" s="3098"/>
      <c r="L362" s="3098"/>
      <c r="M362" s="3098"/>
      <c r="N362" s="3098"/>
      <c r="O362" s="3098"/>
      <c r="P362" s="3098"/>
      <c r="Q362" s="3098"/>
      <c r="R362" s="3098"/>
      <c r="S362" s="3098"/>
      <c r="T362" s="3098"/>
      <c r="U362" s="3098"/>
      <c r="V362" s="3098"/>
      <c r="W362" s="3098"/>
      <c r="X362" s="3098"/>
      <c r="Y362" s="3098"/>
      <c r="Z362" s="3098"/>
      <c r="AA362" s="3098"/>
      <c r="AB362" s="3098"/>
      <c r="AC362" s="3098"/>
      <c r="AD362" s="3098"/>
      <c r="AE362" s="3098"/>
      <c r="AF362" s="3098"/>
      <c r="AG362" s="3098"/>
      <c r="AH362" s="3098"/>
      <c r="AI362" s="3098"/>
      <c r="AJ362" s="3143"/>
      <c r="AK362" s="3143"/>
      <c r="AL362" s="3143"/>
      <c r="AM362" s="3143"/>
      <c r="AN362" s="3143"/>
      <c r="AO362" s="3143"/>
      <c r="AP362" s="3143"/>
      <c r="AQ362" s="3143"/>
      <c r="AR362" s="3143"/>
      <c r="AS362" s="3143"/>
      <c r="AT362" s="3143"/>
      <c r="AU362" s="3143"/>
      <c r="AV362" s="3143"/>
      <c r="AW362" s="3143"/>
      <c r="AX362" s="3143"/>
      <c r="AY362" s="3143"/>
      <c r="AZ362" s="3143"/>
      <c r="BA362" s="3143"/>
      <c r="BB362" s="3143"/>
      <c r="BC362" s="3143"/>
      <c r="BD362" s="3143"/>
      <c r="BE362" s="3143"/>
      <c r="BF362" s="3143"/>
      <c r="BG362" s="3143"/>
      <c r="BH362" s="3143"/>
      <c r="BI362" s="3143"/>
      <c r="BJ362" s="3143"/>
      <c r="BK362" s="3143"/>
      <c r="BL362" s="3189"/>
      <c r="BM362" s="3189"/>
      <c r="BN362" s="3189"/>
      <c r="BO362" s="3189"/>
      <c r="BP362" s="3189"/>
      <c r="BQ362" s="3189"/>
      <c r="BR362" s="3189"/>
      <c r="BS362" s="3189"/>
      <c r="BT362" s="3189"/>
      <c r="BU362" s="3189"/>
      <c r="BV362" s="3143"/>
      <c r="BW362" s="3143"/>
    </row>
    <row r="363" spans="1:75" ht="16.5" customHeight="1">
      <c r="A363" s="3143"/>
      <c r="B363" s="3143"/>
      <c r="C363" s="3143"/>
      <c r="D363" s="3143"/>
      <c r="E363" s="3143"/>
      <c r="F363" s="3143"/>
      <c r="G363" s="3143"/>
      <c r="H363" s="3143"/>
      <c r="I363" s="3143"/>
      <c r="J363" s="3143"/>
      <c r="K363" s="3098"/>
      <c r="L363" s="3098"/>
      <c r="M363" s="3098"/>
      <c r="N363" s="3098"/>
      <c r="O363" s="3098"/>
      <c r="P363" s="3098"/>
      <c r="Q363" s="3098"/>
      <c r="R363" s="3098"/>
      <c r="S363" s="3098"/>
      <c r="T363" s="3098"/>
      <c r="U363" s="3098"/>
      <c r="V363" s="3098"/>
      <c r="W363" s="3098"/>
      <c r="X363" s="3098"/>
      <c r="Y363" s="3098"/>
      <c r="Z363" s="3098"/>
      <c r="AA363" s="3098"/>
      <c r="AB363" s="3098"/>
      <c r="AC363" s="3098"/>
      <c r="AD363" s="3098"/>
      <c r="AE363" s="3098"/>
      <c r="AF363" s="3098"/>
      <c r="AG363" s="3098"/>
      <c r="AH363" s="3098"/>
      <c r="AI363" s="3098"/>
      <c r="AJ363" s="3143"/>
      <c r="AK363" s="3143"/>
      <c r="AL363" s="3143"/>
      <c r="AM363" s="3143"/>
      <c r="AN363" s="3143"/>
      <c r="AO363" s="3143"/>
      <c r="AP363" s="3143"/>
      <c r="AQ363" s="3143"/>
      <c r="AR363" s="3143"/>
      <c r="AS363" s="3143"/>
      <c r="AT363" s="3143"/>
      <c r="AU363" s="3143"/>
      <c r="AV363" s="3143"/>
      <c r="AW363" s="3143"/>
      <c r="AX363" s="3143"/>
      <c r="AY363" s="3143"/>
      <c r="AZ363" s="3143"/>
      <c r="BA363" s="3143"/>
      <c r="BB363" s="3143"/>
      <c r="BC363" s="3143"/>
      <c r="BD363" s="3143"/>
      <c r="BE363" s="3143"/>
      <c r="BF363" s="3143"/>
      <c r="BG363" s="3143"/>
      <c r="BH363" s="3143"/>
      <c r="BI363" s="3143"/>
      <c r="BJ363" s="3143"/>
      <c r="BK363" s="3143"/>
      <c r="BL363" s="3189"/>
      <c r="BM363" s="3189"/>
      <c r="BN363" s="3189"/>
      <c r="BO363" s="3189"/>
      <c r="BP363" s="3189"/>
      <c r="BQ363" s="3189"/>
      <c r="BR363" s="3189"/>
      <c r="BS363" s="3189"/>
      <c r="BT363" s="3189"/>
      <c r="BU363" s="3189"/>
      <c r="BV363" s="3143"/>
      <c r="BW363" s="3143"/>
    </row>
    <row r="364" spans="1:75" ht="16.5" customHeight="1">
      <c r="A364" s="3143"/>
      <c r="B364" s="3143"/>
      <c r="C364" s="3143"/>
      <c r="D364" s="3143"/>
      <c r="E364" s="3143"/>
      <c r="F364" s="3143"/>
      <c r="G364" s="3143"/>
      <c r="H364" s="3143"/>
      <c r="I364" s="3143"/>
      <c r="J364" s="3143"/>
      <c r="K364" s="3098"/>
      <c r="L364" s="3098"/>
      <c r="M364" s="3098"/>
      <c r="N364" s="3098"/>
      <c r="O364" s="3098"/>
      <c r="P364" s="3098"/>
      <c r="Q364" s="3098"/>
      <c r="R364" s="3098"/>
      <c r="S364" s="3098"/>
      <c r="T364" s="3098"/>
      <c r="U364" s="3098"/>
      <c r="V364" s="3098"/>
      <c r="W364" s="3098"/>
      <c r="X364" s="3098"/>
      <c r="Y364" s="3098"/>
      <c r="Z364" s="3098"/>
      <c r="AA364" s="3098"/>
      <c r="AB364" s="3098"/>
      <c r="AC364" s="3098"/>
      <c r="AD364" s="3098"/>
      <c r="AE364" s="3098"/>
      <c r="AF364" s="3098"/>
      <c r="AG364" s="3098"/>
      <c r="AH364" s="3098"/>
      <c r="AI364" s="3098"/>
      <c r="AJ364" s="3143"/>
      <c r="AK364" s="3143"/>
      <c r="AL364" s="3143"/>
      <c r="AM364" s="3143"/>
      <c r="AN364" s="3143"/>
      <c r="AO364" s="3143"/>
      <c r="AP364" s="3143"/>
      <c r="AQ364" s="3143"/>
      <c r="AR364" s="3143"/>
      <c r="AS364" s="3143"/>
      <c r="AT364" s="3143"/>
      <c r="AU364" s="3143"/>
      <c r="AV364" s="3143"/>
      <c r="AW364" s="3143"/>
      <c r="AX364" s="3143"/>
      <c r="AY364" s="3143"/>
      <c r="AZ364" s="3143"/>
      <c r="BA364" s="3143"/>
      <c r="BB364" s="3143"/>
      <c r="BC364" s="3143"/>
      <c r="BD364" s="3143"/>
      <c r="BE364" s="3143"/>
      <c r="BF364" s="3143"/>
      <c r="BG364" s="3143"/>
      <c r="BH364" s="3143"/>
      <c r="BI364" s="3143"/>
      <c r="BJ364" s="3143"/>
      <c r="BK364" s="3143"/>
      <c r="BL364" s="3189"/>
      <c r="BM364" s="3189"/>
      <c r="BN364" s="3189"/>
      <c r="BO364" s="3189"/>
      <c r="BP364" s="3189"/>
      <c r="BQ364" s="3189"/>
      <c r="BR364" s="3189"/>
      <c r="BS364" s="3189"/>
      <c r="BT364" s="3189"/>
      <c r="BU364" s="3189"/>
      <c r="BV364" s="3143"/>
      <c r="BW364" s="3143"/>
    </row>
    <row r="365" spans="1:75" ht="16.5" customHeight="1">
      <c r="A365" s="3143"/>
      <c r="B365" s="3143"/>
      <c r="C365" s="3143"/>
      <c r="D365" s="3143"/>
      <c r="E365" s="3143"/>
      <c r="F365" s="3143"/>
      <c r="G365" s="3143"/>
      <c r="H365" s="3143"/>
      <c r="I365" s="3143"/>
      <c r="J365" s="3143"/>
      <c r="K365" s="3098"/>
      <c r="L365" s="3098"/>
      <c r="M365" s="3098"/>
      <c r="N365" s="3098"/>
      <c r="O365" s="3098"/>
      <c r="P365" s="3098"/>
      <c r="Q365" s="3098"/>
      <c r="R365" s="3098"/>
      <c r="S365" s="3098"/>
      <c r="T365" s="3098"/>
      <c r="U365" s="3098"/>
      <c r="V365" s="3098"/>
      <c r="W365" s="3098"/>
      <c r="X365" s="3098"/>
      <c r="Y365" s="3098"/>
      <c r="Z365" s="3098"/>
      <c r="AA365" s="3098"/>
      <c r="AB365" s="3098"/>
      <c r="AC365" s="3098"/>
      <c r="AD365" s="3098"/>
      <c r="AE365" s="3098"/>
      <c r="AF365" s="3098"/>
      <c r="AG365" s="3098"/>
      <c r="AH365" s="3098"/>
      <c r="AI365" s="3098"/>
      <c r="AJ365" s="3143"/>
      <c r="AK365" s="3143"/>
      <c r="AL365" s="3143"/>
      <c r="AM365" s="3143"/>
      <c r="AN365" s="3143"/>
      <c r="AO365" s="3143"/>
      <c r="AP365" s="3143"/>
      <c r="AQ365" s="3143"/>
      <c r="AR365" s="3143"/>
      <c r="AS365" s="3143"/>
      <c r="AT365" s="3143"/>
      <c r="AU365" s="3143"/>
      <c r="AV365" s="3143"/>
      <c r="AW365" s="3143"/>
      <c r="AX365" s="3143"/>
      <c r="AY365" s="3143"/>
      <c r="AZ365" s="3143"/>
      <c r="BA365" s="3143"/>
      <c r="BB365" s="3143"/>
      <c r="BC365" s="3143"/>
      <c r="BD365" s="3143"/>
      <c r="BE365" s="3143"/>
      <c r="BF365" s="3143"/>
      <c r="BG365" s="3143"/>
      <c r="BH365" s="3143"/>
      <c r="BI365" s="3143"/>
      <c r="BJ365" s="3143"/>
      <c r="BK365" s="3143"/>
      <c r="BL365" s="3189"/>
      <c r="BM365" s="3189"/>
      <c r="BN365" s="3189"/>
      <c r="BO365" s="3189"/>
      <c r="BP365" s="3189"/>
      <c r="BQ365" s="3189"/>
      <c r="BR365" s="3189"/>
      <c r="BS365" s="3189"/>
      <c r="BT365" s="3189"/>
      <c r="BU365" s="3189"/>
      <c r="BV365" s="3143"/>
      <c r="BW365" s="3143"/>
    </row>
    <row r="366" spans="1:75" ht="16.5" customHeight="1">
      <c r="A366" s="3143"/>
      <c r="B366" s="3143"/>
      <c r="C366" s="3143"/>
      <c r="D366" s="3143"/>
      <c r="E366" s="3143"/>
      <c r="F366" s="3143"/>
      <c r="G366" s="3143"/>
      <c r="H366" s="3143"/>
      <c r="I366" s="3143"/>
      <c r="J366" s="3143"/>
      <c r="K366" s="3098"/>
      <c r="L366" s="3098"/>
      <c r="M366" s="3098"/>
      <c r="N366" s="3098"/>
      <c r="O366" s="3098"/>
      <c r="P366" s="3098"/>
      <c r="Q366" s="3098"/>
      <c r="R366" s="3098"/>
      <c r="S366" s="3098"/>
      <c r="T366" s="3098"/>
      <c r="U366" s="3098"/>
      <c r="V366" s="3098"/>
      <c r="W366" s="3098"/>
      <c r="X366" s="3098"/>
      <c r="Y366" s="3098"/>
      <c r="Z366" s="3098"/>
      <c r="AA366" s="3098"/>
      <c r="AB366" s="3098"/>
      <c r="AC366" s="3098"/>
      <c r="AD366" s="3098"/>
      <c r="AE366" s="3098"/>
      <c r="AF366" s="3098"/>
      <c r="AG366" s="3098"/>
      <c r="AH366" s="3098"/>
      <c r="AI366" s="3098"/>
      <c r="AJ366" s="3143"/>
      <c r="AK366" s="3143"/>
      <c r="AL366" s="3143"/>
      <c r="AM366" s="3143"/>
      <c r="AN366" s="3143"/>
      <c r="AO366" s="3143"/>
      <c r="AP366" s="3143"/>
      <c r="AQ366" s="3143"/>
      <c r="AR366" s="3143"/>
      <c r="AS366" s="3143"/>
      <c r="AT366" s="3143"/>
      <c r="AU366" s="3143"/>
      <c r="AV366" s="3143"/>
      <c r="AW366" s="3143"/>
      <c r="AX366" s="3143"/>
      <c r="AY366" s="3143"/>
      <c r="AZ366" s="3143"/>
      <c r="BA366" s="3143"/>
      <c r="BB366" s="3143"/>
      <c r="BC366" s="3143"/>
      <c r="BD366" s="3143"/>
      <c r="BE366" s="3143"/>
      <c r="BF366" s="3143"/>
      <c r="BG366" s="3143"/>
      <c r="BH366" s="3143"/>
      <c r="BI366" s="3143"/>
      <c r="BJ366" s="3143"/>
      <c r="BK366" s="3143"/>
      <c r="BL366" s="3189"/>
      <c r="BM366" s="3189"/>
      <c r="BN366" s="3189"/>
      <c r="BO366" s="3189"/>
      <c r="BP366" s="3189"/>
      <c r="BQ366" s="3189"/>
      <c r="BR366" s="3189"/>
      <c r="BS366" s="3189"/>
      <c r="BT366" s="3189"/>
      <c r="BU366" s="3189"/>
      <c r="BV366" s="3143"/>
      <c r="BW366" s="3143"/>
    </row>
    <row r="367" spans="1:75" ht="16.5" customHeight="1">
      <c r="A367" s="3143"/>
      <c r="B367" s="3143"/>
      <c r="C367" s="3143"/>
      <c r="D367" s="3143"/>
      <c r="E367" s="3143"/>
      <c r="F367" s="3143"/>
      <c r="G367" s="3143"/>
      <c r="H367" s="3143"/>
      <c r="I367" s="3143"/>
      <c r="J367" s="3143"/>
      <c r="K367" s="3098"/>
      <c r="L367" s="3098"/>
      <c r="M367" s="3098"/>
      <c r="N367" s="3098"/>
      <c r="O367" s="3098"/>
      <c r="P367" s="3098"/>
      <c r="Q367" s="3098"/>
      <c r="R367" s="3098"/>
      <c r="S367" s="3098"/>
      <c r="T367" s="3098"/>
      <c r="U367" s="3098"/>
      <c r="V367" s="3098"/>
      <c r="W367" s="3098"/>
      <c r="X367" s="3098"/>
      <c r="Y367" s="3098"/>
      <c r="Z367" s="3098"/>
      <c r="AA367" s="3098"/>
      <c r="AB367" s="3098"/>
      <c r="AC367" s="3098"/>
      <c r="AD367" s="3098"/>
      <c r="AE367" s="3098"/>
      <c r="AF367" s="3098"/>
      <c r="AG367" s="3098"/>
      <c r="AH367" s="3098"/>
      <c r="AI367" s="3098"/>
      <c r="AJ367" s="3143"/>
      <c r="AK367" s="3143"/>
      <c r="AL367" s="3143"/>
      <c r="AM367" s="3143"/>
      <c r="AN367" s="3143"/>
      <c r="AO367" s="3143"/>
      <c r="AP367" s="3143"/>
      <c r="AQ367" s="3143"/>
      <c r="AR367" s="3143"/>
      <c r="AS367" s="3143"/>
      <c r="AT367" s="3143"/>
      <c r="AU367" s="3143"/>
      <c r="AV367" s="3143"/>
      <c r="AW367" s="3143"/>
      <c r="AX367" s="3143"/>
      <c r="AY367" s="3143"/>
      <c r="AZ367" s="3143"/>
      <c r="BA367" s="3143"/>
      <c r="BB367" s="3143"/>
      <c r="BC367" s="3143"/>
      <c r="BD367" s="3143"/>
      <c r="BE367" s="3143"/>
      <c r="BF367" s="3143"/>
      <c r="BG367" s="3143"/>
      <c r="BH367" s="3143"/>
      <c r="BI367" s="3143"/>
      <c r="BJ367" s="3143"/>
      <c r="BK367" s="3143"/>
      <c r="BL367" s="3189"/>
      <c r="BM367" s="3189"/>
      <c r="BN367" s="3189"/>
      <c r="BO367" s="3189"/>
      <c r="BP367" s="3189"/>
      <c r="BQ367" s="3189"/>
      <c r="BR367" s="3189"/>
      <c r="BS367" s="3189"/>
      <c r="BT367" s="3189"/>
      <c r="BU367" s="3189"/>
      <c r="BV367" s="3143"/>
      <c r="BW367" s="3143"/>
    </row>
    <row r="368" spans="1:75" ht="16.5" customHeight="1">
      <c r="A368" s="3143"/>
      <c r="B368" s="3143"/>
      <c r="C368" s="3143"/>
      <c r="D368" s="3143"/>
      <c r="E368" s="3143"/>
      <c r="F368" s="3143"/>
      <c r="G368" s="3143"/>
      <c r="H368" s="3143"/>
      <c r="I368" s="3143"/>
      <c r="J368" s="3143"/>
      <c r="K368" s="3098"/>
      <c r="L368" s="3098"/>
      <c r="M368" s="3098"/>
      <c r="N368" s="3098"/>
      <c r="O368" s="3098"/>
      <c r="P368" s="3098"/>
      <c r="Q368" s="3098"/>
      <c r="R368" s="3098"/>
      <c r="S368" s="3098"/>
      <c r="T368" s="3098"/>
      <c r="U368" s="3098"/>
      <c r="V368" s="3098"/>
      <c r="W368" s="3098"/>
      <c r="X368" s="3098"/>
      <c r="Y368" s="3098"/>
      <c r="Z368" s="3098"/>
      <c r="AA368" s="3098"/>
      <c r="AB368" s="3098"/>
      <c r="AC368" s="3098"/>
      <c r="AD368" s="3098"/>
      <c r="AE368" s="3098"/>
      <c r="AF368" s="3098"/>
      <c r="AG368" s="3098"/>
      <c r="AH368" s="3098"/>
      <c r="AI368" s="3098"/>
      <c r="AJ368" s="3143"/>
      <c r="AK368" s="3143"/>
      <c r="AL368" s="3143"/>
      <c r="AM368" s="3143"/>
      <c r="AN368" s="3143"/>
      <c r="AO368" s="3143"/>
      <c r="AP368" s="3143"/>
      <c r="AQ368" s="3143"/>
      <c r="AR368" s="3143"/>
      <c r="AS368" s="3143"/>
      <c r="AT368" s="3143"/>
      <c r="AU368" s="3143"/>
      <c r="AV368" s="3143"/>
      <c r="AW368" s="3143"/>
      <c r="AX368" s="3143"/>
      <c r="AY368" s="3143"/>
      <c r="AZ368" s="3143"/>
      <c r="BA368" s="3143"/>
      <c r="BB368" s="3143"/>
      <c r="BC368" s="3143"/>
      <c r="BD368" s="3143"/>
      <c r="BE368" s="3143"/>
      <c r="BF368" s="3143"/>
      <c r="BG368" s="3143"/>
      <c r="BH368" s="3143"/>
      <c r="BI368" s="3143"/>
      <c r="BJ368" s="3143"/>
      <c r="BK368" s="3143"/>
      <c r="BL368" s="3189"/>
      <c r="BM368" s="3189"/>
      <c r="BN368" s="3189"/>
      <c r="BO368" s="3189"/>
      <c r="BP368" s="3189"/>
      <c r="BQ368" s="3189"/>
      <c r="BR368" s="3189"/>
      <c r="BS368" s="3189"/>
      <c r="BT368" s="3189"/>
      <c r="BU368" s="3189"/>
      <c r="BV368" s="3143"/>
      <c r="BW368" s="3143"/>
    </row>
    <row r="369" spans="1:75" ht="16.5" customHeight="1">
      <c r="A369" s="3143"/>
      <c r="B369" s="3143"/>
      <c r="C369" s="3143"/>
      <c r="D369" s="3143"/>
      <c r="E369" s="3143"/>
      <c r="F369" s="3143"/>
      <c r="G369" s="3143"/>
      <c r="H369" s="3143"/>
      <c r="I369" s="3143"/>
      <c r="J369" s="3143"/>
      <c r="K369" s="3098"/>
      <c r="L369" s="3098"/>
      <c r="M369" s="3098"/>
      <c r="N369" s="3098"/>
      <c r="O369" s="3098"/>
      <c r="P369" s="3098"/>
      <c r="Q369" s="3098"/>
      <c r="R369" s="3098"/>
      <c r="S369" s="3098"/>
      <c r="T369" s="3098"/>
      <c r="U369" s="3098"/>
      <c r="V369" s="3098"/>
      <c r="W369" s="3098"/>
      <c r="X369" s="3098"/>
      <c r="Y369" s="3098"/>
      <c r="Z369" s="3098"/>
      <c r="AA369" s="3098"/>
      <c r="AB369" s="3098"/>
      <c r="AC369" s="3098"/>
      <c r="AD369" s="3098"/>
      <c r="AE369" s="3098"/>
      <c r="AF369" s="3098"/>
      <c r="AG369" s="3098"/>
      <c r="AH369" s="3098"/>
      <c r="AI369" s="3098"/>
      <c r="AJ369" s="3143"/>
      <c r="AK369" s="3143"/>
      <c r="AL369" s="3143"/>
      <c r="AM369" s="3143"/>
      <c r="AN369" s="3143"/>
      <c r="AO369" s="3143"/>
      <c r="AP369" s="3143"/>
      <c r="AQ369" s="3143"/>
      <c r="AR369" s="3143"/>
      <c r="AS369" s="3143"/>
      <c r="AT369" s="3143"/>
      <c r="AU369" s="3143"/>
      <c r="AV369" s="3143"/>
      <c r="AW369" s="3143"/>
      <c r="AX369" s="3143"/>
      <c r="AY369" s="3143"/>
      <c r="AZ369" s="3143"/>
      <c r="BA369" s="3143"/>
      <c r="BB369" s="3143"/>
      <c r="BC369" s="3143"/>
      <c r="BD369" s="3143"/>
      <c r="BE369" s="3143"/>
      <c r="BF369" s="3143"/>
      <c r="BG369" s="3143"/>
      <c r="BH369" s="3143"/>
      <c r="BI369" s="3143"/>
      <c r="BJ369" s="3143"/>
      <c r="BK369" s="3143"/>
      <c r="BL369" s="3189"/>
      <c r="BM369" s="3189"/>
      <c r="BN369" s="3189"/>
      <c r="BO369" s="3189"/>
      <c r="BP369" s="3189"/>
      <c r="BQ369" s="3189"/>
      <c r="BR369" s="3189"/>
      <c r="BS369" s="3189"/>
      <c r="BT369" s="3189"/>
      <c r="BU369" s="3189"/>
      <c r="BV369" s="3143"/>
      <c r="BW369" s="3143"/>
    </row>
    <row r="370" spans="1:75" ht="16.5" customHeight="1">
      <c r="A370" s="3143"/>
      <c r="B370" s="3143"/>
      <c r="C370" s="3143"/>
      <c r="D370" s="3143"/>
      <c r="E370" s="3143"/>
      <c r="F370" s="3143"/>
      <c r="G370" s="3143"/>
      <c r="H370" s="3143"/>
      <c r="I370" s="3143"/>
      <c r="J370" s="3143"/>
      <c r="K370" s="3098"/>
      <c r="L370" s="3098"/>
      <c r="M370" s="3098"/>
      <c r="N370" s="3098"/>
      <c r="O370" s="3098"/>
      <c r="P370" s="3098"/>
      <c r="Q370" s="3098"/>
      <c r="R370" s="3098"/>
      <c r="S370" s="3098"/>
      <c r="T370" s="3098"/>
      <c r="U370" s="3098"/>
      <c r="V370" s="3098"/>
      <c r="W370" s="3098"/>
      <c r="X370" s="3098"/>
      <c r="Y370" s="3098"/>
      <c r="Z370" s="3098"/>
      <c r="AA370" s="3098"/>
      <c r="AB370" s="3098"/>
      <c r="AC370" s="3098"/>
      <c r="AD370" s="3098"/>
      <c r="AE370" s="3098"/>
      <c r="AF370" s="3098"/>
      <c r="AG370" s="3098"/>
      <c r="AH370" s="3098"/>
      <c r="AI370" s="3098"/>
      <c r="AJ370" s="3143"/>
      <c r="AK370" s="3143"/>
      <c r="AL370" s="3143"/>
      <c r="AM370" s="3143"/>
      <c r="AN370" s="3143"/>
      <c r="AO370" s="3143"/>
      <c r="AP370" s="3143"/>
      <c r="AQ370" s="3143"/>
      <c r="AR370" s="3143"/>
      <c r="AS370" s="3143"/>
      <c r="AT370" s="3143"/>
      <c r="AU370" s="3143"/>
      <c r="AV370" s="3143"/>
      <c r="AW370" s="3143"/>
      <c r="AX370" s="3143"/>
      <c r="AY370" s="3143"/>
      <c r="AZ370" s="3143"/>
      <c r="BA370" s="3143"/>
      <c r="BB370" s="3143"/>
      <c r="BC370" s="3143"/>
      <c r="BD370" s="3143"/>
      <c r="BE370" s="3143"/>
      <c r="BF370" s="3143"/>
      <c r="BG370" s="3143"/>
      <c r="BH370" s="3143"/>
      <c r="BI370" s="3143"/>
      <c r="BJ370" s="3143"/>
      <c r="BK370" s="3143"/>
      <c r="BL370" s="3189"/>
      <c r="BM370" s="3189"/>
      <c r="BN370" s="3189"/>
      <c r="BO370" s="3189"/>
      <c r="BP370" s="3189"/>
      <c r="BQ370" s="3189"/>
      <c r="BR370" s="3189"/>
      <c r="BS370" s="3189"/>
      <c r="BT370" s="3189"/>
      <c r="BU370" s="3189"/>
      <c r="BV370" s="3143"/>
      <c r="BW370" s="3143"/>
    </row>
    <row r="371" spans="1:75" ht="16.5" customHeight="1">
      <c r="A371" s="3143"/>
      <c r="B371" s="3143"/>
      <c r="C371" s="3143"/>
      <c r="D371" s="3143"/>
      <c r="E371" s="3143"/>
      <c r="F371" s="3143"/>
      <c r="G371" s="3143"/>
      <c r="H371" s="3143"/>
      <c r="I371" s="3143"/>
      <c r="J371" s="3143"/>
      <c r="K371" s="3098"/>
      <c r="L371" s="3098"/>
      <c r="M371" s="3098"/>
      <c r="N371" s="3098"/>
      <c r="O371" s="3098"/>
      <c r="P371" s="3098"/>
      <c r="Q371" s="3098"/>
      <c r="R371" s="3098"/>
      <c r="S371" s="3098"/>
      <c r="T371" s="3098"/>
      <c r="U371" s="3098"/>
      <c r="V371" s="3098"/>
      <c r="W371" s="3098"/>
      <c r="X371" s="3098"/>
      <c r="Y371" s="3098"/>
      <c r="Z371" s="3098"/>
      <c r="AA371" s="3098"/>
      <c r="AB371" s="3098"/>
      <c r="AC371" s="3098"/>
      <c r="AD371" s="3098"/>
      <c r="AE371" s="3098"/>
      <c r="AF371" s="3098"/>
      <c r="AG371" s="3098"/>
      <c r="AH371" s="3098"/>
      <c r="AI371" s="3098"/>
      <c r="AJ371" s="3143"/>
      <c r="AK371" s="3143"/>
      <c r="AL371" s="3143"/>
      <c r="AM371" s="3143"/>
      <c r="AN371" s="3143"/>
      <c r="AO371" s="3143"/>
      <c r="AP371" s="3143"/>
      <c r="AQ371" s="3143"/>
      <c r="AR371" s="3143"/>
      <c r="AS371" s="3143"/>
      <c r="AT371" s="3143"/>
      <c r="AU371" s="3143"/>
      <c r="AV371" s="3143"/>
      <c r="AW371" s="3143"/>
      <c r="AX371" s="3143"/>
      <c r="AY371" s="3143"/>
      <c r="AZ371" s="3143"/>
      <c r="BA371" s="3143"/>
      <c r="BB371" s="3143"/>
      <c r="BC371" s="3143"/>
      <c r="BD371" s="3143"/>
      <c r="BE371" s="3143"/>
      <c r="BF371" s="3143"/>
      <c r="BG371" s="3143"/>
      <c r="BH371" s="3143"/>
      <c r="BI371" s="3143"/>
      <c r="BJ371" s="3143"/>
      <c r="BK371" s="3143"/>
      <c r="BL371" s="3189"/>
      <c r="BM371" s="3189"/>
      <c r="BN371" s="3189"/>
      <c r="BO371" s="3189"/>
      <c r="BP371" s="3189"/>
      <c r="BQ371" s="3189"/>
      <c r="BR371" s="3189"/>
      <c r="BS371" s="3189"/>
      <c r="BT371" s="3189"/>
      <c r="BU371" s="3189"/>
      <c r="BV371" s="3143"/>
      <c r="BW371" s="3143"/>
    </row>
    <row r="372" spans="1:75" ht="16.5" customHeight="1">
      <c r="A372" s="3143"/>
      <c r="B372" s="3143"/>
      <c r="C372" s="3143"/>
      <c r="D372" s="3143"/>
      <c r="E372" s="3143"/>
      <c r="F372" s="3143"/>
      <c r="G372" s="3143"/>
      <c r="H372" s="3143"/>
      <c r="I372" s="3143"/>
      <c r="J372" s="3143"/>
      <c r="K372" s="3098"/>
      <c r="L372" s="3098"/>
      <c r="M372" s="3098"/>
      <c r="N372" s="3098"/>
      <c r="O372" s="3098"/>
      <c r="P372" s="3098"/>
      <c r="Q372" s="3098"/>
      <c r="R372" s="3098"/>
      <c r="S372" s="3098"/>
      <c r="T372" s="3098"/>
      <c r="U372" s="3098"/>
      <c r="V372" s="3098"/>
      <c r="W372" s="3098"/>
      <c r="X372" s="3098"/>
      <c r="Y372" s="3098"/>
      <c r="Z372" s="3098"/>
      <c r="AA372" s="3098"/>
      <c r="AB372" s="3098"/>
      <c r="AC372" s="3098"/>
      <c r="AD372" s="3098"/>
      <c r="AE372" s="3098"/>
      <c r="AF372" s="3098"/>
      <c r="AG372" s="3098"/>
      <c r="AH372" s="3098"/>
      <c r="AI372" s="3098"/>
      <c r="AJ372" s="3143"/>
      <c r="AK372" s="3143"/>
      <c r="AL372" s="3143"/>
      <c r="AM372" s="3143"/>
      <c r="AN372" s="3143"/>
      <c r="AO372" s="3143"/>
      <c r="AP372" s="3143"/>
      <c r="AQ372" s="3143"/>
      <c r="AR372" s="3143"/>
      <c r="AS372" s="3143"/>
      <c r="AT372" s="3143"/>
      <c r="AU372" s="3143"/>
      <c r="AV372" s="3143"/>
      <c r="AW372" s="3143"/>
      <c r="AX372" s="3143"/>
      <c r="AY372" s="3143"/>
      <c r="AZ372" s="3143"/>
      <c r="BA372" s="3143"/>
      <c r="BB372" s="3143"/>
      <c r="BC372" s="3143"/>
      <c r="BD372" s="3143"/>
      <c r="BE372" s="3143"/>
      <c r="BF372" s="3143"/>
      <c r="BG372" s="3143"/>
      <c r="BH372" s="3143"/>
      <c r="BI372" s="3143"/>
      <c r="BJ372" s="3143"/>
      <c r="BK372" s="3143"/>
      <c r="BL372" s="3189"/>
      <c r="BM372" s="3189"/>
      <c r="BN372" s="3189"/>
      <c r="BO372" s="3189"/>
      <c r="BP372" s="3189"/>
      <c r="BQ372" s="3189"/>
      <c r="BR372" s="3189"/>
      <c r="BS372" s="3189"/>
      <c r="BT372" s="3189"/>
      <c r="BU372" s="3189"/>
      <c r="BV372" s="3143"/>
      <c r="BW372" s="3143"/>
    </row>
    <row r="373" spans="1:75" ht="16.5" customHeight="1">
      <c r="A373" s="3143"/>
      <c r="B373" s="3143"/>
      <c r="C373" s="3143"/>
      <c r="D373" s="3143"/>
      <c r="E373" s="3143"/>
      <c r="F373" s="3143"/>
      <c r="G373" s="3143"/>
      <c r="H373" s="3143"/>
      <c r="I373" s="3143"/>
      <c r="J373" s="3143"/>
      <c r="K373" s="3098"/>
      <c r="L373" s="3098"/>
      <c r="M373" s="3098"/>
      <c r="N373" s="3098"/>
      <c r="O373" s="3098"/>
      <c r="P373" s="3098"/>
      <c r="Q373" s="3098"/>
      <c r="R373" s="3098"/>
      <c r="S373" s="3098"/>
      <c r="T373" s="3098"/>
      <c r="U373" s="3098"/>
      <c r="V373" s="3098"/>
      <c r="W373" s="3098"/>
      <c r="X373" s="3098"/>
      <c r="Y373" s="3098"/>
      <c r="Z373" s="3098"/>
      <c r="AA373" s="3098"/>
      <c r="AB373" s="3098"/>
      <c r="AC373" s="3098"/>
      <c r="AD373" s="3098"/>
      <c r="AE373" s="3098"/>
      <c r="AF373" s="3098"/>
      <c r="AG373" s="3098"/>
      <c r="AH373" s="3098"/>
      <c r="AI373" s="3098"/>
      <c r="AJ373" s="3143"/>
      <c r="AK373" s="3143"/>
      <c r="AL373" s="3143"/>
      <c r="AM373" s="3143"/>
      <c r="AN373" s="3143"/>
      <c r="AO373" s="3143"/>
      <c r="AP373" s="3143"/>
      <c r="AQ373" s="3143"/>
      <c r="AR373" s="3143"/>
      <c r="AS373" s="3143"/>
      <c r="AT373" s="3143"/>
      <c r="AU373" s="3143"/>
      <c r="AV373" s="3143"/>
      <c r="AW373" s="3143"/>
      <c r="AX373" s="3143"/>
      <c r="AY373" s="3143"/>
      <c r="AZ373" s="3143"/>
      <c r="BA373" s="3143"/>
      <c r="BB373" s="3143"/>
      <c r="BC373" s="3143"/>
      <c r="BD373" s="3143"/>
      <c r="BE373" s="3143"/>
      <c r="BF373" s="3143"/>
      <c r="BG373" s="3143"/>
      <c r="BH373" s="3143"/>
      <c r="BI373" s="3143"/>
      <c r="BJ373" s="3143"/>
      <c r="BK373" s="3143"/>
      <c r="BL373" s="3189"/>
      <c r="BM373" s="3189"/>
      <c r="BN373" s="3189"/>
      <c r="BO373" s="3189"/>
      <c r="BP373" s="3189"/>
      <c r="BQ373" s="3189"/>
      <c r="BR373" s="3189"/>
      <c r="BS373" s="3189"/>
      <c r="BT373" s="3189"/>
      <c r="BU373" s="3189"/>
      <c r="BV373" s="3143"/>
      <c r="BW373" s="3143"/>
    </row>
    <row r="374" spans="1:75" ht="16.5" customHeight="1">
      <c r="A374" s="3143"/>
      <c r="B374" s="3143"/>
      <c r="C374" s="3143"/>
      <c r="D374" s="3143"/>
      <c r="E374" s="3143"/>
      <c r="F374" s="3143"/>
      <c r="G374" s="3143"/>
      <c r="H374" s="3143"/>
      <c r="I374" s="3143"/>
      <c r="J374" s="3143"/>
      <c r="K374" s="3098"/>
      <c r="L374" s="3098"/>
      <c r="M374" s="3098"/>
      <c r="N374" s="3098"/>
      <c r="O374" s="3098"/>
      <c r="P374" s="3098"/>
      <c r="Q374" s="3098"/>
      <c r="R374" s="3098"/>
      <c r="S374" s="3098"/>
      <c r="T374" s="3098"/>
      <c r="U374" s="3098"/>
      <c r="V374" s="3098"/>
      <c r="W374" s="3098"/>
      <c r="X374" s="3098"/>
      <c r="Y374" s="3098"/>
      <c r="Z374" s="3098"/>
      <c r="AA374" s="3098"/>
      <c r="AB374" s="3098"/>
      <c r="AC374" s="3098"/>
      <c r="AD374" s="3098"/>
      <c r="AE374" s="3098"/>
      <c r="AF374" s="3098"/>
      <c r="AG374" s="3098"/>
      <c r="AH374" s="3098"/>
      <c r="AI374" s="3098"/>
      <c r="AJ374" s="3143"/>
      <c r="AK374" s="3143"/>
      <c r="AL374" s="3143"/>
      <c r="AM374" s="3143"/>
      <c r="AN374" s="3143"/>
      <c r="AO374" s="3143"/>
      <c r="AP374" s="3143"/>
      <c r="AQ374" s="3143"/>
      <c r="AR374" s="3143"/>
      <c r="AS374" s="3143"/>
      <c r="AT374" s="3143"/>
      <c r="AU374" s="3143"/>
      <c r="AV374" s="3143"/>
      <c r="AW374" s="3143"/>
      <c r="AX374" s="3143"/>
      <c r="AY374" s="3143"/>
      <c r="AZ374" s="3143"/>
      <c r="BA374" s="3143"/>
      <c r="BB374" s="3143"/>
      <c r="BC374" s="3143"/>
      <c r="BD374" s="3143"/>
      <c r="BE374" s="3143"/>
      <c r="BF374" s="3143"/>
      <c r="BG374" s="3143"/>
      <c r="BH374" s="3143"/>
      <c r="BI374" s="3143"/>
      <c r="BJ374" s="3143"/>
      <c r="BK374" s="3143"/>
      <c r="BL374" s="3189"/>
      <c r="BM374" s="3189"/>
      <c r="BN374" s="3189"/>
      <c r="BO374" s="3189"/>
      <c r="BP374" s="3189"/>
      <c r="BQ374" s="3189"/>
      <c r="BR374" s="3189"/>
      <c r="BS374" s="3189"/>
      <c r="BT374" s="3189"/>
      <c r="BU374" s="3189"/>
      <c r="BV374" s="3143"/>
      <c r="BW374" s="3143"/>
    </row>
    <row r="375" spans="1:75" ht="16.5" customHeight="1">
      <c r="A375" s="3143"/>
      <c r="B375" s="3143"/>
      <c r="C375" s="3143"/>
      <c r="D375" s="3143"/>
      <c r="E375" s="3143"/>
      <c r="F375" s="3143"/>
      <c r="G375" s="3143"/>
      <c r="H375" s="3143"/>
      <c r="I375" s="3143"/>
      <c r="J375" s="3143"/>
      <c r="K375" s="3098"/>
      <c r="L375" s="3098"/>
      <c r="M375" s="3098"/>
      <c r="N375" s="3098"/>
      <c r="O375" s="3098"/>
      <c r="P375" s="3098"/>
      <c r="Q375" s="3098"/>
      <c r="R375" s="3098"/>
      <c r="S375" s="3098"/>
      <c r="T375" s="3098"/>
      <c r="U375" s="3098"/>
      <c r="V375" s="3098"/>
      <c r="W375" s="3098"/>
      <c r="X375" s="3098"/>
      <c r="Y375" s="3098"/>
      <c r="Z375" s="3098"/>
      <c r="AA375" s="3098"/>
      <c r="AB375" s="3098"/>
      <c r="AC375" s="3098"/>
      <c r="AD375" s="3098"/>
      <c r="AE375" s="3098"/>
      <c r="AF375" s="3098"/>
      <c r="AG375" s="3098"/>
      <c r="AH375" s="3098"/>
      <c r="AI375" s="3098"/>
      <c r="AJ375" s="3143"/>
      <c r="AK375" s="3143"/>
      <c r="AL375" s="3143"/>
      <c r="AM375" s="3143"/>
      <c r="AN375" s="3143"/>
      <c r="AO375" s="3143"/>
      <c r="AP375" s="3143"/>
      <c r="AQ375" s="3143"/>
      <c r="AR375" s="3143"/>
      <c r="AS375" s="3143"/>
      <c r="AT375" s="3143"/>
      <c r="AU375" s="3143"/>
      <c r="AV375" s="3143"/>
      <c r="AW375" s="3143"/>
      <c r="AX375" s="3143"/>
      <c r="AY375" s="3143"/>
      <c r="AZ375" s="3143"/>
      <c r="BA375" s="3143"/>
      <c r="BB375" s="3143"/>
      <c r="BC375" s="3143"/>
      <c r="BD375" s="3143"/>
      <c r="BE375" s="3143"/>
      <c r="BF375" s="3143"/>
      <c r="BG375" s="3143"/>
      <c r="BH375" s="3143"/>
      <c r="BI375" s="3143"/>
      <c r="BJ375" s="3143"/>
      <c r="BK375" s="3143"/>
      <c r="BL375" s="3189"/>
      <c r="BM375" s="3189"/>
      <c r="BN375" s="3189"/>
      <c r="BO375" s="3189"/>
      <c r="BP375" s="3189"/>
      <c r="BQ375" s="3189"/>
      <c r="BR375" s="3189"/>
      <c r="BS375" s="3189"/>
      <c r="BT375" s="3189"/>
      <c r="BU375" s="3189"/>
      <c r="BV375" s="3143"/>
      <c r="BW375" s="3143"/>
    </row>
    <row r="376" spans="1:75" ht="16.5" customHeight="1">
      <c r="A376" s="3143"/>
      <c r="B376" s="3143"/>
      <c r="C376" s="3143"/>
      <c r="D376" s="3143"/>
      <c r="E376" s="3143"/>
      <c r="F376" s="3143"/>
      <c r="G376" s="3143"/>
      <c r="H376" s="3143"/>
      <c r="I376" s="3143"/>
      <c r="J376" s="3143"/>
      <c r="K376" s="3098"/>
      <c r="L376" s="3098"/>
      <c r="M376" s="3098"/>
      <c r="N376" s="3098"/>
      <c r="O376" s="3098"/>
      <c r="P376" s="3098"/>
      <c r="Q376" s="3098"/>
      <c r="R376" s="3098"/>
      <c r="S376" s="3098"/>
      <c r="T376" s="3098"/>
      <c r="U376" s="3098"/>
      <c r="V376" s="3098"/>
      <c r="W376" s="3098"/>
      <c r="X376" s="3098"/>
      <c r="Y376" s="3098"/>
      <c r="Z376" s="3098"/>
      <c r="AA376" s="3098"/>
      <c r="AB376" s="3098"/>
      <c r="AC376" s="3098"/>
      <c r="AD376" s="3098"/>
      <c r="AE376" s="3098"/>
      <c r="AF376" s="3098"/>
      <c r="AG376" s="3098"/>
      <c r="AH376" s="3098"/>
      <c r="AI376" s="3098"/>
      <c r="AJ376" s="3143"/>
      <c r="AK376" s="3143"/>
      <c r="AL376" s="3143"/>
      <c r="AM376" s="3143"/>
      <c r="AN376" s="3143"/>
      <c r="AO376" s="3143"/>
      <c r="AP376" s="3143"/>
      <c r="AQ376" s="3143"/>
      <c r="AR376" s="3143"/>
      <c r="AS376" s="3143"/>
      <c r="AT376" s="3143"/>
      <c r="AU376" s="3143"/>
      <c r="AV376" s="3143"/>
      <c r="AW376" s="3143"/>
      <c r="AX376" s="3143"/>
      <c r="AY376" s="3143"/>
      <c r="AZ376" s="3143"/>
      <c r="BA376" s="3143"/>
      <c r="BB376" s="3143"/>
      <c r="BC376" s="3143"/>
      <c r="BD376" s="3143"/>
      <c r="BE376" s="3143"/>
      <c r="BF376" s="3143"/>
      <c r="BG376" s="3143"/>
      <c r="BH376" s="3143"/>
      <c r="BI376" s="3143"/>
      <c r="BJ376" s="3143"/>
      <c r="BK376" s="3143"/>
      <c r="BL376" s="3189"/>
      <c r="BM376" s="3189"/>
      <c r="BN376" s="3189"/>
      <c r="BO376" s="3189"/>
      <c r="BP376" s="3189"/>
      <c r="BQ376" s="3189"/>
      <c r="BR376" s="3189"/>
      <c r="BS376" s="3189"/>
      <c r="BT376" s="3189"/>
      <c r="BU376" s="3189"/>
      <c r="BV376" s="3143"/>
      <c r="BW376" s="3143"/>
    </row>
    <row r="377" spans="1:75" ht="16.5" customHeight="1">
      <c r="A377" s="3143"/>
      <c r="B377" s="3143"/>
      <c r="C377" s="3143"/>
      <c r="D377" s="3143"/>
      <c r="E377" s="3143"/>
      <c r="F377" s="3143"/>
      <c r="G377" s="3143"/>
      <c r="H377" s="3143"/>
      <c r="I377" s="3143"/>
      <c r="J377" s="3143"/>
      <c r="K377" s="3098"/>
      <c r="L377" s="3098"/>
      <c r="M377" s="3098"/>
      <c r="N377" s="3098"/>
      <c r="O377" s="3098"/>
      <c r="P377" s="3098"/>
      <c r="Q377" s="3098"/>
      <c r="R377" s="3098"/>
      <c r="S377" s="3098"/>
      <c r="T377" s="3098"/>
      <c r="U377" s="3098"/>
      <c r="V377" s="3098"/>
      <c r="W377" s="3098"/>
      <c r="X377" s="3098"/>
      <c r="Y377" s="3098"/>
      <c r="Z377" s="3098"/>
      <c r="AA377" s="3098"/>
      <c r="AB377" s="3098"/>
      <c r="AC377" s="3098"/>
      <c r="AD377" s="3098"/>
      <c r="AE377" s="3098"/>
      <c r="AF377" s="3098"/>
      <c r="AG377" s="3098"/>
      <c r="AH377" s="3098"/>
      <c r="AI377" s="3098"/>
      <c r="AJ377" s="3143"/>
      <c r="AK377" s="3143"/>
      <c r="AL377" s="3143"/>
      <c r="AM377" s="3143"/>
      <c r="AN377" s="3143"/>
      <c r="AO377" s="3143"/>
      <c r="AP377" s="3143"/>
      <c r="AQ377" s="3143"/>
      <c r="AR377" s="3143"/>
      <c r="AS377" s="3143"/>
      <c r="AT377" s="3143"/>
      <c r="AU377" s="3143"/>
      <c r="AV377" s="3143"/>
      <c r="AW377" s="3143"/>
      <c r="AX377" s="3143"/>
      <c r="AY377" s="3143"/>
      <c r="AZ377" s="3143"/>
      <c r="BA377" s="3143"/>
      <c r="BB377" s="3143"/>
      <c r="BC377" s="3143"/>
      <c r="BD377" s="3143"/>
      <c r="BE377" s="3143"/>
      <c r="BF377" s="3143"/>
      <c r="BG377" s="3143"/>
      <c r="BH377" s="3143"/>
      <c r="BI377" s="3143"/>
      <c r="BJ377" s="3143"/>
      <c r="BK377" s="3143"/>
      <c r="BL377" s="3189"/>
      <c r="BM377" s="3189"/>
      <c r="BN377" s="3189"/>
      <c r="BO377" s="3189"/>
      <c r="BP377" s="3189"/>
      <c r="BQ377" s="3189"/>
      <c r="BR377" s="3189"/>
      <c r="BS377" s="3189"/>
      <c r="BT377" s="3189"/>
      <c r="BU377" s="3189"/>
      <c r="BV377" s="3143"/>
      <c r="BW377" s="3143"/>
    </row>
    <row r="378" spans="1:75" ht="16.5" customHeight="1">
      <c r="A378" s="3143"/>
      <c r="B378" s="3143"/>
      <c r="C378" s="3143"/>
      <c r="D378" s="3143"/>
      <c r="E378" s="3143"/>
      <c r="F378" s="3143"/>
      <c r="G378" s="3143"/>
      <c r="H378" s="3143"/>
      <c r="I378" s="3143"/>
      <c r="J378" s="3143"/>
      <c r="K378" s="3098"/>
      <c r="L378" s="3098"/>
      <c r="M378" s="3098"/>
      <c r="N378" s="3098"/>
      <c r="O378" s="3098"/>
      <c r="P378" s="3098"/>
      <c r="Q378" s="3098"/>
      <c r="R378" s="3098"/>
      <c r="S378" s="3098"/>
      <c r="T378" s="3098"/>
      <c r="U378" s="3098"/>
      <c r="V378" s="3098"/>
      <c r="W378" s="3098"/>
      <c r="X378" s="3098"/>
      <c r="Y378" s="3098"/>
      <c r="Z378" s="3098"/>
      <c r="AA378" s="3098"/>
      <c r="AB378" s="3098"/>
      <c r="AC378" s="3098"/>
      <c r="AD378" s="3098"/>
      <c r="AE378" s="3098"/>
      <c r="AF378" s="3098"/>
      <c r="AG378" s="3098"/>
      <c r="AH378" s="3098"/>
      <c r="AI378" s="3098"/>
      <c r="AJ378" s="3143"/>
      <c r="AK378" s="3143"/>
      <c r="AL378" s="3143"/>
      <c r="AM378" s="3143"/>
      <c r="AN378" s="3143"/>
      <c r="AO378" s="3143"/>
      <c r="AP378" s="3143"/>
      <c r="AQ378" s="3143"/>
      <c r="AR378" s="3143"/>
      <c r="AS378" s="3143"/>
      <c r="AT378" s="3143"/>
      <c r="AU378" s="3143"/>
      <c r="AV378" s="3143"/>
      <c r="AW378" s="3143"/>
      <c r="AX378" s="3143"/>
      <c r="AY378" s="3143"/>
      <c r="AZ378" s="3143"/>
      <c r="BA378" s="3143"/>
      <c r="BB378" s="3143"/>
      <c r="BC378" s="3143"/>
      <c r="BD378" s="3143"/>
      <c r="BE378" s="3143"/>
      <c r="BF378" s="3143"/>
      <c r="BG378" s="3143"/>
      <c r="BH378" s="3143"/>
      <c r="BI378" s="3143"/>
      <c r="BJ378" s="3143"/>
      <c r="BK378" s="3143"/>
      <c r="BL378" s="3189"/>
      <c r="BM378" s="3189"/>
      <c r="BN378" s="3189"/>
      <c r="BO378" s="3189"/>
      <c r="BP378" s="3189"/>
      <c r="BQ378" s="3189"/>
      <c r="BR378" s="3189"/>
      <c r="BS378" s="3189"/>
      <c r="BT378" s="3189"/>
      <c r="BU378" s="3189"/>
      <c r="BV378" s="3143"/>
      <c r="BW378" s="3143"/>
    </row>
    <row r="379" spans="1:75" ht="16.5" customHeight="1">
      <c r="A379" s="3143"/>
      <c r="B379" s="3143"/>
      <c r="C379" s="3143"/>
      <c r="D379" s="3143"/>
      <c r="E379" s="3143"/>
      <c r="F379" s="3143"/>
      <c r="G379" s="3143"/>
      <c r="H379" s="3143"/>
      <c r="I379" s="3143"/>
      <c r="J379" s="3143"/>
      <c r="K379" s="3098"/>
      <c r="L379" s="3098"/>
      <c r="M379" s="3098"/>
      <c r="N379" s="3098"/>
      <c r="O379" s="3098"/>
      <c r="P379" s="3098"/>
      <c r="Q379" s="3098"/>
      <c r="R379" s="3098"/>
      <c r="S379" s="3098"/>
      <c r="T379" s="3098"/>
      <c r="U379" s="3098"/>
      <c r="V379" s="3098"/>
      <c r="W379" s="3098"/>
      <c r="X379" s="3098"/>
      <c r="Y379" s="3098"/>
      <c r="Z379" s="3098"/>
      <c r="AA379" s="3098"/>
      <c r="AB379" s="3098"/>
      <c r="AC379" s="3098"/>
      <c r="AD379" s="3098"/>
      <c r="AE379" s="3098"/>
      <c r="AF379" s="3098"/>
      <c r="AG379" s="3098"/>
      <c r="AH379" s="3098"/>
      <c r="AI379" s="3098"/>
      <c r="AJ379" s="3143"/>
      <c r="AK379" s="3143"/>
      <c r="AL379" s="3143"/>
      <c r="AM379" s="3143"/>
      <c r="AN379" s="3143"/>
      <c r="AO379" s="3143"/>
      <c r="AP379" s="3143"/>
      <c r="AQ379" s="3143"/>
      <c r="AR379" s="3143"/>
      <c r="AS379" s="3143"/>
      <c r="AT379" s="3143"/>
      <c r="AU379" s="3143"/>
      <c r="AV379" s="3143"/>
      <c r="AW379" s="3143"/>
      <c r="AX379" s="3143"/>
      <c r="AY379" s="3143"/>
      <c r="AZ379" s="3143"/>
      <c r="BA379" s="3143"/>
      <c r="BB379" s="3143"/>
      <c r="BC379" s="3143"/>
      <c r="BD379" s="3143"/>
      <c r="BE379" s="3143"/>
      <c r="BF379" s="3143"/>
      <c r="BG379" s="3143"/>
      <c r="BH379" s="3143"/>
      <c r="BI379" s="3143"/>
      <c r="BJ379" s="3143"/>
      <c r="BK379" s="3143"/>
      <c r="BL379" s="3189"/>
      <c r="BM379" s="3189"/>
      <c r="BN379" s="3189"/>
      <c r="BO379" s="3189"/>
      <c r="BP379" s="3189"/>
      <c r="BQ379" s="3189"/>
      <c r="BR379" s="3189"/>
      <c r="BS379" s="3189"/>
      <c r="BT379" s="3189"/>
      <c r="BU379" s="3189"/>
      <c r="BV379" s="3143"/>
      <c r="BW379" s="3143"/>
    </row>
    <row r="380" spans="1:75" ht="16.5" customHeight="1">
      <c r="A380" s="3143"/>
      <c r="B380" s="3143"/>
      <c r="C380" s="3143"/>
      <c r="D380" s="3143"/>
      <c r="E380" s="3143"/>
      <c r="F380" s="3143"/>
      <c r="G380" s="3143"/>
      <c r="H380" s="3143"/>
      <c r="I380" s="3143"/>
      <c r="J380" s="3143"/>
      <c r="K380" s="3098"/>
      <c r="L380" s="3098"/>
      <c r="M380" s="3098"/>
      <c r="N380" s="3098"/>
      <c r="O380" s="3098"/>
      <c r="P380" s="3098"/>
      <c r="Q380" s="3098"/>
      <c r="R380" s="3098"/>
      <c r="S380" s="3098"/>
      <c r="T380" s="3098"/>
      <c r="U380" s="3098"/>
      <c r="V380" s="3098"/>
      <c r="W380" s="3098"/>
      <c r="X380" s="3098"/>
      <c r="Y380" s="3098"/>
      <c r="Z380" s="3098"/>
      <c r="AA380" s="3098"/>
      <c r="AB380" s="3098"/>
      <c r="AC380" s="3098"/>
      <c r="AD380" s="3098"/>
      <c r="AE380" s="3098"/>
      <c r="AF380" s="3098"/>
      <c r="AG380" s="3098"/>
      <c r="AH380" s="3098"/>
      <c r="AI380" s="3098"/>
      <c r="AJ380" s="3143"/>
      <c r="AK380" s="3143"/>
      <c r="AL380" s="3143"/>
      <c r="AM380" s="3143"/>
      <c r="AN380" s="3143"/>
      <c r="AO380" s="3143"/>
      <c r="AP380" s="3143"/>
      <c r="AQ380" s="3143"/>
      <c r="AR380" s="3143"/>
      <c r="AS380" s="3143"/>
      <c r="AT380" s="3143"/>
      <c r="AU380" s="3143"/>
      <c r="AV380" s="3143"/>
      <c r="AW380" s="3143"/>
      <c r="AX380" s="3143"/>
      <c r="AY380" s="3143"/>
      <c r="AZ380" s="3143"/>
      <c r="BA380" s="3143"/>
      <c r="BB380" s="3143"/>
      <c r="BC380" s="3143"/>
      <c r="BD380" s="3143"/>
      <c r="BE380" s="3143"/>
      <c r="BF380" s="3143"/>
      <c r="BG380" s="3143"/>
      <c r="BH380" s="3143"/>
      <c r="BI380" s="3143"/>
      <c r="BJ380" s="3143"/>
      <c r="BK380" s="3143"/>
      <c r="BL380" s="3189"/>
      <c r="BM380" s="3189"/>
      <c r="BN380" s="3189"/>
      <c r="BO380" s="3189"/>
      <c r="BP380" s="3189"/>
      <c r="BQ380" s="3189"/>
      <c r="BR380" s="3189"/>
      <c r="BS380" s="3189"/>
      <c r="BT380" s="3189"/>
      <c r="BU380" s="3189"/>
      <c r="BV380" s="3143"/>
      <c r="BW380" s="3143"/>
    </row>
    <row r="381" spans="1:75" ht="16.5" customHeight="1">
      <c r="A381" s="3143"/>
      <c r="B381" s="3143"/>
      <c r="C381" s="3143"/>
      <c r="D381" s="3143"/>
      <c r="E381" s="3143"/>
      <c r="F381" s="3143"/>
      <c r="G381" s="3143"/>
      <c r="H381" s="3143"/>
      <c r="I381" s="3143"/>
      <c r="J381" s="3143"/>
      <c r="K381" s="3098"/>
      <c r="L381" s="3098"/>
      <c r="M381" s="3098"/>
      <c r="N381" s="3098"/>
      <c r="O381" s="3098"/>
      <c r="P381" s="3098"/>
      <c r="Q381" s="3098"/>
      <c r="R381" s="3098"/>
      <c r="S381" s="3098"/>
      <c r="T381" s="3098"/>
      <c r="U381" s="3098"/>
      <c r="V381" s="3098"/>
      <c r="W381" s="3098"/>
      <c r="X381" s="3098"/>
      <c r="Y381" s="3098"/>
      <c r="Z381" s="3098"/>
      <c r="AA381" s="3098"/>
      <c r="AB381" s="3098"/>
      <c r="AC381" s="3098"/>
      <c r="AD381" s="3098"/>
      <c r="AE381" s="3098"/>
      <c r="AF381" s="3098"/>
      <c r="AG381" s="3098"/>
      <c r="AH381" s="3098"/>
      <c r="AI381" s="3098"/>
      <c r="AJ381" s="3143"/>
      <c r="AK381" s="3143"/>
      <c r="AL381" s="3143"/>
      <c r="AM381" s="3143"/>
      <c r="AN381" s="3143"/>
      <c r="AO381" s="3143"/>
      <c r="AP381" s="3143"/>
      <c r="AQ381" s="3143"/>
      <c r="AR381" s="3143"/>
      <c r="AS381" s="3143"/>
      <c r="AT381" s="3143"/>
      <c r="AU381" s="3143"/>
      <c r="AV381" s="3143"/>
      <c r="AW381" s="3143"/>
      <c r="AX381" s="3143"/>
      <c r="AY381" s="3143"/>
      <c r="AZ381" s="3143"/>
      <c r="BA381" s="3143"/>
      <c r="BB381" s="3143"/>
      <c r="BC381" s="3143"/>
      <c r="BD381" s="3143"/>
      <c r="BE381" s="3143"/>
      <c r="BF381" s="3143"/>
      <c r="BG381" s="3143"/>
      <c r="BH381" s="3143"/>
      <c r="BI381" s="3143"/>
      <c r="BJ381" s="3143"/>
      <c r="BK381" s="3143"/>
      <c r="BL381" s="3189"/>
      <c r="BM381" s="3189"/>
      <c r="BN381" s="3189"/>
      <c r="BO381" s="3189"/>
      <c r="BP381" s="3189"/>
      <c r="BQ381" s="3189"/>
      <c r="BR381" s="3189"/>
      <c r="BS381" s="3189"/>
      <c r="BT381" s="3189"/>
      <c r="BU381" s="3189"/>
      <c r="BV381" s="3143"/>
      <c r="BW381" s="3143"/>
    </row>
    <row r="382" spans="1:75" ht="16.5" customHeight="1">
      <c r="A382" s="3143"/>
      <c r="B382" s="3143"/>
      <c r="C382" s="3143"/>
      <c r="D382" s="3143"/>
      <c r="E382" s="3143"/>
      <c r="F382" s="3143"/>
      <c r="G382" s="3143"/>
      <c r="H382" s="3143"/>
      <c r="I382" s="3143"/>
      <c r="J382" s="3143"/>
      <c r="K382" s="3098"/>
      <c r="L382" s="3098"/>
      <c r="M382" s="3098"/>
      <c r="N382" s="3098"/>
      <c r="O382" s="3098"/>
      <c r="P382" s="3098"/>
      <c r="Q382" s="3098"/>
      <c r="R382" s="3098"/>
      <c r="S382" s="3098"/>
      <c r="T382" s="3098"/>
      <c r="U382" s="3098"/>
      <c r="V382" s="3098"/>
      <c r="W382" s="3098"/>
      <c r="X382" s="3098"/>
      <c r="Y382" s="3098"/>
      <c r="Z382" s="3098"/>
      <c r="AA382" s="3098"/>
      <c r="AB382" s="3098"/>
      <c r="AC382" s="3098"/>
      <c r="AD382" s="3098"/>
      <c r="AE382" s="3098"/>
      <c r="AF382" s="3098"/>
      <c r="AG382" s="3098"/>
      <c r="AH382" s="3098"/>
      <c r="AI382" s="3098"/>
      <c r="AJ382" s="3143"/>
      <c r="AK382" s="3143"/>
      <c r="AL382" s="3143"/>
      <c r="AM382" s="3143"/>
      <c r="AN382" s="3143"/>
      <c r="AO382" s="3143"/>
      <c r="AP382" s="3143"/>
      <c r="AQ382" s="3143"/>
      <c r="AR382" s="3143"/>
      <c r="AS382" s="3143"/>
      <c r="AT382" s="3143"/>
      <c r="AU382" s="3143"/>
      <c r="AV382" s="3143"/>
      <c r="AW382" s="3143"/>
      <c r="AX382" s="3143"/>
      <c r="AY382" s="3143"/>
      <c r="AZ382" s="3143"/>
      <c r="BA382" s="3143"/>
      <c r="BB382" s="3143"/>
      <c r="BC382" s="3143"/>
      <c r="BD382" s="3143"/>
      <c r="BE382" s="3143"/>
      <c r="BF382" s="3143"/>
      <c r="BG382" s="3143"/>
      <c r="BH382" s="3143"/>
      <c r="BI382" s="3143"/>
      <c r="BJ382" s="3143"/>
      <c r="BK382" s="3143"/>
      <c r="BL382" s="3189"/>
      <c r="BM382" s="3189"/>
      <c r="BN382" s="3189"/>
      <c r="BO382" s="3189"/>
      <c r="BP382" s="3189"/>
      <c r="BQ382" s="3189"/>
      <c r="BR382" s="3189"/>
      <c r="BS382" s="3189"/>
      <c r="BT382" s="3189"/>
      <c r="BU382" s="3189"/>
      <c r="BV382" s="3143"/>
      <c r="BW382" s="3143"/>
    </row>
    <row r="383" spans="1:75" ht="16.5" customHeight="1">
      <c r="A383" s="3143"/>
      <c r="B383" s="3143"/>
      <c r="C383" s="3143"/>
      <c r="D383" s="3143"/>
      <c r="E383" s="3143"/>
      <c r="F383" s="3143"/>
      <c r="G383" s="3143"/>
      <c r="H383" s="3143"/>
      <c r="I383" s="3143"/>
      <c r="J383" s="3143"/>
      <c r="K383" s="3098"/>
      <c r="L383" s="3098"/>
      <c r="M383" s="3098"/>
      <c r="N383" s="3098"/>
      <c r="O383" s="3098"/>
      <c r="P383" s="3098"/>
      <c r="Q383" s="3098"/>
      <c r="R383" s="3098"/>
      <c r="S383" s="3098"/>
      <c r="T383" s="3098"/>
      <c r="U383" s="3098"/>
      <c r="V383" s="3098"/>
      <c r="W383" s="3098"/>
      <c r="X383" s="3098"/>
      <c r="Y383" s="3098"/>
      <c r="Z383" s="3098"/>
      <c r="AA383" s="3098"/>
      <c r="AB383" s="3098"/>
      <c r="AC383" s="3098"/>
      <c r="AD383" s="3098"/>
      <c r="AE383" s="3098"/>
      <c r="AF383" s="3098"/>
      <c r="AG383" s="3098"/>
      <c r="AH383" s="3098"/>
      <c r="AI383" s="3098"/>
      <c r="AJ383" s="3143"/>
      <c r="AK383" s="3143"/>
      <c r="AL383" s="3143"/>
      <c r="AM383" s="3143"/>
      <c r="AN383" s="3143"/>
      <c r="AO383" s="3143"/>
      <c r="AP383" s="3143"/>
      <c r="AQ383" s="3143"/>
      <c r="AR383" s="3143"/>
      <c r="AS383" s="3143"/>
      <c r="AT383" s="3143"/>
      <c r="AU383" s="3143"/>
      <c r="AV383" s="3143"/>
      <c r="AW383" s="3143"/>
      <c r="AX383" s="3143"/>
      <c r="AY383" s="3143"/>
      <c r="AZ383" s="3143"/>
      <c r="BA383" s="3143"/>
      <c r="BB383" s="3143"/>
      <c r="BC383" s="3143"/>
      <c r="BD383" s="3143"/>
      <c r="BE383" s="3143"/>
      <c r="BF383" s="3143"/>
      <c r="BG383" s="3143"/>
      <c r="BH383" s="3143"/>
      <c r="BI383" s="3143"/>
      <c r="BJ383" s="3143"/>
      <c r="BK383" s="3143"/>
      <c r="BL383" s="3189"/>
      <c r="BM383" s="3189"/>
      <c r="BN383" s="3189"/>
      <c r="BO383" s="3189"/>
      <c r="BP383" s="3189"/>
      <c r="BQ383" s="3189"/>
      <c r="BR383" s="3189"/>
      <c r="BS383" s="3189"/>
      <c r="BT383" s="3189"/>
      <c r="BU383" s="3189"/>
      <c r="BV383" s="3143"/>
      <c r="BW383" s="3143"/>
    </row>
    <row r="384" spans="1:75" ht="16.5" customHeight="1">
      <c r="A384" s="3143"/>
      <c r="B384" s="3143"/>
      <c r="C384" s="3143"/>
      <c r="D384" s="3143"/>
      <c r="E384" s="3143"/>
      <c r="F384" s="3143"/>
      <c r="G384" s="3143"/>
      <c r="H384" s="3143"/>
      <c r="I384" s="3143"/>
      <c r="J384" s="3143"/>
      <c r="K384" s="3098"/>
      <c r="L384" s="3098"/>
      <c r="M384" s="3098"/>
      <c r="N384" s="3098"/>
      <c r="O384" s="3098"/>
      <c r="P384" s="3098"/>
      <c r="Q384" s="3098"/>
      <c r="R384" s="3098"/>
      <c r="S384" s="3098"/>
      <c r="T384" s="3098"/>
      <c r="U384" s="3098"/>
      <c r="V384" s="3098"/>
      <c r="W384" s="3098"/>
      <c r="X384" s="3098"/>
      <c r="Y384" s="3098"/>
      <c r="Z384" s="3098"/>
      <c r="AA384" s="3098"/>
      <c r="AB384" s="3098"/>
      <c r="AC384" s="3098"/>
      <c r="AD384" s="3098"/>
      <c r="AE384" s="3098"/>
      <c r="AF384" s="3098"/>
      <c r="AG384" s="3098"/>
      <c r="AH384" s="3098"/>
      <c r="AI384" s="3098"/>
      <c r="AJ384" s="3143"/>
      <c r="AK384" s="3143"/>
      <c r="AL384" s="3143"/>
      <c r="AM384" s="3143"/>
      <c r="AN384" s="3143"/>
      <c r="AO384" s="3143"/>
      <c r="AP384" s="3143"/>
      <c r="AQ384" s="3143"/>
      <c r="AR384" s="3143"/>
      <c r="AS384" s="3143"/>
      <c r="AT384" s="3143"/>
      <c r="AU384" s="3143"/>
      <c r="AV384" s="3143"/>
      <c r="AW384" s="3143"/>
      <c r="AX384" s="3143"/>
      <c r="AY384" s="3143"/>
      <c r="AZ384" s="3143"/>
      <c r="BA384" s="3143"/>
      <c r="BB384" s="3143"/>
      <c r="BC384" s="3143"/>
      <c r="BD384" s="3143"/>
      <c r="BE384" s="3143"/>
      <c r="BF384" s="3143"/>
      <c r="BG384" s="3143"/>
      <c r="BH384" s="3143"/>
      <c r="BI384" s="3143"/>
      <c r="BJ384" s="3143"/>
      <c r="BK384" s="3143"/>
      <c r="BL384" s="3189"/>
      <c r="BM384" s="3189"/>
      <c r="BN384" s="3189"/>
      <c r="BO384" s="3189"/>
      <c r="BP384" s="3189"/>
      <c r="BQ384" s="3189"/>
      <c r="BR384" s="3189"/>
      <c r="BS384" s="3189"/>
      <c r="BT384" s="3189"/>
      <c r="BU384" s="3189"/>
      <c r="BV384" s="3143"/>
      <c r="BW384" s="3143"/>
    </row>
    <row r="385" spans="1:75" ht="16.5" customHeight="1">
      <c r="A385" s="3143"/>
      <c r="B385" s="3143"/>
      <c r="C385" s="3143"/>
      <c r="D385" s="3143"/>
      <c r="E385" s="3143"/>
      <c r="F385" s="3143"/>
      <c r="G385" s="3143"/>
      <c r="H385" s="3143"/>
      <c r="I385" s="3143"/>
      <c r="J385" s="3143"/>
      <c r="K385" s="3098"/>
      <c r="L385" s="3098"/>
      <c r="M385" s="3098"/>
      <c r="N385" s="3098"/>
      <c r="O385" s="3098"/>
      <c r="P385" s="3098"/>
      <c r="Q385" s="3098"/>
      <c r="R385" s="3098"/>
      <c r="S385" s="3098"/>
      <c r="T385" s="3098"/>
      <c r="U385" s="3098"/>
      <c r="V385" s="3098"/>
      <c r="W385" s="3098"/>
      <c r="X385" s="3098"/>
      <c r="Y385" s="3098"/>
      <c r="Z385" s="3098"/>
      <c r="AA385" s="3098"/>
      <c r="AB385" s="3098"/>
      <c r="AC385" s="3098"/>
      <c r="AD385" s="3098"/>
      <c r="AE385" s="3098"/>
      <c r="AF385" s="3098"/>
      <c r="AG385" s="3098"/>
      <c r="AH385" s="3098"/>
      <c r="AI385" s="3098"/>
      <c r="AJ385" s="3143"/>
      <c r="AK385" s="3143"/>
      <c r="AL385" s="3143"/>
      <c r="AM385" s="3143"/>
      <c r="AN385" s="3143"/>
      <c r="AO385" s="3143"/>
      <c r="AP385" s="3143"/>
      <c r="AQ385" s="3143"/>
      <c r="AR385" s="3143"/>
      <c r="AS385" s="3143"/>
      <c r="AT385" s="3143"/>
      <c r="AU385" s="3143"/>
      <c r="AV385" s="3143"/>
      <c r="AW385" s="3143"/>
      <c r="AX385" s="3143"/>
      <c r="AY385" s="3143"/>
      <c r="AZ385" s="3143"/>
      <c r="BA385" s="3143"/>
      <c r="BB385" s="3143"/>
      <c r="BC385" s="3143"/>
      <c r="BD385" s="3143"/>
      <c r="BE385" s="3143"/>
      <c r="BF385" s="3143"/>
      <c r="BG385" s="3143"/>
      <c r="BH385" s="3143"/>
      <c r="BI385" s="3143"/>
      <c r="BJ385" s="3143"/>
      <c r="BK385" s="3143"/>
      <c r="BL385" s="3189"/>
      <c r="BM385" s="3189"/>
      <c r="BN385" s="3189"/>
      <c r="BO385" s="3189"/>
      <c r="BP385" s="3189"/>
      <c r="BQ385" s="3189"/>
      <c r="BR385" s="3189"/>
      <c r="BS385" s="3189"/>
      <c r="BT385" s="3189"/>
      <c r="BU385" s="3189"/>
      <c r="BV385" s="3143"/>
      <c r="BW385" s="3143"/>
    </row>
    <row r="386" spans="1:75" ht="16.5" customHeight="1">
      <c r="A386" s="3143"/>
      <c r="B386" s="3143"/>
      <c r="C386" s="3143"/>
      <c r="D386" s="3143"/>
      <c r="E386" s="3143"/>
      <c r="F386" s="3143"/>
      <c r="G386" s="3143"/>
      <c r="H386" s="3143"/>
      <c r="I386" s="3143"/>
      <c r="J386" s="3143"/>
      <c r="K386" s="3098"/>
      <c r="L386" s="3098"/>
      <c r="M386" s="3098"/>
      <c r="N386" s="3098"/>
      <c r="O386" s="3098"/>
      <c r="P386" s="3098"/>
      <c r="Q386" s="3098"/>
      <c r="R386" s="3098"/>
      <c r="S386" s="3098"/>
      <c r="T386" s="3098"/>
      <c r="U386" s="3098"/>
      <c r="V386" s="3098"/>
      <c r="W386" s="3098"/>
      <c r="X386" s="3098"/>
      <c r="Y386" s="3098"/>
      <c r="Z386" s="3098"/>
      <c r="AA386" s="3098"/>
      <c r="AB386" s="3098"/>
      <c r="AC386" s="3098"/>
      <c r="AD386" s="3098"/>
      <c r="AE386" s="3098"/>
      <c r="AF386" s="3098"/>
      <c r="AG386" s="3098"/>
      <c r="AH386" s="3098"/>
      <c r="AI386" s="3098"/>
      <c r="AJ386" s="3143"/>
      <c r="AK386" s="3143"/>
      <c r="AL386" s="3143"/>
      <c r="AM386" s="3143"/>
      <c r="AN386" s="3143"/>
      <c r="AO386" s="3143"/>
      <c r="AP386" s="3143"/>
      <c r="AQ386" s="3143"/>
      <c r="AR386" s="3143"/>
      <c r="AS386" s="3143"/>
      <c r="AT386" s="3143"/>
      <c r="AU386" s="3143"/>
      <c r="AV386" s="3143"/>
      <c r="AW386" s="3143"/>
      <c r="AX386" s="3143"/>
      <c r="AY386" s="3143"/>
      <c r="AZ386" s="3143"/>
      <c r="BA386" s="3143"/>
      <c r="BB386" s="3143"/>
      <c r="BC386" s="3143"/>
      <c r="BD386" s="3143"/>
      <c r="BE386" s="3143"/>
      <c r="BF386" s="3143"/>
      <c r="BG386" s="3143"/>
      <c r="BH386" s="3143"/>
      <c r="BI386" s="3143"/>
      <c r="BJ386" s="3143"/>
      <c r="BK386" s="3143"/>
      <c r="BL386" s="3189"/>
      <c r="BM386" s="3189"/>
      <c r="BN386" s="3189"/>
      <c r="BO386" s="3189"/>
      <c r="BP386" s="3189"/>
      <c r="BQ386" s="3189"/>
      <c r="BR386" s="3189"/>
      <c r="BS386" s="3189"/>
      <c r="BT386" s="3189"/>
      <c r="BU386" s="3189"/>
      <c r="BV386" s="3143"/>
      <c r="BW386" s="3143"/>
    </row>
    <row r="387" spans="1:75" ht="16.5" customHeight="1">
      <c r="A387" s="3143"/>
      <c r="B387" s="3143"/>
      <c r="C387" s="3143"/>
      <c r="D387" s="3143"/>
      <c r="E387" s="3143"/>
      <c r="F387" s="3143"/>
      <c r="G387" s="3143"/>
      <c r="H387" s="3143"/>
      <c r="I387" s="3143"/>
      <c r="J387" s="3143"/>
      <c r="K387" s="3098"/>
      <c r="L387" s="3098"/>
      <c r="M387" s="3098"/>
      <c r="N387" s="3098"/>
      <c r="O387" s="3098"/>
      <c r="P387" s="3098"/>
      <c r="Q387" s="3098"/>
      <c r="R387" s="3098"/>
      <c r="S387" s="3098"/>
      <c r="T387" s="3098"/>
      <c r="U387" s="3098"/>
      <c r="V387" s="3098"/>
      <c r="W387" s="3098"/>
      <c r="X387" s="3098"/>
      <c r="Y387" s="3098"/>
      <c r="Z387" s="3098"/>
      <c r="AA387" s="3098"/>
      <c r="AB387" s="3098"/>
      <c r="AC387" s="3098"/>
      <c r="AD387" s="3098"/>
      <c r="AE387" s="3098"/>
      <c r="AF387" s="3098"/>
      <c r="AG387" s="3098"/>
      <c r="AH387" s="3098"/>
      <c r="AI387" s="3098"/>
      <c r="AJ387" s="3143"/>
      <c r="AK387" s="3143"/>
      <c r="AL387" s="3143"/>
      <c r="AM387" s="3143"/>
      <c r="AN387" s="3143"/>
      <c r="AO387" s="3143"/>
      <c r="AP387" s="3143"/>
      <c r="AQ387" s="3143"/>
      <c r="AR387" s="3143"/>
      <c r="AS387" s="3143"/>
      <c r="AT387" s="3143"/>
      <c r="AU387" s="3143"/>
      <c r="AV387" s="3143"/>
      <c r="AW387" s="3143"/>
      <c r="AX387" s="3143"/>
      <c r="AY387" s="3143"/>
      <c r="AZ387" s="3143"/>
      <c r="BA387" s="3143"/>
      <c r="BB387" s="3143"/>
      <c r="BC387" s="3143"/>
      <c r="BD387" s="3143"/>
      <c r="BE387" s="3143"/>
      <c r="BF387" s="3143"/>
      <c r="BG387" s="3143"/>
      <c r="BH387" s="3143"/>
      <c r="BI387" s="3143"/>
      <c r="BJ387" s="3143"/>
      <c r="BK387" s="3143"/>
      <c r="BL387" s="3189"/>
      <c r="BM387" s="3189"/>
      <c r="BN387" s="3189"/>
      <c r="BO387" s="3189"/>
      <c r="BP387" s="3189"/>
      <c r="BQ387" s="3189"/>
      <c r="BR387" s="3189"/>
      <c r="BS387" s="3189"/>
      <c r="BT387" s="3189"/>
      <c r="BU387" s="3189"/>
      <c r="BV387" s="3143"/>
      <c r="BW387" s="3143"/>
    </row>
    <row r="388" spans="1:75" ht="16.5" customHeight="1">
      <c r="A388" s="3143"/>
      <c r="B388" s="3143"/>
      <c r="C388" s="3143"/>
      <c r="D388" s="3143"/>
      <c r="E388" s="3143"/>
      <c r="F388" s="3143"/>
      <c r="G388" s="3143"/>
      <c r="H388" s="3143"/>
      <c r="I388" s="3143"/>
      <c r="J388" s="3143"/>
      <c r="K388" s="3098"/>
      <c r="L388" s="3098"/>
      <c r="M388" s="3098"/>
      <c r="N388" s="3098"/>
      <c r="O388" s="3098"/>
      <c r="P388" s="3098"/>
      <c r="Q388" s="3098"/>
      <c r="R388" s="3098"/>
      <c r="S388" s="3098"/>
      <c r="T388" s="3098"/>
      <c r="U388" s="3098"/>
      <c r="V388" s="3098"/>
      <c r="W388" s="3098"/>
      <c r="X388" s="3098"/>
      <c r="Y388" s="3098"/>
      <c r="Z388" s="3098"/>
      <c r="AA388" s="3098"/>
      <c r="AB388" s="3098"/>
      <c r="AC388" s="3098"/>
      <c r="AD388" s="3098"/>
      <c r="AE388" s="3098"/>
      <c r="AF388" s="3098"/>
      <c r="AG388" s="3098"/>
      <c r="AH388" s="3098"/>
      <c r="AI388" s="3098"/>
      <c r="AJ388" s="3143"/>
      <c r="AK388" s="3143"/>
      <c r="AL388" s="3143"/>
      <c r="AM388" s="3143"/>
      <c r="AN388" s="3143"/>
      <c r="AO388" s="3143"/>
      <c r="AP388" s="3143"/>
      <c r="AQ388" s="3143"/>
      <c r="AR388" s="3143"/>
      <c r="AS388" s="3143"/>
      <c r="AT388" s="3143"/>
      <c r="AU388" s="3143"/>
      <c r="AV388" s="3143"/>
      <c r="AW388" s="3143"/>
      <c r="AX388" s="3143"/>
      <c r="AY388" s="3143"/>
      <c r="AZ388" s="3143"/>
      <c r="BA388" s="3143"/>
      <c r="BB388" s="3143"/>
      <c r="BC388" s="3143"/>
      <c r="BD388" s="3143"/>
      <c r="BE388" s="3143"/>
      <c r="BF388" s="3143"/>
      <c r="BG388" s="3143"/>
      <c r="BH388" s="3143"/>
      <c r="BI388" s="3143"/>
      <c r="BJ388" s="3143"/>
      <c r="BK388" s="3143"/>
      <c r="BL388" s="3189"/>
      <c r="BM388" s="3189"/>
      <c r="BN388" s="3189"/>
      <c r="BO388" s="3189"/>
      <c r="BP388" s="3189"/>
      <c r="BQ388" s="3189"/>
      <c r="BR388" s="3189"/>
      <c r="BS388" s="3189"/>
      <c r="BT388" s="3189"/>
      <c r="BU388" s="3189"/>
      <c r="BV388" s="3143"/>
      <c r="BW388" s="3143"/>
    </row>
    <row r="389" spans="1:75" ht="16.5" customHeight="1">
      <c r="A389" s="3143"/>
      <c r="B389" s="3143"/>
      <c r="C389" s="3143"/>
      <c r="D389" s="3143"/>
      <c r="E389" s="3143"/>
      <c r="F389" s="3143"/>
      <c r="G389" s="3143"/>
      <c r="H389" s="3143"/>
      <c r="I389" s="3143"/>
      <c r="J389" s="3143"/>
      <c r="K389" s="3098"/>
      <c r="L389" s="3098"/>
      <c r="M389" s="3098"/>
      <c r="N389" s="3098"/>
      <c r="O389" s="3098"/>
      <c r="P389" s="3098"/>
      <c r="Q389" s="3098"/>
      <c r="R389" s="3098"/>
      <c r="S389" s="3098"/>
      <c r="T389" s="3098"/>
      <c r="U389" s="3098"/>
      <c r="V389" s="3098"/>
      <c r="W389" s="3098"/>
      <c r="X389" s="3098"/>
      <c r="Y389" s="3098"/>
      <c r="Z389" s="3098"/>
      <c r="AA389" s="3098"/>
      <c r="AB389" s="3098"/>
      <c r="AC389" s="3098"/>
      <c r="AD389" s="3098"/>
      <c r="AE389" s="3098"/>
      <c r="AF389" s="3098"/>
      <c r="AG389" s="3098"/>
      <c r="AH389" s="3098"/>
      <c r="AI389" s="3098"/>
      <c r="AJ389" s="3143"/>
      <c r="AK389" s="3143"/>
      <c r="AL389" s="3143"/>
      <c r="AM389" s="3143"/>
      <c r="AN389" s="3143"/>
      <c r="AO389" s="3143"/>
      <c r="AP389" s="3143"/>
      <c r="AQ389" s="3143"/>
      <c r="AR389" s="3143"/>
      <c r="AS389" s="3143"/>
      <c r="AT389" s="3143"/>
      <c r="AU389" s="3143"/>
      <c r="AV389" s="3143"/>
      <c r="AW389" s="3143"/>
      <c r="AX389" s="3143"/>
      <c r="AY389" s="3143"/>
      <c r="AZ389" s="3143"/>
      <c r="BA389" s="3143"/>
      <c r="BB389" s="3143"/>
      <c r="BC389" s="3143"/>
      <c r="BD389" s="3143"/>
      <c r="BE389" s="3143"/>
      <c r="BF389" s="3143"/>
      <c r="BG389" s="3143"/>
      <c r="BH389" s="3143"/>
      <c r="BI389" s="3143"/>
      <c r="BJ389" s="3143"/>
      <c r="BK389" s="3143"/>
      <c r="BL389" s="3189"/>
      <c r="BM389" s="3189"/>
      <c r="BN389" s="3189"/>
      <c r="BO389" s="3189"/>
      <c r="BP389" s="3189"/>
      <c r="BQ389" s="3189"/>
      <c r="BR389" s="3189"/>
      <c r="BS389" s="3189"/>
      <c r="BT389" s="3189"/>
      <c r="BU389" s="3189"/>
      <c r="BV389" s="3143"/>
      <c r="BW389" s="3143"/>
    </row>
    <row r="390" spans="1:75" ht="16.5" customHeight="1">
      <c r="A390" s="3143"/>
      <c r="B390" s="3143"/>
      <c r="C390" s="3143"/>
      <c r="D390" s="3143"/>
      <c r="E390" s="3143"/>
      <c r="F390" s="3143"/>
      <c r="G390" s="3143"/>
      <c r="H390" s="3143"/>
      <c r="I390" s="3143"/>
      <c r="J390" s="3143"/>
      <c r="K390" s="3098"/>
      <c r="L390" s="3098"/>
      <c r="M390" s="3098"/>
      <c r="N390" s="3098"/>
      <c r="O390" s="3098"/>
      <c r="P390" s="3098"/>
      <c r="Q390" s="3098"/>
      <c r="R390" s="3098"/>
      <c r="S390" s="3098"/>
      <c r="T390" s="3098"/>
      <c r="U390" s="3098"/>
      <c r="V390" s="3098"/>
      <c r="W390" s="3098"/>
      <c r="X390" s="3098"/>
      <c r="Y390" s="3098"/>
      <c r="Z390" s="3098"/>
      <c r="AA390" s="3098"/>
      <c r="AB390" s="3098"/>
      <c r="AC390" s="3098"/>
      <c r="AD390" s="3098"/>
      <c r="AE390" s="3098"/>
      <c r="AF390" s="3098"/>
      <c r="AG390" s="3098"/>
      <c r="AH390" s="3098"/>
      <c r="AI390" s="3098"/>
      <c r="AJ390" s="3143"/>
      <c r="AK390" s="3143"/>
      <c r="AL390" s="3143"/>
      <c r="AM390" s="3143"/>
      <c r="AN390" s="3143"/>
      <c r="AO390" s="3143"/>
      <c r="AP390" s="3143"/>
      <c r="AQ390" s="3143"/>
      <c r="AR390" s="3143"/>
      <c r="AS390" s="3143"/>
      <c r="AT390" s="3143"/>
      <c r="AU390" s="3143"/>
      <c r="AV390" s="3143"/>
      <c r="AW390" s="3143"/>
      <c r="AX390" s="3143"/>
      <c r="AY390" s="3143"/>
      <c r="AZ390" s="3143"/>
      <c r="BA390" s="3143"/>
      <c r="BB390" s="3143"/>
      <c r="BC390" s="3143"/>
      <c r="BD390" s="3143"/>
      <c r="BE390" s="3143"/>
      <c r="BF390" s="3143"/>
      <c r="BG390" s="3143"/>
      <c r="BH390" s="3143"/>
      <c r="BI390" s="3143"/>
      <c r="BJ390" s="3143"/>
      <c r="BK390" s="3143"/>
      <c r="BL390" s="3189"/>
      <c r="BM390" s="3189"/>
      <c r="BN390" s="3189"/>
      <c r="BO390" s="3189"/>
      <c r="BP390" s="3189"/>
      <c r="BQ390" s="3189"/>
      <c r="BR390" s="3189"/>
      <c r="BS390" s="3189"/>
      <c r="BT390" s="3189"/>
      <c r="BU390" s="3189"/>
      <c r="BV390" s="3143"/>
      <c r="BW390" s="3143"/>
    </row>
    <row r="391" spans="1:75" ht="16.5" customHeight="1">
      <c r="A391" s="3143"/>
      <c r="B391" s="3143"/>
      <c r="C391" s="3143"/>
      <c r="D391" s="3143"/>
      <c r="E391" s="3143"/>
      <c r="F391" s="3143"/>
      <c r="G391" s="3143"/>
      <c r="H391" s="3143"/>
      <c r="I391" s="3143"/>
      <c r="J391" s="3143"/>
      <c r="K391" s="3098"/>
      <c r="L391" s="3098"/>
      <c r="M391" s="3098"/>
      <c r="N391" s="3098"/>
      <c r="O391" s="3098"/>
      <c r="P391" s="3098"/>
      <c r="Q391" s="3098"/>
      <c r="R391" s="3098"/>
      <c r="S391" s="3098"/>
      <c r="T391" s="3098"/>
      <c r="U391" s="3098"/>
      <c r="V391" s="3098"/>
      <c r="W391" s="3098"/>
      <c r="X391" s="3098"/>
      <c r="Y391" s="3098"/>
      <c r="Z391" s="3098"/>
      <c r="AA391" s="3098"/>
      <c r="AB391" s="3098"/>
      <c r="AC391" s="3098"/>
      <c r="AD391" s="3098"/>
      <c r="AE391" s="3098"/>
      <c r="AF391" s="3098"/>
      <c r="AG391" s="3098"/>
      <c r="AH391" s="3098"/>
      <c r="AI391" s="3098"/>
      <c r="AJ391" s="3143"/>
      <c r="AK391" s="3143"/>
      <c r="AL391" s="3143"/>
      <c r="AM391" s="3143"/>
      <c r="AN391" s="3143"/>
      <c r="AO391" s="3143"/>
      <c r="AP391" s="3143"/>
      <c r="AQ391" s="3143"/>
      <c r="AR391" s="3143"/>
      <c r="AS391" s="3143"/>
      <c r="AT391" s="3143"/>
      <c r="AU391" s="3143"/>
      <c r="AV391" s="3143"/>
      <c r="AW391" s="3143"/>
      <c r="AX391" s="3143"/>
      <c r="AY391" s="3143"/>
      <c r="AZ391" s="3143"/>
      <c r="BA391" s="3143"/>
      <c r="BB391" s="3143"/>
      <c r="BC391" s="3143"/>
      <c r="BD391" s="3143"/>
      <c r="BE391" s="3143"/>
      <c r="BF391" s="3143"/>
      <c r="BG391" s="3143"/>
      <c r="BH391" s="3143"/>
      <c r="BI391" s="3143"/>
      <c r="BJ391" s="3143"/>
      <c r="BK391" s="3143"/>
      <c r="BL391" s="3189"/>
      <c r="BM391" s="3189"/>
      <c r="BN391" s="3189"/>
      <c r="BO391" s="3189"/>
      <c r="BP391" s="3189"/>
      <c r="BQ391" s="3189"/>
      <c r="BR391" s="3189"/>
      <c r="BS391" s="3189"/>
      <c r="BT391" s="3189"/>
      <c r="BU391" s="3189"/>
      <c r="BV391" s="3143"/>
      <c r="BW391" s="3143"/>
    </row>
    <row r="392" spans="1:75" ht="16.5" customHeight="1">
      <c r="A392" s="3143"/>
      <c r="B392" s="3143"/>
      <c r="C392" s="3143"/>
      <c r="D392" s="3143"/>
      <c r="E392" s="3143"/>
      <c r="F392" s="3143"/>
      <c r="G392" s="3143"/>
      <c r="H392" s="3143"/>
      <c r="I392" s="3143"/>
      <c r="J392" s="3143"/>
      <c r="K392" s="3098"/>
      <c r="L392" s="3098"/>
      <c r="M392" s="3098"/>
      <c r="N392" s="3098"/>
      <c r="O392" s="3098"/>
      <c r="P392" s="3098"/>
      <c r="Q392" s="3098"/>
      <c r="R392" s="3098"/>
      <c r="S392" s="3098"/>
      <c r="T392" s="3098"/>
      <c r="U392" s="3098"/>
      <c r="V392" s="3098"/>
      <c r="W392" s="3098"/>
      <c r="X392" s="3098"/>
      <c r="Y392" s="3098"/>
      <c r="Z392" s="3098"/>
      <c r="AA392" s="3098"/>
      <c r="AB392" s="3098"/>
      <c r="AC392" s="3098"/>
      <c r="AD392" s="3098"/>
      <c r="AE392" s="3098"/>
      <c r="AF392" s="3098"/>
      <c r="AG392" s="3098"/>
      <c r="AH392" s="3098"/>
      <c r="AI392" s="3098"/>
      <c r="AJ392" s="3143"/>
      <c r="AK392" s="3143"/>
      <c r="AL392" s="3143"/>
      <c r="AM392" s="3143"/>
      <c r="AN392" s="3143"/>
      <c r="AO392" s="3143"/>
      <c r="AP392" s="3143"/>
      <c r="AQ392" s="3143"/>
      <c r="AR392" s="3143"/>
      <c r="AS392" s="3143"/>
      <c r="AT392" s="3143"/>
      <c r="AU392" s="3143"/>
      <c r="AV392" s="3143"/>
      <c r="AW392" s="3143"/>
      <c r="AX392" s="3143"/>
      <c r="AY392" s="3143"/>
      <c r="AZ392" s="3143"/>
      <c r="BA392" s="3143"/>
      <c r="BB392" s="3143"/>
      <c r="BC392" s="3143"/>
      <c r="BD392" s="3143"/>
      <c r="BE392" s="3143"/>
      <c r="BF392" s="3143"/>
      <c r="BG392" s="3143"/>
      <c r="BH392" s="3143"/>
      <c r="BI392" s="3143"/>
      <c r="BJ392" s="3143"/>
      <c r="BK392" s="3143"/>
      <c r="BL392" s="3189"/>
      <c r="BM392" s="3189"/>
      <c r="BN392" s="3189"/>
      <c r="BO392" s="3189"/>
      <c r="BP392" s="3189"/>
      <c r="BQ392" s="3189"/>
      <c r="BR392" s="3189"/>
      <c r="BS392" s="3189"/>
      <c r="BT392" s="3189"/>
      <c r="BU392" s="3189"/>
      <c r="BV392" s="3143"/>
      <c r="BW392" s="3143"/>
    </row>
    <row r="393" spans="1:75" ht="16.5" customHeight="1">
      <c r="A393" s="3143"/>
      <c r="B393" s="3143"/>
      <c r="C393" s="3143"/>
      <c r="D393" s="3143"/>
      <c r="E393" s="3143"/>
      <c r="F393" s="3143"/>
      <c r="G393" s="3143"/>
      <c r="H393" s="3143"/>
      <c r="I393" s="3143"/>
      <c r="J393" s="3143"/>
      <c r="K393" s="3098"/>
      <c r="L393" s="3098"/>
      <c r="M393" s="3098"/>
      <c r="N393" s="3098"/>
      <c r="O393" s="3098"/>
      <c r="P393" s="3098"/>
      <c r="Q393" s="3098"/>
      <c r="R393" s="3098"/>
      <c r="S393" s="3098"/>
      <c r="T393" s="3098"/>
      <c r="U393" s="3098"/>
      <c r="V393" s="3098"/>
      <c r="W393" s="3098"/>
      <c r="X393" s="3098"/>
      <c r="Y393" s="3098"/>
      <c r="Z393" s="3098"/>
      <c r="AA393" s="3098"/>
      <c r="AB393" s="3098"/>
      <c r="AC393" s="3098"/>
      <c r="AD393" s="3098"/>
      <c r="AE393" s="3098"/>
      <c r="AF393" s="3098"/>
      <c r="AG393" s="3098"/>
      <c r="AH393" s="3098"/>
      <c r="AI393" s="3098"/>
      <c r="AJ393" s="3143"/>
      <c r="AK393" s="3143"/>
      <c r="AL393" s="3143"/>
      <c r="AM393" s="3143"/>
      <c r="AN393" s="3143"/>
      <c r="AO393" s="3143"/>
      <c r="AP393" s="3143"/>
      <c r="AQ393" s="3143"/>
      <c r="AR393" s="3143"/>
      <c r="AS393" s="3143"/>
      <c r="AT393" s="3143"/>
      <c r="AU393" s="3143"/>
      <c r="AV393" s="3143"/>
      <c r="AW393" s="3143"/>
      <c r="AX393" s="3143"/>
      <c r="AY393" s="3143"/>
      <c r="AZ393" s="3143"/>
      <c r="BA393" s="3143"/>
      <c r="BB393" s="3143"/>
      <c r="BC393" s="3143"/>
      <c r="BD393" s="3143"/>
      <c r="BE393" s="3143"/>
      <c r="BF393" s="3143"/>
      <c r="BG393" s="3143"/>
      <c r="BH393" s="3143"/>
      <c r="BI393" s="3143"/>
      <c r="BJ393" s="3143"/>
      <c r="BK393" s="3143"/>
      <c r="BL393" s="3189"/>
      <c r="BM393" s="3189"/>
      <c r="BN393" s="3189"/>
      <c r="BO393" s="3189"/>
      <c r="BP393" s="3189"/>
      <c r="BQ393" s="3189"/>
      <c r="BR393" s="3189"/>
      <c r="BS393" s="3189"/>
      <c r="BT393" s="3189"/>
      <c r="BU393" s="3189"/>
      <c r="BV393" s="3143"/>
      <c r="BW393" s="3143"/>
    </row>
    <row r="394" spans="1:75" ht="16.5" customHeight="1">
      <c r="A394" s="3143"/>
      <c r="B394" s="3143"/>
      <c r="C394" s="3143"/>
      <c r="D394" s="3143"/>
      <c r="E394" s="3143"/>
      <c r="F394" s="3143"/>
      <c r="G394" s="3143"/>
      <c r="H394" s="3143"/>
      <c r="I394" s="3143"/>
      <c r="J394" s="3143"/>
      <c r="K394" s="3098"/>
      <c r="L394" s="3098"/>
      <c r="M394" s="3098"/>
      <c r="N394" s="3098"/>
      <c r="O394" s="3098"/>
      <c r="P394" s="3098"/>
      <c r="Q394" s="3098"/>
      <c r="R394" s="3098"/>
      <c r="S394" s="3098"/>
      <c r="T394" s="3098"/>
      <c r="U394" s="3098"/>
      <c r="V394" s="3098"/>
      <c r="W394" s="3098"/>
      <c r="X394" s="3098"/>
      <c r="Y394" s="3098"/>
      <c r="Z394" s="3098"/>
      <c r="AA394" s="3098"/>
      <c r="AB394" s="3098"/>
      <c r="AC394" s="3098"/>
      <c r="AD394" s="3098"/>
      <c r="AE394" s="3098"/>
      <c r="AF394" s="3098"/>
      <c r="AG394" s="3098"/>
      <c r="AH394" s="3098"/>
      <c r="AI394" s="3098"/>
      <c r="AJ394" s="3143"/>
      <c r="AK394" s="3143"/>
      <c r="AL394" s="3143"/>
      <c r="AM394" s="3143"/>
      <c r="AN394" s="3143"/>
      <c r="AO394" s="3143"/>
      <c r="AP394" s="3143"/>
      <c r="AQ394" s="3143"/>
      <c r="AR394" s="3143"/>
      <c r="AS394" s="3143"/>
      <c r="AT394" s="3143"/>
      <c r="AU394" s="3143"/>
      <c r="AV394" s="3143"/>
      <c r="AW394" s="3143"/>
      <c r="AX394" s="3143"/>
      <c r="AY394" s="3143"/>
      <c r="AZ394" s="3143"/>
      <c r="BA394" s="3143"/>
      <c r="BB394" s="3143"/>
      <c r="BC394" s="3143"/>
      <c r="BD394" s="3143"/>
      <c r="BE394" s="3143"/>
      <c r="BF394" s="3143"/>
      <c r="BG394" s="3143"/>
      <c r="BH394" s="3143"/>
      <c r="BI394" s="3143"/>
      <c r="BJ394" s="3143"/>
      <c r="BK394" s="3143"/>
      <c r="BL394" s="3189"/>
      <c r="BM394" s="3189"/>
      <c r="BN394" s="3189"/>
      <c r="BO394" s="3189"/>
      <c r="BP394" s="3189"/>
      <c r="BQ394" s="3189"/>
      <c r="BR394" s="3189"/>
      <c r="BS394" s="3189"/>
      <c r="BT394" s="3189"/>
      <c r="BU394" s="3189"/>
      <c r="BV394" s="3143"/>
      <c r="BW394" s="3143"/>
    </row>
    <row r="395" spans="1:75" ht="16.5" customHeight="1">
      <c r="A395" s="3143"/>
      <c r="B395" s="3143"/>
      <c r="C395" s="3143"/>
      <c r="D395" s="3143"/>
      <c r="E395" s="3143"/>
      <c r="F395" s="3143"/>
      <c r="G395" s="3143"/>
      <c r="H395" s="3143"/>
      <c r="I395" s="3143"/>
      <c r="J395" s="3143"/>
      <c r="K395" s="3098"/>
      <c r="L395" s="3098"/>
      <c r="M395" s="3098"/>
      <c r="N395" s="3098"/>
      <c r="O395" s="3098"/>
      <c r="P395" s="3098"/>
      <c r="Q395" s="3098"/>
      <c r="R395" s="3098"/>
      <c r="S395" s="3098"/>
      <c r="T395" s="3098"/>
      <c r="U395" s="3098"/>
      <c r="V395" s="3098"/>
      <c r="W395" s="3098"/>
      <c r="X395" s="3098"/>
      <c r="Y395" s="3098"/>
      <c r="Z395" s="3098"/>
      <c r="AA395" s="3098"/>
      <c r="AB395" s="3098"/>
      <c r="AC395" s="3098"/>
      <c r="AD395" s="3098"/>
      <c r="AE395" s="3098"/>
      <c r="AF395" s="3098"/>
      <c r="AG395" s="3098"/>
      <c r="AH395" s="3098"/>
      <c r="AI395" s="3098"/>
      <c r="AJ395" s="3143"/>
      <c r="AK395" s="3143"/>
      <c r="AL395" s="3143"/>
      <c r="AM395" s="3143"/>
      <c r="AN395" s="3143"/>
      <c r="AO395" s="3143"/>
      <c r="AP395" s="3143"/>
      <c r="AQ395" s="3143"/>
      <c r="AR395" s="3143"/>
      <c r="AS395" s="3143"/>
      <c r="AT395" s="3143"/>
      <c r="AU395" s="3143"/>
      <c r="AV395" s="3143"/>
      <c r="AW395" s="3143"/>
      <c r="AX395" s="3143"/>
      <c r="AY395" s="3143"/>
      <c r="AZ395" s="3143"/>
      <c r="BA395" s="3143"/>
      <c r="BB395" s="3143"/>
      <c r="BC395" s="3143"/>
      <c r="BD395" s="3143"/>
      <c r="BE395" s="3143"/>
      <c r="BF395" s="3143"/>
      <c r="BG395" s="3143"/>
      <c r="BH395" s="3143"/>
      <c r="BI395" s="3143"/>
      <c r="BJ395" s="3143"/>
      <c r="BK395" s="3143"/>
      <c r="BL395" s="3189"/>
      <c r="BM395" s="3189"/>
      <c r="BN395" s="3189"/>
      <c r="BO395" s="3189"/>
      <c r="BP395" s="3189"/>
      <c r="BQ395" s="3189"/>
      <c r="BR395" s="3189"/>
      <c r="BS395" s="3189"/>
      <c r="BT395" s="3189"/>
      <c r="BU395" s="3189"/>
      <c r="BV395" s="3143"/>
      <c r="BW395" s="3143"/>
    </row>
    <row r="396" spans="1:75" ht="16.5" customHeight="1">
      <c r="A396" s="3143"/>
      <c r="B396" s="3143"/>
      <c r="C396" s="3143"/>
      <c r="D396" s="3143"/>
      <c r="E396" s="3143"/>
      <c r="F396" s="3143"/>
      <c r="G396" s="3143"/>
      <c r="H396" s="3143"/>
      <c r="I396" s="3143"/>
      <c r="J396" s="3143"/>
      <c r="K396" s="3098"/>
      <c r="L396" s="3098"/>
      <c r="M396" s="3098"/>
      <c r="N396" s="3098"/>
      <c r="O396" s="3098"/>
      <c r="P396" s="3098"/>
      <c r="Q396" s="3098"/>
      <c r="R396" s="3098"/>
      <c r="S396" s="3098"/>
      <c r="T396" s="3098"/>
      <c r="U396" s="3098"/>
      <c r="V396" s="3098"/>
      <c r="W396" s="3098"/>
      <c r="X396" s="3098"/>
      <c r="Y396" s="3098"/>
      <c r="Z396" s="3098"/>
      <c r="AA396" s="3098"/>
      <c r="AB396" s="3098"/>
      <c r="AC396" s="3098"/>
      <c r="AD396" s="3098"/>
      <c r="AE396" s="3098"/>
      <c r="AF396" s="3098"/>
      <c r="AG396" s="3098"/>
      <c r="AH396" s="3098"/>
      <c r="AI396" s="3098"/>
      <c r="AJ396" s="3143"/>
      <c r="AK396" s="3143"/>
      <c r="AL396" s="3143"/>
      <c r="AM396" s="3143"/>
      <c r="AN396" s="3143"/>
      <c r="AO396" s="3143"/>
      <c r="AP396" s="3143"/>
      <c r="AQ396" s="3143"/>
      <c r="AR396" s="3143"/>
      <c r="AS396" s="3143"/>
      <c r="AT396" s="3143"/>
      <c r="AU396" s="3143"/>
      <c r="AV396" s="3143"/>
      <c r="AW396" s="3143"/>
      <c r="AX396" s="3143"/>
      <c r="AY396" s="3143"/>
      <c r="AZ396" s="3143"/>
      <c r="BA396" s="3143"/>
      <c r="BB396" s="3143"/>
      <c r="BC396" s="3143"/>
      <c r="BD396" s="3143"/>
      <c r="BE396" s="3143"/>
      <c r="BF396" s="3143"/>
      <c r="BG396" s="3143"/>
      <c r="BH396" s="3143"/>
      <c r="BI396" s="3143"/>
      <c r="BJ396" s="3143"/>
      <c r="BK396" s="3143"/>
      <c r="BL396" s="3189"/>
      <c r="BM396" s="3189"/>
      <c r="BN396" s="3189"/>
      <c r="BO396" s="3189"/>
      <c r="BP396" s="3189"/>
      <c r="BQ396" s="3189"/>
      <c r="BR396" s="3189"/>
      <c r="BS396" s="3189"/>
      <c r="BT396" s="3189"/>
      <c r="BU396" s="3189"/>
      <c r="BV396" s="3143"/>
      <c r="BW396" s="3143"/>
    </row>
    <row r="397" spans="1:75" ht="16.5" customHeight="1">
      <c r="A397" s="3143"/>
      <c r="B397" s="3143"/>
      <c r="C397" s="3143"/>
      <c r="D397" s="3143"/>
      <c r="E397" s="3143"/>
      <c r="F397" s="3143"/>
      <c r="G397" s="3143"/>
      <c r="H397" s="3143"/>
      <c r="I397" s="3143"/>
      <c r="J397" s="3143"/>
      <c r="K397" s="3098"/>
      <c r="L397" s="3098"/>
      <c r="M397" s="3098"/>
      <c r="N397" s="3098"/>
      <c r="O397" s="3098"/>
      <c r="P397" s="3098"/>
      <c r="Q397" s="3098"/>
      <c r="R397" s="3098"/>
      <c r="S397" s="3098"/>
      <c r="T397" s="3098"/>
      <c r="U397" s="3098"/>
      <c r="V397" s="3098"/>
      <c r="W397" s="3098"/>
      <c r="X397" s="3098"/>
      <c r="Y397" s="3098"/>
      <c r="Z397" s="3098"/>
      <c r="AA397" s="3098"/>
      <c r="AB397" s="3098"/>
      <c r="AC397" s="3098"/>
      <c r="AD397" s="3098"/>
      <c r="AE397" s="3098"/>
      <c r="AF397" s="3098"/>
      <c r="AG397" s="3098"/>
      <c r="AH397" s="3098"/>
      <c r="AI397" s="3098"/>
      <c r="AJ397" s="3143"/>
      <c r="AK397" s="3143"/>
      <c r="AL397" s="3143"/>
      <c r="AM397" s="3143"/>
      <c r="AN397" s="3143"/>
      <c r="AO397" s="3143"/>
      <c r="AP397" s="3143"/>
      <c r="AQ397" s="3143"/>
      <c r="AR397" s="3143"/>
      <c r="AS397" s="3143"/>
      <c r="AT397" s="3143"/>
      <c r="AU397" s="3143"/>
      <c r="AV397" s="3143"/>
      <c r="AW397" s="3143"/>
      <c r="AX397" s="3143"/>
      <c r="AY397" s="3143"/>
      <c r="AZ397" s="3143"/>
      <c r="BA397" s="3143"/>
      <c r="BB397" s="3143"/>
      <c r="BC397" s="3143"/>
      <c r="BD397" s="3143"/>
      <c r="BE397" s="3143"/>
      <c r="BF397" s="3143"/>
      <c r="BG397" s="3143"/>
      <c r="BH397" s="3143"/>
      <c r="BI397" s="3143"/>
      <c r="BJ397" s="3143"/>
      <c r="BK397" s="3143"/>
      <c r="BL397" s="3189"/>
      <c r="BM397" s="3189"/>
      <c r="BN397" s="3189"/>
      <c r="BO397" s="3189"/>
      <c r="BP397" s="3189"/>
      <c r="BQ397" s="3189"/>
      <c r="BR397" s="3189"/>
      <c r="BS397" s="3189"/>
      <c r="BT397" s="3189"/>
      <c r="BU397" s="3189"/>
      <c r="BV397" s="3143"/>
      <c r="BW397" s="3143"/>
    </row>
    <row r="398" spans="1:75" ht="16.5" customHeight="1">
      <c r="A398" s="3143"/>
      <c r="B398" s="3143"/>
      <c r="C398" s="3143"/>
      <c r="D398" s="3143"/>
      <c r="E398" s="3143"/>
      <c r="F398" s="3143"/>
      <c r="G398" s="3143"/>
      <c r="H398" s="3143"/>
      <c r="I398" s="3143"/>
      <c r="J398" s="3143"/>
      <c r="K398" s="3098"/>
      <c r="L398" s="3098"/>
      <c r="M398" s="3098"/>
      <c r="N398" s="3098"/>
      <c r="O398" s="3098"/>
      <c r="P398" s="3098"/>
      <c r="Q398" s="3098"/>
      <c r="R398" s="3098"/>
      <c r="S398" s="3098"/>
      <c r="T398" s="3098"/>
      <c r="U398" s="3098"/>
      <c r="V398" s="3098"/>
      <c r="W398" s="3098"/>
      <c r="X398" s="3098"/>
      <c r="Y398" s="3098"/>
      <c r="Z398" s="3098"/>
      <c r="AA398" s="3098"/>
      <c r="AB398" s="3098"/>
      <c r="AC398" s="3098"/>
      <c r="AD398" s="3098"/>
      <c r="AE398" s="3098"/>
      <c r="AF398" s="3098"/>
      <c r="AG398" s="3098"/>
      <c r="AH398" s="3098"/>
      <c r="AI398" s="3098"/>
      <c r="AJ398" s="3143"/>
      <c r="AK398" s="3143"/>
      <c r="AL398" s="3143"/>
      <c r="AM398" s="3143"/>
      <c r="AN398" s="3143"/>
      <c r="AO398" s="3143"/>
      <c r="AP398" s="3143"/>
      <c r="AQ398" s="3143"/>
      <c r="AR398" s="3143"/>
      <c r="AS398" s="3143"/>
      <c r="AT398" s="3143"/>
      <c r="AU398" s="3143"/>
      <c r="AV398" s="3143"/>
      <c r="AW398" s="3143"/>
      <c r="AX398" s="3143"/>
      <c r="AY398" s="3143"/>
      <c r="AZ398" s="3143"/>
      <c r="BA398" s="3143"/>
      <c r="BB398" s="3143"/>
      <c r="BC398" s="3143"/>
      <c r="BD398" s="3143"/>
      <c r="BE398" s="3143"/>
      <c r="BF398" s="3143"/>
      <c r="BG398" s="3143"/>
      <c r="BH398" s="3143"/>
      <c r="BI398" s="3143"/>
      <c r="BJ398" s="3143"/>
      <c r="BK398" s="3143"/>
      <c r="BL398" s="3189"/>
      <c r="BM398" s="3189"/>
      <c r="BN398" s="3189"/>
      <c r="BO398" s="3189"/>
      <c r="BP398" s="3189"/>
      <c r="BQ398" s="3189"/>
      <c r="BR398" s="3189"/>
      <c r="BS398" s="3189"/>
      <c r="BT398" s="3189"/>
      <c r="BU398" s="3189"/>
      <c r="BV398" s="3143"/>
      <c r="BW398" s="3143"/>
    </row>
    <row r="399" spans="1:75" ht="16.5" customHeight="1">
      <c r="A399" s="3143"/>
      <c r="B399" s="3143"/>
      <c r="C399" s="3143"/>
      <c r="D399" s="3143"/>
      <c r="E399" s="3143"/>
      <c r="F399" s="3143"/>
      <c r="G399" s="3143"/>
      <c r="H399" s="3143"/>
      <c r="I399" s="3143"/>
      <c r="J399" s="3143"/>
      <c r="K399" s="3098"/>
      <c r="L399" s="3098"/>
      <c r="M399" s="3098"/>
      <c r="N399" s="3098"/>
      <c r="O399" s="3098"/>
      <c r="P399" s="3098"/>
      <c r="Q399" s="3098"/>
      <c r="R399" s="3098"/>
      <c r="S399" s="3098"/>
      <c r="T399" s="3098"/>
      <c r="U399" s="3098"/>
      <c r="V399" s="3098"/>
      <c r="W399" s="3098"/>
      <c r="X399" s="3098"/>
      <c r="Y399" s="3098"/>
      <c r="Z399" s="3098"/>
      <c r="AA399" s="3098"/>
      <c r="AB399" s="3098"/>
      <c r="AC399" s="3098"/>
      <c r="AD399" s="3098"/>
      <c r="AE399" s="3098"/>
      <c r="AF399" s="3098"/>
      <c r="AG399" s="3098"/>
      <c r="AH399" s="3098"/>
      <c r="AI399" s="3098"/>
      <c r="AJ399" s="3143"/>
      <c r="AK399" s="3143"/>
      <c r="AL399" s="3143"/>
      <c r="AM399" s="3143"/>
      <c r="AN399" s="3143"/>
      <c r="AO399" s="3143"/>
      <c r="AP399" s="3143"/>
      <c r="AQ399" s="3143"/>
      <c r="AR399" s="3143"/>
      <c r="AS399" s="3143"/>
      <c r="AT399" s="3143"/>
      <c r="AU399" s="3143"/>
      <c r="AV399" s="3143"/>
      <c r="AW399" s="3143"/>
      <c r="AX399" s="3143"/>
      <c r="AY399" s="3143"/>
      <c r="AZ399" s="3143"/>
      <c r="BA399" s="3143"/>
      <c r="BB399" s="3143"/>
      <c r="BC399" s="3143"/>
      <c r="BD399" s="3143"/>
      <c r="BE399" s="3143"/>
      <c r="BF399" s="3143"/>
      <c r="BG399" s="3143"/>
      <c r="BH399" s="3143"/>
      <c r="BI399" s="3143"/>
      <c r="BJ399" s="3143"/>
      <c r="BK399" s="3143"/>
      <c r="BL399" s="3189"/>
      <c r="BM399" s="3189"/>
      <c r="BN399" s="3189"/>
      <c r="BO399" s="3189"/>
      <c r="BP399" s="3189"/>
      <c r="BQ399" s="3189"/>
      <c r="BR399" s="3189"/>
      <c r="BS399" s="3189"/>
      <c r="BT399" s="3189"/>
      <c r="BU399" s="3189"/>
      <c r="BV399" s="3143"/>
      <c r="BW399" s="3143"/>
    </row>
    <row r="400" spans="1:75" ht="16.5" customHeight="1">
      <c r="A400" s="3143"/>
      <c r="B400" s="3143"/>
      <c r="C400" s="3143"/>
      <c r="D400" s="3143"/>
      <c r="E400" s="3143"/>
      <c r="F400" s="3143"/>
      <c r="G400" s="3143"/>
      <c r="H400" s="3143"/>
      <c r="I400" s="3143"/>
      <c r="J400" s="3143"/>
      <c r="K400" s="3098"/>
      <c r="L400" s="3098"/>
      <c r="M400" s="3098"/>
      <c r="N400" s="3098"/>
      <c r="O400" s="3098"/>
      <c r="P400" s="3098"/>
      <c r="Q400" s="3098"/>
      <c r="R400" s="3098"/>
      <c r="S400" s="3098"/>
      <c r="T400" s="3098"/>
      <c r="U400" s="3098"/>
      <c r="V400" s="3098"/>
      <c r="W400" s="3098"/>
      <c r="X400" s="3098"/>
      <c r="Y400" s="3098"/>
      <c r="Z400" s="3098"/>
      <c r="AA400" s="3098"/>
      <c r="AB400" s="3098"/>
      <c r="AC400" s="3098"/>
      <c r="AD400" s="3098"/>
      <c r="AE400" s="3098"/>
      <c r="AF400" s="3098"/>
      <c r="AG400" s="3098"/>
      <c r="AH400" s="3098"/>
      <c r="AI400" s="3098"/>
      <c r="AJ400" s="3143"/>
      <c r="AK400" s="3143"/>
      <c r="AL400" s="3143"/>
      <c r="AM400" s="3143"/>
      <c r="AN400" s="3143"/>
      <c r="AO400" s="3143"/>
      <c r="AP400" s="3143"/>
      <c r="AQ400" s="3143"/>
      <c r="AR400" s="3143"/>
      <c r="AS400" s="3143"/>
      <c r="AT400" s="3143"/>
      <c r="AU400" s="3143"/>
      <c r="AV400" s="3143"/>
      <c r="AW400" s="3143"/>
      <c r="AX400" s="3143"/>
      <c r="AY400" s="3143"/>
      <c r="AZ400" s="3143"/>
      <c r="BA400" s="3143"/>
      <c r="BB400" s="3143"/>
      <c r="BC400" s="3143"/>
      <c r="BD400" s="3143"/>
      <c r="BE400" s="3143"/>
      <c r="BF400" s="3143"/>
      <c r="BG400" s="3143"/>
      <c r="BH400" s="3143"/>
      <c r="BI400" s="3143"/>
      <c r="BJ400" s="3143"/>
      <c r="BK400" s="3143"/>
      <c r="BL400" s="3189"/>
      <c r="BM400" s="3189"/>
      <c r="BN400" s="3189"/>
      <c r="BO400" s="3189"/>
      <c r="BP400" s="3189"/>
      <c r="BQ400" s="3189"/>
      <c r="BR400" s="3189"/>
      <c r="BS400" s="3189"/>
      <c r="BT400" s="3189"/>
      <c r="BU400" s="3189"/>
      <c r="BV400" s="3143"/>
      <c r="BW400" s="3143"/>
    </row>
    <row r="401" spans="1:75" ht="16.5" customHeight="1">
      <c r="A401" s="3143"/>
      <c r="B401" s="3143"/>
      <c r="C401" s="3143"/>
      <c r="D401" s="3143"/>
      <c r="E401" s="3143"/>
      <c r="F401" s="3143"/>
      <c r="G401" s="3143"/>
      <c r="H401" s="3143"/>
      <c r="I401" s="3143"/>
      <c r="J401" s="3143"/>
      <c r="K401" s="3098"/>
      <c r="L401" s="3098"/>
      <c r="M401" s="3098"/>
      <c r="N401" s="3098"/>
      <c r="O401" s="3098"/>
      <c r="P401" s="3098"/>
      <c r="Q401" s="3098"/>
      <c r="R401" s="3098"/>
      <c r="S401" s="3098"/>
      <c r="T401" s="3098"/>
      <c r="U401" s="3098"/>
      <c r="V401" s="3098"/>
      <c r="W401" s="3098"/>
      <c r="X401" s="3098"/>
      <c r="Y401" s="3098"/>
      <c r="Z401" s="3098"/>
      <c r="AA401" s="3098"/>
      <c r="AB401" s="3098"/>
      <c r="AC401" s="3098"/>
      <c r="AD401" s="3098"/>
      <c r="AE401" s="3098"/>
      <c r="AF401" s="3098"/>
      <c r="AG401" s="3098"/>
      <c r="AH401" s="3098"/>
      <c r="AI401" s="3098"/>
      <c r="AJ401" s="3143"/>
      <c r="AK401" s="3143"/>
      <c r="AL401" s="3143"/>
      <c r="AM401" s="3143"/>
      <c r="AN401" s="3143"/>
      <c r="AO401" s="3143"/>
      <c r="AP401" s="3143"/>
      <c r="AQ401" s="3143"/>
      <c r="AR401" s="3143"/>
      <c r="AS401" s="3143"/>
      <c r="AT401" s="3143"/>
      <c r="AU401" s="3143"/>
      <c r="AV401" s="3143"/>
      <c r="AW401" s="3143"/>
      <c r="AX401" s="3143"/>
      <c r="AY401" s="3143"/>
      <c r="AZ401" s="3143"/>
      <c r="BA401" s="3143"/>
      <c r="BB401" s="3143"/>
      <c r="BC401" s="3143"/>
      <c r="BD401" s="3143"/>
      <c r="BE401" s="3143"/>
      <c r="BF401" s="3143"/>
      <c r="BG401" s="3143"/>
      <c r="BH401" s="3143"/>
      <c r="BI401" s="3143"/>
      <c r="BJ401" s="3143"/>
      <c r="BK401" s="3143"/>
      <c r="BL401" s="3189"/>
      <c r="BM401" s="3189"/>
      <c r="BN401" s="3189"/>
      <c r="BO401" s="3189"/>
      <c r="BP401" s="3189"/>
      <c r="BQ401" s="3189"/>
      <c r="BR401" s="3189"/>
      <c r="BS401" s="3189"/>
      <c r="BT401" s="3189"/>
      <c r="BU401" s="3189"/>
      <c r="BV401" s="3143"/>
      <c r="BW401" s="3143"/>
    </row>
    <row r="402" spans="1:75" ht="16.5" customHeight="1">
      <c r="A402" s="3143"/>
      <c r="B402" s="3143"/>
      <c r="C402" s="3143"/>
      <c r="D402" s="3143"/>
      <c r="E402" s="3143"/>
      <c r="F402" s="3143"/>
      <c r="G402" s="3143"/>
      <c r="H402" s="3143"/>
      <c r="I402" s="3143"/>
      <c r="J402" s="3143"/>
      <c r="K402" s="3098"/>
      <c r="L402" s="3098"/>
      <c r="M402" s="3098"/>
      <c r="N402" s="3098"/>
      <c r="O402" s="3098"/>
      <c r="P402" s="3098"/>
      <c r="Q402" s="3098"/>
      <c r="R402" s="3098"/>
      <c r="S402" s="3098"/>
      <c r="T402" s="3098"/>
      <c r="U402" s="3098"/>
      <c r="V402" s="3098"/>
      <c r="W402" s="3098"/>
      <c r="X402" s="3098"/>
      <c r="Y402" s="3098"/>
      <c r="Z402" s="3098"/>
      <c r="AA402" s="3098"/>
      <c r="AB402" s="3098"/>
      <c r="AC402" s="3098"/>
      <c r="AD402" s="3098"/>
      <c r="AE402" s="3098"/>
      <c r="AF402" s="3098"/>
      <c r="AG402" s="3098"/>
      <c r="AH402" s="3098"/>
      <c r="AI402" s="3098"/>
      <c r="AJ402" s="3143"/>
      <c r="AK402" s="3143"/>
      <c r="AL402" s="3143"/>
      <c r="AM402" s="3143"/>
      <c r="AN402" s="3143"/>
      <c r="AO402" s="3143"/>
      <c r="AP402" s="3143"/>
      <c r="AQ402" s="3143"/>
      <c r="AR402" s="3143"/>
      <c r="AS402" s="3143"/>
      <c r="AT402" s="3143"/>
      <c r="AU402" s="3143"/>
      <c r="AV402" s="3143"/>
      <c r="AW402" s="3143"/>
      <c r="AX402" s="3143"/>
      <c r="AY402" s="3143"/>
      <c r="AZ402" s="3143"/>
      <c r="BA402" s="3143"/>
      <c r="BB402" s="3143"/>
      <c r="BC402" s="3143"/>
      <c r="BD402" s="3143"/>
      <c r="BE402" s="3143"/>
      <c r="BF402" s="3143"/>
      <c r="BG402" s="3143"/>
      <c r="BH402" s="3143"/>
      <c r="BI402" s="3143"/>
      <c r="BJ402" s="3143"/>
      <c r="BK402" s="3143"/>
      <c r="BL402" s="3189"/>
      <c r="BM402" s="3189"/>
      <c r="BN402" s="3189"/>
      <c r="BO402" s="3189"/>
      <c r="BP402" s="3189"/>
      <c r="BQ402" s="3189"/>
      <c r="BR402" s="3189"/>
      <c r="BS402" s="3189"/>
      <c r="BT402" s="3189"/>
      <c r="BU402" s="3189"/>
      <c r="BV402" s="3143"/>
      <c r="BW402" s="3143"/>
    </row>
    <row r="403" spans="1:75" ht="16.5" customHeight="1">
      <c r="A403" s="3143"/>
      <c r="B403" s="3143"/>
      <c r="C403" s="3143"/>
      <c r="D403" s="3143"/>
      <c r="E403" s="3143"/>
      <c r="F403" s="3143"/>
      <c r="G403" s="3143"/>
      <c r="H403" s="3143"/>
      <c r="I403" s="3143"/>
      <c r="J403" s="3143"/>
      <c r="K403" s="3098"/>
      <c r="L403" s="3098"/>
      <c r="M403" s="3098"/>
      <c r="N403" s="3098"/>
      <c r="O403" s="3098"/>
      <c r="P403" s="3098"/>
      <c r="Q403" s="3098"/>
      <c r="R403" s="3098"/>
      <c r="S403" s="3098"/>
      <c r="T403" s="3098"/>
      <c r="U403" s="3098"/>
      <c r="V403" s="3098"/>
      <c r="W403" s="3098"/>
      <c r="X403" s="3098"/>
      <c r="Y403" s="3098"/>
      <c r="Z403" s="3098"/>
      <c r="AA403" s="3098"/>
      <c r="AB403" s="3098"/>
      <c r="AC403" s="3098"/>
      <c r="AD403" s="3098"/>
      <c r="AE403" s="3098"/>
      <c r="AF403" s="3098"/>
      <c r="AG403" s="3098"/>
      <c r="AH403" s="3098"/>
      <c r="AI403" s="3098"/>
      <c r="AJ403" s="3143"/>
      <c r="AK403" s="3143"/>
      <c r="AL403" s="3143"/>
      <c r="AM403" s="3143"/>
      <c r="AN403" s="3143"/>
      <c r="AO403" s="3143"/>
      <c r="AP403" s="3143"/>
      <c r="AQ403" s="3143"/>
      <c r="AR403" s="3143"/>
      <c r="AS403" s="3143"/>
      <c r="AT403" s="3143"/>
      <c r="AU403" s="3143"/>
      <c r="AV403" s="3143"/>
      <c r="AW403" s="3143"/>
      <c r="AX403" s="3143"/>
      <c r="AY403" s="3143"/>
      <c r="AZ403" s="3143"/>
      <c r="BA403" s="3143"/>
      <c r="BB403" s="3143"/>
      <c r="BC403" s="3143"/>
      <c r="BD403" s="3143"/>
      <c r="BE403" s="3143"/>
      <c r="BF403" s="3143"/>
      <c r="BG403" s="3143"/>
      <c r="BH403" s="3143"/>
      <c r="BI403" s="3143"/>
      <c r="BJ403" s="3143"/>
      <c r="BK403" s="3143"/>
      <c r="BL403" s="3189"/>
      <c r="BM403" s="3189"/>
      <c r="BN403" s="3189"/>
      <c r="BO403" s="3189"/>
      <c r="BP403" s="3189"/>
      <c r="BQ403" s="3189"/>
      <c r="BR403" s="3189"/>
      <c r="BS403" s="3189"/>
      <c r="BT403" s="3189"/>
      <c r="BU403" s="3189"/>
      <c r="BV403" s="3143"/>
      <c r="BW403" s="3143"/>
    </row>
    <row r="404" spans="1:75" ht="16.5" customHeight="1">
      <c r="A404" s="3143"/>
      <c r="B404" s="3143"/>
      <c r="C404" s="3143"/>
      <c r="D404" s="3143"/>
      <c r="E404" s="3143"/>
      <c r="F404" s="3143"/>
      <c r="G404" s="3143"/>
      <c r="H404" s="3143"/>
      <c r="I404" s="3143"/>
      <c r="J404" s="3143"/>
      <c r="K404" s="3098"/>
      <c r="L404" s="3098"/>
      <c r="M404" s="3098"/>
      <c r="N404" s="3098"/>
      <c r="O404" s="3098"/>
      <c r="P404" s="3098"/>
      <c r="Q404" s="3098"/>
      <c r="R404" s="3098"/>
      <c r="S404" s="3098"/>
      <c r="T404" s="3098"/>
      <c r="U404" s="3098"/>
      <c r="V404" s="3098"/>
      <c r="W404" s="3098"/>
      <c r="X404" s="3098"/>
      <c r="Y404" s="3098"/>
      <c r="Z404" s="3098"/>
      <c r="AA404" s="3098"/>
      <c r="AB404" s="3098"/>
      <c r="AC404" s="3098"/>
      <c r="AD404" s="3098"/>
      <c r="AE404" s="3098"/>
      <c r="AF404" s="3098"/>
      <c r="AG404" s="3098"/>
      <c r="AH404" s="3098"/>
      <c r="AI404" s="3098"/>
      <c r="AJ404" s="3143"/>
      <c r="AK404" s="3143"/>
      <c r="AL404" s="3143"/>
      <c r="AM404" s="3143"/>
      <c r="AN404" s="3143"/>
      <c r="AO404" s="3143"/>
      <c r="AP404" s="3143"/>
      <c r="AQ404" s="3143"/>
      <c r="AR404" s="3143"/>
      <c r="AS404" s="3143"/>
      <c r="AT404" s="3143"/>
      <c r="AU404" s="3143"/>
      <c r="AV404" s="3143"/>
      <c r="AW404" s="3143"/>
      <c r="AX404" s="3143"/>
      <c r="AY404" s="3143"/>
      <c r="AZ404" s="3143"/>
      <c r="BA404" s="3143"/>
      <c r="BB404" s="3143"/>
      <c r="BC404" s="3143"/>
      <c r="BD404" s="3143"/>
      <c r="BE404" s="3143"/>
      <c r="BF404" s="3143"/>
      <c r="BG404" s="3143"/>
      <c r="BH404" s="3143"/>
      <c r="BI404" s="3143"/>
      <c r="BJ404" s="3143"/>
      <c r="BK404" s="3143"/>
      <c r="BL404" s="3189"/>
      <c r="BM404" s="3189"/>
      <c r="BN404" s="3189"/>
      <c r="BO404" s="3189"/>
      <c r="BP404" s="3189"/>
      <c r="BQ404" s="3189"/>
      <c r="BR404" s="3189"/>
      <c r="BS404" s="3189"/>
      <c r="BT404" s="3189"/>
      <c r="BU404" s="3189"/>
      <c r="BV404" s="3143"/>
      <c r="BW404" s="3143"/>
    </row>
    <row r="405" spans="1:75" ht="16.5" customHeight="1">
      <c r="A405" s="3143"/>
      <c r="B405" s="3143"/>
      <c r="C405" s="3143"/>
      <c r="D405" s="3143"/>
      <c r="E405" s="3143"/>
      <c r="F405" s="3143"/>
      <c r="G405" s="3143"/>
      <c r="H405" s="3143"/>
      <c r="I405" s="3143"/>
      <c r="J405" s="3143"/>
      <c r="K405" s="3098"/>
      <c r="L405" s="3098"/>
      <c r="M405" s="3098"/>
      <c r="N405" s="3098"/>
      <c r="O405" s="3098"/>
      <c r="P405" s="3098"/>
      <c r="Q405" s="3098"/>
      <c r="R405" s="3098"/>
      <c r="S405" s="3098"/>
      <c r="T405" s="3098"/>
      <c r="U405" s="3098"/>
      <c r="V405" s="3098"/>
      <c r="W405" s="3098"/>
      <c r="X405" s="3098"/>
      <c r="Y405" s="3098"/>
      <c r="Z405" s="3098"/>
      <c r="AA405" s="3098"/>
      <c r="AB405" s="3098"/>
      <c r="AC405" s="3098"/>
      <c r="AD405" s="3098"/>
      <c r="AE405" s="3098"/>
      <c r="AF405" s="3098"/>
      <c r="AG405" s="3098"/>
      <c r="AH405" s="3098"/>
      <c r="AI405" s="3098"/>
      <c r="AJ405" s="3143"/>
      <c r="AK405" s="3143"/>
      <c r="AL405" s="3143"/>
      <c r="AM405" s="3143"/>
      <c r="AN405" s="3143"/>
      <c r="AO405" s="3143"/>
      <c r="AP405" s="3143"/>
      <c r="AQ405" s="3143"/>
      <c r="AR405" s="3143"/>
      <c r="AS405" s="3143"/>
      <c r="AT405" s="3143"/>
      <c r="AU405" s="3143"/>
      <c r="AV405" s="3143"/>
      <c r="AW405" s="3143"/>
      <c r="AX405" s="3143"/>
      <c r="AY405" s="3143"/>
      <c r="AZ405" s="3143"/>
      <c r="BA405" s="3143"/>
      <c r="BB405" s="3143"/>
      <c r="BC405" s="3143"/>
      <c r="BD405" s="3143"/>
      <c r="BE405" s="3143"/>
      <c r="BF405" s="3143"/>
      <c r="BG405" s="3143"/>
      <c r="BH405" s="3143"/>
      <c r="BI405" s="3143"/>
      <c r="BJ405" s="3143"/>
      <c r="BK405" s="3143"/>
      <c r="BL405" s="3189"/>
      <c r="BM405" s="3189"/>
      <c r="BN405" s="3189"/>
      <c r="BO405" s="3189"/>
      <c r="BP405" s="3189"/>
      <c r="BQ405" s="3189"/>
      <c r="BR405" s="3189"/>
      <c r="BS405" s="3189"/>
      <c r="BT405" s="3189"/>
      <c r="BU405" s="3189"/>
      <c r="BV405" s="3143"/>
      <c r="BW405" s="3143"/>
    </row>
    <row r="406" spans="1:75" ht="16.5" customHeight="1">
      <c r="A406" s="3143"/>
      <c r="B406" s="3143"/>
      <c r="C406" s="3143"/>
      <c r="D406" s="3143"/>
      <c r="E406" s="3143"/>
      <c r="F406" s="3143"/>
      <c r="G406" s="3143"/>
      <c r="H406" s="3143"/>
      <c r="I406" s="3143"/>
      <c r="J406" s="3143"/>
      <c r="K406" s="3098"/>
      <c r="L406" s="3098"/>
      <c r="M406" s="3098"/>
      <c r="N406" s="3098"/>
      <c r="O406" s="3098"/>
      <c r="P406" s="3098"/>
      <c r="Q406" s="3098"/>
      <c r="R406" s="3098"/>
      <c r="S406" s="3098"/>
      <c r="T406" s="3098"/>
      <c r="U406" s="3098"/>
      <c r="V406" s="3098"/>
      <c r="W406" s="3098"/>
      <c r="X406" s="3098"/>
      <c r="Y406" s="3098"/>
      <c r="Z406" s="3098"/>
      <c r="AA406" s="3098"/>
      <c r="AB406" s="3098"/>
      <c r="AC406" s="3098"/>
      <c r="AD406" s="3098"/>
      <c r="AE406" s="3098"/>
      <c r="AF406" s="3098"/>
      <c r="AG406" s="3098"/>
      <c r="AH406" s="3098"/>
      <c r="AI406" s="3098"/>
      <c r="AJ406" s="3143"/>
      <c r="AK406" s="3143"/>
      <c r="AL406" s="3143"/>
      <c r="AM406" s="3143"/>
      <c r="AN406" s="3143"/>
      <c r="AO406" s="3143"/>
      <c r="AP406" s="3143"/>
      <c r="AQ406" s="3143"/>
      <c r="AR406" s="3143"/>
      <c r="AS406" s="3143"/>
      <c r="AT406" s="3143"/>
      <c r="AU406" s="3143"/>
      <c r="AV406" s="3143"/>
      <c r="AW406" s="3143"/>
      <c r="AX406" s="3143"/>
      <c r="AY406" s="3143"/>
      <c r="AZ406" s="3143"/>
      <c r="BA406" s="3143"/>
      <c r="BB406" s="3143"/>
      <c r="BC406" s="3143"/>
      <c r="BD406" s="3143"/>
      <c r="BE406" s="3143"/>
      <c r="BF406" s="3143"/>
      <c r="BG406" s="3143"/>
      <c r="BH406" s="3143"/>
      <c r="BI406" s="3143"/>
      <c r="BJ406" s="3143"/>
      <c r="BK406" s="3143"/>
      <c r="BL406" s="3189"/>
      <c r="BM406" s="3189"/>
      <c r="BN406" s="3189"/>
      <c r="BO406" s="3189"/>
      <c r="BP406" s="3189"/>
      <c r="BQ406" s="3189"/>
      <c r="BR406" s="3189"/>
      <c r="BS406" s="3189"/>
      <c r="BT406" s="3189"/>
      <c r="BU406" s="3189"/>
      <c r="BV406" s="3143"/>
      <c r="BW406" s="3143"/>
    </row>
    <row r="407" spans="1:75" ht="16.5" customHeight="1">
      <c r="A407" s="3143"/>
      <c r="B407" s="3143"/>
      <c r="C407" s="3143"/>
      <c r="D407" s="3143"/>
      <c r="E407" s="3143"/>
      <c r="F407" s="3143"/>
      <c r="G407" s="3143"/>
      <c r="H407" s="3143"/>
      <c r="I407" s="3143"/>
      <c r="J407" s="3143"/>
      <c r="K407" s="3098"/>
      <c r="L407" s="3098"/>
      <c r="M407" s="3098"/>
      <c r="N407" s="3098"/>
      <c r="O407" s="3098"/>
      <c r="P407" s="3098"/>
      <c r="Q407" s="3098"/>
      <c r="R407" s="3098"/>
      <c r="S407" s="3098"/>
      <c r="T407" s="3098"/>
      <c r="U407" s="3098"/>
      <c r="V407" s="3098"/>
      <c r="W407" s="3098"/>
      <c r="X407" s="3098"/>
      <c r="Y407" s="3098"/>
      <c r="Z407" s="3098"/>
      <c r="AA407" s="3098"/>
      <c r="AB407" s="3098"/>
      <c r="AC407" s="3098"/>
      <c r="AD407" s="3098"/>
      <c r="AE407" s="3098"/>
      <c r="AF407" s="3098"/>
      <c r="AG407" s="3098"/>
      <c r="AH407" s="3098"/>
      <c r="AI407" s="3098"/>
      <c r="AJ407" s="3143"/>
      <c r="AK407" s="3143"/>
      <c r="AL407" s="3143"/>
      <c r="AM407" s="3143"/>
      <c r="AN407" s="3143"/>
      <c r="AO407" s="3143"/>
      <c r="AP407" s="3143"/>
      <c r="AQ407" s="3143"/>
      <c r="AR407" s="3143"/>
      <c r="AS407" s="3143"/>
      <c r="AT407" s="3143"/>
      <c r="AU407" s="3143"/>
      <c r="AV407" s="3143"/>
      <c r="AW407" s="3143"/>
      <c r="AX407" s="3143"/>
      <c r="AY407" s="3143"/>
      <c r="AZ407" s="3143"/>
      <c r="BA407" s="3143"/>
      <c r="BB407" s="3143"/>
      <c r="BC407" s="3143"/>
      <c r="BD407" s="3143"/>
      <c r="BE407" s="3143"/>
      <c r="BF407" s="3143"/>
      <c r="BG407" s="3143"/>
      <c r="BH407" s="3143"/>
      <c r="BI407" s="3143"/>
      <c r="BJ407" s="3143"/>
      <c r="BK407" s="3143"/>
      <c r="BL407" s="3189"/>
      <c r="BM407" s="3189"/>
      <c r="BN407" s="3189"/>
      <c r="BO407" s="3189"/>
      <c r="BP407" s="3189"/>
      <c r="BQ407" s="3189"/>
      <c r="BR407" s="3189"/>
      <c r="BS407" s="3189"/>
      <c r="BT407" s="3189"/>
      <c r="BU407" s="3189"/>
      <c r="BV407" s="3143"/>
      <c r="BW407" s="3143"/>
    </row>
    <row r="408" spans="1:75" ht="16.5" customHeight="1">
      <c r="A408" s="3143"/>
      <c r="B408" s="3143"/>
      <c r="C408" s="3143"/>
      <c r="D408" s="3143"/>
      <c r="E408" s="3143"/>
      <c r="F408" s="3143"/>
      <c r="G408" s="3143"/>
      <c r="H408" s="3143"/>
      <c r="I408" s="3143"/>
      <c r="J408" s="3143"/>
      <c r="K408" s="3098"/>
      <c r="L408" s="3098"/>
      <c r="M408" s="3098"/>
      <c r="N408" s="3098"/>
      <c r="O408" s="3098"/>
      <c r="P408" s="3098"/>
      <c r="Q408" s="3098"/>
      <c r="R408" s="3098"/>
      <c r="S408" s="3098"/>
      <c r="T408" s="3098"/>
      <c r="U408" s="3098"/>
      <c r="V408" s="3098"/>
      <c r="W408" s="3098"/>
      <c r="X408" s="3098"/>
      <c r="Y408" s="3098"/>
      <c r="Z408" s="3098"/>
      <c r="AA408" s="3098"/>
      <c r="AB408" s="3098"/>
      <c r="AC408" s="3098"/>
      <c r="AD408" s="3098"/>
      <c r="AE408" s="3098"/>
      <c r="AF408" s="3098"/>
      <c r="AG408" s="3098"/>
      <c r="AH408" s="3098"/>
      <c r="AI408" s="3098"/>
      <c r="AJ408" s="3143"/>
      <c r="AK408" s="3143"/>
      <c r="AL408" s="3143"/>
      <c r="AM408" s="3143"/>
      <c r="AN408" s="3143"/>
      <c r="AO408" s="3143"/>
      <c r="AP408" s="3143"/>
      <c r="AQ408" s="3143"/>
      <c r="AR408" s="3143"/>
      <c r="AS408" s="3143"/>
      <c r="AT408" s="3143"/>
      <c r="AU408" s="3143"/>
      <c r="AV408" s="3143"/>
      <c r="AW408" s="3143"/>
      <c r="AX408" s="3143"/>
      <c r="AY408" s="3143"/>
      <c r="AZ408" s="3143"/>
      <c r="BA408" s="3143"/>
      <c r="BB408" s="3143"/>
      <c r="BC408" s="3143"/>
      <c r="BD408" s="3143"/>
      <c r="BE408" s="3143"/>
      <c r="BF408" s="3143"/>
      <c r="BG408" s="3143"/>
      <c r="BH408" s="3143"/>
      <c r="BI408" s="3143"/>
      <c r="BJ408" s="3143"/>
      <c r="BK408" s="3143"/>
      <c r="BL408" s="3189"/>
      <c r="BM408" s="3189"/>
      <c r="BN408" s="3189"/>
      <c r="BO408" s="3189"/>
      <c r="BP408" s="3189"/>
      <c r="BQ408" s="3189"/>
      <c r="BR408" s="3189"/>
      <c r="BS408" s="3189"/>
      <c r="BT408" s="3189"/>
      <c r="BU408" s="3189"/>
      <c r="BV408" s="3143"/>
      <c r="BW408" s="3143"/>
    </row>
    <row r="409" spans="1:75" ht="16.5" customHeight="1">
      <c r="A409" s="3143"/>
      <c r="B409" s="3143"/>
      <c r="C409" s="3143"/>
      <c r="D409" s="3143"/>
      <c r="E409" s="3143"/>
      <c r="F409" s="3143"/>
      <c r="G409" s="3143"/>
      <c r="H409" s="3143"/>
      <c r="I409" s="3143"/>
      <c r="J409" s="3143"/>
      <c r="K409" s="3098"/>
      <c r="L409" s="3098"/>
      <c r="M409" s="3098"/>
      <c r="N409" s="3098"/>
      <c r="O409" s="3098"/>
      <c r="P409" s="3098"/>
      <c r="Q409" s="3098"/>
      <c r="R409" s="3098"/>
      <c r="S409" s="3098"/>
      <c r="T409" s="3098"/>
      <c r="U409" s="3098"/>
      <c r="V409" s="3098"/>
      <c r="W409" s="3098"/>
      <c r="X409" s="3098"/>
      <c r="Y409" s="3098"/>
      <c r="Z409" s="3098"/>
      <c r="AA409" s="3098"/>
      <c r="AB409" s="3098"/>
      <c r="AC409" s="3098"/>
      <c r="AD409" s="3098"/>
      <c r="AE409" s="3098"/>
      <c r="AF409" s="3098"/>
      <c r="AG409" s="3098"/>
      <c r="AH409" s="3098"/>
      <c r="AI409" s="3098"/>
      <c r="AJ409" s="3143"/>
      <c r="AK409" s="3143"/>
      <c r="AL409" s="3143"/>
      <c r="AM409" s="3143"/>
      <c r="AN409" s="3143"/>
      <c r="AO409" s="3143"/>
      <c r="AP409" s="3143"/>
      <c r="AQ409" s="3143"/>
      <c r="AR409" s="3143"/>
      <c r="AS409" s="3143"/>
      <c r="AT409" s="3143"/>
      <c r="AU409" s="3143"/>
      <c r="AV409" s="3143"/>
      <c r="AW409" s="3143"/>
      <c r="AX409" s="3143"/>
      <c r="AY409" s="3143"/>
      <c r="AZ409" s="3143"/>
      <c r="BA409" s="3143"/>
      <c r="BB409" s="3143"/>
      <c r="BC409" s="3143"/>
      <c r="BD409" s="3143"/>
      <c r="BE409" s="3143"/>
      <c r="BF409" s="3143"/>
      <c r="BG409" s="3143"/>
      <c r="BH409" s="3143"/>
      <c r="BI409" s="3143"/>
      <c r="BJ409" s="3143"/>
      <c r="BK409" s="3143"/>
      <c r="BL409" s="3189"/>
      <c r="BM409" s="3189"/>
      <c r="BN409" s="3189"/>
      <c r="BO409" s="3189"/>
      <c r="BP409" s="3189"/>
      <c r="BQ409" s="3189"/>
      <c r="BR409" s="3189"/>
      <c r="BS409" s="3189"/>
      <c r="BT409" s="3189"/>
      <c r="BU409" s="3189"/>
      <c r="BV409" s="3143"/>
      <c r="BW409" s="3143"/>
    </row>
    <row r="410" spans="1:75" ht="16.5" customHeight="1">
      <c r="A410" s="3143"/>
      <c r="B410" s="3143"/>
      <c r="C410" s="3143"/>
      <c r="D410" s="3143"/>
      <c r="E410" s="3143"/>
      <c r="F410" s="3143"/>
      <c r="G410" s="3143"/>
      <c r="H410" s="3143"/>
      <c r="I410" s="3143"/>
      <c r="J410" s="3143"/>
      <c r="K410" s="3098"/>
      <c r="L410" s="3098"/>
      <c r="M410" s="3098"/>
      <c r="N410" s="3098"/>
      <c r="O410" s="3098"/>
      <c r="P410" s="3098"/>
      <c r="Q410" s="3098"/>
      <c r="R410" s="3098"/>
      <c r="S410" s="3098"/>
      <c r="T410" s="3098"/>
      <c r="U410" s="3098"/>
      <c r="V410" s="3098"/>
      <c r="W410" s="3098"/>
      <c r="X410" s="3098"/>
      <c r="Y410" s="3098"/>
      <c r="Z410" s="3098"/>
      <c r="AA410" s="3098"/>
      <c r="AB410" s="3098"/>
      <c r="AC410" s="3098"/>
      <c r="AD410" s="3098"/>
      <c r="AE410" s="3098"/>
      <c r="AF410" s="3098"/>
      <c r="AG410" s="3098"/>
      <c r="AH410" s="3098"/>
      <c r="AI410" s="3098"/>
      <c r="AJ410" s="3143"/>
      <c r="AK410" s="3143"/>
      <c r="AL410" s="3143"/>
      <c r="AM410" s="3143"/>
      <c r="AN410" s="3143"/>
      <c r="AO410" s="3143"/>
      <c r="AP410" s="3143"/>
      <c r="AQ410" s="3143"/>
      <c r="AR410" s="3143"/>
      <c r="AS410" s="3143"/>
      <c r="AT410" s="3143"/>
      <c r="AU410" s="3143"/>
      <c r="AV410" s="3143"/>
      <c r="AW410" s="3143"/>
      <c r="AX410" s="3143"/>
      <c r="AY410" s="3143"/>
      <c r="AZ410" s="3143"/>
      <c r="BA410" s="3143"/>
      <c r="BB410" s="3143"/>
      <c r="BC410" s="3143"/>
      <c r="BD410" s="3143"/>
      <c r="BE410" s="3143"/>
      <c r="BF410" s="3143"/>
      <c r="BG410" s="3143"/>
      <c r="BH410" s="3143"/>
      <c r="BI410" s="3143"/>
      <c r="BJ410" s="3143"/>
      <c r="BK410" s="3143"/>
      <c r="BL410" s="3189"/>
      <c r="BM410" s="3189"/>
      <c r="BN410" s="3189"/>
      <c r="BO410" s="3189"/>
      <c r="BP410" s="3189"/>
      <c r="BQ410" s="3189"/>
      <c r="BR410" s="3189"/>
      <c r="BS410" s="3189"/>
      <c r="BT410" s="3189"/>
      <c r="BU410" s="3189"/>
      <c r="BV410" s="3143"/>
      <c r="BW410" s="3143"/>
    </row>
    <row r="411" spans="1:75" ht="16.5" customHeight="1">
      <c r="A411" s="3143"/>
      <c r="B411" s="3143"/>
      <c r="C411" s="3143"/>
      <c r="D411" s="3143"/>
      <c r="E411" s="3143"/>
      <c r="F411" s="3143"/>
      <c r="G411" s="3143"/>
      <c r="H411" s="3143"/>
      <c r="I411" s="3143"/>
      <c r="J411" s="3143"/>
      <c r="K411" s="3098"/>
      <c r="L411" s="3098"/>
      <c r="M411" s="3098"/>
      <c r="N411" s="3098"/>
      <c r="O411" s="3098"/>
      <c r="P411" s="3098"/>
      <c r="Q411" s="3098"/>
      <c r="R411" s="3098"/>
      <c r="S411" s="3098"/>
      <c r="T411" s="3098"/>
      <c r="U411" s="3098"/>
      <c r="V411" s="3098"/>
      <c r="W411" s="3098"/>
      <c r="X411" s="3098"/>
      <c r="Y411" s="3098"/>
      <c r="Z411" s="3098"/>
      <c r="AA411" s="3098"/>
      <c r="AB411" s="3098"/>
      <c r="AC411" s="3098"/>
      <c r="AD411" s="3098"/>
      <c r="AE411" s="3098"/>
      <c r="AF411" s="3098"/>
      <c r="AG411" s="3098"/>
      <c r="AH411" s="3098"/>
      <c r="AI411" s="3098"/>
      <c r="AJ411" s="3143"/>
      <c r="AK411" s="3143"/>
      <c r="AL411" s="3143"/>
      <c r="AM411" s="3143"/>
      <c r="AN411" s="3143"/>
      <c r="AO411" s="3143"/>
      <c r="AP411" s="3143"/>
      <c r="AQ411" s="3143"/>
      <c r="AR411" s="3143"/>
      <c r="AS411" s="3143"/>
      <c r="AT411" s="3143"/>
      <c r="AU411" s="3143"/>
      <c r="AV411" s="3143"/>
      <c r="AW411" s="3143"/>
      <c r="AX411" s="3143"/>
      <c r="AY411" s="3143"/>
      <c r="AZ411" s="3143"/>
      <c r="BA411" s="3143"/>
      <c r="BB411" s="3143"/>
      <c r="BC411" s="3143"/>
      <c r="BD411" s="3143"/>
      <c r="BE411" s="3143"/>
      <c r="BF411" s="3143"/>
      <c r="BG411" s="3143"/>
      <c r="BH411" s="3143"/>
      <c r="BI411" s="3143"/>
      <c r="BJ411" s="3143"/>
      <c r="BK411" s="3143"/>
      <c r="BL411" s="3189"/>
      <c r="BM411" s="3189"/>
      <c r="BN411" s="3189"/>
      <c r="BO411" s="3189"/>
      <c r="BP411" s="3189"/>
      <c r="BQ411" s="3189"/>
      <c r="BR411" s="3189"/>
      <c r="BS411" s="3189"/>
      <c r="BT411" s="3189"/>
      <c r="BU411" s="3189"/>
      <c r="BV411" s="3143"/>
      <c r="BW411" s="3143"/>
    </row>
    <row r="412" spans="1:75" ht="16.5" customHeight="1">
      <c r="A412" s="3143"/>
      <c r="B412" s="3143"/>
      <c r="C412" s="3143"/>
      <c r="D412" s="3143"/>
      <c r="E412" s="3143"/>
      <c r="F412" s="3143"/>
      <c r="G412" s="3143"/>
      <c r="H412" s="3143"/>
      <c r="I412" s="3143"/>
      <c r="J412" s="3143"/>
      <c r="K412" s="3098"/>
      <c r="L412" s="3098"/>
      <c r="M412" s="3098"/>
      <c r="N412" s="3098"/>
      <c r="O412" s="3098"/>
      <c r="P412" s="3098"/>
      <c r="Q412" s="3098"/>
      <c r="R412" s="3098"/>
      <c r="S412" s="3098"/>
      <c r="T412" s="3098"/>
      <c r="U412" s="3098"/>
      <c r="V412" s="3098"/>
      <c r="W412" s="3098"/>
      <c r="X412" s="3098"/>
      <c r="Y412" s="3098"/>
      <c r="Z412" s="3098"/>
      <c r="AA412" s="3098"/>
      <c r="AB412" s="3098"/>
      <c r="AC412" s="3098"/>
      <c r="AD412" s="3098"/>
      <c r="AE412" s="3098"/>
      <c r="AF412" s="3098"/>
      <c r="AG412" s="3098"/>
      <c r="AH412" s="3098"/>
      <c r="AI412" s="3098"/>
      <c r="AJ412" s="3143"/>
      <c r="AK412" s="3143"/>
      <c r="AL412" s="3143"/>
      <c r="AM412" s="3143"/>
      <c r="AN412" s="3143"/>
      <c r="AO412" s="3143"/>
      <c r="AP412" s="3143"/>
      <c r="AQ412" s="3143"/>
      <c r="AR412" s="3143"/>
      <c r="AS412" s="3143"/>
      <c r="AT412" s="3143"/>
      <c r="AU412" s="3143"/>
      <c r="AV412" s="3143"/>
      <c r="AW412" s="3143"/>
      <c r="AX412" s="3143"/>
      <c r="AY412" s="3143"/>
      <c r="AZ412" s="3143"/>
      <c r="BA412" s="3143"/>
      <c r="BB412" s="3143"/>
      <c r="BC412" s="3143"/>
      <c r="BD412" s="3143"/>
      <c r="BE412" s="3143"/>
      <c r="BF412" s="3143"/>
      <c r="BG412" s="3143"/>
      <c r="BH412" s="3143"/>
      <c r="BI412" s="3143"/>
      <c r="BJ412" s="3143"/>
      <c r="BK412" s="3143"/>
      <c r="BL412" s="3189"/>
      <c r="BM412" s="3189"/>
      <c r="BN412" s="3189"/>
      <c r="BO412" s="3189"/>
      <c r="BP412" s="3189"/>
      <c r="BQ412" s="3189"/>
      <c r="BR412" s="3189"/>
      <c r="BS412" s="3189"/>
      <c r="BT412" s="3189"/>
      <c r="BU412" s="3189"/>
      <c r="BV412" s="3143"/>
      <c r="BW412" s="3143"/>
    </row>
    <row r="413" spans="1:75" ht="16.5" customHeight="1">
      <c r="A413" s="3143"/>
      <c r="B413" s="3143"/>
      <c r="C413" s="3143"/>
      <c r="D413" s="3143"/>
      <c r="E413" s="3143"/>
      <c r="F413" s="3143"/>
      <c r="G413" s="3143"/>
      <c r="H413" s="3143"/>
      <c r="I413" s="3143"/>
      <c r="J413" s="3143"/>
      <c r="K413" s="3098"/>
      <c r="L413" s="3098"/>
      <c r="M413" s="3098"/>
      <c r="N413" s="3098"/>
      <c r="O413" s="3098"/>
      <c r="P413" s="3098"/>
      <c r="Q413" s="3098"/>
      <c r="R413" s="3098"/>
      <c r="S413" s="3098"/>
      <c r="T413" s="3098"/>
      <c r="U413" s="3098"/>
      <c r="V413" s="3098"/>
      <c r="W413" s="3098"/>
      <c r="X413" s="3098"/>
      <c r="Y413" s="3098"/>
      <c r="Z413" s="3098"/>
      <c r="AA413" s="3098"/>
      <c r="AB413" s="3098"/>
      <c r="AC413" s="3098"/>
      <c r="AD413" s="3098"/>
      <c r="AE413" s="3098"/>
      <c r="AF413" s="3098"/>
      <c r="AG413" s="3098"/>
      <c r="AH413" s="3098"/>
      <c r="AI413" s="3098"/>
      <c r="AJ413" s="3143"/>
      <c r="AK413" s="3143"/>
      <c r="AL413" s="3143"/>
      <c r="AM413" s="3143"/>
      <c r="AN413" s="3143"/>
      <c r="AO413" s="3143"/>
      <c r="AP413" s="3143"/>
      <c r="AQ413" s="3143"/>
      <c r="AR413" s="3143"/>
      <c r="AS413" s="3143"/>
      <c r="AT413" s="3143"/>
      <c r="AU413" s="3143"/>
      <c r="AV413" s="3143"/>
      <c r="AW413" s="3143"/>
      <c r="AX413" s="3143"/>
      <c r="AY413" s="3143"/>
      <c r="AZ413" s="3143"/>
      <c r="BA413" s="3143"/>
      <c r="BB413" s="3143"/>
      <c r="BC413" s="3143"/>
      <c r="BD413" s="3143"/>
      <c r="BE413" s="3143"/>
      <c r="BF413" s="3143"/>
      <c r="BG413" s="3143"/>
      <c r="BH413" s="3143"/>
      <c r="BI413" s="3143"/>
      <c r="BJ413" s="3143"/>
      <c r="BK413" s="3143"/>
      <c r="BL413" s="3189"/>
      <c r="BM413" s="3189"/>
      <c r="BN413" s="3189"/>
      <c r="BO413" s="3189"/>
      <c r="BP413" s="3189"/>
      <c r="BQ413" s="3189"/>
      <c r="BR413" s="3189"/>
      <c r="BS413" s="3189"/>
      <c r="BT413" s="3189"/>
      <c r="BU413" s="3189"/>
      <c r="BV413" s="3143"/>
      <c r="BW413" s="3143"/>
    </row>
    <row r="414" spans="1:75" ht="16.5" customHeight="1">
      <c r="A414" s="3143"/>
      <c r="B414" s="3143"/>
      <c r="C414" s="3143"/>
      <c r="D414" s="3143"/>
      <c r="E414" s="3143"/>
      <c r="F414" s="3143"/>
      <c r="G414" s="3143"/>
      <c r="H414" s="3143"/>
      <c r="I414" s="3143"/>
      <c r="J414" s="3143"/>
      <c r="K414" s="3098"/>
      <c r="L414" s="3098"/>
      <c r="M414" s="3098"/>
      <c r="N414" s="3098"/>
      <c r="O414" s="3098"/>
      <c r="P414" s="3098"/>
      <c r="Q414" s="3098"/>
      <c r="R414" s="3098"/>
      <c r="S414" s="3098"/>
      <c r="T414" s="3098"/>
      <c r="U414" s="3098"/>
      <c r="V414" s="3098"/>
      <c r="W414" s="3098"/>
      <c r="X414" s="3098"/>
      <c r="Y414" s="3098"/>
      <c r="Z414" s="3098"/>
      <c r="AA414" s="3098"/>
      <c r="AB414" s="3098"/>
      <c r="AC414" s="3098"/>
      <c r="AD414" s="3098"/>
      <c r="AE414" s="3098"/>
      <c r="AF414" s="3098"/>
      <c r="AG414" s="3098"/>
      <c r="AH414" s="3098"/>
      <c r="AI414" s="3098"/>
      <c r="AJ414" s="3143"/>
      <c r="AK414" s="3143"/>
      <c r="AL414" s="3143"/>
      <c r="AM414" s="3143"/>
      <c r="AN414" s="3143"/>
      <c r="AO414" s="3143"/>
      <c r="AP414" s="3143"/>
      <c r="AQ414" s="3143"/>
      <c r="AR414" s="3143"/>
      <c r="AS414" s="3143"/>
      <c r="AT414" s="3143"/>
      <c r="AU414" s="3143"/>
      <c r="AV414" s="3143"/>
      <c r="AW414" s="3143"/>
      <c r="AX414" s="3143"/>
      <c r="AY414" s="3143"/>
      <c r="AZ414" s="3143"/>
      <c r="BA414" s="3143"/>
      <c r="BB414" s="3143"/>
      <c r="BC414" s="3143"/>
      <c r="BD414" s="3143"/>
      <c r="BE414" s="3143"/>
      <c r="BF414" s="3143"/>
      <c r="BG414" s="3143"/>
      <c r="BH414" s="3143"/>
      <c r="BI414" s="3143"/>
      <c r="BJ414" s="3143"/>
      <c r="BK414" s="3143"/>
      <c r="BL414" s="3189"/>
      <c r="BM414" s="3189"/>
      <c r="BN414" s="3189"/>
      <c r="BO414" s="3189"/>
      <c r="BP414" s="3189"/>
      <c r="BQ414" s="3189"/>
      <c r="BR414" s="3189"/>
      <c r="BS414" s="3189"/>
      <c r="BT414" s="3189"/>
      <c r="BU414" s="3189"/>
      <c r="BV414" s="3143"/>
      <c r="BW414" s="3143"/>
    </row>
    <row r="415" spans="1:75" ht="16.5" customHeight="1">
      <c r="A415" s="3143"/>
      <c r="B415" s="3143"/>
      <c r="C415" s="3143"/>
      <c r="D415" s="3143"/>
      <c r="E415" s="3143"/>
      <c r="F415" s="3143"/>
      <c r="G415" s="3143"/>
      <c r="H415" s="3143"/>
      <c r="I415" s="3143"/>
      <c r="J415" s="3143"/>
      <c r="K415" s="3098"/>
      <c r="L415" s="3098"/>
      <c r="M415" s="3098"/>
      <c r="N415" s="3098"/>
      <c r="O415" s="3098"/>
      <c r="P415" s="3098"/>
      <c r="Q415" s="3098"/>
      <c r="R415" s="3098"/>
      <c r="S415" s="3098"/>
      <c r="T415" s="3098"/>
      <c r="U415" s="3098"/>
      <c r="V415" s="3098"/>
      <c r="W415" s="3098"/>
      <c r="X415" s="3098"/>
      <c r="Y415" s="3098"/>
      <c r="Z415" s="3098"/>
      <c r="AA415" s="3098"/>
      <c r="AB415" s="3098"/>
      <c r="AC415" s="3098"/>
      <c r="AD415" s="3098"/>
      <c r="AE415" s="3098"/>
      <c r="AF415" s="3098"/>
      <c r="AG415" s="3098"/>
      <c r="AH415" s="3098"/>
      <c r="AI415" s="3098"/>
      <c r="AJ415" s="3143"/>
      <c r="AK415" s="3143"/>
      <c r="AL415" s="3143"/>
      <c r="AM415" s="3143"/>
      <c r="AN415" s="3143"/>
      <c r="AO415" s="3143"/>
      <c r="AP415" s="3143"/>
      <c r="AQ415" s="3143"/>
      <c r="AR415" s="3143"/>
      <c r="AS415" s="3143"/>
      <c r="AT415" s="3143"/>
      <c r="AU415" s="3143"/>
      <c r="AV415" s="3143"/>
      <c r="AW415" s="3143"/>
      <c r="AX415" s="3143"/>
      <c r="AY415" s="3143"/>
      <c r="AZ415" s="3143"/>
      <c r="BA415" s="3143"/>
      <c r="BB415" s="3143"/>
      <c r="BC415" s="3143"/>
      <c r="BD415" s="3143"/>
      <c r="BE415" s="3143"/>
      <c r="BF415" s="3143"/>
      <c r="BG415" s="3143"/>
      <c r="BH415" s="3143"/>
      <c r="BI415" s="3143"/>
      <c r="BJ415" s="3143"/>
      <c r="BK415" s="3143"/>
      <c r="BL415" s="3189"/>
      <c r="BM415" s="3189"/>
      <c r="BN415" s="3189"/>
      <c r="BO415" s="3189"/>
      <c r="BP415" s="3189"/>
      <c r="BQ415" s="3189"/>
      <c r="BR415" s="3189"/>
      <c r="BS415" s="3189"/>
      <c r="BT415" s="3189"/>
      <c r="BU415" s="3189"/>
      <c r="BV415" s="3143"/>
      <c r="BW415" s="3143"/>
    </row>
    <row r="416" spans="1:75" ht="16.5" customHeight="1">
      <c r="A416" s="3143"/>
      <c r="B416" s="3143"/>
      <c r="C416" s="3143"/>
      <c r="D416" s="3143"/>
      <c r="E416" s="3143"/>
      <c r="F416" s="3143"/>
      <c r="G416" s="3143"/>
      <c r="H416" s="3143"/>
      <c r="I416" s="3143"/>
      <c r="J416" s="3143"/>
      <c r="K416" s="3098"/>
      <c r="L416" s="3098"/>
      <c r="M416" s="3098"/>
      <c r="N416" s="3098"/>
      <c r="O416" s="3098"/>
      <c r="P416" s="3098"/>
      <c r="Q416" s="3098"/>
      <c r="R416" s="3098"/>
      <c r="S416" s="3098"/>
      <c r="T416" s="3098"/>
      <c r="U416" s="3098"/>
      <c r="V416" s="3098"/>
      <c r="W416" s="3098"/>
      <c r="X416" s="3098"/>
      <c r="Y416" s="3098"/>
      <c r="Z416" s="3098"/>
      <c r="AA416" s="3098"/>
      <c r="AB416" s="3098"/>
      <c r="AC416" s="3098"/>
      <c r="AD416" s="3098"/>
      <c r="AE416" s="3098"/>
      <c r="AF416" s="3098"/>
      <c r="AG416" s="3098"/>
      <c r="AH416" s="3098"/>
      <c r="AI416" s="3098"/>
      <c r="AJ416" s="3143"/>
      <c r="AK416" s="3143"/>
      <c r="AL416" s="3143"/>
      <c r="AM416" s="3143"/>
      <c r="AN416" s="3143"/>
      <c r="AO416" s="3143"/>
      <c r="AP416" s="3143"/>
      <c r="AQ416" s="3143"/>
      <c r="AR416" s="3143"/>
      <c r="AS416" s="3143"/>
      <c r="AT416" s="3143"/>
      <c r="AU416" s="3143"/>
      <c r="AV416" s="3143"/>
      <c r="AW416" s="3143"/>
      <c r="AX416" s="3143"/>
      <c r="AY416" s="3143"/>
      <c r="AZ416" s="3143"/>
      <c r="BA416" s="3143"/>
      <c r="BB416" s="3143"/>
      <c r="BC416" s="3143"/>
      <c r="BD416" s="3143"/>
      <c r="BE416" s="3143"/>
      <c r="BF416" s="3143"/>
      <c r="BG416" s="3143"/>
      <c r="BH416" s="3143"/>
      <c r="BI416" s="3143"/>
      <c r="BJ416" s="3143"/>
      <c r="BK416" s="3143"/>
      <c r="BL416" s="3189"/>
      <c r="BM416" s="3189"/>
      <c r="BN416" s="3189"/>
      <c r="BO416" s="3189"/>
      <c r="BP416" s="3189"/>
      <c r="BQ416" s="3189"/>
      <c r="BR416" s="3189"/>
      <c r="BS416" s="3189"/>
      <c r="BT416" s="3189"/>
      <c r="BU416" s="3189"/>
      <c r="BV416" s="3143"/>
      <c r="BW416" s="3143"/>
    </row>
    <row r="417" spans="1:75" ht="16.5" customHeight="1">
      <c r="A417" s="3143"/>
      <c r="B417" s="3143"/>
      <c r="C417" s="3143"/>
      <c r="D417" s="3143"/>
      <c r="E417" s="3143"/>
      <c r="F417" s="3143"/>
      <c r="G417" s="3143"/>
      <c r="H417" s="3143"/>
      <c r="I417" s="3143"/>
      <c r="J417" s="3143"/>
      <c r="K417" s="3098"/>
      <c r="L417" s="3098"/>
      <c r="M417" s="3098"/>
      <c r="N417" s="3098"/>
      <c r="O417" s="3098"/>
      <c r="P417" s="3098"/>
      <c r="Q417" s="3098"/>
      <c r="R417" s="3098"/>
      <c r="S417" s="3098"/>
      <c r="T417" s="3098"/>
      <c r="U417" s="3098"/>
      <c r="V417" s="3098"/>
      <c r="W417" s="3098"/>
      <c r="X417" s="3098"/>
      <c r="Y417" s="3098"/>
      <c r="Z417" s="3098"/>
      <c r="AA417" s="3098"/>
      <c r="AB417" s="3098"/>
      <c r="AC417" s="3098"/>
      <c r="AD417" s="3098"/>
      <c r="AE417" s="3098"/>
      <c r="AF417" s="3098"/>
      <c r="AG417" s="3098"/>
      <c r="AH417" s="3098"/>
      <c r="AI417" s="3098"/>
      <c r="AJ417" s="3143"/>
      <c r="AK417" s="3143"/>
      <c r="AL417" s="3143"/>
      <c r="AM417" s="3143"/>
      <c r="AN417" s="3143"/>
      <c r="AO417" s="3143"/>
      <c r="AP417" s="3143"/>
      <c r="AQ417" s="3143"/>
      <c r="AR417" s="3143"/>
      <c r="AS417" s="3143"/>
      <c r="AT417" s="3143"/>
      <c r="AU417" s="3143"/>
      <c r="AV417" s="3143"/>
      <c r="AW417" s="3143"/>
      <c r="AX417" s="3143"/>
      <c r="AY417" s="3143"/>
      <c r="AZ417" s="3143"/>
      <c r="BA417" s="3143"/>
      <c r="BB417" s="3143"/>
      <c r="BC417" s="3143"/>
      <c r="BD417" s="3143"/>
      <c r="BE417" s="3143"/>
      <c r="BF417" s="3143"/>
      <c r="BG417" s="3143"/>
      <c r="BH417" s="3143"/>
      <c r="BI417" s="3143"/>
      <c r="BJ417" s="3143"/>
      <c r="BK417" s="3143"/>
      <c r="BL417" s="3189"/>
      <c r="BM417" s="3189"/>
      <c r="BN417" s="3189"/>
      <c r="BO417" s="3189"/>
      <c r="BP417" s="3189"/>
      <c r="BQ417" s="3189"/>
      <c r="BR417" s="3189"/>
      <c r="BS417" s="3189"/>
      <c r="BT417" s="3189"/>
      <c r="BU417" s="3189"/>
      <c r="BV417" s="3143"/>
      <c r="BW417" s="3143"/>
    </row>
    <row r="418" spans="1:75" ht="16.5" customHeight="1">
      <c r="A418" s="3143"/>
      <c r="B418" s="3143"/>
      <c r="C418" s="3143"/>
      <c r="D418" s="3143"/>
      <c r="E418" s="3143"/>
      <c r="F418" s="3143"/>
      <c r="G418" s="3143"/>
      <c r="H418" s="3143"/>
      <c r="I418" s="3143"/>
      <c r="J418" s="3143"/>
      <c r="K418" s="3098"/>
      <c r="L418" s="3098"/>
      <c r="M418" s="3098"/>
      <c r="N418" s="3098"/>
      <c r="O418" s="3098"/>
      <c r="P418" s="3098"/>
      <c r="Q418" s="3098"/>
      <c r="R418" s="3098"/>
      <c r="S418" s="3098"/>
      <c r="T418" s="3098"/>
      <c r="U418" s="3098"/>
      <c r="V418" s="3098"/>
      <c r="W418" s="3098"/>
      <c r="X418" s="3098"/>
      <c r="Y418" s="3098"/>
      <c r="Z418" s="3098"/>
      <c r="AA418" s="3098"/>
      <c r="AB418" s="3098"/>
      <c r="AC418" s="3098"/>
      <c r="AD418" s="3098"/>
      <c r="AE418" s="3098"/>
      <c r="AF418" s="3098"/>
      <c r="AG418" s="3098"/>
      <c r="AH418" s="3098"/>
      <c r="AI418" s="3098"/>
      <c r="AJ418" s="3143"/>
      <c r="AK418" s="3143"/>
      <c r="AL418" s="3143"/>
      <c r="AM418" s="3143"/>
      <c r="AN418" s="3143"/>
      <c r="AO418" s="3143"/>
      <c r="AP418" s="3143"/>
      <c r="AQ418" s="3143"/>
      <c r="AR418" s="3143"/>
      <c r="AS418" s="3143"/>
      <c r="AT418" s="3143"/>
      <c r="AU418" s="3143"/>
      <c r="AV418" s="3143"/>
      <c r="AW418" s="3143"/>
      <c r="AX418" s="3143"/>
      <c r="AY418" s="3143"/>
      <c r="AZ418" s="3143"/>
      <c r="BA418" s="3143"/>
      <c r="BB418" s="3143"/>
      <c r="BC418" s="3143"/>
      <c r="BD418" s="3143"/>
      <c r="BE418" s="3143"/>
      <c r="BF418" s="3143"/>
      <c r="BG418" s="3143"/>
      <c r="BH418" s="3143"/>
      <c r="BI418" s="3143"/>
      <c r="BJ418" s="3143"/>
      <c r="BK418" s="3143"/>
      <c r="BL418" s="3189"/>
      <c r="BM418" s="3189"/>
      <c r="BN418" s="3189"/>
      <c r="BO418" s="3189"/>
      <c r="BP418" s="3189"/>
      <c r="BQ418" s="3189"/>
      <c r="BR418" s="3189"/>
      <c r="BS418" s="3189"/>
      <c r="BT418" s="3189"/>
      <c r="BU418" s="3189"/>
      <c r="BV418" s="3143"/>
      <c r="BW418" s="3143"/>
    </row>
    <row r="419" spans="1:75" ht="16.5" customHeight="1">
      <c r="A419" s="3143"/>
      <c r="B419" s="3143"/>
      <c r="C419" s="3143"/>
      <c r="D419" s="3143"/>
      <c r="E419" s="3143"/>
      <c r="F419" s="3143"/>
      <c r="G419" s="3143"/>
      <c r="H419" s="3143"/>
      <c r="I419" s="3143"/>
      <c r="J419" s="3143"/>
      <c r="K419" s="3098"/>
      <c r="L419" s="3098"/>
      <c r="M419" s="3098"/>
      <c r="N419" s="3098"/>
      <c r="O419" s="3098"/>
      <c r="P419" s="3098"/>
      <c r="Q419" s="3098"/>
      <c r="R419" s="3098"/>
      <c r="S419" s="3098"/>
      <c r="T419" s="3098"/>
      <c r="U419" s="3098"/>
      <c r="V419" s="3098"/>
      <c r="W419" s="3098"/>
      <c r="X419" s="3098"/>
      <c r="Y419" s="3098"/>
      <c r="Z419" s="3098"/>
      <c r="AA419" s="3098"/>
      <c r="AB419" s="3098"/>
      <c r="AC419" s="3098"/>
      <c r="AD419" s="3098"/>
      <c r="AE419" s="3098"/>
      <c r="AF419" s="3098"/>
      <c r="AG419" s="3098"/>
      <c r="AH419" s="3098"/>
      <c r="AI419" s="3098"/>
      <c r="AJ419" s="3143"/>
      <c r="AK419" s="3143"/>
      <c r="AL419" s="3143"/>
      <c r="AM419" s="3143"/>
      <c r="AN419" s="3143"/>
      <c r="AO419" s="3143"/>
      <c r="AP419" s="3143"/>
      <c r="AQ419" s="3143"/>
      <c r="AR419" s="3143"/>
      <c r="AS419" s="3143"/>
      <c r="AT419" s="3143"/>
      <c r="AU419" s="3143"/>
      <c r="AV419" s="3143"/>
      <c r="AW419" s="3143"/>
      <c r="AX419" s="3143"/>
      <c r="AY419" s="3143"/>
      <c r="AZ419" s="3143"/>
      <c r="BA419" s="3143"/>
      <c r="BB419" s="3143"/>
      <c r="BC419" s="3143"/>
      <c r="BD419" s="3143"/>
      <c r="BE419" s="3143"/>
      <c r="BF419" s="3143"/>
      <c r="BG419" s="3143"/>
      <c r="BH419" s="3143"/>
      <c r="BI419" s="3143"/>
      <c r="BJ419" s="3143"/>
      <c r="BK419" s="3143"/>
      <c r="BL419" s="3189"/>
      <c r="BM419" s="3189"/>
      <c r="BN419" s="3189"/>
      <c r="BO419" s="3189"/>
      <c r="BP419" s="3189"/>
      <c r="BQ419" s="3189"/>
      <c r="BR419" s="3189"/>
      <c r="BS419" s="3189"/>
      <c r="BT419" s="3189"/>
      <c r="BU419" s="3189"/>
      <c r="BV419" s="3143"/>
      <c r="BW419" s="3143"/>
    </row>
    <row r="420" spans="1:75" ht="16.5" customHeight="1">
      <c r="A420" s="3143"/>
      <c r="B420" s="3143"/>
      <c r="C420" s="3143"/>
      <c r="D420" s="3143"/>
      <c r="E420" s="3143"/>
      <c r="F420" s="3143"/>
      <c r="G420" s="3143"/>
      <c r="H420" s="3143"/>
      <c r="I420" s="3143"/>
      <c r="J420" s="3143"/>
      <c r="K420" s="3098"/>
      <c r="L420" s="3098"/>
      <c r="M420" s="3098"/>
      <c r="N420" s="3098"/>
      <c r="O420" s="3098"/>
      <c r="P420" s="3098"/>
      <c r="Q420" s="3098"/>
      <c r="R420" s="3098"/>
      <c r="S420" s="3098"/>
      <c r="T420" s="3098"/>
      <c r="U420" s="3098"/>
      <c r="V420" s="3098"/>
      <c r="W420" s="3098"/>
      <c r="X420" s="3098"/>
      <c r="Y420" s="3098"/>
      <c r="Z420" s="3098"/>
      <c r="AA420" s="3098"/>
      <c r="AB420" s="3098"/>
      <c r="AC420" s="3098"/>
      <c r="AD420" s="3098"/>
      <c r="AE420" s="3098"/>
      <c r="AF420" s="3098"/>
      <c r="AG420" s="3098"/>
      <c r="AH420" s="3098"/>
      <c r="AI420" s="3098"/>
      <c r="AJ420" s="3143"/>
      <c r="AK420" s="3143"/>
      <c r="AL420" s="3143"/>
      <c r="AM420" s="3143"/>
      <c r="AN420" s="3143"/>
      <c r="AO420" s="3143"/>
      <c r="AP420" s="3143"/>
      <c r="AQ420" s="3143"/>
      <c r="AR420" s="3143"/>
      <c r="AS420" s="3143"/>
      <c r="AT420" s="3143"/>
      <c r="AU420" s="3143"/>
      <c r="AV420" s="3143"/>
      <c r="AW420" s="3143"/>
      <c r="AX420" s="3143"/>
      <c r="AY420" s="3143"/>
      <c r="AZ420" s="3143"/>
      <c r="BA420" s="3143"/>
      <c r="BB420" s="3143"/>
      <c r="BC420" s="3143"/>
      <c r="BD420" s="3143"/>
      <c r="BE420" s="3143"/>
      <c r="BF420" s="3143"/>
      <c r="BG420" s="3143"/>
      <c r="BH420" s="3143"/>
      <c r="BI420" s="3143"/>
      <c r="BJ420" s="3143"/>
      <c r="BK420" s="3143"/>
      <c r="BL420" s="3189"/>
      <c r="BM420" s="3189"/>
      <c r="BN420" s="3189"/>
      <c r="BO420" s="3189"/>
      <c r="BP420" s="3189"/>
      <c r="BQ420" s="3189"/>
      <c r="BR420" s="3189"/>
      <c r="BS420" s="3189"/>
      <c r="BT420" s="3189"/>
      <c r="BU420" s="3189"/>
      <c r="BV420" s="3143"/>
      <c r="BW420" s="3143"/>
    </row>
    <row r="421" spans="1:75" ht="16.5" customHeight="1">
      <c r="A421" s="3143"/>
      <c r="B421" s="3143"/>
      <c r="C421" s="3143"/>
      <c r="D421" s="3143"/>
      <c r="E421" s="3143"/>
      <c r="F421" s="3143"/>
      <c r="G421" s="3143"/>
      <c r="H421" s="3143"/>
      <c r="I421" s="3143"/>
      <c r="J421" s="3143"/>
      <c r="K421" s="3098"/>
      <c r="L421" s="3098"/>
      <c r="M421" s="3098"/>
      <c r="N421" s="3098"/>
      <c r="O421" s="3098"/>
      <c r="P421" s="3098"/>
      <c r="Q421" s="3098"/>
      <c r="R421" s="3098"/>
      <c r="S421" s="3098"/>
      <c r="T421" s="3098"/>
      <c r="U421" s="3098"/>
      <c r="V421" s="3098"/>
      <c r="W421" s="3098"/>
      <c r="X421" s="3098"/>
      <c r="Y421" s="3098"/>
      <c r="Z421" s="3098"/>
      <c r="AA421" s="3098"/>
      <c r="AB421" s="3098"/>
      <c r="AC421" s="3098"/>
      <c r="AD421" s="3098"/>
      <c r="AE421" s="3098"/>
      <c r="AF421" s="3098"/>
      <c r="AG421" s="3098"/>
      <c r="AH421" s="3098"/>
      <c r="AI421" s="3098"/>
      <c r="AJ421" s="3143"/>
      <c r="AK421" s="3143"/>
      <c r="AL421" s="3143"/>
      <c r="AM421" s="3143"/>
      <c r="AN421" s="3143"/>
      <c r="AO421" s="3143"/>
      <c r="AP421" s="3143"/>
      <c r="AQ421" s="3143"/>
      <c r="AR421" s="3143"/>
      <c r="AS421" s="3143"/>
      <c r="AT421" s="3143"/>
      <c r="AU421" s="3143"/>
      <c r="AV421" s="3143"/>
      <c r="AW421" s="3143"/>
      <c r="AX421" s="3143"/>
      <c r="AY421" s="3143"/>
      <c r="AZ421" s="3143"/>
      <c r="BA421" s="3143"/>
      <c r="BB421" s="3143"/>
      <c r="BC421" s="3143"/>
      <c r="BD421" s="3143"/>
      <c r="BE421" s="3143"/>
      <c r="BF421" s="3143"/>
      <c r="BG421" s="3143"/>
      <c r="BH421" s="3143"/>
      <c r="BI421" s="3143"/>
      <c r="BJ421" s="3143"/>
      <c r="BK421" s="3143"/>
      <c r="BL421" s="3189"/>
      <c r="BM421" s="3189"/>
      <c r="BN421" s="3189"/>
      <c r="BO421" s="3189"/>
      <c r="BP421" s="3189"/>
      <c r="BQ421" s="3189"/>
      <c r="BR421" s="3189"/>
      <c r="BS421" s="3189"/>
      <c r="BT421" s="3189"/>
      <c r="BU421" s="3189"/>
      <c r="BV421" s="3143"/>
      <c r="BW421" s="3143"/>
    </row>
    <row r="422" spans="1:75" ht="16.5" customHeight="1">
      <c r="A422" s="3143"/>
      <c r="B422" s="3143"/>
      <c r="C422" s="3143"/>
      <c r="D422" s="3143"/>
      <c r="E422" s="3143"/>
      <c r="F422" s="3143"/>
      <c r="G422" s="3143"/>
      <c r="H422" s="3143"/>
      <c r="I422" s="3143"/>
      <c r="J422" s="3143"/>
      <c r="K422" s="3098"/>
      <c r="L422" s="3098"/>
      <c r="M422" s="3098"/>
      <c r="N422" s="3098"/>
      <c r="O422" s="3098"/>
      <c r="P422" s="3098"/>
      <c r="Q422" s="3098"/>
      <c r="R422" s="3098"/>
      <c r="S422" s="3098"/>
      <c r="T422" s="3098"/>
      <c r="U422" s="3098"/>
      <c r="V422" s="3098"/>
      <c r="W422" s="3098"/>
      <c r="X422" s="3098"/>
      <c r="Y422" s="3098"/>
      <c r="Z422" s="3098"/>
      <c r="AA422" s="3098"/>
      <c r="AB422" s="3098"/>
      <c r="AC422" s="3098"/>
      <c r="AD422" s="3098"/>
      <c r="AE422" s="3098"/>
      <c r="AF422" s="3098"/>
      <c r="AG422" s="3098"/>
      <c r="AH422" s="3098"/>
      <c r="AI422" s="3098"/>
      <c r="AJ422" s="3143"/>
      <c r="AK422" s="3143"/>
      <c r="AL422" s="3143"/>
      <c r="AM422" s="3143"/>
      <c r="AN422" s="3143"/>
      <c r="AO422" s="3143"/>
      <c r="AP422" s="3143"/>
      <c r="AQ422" s="3143"/>
      <c r="AR422" s="3143"/>
      <c r="AS422" s="3143"/>
      <c r="AT422" s="3143"/>
      <c r="AU422" s="3143"/>
      <c r="AV422" s="3143"/>
      <c r="AW422" s="3143"/>
      <c r="AX422" s="3143"/>
      <c r="AY422" s="3143"/>
      <c r="AZ422" s="3143"/>
      <c r="BA422" s="3143"/>
      <c r="BB422" s="3143"/>
      <c r="BC422" s="3143"/>
      <c r="BD422" s="3143"/>
      <c r="BE422" s="3143"/>
      <c r="BF422" s="3143"/>
      <c r="BG422" s="3143"/>
      <c r="BH422" s="3143"/>
      <c r="BI422" s="3143"/>
      <c r="BJ422" s="3143"/>
      <c r="BK422" s="3143"/>
      <c r="BL422" s="3189"/>
      <c r="BM422" s="3189"/>
      <c r="BN422" s="3189"/>
      <c r="BO422" s="3189"/>
      <c r="BP422" s="3189"/>
      <c r="BQ422" s="3189"/>
      <c r="BR422" s="3189"/>
      <c r="BS422" s="3189"/>
      <c r="BT422" s="3189"/>
      <c r="BU422" s="3189"/>
      <c r="BV422" s="3143"/>
      <c r="BW422" s="3143"/>
    </row>
    <row r="423" spans="1:75" ht="16.5" customHeight="1">
      <c r="A423" s="3143"/>
      <c r="B423" s="3143"/>
      <c r="C423" s="3143"/>
      <c r="D423" s="3143"/>
      <c r="E423" s="3143"/>
      <c r="F423" s="3143"/>
      <c r="G423" s="3143"/>
      <c r="H423" s="3143"/>
      <c r="I423" s="3143"/>
      <c r="J423" s="3143"/>
      <c r="K423" s="3098"/>
      <c r="L423" s="3098"/>
      <c r="M423" s="3098"/>
      <c r="N423" s="3098"/>
      <c r="O423" s="3098"/>
      <c r="P423" s="3098"/>
      <c r="Q423" s="3098"/>
      <c r="R423" s="3098"/>
      <c r="S423" s="3098"/>
      <c r="T423" s="3098"/>
      <c r="U423" s="3098"/>
      <c r="V423" s="3098"/>
      <c r="W423" s="3098"/>
      <c r="X423" s="3098"/>
      <c r="Y423" s="3098"/>
      <c r="Z423" s="3098"/>
      <c r="AA423" s="3098"/>
      <c r="AB423" s="3098"/>
      <c r="AC423" s="3098"/>
      <c r="AD423" s="3098"/>
      <c r="AE423" s="3098"/>
      <c r="AF423" s="3098"/>
      <c r="AG423" s="3098"/>
      <c r="AH423" s="3098"/>
      <c r="AI423" s="3098"/>
      <c r="AJ423" s="3143"/>
      <c r="AK423" s="3143"/>
      <c r="AL423" s="3143"/>
      <c r="AM423" s="3143"/>
      <c r="AN423" s="3143"/>
      <c r="AO423" s="3143"/>
      <c r="AP423" s="3143"/>
      <c r="AQ423" s="3143"/>
      <c r="AR423" s="3143"/>
      <c r="AS423" s="3143"/>
      <c r="AT423" s="3143"/>
      <c r="AU423" s="3143"/>
      <c r="AV423" s="3143"/>
      <c r="AW423" s="3143"/>
      <c r="AX423" s="3143"/>
      <c r="AY423" s="3143"/>
      <c r="AZ423" s="3143"/>
      <c r="BA423" s="3143"/>
      <c r="BB423" s="3143"/>
      <c r="BC423" s="3143"/>
      <c r="BD423" s="3143"/>
      <c r="BE423" s="3143"/>
      <c r="BF423" s="3143"/>
      <c r="BG423" s="3143"/>
      <c r="BH423" s="3143"/>
      <c r="BI423" s="3143"/>
      <c r="BJ423" s="3143"/>
      <c r="BK423" s="3143"/>
      <c r="BL423" s="3189"/>
      <c r="BM423" s="3189"/>
      <c r="BN423" s="3189"/>
      <c r="BO423" s="3189"/>
      <c r="BP423" s="3189"/>
      <c r="BQ423" s="3189"/>
      <c r="BR423" s="3189"/>
      <c r="BS423" s="3189"/>
      <c r="BT423" s="3189"/>
      <c r="BU423" s="3189"/>
      <c r="BV423" s="3143"/>
      <c r="BW423" s="3143"/>
    </row>
    <row r="424" spans="1:75" ht="16.5" customHeight="1">
      <c r="A424" s="3143"/>
      <c r="B424" s="3143"/>
      <c r="C424" s="3143"/>
      <c r="D424" s="3143"/>
      <c r="E424" s="3143"/>
      <c r="F424" s="3143"/>
      <c r="G424" s="3143"/>
      <c r="H424" s="3143"/>
      <c r="I424" s="3143"/>
      <c r="J424" s="3143"/>
      <c r="K424" s="3098"/>
      <c r="L424" s="3098"/>
      <c r="M424" s="3098"/>
      <c r="N424" s="3098"/>
      <c r="O424" s="3098"/>
      <c r="P424" s="3098"/>
      <c r="Q424" s="3098"/>
      <c r="R424" s="3098"/>
      <c r="S424" s="3098"/>
      <c r="T424" s="3098"/>
      <c r="U424" s="3098"/>
      <c r="V424" s="3098"/>
      <c r="W424" s="3098"/>
      <c r="X424" s="3098"/>
      <c r="Y424" s="3098"/>
      <c r="Z424" s="3098"/>
      <c r="AA424" s="3098"/>
      <c r="AB424" s="3098"/>
      <c r="AC424" s="3098"/>
      <c r="AD424" s="3098"/>
      <c r="AE424" s="3098"/>
      <c r="AF424" s="3098"/>
      <c r="AG424" s="3098"/>
      <c r="AH424" s="3098"/>
      <c r="AI424" s="3098"/>
      <c r="AJ424" s="3143"/>
      <c r="AK424" s="3143"/>
      <c r="AL424" s="3143"/>
      <c r="AM424" s="3143"/>
      <c r="AN424" s="3143"/>
      <c r="AO424" s="3143"/>
      <c r="AP424" s="3143"/>
      <c r="AQ424" s="3143"/>
      <c r="AR424" s="3143"/>
      <c r="AS424" s="3143"/>
      <c r="AT424" s="3143"/>
      <c r="AU424" s="3143"/>
      <c r="AV424" s="3143"/>
      <c r="AW424" s="3143"/>
      <c r="AX424" s="3143"/>
      <c r="AY424" s="3143"/>
      <c r="AZ424" s="3143"/>
      <c r="BA424" s="3143"/>
      <c r="BB424" s="3143"/>
      <c r="BC424" s="3143"/>
      <c r="BD424" s="3143"/>
      <c r="BE424" s="3143"/>
      <c r="BF424" s="3143"/>
      <c r="BG424" s="3143"/>
      <c r="BH424" s="3143"/>
      <c r="BI424" s="3143"/>
      <c r="BJ424" s="3143"/>
      <c r="BK424" s="3143"/>
      <c r="BL424" s="3189"/>
      <c r="BM424" s="3189"/>
      <c r="BN424" s="3189"/>
      <c r="BO424" s="3189"/>
      <c r="BP424" s="3189"/>
      <c r="BQ424" s="3189"/>
      <c r="BR424" s="3189"/>
      <c r="BS424" s="3189"/>
      <c r="BT424" s="3189"/>
      <c r="BU424" s="3189"/>
      <c r="BV424" s="3143"/>
      <c r="BW424" s="3143"/>
    </row>
    <row r="425" spans="1:75" ht="16.5" customHeight="1">
      <c r="A425" s="3143"/>
      <c r="B425" s="3143"/>
      <c r="C425" s="3143"/>
      <c r="D425" s="3143"/>
      <c r="E425" s="3143"/>
      <c r="F425" s="3143"/>
      <c r="G425" s="3143"/>
      <c r="H425" s="3143"/>
      <c r="I425" s="3143"/>
      <c r="J425" s="3143"/>
      <c r="K425" s="3098"/>
      <c r="L425" s="3098"/>
      <c r="M425" s="3098"/>
      <c r="N425" s="3098"/>
      <c r="O425" s="3098"/>
      <c r="P425" s="3098"/>
      <c r="Q425" s="3098"/>
      <c r="R425" s="3098"/>
      <c r="S425" s="3098"/>
      <c r="T425" s="3098"/>
      <c r="U425" s="3098"/>
      <c r="V425" s="3098"/>
      <c r="W425" s="3098"/>
      <c r="X425" s="3098"/>
      <c r="Y425" s="3098"/>
      <c r="Z425" s="3098"/>
      <c r="AA425" s="3098"/>
      <c r="AB425" s="3098"/>
      <c r="AC425" s="3098"/>
      <c r="AD425" s="3098"/>
      <c r="AE425" s="3098"/>
      <c r="AF425" s="3098"/>
      <c r="AG425" s="3098"/>
      <c r="AH425" s="3098"/>
      <c r="AI425" s="3098"/>
      <c r="AJ425" s="3143"/>
      <c r="AK425" s="3143"/>
      <c r="AL425" s="3143"/>
      <c r="AM425" s="3143"/>
      <c r="AN425" s="3143"/>
      <c r="AO425" s="3143"/>
      <c r="AP425" s="3143"/>
      <c r="AQ425" s="3143"/>
      <c r="AR425" s="3143"/>
      <c r="AS425" s="3143"/>
      <c r="AT425" s="3143"/>
      <c r="AU425" s="3143"/>
      <c r="AV425" s="3143"/>
      <c r="AW425" s="3143"/>
      <c r="AX425" s="3143"/>
      <c r="AY425" s="3143"/>
      <c r="AZ425" s="3143"/>
      <c r="BA425" s="3143"/>
      <c r="BB425" s="3143"/>
      <c r="BC425" s="3143"/>
      <c r="BD425" s="3143"/>
      <c r="BE425" s="3143"/>
      <c r="BF425" s="3143"/>
      <c r="BG425" s="3143"/>
      <c r="BH425" s="3143"/>
      <c r="BI425" s="3143"/>
      <c r="BJ425" s="3143"/>
      <c r="BK425" s="3143"/>
      <c r="BL425" s="3189"/>
      <c r="BM425" s="3189"/>
      <c r="BN425" s="3189"/>
      <c r="BO425" s="3189"/>
      <c r="BP425" s="3189"/>
      <c r="BQ425" s="3189"/>
      <c r="BR425" s="3189"/>
      <c r="BS425" s="3189"/>
      <c r="BT425" s="3189"/>
      <c r="BU425" s="3189"/>
      <c r="BV425" s="3143"/>
      <c r="BW425" s="3143"/>
    </row>
    <row r="426" spans="1:75" ht="16.5" customHeight="1">
      <c r="A426" s="3143"/>
      <c r="B426" s="3143"/>
      <c r="C426" s="3143"/>
      <c r="D426" s="3143"/>
      <c r="E426" s="3143"/>
      <c r="F426" s="3143"/>
      <c r="G426" s="3143"/>
      <c r="H426" s="3143"/>
      <c r="I426" s="3143"/>
      <c r="J426" s="3143"/>
      <c r="K426" s="3098"/>
      <c r="L426" s="3098"/>
      <c r="M426" s="3098"/>
      <c r="N426" s="3098"/>
      <c r="O426" s="3098"/>
      <c r="P426" s="3098"/>
      <c r="Q426" s="3098"/>
      <c r="R426" s="3098"/>
      <c r="S426" s="3098"/>
      <c r="T426" s="3098"/>
      <c r="U426" s="3098"/>
      <c r="V426" s="3098"/>
      <c r="W426" s="3098"/>
      <c r="X426" s="3098"/>
      <c r="Y426" s="3098"/>
      <c r="Z426" s="3098"/>
      <c r="AA426" s="3098"/>
      <c r="AB426" s="3098"/>
      <c r="AC426" s="3098"/>
      <c r="AD426" s="3098"/>
      <c r="AE426" s="3098"/>
      <c r="AF426" s="3098"/>
      <c r="AG426" s="3098"/>
      <c r="AH426" s="3098"/>
      <c r="AI426" s="3098"/>
      <c r="AJ426" s="3143"/>
      <c r="AK426" s="3143"/>
      <c r="AL426" s="3143"/>
      <c r="AM426" s="3143"/>
      <c r="AN426" s="3143"/>
      <c r="AO426" s="3143"/>
      <c r="AP426" s="3143"/>
      <c r="AQ426" s="3143"/>
      <c r="AR426" s="3143"/>
      <c r="AS426" s="3143"/>
      <c r="AT426" s="3143"/>
      <c r="AU426" s="3143"/>
      <c r="AV426" s="3143"/>
      <c r="AW426" s="3143"/>
      <c r="AX426" s="3143"/>
      <c r="AY426" s="3143"/>
      <c r="AZ426" s="3143"/>
      <c r="BA426" s="3143"/>
      <c r="BB426" s="3143"/>
      <c r="BC426" s="3143"/>
      <c r="BD426" s="3143"/>
      <c r="BE426" s="3143"/>
      <c r="BF426" s="3143"/>
      <c r="BG426" s="3143"/>
      <c r="BH426" s="3143"/>
      <c r="BI426" s="3143"/>
      <c r="BJ426" s="3143"/>
      <c r="BK426" s="3143"/>
      <c r="BL426" s="3189"/>
      <c r="BM426" s="3189"/>
      <c r="BN426" s="3189"/>
      <c r="BO426" s="3189"/>
      <c r="BP426" s="3189"/>
      <c r="BQ426" s="3189"/>
      <c r="BR426" s="3189"/>
      <c r="BS426" s="3189"/>
      <c r="BT426" s="3189"/>
      <c r="BU426" s="3189"/>
      <c r="BV426" s="3143"/>
      <c r="BW426" s="3143"/>
    </row>
    <row r="427" spans="1:75" ht="16.5" customHeight="1">
      <c r="A427" s="3143"/>
      <c r="B427" s="3143"/>
      <c r="C427" s="3143"/>
      <c r="D427" s="3143"/>
      <c r="E427" s="3143"/>
      <c r="F427" s="3143"/>
      <c r="G427" s="3143"/>
      <c r="H427" s="3143"/>
      <c r="I427" s="3143"/>
      <c r="J427" s="3143"/>
      <c r="K427" s="3098"/>
      <c r="L427" s="3098"/>
      <c r="M427" s="3098"/>
      <c r="N427" s="3098"/>
      <c r="O427" s="3098"/>
      <c r="P427" s="3098"/>
      <c r="Q427" s="3098"/>
      <c r="R427" s="3098"/>
      <c r="S427" s="3098"/>
      <c r="T427" s="3098"/>
      <c r="U427" s="3098"/>
      <c r="V427" s="3098"/>
      <c r="W427" s="3098"/>
      <c r="X427" s="3098"/>
      <c r="Y427" s="3098"/>
      <c r="Z427" s="3098"/>
      <c r="AA427" s="3098"/>
      <c r="AB427" s="3098"/>
      <c r="AC427" s="3098"/>
      <c r="AD427" s="3098"/>
      <c r="AE427" s="3098"/>
      <c r="AF427" s="3098"/>
      <c r="AG427" s="3098"/>
      <c r="AH427" s="3098"/>
      <c r="AI427" s="3098"/>
      <c r="AJ427" s="3143"/>
      <c r="AK427" s="3143"/>
      <c r="AL427" s="3143"/>
      <c r="AM427" s="3143"/>
      <c r="AN427" s="3143"/>
      <c r="AO427" s="3143"/>
      <c r="AP427" s="3143"/>
      <c r="AQ427" s="3143"/>
      <c r="AR427" s="3143"/>
      <c r="AS427" s="3143"/>
      <c r="AT427" s="3143"/>
      <c r="AU427" s="3143"/>
      <c r="AV427" s="3143"/>
      <c r="AW427" s="3143"/>
      <c r="AX427" s="3143"/>
      <c r="AY427" s="3143"/>
      <c r="AZ427" s="3143"/>
      <c r="BA427" s="3143"/>
      <c r="BB427" s="3143"/>
      <c r="BC427" s="3143"/>
      <c r="BD427" s="3143"/>
      <c r="BE427" s="3143"/>
      <c r="BF427" s="3143"/>
      <c r="BG427" s="3143"/>
      <c r="BH427" s="3143"/>
      <c r="BI427" s="3143"/>
      <c r="BJ427" s="3143"/>
      <c r="BK427" s="3143"/>
      <c r="BL427" s="3189"/>
      <c r="BM427" s="3189"/>
      <c r="BN427" s="3189"/>
      <c r="BO427" s="3189"/>
      <c r="BP427" s="3189"/>
      <c r="BQ427" s="3189"/>
      <c r="BR427" s="3189"/>
      <c r="BS427" s="3189"/>
      <c r="BT427" s="3189"/>
      <c r="BU427" s="3189"/>
      <c r="BV427" s="3143"/>
      <c r="BW427" s="3143"/>
    </row>
    <row r="428" spans="1:75" ht="16.5" customHeight="1">
      <c r="A428" s="3143"/>
      <c r="B428" s="3143"/>
      <c r="C428" s="3143"/>
      <c r="D428" s="3143"/>
      <c r="E428" s="3143"/>
      <c r="F428" s="3143"/>
      <c r="G428" s="3143"/>
      <c r="H428" s="3143"/>
      <c r="I428" s="3143"/>
      <c r="J428" s="3143"/>
      <c r="K428" s="3098"/>
      <c r="L428" s="3098"/>
      <c r="M428" s="3098"/>
      <c r="N428" s="3098"/>
      <c r="O428" s="3098"/>
      <c r="P428" s="3098"/>
      <c r="Q428" s="3098"/>
      <c r="R428" s="3098"/>
      <c r="S428" s="3098"/>
      <c r="T428" s="3098"/>
      <c r="U428" s="3098"/>
      <c r="V428" s="3098"/>
      <c r="W428" s="3098"/>
      <c r="X428" s="3098"/>
      <c r="Y428" s="3098"/>
      <c r="Z428" s="3098"/>
      <c r="AA428" s="3098"/>
      <c r="AB428" s="3098"/>
      <c r="AC428" s="3098"/>
      <c r="AD428" s="3098"/>
      <c r="AE428" s="3098"/>
      <c r="AF428" s="3098"/>
      <c r="AG428" s="3098"/>
      <c r="AH428" s="3098"/>
      <c r="AI428" s="3098"/>
      <c r="AJ428" s="3143"/>
      <c r="AK428" s="3143"/>
      <c r="AL428" s="3143"/>
      <c r="AM428" s="3143"/>
      <c r="AN428" s="3143"/>
      <c r="AO428" s="3143"/>
      <c r="AP428" s="3143"/>
      <c r="AQ428" s="3143"/>
      <c r="AR428" s="3143"/>
      <c r="AS428" s="3143"/>
      <c r="AT428" s="3143"/>
      <c r="AU428" s="3143"/>
      <c r="AV428" s="3143"/>
      <c r="AW428" s="3143"/>
      <c r="AX428" s="3143"/>
      <c r="AY428" s="3143"/>
      <c r="AZ428" s="3143"/>
      <c r="BA428" s="3143"/>
      <c r="BB428" s="3143"/>
      <c r="BC428" s="3143"/>
      <c r="BD428" s="3143"/>
      <c r="BE428" s="3143"/>
      <c r="BF428" s="3143"/>
      <c r="BG428" s="3143"/>
      <c r="BH428" s="3143"/>
      <c r="BI428" s="3143"/>
      <c r="BJ428" s="3143"/>
      <c r="BK428" s="3143"/>
      <c r="BL428" s="3189"/>
      <c r="BM428" s="3189"/>
      <c r="BN428" s="3189"/>
      <c r="BO428" s="3189"/>
      <c r="BP428" s="3189"/>
      <c r="BQ428" s="3189"/>
      <c r="BR428" s="3189"/>
      <c r="BS428" s="3189"/>
      <c r="BT428" s="3189"/>
      <c r="BU428" s="3189"/>
      <c r="BV428" s="3143"/>
      <c r="BW428" s="3143"/>
    </row>
    <row r="429" spans="1:75" ht="16.5" customHeight="1">
      <c r="A429" s="3143"/>
      <c r="B429" s="3143"/>
      <c r="C429" s="3143"/>
      <c r="D429" s="3143"/>
      <c r="E429" s="3143"/>
      <c r="F429" s="3143"/>
      <c r="G429" s="3143"/>
      <c r="H429" s="3143"/>
      <c r="I429" s="3143"/>
      <c r="J429" s="3143"/>
      <c r="K429" s="3098"/>
      <c r="L429" s="3098"/>
      <c r="M429" s="3098"/>
      <c r="N429" s="3098"/>
      <c r="O429" s="3098"/>
      <c r="P429" s="3098"/>
      <c r="Q429" s="3098"/>
      <c r="R429" s="3098"/>
      <c r="S429" s="3098"/>
      <c r="T429" s="3098"/>
      <c r="U429" s="3098"/>
      <c r="V429" s="3098"/>
      <c r="W429" s="3098"/>
      <c r="X429" s="3098"/>
      <c r="Y429" s="3098"/>
      <c r="Z429" s="3098"/>
      <c r="AA429" s="3098"/>
      <c r="AB429" s="3098"/>
      <c r="AC429" s="3098"/>
      <c r="AD429" s="3098"/>
      <c r="AE429" s="3098"/>
      <c r="AF429" s="3098"/>
      <c r="AG429" s="3098"/>
      <c r="AH429" s="3098"/>
      <c r="AI429" s="3098"/>
      <c r="AJ429" s="3143"/>
      <c r="AK429" s="3143"/>
      <c r="AL429" s="3143"/>
      <c r="AM429" s="3143"/>
      <c r="AN429" s="3143"/>
      <c r="AO429" s="3143"/>
      <c r="AP429" s="3143"/>
      <c r="AQ429" s="3143"/>
      <c r="AR429" s="3143"/>
      <c r="AS429" s="3143"/>
      <c r="AT429" s="3143"/>
      <c r="AU429" s="3143"/>
      <c r="AV429" s="3143"/>
      <c r="AW429" s="3143"/>
      <c r="AX429" s="3143"/>
      <c r="AY429" s="3143"/>
      <c r="AZ429" s="3143"/>
      <c r="BA429" s="3143"/>
      <c r="BB429" s="3143"/>
      <c r="BC429" s="3143"/>
      <c r="BD429" s="3143"/>
      <c r="BE429" s="3143"/>
      <c r="BF429" s="3143"/>
      <c r="BG429" s="3143"/>
      <c r="BH429" s="3143"/>
      <c r="BI429" s="3143"/>
      <c r="BJ429" s="3143"/>
      <c r="BK429" s="3143"/>
      <c r="BL429" s="3189"/>
      <c r="BM429" s="3189"/>
      <c r="BN429" s="3189"/>
      <c r="BO429" s="3189"/>
      <c r="BP429" s="3189"/>
      <c r="BQ429" s="3189"/>
      <c r="BR429" s="3189"/>
      <c r="BS429" s="3189"/>
      <c r="BT429" s="3189"/>
      <c r="BU429" s="3189"/>
      <c r="BV429" s="3143"/>
      <c r="BW429" s="3143"/>
    </row>
    <row r="430" spans="1:75" ht="16.5" customHeight="1">
      <c r="A430" s="3143"/>
      <c r="B430" s="3143"/>
      <c r="C430" s="3143"/>
      <c r="D430" s="3143"/>
      <c r="E430" s="3143"/>
      <c r="F430" s="3143"/>
      <c r="G430" s="3143"/>
      <c r="H430" s="3143"/>
      <c r="I430" s="3143"/>
      <c r="J430" s="3143"/>
      <c r="K430" s="3098"/>
      <c r="L430" s="3098"/>
      <c r="M430" s="3098"/>
      <c r="N430" s="3098"/>
      <c r="O430" s="3098"/>
      <c r="P430" s="3098"/>
      <c r="Q430" s="3098"/>
      <c r="R430" s="3098"/>
      <c r="S430" s="3098"/>
      <c r="T430" s="3098"/>
      <c r="U430" s="3098"/>
      <c r="V430" s="3098"/>
      <c r="W430" s="3098"/>
      <c r="X430" s="3098"/>
      <c r="Y430" s="3098"/>
      <c r="Z430" s="3098"/>
      <c r="AA430" s="3098"/>
      <c r="AB430" s="3098"/>
      <c r="AC430" s="3098"/>
      <c r="AD430" s="3098"/>
      <c r="AE430" s="3098"/>
      <c r="AF430" s="3098"/>
      <c r="AG430" s="3098"/>
      <c r="AH430" s="3098"/>
      <c r="AI430" s="3098"/>
      <c r="AJ430" s="3143"/>
      <c r="AK430" s="3143"/>
      <c r="AL430" s="3143"/>
      <c r="AM430" s="3143"/>
      <c r="AN430" s="3143"/>
      <c r="AO430" s="3143"/>
      <c r="AP430" s="3143"/>
      <c r="AQ430" s="3143"/>
      <c r="AR430" s="3143"/>
      <c r="AS430" s="3143"/>
      <c r="AT430" s="3143"/>
      <c r="AU430" s="3143"/>
      <c r="AV430" s="3143"/>
      <c r="AW430" s="3143"/>
      <c r="AX430" s="3143"/>
      <c r="AY430" s="3143"/>
      <c r="AZ430" s="3143"/>
      <c r="BA430" s="3143"/>
      <c r="BB430" s="3143"/>
      <c r="BC430" s="3143"/>
      <c r="BD430" s="3143"/>
      <c r="BE430" s="3143"/>
      <c r="BF430" s="3143"/>
      <c r="BG430" s="3143"/>
      <c r="BH430" s="3143"/>
      <c r="BI430" s="3143"/>
      <c r="BJ430" s="3143"/>
      <c r="BK430" s="3143"/>
      <c r="BL430" s="3189"/>
      <c r="BM430" s="3189"/>
      <c r="BN430" s="3189"/>
      <c r="BO430" s="3189"/>
      <c r="BP430" s="3189"/>
      <c r="BQ430" s="3189"/>
      <c r="BR430" s="3189"/>
      <c r="BS430" s="3189"/>
      <c r="BT430" s="3189"/>
      <c r="BU430" s="3189"/>
      <c r="BV430" s="3143"/>
      <c r="BW430" s="3143"/>
    </row>
    <row r="431" spans="1:75" ht="16.5" customHeight="1">
      <c r="A431" s="3143"/>
      <c r="B431" s="3143"/>
      <c r="C431" s="3143"/>
      <c r="D431" s="3143"/>
      <c r="E431" s="3143"/>
      <c r="F431" s="3143"/>
      <c r="G431" s="3143"/>
      <c r="H431" s="3143"/>
      <c r="I431" s="3143"/>
      <c r="J431" s="3143"/>
      <c r="K431" s="3098"/>
      <c r="L431" s="3098"/>
      <c r="M431" s="3098"/>
      <c r="N431" s="3098"/>
      <c r="O431" s="3098"/>
      <c r="P431" s="3098"/>
      <c r="Q431" s="3098"/>
      <c r="R431" s="3098"/>
      <c r="S431" s="3098"/>
      <c r="T431" s="3098"/>
      <c r="U431" s="3098"/>
      <c r="V431" s="3098"/>
      <c r="W431" s="3098"/>
      <c r="X431" s="3098"/>
      <c r="Y431" s="3098"/>
      <c r="Z431" s="3098"/>
      <c r="AA431" s="3098"/>
      <c r="AB431" s="3098"/>
      <c r="AC431" s="3098"/>
      <c r="AD431" s="3098"/>
      <c r="AE431" s="3098"/>
      <c r="AF431" s="3098"/>
      <c r="AG431" s="3098"/>
      <c r="AH431" s="3098"/>
      <c r="AI431" s="3098"/>
      <c r="AJ431" s="3143"/>
      <c r="AK431" s="3143"/>
      <c r="AL431" s="3143"/>
      <c r="AM431" s="3143"/>
      <c r="AN431" s="3143"/>
      <c r="AO431" s="3143"/>
      <c r="AP431" s="3143"/>
      <c r="AQ431" s="3143"/>
      <c r="AR431" s="3143"/>
      <c r="AS431" s="3143"/>
      <c r="AT431" s="3143"/>
      <c r="AU431" s="3143"/>
      <c r="AV431" s="3143"/>
      <c r="AW431" s="3143"/>
      <c r="AX431" s="3143"/>
      <c r="AY431" s="3143"/>
      <c r="AZ431" s="3143"/>
      <c r="BA431" s="3143"/>
      <c r="BB431" s="3143"/>
      <c r="BC431" s="3143"/>
      <c r="BD431" s="3143"/>
      <c r="BE431" s="3143"/>
      <c r="BF431" s="3143"/>
      <c r="BG431" s="3143"/>
      <c r="BH431" s="3143"/>
      <c r="BI431" s="3143"/>
      <c r="BJ431" s="3143"/>
      <c r="BK431" s="3143"/>
      <c r="BL431" s="3189"/>
      <c r="BM431" s="3189"/>
      <c r="BN431" s="3189"/>
      <c r="BO431" s="3189"/>
      <c r="BP431" s="3189"/>
      <c r="BQ431" s="3189"/>
      <c r="BR431" s="3189"/>
      <c r="BS431" s="3189"/>
      <c r="BT431" s="3189"/>
      <c r="BU431" s="3189"/>
      <c r="BV431" s="3143"/>
      <c r="BW431" s="3143"/>
    </row>
    <row r="432" spans="1:75" ht="16.5" customHeight="1">
      <c r="A432" s="3143"/>
      <c r="B432" s="3143"/>
      <c r="C432" s="3143"/>
      <c r="D432" s="3143"/>
      <c r="E432" s="3143"/>
      <c r="F432" s="3143"/>
      <c r="G432" s="3143"/>
      <c r="H432" s="3143"/>
      <c r="I432" s="3143"/>
      <c r="J432" s="3143"/>
      <c r="K432" s="3098"/>
      <c r="L432" s="3098"/>
      <c r="M432" s="3098"/>
      <c r="N432" s="3098"/>
      <c r="O432" s="3098"/>
      <c r="P432" s="3098"/>
      <c r="Q432" s="3098"/>
      <c r="R432" s="3098"/>
      <c r="S432" s="3098"/>
      <c r="T432" s="3098"/>
      <c r="U432" s="3098"/>
      <c r="V432" s="3098"/>
      <c r="W432" s="3098"/>
      <c r="X432" s="3098"/>
      <c r="Y432" s="3098"/>
      <c r="Z432" s="3098"/>
      <c r="AA432" s="3098"/>
      <c r="AB432" s="3098"/>
      <c r="AC432" s="3098"/>
      <c r="AD432" s="3098"/>
      <c r="AE432" s="3098"/>
      <c r="AF432" s="3098"/>
      <c r="AG432" s="3098"/>
      <c r="AH432" s="3098"/>
      <c r="AI432" s="3098"/>
      <c r="AJ432" s="3143"/>
      <c r="AK432" s="3143"/>
      <c r="AL432" s="3143"/>
      <c r="AM432" s="3143"/>
      <c r="AN432" s="3143"/>
      <c r="AO432" s="3143"/>
      <c r="AP432" s="3143"/>
      <c r="AQ432" s="3143"/>
      <c r="AR432" s="3143"/>
      <c r="AS432" s="3143"/>
      <c r="AT432" s="3143"/>
      <c r="AU432" s="3143"/>
      <c r="AV432" s="3143"/>
      <c r="AW432" s="3143"/>
      <c r="AX432" s="3143"/>
      <c r="AY432" s="3143"/>
      <c r="AZ432" s="3143"/>
      <c r="BA432" s="3143"/>
      <c r="BB432" s="3143"/>
      <c r="BC432" s="3143"/>
      <c r="BD432" s="3143"/>
      <c r="BE432" s="3143"/>
      <c r="BF432" s="3143"/>
      <c r="BG432" s="3143"/>
      <c r="BH432" s="3143"/>
      <c r="BI432" s="3143"/>
      <c r="BJ432" s="3143"/>
      <c r="BK432" s="3143"/>
      <c r="BL432" s="3189"/>
      <c r="BM432" s="3189"/>
      <c r="BN432" s="3189"/>
      <c r="BO432" s="3189"/>
      <c r="BP432" s="3189"/>
      <c r="BQ432" s="3189"/>
      <c r="BR432" s="3189"/>
      <c r="BS432" s="3189"/>
      <c r="BT432" s="3189"/>
      <c r="BU432" s="3189"/>
      <c r="BV432" s="3143"/>
      <c r="BW432" s="3143"/>
    </row>
    <row r="433" spans="1:75" ht="16.5" customHeight="1">
      <c r="A433" s="3143"/>
      <c r="B433" s="3143"/>
      <c r="C433" s="3143"/>
      <c r="D433" s="3143"/>
      <c r="E433" s="3143"/>
      <c r="F433" s="3143"/>
      <c r="G433" s="3143"/>
      <c r="H433" s="3143"/>
      <c r="I433" s="3143"/>
      <c r="J433" s="3143"/>
      <c r="K433" s="3098"/>
      <c r="L433" s="3098"/>
      <c r="M433" s="3098"/>
      <c r="N433" s="3098"/>
      <c r="O433" s="3098"/>
      <c r="P433" s="3098"/>
      <c r="Q433" s="3098"/>
      <c r="R433" s="3098"/>
      <c r="S433" s="3098"/>
      <c r="T433" s="3098"/>
      <c r="U433" s="3098"/>
      <c r="V433" s="3098"/>
      <c r="W433" s="3098"/>
      <c r="X433" s="3098"/>
      <c r="Y433" s="3098"/>
      <c r="Z433" s="3098"/>
      <c r="AA433" s="3098"/>
      <c r="AB433" s="3098"/>
      <c r="AC433" s="3098"/>
      <c r="AD433" s="3098"/>
      <c r="AE433" s="3098"/>
      <c r="AF433" s="3098"/>
      <c r="AG433" s="3098"/>
      <c r="AH433" s="3098"/>
      <c r="AI433" s="3098"/>
      <c r="AJ433" s="3143"/>
      <c r="AK433" s="3143"/>
      <c r="AL433" s="3143"/>
      <c r="AM433" s="3143"/>
      <c r="AN433" s="3143"/>
      <c r="AO433" s="3143"/>
      <c r="AP433" s="3143"/>
      <c r="AQ433" s="3143"/>
      <c r="AR433" s="3143"/>
      <c r="AS433" s="3143"/>
      <c r="AT433" s="3143"/>
      <c r="AU433" s="3143"/>
      <c r="AV433" s="3143"/>
      <c r="AW433" s="3143"/>
      <c r="AX433" s="3143"/>
      <c r="AY433" s="3143"/>
      <c r="AZ433" s="3143"/>
      <c r="BA433" s="3143"/>
      <c r="BB433" s="3143"/>
      <c r="BC433" s="3143"/>
      <c r="BD433" s="3143"/>
      <c r="BE433" s="3143"/>
      <c r="BF433" s="3143"/>
      <c r="BG433" s="3143"/>
      <c r="BH433" s="3143"/>
      <c r="BI433" s="3143"/>
      <c r="BJ433" s="3143"/>
      <c r="BK433" s="3143"/>
      <c r="BL433" s="3189"/>
      <c r="BM433" s="3189"/>
      <c r="BN433" s="3189"/>
      <c r="BO433" s="3189"/>
      <c r="BP433" s="3189"/>
      <c r="BQ433" s="3189"/>
      <c r="BR433" s="3189"/>
      <c r="BS433" s="3189"/>
      <c r="BT433" s="3189"/>
      <c r="BU433" s="3189"/>
      <c r="BV433" s="3143"/>
      <c r="BW433" s="3143"/>
    </row>
    <row r="434" spans="1:75" ht="16.5" customHeight="1">
      <c r="A434" s="3143"/>
      <c r="B434" s="3143"/>
      <c r="C434" s="3143"/>
      <c r="D434" s="3143"/>
      <c r="E434" s="3143"/>
      <c r="F434" s="3143"/>
      <c r="G434" s="3143"/>
      <c r="H434" s="3143"/>
      <c r="I434" s="3143"/>
      <c r="J434" s="3143"/>
      <c r="K434" s="3098"/>
      <c r="L434" s="3098"/>
      <c r="M434" s="3098"/>
      <c r="N434" s="3098"/>
      <c r="O434" s="3098"/>
      <c r="P434" s="3098"/>
      <c r="Q434" s="3098"/>
      <c r="R434" s="3098"/>
      <c r="S434" s="3098"/>
      <c r="T434" s="3098"/>
      <c r="U434" s="3098"/>
      <c r="V434" s="3098"/>
      <c r="W434" s="3098"/>
      <c r="X434" s="3098"/>
      <c r="Y434" s="3098"/>
      <c r="Z434" s="3098"/>
      <c r="AA434" s="3098"/>
      <c r="AB434" s="3098"/>
      <c r="AC434" s="3098"/>
      <c r="AD434" s="3098"/>
      <c r="AE434" s="3098"/>
      <c r="AF434" s="3098"/>
      <c r="AG434" s="3098"/>
      <c r="AH434" s="3098"/>
      <c r="AI434" s="3098"/>
      <c r="AJ434" s="3143"/>
      <c r="AK434" s="3143"/>
      <c r="AL434" s="3143"/>
      <c r="AM434" s="3143"/>
      <c r="AN434" s="3143"/>
      <c r="AO434" s="3143"/>
      <c r="AP434" s="3143"/>
      <c r="AQ434" s="3143"/>
      <c r="AR434" s="3143"/>
      <c r="AS434" s="3143"/>
      <c r="AT434" s="3143"/>
      <c r="AU434" s="3143"/>
      <c r="AV434" s="3143"/>
      <c r="AW434" s="3143"/>
      <c r="AX434" s="3143"/>
      <c r="AY434" s="3143"/>
      <c r="AZ434" s="3143"/>
      <c r="BA434" s="3143"/>
      <c r="BB434" s="3143"/>
      <c r="BC434" s="3143"/>
      <c r="BD434" s="3143"/>
      <c r="BE434" s="3143"/>
      <c r="BF434" s="3143"/>
      <c r="BG434" s="3143"/>
      <c r="BH434" s="3143"/>
      <c r="BI434" s="3143"/>
      <c r="BJ434" s="3143"/>
      <c r="BK434" s="3143"/>
      <c r="BL434" s="3189"/>
      <c r="BM434" s="3189"/>
      <c r="BN434" s="3189"/>
      <c r="BO434" s="3189"/>
      <c r="BP434" s="3189"/>
      <c r="BQ434" s="3189"/>
      <c r="BR434" s="3189"/>
      <c r="BS434" s="3189"/>
      <c r="BT434" s="3189"/>
      <c r="BU434" s="3189"/>
      <c r="BV434" s="3143"/>
      <c r="BW434" s="3143"/>
    </row>
    <row r="435" spans="1:75" ht="16.5" customHeight="1">
      <c r="A435" s="3143"/>
      <c r="B435" s="3143"/>
      <c r="C435" s="3143"/>
      <c r="D435" s="3143"/>
      <c r="E435" s="3143"/>
      <c r="F435" s="3143"/>
      <c r="G435" s="3143"/>
      <c r="H435" s="3143"/>
      <c r="I435" s="3143"/>
      <c r="J435" s="3143"/>
      <c r="K435" s="3098"/>
      <c r="L435" s="3098"/>
      <c r="M435" s="3098"/>
      <c r="N435" s="3098"/>
      <c r="O435" s="3098"/>
      <c r="P435" s="3098"/>
      <c r="Q435" s="3098"/>
      <c r="R435" s="3098"/>
      <c r="S435" s="3098"/>
      <c r="T435" s="3098"/>
      <c r="U435" s="3098"/>
      <c r="V435" s="3098"/>
      <c r="W435" s="3098"/>
      <c r="X435" s="3098"/>
      <c r="Y435" s="3098"/>
      <c r="Z435" s="3098"/>
      <c r="AA435" s="3098"/>
      <c r="AB435" s="3098"/>
      <c r="AC435" s="3098"/>
      <c r="AD435" s="3098"/>
      <c r="AE435" s="3098"/>
      <c r="AF435" s="3098"/>
      <c r="AG435" s="3098"/>
      <c r="AH435" s="3098"/>
      <c r="AI435" s="3098"/>
      <c r="AJ435" s="3143"/>
      <c r="AK435" s="3143"/>
      <c r="AL435" s="3143"/>
      <c r="AM435" s="3143"/>
      <c r="AN435" s="3143"/>
      <c r="AO435" s="3143"/>
      <c r="AP435" s="3143"/>
      <c r="AQ435" s="3143"/>
      <c r="AR435" s="3143"/>
      <c r="AS435" s="3143"/>
      <c r="AT435" s="3143"/>
      <c r="AU435" s="3143"/>
      <c r="AV435" s="3143"/>
      <c r="AW435" s="3143"/>
      <c r="AX435" s="3143"/>
      <c r="AY435" s="3143"/>
      <c r="AZ435" s="3143"/>
      <c r="BA435" s="3143"/>
      <c r="BB435" s="3143"/>
      <c r="BC435" s="3143"/>
      <c r="BD435" s="3143"/>
      <c r="BE435" s="3143"/>
      <c r="BF435" s="3143"/>
      <c r="BG435" s="3143"/>
      <c r="BH435" s="3143"/>
      <c r="BI435" s="3143"/>
      <c r="BJ435" s="3143"/>
      <c r="BK435" s="3143"/>
      <c r="BL435" s="3189"/>
      <c r="BM435" s="3189"/>
      <c r="BN435" s="3189"/>
      <c r="BO435" s="3189"/>
      <c r="BP435" s="3189"/>
      <c r="BQ435" s="3189"/>
      <c r="BR435" s="3189"/>
      <c r="BS435" s="3189"/>
      <c r="BT435" s="3189"/>
      <c r="BU435" s="3189"/>
      <c r="BV435" s="3143"/>
      <c r="BW435" s="3143"/>
    </row>
    <row r="436" spans="1:75" ht="16.5" customHeight="1">
      <c r="A436" s="3143"/>
      <c r="B436" s="3143"/>
      <c r="C436" s="3143"/>
      <c r="D436" s="3143"/>
      <c r="E436" s="3143"/>
      <c r="F436" s="3143"/>
      <c r="G436" s="3143"/>
      <c r="H436" s="3143"/>
      <c r="I436" s="3143"/>
      <c r="J436" s="3143"/>
      <c r="K436" s="3098"/>
      <c r="L436" s="3098"/>
      <c r="M436" s="3098"/>
      <c r="N436" s="3098"/>
      <c r="O436" s="3098"/>
      <c r="P436" s="3098"/>
      <c r="Q436" s="3098"/>
      <c r="R436" s="3098"/>
      <c r="S436" s="3098"/>
      <c r="T436" s="3098"/>
      <c r="U436" s="3098"/>
      <c r="V436" s="3098"/>
      <c r="W436" s="3098"/>
      <c r="X436" s="3098"/>
      <c r="Y436" s="3098"/>
      <c r="Z436" s="3098"/>
      <c r="AA436" s="3098"/>
      <c r="AB436" s="3098"/>
      <c r="AC436" s="3098"/>
      <c r="AD436" s="3098"/>
      <c r="AE436" s="3098"/>
      <c r="AF436" s="3098"/>
      <c r="AG436" s="3098"/>
      <c r="AH436" s="3098"/>
      <c r="AI436" s="3098"/>
      <c r="AJ436" s="3143"/>
      <c r="AK436" s="3143"/>
      <c r="AL436" s="3143"/>
      <c r="AM436" s="3143"/>
      <c r="AN436" s="3143"/>
      <c r="AO436" s="3143"/>
      <c r="AP436" s="3143"/>
      <c r="AQ436" s="3143"/>
      <c r="AR436" s="3143"/>
      <c r="AS436" s="3143"/>
      <c r="AT436" s="3143"/>
      <c r="AU436" s="3143"/>
      <c r="AV436" s="3143"/>
      <c r="AW436" s="3143"/>
      <c r="AX436" s="3143"/>
      <c r="AY436" s="3143"/>
      <c r="AZ436" s="3143"/>
      <c r="BA436" s="3143"/>
      <c r="BB436" s="3143"/>
      <c r="BC436" s="3143"/>
      <c r="BD436" s="3143"/>
      <c r="BE436" s="3143"/>
      <c r="BF436" s="3143"/>
      <c r="BG436" s="3143"/>
      <c r="BH436" s="3143"/>
      <c r="BI436" s="3143"/>
      <c r="BJ436" s="3143"/>
      <c r="BK436" s="3143"/>
      <c r="BL436" s="3189"/>
      <c r="BM436" s="3189"/>
      <c r="BN436" s="3189"/>
      <c r="BO436" s="3189"/>
      <c r="BP436" s="3189"/>
      <c r="BQ436" s="3189"/>
      <c r="BR436" s="3189"/>
      <c r="BS436" s="3189"/>
      <c r="BT436" s="3189"/>
      <c r="BU436" s="3189"/>
      <c r="BV436" s="3143"/>
      <c r="BW436" s="3143"/>
    </row>
    <row r="437" spans="1:75" ht="16.5" customHeight="1">
      <c r="A437" s="3143"/>
      <c r="B437" s="3143"/>
      <c r="C437" s="3143"/>
      <c r="D437" s="3143"/>
      <c r="E437" s="3143"/>
      <c r="F437" s="3143"/>
      <c r="G437" s="3143"/>
      <c r="H437" s="3143"/>
      <c r="I437" s="3143"/>
      <c r="J437" s="3143"/>
      <c r="K437" s="3098"/>
      <c r="L437" s="3098"/>
      <c r="M437" s="3098"/>
      <c r="N437" s="3098"/>
      <c r="O437" s="3098"/>
      <c r="P437" s="3098"/>
      <c r="Q437" s="3098"/>
      <c r="R437" s="3098"/>
      <c r="S437" s="3098"/>
      <c r="T437" s="3098"/>
      <c r="U437" s="3098"/>
      <c r="V437" s="3098"/>
      <c r="W437" s="3098"/>
      <c r="X437" s="3098"/>
      <c r="Y437" s="3098"/>
      <c r="Z437" s="3098"/>
      <c r="AA437" s="3098"/>
      <c r="AB437" s="3098"/>
      <c r="AC437" s="3098"/>
      <c r="AD437" s="3098"/>
      <c r="AE437" s="3098"/>
      <c r="AF437" s="3098"/>
      <c r="AG437" s="3098"/>
      <c r="AH437" s="3098"/>
      <c r="AI437" s="3098"/>
      <c r="AJ437" s="3143"/>
      <c r="AK437" s="3143"/>
      <c r="AL437" s="3143"/>
      <c r="AM437" s="3143"/>
      <c r="AN437" s="3143"/>
      <c r="AO437" s="3143"/>
      <c r="AP437" s="3143"/>
      <c r="AQ437" s="3143"/>
      <c r="AR437" s="3143"/>
      <c r="AS437" s="3143"/>
      <c r="AT437" s="3143"/>
      <c r="AU437" s="3143"/>
      <c r="AV437" s="3143"/>
      <c r="AW437" s="3143"/>
      <c r="AX437" s="3143"/>
      <c r="AY437" s="3143"/>
      <c r="AZ437" s="3143"/>
      <c r="BA437" s="3143"/>
      <c r="BB437" s="3143"/>
      <c r="BC437" s="3143"/>
      <c r="BD437" s="3143"/>
      <c r="BE437" s="3143"/>
      <c r="BF437" s="3143"/>
      <c r="BG437" s="3143"/>
      <c r="BH437" s="3143"/>
      <c r="BI437" s="3143"/>
      <c r="BJ437" s="3143"/>
      <c r="BK437" s="3143"/>
      <c r="BL437" s="3189"/>
      <c r="BM437" s="3189"/>
      <c r="BN437" s="3189"/>
      <c r="BO437" s="3189"/>
      <c r="BP437" s="3189"/>
      <c r="BQ437" s="3189"/>
      <c r="BR437" s="3189"/>
      <c r="BS437" s="3189"/>
      <c r="BT437" s="3189"/>
      <c r="BU437" s="3189"/>
      <c r="BV437" s="3143"/>
      <c r="BW437" s="3143"/>
    </row>
    <row r="438" spans="1:75" ht="16.5" customHeight="1">
      <c r="A438" s="3143"/>
      <c r="B438" s="3143"/>
      <c r="C438" s="3143"/>
      <c r="D438" s="3143"/>
      <c r="E438" s="3143"/>
      <c r="F438" s="3143"/>
      <c r="G438" s="3143"/>
      <c r="H438" s="3143"/>
      <c r="I438" s="3143"/>
      <c r="J438" s="3143"/>
      <c r="K438" s="3098"/>
      <c r="L438" s="3098"/>
      <c r="M438" s="3098"/>
      <c r="N438" s="3098"/>
      <c r="O438" s="3098"/>
      <c r="P438" s="3098"/>
      <c r="Q438" s="3098"/>
      <c r="R438" s="3098"/>
      <c r="S438" s="3098"/>
      <c r="T438" s="3098"/>
      <c r="U438" s="3098"/>
      <c r="V438" s="3098"/>
      <c r="W438" s="3098"/>
      <c r="X438" s="3098"/>
      <c r="Y438" s="3098"/>
      <c r="Z438" s="3098"/>
      <c r="AA438" s="3098"/>
      <c r="AB438" s="3098"/>
      <c r="AC438" s="3098"/>
      <c r="AD438" s="3098"/>
      <c r="AE438" s="3098"/>
      <c r="AF438" s="3098"/>
      <c r="AG438" s="3098"/>
      <c r="AH438" s="3098"/>
      <c r="AI438" s="3098"/>
      <c r="AJ438" s="3143"/>
      <c r="AK438" s="3143"/>
      <c r="AL438" s="3143"/>
      <c r="AM438" s="3143"/>
      <c r="AN438" s="3143"/>
      <c r="AO438" s="3143"/>
      <c r="AP438" s="3143"/>
      <c r="AQ438" s="3143"/>
      <c r="AR438" s="3143"/>
      <c r="AS438" s="3143"/>
      <c r="AT438" s="3143"/>
      <c r="AU438" s="3143"/>
      <c r="AV438" s="3143"/>
      <c r="AW438" s="3143"/>
      <c r="AX438" s="3143"/>
      <c r="AY438" s="3143"/>
      <c r="AZ438" s="3143"/>
      <c r="BA438" s="3143"/>
      <c r="BB438" s="3143"/>
      <c r="BC438" s="3143"/>
      <c r="BD438" s="3143"/>
      <c r="BE438" s="3143"/>
      <c r="BF438" s="3143"/>
      <c r="BG438" s="3143"/>
      <c r="BH438" s="3143"/>
      <c r="BI438" s="3143"/>
      <c r="BJ438" s="3143"/>
      <c r="BK438" s="3143"/>
      <c r="BL438" s="3189"/>
      <c r="BM438" s="3189"/>
      <c r="BN438" s="3189"/>
      <c r="BO438" s="3189"/>
      <c r="BP438" s="3189"/>
      <c r="BQ438" s="3189"/>
      <c r="BR438" s="3189"/>
      <c r="BS438" s="3189"/>
      <c r="BT438" s="3189"/>
      <c r="BU438" s="3189"/>
      <c r="BV438" s="3143"/>
      <c r="BW438" s="3143"/>
    </row>
    <row r="439" spans="1:75" ht="16.5" customHeight="1">
      <c r="A439" s="3143"/>
      <c r="B439" s="3143"/>
      <c r="C439" s="3143"/>
      <c r="D439" s="3143"/>
      <c r="E439" s="3143"/>
      <c r="F439" s="3143"/>
      <c r="G439" s="3143"/>
      <c r="H439" s="3143"/>
      <c r="I439" s="3143"/>
      <c r="J439" s="3143"/>
      <c r="K439" s="3098"/>
      <c r="L439" s="3098"/>
      <c r="M439" s="3098"/>
      <c r="N439" s="3098"/>
      <c r="O439" s="3098"/>
      <c r="P439" s="3098"/>
      <c r="Q439" s="3098"/>
      <c r="R439" s="3098"/>
      <c r="S439" s="3098"/>
      <c r="T439" s="3098"/>
      <c r="U439" s="3098"/>
      <c r="V439" s="3098"/>
      <c r="W439" s="3098"/>
      <c r="X439" s="3098"/>
      <c r="Y439" s="3098"/>
      <c r="Z439" s="3098"/>
      <c r="AA439" s="3098"/>
      <c r="AB439" s="3098"/>
      <c r="AC439" s="3098"/>
      <c r="AD439" s="3098"/>
      <c r="AE439" s="3098"/>
      <c r="AF439" s="3098"/>
      <c r="AG439" s="3098"/>
      <c r="AH439" s="3098"/>
      <c r="AI439" s="3098"/>
      <c r="AJ439" s="3143"/>
      <c r="AK439" s="3143"/>
      <c r="AL439" s="3143"/>
      <c r="AM439" s="3143"/>
      <c r="AN439" s="3143"/>
      <c r="AO439" s="3143"/>
      <c r="AP439" s="3143"/>
      <c r="AQ439" s="3143"/>
      <c r="AR439" s="3143"/>
      <c r="AS439" s="3143"/>
      <c r="AT439" s="3143"/>
      <c r="AU439" s="3143"/>
      <c r="AV439" s="3143"/>
      <c r="AW439" s="3143"/>
      <c r="AX439" s="3143"/>
      <c r="AY439" s="3143"/>
      <c r="AZ439" s="3143"/>
      <c r="BA439" s="3143"/>
      <c r="BB439" s="3143"/>
      <c r="BC439" s="3143"/>
      <c r="BD439" s="3143"/>
      <c r="BE439" s="3143"/>
      <c r="BF439" s="3143"/>
      <c r="BG439" s="3143"/>
      <c r="BH439" s="3143"/>
      <c r="BI439" s="3143"/>
      <c r="BJ439" s="3143"/>
      <c r="BK439" s="3143"/>
      <c r="BL439" s="3189"/>
      <c r="BM439" s="3189"/>
      <c r="BN439" s="3189"/>
      <c r="BO439" s="3189"/>
      <c r="BP439" s="3189"/>
      <c r="BQ439" s="3189"/>
      <c r="BR439" s="3189"/>
      <c r="BS439" s="3189"/>
      <c r="BT439" s="3189"/>
      <c r="BU439" s="3189"/>
      <c r="BV439" s="3143"/>
      <c r="BW439" s="3143"/>
    </row>
    <row r="440" spans="1:75" ht="16.5" customHeight="1">
      <c r="A440" s="3143"/>
      <c r="B440" s="3143"/>
      <c r="C440" s="3143"/>
      <c r="D440" s="3143"/>
      <c r="E440" s="3143"/>
      <c r="F440" s="3143"/>
      <c r="G440" s="3143"/>
      <c r="H440" s="3143"/>
      <c r="I440" s="3143"/>
      <c r="J440" s="3143"/>
      <c r="K440" s="3098"/>
      <c r="L440" s="3098"/>
      <c r="M440" s="3098"/>
      <c r="N440" s="3098"/>
      <c r="O440" s="3098"/>
      <c r="P440" s="3098"/>
      <c r="Q440" s="3098"/>
      <c r="R440" s="3098"/>
      <c r="S440" s="3098"/>
      <c r="T440" s="3098"/>
      <c r="U440" s="3098"/>
      <c r="V440" s="3098"/>
      <c r="W440" s="3098"/>
      <c r="X440" s="3098"/>
      <c r="Y440" s="3098"/>
      <c r="Z440" s="3098"/>
      <c r="AA440" s="3098"/>
      <c r="AB440" s="3098"/>
      <c r="AC440" s="3098"/>
      <c r="AD440" s="3098"/>
      <c r="AE440" s="3098"/>
      <c r="AF440" s="3098"/>
      <c r="AG440" s="3098"/>
      <c r="AH440" s="3098"/>
      <c r="AI440" s="3098"/>
      <c r="AJ440" s="3143"/>
      <c r="AK440" s="3143"/>
      <c r="AL440" s="3143"/>
      <c r="AM440" s="3143"/>
      <c r="AN440" s="3143"/>
      <c r="AO440" s="3143"/>
      <c r="AP440" s="3143"/>
      <c r="AQ440" s="3143"/>
      <c r="AR440" s="3143"/>
      <c r="AS440" s="3143"/>
      <c r="AT440" s="3143"/>
      <c r="AU440" s="3143"/>
      <c r="AV440" s="3143"/>
      <c r="AW440" s="3143"/>
      <c r="AX440" s="3143"/>
      <c r="AY440" s="3143"/>
      <c r="AZ440" s="3143"/>
      <c r="BA440" s="3143"/>
      <c r="BB440" s="3143"/>
      <c r="BC440" s="3143"/>
      <c r="BD440" s="3143"/>
      <c r="BE440" s="3143"/>
      <c r="BF440" s="3143"/>
      <c r="BG440" s="3143"/>
      <c r="BH440" s="3143"/>
      <c r="BI440" s="3143"/>
      <c r="BJ440" s="3143"/>
      <c r="BK440" s="3143"/>
      <c r="BL440" s="3189"/>
      <c r="BM440" s="3189"/>
      <c r="BN440" s="3189"/>
      <c r="BO440" s="3189"/>
      <c r="BP440" s="3189"/>
      <c r="BQ440" s="3189"/>
      <c r="BR440" s="3189"/>
      <c r="BS440" s="3189"/>
      <c r="BT440" s="3189"/>
      <c r="BU440" s="3189"/>
      <c r="BV440" s="3143"/>
      <c r="BW440" s="3143"/>
    </row>
    <row r="441" spans="1:75" ht="16.5" customHeight="1">
      <c r="A441" s="3143"/>
      <c r="B441" s="3143"/>
      <c r="C441" s="3143"/>
      <c r="D441" s="3143"/>
      <c r="E441" s="3143"/>
      <c r="F441" s="3143"/>
      <c r="G441" s="3143"/>
      <c r="H441" s="3143"/>
      <c r="I441" s="3143"/>
      <c r="J441" s="3143"/>
      <c r="K441" s="3098"/>
      <c r="L441" s="3098"/>
      <c r="M441" s="3098"/>
      <c r="N441" s="3098"/>
      <c r="O441" s="3098"/>
      <c r="P441" s="3098"/>
      <c r="Q441" s="3098"/>
      <c r="R441" s="3098"/>
      <c r="S441" s="3098"/>
      <c r="T441" s="3098"/>
      <c r="U441" s="3098"/>
      <c r="V441" s="3098"/>
      <c r="W441" s="3098"/>
      <c r="X441" s="3098"/>
      <c r="Y441" s="3098"/>
      <c r="Z441" s="3098"/>
      <c r="AA441" s="3098"/>
      <c r="AB441" s="3098"/>
      <c r="AC441" s="3098"/>
      <c r="AD441" s="3098"/>
      <c r="AE441" s="3098"/>
      <c r="AF441" s="3098"/>
      <c r="AG441" s="3098"/>
      <c r="AH441" s="3098"/>
      <c r="AI441" s="3098"/>
      <c r="AJ441" s="3143"/>
      <c r="AK441" s="3143"/>
      <c r="AL441" s="3143"/>
      <c r="AM441" s="3143"/>
      <c r="AN441" s="3143"/>
      <c r="AO441" s="3143"/>
      <c r="AP441" s="3143"/>
      <c r="AQ441" s="3143"/>
      <c r="AR441" s="3143"/>
      <c r="AS441" s="3143"/>
      <c r="AT441" s="3143"/>
      <c r="AU441" s="3143"/>
      <c r="AV441" s="3143"/>
      <c r="AW441" s="3143"/>
      <c r="AX441" s="3143"/>
      <c r="AY441" s="3143"/>
      <c r="AZ441" s="3143"/>
      <c r="BA441" s="3143"/>
      <c r="BB441" s="3143"/>
      <c r="BC441" s="3143"/>
      <c r="BD441" s="3143"/>
      <c r="BE441" s="3143"/>
      <c r="BF441" s="3143"/>
      <c r="BG441" s="3143"/>
      <c r="BH441" s="3143"/>
      <c r="BI441" s="3143"/>
      <c r="BJ441" s="3143"/>
      <c r="BK441" s="3143"/>
      <c r="BL441" s="3189"/>
      <c r="BM441" s="3189"/>
      <c r="BN441" s="3189"/>
      <c r="BO441" s="3189"/>
      <c r="BP441" s="3189"/>
      <c r="BQ441" s="3189"/>
      <c r="BR441" s="3189"/>
      <c r="BS441" s="3189"/>
      <c r="BT441" s="3189"/>
      <c r="BU441" s="3189"/>
      <c r="BV441" s="3143"/>
      <c r="BW441" s="3143"/>
    </row>
    <row r="442" spans="1:75" ht="16.5" customHeight="1">
      <c r="A442" s="3143"/>
      <c r="B442" s="3143"/>
      <c r="C442" s="3143"/>
      <c r="D442" s="3143"/>
      <c r="E442" s="3143"/>
      <c r="F442" s="3143"/>
      <c r="G442" s="3143"/>
      <c r="H442" s="3143"/>
      <c r="I442" s="3143"/>
      <c r="J442" s="3143"/>
      <c r="K442" s="3098"/>
      <c r="L442" s="3098"/>
      <c r="M442" s="3098"/>
      <c r="N442" s="3098"/>
      <c r="O442" s="3098"/>
      <c r="P442" s="3098"/>
      <c r="Q442" s="3098"/>
      <c r="R442" s="3098"/>
      <c r="S442" s="3098"/>
      <c r="T442" s="3098"/>
      <c r="U442" s="3098"/>
      <c r="V442" s="3098"/>
      <c r="W442" s="3098"/>
      <c r="X442" s="3098"/>
      <c r="Y442" s="3098"/>
      <c r="Z442" s="3098"/>
      <c r="AA442" s="3098"/>
      <c r="AB442" s="3098"/>
      <c r="AC442" s="3098"/>
      <c r="AD442" s="3098"/>
      <c r="AE442" s="3098"/>
      <c r="AF442" s="3098"/>
      <c r="AG442" s="3098"/>
      <c r="AH442" s="3098"/>
      <c r="AI442" s="3098"/>
      <c r="AJ442" s="3143"/>
      <c r="AK442" s="3143"/>
      <c r="AL442" s="3143"/>
      <c r="AM442" s="3143"/>
      <c r="AN442" s="3143"/>
      <c r="AO442" s="3143"/>
      <c r="AP442" s="3143"/>
      <c r="AQ442" s="3143"/>
      <c r="AR442" s="3143"/>
      <c r="AS442" s="3143"/>
      <c r="AT442" s="3143"/>
      <c r="AU442" s="3143"/>
      <c r="AV442" s="3143"/>
      <c r="AW442" s="3143"/>
      <c r="AX442" s="3143"/>
      <c r="AY442" s="3143"/>
      <c r="AZ442" s="3143"/>
      <c r="BA442" s="3143"/>
      <c r="BB442" s="3143"/>
      <c r="BC442" s="3143"/>
      <c r="BD442" s="3143"/>
      <c r="BE442" s="3143"/>
      <c r="BF442" s="3143"/>
      <c r="BG442" s="3143"/>
      <c r="BH442" s="3143"/>
      <c r="BI442" s="3143"/>
      <c r="BJ442" s="3143"/>
      <c r="BK442" s="3143"/>
      <c r="BL442" s="3189"/>
      <c r="BM442" s="3189"/>
      <c r="BN442" s="3189"/>
      <c r="BO442" s="3189"/>
      <c r="BP442" s="3189"/>
      <c r="BQ442" s="3189"/>
      <c r="BR442" s="3189"/>
      <c r="BS442" s="3189"/>
      <c r="BT442" s="3189"/>
      <c r="BU442" s="3189"/>
      <c r="BV442" s="3143"/>
      <c r="BW442" s="3143"/>
    </row>
    <row r="443" spans="1:75" ht="16.5" customHeight="1">
      <c r="A443" s="3143"/>
      <c r="B443" s="3143"/>
      <c r="C443" s="3143"/>
      <c r="D443" s="3143"/>
      <c r="E443" s="3143"/>
      <c r="F443" s="3143"/>
      <c r="G443" s="3143"/>
      <c r="H443" s="3143"/>
      <c r="I443" s="3143"/>
      <c r="J443" s="3143"/>
      <c r="K443" s="3098"/>
      <c r="L443" s="3098"/>
      <c r="M443" s="3098"/>
      <c r="N443" s="3098"/>
      <c r="O443" s="3098"/>
      <c r="P443" s="3098"/>
      <c r="Q443" s="3098"/>
      <c r="R443" s="3098"/>
      <c r="S443" s="3098"/>
      <c r="T443" s="3098"/>
      <c r="U443" s="3098"/>
      <c r="V443" s="3098"/>
      <c r="W443" s="3098"/>
      <c r="X443" s="3098"/>
      <c r="Y443" s="3098"/>
      <c r="Z443" s="3098"/>
      <c r="AA443" s="3098"/>
      <c r="AB443" s="3098"/>
      <c r="AC443" s="3098"/>
      <c r="AD443" s="3098"/>
      <c r="AE443" s="3098"/>
      <c r="AF443" s="3098"/>
      <c r="AG443" s="3098"/>
      <c r="AH443" s="3098"/>
      <c r="AI443" s="3098"/>
      <c r="AJ443" s="3143"/>
      <c r="AK443" s="3143"/>
      <c r="AL443" s="3143"/>
      <c r="AM443" s="3143"/>
      <c r="AN443" s="3143"/>
      <c r="AO443" s="3143"/>
      <c r="AP443" s="3143"/>
      <c r="AQ443" s="3143"/>
      <c r="AR443" s="3143"/>
      <c r="AS443" s="3143"/>
      <c r="AT443" s="3143"/>
      <c r="AU443" s="3143"/>
      <c r="AV443" s="3143"/>
      <c r="AW443" s="3143"/>
      <c r="AX443" s="3143"/>
      <c r="AY443" s="3143"/>
      <c r="AZ443" s="3143"/>
      <c r="BA443" s="3143"/>
      <c r="BB443" s="3143"/>
      <c r="BC443" s="3143"/>
      <c r="BD443" s="3143"/>
      <c r="BE443" s="3143"/>
      <c r="BF443" s="3143"/>
      <c r="BG443" s="3143"/>
      <c r="BH443" s="3143"/>
      <c r="BI443" s="3143"/>
      <c r="BJ443" s="3143"/>
      <c r="BK443" s="3143"/>
      <c r="BL443" s="3189"/>
      <c r="BM443" s="3189"/>
      <c r="BN443" s="3189"/>
      <c r="BO443" s="3189"/>
      <c r="BP443" s="3189"/>
      <c r="BQ443" s="3189"/>
      <c r="BR443" s="3189"/>
      <c r="BS443" s="3189"/>
      <c r="BT443" s="3189"/>
      <c r="BU443" s="3189"/>
      <c r="BV443" s="3143"/>
      <c r="BW443" s="3143"/>
    </row>
    <row r="444" spans="1:75" ht="16.5" customHeight="1">
      <c r="A444" s="3143"/>
      <c r="B444" s="3143"/>
      <c r="C444" s="3143"/>
      <c r="D444" s="3143"/>
      <c r="E444" s="3143"/>
      <c r="F444" s="3143"/>
      <c r="G444" s="3143"/>
      <c r="H444" s="3143"/>
      <c r="I444" s="3143"/>
      <c r="J444" s="3143"/>
      <c r="K444" s="3098"/>
      <c r="L444" s="3098"/>
      <c r="M444" s="3098"/>
      <c r="N444" s="3098"/>
      <c r="O444" s="3098"/>
      <c r="P444" s="3098"/>
      <c r="Q444" s="3098"/>
      <c r="R444" s="3098"/>
      <c r="S444" s="3098"/>
      <c r="T444" s="3098"/>
      <c r="U444" s="3098"/>
      <c r="V444" s="3098"/>
      <c r="W444" s="3098"/>
      <c r="X444" s="3098"/>
      <c r="Y444" s="3098"/>
      <c r="Z444" s="3098"/>
      <c r="AA444" s="3098"/>
      <c r="AB444" s="3098"/>
      <c r="AC444" s="3098"/>
      <c r="AD444" s="3098"/>
      <c r="AE444" s="3098"/>
      <c r="AF444" s="3098"/>
      <c r="AG444" s="3098"/>
      <c r="AH444" s="3098"/>
      <c r="AI444" s="3098"/>
      <c r="AJ444" s="3143"/>
      <c r="AK444" s="3143"/>
      <c r="AL444" s="3143"/>
      <c r="AM444" s="3143"/>
      <c r="AN444" s="3143"/>
      <c r="AO444" s="3143"/>
      <c r="AP444" s="3143"/>
      <c r="AQ444" s="3143"/>
      <c r="AR444" s="3143"/>
      <c r="AS444" s="3143"/>
      <c r="AT444" s="3143"/>
      <c r="AU444" s="3143"/>
      <c r="AV444" s="3143"/>
      <c r="AW444" s="3143"/>
      <c r="AX444" s="3143"/>
      <c r="AY444" s="3143"/>
      <c r="AZ444" s="3143"/>
      <c r="BA444" s="3143"/>
      <c r="BB444" s="3143"/>
      <c r="BC444" s="3143"/>
      <c r="BD444" s="3143"/>
      <c r="BE444" s="3143"/>
      <c r="BF444" s="3143"/>
      <c r="BG444" s="3143"/>
      <c r="BH444" s="3143"/>
      <c r="BI444" s="3143"/>
      <c r="BJ444" s="3143"/>
      <c r="BK444" s="3143"/>
      <c r="BL444" s="3189"/>
      <c r="BM444" s="3189"/>
      <c r="BN444" s="3189"/>
      <c r="BO444" s="3189"/>
      <c r="BP444" s="3189"/>
      <c r="BQ444" s="3189"/>
      <c r="BR444" s="3189"/>
      <c r="BS444" s="3189"/>
      <c r="BT444" s="3189"/>
      <c r="BU444" s="3189"/>
      <c r="BV444" s="3143"/>
      <c r="BW444" s="3143"/>
    </row>
    <row r="445" spans="1:75" ht="16.5" customHeight="1">
      <c r="A445" s="3143"/>
      <c r="B445" s="3143"/>
      <c r="C445" s="3143"/>
      <c r="D445" s="3143"/>
      <c r="E445" s="3143"/>
      <c r="F445" s="3143"/>
      <c r="G445" s="3143"/>
      <c r="H445" s="3143"/>
      <c r="I445" s="3143"/>
      <c r="J445" s="3143"/>
      <c r="K445" s="3098"/>
      <c r="L445" s="3098"/>
      <c r="M445" s="3098"/>
      <c r="N445" s="3098"/>
      <c r="O445" s="3098"/>
      <c r="P445" s="3098"/>
      <c r="Q445" s="3098"/>
      <c r="R445" s="3098"/>
      <c r="S445" s="3098"/>
      <c r="T445" s="3098"/>
      <c r="U445" s="3098"/>
      <c r="V445" s="3098"/>
      <c r="W445" s="3098"/>
      <c r="X445" s="3098"/>
      <c r="Y445" s="3098"/>
      <c r="Z445" s="3098"/>
      <c r="AA445" s="3098"/>
      <c r="AB445" s="3098"/>
      <c r="AC445" s="3098"/>
      <c r="AD445" s="3098"/>
      <c r="AE445" s="3098"/>
      <c r="AF445" s="3098"/>
      <c r="AG445" s="3098"/>
      <c r="AH445" s="3098"/>
      <c r="AI445" s="3098"/>
      <c r="AJ445" s="3143"/>
      <c r="AK445" s="3143"/>
      <c r="AL445" s="3143"/>
      <c r="AM445" s="3143"/>
      <c r="AN445" s="3143"/>
      <c r="AO445" s="3143"/>
      <c r="AP445" s="3143"/>
      <c r="AQ445" s="3143"/>
      <c r="AR445" s="3143"/>
      <c r="AS445" s="3143"/>
      <c r="AT445" s="3143"/>
      <c r="AU445" s="3143"/>
      <c r="AV445" s="3143"/>
      <c r="AW445" s="3143"/>
      <c r="AX445" s="3143"/>
      <c r="AY445" s="3143"/>
      <c r="AZ445" s="3143"/>
      <c r="BA445" s="3143"/>
      <c r="BB445" s="3143"/>
      <c r="BC445" s="3143"/>
      <c r="BD445" s="3143"/>
      <c r="BE445" s="3143"/>
      <c r="BF445" s="3143"/>
      <c r="BG445" s="3143"/>
      <c r="BH445" s="3143"/>
      <c r="BI445" s="3143"/>
      <c r="BJ445" s="3143"/>
      <c r="BK445" s="3143"/>
      <c r="BL445" s="3189"/>
      <c r="BM445" s="3189"/>
      <c r="BN445" s="3189"/>
      <c r="BO445" s="3189"/>
      <c r="BP445" s="3189"/>
      <c r="BQ445" s="3189"/>
      <c r="BR445" s="3189"/>
      <c r="BS445" s="3189"/>
      <c r="BT445" s="3189"/>
      <c r="BU445" s="3189"/>
      <c r="BV445" s="3143"/>
      <c r="BW445" s="3143"/>
    </row>
    <row r="446" spans="1:75" ht="16.5" customHeight="1">
      <c r="A446" s="3143"/>
      <c r="B446" s="3143"/>
      <c r="C446" s="3143"/>
      <c r="D446" s="3143"/>
      <c r="E446" s="3143"/>
      <c r="F446" s="3143"/>
      <c r="G446" s="3143"/>
      <c r="H446" s="3143"/>
      <c r="I446" s="3143"/>
      <c r="J446" s="3143"/>
      <c r="K446" s="3098"/>
      <c r="L446" s="3098"/>
      <c r="M446" s="3098"/>
      <c r="N446" s="3098"/>
      <c r="O446" s="3098"/>
      <c r="P446" s="3098"/>
      <c r="Q446" s="3098"/>
      <c r="R446" s="3098"/>
      <c r="S446" s="3098"/>
      <c r="T446" s="3098"/>
      <c r="U446" s="3098"/>
      <c r="V446" s="3098"/>
      <c r="W446" s="3098"/>
      <c r="X446" s="3098"/>
      <c r="Y446" s="3098"/>
      <c r="Z446" s="3098"/>
      <c r="AA446" s="3098"/>
      <c r="AB446" s="3098"/>
      <c r="AC446" s="3098"/>
      <c r="AD446" s="3098"/>
      <c r="AE446" s="3098"/>
      <c r="AF446" s="3098"/>
      <c r="AG446" s="3098"/>
      <c r="AH446" s="3098"/>
      <c r="AI446" s="3098"/>
      <c r="AJ446" s="3143"/>
      <c r="AK446" s="3143"/>
      <c r="AL446" s="3143"/>
      <c r="AM446" s="3143"/>
      <c r="AN446" s="3143"/>
      <c r="AO446" s="3143"/>
      <c r="AP446" s="3143"/>
      <c r="AQ446" s="3143"/>
      <c r="AR446" s="3143"/>
      <c r="AS446" s="3143"/>
      <c r="AT446" s="3143"/>
      <c r="AU446" s="3143"/>
      <c r="AV446" s="3143"/>
      <c r="AW446" s="3143"/>
      <c r="AX446" s="3143"/>
      <c r="AY446" s="3143"/>
      <c r="AZ446" s="3143"/>
      <c r="BA446" s="3143"/>
      <c r="BB446" s="3143"/>
      <c r="BC446" s="3143"/>
      <c r="BD446" s="3143"/>
      <c r="BE446" s="3143"/>
      <c r="BF446" s="3143"/>
      <c r="BG446" s="3143"/>
      <c r="BH446" s="3143"/>
      <c r="BI446" s="3143"/>
      <c r="BJ446" s="3143"/>
      <c r="BK446" s="3143"/>
      <c r="BL446" s="3189"/>
      <c r="BM446" s="3189"/>
      <c r="BN446" s="3189"/>
      <c r="BO446" s="3189"/>
      <c r="BP446" s="3189"/>
      <c r="BQ446" s="3189"/>
      <c r="BR446" s="3189"/>
      <c r="BS446" s="3189"/>
      <c r="BT446" s="3189"/>
      <c r="BU446" s="3189"/>
      <c r="BV446" s="3143"/>
      <c r="BW446" s="3143"/>
    </row>
    <row r="447" spans="1:75" ht="16.5" customHeight="1">
      <c r="A447" s="3143"/>
      <c r="B447" s="3143"/>
      <c r="C447" s="3143"/>
      <c r="D447" s="3143"/>
      <c r="E447" s="3143"/>
      <c r="F447" s="3143"/>
      <c r="G447" s="3143"/>
      <c r="H447" s="3143"/>
      <c r="I447" s="3143"/>
      <c r="J447" s="3143"/>
      <c r="K447" s="3098"/>
      <c r="L447" s="3098"/>
      <c r="M447" s="3098"/>
      <c r="N447" s="3098"/>
      <c r="O447" s="3098"/>
      <c r="P447" s="3098"/>
      <c r="Q447" s="3098"/>
      <c r="R447" s="3098"/>
      <c r="S447" s="3098"/>
      <c r="T447" s="3098"/>
      <c r="U447" s="3098"/>
      <c r="V447" s="3098"/>
      <c r="W447" s="3098"/>
      <c r="X447" s="3098"/>
      <c r="Y447" s="3098"/>
      <c r="Z447" s="3098"/>
      <c r="AA447" s="3098"/>
      <c r="AB447" s="3098"/>
      <c r="AC447" s="3098"/>
      <c r="AD447" s="3098"/>
      <c r="AE447" s="3098"/>
      <c r="AF447" s="3098"/>
      <c r="AG447" s="3098"/>
      <c r="AH447" s="3098"/>
      <c r="AI447" s="3098"/>
      <c r="AJ447" s="3143"/>
      <c r="AK447" s="3143"/>
      <c r="AL447" s="3143"/>
      <c r="AM447" s="3143"/>
      <c r="AN447" s="3143"/>
      <c r="AO447" s="3143"/>
      <c r="AP447" s="3143"/>
      <c r="AQ447" s="3143"/>
      <c r="AR447" s="3143"/>
      <c r="AS447" s="3143"/>
      <c r="AT447" s="3143"/>
      <c r="AU447" s="3143"/>
      <c r="AV447" s="3143"/>
      <c r="AW447" s="3143"/>
      <c r="AX447" s="3143"/>
      <c r="AY447" s="3143"/>
      <c r="AZ447" s="3143"/>
      <c r="BA447" s="3143"/>
      <c r="BB447" s="3143"/>
      <c r="BC447" s="3143"/>
      <c r="BD447" s="3143"/>
      <c r="BE447" s="3143"/>
      <c r="BF447" s="3143"/>
      <c r="BG447" s="3143"/>
      <c r="BH447" s="3143"/>
      <c r="BI447" s="3143"/>
      <c r="BJ447" s="3143"/>
      <c r="BK447" s="3143"/>
      <c r="BL447" s="3189"/>
      <c r="BM447" s="3189"/>
      <c r="BN447" s="3189"/>
      <c r="BO447" s="3189"/>
      <c r="BP447" s="3189"/>
      <c r="BQ447" s="3189"/>
      <c r="BR447" s="3189"/>
      <c r="BS447" s="3189"/>
      <c r="BT447" s="3189"/>
      <c r="BU447" s="3189"/>
      <c r="BV447" s="3143"/>
      <c r="BW447" s="3143"/>
    </row>
    <row r="448" spans="1:75" ht="16.5" customHeight="1">
      <c r="A448" s="3143"/>
      <c r="B448" s="3143"/>
      <c r="C448" s="3143"/>
      <c r="D448" s="3143"/>
      <c r="E448" s="3143"/>
      <c r="F448" s="3143"/>
      <c r="G448" s="3143"/>
      <c r="H448" s="3143"/>
      <c r="I448" s="3143"/>
      <c r="J448" s="3143"/>
      <c r="K448" s="3098"/>
      <c r="L448" s="3098"/>
      <c r="M448" s="3098"/>
      <c r="N448" s="3098"/>
      <c r="O448" s="3098"/>
      <c r="P448" s="3098"/>
      <c r="Q448" s="3098"/>
      <c r="R448" s="3098"/>
      <c r="S448" s="3098"/>
      <c r="T448" s="3098"/>
      <c r="U448" s="3098"/>
      <c r="V448" s="3098"/>
      <c r="W448" s="3098"/>
      <c r="X448" s="3098"/>
      <c r="Y448" s="3098"/>
      <c r="Z448" s="3098"/>
      <c r="AA448" s="3098"/>
      <c r="AB448" s="3098"/>
      <c r="AC448" s="3098"/>
      <c r="AD448" s="3098"/>
      <c r="AE448" s="3098"/>
      <c r="AF448" s="3098"/>
      <c r="AG448" s="3098"/>
      <c r="AH448" s="3098"/>
      <c r="AI448" s="3098"/>
      <c r="AJ448" s="3143"/>
      <c r="AK448" s="3143"/>
      <c r="AL448" s="3143"/>
      <c r="AM448" s="3143"/>
      <c r="AN448" s="3143"/>
      <c r="AO448" s="3143"/>
      <c r="AP448" s="3143"/>
      <c r="AQ448" s="3143"/>
      <c r="AR448" s="3143"/>
      <c r="AS448" s="3143"/>
      <c r="AT448" s="3143"/>
      <c r="AU448" s="3143"/>
      <c r="AV448" s="3143"/>
      <c r="AW448" s="3143"/>
      <c r="AX448" s="3143"/>
      <c r="AY448" s="3143"/>
      <c r="AZ448" s="3143"/>
      <c r="BA448" s="3143"/>
      <c r="BB448" s="3143"/>
      <c r="BC448" s="3143"/>
      <c r="BD448" s="3143"/>
      <c r="BE448" s="3143"/>
      <c r="BF448" s="3143"/>
      <c r="BG448" s="3143"/>
      <c r="BH448" s="3143"/>
      <c r="BI448" s="3143"/>
      <c r="BJ448" s="3143"/>
      <c r="BK448" s="3143"/>
      <c r="BL448" s="3189"/>
      <c r="BM448" s="3189"/>
      <c r="BN448" s="3189"/>
      <c r="BO448" s="3189"/>
      <c r="BP448" s="3189"/>
      <c r="BQ448" s="3189"/>
      <c r="BR448" s="3189"/>
      <c r="BS448" s="3189"/>
      <c r="BT448" s="3189"/>
      <c r="BU448" s="3189"/>
      <c r="BV448" s="3143"/>
      <c r="BW448" s="3143"/>
    </row>
    <row r="449" spans="1:75" ht="16.5" customHeight="1">
      <c r="A449" s="3143"/>
      <c r="B449" s="3143"/>
      <c r="C449" s="3143"/>
      <c r="D449" s="3143"/>
      <c r="E449" s="3143"/>
      <c r="F449" s="3143"/>
      <c r="G449" s="3143"/>
      <c r="H449" s="3143"/>
      <c r="I449" s="3143"/>
      <c r="J449" s="3143"/>
      <c r="K449" s="3098"/>
      <c r="L449" s="3098"/>
      <c r="M449" s="3098"/>
      <c r="N449" s="3098"/>
      <c r="O449" s="3098"/>
      <c r="P449" s="3098"/>
      <c r="Q449" s="3098"/>
      <c r="R449" s="3098"/>
      <c r="S449" s="3098"/>
      <c r="T449" s="3098"/>
      <c r="U449" s="3098"/>
      <c r="V449" s="3098"/>
      <c r="W449" s="3098"/>
      <c r="X449" s="3098"/>
      <c r="Y449" s="3098"/>
      <c r="Z449" s="3098"/>
      <c r="AA449" s="3098"/>
      <c r="AB449" s="3098"/>
      <c r="AC449" s="3098"/>
      <c r="AD449" s="3098"/>
      <c r="AE449" s="3098"/>
      <c r="AF449" s="3098"/>
      <c r="AG449" s="3098"/>
      <c r="AH449" s="3098"/>
      <c r="AI449" s="3098"/>
      <c r="AJ449" s="3143"/>
      <c r="AK449" s="3143"/>
      <c r="AL449" s="3143"/>
      <c r="AM449" s="3143"/>
      <c r="AN449" s="3143"/>
      <c r="AO449" s="3143"/>
      <c r="AP449" s="3143"/>
      <c r="AQ449" s="3143"/>
      <c r="AR449" s="3143"/>
      <c r="AS449" s="3143"/>
      <c r="AT449" s="3143"/>
      <c r="AU449" s="3143"/>
      <c r="AV449" s="3143"/>
      <c r="AW449" s="3143"/>
      <c r="AX449" s="3143"/>
      <c r="AY449" s="3143"/>
      <c r="AZ449" s="3143"/>
      <c r="BA449" s="3143"/>
      <c r="BB449" s="3143"/>
      <c r="BC449" s="3143"/>
      <c r="BD449" s="3143"/>
      <c r="BE449" s="3143"/>
      <c r="BF449" s="3143"/>
      <c r="BG449" s="3143"/>
      <c r="BH449" s="3143"/>
      <c r="BI449" s="3143"/>
      <c r="BJ449" s="3143"/>
      <c r="BK449" s="3143"/>
      <c r="BL449" s="3189"/>
      <c r="BM449" s="3189"/>
      <c r="BN449" s="3189"/>
      <c r="BO449" s="3189"/>
      <c r="BP449" s="3189"/>
      <c r="BQ449" s="3189"/>
      <c r="BR449" s="3189"/>
      <c r="BS449" s="3189"/>
      <c r="BT449" s="3189"/>
      <c r="BU449" s="3189"/>
      <c r="BV449" s="3143"/>
      <c r="BW449" s="3143"/>
    </row>
    <row r="450" spans="1:75" ht="16.5" customHeight="1">
      <c r="A450" s="3143"/>
      <c r="B450" s="3143"/>
      <c r="C450" s="3143"/>
      <c r="D450" s="3143"/>
      <c r="E450" s="3143"/>
      <c r="F450" s="3143"/>
      <c r="G450" s="3143"/>
      <c r="H450" s="3143"/>
      <c r="I450" s="3143"/>
      <c r="J450" s="3143"/>
      <c r="K450" s="3098"/>
      <c r="L450" s="3098"/>
      <c r="M450" s="3098"/>
      <c r="N450" s="3098"/>
      <c r="O450" s="3098"/>
      <c r="P450" s="3098"/>
      <c r="Q450" s="3098"/>
      <c r="R450" s="3098"/>
      <c r="S450" s="3098"/>
      <c r="T450" s="3098"/>
      <c r="U450" s="3098"/>
      <c r="V450" s="3098"/>
      <c r="W450" s="3098"/>
      <c r="X450" s="3098"/>
      <c r="Y450" s="3098"/>
      <c r="Z450" s="3098"/>
      <c r="AA450" s="3098"/>
      <c r="AB450" s="3098"/>
      <c r="AC450" s="3098"/>
      <c r="AD450" s="3098"/>
      <c r="AE450" s="3098"/>
      <c r="AF450" s="3098"/>
      <c r="AG450" s="3098"/>
      <c r="AH450" s="3098"/>
      <c r="AI450" s="3098"/>
      <c r="AJ450" s="3143"/>
      <c r="AK450" s="3143"/>
      <c r="AL450" s="3143"/>
      <c r="AM450" s="3143"/>
      <c r="AN450" s="3143"/>
      <c r="AO450" s="3143"/>
      <c r="AP450" s="3143"/>
      <c r="AQ450" s="3143"/>
      <c r="AR450" s="3143"/>
      <c r="AS450" s="3143"/>
      <c r="AT450" s="3143"/>
      <c r="AU450" s="3143"/>
      <c r="AV450" s="3143"/>
      <c r="AW450" s="3143"/>
      <c r="AX450" s="3143"/>
      <c r="AY450" s="3143"/>
      <c r="AZ450" s="3143"/>
      <c r="BA450" s="3143"/>
      <c r="BB450" s="3143"/>
      <c r="BC450" s="3143"/>
      <c r="BD450" s="3143"/>
      <c r="BE450" s="3143"/>
      <c r="BF450" s="3143"/>
      <c r="BG450" s="3143"/>
      <c r="BH450" s="3143"/>
      <c r="BI450" s="3143"/>
      <c r="BJ450" s="3143"/>
      <c r="BK450" s="3143"/>
      <c r="BL450" s="3189"/>
      <c r="BM450" s="3189"/>
      <c r="BN450" s="3189"/>
      <c r="BO450" s="3189"/>
      <c r="BP450" s="3189"/>
      <c r="BQ450" s="3189"/>
      <c r="BR450" s="3189"/>
      <c r="BS450" s="3189"/>
      <c r="BT450" s="3189"/>
      <c r="BU450" s="3189"/>
      <c r="BV450" s="3143"/>
      <c r="BW450" s="3143"/>
    </row>
    <row r="451" spans="1:75" ht="16.5" customHeight="1">
      <c r="A451" s="3143"/>
      <c r="B451" s="3143"/>
      <c r="C451" s="3143"/>
      <c r="D451" s="3143"/>
      <c r="E451" s="3143"/>
      <c r="F451" s="3143"/>
      <c r="G451" s="3143"/>
      <c r="H451" s="3143"/>
      <c r="I451" s="3143"/>
      <c r="J451" s="3143"/>
      <c r="K451" s="3098"/>
      <c r="L451" s="3098"/>
      <c r="M451" s="3098"/>
      <c r="N451" s="3098"/>
      <c r="O451" s="3098"/>
      <c r="P451" s="3098"/>
      <c r="Q451" s="3098"/>
      <c r="R451" s="3098"/>
      <c r="S451" s="3098"/>
      <c r="T451" s="3098"/>
      <c r="U451" s="3098"/>
      <c r="V451" s="3098"/>
      <c r="W451" s="3098"/>
      <c r="X451" s="3098"/>
      <c r="Y451" s="3098"/>
      <c r="Z451" s="3098"/>
      <c r="AA451" s="3098"/>
      <c r="AB451" s="3098"/>
      <c r="AC451" s="3098"/>
      <c r="AD451" s="3098"/>
      <c r="AE451" s="3098"/>
      <c r="AF451" s="3098"/>
      <c r="AG451" s="3098"/>
      <c r="AH451" s="3098"/>
      <c r="AI451" s="3098"/>
      <c r="AJ451" s="3143"/>
      <c r="AK451" s="3143"/>
      <c r="AL451" s="3143"/>
      <c r="AM451" s="3143"/>
      <c r="AN451" s="3143"/>
      <c r="AO451" s="3143"/>
      <c r="AP451" s="3143"/>
      <c r="AQ451" s="3143"/>
      <c r="AR451" s="3143"/>
      <c r="AS451" s="3143"/>
      <c r="AT451" s="3143"/>
      <c r="AU451" s="3143"/>
      <c r="AV451" s="3143"/>
      <c r="AW451" s="3143"/>
      <c r="AX451" s="3143"/>
      <c r="AY451" s="3143"/>
      <c r="AZ451" s="3143"/>
      <c r="BA451" s="3143"/>
      <c r="BB451" s="3143"/>
      <c r="BC451" s="3143"/>
      <c r="BD451" s="3143"/>
      <c r="BE451" s="3143"/>
      <c r="BF451" s="3143"/>
      <c r="BG451" s="3143"/>
      <c r="BH451" s="3143"/>
      <c r="BI451" s="3143"/>
      <c r="BJ451" s="3143"/>
      <c r="BK451" s="3143"/>
      <c r="BL451" s="3189"/>
      <c r="BM451" s="3189"/>
      <c r="BN451" s="3189"/>
      <c r="BO451" s="3189"/>
      <c r="BP451" s="3189"/>
      <c r="BQ451" s="3189"/>
      <c r="BR451" s="3189"/>
      <c r="BS451" s="3189"/>
      <c r="BT451" s="3189"/>
      <c r="BU451" s="3189"/>
      <c r="BV451" s="3143"/>
      <c r="BW451" s="3143"/>
    </row>
    <row r="452" spans="1:75" ht="16.5" customHeight="1">
      <c r="A452" s="3143"/>
      <c r="B452" s="3143"/>
      <c r="C452" s="3143"/>
      <c r="D452" s="3143"/>
      <c r="E452" s="3143"/>
      <c r="F452" s="3143"/>
      <c r="G452" s="3143"/>
      <c r="H452" s="3143"/>
      <c r="I452" s="3143"/>
      <c r="J452" s="3143"/>
      <c r="K452" s="3098"/>
      <c r="L452" s="3098"/>
      <c r="M452" s="3098"/>
      <c r="N452" s="3098"/>
      <c r="O452" s="3098"/>
      <c r="P452" s="3098"/>
      <c r="Q452" s="3098"/>
      <c r="R452" s="3098"/>
      <c r="S452" s="3098"/>
      <c r="T452" s="3098"/>
      <c r="U452" s="3098"/>
      <c r="V452" s="3098"/>
      <c r="W452" s="3098"/>
      <c r="X452" s="3098"/>
      <c r="Y452" s="3098"/>
      <c r="Z452" s="3098"/>
      <c r="AA452" s="3098"/>
      <c r="AB452" s="3098"/>
      <c r="AC452" s="3098"/>
      <c r="AD452" s="3098"/>
      <c r="AE452" s="3098"/>
      <c r="AF452" s="3098"/>
      <c r="AG452" s="3098"/>
      <c r="AH452" s="3098"/>
      <c r="AI452" s="3098"/>
      <c r="AJ452" s="3143"/>
      <c r="AK452" s="3143"/>
      <c r="AL452" s="3143"/>
      <c r="AM452" s="3143"/>
      <c r="AN452" s="3143"/>
      <c r="AO452" s="3143"/>
      <c r="AP452" s="3143"/>
      <c r="AQ452" s="3143"/>
      <c r="AR452" s="3143"/>
      <c r="AS452" s="3143"/>
      <c r="AT452" s="3143"/>
      <c r="AU452" s="3143"/>
      <c r="AV452" s="3143"/>
      <c r="AW452" s="3143"/>
      <c r="AX452" s="3143"/>
      <c r="AY452" s="3143"/>
      <c r="AZ452" s="3143"/>
      <c r="BA452" s="3143"/>
      <c r="BB452" s="3143"/>
      <c r="BC452" s="3143"/>
      <c r="BD452" s="3143"/>
      <c r="BE452" s="3143"/>
      <c r="BF452" s="3143"/>
      <c r="BG452" s="3143"/>
      <c r="BH452" s="3143"/>
      <c r="BI452" s="3143"/>
      <c r="BJ452" s="3143"/>
      <c r="BK452" s="3143"/>
      <c r="BL452" s="3189"/>
      <c r="BM452" s="3189"/>
      <c r="BN452" s="3189"/>
      <c r="BO452" s="3189"/>
      <c r="BP452" s="3189"/>
      <c r="BQ452" s="3189"/>
      <c r="BR452" s="3189"/>
      <c r="BS452" s="3189"/>
      <c r="BT452" s="3189"/>
      <c r="BU452" s="3189"/>
      <c r="BV452" s="3143"/>
      <c r="BW452" s="3143"/>
    </row>
    <row r="453" spans="1:75" ht="16.5" customHeight="1">
      <c r="A453" s="3143"/>
      <c r="B453" s="3143"/>
      <c r="C453" s="3143"/>
      <c r="D453" s="3143"/>
      <c r="E453" s="3143"/>
      <c r="F453" s="3143"/>
      <c r="G453" s="3143"/>
      <c r="H453" s="3143"/>
      <c r="I453" s="3143"/>
      <c r="J453" s="3143"/>
      <c r="K453" s="3098"/>
      <c r="L453" s="3098"/>
      <c r="M453" s="3098"/>
      <c r="N453" s="3098"/>
      <c r="O453" s="3098"/>
      <c r="P453" s="3098"/>
      <c r="Q453" s="3098"/>
      <c r="R453" s="3098"/>
      <c r="S453" s="3098"/>
      <c r="T453" s="3098"/>
      <c r="U453" s="3098"/>
      <c r="V453" s="3098"/>
      <c r="W453" s="3098"/>
      <c r="X453" s="3098"/>
      <c r="Y453" s="3098"/>
      <c r="Z453" s="3098"/>
      <c r="AA453" s="3098"/>
      <c r="AB453" s="3098"/>
      <c r="AC453" s="3098"/>
      <c r="AD453" s="3098"/>
      <c r="AE453" s="3098"/>
      <c r="AF453" s="3098"/>
      <c r="AG453" s="3098"/>
      <c r="AH453" s="3098"/>
      <c r="AI453" s="3098"/>
      <c r="AJ453" s="3143"/>
      <c r="AK453" s="3143"/>
      <c r="AL453" s="3143"/>
      <c r="AM453" s="3143"/>
      <c r="AN453" s="3143"/>
      <c r="AO453" s="3143"/>
      <c r="AP453" s="3143"/>
      <c r="AQ453" s="3143"/>
      <c r="AR453" s="3143"/>
      <c r="AS453" s="3143"/>
      <c r="AT453" s="3143"/>
      <c r="AU453" s="3143"/>
      <c r="AV453" s="3143"/>
      <c r="AW453" s="3143"/>
      <c r="AX453" s="3143"/>
      <c r="AY453" s="3143"/>
      <c r="AZ453" s="3143"/>
      <c r="BA453" s="3143"/>
      <c r="BB453" s="3143"/>
      <c r="BC453" s="3143"/>
      <c r="BD453" s="3143"/>
      <c r="BE453" s="3143"/>
      <c r="BF453" s="3143"/>
      <c r="BG453" s="3143"/>
      <c r="BH453" s="3143"/>
      <c r="BI453" s="3143"/>
      <c r="BJ453" s="3143"/>
      <c r="BK453" s="3143"/>
      <c r="BL453" s="3189"/>
      <c r="BM453" s="3189"/>
      <c r="BN453" s="3189"/>
      <c r="BO453" s="3189"/>
      <c r="BP453" s="3189"/>
      <c r="BQ453" s="3189"/>
      <c r="BR453" s="3189"/>
      <c r="BS453" s="3189"/>
      <c r="BT453" s="3189"/>
      <c r="BU453" s="3189"/>
      <c r="BV453" s="3143"/>
      <c r="BW453" s="3143"/>
    </row>
    <row r="454" spans="1:75" ht="16.5" customHeight="1">
      <c r="A454" s="3143"/>
      <c r="B454" s="3143"/>
      <c r="C454" s="3143"/>
      <c r="D454" s="3143"/>
      <c r="E454" s="3143"/>
      <c r="F454" s="3143"/>
      <c r="G454" s="3143"/>
      <c r="H454" s="3143"/>
      <c r="I454" s="3143"/>
      <c r="J454" s="3143"/>
      <c r="K454" s="3098"/>
      <c r="L454" s="3098"/>
      <c r="M454" s="3098"/>
      <c r="N454" s="3098"/>
      <c r="O454" s="3098"/>
      <c r="P454" s="3098"/>
      <c r="Q454" s="3098"/>
      <c r="R454" s="3098"/>
      <c r="S454" s="3098"/>
      <c r="T454" s="3098"/>
      <c r="U454" s="3098"/>
      <c r="V454" s="3098"/>
      <c r="W454" s="3098"/>
      <c r="X454" s="3098"/>
      <c r="Y454" s="3098"/>
      <c r="Z454" s="3098"/>
      <c r="AA454" s="3098"/>
      <c r="AB454" s="3098"/>
      <c r="AC454" s="3098"/>
      <c r="AD454" s="3098"/>
      <c r="AE454" s="3098"/>
      <c r="AF454" s="3098"/>
      <c r="AG454" s="3098"/>
      <c r="AH454" s="3098"/>
      <c r="AI454" s="3098"/>
      <c r="AJ454" s="3143"/>
      <c r="AK454" s="3143"/>
      <c r="AL454" s="3143"/>
      <c r="AM454" s="3143"/>
      <c r="AN454" s="3143"/>
      <c r="AO454" s="3143"/>
      <c r="AP454" s="3143"/>
      <c r="AQ454" s="3143"/>
      <c r="AR454" s="3143"/>
      <c r="AS454" s="3143"/>
      <c r="AT454" s="3143"/>
      <c r="AU454" s="3143"/>
      <c r="AV454" s="3143"/>
      <c r="AW454" s="3143"/>
      <c r="AX454" s="3143"/>
      <c r="AY454" s="3143"/>
      <c r="AZ454" s="3143"/>
      <c r="BA454" s="3143"/>
      <c r="BB454" s="3143"/>
      <c r="BC454" s="3143"/>
      <c r="BD454" s="3143"/>
      <c r="BE454" s="3143"/>
      <c r="BF454" s="3143"/>
      <c r="BG454" s="3143"/>
      <c r="BH454" s="3143"/>
      <c r="BI454" s="3143"/>
      <c r="BJ454" s="3143"/>
      <c r="BK454" s="3143"/>
      <c r="BL454" s="3189"/>
      <c r="BM454" s="3189"/>
      <c r="BN454" s="3189"/>
      <c r="BO454" s="3189"/>
      <c r="BP454" s="3189"/>
      <c r="BQ454" s="3189"/>
      <c r="BR454" s="3189"/>
      <c r="BS454" s="3189"/>
      <c r="BT454" s="3189"/>
      <c r="BU454" s="3189"/>
      <c r="BV454" s="3143"/>
      <c r="BW454" s="3143"/>
    </row>
    <row r="455" spans="1:75" ht="16.5" customHeight="1">
      <c r="A455" s="3143"/>
      <c r="B455" s="3143"/>
      <c r="C455" s="3143"/>
      <c r="D455" s="3143"/>
      <c r="E455" s="3143"/>
      <c r="F455" s="3143"/>
      <c r="G455" s="3143"/>
      <c r="H455" s="3143"/>
      <c r="I455" s="3143"/>
      <c r="J455" s="3143"/>
      <c r="K455" s="3098"/>
      <c r="L455" s="3098"/>
      <c r="M455" s="3098"/>
      <c r="N455" s="3098"/>
      <c r="O455" s="3098"/>
      <c r="P455" s="3098"/>
      <c r="Q455" s="3098"/>
      <c r="R455" s="3098"/>
      <c r="S455" s="3098"/>
      <c r="T455" s="3098"/>
      <c r="U455" s="3098"/>
      <c r="V455" s="3098"/>
      <c r="W455" s="3098"/>
      <c r="X455" s="3098"/>
      <c r="Y455" s="3098"/>
      <c r="Z455" s="3098"/>
      <c r="AA455" s="3098"/>
      <c r="AB455" s="3098"/>
      <c r="AC455" s="3098"/>
      <c r="AD455" s="3098"/>
      <c r="AE455" s="3098"/>
      <c r="AF455" s="3098"/>
      <c r="AG455" s="3098"/>
      <c r="AH455" s="3098"/>
      <c r="AI455" s="3098"/>
      <c r="AJ455" s="3143"/>
      <c r="AK455" s="3143"/>
      <c r="AL455" s="3143"/>
      <c r="AM455" s="3143"/>
      <c r="AN455" s="3143"/>
      <c r="AO455" s="3143"/>
      <c r="AP455" s="3143"/>
      <c r="AQ455" s="3143"/>
      <c r="AR455" s="3143"/>
      <c r="AS455" s="3143"/>
      <c r="AT455" s="3143"/>
      <c r="AU455" s="3143"/>
      <c r="AV455" s="3143"/>
      <c r="AW455" s="3143"/>
      <c r="AX455" s="3143"/>
      <c r="AY455" s="3143"/>
      <c r="AZ455" s="3143"/>
      <c r="BA455" s="3143"/>
      <c r="BB455" s="3143"/>
      <c r="BC455" s="3143"/>
      <c r="BD455" s="3143"/>
      <c r="BE455" s="3143"/>
      <c r="BF455" s="3143"/>
      <c r="BG455" s="3143"/>
      <c r="BH455" s="3143"/>
      <c r="BI455" s="3143"/>
      <c r="BJ455" s="3143"/>
      <c r="BK455" s="3143"/>
      <c r="BL455" s="3189"/>
      <c r="BM455" s="3189"/>
      <c r="BN455" s="3189"/>
      <c r="BO455" s="3189"/>
      <c r="BP455" s="3189"/>
      <c r="BQ455" s="3189"/>
      <c r="BR455" s="3189"/>
      <c r="BS455" s="3189"/>
      <c r="BT455" s="3189"/>
      <c r="BU455" s="3189"/>
      <c r="BV455" s="3143"/>
      <c r="BW455" s="3143"/>
    </row>
    <row r="456" spans="1:75" ht="16.5" customHeight="1">
      <c r="A456" s="3143"/>
      <c r="B456" s="3143"/>
      <c r="C456" s="3143"/>
      <c r="D456" s="3143"/>
      <c r="E456" s="3143"/>
      <c r="F456" s="3143"/>
      <c r="G456" s="3143"/>
      <c r="H456" s="3143"/>
      <c r="I456" s="3143"/>
      <c r="J456" s="3143"/>
      <c r="K456" s="3098"/>
      <c r="L456" s="3098"/>
      <c r="M456" s="3098"/>
      <c r="N456" s="3098"/>
      <c r="O456" s="3098"/>
      <c r="P456" s="3098"/>
      <c r="Q456" s="3098"/>
      <c r="R456" s="3098"/>
      <c r="S456" s="3098"/>
      <c r="T456" s="3098"/>
      <c r="U456" s="3098"/>
      <c r="V456" s="3098"/>
      <c r="W456" s="3098"/>
      <c r="X456" s="3098"/>
      <c r="Y456" s="3098"/>
      <c r="Z456" s="3098"/>
      <c r="AA456" s="3098"/>
      <c r="AB456" s="3098"/>
      <c r="AC456" s="3098"/>
      <c r="AD456" s="3098"/>
      <c r="AE456" s="3098"/>
      <c r="AF456" s="3098"/>
      <c r="AG456" s="3098"/>
      <c r="AH456" s="3098"/>
      <c r="AI456" s="3098"/>
      <c r="AJ456" s="3143"/>
      <c r="AK456" s="3143"/>
      <c r="AL456" s="3143"/>
      <c r="AM456" s="3143"/>
      <c r="AN456" s="3143"/>
      <c r="AO456" s="3143"/>
      <c r="AP456" s="3143"/>
      <c r="AQ456" s="3143"/>
      <c r="AR456" s="3143"/>
      <c r="AS456" s="3143"/>
      <c r="AT456" s="3143"/>
      <c r="AU456" s="3143"/>
      <c r="AV456" s="3143"/>
      <c r="AW456" s="3143"/>
      <c r="AX456" s="3143"/>
      <c r="AY456" s="3143"/>
      <c r="AZ456" s="3143"/>
      <c r="BA456" s="3143"/>
      <c r="BB456" s="3143"/>
      <c r="BC456" s="3143"/>
      <c r="BD456" s="3143"/>
      <c r="BE456" s="3143"/>
      <c r="BF456" s="3143"/>
      <c r="BG456" s="3143"/>
      <c r="BH456" s="3143"/>
      <c r="BI456" s="3143"/>
      <c r="BJ456" s="3143"/>
      <c r="BK456" s="3143"/>
      <c r="BL456" s="3189"/>
      <c r="BM456" s="3189"/>
      <c r="BN456" s="3189"/>
      <c r="BO456" s="3189"/>
      <c r="BP456" s="3189"/>
      <c r="BQ456" s="3189"/>
      <c r="BR456" s="3189"/>
      <c r="BS456" s="3189"/>
      <c r="BT456" s="3189"/>
      <c r="BU456" s="3189"/>
      <c r="BV456" s="3143"/>
      <c r="BW456" s="3143"/>
    </row>
    <row r="457" spans="1:75" ht="16.5" customHeight="1">
      <c r="A457" s="3143"/>
      <c r="B457" s="3143"/>
      <c r="C457" s="3143"/>
      <c r="D457" s="3143"/>
      <c r="E457" s="3143"/>
      <c r="F457" s="3143"/>
      <c r="G457" s="3143"/>
      <c r="H457" s="3143"/>
      <c r="I457" s="3143"/>
      <c r="J457" s="3143"/>
      <c r="K457" s="3098"/>
      <c r="L457" s="3098"/>
      <c r="M457" s="3098"/>
      <c r="N457" s="3098"/>
      <c r="O457" s="3098"/>
      <c r="P457" s="3098"/>
      <c r="Q457" s="3098"/>
      <c r="R457" s="3098"/>
      <c r="S457" s="3098"/>
      <c r="T457" s="3098"/>
      <c r="U457" s="3098"/>
      <c r="V457" s="3098"/>
      <c r="W457" s="3098"/>
      <c r="X457" s="3098"/>
      <c r="Y457" s="3098"/>
      <c r="Z457" s="3098"/>
      <c r="AA457" s="3098"/>
      <c r="AB457" s="3098"/>
      <c r="AC457" s="3098"/>
      <c r="AD457" s="3098"/>
      <c r="AE457" s="3098"/>
      <c r="AF457" s="3098"/>
      <c r="AG457" s="3098"/>
      <c r="AH457" s="3098"/>
      <c r="AI457" s="3098"/>
      <c r="AJ457" s="3143"/>
      <c r="AK457" s="3143"/>
      <c r="AL457" s="3143"/>
      <c r="AM457" s="3143"/>
      <c r="AN457" s="3143"/>
      <c r="AO457" s="3143"/>
      <c r="AP457" s="3143"/>
      <c r="AQ457" s="3143"/>
      <c r="AR457" s="3143"/>
      <c r="AS457" s="3143"/>
      <c r="AT457" s="3143"/>
      <c r="AU457" s="3143"/>
      <c r="AV457" s="3143"/>
      <c r="AW457" s="3143"/>
      <c r="AX457" s="3143"/>
      <c r="AY457" s="3143"/>
      <c r="AZ457" s="3143"/>
      <c r="BA457" s="3143"/>
      <c r="BB457" s="3143"/>
      <c r="BC457" s="3143"/>
      <c r="BD457" s="3143"/>
      <c r="BE457" s="3143"/>
      <c r="BF457" s="3143"/>
      <c r="BG457" s="3143"/>
      <c r="BH457" s="3143"/>
      <c r="BI457" s="3143"/>
      <c r="BJ457" s="3143"/>
      <c r="BK457" s="3143"/>
      <c r="BL457" s="3189"/>
      <c r="BM457" s="3189"/>
      <c r="BN457" s="3189"/>
      <c r="BO457" s="3189"/>
      <c r="BP457" s="3189"/>
      <c r="BQ457" s="3189"/>
      <c r="BR457" s="3189"/>
      <c r="BS457" s="3189"/>
      <c r="BT457" s="3189"/>
      <c r="BU457" s="3189"/>
      <c r="BV457" s="3143"/>
      <c r="BW457" s="3143"/>
    </row>
    <row r="458" spans="1:75" ht="16.5" customHeight="1">
      <c r="A458" s="3143"/>
      <c r="B458" s="3143"/>
      <c r="C458" s="3143"/>
      <c r="D458" s="3143"/>
      <c r="E458" s="3143"/>
      <c r="F458" s="3143"/>
      <c r="G458" s="3143"/>
      <c r="H458" s="3143"/>
      <c r="I458" s="3143"/>
      <c r="J458" s="3143"/>
      <c r="K458" s="3098"/>
      <c r="L458" s="3098"/>
      <c r="M458" s="3098"/>
      <c r="N458" s="3098"/>
      <c r="O458" s="3098"/>
      <c r="P458" s="3098"/>
      <c r="Q458" s="3098"/>
      <c r="R458" s="3098"/>
      <c r="S458" s="3098"/>
      <c r="T458" s="3098"/>
      <c r="U458" s="3098"/>
      <c r="V458" s="3098"/>
      <c r="W458" s="3098"/>
      <c r="X458" s="3098"/>
      <c r="Y458" s="3098"/>
      <c r="Z458" s="3098"/>
      <c r="AA458" s="3098"/>
      <c r="AB458" s="3098"/>
      <c r="AC458" s="3098"/>
      <c r="AD458" s="3098"/>
      <c r="AE458" s="3098"/>
      <c r="AF458" s="3098"/>
      <c r="AG458" s="3098"/>
      <c r="AH458" s="3098"/>
      <c r="AI458" s="3098"/>
      <c r="AJ458" s="3143"/>
      <c r="AK458" s="3143"/>
      <c r="AL458" s="3143"/>
      <c r="AM458" s="3143"/>
      <c r="AN458" s="3143"/>
      <c r="AO458" s="3143"/>
      <c r="AP458" s="3143"/>
      <c r="AQ458" s="3143"/>
      <c r="AR458" s="3143"/>
      <c r="AS458" s="3143"/>
      <c r="AT458" s="3143"/>
      <c r="AU458" s="3143"/>
      <c r="AV458" s="3143"/>
      <c r="AW458" s="3143"/>
      <c r="AX458" s="3143"/>
      <c r="AY458" s="3143"/>
      <c r="AZ458" s="3143"/>
      <c r="BA458" s="3143"/>
      <c r="BB458" s="3143"/>
      <c r="BC458" s="3143"/>
      <c r="BD458" s="3143"/>
      <c r="BE458" s="3143"/>
      <c r="BF458" s="3143"/>
      <c r="BG458" s="3143"/>
      <c r="BH458" s="3143"/>
      <c r="BI458" s="3143"/>
      <c r="BJ458" s="3143"/>
      <c r="BK458" s="3143"/>
      <c r="BL458" s="3189"/>
      <c r="BM458" s="3189"/>
      <c r="BN458" s="3189"/>
      <c r="BO458" s="3189"/>
      <c r="BP458" s="3189"/>
      <c r="BQ458" s="3189"/>
      <c r="BR458" s="3189"/>
      <c r="BS458" s="3189"/>
      <c r="BT458" s="3189"/>
      <c r="BU458" s="3189"/>
      <c r="BV458" s="3143"/>
      <c r="BW458" s="3143"/>
    </row>
    <row r="459" spans="1:75" ht="16.5" customHeight="1">
      <c r="A459" s="3143"/>
      <c r="B459" s="3143"/>
      <c r="C459" s="3143"/>
      <c r="D459" s="3143"/>
      <c r="E459" s="3143"/>
      <c r="F459" s="3143"/>
      <c r="G459" s="3143"/>
      <c r="H459" s="3143"/>
      <c r="I459" s="3143"/>
      <c r="J459" s="3143"/>
      <c r="K459" s="3098"/>
      <c r="L459" s="3098"/>
      <c r="M459" s="3098"/>
      <c r="N459" s="3098"/>
      <c r="O459" s="3098"/>
      <c r="P459" s="3098"/>
      <c r="Q459" s="3098"/>
      <c r="R459" s="3098"/>
      <c r="S459" s="3098"/>
      <c r="T459" s="3098"/>
      <c r="U459" s="3098"/>
      <c r="V459" s="3098"/>
      <c r="W459" s="3098"/>
      <c r="X459" s="3098"/>
      <c r="Y459" s="3098"/>
      <c r="Z459" s="3098"/>
      <c r="AA459" s="3098"/>
      <c r="AB459" s="3098"/>
      <c r="AC459" s="3098"/>
      <c r="AD459" s="3098"/>
      <c r="AE459" s="3098"/>
      <c r="AF459" s="3098"/>
      <c r="AG459" s="3098"/>
      <c r="AH459" s="3098"/>
      <c r="AI459" s="3098"/>
      <c r="AJ459" s="3143"/>
      <c r="AK459" s="3143"/>
      <c r="AL459" s="3143"/>
      <c r="AM459" s="3143"/>
      <c r="AN459" s="3143"/>
      <c r="AO459" s="3143"/>
      <c r="AP459" s="3143"/>
      <c r="AQ459" s="3143"/>
      <c r="AR459" s="3143"/>
      <c r="AS459" s="3143"/>
      <c r="AT459" s="3143"/>
      <c r="AU459" s="3143"/>
      <c r="AV459" s="3143"/>
      <c r="AW459" s="3143"/>
      <c r="AX459" s="3143"/>
      <c r="AY459" s="3143"/>
      <c r="AZ459" s="3143"/>
      <c r="BA459" s="3143"/>
      <c r="BB459" s="3143"/>
      <c r="BC459" s="3143"/>
      <c r="BD459" s="3143"/>
      <c r="BE459" s="3143"/>
      <c r="BF459" s="3143"/>
      <c r="BG459" s="3143"/>
      <c r="BH459" s="3143"/>
      <c r="BI459" s="3143"/>
      <c r="BJ459" s="3143"/>
      <c r="BK459" s="3143"/>
      <c r="BL459" s="3189"/>
      <c r="BM459" s="3189"/>
      <c r="BN459" s="3189"/>
      <c r="BO459" s="3189"/>
      <c r="BP459" s="3189"/>
      <c r="BQ459" s="3189"/>
      <c r="BR459" s="3189"/>
      <c r="BS459" s="3189"/>
      <c r="BT459" s="3189"/>
      <c r="BU459" s="3189"/>
      <c r="BV459" s="3143"/>
      <c r="BW459" s="3143"/>
    </row>
    <row r="460" spans="1:75" ht="16.5" customHeight="1">
      <c r="A460" s="3143"/>
      <c r="B460" s="3143"/>
      <c r="C460" s="3143"/>
      <c r="D460" s="3143"/>
      <c r="E460" s="3143"/>
      <c r="F460" s="3143"/>
      <c r="G460" s="3143"/>
      <c r="H460" s="3143"/>
      <c r="I460" s="3143"/>
      <c r="J460" s="3143"/>
      <c r="K460" s="3098"/>
      <c r="L460" s="3098"/>
      <c r="M460" s="3098"/>
      <c r="N460" s="3098"/>
      <c r="O460" s="3098"/>
      <c r="P460" s="3098"/>
      <c r="Q460" s="3098"/>
      <c r="R460" s="3098"/>
      <c r="S460" s="3098"/>
      <c r="T460" s="3098"/>
      <c r="U460" s="3098"/>
      <c r="V460" s="3098"/>
      <c r="W460" s="3098"/>
      <c r="X460" s="3098"/>
      <c r="Y460" s="3098"/>
      <c r="Z460" s="3098"/>
      <c r="AA460" s="3098"/>
      <c r="AB460" s="3098"/>
      <c r="AC460" s="3098"/>
      <c r="AD460" s="3098"/>
      <c r="AE460" s="3098"/>
      <c r="AF460" s="3098"/>
      <c r="AG460" s="3098"/>
      <c r="AH460" s="3098"/>
      <c r="AI460" s="3098"/>
      <c r="AJ460" s="3143"/>
      <c r="AK460" s="3143"/>
      <c r="AL460" s="3143"/>
      <c r="AM460" s="3143"/>
      <c r="AN460" s="3143"/>
      <c r="AO460" s="3143"/>
      <c r="AP460" s="3143"/>
      <c r="AQ460" s="3143"/>
      <c r="AR460" s="3143"/>
      <c r="AS460" s="3143"/>
      <c r="AT460" s="3143"/>
      <c r="AU460" s="3143"/>
      <c r="AV460" s="3143"/>
      <c r="AW460" s="3143"/>
      <c r="AX460" s="3143"/>
      <c r="AY460" s="3143"/>
      <c r="AZ460" s="3143"/>
      <c r="BA460" s="3143"/>
      <c r="BB460" s="3143"/>
      <c r="BC460" s="3143"/>
      <c r="BD460" s="3143"/>
      <c r="BE460" s="3143"/>
      <c r="BF460" s="3143"/>
      <c r="BG460" s="3143"/>
      <c r="BH460" s="3143"/>
      <c r="BI460" s="3143"/>
      <c r="BJ460" s="3143"/>
      <c r="BK460" s="3143"/>
      <c r="BL460" s="3189"/>
      <c r="BM460" s="3189"/>
      <c r="BN460" s="3189"/>
      <c r="BO460" s="3189"/>
      <c r="BP460" s="3189"/>
      <c r="BQ460" s="3189"/>
      <c r="BR460" s="3189"/>
      <c r="BS460" s="3189"/>
      <c r="BT460" s="3189"/>
      <c r="BU460" s="3189"/>
      <c r="BV460" s="3143"/>
      <c r="BW460" s="3143"/>
    </row>
    <row r="461" spans="1:75" ht="16.5" customHeight="1">
      <c r="A461" s="3143"/>
      <c r="B461" s="3143"/>
      <c r="C461" s="3143"/>
      <c r="D461" s="3143"/>
      <c r="E461" s="3143"/>
      <c r="F461" s="3143"/>
      <c r="G461" s="3143"/>
      <c r="H461" s="3143"/>
      <c r="I461" s="3143"/>
      <c r="J461" s="3143"/>
      <c r="K461" s="3098"/>
      <c r="L461" s="3098"/>
      <c r="M461" s="3098"/>
      <c r="N461" s="3098"/>
      <c r="O461" s="3098"/>
      <c r="P461" s="3098"/>
      <c r="Q461" s="3098"/>
      <c r="R461" s="3098"/>
      <c r="S461" s="3098"/>
      <c r="T461" s="3098"/>
      <c r="U461" s="3098"/>
      <c r="V461" s="3098"/>
      <c r="W461" s="3098"/>
      <c r="X461" s="3098"/>
      <c r="Y461" s="3098"/>
      <c r="Z461" s="3098"/>
      <c r="AA461" s="3098"/>
      <c r="AB461" s="3098"/>
      <c r="AC461" s="3098"/>
      <c r="AD461" s="3098"/>
      <c r="AE461" s="3098"/>
      <c r="AF461" s="3098"/>
      <c r="AG461" s="3098"/>
      <c r="AH461" s="3098"/>
      <c r="AI461" s="3098"/>
      <c r="AJ461" s="3143"/>
      <c r="AK461" s="3143"/>
      <c r="AL461" s="3143"/>
      <c r="AM461" s="3143"/>
      <c r="AN461" s="3143"/>
      <c r="AO461" s="3143"/>
      <c r="AP461" s="3143"/>
      <c r="AQ461" s="3143"/>
      <c r="AR461" s="3143"/>
      <c r="AS461" s="3143"/>
      <c r="AT461" s="3143"/>
      <c r="AU461" s="3143"/>
      <c r="AV461" s="3143"/>
      <c r="AW461" s="3143"/>
      <c r="AX461" s="3143"/>
      <c r="AY461" s="3143"/>
      <c r="AZ461" s="3143"/>
      <c r="BA461" s="3143"/>
      <c r="BB461" s="3143"/>
      <c r="BC461" s="3143"/>
      <c r="BD461" s="3143"/>
      <c r="BE461" s="3143"/>
      <c r="BF461" s="3143"/>
      <c r="BG461" s="3143"/>
      <c r="BH461" s="3143"/>
      <c r="BI461" s="3143"/>
      <c r="BJ461" s="3143"/>
      <c r="BK461" s="3143"/>
      <c r="BL461" s="3189"/>
      <c r="BM461" s="3189"/>
      <c r="BN461" s="3189"/>
      <c r="BO461" s="3189"/>
      <c r="BP461" s="3189"/>
      <c r="BQ461" s="3189"/>
      <c r="BR461" s="3189"/>
      <c r="BS461" s="3189"/>
      <c r="BT461" s="3189"/>
      <c r="BU461" s="3189"/>
      <c r="BV461" s="3143"/>
      <c r="BW461" s="3143"/>
    </row>
    <row r="462" spans="1:75" ht="16.5" customHeight="1">
      <c r="A462" s="3143"/>
      <c r="B462" s="3143"/>
      <c r="C462" s="3143"/>
      <c r="D462" s="3143"/>
      <c r="E462" s="3143"/>
      <c r="F462" s="3143"/>
      <c r="G462" s="3143"/>
      <c r="H462" s="3143"/>
      <c r="I462" s="3143"/>
      <c r="J462" s="3143"/>
      <c r="K462" s="3098"/>
      <c r="L462" s="3098"/>
      <c r="M462" s="3098"/>
      <c r="N462" s="3098"/>
      <c r="O462" s="3098"/>
      <c r="P462" s="3098"/>
      <c r="Q462" s="3098"/>
      <c r="R462" s="3098"/>
      <c r="S462" s="3098"/>
      <c r="T462" s="3098"/>
      <c r="U462" s="3098"/>
      <c r="V462" s="3098"/>
      <c r="W462" s="3098"/>
      <c r="X462" s="3098"/>
      <c r="Y462" s="3098"/>
      <c r="Z462" s="3098"/>
      <c r="AA462" s="3098"/>
      <c r="AB462" s="3098"/>
      <c r="AC462" s="3098"/>
      <c r="AD462" s="3098"/>
      <c r="AE462" s="3098"/>
      <c r="AF462" s="3098"/>
      <c r="AG462" s="3098"/>
      <c r="AH462" s="3098"/>
      <c r="AI462" s="3098"/>
      <c r="AJ462" s="3143"/>
      <c r="AK462" s="3143"/>
      <c r="AL462" s="3143"/>
      <c r="AM462" s="3143"/>
      <c r="AN462" s="3143"/>
      <c r="AO462" s="3143"/>
      <c r="AP462" s="3143"/>
      <c r="AQ462" s="3143"/>
      <c r="AR462" s="3143"/>
      <c r="AS462" s="3143"/>
      <c r="AT462" s="3143"/>
      <c r="AU462" s="3143"/>
      <c r="AV462" s="3143"/>
      <c r="AW462" s="3143"/>
      <c r="AX462" s="3143"/>
      <c r="AY462" s="3143"/>
      <c r="AZ462" s="3143"/>
      <c r="BA462" s="3143"/>
      <c r="BB462" s="3143"/>
      <c r="BC462" s="3143"/>
      <c r="BD462" s="3143"/>
      <c r="BE462" s="3143"/>
      <c r="BF462" s="3143"/>
      <c r="BG462" s="3143"/>
      <c r="BH462" s="3143"/>
      <c r="BI462" s="3143"/>
      <c r="BJ462" s="3143"/>
      <c r="BK462" s="3143"/>
      <c r="BL462" s="3189"/>
      <c r="BM462" s="3189"/>
      <c r="BN462" s="3189"/>
      <c r="BO462" s="3189"/>
      <c r="BP462" s="3189"/>
      <c r="BQ462" s="3189"/>
      <c r="BR462" s="3189"/>
      <c r="BS462" s="3189"/>
      <c r="BT462" s="3189"/>
      <c r="BU462" s="3189"/>
      <c r="BV462" s="3143"/>
      <c r="BW462" s="3143"/>
    </row>
    <row r="463" spans="1:75" ht="16.5" customHeight="1">
      <c r="A463" s="3143"/>
      <c r="B463" s="3143"/>
      <c r="C463" s="3143"/>
      <c r="D463" s="3143"/>
      <c r="E463" s="3143"/>
      <c r="F463" s="3143"/>
      <c r="G463" s="3143"/>
      <c r="H463" s="3143"/>
      <c r="I463" s="3143"/>
      <c r="J463" s="3143"/>
      <c r="K463" s="3098"/>
      <c r="L463" s="3098"/>
      <c r="M463" s="3098"/>
      <c r="N463" s="3098"/>
      <c r="O463" s="3098"/>
      <c r="P463" s="3098"/>
      <c r="Q463" s="3098"/>
      <c r="R463" s="3098"/>
      <c r="S463" s="3098"/>
      <c r="T463" s="3098"/>
      <c r="U463" s="3098"/>
      <c r="V463" s="3098"/>
      <c r="W463" s="3098"/>
      <c r="X463" s="3098"/>
      <c r="Y463" s="3098"/>
      <c r="Z463" s="3098"/>
      <c r="AA463" s="3098"/>
      <c r="AB463" s="3098"/>
      <c r="AC463" s="3098"/>
      <c r="AD463" s="3098"/>
      <c r="AE463" s="3098"/>
      <c r="AF463" s="3098"/>
      <c r="AG463" s="3098"/>
      <c r="AH463" s="3098"/>
      <c r="AI463" s="3098"/>
      <c r="AJ463" s="3143"/>
      <c r="AK463" s="3143"/>
      <c r="AL463" s="3143"/>
      <c r="AM463" s="3143"/>
      <c r="AN463" s="3143"/>
      <c r="AO463" s="3143"/>
      <c r="AP463" s="3143"/>
      <c r="AQ463" s="3143"/>
      <c r="AR463" s="3143"/>
      <c r="AS463" s="3143"/>
      <c r="AT463" s="3143"/>
      <c r="AU463" s="3143"/>
      <c r="AV463" s="3143"/>
      <c r="AW463" s="3143"/>
      <c r="AX463" s="3143"/>
      <c r="AY463" s="3143"/>
      <c r="AZ463" s="3143"/>
      <c r="BA463" s="3143"/>
      <c r="BB463" s="3143"/>
      <c r="BC463" s="3143"/>
      <c r="BD463" s="3143"/>
      <c r="BE463" s="3143"/>
      <c r="BF463" s="3143"/>
      <c r="BG463" s="3143"/>
      <c r="BH463" s="3143"/>
      <c r="BI463" s="3143"/>
      <c r="BJ463" s="3143"/>
      <c r="BK463" s="3143"/>
      <c r="BL463" s="3189"/>
      <c r="BM463" s="3189"/>
      <c r="BN463" s="3189"/>
      <c r="BO463" s="3189"/>
      <c r="BP463" s="3189"/>
      <c r="BQ463" s="3189"/>
      <c r="BR463" s="3189"/>
      <c r="BS463" s="3189"/>
      <c r="BT463" s="3189"/>
      <c r="BU463" s="3189"/>
      <c r="BV463" s="3143"/>
      <c r="BW463" s="3143"/>
    </row>
    <row r="464" spans="1:75" ht="16.5" customHeight="1">
      <c r="A464" s="3143"/>
      <c r="B464" s="3143"/>
      <c r="C464" s="3143"/>
      <c r="D464" s="3143"/>
      <c r="E464" s="3143"/>
      <c r="F464" s="3143"/>
      <c r="G464" s="3143"/>
      <c r="H464" s="3143"/>
      <c r="I464" s="3143"/>
      <c r="J464" s="3143"/>
      <c r="K464" s="3098"/>
      <c r="L464" s="3098"/>
      <c r="M464" s="3098"/>
      <c r="N464" s="3098"/>
      <c r="O464" s="3098"/>
      <c r="P464" s="3098"/>
      <c r="Q464" s="3098"/>
      <c r="R464" s="3098"/>
      <c r="S464" s="3098"/>
      <c r="T464" s="3098"/>
      <c r="U464" s="3098"/>
      <c r="V464" s="3098"/>
      <c r="W464" s="3098"/>
      <c r="X464" s="3098"/>
      <c r="Y464" s="3098"/>
      <c r="Z464" s="3098"/>
      <c r="AA464" s="3098"/>
      <c r="AB464" s="3098"/>
      <c r="AC464" s="3098"/>
      <c r="AD464" s="3098"/>
      <c r="AE464" s="3098"/>
      <c r="AF464" s="3098"/>
      <c r="AG464" s="3098"/>
      <c r="AH464" s="3098"/>
      <c r="AI464" s="3098"/>
      <c r="AJ464" s="3143"/>
      <c r="AK464" s="3143"/>
      <c r="AL464" s="3143"/>
      <c r="AM464" s="3143"/>
      <c r="AN464" s="3143"/>
      <c r="AO464" s="3143"/>
      <c r="AP464" s="3143"/>
      <c r="AQ464" s="3143"/>
      <c r="AR464" s="3143"/>
      <c r="AS464" s="3143"/>
      <c r="AT464" s="3143"/>
      <c r="AU464" s="3143"/>
      <c r="AV464" s="3143"/>
      <c r="AW464" s="3143"/>
      <c r="AX464" s="3143"/>
      <c r="AY464" s="3143"/>
      <c r="AZ464" s="3143"/>
      <c r="BA464" s="3143"/>
      <c r="BB464" s="3143"/>
      <c r="BC464" s="3143"/>
      <c r="BD464" s="3143"/>
      <c r="BE464" s="3143"/>
      <c r="BF464" s="3143"/>
      <c r="BG464" s="3143"/>
      <c r="BH464" s="3143"/>
      <c r="BI464" s="3143"/>
      <c r="BJ464" s="3143"/>
      <c r="BK464" s="3143"/>
      <c r="BL464" s="3189"/>
      <c r="BM464" s="3189"/>
      <c r="BN464" s="3189"/>
      <c r="BO464" s="3189"/>
      <c r="BP464" s="3189"/>
      <c r="BQ464" s="3189"/>
      <c r="BR464" s="3189"/>
      <c r="BS464" s="3189"/>
      <c r="BT464" s="3189"/>
      <c r="BU464" s="3189"/>
      <c r="BV464" s="3143"/>
      <c r="BW464" s="3143"/>
    </row>
    <row r="465" spans="1:75" ht="16.5" customHeight="1">
      <c r="A465" s="3143"/>
      <c r="B465" s="3143"/>
      <c r="C465" s="3143"/>
      <c r="D465" s="3143"/>
      <c r="E465" s="3143"/>
      <c r="F465" s="3143"/>
      <c r="G465" s="3143"/>
      <c r="H465" s="3143"/>
      <c r="I465" s="3143"/>
      <c r="J465" s="3143"/>
      <c r="K465" s="3098"/>
      <c r="L465" s="3098"/>
      <c r="M465" s="3098"/>
      <c r="N465" s="3098"/>
      <c r="O465" s="3098"/>
      <c r="P465" s="3098"/>
      <c r="Q465" s="3098"/>
      <c r="R465" s="3098"/>
      <c r="S465" s="3098"/>
      <c r="T465" s="3098"/>
      <c r="U465" s="3098"/>
      <c r="V465" s="3098"/>
      <c r="W465" s="3098"/>
      <c r="X465" s="3098"/>
      <c r="Y465" s="3098"/>
      <c r="Z465" s="3098"/>
      <c r="AA465" s="3098"/>
      <c r="AB465" s="3098"/>
      <c r="AC465" s="3098"/>
      <c r="AD465" s="3098"/>
      <c r="AE465" s="3098"/>
      <c r="AF465" s="3098"/>
      <c r="AG465" s="3098"/>
      <c r="AH465" s="3098"/>
      <c r="AI465" s="3098"/>
      <c r="AJ465" s="3143"/>
      <c r="AK465" s="3143"/>
      <c r="AL465" s="3143"/>
      <c r="AM465" s="3143"/>
      <c r="AN465" s="3143"/>
      <c r="AO465" s="3143"/>
      <c r="AP465" s="3143"/>
      <c r="AQ465" s="3143"/>
      <c r="AR465" s="3143"/>
      <c r="AS465" s="3143"/>
      <c r="AT465" s="3143"/>
      <c r="AU465" s="3143"/>
      <c r="AV465" s="3143"/>
      <c r="AW465" s="3143"/>
      <c r="AX465" s="3143"/>
      <c r="AY465" s="3143"/>
      <c r="AZ465" s="3143"/>
      <c r="BA465" s="3143"/>
      <c r="BB465" s="3143"/>
      <c r="BC465" s="3143"/>
      <c r="BD465" s="3143"/>
      <c r="BE465" s="3143"/>
      <c r="BF465" s="3143"/>
      <c r="BG465" s="3143"/>
      <c r="BH465" s="3143"/>
      <c r="BI465" s="3143"/>
      <c r="BJ465" s="3143"/>
      <c r="BK465" s="3143"/>
      <c r="BL465" s="3189"/>
      <c r="BM465" s="3189"/>
      <c r="BN465" s="3189"/>
      <c r="BO465" s="3189"/>
      <c r="BP465" s="3189"/>
      <c r="BQ465" s="3189"/>
      <c r="BR465" s="3189"/>
      <c r="BS465" s="3189"/>
      <c r="BT465" s="3189"/>
      <c r="BU465" s="3189"/>
      <c r="BV465" s="3143"/>
      <c r="BW465" s="3143"/>
    </row>
    <row r="466" spans="1:75" ht="16.5" customHeight="1">
      <c r="A466" s="3143"/>
      <c r="B466" s="3143"/>
      <c r="C466" s="3143"/>
      <c r="D466" s="3143"/>
      <c r="E466" s="3143"/>
      <c r="F466" s="3143"/>
      <c r="G466" s="3143"/>
      <c r="H466" s="3143"/>
      <c r="I466" s="3143"/>
      <c r="J466" s="3143"/>
      <c r="K466" s="3098"/>
      <c r="L466" s="3098"/>
      <c r="M466" s="3098"/>
      <c r="N466" s="3098"/>
      <c r="O466" s="3098"/>
      <c r="P466" s="3098"/>
      <c r="Q466" s="3098"/>
      <c r="R466" s="3098"/>
      <c r="S466" s="3098"/>
      <c r="T466" s="3098"/>
      <c r="U466" s="3098"/>
      <c r="V466" s="3098"/>
      <c r="W466" s="3098"/>
      <c r="X466" s="3098"/>
      <c r="Y466" s="3098"/>
      <c r="Z466" s="3098"/>
      <c r="AA466" s="3098"/>
      <c r="AB466" s="3098"/>
      <c r="AC466" s="3098"/>
      <c r="AD466" s="3098"/>
      <c r="AE466" s="3098"/>
      <c r="AF466" s="3098"/>
      <c r="AG466" s="3098"/>
      <c r="AH466" s="3098"/>
      <c r="AI466" s="3098"/>
      <c r="AJ466" s="3143"/>
      <c r="AK466" s="3143"/>
      <c r="AL466" s="3143"/>
      <c r="AM466" s="3143"/>
      <c r="AN466" s="3143"/>
      <c r="AO466" s="3143"/>
      <c r="AP466" s="3143"/>
      <c r="AQ466" s="3143"/>
      <c r="AR466" s="3143"/>
      <c r="AS466" s="3143"/>
      <c r="AT466" s="3143"/>
      <c r="AU466" s="3143"/>
      <c r="AV466" s="3143"/>
      <c r="AW466" s="3143"/>
      <c r="AX466" s="3143"/>
      <c r="AY466" s="3143"/>
      <c r="AZ466" s="3143"/>
      <c r="BA466" s="3143"/>
      <c r="BB466" s="3143"/>
      <c r="BC466" s="3143"/>
      <c r="BD466" s="3143"/>
      <c r="BE466" s="3143"/>
      <c r="BF466" s="3143"/>
      <c r="BG466" s="3143"/>
      <c r="BH466" s="3143"/>
      <c r="BI466" s="3143"/>
      <c r="BJ466" s="3143"/>
      <c r="BK466" s="3143"/>
      <c r="BL466" s="3189"/>
      <c r="BM466" s="3189"/>
      <c r="BN466" s="3189"/>
      <c r="BO466" s="3189"/>
      <c r="BP466" s="3189"/>
      <c r="BQ466" s="3189"/>
      <c r="BR466" s="3189"/>
      <c r="BS466" s="3189"/>
      <c r="BT466" s="3189"/>
      <c r="BU466" s="3189"/>
      <c r="BV466" s="3143"/>
      <c r="BW466" s="3143"/>
    </row>
    <row r="467" spans="1:75" ht="16.5" customHeight="1">
      <c r="A467" s="3143"/>
      <c r="B467" s="3143"/>
      <c r="C467" s="3143"/>
      <c r="D467" s="3143"/>
      <c r="E467" s="3143"/>
      <c r="F467" s="3143"/>
      <c r="G467" s="3143"/>
      <c r="H467" s="3143"/>
      <c r="I467" s="3143"/>
      <c r="J467" s="3143"/>
      <c r="K467" s="3098"/>
      <c r="L467" s="3098"/>
      <c r="M467" s="3098"/>
      <c r="N467" s="3098"/>
      <c r="O467" s="3098"/>
      <c r="P467" s="3098"/>
      <c r="Q467" s="3098"/>
      <c r="R467" s="3098"/>
      <c r="S467" s="3098"/>
      <c r="T467" s="3098"/>
      <c r="U467" s="3098"/>
      <c r="V467" s="3098"/>
      <c r="W467" s="3098"/>
      <c r="X467" s="3098"/>
      <c r="Y467" s="3098"/>
      <c r="Z467" s="3098"/>
      <c r="AA467" s="3098"/>
      <c r="AB467" s="3098"/>
      <c r="AC467" s="3098"/>
      <c r="AD467" s="3098"/>
      <c r="AE467" s="3098"/>
      <c r="AF467" s="3098"/>
      <c r="AG467" s="3098"/>
      <c r="AH467" s="3098"/>
      <c r="AI467" s="3098"/>
      <c r="AJ467" s="3143"/>
      <c r="AK467" s="3143"/>
      <c r="AL467" s="3143"/>
      <c r="AM467" s="3143"/>
      <c r="AN467" s="3143"/>
      <c r="AO467" s="3143"/>
      <c r="AP467" s="3143"/>
      <c r="AQ467" s="3143"/>
      <c r="AR467" s="3143"/>
      <c r="AS467" s="3143"/>
      <c r="AT467" s="3143"/>
      <c r="AU467" s="3143"/>
      <c r="AV467" s="3143"/>
      <c r="AW467" s="3143"/>
      <c r="AX467" s="3143"/>
      <c r="AY467" s="3143"/>
      <c r="AZ467" s="3143"/>
      <c r="BA467" s="3143"/>
      <c r="BB467" s="3143"/>
      <c r="BC467" s="3143"/>
      <c r="BD467" s="3143"/>
      <c r="BE467" s="3143"/>
      <c r="BF467" s="3143"/>
      <c r="BG467" s="3143"/>
      <c r="BH467" s="3143"/>
      <c r="BI467" s="3143"/>
      <c r="BJ467" s="3143"/>
      <c r="BK467" s="3143"/>
      <c r="BL467" s="3189"/>
      <c r="BM467" s="3189"/>
      <c r="BN467" s="3189"/>
      <c r="BO467" s="3189"/>
      <c r="BP467" s="3189"/>
      <c r="BQ467" s="3189"/>
      <c r="BR467" s="3189"/>
      <c r="BS467" s="3189"/>
      <c r="BT467" s="3189"/>
      <c r="BU467" s="3189"/>
      <c r="BV467" s="3143"/>
      <c r="BW467" s="3143"/>
    </row>
    <row r="468" spans="1:75" ht="16.5" customHeight="1">
      <c r="A468" s="3143"/>
      <c r="B468" s="3143"/>
      <c r="C468" s="3143"/>
      <c r="D468" s="3143"/>
      <c r="E468" s="3143"/>
      <c r="F468" s="3143"/>
      <c r="G468" s="3143"/>
      <c r="H468" s="3143"/>
      <c r="I468" s="3143"/>
      <c r="J468" s="3143"/>
      <c r="K468" s="3098"/>
      <c r="L468" s="3098"/>
      <c r="M468" s="3098"/>
      <c r="N468" s="3098"/>
      <c r="O468" s="3098"/>
      <c r="P468" s="3098"/>
      <c r="Q468" s="3098"/>
      <c r="R468" s="3098"/>
      <c r="S468" s="3098"/>
      <c r="T468" s="3098"/>
      <c r="U468" s="3098"/>
      <c r="V468" s="3098"/>
      <c r="W468" s="3098"/>
      <c r="X468" s="3098"/>
      <c r="Y468" s="3098"/>
      <c r="Z468" s="3098"/>
      <c r="AA468" s="3098"/>
      <c r="AB468" s="3098"/>
      <c r="AC468" s="3098"/>
      <c r="AD468" s="3098"/>
      <c r="AE468" s="3098"/>
      <c r="AF468" s="3098"/>
      <c r="AG468" s="3098"/>
      <c r="AH468" s="3098"/>
      <c r="AI468" s="3098"/>
      <c r="AJ468" s="3143"/>
      <c r="AK468" s="3143"/>
      <c r="AL468" s="3143"/>
      <c r="AM468" s="3143"/>
      <c r="AN468" s="3143"/>
      <c r="AO468" s="3143"/>
      <c r="AP468" s="3143"/>
      <c r="AQ468" s="3143"/>
      <c r="AR468" s="3143"/>
      <c r="AS468" s="3143"/>
      <c r="AT468" s="3143"/>
      <c r="AU468" s="3143"/>
      <c r="AV468" s="3143"/>
      <c r="AW468" s="3143"/>
      <c r="AX468" s="3143"/>
      <c r="AY468" s="3143"/>
      <c r="AZ468" s="3143"/>
      <c r="BA468" s="3143"/>
      <c r="BB468" s="3143"/>
      <c r="BC468" s="3143"/>
      <c r="BD468" s="3143"/>
      <c r="BE468" s="3143"/>
      <c r="BF468" s="3143"/>
      <c r="BG468" s="3143"/>
      <c r="BH468" s="3143"/>
      <c r="BI468" s="3143"/>
      <c r="BJ468" s="3143"/>
      <c r="BK468" s="3143"/>
      <c r="BL468" s="3189"/>
      <c r="BM468" s="3189"/>
      <c r="BN468" s="3189"/>
      <c r="BO468" s="3189"/>
      <c r="BP468" s="3189"/>
      <c r="BQ468" s="3189"/>
      <c r="BR468" s="3189"/>
      <c r="BS468" s="3189"/>
      <c r="BT468" s="3189"/>
      <c r="BU468" s="3189"/>
      <c r="BV468" s="3143"/>
      <c r="BW468" s="3143"/>
    </row>
    <row r="469" spans="1:75" ht="16.5" customHeight="1">
      <c r="A469" s="3143"/>
      <c r="B469" s="3143"/>
      <c r="C469" s="3143"/>
      <c r="D469" s="3143"/>
      <c r="E469" s="3143"/>
      <c r="F469" s="3143"/>
      <c r="G469" s="3143"/>
      <c r="H469" s="3143"/>
      <c r="I469" s="3143"/>
      <c r="J469" s="3143"/>
      <c r="K469" s="3098"/>
      <c r="L469" s="3098"/>
      <c r="M469" s="3098"/>
      <c r="N469" s="3098"/>
      <c r="O469" s="3098"/>
      <c r="P469" s="3098"/>
      <c r="Q469" s="3098"/>
      <c r="R469" s="3098"/>
      <c r="S469" s="3098"/>
      <c r="T469" s="3098"/>
      <c r="U469" s="3098"/>
      <c r="V469" s="3098"/>
      <c r="W469" s="3098"/>
      <c r="X469" s="3098"/>
      <c r="Y469" s="3098"/>
      <c r="Z469" s="3098"/>
      <c r="AA469" s="3098"/>
      <c r="AB469" s="3098"/>
      <c r="AC469" s="3098"/>
      <c r="AD469" s="3098"/>
      <c r="AE469" s="3098"/>
      <c r="AF469" s="3098"/>
      <c r="AG469" s="3098"/>
      <c r="AH469" s="3098"/>
      <c r="AI469" s="3098"/>
      <c r="AJ469" s="3143"/>
      <c r="AK469" s="3143"/>
      <c r="AL469" s="3143"/>
      <c r="AM469" s="3143"/>
      <c r="AN469" s="3143"/>
      <c r="AO469" s="3143"/>
      <c r="AP469" s="3143"/>
      <c r="AQ469" s="3143"/>
      <c r="AR469" s="3143"/>
      <c r="AS469" s="3143"/>
      <c r="AT469" s="3143"/>
      <c r="AU469" s="3143"/>
      <c r="AV469" s="3143"/>
      <c r="AW469" s="3143"/>
      <c r="AX469" s="3143"/>
      <c r="AY469" s="3143"/>
      <c r="AZ469" s="3143"/>
      <c r="BA469" s="3143"/>
      <c r="BB469" s="3143"/>
      <c r="BC469" s="3143"/>
      <c r="BD469" s="3143"/>
      <c r="BE469" s="3143"/>
      <c r="BF469" s="3143"/>
      <c r="BG469" s="3143"/>
      <c r="BH469" s="3143"/>
      <c r="BI469" s="3143"/>
      <c r="BJ469" s="3143"/>
      <c r="BK469" s="3143"/>
      <c r="BL469" s="3189"/>
      <c r="BM469" s="3189"/>
      <c r="BN469" s="3189"/>
      <c r="BO469" s="3189"/>
      <c r="BP469" s="3189"/>
      <c r="BQ469" s="3189"/>
      <c r="BR469" s="3189"/>
      <c r="BS469" s="3189"/>
      <c r="BT469" s="3189"/>
      <c r="BU469" s="3189"/>
      <c r="BV469" s="3143"/>
      <c r="BW469" s="3143"/>
    </row>
    <row r="470" spans="1:75" ht="16.5" customHeight="1">
      <c r="A470" s="3143"/>
      <c r="B470" s="3143"/>
      <c r="C470" s="3143"/>
      <c r="D470" s="3143"/>
      <c r="E470" s="3143"/>
      <c r="F470" s="3143"/>
      <c r="G470" s="3143"/>
      <c r="H470" s="3143"/>
      <c r="I470" s="3143"/>
      <c r="J470" s="3143"/>
      <c r="K470" s="3098"/>
      <c r="L470" s="3098"/>
      <c r="M470" s="3098"/>
      <c r="N470" s="3098"/>
      <c r="O470" s="3098"/>
      <c r="P470" s="3098"/>
      <c r="Q470" s="3098"/>
      <c r="R470" s="3098"/>
      <c r="S470" s="3098"/>
      <c r="T470" s="3098"/>
      <c r="U470" s="3098"/>
      <c r="V470" s="3098"/>
      <c r="W470" s="3098"/>
      <c r="X470" s="3098"/>
      <c r="Y470" s="3098"/>
      <c r="Z470" s="3098"/>
      <c r="AA470" s="3098"/>
      <c r="AB470" s="3098"/>
      <c r="AC470" s="3098"/>
      <c r="AD470" s="3098"/>
      <c r="AE470" s="3098"/>
      <c r="AF470" s="3098"/>
      <c r="AG470" s="3098"/>
      <c r="AH470" s="3098"/>
      <c r="AI470" s="3098"/>
      <c r="AJ470" s="3143"/>
      <c r="AK470" s="3143"/>
      <c r="AL470" s="3143"/>
      <c r="AM470" s="3143"/>
      <c r="AN470" s="3143"/>
      <c r="AO470" s="3143"/>
      <c r="AP470" s="3143"/>
      <c r="AQ470" s="3143"/>
      <c r="AR470" s="3143"/>
      <c r="AS470" s="3143"/>
      <c r="AT470" s="3143"/>
      <c r="AU470" s="3143"/>
      <c r="AV470" s="3143"/>
      <c r="AW470" s="3143"/>
      <c r="AX470" s="3143"/>
      <c r="AY470" s="3143"/>
      <c r="AZ470" s="3143"/>
      <c r="BA470" s="3143"/>
      <c r="BB470" s="3143"/>
      <c r="BC470" s="3143"/>
      <c r="BD470" s="3143"/>
      <c r="BE470" s="3143"/>
      <c r="BF470" s="3143"/>
      <c r="BG470" s="3143"/>
      <c r="BH470" s="3143"/>
      <c r="BI470" s="3143"/>
      <c r="BJ470" s="3143"/>
      <c r="BK470" s="3143"/>
      <c r="BL470" s="3189"/>
      <c r="BM470" s="3189"/>
      <c r="BN470" s="3189"/>
      <c r="BO470" s="3189"/>
      <c r="BP470" s="3189"/>
      <c r="BQ470" s="3189"/>
      <c r="BR470" s="3189"/>
      <c r="BS470" s="3189"/>
      <c r="BT470" s="3189"/>
      <c r="BU470" s="3189"/>
      <c r="BV470" s="3143"/>
      <c r="BW470" s="3143"/>
    </row>
    <row r="471" spans="1:75" ht="16.5" customHeight="1">
      <c r="A471" s="3143"/>
      <c r="B471" s="3143"/>
      <c r="C471" s="3143"/>
      <c r="D471" s="3143"/>
      <c r="E471" s="3143"/>
      <c r="F471" s="3143"/>
      <c r="G471" s="3143"/>
      <c r="H471" s="3143"/>
      <c r="I471" s="3143"/>
      <c r="J471" s="3143"/>
      <c r="K471" s="3098"/>
      <c r="L471" s="3098"/>
      <c r="M471" s="3098"/>
      <c r="N471" s="3098"/>
      <c r="O471" s="3098"/>
      <c r="P471" s="3098"/>
      <c r="Q471" s="3098"/>
      <c r="R471" s="3098"/>
      <c r="S471" s="3098"/>
      <c r="T471" s="3098"/>
      <c r="U471" s="3098"/>
      <c r="V471" s="3098"/>
      <c r="W471" s="3098"/>
      <c r="X471" s="3098"/>
      <c r="Y471" s="3098"/>
      <c r="Z471" s="3098"/>
      <c r="AA471" s="3098"/>
      <c r="AB471" s="3098"/>
      <c r="AC471" s="3098"/>
      <c r="AD471" s="3098"/>
      <c r="AE471" s="3098"/>
      <c r="AF471" s="3098"/>
      <c r="AG471" s="3098"/>
      <c r="AH471" s="3098"/>
      <c r="AI471" s="3098"/>
      <c r="AJ471" s="3143"/>
      <c r="AK471" s="3143"/>
      <c r="AL471" s="3143"/>
      <c r="AM471" s="3143"/>
      <c r="AN471" s="3143"/>
      <c r="AO471" s="3143"/>
      <c r="AP471" s="3143"/>
      <c r="AQ471" s="3143"/>
      <c r="AR471" s="3143"/>
      <c r="AS471" s="3143"/>
      <c r="AT471" s="3143"/>
      <c r="AU471" s="3143"/>
      <c r="AV471" s="3143"/>
      <c r="AW471" s="3143"/>
      <c r="AX471" s="3143"/>
      <c r="AY471" s="3143"/>
      <c r="AZ471" s="3143"/>
      <c r="BA471" s="3143"/>
      <c r="BB471" s="3143"/>
      <c r="BC471" s="3143"/>
      <c r="BD471" s="3143"/>
      <c r="BE471" s="3143"/>
      <c r="BF471" s="3143"/>
      <c r="BG471" s="3143"/>
      <c r="BH471" s="3143"/>
      <c r="BI471" s="3143"/>
      <c r="BJ471" s="3143"/>
      <c r="BK471" s="3143"/>
      <c r="BL471" s="3189"/>
      <c r="BM471" s="3189"/>
      <c r="BN471" s="3189"/>
      <c r="BO471" s="3189"/>
      <c r="BP471" s="3189"/>
      <c r="BQ471" s="3189"/>
      <c r="BR471" s="3189"/>
      <c r="BS471" s="3189"/>
      <c r="BT471" s="3189"/>
      <c r="BU471" s="3189"/>
      <c r="BV471" s="3143"/>
      <c r="BW471" s="3143"/>
    </row>
    <row r="472" spans="1:75" ht="16.5" customHeight="1">
      <c r="A472" s="3143"/>
      <c r="B472" s="3143"/>
      <c r="C472" s="3143"/>
      <c r="D472" s="3143"/>
      <c r="E472" s="3143"/>
      <c r="F472" s="3143"/>
      <c r="G472" s="3143"/>
      <c r="H472" s="3143"/>
      <c r="I472" s="3143"/>
      <c r="J472" s="3143"/>
      <c r="K472" s="3098"/>
      <c r="L472" s="3098"/>
      <c r="M472" s="3098"/>
      <c r="N472" s="3098"/>
      <c r="O472" s="3098"/>
      <c r="P472" s="3098"/>
      <c r="Q472" s="3098"/>
      <c r="R472" s="3098"/>
      <c r="S472" s="3098"/>
      <c r="T472" s="3098"/>
      <c r="U472" s="3098"/>
      <c r="V472" s="3098"/>
      <c r="W472" s="3098"/>
      <c r="X472" s="3098"/>
      <c r="Y472" s="3098"/>
      <c r="Z472" s="3098"/>
      <c r="AA472" s="3098"/>
      <c r="AB472" s="3098"/>
      <c r="AC472" s="3098"/>
      <c r="AD472" s="3098"/>
      <c r="AE472" s="3098"/>
      <c r="AF472" s="3098"/>
      <c r="AG472" s="3098"/>
      <c r="AH472" s="3098"/>
      <c r="AI472" s="3098"/>
      <c r="AJ472" s="3143"/>
      <c r="AK472" s="3143"/>
      <c r="AL472" s="3143"/>
      <c r="AM472" s="3143"/>
      <c r="AN472" s="3143"/>
      <c r="AO472" s="3143"/>
      <c r="AP472" s="3143"/>
      <c r="AQ472" s="3143"/>
      <c r="AR472" s="3143"/>
      <c r="AS472" s="3143"/>
      <c r="AT472" s="3143"/>
      <c r="AU472" s="3143"/>
      <c r="AV472" s="3143"/>
      <c r="AW472" s="3143"/>
      <c r="AX472" s="3143"/>
      <c r="AY472" s="3143"/>
      <c r="AZ472" s="3143"/>
      <c r="BA472" s="3143"/>
      <c r="BB472" s="3143"/>
      <c r="BC472" s="3143"/>
      <c r="BD472" s="3143"/>
      <c r="BE472" s="3143"/>
      <c r="BF472" s="3143"/>
      <c r="BG472" s="3143"/>
      <c r="BH472" s="3143"/>
      <c r="BI472" s="3143"/>
      <c r="BJ472" s="3143"/>
      <c r="BK472" s="3143"/>
      <c r="BL472" s="3189"/>
      <c r="BM472" s="3189"/>
      <c r="BN472" s="3189"/>
      <c r="BO472" s="3189"/>
      <c r="BP472" s="3189"/>
      <c r="BQ472" s="3189"/>
      <c r="BR472" s="3189"/>
      <c r="BS472" s="3189"/>
      <c r="BT472" s="3189"/>
      <c r="BU472" s="3189"/>
      <c r="BV472" s="3143"/>
      <c r="BW472" s="3143"/>
    </row>
    <row r="473" spans="1:75" ht="16.5" customHeight="1">
      <c r="A473" s="3143"/>
      <c r="B473" s="3143"/>
      <c r="C473" s="3143"/>
      <c r="D473" s="3143"/>
      <c r="E473" s="3143"/>
      <c r="F473" s="3143"/>
      <c r="G473" s="3143"/>
      <c r="H473" s="3143"/>
      <c r="I473" s="3143"/>
      <c r="J473" s="3143"/>
      <c r="K473" s="3098"/>
      <c r="L473" s="3098"/>
      <c r="M473" s="3098"/>
      <c r="N473" s="3098"/>
      <c r="O473" s="3098"/>
      <c r="P473" s="3098"/>
      <c r="Q473" s="3098"/>
      <c r="R473" s="3098"/>
      <c r="S473" s="3098"/>
      <c r="T473" s="3098"/>
      <c r="U473" s="3098"/>
      <c r="V473" s="3098"/>
      <c r="W473" s="3098"/>
      <c r="X473" s="3098"/>
      <c r="Y473" s="3098"/>
      <c r="Z473" s="3098"/>
      <c r="AA473" s="3098"/>
      <c r="AB473" s="3098"/>
      <c r="AC473" s="3098"/>
      <c r="AD473" s="3098"/>
      <c r="AE473" s="3098"/>
      <c r="AF473" s="3098"/>
      <c r="AG473" s="3098"/>
      <c r="AH473" s="3098"/>
      <c r="AI473" s="3098"/>
      <c r="AJ473" s="3143"/>
      <c r="AK473" s="3143"/>
      <c r="AL473" s="3143"/>
      <c r="AM473" s="3143"/>
      <c r="AN473" s="3143"/>
      <c r="AO473" s="3143"/>
      <c r="AP473" s="3143"/>
      <c r="AQ473" s="3143"/>
      <c r="AR473" s="3143"/>
      <c r="AS473" s="3143"/>
      <c r="AT473" s="3143"/>
      <c r="AU473" s="3143"/>
      <c r="AV473" s="3143"/>
      <c r="AW473" s="3143"/>
      <c r="AX473" s="3143"/>
      <c r="AY473" s="3143"/>
      <c r="AZ473" s="3143"/>
      <c r="BA473" s="3143"/>
      <c r="BB473" s="3143"/>
      <c r="BC473" s="3143"/>
      <c r="BD473" s="3143"/>
      <c r="BE473" s="3143"/>
      <c r="BF473" s="3143"/>
      <c r="BG473" s="3143"/>
      <c r="BH473" s="3143"/>
      <c r="BI473" s="3143"/>
      <c r="BJ473" s="3143"/>
      <c r="BK473" s="3143"/>
      <c r="BL473" s="3189"/>
      <c r="BM473" s="3189"/>
      <c r="BN473" s="3189"/>
      <c r="BO473" s="3189"/>
      <c r="BP473" s="3189"/>
      <c r="BQ473" s="3189"/>
      <c r="BR473" s="3189"/>
      <c r="BS473" s="3189"/>
      <c r="BT473" s="3189"/>
      <c r="BU473" s="3189"/>
      <c r="BV473" s="3143"/>
      <c r="BW473" s="3143"/>
    </row>
    <row r="474" spans="1:75" ht="16.5" customHeight="1">
      <c r="A474" s="3143"/>
      <c r="B474" s="3143"/>
      <c r="C474" s="3143"/>
      <c r="D474" s="3143"/>
      <c r="E474" s="3143"/>
      <c r="F474" s="3143"/>
      <c r="G474" s="3143"/>
      <c r="H474" s="3143"/>
      <c r="I474" s="3143"/>
      <c r="J474" s="3143"/>
      <c r="K474" s="3098"/>
      <c r="L474" s="3098"/>
      <c r="M474" s="3098"/>
      <c r="N474" s="3098"/>
      <c r="O474" s="3098"/>
      <c r="P474" s="3098"/>
      <c r="Q474" s="3098"/>
      <c r="R474" s="3098"/>
      <c r="S474" s="3098"/>
      <c r="T474" s="3098"/>
      <c r="U474" s="3098"/>
      <c r="V474" s="3098"/>
      <c r="W474" s="3098"/>
      <c r="X474" s="3098"/>
      <c r="Y474" s="3098"/>
      <c r="Z474" s="3098"/>
      <c r="AA474" s="3098"/>
      <c r="AB474" s="3098"/>
      <c r="AC474" s="3098"/>
      <c r="AD474" s="3098"/>
      <c r="AE474" s="3098"/>
      <c r="AF474" s="3098"/>
      <c r="AG474" s="3098"/>
      <c r="AH474" s="3098"/>
      <c r="AI474" s="3098"/>
      <c r="AJ474" s="3143"/>
      <c r="AK474" s="3143"/>
      <c r="AL474" s="3143"/>
      <c r="AM474" s="3143"/>
      <c r="AN474" s="3143"/>
      <c r="AO474" s="3143"/>
      <c r="AP474" s="3143"/>
      <c r="AQ474" s="3143"/>
      <c r="AR474" s="3143"/>
      <c r="AS474" s="3143"/>
      <c r="AT474" s="3143"/>
      <c r="AU474" s="3143"/>
      <c r="AV474" s="3143"/>
      <c r="AW474" s="3143"/>
      <c r="AX474" s="3143"/>
      <c r="AY474" s="3143"/>
      <c r="AZ474" s="3143"/>
      <c r="BA474" s="3143"/>
      <c r="BB474" s="3143"/>
      <c r="BC474" s="3143"/>
      <c r="BD474" s="3143"/>
      <c r="BE474" s="3143"/>
      <c r="BF474" s="3143"/>
      <c r="BG474" s="3143"/>
      <c r="BH474" s="3143"/>
      <c r="BI474" s="3143"/>
      <c r="BJ474" s="3143"/>
      <c r="BK474" s="3143"/>
      <c r="BL474" s="3189"/>
      <c r="BM474" s="3189"/>
      <c r="BN474" s="3189"/>
      <c r="BO474" s="3189"/>
      <c r="BP474" s="3189"/>
      <c r="BQ474" s="3189"/>
      <c r="BR474" s="3189"/>
      <c r="BS474" s="3189"/>
      <c r="BT474" s="3189"/>
      <c r="BU474" s="3189"/>
      <c r="BV474" s="3143"/>
      <c r="BW474" s="3143"/>
    </row>
    <row r="475" spans="1:75" ht="16.5" customHeight="1">
      <c r="A475" s="3143"/>
      <c r="B475" s="3143"/>
      <c r="C475" s="3143"/>
      <c r="D475" s="3143"/>
      <c r="E475" s="3143"/>
      <c r="F475" s="3143"/>
      <c r="G475" s="3143"/>
      <c r="H475" s="3143"/>
      <c r="I475" s="3143"/>
      <c r="J475" s="3143"/>
      <c r="K475" s="3098"/>
      <c r="L475" s="3098"/>
      <c r="M475" s="3098"/>
      <c r="N475" s="3098"/>
      <c r="O475" s="3098"/>
      <c r="P475" s="3098"/>
      <c r="Q475" s="3098"/>
      <c r="R475" s="3098"/>
      <c r="S475" s="3098"/>
      <c r="T475" s="3098"/>
      <c r="U475" s="3098"/>
      <c r="V475" s="3098"/>
      <c r="W475" s="3098"/>
      <c r="X475" s="3098"/>
      <c r="Y475" s="3098"/>
      <c r="Z475" s="3098"/>
      <c r="AA475" s="3098"/>
      <c r="AB475" s="3098"/>
      <c r="AC475" s="3098"/>
      <c r="AD475" s="3098"/>
      <c r="AE475" s="3098"/>
      <c r="AF475" s="3098"/>
      <c r="AG475" s="3098"/>
      <c r="AH475" s="3098"/>
      <c r="AI475" s="3098"/>
      <c r="AJ475" s="3143"/>
      <c r="AK475" s="3143"/>
      <c r="AL475" s="3143"/>
      <c r="AM475" s="3143"/>
      <c r="AN475" s="3143"/>
      <c r="AO475" s="3143"/>
      <c r="AP475" s="3143"/>
      <c r="AQ475" s="3143"/>
      <c r="AR475" s="3143"/>
      <c r="AS475" s="3143"/>
      <c r="AT475" s="3143"/>
      <c r="AU475" s="3143"/>
      <c r="AV475" s="3143"/>
      <c r="AW475" s="3143"/>
      <c r="AX475" s="3143"/>
      <c r="AY475" s="3143"/>
      <c r="AZ475" s="3143"/>
      <c r="BA475" s="3143"/>
      <c r="BB475" s="3143"/>
      <c r="BC475" s="3143"/>
      <c r="BD475" s="3143"/>
      <c r="BE475" s="3143"/>
      <c r="BF475" s="3143"/>
      <c r="BG475" s="3143"/>
      <c r="BH475" s="3143"/>
      <c r="BI475" s="3143"/>
      <c r="BJ475" s="3143"/>
      <c r="BK475" s="3143"/>
      <c r="BL475" s="3189"/>
      <c r="BM475" s="3189"/>
      <c r="BN475" s="3189"/>
      <c r="BO475" s="3189"/>
      <c r="BP475" s="3189"/>
      <c r="BQ475" s="3189"/>
      <c r="BR475" s="3189"/>
      <c r="BS475" s="3189"/>
      <c r="BT475" s="3189"/>
      <c r="BU475" s="3189"/>
      <c r="BV475" s="3143"/>
      <c r="BW475" s="3143"/>
    </row>
    <row r="476" spans="1:75" ht="16.5" customHeight="1">
      <c r="A476" s="3143"/>
      <c r="B476" s="3143"/>
      <c r="C476" s="3143"/>
      <c r="D476" s="3143"/>
      <c r="E476" s="3143"/>
      <c r="F476" s="3143"/>
      <c r="G476" s="3143"/>
      <c r="H476" s="3143"/>
      <c r="I476" s="3143"/>
      <c r="J476" s="3143"/>
      <c r="K476" s="3098"/>
      <c r="L476" s="3098"/>
      <c r="M476" s="3098"/>
      <c r="N476" s="3098"/>
      <c r="O476" s="3098"/>
      <c r="P476" s="3098"/>
      <c r="Q476" s="3098"/>
      <c r="R476" s="3098"/>
      <c r="S476" s="3098"/>
      <c r="T476" s="3098"/>
      <c r="U476" s="3098"/>
      <c r="V476" s="3098"/>
      <c r="W476" s="3098"/>
      <c r="X476" s="3098"/>
      <c r="Y476" s="3098"/>
      <c r="Z476" s="3098"/>
      <c r="AA476" s="3098"/>
      <c r="AB476" s="3098"/>
      <c r="AC476" s="3098"/>
      <c r="AD476" s="3098"/>
      <c r="AE476" s="3098"/>
      <c r="AF476" s="3098"/>
      <c r="AG476" s="3098"/>
      <c r="AH476" s="3098"/>
      <c r="AI476" s="3098"/>
      <c r="AJ476" s="3143"/>
      <c r="AK476" s="3143"/>
      <c r="AL476" s="3143"/>
      <c r="AM476" s="3143"/>
      <c r="AN476" s="3143"/>
      <c r="AO476" s="3143"/>
      <c r="AP476" s="3143"/>
      <c r="AQ476" s="3143"/>
      <c r="AR476" s="3143"/>
      <c r="AS476" s="3143"/>
      <c r="AT476" s="3143"/>
      <c r="AU476" s="3143"/>
      <c r="AV476" s="3143"/>
      <c r="AW476" s="3143"/>
      <c r="AX476" s="3143"/>
      <c r="AY476" s="3143"/>
      <c r="AZ476" s="3143"/>
      <c r="BA476" s="3143"/>
      <c r="BB476" s="3143"/>
      <c r="BC476" s="3143"/>
      <c r="BD476" s="3143"/>
      <c r="BE476" s="3143"/>
      <c r="BF476" s="3143"/>
      <c r="BG476" s="3143"/>
      <c r="BH476" s="3143"/>
      <c r="BI476" s="3143"/>
      <c r="BJ476" s="3143"/>
      <c r="BK476" s="3143"/>
      <c r="BL476" s="3189"/>
      <c r="BM476" s="3189"/>
      <c r="BN476" s="3189"/>
      <c r="BO476" s="3189"/>
      <c r="BP476" s="3189"/>
      <c r="BQ476" s="3189"/>
      <c r="BR476" s="3189"/>
      <c r="BS476" s="3189"/>
      <c r="BT476" s="3189"/>
      <c r="BU476" s="3189"/>
      <c r="BV476" s="3143"/>
      <c r="BW476" s="3143"/>
    </row>
    <row r="477" spans="1:75" ht="16.5" customHeight="1">
      <c r="A477" s="3143"/>
      <c r="B477" s="3143"/>
      <c r="C477" s="3143"/>
      <c r="D477" s="3143"/>
      <c r="E477" s="3143"/>
      <c r="F477" s="3143"/>
      <c r="G477" s="3143"/>
      <c r="H477" s="3143"/>
      <c r="I477" s="3143"/>
      <c r="J477" s="3143"/>
      <c r="K477" s="3098"/>
      <c r="L477" s="3098"/>
      <c r="M477" s="3098"/>
      <c r="N477" s="3098"/>
      <c r="O477" s="3098"/>
      <c r="P477" s="3098"/>
      <c r="Q477" s="3098"/>
      <c r="R477" s="3098"/>
      <c r="S477" s="3098"/>
      <c r="T477" s="3098"/>
      <c r="U477" s="3098"/>
      <c r="V477" s="3098"/>
      <c r="W477" s="3098"/>
      <c r="X477" s="3098"/>
      <c r="Y477" s="3098"/>
      <c r="Z477" s="3098"/>
      <c r="AA477" s="3098"/>
      <c r="AB477" s="3098"/>
      <c r="AC477" s="3098"/>
      <c r="AD477" s="3098"/>
      <c r="AE477" s="3098"/>
      <c r="AF477" s="3098"/>
      <c r="AG477" s="3098"/>
      <c r="AH477" s="3098"/>
      <c r="AI477" s="3098"/>
      <c r="AJ477" s="3143"/>
      <c r="AK477" s="3143"/>
      <c r="AL477" s="3143"/>
      <c r="AM477" s="3143"/>
      <c r="AN477" s="3143"/>
      <c r="AO477" s="3143"/>
      <c r="AP477" s="3143"/>
      <c r="AQ477" s="3143"/>
      <c r="AR477" s="3143"/>
      <c r="AS477" s="3143"/>
      <c r="AT477" s="3143"/>
      <c r="AU477" s="3143"/>
      <c r="AV477" s="3143"/>
      <c r="AW477" s="3143"/>
      <c r="AX477" s="3143"/>
      <c r="AY477" s="3143"/>
      <c r="AZ477" s="3143"/>
      <c r="BA477" s="3143"/>
      <c r="BB477" s="3143"/>
      <c r="BC477" s="3143"/>
      <c r="BD477" s="3143"/>
      <c r="BE477" s="3143"/>
      <c r="BF477" s="3143"/>
      <c r="BG477" s="3143"/>
      <c r="BH477" s="3143"/>
      <c r="BI477" s="3143"/>
      <c r="BJ477" s="3143"/>
      <c r="BK477" s="3143"/>
      <c r="BL477" s="3189"/>
      <c r="BM477" s="3189"/>
      <c r="BN477" s="3189"/>
      <c r="BO477" s="3189"/>
      <c r="BP477" s="3189"/>
      <c r="BQ477" s="3189"/>
      <c r="BR477" s="3189"/>
      <c r="BS477" s="3189"/>
      <c r="BT477" s="3189"/>
      <c r="BU477" s="3189"/>
      <c r="BV477" s="3143"/>
      <c r="BW477" s="3143"/>
    </row>
    <row r="478" spans="1:75" ht="16.5" customHeight="1">
      <c r="A478" s="3143"/>
      <c r="B478" s="3143"/>
      <c r="C478" s="3143"/>
      <c r="D478" s="3143"/>
      <c r="E478" s="3143"/>
      <c r="F478" s="3143"/>
      <c r="G478" s="3143"/>
      <c r="H478" s="3143"/>
      <c r="I478" s="3143"/>
      <c r="J478" s="3143"/>
      <c r="K478" s="3098"/>
      <c r="L478" s="3098"/>
      <c r="M478" s="3098"/>
      <c r="N478" s="3098"/>
      <c r="O478" s="3098"/>
      <c r="P478" s="3098"/>
      <c r="Q478" s="3098"/>
      <c r="R478" s="3098"/>
      <c r="S478" s="3098"/>
      <c r="T478" s="3098"/>
      <c r="U478" s="3098"/>
      <c r="V478" s="3098"/>
      <c r="W478" s="3098"/>
      <c r="X478" s="3098"/>
      <c r="Y478" s="3098"/>
      <c r="Z478" s="3098"/>
      <c r="AA478" s="3098"/>
      <c r="AB478" s="3098"/>
      <c r="AC478" s="3098"/>
      <c r="AD478" s="3098"/>
      <c r="AE478" s="3098"/>
      <c r="AF478" s="3098"/>
      <c r="AG478" s="3098"/>
      <c r="AH478" s="3098"/>
      <c r="AI478" s="3098"/>
      <c r="AJ478" s="3143"/>
      <c r="AK478" s="3143"/>
      <c r="AL478" s="3143"/>
      <c r="AM478" s="3143"/>
      <c r="AN478" s="3143"/>
      <c r="AO478" s="3143"/>
      <c r="AP478" s="3143"/>
      <c r="AQ478" s="3143"/>
      <c r="AR478" s="3143"/>
      <c r="AS478" s="3143"/>
      <c r="AT478" s="3143"/>
      <c r="AU478" s="3143"/>
      <c r="AV478" s="3143"/>
      <c r="AW478" s="3143"/>
      <c r="AX478" s="3143"/>
      <c r="AY478" s="3143"/>
      <c r="AZ478" s="3143"/>
      <c r="BA478" s="3143"/>
      <c r="BB478" s="3143"/>
      <c r="BC478" s="3143"/>
      <c r="BD478" s="3143"/>
      <c r="BE478" s="3143"/>
      <c r="BF478" s="3143"/>
      <c r="BG478" s="3143"/>
      <c r="BH478" s="3143"/>
      <c r="BI478" s="3143"/>
      <c r="BJ478" s="3143"/>
      <c r="BK478" s="3143"/>
      <c r="BL478" s="3189"/>
      <c r="BM478" s="3189"/>
      <c r="BN478" s="3189"/>
      <c r="BO478" s="3189"/>
      <c r="BP478" s="3189"/>
      <c r="BQ478" s="3189"/>
      <c r="BR478" s="3189"/>
      <c r="BS478" s="3189"/>
      <c r="BT478" s="3189"/>
      <c r="BU478" s="3189"/>
      <c r="BV478" s="3143"/>
      <c r="BW478" s="3143"/>
    </row>
    <row r="479" spans="1:75" ht="16.5" customHeight="1">
      <c r="A479" s="3143"/>
      <c r="B479" s="3143"/>
      <c r="C479" s="3143"/>
      <c r="D479" s="3143"/>
      <c r="E479" s="3143"/>
      <c r="F479" s="3143"/>
      <c r="G479" s="3143"/>
      <c r="H479" s="3143"/>
      <c r="I479" s="3143"/>
      <c r="J479" s="3143"/>
      <c r="K479" s="3098"/>
      <c r="L479" s="3098"/>
      <c r="M479" s="3098"/>
      <c r="N479" s="3098"/>
      <c r="O479" s="3098"/>
      <c r="P479" s="3098"/>
      <c r="Q479" s="3098"/>
      <c r="R479" s="3098"/>
      <c r="S479" s="3098"/>
      <c r="T479" s="3098"/>
      <c r="U479" s="3098"/>
      <c r="V479" s="3098"/>
      <c r="W479" s="3098"/>
      <c r="X479" s="3098"/>
      <c r="Y479" s="3098"/>
      <c r="Z479" s="3098"/>
      <c r="AA479" s="3098"/>
      <c r="AB479" s="3098"/>
      <c r="AC479" s="3098"/>
      <c r="AD479" s="3098"/>
      <c r="AE479" s="3098"/>
      <c r="AF479" s="3098"/>
      <c r="AG479" s="3098"/>
      <c r="AH479" s="3098"/>
      <c r="AI479" s="3098"/>
      <c r="AJ479" s="3143"/>
      <c r="AK479" s="3143"/>
      <c r="AL479" s="3143"/>
      <c r="AM479" s="3143"/>
      <c r="AN479" s="3143"/>
      <c r="AO479" s="3143"/>
      <c r="AP479" s="3143"/>
      <c r="AQ479" s="3143"/>
      <c r="AR479" s="3143"/>
      <c r="AS479" s="3143"/>
      <c r="AT479" s="3143"/>
      <c r="AU479" s="3143"/>
      <c r="AV479" s="3143"/>
      <c r="AW479" s="3143"/>
      <c r="AX479" s="3143"/>
      <c r="AY479" s="3143"/>
      <c r="AZ479" s="3143"/>
      <c r="BA479" s="3143"/>
      <c r="BB479" s="3143"/>
      <c r="BC479" s="3143"/>
      <c r="BD479" s="3143"/>
      <c r="BE479" s="3143"/>
      <c r="BF479" s="3143"/>
      <c r="BG479" s="3143"/>
      <c r="BH479" s="3143"/>
      <c r="BI479" s="3143"/>
      <c r="BJ479" s="3143"/>
      <c r="BK479" s="3143"/>
      <c r="BL479" s="3189"/>
      <c r="BM479" s="3189"/>
      <c r="BN479" s="3189"/>
      <c r="BO479" s="3189"/>
      <c r="BP479" s="3189"/>
      <c r="BQ479" s="3189"/>
      <c r="BR479" s="3189"/>
      <c r="BS479" s="3189"/>
      <c r="BT479" s="3189"/>
      <c r="BU479" s="3189"/>
      <c r="BV479" s="3143"/>
      <c r="BW479" s="3143"/>
    </row>
    <row r="480" spans="1:75" ht="16.5" customHeight="1">
      <c r="A480" s="3143"/>
      <c r="B480" s="3143"/>
      <c r="C480" s="3143"/>
      <c r="D480" s="3143"/>
      <c r="E480" s="3143"/>
      <c r="F480" s="3143"/>
      <c r="G480" s="3143"/>
      <c r="H480" s="3143"/>
      <c r="I480" s="3143"/>
      <c r="J480" s="3143"/>
      <c r="K480" s="3098"/>
      <c r="L480" s="3098"/>
      <c r="M480" s="3098"/>
      <c r="N480" s="3098"/>
      <c r="O480" s="3098"/>
      <c r="P480" s="3098"/>
      <c r="Q480" s="3098"/>
      <c r="R480" s="3098"/>
      <c r="S480" s="3098"/>
      <c r="T480" s="3098"/>
      <c r="U480" s="3098"/>
      <c r="V480" s="3098"/>
      <c r="W480" s="3098"/>
      <c r="X480" s="3098"/>
      <c r="Y480" s="3098"/>
      <c r="Z480" s="3098"/>
      <c r="AA480" s="3098"/>
      <c r="AB480" s="3098"/>
      <c r="AC480" s="3098"/>
      <c r="AD480" s="3098"/>
      <c r="AE480" s="3098"/>
      <c r="AF480" s="3098"/>
      <c r="AG480" s="3098"/>
      <c r="AH480" s="3098"/>
      <c r="AI480" s="3098"/>
      <c r="AJ480" s="3143"/>
      <c r="AK480" s="3143"/>
      <c r="AL480" s="3143"/>
      <c r="AM480" s="3143"/>
      <c r="AN480" s="3143"/>
      <c r="AO480" s="3143"/>
      <c r="AP480" s="3143"/>
      <c r="AQ480" s="3143"/>
      <c r="AR480" s="3143"/>
      <c r="AS480" s="3143"/>
      <c r="AT480" s="3143"/>
      <c r="AU480" s="3143"/>
      <c r="AV480" s="3143"/>
      <c r="AW480" s="3143"/>
      <c r="AX480" s="3143"/>
      <c r="AY480" s="3143"/>
      <c r="AZ480" s="3143"/>
      <c r="BA480" s="3143"/>
      <c r="BB480" s="3143"/>
      <c r="BC480" s="3143"/>
      <c r="BD480" s="3143"/>
      <c r="BE480" s="3143"/>
      <c r="BF480" s="3143"/>
      <c r="BG480" s="3143"/>
      <c r="BH480" s="3143"/>
      <c r="BI480" s="3143"/>
      <c r="BJ480" s="3143"/>
      <c r="BK480" s="3143"/>
      <c r="BL480" s="3189"/>
      <c r="BM480" s="3189"/>
      <c r="BN480" s="3189"/>
      <c r="BO480" s="3189"/>
      <c r="BP480" s="3189"/>
      <c r="BQ480" s="3189"/>
      <c r="BR480" s="3189"/>
      <c r="BS480" s="3189"/>
      <c r="BT480" s="3189"/>
      <c r="BU480" s="3189"/>
      <c r="BV480" s="3143"/>
      <c r="BW480" s="3143"/>
    </row>
    <row r="481" spans="1:75" ht="16.5" customHeight="1">
      <c r="A481" s="3143"/>
      <c r="B481" s="3143"/>
      <c r="C481" s="3143"/>
      <c r="D481" s="3143"/>
      <c r="E481" s="3143"/>
      <c r="F481" s="3143"/>
      <c r="G481" s="3143"/>
      <c r="H481" s="3143"/>
      <c r="I481" s="3143"/>
      <c r="J481" s="3143"/>
      <c r="K481" s="3098"/>
      <c r="L481" s="3098"/>
      <c r="M481" s="3098"/>
      <c r="N481" s="3098"/>
      <c r="O481" s="3098"/>
      <c r="P481" s="3098"/>
      <c r="Q481" s="3098"/>
      <c r="R481" s="3098"/>
      <c r="S481" s="3098"/>
      <c r="T481" s="3098"/>
      <c r="U481" s="3098"/>
      <c r="V481" s="3098"/>
      <c r="W481" s="3098"/>
      <c r="X481" s="3098"/>
      <c r="Y481" s="3098"/>
      <c r="Z481" s="3098"/>
      <c r="AA481" s="3098"/>
      <c r="AB481" s="3098"/>
      <c r="AC481" s="3098"/>
      <c r="AD481" s="3098"/>
      <c r="AE481" s="3098"/>
      <c r="AF481" s="3098"/>
      <c r="AG481" s="3098"/>
      <c r="AH481" s="3098"/>
      <c r="AI481" s="3098"/>
      <c r="AJ481" s="3143"/>
      <c r="AK481" s="3143"/>
      <c r="AL481" s="3143"/>
      <c r="AM481" s="3143"/>
      <c r="AN481" s="3143"/>
      <c r="AO481" s="3143"/>
      <c r="AP481" s="3143"/>
      <c r="AQ481" s="3143"/>
      <c r="AR481" s="3143"/>
      <c r="AS481" s="3143"/>
      <c r="AT481" s="3143"/>
      <c r="AU481" s="3143"/>
      <c r="AV481" s="3143"/>
      <c r="AW481" s="3143"/>
      <c r="AX481" s="3143"/>
      <c r="AY481" s="3143"/>
      <c r="AZ481" s="3143"/>
      <c r="BA481" s="3143"/>
      <c r="BB481" s="3143"/>
      <c r="BC481" s="3143"/>
      <c r="BD481" s="3143"/>
      <c r="BE481" s="3143"/>
      <c r="BF481" s="3143"/>
      <c r="BG481" s="3143"/>
      <c r="BH481" s="3143"/>
      <c r="BI481" s="3143"/>
      <c r="BJ481" s="3143"/>
      <c r="BK481" s="3143"/>
      <c r="BL481" s="3189"/>
      <c r="BM481" s="3189"/>
      <c r="BN481" s="3189"/>
      <c r="BO481" s="3189"/>
      <c r="BP481" s="3189"/>
      <c r="BQ481" s="3189"/>
      <c r="BR481" s="3189"/>
      <c r="BS481" s="3189"/>
      <c r="BT481" s="3189"/>
      <c r="BU481" s="3189"/>
      <c r="BV481" s="3143"/>
      <c r="BW481" s="3143"/>
    </row>
    <row r="482" spans="1:75" ht="16.5" customHeight="1">
      <c r="A482" s="3143"/>
      <c r="B482" s="3143"/>
      <c r="C482" s="3143"/>
      <c r="D482" s="3143"/>
      <c r="E482" s="3143"/>
      <c r="F482" s="3143"/>
      <c r="G482" s="3143"/>
      <c r="H482" s="3143"/>
      <c r="I482" s="3143"/>
      <c r="J482" s="3143"/>
      <c r="K482" s="3098"/>
      <c r="L482" s="3098"/>
      <c r="M482" s="3098"/>
      <c r="N482" s="3098"/>
      <c r="O482" s="3098"/>
      <c r="P482" s="3098"/>
      <c r="Q482" s="3098"/>
      <c r="R482" s="3098"/>
      <c r="S482" s="3098"/>
      <c r="T482" s="3098"/>
      <c r="U482" s="3098"/>
      <c r="V482" s="3098"/>
      <c r="W482" s="3098"/>
      <c r="X482" s="3098"/>
      <c r="Y482" s="3098"/>
      <c r="Z482" s="3098"/>
      <c r="AA482" s="3098"/>
      <c r="AB482" s="3098"/>
      <c r="AC482" s="3098"/>
      <c r="AD482" s="3098"/>
      <c r="AE482" s="3098"/>
      <c r="AF482" s="3098"/>
      <c r="AG482" s="3098"/>
      <c r="AH482" s="3098"/>
      <c r="AI482" s="3098"/>
      <c r="AJ482" s="3143"/>
      <c r="AK482" s="3143"/>
      <c r="AL482" s="3143"/>
      <c r="AM482" s="3143"/>
      <c r="AN482" s="3143"/>
      <c r="AO482" s="3143"/>
      <c r="AP482" s="3143"/>
      <c r="AQ482" s="3143"/>
      <c r="AR482" s="3143"/>
      <c r="AS482" s="3143"/>
      <c r="AT482" s="3143"/>
      <c r="AU482" s="3143"/>
      <c r="AV482" s="3143"/>
      <c r="AW482" s="3143"/>
      <c r="AX482" s="3143"/>
      <c r="AY482" s="3143"/>
      <c r="AZ482" s="3143"/>
      <c r="BA482" s="3143"/>
      <c r="BB482" s="3143"/>
      <c r="BC482" s="3143"/>
      <c r="BD482" s="3143"/>
      <c r="BE482" s="3143"/>
      <c r="BF482" s="3143"/>
      <c r="BG482" s="3143"/>
      <c r="BH482" s="3143"/>
      <c r="BI482" s="3143"/>
      <c r="BJ482" s="3143"/>
      <c r="BK482" s="3143"/>
      <c r="BL482" s="3189"/>
      <c r="BM482" s="3189"/>
      <c r="BN482" s="3189"/>
      <c r="BO482" s="3189"/>
      <c r="BP482" s="3189"/>
      <c r="BQ482" s="3189"/>
      <c r="BR482" s="3189"/>
      <c r="BS482" s="3189"/>
      <c r="BT482" s="3189"/>
      <c r="BU482" s="3189"/>
      <c r="BV482" s="3143"/>
      <c r="BW482" s="3143"/>
    </row>
    <row r="483" spans="1:75" ht="16.5" customHeight="1">
      <c r="A483" s="3143"/>
      <c r="B483" s="3143"/>
      <c r="C483" s="3143"/>
      <c r="D483" s="3143"/>
      <c r="E483" s="3143"/>
      <c r="F483" s="3143"/>
      <c r="G483" s="3143"/>
      <c r="H483" s="3143"/>
      <c r="I483" s="3143"/>
      <c r="J483" s="3143"/>
      <c r="K483" s="3098"/>
      <c r="L483" s="3098"/>
      <c r="M483" s="3098"/>
      <c r="N483" s="3098"/>
      <c r="O483" s="3098"/>
      <c r="P483" s="3098"/>
      <c r="Q483" s="3098"/>
      <c r="R483" s="3098"/>
      <c r="S483" s="3098"/>
      <c r="T483" s="3098"/>
      <c r="U483" s="3098"/>
      <c r="V483" s="3098"/>
      <c r="W483" s="3098"/>
      <c r="X483" s="3098"/>
      <c r="Y483" s="3098"/>
      <c r="Z483" s="3098"/>
      <c r="AA483" s="3098"/>
      <c r="AB483" s="3098"/>
      <c r="AC483" s="3098"/>
      <c r="AD483" s="3098"/>
      <c r="AE483" s="3098"/>
      <c r="AF483" s="3098"/>
      <c r="AG483" s="3098"/>
      <c r="AH483" s="3098"/>
      <c r="AI483" s="3098"/>
      <c r="AJ483" s="3143"/>
      <c r="AK483" s="3143"/>
      <c r="AL483" s="3143"/>
      <c r="AM483" s="3143"/>
      <c r="AN483" s="3143"/>
      <c r="AO483" s="3143"/>
      <c r="AP483" s="3143"/>
      <c r="AQ483" s="3143"/>
      <c r="AR483" s="3143"/>
      <c r="AS483" s="3143"/>
      <c r="AT483" s="3143"/>
      <c r="AU483" s="3143"/>
      <c r="AV483" s="3143"/>
      <c r="AW483" s="3143"/>
      <c r="AX483" s="3143"/>
      <c r="AY483" s="3143"/>
      <c r="AZ483" s="3143"/>
      <c r="BA483" s="3143"/>
      <c r="BB483" s="3143"/>
      <c r="BC483" s="3143"/>
      <c r="BD483" s="3143"/>
      <c r="BE483" s="3143"/>
      <c r="BF483" s="3143"/>
      <c r="BG483" s="3143"/>
      <c r="BH483" s="3143"/>
      <c r="BI483" s="3143"/>
      <c r="BJ483" s="3143"/>
      <c r="BK483" s="3143"/>
      <c r="BL483" s="3189"/>
      <c r="BM483" s="3189"/>
      <c r="BN483" s="3189"/>
      <c r="BO483" s="3189"/>
      <c r="BP483" s="3189"/>
      <c r="BQ483" s="3189"/>
      <c r="BR483" s="3189"/>
      <c r="BS483" s="3189"/>
      <c r="BT483" s="3189"/>
      <c r="BU483" s="3189"/>
      <c r="BV483" s="3143"/>
      <c r="BW483" s="3143"/>
    </row>
    <row r="484" spans="1:75" ht="16.5" customHeight="1">
      <c r="A484" s="3143"/>
      <c r="B484" s="3143"/>
      <c r="C484" s="3143"/>
      <c r="D484" s="3143"/>
      <c r="E484" s="3143"/>
      <c r="F484" s="3143"/>
      <c r="G484" s="3143"/>
      <c r="H484" s="3143"/>
      <c r="I484" s="3143"/>
      <c r="J484" s="3143"/>
      <c r="K484" s="3098"/>
      <c r="L484" s="3098"/>
      <c r="M484" s="3098"/>
      <c r="N484" s="3098"/>
      <c r="O484" s="3098"/>
      <c r="P484" s="3098"/>
      <c r="Q484" s="3098"/>
      <c r="R484" s="3098"/>
      <c r="S484" s="3098"/>
      <c r="T484" s="3098"/>
      <c r="U484" s="3098"/>
      <c r="V484" s="3098"/>
      <c r="W484" s="3098"/>
      <c r="X484" s="3098"/>
      <c r="Y484" s="3098"/>
      <c r="Z484" s="3098"/>
      <c r="AA484" s="3098"/>
      <c r="AB484" s="3098"/>
      <c r="AC484" s="3098"/>
      <c r="AD484" s="3098"/>
      <c r="AE484" s="3098"/>
      <c r="AF484" s="3098"/>
      <c r="AG484" s="3098"/>
      <c r="AH484" s="3098"/>
      <c r="AI484" s="3098"/>
      <c r="AJ484" s="3143"/>
      <c r="AK484" s="3143"/>
      <c r="AL484" s="3143"/>
      <c r="AM484" s="3143"/>
      <c r="AN484" s="3143"/>
      <c r="AO484" s="3143"/>
      <c r="AP484" s="3143"/>
      <c r="AQ484" s="3143"/>
      <c r="AR484" s="3143"/>
      <c r="AS484" s="3143"/>
      <c r="AT484" s="3143"/>
      <c r="AU484" s="3143"/>
      <c r="AV484" s="3143"/>
      <c r="AW484" s="3143"/>
      <c r="AX484" s="3143"/>
      <c r="AY484" s="3143"/>
      <c r="AZ484" s="3143"/>
      <c r="BA484" s="3143"/>
      <c r="BB484" s="3143"/>
      <c r="BC484" s="3143"/>
      <c r="BD484" s="3143"/>
      <c r="BE484" s="3143"/>
      <c r="BF484" s="3143"/>
      <c r="BG484" s="3143"/>
      <c r="BH484" s="3143"/>
      <c r="BI484" s="3143"/>
      <c r="BJ484" s="3143"/>
      <c r="BK484" s="3143"/>
      <c r="BL484" s="3189"/>
      <c r="BM484" s="3189"/>
      <c r="BN484" s="3189"/>
      <c r="BO484" s="3189"/>
      <c r="BP484" s="3189"/>
      <c r="BQ484" s="3189"/>
      <c r="BR484" s="3189"/>
      <c r="BS484" s="3189"/>
      <c r="BT484" s="3189"/>
      <c r="BU484" s="3189"/>
      <c r="BV484" s="3143"/>
      <c r="BW484" s="3143"/>
    </row>
    <row r="485" spans="1:75" ht="16.5" customHeight="1">
      <c r="A485" s="3143"/>
      <c r="B485" s="3143"/>
      <c r="C485" s="3143"/>
      <c r="D485" s="3143"/>
      <c r="E485" s="3143"/>
      <c r="F485" s="3143"/>
      <c r="G485" s="3143"/>
      <c r="H485" s="3143"/>
      <c r="I485" s="3143"/>
      <c r="J485" s="3143"/>
      <c r="K485" s="3098"/>
      <c r="L485" s="3098"/>
      <c r="M485" s="3098"/>
      <c r="N485" s="3098"/>
      <c r="O485" s="3098"/>
      <c r="P485" s="3098"/>
      <c r="Q485" s="3098"/>
      <c r="R485" s="3098"/>
      <c r="S485" s="3098"/>
      <c r="T485" s="3098"/>
      <c r="U485" s="3098"/>
      <c r="V485" s="3098"/>
      <c r="W485" s="3098"/>
      <c r="X485" s="3098"/>
      <c r="Y485" s="3098"/>
      <c r="Z485" s="3098"/>
      <c r="AA485" s="3098"/>
      <c r="AB485" s="3098"/>
      <c r="AC485" s="3098"/>
      <c r="AD485" s="3098"/>
      <c r="AE485" s="3098"/>
      <c r="AF485" s="3098"/>
      <c r="AG485" s="3098"/>
      <c r="AH485" s="3098"/>
      <c r="AI485" s="3098"/>
      <c r="AJ485" s="3143"/>
      <c r="AK485" s="3143"/>
      <c r="AL485" s="3143"/>
      <c r="AM485" s="3143"/>
      <c r="AN485" s="3143"/>
      <c r="AO485" s="3143"/>
      <c r="AP485" s="3143"/>
      <c r="AQ485" s="3143"/>
      <c r="AR485" s="3143"/>
      <c r="AS485" s="3143"/>
      <c r="AT485" s="3143"/>
      <c r="AU485" s="3143"/>
      <c r="AV485" s="3143"/>
      <c r="AW485" s="3143"/>
      <c r="AX485" s="3143"/>
      <c r="AY485" s="3143"/>
      <c r="AZ485" s="3143"/>
      <c r="BA485" s="3143"/>
      <c r="BB485" s="3143"/>
      <c r="BC485" s="3143"/>
      <c r="BD485" s="3143"/>
      <c r="BE485" s="3143"/>
      <c r="BF485" s="3143"/>
      <c r="BG485" s="3143"/>
      <c r="BH485" s="3143"/>
      <c r="BI485" s="3143"/>
      <c r="BJ485" s="3143"/>
      <c r="BK485" s="3143"/>
      <c r="BL485" s="3189"/>
      <c r="BM485" s="3189"/>
      <c r="BN485" s="3189"/>
      <c r="BO485" s="3189"/>
      <c r="BP485" s="3189"/>
      <c r="BQ485" s="3189"/>
      <c r="BR485" s="3189"/>
      <c r="BS485" s="3189"/>
      <c r="BT485" s="3189"/>
      <c r="BU485" s="3189"/>
      <c r="BV485" s="3143"/>
      <c r="BW485" s="3143"/>
    </row>
    <row r="486" spans="1:75" ht="16.5" customHeight="1">
      <c r="A486" s="3143"/>
      <c r="B486" s="3143"/>
      <c r="C486" s="3143"/>
      <c r="D486" s="3143"/>
      <c r="E486" s="3143"/>
      <c r="F486" s="3143"/>
      <c r="G486" s="3143"/>
      <c r="H486" s="3143"/>
      <c r="I486" s="3143"/>
      <c r="J486" s="3143"/>
      <c r="K486" s="3098"/>
      <c r="L486" s="3098"/>
      <c r="M486" s="3098"/>
      <c r="N486" s="3098"/>
      <c r="O486" s="3098"/>
      <c r="P486" s="3098"/>
      <c r="Q486" s="3098"/>
      <c r="R486" s="3098"/>
      <c r="S486" s="3098"/>
      <c r="T486" s="3098"/>
      <c r="U486" s="3098"/>
      <c r="V486" s="3098"/>
      <c r="W486" s="3098"/>
      <c r="X486" s="3098"/>
      <c r="Y486" s="3098"/>
      <c r="Z486" s="3098"/>
      <c r="AA486" s="3098"/>
      <c r="AB486" s="3098"/>
      <c r="AC486" s="3098"/>
      <c r="AD486" s="3098"/>
      <c r="AE486" s="3098"/>
      <c r="AF486" s="3098"/>
      <c r="AG486" s="3098"/>
      <c r="AH486" s="3098"/>
      <c r="AI486" s="3098"/>
      <c r="AJ486" s="3143"/>
      <c r="AK486" s="3143"/>
      <c r="AL486" s="3143"/>
      <c r="AM486" s="3143"/>
      <c r="AN486" s="3143"/>
      <c r="AO486" s="3143"/>
      <c r="AP486" s="3143"/>
      <c r="AQ486" s="3143"/>
      <c r="AR486" s="3143"/>
      <c r="AS486" s="3143"/>
      <c r="AT486" s="3143"/>
      <c r="AU486" s="3143"/>
      <c r="AV486" s="3143"/>
      <c r="AW486" s="3143"/>
      <c r="AX486" s="3143"/>
      <c r="AY486" s="3143"/>
      <c r="AZ486" s="3143"/>
      <c r="BA486" s="3143"/>
      <c r="BB486" s="3143"/>
      <c r="BC486" s="3143"/>
      <c r="BD486" s="3143"/>
      <c r="BE486" s="3143"/>
      <c r="BF486" s="3143"/>
      <c r="BG486" s="3143"/>
      <c r="BH486" s="3143"/>
      <c r="BI486" s="3143"/>
      <c r="BJ486" s="3143"/>
      <c r="BK486" s="3143"/>
      <c r="BL486" s="3189"/>
      <c r="BM486" s="3189"/>
      <c r="BN486" s="3189"/>
      <c r="BO486" s="3189"/>
      <c r="BP486" s="3189"/>
      <c r="BQ486" s="3189"/>
      <c r="BR486" s="3189"/>
      <c r="BS486" s="3189"/>
      <c r="BT486" s="3189"/>
      <c r="BU486" s="3189"/>
      <c r="BV486" s="3143"/>
      <c r="BW486" s="3143"/>
    </row>
    <row r="487" spans="1:75" ht="16.5" customHeight="1">
      <c r="A487" s="3143"/>
      <c r="B487" s="3143"/>
      <c r="C487" s="3143"/>
      <c r="D487" s="3143"/>
      <c r="E487" s="3143"/>
      <c r="F487" s="3143"/>
      <c r="G487" s="3143"/>
      <c r="H487" s="3143"/>
      <c r="I487" s="3143"/>
      <c r="J487" s="3143"/>
      <c r="K487" s="3098"/>
      <c r="L487" s="3098"/>
      <c r="M487" s="3098"/>
      <c r="N487" s="3098"/>
      <c r="O487" s="3098"/>
      <c r="P487" s="3098"/>
      <c r="Q487" s="3098"/>
      <c r="R487" s="3098"/>
      <c r="S487" s="3098"/>
      <c r="T487" s="3098"/>
      <c r="U487" s="3098"/>
      <c r="V487" s="3098"/>
      <c r="W487" s="3098"/>
      <c r="X487" s="3098"/>
      <c r="Y487" s="3098"/>
      <c r="Z487" s="3098"/>
      <c r="AA487" s="3098"/>
      <c r="AB487" s="3098"/>
      <c r="AC487" s="3098"/>
      <c r="AD487" s="3098"/>
      <c r="AE487" s="3098"/>
      <c r="AF487" s="3098"/>
      <c r="AG487" s="3098"/>
      <c r="AH487" s="3098"/>
      <c r="AI487" s="3098"/>
      <c r="AJ487" s="3143"/>
      <c r="AK487" s="3143"/>
      <c r="AL487" s="3143"/>
      <c r="AM487" s="3143"/>
      <c r="AN487" s="3143"/>
      <c r="AO487" s="3143"/>
      <c r="AP487" s="3143"/>
      <c r="AQ487" s="3143"/>
      <c r="AR487" s="3143"/>
      <c r="AS487" s="3143"/>
      <c r="AT487" s="3143"/>
      <c r="AU487" s="3143"/>
      <c r="AV487" s="3143"/>
      <c r="AW487" s="3143"/>
      <c r="AX487" s="3143"/>
      <c r="AY487" s="3143"/>
      <c r="AZ487" s="3143"/>
      <c r="BA487" s="3143"/>
      <c r="BB487" s="3143"/>
      <c r="BC487" s="3143"/>
      <c r="BD487" s="3143"/>
      <c r="BE487" s="3143"/>
      <c r="BF487" s="3143"/>
      <c r="BG487" s="3143"/>
      <c r="BH487" s="3143"/>
      <c r="BI487" s="3143"/>
      <c r="BJ487" s="3143"/>
      <c r="BK487" s="3143"/>
      <c r="BL487" s="3189"/>
      <c r="BM487" s="3189"/>
      <c r="BN487" s="3189"/>
      <c r="BO487" s="3189"/>
      <c r="BP487" s="3189"/>
      <c r="BQ487" s="3189"/>
      <c r="BR487" s="3189"/>
      <c r="BS487" s="3189"/>
      <c r="BT487" s="3189"/>
      <c r="BU487" s="3189"/>
      <c r="BV487" s="3143"/>
      <c r="BW487" s="3143"/>
    </row>
    <row r="488" spans="1:75" ht="16.5" customHeight="1">
      <c r="A488" s="3143"/>
      <c r="B488" s="3143"/>
      <c r="C488" s="3143"/>
      <c r="D488" s="3143"/>
      <c r="E488" s="3143"/>
      <c r="F488" s="3143"/>
      <c r="G488" s="3143"/>
      <c r="H488" s="3143"/>
      <c r="I488" s="3143"/>
      <c r="J488" s="3143"/>
      <c r="K488" s="3098"/>
      <c r="L488" s="3098"/>
      <c r="M488" s="3098"/>
      <c r="N488" s="3098"/>
      <c r="O488" s="3098"/>
      <c r="P488" s="3098"/>
      <c r="Q488" s="3098"/>
      <c r="R488" s="3098"/>
      <c r="S488" s="3098"/>
      <c r="T488" s="3098"/>
      <c r="U488" s="3098"/>
      <c r="V488" s="3098"/>
      <c r="W488" s="3098"/>
      <c r="X488" s="3098"/>
      <c r="Y488" s="3098"/>
      <c r="Z488" s="3098"/>
      <c r="AA488" s="3098"/>
      <c r="AB488" s="3098"/>
      <c r="AC488" s="3098"/>
      <c r="AD488" s="3098"/>
      <c r="AE488" s="3098"/>
      <c r="AF488" s="3098"/>
      <c r="AG488" s="3098"/>
      <c r="AH488" s="3098"/>
      <c r="AI488" s="3098"/>
      <c r="AJ488" s="3143"/>
      <c r="AK488" s="3143"/>
      <c r="AL488" s="3143"/>
      <c r="AM488" s="3143"/>
      <c r="AN488" s="3143"/>
      <c r="AO488" s="3143"/>
      <c r="AP488" s="3143"/>
      <c r="AQ488" s="3143"/>
      <c r="AR488" s="3143"/>
      <c r="AS488" s="3143"/>
      <c r="AT488" s="3143"/>
      <c r="AU488" s="3143"/>
      <c r="AV488" s="3143"/>
      <c r="AW488" s="3143"/>
      <c r="AX488" s="3143"/>
      <c r="AY488" s="3143"/>
      <c r="AZ488" s="3143"/>
      <c r="BA488" s="3143"/>
      <c r="BB488" s="3143"/>
      <c r="BC488" s="3143"/>
      <c r="BD488" s="3143"/>
      <c r="BE488" s="3143"/>
      <c r="BF488" s="3143"/>
      <c r="BG488" s="3143"/>
      <c r="BH488" s="3143"/>
      <c r="BI488" s="3143"/>
      <c r="BJ488" s="3143"/>
      <c r="BK488" s="3143"/>
      <c r="BL488" s="3189"/>
      <c r="BM488" s="3189"/>
      <c r="BN488" s="3189"/>
      <c r="BO488" s="3189"/>
      <c r="BP488" s="3189"/>
      <c r="BQ488" s="3189"/>
      <c r="BR488" s="3189"/>
      <c r="BS488" s="3189"/>
      <c r="BT488" s="3189"/>
      <c r="BU488" s="3189"/>
      <c r="BV488" s="3143"/>
      <c r="BW488" s="3143"/>
    </row>
    <row r="489" spans="1:75" ht="16.5" customHeight="1">
      <c r="A489" s="3143"/>
      <c r="B489" s="3143"/>
      <c r="C489" s="3143"/>
      <c r="D489" s="3143"/>
      <c r="E489" s="3143"/>
      <c r="F489" s="3143"/>
      <c r="G489" s="3143"/>
      <c r="H489" s="3143"/>
      <c r="I489" s="3143"/>
      <c r="J489" s="3143"/>
      <c r="K489" s="3098"/>
      <c r="L489" s="3098"/>
      <c r="M489" s="3098"/>
      <c r="N489" s="3098"/>
      <c r="O489" s="3098"/>
      <c r="P489" s="3098"/>
      <c r="Q489" s="3098"/>
      <c r="R489" s="3098"/>
      <c r="S489" s="3098"/>
      <c r="T489" s="3098"/>
      <c r="U489" s="3098"/>
      <c r="V489" s="3098"/>
      <c r="W489" s="3098"/>
      <c r="X489" s="3098"/>
      <c r="Y489" s="3098"/>
      <c r="Z489" s="3098"/>
      <c r="AA489" s="3098"/>
      <c r="AB489" s="3098"/>
      <c r="AC489" s="3098"/>
      <c r="AD489" s="3098"/>
      <c r="AE489" s="3098"/>
      <c r="AF489" s="3098"/>
      <c r="AG489" s="3098"/>
      <c r="AH489" s="3098"/>
      <c r="AI489" s="3098"/>
      <c r="AJ489" s="3143"/>
      <c r="AK489" s="3143"/>
      <c r="AL489" s="3143"/>
      <c r="AM489" s="3143"/>
      <c r="AN489" s="3143"/>
      <c r="AO489" s="3143"/>
      <c r="AP489" s="3143"/>
      <c r="AQ489" s="3143"/>
      <c r="AR489" s="3143"/>
      <c r="AS489" s="3143"/>
      <c r="AT489" s="3143"/>
      <c r="AU489" s="3143"/>
      <c r="AV489" s="3143"/>
      <c r="AW489" s="3143"/>
      <c r="AX489" s="3143"/>
      <c r="AY489" s="3143"/>
      <c r="AZ489" s="3143"/>
      <c r="BA489" s="3143"/>
      <c r="BB489" s="3143"/>
      <c r="BC489" s="3143"/>
      <c r="BD489" s="3143"/>
      <c r="BE489" s="3143"/>
      <c r="BF489" s="3143"/>
      <c r="BG489" s="3143"/>
      <c r="BH489" s="3143"/>
      <c r="BI489" s="3143"/>
      <c r="BJ489" s="3143"/>
      <c r="BK489" s="3143"/>
      <c r="BL489" s="3189"/>
      <c r="BM489" s="3189"/>
      <c r="BN489" s="3189"/>
      <c r="BO489" s="3189"/>
      <c r="BP489" s="3189"/>
      <c r="BQ489" s="3189"/>
      <c r="BR489" s="3189"/>
      <c r="BS489" s="3189"/>
      <c r="BT489" s="3189"/>
      <c r="BU489" s="3189"/>
      <c r="BV489" s="3143"/>
      <c r="BW489" s="3143"/>
    </row>
    <row r="490" spans="1:75" ht="16.5" customHeight="1">
      <c r="A490" s="3143"/>
      <c r="B490" s="3143"/>
      <c r="C490" s="3143"/>
      <c r="D490" s="3143"/>
      <c r="E490" s="3143"/>
      <c r="F490" s="3143"/>
      <c r="G490" s="3143"/>
      <c r="H490" s="3143"/>
      <c r="I490" s="3143"/>
      <c r="J490" s="3143"/>
      <c r="K490" s="3098"/>
      <c r="L490" s="3098"/>
      <c r="M490" s="3098"/>
      <c r="N490" s="3098"/>
      <c r="O490" s="3098"/>
      <c r="P490" s="3098"/>
      <c r="Q490" s="3098"/>
      <c r="R490" s="3098"/>
      <c r="S490" s="3098"/>
      <c r="T490" s="3098"/>
      <c r="U490" s="3098"/>
      <c r="V490" s="3098"/>
      <c r="W490" s="3098"/>
      <c r="X490" s="3098"/>
      <c r="Y490" s="3098"/>
      <c r="Z490" s="3098"/>
      <c r="AA490" s="3098"/>
      <c r="AB490" s="3098"/>
      <c r="AC490" s="3098"/>
      <c r="AD490" s="3098"/>
      <c r="AE490" s="3098"/>
      <c r="AF490" s="3098"/>
      <c r="AG490" s="3098"/>
      <c r="AH490" s="3098"/>
      <c r="AI490" s="3098"/>
      <c r="AJ490" s="3143"/>
      <c r="AK490" s="3143"/>
      <c r="AL490" s="3143"/>
      <c r="AM490" s="3143"/>
      <c r="AN490" s="3143"/>
      <c r="AO490" s="3143"/>
      <c r="AP490" s="3143"/>
      <c r="AQ490" s="3143"/>
      <c r="AR490" s="3143"/>
      <c r="AS490" s="3143"/>
      <c r="AT490" s="3143"/>
      <c r="AU490" s="3143"/>
      <c r="AV490" s="3143"/>
      <c r="AW490" s="3143"/>
      <c r="AX490" s="3143"/>
      <c r="AY490" s="3143"/>
      <c r="AZ490" s="3143"/>
      <c r="BA490" s="3143"/>
      <c r="BB490" s="3143"/>
      <c r="BC490" s="3143"/>
      <c r="BD490" s="3143"/>
      <c r="BE490" s="3143"/>
      <c r="BF490" s="3143"/>
      <c r="BG490" s="3143"/>
      <c r="BH490" s="3143"/>
      <c r="BI490" s="3143"/>
      <c r="BJ490" s="3143"/>
      <c r="BK490" s="3143"/>
      <c r="BL490" s="3189"/>
      <c r="BM490" s="3189"/>
      <c r="BN490" s="3189"/>
      <c r="BO490" s="3189"/>
      <c r="BP490" s="3189"/>
      <c r="BQ490" s="3189"/>
      <c r="BR490" s="3189"/>
      <c r="BS490" s="3189"/>
      <c r="BT490" s="3189"/>
      <c r="BU490" s="3189"/>
      <c r="BV490" s="3143"/>
      <c r="BW490" s="3143"/>
    </row>
    <row r="491" spans="1:75" ht="16.5" customHeight="1">
      <c r="A491" s="3143"/>
      <c r="B491" s="3143"/>
      <c r="C491" s="3143"/>
      <c r="D491" s="3143"/>
      <c r="E491" s="3143"/>
      <c r="F491" s="3143"/>
      <c r="G491" s="3143"/>
      <c r="H491" s="3143"/>
      <c r="I491" s="3143"/>
      <c r="J491" s="3143"/>
      <c r="K491" s="3098"/>
      <c r="L491" s="3098"/>
      <c r="M491" s="3098"/>
      <c r="N491" s="3098"/>
      <c r="O491" s="3098"/>
      <c r="P491" s="3098"/>
      <c r="Q491" s="3098"/>
      <c r="R491" s="3098"/>
      <c r="S491" s="3098"/>
      <c r="T491" s="3098"/>
      <c r="U491" s="3098"/>
      <c r="V491" s="3098"/>
      <c r="W491" s="3098"/>
      <c r="X491" s="3098"/>
      <c r="Y491" s="3098"/>
      <c r="Z491" s="3098"/>
      <c r="AA491" s="3098"/>
      <c r="AB491" s="3098"/>
      <c r="AC491" s="3098"/>
      <c r="AD491" s="3098"/>
      <c r="AE491" s="3098"/>
      <c r="AF491" s="3098"/>
      <c r="AG491" s="3098"/>
      <c r="AH491" s="3098"/>
      <c r="AI491" s="3098"/>
      <c r="AJ491" s="3143"/>
      <c r="AK491" s="3143"/>
      <c r="AL491" s="3143"/>
      <c r="AM491" s="3143"/>
      <c r="AN491" s="3143"/>
      <c r="AO491" s="3143"/>
      <c r="AP491" s="3143"/>
      <c r="AQ491" s="3143"/>
      <c r="AR491" s="3143"/>
      <c r="AS491" s="3143"/>
      <c r="AT491" s="3143"/>
      <c r="AU491" s="3143"/>
      <c r="AV491" s="3143"/>
      <c r="AW491" s="3143"/>
      <c r="AX491" s="3143"/>
      <c r="AY491" s="3143"/>
      <c r="AZ491" s="3143"/>
      <c r="BA491" s="3143"/>
      <c r="BB491" s="3143"/>
      <c r="BC491" s="3143"/>
      <c r="BD491" s="3143"/>
      <c r="BE491" s="3143"/>
      <c r="BF491" s="3143"/>
      <c r="BG491" s="3143"/>
      <c r="BH491" s="3143"/>
      <c r="BI491" s="3143"/>
      <c r="BJ491" s="3143"/>
      <c r="BK491" s="3143"/>
      <c r="BL491" s="3189"/>
      <c r="BM491" s="3189"/>
      <c r="BN491" s="3189"/>
      <c r="BO491" s="3189"/>
      <c r="BP491" s="3189"/>
      <c r="BQ491" s="3189"/>
      <c r="BR491" s="3189"/>
      <c r="BS491" s="3189"/>
      <c r="BT491" s="3189"/>
      <c r="BU491" s="3189"/>
      <c r="BV491" s="3143"/>
      <c r="BW491" s="3143"/>
    </row>
    <row r="492" spans="1:75" ht="16.5" customHeight="1">
      <c r="A492" s="3143"/>
      <c r="B492" s="3143"/>
      <c r="C492" s="3143"/>
      <c r="D492" s="3143"/>
      <c r="E492" s="3143"/>
      <c r="F492" s="3143"/>
      <c r="G492" s="3143"/>
      <c r="H492" s="3143"/>
      <c r="I492" s="3143"/>
      <c r="J492" s="3143"/>
      <c r="K492" s="3098"/>
      <c r="L492" s="3098"/>
      <c r="M492" s="3098"/>
      <c r="N492" s="3098"/>
      <c r="O492" s="3098"/>
      <c r="P492" s="3098"/>
      <c r="Q492" s="3098"/>
      <c r="R492" s="3098"/>
      <c r="S492" s="3098"/>
      <c r="T492" s="3098"/>
      <c r="U492" s="3098"/>
      <c r="V492" s="3098"/>
      <c r="W492" s="3098"/>
      <c r="X492" s="3098"/>
      <c r="Y492" s="3098"/>
      <c r="Z492" s="3098"/>
      <c r="AA492" s="3098"/>
      <c r="AB492" s="3098"/>
      <c r="AC492" s="3098"/>
      <c r="AD492" s="3098"/>
      <c r="AE492" s="3098"/>
      <c r="AF492" s="3098"/>
      <c r="AG492" s="3098"/>
      <c r="AH492" s="3098"/>
      <c r="AI492" s="3098"/>
      <c r="AJ492" s="3143"/>
      <c r="AK492" s="3143"/>
      <c r="AL492" s="3143"/>
      <c r="AM492" s="3143"/>
      <c r="AN492" s="3143"/>
      <c r="AO492" s="3143"/>
      <c r="AP492" s="3143"/>
      <c r="AQ492" s="3143"/>
      <c r="AR492" s="3143"/>
      <c r="AS492" s="3143"/>
      <c r="AT492" s="3143"/>
      <c r="AU492" s="3143"/>
      <c r="AV492" s="3143"/>
      <c r="AW492" s="3143"/>
      <c r="AX492" s="3143"/>
      <c r="AY492" s="3143"/>
      <c r="AZ492" s="3143"/>
      <c r="BA492" s="3143"/>
      <c r="BB492" s="3143"/>
      <c r="BC492" s="3143"/>
      <c r="BD492" s="3143"/>
      <c r="BE492" s="3143"/>
      <c r="BF492" s="3143"/>
      <c r="BG492" s="3143"/>
      <c r="BH492" s="3143"/>
      <c r="BI492" s="3143"/>
      <c r="BJ492" s="3143"/>
      <c r="BK492" s="3143"/>
      <c r="BL492" s="3189"/>
      <c r="BM492" s="3189"/>
      <c r="BN492" s="3189"/>
      <c r="BO492" s="3189"/>
      <c r="BP492" s="3189"/>
      <c r="BQ492" s="3189"/>
      <c r="BR492" s="3189"/>
      <c r="BS492" s="3189"/>
      <c r="BT492" s="3189"/>
      <c r="BU492" s="3189"/>
      <c r="BV492" s="3143"/>
      <c r="BW492" s="3143"/>
    </row>
    <row r="493" spans="1:75" ht="16.5" customHeight="1">
      <c r="A493" s="3143"/>
      <c r="B493" s="3143"/>
      <c r="C493" s="3143"/>
      <c r="D493" s="3143"/>
      <c r="E493" s="3143"/>
      <c r="F493" s="3143"/>
      <c r="G493" s="3143"/>
      <c r="H493" s="3143"/>
      <c r="I493" s="3143"/>
      <c r="J493" s="3143"/>
      <c r="K493" s="3098"/>
      <c r="L493" s="3098"/>
      <c r="M493" s="3098"/>
      <c r="N493" s="3098"/>
      <c r="O493" s="3098"/>
      <c r="P493" s="3098"/>
      <c r="Q493" s="3098"/>
      <c r="R493" s="3098"/>
      <c r="S493" s="3098"/>
      <c r="T493" s="3098"/>
      <c r="U493" s="3098"/>
      <c r="V493" s="3098"/>
      <c r="W493" s="3098"/>
      <c r="X493" s="3098"/>
      <c r="Y493" s="3098"/>
      <c r="Z493" s="3098"/>
      <c r="AA493" s="3098"/>
      <c r="AB493" s="3098"/>
      <c r="AC493" s="3098"/>
      <c r="AD493" s="3098"/>
      <c r="AE493" s="3098"/>
      <c r="AF493" s="3098"/>
      <c r="AG493" s="3098"/>
      <c r="AH493" s="3098"/>
      <c r="AI493" s="3098"/>
      <c r="AJ493" s="3143"/>
      <c r="AK493" s="3143"/>
      <c r="AL493" s="3143"/>
      <c r="AM493" s="3143"/>
      <c r="AN493" s="3143"/>
      <c r="AO493" s="3143"/>
      <c r="AP493" s="3143"/>
      <c r="AQ493" s="3143"/>
      <c r="AR493" s="3143"/>
      <c r="AS493" s="3143"/>
      <c r="AT493" s="3143"/>
      <c r="AU493" s="3143"/>
      <c r="AV493" s="3143"/>
      <c r="AW493" s="3143"/>
      <c r="AX493" s="3143"/>
      <c r="AY493" s="3143"/>
      <c r="AZ493" s="3143"/>
      <c r="BA493" s="3143"/>
      <c r="BB493" s="3143"/>
      <c r="BC493" s="3143"/>
      <c r="BD493" s="3143"/>
      <c r="BE493" s="3143"/>
      <c r="BF493" s="3143"/>
      <c r="BG493" s="3143"/>
      <c r="BH493" s="3143"/>
      <c r="BI493" s="3143"/>
      <c r="BJ493" s="3143"/>
      <c r="BK493" s="3143"/>
      <c r="BL493" s="3189"/>
      <c r="BM493" s="3189"/>
      <c r="BN493" s="3189"/>
      <c r="BO493" s="3189"/>
      <c r="BP493" s="3189"/>
      <c r="BQ493" s="3189"/>
      <c r="BR493" s="3189"/>
      <c r="BS493" s="3189"/>
      <c r="BT493" s="3189"/>
      <c r="BU493" s="3189"/>
      <c r="BV493" s="3143"/>
      <c r="BW493" s="3143"/>
    </row>
    <row r="494" spans="1:75" ht="16.5" customHeight="1">
      <c r="A494" s="3143"/>
      <c r="B494" s="3143"/>
      <c r="C494" s="3143"/>
      <c r="D494" s="3143"/>
      <c r="E494" s="3143"/>
      <c r="F494" s="3143"/>
      <c r="G494" s="3143"/>
      <c r="H494" s="3143"/>
      <c r="I494" s="3143"/>
      <c r="J494" s="3143"/>
      <c r="K494" s="3098"/>
      <c r="L494" s="3098"/>
      <c r="M494" s="3098"/>
      <c r="N494" s="3098"/>
      <c r="O494" s="3098"/>
      <c r="P494" s="3098"/>
      <c r="Q494" s="3098"/>
      <c r="R494" s="3098"/>
      <c r="S494" s="3098"/>
      <c r="T494" s="3098"/>
      <c r="U494" s="3098"/>
      <c r="V494" s="3098"/>
      <c r="W494" s="3098"/>
      <c r="X494" s="3098"/>
      <c r="Y494" s="3098"/>
      <c r="Z494" s="3098"/>
      <c r="AA494" s="3098"/>
      <c r="AB494" s="3098"/>
      <c r="AC494" s="3098"/>
      <c r="AD494" s="3098"/>
      <c r="AE494" s="3098"/>
      <c r="AF494" s="3098"/>
      <c r="AG494" s="3098"/>
      <c r="AH494" s="3098"/>
      <c r="AI494" s="3098"/>
      <c r="AJ494" s="3143"/>
      <c r="AK494" s="3143"/>
      <c r="AL494" s="3143"/>
      <c r="AM494" s="3143"/>
      <c r="AN494" s="3143"/>
      <c r="AO494" s="3143"/>
      <c r="AP494" s="3143"/>
      <c r="AQ494" s="3143"/>
      <c r="AR494" s="3143"/>
      <c r="AS494" s="3143"/>
      <c r="AT494" s="3143"/>
      <c r="AU494" s="3143"/>
      <c r="AV494" s="3143"/>
      <c r="AW494" s="3143"/>
      <c r="AX494" s="3143"/>
      <c r="AY494" s="3143"/>
      <c r="AZ494" s="3143"/>
      <c r="BA494" s="3143"/>
      <c r="BB494" s="3143"/>
      <c r="BC494" s="3143"/>
      <c r="BD494" s="3143"/>
      <c r="BE494" s="3143"/>
      <c r="BF494" s="3143"/>
      <c r="BG494" s="3143"/>
      <c r="BH494" s="3143"/>
      <c r="BI494" s="3143"/>
      <c r="BJ494" s="3143"/>
      <c r="BK494" s="3143"/>
      <c r="BL494" s="3189"/>
      <c r="BM494" s="3189"/>
      <c r="BN494" s="3189"/>
      <c r="BO494" s="3189"/>
      <c r="BP494" s="3189"/>
      <c r="BQ494" s="3189"/>
      <c r="BR494" s="3189"/>
      <c r="BS494" s="3189"/>
      <c r="BT494" s="3189"/>
      <c r="BU494" s="3189"/>
      <c r="BV494" s="3143"/>
      <c r="BW494" s="3143"/>
    </row>
    <row r="495" spans="1:75" ht="16.5" customHeight="1">
      <c r="A495" s="3143"/>
      <c r="B495" s="3143"/>
      <c r="C495" s="3143"/>
      <c r="D495" s="3143"/>
      <c r="E495" s="3143"/>
      <c r="F495" s="3143"/>
      <c r="G495" s="3143"/>
      <c r="H495" s="3143"/>
      <c r="I495" s="3143"/>
      <c r="J495" s="3143"/>
      <c r="K495" s="3098"/>
      <c r="L495" s="3098"/>
      <c r="M495" s="3098"/>
      <c r="N495" s="3098"/>
      <c r="O495" s="3098"/>
      <c r="P495" s="3098"/>
      <c r="Q495" s="3098"/>
      <c r="R495" s="3098"/>
      <c r="S495" s="3098"/>
      <c r="T495" s="3098"/>
      <c r="U495" s="3098"/>
      <c r="V495" s="3098"/>
      <c r="W495" s="3098"/>
      <c r="X495" s="3098"/>
      <c r="Y495" s="3098"/>
      <c r="Z495" s="3098"/>
      <c r="AA495" s="3098"/>
      <c r="AB495" s="3098"/>
      <c r="AC495" s="3098"/>
      <c r="AD495" s="3098"/>
      <c r="AE495" s="3098"/>
      <c r="AF495" s="3098"/>
      <c r="AG495" s="3098"/>
      <c r="AH495" s="3098"/>
      <c r="AI495" s="3098"/>
      <c r="AJ495" s="3143"/>
      <c r="AK495" s="3143"/>
      <c r="AL495" s="3143"/>
      <c r="AM495" s="3143"/>
      <c r="AN495" s="3143"/>
      <c r="AO495" s="3143"/>
      <c r="AP495" s="3143"/>
      <c r="AQ495" s="3143"/>
      <c r="AR495" s="3143"/>
      <c r="AS495" s="3143"/>
      <c r="AT495" s="3143"/>
      <c r="AU495" s="3143"/>
      <c r="AV495" s="3143"/>
      <c r="AW495" s="3143"/>
      <c r="AX495" s="3143"/>
      <c r="AY495" s="3143"/>
      <c r="AZ495" s="3143"/>
      <c r="BA495" s="3143"/>
      <c r="BB495" s="3143"/>
      <c r="BC495" s="3143"/>
      <c r="BD495" s="3143"/>
      <c r="BE495" s="3143"/>
      <c r="BF495" s="3143"/>
      <c r="BG495" s="3143"/>
      <c r="BH495" s="3143"/>
      <c r="BI495" s="3143"/>
      <c r="BJ495" s="3143"/>
      <c r="BK495" s="3143"/>
      <c r="BL495" s="3189"/>
      <c r="BM495" s="3189"/>
      <c r="BN495" s="3189"/>
      <c r="BO495" s="3189"/>
      <c r="BP495" s="3189"/>
      <c r="BQ495" s="3189"/>
      <c r="BR495" s="3189"/>
      <c r="BS495" s="3189"/>
      <c r="BT495" s="3189"/>
      <c r="BU495" s="3189"/>
      <c r="BV495" s="3143"/>
      <c r="BW495" s="3143"/>
    </row>
    <row r="496" spans="1:75" ht="16.5" customHeight="1">
      <c r="A496" s="3143"/>
      <c r="B496" s="3143"/>
      <c r="C496" s="3143"/>
      <c r="D496" s="3143"/>
      <c r="E496" s="3143"/>
      <c r="F496" s="3143"/>
      <c r="G496" s="3143"/>
      <c r="H496" s="3143"/>
      <c r="I496" s="3143"/>
      <c r="J496" s="3143"/>
      <c r="K496" s="3098"/>
      <c r="L496" s="3098"/>
      <c r="M496" s="3098"/>
      <c r="N496" s="3098"/>
      <c r="O496" s="3098"/>
      <c r="P496" s="3098"/>
      <c r="Q496" s="3098"/>
      <c r="R496" s="3098"/>
      <c r="S496" s="3098"/>
      <c r="T496" s="3098"/>
      <c r="U496" s="3098"/>
      <c r="V496" s="3098"/>
      <c r="W496" s="3098"/>
      <c r="X496" s="3098"/>
      <c r="Y496" s="3098"/>
      <c r="Z496" s="3098"/>
      <c r="AA496" s="3098"/>
      <c r="AB496" s="3098"/>
      <c r="AC496" s="3098"/>
      <c r="AD496" s="3098"/>
      <c r="AE496" s="3098"/>
      <c r="AF496" s="3098"/>
      <c r="AG496" s="3098"/>
      <c r="AH496" s="3098"/>
      <c r="AI496" s="3098"/>
      <c r="AJ496" s="3143"/>
      <c r="AK496" s="3143"/>
      <c r="AL496" s="3143"/>
      <c r="AM496" s="3143"/>
      <c r="AN496" s="3143"/>
      <c r="AO496" s="3143"/>
      <c r="AP496" s="3143"/>
      <c r="AQ496" s="3143"/>
      <c r="AR496" s="3143"/>
      <c r="AS496" s="3143"/>
      <c r="AT496" s="3143"/>
      <c r="AU496" s="3143"/>
      <c r="AV496" s="3143"/>
      <c r="AW496" s="3143"/>
      <c r="AX496" s="3143"/>
      <c r="AY496" s="3143"/>
      <c r="AZ496" s="3143"/>
      <c r="BA496" s="3143"/>
      <c r="BB496" s="3143"/>
      <c r="BC496" s="3143"/>
      <c r="BD496" s="3143"/>
      <c r="BE496" s="3143"/>
      <c r="BF496" s="3143"/>
      <c r="BG496" s="3143"/>
      <c r="BH496" s="3143"/>
      <c r="BI496" s="3143"/>
      <c r="BJ496" s="3143"/>
      <c r="BK496" s="3143"/>
      <c r="BL496" s="3189"/>
      <c r="BM496" s="3189"/>
      <c r="BN496" s="3189"/>
      <c r="BO496" s="3189"/>
      <c r="BP496" s="3189"/>
      <c r="BQ496" s="3189"/>
      <c r="BR496" s="3189"/>
      <c r="BS496" s="3189"/>
      <c r="BT496" s="3189"/>
      <c r="BU496" s="3189"/>
      <c r="BV496" s="3143"/>
      <c r="BW496" s="3143"/>
    </row>
    <row r="497" spans="1:75" ht="16.5" customHeight="1">
      <c r="A497" s="3143"/>
      <c r="B497" s="3143"/>
      <c r="C497" s="3143"/>
      <c r="D497" s="3143"/>
      <c r="E497" s="3143"/>
      <c r="F497" s="3143"/>
      <c r="G497" s="3143"/>
      <c r="H497" s="3143"/>
      <c r="I497" s="3143"/>
      <c r="J497" s="3143"/>
      <c r="K497" s="3098"/>
      <c r="L497" s="3098"/>
      <c r="M497" s="3098"/>
      <c r="N497" s="3098"/>
      <c r="O497" s="3098"/>
      <c r="P497" s="3098"/>
      <c r="Q497" s="3098"/>
      <c r="R497" s="3098"/>
      <c r="S497" s="3098"/>
      <c r="T497" s="3098"/>
      <c r="U497" s="3098"/>
      <c r="V497" s="3098"/>
      <c r="W497" s="3098"/>
      <c r="X497" s="3098"/>
      <c r="Y497" s="3098"/>
      <c r="Z497" s="3098"/>
      <c r="AA497" s="3098"/>
      <c r="AB497" s="3098"/>
      <c r="AC497" s="3098"/>
      <c r="AD497" s="3098"/>
      <c r="AE497" s="3098"/>
      <c r="AF497" s="3098"/>
      <c r="AG497" s="3098"/>
      <c r="AH497" s="3098"/>
      <c r="AI497" s="3098"/>
      <c r="AJ497" s="3143"/>
      <c r="AK497" s="3143"/>
      <c r="AL497" s="3143"/>
      <c r="AM497" s="3143"/>
      <c r="AN497" s="3143"/>
      <c r="AO497" s="3143"/>
      <c r="AP497" s="3143"/>
      <c r="AQ497" s="3143"/>
      <c r="AR497" s="3143"/>
      <c r="AS497" s="3143"/>
      <c r="AT497" s="3143"/>
      <c r="AU497" s="3143"/>
      <c r="AV497" s="3143"/>
      <c r="AW497" s="3143"/>
      <c r="AX497" s="3143"/>
      <c r="AY497" s="3143"/>
      <c r="AZ497" s="3143"/>
      <c r="BA497" s="3143"/>
      <c r="BB497" s="3143"/>
      <c r="BC497" s="3143"/>
      <c r="BD497" s="3143"/>
      <c r="BE497" s="3143"/>
      <c r="BF497" s="3143"/>
      <c r="BG497" s="3143"/>
      <c r="BH497" s="3143"/>
      <c r="BI497" s="3143"/>
      <c r="BJ497" s="3143"/>
      <c r="BK497" s="3143"/>
      <c r="BL497" s="3189"/>
      <c r="BM497" s="3189"/>
      <c r="BN497" s="3189"/>
      <c r="BO497" s="3189"/>
      <c r="BP497" s="3189"/>
      <c r="BQ497" s="3189"/>
      <c r="BR497" s="3189"/>
      <c r="BS497" s="3189"/>
      <c r="BT497" s="3189"/>
      <c r="BU497" s="3189"/>
      <c r="BV497" s="3143"/>
      <c r="BW497" s="3143"/>
    </row>
    <row r="498" spans="1:75" ht="16.5" customHeight="1">
      <c r="A498" s="3143"/>
      <c r="B498" s="3143"/>
      <c r="C498" s="3143"/>
      <c r="D498" s="3143"/>
      <c r="E498" s="3143"/>
      <c r="F498" s="3143"/>
      <c r="G498" s="3143"/>
      <c r="H498" s="3143"/>
      <c r="I498" s="3143"/>
      <c r="J498" s="3143"/>
      <c r="K498" s="3098"/>
      <c r="L498" s="3098"/>
      <c r="M498" s="3098"/>
      <c r="N498" s="3098"/>
      <c r="O498" s="3098"/>
      <c r="P498" s="3098"/>
      <c r="Q498" s="3098"/>
      <c r="R498" s="3098"/>
      <c r="S498" s="3098"/>
      <c r="T498" s="3098"/>
      <c r="U498" s="3098"/>
      <c r="V498" s="3098"/>
      <c r="W498" s="3098"/>
      <c r="X498" s="3098"/>
      <c r="Y498" s="3098"/>
      <c r="Z498" s="3098"/>
      <c r="AA498" s="3098"/>
      <c r="AB498" s="3098"/>
      <c r="AC498" s="3098"/>
      <c r="AD498" s="3098"/>
      <c r="AE498" s="3098"/>
      <c r="AF498" s="3098"/>
      <c r="AG498" s="3098"/>
      <c r="AH498" s="3098"/>
      <c r="AI498" s="3098"/>
      <c r="AJ498" s="3143"/>
      <c r="AK498" s="3143"/>
      <c r="AL498" s="3143"/>
      <c r="AM498" s="3143"/>
      <c r="AN498" s="3143"/>
      <c r="AO498" s="3143"/>
      <c r="AP498" s="3143"/>
      <c r="AQ498" s="3143"/>
      <c r="AR498" s="3143"/>
      <c r="AS498" s="3143"/>
      <c r="AT498" s="3143"/>
      <c r="AU498" s="3143"/>
      <c r="AV498" s="3143"/>
      <c r="AW498" s="3143"/>
      <c r="AX498" s="3143"/>
      <c r="AY498" s="3143"/>
      <c r="AZ498" s="3143"/>
      <c r="BA498" s="3143"/>
      <c r="BB498" s="3143"/>
      <c r="BC498" s="3143"/>
      <c r="BD498" s="3143"/>
      <c r="BE498" s="3143"/>
      <c r="BF498" s="3143"/>
      <c r="BG498" s="3143"/>
      <c r="BH498" s="3143"/>
      <c r="BI498" s="3143"/>
      <c r="BJ498" s="3143"/>
      <c r="BK498" s="3143"/>
      <c r="BL498" s="3189"/>
      <c r="BM498" s="3189"/>
      <c r="BN498" s="3189"/>
      <c r="BO498" s="3189"/>
      <c r="BP498" s="3189"/>
      <c r="BQ498" s="3189"/>
      <c r="BR498" s="3189"/>
      <c r="BS498" s="3189"/>
      <c r="BT498" s="3189"/>
      <c r="BU498" s="3189"/>
      <c r="BV498" s="3143"/>
      <c r="BW498" s="3143"/>
    </row>
    <row r="499" spans="1:75" ht="16.5" customHeight="1">
      <c r="A499" s="3143"/>
      <c r="B499" s="3143"/>
      <c r="C499" s="3143"/>
      <c r="D499" s="3143"/>
      <c r="E499" s="3143"/>
      <c r="F499" s="3143"/>
      <c r="G499" s="3143"/>
      <c r="H499" s="3143"/>
      <c r="I499" s="3143"/>
      <c r="J499" s="3143"/>
      <c r="K499" s="3098"/>
      <c r="L499" s="3098"/>
      <c r="M499" s="3098"/>
      <c r="N499" s="3098"/>
      <c r="O499" s="3098"/>
      <c r="P499" s="3098"/>
      <c r="Q499" s="3098"/>
      <c r="R499" s="3098"/>
      <c r="S499" s="3098"/>
      <c r="T499" s="3098"/>
      <c r="U499" s="3098"/>
      <c r="V499" s="3098"/>
      <c r="W499" s="3098"/>
      <c r="X499" s="3098"/>
      <c r="Y499" s="3098"/>
      <c r="Z499" s="3098"/>
      <c r="AA499" s="3098"/>
      <c r="AB499" s="3098"/>
      <c r="AC499" s="3098"/>
      <c r="AD499" s="3098"/>
      <c r="AE499" s="3098"/>
      <c r="AF499" s="3098"/>
      <c r="AG499" s="3098"/>
      <c r="AH499" s="3098"/>
      <c r="AI499" s="3098"/>
      <c r="AJ499" s="3143"/>
      <c r="AK499" s="3143"/>
      <c r="AL499" s="3143"/>
      <c r="AM499" s="3143"/>
      <c r="AN499" s="3143"/>
      <c r="AO499" s="3143"/>
      <c r="AP499" s="3143"/>
      <c r="AQ499" s="3143"/>
      <c r="AR499" s="3143"/>
      <c r="AS499" s="3143"/>
      <c r="AT499" s="3143"/>
      <c r="AU499" s="3143"/>
      <c r="AV499" s="3143"/>
      <c r="AW499" s="3143"/>
      <c r="AX499" s="3143"/>
      <c r="AY499" s="3143"/>
      <c r="AZ499" s="3143"/>
      <c r="BA499" s="3143"/>
      <c r="BB499" s="3143"/>
      <c r="BC499" s="3143"/>
      <c r="BD499" s="3143"/>
      <c r="BE499" s="3143"/>
      <c r="BF499" s="3143"/>
      <c r="BG499" s="3143"/>
      <c r="BH499" s="3143"/>
      <c r="BI499" s="3143"/>
      <c r="BJ499" s="3143"/>
      <c r="BK499" s="3143"/>
      <c r="BL499" s="3189"/>
      <c r="BM499" s="3189"/>
      <c r="BN499" s="3189"/>
      <c r="BO499" s="3189"/>
      <c r="BP499" s="3189"/>
      <c r="BQ499" s="3189"/>
      <c r="BR499" s="3189"/>
      <c r="BS499" s="3189"/>
      <c r="BT499" s="3189"/>
      <c r="BU499" s="3189"/>
      <c r="BV499" s="3143"/>
      <c r="BW499" s="3143"/>
    </row>
    <row r="500" spans="1:75" ht="16.5" customHeight="1">
      <c r="A500" s="3143"/>
      <c r="B500" s="3143"/>
      <c r="C500" s="3143"/>
      <c r="D500" s="3143"/>
      <c r="E500" s="3143"/>
      <c r="F500" s="3143"/>
      <c r="G500" s="3143"/>
      <c r="H500" s="3143"/>
      <c r="I500" s="3143"/>
      <c r="J500" s="3143"/>
      <c r="K500" s="3098"/>
      <c r="L500" s="3098"/>
      <c r="M500" s="3098"/>
      <c r="N500" s="3098"/>
      <c r="O500" s="3098"/>
      <c r="P500" s="3098"/>
      <c r="Q500" s="3098"/>
      <c r="R500" s="3098"/>
      <c r="S500" s="3098"/>
      <c r="T500" s="3098"/>
      <c r="U500" s="3098"/>
      <c r="V500" s="3098"/>
      <c r="W500" s="3098"/>
      <c r="X500" s="3098"/>
      <c r="Y500" s="3098"/>
      <c r="Z500" s="3098"/>
      <c r="AA500" s="3098"/>
      <c r="AB500" s="3098"/>
      <c r="AC500" s="3098"/>
      <c r="AD500" s="3098"/>
      <c r="AE500" s="3098"/>
      <c r="AF500" s="3098"/>
      <c r="AG500" s="3098"/>
      <c r="AH500" s="3098"/>
      <c r="AI500" s="3098"/>
      <c r="AJ500" s="3143"/>
      <c r="AK500" s="3143"/>
      <c r="AL500" s="3143"/>
      <c r="AM500" s="3143"/>
      <c r="AN500" s="3143"/>
      <c r="AO500" s="3143"/>
      <c r="AP500" s="3143"/>
      <c r="AQ500" s="3143"/>
      <c r="AR500" s="3143"/>
      <c r="AS500" s="3143"/>
      <c r="AT500" s="3143"/>
      <c r="AU500" s="3143"/>
      <c r="AV500" s="3143"/>
      <c r="AW500" s="3143"/>
      <c r="AX500" s="3143"/>
      <c r="AY500" s="3143"/>
      <c r="AZ500" s="3143"/>
      <c r="BA500" s="3143"/>
      <c r="BB500" s="3143"/>
      <c r="BC500" s="3143"/>
      <c r="BD500" s="3143"/>
      <c r="BE500" s="3143"/>
      <c r="BF500" s="3143"/>
      <c r="BG500" s="3143"/>
      <c r="BH500" s="3143"/>
      <c r="BI500" s="3143"/>
      <c r="BJ500" s="3143"/>
      <c r="BK500" s="3143"/>
      <c r="BL500" s="3189"/>
      <c r="BM500" s="3189"/>
      <c r="BN500" s="3189"/>
      <c r="BO500" s="3189"/>
      <c r="BP500" s="3189"/>
      <c r="BQ500" s="3189"/>
      <c r="BR500" s="3189"/>
      <c r="BS500" s="3189"/>
      <c r="BT500" s="3189"/>
      <c r="BU500" s="3189"/>
      <c r="BV500" s="3143"/>
      <c r="BW500" s="3143"/>
    </row>
    <row r="501" spans="1:75" ht="16.5" customHeight="1">
      <c r="A501" s="3143"/>
      <c r="B501" s="3143"/>
      <c r="C501" s="3143"/>
      <c r="D501" s="3143"/>
      <c r="E501" s="3143"/>
      <c r="F501" s="3143"/>
      <c r="G501" s="3143"/>
      <c r="H501" s="3143"/>
      <c r="I501" s="3143"/>
      <c r="J501" s="3143"/>
      <c r="K501" s="3098"/>
      <c r="L501" s="3098"/>
      <c r="M501" s="3098"/>
      <c r="N501" s="3098"/>
      <c r="O501" s="3098"/>
      <c r="P501" s="3098"/>
      <c r="Q501" s="3098"/>
      <c r="R501" s="3098"/>
      <c r="S501" s="3098"/>
      <c r="T501" s="3098"/>
      <c r="U501" s="3098"/>
      <c r="V501" s="3098"/>
      <c r="W501" s="3098"/>
      <c r="X501" s="3098"/>
      <c r="Y501" s="3098"/>
      <c r="Z501" s="3098"/>
      <c r="AA501" s="3098"/>
      <c r="AB501" s="3098"/>
      <c r="AC501" s="3098"/>
      <c r="AD501" s="3098"/>
      <c r="AE501" s="3098"/>
      <c r="AF501" s="3098"/>
      <c r="AG501" s="3098"/>
      <c r="AH501" s="3098"/>
      <c r="AI501" s="3098"/>
      <c r="AJ501" s="3143"/>
      <c r="AK501" s="3143"/>
      <c r="AL501" s="3143"/>
      <c r="AM501" s="3143"/>
      <c r="AN501" s="3143"/>
      <c r="AO501" s="3143"/>
      <c r="AP501" s="3143"/>
      <c r="AQ501" s="3143"/>
      <c r="AR501" s="3143"/>
      <c r="AS501" s="3143"/>
      <c r="AT501" s="3143"/>
      <c r="AU501" s="3143"/>
      <c r="AV501" s="3143"/>
      <c r="AW501" s="3143"/>
      <c r="AX501" s="3143"/>
      <c r="AY501" s="3143"/>
      <c r="AZ501" s="3143"/>
      <c r="BA501" s="3143"/>
      <c r="BB501" s="3143"/>
      <c r="BC501" s="3143"/>
      <c r="BD501" s="3143"/>
      <c r="BE501" s="3143"/>
      <c r="BF501" s="3143"/>
      <c r="BG501" s="3143"/>
      <c r="BH501" s="3143"/>
      <c r="BI501" s="3143"/>
      <c r="BJ501" s="3143"/>
      <c r="BK501" s="3143"/>
      <c r="BL501" s="3189"/>
      <c r="BM501" s="3189"/>
      <c r="BN501" s="3189"/>
      <c r="BO501" s="3189"/>
      <c r="BP501" s="3189"/>
      <c r="BQ501" s="3189"/>
      <c r="BR501" s="3189"/>
      <c r="BS501" s="3189"/>
      <c r="BT501" s="3189"/>
      <c r="BU501" s="3189"/>
      <c r="BV501" s="3143"/>
      <c r="BW501" s="3143"/>
    </row>
    <row r="502" spans="1:75" ht="16.5" customHeight="1">
      <c r="A502" s="3143"/>
      <c r="B502" s="3143"/>
      <c r="C502" s="3143"/>
      <c r="D502" s="3143"/>
      <c r="E502" s="3143"/>
      <c r="F502" s="3143"/>
      <c r="G502" s="3143"/>
      <c r="H502" s="3143"/>
      <c r="I502" s="3143"/>
      <c r="J502" s="3143"/>
      <c r="K502" s="3098"/>
      <c r="L502" s="3098"/>
      <c r="M502" s="3098"/>
      <c r="N502" s="3098"/>
      <c r="O502" s="3098"/>
      <c r="P502" s="3098"/>
      <c r="Q502" s="3098"/>
      <c r="R502" s="3098"/>
      <c r="S502" s="3098"/>
      <c r="T502" s="3098"/>
      <c r="U502" s="3098"/>
      <c r="V502" s="3098"/>
      <c r="W502" s="3098"/>
      <c r="X502" s="3098"/>
      <c r="Y502" s="3098"/>
      <c r="Z502" s="3098"/>
      <c r="AA502" s="3098"/>
      <c r="AB502" s="3098"/>
      <c r="AC502" s="3098"/>
      <c r="AD502" s="3098"/>
      <c r="AE502" s="3098"/>
      <c r="AF502" s="3098"/>
      <c r="AG502" s="3098"/>
      <c r="AH502" s="3098"/>
      <c r="AI502" s="3098"/>
      <c r="AJ502" s="3143"/>
      <c r="AK502" s="3143"/>
      <c r="AL502" s="3143"/>
      <c r="AM502" s="3143"/>
      <c r="AN502" s="3143"/>
      <c r="AO502" s="3143"/>
      <c r="AP502" s="3143"/>
      <c r="AQ502" s="3143"/>
      <c r="AR502" s="3143"/>
      <c r="AS502" s="3143"/>
      <c r="AT502" s="3143"/>
      <c r="AU502" s="3143"/>
      <c r="AV502" s="3143"/>
      <c r="AW502" s="3143"/>
      <c r="AX502" s="3143"/>
      <c r="AY502" s="3143"/>
      <c r="AZ502" s="3143"/>
      <c r="BA502" s="3143"/>
      <c r="BB502" s="3143"/>
      <c r="BC502" s="3143"/>
      <c r="BD502" s="3143"/>
      <c r="BE502" s="3143"/>
      <c r="BF502" s="3143"/>
      <c r="BG502" s="3143"/>
      <c r="BH502" s="3143"/>
      <c r="BI502" s="3143"/>
      <c r="BJ502" s="3143"/>
      <c r="BK502" s="3143"/>
      <c r="BL502" s="3189"/>
      <c r="BM502" s="3189"/>
      <c r="BN502" s="3189"/>
      <c r="BO502" s="3189"/>
      <c r="BP502" s="3189"/>
      <c r="BQ502" s="3189"/>
      <c r="BR502" s="3189"/>
      <c r="BS502" s="3189"/>
      <c r="BT502" s="3189"/>
      <c r="BU502" s="3189"/>
      <c r="BV502" s="3143"/>
      <c r="BW502" s="3143"/>
    </row>
    <row r="503" spans="1:75" ht="16.5" customHeight="1">
      <c r="A503" s="3143"/>
      <c r="B503" s="3143"/>
      <c r="C503" s="3143"/>
      <c r="D503" s="3143"/>
      <c r="E503" s="3143"/>
      <c r="F503" s="3143"/>
      <c r="G503" s="3143"/>
      <c r="H503" s="3143"/>
      <c r="I503" s="3143"/>
      <c r="J503" s="3143"/>
      <c r="K503" s="3098"/>
      <c r="L503" s="3098"/>
      <c r="M503" s="3098"/>
      <c r="N503" s="3098"/>
      <c r="O503" s="3098"/>
      <c r="P503" s="3098"/>
      <c r="Q503" s="3098"/>
      <c r="R503" s="3098"/>
      <c r="S503" s="3098"/>
      <c r="T503" s="3098"/>
      <c r="U503" s="3098"/>
      <c r="V503" s="3098"/>
      <c r="W503" s="3098"/>
      <c r="X503" s="3098"/>
      <c r="Y503" s="3098"/>
      <c r="Z503" s="3098"/>
      <c r="AA503" s="3098"/>
      <c r="AB503" s="3098"/>
      <c r="AC503" s="3098"/>
      <c r="AD503" s="3098"/>
      <c r="AE503" s="3098"/>
      <c r="AF503" s="3098"/>
      <c r="AG503" s="3098"/>
      <c r="AH503" s="3098"/>
      <c r="AI503" s="3098"/>
      <c r="AJ503" s="3143"/>
      <c r="AK503" s="3143"/>
      <c r="AL503" s="3143"/>
      <c r="AM503" s="3143"/>
      <c r="AN503" s="3143"/>
      <c r="AO503" s="3143"/>
      <c r="AP503" s="3143"/>
      <c r="AQ503" s="3143"/>
      <c r="AR503" s="3143"/>
      <c r="AS503" s="3143"/>
      <c r="AT503" s="3143"/>
      <c r="AU503" s="3143"/>
      <c r="AV503" s="3143"/>
      <c r="AW503" s="3143"/>
      <c r="AX503" s="3143"/>
      <c r="AY503" s="3143"/>
      <c r="AZ503" s="3143"/>
      <c r="BA503" s="3143"/>
      <c r="BB503" s="3143"/>
      <c r="BC503" s="3143"/>
      <c r="BD503" s="3143"/>
      <c r="BE503" s="3143"/>
      <c r="BF503" s="3143"/>
      <c r="BG503" s="3143"/>
      <c r="BH503" s="3143"/>
      <c r="BI503" s="3143"/>
      <c r="BJ503" s="3143"/>
      <c r="BK503" s="3143"/>
      <c r="BL503" s="3189"/>
      <c r="BM503" s="3189"/>
      <c r="BN503" s="3189"/>
      <c r="BO503" s="3189"/>
      <c r="BP503" s="3189"/>
      <c r="BQ503" s="3189"/>
      <c r="BR503" s="3189"/>
      <c r="BS503" s="3189"/>
      <c r="BT503" s="3189"/>
      <c r="BU503" s="3189"/>
      <c r="BV503" s="3143"/>
      <c r="BW503" s="3143"/>
    </row>
    <row r="504" spans="1:75" ht="16.5" customHeight="1">
      <c r="A504" s="3143"/>
      <c r="B504" s="3143"/>
      <c r="C504" s="3143"/>
      <c r="D504" s="3143"/>
      <c r="E504" s="3143"/>
      <c r="F504" s="3143"/>
      <c r="G504" s="3143"/>
      <c r="H504" s="3143"/>
      <c r="I504" s="3143"/>
      <c r="J504" s="3143"/>
      <c r="K504" s="3098"/>
      <c r="L504" s="3098"/>
      <c r="M504" s="3098"/>
      <c r="N504" s="3098"/>
      <c r="O504" s="3098"/>
      <c r="P504" s="3098"/>
      <c r="Q504" s="3098"/>
      <c r="R504" s="3098"/>
      <c r="S504" s="3098"/>
      <c r="T504" s="3098"/>
      <c r="U504" s="3098"/>
      <c r="V504" s="3098"/>
      <c r="W504" s="3098"/>
      <c r="X504" s="3098"/>
      <c r="Y504" s="3098"/>
      <c r="Z504" s="3098"/>
      <c r="AA504" s="3098"/>
      <c r="AB504" s="3098"/>
      <c r="AC504" s="3098"/>
      <c r="AD504" s="3098"/>
      <c r="AE504" s="3098"/>
      <c r="AF504" s="3098"/>
      <c r="AG504" s="3098"/>
      <c r="AH504" s="3098"/>
      <c r="AI504" s="3098"/>
      <c r="AJ504" s="3143"/>
      <c r="AK504" s="3143"/>
      <c r="AL504" s="3143"/>
      <c r="AM504" s="3143"/>
      <c r="AN504" s="3143"/>
      <c r="AO504" s="3143"/>
      <c r="AP504" s="3143"/>
      <c r="AQ504" s="3143"/>
      <c r="AR504" s="3143"/>
      <c r="AS504" s="3143"/>
      <c r="AT504" s="3143"/>
      <c r="AU504" s="3143"/>
      <c r="AV504" s="3143"/>
      <c r="AW504" s="3143"/>
      <c r="AX504" s="3143"/>
      <c r="AY504" s="3143"/>
      <c r="AZ504" s="3143"/>
      <c r="BA504" s="3143"/>
      <c r="BB504" s="3143"/>
      <c r="BC504" s="3143"/>
      <c r="BD504" s="3143"/>
      <c r="BE504" s="3143"/>
      <c r="BF504" s="3143"/>
      <c r="BG504" s="3143"/>
      <c r="BH504" s="3143"/>
      <c r="BI504" s="3143"/>
      <c r="BJ504" s="3143"/>
      <c r="BK504" s="3143"/>
      <c r="BL504" s="3189"/>
      <c r="BM504" s="3189"/>
      <c r="BN504" s="3189"/>
      <c r="BO504" s="3189"/>
      <c r="BP504" s="3189"/>
      <c r="BQ504" s="3189"/>
      <c r="BR504" s="3189"/>
      <c r="BS504" s="3189"/>
      <c r="BT504" s="3189"/>
      <c r="BU504" s="3189"/>
      <c r="BV504" s="3143"/>
      <c r="BW504" s="3143"/>
    </row>
    <row r="505" spans="1:75" ht="16.5" customHeight="1">
      <c r="A505" s="3143"/>
      <c r="B505" s="3143"/>
      <c r="C505" s="3143"/>
      <c r="D505" s="3143"/>
      <c r="E505" s="3143"/>
      <c r="F505" s="3143"/>
      <c r="G505" s="3143"/>
      <c r="H505" s="3143"/>
      <c r="I505" s="3143"/>
      <c r="J505" s="3143"/>
      <c r="K505" s="3098"/>
      <c r="L505" s="3098"/>
      <c r="M505" s="3098"/>
      <c r="N505" s="3098"/>
      <c r="O505" s="3098"/>
      <c r="P505" s="3098"/>
      <c r="Q505" s="3098"/>
      <c r="R505" s="3098"/>
      <c r="S505" s="3098"/>
      <c r="T505" s="3098"/>
      <c r="U505" s="3098"/>
      <c r="V505" s="3098"/>
      <c r="W505" s="3098"/>
      <c r="X505" s="3098"/>
      <c r="Y505" s="3098"/>
      <c r="Z505" s="3098"/>
      <c r="AA505" s="3098"/>
      <c r="AB505" s="3098"/>
      <c r="AC505" s="3098"/>
      <c r="AD505" s="3098"/>
      <c r="AE505" s="3098"/>
      <c r="AF505" s="3098"/>
      <c r="AG505" s="3098"/>
      <c r="AH505" s="3098"/>
      <c r="AI505" s="3098"/>
      <c r="AJ505" s="3143"/>
      <c r="AK505" s="3143"/>
      <c r="AL505" s="3143"/>
      <c r="AM505" s="3143"/>
      <c r="AN505" s="3143"/>
      <c r="AO505" s="3143"/>
      <c r="AP505" s="3143"/>
      <c r="AQ505" s="3143"/>
      <c r="AR505" s="3143"/>
      <c r="AS505" s="3143"/>
      <c r="AT505" s="3143"/>
      <c r="AU505" s="3143"/>
      <c r="AV505" s="3143"/>
      <c r="AW505" s="3143"/>
      <c r="AX505" s="3143"/>
      <c r="AY505" s="3143"/>
      <c r="AZ505" s="3143"/>
      <c r="BA505" s="3143"/>
      <c r="BB505" s="3143"/>
      <c r="BC505" s="3143"/>
      <c r="BD505" s="3143"/>
      <c r="BE505" s="3143"/>
      <c r="BF505" s="3143"/>
      <c r="BG505" s="3143"/>
      <c r="BH505" s="3143"/>
      <c r="BI505" s="3143"/>
      <c r="BJ505" s="3143"/>
      <c r="BK505" s="3143"/>
      <c r="BL505" s="3189"/>
      <c r="BM505" s="3189"/>
      <c r="BN505" s="3189"/>
      <c r="BO505" s="3189"/>
      <c r="BP505" s="3189"/>
      <c r="BQ505" s="3189"/>
      <c r="BR505" s="3189"/>
      <c r="BS505" s="3189"/>
      <c r="BT505" s="3189"/>
      <c r="BU505" s="3189"/>
      <c r="BV505" s="3143"/>
      <c r="BW505" s="3143"/>
    </row>
    <row r="506" spans="1:75" ht="16.5" customHeight="1">
      <c r="A506" s="3143"/>
      <c r="B506" s="3143"/>
      <c r="C506" s="3143"/>
      <c r="D506" s="3143"/>
      <c r="E506" s="3143"/>
      <c r="F506" s="3143"/>
      <c r="G506" s="3143"/>
      <c r="H506" s="3143"/>
      <c r="I506" s="3143"/>
      <c r="J506" s="3143"/>
      <c r="K506" s="3098"/>
      <c r="L506" s="3098"/>
      <c r="M506" s="3098"/>
      <c r="N506" s="3098"/>
      <c r="O506" s="3098"/>
      <c r="P506" s="3098"/>
      <c r="Q506" s="3098"/>
      <c r="R506" s="3098"/>
      <c r="S506" s="3098"/>
      <c r="T506" s="3098"/>
      <c r="U506" s="3098"/>
      <c r="V506" s="3098"/>
      <c r="W506" s="3098"/>
      <c r="X506" s="3098"/>
      <c r="Y506" s="3098"/>
      <c r="Z506" s="3098"/>
      <c r="AA506" s="3098"/>
      <c r="AB506" s="3098"/>
      <c r="AC506" s="3098"/>
      <c r="AD506" s="3098"/>
      <c r="AE506" s="3098"/>
      <c r="AF506" s="3098"/>
      <c r="AG506" s="3098"/>
      <c r="AH506" s="3098"/>
      <c r="AI506" s="3098"/>
      <c r="AJ506" s="3143"/>
      <c r="AK506" s="3143"/>
      <c r="AL506" s="3143"/>
      <c r="AM506" s="3143"/>
      <c r="AN506" s="3143"/>
      <c r="AO506" s="3143"/>
      <c r="AP506" s="3143"/>
      <c r="AQ506" s="3143"/>
      <c r="AR506" s="3143"/>
      <c r="AS506" s="3143"/>
      <c r="AT506" s="3143"/>
      <c r="AU506" s="3143"/>
      <c r="AV506" s="3143"/>
      <c r="AW506" s="3143"/>
      <c r="AX506" s="3143"/>
      <c r="AY506" s="3143"/>
      <c r="AZ506" s="3143"/>
      <c r="BA506" s="3143"/>
      <c r="BB506" s="3143"/>
      <c r="BC506" s="3143"/>
      <c r="BD506" s="3143"/>
      <c r="BE506" s="3143"/>
      <c r="BF506" s="3143"/>
      <c r="BG506" s="3143"/>
      <c r="BH506" s="3143"/>
      <c r="BI506" s="3143"/>
      <c r="BJ506" s="3143"/>
      <c r="BK506" s="3143"/>
      <c r="BL506" s="3189"/>
      <c r="BM506" s="3189"/>
      <c r="BN506" s="3189"/>
      <c r="BO506" s="3189"/>
      <c r="BP506" s="3189"/>
      <c r="BQ506" s="3189"/>
      <c r="BR506" s="3189"/>
      <c r="BS506" s="3189"/>
      <c r="BT506" s="3189"/>
      <c r="BU506" s="3189"/>
      <c r="BV506" s="3143"/>
      <c r="BW506" s="3143"/>
    </row>
    <row r="507" spans="1:75" ht="16.5" customHeight="1">
      <c r="A507" s="3143"/>
      <c r="B507" s="3143"/>
      <c r="C507" s="3143"/>
      <c r="D507" s="3143"/>
      <c r="E507" s="3143"/>
      <c r="F507" s="3143"/>
      <c r="G507" s="3143"/>
      <c r="H507" s="3143"/>
      <c r="I507" s="3143"/>
      <c r="J507" s="3143"/>
      <c r="K507" s="3098"/>
      <c r="L507" s="3098"/>
      <c r="M507" s="3098"/>
      <c r="N507" s="3098"/>
      <c r="O507" s="3098"/>
      <c r="P507" s="3098"/>
      <c r="Q507" s="3098"/>
      <c r="R507" s="3098"/>
      <c r="S507" s="3098"/>
      <c r="T507" s="3098"/>
      <c r="U507" s="3098"/>
      <c r="V507" s="3098"/>
      <c r="W507" s="3098"/>
      <c r="X507" s="3098"/>
      <c r="Y507" s="3098"/>
      <c r="Z507" s="3098"/>
      <c r="AA507" s="3098"/>
      <c r="AB507" s="3098"/>
      <c r="AC507" s="3098"/>
      <c r="AD507" s="3098"/>
      <c r="AE507" s="3098"/>
      <c r="AF507" s="3098"/>
      <c r="AG507" s="3098"/>
      <c r="AH507" s="3098"/>
      <c r="AI507" s="3098"/>
      <c r="AJ507" s="3143"/>
      <c r="AK507" s="3143"/>
      <c r="AL507" s="3143"/>
      <c r="AM507" s="3143"/>
      <c r="AN507" s="3143"/>
      <c r="AO507" s="3143"/>
      <c r="AP507" s="3143"/>
      <c r="AQ507" s="3143"/>
      <c r="AR507" s="3143"/>
      <c r="AS507" s="3143"/>
      <c r="AT507" s="3143"/>
      <c r="AU507" s="3143"/>
      <c r="AV507" s="3143"/>
      <c r="AW507" s="3143"/>
      <c r="AX507" s="3143"/>
      <c r="AY507" s="3143"/>
      <c r="AZ507" s="3143"/>
      <c r="BA507" s="3143"/>
      <c r="BB507" s="3143"/>
      <c r="BC507" s="3143"/>
      <c r="BD507" s="3143"/>
      <c r="BE507" s="3143"/>
      <c r="BF507" s="3143"/>
      <c r="BG507" s="3143"/>
      <c r="BH507" s="3143"/>
      <c r="BI507" s="3143"/>
      <c r="BJ507" s="3143"/>
      <c r="BK507" s="3143"/>
      <c r="BL507" s="3189"/>
      <c r="BM507" s="3189"/>
      <c r="BN507" s="3189"/>
      <c r="BO507" s="3189"/>
      <c r="BP507" s="3189"/>
      <c r="BQ507" s="3189"/>
      <c r="BR507" s="3189"/>
      <c r="BS507" s="3189"/>
      <c r="BT507" s="3189"/>
      <c r="BU507" s="3189"/>
      <c r="BV507" s="3143"/>
      <c r="BW507" s="3143"/>
    </row>
    <row r="508" spans="1:75" ht="16.5" customHeight="1">
      <c r="A508" s="3143"/>
      <c r="B508" s="3143"/>
      <c r="C508" s="3143"/>
      <c r="D508" s="3143"/>
      <c r="E508" s="3143"/>
      <c r="F508" s="3143"/>
      <c r="G508" s="3143"/>
      <c r="H508" s="3143"/>
      <c r="I508" s="3143"/>
      <c r="J508" s="3143"/>
      <c r="K508" s="3098"/>
      <c r="L508" s="3098"/>
      <c r="M508" s="3098"/>
      <c r="N508" s="3098"/>
      <c r="O508" s="3098"/>
      <c r="P508" s="3098"/>
      <c r="Q508" s="3098"/>
      <c r="R508" s="3098"/>
      <c r="S508" s="3098"/>
      <c r="T508" s="3098"/>
      <c r="U508" s="3098"/>
      <c r="V508" s="3098"/>
      <c r="W508" s="3098"/>
      <c r="X508" s="3098"/>
      <c r="Y508" s="3098"/>
      <c r="Z508" s="3098"/>
      <c r="AA508" s="3098"/>
      <c r="AB508" s="3098"/>
      <c r="AC508" s="3098"/>
      <c r="AD508" s="3098"/>
      <c r="AE508" s="3098"/>
      <c r="AF508" s="3098"/>
      <c r="AG508" s="3098"/>
      <c r="AH508" s="3098"/>
      <c r="AI508" s="3098"/>
      <c r="AJ508" s="3143"/>
      <c r="AK508" s="3143"/>
      <c r="AL508" s="3143"/>
      <c r="AM508" s="3143"/>
      <c r="AN508" s="3143"/>
      <c r="AO508" s="3143"/>
      <c r="AP508" s="3143"/>
      <c r="AQ508" s="3143"/>
      <c r="AR508" s="3143"/>
      <c r="AS508" s="3143"/>
      <c r="AT508" s="3143"/>
      <c r="AU508" s="3143"/>
      <c r="AV508" s="3143"/>
      <c r="AW508" s="3143"/>
      <c r="AX508" s="3143"/>
      <c r="AY508" s="3143"/>
      <c r="AZ508" s="3143"/>
      <c r="BA508" s="3143"/>
      <c r="BB508" s="3143"/>
      <c r="BC508" s="3143"/>
      <c r="BD508" s="3143"/>
      <c r="BE508" s="3143"/>
      <c r="BF508" s="3143"/>
      <c r="BG508" s="3143"/>
      <c r="BH508" s="3143"/>
      <c r="BI508" s="3143"/>
      <c r="BJ508" s="3143"/>
      <c r="BK508" s="3143"/>
      <c r="BL508" s="3189"/>
      <c r="BM508" s="3189"/>
      <c r="BN508" s="3189"/>
      <c r="BO508" s="3189"/>
      <c r="BP508" s="3189"/>
      <c r="BQ508" s="3189"/>
      <c r="BR508" s="3189"/>
      <c r="BS508" s="3189"/>
      <c r="BT508" s="3189"/>
      <c r="BU508" s="3189"/>
      <c r="BV508" s="3143"/>
      <c r="BW508" s="3143"/>
    </row>
    <row r="509" spans="1:75" ht="16.5" customHeight="1">
      <c r="A509" s="3143"/>
      <c r="B509" s="3143"/>
      <c r="C509" s="3143"/>
      <c r="D509" s="3143"/>
      <c r="E509" s="3143"/>
      <c r="F509" s="3143"/>
      <c r="G509" s="3143"/>
      <c r="H509" s="3143"/>
      <c r="I509" s="3143"/>
      <c r="J509" s="3143"/>
      <c r="K509" s="3098"/>
      <c r="L509" s="3098"/>
      <c r="M509" s="3098"/>
      <c r="N509" s="3098"/>
      <c r="O509" s="3098"/>
      <c r="P509" s="3098"/>
      <c r="Q509" s="3098"/>
      <c r="R509" s="3098"/>
      <c r="S509" s="3098"/>
      <c r="T509" s="3098"/>
      <c r="U509" s="3098"/>
      <c r="V509" s="3098"/>
      <c r="W509" s="3098"/>
      <c r="X509" s="3098"/>
      <c r="Y509" s="3098"/>
      <c r="Z509" s="3098"/>
      <c r="AA509" s="3098"/>
      <c r="AB509" s="3098"/>
      <c r="AC509" s="3098"/>
      <c r="AD509" s="3098"/>
      <c r="AE509" s="3098"/>
      <c r="AF509" s="3098"/>
      <c r="AG509" s="3098"/>
      <c r="AH509" s="3098"/>
      <c r="AI509" s="3098"/>
      <c r="AJ509" s="3143"/>
      <c r="AK509" s="3143"/>
      <c r="AL509" s="3143"/>
      <c r="AM509" s="3143"/>
      <c r="AN509" s="3143"/>
      <c r="AO509" s="3143"/>
      <c r="AP509" s="3143"/>
      <c r="AQ509" s="3143"/>
      <c r="AR509" s="3143"/>
      <c r="AS509" s="3143"/>
      <c r="AT509" s="3143"/>
      <c r="AU509" s="3143"/>
      <c r="AV509" s="3143"/>
      <c r="AW509" s="3143"/>
      <c r="AX509" s="3143"/>
      <c r="AY509" s="3143"/>
      <c r="AZ509" s="3143"/>
      <c r="BA509" s="3143"/>
      <c r="BB509" s="3143"/>
      <c r="BC509" s="3143"/>
      <c r="BD509" s="3143"/>
      <c r="BE509" s="3143"/>
      <c r="BF509" s="3143"/>
      <c r="BG509" s="3143"/>
      <c r="BH509" s="3143"/>
      <c r="BI509" s="3143"/>
      <c r="BJ509" s="3143"/>
      <c r="BK509" s="3143"/>
      <c r="BL509" s="3189"/>
      <c r="BM509" s="3189"/>
      <c r="BN509" s="3189"/>
      <c r="BO509" s="3189"/>
      <c r="BP509" s="3189"/>
      <c r="BQ509" s="3189"/>
      <c r="BR509" s="3189"/>
      <c r="BS509" s="3189"/>
      <c r="BT509" s="3189"/>
      <c r="BU509" s="3189"/>
      <c r="BV509" s="3143"/>
      <c r="BW509" s="3143"/>
    </row>
    <row r="510" spans="1:75" ht="16.5" customHeight="1">
      <c r="A510" s="3143"/>
      <c r="B510" s="3143"/>
      <c r="C510" s="3143"/>
      <c r="D510" s="3143"/>
      <c r="E510" s="3143"/>
      <c r="F510" s="3143"/>
      <c r="G510" s="3143"/>
      <c r="H510" s="3143"/>
      <c r="I510" s="3143"/>
      <c r="J510" s="3143"/>
      <c r="K510" s="3098"/>
      <c r="L510" s="3098"/>
      <c r="M510" s="3098"/>
      <c r="N510" s="3098"/>
      <c r="O510" s="3098"/>
      <c r="P510" s="3098"/>
      <c r="Q510" s="3098"/>
      <c r="R510" s="3098"/>
      <c r="S510" s="3098"/>
      <c r="T510" s="3098"/>
      <c r="U510" s="3098"/>
      <c r="V510" s="3098"/>
      <c r="W510" s="3098"/>
      <c r="X510" s="3098"/>
      <c r="Y510" s="3098"/>
      <c r="Z510" s="3098"/>
      <c r="AA510" s="3098"/>
      <c r="AB510" s="3098"/>
      <c r="AC510" s="3098"/>
      <c r="AD510" s="3098"/>
      <c r="AE510" s="3098"/>
      <c r="AF510" s="3098"/>
      <c r="AG510" s="3098"/>
      <c r="AH510" s="3098"/>
      <c r="AI510" s="3098"/>
      <c r="AJ510" s="3143"/>
      <c r="AK510" s="3143"/>
      <c r="AL510" s="3143"/>
      <c r="AM510" s="3143"/>
      <c r="AN510" s="3143"/>
      <c r="AO510" s="3143"/>
      <c r="AP510" s="3143"/>
      <c r="AQ510" s="3143"/>
      <c r="AR510" s="3143"/>
      <c r="AS510" s="3143"/>
      <c r="AT510" s="3143"/>
      <c r="AU510" s="3143"/>
      <c r="AV510" s="3143"/>
      <c r="AW510" s="3143"/>
      <c r="AX510" s="3143"/>
      <c r="AY510" s="3143"/>
      <c r="AZ510" s="3143"/>
      <c r="BA510" s="3143"/>
      <c r="BB510" s="3143"/>
      <c r="BC510" s="3143"/>
      <c r="BD510" s="3143"/>
      <c r="BE510" s="3143"/>
      <c r="BF510" s="3143"/>
      <c r="BG510" s="3143"/>
      <c r="BH510" s="3143"/>
      <c r="BI510" s="3143"/>
      <c r="BJ510" s="3143"/>
      <c r="BK510" s="3143"/>
      <c r="BL510" s="3189"/>
      <c r="BM510" s="3189"/>
      <c r="BN510" s="3189"/>
      <c r="BO510" s="3189"/>
      <c r="BP510" s="3189"/>
      <c r="BQ510" s="3189"/>
      <c r="BR510" s="3189"/>
      <c r="BS510" s="3189"/>
      <c r="BT510" s="3189"/>
      <c r="BU510" s="3189"/>
      <c r="BV510" s="3143"/>
      <c r="BW510" s="3143"/>
    </row>
    <row r="511" spans="1:75" ht="16.5" customHeight="1">
      <c r="A511" s="3143"/>
      <c r="B511" s="3143"/>
      <c r="C511" s="3143"/>
      <c r="D511" s="3143"/>
      <c r="E511" s="3143"/>
      <c r="F511" s="3143"/>
      <c r="G511" s="3143"/>
      <c r="H511" s="3143"/>
      <c r="I511" s="3143"/>
      <c r="J511" s="3143"/>
      <c r="K511" s="3098"/>
      <c r="L511" s="3098"/>
      <c r="M511" s="3098"/>
      <c r="N511" s="3098"/>
      <c r="O511" s="3098"/>
      <c r="P511" s="3098"/>
      <c r="Q511" s="3098"/>
      <c r="R511" s="3098"/>
      <c r="S511" s="3098"/>
      <c r="T511" s="3098"/>
      <c r="U511" s="3098"/>
      <c r="V511" s="3098"/>
      <c r="W511" s="3098"/>
      <c r="X511" s="3098"/>
      <c r="Y511" s="3098"/>
      <c r="Z511" s="3098"/>
      <c r="AA511" s="3098"/>
      <c r="AB511" s="3098"/>
      <c r="AC511" s="3098"/>
      <c r="AD511" s="3098"/>
      <c r="AE511" s="3098"/>
      <c r="AF511" s="3098"/>
      <c r="AG511" s="3098"/>
      <c r="AH511" s="3098"/>
      <c r="AI511" s="3098"/>
      <c r="AJ511" s="3143"/>
      <c r="AK511" s="3143"/>
      <c r="AL511" s="3143"/>
      <c r="AM511" s="3143"/>
      <c r="AN511" s="3143"/>
      <c r="AO511" s="3143"/>
      <c r="AP511" s="3143"/>
      <c r="AQ511" s="3143"/>
      <c r="AR511" s="3143"/>
      <c r="AS511" s="3143"/>
      <c r="AT511" s="3143"/>
      <c r="AU511" s="3143"/>
      <c r="AV511" s="3143"/>
      <c r="AW511" s="3143"/>
      <c r="AX511" s="3143"/>
      <c r="AY511" s="3143"/>
      <c r="AZ511" s="3143"/>
      <c r="BA511" s="3143"/>
      <c r="BB511" s="3143"/>
      <c r="BC511" s="3143"/>
      <c r="BD511" s="3143"/>
      <c r="BE511" s="3143"/>
      <c r="BF511" s="3143"/>
      <c r="BG511" s="3143"/>
      <c r="BH511" s="3143"/>
      <c r="BI511" s="3143"/>
      <c r="BJ511" s="3143"/>
      <c r="BK511" s="3143"/>
      <c r="BL511" s="3189"/>
      <c r="BM511" s="3189"/>
      <c r="BN511" s="3189"/>
      <c r="BO511" s="3189"/>
      <c r="BP511" s="3189"/>
      <c r="BQ511" s="3189"/>
      <c r="BR511" s="3189"/>
      <c r="BS511" s="3189"/>
      <c r="BT511" s="3189"/>
      <c r="BU511" s="3189"/>
      <c r="BV511" s="3143"/>
      <c r="BW511" s="3143"/>
    </row>
    <row r="512" spans="1:75" ht="16.5" customHeight="1">
      <c r="A512" s="3143"/>
      <c r="B512" s="3143"/>
      <c r="C512" s="3143"/>
      <c r="D512" s="3143"/>
      <c r="E512" s="3143"/>
      <c r="F512" s="3143"/>
      <c r="G512" s="3143"/>
      <c r="H512" s="3143"/>
      <c r="I512" s="3143"/>
      <c r="J512" s="3143"/>
      <c r="K512" s="3098"/>
      <c r="L512" s="3098"/>
      <c r="M512" s="3098"/>
      <c r="N512" s="3098"/>
      <c r="O512" s="3098"/>
      <c r="P512" s="3098"/>
      <c r="Q512" s="3098"/>
      <c r="R512" s="3098"/>
      <c r="S512" s="3098"/>
      <c r="T512" s="3098"/>
      <c r="U512" s="3098"/>
      <c r="V512" s="3098"/>
      <c r="W512" s="3098"/>
      <c r="X512" s="3098"/>
      <c r="Y512" s="3098"/>
      <c r="Z512" s="3098"/>
      <c r="AA512" s="3098"/>
      <c r="AB512" s="3098"/>
      <c r="AC512" s="3098"/>
      <c r="AD512" s="3098"/>
      <c r="AE512" s="3098"/>
      <c r="AF512" s="3098"/>
      <c r="AG512" s="3098"/>
      <c r="AH512" s="3098"/>
      <c r="AI512" s="3098"/>
      <c r="AJ512" s="3143"/>
      <c r="AK512" s="3143"/>
      <c r="AL512" s="3143"/>
      <c r="AM512" s="3143"/>
      <c r="AN512" s="3143"/>
      <c r="AO512" s="3143"/>
      <c r="AP512" s="3143"/>
      <c r="AQ512" s="3143"/>
      <c r="AR512" s="3143"/>
      <c r="AS512" s="3143"/>
      <c r="AT512" s="3143"/>
      <c r="AU512" s="3143"/>
      <c r="AV512" s="3143"/>
      <c r="AW512" s="3143"/>
      <c r="AX512" s="3143"/>
      <c r="AY512" s="3143"/>
      <c r="AZ512" s="3143"/>
      <c r="BA512" s="3143"/>
      <c r="BB512" s="3143"/>
      <c r="BC512" s="3143"/>
      <c r="BD512" s="3143"/>
      <c r="BE512" s="3143"/>
      <c r="BF512" s="3143"/>
      <c r="BG512" s="3143"/>
      <c r="BH512" s="3143"/>
      <c r="BI512" s="3143"/>
      <c r="BJ512" s="3143"/>
      <c r="BK512" s="3143"/>
      <c r="BL512" s="3189"/>
      <c r="BM512" s="3189"/>
      <c r="BN512" s="3189"/>
      <c r="BO512" s="3189"/>
      <c r="BP512" s="3189"/>
      <c r="BQ512" s="3189"/>
      <c r="BR512" s="3189"/>
      <c r="BS512" s="3189"/>
      <c r="BT512" s="3189"/>
      <c r="BU512" s="3189"/>
      <c r="BV512" s="3143"/>
      <c r="BW512" s="3143"/>
    </row>
    <row r="513" spans="1:75" ht="16.5" customHeight="1">
      <c r="A513" s="3143"/>
      <c r="B513" s="3143"/>
      <c r="C513" s="3143"/>
      <c r="D513" s="3143"/>
      <c r="E513" s="3143"/>
      <c r="F513" s="3143"/>
      <c r="G513" s="3143"/>
      <c r="H513" s="3143"/>
      <c r="I513" s="3143"/>
      <c r="J513" s="3143"/>
      <c r="K513" s="3098"/>
      <c r="L513" s="3098"/>
      <c r="M513" s="3098"/>
      <c r="N513" s="3098"/>
      <c r="O513" s="3098"/>
      <c r="P513" s="3098"/>
      <c r="Q513" s="3098"/>
      <c r="R513" s="3098"/>
      <c r="S513" s="3098"/>
      <c r="T513" s="3098"/>
      <c r="U513" s="3098"/>
      <c r="V513" s="3098"/>
      <c r="W513" s="3098"/>
      <c r="X513" s="3098"/>
      <c r="Y513" s="3098"/>
      <c r="Z513" s="3098"/>
      <c r="AA513" s="3098"/>
      <c r="AB513" s="3098"/>
      <c r="AC513" s="3098"/>
      <c r="AD513" s="3098"/>
      <c r="AE513" s="3098"/>
      <c r="AF513" s="3098"/>
      <c r="AG513" s="3098"/>
      <c r="AH513" s="3098"/>
      <c r="AI513" s="3098"/>
      <c r="AJ513" s="3143"/>
      <c r="AK513" s="3143"/>
      <c r="AL513" s="3143"/>
      <c r="AM513" s="3143"/>
      <c r="AN513" s="3143"/>
      <c r="AO513" s="3143"/>
      <c r="AP513" s="3143"/>
      <c r="AQ513" s="3143"/>
      <c r="AR513" s="3143"/>
      <c r="AS513" s="3143"/>
      <c r="AT513" s="3143"/>
      <c r="AU513" s="3143"/>
      <c r="AV513" s="3143"/>
      <c r="AW513" s="3143"/>
      <c r="AX513" s="3143"/>
      <c r="AY513" s="3143"/>
      <c r="AZ513" s="3143"/>
      <c r="BA513" s="3143"/>
      <c r="BB513" s="3143"/>
      <c r="BC513" s="3143"/>
      <c r="BD513" s="3143"/>
      <c r="BE513" s="3143"/>
      <c r="BF513" s="3143"/>
      <c r="BG513" s="3143"/>
      <c r="BH513" s="3143"/>
      <c r="BI513" s="3143"/>
      <c r="BJ513" s="3143"/>
      <c r="BK513" s="3143"/>
      <c r="BL513" s="3189"/>
      <c r="BM513" s="3189"/>
      <c r="BN513" s="3189"/>
      <c r="BO513" s="3189"/>
      <c r="BP513" s="3189"/>
      <c r="BQ513" s="3189"/>
      <c r="BR513" s="3189"/>
      <c r="BS513" s="3189"/>
      <c r="BT513" s="3189"/>
      <c r="BU513" s="3189"/>
      <c r="BV513" s="3143"/>
      <c r="BW513" s="3143"/>
    </row>
    <row r="514" spans="1:75" ht="16.5" customHeight="1">
      <c r="A514" s="3143"/>
      <c r="B514" s="3143"/>
      <c r="C514" s="3143"/>
      <c r="D514" s="3143"/>
      <c r="E514" s="3143"/>
      <c r="F514" s="3143"/>
      <c r="G514" s="3143"/>
      <c r="H514" s="3143"/>
      <c r="I514" s="3143"/>
      <c r="J514" s="3143"/>
      <c r="K514" s="3098"/>
      <c r="L514" s="3098"/>
      <c r="M514" s="3098"/>
      <c r="N514" s="3098"/>
      <c r="O514" s="3098"/>
      <c r="P514" s="3098"/>
      <c r="Q514" s="3098"/>
      <c r="R514" s="3098"/>
      <c r="S514" s="3098"/>
      <c r="T514" s="3098"/>
      <c r="U514" s="3098"/>
      <c r="V514" s="3098"/>
      <c r="W514" s="3098"/>
      <c r="X514" s="3098"/>
      <c r="Y514" s="3098"/>
      <c r="Z514" s="3098"/>
      <c r="AA514" s="3098"/>
      <c r="AB514" s="3098"/>
      <c r="AC514" s="3098"/>
      <c r="AD514" s="3098"/>
      <c r="AE514" s="3098"/>
      <c r="AF514" s="3098"/>
      <c r="AG514" s="3098"/>
      <c r="AH514" s="3098"/>
      <c r="AI514" s="3098"/>
      <c r="AJ514" s="3143"/>
      <c r="AK514" s="3143"/>
      <c r="AL514" s="3143"/>
      <c r="AM514" s="3143"/>
      <c r="AN514" s="3143"/>
      <c r="AO514" s="3143"/>
      <c r="AP514" s="3143"/>
      <c r="AQ514" s="3143"/>
      <c r="AR514" s="3143"/>
      <c r="AS514" s="3143"/>
      <c r="AT514" s="3143"/>
      <c r="AU514" s="3143"/>
      <c r="AV514" s="3143"/>
      <c r="AW514" s="3143"/>
      <c r="AX514" s="3143"/>
      <c r="AY514" s="3143"/>
      <c r="AZ514" s="3143"/>
      <c r="BA514" s="3143"/>
      <c r="BB514" s="3143"/>
      <c r="BC514" s="3143"/>
      <c r="BD514" s="3143"/>
      <c r="BE514" s="3143"/>
      <c r="BF514" s="3143"/>
      <c r="BG514" s="3143"/>
      <c r="BH514" s="3143"/>
      <c r="BI514" s="3143"/>
      <c r="BJ514" s="3143"/>
      <c r="BK514" s="3143"/>
      <c r="BL514" s="3189"/>
      <c r="BM514" s="3189"/>
      <c r="BN514" s="3189"/>
      <c r="BO514" s="3189"/>
      <c r="BP514" s="3189"/>
      <c r="BQ514" s="3189"/>
      <c r="BR514" s="3189"/>
      <c r="BS514" s="3189"/>
      <c r="BT514" s="3189"/>
      <c r="BU514" s="3189"/>
      <c r="BV514" s="3143"/>
      <c r="BW514" s="3143"/>
    </row>
    <row r="515" spans="1:75" ht="16.5" customHeight="1">
      <c r="A515" s="3143"/>
      <c r="B515" s="3143"/>
      <c r="C515" s="3143"/>
      <c r="D515" s="3143"/>
      <c r="E515" s="3143"/>
      <c r="F515" s="3143"/>
      <c r="G515" s="3143"/>
      <c r="H515" s="3143"/>
      <c r="I515" s="3143"/>
      <c r="J515" s="3143"/>
      <c r="K515" s="3098"/>
      <c r="L515" s="3098"/>
      <c r="M515" s="3098"/>
      <c r="N515" s="3098"/>
      <c r="O515" s="3098"/>
      <c r="P515" s="3098"/>
      <c r="Q515" s="3098"/>
      <c r="R515" s="3098"/>
      <c r="S515" s="3098"/>
      <c r="T515" s="3098"/>
      <c r="U515" s="3098"/>
      <c r="V515" s="3098"/>
      <c r="W515" s="3098"/>
      <c r="X515" s="3098"/>
      <c r="Y515" s="3098"/>
      <c r="Z515" s="3098"/>
      <c r="AA515" s="3098"/>
      <c r="AB515" s="3098"/>
      <c r="AC515" s="3098"/>
      <c r="AD515" s="3098"/>
      <c r="AE515" s="3098"/>
      <c r="AF515" s="3098"/>
      <c r="AG515" s="3098"/>
      <c r="AH515" s="3098"/>
      <c r="AI515" s="3098"/>
      <c r="AJ515" s="3143"/>
      <c r="AK515" s="3143"/>
      <c r="AL515" s="3143"/>
      <c r="AM515" s="3143"/>
      <c r="AN515" s="3143"/>
      <c r="AO515" s="3143"/>
      <c r="AP515" s="3143"/>
      <c r="AQ515" s="3143"/>
      <c r="AR515" s="3143"/>
      <c r="AS515" s="3143"/>
      <c r="AT515" s="3143"/>
      <c r="AU515" s="3143"/>
      <c r="AV515" s="3143"/>
      <c r="AW515" s="3143"/>
      <c r="AX515" s="3143"/>
      <c r="AY515" s="3143"/>
      <c r="AZ515" s="3143"/>
      <c r="BA515" s="3143"/>
      <c r="BB515" s="3143"/>
      <c r="BC515" s="3143"/>
      <c r="BD515" s="3143"/>
      <c r="BE515" s="3143"/>
      <c r="BF515" s="3143"/>
      <c r="BG515" s="3143"/>
      <c r="BH515" s="3143"/>
      <c r="BI515" s="3143"/>
      <c r="BJ515" s="3143"/>
      <c r="BK515" s="3143"/>
      <c r="BL515" s="3189"/>
      <c r="BM515" s="3189"/>
      <c r="BN515" s="3189"/>
      <c r="BO515" s="3189"/>
      <c r="BP515" s="3189"/>
      <c r="BQ515" s="3189"/>
      <c r="BR515" s="3189"/>
      <c r="BS515" s="3189"/>
      <c r="BT515" s="3189"/>
      <c r="BU515" s="3189"/>
      <c r="BV515" s="3143"/>
      <c r="BW515" s="3143"/>
    </row>
    <row r="516" spans="1:75" ht="16.5" customHeight="1">
      <c r="A516" s="3143"/>
      <c r="B516" s="3143"/>
      <c r="C516" s="3143"/>
      <c r="D516" s="3143"/>
      <c r="E516" s="3143"/>
      <c r="F516" s="3143"/>
      <c r="G516" s="3143"/>
      <c r="H516" s="3143"/>
      <c r="I516" s="3143"/>
      <c r="J516" s="3143"/>
      <c r="K516" s="3098"/>
      <c r="L516" s="3098"/>
      <c r="M516" s="3098"/>
      <c r="N516" s="3098"/>
      <c r="O516" s="3098"/>
      <c r="P516" s="3098"/>
      <c r="Q516" s="3098"/>
      <c r="R516" s="3098"/>
      <c r="S516" s="3098"/>
      <c r="T516" s="3098"/>
      <c r="U516" s="3098"/>
      <c r="V516" s="3098"/>
      <c r="W516" s="3098"/>
      <c r="X516" s="3098"/>
      <c r="Y516" s="3098"/>
      <c r="Z516" s="3098"/>
      <c r="AA516" s="3098"/>
      <c r="AB516" s="3098"/>
      <c r="AC516" s="3098"/>
      <c r="AD516" s="3098"/>
      <c r="AE516" s="3098"/>
      <c r="AF516" s="3098"/>
      <c r="AG516" s="3098"/>
      <c r="AH516" s="3098"/>
      <c r="AI516" s="3098"/>
      <c r="AJ516" s="3143"/>
      <c r="AK516" s="3143"/>
      <c r="AL516" s="3143"/>
      <c r="AM516" s="3143"/>
      <c r="AN516" s="3143"/>
      <c r="AO516" s="3143"/>
      <c r="AP516" s="3143"/>
      <c r="AQ516" s="3143"/>
      <c r="AR516" s="3143"/>
      <c r="AS516" s="3143"/>
      <c r="AT516" s="3143"/>
      <c r="AU516" s="3143"/>
      <c r="AV516" s="3143"/>
      <c r="AW516" s="3143"/>
      <c r="AX516" s="3143"/>
      <c r="AY516" s="3143"/>
      <c r="AZ516" s="3143"/>
      <c r="BA516" s="3143"/>
      <c r="BB516" s="3143"/>
      <c r="BC516" s="3143"/>
      <c r="BD516" s="3143"/>
      <c r="BE516" s="3143"/>
      <c r="BF516" s="3143"/>
      <c r="BG516" s="3143"/>
      <c r="BH516" s="3143"/>
      <c r="BI516" s="3143"/>
      <c r="BJ516" s="3143"/>
      <c r="BK516" s="3143"/>
      <c r="BL516" s="3189"/>
      <c r="BM516" s="3189"/>
      <c r="BN516" s="3189"/>
      <c r="BO516" s="3189"/>
      <c r="BP516" s="3189"/>
      <c r="BQ516" s="3189"/>
      <c r="BR516" s="3189"/>
      <c r="BS516" s="3189"/>
      <c r="BT516" s="3189"/>
      <c r="BU516" s="3189"/>
      <c r="BV516" s="3143"/>
      <c r="BW516" s="3143"/>
    </row>
    <row r="517" spans="1:75" ht="16.5" customHeight="1">
      <c r="A517" s="3143"/>
      <c r="B517" s="3143"/>
      <c r="C517" s="3143"/>
      <c r="D517" s="3143"/>
      <c r="E517" s="3143"/>
      <c r="F517" s="3143"/>
      <c r="G517" s="3143"/>
      <c r="H517" s="3143"/>
      <c r="I517" s="3143"/>
      <c r="J517" s="3143"/>
      <c r="K517" s="3098"/>
      <c r="L517" s="3098"/>
      <c r="M517" s="3098"/>
      <c r="N517" s="3098"/>
      <c r="O517" s="3098"/>
      <c r="P517" s="3098"/>
      <c r="Q517" s="3098"/>
      <c r="R517" s="3098"/>
      <c r="S517" s="3098"/>
      <c r="T517" s="3098"/>
      <c r="U517" s="3098"/>
      <c r="V517" s="3098"/>
      <c r="W517" s="3098"/>
      <c r="X517" s="3098"/>
      <c r="Y517" s="3098"/>
      <c r="Z517" s="3098"/>
      <c r="AA517" s="3098"/>
      <c r="AB517" s="3098"/>
      <c r="AC517" s="3098"/>
      <c r="AD517" s="3098"/>
      <c r="AE517" s="3098"/>
      <c r="AF517" s="3098"/>
      <c r="AG517" s="3098"/>
      <c r="AH517" s="3098"/>
      <c r="AI517" s="3098"/>
      <c r="AJ517" s="3143"/>
      <c r="AK517" s="3143"/>
      <c r="AL517" s="3143"/>
      <c r="AM517" s="3143"/>
      <c r="AN517" s="3143"/>
      <c r="AO517" s="3143"/>
      <c r="AP517" s="3143"/>
      <c r="AQ517" s="3143"/>
      <c r="AR517" s="3143"/>
      <c r="AS517" s="3143"/>
      <c r="AT517" s="3143"/>
      <c r="AU517" s="3143"/>
      <c r="AV517" s="3143"/>
      <c r="AW517" s="3143"/>
      <c r="AX517" s="3143"/>
      <c r="AY517" s="3143"/>
      <c r="AZ517" s="3143"/>
      <c r="BA517" s="3143"/>
      <c r="BB517" s="3143"/>
      <c r="BC517" s="3143"/>
      <c r="BD517" s="3143"/>
      <c r="BE517" s="3143"/>
      <c r="BF517" s="3143"/>
      <c r="BG517" s="3143"/>
      <c r="BH517" s="3143"/>
      <c r="BI517" s="3143"/>
      <c r="BJ517" s="3143"/>
      <c r="BK517" s="3143"/>
      <c r="BL517" s="3189"/>
      <c r="BM517" s="3189"/>
      <c r="BN517" s="3189"/>
      <c r="BO517" s="3189"/>
      <c r="BP517" s="3189"/>
      <c r="BQ517" s="3189"/>
      <c r="BR517" s="3189"/>
      <c r="BS517" s="3189"/>
      <c r="BT517" s="3189"/>
      <c r="BU517" s="3189"/>
      <c r="BV517" s="3143"/>
      <c r="BW517" s="3143"/>
    </row>
    <row r="518" spans="1:75" ht="16.5" customHeight="1">
      <c r="A518" s="3143"/>
      <c r="B518" s="3143"/>
      <c r="C518" s="3143"/>
      <c r="D518" s="3143"/>
      <c r="E518" s="3143"/>
      <c r="F518" s="3143"/>
      <c r="G518" s="3143"/>
      <c r="H518" s="3143"/>
      <c r="I518" s="3143"/>
      <c r="J518" s="3143"/>
      <c r="K518" s="3098"/>
      <c r="L518" s="3098"/>
      <c r="M518" s="3098"/>
      <c r="N518" s="3098"/>
      <c r="O518" s="3098"/>
      <c r="P518" s="3098"/>
      <c r="Q518" s="3098"/>
      <c r="R518" s="3098"/>
      <c r="S518" s="3098"/>
      <c r="T518" s="3098"/>
      <c r="U518" s="3098"/>
      <c r="V518" s="3098"/>
      <c r="W518" s="3098"/>
      <c r="X518" s="3098"/>
      <c r="Y518" s="3098"/>
      <c r="Z518" s="3098"/>
      <c r="AA518" s="3098"/>
      <c r="AB518" s="3098"/>
      <c r="AC518" s="3098"/>
      <c r="AD518" s="3098"/>
      <c r="AE518" s="3098"/>
      <c r="AF518" s="3098"/>
      <c r="AG518" s="3098"/>
      <c r="AH518" s="3098"/>
      <c r="AI518" s="3098"/>
      <c r="AJ518" s="3143"/>
      <c r="AK518" s="3143"/>
      <c r="AL518" s="3143"/>
      <c r="AM518" s="3143"/>
      <c r="AN518" s="3143"/>
      <c r="AO518" s="3143"/>
      <c r="AP518" s="3143"/>
      <c r="AQ518" s="3143"/>
      <c r="AR518" s="3143"/>
      <c r="AS518" s="3143"/>
      <c r="AT518" s="3143"/>
      <c r="AU518" s="3143"/>
      <c r="AV518" s="3143"/>
      <c r="AW518" s="3143"/>
      <c r="AX518" s="3143"/>
      <c r="AY518" s="3143"/>
      <c r="AZ518" s="3143"/>
      <c r="BA518" s="3143"/>
      <c r="BB518" s="3143"/>
      <c r="BC518" s="3143"/>
      <c r="BD518" s="3143"/>
      <c r="BE518" s="3143"/>
      <c r="BF518" s="3143"/>
      <c r="BG518" s="3143"/>
      <c r="BH518" s="3143"/>
      <c r="BI518" s="3143"/>
      <c r="BJ518" s="3143"/>
      <c r="BK518" s="3143"/>
      <c r="BL518" s="3189"/>
      <c r="BM518" s="3189"/>
      <c r="BN518" s="3189"/>
      <c r="BO518" s="3189"/>
      <c r="BP518" s="3189"/>
      <c r="BQ518" s="3189"/>
      <c r="BR518" s="3189"/>
      <c r="BS518" s="3189"/>
      <c r="BT518" s="3189"/>
      <c r="BU518" s="3189"/>
      <c r="BV518" s="3143"/>
      <c r="BW518" s="3143"/>
    </row>
    <row r="519" spans="1:75" ht="16.5" customHeight="1">
      <c r="A519" s="3143"/>
      <c r="B519" s="3143"/>
      <c r="C519" s="3143"/>
      <c r="D519" s="3143"/>
      <c r="E519" s="3143"/>
      <c r="F519" s="3143"/>
      <c r="G519" s="3143"/>
      <c r="H519" s="3143"/>
      <c r="I519" s="3143"/>
      <c r="J519" s="3143"/>
      <c r="K519" s="3098"/>
      <c r="L519" s="3098"/>
      <c r="M519" s="3098"/>
      <c r="N519" s="3098"/>
      <c r="O519" s="3098"/>
      <c r="P519" s="3098"/>
      <c r="Q519" s="3098"/>
      <c r="R519" s="3098"/>
      <c r="S519" s="3098"/>
      <c r="T519" s="3098"/>
      <c r="U519" s="3098"/>
      <c r="V519" s="3098"/>
      <c r="W519" s="3098"/>
      <c r="X519" s="3098"/>
      <c r="Y519" s="3098"/>
      <c r="Z519" s="3098"/>
      <c r="AA519" s="3098"/>
      <c r="AB519" s="3098"/>
      <c r="AC519" s="3098"/>
      <c r="AD519" s="3098"/>
      <c r="AE519" s="3098"/>
      <c r="AF519" s="3098"/>
      <c r="AG519" s="3098"/>
      <c r="AH519" s="3098"/>
      <c r="AI519" s="3098"/>
      <c r="AJ519" s="3143"/>
      <c r="AK519" s="3143"/>
      <c r="AL519" s="3143"/>
      <c r="AM519" s="3143"/>
      <c r="AN519" s="3143"/>
      <c r="AO519" s="3143"/>
      <c r="AP519" s="3143"/>
      <c r="AQ519" s="3143"/>
      <c r="AR519" s="3143"/>
      <c r="AS519" s="3143"/>
      <c r="AT519" s="3143"/>
      <c r="AU519" s="3143"/>
      <c r="AV519" s="3143"/>
      <c r="AW519" s="3143"/>
      <c r="AX519" s="3143"/>
      <c r="AY519" s="3143"/>
      <c r="AZ519" s="3143"/>
      <c r="BA519" s="3143"/>
      <c r="BB519" s="3143"/>
      <c r="BC519" s="3143"/>
      <c r="BD519" s="3143"/>
      <c r="BE519" s="3143"/>
      <c r="BF519" s="3143"/>
      <c r="BG519" s="3143"/>
      <c r="BH519" s="3143"/>
      <c r="BI519" s="3143"/>
      <c r="BJ519" s="3143"/>
      <c r="BK519" s="3143"/>
      <c r="BL519" s="3189"/>
      <c r="BM519" s="3189"/>
      <c r="BN519" s="3189"/>
      <c r="BO519" s="3189"/>
      <c r="BP519" s="3189"/>
      <c r="BQ519" s="3189"/>
      <c r="BR519" s="3189"/>
      <c r="BS519" s="3189"/>
      <c r="BT519" s="3189"/>
      <c r="BU519" s="3189"/>
      <c r="BV519" s="3143"/>
      <c r="BW519" s="3143"/>
    </row>
    <row r="520" spans="1:75" ht="16.5" customHeight="1">
      <c r="A520" s="3143"/>
      <c r="B520" s="3143"/>
      <c r="C520" s="3143"/>
      <c r="D520" s="3143"/>
      <c r="E520" s="3143"/>
      <c r="F520" s="3143"/>
      <c r="G520" s="3143"/>
      <c r="H520" s="3143"/>
      <c r="I520" s="3143"/>
      <c r="J520" s="3143"/>
      <c r="K520" s="3098"/>
      <c r="L520" s="3098"/>
      <c r="M520" s="3098"/>
      <c r="N520" s="3098"/>
      <c r="O520" s="3098"/>
      <c r="P520" s="3098"/>
      <c r="Q520" s="3098"/>
      <c r="R520" s="3098"/>
      <c r="S520" s="3098"/>
      <c r="T520" s="3098"/>
      <c r="U520" s="3098"/>
      <c r="V520" s="3098"/>
      <c r="W520" s="3098"/>
      <c r="X520" s="3098"/>
      <c r="Y520" s="3098"/>
      <c r="Z520" s="3098"/>
      <c r="AA520" s="3098"/>
      <c r="AB520" s="3098"/>
      <c r="AC520" s="3098"/>
      <c r="AD520" s="3098"/>
      <c r="AE520" s="3098"/>
      <c r="AF520" s="3098"/>
      <c r="AG520" s="3098"/>
      <c r="AH520" s="3098"/>
      <c r="AI520" s="3098"/>
      <c r="AJ520" s="3143"/>
      <c r="AK520" s="3143"/>
      <c r="AL520" s="3143"/>
      <c r="AM520" s="3143"/>
      <c r="AN520" s="3143"/>
      <c r="AO520" s="3143"/>
      <c r="AP520" s="3143"/>
      <c r="AQ520" s="3143"/>
      <c r="AR520" s="3143"/>
      <c r="AS520" s="3143"/>
      <c r="AT520" s="3143"/>
      <c r="AU520" s="3143"/>
      <c r="AV520" s="3143"/>
      <c r="AW520" s="3143"/>
      <c r="AX520" s="3143"/>
      <c r="AY520" s="3143"/>
      <c r="AZ520" s="3143"/>
      <c r="BA520" s="3143"/>
      <c r="BB520" s="3143"/>
      <c r="BC520" s="3143"/>
      <c r="BD520" s="3143"/>
      <c r="BE520" s="3143"/>
      <c r="BF520" s="3143"/>
      <c r="BG520" s="3143"/>
      <c r="BH520" s="3143"/>
      <c r="BI520" s="3143"/>
      <c r="BJ520" s="3143"/>
      <c r="BK520" s="3143"/>
      <c r="BL520" s="3189"/>
      <c r="BM520" s="3189"/>
      <c r="BN520" s="3189"/>
      <c r="BO520" s="3189"/>
      <c r="BP520" s="3189"/>
      <c r="BQ520" s="3189"/>
      <c r="BR520" s="3189"/>
      <c r="BS520" s="3189"/>
      <c r="BT520" s="3189"/>
      <c r="BU520" s="3189"/>
      <c r="BV520" s="3143"/>
      <c r="BW520" s="3143"/>
    </row>
    <row r="521" spans="1:75" ht="16.5" customHeight="1">
      <c r="A521" s="3143"/>
      <c r="B521" s="3143"/>
      <c r="C521" s="3143"/>
      <c r="D521" s="3143"/>
      <c r="E521" s="3143"/>
      <c r="F521" s="3143"/>
      <c r="G521" s="3143"/>
      <c r="H521" s="3143"/>
      <c r="I521" s="3143"/>
      <c r="J521" s="3143"/>
      <c r="K521" s="3098"/>
      <c r="L521" s="3098"/>
      <c r="M521" s="3098"/>
      <c r="N521" s="3098"/>
      <c r="O521" s="3098"/>
      <c r="P521" s="3098"/>
      <c r="Q521" s="3098"/>
      <c r="R521" s="3098"/>
      <c r="S521" s="3098"/>
      <c r="T521" s="3098"/>
      <c r="U521" s="3098"/>
      <c r="V521" s="3098"/>
      <c r="W521" s="3098"/>
      <c r="X521" s="3098"/>
      <c r="Y521" s="3098"/>
      <c r="Z521" s="3098"/>
      <c r="AA521" s="3098"/>
      <c r="AB521" s="3098"/>
      <c r="AC521" s="3098"/>
      <c r="AD521" s="3098"/>
      <c r="AE521" s="3098"/>
      <c r="AF521" s="3098"/>
      <c r="AG521" s="3098"/>
      <c r="AH521" s="3098"/>
      <c r="AI521" s="3098"/>
      <c r="AJ521" s="3143"/>
      <c r="AK521" s="3143"/>
      <c r="AL521" s="3143"/>
      <c r="AM521" s="3143"/>
      <c r="AN521" s="3143"/>
      <c r="AO521" s="3143"/>
      <c r="AP521" s="3143"/>
      <c r="AQ521" s="3143"/>
      <c r="AR521" s="3143"/>
      <c r="AS521" s="3143"/>
      <c r="AT521" s="3143"/>
      <c r="AU521" s="3143"/>
      <c r="AV521" s="3143"/>
      <c r="AW521" s="3143"/>
      <c r="AX521" s="3143"/>
      <c r="AY521" s="3143"/>
      <c r="AZ521" s="3143"/>
      <c r="BA521" s="3143"/>
      <c r="BB521" s="3143"/>
      <c r="BC521" s="3143"/>
      <c r="BD521" s="3143"/>
      <c r="BE521" s="3143"/>
      <c r="BF521" s="3143"/>
      <c r="BG521" s="3143"/>
      <c r="BH521" s="3143"/>
      <c r="BI521" s="3143"/>
      <c r="BJ521" s="3143"/>
      <c r="BK521" s="3143"/>
      <c r="BL521" s="3189"/>
      <c r="BM521" s="3189"/>
      <c r="BN521" s="3189"/>
      <c r="BO521" s="3189"/>
      <c r="BP521" s="3189"/>
      <c r="BQ521" s="3189"/>
      <c r="BR521" s="3189"/>
      <c r="BS521" s="3189"/>
      <c r="BT521" s="3189"/>
      <c r="BU521" s="3189"/>
      <c r="BV521" s="3143"/>
      <c r="BW521" s="3143"/>
    </row>
    <row r="522" spans="1:75" ht="16.5" customHeight="1">
      <c r="A522" s="3143"/>
      <c r="B522" s="3143"/>
      <c r="C522" s="3143"/>
      <c r="D522" s="3143"/>
      <c r="E522" s="3143"/>
      <c r="F522" s="3143"/>
      <c r="G522" s="3143"/>
      <c r="H522" s="3143"/>
      <c r="I522" s="3143"/>
      <c r="J522" s="3143"/>
      <c r="K522" s="3098"/>
      <c r="L522" s="3098"/>
      <c r="M522" s="3098"/>
      <c r="N522" s="3098"/>
      <c r="O522" s="3098"/>
      <c r="P522" s="3098"/>
      <c r="Q522" s="3098"/>
      <c r="R522" s="3098"/>
      <c r="S522" s="3098"/>
      <c r="T522" s="3098"/>
      <c r="U522" s="3098"/>
      <c r="V522" s="3098"/>
      <c r="W522" s="3098"/>
      <c r="X522" s="3098"/>
      <c r="Y522" s="3098"/>
      <c r="Z522" s="3098"/>
      <c r="AA522" s="3098"/>
      <c r="AB522" s="3098"/>
      <c r="AC522" s="3098"/>
      <c r="AD522" s="3098"/>
      <c r="AE522" s="3098"/>
      <c r="AF522" s="3098"/>
      <c r="AG522" s="3098"/>
      <c r="AH522" s="3098"/>
      <c r="AI522" s="3098"/>
      <c r="AJ522" s="3143"/>
      <c r="AK522" s="3143"/>
      <c r="AL522" s="3143"/>
      <c r="AM522" s="3143"/>
      <c r="AN522" s="3143"/>
      <c r="AO522" s="3143"/>
      <c r="AP522" s="3143"/>
      <c r="AQ522" s="3143"/>
      <c r="AR522" s="3143"/>
      <c r="AS522" s="3143"/>
      <c r="AT522" s="3143"/>
      <c r="AU522" s="3143"/>
      <c r="AV522" s="3143"/>
      <c r="AW522" s="3143"/>
      <c r="AX522" s="3143"/>
      <c r="AY522" s="3143"/>
      <c r="AZ522" s="3143"/>
      <c r="BA522" s="3143"/>
      <c r="BB522" s="3143"/>
      <c r="BC522" s="3143"/>
      <c r="BD522" s="3143"/>
      <c r="BE522" s="3143"/>
      <c r="BF522" s="3143"/>
      <c r="BG522" s="3143"/>
      <c r="BH522" s="3143"/>
      <c r="BI522" s="3143"/>
      <c r="BJ522" s="3143"/>
      <c r="BK522" s="3143"/>
      <c r="BL522" s="3189"/>
      <c r="BM522" s="3189"/>
      <c r="BN522" s="3189"/>
      <c r="BO522" s="3189"/>
      <c r="BP522" s="3189"/>
      <c r="BQ522" s="3189"/>
      <c r="BR522" s="3189"/>
      <c r="BS522" s="3189"/>
      <c r="BT522" s="3189"/>
      <c r="BU522" s="3189"/>
      <c r="BV522" s="3143"/>
      <c r="BW522" s="3143"/>
    </row>
    <row r="523" spans="1:75" ht="16.5" customHeight="1">
      <c r="A523" s="3143"/>
      <c r="B523" s="3143"/>
      <c r="C523" s="3143"/>
      <c r="D523" s="3143"/>
      <c r="E523" s="3143"/>
      <c r="F523" s="3143"/>
      <c r="G523" s="3143"/>
      <c r="H523" s="3143"/>
      <c r="I523" s="3143"/>
      <c r="J523" s="3143"/>
      <c r="K523" s="3098"/>
      <c r="L523" s="3098"/>
      <c r="M523" s="3098"/>
      <c r="N523" s="3098"/>
      <c r="O523" s="3098"/>
      <c r="P523" s="3098"/>
      <c r="Q523" s="3098"/>
      <c r="R523" s="3098"/>
      <c r="S523" s="3098"/>
      <c r="T523" s="3098"/>
      <c r="U523" s="3098"/>
      <c r="V523" s="3098"/>
      <c r="W523" s="3098"/>
      <c r="X523" s="3098"/>
      <c r="Y523" s="3098"/>
      <c r="Z523" s="3098"/>
      <c r="AA523" s="3098"/>
      <c r="AB523" s="3098"/>
      <c r="AC523" s="3098"/>
      <c r="AD523" s="3098"/>
      <c r="AE523" s="3098"/>
      <c r="AF523" s="3098"/>
      <c r="AG523" s="3098"/>
      <c r="AH523" s="3098"/>
      <c r="AI523" s="3098"/>
      <c r="AJ523" s="3143"/>
      <c r="AK523" s="3143"/>
      <c r="AL523" s="3143"/>
      <c r="AM523" s="3143"/>
      <c r="AN523" s="3143"/>
      <c r="AO523" s="3143"/>
      <c r="AP523" s="3143"/>
      <c r="AQ523" s="3143"/>
      <c r="AR523" s="3143"/>
      <c r="AS523" s="3143"/>
      <c r="AT523" s="3143"/>
      <c r="AU523" s="3143"/>
      <c r="AV523" s="3143"/>
      <c r="AW523" s="3143"/>
      <c r="AX523" s="3143"/>
      <c r="AY523" s="3143"/>
      <c r="AZ523" s="3143"/>
      <c r="BA523" s="3143"/>
      <c r="BB523" s="3143"/>
      <c r="BC523" s="3143"/>
      <c r="BD523" s="3143"/>
      <c r="BE523" s="3143"/>
      <c r="BF523" s="3143"/>
      <c r="BG523" s="3143"/>
      <c r="BH523" s="3143"/>
      <c r="BI523" s="3143"/>
      <c r="BJ523" s="3143"/>
      <c r="BK523" s="3143"/>
      <c r="BL523" s="3189"/>
      <c r="BM523" s="3189"/>
      <c r="BN523" s="3189"/>
      <c r="BO523" s="3189"/>
      <c r="BP523" s="3189"/>
      <c r="BQ523" s="3189"/>
      <c r="BR523" s="3189"/>
      <c r="BS523" s="3189"/>
      <c r="BT523" s="3189"/>
      <c r="BU523" s="3189"/>
      <c r="BV523" s="3143"/>
      <c r="BW523" s="3143"/>
    </row>
    <row r="524" spans="1:75" ht="16.5" customHeight="1">
      <c r="A524" s="3143"/>
      <c r="B524" s="3143"/>
      <c r="C524" s="3143"/>
      <c r="D524" s="3143"/>
      <c r="E524" s="3143"/>
      <c r="F524" s="3143"/>
      <c r="G524" s="3143"/>
      <c r="H524" s="3143"/>
      <c r="I524" s="3143"/>
      <c r="J524" s="3143"/>
      <c r="K524" s="3098"/>
      <c r="L524" s="3098"/>
      <c r="M524" s="3098"/>
      <c r="N524" s="3098"/>
      <c r="O524" s="3098"/>
      <c r="P524" s="3098"/>
      <c r="Q524" s="3098"/>
      <c r="R524" s="3098"/>
      <c r="S524" s="3098"/>
      <c r="T524" s="3098"/>
      <c r="U524" s="3098"/>
      <c r="V524" s="3098"/>
      <c r="W524" s="3098"/>
      <c r="X524" s="3098"/>
      <c r="Y524" s="3098"/>
      <c r="Z524" s="3098"/>
      <c r="AA524" s="3098"/>
      <c r="AB524" s="3098"/>
      <c r="AC524" s="3098"/>
      <c r="AD524" s="3098"/>
      <c r="AE524" s="3098"/>
      <c r="AF524" s="3098"/>
      <c r="AG524" s="3098"/>
      <c r="AH524" s="3098"/>
      <c r="AI524" s="3098"/>
      <c r="AJ524" s="3143"/>
      <c r="AK524" s="3143"/>
      <c r="AL524" s="3143"/>
      <c r="AM524" s="3143"/>
      <c r="AN524" s="3143"/>
      <c r="AO524" s="3143"/>
      <c r="AP524" s="3143"/>
      <c r="AQ524" s="3143"/>
      <c r="AR524" s="3143"/>
      <c r="AS524" s="3143"/>
      <c r="AT524" s="3143"/>
      <c r="AU524" s="3143"/>
      <c r="AV524" s="3143"/>
      <c r="AW524" s="3143"/>
      <c r="AX524" s="3143"/>
      <c r="AY524" s="3143"/>
      <c r="AZ524" s="3143"/>
      <c r="BA524" s="3143"/>
      <c r="BB524" s="3143"/>
      <c r="BC524" s="3143"/>
      <c r="BD524" s="3143"/>
      <c r="BE524" s="3143"/>
      <c r="BF524" s="3143"/>
      <c r="BG524" s="3143"/>
      <c r="BH524" s="3143"/>
      <c r="BI524" s="3143"/>
      <c r="BJ524" s="3143"/>
      <c r="BK524" s="3143"/>
      <c r="BL524" s="3189"/>
      <c r="BM524" s="3189"/>
      <c r="BN524" s="3189"/>
      <c r="BO524" s="3189"/>
      <c r="BP524" s="3189"/>
      <c r="BQ524" s="3189"/>
      <c r="BR524" s="3189"/>
      <c r="BS524" s="3189"/>
      <c r="BT524" s="3189"/>
      <c r="BU524" s="3189"/>
      <c r="BV524" s="3143"/>
      <c r="BW524" s="3143"/>
    </row>
    <row r="525" spans="1:75" ht="16.5" customHeight="1">
      <c r="A525" s="3143"/>
      <c r="B525" s="3143"/>
      <c r="C525" s="3143"/>
      <c r="D525" s="3143"/>
      <c r="E525" s="3143"/>
      <c r="F525" s="3143"/>
      <c r="G525" s="3143"/>
      <c r="H525" s="3143"/>
      <c r="I525" s="3143"/>
      <c r="J525" s="3143"/>
      <c r="K525" s="3098"/>
      <c r="L525" s="3098"/>
      <c r="M525" s="3098"/>
      <c r="N525" s="3098"/>
      <c r="O525" s="3098"/>
      <c r="P525" s="3098"/>
      <c r="Q525" s="3098"/>
      <c r="R525" s="3098"/>
      <c r="S525" s="3098"/>
      <c r="T525" s="3098"/>
      <c r="U525" s="3098"/>
      <c r="V525" s="3098"/>
      <c r="W525" s="3098"/>
      <c r="X525" s="3098"/>
      <c r="Y525" s="3098"/>
      <c r="Z525" s="3098"/>
      <c r="AA525" s="3098"/>
      <c r="AB525" s="3098"/>
      <c r="AC525" s="3098"/>
      <c r="AD525" s="3098"/>
      <c r="AE525" s="3098"/>
      <c r="AF525" s="3098"/>
      <c r="AG525" s="3098"/>
      <c r="AH525" s="3098"/>
      <c r="AI525" s="3098"/>
      <c r="AJ525" s="3143"/>
      <c r="AK525" s="3143"/>
      <c r="AL525" s="3143"/>
      <c r="AM525" s="3143"/>
      <c r="AN525" s="3143"/>
      <c r="AO525" s="3143"/>
      <c r="AP525" s="3143"/>
      <c r="AQ525" s="3143"/>
      <c r="AR525" s="3143"/>
      <c r="AS525" s="3143"/>
      <c r="AT525" s="3143"/>
      <c r="AU525" s="3143"/>
      <c r="AV525" s="3143"/>
      <c r="AW525" s="3143"/>
      <c r="AX525" s="3143"/>
      <c r="AY525" s="3143"/>
      <c r="AZ525" s="3143"/>
      <c r="BA525" s="3143"/>
      <c r="BB525" s="3143"/>
      <c r="BC525" s="3143"/>
      <c r="BD525" s="3143"/>
      <c r="BE525" s="3143"/>
      <c r="BF525" s="3143"/>
      <c r="BG525" s="3143"/>
      <c r="BH525" s="3143"/>
      <c r="BI525" s="3143"/>
      <c r="BJ525" s="3143"/>
      <c r="BK525" s="3143"/>
      <c r="BL525" s="3189"/>
      <c r="BM525" s="3189"/>
      <c r="BN525" s="3189"/>
      <c r="BO525" s="3189"/>
      <c r="BP525" s="3189"/>
      <c r="BQ525" s="3189"/>
      <c r="BR525" s="3189"/>
      <c r="BS525" s="3189"/>
      <c r="BT525" s="3189"/>
      <c r="BU525" s="3189"/>
      <c r="BV525" s="3143"/>
      <c r="BW525" s="3143"/>
    </row>
    <row r="526" spans="1:75" ht="16.5" customHeight="1">
      <c r="A526" s="3143"/>
      <c r="B526" s="3143"/>
      <c r="C526" s="3143"/>
      <c r="D526" s="3143"/>
      <c r="E526" s="3143"/>
      <c r="F526" s="3143"/>
      <c r="G526" s="3143"/>
      <c r="H526" s="3143"/>
      <c r="I526" s="3143"/>
      <c r="J526" s="3143"/>
      <c r="K526" s="3098"/>
      <c r="L526" s="3098"/>
      <c r="M526" s="3098"/>
      <c r="N526" s="3098"/>
      <c r="O526" s="3098"/>
      <c r="P526" s="3098"/>
      <c r="Q526" s="3098"/>
      <c r="R526" s="3098"/>
      <c r="S526" s="3098"/>
      <c r="T526" s="3098"/>
      <c r="U526" s="3098"/>
      <c r="V526" s="3098"/>
      <c r="W526" s="3098"/>
      <c r="X526" s="3098"/>
      <c r="Y526" s="3098"/>
      <c r="Z526" s="3098"/>
      <c r="AA526" s="3098"/>
      <c r="AB526" s="3098"/>
      <c r="AC526" s="3098"/>
      <c r="AD526" s="3098"/>
      <c r="AE526" s="3098"/>
      <c r="AF526" s="3098"/>
      <c r="AG526" s="3098"/>
      <c r="AH526" s="3098"/>
      <c r="AI526" s="3098"/>
      <c r="AJ526" s="3143"/>
      <c r="AK526" s="3143"/>
      <c r="AL526" s="3143"/>
      <c r="AM526" s="3143"/>
      <c r="AN526" s="3143"/>
      <c r="AO526" s="3143"/>
      <c r="AP526" s="3143"/>
      <c r="AQ526" s="3143"/>
      <c r="AR526" s="3143"/>
      <c r="AS526" s="3143"/>
      <c r="AT526" s="3143"/>
      <c r="AU526" s="3143"/>
      <c r="AV526" s="3143"/>
      <c r="AW526" s="3143"/>
      <c r="AX526" s="3143"/>
      <c r="AY526" s="3143"/>
      <c r="AZ526" s="3143"/>
      <c r="BA526" s="3143"/>
      <c r="BB526" s="3143"/>
      <c r="BC526" s="3143"/>
      <c r="BD526" s="3143"/>
      <c r="BE526" s="3143"/>
      <c r="BF526" s="3143"/>
      <c r="BG526" s="3143"/>
      <c r="BH526" s="3143"/>
      <c r="BI526" s="3143"/>
      <c r="BJ526" s="3143"/>
      <c r="BK526" s="3143"/>
      <c r="BL526" s="3189"/>
      <c r="BM526" s="3189"/>
      <c r="BN526" s="3189"/>
      <c r="BO526" s="3189"/>
      <c r="BP526" s="3189"/>
      <c r="BQ526" s="3189"/>
      <c r="BR526" s="3189"/>
      <c r="BS526" s="3189"/>
      <c r="BT526" s="3189"/>
      <c r="BU526" s="3189"/>
      <c r="BV526" s="3143"/>
      <c r="BW526" s="3143"/>
    </row>
    <row r="527" spans="1:75" ht="16.5" customHeight="1">
      <c r="A527" s="3143"/>
      <c r="B527" s="3143"/>
      <c r="C527" s="3143"/>
      <c r="D527" s="3143"/>
      <c r="E527" s="3143"/>
      <c r="F527" s="3143"/>
      <c r="G527" s="3143"/>
      <c r="H527" s="3143"/>
      <c r="I527" s="3143"/>
      <c r="J527" s="3143"/>
      <c r="K527" s="3098"/>
      <c r="L527" s="3098"/>
      <c r="M527" s="3098"/>
      <c r="N527" s="3098"/>
      <c r="O527" s="3098"/>
      <c r="P527" s="3098"/>
      <c r="Q527" s="3098"/>
      <c r="R527" s="3098"/>
      <c r="S527" s="3098"/>
      <c r="T527" s="3098"/>
      <c r="U527" s="3098"/>
      <c r="V527" s="3098"/>
      <c r="W527" s="3098"/>
      <c r="X527" s="3098"/>
      <c r="Y527" s="3098"/>
      <c r="Z527" s="3098"/>
      <c r="AA527" s="3098"/>
      <c r="AB527" s="3098"/>
      <c r="AC527" s="3098"/>
      <c r="AD527" s="3098"/>
      <c r="AE527" s="3098"/>
      <c r="AF527" s="3098"/>
      <c r="AG527" s="3098"/>
      <c r="AH527" s="3098"/>
      <c r="AI527" s="3098"/>
      <c r="AJ527" s="3143"/>
      <c r="AK527" s="3143"/>
      <c r="AL527" s="3143"/>
      <c r="AM527" s="3143"/>
      <c r="AN527" s="3143"/>
      <c r="AO527" s="3143"/>
      <c r="AP527" s="3143"/>
      <c r="AQ527" s="3143"/>
      <c r="AR527" s="3143"/>
      <c r="AS527" s="3143"/>
      <c r="AT527" s="3143"/>
      <c r="AU527" s="3143"/>
      <c r="AV527" s="3143"/>
      <c r="AW527" s="3143"/>
      <c r="AX527" s="3143"/>
      <c r="AY527" s="3143"/>
      <c r="AZ527" s="3143"/>
      <c r="BA527" s="3143"/>
      <c r="BB527" s="3143"/>
      <c r="BC527" s="3143"/>
      <c r="BD527" s="3143"/>
      <c r="BE527" s="3143"/>
      <c r="BF527" s="3143"/>
      <c r="BG527" s="3143"/>
      <c r="BH527" s="3143"/>
      <c r="BI527" s="3143"/>
      <c r="BJ527" s="3143"/>
      <c r="BK527" s="3143"/>
      <c r="BL527" s="3189"/>
      <c r="BM527" s="3189"/>
      <c r="BN527" s="3189"/>
      <c r="BO527" s="3189"/>
      <c r="BP527" s="3189"/>
      <c r="BQ527" s="3189"/>
      <c r="BR527" s="3189"/>
      <c r="BS527" s="3189"/>
      <c r="BT527" s="3189"/>
      <c r="BU527" s="3189"/>
      <c r="BV527" s="3143"/>
      <c r="BW527" s="3143"/>
    </row>
    <row r="528" spans="1:75" ht="16.5" customHeight="1">
      <c r="A528" s="3143"/>
      <c r="B528" s="3143"/>
      <c r="C528" s="3143"/>
      <c r="D528" s="3143"/>
      <c r="E528" s="3143"/>
      <c r="F528" s="3143"/>
      <c r="G528" s="3143"/>
      <c r="H528" s="3143"/>
      <c r="I528" s="3143"/>
      <c r="J528" s="3143"/>
      <c r="K528" s="3098"/>
      <c r="L528" s="3098"/>
      <c r="M528" s="3098"/>
      <c r="N528" s="3098"/>
      <c r="O528" s="3098"/>
      <c r="P528" s="3098"/>
      <c r="Q528" s="3098"/>
      <c r="R528" s="3098"/>
      <c r="S528" s="3098"/>
      <c r="T528" s="3098"/>
      <c r="U528" s="3098"/>
      <c r="V528" s="3098"/>
      <c r="W528" s="3098"/>
      <c r="X528" s="3098"/>
      <c r="Y528" s="3098"/>
      <c r="Z528" s="3098"/>
      <c r="AA528" s="3098"/>
      <c r="AB528" s="3098"/>
      <c r="AC528" s="3098"/>
      <c r="AD528" s="3098"/>
      <c r="AE528" s="3098"/>
      <c r="AF528" s="3098"/>
      <c r="AG528" s="3098"/>
      <c r="AH528" s="3098"/>
      <c r="AI528" s="3098"/>
      <c r="AJ528" s="3143"/>
      <c r="AK528" s="3143"/>
      <c r="AL528" s="3143"/>
      <c r="AM528" s="3143"/>
      <c r="AN528" s="3143"/>
      <c r="AO528" s="3143"/>
      <c r="AP528" s="3143"/>
      <c r="AQ528" s="3143"/>
      <c r="AR528" s="3143"/>
      <c r="AS528" s="3143"/>
      <c r="AT528" s="3143"/>
      <c r="AU528" s="3143"/>
      <c r="AV528" s="3143"/>
      <c r="AW528" s="3143"/>
      <c r="AX528" s="3143"/>
      <c r="AY528" s="3143"/>
      <c r="AZ528" s="3143"/>
      <c r="BA528" s="3143"/>
      <c r="BB528" s="3143"/>
      <c r="BC528" s="3143"/>
      <c r="BD528" s="3143"/>
      <c r="BE528" s="3143"/>
      <c r="BF528" s="3143"/>
      <c r="BG528" s="3143"/>
      <c r="BH528" s="3143"/>
      <c r="BI528" s="3143"/>
      <c r="BJ528" s="3143"/>
      <c r="BK528" s="3143"/>
      <c r="BL528" s="3189"/>
      <c r="BM528" s="3189"/>
      <c r="BN528" s="3189"/>
      <c r="BO528" s="3189"/>
      <c r="BP528" s="3189"/>
      <c r="BQ528" s="3189"/>
      <c r="BR528" s="3189"/>
      <c r="BS528" s="3189"/>
      <c r="BT528" s="3189"/>
      <c r="BU528" s="3189"/>
      <c r="BV528" s="3143"/>
      <c r="BW528" s="3143"/>
    </row>
    <row r="529" spans="1:75" ht="16.5" customHeight="1">
      <c r="A529" s="3143"/>
      <c r="B529" s="3143"/>
      <c r="C529" s="3143"/>
      <c r="D529" s="3143"/>
      <c r="E529" s="3143"/>
      <c r="F529" s="3143"/>
      <c r="G529" s="3143"/>
      <c r="H529" s="3143"/>
      <c r="I529" s="3143"/>
      <c r="J529" s="3143"/>
      <c r="K529" s="3098"/>
      <c r="L529" s="3098"/>
      <c r="M529" s="3098"/>
      <c r="N529" s="3098"/>
      <c r="O529" s="3098"/>
      <c r="P529" s="3098"/>
      <c r="Q529" s="3098"/>
      <c r="R529" s="3098"/>
      <c r="S529" s="3098"/>
      <c r="T529" s="3098"/>
      <c r="U529" s="3098"/>
      <c r="V529" s="3098"/>
      <c r="W529" s="3098"/>
      <c r="X529" s="3098"/>
      <c r="Y529" s="3098"/>
      <c r="Z529" s="3098"/>
      <c r="AA529" s="3098"/>
      <c r="AB529" s="3098"/>
      <c r="AC529" s="3098"/>
      <c r="AD529" s="3098"/>
      <c r="AE529" s="3098"/>
      <c r="AF529" s="3098"/>
      <c r="AG529" s="3098"/>
      <c r="AH529" s="3098"/>
      <c r="AI529" s="3098"/>
      <c r="AJ529" s="3143"/>
      <c r="AK529" s="3143"/>
      <c r="AL529" s="3143"/>
      <c r="AM529" s="3143"/>
      <c r="AN529" s="3143"/>
      <c r="AO529" s="3143"/>
      <c r="AP529" s="3143"/>
      <c r="AQ529" s="3143"/>
      <c r="AR529" s="3143"/>
      <c r="AS529" s="3143"/>
      <c r="AT529" s="3143"/>
      <c r="AU529" s="3143"/>
      <c r="AV529" s="3143"/>
      <c r="AW529" s="3143"/>
      <c r="AX529" s="3143"/>
      <c r="AY529" s="3143"/>
      <c r="AZ529" s="3143"/>
      <c r="BA529" s="3143"/>
      <c r="BB529" s="3143"/>
      <c r="BC529" s="3143"/>
      <c r="BD529" s="3143"/>
      <c r="BE529" s="3143"/>
      <c r="BF529" s="3143"/>
      <c r="BG529" s="3143"/>
      <c r="BH529" s="3143"/>
      <c r="BI529" s="3143"/>
      <c r="BJ529" s="3143"/>
      <c r="BK529" s="3143"/>
      <c r="BL529" s="3189"/>
      <c r="BM529" s="3189"/>
      <c r="BN529" s="3189"/>
      <c r="BO529" s="3189"/>
      <c r="BP529" s="3189"/>
      <c r="BQ529" s="3189"/>
      <c r="BR529" s="3189"/>
      <c r="BS529" s="3189"/>
      <c r="BT529" s="3189"/>
      <c r="BU529" s="3189"/>
      <c r="BV529" s="3143"/>
      <c r="BW529" s="3143"/>
    </row>
    <row r="530" spans="1:75" ht="16.5" customHeight="1">
      <c r="A530" s="3143"/>
      <c r="B530" s="3143"/>
      <c r="C530" s="3143"/>
      <c r="D530" s="3143"/>
      <c r="E530" s="3143"/>
      <c r="F530" s="3143"/>
      <c r="G530" s="3143"/>
      <c r="H530" s="3143"/>
      <c r="I530" s="3143"/>
      <c r="J530" s="3143"/>
      <c r="K530" s="3098"/>
      <c r="L530" s="3098"/>
      <c r="M530" s="3098"/>
      <c r="N530" s="3098"/>
      <c r="O530" s="3098"/>
      <c r="P530" s="3098"/>
      <c r="Q530" s="3098"/>
      <c r="R530" s="3098"/>
      <c r="S530" s="3098"/>
      <c r="T530" s="3098"/>
      <c r="U530" s="3098"/>
      <c r="V530" s="3098"/>
      <c r="W530" s="3098"/>
      <c r="X530" s="3098"/>
      <c r="Y530" s="3098"/>
      <c r="Z530" s="3098"/>
      <c r="AA530" s="3098"/>
      <c r="AB530" s="3098"/>
      <c r="AC530" s="3098"/>
      <c r="AD530" s="3098"/>
      <c r="AE530" s="3098"/>
      <c r="AF530" s="3098"/>
      <c r="AG530" s="3098"/>
      <c r="AH530" s="3098"/>
      <c r="AI530" s="3098"/>
      <c r="AJ530" s="3143"/>
      <c r="AK530" s="3143"/>
      <c r="AL530" s="3143"/>
      <c r="AM530" s="3143"/>
      <c r="AN530" s="3143"/>
      <c r="AO530" s="3143"/>
      <c r="AP530" s="3143"/>
      <c r="AQ530" s="3143"/>
      <c r="AR530" s="3143"/>
      <c r="AS530" s="3143"/>
      <c r="AT530" s="3143"/>
      <c r="AU530" s="3143"/>
      <c r="AV530" s="3143"/>
      <c r="AW530" s="3143"/>
      <c r="AX530" s="3143"/>
      <c r="AY530" s="3143"/>
      <c r="AZ530" s="3143"/>
      <c r="BA530" s="3143"/>
      <c r="BB530" s="3143"/>
      <c r="BC530" s="3143"/>
      <c r="BD530" s="3143"/>
      <c r="BE530" s="3143"/>
      <c r="BF530" s="3143"/>
      <c r="BG530" s="3143"/>
      <c r="BH530" s="3143"/>
      <c r="BI530" s="3143"/>
      <c r="BJ530" s="3143"/>
      <c r="BK530" s="3143"/>
      <c r="BL530" s="3189"/>
      <c r="BM530" s="3189"/>
      <c r="BN530" s="3189"/>
      <c r="BO530" s="3189"/>
      <c r="BP530" s="3189"/>
      <c r="BQ530" s="3189"/>
      <c r="BR530" s="3189"/>
      <c r="BS530" s="3189"/>
      <c r="BT530" s="3189"/>
      <c r="BU530" s="3189"/>
      <c r="BV530" s="3143"/>
      <c r="BW530" s="3143"/>
    </row>
    <row r="531" spans="1:75" ht="16.5" customHeight="1">
      <c r="A531" s="3143"/>
      <c r="B531" s="3143"/>
      <c r="C531" s="3143"/>
      <c r="D531" s="3143"/>
      <c r="E531" s="3143"/>
      <c r="F531" s="3143"/>
      <c r="G531" s="3143"/>
      <c r="H531" s="3143"/>
      <c r="I531" s="3143"/>
      <c r="J531" s="3143"/>
      <c r="K531" s="3098"/>
      <c r="L531" s="3098"/>
      <c r="M531" s="3098"/>
      <c r="N531" s="3098"/>
      <c r="O531" s="3098"/>
      <c r="P531" s="3098"/>
      <c r="Q531" s="3098"/>
      <c r="R531" s="3098"/>
      <c r="S531" s="3098"/>
      <c r="T531" s="3098"/>
      <c r="U531" s="3098"/>
      <c r="V531" s="3098"/>
      <c r="W531" s="3098"/>
      <c r="X531" s="3098"/>
      <c r="Y531" s="3098"/>
      <c r="Z531" s="3098"/>
      <c r="AA531" s="3098"/>
      <c r="AB531" s="3098"/>
      <c r="AC531" s="3098"/>
      <c r="AD531" s="3098"/>
      <c r="AE531" s="3098"/>
      <c r="AF531" s="3098"/>
      <c r="AG531" s="3098"/>
      <c r="AH531" s="3098"/>
      <c r="AI531" s="3098"/>
      <c r="AJ531" s="3143"/>
      <c r="AK531" s="3143"/>
      <c r="AL531" s="3143"/>
      <c r="AM531" s="3143"/>
      <c r="AN531" s="3143"/>
      <c r="AO531" s="3143"/>
      <c r="AP531" s="3143"/>
      <c r="AQ531" s="3143"/>
      <c r="AR531" s="3143"/>
      <c r="AS531" s="3143"/>
      <c r="AT531" s="3143"/>
      <c r="AU531" s="3143"/>
      <c r="AV531" s="3143"/>
      <c r="AW531" s="3143"/>
      <c r="AX531" s="3143"/>
      <c r="AY531" s="3143"/>
      <c r="AZ531" s="3143"/>
      <c r="BA531" s="3143"/>
      <c r="BB531" s="3143"/>
      <c r="BC531" s="3143"/>
      <c r="BD531" s="3143"/>
      <c r="BE531" s="3143"/>
      <c r="BF531" s="3143"/>
      <c r="BG531" s="3143"/>
      <c r="BH531" s="3143"/>
      <c r="BI531" s="3143"/>
      <c r="BJ531" s="3143"/>
      <c r="BK531" s="3143"/>
      <c r="BL531" s="3189"/>
      <c r="BM531" s="3189"/>
      <c r="BN531" s="3189"/>
      <c r="BO531" s="3189"/>
      <c r="BP531" s="3189"/>
      <c r="BQ531" s="3189"/>
      <c r="BR531" s="3189"/>
      <c r="BS531" s="3189"/>
      <c r="BT531" s="3189"/>
      <c r="BU531" s="3189"/>
      <c r="BV531" s="3143"/>
      <c r="BW531" s="3143"/>
    </row>
    <row r="532" spans="1:75" ht="16.5" customHeight="1">
      <c r="A532" s="3143"/>
      <c r="B532" s="3143"/>
      <c r="C532" s="3143"/>
      <c r="D532" s="3143"/>
      <c r="E532" s="3143"/>
      <c r="F532" s="3143"/>
      <c r="G532" s="3143"/>
      <c r="H532" s="3143"/>
      <c r="I532" s="3143"/>
      <c r="J532" s="3143"/>
      <c r="K532" s="3098"/>
      <c r="L532" s="3098"/>
      <c r="M532" s="3098"/>
      <c r="N532" s="3098"/>
      <c r="O532" s="3098"/>
      <c r="P532" s="3098"/>
      <c r="Q532" s="3098"/>
      <c r="R532" s="3098"/>
      <c r="S532" s="3098"/>
      <c r="T532" s="3098"/>
      <c r="U532" s="3098"/>
      <c r="V532" s="3098"/>
      <c r="W532" s="3098"/>
      <c r="X532" s="3098"/>
      <c r="Y532" s="3098"/>
      <c r="Z532" s="3098"/>
      <c r="AA532" s="3098"/>
      <c r="AB532" s="3098"/>
      <c r="AC532" s="3098"/>
      <c r="AD532" s="3098"/>
      <c r="AE532" s="3098"/>
      <c r="AF532" s="3098"/>
      <c r="AG532" s="3098"/>
      <c r="AH532" s="3098"/>
      <c r="AI532" s="3098"/>
      <c r="AJ532" s="3143"/>
      <c r="AK532" s="3143"/>
      <c r="AL532" s="3143"/>
      <c r="AM532" s="3143"/>
      <c r="AN532" s="3143"/>
      <c r="AO532" s="3143"/>
      <c r="AP532" s="3143"/>
      <c r="AQ532" s="3143"/>
      <c r="AR532" s="3143"/>
      <c r="AS532" s="3143"/>
      <c r="AT532" s="3143"/>
      <c r="AU532" s="3143"/>
      <c r="AV532" s="3143"/>
      <c r="AW532" s="3143"/>
      <c r="AX532" s="3143"/>
      <c r="AY532" s="3143"/>
      <c r="AZ532" s="3143"/>
      <c r="BA532" s="3143"/>
      <c r="BB532" s="3143"/>
      <c r="BC532" s="3143"/>
      <c r="BD532" s="3143"/>
      <c r="BE532" s="3143"/>
      <c r="BF532" s="3143"/>
      <c r="BG532" s="3143"/>
      <c r="BH532" s="3143"/>
      <c r="BI532" s="3143"/>
      <c r="BJ532" s="3143"/>
      <c r="BK532" s="3143"/>
      <c r="BL532" s="3189"/>
      <c r="BM532" s="3189"/>
      <c r="BN532" s="3189"/>
      <c r="BO532" s="3189"/>
      <c r="BP532" s="3189"/>
      <c r="BQ532" s="3189"/>
      <c r="BR532" s="3189"/>
      <c r="BS532" s="3189"/>
      <c r="BT532" s="3189"/>
      <c r="BU532" s="3189"/>
      <c r="BV532" s="3143"/>
      <c r="BW532" s="3143"/>
    </row>
    <row r="533" spans="1:75" ht="16.5" customHeight="1">
      <c r="A533" s="3143"/>
      <c r="B533" s="3143"/>
      <c r="C533" s="3143"/>
      <c r="D533" s="3143"/>
      <c r="E533" s="3143"/>
      <c r="F533" s="3143"/>
      <c r="G533" s="3143"/>
      <c r="H533" s="3143"/>
      <c r="I533" s="3143"/>
      <c r="J533" s="3143"/>
      <c r="K533" s="3098"/>
      <c r="L533" s="3098"/>
      <c r="M533" s="3098"/>
      <c r="N533" s="3098"/>
      <c r="O533" s="3098"/>
      <c r="P533" s="3098"/>
      <c r="Q533" s="3098"/>
      <c r="R533" s="3098"/>
      <c r="S533" s="3098"/>
      <c r="T533" s="3098"/>
      <c r="U533" s="3098"/>
      <c r="V533" s="3098"/>
      <c r="W533" s="3098"/>
      <c r="X533" s="3098"/>
      <c r="Y533" s="3098"/>
      <c r="Z533" s="3098"/>
      <c r="AA533" s="3098"/>
      <c r="AB533" s="3098"/>
      <c r="AC533" s="3098"/>
      <c r="AD533" s="3098"/>
      <c r="AE533" s="3098"/>
      <c r="AF533" s="3098"/>
      <c r="AG533" s="3098"/>
      <c r="AH533" s="3098"/>
      <c r="AI533" s="3098"/>
      <c r="AJ533" s="3143"/>
      <c r="AK533" s="3143"/>
      <c r="AL533" s="3143"/>
      <c r="AM533" s="3143"/>
      <c r="AN533" s="3143"/>
      <c r="AO533" s="3143"/>
      <c r="AP533" s="3143"/>
      <c r="AQ533" s="3143"/>
      <c r="AR533" s="3143"/>
      <c r="AS533" s="3143"/>
      <c r="AT533" s="3143"/>
      <c r="AU533" s="3143"/>
      <c r="AV533" s="3143"/>
      <c r="AW533" s="3143"/>
      <c r="AX533" s="3143"/>
      <c r="AY533" s="3143"/>
      <c r="AZ533" s="3143"/>
      <c r="BA533" s="3143"/>
      <c r="BB533" s="3143"/>
      <c r="BC533" s="3143"/>
      <c r="BD533" s="3143"/>
      <c r="BE533" s="3143"/>
      <c r="BF533" s="3143"/>
      <c r="BG533" s="3143"/>
      <c r="BH533" s="3143"/>
      <c r="BI533" s="3143"/>
      <c r="BJ533" s="3143"/>
      <c r="BK533" s="3143"/>
      <c r="BL533" s="3189"/>
      <c r="BM533" s="3189"/>
      <c r="BN533" s="3189"/>
      <c r="BO533" s="3189"/>
      <c r="BP533" s="3189"/>
      <c r="BQ533" s="3189"/>
      <c r="BR533" s="3189"/>
      <c r="BS533" s="3189"/>
      <c r="BT533" s="3189"/>
      <c r="BU533" s="3189"/>
      <c r="BV533" s="3143"/>
      <c r="BW533" s="3143"/>
    </row>
    <row r="534" spans="1:75" ht="16.5" customHeight="1">
      <c r="A534" s="3143"/>
      <c r="B534" s="3143"/>
      <c r="C534" s="3143"/>
      <c r="D534" s="3143"/>
      <c r="E534" s="3143"/>
      <c r="F534" s="3143"/>
      <c r="G534" s="3143"/>
      <c r="H534" s="3143"/>
      <c r="I534" s="3143"/>
      <c r="J534" s="3143"/>
      <c r="K534" s="3098"/>
      <c r="L534" s="3098"/>
      <c r="M534" s="3098"/>
      <c r="N534" s="3098"/>
      <c r="O534" s="3098"/>
      <c r="P534" s="3098"/>
      <c r="Q534" s="3098"/>
      <c r="R534" s="3098"/>
      <c r="S534" s="3098"/>
      <c r="T534" s="3098"/>
      <c r="U534" s="3098"/>
      <c r="V534" s="3098"/>
      <c r="W534" s="3098"/>
      <c r="X534" s="3098"/>
      <c r="Y534" s="3098"/>
      <c r="Z534" s="3098"/>
      <c r="AA534" s="3098"/>
      <c r="AB534" s="3098"/>
      <c r="AC534" s="3098"/>
      <c r="AD534" s="3098"/>
      <c r="AE534" s="3098"/>
      <c r="AF534" s="3098"/>
      <c r="AG534" s="3098"/>
      <c r="AH534" s="3098"/>
      <c r="AI534" s="3098"/>
      <c r="AJ534" s="3143"/>
      <c r="AK534" s="3143"/>
      <c r="AL534" s="3143"/>
      <c r="AM534" s="3143"/>
      <c r="AN534" s="3143"/>
      <c r="AO534" s="3143"/>
      <c r="AP534" s="3143"/>
      <c r="AQ534" s="3143"/>
      <c r="AR534" s="3143"/>
      <c r="AS534" s="3143"/>
      <c r="AT534" s="3143"/>
      <c r="AU534" s="3143"/>
      <c r="AV534" s="3143"/>
      <c r="AW534" s="3143"/>
      <c r="AX534" s="3143"/>
      <c r="AY534" s="3143"/>
      <c r="AZ534" s="3143"/>
      <c r="BA534" s="3143"/>
      <c r="BB534" s="3143"/>
      <c r="BC534" s="3143"/>
      <c r="BD534" s="3143"/>
      <c r="BE534" s="3143"/>
      <c r="BF534" s="3143"/>
      <c r="BG534" s="3143"/>
      <c r="BH534" s="3143"/>
      <c r="BI534" s="3143"/>
      <c r="BJ534" s="3143"/>
      <c r="BK534" s="3143"/>
      <c r="BL534" s="3189"/>
      <c r="BM534" s="3189"/>
      <c r="BN534" s="3189"/>
      <c r="BO534" s="3189"/>
      <c r="BP534" s="3189"/>
      <c r="BQ534" s="3189"/>
      <c r="BR534" s="3189"/>
      <c r="BS534" s="3189"/>
      <c r="BT534" s="3189"/>
      <c r="BU534" s="3189"/>
      <c r="BV534" s="3143"/>
      <c r="BW534" s="3143"/>
    </row>
    <row r="535" spans="1:75" ht="16.5" customHeight="1">
      <c r="A535" s="3143"/>
      <c r="B535" s="3143"/>
      <c r="C535" s="3143"/>
      <c r="D535" s="3143"/>
      <c r="E535" s="3143"/>
      <c r="F535" s="3143"/>
      <c r="G535" s="3143"/>
      <c r="H535" s="3143"/>
      <c r="I535" s="3143"/>
      <c r="J535" s="3143"/>
      <c r="K535" s="3098"/>
      <c r="L535" s="3098"/>
      <c r="M535" s="3098"/>
      <c r="N535" s="3098"/>
      <c r="O535" s="3098"/>
      <c r="P535" s="3098"/>
      <c r="Q535" s="3098"/>
      <c r="R535" s="3098"/>
      <c r="S535" s="3098"/>
      <c r="T535" s="3098"/>
      <c r="U535" s="3098"/>
      <c r="V535" s="3098"/>
      <c r="W535" s="3098"/>
      <c r="X535" s="3098"/>
      <c r="Y535" s="3098"/>
      <c r="Z535" s="3098"/>
      <c r="AA535" s="3098"/>
      <c r="AB535" s="3098"/>
      <c r="AC535" s="3098"/>
      <c r="AD535" s="3098"/>
      <c r="AE535" s="3098"/>
      <c r="AF535" s="3098"/>
      <c r="AG535" s="3098"/>
      <c r="AH535" s="3098"/>
      <c r="AI535" s="3098"/>
      <c r="AJ535" s="3143"/>
      <c r="AK535" s="3143"/>
      <c r="AL535" s="3143"/>
      <c r="AM535" s="3143"/>
      <c r="AN535" s="3143"/>
      <c r="AO535" s="3143"/>
      <c r="AP535" s="3143"/>
      <c r="AQ535" s="3143"/>
      <c r="AR535" s="3143"/>
      <c r="AS535" s="3143"/>
      <c r="AT535" s="3143"/>
      <c r="AU535" s="3143"/>
      <c r="AV535" s="3143"/>
      <c r="AW535" s="3143"/>
      <c r="AX535" s="3143"/>
      <c r="AY535" s="3143"/>
      <c r="AZ535" s="3143"/>
      <c r="BA535" s="3143"/>
      <c r="BB535" s="3143"/>
      <c r="BC535" s="3143"/>
      <c r="BD535" s="3143"/>
      <c r="BE535" s="3143"/>
      <c r="BF535" s="3143"/>
      <c r="BG535" s="3143"/>
      <c r="BH535" s="3143"/>
      <c r="BI535" s="3143"/>
      <c r="BJ535" s="3143"/>
      <c r="BK535" s="3143"/>
      <c r="BL535" s="3189"/>
      <c r="BM535" s="3189"/>
      <c r="BN535" s="3189"/>
      <c r="BO535" s="3189"/>
      <c r="BP535" s="3189"/>
      <c r="BQ535" s="3189"/>
      <c r="BR535" s="3189"/>
      <c r="BS535" s="3189"/>
      <c r="BT535" s="3189"/>
      <c r="BU535" s="3189"/>
      <c r="BV535" s="3143"/>
      <c r="BW535" s="3143"/>
    </row>
    <row r="536" spans="1:75" ht="16.5" customHeight="1">
      <c r="A536" s="3143"/>
      <c r="B536" s="3143"/>
      <c r="C536" s="3143"/>
      <c r="D536" s="3143"/>
      <c r="E536" s="3143"/>
      <c r="F536" s="3143"/>
      <c r="G536" s="3143"/>
      <c r="H536" s="3143"/>
      <c r="I536" s="3143"/>
      <c r="J536" s="3143"/>
      <c r="K536" s="3098"/>
      <c r="L536" s="3098"/>
      <c r="M536" s="3098"/>
      <c r="N536" s="3098"/>
      <c r="O536" s="3098"/>
      <c r="P536" s="3098"/>
      <c r="Q536" s="3098"/>
      <c r="R536" s="3098"/>
      <c r="S536" s="3098"/>
      <c r="T536" s="3098"/>
      <c r="U536" s="3098"/>
      <c r="V536" s="3098"/>
      <c r="W536" s="3098"/>
      <c r="X536" s="3098"/>
      <c r="Y536" s="3098"/>
      <c r="Z536" s="3098"/>
      <c r="AA536" s="3098"/>
      <c r="AB536" s="3098"/>
      <c r="AC536" s="3098"/>
      <c r="AD536" s="3098"/>
      <c r="AE536" s="3098"/>
      <c r="AF536" s="3098"/>
      <c r="AG536" s="3098"/>
      <c r="AH536" s="3098"/>
      <c r="AI536" s="3098"/>
      <c r="AJ536" s="3143"/>
      <c r="AK536" s="3143"/>
      <c r="AL536" s="3143"/>
      <c r="AM536" s="3143"/>
      <c r="AN536" s="3143"/>
      <c r="AO536" s="3143"/>
      <c r="AP536" s="3143"/>
      <c r="AQ536" s="3143"/>
      <c r="AR536" s="3143"/>
      <c r="AS536" s="3143"/>
      <c r="AT536" s="3143"/>
      <c r="AU536" s="3143"/>
      <c r="AV536" s="3143"/>
      <c r="AW536" s="3143"/>
      <c r="AX536" s="3143"/>
      <c r="AY536" s="3143"/>
      <c r="AZ536" s="3143"/>
      <c r="BA536" s="3143"/>
      <c r="BB536" s="3143"/>
      <c r="BC536" s="3143"/>
      <c r="BD536" s="3143"/>
      <c r="BE536" s="3143"/>
      <c r="BF536" s="3143"/>
      <c r="BG536" s="3143"/>
      <c r="BH536" s="3143"/>
      <c r="BI536" s="3143"/>
      <c r="BJ536" s="3143"/>
      <c r="BK536" s="3143"/>
      <c r="BL536" s="3189"/>
      <c r="BM536" s="3189"/>
      <c r="BN536" s="3189"/>
      <c r="BO536" s="3189"/>
      <c r="BP536" s="3189"/>
      <c r="BQ536" s="3189"/>
      <c r="BR536" s="3189"/>
      <c r="BS536" s="3189"/>
      <c r="BT536" s="3189"/>
      <c r="BU536" s="3189"/>
      <c r="BV536" s="3143"/>
      <c r="BW536" s="3143"/>
    </row>
    <row r="537" spans="1:75" ht="16.5" customHeight="1">
      <c r="A537" s="3143"/>
      <c r="B537" s="3143"/>
      <c r="C537" s="3143"/>
      <c r="D537" s="3143"/>
      <c r="E537" s="3143"/>
      <c r="F537" s="3143"/>
      <c r="G537" s="3143"/>
      <c r="H537" s="3143"/>
      <c r="I537" s="3143"/>
      <c r="J537" s="3143"/>
      <c r="K537" s="3098"/>
      <c r="L537" s="3098"/>
      <c r="M537" s="3098"/>
      <c r="N537" s="3098"/>
      <c r="O537" s="3098"/>
      <c r="P537" s="3098"/>
      <c r="Q537" s="3098"/>
      <c r="R537" s="3098"/>
      <c r="S537" s="3098"/>
      <c r="T537" s="3098"/>
      <c r="U537" s="3098"/>
      <c r="V537" s="3098"/>
      <c r="W537" s="3098"/>
      <c r="X537" s="3098"/>
      <c r="Y537" s="3098"/>
      <c r="Z537" s="3098"/>
      <c r="AA537" s="3098"/>
      <c r="AB537" s="3098"/>
      <c r="AC537" s="3098"/>
      <c r="AD537" s="3098"/>
      <c r="AE537" s="3098"/>
      <c r="AF537" s="3098"/>
      <c r="AG537" s="3098"/>
      <c r="AH537" s="3098"/>
      <c r="AI537" s="3098"/>
      <c r="AJ537" s="3143"/>
      <c r="AK537" s="3143"/>
      <c r="AL537" s="3143"/>
      <c r="AM537" s="3143"/>
      <c r="AN537" s="3143"/>
      <c r="AO537" s="3143"/>
      <c r="AP537" s="3143"/>
      <c r="AQ537" s="3143"/>
      <c r="AR537" s="3143"/>
      <c r="AS537" s="3143"/>
      <c r="AT537" s="3143"/>
      <c r="AU537" s="3143"/>
      <c r="AV537" s="3143"/>
      <c r="AW537" s="3143"/>
      <c r="AX537" s="3143"/>
      <c r="AY537" s="3143"/>
      <c r="AZ537" s="3143"/>
      <c r="BA537" s="3143"/>
      <c r="BB537" s="3143"/>
      <c r="BC537" s="3143"/>
      <c r="BD537" s="3143"/>
      <c r="BE537" s="3143"/>
      <c r="BF537" s="3143"/>
      <c r="BG537" s="3143"/>
      <c r="BH537" s="3143"/>
      <c r="BI537" s="3143"/>
      <c r="BJ537" s="3143"/>
      <c r="BK537" s="3143"/>
      <c r="BL537" s="3189"/>
      <c r="BM537" s="3189"/>
      <c r="BN537" s="3189"/>
      <c r="BO537" s="3189"/>
      <c r="BP537" s="3189"/>
      <c r="BQ537" s="3189"/>
      <c r="BR537" s="3189"/>
      <c r="BS537" s="3189"/>
      <c r="BT537" s="3189"/>
      <c r="BU537" s="3189"/>
      <c r="BV537" s="3143"/>
      <c r="BW537" s="3143"/>
    </row>
    <row r="538" spans="1:75" ht="16.5" customHeight="1">
      <c r="A538" s="3143"/>
      <c r="B538" s="3143"/>
      <c r="C538" s="3143"/>
      <c r="D538" s="3143"/>
      <c r="E538" s="3143"/>
      <c r="F538" s="3143"/>
      <c r="G538" s="3143"/>
      <c r="H538" s="3143"/>
      <c r="I538" s="3143"/>
      <c r="J538" s="3143"/>
      <c r="K538" s="3098"/>
      <c r="L538" s="3098"/>
      <c r="M538" s="3098"/>
      <c r="N538" s="3098"/>
      <c r="O538" s="3098"/>
      <c r="P538" s="3098"/>
      <c r="Q538" s="3098"/>
      <c r="R538" s="3098"/>
      <c r="S538" s="3098"/>
      <c r="T538" s="3098"/>
      <c r="U538" s="3098"/>
      <c r="V538" s="3098"/>
      <c r="W538" s="3098"/>
      <c r="X538" s="3098"/>
      <c r="Y538" s="3098"/>
      <c r="Z538" s="3098"/>
      <c r="AA538" s="3098"/>
      <c r="AB538" s="3098"/>
      <c r="AC538" s="3098"/>
      <c r="AD538" s="3098"/>
      <c r="AE538" s="3098"/>
      <c r="AF538" s="3098"/>
      <c r="AG538" s="3098"/>
      <c r="AH538" s="3098"/>
      <c r="AI538" s="3098"/>
      <c r="AJ538" s="3143"/>
      <c r="AK538" s="3143"/>
      <c r="AL538" s="3143"/>
      <c r="AM538" s="3143"/>
      <c r="AN538" s="3143"/>
      <c r="AO538" s="3143"/>
      <c r="AP538" s="3143"/>
      <c r="AQ538" s="3143"/>
      <c r="AR538" s="3143"/>
      <c r="AS538" s="3143"/>
      <c r="AT538" s="3143"/>
      <c r="AU538" s="3143"/>
      <c r="AV538" s="3143"/>
      <c r="AW538" s="3143"/>
      <c r="AX538" s="3143"/>
      <c r="AY538" s="3143"/>
      <c r="AZ538" s="3143"/>
      <c r="BA538" s="3143"/>
      <c r="BB538" s="3143"/>
      <c r="BC538" s="3143"/>
      <c r="BD538" s="3143"/>
      <c r="BE538" s="3143"/>
      <c r="BF538" s="3143"/>
      <c r="BG538" s="3143"/>
      <c r="BH538" s="3143"/>
      <c r="BI538" s="3143"/>
      <c r="BJ538" s="3143"/>
      <c r="BK538" s="3143"/>
      <c r="BL538" s="3189"/>
      <c r="BM538" s="3189"/>
      <c r="BN538" s="3189"/>
      <c r="BO538" s="3189"/>
      <c r="BP538" s="3189"/>
      <c r="BQ538" s="3189"/>
      <c r="BR538" s="3189"/>
      <c r="BS538" s="3189"/>
      <c r="BT538" s="3189"/>
      <c r="BU538" s="3189"/>
      <c r="BV538" s="3143"/>
      <c r="BW538" s="3143"/>
    </row>
    <row r="539" spans="1:75" ht="16.5" customHeight="1">
      <c r="A539" s="3143"/>
      <c r="B539" s="3143"/>
      <c r="C539" s="3143"/>
      <c r="D539" s="3143"/>
      <c r="E539" s="3143"/>
      <c r="F539" s="3143"/>
      <c r="G539" s="3143"/>
      <c r="H539" s="3143"/>
      <c r="I539" s="3143"/>
      <c r="J539" s="3143"/>
      <c r="K539" s="3098"/>
      <c r="L539" s="3098"/>
      <c r="M539" s="3098"/>
      <c r="N539" s="3098"/>
      <c r="O539" s="3098"/>
      <c r="P539" s="3098"/>
      <c r="Q539" s="3098"/>
      <c r="R539" s="3098"/>
      <c r="S539" s="3098"/>
      <c r="T539" s="3098"/>
      <c r="U539" s="3098"/>
      <c r="V539" s="3098"/>
      <c r="W539" s="3098"/>
      <c r="X539" s="3098"/>
      <c r="Y539" s="3098"/>
      <c r="Z539" s="3098"/>
      <c r="AA539" s="3098"/>
      <c r="AB539" s="3098"/>
      <c r="AC539" s="3098"/>
      <c r="AD539" s="3098"/>
      <c r="AE539" s="3098"/>
      <c r="AF539" s="3098"/>
      <c r="AG539" s="3098"/>
      <c r="AH539" s="3098"/>
      <c r="AI539" s="3098"/>
      <c r="AJ539" s="3143"/>
      <c r="AK539" s="3143"/>
      <c r="AL539" s="3143"/>
      <c r="AM539" s="3143"/>
      <c r="AN539" s="3143"/>
      <c r="AO539" s="3143"/>
      <c r="AP539" s="3143"/>
      <c r="AQ539" s="3143"/>
      <c r="AR539" s="3143"/>
      <c r="AS539" s="3143"/>
      <c r="AT539" s="3143"/>
      <c r="AU539" s="3143"/>
      <c r="AV539" s="3143"/>
      <c r="AW539" s="3143"/>
      <c r="AX539" s="3143"/>
      <c r="AY539" s="3143"/>
      <c r="AZ539" s="3143"/>
      <c r="BA539" s="3143"/>
      <c r="BB539" s="3143"/>
      <c r="BC539" s="3143"/>
      <c r="BD539" s="3143"/>
      <c r="BE539" s="3143"/>
      <c r="BF539" s="3143"/>
      <c r="BG539" s="3143"/>
      <c r="BH539" s="3143"/>
      <c r="BI539" s="3143"/>
      <c r="BJ539" s="3143"/>
      <c r="BK539" s="3143"/>
      <c r="BL539" s="3189"/>
      <c r="BM539" s="3189"/>
      <c r="BN539" s="3189"/>
      <c r="BO539" s="3189"/>
      <c r="BP539" s="3189"/>
      <c r="BQ539" s="3189"/>
      <c r="BR539" s="3189"/>
      <c r="BS539" s="3189"/>
      <c r="BT539" s="3189"/>
      <c r="BU539" s="3189"/>
      <c r="BV539" s="3143"/>
      <c r="BW539" s="3143"/>
    </row>
    <row r="540" spans="1:75" ht="16.5" customHeight="1">
      <c r="A540" s="3143"/>
      <c r="B540" s="3143"/>
      <c r="C540" s="3143"/>
      <c r="D540" s="3143"/>
      <c r="E540" s="3143"/>
      <c r="F540" s="3143"/>
      <c r="G540" s="3143"/>
      <c r="H540" s="3143"/>
      <c r="I540" s="3143"/>
      <c r="J540" s="3143"/>
      <c r="K540" s="3098"/>
      <c r="L540" s="3098"/>
      <c r="M540" s="3098"/>
      <c r="N540" s="3098"/>
      <c r="O540" s="3098"/>
      <c r="P540" s="3098"/>
      <c r="Q540" s="3098"/>
      <c r="R540" s="3098"/>
      <c r="S540" s="3098"/>
      <c r="T540" s="3098"/>
      <c r="U540" s="3098"/>
      <c r="V540" s="3098"/>
      <c r="W540" s="3098"/>
      <c r="X540" s="3098"/>
      <c r="Y540" s="3098"/>
      <c r="Z540" s="3098"/>
      <c r="AA540" s="3098"/>
      <c r="AB540" s="3098"/>
      <c r="AC540" s="3098"/>
      <c r="AD540" s="3098"/>
      <c r="AE540" s="3098"/>
      <c r="AF540" s="3098"/>
      <c r="AG540" s="3098"/>
      <c r="AH540" s="3098"/>
      <c r="AI540" s="3098"/>
      <c r="AJ540" s="3143"/>
      <c r="AK540" s="3143"/>
      <c r="AL540" s="3143"/>
      <c r="AM540" s="3143"/>
      <c r="AN540" s="3143"/>
      <c r="AO540" s="3143"/>
      <c r="AP540" s="3143"/>
      <c r="AQ540" s="3143"/>
      <c r="AR540" s="3143"/>
      <c r="AS540" s="3143"/>
      <c r="AT540" s="3143"/>
      <c r="AU540" s="3143"/>
      <c r="AV540" s="3143"/>
      <c r="AW540" s="3143"/>
      <c r="AX540" s="3143"/>
      <c r="AY540" s="3143"/>
      <c r="AZ540" s="3143"/>
      <c r="BA540" s="3143"/>
      <c r="BB540" s="3143"/>
      <c r="BC540" s="3143"/>
      <c r="BD540" s="3143"/>
      <c r="BE540" s="3143"/>
      <c r="BF540" s="3143"/>
      <c r="BG540" s="3143"/>
      <c r="BH540" s="3143"/>
      <c r="BI540" s="3143"/>
      <c r="BJ540" s="3143"/>
      <c r="BK540" s="3143"/>
      <c r="BL540" s="3189"/>
      <c r="BM540" s="3189"/>
      <c r="BN540" s="3189"/>
      <c r="BO540" s="3189"/>
      <c r="BP540" s="3189"/>
      <c r="BQ540" s="3189"/>
      <c r="BR540" s="3189"/>
      <c r="BS540" s="3189"/>
      <c r="BT540" s="3189"/>
      <c r="BU540" s="3189"/>
      <c r="BV540" s="3143"/>
      <c r="BW540" s="3143"/>
    </row>
    <row r="541" spans="1:75" ht="16.5" customHeight="1">
      <c r="A541" s="3143"/>
      <c r="B541" s="3143"/>
      <c r="C541" s="3143"/>
      <c r="D541" s="3143"/>
      <c r="E541" s="3143"/>
      <c r="F541" s="3143"/>
      <c r="G541" s="3143"/>
      <c r="H541" s="3143"/>
      <c r="I541" s="3143"/>
      <c r="J541" s="3143"/>
      <c r="K541" s="3098"/>
      <c r="L541" s="3098"/>
      <c r="M541" s="3098"/>
      <c r="N541" s="3098"/>
      <c r="O541" s="3098"/>
      <c r="P541" s="3098"/>
      <c r="Q541" s="3098"/>
      <c r="R541" s="3098"/>
      <c r="S541" s="3098"/>
      <c r="T541" s="3098"/>
      <c r="U541" s="3098"/>
      <c r="V541" s="3098"/>
      <c r="W541" s="3098"/>
      <c r="X541" s="3098"/>
      <c r="Y541" s="3098"/>
      <c r="Z541" s="3098"/>
      <c r="AA541" s="3098"/>
      <c r="AB541" s="3098"/>
      <c r="AC541" s="3098"/>
      <c r="AD541" s="3098"/>
      <c r="AE541" s="3098"/>
      <c r="AF541" s="3098"/>
      <c r="AG541" s="3098"/>
      <c r="AH541" s="3098"/>
      <c r="AI541" s="3098"/>
      <c r="AJ541" s="3143"/>
      <c r="AK541" s="3143"/>
      <c r="AL541" s="3143"/>
      <c r="AM541" s="3143"/>
      <c r="AN541" s="3143"/>
      <c r="AO541" s="3143"/>
      <c r="AP541" s="3143"/>
      <c r="AQ541" s="3143"/>
      <c r="AR541" s="3143"/>
      <c r="AS541" s="3143"/>
      <c r="AT541" s="3143"/>
      <c r="AU541" s="3143"/>
      <c r="AV541" s="3143"/>
      <c r="AW541" s="3143"/>
      <c r="AX541" s="3143"/>
      <c r="AY541" s="3143"/>
      <c r="AZ541" s="3143"/>
      <c r="BA541" s="3143"/>
      <c r="BB541" s="3143"/>
      <c r="BC541" s="3143"/>
      <c r="BD541" s="3143"/>
      <c r="BE541" s="3143"/>
      <c r="BF541" s="3143"/>
      <c r="BG541" s="3143"/>
      <c r="BH541" s="3143"/>
      <c r="BI541" s="3143"/>
      <c r="BJ541" s="3143"/>
      <c r="BK541" s="3143"/>
      <c r="BL541" s="3189"/>
      <c r="BM541" s="3189"/>
      <c r="BN541" s="3189"/>
      <c r="BO541" s="3189"/>
      <c r="BP541" s="3189"/>
      <c r="BQ541" s="3189"/>
      <c r="BR541" s="3189"/>
      <c r="BS541" s="3189"/>
      <c r="BT541" s="3189"/>
      <c r="BU541" s="3189"/>
      <c r="BV541" s="3143"/>
      <c r="BW541" s="3143"/>
    </row>
    <row r="542" spans="1:75" ht="16.5" customHeight="1">
      <c r="A542" s="3143"/>
      <c r="B542" s="3143"/>
      <c r="C542" s="3143"/>
      <c r="D542" s="3143"/>
      <c r="E542" s="3143"/>
      <c r="F542" s="3143"/>
      <c r="G542" s="3143"/>
      <c r="H542" s="3143"/>
      <c r="I542" s="3143"/>
      <c r="J542" s="3143"/>
      <c r="K542" s="3098"/>
      <c r="L542" s="3098"/>
      <c r="M542" s="3098"/>
      <c r="N542" s="3098"/>
      <c r="O542" s="3098"/>
      <c r="P542" s="3098"/>
      <c r="Q542" s="3098"/>
      <c r="R542" s="3098"/>
      <c r="S542" s="3098"/>
      <c r="T542" s="3098"/>
      <c r="U542" s="3098"/>
      <c r="V542" s="3098"/>
      <c r="W542" s="3098"/>
      <c r="X542" s="3098"/>
      <c r="Y542" s="3098"/>
      <c r="Z542" s="3098"/>
      <c r="AA542" s="3098"/>
      <c r="AB542" s="3098"/>
      <c r="AC542" s="3098"/>
      <c r="AD542" s="3098"/>
      <c r="AE542" s="3098"/>
      <c r="AF542" s="3098"/>
      <c r="AG542" s="3098"/>
      <c r="AH542" s="3098"/>
      <c r="AI542" s="3098"/>
      <c r="AJ542" s="3143"/>
      <c r="AK542" s="3143"/>
      <c r="AL542" s="3143"/>
      <c r="AM542" s="3143"/>
      <c r="AN542" s="3143"/>
      <c r="AO542" s="3143"/>
      <c r="AP542" s="3143"/>
      <c r="AQ542" s="3143"/>
      <c r="AR542" s="3143"/>
      <c r="AS542" s="3143"/>
      <c r="AT542" s="3143"/>
      <c r="AU542" s="3143"/>
      <c r="AV542" s="3143"/>
      <c r="AW542" s="3143"/>
      <c r="AX542" s="3143"/>
      <c r="AY542" s="3143"/>
      <c r="AZ542" s="3143"/>
      <c r="BA542" s="3143"/>
      <c r="BB542" s="3143"/>
      <c r="BC542" s="3143"/>
      <c r="BD542" s="3143"/>
      <c r="BE542" s="3143"/>
      <c r="BF542" s="3143"/>
      <c r="BG542" s="3143"/>
      <c r="BH542" s="3143"/>
      <c r="BI542" s="3143"/>
      <c r="BJ542" s="3143"/>
      <c r="BK542" s="3143"/>
      <c r="BL542" s="3189"/>
      <c r="BM542" s="3189"/>
      <c r="BN542" s="3189"/>
      <c r="BO542" s="3189"/>
      <c r="BP542" s="3189"/>
      <c r="BQ542" s="3189"/>
      <c r="BR542" s="3189"/>
      <c r="BS542" s="3189"/>
      <c r="BT542" s="3189"/>
      <c r="BU542" s="3189"/>
      <c r="BV542" s="3143"/>
      <c r="BW542" s="3143"/>
    </row>
    <row r="543" spans="1:75" ht="16.5" customHeight="1">
      <c r="A543" s="3143"/>
      <c r="B543" s="3143"/>
      <c r="C543" s="3143"/>
      <c r="D543" s="3143"/>
      <c r="E543" s="3143"/>
      <c r="F543" s="3143"/>
      <c r="G543" s="3143"/>
      <c r="H543" s="3143"/>
      <c r="I543" s="3143"/>
      <c r="J543" s="3143"/>
      <c r="K543" s="3098"/>
      <c r="L543" s="3098"/>
      <c r="M543" s="3098"/>
      <c r="N543" s="3098"/>
      <c r="O543" s="3098"/>
      <c r="P543" s="3098"/>
      <c r="Q543" s="3098"/>
      <c r="R543" s="3098"/>
      <c r="S543" s="3098"/>
      <c r="T543" s="3098"/>
      <c r="U543" s="3098"/>
      <c r="V543" s="3098"/>
      <c r="W543" s="3098"/>
      <c r="X543" s="3098"/>
      <c r="Y543" s="3098"/>
      <c r="Z543" s="3098"/>
      <c r="AA543" s="3098"/>
      <c r="AB543" s="3098"/>
      <c r="AC543" s="3098"/>
      <c r="AD543" s="3098"/>
      <c r="AE543" s="3098"/>
      <c r="AF543" s="3098"/>
      <c r="AG543" s="3098"/>
      <c r="AH543" s="3098"/>
      <c r="AI543" s="3098"/>
      <c r="AJ543" s="3143"/>
      <c r="AK543" s="3143"/>
      <c r="AL543" s="3143"/>
      <c r="AM543" s="3143"/>
      <c r="AN543" s="3143"/>
      <c r="AO543" s="3143"/>
      <c r="AP543" s="3143"/>
      <c r="AQ543" s="3143"/>
      <c r="AR543" s="3143"/>
      <c r="AS543" s="3143"/>
      <c r="AT543" s="3143"/>
      <c r="AU543" s="3143"/>
      <c r="AV543" s="3143"/>
      <c r="AW543" s="3143"/>
      <c r="AX543" s="3143"/>
      <c r="AY543" s="3143"/>
      <c r="AZ543" s="3143"/>
      <c r="BA543" s="3143"/>
      <c r="BB543" s="3143"/>
      <c r="BC543" s="3143"/>
      <c r="BD543" s="3143"/>
      <c r="BE543" s="3143"/>
      <c r="BF543" s="3143"/>
      <c r="BG543" s="3143"/>
      <c r="BH543" s="3143"/>
      <c r="BI543" s="3143"/>
      <c r="BJ543" s="3143"/>
      <c r="BK543" s="3143"/>
      <c r="BL543" s="3189"/>
      <c r="BM543" s="3189"/>
      <c r="BN543" s="3189"/>
      <c r="BO543" s="3189"/>
      <c r="BP543" s="3189"/>
      <c r="BQ543" s="3189"/>
      <c r="BR543" s="3189"/>
      <c r="BS543" s="3189"/>
      <c r="BT543" s="3189"/>
      <c r="BU543" s="3189"/>
      <c r="BV543" s="3143"/>
      <c r="BW543" s="3143"/>
    </row>
    <row r="544" spans="1:75" ht="16.5" customHeight="1">
      <c r="A544" s="3143"/>
      <c r="B544" s="3143"/>
      <c r="C544" s="3143"/>
      <c r="D544" s="3143"/>
      <c r="E544" s="3143"/>
      <c r="F544" s="3143"/>
      <c r="G544" s="3143"/>
      <c r="H544" s="3143"/>
      <c r="I544" s="3143"/>
      <c r="J544" s="3143"/>
      <c r="K544" s="3098"/>
      <c r="L544" s="3098"/>
      <c r="M544" s="3098"/>
      <c r="N544" s="3098"/>
      <c r="O544" s="3098"/>
      <c r="P544" s="3098"/>
      <c r="Q544" s="3098"/>
      <c r="R544" s="3098"/>
      <c r="S544" s="3098"/>
      <c r="T544" s="3098"/>
      <c r="U544" s="3098"/>
      <c r="V544" s="3098"/>
      <c r="W544" s="3098"/>
      <c r="X544" s="3098"/>
      <c r="Y544" s="3098"/>
      <c r="Z544" s="3098"/>
      <c r="AA544" s="3098"/>
      <c r="AB544" s="3098"/>
      <c r="AC544" s="3098"/>
      <c r="AD544" s="3098"/>
      <c r="AE544" s="3098"/>
      <c r="AF544" s="3098"/>
      <c r="AG544" s="3098"/>
      <c r="AH544" s="3098"/>
      <c r="AI544" s="3098"/>
      <c r="AJ544" s="3143"/>
      <c r="AK544" s="3143"/>
      <c r="AL544" s="3143"/>
      <c r="AM544" s="3143"/>
      <c r="AN544" s="3143"/>
      <c r="AO544" s="3143"/>
      <c r="AP544" s="3143"/>
      <c r="AQ544" s="3143"/>
      <c r="AR544" s="3143"/>
      <c r="AS544" s="3143"/>
      <c r="AT544" s="3143"/>
      <c r="AU544" s="3143"/>
      <c r="AV544" s="3143"/>
      <c r="AW544" s="3143"/>
      <c r="AX544" s="3143"/>
      <c r="AY544" s="3143"/>
      <c r="AZ544" s="3143"/>
      <c r="BA544" s="3143"/>
      <c r="BB544" s="3143"/>
      <c r="BC544" s="3143"/>
      <c r="BD544" s="3143"/>
      <c r="BE544" s="3143"/>
      <c r="BF544" s="3143"/>
      <c r="BG544" s="3143"/>
      <c r="BH544" s="3143"/>
      <c r="BI544" s="3143"/>
      <c r="BJ544" s="3143"/>
      <c r="BK544" s="3143"/>
      <c r="BL544" s="3189"/>
      <c r="BM544" s="3189"/>
      <c r="BN544" s="3189"/>
      <c r="BO544" s="3189"/>
      <c r="BP544" s="3189"/>
      <c r="BQ544" s="3189"/>
      <c r="BR544" s="3189"/>
      <c r="BS544" s="3189"/>
      <c r="BT544" s="3189"/>
      <c r="BU544" s="3189"/>
      <c r="BV544" s="3143"/>
      <c r="BW544" s="3143"/>
    </row>
    <row r="545" spans="1:75" ht="16.5" customHeight="1">
      <c r="A545" s="3143"/>
      <c r="B545" s="3143"/>
      <c r="C545" s="3143"/>
      <c r="D545" s="3143"/>
      <c r="E545" s="3143"/>
      <c r="F545" s="3143"/>
      <c r="G545" s="3143"/>
      <c r="H545" s="3143"/>
      <c r="I545" s="3143"/>
      <c r="J545" s="3143"/>
      <c r="K545" s="3098"/>
      <c r="L545" s="3098"/>
      <c r="M545" s="3098"/>
      <c r="N545" s="3098"/>
      <c r="O545" s="3098"/>
      <c r="P545" s="3098"/>
      <c r="Q545" s="3098"/>
      <c r="R545" s="3098"/>
      <c r="S545" s="3098"/>
      <c r="T545" s="3098"/>
      <c r="U545" s="3098"/>
      <c r="V545" s="3098"/>
      <c r="W545" s="3098"/>
      <c r="X545" s="3098"/>
      <c r="Y545" s="3098"/>
      <c r="Z545" s="3098"/>
      <c r="AA545" s="3098"/>
      <c r="AB545" s="3098"/>
      <c r="AC545" s="3098"/>
      <c r="AD545" s="3098"/>
      <c r="AE545" s="3098"/>
      <c r="AF545" s="3098"/>
      <c r="AG545" s="3098"/>
      <c r="AH545" s="3098"/>
      <c r="AI545" s="3098"/>
      <c r="AJ545" s="3143"/>
      <c r="AK545" s="3143"/>
      <c r="AL545" s="3143"/>
      <c r="AM545" s="3143"/>
      <c r="AN545" s="3143"/>
      <c r="AO545" s="3143"/>
      <c r="AP545" s="3143"/>
      <c r="AQ545" s="3143"/>
      <c r="AR545" s="3143"/>
      <c r="AS545" s="3143"/>
      <c r="AT545" s="3143"/>
      <c r="AU545" s="3143"/>
      <c r="AV545" s="3143"/>
      <c r="AW545" s="3143"/>
      <c r="AX545" s="3143"/>
      <c r="AY545" s="3143"/>
      <c r="AZ545" s="3143"/>
      <c r="BA545" s="3143"/>
      <c r="BB545" s="3143"/>
      <c r="BC545" s="3143"/>
      <c r="BD545" s="3143"/>
      <c r="BE545" s="3143"/>
      <c r="BF545" s="3143"/>
      <c r="BG545" s="3143"/>
      <c r="BH545" s="3143"/>
      <c r="BI545" s="3143"/>
      <c r="BJ545" s="3143"/>
      <c r="BK545" s="3143"/>
      <c r="BL545" s="3189"/>
      <c r="BM545" s="3189"/>
      <c r="BN545" s="3189"/>
      <c r="BO545" s="3189"/>
      <c r="BP545" s="3189"/>
      <c r="BQ545" s="3189"/>
      <c r="BR545" s="3189"/>
      <c r="BS545" s="3189"/>
      <c r="BT545" s="3189"/>
      <c r="BU545" s="3189"/>
      <c r="BV545" s="3143"/>
      <c r="BW545" s="3143"/>
    </row>
    <row r="546" spans="1:75" ht="16.5" customHeight="1">
      <c r="A546" s="3143"/>
      <c r="B546" s="3143"/>
      <c r="C546" s="3143"/>
      <c r="D546" s="3143"/>
      <c r="E546" s="3143"/>
      <c r="F546" s="3143"/>
      <c r="G546" s="3143"/>
      <c r="H546" s="3143"/>
      <c r="I546" s="3143"/>
      <c r="J546" s="3143"/>
      <c r="K546" s="3098"/>
      <c r="L546" s="3098"/>
      <c r="M546" s="3098"/>
      <c r="N546" s="3098"/>
      <c r="O546" s="3098"/>
      <c r="P546" s="3098"/>
      <c r="Q546" s="3098"/>
      <c r="R546" s="3098"/>
      <c r="S546" s="3098"/>
      <c r="T546" s="3098"/>
      <c r="U546" s="3098"/>
      <c r="V546" s="3098"/>
      <c r="W546" s="3098"/>
      <c r="X546" s="3098"/>
      <c r="Y546" s="3098"/>
      <c r="Z546" s="3098"/>
      <c r="AA546" s="3098"/>
      <c r="AB546" s="3098"/>
      <c r="AC546" s="3098"/>
      <c r="AD546" s="3098"/>
      <c r="AE546" s="3098"/>
      <c r="AF546" s="3098"/>
      <c r="AG546" s="3098"/>
      <c r="AH546" s="3098"/>
      <c r="AI546" s="3098"/>
      <c r="AJ546" s="3143"/>
      <c r="AK546" s="3143"/>
      <c r="AL546" s="3143"/>
      <c r="AM546" s="3143"/>
      <c r="AN546" s="3143"/>
      <c r="AO546" s="3143"/>
      <c r="AP546" s="3143"/>
      <c r="AQ546" s="3143"/>
      <c r="AR546" s="3143"/>
      <c r="AS546" s="3143"/>
      <c r="AT546" s="3143"/>
      <c r="AU546" s="3143"/>
      <c r="AV546" s="3143"/>
      <c r="AW546" s="3143"/>
      <c r="AX546" s="3143"/>
      <c r="AY546" s="3143"/>
      <c r="AZ546" s="3143"/>
      <c r="BA546" s="3143"/>
      <c r="BB546" s="3143"/>
      <c r="BC546" s="3143"/>
      <c r="BD546" s="3143"/>
      <c r="BE546" s="3143"/>
      <c r="BF546" s="3143"/>
      <c r="BG546" s="3143"/>
      <c r="BH546" s="3143"/>
      <c r="BI546" s="3143"/>
      <c r="BJ546" s="3143"/>
      <c r="BK546" s="3143"/>
      <c r="BL546" s="3189"/>
      <c r="BM546" s="3189"/>
      <c r="BN546" s="3189"/>
      <c r="BO546" s="3189"/>
      <c r="BP546" s="3189"/>
      <c r="BQ546" s="3189"/>
      <c r="BR546" s="3189"/>
      <c r="BS546" s="3189"/>
      <c r="BT546" s="3189"/>
      <c r="BU546" s="3189"/>
      <c r="BV546" s="3143"/>
      <c r="BW546" s="3143"/>
    </row>
    <row r="547" spans="1:75" ht="16.5" customHeight="1">
      <c r="A547" s="3143"/>
      <c r="B547" s="3143"/>
      <c r="C547" s="3143"/>
      <c r="D547" s="3143"/>
      <c r="E547" s="3143"/>
      <c r="F547" s="3143"/>
      <c r="G547" s="3143"/>
      <c r="H547" s="3143"/>
      <c r="I547" s="3143"/>
      <c r="J547" s="3143"/>
      <c r="K547" s="3098"/>
      <c r="L547" s="3098"/>
      <c r="M547" s="3098"/>
      <c r="N547" s="3098"/>
      <c r="O547" s="3098"/>
      <c r="P547" s="3098"/>
      <c r="Q547" s="3098"/>
      <c r="R547" s="3098"/>
      <c r="S547" s="3098"/>
      <c r="T547" s="3098"/>
      <c r="U547" s="3098"/>
      <c r="V547" s="3098"/>
      <c r="W547" s="3098"/>
      <c r="X547" s="3098"/>
      <c r="Y547" s="3098"/>
      <c r="Z547" s="3098"/>
      <c r="AA547" s="3098"/>
      <c r="AB547" s="3098"/>
      <c r="AC547" s="3098"/>
      <c r="AD547" s="3098"/>
      <c r="AE547" s="3098"/>
      <c r="AF547" s="3098"/>
      <c r="AG547" s="3098"/>
      <c r="AH547" s="3098"/>
      <c r="AI547" s="3098"/>
      <c r="AJ547" s="3143"/>
      <c r="AK547" s="3143"/>
      <c r="AL547" s="3143"/>
      <c r="AM547" s="3143"/>
      <c r="AN547" s="3143"/>
      <c r="AO547" s="3143"/>
      <c r="AP547" s="3143"/>
      <c r="AQ547" s="3143"/>
      <c r="AR547" s="3143"/>
      <c r="AS547" s="3143"/>
      <c r="AT547" s="3143"/>
      <c r="AU547" s="3143"/>
      <c r="AV547" s="3143"/>
      <c r="AW547" s="3143"/>
      <c r="AX547" s="3143"/>
      <c r="AY547" s="3143"/>
      <c r="AZ547" s="3143"/>
      <c r="BA547" s="3143"/>
      <c r="BB547" s="3143"/>
      <c r="BC547" s="3143"/>
      <c r="BD547" s="3143"/>
      <c r="BE547" s="3143"/>
      <c r="BF547" s="3143"/>
      <c r="BG547" s="3143"/>
      <c r="BH547" s="3143"/>
      <c r="BI547" s="3143"/>
      <c r="BJ547" s="3143"/>
      <c r="BK547" s="3143"/>
      <c r="BL547" s="3189"/>
      <c r="BM547" s="3189"/>
      <c r="BN547" s="3189"/>
      <c r="BO547" s="3189"/>
      <c r="BP547" s="3189"/>
      <c r="BQ547" s="3189"/>
      <c r="BR547" s="3189"/>
      <c r="BS547" s="3189"/>
      <c r="BT547" s="3189"/>
      <c r="BU547" s="3189"/>
      <c r="BV547" s="3143"/>
      <c r="BW547" s="3143"/>
    </row>
    <row r="548" spans="1:75" ht="16.5" customHeight="1">
      <c r="A548" s="3143"/>
      <c r="B548" s="3143"/>
      <c r="C548" s="3143"/>
      <c r="D548" s="3143"/>
      <c r="E548" s="3143"/>
      <c r="F548" s="3143"/>
      <c r="G548" s="3143"/>
      <c r="H548" s="3143"/>
      <c r="I548" s="3143"/>
      <c r="J548" s="3143"/>
      <c r="K548" s="3098"/>
      <c r="L548" s="3098"/>
      <c r="M548" s="3098"/>
      <c r="N548" s="3098"/>
      <c r="O548" s="3098"/>
      <c r="P548" s="3098"/>
      <c r="Q548" s="3098"/>
      <c r="R548" s="3098"/>
      <c r="S548" s="3098"/>
      <c r="T548" s="3098"/>
      <c r="U548" s="3098"/>
      <c r="V548" s="3098"/>
      <c r="W548" s="3098"/>
      <c r="X548" s="3098"/>
      <c r="Y548" s="3098"/>
      <c r="Z548" s="3098"/>
      <c r="AA548" s="3098"/>
      <c r="AB548" s="3098"/>
      <c r="AC548" s="3098"/>
      <c r="AD548" s="3098"/>
      <c r="AE548" s="3098"/>
      <c r="AF548" s="3098"/>
      <c r="AG548" s="3098"/>
      <c r="AH548" s="3098"/>
      <c r="AI548" s="3098"/>
      <c r="AJ548" s="3143"/>
      <c r="AK548" s="3143"/>
      <c r="AL548" s="3143"/>
      <c r="AM548" s="3143"/>
      <c r="AN548" s="3143"/>
      <c r="AO548" s="3143"/>
      <c r="AP548" s="3143"/>
      <c r="AQ548" s="3143"/>
      <c r="AR548" s="3143"/>
      <c r="AS548" s="3143"/>
      <c r="AT548" s="3143"/>
      <c r="AU548" s="3143"/>
      <c r="AV548" s="3143"/>
      <c r="AW548" s="3143"/>
      <c r="AX548" s="3143"/>
      <c r="AY548" s="3143"/>
      <c r="AZ548" s="3143"/>
      <c r="BA548" s="3143"/>
      <c r="BB548" s="3143"/>
      <c r="BC548" s="3143"/>
      <c r="BD548" s="3143"/>
      <c r="BE548" s="3143"/>
      <c r="BF548" s="3143"/>
      <c r="BG548" s="3143"/>
      <c r="BH548" s="3143"/>
      <c r="BI548" s="3143"/>
      <c r="BJ548" s="3143"/>
      <c r="BK548" s="3143"/>
      <c r="BL548" s="3189"/>
      <c r="BM548" s="3189"/>
      <c r="BN548" s="3189"/>
      <c r="BO548" s="3189"/>
      <c r="BP548" s="3189"/>
      <c r="BQ548" s="3189"/>
      <c r="BR548" s="3189"/>
      <c r="BS548" s="3189"/>
      <c r="BT548" s="3189"/>
      <c r="BU548" s="3189"/>
      <c r="BV548" s="3143"/>
      <c r="BW548" s="3143"/>
    </row>
    <row r="549" spans="1:75" ht="16.5" customHeight="1">
      <c r="A549" s="3143"/>
      <c r="B549" s="3143"/>
      <c r="C549" s="3143"/>
      <c r="D549" s="3143"/>
      <c r="E549" s="3143"/>
      <c r="F549" s="3143"/>
      <c r="G549" s="3143"/>
      <c r="H549" s="3143"/>
      <c r="I549" s="3143"/>
      <c r="J549" s="3143"/>
      <c r="K549" s="3098"/>
      <c r="L549" s="3098"/>
      <c r="M549" s="3098"/>
      <c r="N549" s="3098"/>
      <c r="O549" s="3098"/>
      <c r="P549" s="3098"/>
      <c r="Q549" s="3098"/>
      <c r="R549" s="3098"/>
      <c r="S549" s="3098"/>
      <c r="T549" s="3098"/>
      <c r="U549" s="3098"/>
      <c r="V549" s="3098"/>
      <c r="W549" s="3098"/>
      <c r="X549" s="3098"/>
      <c r="Y549" s="3098"/>
      <c r="Z549" s="3098"/>
      <c r="AA549" s="3098"/>
      <c r="AB549" s="3098"/>
      <c r="AC549" s="3098"/>
      <c r="AD549" s="3098"/>
      <c r="AE549" s="3098"/>
      <c r="AF549" s="3098"/>
      <c r="AG549" s="3098"/>
      <c r="AH549" s="3098"/>
      <c r="AI549" s="3098"/>
      <c r="AJ549" s="3143"/>
      <c r="AK549" s="3143"/>
      <c r="AL549" s="3143"/>
      <c r="AM549" s="3143"/>
      <c r="AN549" s="3143"/>
      <c r="AO549" s="3143"/>
      <c r="AP549" s="3143"/>
      <c r="AQ549" s="3143"/>
      <c r="AR549" s="3143"/>
      <c r="AS549" s="3143"/>
      <c r="AT549" s="3143"/>
      <c r="AU549" s="3143"/>
      <c r="AV549" s="3143"/>
      <c r="AW549" s="3143"/>
      <c r="AX549" s="3143"/>
      <c r="AY549" s="3143"/>
      <c r="AZ549" s="3143"/>
      <c r="BA549" s="3143"/>
      <c r="BB549" s="3143"/>
      <c r="BC549" s="3143"/>
      <c r="BD549" s="3143"/>
      <c r="BE549" s="3143"/>
      <c r="BF549" s="3143"/>
      <c r="BG549" s="3143"/>
      <c r="BH549" s="3143"/>
      <c r="BI549" s="3143"/>
      <c r="BJ549" s="3143"/>
      <c r="BK549" s="3143"/>
      <c r="BL549" s="3189"/>
      <c r="BM549" s="3189"/>
      <c r="BN549" s="3189"/>
      <c r="BO549" s="3189"/>
      <c r="BP549" s="3189"/>
      <c r="BQ549" s="3189"/>
      <c r="BR549" s="3189"/>
      <c r="BS549" s="3189"/>
      <c r="BT549" s="3189"/>
      <c r="BU549" s="3189"/>
      <c r="BV549" s="3143"/>
      <c r="BW549" s="3143"/>
    </row>
    <row r="550" spans="1:75" ht="16.5" customHeight="1">
      <c r="A550" s="3143"/>
      <c r="B550" s="3143"/>
      <c r="C550" s="3143"/>
      <c r="D550" s="3143"/>
      <c r="E550" s="3143"/>
      <c r="F550" s="3143"/>
      <c r="G550" s="3143"/>
      <c r="H550" s="3143"/>
      <c r="I550" s="3143"/>
      <c r="J550" s="3143"/>
      <c r="K550" s="3098"/>
      <c r="L550" s="3098"/>
      <c r="M550" s="3098"/>
      <c r="N550" s="3098"/>
      <c r="O550" s="3098"/>
      <c r="P550" s="3098"/>
      <c r="Q550" s="3098"/>
      <c r="R550" s="3098"/>
      <c r="S550" s="3098"/>
      <c r="T550" s="3098"/>
      <c r="U550" s="3098"/>
      <c r="V550" s="3098"/>
      <c r="W550" s="3098"/>
      <c r="X550" s="3098"/>
      <c r="Y550" s="3098"/>
      <c r="Z550" s="3098"/>
      <c r="AA550" s="3098"/>
      <c r="AB550" s="3098"/>
      <c r="AC550" s="3098"/>
      <c r="AD550" s="3098"/>
      <c r="AE550" s="3098"/>
      <c r="AF550" s="3098"/>
      <c r="AG550" s="3098"/>
      <c r="AH550" s="3098"/>
      <c r="AI550" s="3098"/>
      <c r="AJ550" s="3143"/>
      <c r="AK550" s="3143"/>
      <c r="AL550" s="3143"/>
      <c r="AM550" s="3143"/>
      <c r="AN550" s="3143"/>
      <c r="AO550" s="3143"/>
      <c r="AP550" s="3143"/>
      <c r="AQ550" s="3143"/>
      <c r="AR550" s="3143"/>
      <c r="AS550" s="3143"/>
      <c r="AT550" s="3143"/>
      <c r="AU550" s="3143"/>
      <c r="AV550" s="3143"/>
      <c r="AW550" s="3143"/>
      <c r="AX550" s="3143"/>
      <c r="AY550" s="3143"/>
      <c r="AZ550" s="3143"/>
      <c r="BA550" s="3143"/>
      <c r="BB550" s="3143"/>
      <c r="BC550" s="3143"/>
      <c r="BD550" s="3143"/>
      <c r="BE550" s="3143"/>
      <c r="BF550" s="3143"/>
      <c r="BG550" s="3143"/>
      <c r="BH550" s="3143"/>
      <c r="BI550" s="3143"/>
      <c r="BJ550" s="3143"/>
      <c r="BK550" s="3143"/>
      <c r="BL550" s="3189"/>
      <c r="BM550" s="3189"/>
      <c r="BN550" s="3189"/>
      <c r="BO550" s="3189"/>
      <c r="BP550" s="3189"/>
      <c r="BQ550" s="3189"/>
      <c r="BR550" s="3189"/>
      <c r="BS550" s="3189"/>
      <c r="BT550" s="3189"/>
      <c r="BU550" s="3189"/>
      <c r="BV550" s="3143"/>
      <c r="BW550" s="3143"/>
    </row>
    <row r="551" spans="1:75" ht="16.5" customHeight="1">
      <c r="A551" s="3143"/>
      <c r="B551" s="3143"/>
      <c r="C551" s="3143"/>
      <c r="D551" s="3143"/>
      <c r="E551" s="3143"/>
      <c r="F551" s="3143"/>
      <c r="G551" s="3143"/>
      <c r="H551" s="3143"/>
      <c r="I551" s="3143"/>
      <c r="J551" s="3143"/>
      <c r="K551" s="3098"/>
      <c r="L551" s="3098"/>
      <c r="M551" s="3098"/>
      <c r="N551" s="3098"/>
      <c r="O551" s="3098"/>
      <c r="P551" s="3098"/>
      <c r="Q551" s="3098"/>
      <c r="R551" s="3098"/>
      <c r="S551" s="3098"/>
      <c r="T551" s="3098"/>
      <c r="U551" s="3098"/>
      <c r="V551" s="3098"/>
      <c r="W551" s="3098"/>
      <c r="X551" s="3098"/>
      <c r="Y551" s="3098"/>
      <c r="Z551" s="3098"/>
      <c r="AA551" s="3098"/>
      <c r="AB551" s="3098"/>
      <c r="AC551" s="3098"/>
      <c r="AD551" s="3098"/>
      <c r="AE551" s="3098"/>
      <c r="AF551" s="3098"/>
      <c r="AG551" s="3098"/>
      <c r="AH551" s="3098"/>
      <c r="AI551" s="3098"/>
      <c r="AJ551" s="3143"/>
      <c r="AK551" s="3143"/>
      <c r="AL551" s="3143"/>
      <c r="AM551" s="3143"/>
      <c r="AN551" s="3143"/>
      <c r="AO551" s="3143"/>
      <c r="AP551" s="3143"/>
      <c r="AQ551" s="3143"/>
      <c r="AR551" s="3143"/>
      <c r="AS551" s="3143"/>
      <c r="AT551" s="3143"/>
      <c r="AU551" s="3143"/>
      <c r="AV551" s="3143"/>
      <c r="AW551" s="3143"/>
      <c r="AX551" s="3143"/>
      <c r="AY551" s="3143"/>
      <c r="AZ551" s="3143"/>
      <c r="BA551" s="3143"/>
      <c r="BB551" s="3143"/>
      <c r="BC551" s="3143"/>
      <c r="BD551" s="3143"/>
      <c r="BE551" s="3143"/>
      <c r="BF551" s="3143"/>
      <c r="BG551" s="3143"/>
      <c r="BH551" s="3143"/>
      <c r="BI551" s="3143"/>
      <c r="BJ551" s="3143"/>
      <c r="BK551" s="3143"/>
      <c r="BL551" s="3189"/>
      <c r="BM551" s="3189"/>
      <c r="BN551" s="3189"/>
      <c r="BO551" s="3189"/>
      <c r="BP551" s="3189"/>
      <c r="BQ551" s="3189"/>
      <c r="BR551" s="3189"/>
      <c r="BS551" s="3189"/>
      <c r="BT551" s="3189"/>
      <c r="BU551" s="3189"/>
      <c r="BV551" s="3143"/>
      <c r="BW551" s="3143"/>
    </row>
    <row r="552" spans="1:75" ht="16.5" customHeight="1">
      <c r="A552" s="3143"/>
      <c r="B552" s="3143"/>
      <c r="C552" s="3143"/>
      <c r="D552" s="3143"/>
      <c r="E552" s="3143"/>
      <c r="F552" s="3143"/>
      <c r="G552" s="3143"/>
      <c r="H552" s="3143"/>
      <c r="I552" s="3143"/>
      <c r="J552" s="3143"/>
      <c r="K552" s="3098"/>
      <c r="L552" s="3098"/>
      <c r="M552" s="3098"/>
      <c r="N552" s="3098"/>
      <c r="O552" s="3098"/>
      <c r="P552" s="3098"/>
      <c r="Q552" s="3098"/>
      <c r="R552" s="3098"/>
      <c r="S552" s="3098"/>
      <c r="T552" s="3098"/>
      <c r="U552" s="3098"/>
      <c r="V552" s="3098"/>
      <c r="W552" s="3098"/>
      <c r="X552" s="3098"/>
      <c r="Y552" s="3098"/>
      <c r="Z552" s="3098"/>
      <c r="AA552" s="3098"/>
      <c r="AB552" s="3098"/>
      <c r="AC552" s="3098"/>
      <c r="AD552" s="3098"/>
      <c r="AE552" s="3098"/>
      <c r="AF552" s="3098"/>
      <c r="AG552" s="3098"/>
      <c r="AH552" s="3098"/>
      <c r="AI552" s="3098"/>
      <c r="AJ552" s="3143"/>
      <c r="AK552" s="3143"/>
      <c r="AL552" s="3143"/>
      <c r="AM552" s="3143"/>
      <c r="AN552" s="3143"/>
      <c r="AO552" s="3143"/>
      <c r="AP552" s="3143"/>
      <c r="AQ552" s="3143"/>
      <c r="AR552" s="3143"/>
      <c r="AS552" s="3143"/>
      <c r="AT552" s="3143"/>
      <c r="AU552" s="3143"/>
      <c r="AV552" s="3143"/>
      <c r="AW552" s="3143"/>
      <c r="AX552" s="3143"/>
      <c r="AY552" s="3143"/>
      <c r="AZ552" s="3143"/>
      <c r="BA552" s="3143"/>
      <c r="BB552" s="3143"/>
      <c r="BC552" s="3143"/>
      <c r="BD552" s="3143"/>
      <c r="BE552" s="3143"/>
      <c r="BF552" s="3143"/>
      <c r="BG552" s="3143"/>
      <c r="BH552" s="3143"/>
      <c r="BI552" s="3143"/>
      <c r="BJ552" s="3143"/>
      <c r="BK552" s="3143"/>
      <c r="BL552" s="3189"/>
      <c r="BM552" s="3189"/>
      <c r="BN552" s="3189"/>
      <c r="BO552" s="3189"/>
      <c r="BP552" s="3189"/>
      <c r="BQ552" s="3189"/>
      <c r="BR552" s="3189"/>
      <c r="BS552" s="3189"/>
      <c r="BT552" s="3189"/>
      <c r="BU552" s="3189"/>
      <c r="BV552" s="3143"/>
      <c r="BW552" s="3143"/>
    </row>
    <row r="553" spans="1:75" ht="16.5" customHeight="1">
      <c r="A553" s="3143"/>
      <c r="B553" s="3143"/>
      <c r="C553" s="3143"/>
      <c r="D553" s="3143"/>
      <c r="E553" s="3143"/>
      <c r="F553" s="3143"/>
      <c r="G553" s="3143"/>
      <c r="H553" s="3143"/>
      <c r="I553" s="3143"/>
      <c r="J553" s="3143"/>
      <c r="K553" s="3098"/>
      <c r="L553" s="3098"/>
      <c r="M553" s="3098"/>
      <c r="N553" s="3098"/>
      <c r="O553" s="3098"/>
      <c r="P553" s="3098"/>
      <c r="Q553" s="3098"/>
      <c r="R553" s="3098"/>
      <c r="S553" s="3098"/>
      <c r="T553" s="3098"/>
      <c r="U553" s="3098"/>
      <c r="V553" s="3098"/>
      <c r="W553" s="3098"/>
      <c r="X553" s="3098"/>
      <c r="Y553" s="3098"/>
      <c r="Z553" s="3098"/>
      <c r="AA553" s="3098"/>
      <c r="AB553" s="3098"/>
      <c r="AC553" s="3098"/>
      <c r="AD553" s="3098"/>
      <c r="AE553" s="3098"/>
      <c r="AF553" s="3098"/>
      <c r="AG553" s="3098"/>
      <c r="AH553" s="3098"/>
      <c r="AI553" s="3098"/>
      <c r="AJ553" s="3143"/>
      <c r="AK553" s="3143"/>
      <c r="AL553" s="3143"/>
      <c r="AM553" s="3143"/>
      <c r="AN553" s="3143"/>
      <c r="AO553" s="3143"/>
      <c r="AP553" s="3143"/>
      <c r="AQ553" s="3143"/>
      <c r="AR553" s="3143"/>
      <c r="AS553" s="3143"/>
      <c r="AT553" s="3143"/>
      <c r="AU553" s="3143"/>
      <c r="AV553" s="3143"/>
      <c r="AW553" s="3143"/>
      <c r="AX553" s="3143"/>
      <c r="AY553" s="3143"/>
      <c r="AZ553" s="3143"/>
      <c r="BA553" s="3143"/>
      <c r="BB553" s="3143"/>
      <c r="BC553" s="3143"/>
      <c r="BD553" s="3143"/>
      <c r="BE553" s="3143"/>
      <c r="BF553" s="3143"/>
      <c r="BG553" s="3143"/>
      <c r="BH553" s="3143"/>
      <c r="BI553" s="3143"/>
      <c r="BJ553" s="3143"/>
      <c r="BK553" s="3143"/>
      <c r="BL553" s="3189"/>
      <c r="BM553" s="3189"/>
      <c r="BN553" s="3189"/>
      <c r="BO553" s="3189"/>
      <c r="BP553" s="3189"/>
      <c r="BQ553" s="3189"/>
      <c r="BR553" s="3189"/>
      <c r="BS553" s="3189"/>
      <c r="BT553" s="3189"/>
      <c r="BU553" s="3189"/>
      <c r="BV553" s="3143"/>
      <c r="BW553" s="3143"/>
    </row>
    <row r="554" spans="1:75" ht="16.5" customHeight="1">
      <c r="A554" s="3143"/>
      <c r="B554" s="3143"/>
      <c r="C554" s="3143"/>
      <c r="D554" s="3143"/>
      <c r="E554" s="3143"/>
      <c r="F554" s="3143"/>
      <c r="G554" s="3143"/>
      <c r="H554" s="3143"/>
      <c r="I554" s="3143"/>
      <c r="J554" s="3143"/>
      <c r="K554" s="3098"/>
      <c r="L554" s="3098"/>
      <c r="M554" s="3098"/>
      <c r="N554" s="3098"/>
      <c r="O554" s="3098"/>
      <c r="P554" s="3098"/>
      <c r="Q554" s="3098"/>
      <c r="R554" s="3098"/>
      <c r="S554" s="3098"/>
      <c r="T554" s="3098"/>
      <c r="U554" s="3098"/>
      <c r="V554" s="3098"/>
      <c r="W554" s="3098"/>
      <c r="X554" s="3098"/>
      <c r="Y554" s="3098"/>
      <c r="Z554" s="3098"/>
      <c r="AA554" s="3098"/>
      <c r="AB554" s="3098"/>
      <c r="AC554" s="3098"/>
      <c r="AD554" s="3098"/>
      <c r="AE554" s="3098"/>
      <c r="AF554" s="3098"/>
      <c r="AG554" s="3098"/>
      <c r="AH554" s="3098"/>
      <c r="AI554" s="3098"/>
      <c r="AJ554" s="3143"/>
      <c r="AK554" s="3143"/>
      <c r="AL554" s="3143"/>
      <c r="AM554" s="3143"/>
      <c r="AN554" s="3143"/>
      <c r="AO554" s="3143"/>
      <c r="AP554" s="3143"/>
      <c r="AQ554" s="3143"/>
      <c r="AR554" s="3143"/>
      <c r="AS554" s="3143"/>
      <c r="AT554" s="3143"/>
      <c r="AU554" s="3143"/>
      <c r="AV554" s="3143"/>
      <c r="AW554" s="3143"/>
      <c r="AX554" s="3143"/>
      <c r="AY554" s="3143"/>
      <c r="AZ554" s="3143"/>
      <c r="BA554" s="3143"/>
      <c r="BB554" s="3143"/>
      <c r="BC554" s="3143"/>
      <c r="BD554" s="3143"/>
      <c r="BE554" s="3143"/>
      <c r="BF554" s="3143"/>
      <c r="BG554" s="3143"/>
      <c r="BH554" s="3143"/>
      <c r="BI554" s="3143"/>
      <c r="BJ554" s="3143"/>
      <c r="BK554" s="3143"/>
      <c r="BL554" s="3189"/>
      <c r="BM554" s="3189"/>
      <c r="BN554" s="3189"/>
      <c r="BO554" s="3189"/>
      <c r="BP554" s="3189"/>
      <c r="BQ554" s="3189"/>
      <c r="BR554" s="3189"/>
      <c r="BS554" s="3189"/>
      <c r="BT554" s="3189"/>
      <c r="BU554" s="3189"/>
      <c r="BV554" s="3143"/>
      <c r="BW554" s="3143"/>
    </row>
    <row r="555" spans="1:75" ht="16.5" customHeight="1">
      <c r="A555" s="3143"/>
      <c r="B555" s="3143"/>
      <c r="C555" s="3143"/>
      <c r="D555" s="3143"/>
      <c r="E555" s="3143"/>
      <c r="F555" s="3143"/>
      <c r="G555" s="3143"/>
      <c r="H555" s="3143"/>
      <c r="I555" s="3143"/>
      <c r="J555" s="3143"/>
      <c r="K555" s="3098"/>
      <c r="L555" s="3098"/>
      <c r="M555" s="3098"/>
      <c r="N555" s="3098"/>
      <c r="O555" s="3098"/>
      <c r="P555" s="3098"/>
      <c r="Q555" s="3098"/>
      <c r="R555" s="3098"/>
      <c r="S555" s="3098"/>
      <c r="T555" s="3098"/>
      <c r="U555" s="3098"/>
      <c r="V555" s="3098"/>
      <c r="W555" s="3098"/>
      <c r="X555" s="3098"/>
      <c r="Y555" s="3098"/>
      <c r="Z555" s="3098"/>
      <c r="AA555" s="3098"/>
      <c r="AB555" s="3098"/>
      <c r="AC555" s="3098"/>
      <c r="AD555" s="3098"/>
      <c r="AE555" s="3098"/>
      <c r="AF555" s="3098"/>
      <c r="AG555" s="3098"/>
      <c r="AH555" s="3098"/>
      <c r="AI555" s="3098"/>
      <c r="AJ555" s="3143"/>
      <c r="AK555" s="3143"/>
      <c r="AL555" s="3143"/>
      <c r="AM555" s="3143"/>
      <c r="AN555" s="3143"/>
      <c r="AO555" s="3143"/>
      <c r="AP555" s="3143"/>
      <c r="AQ555" s="3143"/>
      <c r="AR555" s="3143"/>
      <c r="AS555" s="3143"/>
      <c r="AT555" s="3143"/>
      <c r="AU555" s="3143"/>
      <c r="AV555" s="3143"/>
      <c r="AW555" s="3143"/>
      <c r="AX555" s="3143"/>
      <c r="AY555" s="3143"/>
      <c r="AZ555" s="3143"/>
      <c r="BA555" s="3143"/>
      <c r="BB555" s="3143"/>
      <c r="BC555" s="3143"/>
      <c r="BD555" s="3143"/>
      <c r="BE555" s="3143"/>
      <c r="BF555" s="3143"/>
      <c r="BG555" s="3143"/>
      <c r="BH555" s="3143"/>
      <c r="BI555" s="3143"/>
      <c r="BJ555" s="3143"/>
      <c r="BK555" s="3143"/>
      <c r="BL555" s="3189"/>
      <c r="BM555" s="3189"/>
      <c r="BN555" s="3189"/>
      <c r="BO555" s="3189"/>
      <c r="BP555" s="3189"/>
      <c r="BQ555" s="3189"/>
      <c r="BR555" s="3189"/>
      <c r="BS555" s="3189"/>
      <c r="BT555" s="3189"/>
      <c r="BU555" s="3189"/>
      <c r="BV555" s="3143"/>
      <c r="BW555" s="3143"/>
    </row>
    <row r="556" spans="1:75" ht="16.5" customHeight="1">
      <c r="A556" s="3143"/>
      <c r="B556" s="3143"/>
      <c r="C556" s="3143"/>
      <c r="D556" s="3143"/>
      <c r="E556" s="3143"/>
      <c r="F556" s="3143"/>
      <c r="G556" s="3143"/>
      <c r="H556" s="3143"/>
      <c r="I556" s="3143"/>
      <c r="J556" s="3143"/>
      <c r="K556" s="3098"/>
      <c r="L556" s="3098"/>
      <c r="M556" s="3098"/>
      <c r="N556" s="3098"/>
      <c r="O556" s="3098"/>
      <c r="P556" s="3098"/>
      <c r="Q556" s="3098"/>
      <c r="R556" s="3098"/>
      <c r="S556" s="3098"/>
      <c r="T556" s="3098"/>
      <c r="U556" s="3098"/>
      <c r="V556" s="3098"/>
      <c r="W556" s="3098"/>
      <c r="X556" s="3098"/>
      <c r="Y556" s="3098"/>
      <c r="Z556" s="3098"/>
      <c r="AA556" s="3098"/>
      <c r="AB556" s="3098"/>
      <c r="AC556" s="3098"/>
      <c r="AD556" s="3098"/>
      <c r="AE556" s="3098"/>
      <c r="AF556" s="3098"/>
      <c r="AG556" s="3098"/>
      <c r="AH556" s="3098"/>
      <c r="AI556" s="3098"/>
      <c r="AJ556" s="3143"/>
      <c r="AK556" s="3143"/>
      <c r="AL556" s="3143"/>
      <c r="AM556" s="3143"/>
      <c r="AN556" s="3143"/>
      <c r="AO556" s="3143"/>
      <c r="AP556" s="3143"/>
      <c r="AQ556" s="3143"/>
      <c r="AR556" s="3143"/>
      <c r="AS556" s="3143"/>
      <c r="AT556" s="3143"/>
      <c r="AU556" s="3143"/>
      <c r="AV556" s="3143"/>
      <c r="AW556" s="3143"/>
      <c r="AX556" s="3143"/>
      <c r="AY556" s="3143"/>
      <c r="AZ556" s="3143"/>
      <c r="BA556" s="3143"/>
      <c r="BB556" s="3143"/>
      <c r="BC556" s="3143"/>
      <c r="BD556" s="3143"/>
      <c r="BE556" s="3143"/>
      <c r="BF556" s="3143"/>
      <c r="BG556" s="3143"/>
      <c r="BH556" s="3143"/>
      <c r="BI556" s="3143"/>
      <c r="BJ556" s="3143"/>
      <c r="BK556" s="3143"/>
      <c r="BL556" s="3189"/>
      <c r="BM556" s="3189"/>
      <c r="BN556" s="3189"/>
      <c r="BO556" s="3189"/>
      <c r="BP556" s="3189"/>
      <c r="BQ556" s="3189"/>
      <c r="BR556" s="3189"/>
      <c r="BS556" s="3189"/>
      <c r="BT556" s="3189"/>
      <c r="BU556" s="3189"/>
      <c r="BV556" s="3143"/>
      <c r="BW556" s="3143"/>
    </row>
    <row r="557" spans="1:75" ht="16.5" customHeight="1">
      <c r="A557" s="3143"/>
      <c r="B557" s="3143"/>
      <c r="C557" s="3143"/>
      <c r="D557" s="3143"/>
      <c r="E557" s="3143"/>
      <c r="F557" s="3143"/>
      <c r="G557" s="3143"/>
      <c r="H557" s="3143"/>
      <c r="I557" s="3143"/>
      <c r="J557" s="3143"/>
      <c r="K557" s="3098"/>
      <c r="L557" s="3098"/>
      <c r="M557" s="3098"/>
      <c r="N557" s="3098"/>
      <c r="O557" s="3098"/>
      <c r="P557" s="3098"/>
      <c r="Q557" s="3098"/>
      <c r="R557" s="3098"/>
      <c r="S557" s="3098"/>
      <c r="T557" s="3098"/>
      <c r="U557" s="3098"/>
      <c r="V557" s="3098"/>
      <c r="W557" s="3098"/>
      <c r="X557" s="3098"/>
      <c r="Y557" s="3098"/>
      <c r="Z557" s="3098"/>
      <c r="AA557" s="3098"/>
      <c r="AB557" s="3098"/>
      <c r="AC557" s="3098"/>
      <c r="AD557" s="3098"/>
      <c r="AE557" s="3098"/>
      <c r="AF557" s="3098"/>
      <c r="AG557" s="3098"/>
      <c r="AH557" s="3098"/>
      <c r="AI557" s="3098"/>
      <c r="AJ557" s="3143"/>
      <c r="AK557" s="3143"/>
      <c r="AL557" s="3143"/>
      <c r="AM557" s="3143"/>
      <c r="AN557" s="3143"/>
      <c r="AO557" s="3143"/>
      <c r="AP557" s="3143"/>
      <c r="AQ557" s="3143"/>
      <c r="AR557" s="3143"/>
      <c r="AS557" s="3143"/>
      <c r="AT557" s="3143"/>
      <c r="AU557" s="3143"/>
      <c r="AV557" s="3143"/>
      <c r="AW557" s="3143"/>
      <c r="AX557" s="3143"/>
      <c r="AY557" s="3143"/>
      <c r="AZ557" s="3143"/>
      <c r="BA557" s="3143"/>
      <c r="BB557" s="3143"/>
      <c r="BC557" s="3143"/>
      <c r="BD557" s="3143"/>
      <c r="BE557" s="3143"/>
      <c r="BF557" s="3143"/>
      <c r="BG557" s="3143"/>
      <c r="BH557" s="3143"/>
      <c r="BI557" s="3143"/>
      <c r="BJ557" s="3143"/>
      <c r="BK557" s="3143"/>
      <c r="BL557" s="3189"/>
      <c r="BM557" s="3189"/>
      <c r="BN557" s="3189"/>
      <c r="BO557" s="3189"/>
      <c r="BP557" s="3189"/>
      <c r="BQ557" s="3189"/>
      <c r="BR557" s="3189"/>
      <c r="BS557" s="3189"/>
      <c r="BT557" s="3189"/>
      <c r="BU557" s="3189"/>
      <c r="BV557" s="3143"/>
      <c r="BW557" s="3143"/>
    </row>
    <row r="558" spans="1:75" ht="16.5" customHeight="1">
      <c r="A558" s="3143"/>
      <c r="B558" s="3143"/>
      <c r="C558" s="3143"/>
      <c r="D558" s="3143"/>
      <c r="E558" s="3143"/>
      <c r="F558" s="3143"/>
      <c r="G558" s="3143"/>
      <c r="H558" s="3143"/>
      <c r="I558" s="3143"/>
      <c r="J558" s="3143"/>
      <c r="K558" s="3098"/>
      <c r="L558" s="3098"/>
      <c r="M558" s="3098"/>
      <c r="N558" s="3098"/>
      <c r="O558" s="3098"/>
      <c r="P558" s="3098"/>
      <c r="Q558" s="3098"/>
      <c r="R558" s="3098"/>
      <c r="S558" s="3098"/>
      <c r="T558" s="3098"/>
      <c r="U558" s="3098"/>
      <c r="V558" s="3098"/>
      <c r="W558" s="3098"/>
      <c r="X558" s="3098"/>
      <c r="Y558" s="3098"/>
      <c r="Z558" s="3098"/>
      <c r="AA558" s="3098"/>
      <c r="AB558" s="3098"/>
      <c r="AC558" s="3098"/>
      <c r="AD558" s="3098"/>
      <c r="AE558" s="3098"/>
      <c r="AF558" s="3098"/>
      <c r="AG558" s="3098"/>
      <c r="AH558" s="3098"/>
      <c r="AI558" s="3098"/>
      <c r="AJ558" s="3143"/>
      <c r="AK558" s="3143"/>
      <c r="AL558" s="3143"/>
      <c r="AM558" s="3143"/>
      <c r="AN558" s="3143"/>
      <c r="AO558" s="3143"/>
      <c r="AP558" s="3143"/>
      <c r="AQ558" s="3143"/>
      <c r="AR558" s="3143"/>
      <c r="AS558" s="3143"/>
      <c r="AT558" s="3143"/>
      <c r="AU558" s="3143"/>
      <c r="AV558" s="3143"/>
      <c r="AW558" s="3143"/>
      <c r="AX558" s="3143"/>
      <c r="AY558" s="3143"/>
      <c r="AZ558" s="3143"/>
      <c r="BA558" s="3143"/>
      <c r="BB558" s="3143"/>
      <c r="BC558" s="3143"/>
      <c r="BD558" s="3143"/>
      <c r="BE558" s="3143"/>
      <c r="BF558" s="3143"/>
      <c r="BG558" s="3143"/>
      <c r="BH558" s="3143"/>
      <c r="BI558" s="3143"/>
      <c r="BJ558" s="3143"/>
      <c r="BK558" s="3143"/>
      <c r="BL558" s="3189"/>
      <c r="BM558" s="3189"/>
      <c r="BN558" s="3189"/>
      <c r="BO558" s="3189"/>
      <c r="BP558" s="3189"/>
      <c r="BQ558" s="3189"/>
      <c r="BR558" s="3189"/>
      <c r="BS558" s="3189"/>
      <c r="BT558" s="3189"/>
      <c r="BU558" s="3189"/>
      <c r="BV558" s="3143"/>
      <c r="BW558" s="3143"/>
    </row>
    <row r="559" spans="1:75" ht="16.5" customHeight="1">
      <c r="A559" s="3143"/>
      <c r="B559" s="3143"/>
      <c r="C559" s="3143"/>
      <c r="D559" s="3143"/>
      <c r="E559" s="3143"/>
      <c r="F559" s="3143"/>
      <c r="G559" s="3143"/>
      <c r="H559" s="3143"/>
      <c r="I559" s="3143"/>
      <c r="J559" s="3143"/>
      <c r="K559" s="3098"/>
      <c r="L559" s="3098"/>
      <c r="M559" s="3098"/>
      <c r="N559" s="3098"/>
      <c r="O559" s="3098"/>
      <c r="P559" s="3098"/>
      <c r="Q559" s="3098"/>
      <c r="R559" s="3098"/>
      <c r="S559" s="3098"/>
      <c r="T559" s="3098"/>
      <c r="U559" s="3098"/>
      <c r="V559" s="3098"/>
      <c r="W559" s="3098"/>
      <c r="X559" s="3098"/>
      <c r="Y559" s="3098"/>
      <c r="Z559" s="3098"/>
      <c r="AA559" s="3098"/>
      <c r="AB559" s="3098"/>
      <c r="AC559" s="3098"/>
      <c r="AD559" s="3098"/>
      <c r="AE559" s="3098"/>
      <c r="AF559" s="3098"/>
      <c r="AG559" s="3098"/>
      <c r="AH559" s="3098"/>
      <c r="AI559" s="3098"/>
      <c r="AJ559" s="3143"/>
      <c r="AK559" s="3143"/>
      <c r="AL559" s="3143"/>
      <c r="AM559" s="3143"/>
      <c r="AN559" s="3143"/>
      <c r="AO559" s="3143"/>
      <c r="AP559" s="3143"/>
      <c r="AQ559" s="3143"/>
      <c r="AR559" s="3143"/>
      <c r="AS559" s="3143"/>
      <c r="AT559" s="3143"/>
      <c r="AU559" s="3143"/>
      <c r="AV559" s="3143"/>
      <c r="AW559" s="3143"/>
      <c r="AX559" s="3143"/>
      <c r="AY559" s="3143"/>
      <c r="AZ559" s="3143"/>
      <c r="BA559" s="3143"/>
      <c r="BB559" s="3143"/>
      <c r="BC559" s="3143"/>
      <c r="BD559" s="3143"/>
      <c r="BE559" s="3143"/>
      <c r="BF559" s="3143"/>
      <c r="BG559" s="3143"/>
      <c r="BH559" s="3143"/>
      <c r="BI559" s="3143"/>
      <c r="BJ559" s="3143"/>
      <c r="BK559" s="3143"/>
      <c r="BL559" s="3189"/>
      <c r="BM559" s="3189"/>
      <c r="BN559" s="3189"/>
      <c r="BO559" s="3189"/>
      <c r="BP559" s="3189"/>
      <c r="BQ559" s="3189"/>
      <c r="BR559" s="3189"/>
      <c r="BS559" s="3189"/>
      <c r="BT559" s="3189"/>
      <c r="BU559" s="3189"/>
      <c r="BV559" s="3143"/>
      <c r="BW559" s="3143"/>
    </row>
    <row r="560" spans="1:75" ht="16.5" customHeight="1">
      <c r="A560" s="3143"/>
      <c r="B560" s="3143"/>
      <c r="C560" s="3143"/>
      <c r="D560" s="3143"/>
      <c r="E560" s="3143"/>
      <c r="F560" s="3143"/>
      <c r="G560" s="3143"/>
      <c r="H560" s="3143"/>
      <c r="I560" s="3143"/>
      <c r="J560" s="3143"/>
      <c r="K560" s="3098"/>
      <c r="L560" s="3098"/>
      <c r="M560" s="3098"/>
      <c r="N560" s="3098"/>
      <c r="O560" s="3098"/>
      <c r="P560" s="3098"/>
      <c r="Q560" s="3098"/>
      <c r="R560" s="3098"/>
      <c r="S560" s="3098"/>
      <c r="T560" s="3098"/>
      <c r="U560" s="3098"/>
      <c r="V560" s="3098"/>
      <c r="W560" s="3098"/>
      <c r="X560" s="3098"/>
      <c r="Y560" s="3098"/>
      <c r="Z560" s="3098"/>
      <c r="AA560" s="3098"/>
      <c r="AB560" s="3098"/>
      <c r="AC560" s="3098"/>
      <c r="AD560" s="3098"/>
      <c r="AE560" s="3098"/>
      <c r="AF560" s="3098"/>
      <c r="AG560" s="3098"/>
      <c r="AH560" s="3098"/>
      <c r="AI560" s="3098"/>
      <c r="AJ560" s="3143"/>
      <c r="AK560" s="3143"/>
      <c r="AL560" s="3143"/>
      <c r="AM560" s="3143"/>
      <c r="AN560" s="3143"/>
      <c r="AO560" s="3143"/>
      <c r="AP560" s="3143"/>
      <c r="AQ560" s="3143"/>
      <c r="AR560" s="3143"/>
      <c r="AS560" s="3143"/>
      <c r="AT560" s="3143"/>
      <c r="AU560" s="3143"/>
      <c r="AV560" s="3143"/>
      <c r="AW560" s="3143"/>
      <c r="AX560" s="3143"/>
      <c r="AY560" s="3143"/>
      <c r="AZ560" s="3143"/>
      <c r="BA560" s="3143"/>
      <c r="BB560" s="3143"/>
      <c r="BC560" s="3143"/>
      <c r="BD560" s="3143"/>
      <c r="BE560" s="3143"/>
      <c r="BF560" s="3143"/>
      <c r="BG560" s="3143"/>
      <c r="BH560" s="3143"/>
      <c r="BI560" s="3143"/>
      <c r="BJ560" s="3143"/>
      <c r="BK560" s="3143"/>
      <c r="BL560" s="3189"/>
      <c r="BM560" s="3189"/>
      <c r="BN560" s="3189"/>
      <c r="BO560" s="3189"/>
      <c r="BP560" s="3189"/>
      <c r="BQ560" s="3189"/>
      <c r="BR560" s="3189"/>
      <c r="BS560" s="3189"/>
      <c r="BT560" s="3189"/>
      <c r="BU560" s="3189"/>
      <c r="BV560" s="3143"/>
      <c r="BW560" s="3143"/>
    </row>
    <row r="561" spans="1:75" ht="16.5" customHeight="1">
      <c r="A561" s="3143"/>
      <c r="B561" s="3143"/>
      <c r="C561" s="3143"/>
      <c r="D561" s="3143"/>
      <c r="E561" s="3143"/>
      <c r="F561" s="3143"/>
      <c r="G561" s="3143"/>
      <c r="H561" s="3143"/>
      <c r="I561" s="3143"/>
      <c r="J561" s="3143"/>
      <c r="K561" s="3098"/>
      <c r="L561" s="3098"/>
      <c r="M561" s="3098"/>
      <c r="N561" s="3098"/>
      <c r="O561" s="3098"/>
      <c r="P561" s="3098"/>
      <c r="Q561" s="3098"/>
      <c r="R561" s="3098"/>
      <c r="S561" s="3098"/>
      <c r="T561" s="3098"/>
      <c r="U561" s="3098"/>
      <c r="V561" s="3098"/>
      <c r="W561" s="3098"/>
      <c r="X561" s="3098"/>
      <c r="Y561" s="3098"/>
      <c r="Z561" s="3098"/>
      <c r="AA561" s="3098"/>
      <c r="AB561" s="3098"/>
      <c r="AC561" s="3098"/>
      <c r="AD561" s="3098"/>
      <c r="AE561" s="3098"/>
      <c r="AF561" s="3098"/>
      <c r="AG561" s="3098"/>
      <c r="AH561" s="3098"/>
      <c r="AI561" s="3098"/>
      <c r="AJ561" s="3143"/>
      <c r="AK561" s="3143"/>
      <c r="AL561" s="3143"/>
      <c r="AM561" s="3143"/>
      <c r="AN561" s="3143"/>
      <c r="AO561" s="3143"/>
      <c r="AP561" s="3143"/>
      <c r="AQ561" s="3143"/>
      <c r="AR561" s="3143"/>
      <c r="AS561" s="3143"/>
      <c r="AT561" s="3143"/>
      <c r="AU561" s="3143"/>
      <c r="AV561" s="3143"/>
      <c r="AW561" s="3143"/>
      <c r="AX561" s="3143"/>
      <c r="AY561" s="3143"/>
      <c r="AZ561" s="3143"/>
      <c r="BA561" s="3143"/>
      <c r="BB561" s="3143"/>
      <c r="BC561" s="3143"/>
      <c r="BD561" s="3143"/>
      <c r="BE561" s="3143"/>
      <c r="BF561" s="3143"/>
      <c r="BG561" s="3143"/>
      <c r="BH561" s="3143"/>
      <c r="BI561" s="3143"/>
      <c r="BJ561" s="3143"/>
      <c r="BK561" s="3143"/>
      <c r="BL561" s="3189"/>
      <c r="BM561" s="3189"/>
      <c r="BN561" s="3189"/>
      <c r="BO561" s="3189"/>
      <c r="BP561" s="3189"/>
      <c r="BQ561" s="3189"/>
      <c r="BR561" s="3189"/>
      <c r="BS561" s="3189"/>
      <c r="BT561" s="3189"/>
      <c r="BU561" s="3189"/>
      <c r="BV561" s="3143"/>
      <c r="BW561" s="3143"/>
    </row>
    <row r="562" spans="1:75" ht="16.5" customHeight="1">
      <c r="A562" s="3143"/>
      <c r="B562" s="3143"/>
      <c r="C562" s="3143"/>
      <c r="D562" s="3143"/>
      <c r="E562" s="3143"/>
      <c r="F562" s="3143"/>
      <c r="G562" s="3143"/>
      <c r="H562" s="3143"/>
      <c r="I562" s="3143"/>
      <c r="J562" s="3143"/>
      <c r="K562" s="3098"/>
      <c r="L562" s="3098"/>
      <c r="M562" s="3098"/>
      <c r="N562" s="3098"/>
      <c r="O562" s="3098"/>
      <c r="P562" s="3098"/>
      <c r="Q562" s="3098"/>
      <c r="R562" s="3098"/>
      <c r="S562" s="3098"/>
      <c r="T562" s="3098"/>
      <c r="U562" s="3098"/>
      <c r="V562" s="3098"/>
      <c r="W562" s="3098"/>
      <c r="X562" s="3098"/>
      <c r="Y562" s="3098"/>
      <c r="Z562" s="3098"/>
      <c r="AA562" s="3098"/>
      <c r="AB562" s="3098"/>
      <c r="AC562" s="3098"/>
      <c r="AD562" s="3098"/>
      <c r="AE562" s="3098"/>
      <c r="AF562" s="3098"/>
      <c r="AG562" s="3098"/>
      <c r="AH562" s="3098"/>
      <c r="AI562" s="3098"/>
      <c r="AJ562" s="3143"/>
      <c r="AK562" s="3143"/>
      <c r="AL562" s="3143"/>
      <c r="AM562" s="3143"/>
      <c r="AN562" s="3143"/>
      <c r="AO562" s="3143"/>
      <c r="AP562" s="3143"/>
      <c r="AQ562" s="3143"/>
      <c r="AR562" s="3143"/>
      <c r="AS562" s="3143"/>
      <c r="AT562" s="3143"/>
      <c r="AU562" s="3143"/>
      <c r="AV562" s="3143"/>
      <c r="AW562" s="3143"/>
      <c r="AX562" s="3143"/>
      <c r="AY562" s="3143"/>
      <c r="AZ562" s="3143"/>
      <c r="BA562" s="3143"/>
      <c r="BB562" s="3143"/>
      <c r="BC562" s="3143"/>
      <c r="BD562" s="3143"/>
      <c r="BE562" s="3143"/>
      <c r="BF562" s="3143"/>
      <c r="BG562" s="3143"/>
      <c r="BH562" s="3143"/>
      <c r="BI562" s="3143"/>
      <c r="BJ562" s="3143"/>
      <c r="BK562" s="3143"/>
      <c r="BL562" s="3189"/>
      <c r="BM562" s="3189"/>
      <c r="BN562" s="3189"/>
      <c r="BO562" s="3189"/>
      <c r="BP562" s="3189"/>
      <c r="BQ562" s="3189"/>
      <c r="BR562" s="3189"/>
      <c r="BS562" s="3189"/>
      <c r="BT562" s="3189"/>
      <c r="BU562" s="3189"/>
      <c r="BV562" s="3143"/>
      <c r="BW562" s="3143"/>
    </row>
    <row r="563" spans="1:75" ht="16.5" customHeight="1">
      <c r="A563" s="3143"/>
      <c r="B563" s="3143"/>
      <c r="C563" s="3143"/>
      <c r="D563" s="3143"/>
      <c r="E563" s="3143"/>
      <c r="F563" s="3143"/>
      <c r="G563" s="3143"/>
      <c r="H563" s="3143"/>
      <c r="I563" s="3143"/>
      <c r="J563" s="3143"/>
      <c r="K563" s="3098"/>
      <c r="L563" s="3098"/>
      <c r="M563" s="3098"/>
      <c r="N563" s="3098"/>
      <c r="O563" s="3098"/>
      <c r="P563" s="3098"/>
      <c r="Q563" s="3098"/>
      <c r="R563" s="3098"/>
      <c r="S563" s="3098"/>
      <c r="T563" s="3098"/>
      <c r="U563" s="3098"/>
      <c r="V563" s="3098"/>
      <c r="W563" s="3098"/>
      <c r="X563" s="3098"/>
      <c r="Y563" s="3098"/>
      <c r="Z563" s="3098"/>
      <c r="AA563" s="3098"/>
      <c r="AB563" s="3098"/>
      <c r="AC563" s="3098"/>
      <c r="AD563" s="3098"/>
      <c r="AE563" s="3098"/>
      <c r="AF563" s="3098"/>
      <c r="AG563" s="3098"/>
      <c r="AH563" s="3098"/>
      <c r="AI563" s="3098"/>
      <c r="AJ563" s="3143"/>
      <c r="AK563" s="3143"/>
      <c r="AL563" s="3143"/>
      <c r="AM563" s="3143"/>
      <c r="AN563" s="3143"/>
      <c r="AO563" s="3143"/>
      <c r="AP563" s="3143"/>
      <c r="AQ563" s="3143"/>
      <c r="AR563" s="3143"/>
      <c r="AS563" s="3143"/>
      <c r="AT563" s="3143"/>
      <c r="AU563" s="3143"/>
      <c r="AV563" s="3143"/>
      <c r="AW563" s="3143"/>
      <c r="AX563" s="3143"/>
      <c r="AY563" s="3143"/>
      <c r="AZ563" s="3143"/>
      <c r="BA563" s="3143"/>
      <c r="BB563" s="3143"/>
      <c r="BC563" s="3143"/>
      <c r="BD563" s="3143"/>
      <c r="BE563" s="3143"/>
      <c r="BF563" s="3143"/>
      <c r="BG563" s="3143"/>
      <c r="BH563" s="3143"/>
      <c r="BI563" s="3143"/>
      <c r="BJ563" s="3143"/>
      <c r="BK563" s="3143"/>
      <c r="BL563" s="3189"/>
      <c r="BM563" s="3189"/>
      <c r="BN563" s="3189"/>
      <c r="BO563" s="3189"/>
      <c r="BP563" s="3189"/>
      <c r="BQ563" s="3189"/>
      <c r="BR563" s="3189"/>
      <c r="BS563" s="3189"/>
      <c r="BT563" s="3189"/>
      <c r="BU563" s="3189"/>
      <c r="BV563" s="3143"/>
      <c r="BW563" s="3143"/>
    </row>
    <row r="564" spans="1:75" ht="16.5" customHeight="1">
      <c r="A564" s="3143"/>
      <c r="B564" s="3143"/>
      <c r="C564" s="3143"/>
      <c r="D564" s="3143"/>
      <c r="E564" s="3143"/>
      <c r="F564" s="3143"/>
      <c r="G564" s="3143"/>
      <c r="H564" s="3143"/>
      <c r="I564" s="3143"/>
      <c r="J564" s="3143"/>
      <c r="K564" s="3098"/>
      <c r="L564" s="3098"/>
      <c r="M564" s="3098"/>
      <c r="N564" s="3098"/>
      <c r="O564" s="3098"/>
      <c r="P564" s="3098"/>
      <c r="Q564" s="3098"/>
      <c r="R564" s="3098"/>
      <c r="S564" s="3098"/>
      <c r="T564" s="3098"/>
      <c r="U564" s="3098"/>
      <c r="V564" s="3098"/>
      <c r="W564" s="3098"/>
      <c r="X564" s="3098"/>
      <c r="Y564" s="3098"/>
      <c r="Z564" s="3098"/>
      <c r="AA564" s="3098"/>
      <c r="AB564" s="3098"/>
      <c r="AC564" s="3098"/>
      <c r="AD564" s="3098"/>
      <c r="AE564" s="3098"/>
      <c r="AF564" s="3098"/>
      <c r="AG564" s="3098"/>
      <c r="AH564" s="3098"/>
      <c r="AI564" s="3098"/>
      <c r="AJ564" s="3143"/>
      <c r="AK564" s="3143"/>
      <c r="AL564" s="3143"/>
      <c r="AM564" s="3143"/>
      <c r="AN564" s="3143"/>
      <c r="AO564" s="3143"/>
      <c r="AP564" s="3143"/>
      <c r="AQ564" s="3143"/>
      <c r="AR564" s="3143"/>
      <c r="AS564" s="3143"/>
      <c r="AT564" s="3143"/>
      <c r="AU564" s="3143"/>
      <c r="AV564" s="3143"/>
      <c r="AW564" s="3143"/>
      <c r="AX564" s="3143"/>
      <c r="AY564" s="3143"/>
      <c r="AZ564" s="3143"/>
      <c r="BA564" s="3143"/>
      <c r="BB564" s="3143"/>
      <c r="BC564" s="3143"/>
      <c r="BD564" s="3143"/>
      <c r="BE564" s="3143"/>
      <c r="BF564" s="3143"/>
      <c r="BG564" s="3143"/>
      <c r="BH564" s="3143"/>
      <c r="BI564" s="3143"/>
      <c r="BJ564" s="3143"/>
      <c r="BK564" s="3143"/>
      <c r="BL564" s="3189"/>
      <c r="BM564" s="3189"/>
      <c r="BN564" s="3189"/>
      <c r="BO564" s="3189"/>
      <c r="BP564" s="3189"/>
      <c r="BQ564" s="3189"/>
      <c r="BR564" s="3189"/>
      <c r="BS564" s="3189"/>
      <c r="BT564" s="3189"/>
      <c r="BU564" s="3189"/>
      <c r="BV564" s="3143"/>
      <c r="BW564" s="3143"/>
    </row>
    <row r="565" spans="1:75" ht="16.5" customHeight="1">
      <c r="A565" s="3143"/>
      <c r="B565" s="3143"/>
      <c r="C565" s="3143"/>
      <c r="D565" s="3143"/>
      <c r="E565" s="3143"/>
      <c r="F565" s="3143"/>
      <c r="G565" s="3143"/>
      <c r="H565" s="3143"/>
      <c r="I565" s="3143"/>
      <c r="J565" s="3143"/>
      <c r="K565" s="3098"/>
      <c r="L565" s="3098"/>
      <c r="M565" s="3098"/>
      <c r="N565" s="3098"/>
      <c r="O565" s="3098"/>
      <c r="P565" s="3098"/>
      <c r="Q565" s="3098"/>
      <c r="R565" s="3098"/>
      <c r="S565" s="3098"/>
      <c r="T565" s="3098"/>
      <c r="U565" s="3098"/>
      <c r="V565" s="3098"/>
      <c r="W565" s="3098"/>
      <c r="X565" s="3098"/>
      <c r="Y565" s="3098"/>
      <c r="Z565" s="3098"/>
      <c r="AA565" s="3098"/>
      <c r="AB565" s="3098"/>
      <c r="AC565" s="3098"/>
      <c r="AD565" s="3098"/>
      <c r="AE565" s="3098"/>
      <c r="AF565" s="3098"/>
      <c r="AG565" s="3098"/>
      <c r="AH565" s="3098"/>
      <c r="AI565" s="3098"/>
      <c r="AJ565" s="3143"/>
      <c r="AK565" s="3143"/>
      <c r="AL565" s="3143"/>
      <c r="AM565" s="3143"/>
      <c r="AN565" s="3143"/>
      <c r="AO565" s="3143"/>
      <c r="AP565" s="3143"/>
      <c r="AQ565" s="3143"/>
      <c r="AR565" s="3143"/>
      <c r="AS565" s="3143"/>
      <c r="AT565" s="3143"/>
      <c r="AU565" s="3143"/>
      <c r="AV565" s="3143"/>
      <c r="AW565" s="3143"/>
      <c r="AX565" s="3143"/>
      <c r="AY565" s="3143"/>
      <c r="AZ565" s="3143"/>
      <c r="BA565" s="3143"/>
      <c r="BB565" s="3143"/>
      <c r="BC565" s="3143"/>
      <c r="BD565" s="3143"/>
      <c r="BE565" s="3143"/>
      <c r="BF565" s="3143"/>
      <c r="BG565" s="3143"/>
      <c r="BH565" s="3143"/>
      <c r="BI565" s="3143"/>
      <c r="BJ565" s="3143"/>
      <c r="BK565" s="3143"/>
      <c r="BL565" s="3189"/>
      <c r="BM565" s="3189"/>
      <c r="BN565" s="3189"/>
      <c r="BO565" s="3189"/>
      <c r="BP565" s="3189"/>
      <c r="BQ565" s="3189"/>
      <c r="BR565" s="3189"/>
      <c r="BS565" s="3189"/>
      <c r="BT565" s="3189"/>
      <c r="BU565" s="3189"/>
      <c r="BV565" s="3143"/>
      <c r="BW565" s="3143"/>
    </row>
    <row r="566" spans="1:75" ht="16.5" customHeight="1">
      <c r="A566" s="3143"/>
      <c r="B566" s="3143"/>
      <c r="C566" s="3143"/>
      <c r="D566" s="3143"/>
      <c r="E566" s="3143"/>
      <c r="F566" s="3143"/>
      <c r="G566" s="3143"/>
      <c r="H566" s="3143"/>
      <c r="I566" s="3143"/>
      <c r="J566" s="3143"/>
      <c r="K566" s="3098"/>
      <c r="L566" s="3098"/>
      <c r="M566" s="3098"/>
      <c r="N566" s="3098"/>
      <c r="O566" s="3098"/>
      <c r="P566" s="3098"/>
      <c r="Q566" s="3098"/>
      <c r="R566" s="3098"/>
      <c r="S566" s="3098"/>
      <c r="T566" s="3098"/>
      <c r="U566" s="3098"/>
      <c r="V566" s="3098"/>
      <c r="W566" s="3098"/>
      <c r="X566" s="3098"/>
      <c r="Y566" s="3098"/>
      <c r="Z566" s="3098"/>
      <c r="AA566" s="3098"/>
      <c r="AB566" s="3098"/>
      <c r="AC566" s="3098"/>
      <c r="AD566" s="3098"/>
      <c r="AE566" s="3098"/>
      <c r="AF566" s="3098"/>
      <c r="AG566" s="3098"/>
      <c r="AH566" s="3098"/>
      <c r="AI566" s="3098"/>
      <c r="AJ566" s="3143"/>
      <c r="AK566" s="3143"/>
      <c r="AL566" s="3143"/>
      <c r="AM566" s="3143"/>
      <c r="AN566" s="3143"/>
      <c r="AO566" s="3143"/>
      <c r="AP566" s="3143"/>
      <c r="AQ566" s="3143"/>
      <c r="AR566" s="3143"/>
      <c r="AS566" s="3143"/>
      <c r="AT566" s="3143"/>
      <c r="AU566" s="3143"/>
      <c r="AV566" s="3143"/>
      <c r="AW566" s="3143"/>
      <c r="AX566" s="3143"/>
      <c r="AY566" s="3143"/>
      <c r="AZ566" s="3143"/>
      <c r="BA566" s="3143"/>
      <c r="BB566" s="3143"/>
      <c r="BC566" s="3143"/>
      <c r="BD566" s="3143"/>
      <c r="BE566" s="3143"/>
      <c r="BF566" s="3143"/>
      <c r="BG566" s="3143"/>
      <c r="BH566" s="3143"/>
      <c r="BI566" s="3143"/>
      <c r="BJ566" s="3143"/>
      <c r="BK566" s="3143"/>
      <c r="BL566" s="3189"/>
      <c r="BM566" s="3189"/>
      <c r="BN566" s="3189"/>
      <c r="BO566" s="3189"/>
      <c r="BP566" s="3189"/>
      <c r="BQ566" s="3189"/>
      <c r="BR566" s="3189"/>
      <c r="BS566" s="3189"/>
      <c r="BT566" s="3189"/>
      <c r="BU566" s="3189"/>
      <c r="BV566" s="3143"/>
      <c r="BW566" s="3143"/>
    </row>
    <row r="567" spans="1:75" ht="16.5" customHeight="1">
      <c r="A567" s="3143"/>
      <c r="B567" s="3143"/>
      <c r="C567" s="3143"/>
      <c r="D567" s="3143"/>
      <c r="E567" s="3143"/>
      <c r="F567" s="3143"/>
      <c r="G567" s="3143"/>
      <c r="H567" s="3143"/>
      <c r="I567" s="3143"/>
      <c r="J567" s="3143"/>
      <c r="K567" s="3098"/>
      <c r="L567" s="3098"/>
      <c r="M567" s="3098"/>
      <c r="N567" s="3098"/>
      <c r="O567" s="3098"/>
      <c r="P567" s="3098"/>
      <c r="Q567" s="3098"/>
      <c r="R567" s="3098"/>
      <c r="S567" s="3098"/>
      <c r="T567" s="3098"/>
      <c r="U567" s="3098"/>
      <c r="V567" s="3098"/>
      <c r="W567" s="3098"/>
      <c r="X567" s="3098"/>
      <c r="Y567" s="3098"/>
      <c r="Z567" s="3098"/>
      <c r="AA567" s="3098"/>
      <c r="AB567" s="3098"/>
      <c r="AC567" s="3098"/>
      <c r="AD567" s="3098"/>
      <c r="AE567" s="3098"/>
      <c r="AF567" s="3098"/>
      <c r="AG567" s="3098"/>
      <c r="AH567" s="3098"/>
      <c r="AI567" s="3098"/>
      <c r="AJ567" s="3143"/>
      <c r="AK567" s="3143"/>
      <c r="AL567" s="3143"/>
      <c r="AM567" s="3143"/>
      <c r="AN567" s="3143"/>
      <c r="AO567" s="3143"/>
      <c r="AP567" s="3143"/>
      <c r="AQ567" s="3143"/>
      <c r="AR567" s="3143"/>
      <c r="AS567" s="3143"/>
      <c r="AT567" s="3143"/>
      <c r="AU567" s="3143"/>
      <c r="AV567" s="3143"/>
      <c r="AW567" s="3143"/>
      <c r="AX567" s="3143"/>
      <c r="AY567" s="3143"/>
      <c r="AZ567" s="3143"/>
      <c r="BA567" s="3143"/>
      <c r="BB567" s="3143"/>
      <c r="BC567" s="3143"/>
      <c r="BD567" s="3143"/>
      <c r="BE567" s="3143"/>
      <c r="BF567" s="3143"/>
      <c r="BG567" s="3143"/>
      <c r="BH567" s="3143"/>
      <c r="BI567" s="3143"/>
      <c r="BJ567" s="3143"/>
      <c r="BK567" s="3143"/>
      <c r="BL567" s="3189"/>
      <c r="BM567" s="3189"/>
      <c r="BN567" s="3189"/>
      <c r="BO567" s="3189"/>
      <c r="BP567" s="3189"/>
      <c r="BQ567" s="3189"/>
      <c r="BR567" s="3189"/>
      <c r="BS567" s="3189"/>
      <c r="BT567" s="3189"/>
      <c r="BU567" s="3189"/>
      <c r="BV567" s="3143"/>
      <c r="BW567" s="3143"/>
    </row>
    <row r="568" spans="1:75" ht="16.5" customHeight="1">
      <c r="A568" s="3143"/>
      <c r="B568" s="3143"/>
      <c r="C568" s="3143"/>
      <c r="D568" s="3143"/>
      <c r="E568" s="3143"/>
      <c r="F568" s="3143"/>
      <c r="G568" s="3143"/>
      <c r="H568" s="3143"/>
      <c r="I568" s="3143"/>
      <c r="J568" s="3143"/>
      <c r="K568" s="3098"/>
      <c r="L568" s="3098"/>
      <c r="M568" s="3098"/>
      <c r="N568" s="3098"/>
      <c r="O568" s="3098"/>
      <c r="P568" s="3098"/>
      <c r="Q568" s="3098"/>
      <c r="R568" s="3098"/>
      <c r="S568" s="3098"/>
      <c r="T568" s="3098"/>
      <c r="U568" s="3098"/>
      <c r="V568" s="3098"/>
      <c r="W568" s="3098"/>
      <c r="X568" s="3098"/>
      <c r="Y568" s="3098"/>
      <c r="Z568" s="3098"/>
      <c r="AA568" s="3098"/>
      <c r="AB568" s="3098"/>
      <c r="AC568" s="3098"/>
      <c r="AD568" s="3098"/>
      <c r="AE568" s="3098"/>
      <c r="AF568" s="3098"/>
      <c r="AG568" s="3098"/>
      <c r="AH568" s="3098"/>
      <c r="AI568" s="3098"/>
      <c r="AJ568" s="3143"/>
      <c r="AK568" s="3143"/>
      <c r="AL568" s="3143"/>
      <c r="AM568" s="3143"/>
      <c r="AN568" s="3143"/>
      <c r="AO568" s="3143"/>
      <c r="AP568" s="3143"/>
      <c r="AQ568" s="3143"/>
      <c r="AR568" s="3143"/>
      <c r="AS568" s="3143"/>
      <c r="AT568" s="3143"/>
      <c r="AU568" s="3143"/>
      <c r="AV568" s="3143"/>
      <c r="AW568" s="3143"/>
      <c r="AX568" s="3143"/>
      <c r="AY568" s="3143"/>
      <c r="AZ568" s="3143"/>
      <c r="BA568" s="3143"/>
      <c r="BB568" s="3143"/>
      <c r="BC568" s="3143"/>
      <c r="BD568" s="3143"/>
      <c r="BE568" s="3143"/>
      <c r="BF568" s="3143"/>
      <c r="BG568" s="3143"/>
      <c r="BH568" s="3143"/>
      <c r="BI568" s="3143"/>
      <c r="BJ568" s="3143"/>
      <c r="BK568" s="3143"/>
      <c r="BL568" s="3189"/>
      <c r="BM568" s="3189"/>
      <c r="BN568" s="3189"/>
      <c r="BO568" s="3189"/>
      <c r="BP568" s="3189"/>
      <c r="BQ568" s="3189"/>
      <c r="BR568" s="3189"/>
      <c r="BS568" s="3189"/>
      <c r="BT568" s="3189"/>
      <c r="BU568" s="3189"/>
      <c r="BV568" s="3143"/>
      <c r="BW568" s="3143"/>
    </row>
    <row r="569" spans="1:75" ht="16.5" customHeight="1">
      <c r="A569" s="3143"/>
      <c r="B569" s="3143"/>
      <c r="C569" s="3143"/>
      <c r="D569" s="3143"/>
      <c r="E569" s="3143"/>
      <c r="F569" s="3143"/>
      <c r="G569" s="3143"/>
      <c r="H569" s="3143"/>
      <c r="I569" s="3143"/>
      <c r="J569" s="3143"/>
      <c r="K569" s="3098"/>
      <c r="L569" s="3098"/>
      <c r="M569" s="3098"/>
      <c r="N569" s="3098"/>
      <c r="O569" s="3098"/>
      <c r="P569" s="3098"/>
      <c r="Q569" s="3098"/>
      <c r="R569" s="3098"/>
      <c r="S569" s="3098"/>
      <c r="T569" s="3098"/>
      <c r="U569" s="3098"/>
      <c r="V569" s="3098"/>
      <c r="W569" s="3098"/>
      <c r="X569" s="3098"/>
      <c r="Y569" s="3098"/>
      <c r="Z569" s="3098"/>
      <c r="AA569" s="3098"/>
      <c r="AB569" s="3098"/>
      <c r="AC569" s="3098"/>
      <c r="AD569" s="3098"/>
      <c r="AE569" s="3098"/>
      <c r="AF569" s="3098"/>
      <c r="AG569" s="3098"/>
      <c r="AH569" s="3098"/>
      <c r="AI569" s="3098"/>
      <c r="AJ569" s="3143"/>
      <c r="AK569" s="3143"/>
      <c r="AL569" s="3143"/>
      <c r="AM569" s="3143"/>
      <c r="AN569" s="3143"/>
      <c r="AO569" s="3143"/>
      <c r="AP569" s="3143"/>
      <c r="AQ569" s="3143"/>
      <c r="AR569" s="3143"/>
      <c r="AS569" s="3143"/>
      <c r="AT569" s="3143"/>
      <c r="AU569" s="3143"/>
      <c r="AV569" s="3143"/>
      <c r="AW569" s="3143"/>
      <c r="AX569" s="3143"/>
      <c r="AY569" s="3143"/>
      <c r="AZ569" s="3143"/>
      <c r="BA569" s="3143"/>
      <c r="BB569" s="3143"/>
      <c r="BC569" s="3143"/>
      <c r="BD569" s="3143"/>
      <c r="BE569" s="3143"/>
      <c r="BF569" s="3143"/>
      <c r="BG569" s="3143"/>
      <c r="BH569" s="3143"/>
      <c r="BI569" s="3143"/>
      <c r="BJ569" s="3143"/>
      <c r="BK569" s="3143"/>
      <c r="BL569" s="3189"/>
      <c r="BM569" s="3189"/>
      <c r="BN569" s="3189"/>
      <c r="BO569" s="3189"/>
      <c r="BP569" s="3189"/>
      <c r="BQ569" s="3189"/>
      <c r="BR569" s="3189"/>
      <c r="BS569" s="3189"/>
      <c r="BT569" s="3189"/>
      <c r="BU569" s="3189"/>
      <c r="BV569" s="3143"/>
      <c r="BW569" s="3143"/>
    </row>
    <row r="570" spans="1:75" ht="16.5" customHeight="1">
      <c r="A570" s="3143"/>
      <c r="B570" s="3143"/>
      <c r="C570" s="3143"/>
      <c r="D570" s="3143"/>
      <c r="E570" s="3143"/>
      <c r="F570" s="3143"/>
      <c r="G570" s="3143"/>
      <c r="H570" s="3143"/>
      <c r="I570" s="3143"/>
      <c r="J570" s="3143"/>
      <c r="K570" s="3098"/>
      <c r="L570" s="3098"/>
      <c r="M570" s="3098"/>
      <c r="N570" s="3098"/>
      <c r="O570" s="3098"/>
      <c r="P570" s="3098"/>
      <c r="Q570" s="3098"/>
      <c r="R570" s="3098"/>
      <c r="S570" s="3098"/>
      <c r="T570" s="3098"/>
      <c r="U570" s="3098"/>
      <c r="V570" s="3098"/>
      <c r="W570" s="3098"/>
      <c r="X570" s="3098"/>
      <c r="Y570" s="3098"/>
      <c r="Z570" s="3098"/>
      <c r="AA570" s="3098"/>
      <c r="AB570" s="3098"/>
      <c r="AC570" s="3098"/>
      <c r="AD570" s="3098"/>
      <c r="AE570" s="3098"/>
      <c r="AF570" s="3098"/>
      <c r="AG570" s="3098"/>
      <c r="AH570" s="3098"/>
      <c r="AI570" s="3098"/>
      <c r="AJ570" s="3143"/>
      <c r="AK570" s="3143"/>
      <c r="AL570" s="3143"/>
      <c r="AM570" s="3143"/>
      <c r="AN570" s="3143"/>
      <c r="AO570" s="3143"/>
      <c r="AP570" s="3143"/>
      <c r="AQ570" s="3143"/>
      <c r="AR570" s="3143"/>
      <c r="AS570" s="3143"/>
      <c r="AT570" s="3143"/>
      <c r="AU570" s="3143"/>
      <c r="AV570" s="3143"/>
      <c r="AW570" s="3143"/>
      <c r="AX570" s="3143"/>
      <c r="AY570" s="3143"/>
      <c r="AZ570" s="3143"/>
      <c r="BA570" s="3143"/>
      <c r="BB570" s="3143"/>
      <c r="BC570" s="3143"/>
      <c r="BD570" s="3143"/>
      <c r="BE570" s="3143"/>
      <c r="BF570" s="3143"/>
      <c r="BG570" s="3143"/>
      <c r="BH570" s="3143"/>
      <c r="BI570" s="3143"/>
      <c r="BJ570" s="3143"/>
      <c r="BK570" s="3143"/>
      <c r="BL570" s="3189"/>
      <c r="BM570" s="3189"/>
      <c r="BN570" s="3189"/>
      <c r="BO570" s="3189"/>
      <c r="BP570" s="3189"/>
      <c r="BQ570" s="3189"/>
      <c r="BR570" s="3189"/>
      <c r="BS570" s="3189"/>
      <c r="BT570" s="3189"/>
      <c r="BU570" s="3189"/>
      <c r="BV570" s="3143"/>
      <c r="BW570" s="3143"/>
    </row>
    <row r="571" spans="1:75" ht="16.5" customHeight="1">
      <c r="A571" s="3143"/>
      <c r="B571" s="3143"/>
      <c r="C571" s="3143"/>
      <c r="D571" s="3143"/>
      <c r="E571" s="3143"/>
      <c r="F571" s="3143"/>
      <c r="G571" s="3143"/>
      <c r="H571" s="3143"/>
      <c r="I571" s="3143"/>
      <c r="J571" s="3143"/>
      <c r="K571" s="3098"/>
      <c r="L571" s="3098"/>
      <c r="M571" s="3098"/>
      <c r="N571" s="3098"/>
      <c r="O571" s="3098"/>
      <c r="P571" s="3098"/>
      <c r="Q571" s="3098"/>
      <c r="R571" s="3098"/>
      <c r="S571" s="3098"/>
      <c r="T571" s="3098"/>
      <c r="U571" s="3098"/>
      <c r="V571" s="3098"/>
      <c r="W571" s="3098"/>
      <c r="X571" s="3098"/>
      <c r="Y571" s="3098"/>
      <c r="Z571" s="3098"/>
      <c r="AA571" s="3098"/>
      <c r="AB571" s="3098"/>
      <c r="AC571" s="3098"/>
      <c r="AD571" s="3098"/>
      <c r="AE571" s="3098"/>
      <c r="AF571" s="3098"/>
      <c r="AG571" s="3098"/>
      <c r="AH571" s="3098"/>
      <c r="AI571" s="3098"/>
      <c r="AJ571" s="3143"/>
      <c r="AK571" s="3143"/>
      <c r="AL571" s="3143"/>
      <c r="AM571" s="3143"/>
      <c r="AN571" s="3143"/>
      <c r="AO571" s="3143"/>
      <c r="AP571" s="3143"/>
      <c r="AQ571" s="3143"/>
      <c r="AR571" s="3143"/>
      <c r="AS571" s="3143"/>
      <c r="AT571" s="3143"/>
      <c r="AU571" s="3143"/>
      <c r="AV571" s="3143"/>
      <c r="AW571" s="3143"/>
      <c r="AX571" s="3143"/>
      <c r="AY571" s="3143"/>
      <c r="AZ571" s="3143"/>
      <c r="BA571" s="3143"/>
      <c r="BB571" s="3143"/>
      <c r="BC571" s="3143"/>
      <c r="BD571" s="3143"/>
      <c r="BE571" s="3143"/>
      <c r="BF571" s="3143"/>
      <c r="BG571" s="3143"/>
      <c r="BH571" s="3143"/>
      <c r="BI571" s="3143"/>
      <c r="BJ571" s="3143"/>
      <c r="BK571" s="3143"/>
      <c r="BL571" s="3189"/>
      <c r="BM571" s="3189"/>
      <c r="BN571" s="3189"/>
      <c r="BO571" s="3189"/>
      <c r="BP571" s="3189"/>
      <c r="BQ571" s="3189"/>
      <c r="BR571" s="3189"/>
      <c r="BS571" s="3189"/>
      <c r="BT571" s="3189"/>
      <c r="BU571" s="3189"/>
      <c r="BV571" s="3143"/>
      <c r="BW571" s="3143"/>
    </row>
    <row r="572" spans="1:75" ht="16.5" customHeight="1">
      <c r="A572" s="3143"/>
      <c r="B572" s="3143"/>
      <c r="C572" s="3143"/>
      <c r="D572" s="3143"/>
      <c r="E572" s="3143"/>
      <c r="F572" s="3143"/>
      <c r="G572" s="3143"/>
      <c r="H572" s="3143"/>
      <c r="I572" s="3143"/>
      <c r="J572" s="3143"/>
      <c r="K572" s="3098"/>
      <c r="L572" s="3098"/>
      <c r="M572" s="3098"/>
      <c r="N572" s="3098"/>
      <c r="O572" s="3098"/>
      <c r="P572" s="3098"/>
      <c r="Q572" s="3098"/>
      <c r="R572" s="3098"/>
      <c r="S572" s="3098"/>
      <c r="T572" s="3098"/>
      <c r="U572" s="3098"/>
      <c r="V572" s="3098"/>
      <c r="W572" s="3098"/>
      <c r="X572" s="3098"/>
      <c r="Y572" s="3098"/>
      <c r="Z572" s="3098"/>
      <c r="AA572" s="3098"/>
      <c r="AB572" s="3098"/>
      <c r="AC572" s="3098"/>
      <c r="AD572" s="3098"/>
      <c r="AE572" s="3098"/>
      <c r="AF572" s="3098"/>
      <c r="AG572" s="3098"/>
      <c r="AH572" s="3098"/>
      <c r="AI572" s="3098"/>
      <c r="AJ572" s="3143"/>
      <c r="AK572" s="3143"/>
      <c r="AL572" s="3143"/>
      <c r="AM572" s="3143"/>
      <c r="AN572" s="3143"/>
      <c r="AO572" s="3143"/>
      <c r="AP572" s="3143"/>
      <c r="AQ572" s="3143"/>
      <c r="AR572" s="3143"/>
      <c r="AS572" s="3143"/>
      <c r="AT572" s="3143"/>
      <c r="AU572" s="3143"/>
      <c r="AV572" s="3143"/>
      <c r="AW572" s="3143"/>
      <c r="AX572" s="3143"/>
      <c r="AY572" s="3143"/>
      <c r="AZ572" s="3143"/>
      <c r="BA572" s="3143"/>
      <c r="BB572" s="3143"/>
      <c r="BC572" s="3143"/>
      <c r="BD572" s="3143"/>
      <c r="BE572" s="3143"/>
      <c r="BF572" s="3143"/>
      <c r="BG572" s="3143"/>
      <c r="BH572" s="3143"/>
      <c r="BI572" s="3143"/>
      <c r="BJ572" s="3143"/>
      <c r="BK572" s="3143"/>
      <c r="BL572" s="3189"/>
      <c r="BM572" s="3189"/>
      <c r="BN572" s="3189"/>
      <c r="BO572" s="3189"/>
      <c r="BP572" s="3189"/>
      <c r="BQ572" s="3189"/>
      <c r="BR572" s="3189"/>
      <c r="BS572" s="3189"/>
      <c r="BT572" s="3189"/>
      <c r="BU572" s="3189"/>
      <c r="BV572" s="3143"/>
      <c r="BW572" s="3143"/>
    </row>
    <row r="573" spans="1:75" ht="16.5" customHeight="1">
      <c r="A573" s="3143"/>
      <c r="B573" s="3143"/>
      <c r="C573" s="3143"/>
      <c r="D573" s="3143"/>
      <c r="E573" s="3143"/>
      <c r="F573" s="3143"/>
      <c r="G573" s="3143"/>
      <c r="H573" s="3143"/>
      <c r="I573" s="3143"/>
      <c r="J573" s="3143"/>
      <c r="K573" s="3098"/>
      <c r="L573" s="3098"/>
      <c r="M573" s="3098"/>
      <c r="N573" s="3098"/>
      <c r="O573" s="3098"/>
      <c r="P573" s="3098"/>
      <c r="Q573" s="3098"/>
      <c r="R573" s="3098"/>
      <c r="S573" s="3098"/>
      <c r="T573" s="3098"/>
      <c r="U573" s="3098"/>
      <c r="V573" s="3098"/>
      <c r="W573" s="3098"/>
      <c r="X573" s="3098"/>
      <c r="Y573" s="3098"/>
      <c r="Z573" s="3098"/>
      <c r="AA573" s="3098"/>
      <c r="AB573" s="3098"/>
      <c r="AC573" s="3098"/>
      <c r="AD573" s="3098"/>
      <c r="AE573" s="3098"/>
      <c r="AF573" s="3098"/>
      <c r="AG573" s="3098"/>
      <c r="AH573" s="3098"/>
      <c r="AI573" s="3098"/>
      <c r="AJ573" s="3143"/>
      <c r="AK573" s="3143"/>
      <c r="AL573" s="3143"/>
      <c r="AM573" s="3143"/>
      <c r="AN573" s="3143"/>
      <c r="AO573" s="3143"/>
      <c r="AP573" s="3143"/>
      <c r="AQ573" s="3143"/>
      <c r="AR573" s="3143"/>
      <c r="AS573" s="3143"/>
      <c r="AT573" s="3143"/>
      <c r="AU573" s="3143"/>
      <c r="AV573" s="3143"/>
      <c r="AW573" s="3143"/>
      <c r="AX573" s="3143"/>
      <c r="AY573" s="3143"/>
      <c r="AZ573" s="3143"/>
      <c r="BA573" s="3143"/>
      <c r="BB573" s="3143"/>
      <c r="BC573" s="3143"/>
      <c r="BD573" s="3143"/>
      <c r="BE573" s="3143"/>
      <c r="BF573" s="3143"/>
      <c r="BG573" s="3143"/>
      <c r="BH573" s="3143"/>
      <c r="BI573" s="3143"/>
      <c r="BJ573" s="3143"/>
      <c r="BK573" s="3143"/>
      <c r="BL573" s="3189"/>
      <c r="BM573" s="3189"/>
      <c r="BN573" s="3189"/>
      <c r="BO573" s="3189"/>
      <c r="BP573" s="3189"/>
      <c r="BQ573" s="3189"/>
      <c r="BR573" s="3189"/>
      <c r="BS573" s="3189"/>
      <c r="BT573" s="3189"/>
      <c r="BU573" s="3189"/>
      <c r="BV573" s="3143"/>
      <c r="BW573" s="3143"/>
    </row>
    <row r="574" spans="1:75" ht="16.5" customHeight="1">
      <c r="A574" s="3143"/>
      <c r="B574" s="3143"/>
      <c r="C574" s="3143"/>
      <c r="D574" s="3143"/>
      <c r="E574" s="3143"/>
      <c r="F574" s="3143"/>
      <c r="G574" s="3143"/>
      <c r="H574" s="3143"/>
      <c r="I574" s="3143"/>
      <c r="J574" s="3143"/>
      <c r="K574" s="3098"/>
      <c r="L574" s="3098"/>
      <c r="M574" s="3098"/>
      <c r="N574" s="3098"/>
      <c r="O574" s="3098"/>
      <c r="P574" s="3098"/>
      <c r="Q574" s="3098"/>
      <c r="R574" s="3098"/>
      <c r="S574" s="3098"/>
      <c r="T574" s="3098"/>
      <c r="U574" s="3098"/>
      <c r="V574" s="3098"/>
      <c r="W574" s="3098"/>
      <c r="X574" s="3098"/>
      <c r="Y574" s="3098"/>
      <c r="Z574" s="3098"/>
      <c r="AA574" s="3098"/>
      <c r="AB574" s="3098"/>
      <c r="AC574" s="3098"/>
      <c r="AD574" s="3098"/>
      <c r="AE574" s="3098"/>
      <c r="AF574" s="3098"/>
      <c r="AG574" s="3098"/>
      <c r="AH574" s="3098"/>
      <c r="AI574" s="3098"/>
      <c r="AJ574" s="3143"/>
      <c r="AK574" s="3143"/>
      <c r="AL574" s="3143"/>
      <c r="AM574" s="3143"/>
      <c r="AN574" s="3143"/>
      <c r="AO574" s="3143"/>
      <c r="AP574" s="3143"/>
      <c r="AQ574" s="3143"/>
      <c r="AR574" s="3143"/>
      <c r="AS574" s="3143"/>
      <c r="AT574" s="3143"/>
      <c r="AU574" s="3143"/>
      <c r="AV574" s="3143"/>
      <c r="AW574" s="3143"/>
      <c r="AX574" s="3143"/>
      <c r="AY574" s="3143"/>
      <c r="AZ574" s="3143"/>
      <c r="BA574" s="3143"/>
      <c r="BB574" s="3143"/>
      <c r="BC574" s="3143"/>
      <c r="BD574" s="3143"/>
      <c r="BE574" s="3143"/>
      <c r="BF574" s="3143"/>
      <c r="BG574" s="3143"/>
      <c r="BH574" s="3143"/>
      <c r="BI574" s="3143"/>
      <c r="BJ574" s="3143"/>
      <c r="BK574" s="3143"/>
      <c r="BL574" s="3189"/>
      <c r="BM574" s="3189"/>
      <c r="BN574" s="3189"/>
      <c r="BO574" s="3189"/>
      <c r="BP574" s="3189"/>
      <c r="BQ574" s="3189"/>
      <c r="BR574" s="3189"/>
      <c r="BS574" s="3189"/>
      <c r="BT574" s="3189"/>
      <c r="BU574" s="3189"/>
      <c r="BV574" s="3143"/>
      <c r="BW574" s="3143"/>
    </row>
    <row r="575" spans="1:75" ht="16.5" customHeight="1">
      <c r="A575" s="3143"/>
      <c r="B575" s="3143"/>
      <c r="C575" s="3143"/>
      <c r="D575" s="3143"/>
      <c r="E575" s="3143"/>
      <c r="F575" s="3143"/>
      <c r="G575" s="3143"/>
      <c r="H575" s="3143"/>
      <c r="I575" s="3143"/>
      <c r="J575" s="3143"/>
      <c r="K575" s="3098"/>
      <c r="L575" s="3098"/>
      <c r="M575" s="3098"/>
      <c r="N575" s="3098"/>
      <c r="O575" s="3098"/>
      <c r="P575" s="3098"/>
      <c r="Q575" s="3098"/>
      <c r="R575" s="3098"/>
      <c r="S575" s="3098"/>
      <c r="T575" s="3098"/>
      <c r="U575" s="3098"/>
      <c r="V575" s="3098"/>
      <c r="W575" s="3098"/>
      <c r="X575" s="3098"/>
      <c r="Y575" s="3098"/>
      <c r="Z575" s="3098"/>
      <c r="AA575" s="3098"/>
      <c r="AB575" s="3098"/>
      <c r="AC575" s="3098"/>
      <c r="AD575" s="3098"/>
      <c r="AE575" s="3098"/>
      <c r="AF575" s="3098"/>
      <c r="AG575" s="3098"/>
      <c r="AH575" s="3098"/>
      <c r="AI575" s="3098"/>
      <c r="AJ575" s="3143"/>
      <c r="AK575" s="3143"/>
      <c r="AL575" s="3143"/>
      <c r="AM575" s="3143"/>
      <c r="AN575" s="3143"/>
      <c r="AO575" s="3143"/>
      <c r="AP575" s="3143"/>
      <c r="AQ575" s="3143"/>
      <c r="AR575" s="3143"/>
      <c r="AS575" s="3143"/>
      <c r="AT575" s="3143"/>
      <c r="AU575" s="3143"/>
      <c r="AV575" s="3143"/>
      <c r="AW575" s="3143"/>
      <c r="AX575" s="3143"/>
      <c r="AY575" s="3143"/>
      <c r="AZ575" s="3143"/>
      <c r="BA575" s="3143"/>
      <c r="BB575" s="3143"/>
      <c r="BC575" s="3143"/>
      <c r="BD575" s="3143"/>
      <c r="BE575" s="3143"/>
      <c r="BF575" s="3143"/>
      <c r="BG575" s="3143"/>
      <c r="BH575" s="3143"/>
      <c r="BI575" s="3143"/>
      <c r="BJ575" s="3143"/>
      <c r="BK575" s="3143"/>
      <c r="BL575" s="3189"/>
      <c r="BM575" s="3189"/>
      <c r="BN575" s="3189"/>
      <c r="BO575" s="3189"/>
      <c r="BP575" s="3189"/>
      <c r="BQ575" s="3189"/>
      <c r="BR575" s="3189"/>
      <c r="BS575" s="3189"/>
      <c r="BT575" s="3189"/>
      <c r="BU575" s="3189"/>
      <c r="BV575" s="3143"/>
      <c r="BW575" s="3143"/>
    </row>
    <row r="576" spans="1:75" ht="16.5" customHeight="1">
      <c r="A576" s="3143"/>
      <c r="B576" s="3143"/>
      <c r="C576" s="3143"/>
      <c r="D576" s="3143"/>
      <c r="E576" s="3143"/>
      <c r="F576" s="3143"/>
      <c r="G576" s="3143"/>
      <c r="H576" s="3143"/>
      <c r="I576" s="3143"/>
      <c r="J576" s="3143"/>
      <c r="K576" s="3098"/>
      <c r="L576" s="3098"/>
      <c r="M576" s="3098"/>
      <c r="N576" s="3098"/>
      <c r="O576" s="3098"/>
      <c r="P576" s="3098"/>
      <c r="Q576" s="3098"/>
      <c r="R576" s="3098"/>
      <c r="S576" s="3098"/>
      <c r="T576" s="3098"/>
      <c r="U576" s="3098"/>
      <c r="V576" s="3098"/>
      <c r="W576" s="3098"/>
      <c r="X576" s="3098"/>
      <c r="Y576" s="3098"/>
      <c r="Z576" s="3098"/>
      <c r="AA576" s="3098"/>
      <c r="AB576" s="3098"/>
      <c r="AC576" s="3098"/>
      <c r="AD576" s="3098"/>
      <c r="AE576" s="3098"/>
      <c r="AF576" s="3098"/>
      <c r="AG576" s="3098"/>
      <c r="AH576" s="3098"/>
      <c r="AI576" s="3098"/>
      <c r="AJ576" s="3143"/>
      <c r="AK576" s="3143"/>
      <c r="AL576" s="3143"/>
      <c r="AM576" s="3143"/>
      <c r="AN576" s="3143"/>
      <c r="AO576" s="3143"/>
      <c r="AP576" s="3143"/>
      <c r="AQ576" s="3143"/>
      <c r="AR576" s="3143"/>
      <c r="AS576" s="3143"/>
      <c r="AT576" s="3143"/>
      <c r="AU576" s="3143"/>
      <c r="AV576" s="3143"/>
      <c r="AW576" s="3143"/>
      <c r="AX576" s="3143"/>
      <c r="AY576" s="3143"/>
      <c r="AZ576" s="3143"/>
      <c r="BA576" s="3143"/>
      <c r="BB576" s="3143"/>
      <c r="BC576" s="3143"/>
      <c r="BD576" s="3143"/>
      <c r="BE576" s="3143"/>
      <c r="BF576" s="3143"/>
      <c r="BG576" s="3143"/>
      <c r="BH576" s="3143"/>
      <c r="BI576" s="3143"/>
      <c r="BJ576" s="3143"/>
      <c r="BK576" s="3143"/>
      <c r="BL576" s="3189"/>
      <c r="BM576" s="3189"/>
      <c r="BN576" s="3189"/>
      <c r="BO576" s="3189"/>
      <c r="BP576" s="3189"/>
      <c r="BQ576" s="3189"/>
      <c r="BR576" s="3189"/>
      <c r="BS576" s="3189"/>
      <c r="BT576" s="3189"/>
      <c r="BU576" s="3189"/>
      <c r="BV576" s="3143"/>
      <c r="BW576" s="3143"/>
    </row>
    <row r="577" spans="1:75" ht="16.5" customHeight="1">
      <c r="A577" s="3143"/>
      <c r="B577" s="3143"/>
      <c r="C577" s="3143"/>
      <c r="D577" s="3143"/>
      <c r="E577" s="3143"/>
      <c r="F577" s="3143"/>
      <c r="G577" s="3143"/>
      <c r="H577" s="3143"/>
      <c r="I577" s="3143"/>
      <c r="J577" s="3143"/>
      <c r="K577" s="3098"/>
      <c r="L577" s="3098"/>
      <c r="M577" s="3098"/>
      <c r="N577" s="3098"/>
      <c r="O577" s="3098"/>
      <c r="P577" s="3098"/>
      <c r="Q577" s="3098"/>
      <c r="R577" s="3098"/>
      <c r="S577" s="3098"/>
      <c r="T577" s="3098"/>
      <c r="U577" s="3098"/>
      <c r="V577" s="3098"/>
      <c r="W577" s="3098"/>
      <c r="X577" s="3098"/>
      <c r="Y577" s="3098"/>
      <c r="Z577" s="3098"/>
      <c r="AA577" s="3098"/>
      <c r="AB577" s="3098"/>
      <c r="AC577" s="3098"/>
      <c r="AD577" s="3098"/>
      <c r="AE577" s="3098"/>
      <c r="AF577" s="3098"/>
      <c r="AG577" s="3098"/>
      <c r="AH577" s="3098"/>
      <c r="AI577" s="3098"/>
      <c r="AJ577" s="3143"/>
      <c r="AK577" s="3143"/>
      <c r="AL577" s="3143"/>
      <c r="AM577" s="3143"/>
      <c r="AN577" s="3143"/>
      <c r="AO577" s="3143"/>
      <c r="AP577" s="3143"/>
      <c r="AQ577" s="3143"/>
      <c r="AR577" s="3143"/>
      <c r="AS577" s="3143"/>
      <c r="AT577" s="3143"/>
      <c r="AU577" s="3143"/>
      <c r="AV577" s="3143"/>
      <c r="AW577" s="3143"/>
      <c r="AX577" s="3143"/>
      <c r="AY577" s="3143"/>
      <c r="AZ577" s="3143"/>
      <c r="BA577" s="3143"/>
      <c r="BB577" s="3143"/>
      <c r="BC577" s="3143"/>
      <c r="BD577" s="3143"/>
      <c r="BE577" s="3143"/>
      <c r="BF577" s="3143"/>
      <c r="BG577" s="3143"/>
      <c r="BH577" s="3143"/>
      <c r="BI577" s="3143"/>
      <c r="BJ577" s="3143"/>
      <c r="BK577" s="3143"/>
      <c r="BL577" s="3189"/>
      <c r="BM577" s="3189"/>
      <c r="BN577" s="3189"/>
      <c r="BO577" s="3189"/>
      <c r="BP577" s="3189"/>
      <c r="BQ577" s="3189"/>
      <c r="BR577" s="3189"/>
      <c r="BS577" s="3189"/>
      <c r="BT577" s="3189"/>
      <c r="BU577" s="3189"/>
      <c r="BV577" s="3143"/>
      <c r="BW577" s="3143"/>
    </row>
    <row r="578" spans="1:75" ht="16.5" customHeight="1">
      <c r="A578" s="3143"/>
      <c r="B578" s="3143"/>
      <c r="C578" s="3143"/>
      <c r="D578" s="3143"/>
      <c r="E578" s="3143"/>
      <c r="F578" s="3143"/>
      <c r="G578" s="3143"/>
      <c r="H578" s="3143"/>
      <c r="I578" s="3143"/>
      <c r="J578" s="3143"/>
      <c r="K578" s="3098"/>
      <c r="L578" s="3098"/>
      <c r="M578" s="3098"/>
      <c r="N578" s="3098"/>
      <c r="O578" s="3098"/>
      <c r="P578" s="3098"/>
      <c r="Q578" s="3098"/>
      <c r="R578" s="3098"/>
      <c r="S578" s="3098"/>
      <c r="T578" s="3098"/>
      <c r="U578" s="3098"/>
      <c r="V578" s="3098"/>
      <c r="W578" s="3098"/>
      <c r="X578" s="3098"/>
      <c r="Y578" s="3098"/>
      <c r="Z578" s="3098"/>
      <c r="AA578" s="3098"/>
      <c r="AB578" s="3098"/>
      <c r="AC578" s="3098"/>
      <c r="AD578" s="3098"/>
      <c r="AE578" s="3098"/>
      <c r="AF578" s="3098"/>
      <c r="AG578" s="3098"/>
      <c r="AH578" s="3098"/>
      <c r="AI578" s="3098"/>
      <c r="AJ578" s="3143"/>
      <c r="AK578" s="3143"/>
      <c r="AL578" s="3143"/>
      <c r="AM578" s="3143"/>
      <c r="AN578" s="3143"/>
      <c r="AO578" s="3143"/>
      <c r="AP578" s="3143"/>
      <c r="AQ578" s="3143"/>
      <c r="AR578" s="3143"/>
      <c r="AS578" s="3143"/>
      <c r="AT578" s="3143"/>
      <c r="AU578" s="3143"/>
      <c r="AV578" s="3143"/>
      <c r="AW578" s="3143"/>
      <c r="AX578" s="3143"/>
      <c r="AY578" s="3143"/>
      <c r="AZ578" s="3143"/>
      <c r="BA578" s="3143"/>
      <c r="BB578" s="3143"/>
      <c r="BC578" s="3143"/>
      <c r="BD578" s="3143"/>
      <c r="BE578" s="3143"/>
      <c r="BF578" s="3143"/>
      <c r="BG578" s="3143"/>
      <c r="BH578" s="3143"/>
      <c r="BI578" s="3143"/>
      <c r="BJ578" s="3143"/>
      <c r="BK578" s="3143"/>
      <c r="BL578" s="3189"/>
      <c r="BM578" s="3189"/>
      <c r="BN578" s="3189"/>
      <c r="BO578" s="3189"/>
      <c r="BP578" s="3189"/>
      <c r="BQ578" s="3189"/>
      <c r="BR578" s="3189"/>
      <c r="BS578" s="3189"/>
      <c r="BT578" s="3189"/>
      <c r="BU578" s="3189"/>
      <c r="BV578" s="3143"/>
      <c r="BW578" s="3143"/>
    </row>
    <row r="579" spans="1:75" ht="16.5" customHeight="1">
      <c r="A579" s="3143"/>
      <c r="B579" s="3143"/>
      <c r="C579" s="3143"/>
      <c r="D579" s="3143"/>
      <c r="E579" s="3143"/>
      <c r="F579" s="3143"/>
      <c r="G579" s="3143"/>
      <c r="H579" s="3143"/>
      <c r="I579" s="3143"/>
      <c r="J579" s="3143"/>
      <c r="K579" s="3098"/>
      <c r="L579" s="3098"/>
      <c r="M579" s="3098"/>
      <c r="N579" s="3098"/>
      <c r="O579" s="3098"/>
      <c r="P579" s="3098"/>
      <c r="Q579" s="3098"/>
      <c r="R579" s="3098"/>
      <c r="S579" s="3098"/>
      <c r="T579" s="3098"/>
      <c r="U579" s="3098"/>
      <c r="V579" s="3098"/>
      <c r="W579" s="3098"/>
      <c r="X579" s="3098"/>
      <c r="Y579" s="3098"/>
      <c r="Z579" s="3098"/>
      <c r="AA579" s="3098"/>
      <c r="AB579" s="3098"/>
      <c r="AC579" s="3098"/>
      <c r="AD579" s="3098"/>
      <c r="AE579" s="3098"/>
      <c r="AF579" s="3098"/>
      <c r="AG579" s="3098"/>
      <c r="AH579" s="3098"/>
      <c r="AI579" s="3098"/>
      <c r="AJ579" s="3143"/>
      <c r="AK579" s="3143"/>
      <c r="AL579" s="3143"/>
      <c r="AM579" s="3143"/>
      <c r="AN579" s="3143"/>
      <c r="AO579" s="3143"/>
      <c r="AP579" s="3143"/>
      <c r="AQ579" s="3143"/>
      <c r="AR579" s="3143"/>
      <c r="AS579" s="3143"/>
      <c r="AT579" s="3143"/>
      <c r="AU579" s="3143"/>
      <c r="AV579" s="3143"/>
      <c r="AW579" s="3143"/>
      <c r="AX579" s="3143"/>
      <c r="AY579" s="3143"/>
      <c r="AZ579" s="3143"/>
      <c r="BA579" s="3143"/>
      <c r="BB579" s="3143"/>
      <c r="BC579" s="3143"/>
      <c r="BD579" s="3143"/>
      <c r="BE579" s="3143"/>
      <c r="BF579" s="3143"/>
      <c r="BG579" s="3143"/>
      <c r="BH579" s="3143"/>
      <c r="BI579" s="3143"/>
      <c r="BJ579" s="3143"/>
      <c r="BK579" s="3143"/>
      <c r="BL579" s="3189"/>
      <c r="BM579" s="3189"/>
      <c r="BN579" s="3189"/>
      <c r="BO579" s="3189"/>
      <c r="BP579" s="3189"/>
      <c r="BQ579" s="3189"/>
      <c r="BR579" s="3189"/>
      <c r="BS579" s="3189"/>
      <c r="BT579" s="3189"/>
      <c r="BU579" s="3189"/>
      <c r="BV579" s="3143"/>
      <c r="BW579" s="3143"/>
    </row>
    <row r="580" spans="1:75" ht="16.5" customHeight="1">
      <c r="A580" s="3143"/>
      <c r="B580" s="3143"/>
      <c r="C580" s="3143"/>
      <c r="D580" s="3143"/>
      <c r="E580" s="3143"/>
      <c r="F580" s="3143"/>
      <c r="G580" s="3143"/>
      <c r="H580" s="3143"/>
      <c r="I580" s="3143"/>
      <c r="J580" s="3143"/>
      <c r="K580" s="3098"/>
      <c r="L580" s="3098"/>
      <c r="M580" s="3098"/>
      <c r="N580" s="3098"/>
      <c r="O580" s="3098"/>
      <c r="P580" s="3098"/>
      <c r="Q580" s="3098"/>
      <c r="R580" s="3098"/>
      <c r="S580" s="3098"/>
      <c r="T580" s="3098"/>
      <c r="U580" s="3098"/>
      <c r="V580" s="3098"/>
      <c r="W580" s="3098"/>
      <c r="X580" s="3098"/>
      <c r="Y580" s="3098"/>
      <c r="Z580" s="3098"/>
      <c r="AA580" s="3098"/>
      <c r="AB580" s="3098"/>
      <c r="AC580" s="3098"/>
      <c r="AD580" s="3098"/>
      <c r="AE580" s="3098"/>
      <c r="AF580" s="3098"/>
      <c r="AG580" s="3098"/>
      <c r="AH580" s="3098"/>
      <c r="AI580" s="3098"/>
      <c r="AJ580" s="3143"/>
      <c r="AK580" s="3143"/>
      <c r="AL580" s="3143"/>
      <c r="AM580" s="3143"/>
      <c r="AN580" s="3143"/>
      <c r="AO580" s="3143"/>
      <c r="AP580" s="3143"/>
      <c r="AQ580" s="3143"/>
      <c r="AR580" s="3143"/>
      <c r="AS580" s="3143"/>
      <c r="AT580" s="3143"/>
      <c r="AU580" s="3143"/>
      <c r="AV580" s="3143"/>
      <c r="AW580" s="3143"/>
      <c r="AX580" s="3143"/>
      <c r="AY580" s="3143"/>
      <c r="AZ580" s="3143"/>
      <c r="BA580" s="3143"/>
      <c r="BB580" s="3143"/>
      <c r="BC580" s="3143"/>
      <c r="BD580" s="3143"/>
      <c r="BE580" s="3143"/>
      <c r="BF580" s="3143"/>
      <c r="BG580" s="3143"/>
      <c r="BH580" s="3143"/>
      <c r="BI580" s="3143"/>
      <c r="BJ580" s="3143"/>
      <c r="BK580" s="3143"/>
      <c r="BL580" s="3189"/>
      <c r="BM580" s="3189"/>
      <c r="BN580" s="3189"/>
      <c r="BO580" s="3189"/>
      <c r="BP580" s="3189"/>
      <c r="BQ580" s="3189"/>
      <c r="BR580" s="3189"/>
      <c r="BS580" s="3189"/>
      <c r="BT580" s="3189"/>
      <c r="BU580" s="3189"/>
      <c r="BV580" s="3143"/>
      <c r="BW580" s="3143"/>
    </row>
    <row r="581" spans="1:75" ht="16.5" customHeight="1">
      <c r="A581" s="3143"/>
      <c r="B581" s="3143"/>
      <c r="C581" s="3143"/>
      <c r="D581" s="3143"/>
      <c r="E581" s="3143"/>
      <c r="F581" s="3143"/>
      <c r="G581" s="3143"/>
      <c r="H581" s="3143"/>
      <c r="I581" s="3143"/>
      <c r="J581" s="3143"/>
      <c r="K581" s="3098"/>
      <c r="L581" s="3098"/>
      <c r="M581" s="3098"/>
      <c r="N581" s="3098"/>
      <c r="O581" s="3098"/>
      <c r="P581" s="3098"/>
      <c r="Q581" s="3098"/>
      <c r="R581" s="3098"/>
      <c r="S581" s="3098"/>
      <c r="T581" s="3098"/>
      <c r="U581" s="3098"/>
      <c r="V581" s="3098"/>
      <c r="W581" s="3098"/>
      <c r="X581" s="3098"/>
      <c r="Y581" s="3098"/>
      <c r="Z581" s="3098"/>
      <c r="AA581" s="3098"/>
      <c r="AB581" s="3098"/>
      <c r="AC581" s="3098"/>
      <c r="AD581" s="3098"/>
      <c r="AE581" s="3098"/>
      <c r="AF581" s="3098"/>
      <c r="AG581" s="3098"/>
      <c r="AH581" s="3098"/>
      <c r="AI581" s="3098"/>
      <c r="AJ581" s="3143"/>
      <c r="AK581" s="3143"/>
      <c r="AL581" s="3143"/>
      <c r="AM581" s="3143"/>
      <c r="AN581" s="3143"/>
      <c r="AO581" s="3143"/>
      <c r="AP581" s="3143"/>
      <c r="AQ581" s="3143"/>
      <c r="AR581" s="3143"/>
      <c r="AS581" s="3143"/>
      <c r="AT581" s="3143"/>
      <c r="AU581" s="3143"/>
      <c r="AV581" s="3143"/>
      <c r="AW581" s="3143"/>
      <c r="AX581" s="3143"/>
      <c r="AY581" s="3143"/>
      <c r="AZ581" s="3143"/>
      <c r="BA581" s="3143"/>
      <c r="BB581" s="3143"/>
      <c r="BC581" s="3143"/>
      <c r="BD581" s="3143"/>
      <c r="BE581" s="3143"/>
      <c r="BF581" s="3143"/>
      <c r="BG581" s="3143"/>
      <c r="BH581" s="3143"/>
      <c r="BI581" s="3143"/>
      <c r="BJ581" s="3143"/>
      <c r="BK581" s="3143"/>
      <c r="BL581" s="3189"/>
      <c r="BM581" s="3189"/>
      <c r="BN581" s="3189"/>
      <c r="BO581" s="3189"/>
      <c r="BP581" s="3189"/>
      <c r="BQ581" s="3189"/>
      <c r="BR581" s="3189"/>
      <c r="BS581" s="3189"/>
      <c r="BT581" s="3189"/>
      <c r="BU581" s="3189"/>
      <c r="BV581" s="3143"/>
      <c r="BW581" s="3143"/>
    </row>
    <row r="582" spans="1:75" ht="16.5" customHeight="1">
      <c r="A582" s="3143"/>
      <c r="B582" s="3143"/>
      <c r="C582" s="3143"/>
      <c r="D582" s="3143"/>
      <c r="E582" s="3143"/>
      <c r="F582" s="3143"/>
      <c r="G582" s="3143"/>
      <c r="H582" s="3143"/>
      <c r="I582" s="3143"/>
      <c r="J582" s="3143"/>
      <c r="K582" s="3098"/>
      <c r="L582" s="3098"/>
      <c r="M582" s="3098"/>
      <c r="N582" s="3098"/>
      <c r="O582" s="3098"/>
      <c r="P582" s="3098"/>
      <c r="Q582" s="3098"/>
      <c r="R582" s="3098"/>
      <c r="S582" s="3098"/>
      <c r="T582" s="3098"/>
      <c r="U582" s="3098"/>
      <c r="V582" s="3098"/>
      <c r="W582" s="3098"/>
      <c r="X582" s="3098"/>
      <c r="Y582" s="3098"/>
      <c r="Z582" s="3098"/>
      <c r="AA582" s="3098"/>
      <c r="AB582" s="3098"/>
      <c r="AC582" s="3098"/>
      <c r="AD582" s="3098"/>
      <c r="AE582" s="3098"/>
      <c r="AF582" s="3098"/>
      <c r="AG582" s="3098"/>
      <c r="AH582" s="3098"/>
      <c r="AI582" s="3098"/>
      <c r="AJ582" s="3143"/>
      <c r="AK582" s="3143"/>
      <c r="AL582" s="3143"/>
      <c r="AM582" s="3143"/>
      <c r="AN582" s="3143"/>
      <c r="AO582" s="3143"/>
      <c r="AP582" s="3143"/>
      <c r="AQ582" s="3143"/>
      <c r="AR582" s="3143"/>
      <c r="AS582" s="3143"/>
      <c r="AT582" s="3143"/>
      <c r="AU582" s="3143"/>
      <c r="AV582" s="3143"/>
      <c r="AW582" s="3143"/>
      <c r="AX582" s="3143"/>
      <c r="AY582" s="3143"/>
      <c r="AZ582" s="3143"/>
      <c r="BA582" s="3143"/>
      <c r="BB582" s="3143"/>
      <c r="BC582" s="3143"/>
      <c r="BD582" s="3143"/>
      <c r="BE582" s="3143"/>
      <c r="BF582" s="3143"/>
      <c r="BG582" s="3143"/>
      <c r="BH582" s="3143"/>
      <c r="BI582" s="3143"/>
      <c r="BJ582" s="3143"/>
      <c r="BK582" s="3143"/>
      <c r="BL582" s="3189"/>
      <c r="BM582" s="3189"/>
      <c r="BN582" s="3189"/>
      <c r="BO582" s="3189"/>
      <c r="BP582" s="3189"/>
      <c r="BQ582" s="3189"/>
      <c r="BR582" s="3189"/>
      <c r="BS582" s="3189"/>
      <c r="BT582" s="3189"/>
      <c r="BU582" s="3189"/>
      <c r="BV582" s="3143"/>
      <c r="BW582" s="3143"/>
    </row>
    <row r="583" spans="1:75" ht="16.5" customHeight="1">
      <c r="A583" s="3143"/>
      <c r="B583" s="3143"/>
      <c r="C583" s="3143"/>
      <c r="D583" s="3143"/>
      <c r="E583" s="3143"/>
      <c r="F583" s="3143"/>
      <c r="G583" s="3143"/>
      <c r="H583" s="3143"/>
      <c r="I583" s="3143"/>
      <c r="J583" s="3143"/>
      <c r="K583" s="3098"/>
      <c r="L583" s="3098"/>
      <c r="M583" s="3098"/>
      <c r="N583" s="3098"/>
      <c r="O583" s="3098"/>
      <c r="P583" s="3098"/>
      <c r="Q583" s="3098"/>
      <c r="R583" s="3098"/>
      <c r="S583" s="3098"/>
      <c r="T583" s="3098"/>
      <c r="U583" s="3098"/>
      <c r="V583" s="3098"/>
      <c r="W583" s="3098"/>
      <c r="X583" s="3098"/>
      <c r="Y583" s="3098"/>
      <c r="Z583" s="3098"/>
      <c r="AA583" s="3098"/>
      <c r="AB583" s="3098"/>
      <c r="AC583" s="3098"/>
      <c r="AD583" s="3098"/>
      <c r="AE583" s="3098"/>
      <c r="AF583" s="3098"/>
      <c r="AG583" s="3098"/>
      <c r="AH583" s="3098"/>
      <c r="AI583" s="3098"/>
      <c r="AJ583" s="3143"/>
      <c r="AK583" s="3143"/>
      <c r="AL583" s="3143"/>
      <c r="AM583" s="3143"/>
      <c r="AN583" s="3143"/>
      <c r="AO583" s="3143"/>
      <c r="AP583" s="3143"/>
      <c r="AQ583" s="3143"/>
      <c r="AR583" s="3143"/>
      <c r="AS583" s="3143"/>
      <c r="AT583" s="3143"/>
      <c r="AU583" s="3143"/>
      <c r="AV583" s="3143"/>
      <c r="AW583" s="3143"/>
      <c r="AX583" s="3143"/>
      <c r="AY583" s="3143"/>
      <c r="AZ583" s="3143"/>
      <c r="BA583" s="3143"/>
      <c r="BB583" s="3143"/>
      <c r="BC583" s="3143"/>
      <c r="BD583" s="3143"/>
      <c r="BE583" s="3143"/>
      <c r="BF583" s="3143"/>
      <c r="BG583" s="3143"/>
      <c r="BH583" s="3143"/>
      <c r="BI583" s="3143"/>
      <c r="BJ583" s="3143"/>
      <c r="BK583" s="3143"/>
      <c r="BL583" s="3189"/>
      <c r="BM583" s="3189"/>
      <c r="BN583" s="3189"/>
      <c r="BO583" s="3189"/>
      <c r="BP583" s="3189"/>
      <c r="BQ583" s="3189"/>
      <c r="BR583" s="3189"/>
      <c r="BS583" s="3189"/>
      <c r="BT583" s="3189"/>
      <c r="BU583" s="3189"/>
      <c r="BV583" s="3143"/>
      <c r="BW583" s="3143"/>
    </row>
    <row r="584" spans="1:75" ht="16.5" customHeight="1">
      <c r="A584" s="3143"/>
      <c r="B584" s="3143"/>
      <c r="C584" s="3143"/>
      <c r="D584" s="3143"/>
      <c r="E584" s="3143"/>
      <c r="F584" s="3143"/>
      <c r="G584" s="3143"/>
      <c r="H584" s="3143"/>
      <c r="I584" s="3143"/>
      <c r="J584" s="3143"/>
      <c r="K584" s="3098"/>
      <c r="L584" s="3098"/>
      <c r="M584" s="3098"/>
      <c r="N584" s="3098"/>
      <c r="O584" s="3098"/>
      <c r="P584" s="3098"/>
      <c r="Q584" s="3098"/>
      <c r="R584" s="3098"/>
      <c r="S584" s="3098"/>
      <c r="T584" s="3098"/>
      <c r="U584" s="3098"/>
      <c r="V584" s="3098"/>
      <c r="W584" s="3098"/>
      <c r="X584" s="3098"/>
      <c r="Y584" s="3098"/>
      <c r="Z584" s="3098"/>
      <c r="AA584" s="3098"/>
      <c r="AB584" s="3098"/>
      <c r="AC584" s="3098"/>
      <c r="AD584" s="3098"/>
      <c r="AE584" s="3098"/>
      <c r="AF584" s="3098"/>
      <c r="AG584" s="3098"/>
      <c r="AH584" s="3098"/>
      <c r="AI584" s="3098"/>
      <c r="AJ584" s="3143"/>
      <c r="AK584" s="3143"/>
      <c r="AL584" s="3143"/>
      <c r="AM584" s="3143"/>
      <c r="AN584" s="3143"/>
      <c r="AO584" s="3143"/>
      <c r="AP584" s="3143"/>
      <c r="AQ584" s="3143"/>
      <c r="AR584" s="3143"/>
      <c r="AS584" s="3143"/>
      <c r="AT584" s="3143"/>
      <c r="AU584" s="3143"/>
      <c r="AV584" s="3143"/>
      <c r="AW584" s="3143"/>
      <c r="AX584" s="3143"/>
      <c r="AY584" s="3143"/>
      <c r="AZ584" s="3143"/>
      <c r="BA584" s="3143"/>
      <c r="BB584" s="3143"/>
      <c r="BC584" s="3143"/>
      <c r="BD584" s="3143"/>
      <c r="BE584" s="3143"/>
      <c r="BF584" s="3143"/>
      <c r="BG584" s="3143"/>
      <c r="BH584" s="3143"/>
      <c r="BI584" s="3143"/>
      <c r="BJ584" s="3143"/>
      <c r="BK584" s="3143"/>
      <c r="BL584" s="3189"/>
      <c r="BM584" s="3189"/>
      <c r="BN584" s="3189"/>
      <c r="BO584" s="3189"/>
      <c r="BP584" s="3189"/>
      <c r="BQ584" s="3189"/>
      <c r="BR584" s="3189"/>
      <c r="BS584" s="3189"/>
      <c r="BT584" s="3189"/>
      <c r="BU584" s="3189"/>
      <c r="BV584" s="3143"/>
      <c r="BW584" s="3143"/>
    </row>
    <row r="585" spans="1:75" ht="16.5" customHeight="1">
      <c r="A585" s="3143"/>
      <c r="B585" s="3143"/>
      <c r="C585" s="3143"/>
      <c r="D585" s="3143"/>
      <c r="E585" s="3143"/>
      <c r="F585" s="3143"/>
      <c r="G585" s="3143"/>
      <c r="H585" s="3143"/>
      <c r="I585" s="3143"/>
      <c r="J585" s="3143"/>
      <c r="K585" s="3098"/>
      <c r="L585" s="3098"/>
      <c r="M585" s="3098"/>
      <c r="N585" s="3098"/>
      <c r="O585" s="3098"/>
      <c r="P585" s="3098"/>
      <c r="Q585" s="3098"/>
      <c r="R585" s="3098"/>
      <c r="S585" s="3098"/>
      <c r="T585" s="3098"/>
      <c r="U585" s="3098"/>
      <c r="V585" s="3098"/>
      <c r="W585" s="3098"/>
      <c r="X585" s="3098"/>
      <c r="Y585" s="3098"/>
      <c r="Z585" s="3098"/>
      <c r="AA585" s="3098"/>
      <c r="AB585" s="3098"/>
      <c r="AC585" s="3098"/>
      <c r="AD585" s="3098"/>
      <c r="AE585" s="3098"/>
      <c r="AF585" s="3098"/>
      <c r="AG585" s="3098"/>
      <c r="AH585" s="3098"/>
      <c r="AI585" s="3098"/>
      <c r="AJ585" s="3143"/>
      <c r="AK585" s="3143"/>
      <c r="AL585" s="3143"/>
      <c r="AM585" s="3143"/>
      <c r="AN585" s="3143"/>
      <c r="AO585" s="3143"/>
      <c r="AP585" s="3143"/>
      <c r="AQ585" s="3143"/>
      <c r="AR585" s="3143"/>
      <c r="AS585" s="3143"/>
      <c r="AT585" s="3143"/>
      <c r="AU585" s="3143"/>
      <c r="AV585" s="3143"/>
      <c r="AW585" s="3143"/>
      <c r="AX585" s="3143"/>
      <c r="AY585" s="3143"/>
      <c r="AZ585" s="3143"/>
      <c r="BA585" s="3143"/>
      <c r="BB585" s="3143"/>
      <c r="BC585" s="3143"/>
      <c r="BD585" s="3143"/>
      <c r="BE585" s="3143"/>
      <c r="BF585" s="3143"/>
      <c r="BG585" s="3143"/>
      <c r="BH585" s="3143"/>
      <c r="BI585" s="3143"/>
      <c r="BJ585" s="3143"/>
      <c r="BK585" s="3143"/>
      <c r="BL585" s="3189"/>
      <c r="BM585" s="3189"/>
      <c r="BN585" s="3189"/>
      <c r="BO585" s="3189"/>
      <c r="BP585" s="3189"/>
      <c r="BQ585" s="3189"/>
      <c r="BR585" s="3189"/>
      <c r="BS585" s="3189"/>
      <c r="BT585" s="3189"/>
      <c r="BU585" s="3189"/>
      <c r="BV585" s="3143"/>
      <c r="BW585" s="3143"/>
    </row>
    <row r="586" spans="1:75" ht="16.5" customHeight="1">
      <c r="A586" s="3143"/>
      <c r="B586" s="3143"/>
      <c r="C586" s="3143"/>
      <c r="D586" s="3143"/>
      <c r="E586" s="3143"/>
      <c r="F586" s="3143"/>
      <c r="G586" s="3143"/>
      <c r="H586" s="3143"/>
      <c r="I586" s="3143"/>
      <c r="J586" s="3143"/>
      <c r="K586" s="3098"/>
      <c r="L586" s="3098"/>
      <c r="M586" s="3098"/>
      <c r="N586" s="3098"/>
      <c r="O586" s="3098"/>
      <c r="P586" s="3098"/>
      <c r="Q586" s="3098"/>
      <c r="R586" s="3098"/>
      <c r="S586" s="3098"/>
      <c r="T586" s="3098"/>
      <c r="U586" s="3098"/>
      <c r="V586" s="3098"/>
      <c r="W586" s="3098"/>
      <c r="X586" s="3098"/>
      <c r="Y586" s="3098"/>
      <c r="Z586" s="3098"/>
      <c r="AA586" s="3098"/>
      <c r="AB586" s="3098"/>
      <c r="AC586" s="3098"/>
      <c r="AD586" s="3098"/>
      <c r="AE586" s="3098"/>
      <c r="AF586" s="3098"/>
      <c r="AG586" s="3098"/>
      <c r="AH586" s="3098"/>
      <c r="AI586" s="3098"/>
      <c r="AJ586" s="3143"/>
      <c r="AK586" s="3143"/>
      <c r="AL586" s="3143"/>
      <c r="AM586" s="3143"/>
      <c r="AN586" s="3143"/>
      <c r="AO586" s="3143"/>
      <c r="AP586" s="3143"/>
      <c r="AQ586" s="3143"/>
      <c r="AR586" s="3143"/>
      <c r="AS586" s="3143"/>
      <c r="AT586" s="3143"/>
      <c r="AU586" s="3143"/>
      <c r="AV586" s="3143"/>
      <c r="AW586" s="3143"/>
      <c r="AX586" s="3143"/>
      <c r="AY586" s="3143"/>
      <c r="AZ586" s="3143"/>
      <c r="BA586" s="3143"/>
      <c r="BB586" s="3143"/>
      <c r="BC586" s="3143"/>
      <c r="BD586" s="3143"/>
      <c r="BE586" s="3143"/>
      <c r="BF586" s="3143"/>
      <c r="BG586" s="3143"/>
      <c r="BH586" s="3143"/>
      <c r="BI586" s="3143"/>
      <c r="BJ586" s="3143"/>
      <c r="BK586" s="3143"/>
      <c r="BL586" s="3189"/>
      <c r="BM586" s="3189"/>
      <c r="BN586" s="3189"/>
      <c r="BO586" s="3189"/>
      <c r="BP586" s="3189"/>
      <c r="BQ586" s="3189"/>
      <c r="BR586" s="3189"/>
      <c r="BS586" s="3189"/>
      <c r="BT586" s="3189"/>
      <c r="BU586" s="3189"/>
      <c r="BV586" s="3143"/>
      <c r="BW586" s="3143"/>
    </row>
    <row r="587" spans="1:75" ht="16.5" customHeight="1">
      <c r="A587" s="3143"/>
      <c r="B587" s="3143"/>
      <c r="C587" s="3143"/>
      <c r="D587" s="3143"/>
      <c r="E587" s="3143"/>
      <c r="F587" s="3143"/>
      <c r="G587" s="3143"/>
      <c r="H587" s="3143"/>
      <c r="I587" s="3143"/>
      <c r="J587" s="3143"/>
      <c r="K587" s="3098"/>
      <c r="L587" s="3098"/>
      <c r="M587" s="3098"/>
      <c r="N587" s="3098"/>
      <c r="O587" s="3098"/>
      <c r="P587" s="3098"/>
      <c r="Q587" s="3098"/>
      <c r="R587" s="3098"/>
      <c r="S587" s="3098"/>
      <c r="T587" s="3098"/>
      <c r="U587" s="3098"/>
      <c r="V587" s="3098"/>
      <c r="W587" s="3098"/>
      <c r="X587" s="3098"/>
      <c r="Y587" s="3098"/>
      <c r="Z587" s="3098"/>
      <c r="AA587" s="3098"/>
      <c r="AB587" s="3098"/>
      <c r="AC587" s="3098"/>
      <c r="AD587" s="3098"/>
      <c r="AE587" s="3098"/>
      <c r="AF587" s="3098"/>
      <c r="AG587" s="3098"/>
      <c r="AH587" s="3098"/>
      <c r="AI587" s="3098"/>
      <c r="AJ587" s="3143"/>
      <c r="AK587" s="3143"/>
      <c r="AL587" s="3143"/>
      <c r="AM587" s="3143"/>
      <c r="AN587" s="3143"/>
      <c r="AO587" s="3143"/>
      <c r="AP587" s="3143"/>
      <c r="AQ587" s="3143"/>
      <c r="AR587" s="3143"/>
      <c r="AS587" s="3143"/>
      <c r="AT587" s="3143"/>
      <c r="AU587" s="3143"/>
      <c r="AV587" s="3143"/>
      <c r="AW587" s="3143"/>
      <c r="AX587" s="3143"/>
      <c r="AY587" s="3143"/>
      <c r="AZ587" s="3143"/>
      <c r="BA587" s="3143"/>
      <c r="BB587" s="3143"/>
      <c r="BC587" s="3143"/>
      <c r="BD587" s="3143"/>
      <c r="BE587" s="3143"/>
      <c r="BF587" s="3143"/>
      <c r="BG587" s="3143"/>
      <c r="BH587" s="3143"/>
      <c r="BI587" s="3143"/>
      <c r="BJ587" s="3143"/>
      <c r="BK587" s="3143"/>
      <c r="BL587" s="3189"/>
      <c r="BM587" s="3189"/>
      <c r="BN587" s="3189"/>
      <c r="BO587" s="3189"/>
      <c r="BP587" s="3189"/>
      <c r="BQ587" s="3189"/>
      <c r="BR587" s="3189"/>
      <c r="BS587" s="3189"/>
      <c r="BT587" s="3189"/>
      <c r="BU587" s="3189"/>
      <c r="BV587" s="3143"/>
      <c r="BW587" s="3143"/>
    </row>
    <row r="588" spans="1:75" ht="16.5" customHeight="1">
      <c r="A588" s="3143"/>
      <c r="B588" s="3143"/>
      <c r="C588" s="3143"/>
      <c r="D588" s="3143"/>
      <c r="E588" s="3143"/>
      <c r="F588" s="3143"/>
      <c r="G588" s="3143"/>
      <c r="H588" s="3143"/>
      <c r="I588" s="3143"/>
      <c r="J588" s="3143"/>
      <c r="K588" s="3098"/>
      <c r="L588" s="3098"/>
      <c r="M588" s="3098"/>
      <c r="N588" s="3098"/>
      <c r="O588" s="3098"/>
      <c r="P588" s="3098"/>
      <c r="Q588" s="3098"/>
      <c r="R588" s="3098"/>
      <c r="S588" s="3098"/>
      <c r="T588" s="3098"/>
      <c r="U588" s="3098"/>
      <c r="V588" s="3098"/>
      <c r="W588" s="3098"/>
      <c r="X588" s="3098"/>
      <c r="Y588" s="3098"/>
      <c r="Z588" s="3098"/>
      <c r="AA588" s="3098"/>
      <c r="AB588" s="3098"/>
      <c r="AC588" s="3098"/>
      <c r="AD588" s="3098"/>
      <c r="AE588" s="3098"/>
      <c r="AF588" s="3098"/>
      <c r="AG588" s="3098"/>
      <c r="AH588" s="3098"/>
      <c r="AI588" s="3098"/>
      <c r="AJ588" s="3143"/>
      <c r="AK588" s="3143"/>
      <c r="AL588" s="3143"/>
      <c r="AM588" s="3143"/>
      <c r="AN588" s="3143"/>
      <c r="AO588" s="3143"/>
      <c r="AP588" s="3143"/>
      <c r="AQ588" s="3143"/>
      <c r="AR588" s="3143"/>
      <c r="AS588" s="3143"/>
      <c r="AT588" s="3143"/>
      <c r="AU588" s="3143"/>
      <c r="AV588" s="3143"/>
      <c r="AW588" s="3143"/>
      <c r="AX588" s="3143"/>
      <c r="AY588" s="3143"/>
      <c r="AZ588" s="3143"/>
      <c r="BA588" s="3143"/>
      <c r="BB588" s="3143"/>
      <c r="BC588" s="3143"/>
      <c r="BD588" s="3143"/>
      <c r="BE588" s="3143"/>
      <c r="BF588" s="3143"/>
      <c r="BG588" s="3143"/>
      <c r="BH588" s="3143"/>
      <c r="BI588" s="3143"/>
      <c r="BJ588" s="3143"/>
      <c r="BK588" s="3143"/>
      <c r="BL588" s="3189"/>
      <c r="BM588" s="3189"/>
      <c r="BN588" s="3189"/>
      <c r="BO588" s="3189"/>
      <c r="BP588" s="3189"/>
      <c r="BQ588" s="3189"/>
      <c r="BR588" s="3189"/>
      <c r="BS588" s="3189"/>
      <c r="BT588" s="3189"/>
      <c r="BU588" s="3189"/>
      <c r="BV588" s="3143"/>
      <c r="BW588" s="3143"/>
    </row>
    <row r="589" spans="1:75" ht="16.5" customHeight="1">
      <c r="A589" s="3143"/>
      <c r="B589" s="3143"/>
      <c r="C589" s="3143"/>
      <c r="D589" s="3143"/>
      <c r="E589" s="3143"/>
      <c r="F589" s="3143"/>
      <c r="G589" s="3143"/>
      <c r="H589" s="3143"/>
      <c r="I589" s="3143"/>
      <c r="J589" s="3143"/>
      <c r="K589" s="3098"/>
      <c r="L589" s="3098"/>
      <c r="M589" s="3098"/>
      <c r="N589" s="3098"/>
      <c r="O589" s="3098"/>
      <c r="P589" s="3098"/>
      <c r="Q589" s="3098"/>
      <c r="R589" s="3098"/>
      <c r="S589" s="3098"/>
      <c r="T589" s="3098"/>
      <c r="U589" s="3098"/>
      <c r="V589" s="3098"/>
      <c r="W589" s="3098"/>
      <c r="X589" s="3098"/>
      <c r="Y589" s="3098"/>
      <c r="Z589" s="3098"/>
      <c r="AA589" s="3098"/>
      <c r="AB589" s="3098"/>
      <c r="AC589" s="3098"/>
      <c r="AD589" s="3098"/>
      <c r="AE589" s="3098"/>
      <c r="AF589" s="3098"/>
      <c r="AG589" s="3098"/>
      <c r="AH589" s="3098"/>
      <c r="AI589" s="3098"/>
      <c r="AJ589" s="3143"/>
      <c r="AK589" s="3143"/>
      <c r="AL589" s="3143"/>
      <c r="AM589" s="3143"/>
      <c r="AN589" s="3143"/>
      <c r="AO589" s="3143"/>
      <c r="AP589" s="3143"/>
      <c r="AQ589" s="3143"/>
      <c r="AR589" s="3143"/>
      <c r="AS589" s="3143"/>
      <c r="AT589" s="3143"/>
      <c r="AU589" s="3143"/>
      <c r="AV589" s="3143"/>
      <c r="AW589" s="3143"/>
      <c r="AX589" s="3143"/>
      <c r="AY589" s="3143"/>
      <c r="AZ589" s="3143"/>
      <c r="BA589" s="3143"/>
      <c r="BB589" s="3143"/>
      <c r="BC589" s="3143"/>
      <c r="BD589" s="3143"/>
      <c r="BE589" s="3143"/>
      <c r="BF589" s="3143"/>
      <c r="BG589" s="3143"/>
      <c r="BH589" s="3143"/>
      <c r="BI589" s="3143"/>
      <c r="BJ589" s="3143"/>
      <c r="BK589" s="3143"/>
      <c r="BL589" s="3189"/>
      <c r="BM589" s="3189"/>
      <c r="BN589" s="3189"/>
      <c r="BO589" s="3189"/>
      <c r="BP589" s="3189"/>
      <c r="BQ589" s="3189"/>
      <c r="BR589" s="3189"/>
      <c r="BS589" s="3189"/>
      <c r="BT589" s="3189"/>
      <c r="BU589" s="3189"/>
      <c r="BV589" s="3143"/>
      <c r="BW589" s="3143"/>
    </row>
    <row r="590" spans="1:75" ht="16.5" customHeight="1">
      <c r="A590" s="3143"/>
      <c r="B590" s="3143"/>
      <c r="C590" s="3143"/>
      <c r="D590" s="3143"/>
      <c r="E590" s="3143"/>
      <c r="F590" s="3143"/>
      <c r="G590" s="3143"/>
      <c r="H590" s="3143"/>
      <c r="I590" s="3143"/>
      <c r="J590" s="3143"/>
      <c r="K590" s="3098"/>
      <c r="L590" s="3098"/>
      <c r="M590" s="3098"/>
      <c r="N590" s="3098"/>
      <c r="O590" s="3098"/>
      <c r="P590" s="3098"/>
      <c r="Q590" s="3098"/>
      <c r="R590" s="3098"/>
      <c r="S590" s="3098"/>
      <c r="T590" s="3098"/>
      <c r="U590" s="3098"/>
      <c r="V590" s="3098"/>
      <c r="W590" s="3098"/>
      <c r="X590" s="3098"/>
      <c r="Y590" s="3098"/>
      <c r="Z590" s="3098"/>
      <c r="AA590" s="3098"/>
      <c r="AB590" s="3098"/>
      <c r="AC590" s="3098"/>
      <c r="AD590" s="3098"/>
      <c r="AE590" s="3098"/>
      <c r="AF590" s="3098"/>
      <c r="AG590" s="3098"/>
      <c r="AH590" s="3098"/>
      <c r="AI590" s="3098"/>
      <c r="AJ590" s="3143"/>
      <c r="AK590" s="3143"/>
      <c r="AL590" s="3143"/>
      <c r="AM590" s="3143"/>
      <c r="AN590" s="3143"/>
      <c r="AO590" s="3143"/>
      <c r="AP590" s="3143"/>
      <c r="AQ590" s="3143"/>
      <c r="AR590" s="3143"/>
      <c r="AS590" s="3143"/>
      <c r="AT590" s="3143"/>
      <c r="AU590" s="3143"/>
      <c r="AV590" s="3143"/>
      <c r="AW590" s="3143"/>
      <c r="AX590" s="3143"/>
      <c r="AY590" s="3143"/>
      <c r="AZ590" s="3143"/>
      <c r="BA590" s="3143"/>
      <c r="BB590" s="3143"/>
      <c r="BC590" s="3143"/>
      <c r="BD590" s="3143"/>
      <c r="BE590" s="3143"/>
      <c r="BF590" s="3143"/>
      <c r="BG590" s="3143"/>
      <c r="BH590" s="3143"/>
      <c r="BI590" s="3143"/>
      <c r="BJ590" s="3143"/>
      <c r="BK590" s="3143"/>
      <c r="BL590" s="3189"/>
      <c r="BM590" s="3189"/>
      <c r="BN590" s="3189"/>
      <c r="BO590" s="3189"/>
      <c r="BP590" s="3189"/>
      <c r="BQ590" s="3189"/>
      <c r="BR590" s="3189"/>
      <c r="BS590" s="3189"/>
      <c r="BT590" s="3189"/>
      <c r="BU590" s="3189"/>
      <c r="BV590" s="3143"/>
      <c r="BW590" s="3143"/>
    </row>
    <row r="591" spans="1:75" ht="16.5" customHeight="1">
      <c r="A591" s="3143"/>
      <c r="B591" s="3143"/>
      <c r="C591" s="3143"/>
      <c r="D591" s="3143"/>
      <c r="E591" s="3143"/>
      <c r="F591" s="3143"/>
      <c r="G591" s="3143"/>
      <c r="H591" s="3143"/>
      <c r="I591" s="3143"/>
      <c r="J591" s="3143"/>
      <c r="K591" s="3098"/>
      <c r="L591" s="3098"/>
      <c r="M591" s="3098"/>
      <c r="N591" s="3098"/>
      <c r="O591" s="3098"/>
      <c r="P591" s="3098"/>
      <c r="Q591" s="3098"/>
      <c r="R591" s="3098"/>
      <c r="S591" s="3098"/>
      <c r="T591" s="3098"/>
      <c r="U591" s="3098"/>
      <c r="V591" s="3098"/>
      <c r="W591" s="3098"/>
      <c r="X591" s="3098"/>
      <c r="Y591" s="3098"/>
      <c r="Z591" s="3098"/>
      <c r="AA591" s="3098"/>
      <c r="AB591" s="3098"/>
      <c r="AC591" s="3098"/>
      <c r="AD591" s="3098"/>
      <c r="AE591" s="3098"/>
      <c r="AF591" s="3098"/>
      <c r="AG591" s="3098"/>
      <c r="AH591" s="3098"/>
      <c r="AI591" s="3098"/>
      <c r="AJ591" s="3143"/>
      <c r="AK591" s="3143"/>
      <c r="AL591" s="3143"/>
      <c r="AM591" s="3143"/>
      <c r="AN591" s="3143"/>
      <c r="AO591" s="3143"/>
      <c r="AP591" s="3143"/>
      <c r="AQ591" s="3143"/>
      <c r="AR591" s="3143"/>
      <c r="AS591" s="3143"/>
      <c r="AT591" s="3143"/>
      <c r="AU591" s="3143"/>
      <c r="AV591" s="3143"/>
      <c r="AW591" s="3143"/>
      <c r="AX591" s="3143"/>
      <c r="AY591" s="3143"/>
      <c r="AZ591" s="3143"/>
      <c r="BA591" s="3143"/>
      <c r="BB591" s="3143"/>
      <c r="BC591" s="3143"/>
      <c r="BD591" s="3143"/>
      <c r="BE591" s="3143"/>
      <c r="BF591" s="3143"/>
      <c r="BG591" s="3143"/>
      <c r="BH591" s="3143"/>
      <c r="BI591" s="3143"/>
      <c r="BJ591" s="3143"/>
      <c r="BK591" s="3143"/>
      <c r="BL591" s="3189"/>
      <c r="BM591" s="3189"/>
      <c r="BN591" s="3189"/>
      <c r="BO591" s="3189"/>
      <c r="BP591" s="3189"/>
      <c r="BQ591" s="3189"/>
      <c r="BR591" s="3189"/>
      <c r="BS591" s="3189"/>
      <c r="BT591" s="3189"/>
      <c r="BU591" s="3189"/>
      <c r="BV591" s="3143"/>
      <c r="BW591" s="3143"/>
    </row>
    <row r="592" spans="1:75" ht="16.5" customHeight="1">
      <c r="A592" s="3143"/>
      <c r="B592" s="3143"/>
      <c r="C592" s="3143"/>
      <c r="D592" s="3143"/>
      <c r="E592" s="3143"/>
      <c r="F592" s="3143"/>
      <c r="G592" s="3143"/>
      <c r="H592" s="3143"/>
      <c r="I592" s="3143"/>
      <c r="J592" s="3143"/>
      <c r="K592" s="3098"/>
      <c r="L592" s="3098"/>
      <c r="M592" s="3098"/>
      <c r="N592" s="3098"/>
      <c r="O592" s="3098"/>
      <c r="P592" s="3098"/>
      <c r="Q592" s="3098"/>
      <c r="R592" s="3098"/>
      <c r="S592" s="3098"/>
      <c r="T592" s="3098"/>
      <c r="U592" s="3098"/>
      <c r="V592" s="3098"/>
      <c r="W592" s="3098"/>
      <c r="X592" s="3098"/>
      <c r="Y592" s="3098"/>
      <c r="Z592" s="3098"/>
      <c r="AA592" s="3098"/>
      <c r="AB592" s="3098"/>
      <c r="AC592" s="3098"/>
      <c r="AD592" s="3098"/>
      <c r="AE592" s="3098"/>
      <c r="AF592" s="3098"/>
      <c r="AG592" s="3098"/>
      <c r="AH592" s="3098"/>
      <c r="AI592" s="3098"/>
      <c r="AJ592" s="3143"/>
      <c r="AK592" s="3143"/>
      <c r="AL592" s="3143"/>
      <c r="AM592" s="3143"/>
      <c r="AN592" s="3143"/>
      <c r="AO592" s="3143"/>
      <c r="AP592" s="3143"/>
      <c r="AQ592" s="3143"/>
      <c r="AR592" s="3143"/>
      <c r="AS592" s="3143"/>
      <c r="AT592" s="3143"/>
      <c r="AU592" s="3143"/>
      <c r="AV592" s="3143"/>
      <c r="AW592" s="3143"/>
      <c r="AX592" s="3143"/>
      <c r="AY592" s="3143"/>
      <c r="AZ592" s="3143"/>
      <c r="BA592" s="3143"/>
      <c r="BB592" s="3143"/>
      <c r="BC592" s="3143"/>
      <c r="BD592" s="3143"/>
      <c r="BE592" s="3143"/>
      <c r="BF592" s="3143"/>
      <c r="BG592" s="3143"/>
      <c r="BH592" s="3143"/>
      <c r="BI592" s="3143"/>
      <c r="BJ592" s="3143"/>
      <c r="BK592" s="3143"/>
      <c r="BL592" s="3189"/>
      <c r="BM592" s="3189"/>
      <c r="BN592" s="3189"/>
      <c r="BO592" s="3189"/>
      <c r="BP592" s="3189"/>
      <c r="BQ592" s="3189"/>
      <c r="BR592" s="3189"/>
      <c r="BS592" s="3189"/>
      <c r="BT592" s="3189"/>
      <c r="BU592" s="3189"/>
      <c r="BV592" s="3143"/>
      <c r="BW592" s="3143"/>
    </row>
    <row r="593" spans="1:75" ht="16.5" customHeight="1">
      <c r="A593" s="3143"/>
      <c r="B593" s="3143"/>
      <c r="C593" s="3143"/>
      <c r="D593" s="3143"/>
      <c r="E593" s="3143"/>
      <c r="F593" s="3143"/>
      <c r="G593" s="3143"/>
      <c r="H593" s="3143"/>
      <c r="I593" s="3143"/>
      <c r="J593" s="3143"/>
      <c r="K593" s="3098"/>
      <c r="L593" s="3098"/>
      <c r="M593" s="3098"/>
      <c r="N593" s="3098"/>
      <c r="O593" s="3098"/>
      <c r="P593" s="3098"/>
      <c r="Q593" s="3098"/>
      <c r="R593" s="3098"/>
      <c r="S593" s="3098"/>
      <c r="T593" s="3098"/>
      <c r="U593" s="3098"/>
      <c r="V593" s="3098"/>
      <c r="W593" s="3098"/>
      <c r="X593" s="3098"/>
      <c r="Y593" s="3098"/>
      <c r="Z593" s="3098"/>
      <c r="AA593" s="3098"/>
      <c r="AB593" s="3098"/>
      <c r="AC593" s="3098"/>
      <c r="AD593" s="3098"/>
      <c r="AE593" s="3098"/>
      <c r="AF593" s="3098"/>
      <c r="AG593" s="3098"/>
      <c r="AH593" s="3098"/>
      <c r="AI593" s="3098"/>
      <c r="AJ593" s="3143"/>
      <c r="AK593" s="3143"/>
      <c r="AL593" s="3143"/>
      <c r="AM593" s="3143"/>
      <c r="AN593" s="3143"/>
      <c r="AO593" s="3143"/>
      <c r="AP593" s="3143"/>
      <c r="AQ593" s="3143"/>
      <c r="AR593" s="3143"/>
      <c r="AS593" s="3143"/>
      <c r="AT593" s="3143"/>
      <c r="AU593" s="3143"/>
      <c r="AV593" s="3143"/>
      <c r="AW593" s="3143"/>
      <c r="AX593" s="3143"/>
      <c r="AY593" s="3143"/>
      <c r="AZ593" s="3143"/>
      <c r="BA593" s="3143"/>
      <c r="BB593" s="3143"/>
      <c r="BC593" s="3143"/>
      <c r="BD593" s="3143"/>
      <c r="BE593" s="3143"/>
      <c r="BF593" s="3143"/>
      <c r="BG593" s="3143"/>
      <c r="BH593" s="3143"/>
      <c r="BI593" s="3143"/>
      <c r="BJ593" s="3143"/>
      <c r="BK593" s="3143"/>
      <c r="BL593" s="3189"/>
      <c r="BM593" s="3189"/>
      <c r="BN593" s="3189"/>
      <c r="BO593" s="3189"/>
      <c r="BP593" s="3189"/>
      <c r="BQ593" s="3189"/>
      <c r="BR593" s="3189"/>
      <c r="BS593" s="3189"/>
      <c r="BT593" s="3189"/>
      <c r="BU593" s="3189"/>
      <c r="BV593" s="3143"/>
      <c r="BW593" s="3143"/>
    </row>
    <row r="594" spans="1:75" ht="16.5" customHeight="1">
      <c r="A594" s="3143"/>
      <c r="B594" s="3143"/>
      <c r="C594" s="3143"/>
      <c r="D594" s="3143"/>
      <c r="E594" s="3143"/>
      <c r="F594" s="3143"/>
      <c r="G594" s="3143"/>
      <c r="H594" s="3143"/>
      <c r="I594" s="3143"/>
      <c r="J594" s="3143"/>
      <c r="K594" s="3098"/>
      <c r="L594" s="3098"/>
      <c r="M594" s="3098"/>
      <c r="N594" s="3098"/>
      <c r="O594" s="3098"/>
      <c r="P594" s="3098"/>
      <c r="Q594" s="3098"/>
      <c r="R594" s="3098"/>
      <c r="S594" s="3098"/>
      <c r="T594" s="3098"/>
      <c r="U594" s="3098"/>
      <c r="V594" s="3098"/>
      <c r="W594" s="3098"/>
      <c r="X594" s="3098"/>
      <c r="Y594" s="3098"/>
      <c r="Z594" s="3098"/>
      <c r="AA594" s="3098"/>
      <c r="AB594" s="3098"/>
      <c r="AC594" s="3098"/>
      <c r="AD594" s="3098"/>
      <c r="AE594" s="3098"/>
      <c r="AF594" s="3098"/>
      <c r="AG594" s="3098"/>
      <c r="AH594" s="3098"/>
      <c r="AI594" s="3098"/>
      <c r="AJ594" s="3143"/>
      <c r="AK594" s="3143"/>
      <c r="AL594" s="3143"/>
      <c r="AM594" s="3143"/>
      <c r="AN594" s="3143"/>
      <c r="AO594" s="3143"/>
      <c r="AP594" s="3143"/>
      <c r="AQ594" s="3143"/>
      <c r="AR594" s="3143"/>
      <c r="AS594" s="3143"/>
      <c r="AT594" s="3143"/>
      <c r="AU594" s="3143"/>
      <c r="AV594" s="3143"/>
      <c r="AW594" s="3143"/>
      <c r="AX594" s="3143"/>
      <c r="AY594" s="3143"/>
      <c r="AZ594" s="3143"/>
      <c r="BA594" s="3143"/>
      <c r="BB594" s="3143"/>
      <c r="BC594" s="3143"/>
      <c r="BD594" s="3143"/>
      <c r="BE594" s="3143"/>
      <c r="BF594" s="3143"/>
      <c r="BG594" s="3143"/>
      <c r="BH594" s="3143"/>
      <c r="BI594" s="3143"/>
      <c r="BJ594" s="3143"/>
      <c r="BK594" s="3143"/>
      <c r="BL594" s="3189"/>
      <c r="BM594" s="3189"/>
      <c r="BN594" s="3189"/>
      <c r="BO594" s="3189"/>
      <c r="BP594" s="3189"/>
      <c r="BQ594" s="3189"/>
      <c r="BR594" s="3189"/>
      <c r="BS594" s="3189"/>
      <c r="BT594" s="3189"/>
      <c r="BU594" s="3189"/>
      <c r="BV594" s="3143"/>
      <c r="BW594" s="3143"/>
    </row>
    <row r="595" spans="1:75" ht="16.5" customHeight="1">
      <c r="A595" s="3143"/>
      <c r="B595" s="3143"/>
      <c r="C595" s="3143"/>
      <c r="D595" s="3143"/>
      <c r="E595" s="3143"/>
      <c r="F595" s="3143"/>
      <c r="G595" s="3143"/>
      <c r="H595" s="3143"/>
      <c r="I595" s="3143"/>
      <c r="J595" s="3143"/>
      <c r="K595" s="3098"/>
      <c r="L595" s="3098"/>
      <c r="M595" s="3098"/>
      <c r="N595" s="3098"/>
      <c r="O595" s="3098"/>
      <c r="P595" s="3098"/>
      <c r="Q595" s="3098"/>
      <c r="R595" s="3098"/>
      <c r="S595" s="3098"/>
      <c r="T595" s="3098"/>
      <c r="U595" s="3098"/>
      <c r="V595" s="3098"/>
      <c r="W595" s="3098"/>
      <c r="X595" s="3098"/>
      <c r="Y595" s="3098"/>
      <c r="Z595" s="3098"/>
      <c r="AA595" s="3098"/>
      <c r="AB595" s="3098"/>
      <c r="AC595" s="3098"/>
      <c r="AD595" s="3098"/>
      <c r="AE595" s="3098"/>
      <c r="AF595" s="3098"/>
      <c r="AG595" s="3098"/>
      <c r="AH595" s="3098"/>
      <c r="AI595" s="3098"/>
      <c r="AJ595" s="3143"/>
      <c r="AK595" s="3143"/>
      <c r="AL595" s="3143"/>
      <c r="AM595" s="3143"/>
      <c r="AN595" s="3143"/>
      <c r="AO595" s="3143"/>
      <c r="AP595" s="3143"/>
      <c r="AQ595" s="3143"/>
      <c r="AR595" s="3143"/>
      <c r="AS595" s="3143"/>
      <c r="AT595" s="3143"/>
      <c r="AU595" s="3143"/>
      <c r="AV595" s="3143"/>
      <c r="AW595" s="3143"/>
      <c r="AX595" s="3143"/>
      <c r="AY595" s="3143"/>
      <c r="AZ595" s="3143"/>
      <c r="BA595" s="3143"/>
      <c r="BB595" s="3143"/>
      <c r="BC595" s="3143"/>
      <c r="BD595" s="3143"/>
      <c r="BE595" s="3143"/>
      <c r="BF595" s="3143"/>
      <c r="BG595" s="3143"/>
      <c r="BH595" s="3143"/>
      <c r="BI595" s="3143"/>
      <c r="BJ595" s="3143"/>
      <c r="BK595" s="3143"/>
      <c r="BL595" s="3189"/>
      <c r="BM595" s="3189"/>
      <c r="BN595" s="3189"/>
      <c r="BO595" s="3189"/>
      <c r="BP595" s="3189"/>
      <c r="BQ595" s="3189"/>
      <c r="BR595" s="3189"/>
      <c r="BS595" s="3189"/>
      <c r="BT595" s="3189"/>
      <c r="BU595" s="3189"/>
      <c r="BV595" s="3143"/>
      <c r="BW595" s="3143"/>
    </row>
    <row r="596" spans="1:75" ht="16.5" customHeight="1">
      <c r="A596" s="3143"/>
      <c r="B596" s="3143"/>
      <c r="C596" s="3143"/>
      <c r="D596" s="3143"/>
      <c r="E596" s="3143"/>
      <c r="F596" s="3143"/>
      <c r="G596" s="3143"/>
      <c r="H596" s="3143"/>
      <c r="I596" s="3143"/>
      <c r="J596" s="3143"/>
      <c r="K596" s="3098"/>
      <c r="L596" s="3098"/>
      <c r="M596" s="3098"/>
      <c r="N596" s="3098"/>
      <c r="O596" s="3098"/>
      <c r="P596" s="3098"/>
      <c r="Q596" s="3098"/>
      <c r="R596" s="3098"/>
      <c r="S596" s="3098"/>
      <c r="T596" s="3098"/>
      <c r="U596" s="3098"/>
      <c r="V596" s="3098"/>
      <c r="W596" s="3098"/>
      <c r="X596" s="3098"/>
      <c r="Y596" s="3098"/>
      <c r="Z596" s="3098"/>
      <c r="AA596" s="3098"/>
      <c r="AB596" s="3098"/>
      <c r="AC596" s="3098"/>
      <c r="AD596" s="3098"/>
      <c r="AE596" s="3098"/>
      <c r="AF596" s="3098"/>
      <c r="AG596" s="3098"/>
      <c r="AH596" s="3098"/>
      <c r="AI596" s="3098"/>
      <c r="AJ596" s="3143"/>
      <c r="AK596" s="3143"/>
      <c r="AL596" s="3143"/>
      <c r="AM596" s="3143"/>
      <c r="AN596" s="3143"/>
      <c r="AO596" s="3143"/>
      <c r="AP596" s="3143"/>
      <c r="AQ596" s="3143"/>
      <c r="AR596" s="3143"/>
      <c r="AS596" s="3143"/>
      <c r="AT596" s="3143"/>
      <c r="AU596" s="3143"/>
      <c r="AV596" s="3143"/>
      <c r="AW596" s="3143"/>
      <c r="AX596" s="3143"/>
      <c r="AY596" s="3143"/>
      <c r="AZ596" s="3143"/>
      <c r="BA596" s="3143"/>
      <c r="BB596" s="3143"/>
      <c r="BC596" s="3143"/>
      <c r="BD596" s="3143"/>
      <c r="BE596" s="3143"/>
      <c r="BF596" s="3143"/>
      <c r="BG596" s="3143"/>
      <c r="BH596" s="3143"/>
      <c r="BI596" s="3143"/>
      <c r="BJ596" s="3143"/>
      <c r="BK596" s="3143"/>
      <c r="BL596" s="3189"/>
      <c r="BM596" s="3189"/>
      <c r="BN596" s="3189"/>
      <c r="BO596" s="3189"/>
      <c r="BP596" s="3189"/>
      <c r="BQ596" s="3189"/>
      <c r="BR596" s="3189"/>
      <c r="BS596" s="3189"/>
      <c r="BT596" s="3189"/>
      <c r="BU596" s="3189"/>
      <c r="BV596" s="3143"/>
      <c r="BW596" s="3143"/>
    </row>
    <row r="597" spans="1:75" ht="16.5" customHeight="1">
      <c r="A597" s="3143"/>
      <c r="B597" s="3143"/>
      <c r="C597" s="3143"/>
      <c r="D597" s="3143"/>
      <c r="E597" s="3143"/>
      <c r="F597" s="3143"/>
      <c r="G597" s="3143"/>
      <c r="H597" s="3143"/>
      <c r="I597" s="3143"/>
      <c r="J597" s="3143"/>
      <c r="K597" s="3098"/>
      <c r="L597" s="3098"/>
      <c r="M597" s="3098"/>
      <c r="N597" s="3098"/>
      <c r="O597" s="3098"/>
      <c r="P597" s="3098"/>
      <c r="Q597" s="3098"/>
      <c r="R597" s="3098"/>
      <c r="S597" s="3098"/>
      <c r="T597" s="3098"/>
      <c r="U597" s="3098"/>
      <c r="V597" s="3098"/>
      <c r="W597" s="3098"/>
      <c r="X597" s="3098"/>
      <c r="Y597" s="3098"/>
      <c r="Z597" s="3098"/>
      <c r="AA597" s="3098"/>
      <c r="AB597" s="3098"/>
      <c r="AC597" s="3098"/>
      <c r="AD597" s="3098"/>
      <c r="AE597" s="3098"/>
      <c r="AF597" s="3098"/>
      <c r="AG597" s="3098"/>
      <c r="AH597" s="3098"/>
      <c r="AI597" s="3098"/>
      <c r="AJ597" s="3143"/>
      <c r="AK597" s="3143"/>
      <c r="AL597" s="3143"/>
      <c r="AM597" s="3143"/>
      <c r="AN597" s="3143"/>
      <c r="AO597" s="3143"/>
      <c r="AP597" s="3143"/>
      <c r="AQ597" s="3143"/>
      <c r="AR597" s="3143"/>
      <c r="AS597" s="3143"/>
      <c r="AT597" s="3143"/>
      <c r="AU597" s="3143"/>
      <c r="AV597" s="3143"/>
      <c r="AW597" s="3143"/>
      <c r="AX597" s="3143"/>
      <c r="AY597" s="3143"/>
      <c r="AZ597" s="3143"/>
      <c r="BA597" s="3143"/>
      <c r="BB597" s="3143"/>
      <c r="BC597" s="3143"/>
      <c r="BD597" s="3143"/>
      <c r="BE597" s="3143"/>
      <c r="BF597" s="3143"/>
      <c r="BG597" s="3143"/>
      <c r="BH597" s="3143"/>
      <c r="BI597" s="3143"/>
      <c r="BJ597" s="3143"/>
      <c r="BK597" s="3143"/>
      <c r="BL597" s="3189"/>
      <c r="BM597" s="3189"/>
      <c r="BN597" s="3189"/>
      <c r="BO597" s="3189"/>
      <c r="BP597" s="3189"/>
      <c r="BQ597" s="3189"/>
      <c r="BR597" s="3189"/>
      <c r="BS597" s="3189"/>
      <c r="BT597" s="3189"/>
      <c r="BU597" s="3189"/>
      <c r="BV597" s="3143"/>
      <c r="BW597" s="3143"/>
    </row>
    <row r="598" spans="1:75" ht="16.5" customHeight="1">
      <c r="A598" s="3143"/>
      <c r="B598" s="3143"/>
      <c r="C598" s="3143"/>
      <c r="D598" s="3143"/>
      <c r="E598" s="3143"/>
      <c r="F598" s="3143"/>
      <c r="G598" s="3143"/>
      <c r="H598" s="3143"/>
      <c r="I598" s="3143"/>
      <c r="J598" s="3143"/>
      <c r="K598" s="3098"/>
      <c r="L598" s="3098"/>
      <c r="M598" s="3098"/>
      <c r="N598" s="3098"/>
      <c r="O598" s="3098"/>
      <c r="P598" s="3098"/>
      <c r="Q598" s="3098"/>
      <c r="R598" s="3098"/>
      <c r="S598" s="3098"/>
      <c r="T598" s="3098"/>
      <c r="U598" s="3098"/>
      <c r="V598" s="3098"/>
      <c r="W598" s="3098"/>
      <c r="X598" s="3098"/>
      <c r="Y598" s="3098"/>
      <c r="Z598" s="3098"/>
      <c r="AA598" s="3098"/>
      <c r="AB598" s="3098"/>
      <c r="AC598" s="3098"/>
      <c r="AD598" s="3098"/>
      <c r="AE598" s="3098"/>
      <c r="AF598" s="3098"/>
      <c r="AG598" s="3098"/>
      <c r="AH598" s="3098"/>
      <c r="AI598" s="3098"/>
      <c r="AJ598" s="3143"/>
      <c r="AK598" s="3143"/>
      <c r="AL598" s="3143"/>
      <c r="AM598" s="3143"/>
      <c r="AN598" s="3143"/>
      <c r="AO598" s="3143"/>
      <c r="AP598" s="3143"/>
      <c r="AQ598" s="3143"/>
      <c r="AR598" s="3143"/>
      <c r="AS598" s="3143"/>
      <c r="AT598" s="3143"/>
      <c r="AU598" s="3143"/>
      <c r="AV598" s="3143"/>
      <c r="AW598" s="3143"/>
      <c r="AX598" s="3143"/>
      <c r="AY598" s="3143"/>
      <c r="AZ598" s="3143"/>
      <c r="BA598" s="3143"/>
      <c r="BB598" s="3143"/>
      <c r="BC598" s="3143"/>
      <c r="BD598" s="3143"/>
      <c r="BE598" s="3143"/>
      <c r="BF598" s="3143"/>
      <c r="BG598" s="3143"/>
      <c r="BH598" s="3143"/>
      <c r="BI598" s="3143"/>
      <c r="BJ598" s="3143"/>
      <c r="BK598" s="3143"/>
      <c r="BL598" s="3189"/>
      <c r="BM598" s="3189"/>
      <c r="BN598" s="3189"/>
      <c r="BO598" s="3189"/>
      <c r="BP598" s="3189"/>
      <c r="BQ598" s="3189"/>
      <c r="BR598" s="3189"/>
      <c r="BS598" s="3189"/>
      <c r="BT598" s="3189"/>
      <c r="BU598" s="3189"/>
      <c r="BV598" s="3143"/>
      <c r="BW598" s="3143"/>
    </row>
    <row r="599" spans="1:75" ht="16.5" customHeight="1">
      <c r="A599" s="3143"/>
      <c r="B599" s="3143"/>
      <c r="C599" s="3143"/>
      <c r="D599" s="3143"/>
      <c r="E599" s="3143"/>
      <c r="F599" s="3143"/>
      <c r="G599" s="3143"/>
      <c r="H599" s="3143"/>
      <c r="I599" s="3143"/>
      <c r="J599" s="3143"/>
      <c r="K599" s="3098"/>
      <c r="L599" s="3098"/>
      <c r="M599" s="3098"/>
      <c r="N599" s="3098"/>
      <c r="O599" s="3098"/>
      <c r="P599" s="3098"/>
      <c r="Q599" s="3098"/>
      <c r="R599" s="3098"/>
      <c r="S599" s="3098"/>
      <c r="T599" s="3098"/>
      <c r="U599" s="3098"/>
      <c r="V599" s="3098"/>
      <c r="W599" s="3098"/>
      <c r="X599" s="3098"/>
      <c r="Y599" s="3098"/>
      <c r="Z599" s="3098"/>
      <c r="AA599" s="3098"/>
      <c r="AB599" s="3098"/>
      <c r="AC599" s="3098"/>
      <c r="AD599" s="3098"/>
      <c r="AE599" s="3098"/>
      <c r="AF599" s="3098"/>
      <c r="AG599" s="3098"/>
      <c r="AH599" s="3098"/>
      <c r="AI599" s="3098"/>
      <c r="AJ599" s="3143"/>
      <c r="AK599" s="3143"/>
      <c r="AL599" s="3143"/>
      <c r="AM599" s="3143"/>
      <c r="AN599" s="3143"/>
      <c r="AO599" s="3143"/>
      <c r="AP599" s="3143"/>
      <c r="AQ599" s="3143"/>
      <c r="AR599" s="3143"/>
      <c r="AS599" s="3143"/>
      <c r="AT599" s="3143"/>
      <c r="AU599" s="3143"/>
      <c r="AV599" s="3143"/>
      <c r="AW599" s="3143"/>
      <c r="AX599" s="3143"/>
      <c r="AY599" s="3143"/>
      <c r="AZ599" s="3143"/>
      <c r="BA599" s="3143"/>
      <c r="BB599" s="3143"/>
      <c r="BC599" s="3143"/>
      <c r="BD599" s="3143"/>
      <c r="BE599" s="3143"/>
      <c r="BF599" s="3143"/>
      <c r="BG599" s="3143"/>
      <c r="BH599" s="3143"/>
      <c r="BI599" s="3143"/>
      <c r="BJ599" s="3143"/>
      <c r="BK599" s="3143"/>
      <c r="BL599" s="3189"/>
      <c r="BM599" s="3189"/>
      <c r="BN599" s="3189"/>
      <c r="BO599" s="3189"/>
      <c r="BP599" s="3189"/>
      <c r="BQ599" s="3189"/>
      <c r="BR599" s="3189"/>
      <c r="BS599" s="3189"/>
      <c r="BT599" s="3189"/>
      <c r="BU599" s="3189"/>
      <c r="BV599" s="3143"/>
      <c r="BW599" s="3143"/>
    </row>
    <row r="600" spans="1:75" ht="16.5" customHeight="1">
      <c r="A600" s="3143"/>
      <c r="B600" s="3143"/>
      <c r="C600" s="3143"/>
      <c r="D600" s="3143"/>
      <c r="E600" s="3143"/>
      <c r="F600" s="3143"/>
      <c r="G600" s="3143"/>
      <c r="H600" s="3143"/>
      <c r="I600" s="3143"/>
      <c r="J600" s="3143"/>
      <c r="K600" s="3098"/>
      <c r="L600" s="3098"/>
      <c r="M600" s="3098"/>
      <c r="N600" s="3098"/>
      <c r="O600" s="3098"/>
      <c r="P600" s="3098"/>
      <c r="Q600" s="3098"/>
      <c r="R600" s="3098"/>
      <c r="S600" s="3098"/>
      <c r="T600" s="3098"/>
      <c r="U600" s="3098"/>
      <c r="V600" s="3098"/>
      <c r="W600" s="3098"/>
      <c r="X600" s="3098"/>
      <c r="Y600" s="3098"/>
      <c r="Z600" s="3098"/>
      <c r="AA600" s="3098"/>
      <c r="AB600" s="3098"/>
      <c r="AC600" s="3098"/>
      <c r="AD600" s="3098"/>
      <c r="AE600" s="3098"/>
      <c r="AF600" s="3098"/>
      <c r="AG600" s="3098"/>
      <c r="AH600" s="3098"/>
      <c r="AI600" s="3098"/>
      <c r="AJ600" s="3143"/>
      <c r="AK600" s="3143"/>
      <c r="AL600" s="3143"/>
      <c r="AM600" s="3143"/>
      <c r="AN600" s="3143"/>
      <c r="AO600" s="3143"/>
      <c r="AP600" s="3143"/>
      <c r="AQ600" s="3143"/>
      <c r="AR600" s="3143"/>
      <c r="AS600" s="3143"/>
      <c r="AT600" s="3143"/>
      <c r="AU600" s="3143"/>
      <c r="AV600" s="3143"/>
      <c r="AW600" s="3143"/>
      <c r="AX600" s="3143"/>
      <c r="AY600" s="3143"/>
      <c r="AZ600" s="3143"/>
      <c r="BA600" s="3143"/>
      <c r="BB600" s="3143"/>
      <c r="BC600" s="3143"/>
      <c r="BD600" s="3143"/>
      <c r="BE600" s="3143"/>
      <c r="BF600" s="3143"/>
      <c r="BG600" s="3143"/>
      <c r="BH600" s="3143"/>
      <c r="BI600" s="3143"/>
      <c r="BJ600" s="3143"/>
      <c r="BK600" s="3143"/>
      <c r="BL600" s="3189"/>
      <c r="BM600" s="3189"/>
      <c r="BN600" s="3189"/>
      <c r="BO600" s="3189"/>
      <c r="BP600" s="3189"/>
      <c r="BQ600" s="3189"/>
      <c r="BR600" s="3189"/>
      <c r="BS600" s="3189"/>
      <c r="BT600" s="3189"/>
      <c r="BU600" s="3189"/>
      <c r="BV600" s="3143"/>
      <c r="BW600" s="3143"/>
    </row>
    <row r="601" spans="1:75" ht="16.5" customHeight="1">
      <c r="A601" s="3143"/>
      <c r="B601" s="3143"/>
      <c r="C601" s="3143"/>
      <c r="D601" s="3143"/>
      <c r="E601" s="3143"/>
      <c r="F601" s="3143"/>
      <c r="G601" s="3143"/>
      <c r="H601" s="3143"/>
      <c r="I601" s="3143"/>
      <c r="J601" s="3143"/>
      <c r="K601" s="3098"/>
      <c r="L601" s="3098"/>
      <c r="M601" s="3098"/>
      <c r="N601" s="3098"/>
      <c r="O601" s="3098"/>
      <c r="P601" s="3098"/>
      <c r="Q601" s="3098"/>
      <c r="R601" s="3098"/>
      <c r="S601" s="3098"/>
      <c r="T601" s="3098"/>
      <c r="U601" s="3098"/>
      <c r="V601" s="3098"/>
      <c r="W601" s="3098"/>
      <c r="X601" s="3098"/>
      <c r="Y601" s="3098"/>
      <c r="Z601" s="3098"/>
      <c r="AA601" s="3098"/>
      <c r="AB601" s="3098"/>
      <c r="AC601" s="3098"/>
      <c r="AD601" s="3098"/>
      <c r="AE601" s="3098"/>
      <c r="AF601" s="3098"/>
      <c r="AG601" s="3098"/>
      <c r="AH601" s="3098"/>
      <c r="AI601" s="3098"/>
      <c r="AJ601" s="3143"/>
      <c r="AK601" s="3143"/>
      <c r="AL601" s="3143"/>
      <c r="AM601" s="3143"/>
      <c r="AN601" s="3143"/>
      <c r="AO601" s="3143"/>
      <c r="AP601" s="3143"/>
      <c r="AQ601" s="3143"/>
      <c r="AR601" s="3143"/>
      <c r="AS601" s="3143"/>
      <c r="AT601" s="3143"/>
      <c r="AU601" s="3143"/>
      <c r="AV601" s="3143"/>
      <c r="AW601" s="3143"/>
      <c r="AX601" s="3143"/>
      <c r="AY601" s="3143"/>
      <c r="AZ601" s="3143"/>
      <c r="BA601" s="3143"/>
      <c r="BB601" s="3143"/>
      <c r="BC601" s="3143"/>
      <c r="BD601" s="3143"/>
      <c r="BE601" s="3143"/>
      <c r="BF601" s="3143"/>
      <c r="BG601" s="3143"/>
      <c r="BH601" s="3143"/>
      <c r="BI601" s="3143"/>
      <c r="BJ601" s="3143"/>
      <c r="BK601" s="3143"/>
      <c r="BL601" s="3189"/>
      <c r="BM601" s="3189"/>
      <c r="BN601" s="3189"/>
      <c r="BO601" s="3189"/>
      <c r="BP601" s="3189"/>
      <c r="BQ601" s="3189"/>
      <c r="BR601" s="3189"/>
      <c r="BS601" s="3189"/>
      <c r="BT601" s="3189"/>
      <c r="BU601" s="3189"/>
      <c r="BV601" s="3143"/>
      <c r="BW601" s="3143"/>
    </row>
    <row r="602" spans="1:75" ht="16.5" customHeight="1">
      <c r="A602" s="3143"/>
      <c r="B602" s="3143"/>
      <c r="C602" s="3143"/>
      <c r="D602" s="3143"/>
      <c r="E602" s="3143"/>
      <c r="F602" s="3143"/>
      <c r="G602" s="3143"/>
      <c r="H602" s="3143"/>
      <c r="I602" s="3143"/>
      <c r="J602" s="3143"/>
      <c r="K602" s="3098"/>
      <c r="L602" s="3098"/>
      <c r="M602" s="3098"/>
      <c r="N602" s="3098"/>
      <c r="O602" s="3098"/>
      <c r="P602" s="3098"/>
      <c r="Q602" s="3098"/>
      <c r="R602" s="3098"/>
      <c r="S602" s="3098"/>
      <c r="T602" s="3098"/>
      <c r="U602" s="3098"/>
      <c r="V602" s="3098"/>
      <c r="W602" s="3098"/>
      <c r="X602" s="3098"/>
      <c r="Y602" s="3098"/>
      <c r="Z602" s="3098"/>
      <c r="AA602" s="3098"/>
      <c r="AB602" s="3098"/>
      <c r="AC602" s="3098"/>
      <c r="AD602" s="3098"/>
      <c r="AE602" s="3098"/>
      <c r="AF602" s="3098"/>
      <c r="AG602" s="3098"/>
      <c r="AH602" s="3098"/>
      <c r="AI602" s="3098"/>
      <c r="AJ602" s="3143"/>
      <c r="AK602" s="3143"/>
      <c r="AL602" s="3143"/>
      <c r="AM602" s="3143"/>
      <c r="AN602" s="3143"/>
      <c r="AO602" s="3143"/>
      <c r="AP602" s="3143"/>
      <c r="AQ602" s="3143"/>
      <c r="AR602" s="3143"/>
      <c r="AS602" s="3143"/>
      <c r="AT602" s="3143"/>
      <c r="AU602" s="3143"/>
      <c r="AV602" s="3143"/>
      <c r="AW602" s="3143"/>
      <c r="AX602" s="3143"/>
      <c r="AY602" s="3143"/>
      <c r="AZ602" s="3143"/>
      <c r="BA602" s="3143"/>
      <c r="BB602" s="3143"/>
      <c r="BC602" s="3143"/>
      <c r="BD602" s="3143"/>
      <c r="BE602" s="3143"/>
      <c r="BF602" s="3143"/>
      <c r="BG602" s="3143"/>
      <c r="BH602" s="3143"/>
      <c r="BI602" s="3143"/>
      <c r="BJ602" s="3143"/>
      <c r="BK602" s="3143"/>
      <c r="BL602" s="3189"/>
      <c r="BM602" s="3189"/>
      <c r="BN602" s="3189"/>
      <c r="BO602" s="3189"/>
      <c r="BP602" s="3189"/>
      <c r="BQ602" s="3189"/>
      <c r="BR602" s="3189"/>
      <c r="BS602" s="3189"/>
      <c r="BT602" s="3189"/>
      <c r="BU602" s="3189"/>
      <c r="BV602" s="3143"/>
      <c r="BW602" s="3143"/>
    </row>
    <row r="603" spans="1:75" ht="16.5" customHeight="1">
      <c r="A603" s="3143"/>
      <c r="B603" s="3143"/>
      <c r="C603" s="3143"/>
      <c r="D603" s="3143"/>
      <c r="E603" s="3143"/>
      <c r="F603" s="3143"/>
      <c r="G603" s="3143"/>
      <c r="H603" s="3143"/>
      <c r="I603" s="3143"/>
      <c r="J603" s="3143"/>
      <c r="K603" s="3098"/>
      <c r="L603" s="3098"/>
      <c r="M603" s="3098"/>
      <c r="N603" s="3098"/>
      <c r="O603" s="3098"/>
      <c r="P603" s="3098"/>
      <c r="Q603" s="3098"/>
      <c r="R603" s="3098"/>
      <c r="S603" s="3098"/>
      <c r="T603" s="3098"/>
      <c r="U603" s="3098"/>
      <c r="V603" s="3098"/>
      <c r="W603" s="3098"/>
      <c r="X603" s="3098"/>
      <c r="Y603" s="3098"/>
      <c r="Z603" s="3098"/>
      <c r="AA603" s="3098"/>
      <c r="AB603" s="3098"/>
      <c r="AC603" s="3098"/>
      <c r="AD603" s="3098"/>
      <c r="AE603" s="3098"/>
      <c r="AF603" s="3098"/>
      <c r="AG603" s="3098"/>
      <c r="AH603" s="3098"/>
      <c r="AI603" s="3098"/>
      <c r="AJ603" s="3143"/>
      <c r="AK603" s="3143"/>
      <c r="AL603" s="3143"/>
      <c r="AM603" s="3143"/>
      <c r="AN603" s="3143"/>
      <c r="AO603" s="3143"/>
      <c r="AP603" s="3143"/>
      <c r="AQ603" s="3143"/>
      <c r="AR603" s="3143"/>
      <c r="AS603" s="3143"/>
      <c r="AT603" s="3143"/>
      <c r="AU603" s="3143"/>
      <c r="AV603" s="3143"/>
      <c r="AW603" s="3143"/>
      <c r="AX603" s="3143"/>
      <c r="AY603" s="3143"/>
      <c r="AZ603" s="3143"/>
      <c r="BA603" s="3143"/>
      <c r="BB603" s="3143"/>
      <c r="BC603" s="3143"/>
      <c r="BD603" s="3143"/>
      <c r="BE603" s="3143"/>
      <c r="BF603" s="3143"/>
      <c r="BG603" s="3143"/>
      <c r="BH603" s="3143"/>
      <c r="BI603" s="3143"/>
      <c r="BJ603" s="3143"/>
      <c r="BK603" s="3143"/>
      <c r="BL603" s="3189"/>
      <c r="BM603" s="3189"/>
      <c r="BN603" s="3189"/>
      <c r="BO603" s="3189"/>
      <c r="BP603" s="3189"/>
      <c r="BQ603" s="3189"/>
      <c r="BR603" s="3189"/>
      <c r="BS603" s="3189"/>
      <c r="BT603" s="3189"/>
      <c r="BU603" s="3189"/>
      <c r="BV603" s="3143"/>
      <c r="BW603" s="3143"/>
    </row>
    <row r="604" spans="1:75" ht="16.5" customHeight="1">
      <c r="A604" s="3143"/>
      <c r="B604" s="3143"/>
      <c r="C604" s="3143"/>
      <c r="D604" s="3143"/>
      <c r="E604" s="3143"/>
      <c r="F604" s="3143"/>
      <c r="G604" s="3143"/>
      <c r="H604" s="3143"/>
      <c r="I604" s="3143"/>
      <c r="J604" s="3143"/>
      <c r="K604" s="3098"/>
      <c r="L604" s="3098"/>
      <c r="M604" s="3098"/>
      <c r="N604" s="3098"/>
      <c r="O604" s="3098"/>
      <c r="P604" s="3098"/>
      <c r="Q604" s="3098"/>
      <c r="R604" s="3098"/>
      <c r="S604" s="3098"/>
      <c r="T604" s="3098"/>
      <c r="U604" s="3098"/>
      <c r="V604" s="3098"/>
      <c r="W604" s="3098"/>
      <c r="X604" s="3098"/>
      <c r="Y604" s="3098"/>
      <c r="Z604" s="3098"/>
      <c r="AA604" s="3098"/>
      <c r="AB604" s="3098"/>
      <c r="AC604" s="3098"/>
      <c r="AD604" s="3098"/>
      <c r="AE604" s="3098"/>
      <c r="AF604" s="3098"/>
      <c r="AG604" s="3098"/>
      <c r="AH604" s="3098"/>
      <c r="AI604" s="3098"/>
      <c r="AJ604" s="3143"/>
      <c r="AK604" s="3143"/>
      <c r="AL604" s="3143"/>
      <c r="AM604" s="3143"/>
      <c r="AN604" s="3143"/>
      <c r="AO604" s="3143"/>
      <c r="AP604" s="3143"/>
      <c r="AQ604" s="3143"/>
      <c r="AR604" s="3143"/>
      <c r="AS604" s="3143"/>
      <c r="AT604" s="3143"/>
      <c r="AU604" s="3143"/>
      <c r="AV604" s="3143"/>
      <c r="AW604" s="3143"/>
      <c r="AX604" s="3143"/>
      <c r="AY604" s="3143"/>
      <c r="AZ604" s="3143"/>
      <c r="BA604" s="3143"/>
      <c r="BB604" s="3143"/>
      <c r="BC604" s="3143"/>
      <c r="BD604" s="3143"/>
      <c r="BE604" s="3143"/>
      <c r="BF604" s="3143"/>
      <c r="BG604" s="3143"/>
      <c r="BH604" s="3143"/>
      <c r="BI604" s="3143"/>
      <c r="BJ604" s="3143"/>
      <c r="BK604" s="3143"/>
      <c r="BL604" s="3189"/>
      <c r="BM604" s="3189"/>
      <c r="BN604" s="3189"/>
      <c r="BO604" s="3189"/>
      <c r="BP604" s="3189"/>
      <c r="BQ604" s="3189"/>
      <c r="BR604" s="3189"/>
      <c r="BS604" s="3189"/>
      <c r="BT604" s="3189"/>
      <c r="BU604" s="3189"/>
      <c r="BV604" s="3143"/>
      <c r="BW604" s="3143"/>
    </row>
    <row r="605" spans="1:75" ht="16.5" customHeight="1">
      <c r="A605" s="3143"/>
      <c r="B605" s="3143"/>
      <c r="C605" s="3143"/>
      <c r="D605" s="3143"/>
      <c r="E605" s="3143"/>
      <c r="F605" s="3143"/>
      <c r="G605" s="3143"/>
      <c r="H605" s="3143"/>
      <c r="I605" s="3143"/>
      <c r="J605" s="3143"/>
      <c r="K605" s="3098"/>
      <c r="L605" s="3098"/>
      <c r="M605" s="3098"/>
      <c r="N605" s="3098"/>
      <c r="O605" s="3098"/>
      <c r="P605" s="3098"/>
      <c r="Q605" s="3098"/>
      <c r="R605" s="3098"/>
      <c r="S605" s="3098"/>
      <c r="T605" s="3098"/>
      <c r="U605" s="3098"/>
      <c r="V605" s="3098"/>
      <c r="W605" s="3098"/>
      <c r="X605" s="3098"/>
      <c r="Y605" s="3098"/>
      <c r="Z605" s="3098"/>
      <c r="AA605" s="3098"/>
      <c r="AB605" s="3098"/>
      <c r="AC605" s="3098"/>
      <c r="AD605" s="3098"/>
      <c r="AE605" s="3098"/>
      <c r="AF605" s="3098"/>
      <c r="AG605" s="3098"/>
      <c r="AH605" s="3098"/>
      <c r="AI605" s="3098"/>
      <c r="AJ605" s="3143"/>
      <c r="AK605" s="3143"/>
      <c r="AL605" s="3143"/>
      <c r="AM605" s="3143"/>
      <c r="AN605" s="3143"/>
      <c r="AO605" s="3143"/>
      <c r="AP605" s="3143"/>
      <c r="AQ605" s="3143"/>
      <c r="AR605" s="3143"/>
      <c r="AS605" s="3143"/>
      <c r="AT605" s="3143"/>
      <c r="AU605" s="3143"/>
      <c r="AV605" s="3143"/>
      <c r="AW605" s="3143"/>
      <c r="AX605" s="3143"/>
      <c r="AY605" s="3143"/>
      <c r="AZ605" s="3143"/>
      <c r="BA605" s="3143"/>
      <c r="BB605" s="3143"/>
      <c r="BC605" s="3143"/>
      <c r="BD605" s="3143"/>
      <c r="BE605" s="3143"/>
      <c r="BF605" s="3143"/>
      <c r="BG605" s="3143"/>
      <c r="BH605" s="3143"/>
      <c r="BI605" s="3143"/>
      <c r="BJ605" s="3143"/>
      <c r="BK605" s="3143"/>
      <c r="BL605" s="3189"/>
      <c r="BM605" s="3189"/>
      <c r="BN605" s="3189"/>
      <c r="BO605" s="3189"/>
      <c r="BP605" s="3189"/>
      <c r="BQ605" s="3189"/>
      <c r="BR605" s="3189"/>
      <c r="BS605" s="3189"/>
      <c r="BT605" s="3189"/>
      <c r="BU605" s="3189"/>
      <c r="BV605" s="3143"/>
      <c r="BW605" s="3143"/>
    </row>
    <row r="606" spans="1:75" ht="16.5" customHeight="1">
      <c r="A606" s="3143"/>
      <c r="B606" s="3143"/>
      <c r="C606" s="3143"/>
      <c r="D606" s="3143"/>
      <c r="E606" s="3143"/>
      <c r="F606" s="3143"/>
      <c r="G606" s="3143"/>
      <c r="H606" s="3143"/>
      <c r="I606" s="3143"/>
      <c r="J606" s="3143"/>
      <c r="K606" s="3098"/>
      <c r="L606" s="3098"/>
      <c r="M606" s="3098"/>
      <c r="N606" s="3098"/>
      <c r="O606" s="3098"/>
      <c r="P606" s="3098"/>
      <c r="Q606" s="3098"/>
      <c r="R606" s="3098"/>
      <c r="S606" s="3098"/>
      <c r="T606" s="3098"/>
      <c r="U606" s="3098"/>
      <c r="V606" s="3098"/>
      <c r="W606" s="3098"/>
      <c r="X606" s="3098"/>
      <c r="Y606" s="3098"/>
      <c r="Z606" s="3098"/>
      <c r="AA606" s="3098"/>
      <c r="AB606" s="3098"/>
      <c r="AC606" s="3098"/>
      <c r="AD606" s="3098"/>
      <c r="AE606" s="3098"/>
      <c r="AF606" s="3098"/>
      <c r="AG606" s="3098"/>
      <c r="AH606" s="3098"/>
      <c r="AI606" s="3098"/>
      <c r="AJ606" s="3143"/>
      <c r="AK606" s="3143"/>
      <c r="AL606" s="3143"/>
      <c r="AM606" s="3143"/>
      <c r="AN606" s="3143"/>
      <c r="AO606" s="3143"/>
      <c r="AP606" s="3143"/>
      <c r="AQ606" s="3143"/>
      <c r="AR606" s="3143"/>
      <c r="AS606" s="3143"/>
      <c r="AT606" s="3143"/>
      <c r="AU606" s="3143"/>
      <c r="AV606" s="3143"/>
      <c r="AW606" s="3143"/>
      <c r="AX606" s="3143"/>
      <c r="AY606" s="3143"/>
      <c r="AZ606" s="3143"/>
      <c r="BA606" s="3143"/>
      <c r="BB606" s="3143"/>
      <c r="BC606" s="3143"/>
      <c r="BD606" s="3143"/>
      <c r="BE606" s="3143"/>
      <c r="BF606" s="3143"/>
      <c r="BG606" s="3143"/>
      <c r="BH606" s="3143"/>
      <c r="BI606" s="3143"/>
      <c r="BJ606" s="3143"/>
      <c r="BK606" s="3143"/>
      <c r="BL606" s="3189"/>
      <c r="BM606" s="3189"/>
      <c r="BN606" s="3189"/>
      <c r="BO606" s="3189"/>
      <c r="BP606" s="3189"/>
      <c r="BQ606" s="3189"/>
      <c r="BR606" s="3189"/>
      <c r="BS606" s="3189"/>
      <c r="BT606" s="3189"/>
      <c r="BU606" s="3189"/>
      <c r="BV606" s="3143"/>
      <c r="BW606" s="3143"/>
    </row>
    <row r="607" spans="1:75" ht="16.5" customHeight="1">
      <c r="A607" s="3143"/>
      <c r="B607" s="3143"/>
      <c r="C607" s="3143"/>
      <c r="D607" s="3143"/>
      <c r="E607" s="3143"/>
      <c r="F607" s="3143"/>
      <c r="G607" s="3143"/>
      <c r="H607" s="3143"/>
      <c r="I607" s="3143"/>
      <c r="J607" s="3143"/>
      <c r="K607" s="3098"/>
      <c r="L607" s="3098"/>
      <c r="M607" s="3098"/>
      <c r="N607" s="3098"/>
      <c r="O607" s="3098"/>
      <c r="P607" s="3098"/>
      <c r="Q607" s="3098"/>
      <c r="R607" s="3098"/>
      <c r="S607" s="3098"/>
      <c r="T607" s="3098"/>
      <c r="U607" s="3098"/>
      <c r="V607" s="3098"/>
      <c r="W607" s="3098"/>
      <c r="X607" s="3098"/>
      <c r="Y607" s="3098"/>
      <c r="Z607" s="3098"/>
      <c r="AA607" s="3098"/>
      <c r="AB607" s="3098"/>
      <c r="AC607" s="3098"/>
      <c r="AD607" s="3098"/>
      <c r="AE607" s="3098"/>
      <c r="AF607" s="3098"/>
      <c r="AG607" s="3098"/>
      <c r="AH607" s="3098"/>
      <c r="AI607" s="3098"/>
      <c r="AJ607" s="3143"/>
      <c r="AK607" s="3143"/>
      <c r="AL607" s="3143"/>
      <c r="AM607" s="3143"/>
      <c r="AN607" s="3143"/>
      <c r="AO607" s="3143"/>
      <c r="AP607" s="3143"/>
      <c r="AQ607" s="3143"/>
      <c r="AR607" s="3143"/>
      <c r="AS607" s="3143"/>
      <c r="AT607" s="3143"/>
      <c r="AU607" s="3143"/>
      <c r="AV607" s="3143"/>
      <c r="AW607" s="3143"/>
      <c r="AX607" s="3143"/>
      <c r="AY607" s="3143"/>
      <c r="AZ607" s="3143"/>
      <c r="BA607" s="3143"/>
      <c r="BB607" s="3143"/>
      <c r="BC607" s="3143"/>
      <c r="BD607" s="3143"/>
      <c r="BE607" s="3143"/>
      <c r="BF607" s="3143"/>
      <c r="BG607" s="3143"/>
      <c r="BH607" s="3143"/>
      <c r="BI607" s="3143"/>
      <c r="BJ607" s="3143"/>
      <c r="BK607" s="3143"/>
      <c r="BL607" s="3189"/>
      <c r="BM607" s="3189"/>
      <c r="BN607" s="3189"/>
      <c r="BO607" s="3189"/>
      <c r="BP607" s="3189"/>
      <c r="BQ607" s="3189"/>
      <c r="BR607" s="3189"/>
      <c r="BS607" s="3189"/>
      <c r="BT607" s="3189"/>
      <c r="BU607" s="3189"/>
      <c r="BV607" s="3143"/>
      <c r="BW607" s="3143"/>
    </row>
    <row r="608" spans="1:75" ht="16.5" customHeight="1">
      <c r="A608" s="3143"/>
      <c r="B608" s="3143"/>
      <c r="C608" s="3143"/>
      <c r="D608" s="3143"/>
      <c r="E608" s="3143"/>
      <c r="F608" s="3143"/>
      <c r="G608" s="3143"/>
      <c r="H608" s="3143"/>
      <c r="I608" s="3143"/>
      <c r="J608" s="3143"/>
      <c r="K608" s="3098"/>
      <c r="L608" s="3098"/>
      <c r="M608" s="3098"/>
      <c r="N608" s="3098"/>
      <c r="O608" s="3098"/>
      <c r="P608" s="3098"/>
      <c r="Q608" s="3098"/>
      <c r="R608" s="3098"/>
      <c r="S608" s="3098"/>
      <c r="T608" s="3098"/>
      <c r="U608" s="3098"/>
      <c r="V608" s="3098"/>
      <c r="W608" s="3098"/>
      <c r="X608" s="3098"/>
      <c r="Y608" s="3098"/>
      <c r="Z608" s="3098"/>
      <c r="AA608" s="3098"/>
      <c r="AB608" s="3098"/>
      <c r="AC608" s="3098"/>
      <c r="AD608" s="3098"/>
      <c r="AE608" s="3098"/>
      <c r="AF608" s="3098"/>
      <c r="AG608" s="3098"/>
      <c r="AH608" s="3098"/>
      <c r="AI608" s="3098"/>
      <c r="AJ608" s="3143"/>
      <c r="AK608" s="3143"/>
      <c r="AL608" s="3143"/>
      <c r="AM608" s="3143"/>
      <c r="AN608" s="3143"/>
      <c r="AO608" s="3143"/>
      <c r="AP608" s="3143"/>
      <c r="AQ608" s="3143"/>
      <c r="AR608" s="3143"/>
      <c r="AS608" s="3143"/>
      <c r="AT608" s="3143"/>
      <c r="AU608" s="3143"/>
      <c r="AV608" s="3143"/>
      <c r="AW608" s="3143"/>
      <c r="AX608" s="3143"/>
      <c r="AY608" s="3143"/>
      <c r="AZ608" s="3143"/>
      <c r="BA608" s="3143"/>
      <c r="BB608" s="3143"/>
      <c r="BC608" s="3143"/>
      <c r="BD608" s="3143"/>
      <c r="BE608" s="3143"/>
      <c r="BF608" s="3143"/>
      <c r="BG608" s="3143"/>
      <c r="BH608" s="3143"/>
      <c r="BI608" s="3143"/>
      <c r="BJ608" s="3143"/>
      <c r="BK608" s="3143"/>
      <c r="BL608" s="3189"/>
      <c r="BM608" s="3189"/>
      <c r="BN608" s="3189"/>
      <c r="BO608" s="3189"/>
      <c r="BP608" s="3189"/>
      <c r="BQ608" s="3189"/>
      <c r="BR608" s="3189"/>
      <c r="BS608" s="3189"/>
      <c r="BT608" s="3189"/>
      <c r="BU608" s="3189"/>
      <c r="BV608" s="3143"/>
      <c r="BW608" s="3143"/>
    </row>
    <row r="609" spans="1:75" ht="16.5" customHeight="1">
      <c r="A609" s="3143"/>
      <c r="B609" s="3143"/>
      <c r="C609" s="3143"/>
      <c r="D609" s="3143"/>
      <c r="E609" s="3143"/>
      <c r="F609" s="3143"/>
      <c r="G609" s="3143"/>
      <c r="H609" s="3143"/>
      <c r="I609" s="3143"/>
      <c r="J609" s="3143"/>
      <c r="K609" s="3098"/>
      <c r="L609" s="3098"/>
      <c r="M609" s="3098"/>
      <c r="N609" s="3098"/>
      <c r="O609" s="3098"/>
      <c r="P609" s="3098"/>
      <c r="Q609" s="3098"/>
      <c r="R609" s="3098"/>
      <c r="S609" s="3098"/>
      <c r="T609" s="3098"/>
      <c r="U609" s="3098"/>
      <c r="V609" s="3098"/>
      <c r="W609" s="3098"/>
      <c r="X609" s="3098"/>
      <c r="Y609" s="3098"/>
      <c r="Z609" s="3098"/>
      <c r="AA609" s="3098"/>
      <c r="AB609" s="3098"/>
      <c r="AC609" s="3098"/>
      <c r="AD609" s="3098"/>
      <c r="AE609" s="3098"/>
      <c r="AF609" s="3098"/>
      <c r="AG609" s="3098"/>
      <c r="AH609" s="3098"/>
      <c r="AI609" s="3098"/>
      <c r="AJ609" s="3143"/>
      <c r="AK609" s="3143"/>
      <c r="AL609" s="3143"/>
      <c r="AM609" s="3143"/>
      <c r="AN609" s="3143"/>
      <c r="AO609" s="3143"/>
      <c r="AP609" s="3143"/>
      <c r="AQ609" s="3143"/>
      <c r="AR609" s="3143"/>
      <c r="AS609" s="3143"/>
      <c r="AT609" s="3143"/>
      <c r="AU609" s="3143"/>
      <c r="AV609" s="3143"/>
      <c r="AW609" s="3143"/>
      <c r="AX609" s="3143"/>
      <c r="AY609" s="3143"/>
      <c r="AZ609" s="3143"/>
      <c r="BA609" s="3143"/>
      <c r="BB609" s="3143"/>
      <c r="BC609" s="3143"/>
      <c r="BD609" s="3143"/>
      <c r="BE609" s="3143"/>
      <c r="BF609" s="3143"/>
      <c r="BG609" s="3143"/>
      <c r="BH609" s="3143"/>
      <c r="BI609" s="3143"/>
      <c r="BJ609" s="3143"/>
      <c r="BK609" s="3143"/>
      <c r="BL609" s="3189"/>
      <c r="BM609" s="3189"/>
      <c r="BN609" s="3189"/>
      <c r="BO609" s="3189"/>
      <c r="BP609" s="3189"/>
      <c r="BQ609" s="3189"/>
      <c r="BR609" s="3189"/>
      <c r="BS609" s="3189"/>
      <c r="BT609" s="3189"/>
      <c r="BU609" s="3189"/>
      <c r="BV609" s="3143"/>
      <c r="BW609" s="3143"/>
    </row>
    <row r="610" spans="1:75" ht="16.5" customHeight="1">
      <c r="A610" s="3143"/>
      <c r="B610" s="3143"/>
      <c r="C610" s="3143"/>
      <c r="D610" s="3143"/>
      <c r="E610" s="3143"/>
      <c r="F610" s="3143"/>
      <c r="G610" s="3143"/>
      <c r="H610" s="3143"/>
      <c r="I610" s="3143"/>
      <c r="J610" s="3143"/>
      <c r="K610" s="3098"/>
      <c r="L610" s="3098"/>
      <c r="M610" s="3098"/>
      <c r="N610" s="3098"/>
      <c r="O610" s="3098"/>
      <c r="P610" s="3098"/>
      <c r="Q610" s="3098"/>
      <c r="R610" s="3098"/>
      <c r="S610" s="3098"/>
      <c r="T610" s="3098"/>
      <c r="U610" s="3098"/>
      <c r="V610" s="3098"/>
      <c r="W610" s="3098"/>
      <c r="X610" s="3098"/>
      <c r="Y610" s="3098"/>
      <c r="Z610" s="3098"/>
      <c r="AA610" s="3098"/>
      <c r="AB610" s="3098"/>
      <c r="AC610" s="3098"/>
      <c r="AD610" s="3098"/>
      <c r="AE610" s="3098"/>
      <c r="AF610" s="3098"/>
      <c r="AG610" s="3098"/>
      <c r="AH610" s="3098"/>
      <c r="AI610" s="3098"/>
      <c r="AJ610" s="3143"/>
      <c r="AK610" s="3143"/>
      <c r="AL610" s="3143"/>
      <c r="AM610" s="3143"/>
      <c r="AN610" s="3143"/>
      <c r="AO610" s="3143"/>
      <c r="AP610" s="3143"/>
      <c r="AQ610" s="3143"/>
      <c r="AR610" s="3143"/>
      <c r="AS610" s="3143"/>
      <c r="AT610" s="3143"/>
      <c r="AU610" s="3143"/>
      <c r="AV610" s="3143"/>
      <c r="AW610" s="3143"/>
      <c r="AX610" s="3143"/>
      <c r="AY610" s="3143"/>
      <c r="AZ610" s="3143"/>
      <c r="BA610" s="3143"/>
      <c r="BB610" s="3143"/>
      <c r="BC610" s="3143"/>
      <c r="BD610" s="3143"/>
      <c r="BE610" s="3143"/>
      <c r="BF610" s="3143"/>
      <c r="BG610" s="3143"/>
      <c r="BH610" s="3143"/>
      <c r="BI610" s="3143"/>
      <c r="BJ610" s="3143"/>
      <c r="BK610" s="3143"/>
      <c r="BL610" s="3189"/>
      <c r="BM610" s="3189"/>
      <c r="BN610" s="3189"/>
      <c r="BO610" s="3189"/>
      <c r="BP610" s="3189"/>
      <c r="BQ610" s="3189"/>
      <c r="BR610" s="3189"/>
      <c r="BS610" s="3189"/>
      <c r="BT610" s="3189"/>
      <c r="BU610" s="3189"/>
      <c r="BV610" s="3143"/>
      <c r="BW610" s="3143"/>
    </row>
    <row r="611" spans="1:75" ht="16.5" customHeight="1">
      <c r="A611" s="3143"/>
      <c r="B611" s="3143"/>
      <c r="C611" s="3143"/>
      <c r="D611" s="3143"/>
      <c r="E611" s="3143"/>
      <c r="F611" s="3143"/>
      <c r="G611" s="3143"/>
      <c r="H611" s="3143"/>
      <c r="I611" s="3143"/>
      <c r="J611" s="3143"/>
      <c r="K611" s="3098"/>
      <c r="L611" s="3098"/>
      <c r="M611" s="3098"/>
      <c r="N611" s="3098"/>
      <c r="O611" s="3098"/>
      <c r="P611" s="3098"/>
      <c r="Q611" s="3098"/>
      <c r="R611" s="3098"/>
      <c r="S611" s="3098"/>
      <c r="T611" s="3098"/>
      <c r="U611" s="3098"/>
      <c r="V611" s="3098"/>
      <c r="W611" s="3098"/>
      <c r="X611" s="3098"/>
      <c r="Y611" s="3098"/>
      <c r="Z611" s="3098"/>
      <c r="AA611" s="3098"/>
      <c r="AB611" s="3098"/>
      <c r="AC611" s="3098"/>
      <c r="AD611" s="3098"/>
      <c r="AE611" s="3098"/>
      <c r="AF611" s="3098"/>
      <c r="AG611" s="3098"/>
      <c r="AH611" s="3098"/>
      <c r="AI611" s="3098"/>
      <c r="AJ611" s="3143"/>
      <c r="AK611" s="3143"/>
      <c r="AL611" s="3143"/>
      <c r="AM611" s="3143"/>
      <c r="AN611" s="3143"/>
      <c r="AO611" s="3143"/>
      <c r="AP611" s="3143"/>
      <c r="AQ611" s="3143"/>
      <c r="AR611" s="3143"/>
      <c r="AS611" s="3143"/>
      <c r="AT611" s="3143"/>
      <c r="AU611" s="3143"/>
      <c r="AV611" s="3143"/>
      <c r="AW611" s="3143"/>
      <c r="AX611" s="3143"/>
      <c r="AY611" s="3143"/>
      <c r="AZ611" s="3143"/>
      <c r="BA611" s="3143"/>
      <c r="BB611" s="3143"/>
      <c r="BC611" s="3143"/>
      <c r="BD611" s="3143"/>
      <c r="BE611" s="3143"/>
      <c r="BF611" s="3143"/>
      <c r="BG611" s="3143"/>
      <c r="BH611" s="3143"/>
      <c r="BI611" s="3143"/>
      <c r="BJ611" s="3143"/>
      <c r="BK611" s="3143"/>
      <c r="BL611" s="3189"/>
      <c r="BM611" s="3189"/>
      <c r="BN611" s="3189"/>
      <c r="BO611" s="3189"/>
      <c r="BP611" s="3189"/>
      <c r="BQ611" s="3189"/>
      <c r="BR611" s="3189"/>
      <c r="BS611" s="3189"/>
      <c r="BT611" s="3189"/>
      <c r="BU611" s="3189"/>
      <c r="BV611" s="3143"/>
      <c r="BW611" s="3143"/>
    </row>
    <row r="612" spans="1:75" ht="16.5" customHeight="1">
      <c r="A612" s="3143"/>
      <c r="B612" s="3143"/>
      <c r="C612" s="3143"/>
      <c r="D612" s="3143"/>
      <c r="E612" s="3143"/>
      <c r="F612" s="3143"/>
      <c r="G612" s="3143"/>
      <c r="H612" s="3143"/>
      <c r="I612" s="3143"/>
      <c r="J612" s="3143"/>
      <c r="K612" s="3098"/>
      <c r="L612" s="3098"/>
      <c r="M612" s="3098"/>
      <c r="N612" s="3098"/>
      <c r="O612" s="3098"/>
      <c r="P612" s="3098"/>
      <c r="Q612" s="3098"/>
      <c r="R612" s="3098"/>
      <c r="S612" s="3098"/>
      <c r="T612" s="3098"/>
      <c r="U612" s="3098"/>
      <c r="V612" s="3098"/>
      <c r="W612" s="3098"/>
      <c r="X612" s="3098"/>
      <c r="Y612" s="3098"/>
      <c r="Z612" s="3098"/>
      <c r="AA612" s="3098"/>
      <c r="AB612" s="3098"/>
      <c r="AC612" s="3098"/>
      <c r="AD612" s="3098"/>
      <c r="AE612" s="3098"/>
      <c r="AF612" s="3098"/>
      <c r="AG612" s="3098"/>
      <c r="AH612" s="3098"/>
      <c r="AI612" s="3098"/>
      <c r="AJ612" s="3143"/>
      <c r="AK612" s="3143"/>
      <c r="AL612" s="3143"/>
      <c r="AM612" s="3143"/>
      <c r="AN612" s="3143"/>
      <c r="AO612" s="3143"/>
      <c r="AP612" s="3143"/>
      <c r="AQ612" s="3143"/>
      <c r="AR612" s="3143"/>
      <c r="AS612" s="3143"/>
      <c r="AT612" s="3143"/>
      <c r="AU612" s="3143"/>
      <c r="AV612" s="3143"/>
      <c r="AW612" s="3143"/>
      <c r="AX612" s="3143"/>
      <c r="AY612" s="3143"/>
      <c r="AZ612" s="3143"/>
      <c r="BA612" s="3143"/>
      <c r="BB612" s="3143"/>
      <c r="BC612" s="3143"/>
      <c r="BD612" s="3143"/>
      <c r="BE612" s="3143"/>
      <c r="BF612" s="3143"/>
      <c r="BG612" s="3143"/>
      <c r="BH612" s="3143"/>
      <c r="BI612" s="3143"/>
      <c r="BJ612" s="3143"/>
      <c r="BK612" s="3143"/>
      <c r="BL612" s="3189"/>
      <c r="BM612" s="3189"/>
      <c r="BN612" s="3189"/>
      <c r="BO612" s="3189"/>
      <c r="BP612" s="3189"/>
      <c r="BQ612" s="3189"/>
      <c r="BR612" s="3189"/>
      <c r="BS612" s="3189"/>
      <c r="BT612" s="3189"/>
      <c r="BU612" s="3189"/>
      <c r="BV612" s="3143"/>
      <c r="BW612" s="3143"/>
    </row>
    <row r="613" spans="1:75" ht="16.5" customHeight="1">
      <c r="A613" s="3143"/>
      <c r="B613" s="3143"/>
      <c r="C613" s="3143"/>
      <c r="D613" s="3143"/>
      <c r="E613" s="3143"/>
      <c r="F613" s="3143"/>
      <c r="G613" s="3143"/>
      <c r="H613" s="3143"/>
      <c r="I613" s="3143"/>
      <c r="J613" s="3143"/>
      <c r="K613" s="3098"/>
      <c r="L613" s="3098"/>
      <c r="M613" s="3098"/>
      <c r="N613" s="3098"/>
      <c r="O613" s="3098"/>
      <c r="P613" s="3098"/>
      <c r="Q613" s="3098"/>
      <c r="R613" s="3098"/>
      <c r="S613" s="3098"/>
      <c r="T613" s="3098"/>
      <c r="U613" s="3098"/>
      <c r="V613" s="3098"/>
      <c r="W613" s="3098"/>
      <c r="X613" s="3098"/>
      <c r="Y613" s="3098"/>
      <c r="Z613" s="3098"/>
      <c r="AA613" s="3098"/>
      <c r="AB613" s="3098"/>
      <c r="AC613" s="3098"/>
      <c r="AD613" s="3098"/>
      <c r="AE613" s="3098"/>
      <c r="AF613" s="3098"/>
      <c r="AG613" s="3098"/>
      <c r="AH613" s="3098"/>
      <c r="AI613" s="3098"/>
      <c r="AJ613" s="3143"/>
      <c r="AK613" s="3143"/>
      <c r="AL613" s="3143"/>
      <c r="AM613" s="3143"/>
      <c r="AN613" s="3143"/>
      <c r="AO613" s="3143"/>
      <c r="AP613" s="3143"/>
      <c r="AQ613" s="3143"/>
      <c r="AR613" s="3143"/>
      <c r="AS613" s="3143"/>
      <c r="AT613" s="3143"/>
      <c r="AU613" s="3143"/>
      <c r="AV613" s="3143"/>
      <c r="AW613" s="3143"/>
      <c r="AX613" s="3143"/>
      <c r="AY613" s="3143"/>
      <c r="AZ613" s="3143"/>
      <c r="BA613" s="3143"/>
      <c r="BB613" s="3143"/>
      <c r="BC613" s="3143"/>
      <c r="BD613" s="3143"/>
      <c r="BE613" s="3143"/>
      <c r="BF613" s="3143"/>
      <c r="BG613" s="3143"/>
      <c r="BH613" s="3143"/>
      <c r="BI613" s="3143"/>
      <c r="BJ613" s="3143"/>
      <c r="BK613" s="3143"/>
      <c r="BL613" s="3189"/>
      <c r="BM613" s="3189"/>
      <c r="BN613" s="3189"/>
      <c r="BO613" s="3189"/>
      <c r="BP613" s="3189"/>
      <c r="BQ613" s="3189"/>
      <c r="BR613" s="3189"/>
      <c r="BS613" s="3189"/>
      <c r="BT613" s="3189"/>
      <c r="BU613" s="3189"/>
      <c r="BV613" s="3143"/>
      <c r="BW613" s="3143"/>
    </row>
    <row r="614" spans="1:75" ht="16.5" customHeight="1">
      <c r="A614" s="3143"/>
      <c r="B614" s="3143"/>
      <c r="C614" s="3143"/>
      <c r="D614" s="3143"/>
      <c r="E614" s="3143"/>
      <c r="F614" s="3143"/>
      <c r="G614" s="3143"/>
      <c r="H614" s="3143"/>
      <c r="I614" s="3143"/>
      <c r="J614" s="3143"/>
      <c r="K614" s="3098"/>
      <c r="L614" s="3098"/>
      <c r="M614" s="3098"/>
      <c r="N614" s="3098"/>
      <c r="O614" s="3098"/>
      <c r="P614" s="3098"/>
      <c r="Q614" s="3098"/>
      <c r="R614" s="3098"/>
      <c r="S614" s="3098"/>
      <c r="T614" s="3098"/>
      <c r="U614" s="3098"/>
      <c r="V614" s="3098"/>
      <c r="W614" s="3098"/>
      <c r="X614" s="3098"/>
      <c r="Y614" s="3098"/>
      <c r="Z614" s="3098"/>
      <c r="AA614" s="3098"/>
      <c r="AB614" s="3098"/>
      <c r="AC614" s="3098"/>
      <c r="AD614" s="3098"/>
      <c r="AE614" s="3098"/>
      <c r="AF614" s="3098"/>
      <c r="AG614" s="3098"/>
      <c r="AH614" s="3098"/>
      <c r="AI614" s="3098"/>
      <c r="AJ614" s="3143"/>
      <c r="AK614" s="3143"/>
      <c r="AL614" s="3143"/>
      <c r="AM614" s="3143"/>
      <c r="AN614" s="3143"/>
      <c r="AO614" s="3143"/>
      <c r="AP614" s="3143"/>
      <c r="AQ614" s="3143"/>
      <c r="AR614" s="3143"/>
      <c r="AS614" s="3143"/>
      <c r="AT614" s="3143"/>
      <c r="AU614" s="3143"/>
      <c r="AV614" s="3143"/>
      <c r="AW614" s="3143"/>
      <c r="AX614" s="3143"/>
      <c r="AY614" s="3143"/>
      <c r="AZ614" s="3143"/>
      <c r="BA614" s="3143"/>
      <c r="BB614" s="3143"/>
      <c r="BC614" s="3143"/>
      <c r="BD614" s="3143"/>
      <c r="BE614" s="3143"/>
      <c r="BF614" s="3143"/>
      <c r="BG614" s="3143"/>
      <c r="BH614" s="3143"/>
      <c r="BI614" s="3143"/>
      <c r="BJ614" s="3143"/>
      <c r="BK614" s="3143"/>
      <c r="BL614" s="3189"/>
      <c r="BM614" s="3189"/>
      <c r="BN614" s="3189"/>
      <c r="BO614" s="3189"/>
      <c r="BP614" s="3189"/>
      <c r="BQ614" s="3189"/>
      <c r="BR614" s="3189"/>
      <c r="BS614" s="3189"/>
      <c r="BT614" s="3189"/>
      <c r="BU614" s="3189"/>
      <c r="BV614" s="3143"/>
      <c r="BW614" s="3143"/>
    </row>
    <row r="615" spans="1:75" ht="16.5" customHeight="1">
      <c r="A615" s="3143"/>
      <c r="B615" s="3143"/>
      <c r="C615" s="3143"/>
      <c r="D615" s="3143"/>
      <c r="E615" s="3143"/>
      <c r="F615" s="3143"/>
      <c r="G615" s="3143"/>
      <c r="H615" s="3143"/>
      <c r="I615" s="3143"/>
      <c r="J615" s="3143"/>
      <c r="K615" s="3098"/>
      <c r="L615" s="3098"/>
      <c r="M615" s="3098"/>
      <c r="N615" s="3098"/>
      <c r="O615" s="3098"/>
      <c r="P615" s="3098"/>
      <c r="Q615" s="3098"/>
      <c r="R615" s="3098"/>
      <c r="S615" s="3098"/>
      <c r="T615" s="3098"/>
      <c r="U615" s="3098"/>
      <c r="V615" s="3098"/>
      <c r="W615" s="3098"/>
      <c r="X615" s="3098"/>
      <c r="Y615" s="3098"/>
      <c r="Z615" s="3098"/>
      <c r="AA615" s="3098"/>
      <c r="AB615" s="3098"/>
      <c r="AC615" s="3098"/>
      <c r="AD615" s="3098"/>
      <c r="AE615" s="3098"/>
      <c r="AF615" s="3098"/>
      <c r="AG615" s="3098"/>
      <c r="AH615" s="3098"/>
      <c r="AI615" s="3098"/>
      <c r="AJ615" s="3143"/>
      <c r="AK615" s="3143"/>
      <c r="AL615" s="3143"/>
      <c r="AM615" s="3143"/>
      <c r="AN615" s="3143"/>
      <c r="AO615" s="3143"/>
      <c r="AP615" s="3143"/>
      <c r="AQ615" s="3143"/>
      <c r="AR615" s="3143"/>
      <c r="AS615" s="3143"/>
      <c r="AT615" s="3143"/>
      <c r="AU615" s="3143"/>
      <c r="AV615" s="3143"/>
      <c r="AW615" s="3143"/>
      <c r="AX615" s="3143"/>
      <c r="AY615" s="3143"/>
      <c r="AZ615" s="3143"/>
      <c r="BA615" s="3143"/>
      <c r="BB615" s="3143"/>
      <c r="BC615" s="3143"/>
      <c r="BD615" s="3143"/>
      <c r="BE615" s="3143"/>
      <c r="BF615" s="3143"/>
      <c r="BG615" s="3143"/>
      <c r="BH615" s="3143"/>
      <c r="BI615" s="3143"/>
      <c r="BJ615" s="3143"/>
      <c r="BK615" s="3143"/>
      <c r="BL615" s="3189"/>
      <c r="BM615" s="3189"/>
      <c r="BN615" s="3189"/>
      <c r="BO615" s="3189"/>
      <c r="BP615" s="3189"/>
      <c r="BQ615" s="3189"/>
      <c r="BR615" s="3189"/>
      <c r="BS615" s="3189"/>
      <c r="BT615" s="3189"/>
      <c r="BU615" s="3189"/>
      <c r="BV615" s="3143"/>
      <c r="BW615" s="3143"/>
    </row>
    <row r="616" spans="1:75" ht="16.5" customHeight="1">
      <c r="A616" s="3143"/>
      <c r="B616" s="3143"/>
      <c r="C616" s="3143"/>
      <c r="D616" s="3143"/>
      <c r="E616" s="3143"/>
      <c r="F616" s="3143"/>
      <c r="G616" s="3143"/>
      <c r="H616" s="3143"/>
      <c r="I616" s="3143"/>
      <c r="J616" s="3143"/>
      <c r="K616" s="3098"/>
      <c r="L616" s="3098"/>
      <c r="M616" s="3098"/>
      <c r="N616" s="3098"/>
      <c r="O616" s="3098"/>
      <c r="P616" s="3098"/>
      <c r="Q616" s="3098"/>
      <c r="R616" s="3098"/>
      <c r="S616" s="3098"/>
      <c r="T616" s="3098"/>
      <c r="U616" s="3098"/>
      <c r="V616" s="3098"/>
      <c r="W616" s="3098"/>
      <c r="X616" s="3098"/>
      <c r="Y616" s="3098"/>
      <c r="Z616" s="3098"/>
      <c r="AA616" s="3098"/>
      <c r="AB616" s="3098"/>
      <c r="AC616" s="3098"/>
      <c r="AD616" s="3098"/>
      <c r="AE616" s="3098"/>
      <c r="AF616" s="3098"/>
      <c r="AG616" s="3098"/>
      <c r="AH616" s="3098"/>
      <c r="AI616" s="3098"/>
      <c r="AJ616" s="3143"/>
      <c r="AK616" s="3143"/>
      <c r="AL616" s="3143"/>
      <c r="AM616" s="3143"/>
      <c r="AN616" s="3143"/>
      <c r="AO616" s="3143"/>
      <c r="AP616" s="3143"/>
      <c r="AQ616" s="3143"/>
      <c r="AR616" s="3143"/>
      <c r="AS616" s="3143"/>
      <c r="AT616" s="3143"/>
      <c r="AU616" s="3143"/>
      <c r="AV616" s="3143"/>
      <c r="AW616" s="3143"/>
      <c r="AX616" s="3143"/>
      <c r="AY616" s="3143"/>
      <c r="AZ616" s="3143"/>
      <c r="BA616" s="3143"/>
      <c r="BB616" s="3143"/>
      <c r="BC616" s="3143"/>
      <c r="BD616" s="3143"/>
      <c r="BE616" s="3143"/>
      <c r="BF616" s="3143"/>
      <c r="BG616" s="3143"/>
      <c r="BH616" s="3143"/>
      <c r="BI616" s="3143"/>
      <c r="BJ616" s="3143"/>
      <c r="BK616" s="3143"/>
      <c r="BL616" s="3189"/>
      <c r="BM616" s="3189"/>
      <c r="BN616" s="3189"/>
      <c r="BO616" s="3189"/>
      <c r="BP616" s="3189"/>
      <c r="BQ616" s="3189"/>
      <c r="BR616" s="3189"/>
      <c r="BS616" s="3189"/>
      <c r="BT616" s="3189"/>
      <c r="BU616" s="3189"/>
      <c r="BV616" s="3143"/>
      <c r="BW616" s="3143"/>
    </row>
    <row r="617" spans="1:75" ht="16.5" customHeight="1">
      <c r="A617" s="3143"/>
      <c r="B617" s="3143"/>
      <c r="C617" s="3143"/>
      <c r="D617" s="3143"/>
      <c r="E617" s="3143"/>
      <c r="F617" s="3143"/>
      <c r="G617" s="3143"/>
      <c r="H617" s="3143"/>
      <c r="I617" s="3143"/>
      <c r="J617" s="3143"/>
      <c r="K617" s="3098"/>
      <c r="L617" s="3098"/>
      <c r="M617" s="3098"/>
      <c r="N617" s="3098"/>
      <c r="O617" s="3098"/>
      <c r="P617" s="3098"/>
      <c r="Q617" s="3098"/>
      <c r="R617" s="3098"/>
      <c r="S617" s="3098"/>
      <c r="T617" s="3098"/>
      <c r="U617" s="3098"/>
      <c r="V617" s="3098"/>
      <c r="W617" s="3098"/>
      <c r="X617" s="3098"/>
      <c r="Y617" s="3098"/>
      <c r="Z617" s="3098"/>
      <c r="AA617" s="3098"/>
      <c r="AB617" s="3098"/>
      <c r="AC617" s="3098"/>
      <c r="AD617" s="3098"/>
      <c r="AE617" s="3098"/>
      <c r="AF617" s="3098"/>
      <c r="AG617" s="3098"/>
      <c r="AH617" s="3098"/>
      <c r="AI617" s="3098"/>
      <c r="AJ617" s="3143"/>
      <c r="AK617" s="3143"/>
      <c r="AL617" s="3143"/>
      <c r="AM617" s="3143"/>
      <c r="AN617" s="3143"/>
      <c r="AO617" s="3143"/>
      <c r="AP617" s="3143"/>
      <c r="AQ617" s="3143"/>
      <c r="AR617" s="3143"/>
      <c r="AS617" s="3143"/>
      <c r="AT617" s="3143"/>
      <c r="AU617" s="3143"/>
      <c r="AV617" s="3143"/>
      <c r="AW617" s="3143"/>
      <c r="AX617" s="3143"/>
      <c r="AY617" s="3143"/>
      <c r="AZ617" s="3143"/>
      <c r="BA617" s="3143"/>
      <c r="BB617" s="3143"/>
      <c r="BC617" s="3143"/>
      <c r="BD617" s="3143"/>
      <c r="BE617" s="3143"/>
      <c r="BF617" s="3143"/>
      <c r="BG617" s="3143"/>
      <c r="BH617" s="3143"/>
      <c r="BI617" s="3143"/>
      <c r="BJ617" s="3143"/>
      <c r="BK617" s="3143"/>
      <c r="BL617" s="3189"/>
      <c r="BM617" s="3189"/>
      <c r="BN617" s="3189"/>
      <c r="BO617" s="3189"/>
      <c r="BP617" s="3189"/>
      <c r="BQ617" s="3189"/>
      <c r="BR617" s="3189"/>
      <c r="BS617" s="3189"/>
      <c r="BT617" s="3189"/>
      <c r="BU617" s="3189"/>
      <c r="BV617" s="3143"/>
      <c r="BW617" s="3143"/>
    </row>
    <row r="618" spans="1:75" ht="16.5" customHeight="1">
      <c r="A618" s="3143"/>
      <c r="B618" s="3143"/>
      <c r="C618" s="3143"/>
      <c r="D618" s="3143"/>
      <c r="E618" s="3143"/>
      <c r="F618" s="3143"/>
      <c r="G618" s="3143"/>
      <c r="H618" s="3143"/>
      <c r="I618" s="3143"/>
      <c r="J618" s="3143"/>
      <c r="K618" s="3098"/>
      <c r="L618" s="3098"/>
      <c r="M618" s="3098"/>
      <c r="N618" s="3098"/>
      <c r="O618" s="3098"/>
      <c r="P618" s="3098"/>
      <c r="Q618" s="3098"/>
      <c r="R618" s="3098"/>
      <c r="S618" s="3098"/>
      <c r="T618" s="3098"/>
      <c r="U618" s="3098"/>
      <c r="V618" s="3098"/>
      <c r="W618" s="3098"/>
      <c r="X618" s="3098"/>
      <c r="Y618" s="3098"/>
      <c r="Z618" s="3098"/>
      <c r="AA618" s="3098"/>
      <c r="AB618" s="3098"/>
      <c r="AC618" s="3098"/>
      <c r="AD618" s="3098"/>
      <c r="AE618" s="3098"/>
      <c r="AF618" s="3098"/>
      <c r="AG618" s="3098"/>
      <c r="AH618" s="3098"/>
      <c r="AI618" s="3098"/>
      <c r="AJ618" s="3143"/>
      <c r="AK618" s="3143"/>
      <c r="AL618" s="3143"/>
      <c r="AM618" s="3143"/>
      <c r="AN618" s="3143"/>
      <c r="AO618" s="3143"/>
      <c r="AP618" s="3143"/>
      <c r="AQ618" s="3143"/>
      <c r="AR618" s="3143"/>
      <c r="AS618" s="3143"/>
      <c r="AT618" s="3143"/>
      <c r="AU618" s="3143"/>
      <c r="AV618" s="3143"/>
      <c r="AW618" s="3143"/>
      <c r="AX618" s="3143"/>
      <c r="AY618" s="3143"/>
      <c r="AZ618" s="3143"/>
      <c r="BA618" s="3143"/>
      <c r="BB618" s="3143"/>
      <c r="BC618" s="3143"/>
      <c r="BD618" s="3143"/>
      <c r="BE618" s="3143"/>
      <c r="BF618" s="3143"/>
      <c r="BG618" s="3143"/>
      <c r="BH618" s="3143"/>
      <c r="BI618" s="3143"/>
      <c r="BJ618" s="3143"/>
      <c r="BK618" s="3143"/>
      <c r="BL618" s="3189"/>
      <c r="BM618" s="3189"/>
      <c r="BN618" s="3189"/>
      <c r="BO618" s="3189"/>
      <c r="BP618" s="3189"/>
      <c r="BQ618" s="3189"/>
      <c r="BR618" s="3189"/>
      <c r="BS618" s="3189"/>
      <c r="BT618" s="3189"/>
      <c r="BU618" s="3189"/>
      <c r="BV618" s="3143"/>
      <c r="BW618" s="3143"/>
    </row>
    <row r="619" spans="1:75" ht="16.5" customHeight="1">
      <c r="A619" s="3143"/>
      <c r="B619" s="3143"/>
      <c r="C619" s="3143"/>
      <c r="D619" s="3143"/>
      <c r="E619" s="3143"/>
      <c r="F619" s="3143"/>
      <c r="G619" s="3143"/>
      <c r="H619" s="3143"/>
      <c r="I619" s="3143"/>
      <c r="J619" s="3143"/>
      <c r="K619" s="3098"/>
      <c r="L619" s="3098"/>
      <c r="M619" s="3098"/>
      <c r="N619" s="3098"/>
      <c r="O619" s="3098"/>
      <c r="P619" s="3098"/>
      <c r="Q619" s="3098"/>
      <c r="R619" s="3098"/>
      <c r="S619" s="3098"/>
      <c r="T619" s="3098"/>
      <c r="U619" s="3098"/>
      <c r="V619" s="3098"/>
      <c r="W619" s="3098"/>
      <c r="X619" s="3098"/>
      <c r="Y619" s="3098"/>
      <c r="Z619" s="3098"/>
      <c r="AA619" s="3098"/>
      <c r="AB619" s="3098"/>
      <c r="AC619" s="3098"/>
      <c r="AD619" s="3098"/>
      <c r="AE619" s="3098"/>
      <c r="AF619" s="3098"/>
      <c r="AG619" s="3098"/>
      <c r="AH619" s="3098"/>
      <c r="AI619" s="3098"/>
      <c r="AJ619" s="3143"/>
      <c r="AK619" s="3143"/>
      <c r="AL619" s="3143"/>
      <c r="AM619" s="3143"/>
      <c r="AN619" s="3143"/>
      <c r="AO619" s="3143"/>
      <c r="AP619" s="3143"/>
      <c r="AQ619" s="3143"/>
      <c r="AR619" s="3143"/>
      <c r="AS619" s="3143"/>
      <c r="AT619" s="3143"/>
      <c r="AU619" s="3143"/>
      <c r="AV619" s="3143"/>
      <c r="AW619" s="3143"/>
      <c r="AX619" s="3143"/>
      <c r="AY619" s="3143"/>
      <c r="AZ619" s="3143"/>
      <c r="BA619" s="3143"/>
      <c r="BB619" s="3143"/>
      <c r="BC619" s="3143"/>
      <c r="BD619" s="3143"/>
      <c r="BE619" s="3143"/>
      <c r="BF619" s="3143"/>
      <c r="BG619" s="3143"/>
      <c r="BH619" s="3143"/>
      <c r="BI619" s="3143"/>
      <c r="BJ619" s="3143"/>
      <c r="BK619" s="3143"/>
      <c r="BL619" s="3189"/>
      <c r="BM619" s="3189"/>
      <c r="BN619" s="3189"/>
      <c r="BO619" s="3189"/>
      <c r="BP619" s="3189"/>
      <c r="BQ619" s="3189"/>
      <c r="BR619" s="3189"/>
      <c r="BS619" s="3189"/>
      <c r="BT619" s="3189"/>
      <c r="BU619" s="3189"/>
      <c r="BV619" s="3143"/>
      <c r="BW619" s="3143"/>
    </row>
    <row r="620" spans="1:75" ht="16.5" customHeight="1">
      <c r="A620" s="3143"/>
      <c r="B620" s="3143"/>
      <c r="C620" s="3143"/>
      <c r="D620" s="3143"/>
      <c r="E620" s="3143"/>
      <c r="F620" s="3143"/>
      <c r="G620" s="3143"/>
      <c r="H620" s="3143"/>
      <c r="I620" s="3143"/>
      <c r="J620" s="3143"/>
      <c r="K620" s="3098"/>
      <c r="L620" s="3098"/>
      <c r="M620" s="3098"/>
      <c r="N620" s="3098"/>
      <c r="O620" s="3098"/>
      <c r="P620" s="3098"/>
      <c r="Q620" s="3098"/>
      <c r="R620" s="3098"/>
      <c r="S620" s="3098"/>
      <c r="T620" s="3098"/>
      <c r="U620" s="3098"/>
      <c r="V620" s="3098"/>
      <c r="W620" s="3098"/>
      <c r="X620" s="3098"/>
      <c r="Y620" s="3098"/>
      <c r="Z620" s="3098"/>
      <c r="AA620" s="3098"/>
      <c r="AB620" s="3098"/>
      <c r="AC620" s="3098"/>
      <c r="AD620" s="3098"/>
      <c r="AE620" s="3098"/>
      <c r="AF620" s="3098"/>
      <c r="AG620" s="3098"/>
      <c r="AH620" s="3098"/>
      <c r="AI620" s="3098"/>
      <c r="AJ620" s="3143"/>
      <c r="AK620" s="3143"/>
      <c r="AL620" s="3143"/>
      <c r="AM620" s="3143"/>
      <c r="AN620" s="3143"/>
      <c r="AO620" s="3143"/>
      <c r="AP620" s="3143"/>
      <c r="AQ620" s="3143"/>
      <c r="AR620" s="3143"/>
      <c r="AS620" s="3143"/>
      <c r="AT620" s="3143"/>
      <c r="AU620" s="3143"/>
      <c r="AV620" s="3143"/>
      <c r="AW620" s="3143"/>
      <c r="AX620" s="3143"/>
      <c r="AY620" s="3143"/>
      <c r="AZ620" s="3143"/>
      <c r="BA620" s="3143"/>
      <c r="BB620" s="3143"/>
      <c r="BC620" s="3143"/>
      <c r="BD620" s="3143"/>
      <c r="BE620" s="3143"/>
      <c r="BF620" s="3143"/>
      <c r="BG620" s="3143"/>
      <c r="BH620" s="3143"/>
      <c r="BI620" s="3143"/>
      <c r="BJ620" s="3143"/>
      <c r="BK620" s="3143"/>
      <c r="BL620" s="3189"/>
      <c r="BM620" s="3189"/>
      <c r="BN620" s="3189"/>
      <c r="BO620" s="3189"/>
      <c r="BP620" s="3189"/>
      <c r="BQ620" s="3189"/>
      <c r="BR620" s="3189"/>
      <c r="BS620" s="3189"/>
      <c r="BT620" s="3189"/>
      <c r="BU620" s="3189"/>
      <c r="BV620" s="3143"/>
      <c r="BW620" s="3143"/>
    </row>
    <row r="621" spans="1:75" ht="16.5" customHeight="1">
      <c r="A621" s="3143"/>
      <c r="B621" s="3143"/>
      <c r="C621" s="3143"/>
      <c r="D621" s="3143"/>
      <c r="E621" s="3143"/>
      <c r="F621" s="3143"/>
      <c r="G621" s="3143"/>
      <c r="H621" s="3143"/>
      <c r="I621" s="3143"/>
      <c r="J621" s="3143"/>
      <c r="K621" s="3098"/>
      <c r="L621" s="3098"/>
      <c r="M621" s="3098"/>
      <c r="N621" s="3098"/>
      <c r="O621" s="3098"/>
      <c r="P621" s="3098"/>
      <c r="Q621" s="3098"/>
      <c r="R621" s="3098"/>
      <c r="S621" s="3098"/>
      <c r="T621" s="3098"/>
      <c r="U621" s="3098"/>
      <c r="V621" s="3098"/>
      <c r="W621" s="3098"/>
      <c r="X621" s="3098"/>
      <c r="Y621" s="3098"/>
      <c r="Z621" s="3098"/>
      <c r="AA621" s="3098"/>
      <c r="AB621" s="3098"/>
      <c r="AC621" s="3098"/>
      <c r="AD621" s="3098"/>
      <c r="AE621" s="3098"/>
      <c r="AF621" s="3098"/>
      <c r="AG621" s="3098"/>
      <c r="AH621" s="3098"/>
      <c r="AI621" s="3098"/>
      <c r="AJ621" s="3143"/>
      <c r="AK621" s="3143"/>
      <c r="AL621" s="3143"/>
      <c r="AM621" s="3143"/>
      <c r="AN621" s="3143"/>
      <c r="AO621" s="3143"/>
      <c r="AP621" s="3143"/>
      <c r="AQ621" s="3143"/>
      <c r="AR621" s="3143"/>
      <c r="AS621" s="3143"/>
      <c r="AT621" s="3143"/>
      <c r="AU621" s="3143"/>
      <c r="AV621" s="3143"/>
      <c r="AW621" s="3143"/>
      <c r="AX621" s="3143"/>
      <c r="AY621" s="3143"/>
      <c r="AZ621" s="3143"/>
      <c r="BA621" s="3143"/>
      <c r="BB621" s="3143"/>
      <c r="BC621" s="3143"/>
      <c r="BD621" s="3143"/>
      <c r="BE621" s="3143"/>
      <c r="BF621" s="3143"/>
      <c r="BG621" s="3143"/>
      <c r="BH621" s="3143"/>
      <c r="BI621" s="3143"/>
      <c r="BJ621" s="3143"/>
      <c r="BK621" s="3143"/>
      <c r="BL621" s="3189"/>
      <c r="BM621" s="3189"/>
      <c r="BN621" s="3189"/>
      <c r="BO621" s="3189"/>
      <c r="BP621" s="3189"/>
      <c r="BQ621" s="3189"/>
      <c r="BR621" s="3189"/>
      <c r="BS621" s="3189"/>
      <c r="BT621" s="3189"/>
      <c r="BU621" s="3189"/>
      <c r="BV621" s="3143"/>
      <c r="BW621" s="3143"/>
    </row>
    <row r="622" spans="1:75" ht="16.5" customHeight="1">
      <c r="A622" s="3143"/>
      <c r="B622" s="3143"/>
      <c r="C622" s="3143"/>
      <c r="D622" s="3143"/>
      <c r="E622" s="3143"/>
      <c r="F622" s="3143"/>
      <c r="G622" s="3143"/>
      <c r="H622" s="3143"/>
      <c r="I622" s="3143"/>
      <c r="J622" s="3143"/>
      <c r="K622" s="3098"/>
      <c r="L622" s="3098"/>
      <c r="M622" s="3098"/>
      <c r="N622" s="3098"/>
      <c r="O622" s="3098"/>
      <c r="P622" s="3098"/>
      <c r="Q622" s="3098"/>
      <c r="R622" s="3098"/>
      <c r="S622" s="3098"/>
      <c r="T622" s="3098"/>
      <c r="U622" s="3098"/>
      <c r="V622" s="3098"/>
      <c r="W622" s="3098"/>
      <c r="X622" s="3098"/>
      <c r="Y622" s="3098"/>
      <c r="Z622" s="3098"/>
      <c r="AA622" s="3098"/>
      <c r="AB622" s="3098"/>
      <c r="AC622" s="3098"/>
      <c r="AD622" s="3098"/>
      <c r="AE622" s="3098"/>
      <c r="AF622" s="3098"/>
      <c r="AG622" s="3098"/>
      <c r="AH622" s="3098"/>
      <c r="AI622" s="3098"/>
      <c r="AJ622" s="3143"/>
      <c r="AK622" s="3143"/>
      <c r="AL622" s="3143"/>
      <c r="AM622" s="3143"/>
      <c r="AN622" s="3143"/>
      <c r="AO622" s="3143"/>
      <c r="AP622" s="3143"/>
      <c r="AQ622" s="3143"/>
      <c r="AR622" s="3143"/>
      <c r="AS622" s="3143"/>
      <c r="AT622" s="3143"/>
      <c r="AU622" s="3143"/>
      <c r="AV622" s="3143"/>
      <c r="AW622" s="3143"/>
      <c r="AX622" s="3143"/>
      <c r="AY622" s="3143"/>
      <c r="AZ622" s="3143"/>
      <c r="BA622" s="3143"/>
      <c r="BB622" s="3143"/>
      <c r="BC622" s="3143"/>
      <c r="BD622" s="3143"/>
      <c r="BE622" s="3143"/>
      <c r="BF622" s="3143"/>
      <c r="BG622" s="3143"/>
      <c r="BH622" s="3143"/>
      <c r="BI622" s="3143"/>
      <c r="BJ622" s="3143"/>
      <c r="BK622" s="3143"/>
      <c r="BL622" s="3189"/>
      <c r="BM622" s="3189"/>
      <c r="BN622" s="3189"/>
      <c r="BO622" s="3189"/>
      <c r="BP622" s="3189"/>
      <c r="BQ622" s="3189"/>
      <c r="BR622" s="3189"/>
      <c r="BS622" s="3189"/>
      <c r="BT622" s="3189"/>
      <c r="BU622" s="3189"/>
      <c r="BV622" s="3143"/>
      <c r="BW622" s="3143"/>
    </row>
    <row r="623" spans="1:75" ht="16.5" customHeight="1">
      <c r="A623" s="3143"/>
      <c r="B623" s="3143"/>
      <c r="C623" s="3143"/>
      <c r="D623" s="3143"/>
      <c r="E623" s="3143"/>
      <c r="F623" s="3143"/>
      <c r="G623" s="3143"/>
      <c r="H623" s="3143"/>
      <c r="I623" s="3143"/>
      <c r="J623" s="3143"/>
      <c r="K623" s="3098"/>
      <c r="L623" s="3098"/>
      <c r="M623" s="3098"/>
      <c r="N623" s="3098"/>
      <c r="O623" s="3098"/>
      <c r="P623" s="3098"/>
      <c r="Q623" s="3098"/>
      <c r="R623" s="3098"/>
      <c r="S623" s="3098"/>
      <c r="T623" s="3098"/>
      <c r="U623" s="3098"/>
      <c r="V623" s="3098"/>
      <c r="W623" s="3098"/>
      <c r="X623" s="3098"/>
      <c r="Y623" s="3098"/>
      <c r="Z623" s="3098"/>
      <c r="AA623" s="3098"/>
      <c r="AB623" s="3098"/>
      <c r="AC623" s="3098"/>
      <c r="AD623" s="3098"/>
      <c r="AE623" s="3098"/>
      <c r="AF623" s="3098"/>
      <c r="AG623" s="3098"/>
      <c r="AH623" s="3098"/>
      <c r="AI623" s="3098"/>
      <c r="AJ623" s="3143"/>
      <c r="AK623" s="3143"/>
      <c r="AL623" s="3143"/>
      <c r="AM623" s="3143"/>
      <c r="AN623" s="3143"/>
      <c r="AO623" s="3143"/>
      <c r="AP623" s="3143"/>
      <c r="AQ623" s="3143"/>
      <c r="AR623" s="3143"/>
      <c r="AS623" s="3143"/>
      <c r="AT623" s="3143"/>
      <c r="AU623" s="3143"/>
      <c r="AV623" s="3143"/>
      <c r="AW623" s="3143"/>
      <c r="AX623" s="3143"/>
      <c r="AY623" s="3143"/>
      <c r="AZ623" s="3143"/>
      <c r="BA623" s="3143"/>
      <c r="BB623" s="3143"/>
      <c r="BC623" s="3143"/>
      <c r="BD623" s="3143"/>
      <c r="BE623" s="3143"/>
      <c r="BF623" s="3143"/>
      <c r="BG623" s="3143"/>
      <c r="BH623" s="3143"/>
      <c r="BI623" s="3143"/>
      <c r="BJ623" s="3143"/>
      <c r="BK623" s="3143"/>
      <c r="BL623" s="3189"/>
      <c r="BM623" s="3189"/>
      <c r="BN623" s="3189"/>
      <c r="BO623" s="3189"/>
      <c r="BP623" s="3189"/>
      <c r="BQ623" s="3189"/>
      <c r="BR623" s="3189"/>
      <c r="BS623" s="3189"/>
      <c r="BT623" s="3189"/>
      <c r="BU623" s="3189"/>
      <c r="BV623" s="3143"/>
      <c r="BW623" s="3143"/>
    </row>
    <row r="624" spans="1:75" ht="16.5" customHeight="1">
      <c r="A624" s="3143"/>
      <c r="B624" s="3143"/>
      <c r="C624" s="3143"/>
      <c r="D624" s="3143"/>
      <c r="E624" s="3143"/>
      <c r="F624" s="3143"/>
      <c r="G624" s="3143"/>
      <c r="H624" s="3143"/>
      <c r="I624" s="3143"/>
      <c r="J624" s="3143"/>
      <c r="K624" s="3098"/>
      <c r="L624" s="3098"/>
      <c r="M624" s="3098"/>
      <c r="N624" s="3098"/>
      <c r="O624" s="3098"/>
      <c r="P624" s="3098"/>
      <c r="Q624" s="3098"/>
      <c r="R624" s="3098"/>
      <c r="S624" s="3098"/>
      <c r="T624" s="3098"/>
      <c r="U624" s="3098"/>
      <c r="V624" s="3098"/>
      <c r="W624" s="3098"/>
      <c r="X624" s="3098"/>
      <c r="Y624" s="3098"/>
      <c r="Z624" s="3098"/>
      <c r="AA624" s="3098"/>
      <c r="AB624" s="3098"/>
      <c r="AC624" s="3098"/>
      <c r="AD624" s="3098"/>
      <c r="AE624" s="3098"/>
      <c r="AF624" s="3098"/>
      <c r="AG624" s="3098"/>
      <c r="AH624" s="3098"/>
      <c r="AI624" s="3098"/>
      <c r="AJ624" s="3143"/>
      <c r="AK624" s="3143"/>
      <c r="AL624" s="3143"/>
      <c r="AM624" s="3143"/>
      <c r="AN624" s="3143"/>
      <c r="AO624" s="3143"/>
      <c r="AP624" s="3143"/>
      <c r="AQ624" s="3143"/>
      <c r="AR624" s="3143"/>
      <c r="AS624" s="3143"/>
      <c r="AT624" s="3143"/>
      <c r="AU624" s="3143"/>
      <c r="AV624" s="3143"/>
      <c r="AW624" s="3143"/>
      <c r="AX624" s="3143"/>
      <c r="AY624" s="3143"/>
      <c r="AZ624" s="3143"/>
      <c r="BA624" s="3143"/>
      <c r="BB624" s="3143"/>
      <c r="BC624" s="3143"/>
      <c r="BD624" s="3143"/>
      <c r="BE624" s="3143"/>
      <c r="BF624" s="3143"/>
      <c r="BG624" s="3143"/>
      <c r="BH624" s="3143"/>
      <c r="BI624" s="3143"/>
      <c r="BJ624" s="3143"/>
      <c r="BK624" s="3143"/>
      <c r="BL624" s="3189"/>
      <c r="BM624" s="3189"/>
      <c r="BN624" s="3189"/>
      <c r="BO624" s="3189"/>
      <c r="BP624" s="3189"/>
      <c r="BQ624" s="3189"/>
      <c r="BR624" s="3189"/>
      <c r="BS624" s="3189"/>
      <c r="BT624" s="3189"/>
      <c r="BU624" s="3189"/>
      <c r="BV624" s="3143"/>
      <c r="BW624" s="3143"/>
    </row>
    <row r="625" spans="1:75" ht="16.5" customHeight="1">
      <c r="A625" s="3143"/>
      <c r="B625" s="3143"/>
      <c r="C625" s="3143"/>
      <c r="D625" s="3143"/>
      <c r="E625" s="3143"/>
      <c r="F625" s="3143"/>
      <c r="G625" s="3143"/>
      <c r="H625" s="3143"/>
      <c r="I625" s="3143"/>
      <c r="J625" s="3143"/>
      <c r="K625" s="3098"/>
      <c r="L625" s="3098"/>
      <c r="M625" s="3098"/>
      <c r="N625" s="3098"/>
      <c r="O625" s="3098"/>
      <c r="P625" s="3098"/>
      <c r="Q625" s="3098"/>
      <c r="R625" s="3098"/>
      <c r="S625" s="3098"/>
      <c r="T625" s="3098"/>
      <c r="U625" s="3098"/>
      <c r="V625" s="3098"/>
      <c r="W625" s="3098"/>
      <c r="X625" s="3098"/>
      <c r="Y625" s="3098"/>
      <c r="Z625" s="3098"/>
      <c r="AA625" s="3098"/>
      <c r="AB625" s="3098"/>
      <c r="AC625" s="3098"/>
      <c r="AD625" s="3098"/>
      <c r="AE625" s="3098"/>
      <c r="AF625" s="3098"/>
      <c r="AG625" s="3098"/>
      <c r="AH625" s="3098"/>
      <c r="AI625" s="3098"/>
      <c r="AJ625" s="3143"/>
      <c r="AK625" s="3143"/>
      <c r="AL625" s="3143"/>
      <c r="AM625" s="3143"/>
      <c r="AN625" s="3143"/>
      <c r="AO625" s="3143"/>
      <c r="AP625" s="3143"/>
      <c r="AQ625" s="3143"/>
      <c r="AR625" s="3143"/>
      <c r="AS625" s="3143"/>
      <c r="AT625" s="3143"/>
      <c r="AU625" s="3143"/>
      <c r="AV625" s="3143"/>
      <c r="AW625" s="3143"/>
      <c r="AX625" s="3143"/>
      <c r="AY625" s="3143"/>
      <c r="AZ625" s="3143"/>
      <c r="BA625" s="3143"/>
      <c r="BB625" s="3143"/>
      <c r="BC625" s="3143"/>
      <c r="BD625" s="3143"/>
      <c r="BE625" s="3143"/>
      <c r="BF625" s="3143"/>
      <c r="BG625" s="3143"/>
      <c r="BH625" s="3143"/>
      <c r="BI625" s="3143"/>
      <c r="BJ625" s="3143"/>
      <c r="BK625" s="3143"/>
      <c r="BL625" s="3189"/>
      <c r="BM625" s="3189"/>
      <c r="BN625" s="3189"/>
      <c r="BO625" s="3189"/>
      <c r="BP625" s="3189"/>
      <c r="BQ625" s="3189"/>
      <c r="BR625" s="3189"/>
      <c r="BS625" s="3189"/>
      <c r="BT625" s="3189"/>
      <c r="BU625" s="3189"/>
      <c r="BV625" s="3143"/>
      <c r="BW625" s="3143"/>
    </row>
    <row r="626" spans="1:75" ht="16.5" customHeight="1">
      <c r="A626" s="3143"/>
      <c r="B626" s="3143"/>
      <c r="C626" s="3143"/>
      <c r="D626" s="3143"/>
      <c r="E626" s="3143"/>
      <c r="F626" s="3143"/>
      <c r="G626" s="3143"/>
      <c r="H626" s="3143"/>
      <c r="I626" s="3143"/>
      <c r="J626" s="3143"/>
      <c r="K626" s="3098"/>
      <c r="L626" s="3098"/>
      <c r="M626" s="3098"/>
      <c r="N626" s="3098"/>
      <c r="O626" s="3098"/>
      <c r="P626" s="3098"/>
      <c r="Q626" s="3098"/>
      <c r="R626" s="3098"/>
      <c r="S626" s="3098"/>
      <c r="T626" s="3098"/>
      <c r="U626" s="3098"/>
      <c r="V626" s="3098"/>
      <c r="W626" s="3098"/>
      <c r="X626" s="3098"/>
      <c r="Y626" s="3098"/>
      <c r="Z626" s="3098"/>
      <c r="AA626" s="3098"/>
      <c r="AB626" s="3098"/>
      <c r="AC626" s="3098"/>
      <c r="AD626" s="3098"/>
      <c r="AE626" s="3098"/>
      <c r="AF626" s="3098"/>
      <c r="AG626" s="3098"/>
      <c r="AH626" s="3098"/>
      <c r="AI626" s="3098"/>
      <c r="AJ626" s="3143"/>
      <c r="AK626" s="3143"/>
      <c r="AL626" s="3143"/>
      <c r="AM626" s="3143"/>
      <c r="AN626" s="3143"/>
      <c r="AO626" s="3143"/>
      <c r="AP626" s="3143"/>
      <c r="AQ626" s="3143"/>
      <c r="AR626" s="3143"/>
      <c r="AS626" s="3143"/>
      <c r="AT626" s="3143"/>
      <c r="AU626" s="3143"/>
      <c r="AV626" s="3143"/>
      <c r="AW626" s="3143"/>
      <c r="AX626" s="3143"/>
      <c r="AY626" s="3143"/>
      <c r="AZ626" s="3143"/>
      <c r="BA626" s="3143"/>
      <c r="BB626" s="3143"/>
      <c r="BC626" s="3143"/>
      <c r="BD626" s="3143"/>
      <c r="BE626" s="3143"/>
      <c r="BF626" s="3143"/>
      <c r="BG626" s="3143"/>
      <c r="BH626" s="3143"/>
      <c r="BI626" s="3143"/>
      <c r="BJ626" s="3143"/>
      <c r="BK626" s="3143"/>
      <c r="BL626" s="3189"/>
      <c r="BM626" s="3189"/>
      <c r="BN626" s="3189"/>
      <c r="BO626" s="3189"/>
      <c r="BP626" s="3189"/>
      <c r="BQ626" s="3189"/>
      <c r="BR626" s="3189"/>
      <c r="BS626" s="3189"/>
      <c r="BT626" s="3189"/>
      <c r="BU626" s="3189"/>
      <c r="BV626" s="3143"/>
      <c r="BW626" s="3143"/>
    </row>
    <row r="627" spans="1:75" ht="16.5" customHeight="1">
      <c r="A627" s="3143"/>
      <c r="B627" s="3143"/>
      <c r="C627" s="3143"/>
      <c r="D627" s="3143"/>
      <c r="E627" s="3143"/>
      <c r="F627" s="3143"/>
      <c r="G627" s="3143"/>
      <c r="H627" s="3143"/>
      <c r="I627" s="3143"/>
      <c r="J627" s="3143"/>
      <c r="K627" s="3098"/>
      <c r="L627" s="3098"/>
      <c r="M627" s="3098"/>
      <c r="N627" s="3098"/>
      <c r="O627" s="3098"/>
      <c r="P627" s="3098"/>
      <c r="Q627" s="3098"/>
      <c r="R627" s="3098"/>
      <c r="S627" s="3098"/>
      <c r="T627" s="3098"/>
      <c r="U627" s="3098"/>
      <c r="V627" s="3098"/>
      <c r="W627" s="3098"/>
      <c r="X627" s="3098"/>
      <c r="Y627" s="3098"/>
      <c r="Z627" s="3098"/>
      <c r="AA627" s="3098"/>
      <c r="AB627" s="3098"/>
      <c r="AC627" s="3098"/>
      <c r="AD627" s="3098"/>
      <c r="AE627" s="3098"/>
      <c r="AF627" s="3098"/>
      <c r="AG627" s="3098"/>
      <c r="AH627" s="3098"/>
      <c r="AI627" s="3098"/>
      <c r="AJ627" s="3143"/>
      <c r="AK627" s="3143"/>
      <c r="AL627" s="3143"/>
      <c r="AM627" s="3143"/>
      <c r="AN627" s="3143"/>
      <c r="AO627" s="3143"/>
      <c r="AP627" s="3143"/>
      <c r="AQ627" s="3143"/>
      <c r="AR627" s="3143"/>
      <c r="AS627" s="3143"/>
      <c r="AT627" s="3143"/>
      <c r="AU627" s="3143"/>
      <c r="AV627" s="3143"/>
      <c r="AW627" s="3143"/>
      <c r="AX627" s="3143"/>
      <c r="AY627" s="3143"/>
      <c r="AZ627" s="3143"/>
      <c r="BA627" s="3143"/>
      <c r="BB627" s="3143"/>
      <c r="BC627" s="3143"/>
      <c r="BD627" s="3143"/>
      <c r="BE627" s="3143"/>
      <c r="BF627" s="3143"/>
      <c r="BG627" s="3143"/>
      <c r="BH627" s="3143"/>
      <c r="BI627" s="3143"/>
      <c r="BJ627" s="3143"/>
      <c r="BK627" s="3143"/>
      <c r="BL627" s="3189"/>
      <c r="BM627" s="3189"/>
      <c r="BN627" s="3189"/>
      <c r="BO627" s="3189"/>
      <c r="BP627" s="3189"/>
      <c r="BQ627" s="3189"/>
      <c r="BR627" s="3189"/>
      <c r="BS627" s="3189"/>
      <c r="BT627" s="3189"/>
      <c r="BU627" s="3189"/>
      <c r="BV627" s="3143"/>
      <c r="BW627" s="3143"/>
    </row>
    <row r="628" spans="1:75" ht="16.5" customHeight="1">
      <c r="A628" s="3143"/>
      <c r="B628" s="3143"/>
      <c r="C628" s="3143"/>
      <c r="D628" s="3143"/>
      <c r="E628" s="3143"/>
      <c r="F628" s="3143"/>
      <c r="G628" s="3143"/>
      <c r="H628" s="3143"/>
      <c r="I628" s="3143"/>
      <c r="J628" s="3143"/>
      <c r="K628" s="3098"/>
      <c r="L628" s="3098"/>
      <c r="M628" s="3098"/>
      <c r="N628" s="3098"/>
      <c r="O628" s="3098"/>
      <c r="P628" s="3098"/>
      <c r="Q628" s="3098"/>
      <c r="R628" s="3098"/>
      <c r="S628" s="3098"/>
      <c r="T628" s="3098"/>
      <c r="U628" s="3098"/>
      <c r="V628" s="3098"/>
      <c r="W628" s="3098"/>
      <c r="X628" s="3098"/>
      <c r="Y628" s="3098"/>
      <c r="Z628" s="3098"/>
      <c r="AA628" s="3098"/>
      <c r="AB628" s="3098"/>
      <c r="AC628" s="3098"/>
      <c r="AD628" s="3098"/>
      <c r="AE628" s="3098"/>
      <c r="AF628" s="3098"/>
      <c r="AG628" s="3098"/>
      <c r="AH628" s="3098"/>
      <c r="AI628" s="3098"/>
      <c r="AJ628" s="3143"/>
      <c r="AK628" s="3143"/>
      <c r="AL628" s="3143"/>
      <c r="AM628" s="3143"/>
      <c r="AN628" s="3143"/>
      <c r="AO628" s="3143"/>
      <c r="AP628" s="3143"/>
      <c r="AQ628" s="3143"/>
      <c r="AR628" s="3143"/>
      <c r="AS628" s="3143"/>
      <c r="AT628" s="3143"/>
      <c r="AU628" s="3143"/>
      <c r="AV628" s="3143"/>
      <c r="AW628" s="3143"/>
      <c r="AX628" s="3143"/>
      <c r="AY628" s="3143"/>
      <c r="AZ628" s="3143"/>
      <c r="BA628" s="3143"/>
      <c r="BB628" s="3143"/>
      <c r="BC628" s="3143"/>
      <c r="BD628" s="3143"/>
      <c r="BE628" s="3143"/>
      <c r="BF628" s="3143"/>
      <c r="BG628" s="3143"/>
      <c r="BH628" s="3143"/>
      <c r="BI628" s="3143"/>
      <c r="BJ628" s="3143"/>
      <c r="BK628" s="3143"/>
      <c r="BL628" s="3189"/>
      <c r="BM628" s="3189"/>
      <c r="BN628" s="3189"/>
      <c r="BO628" s="3189"/>
      <c r="BP628" s="3189"/>
      <c r="BQ628" s="3189"/>
      <c r="BR628" s="3189"/>
      <c r="BS628" s="3189"/>
      <c r="BT628" s="3189"/>
      <c r="BU628" s="3189"/>
      <c r="BV628" s="3143"/>
      <c r="BW628" s="3143"/>
    </row>
    <row r="629" spans="1:75" ht="16.5" customHeight="1">
      <c r="A629" s="3143"/>
      <c r="B629" s="3143"/>
      <c r="C629" s="3143"/>
      <c r="D629" s="3143"/>
      <c r="E629" s="3143"/>
      <c r="F629" s="3143"/>
      <c r="G629" s="3143"/>
      <c r="H629" s="3143"/>
      <c r="I629" s="3143"/>
      <c r="J629" s="3143"/>
      <c r="K629" s="3098"/>
      <c r="L629" s="3098"/>
      <c r="M629" s="3098"/>
      <c r="N629" s="3098"/>
      <c r="O629" s="3098"/>
      <c r="P629" s="3098"/>
      <c r="Q629" s="3098"/>
      <c r="R629" s="3098"/>
      <c r="S629" s="3098"/>
      <c r="T629" s="3098"/>
      <c r="U629" s="3098"/>
      <c r="V629" s="3098"/>
      <c r="W629" s="3098"/>
      <c r="X629" s="3098"/>
      <c r="Y629" s="3098"/>
      <c r="Z629" s="3098"/>
      <c r="AA629" s="3098"/>
      <c r="AB629" s="3098"/>
      <c r="AC629" s="3098"/>
      <c r="AD629" s="3098"/>
      <c r="AE629" s="3098"/>
      <c r="AF629" s="3098"/>
      <c r="AG629" s="3098"/>
      <c r="AH629" s="3098"/>
      <c r="AI629" s="3098"/>
      <c r="AJ629" s="3143"/>
      <c r="AK629" s="3143"/>
      <c r="AL629" s="3143"/>
      <c r="AM629" s="3143"/>
      <c r="AN629" s="3143"/>
      <c r="AO629" s="3143"/>
      <c r="AP629" s="3143"/>
      <c r="AQ629" s="3143"/>
      <c r="AR629" s="3143"/>
      <c r="AS629" s="3143"/>
      <c r="AT629" s="3143"/>
      <c r="AU629" s="3143"/>
      <c r="AV629" s="3143"/>
      <c r="AW629" s="3143"/>
      <c r="AX629" s="3143"/>
      <c r="AY629" s="3143"/>
      <c r="AZ629" s="3143"/>
      <c r="BA629" s="3143"/>
      <c r="BB629" s="3143"/>
      <c r="BC629" s="3143"/>
      <c r="BD629" s="3143"/>
      <c r="BE629" s="3143"/>
      <c r="BF629" s="3143"/>
      <c r="BG629" s="3143"/>
      <c r="BH629" s="3143"/>
      <c r="BI629" s="3143"/>
      <c r="BJ629" s="3143"/>
      <c r="BK629" s="3143"/>
      <c r="BL629" s="3189"/>
      <c r="BM629" s="3189"/>
      <c r="BN629" s="3189"/>
      <c r="BO629" s="3189"/>
      <c r="BP629" s="3189"/>
      <c r="BQ629" s="3189"/>
      <c r="BR629" s="3189"/>
      <c r="BS629" s="3189"/>
      <c r="BT629" s="3189"/>
      <c r="BU629" s="3189"/>
      <c r="BV629" s="3143"/>
      <c r="BW629" s="3143"/>
    </row>
    <row r="630" spans="1:75" ht="16.5" customHeight="1">
      <c r="A630" s="3143"/>
      <c r="B630" s="3143"/>
      <c r="C630" s="3143"/>
      <c r="D630" s="3143"/>
      <c r="E630" s="3143"/>
      <c r="F630" s="3143"/>
      <c r="G630" s="3143"/>
      <c r="H630" s="3143"/>
      <c r="I630" s="3143"/>
      <c r="J630" s="3143"/>
      <c r="K630" s="3098"/>
      <c r="L630" s="3098"/>
      <c r="M630" s="3098"/>
      <c r="N630" s="3098"/>
      <c r="O630" s="3098"/>
      <c r="P630" s="3098"/>
      <c r="Q630" s="3098"/>
      <c r="R630" s="3098"/>
      <c r="S630" s="3098"/>
      <c r="T630" s="3098"/>
      <c r="U630" s="3098"/>
      <c r="V630" s="3098"/>
      <c r="W630" s="3098"/>
      <c r="X630" s="3098"/>
      <c r="Y630" s="3098"/>
      <c r="Z630" s="3098"/>
      <c r="AA630" s="3098"/>
      <c r="AB630" s="3098"/>
      <c r="AC630" s="3098"/>
      <c r="AD630" s="3098"/>
      <c r="AE630" s="3098"/>
      <c r="AF630" s="3098"/>
      <c r="AG630" s="3098"/>
      <c r="AH630" s="3098"/>
      <c r="AI630" s="3098"/>
      <c r="AJ630" s="3143"/>
      <c r="AK630" s="3143"/>
      <c r="AL630" s="3143"/>
      <c r="AM630" s="3143"/>
      <c r="AN630" s="3143"/>
      <c r="AO630" s="3143"/>
      <c r="AP630" s="3143"/>
      <c r="AQ630" s="3143"/>
      <c r="AR630" s="3143"/>
      <c r="AS630" s="3143"/>
      <c r="AT630" s="3143"/>
      <c r="AU630" s="3143"/>
      <c r="AV630" s="3143"/>
      <c r="AW630" s="3143"/>
      <c r="AX630" s="3143"/>
      <c r="AY630" s="3143"/>
      <c r="AZ630" s="3143"/>
      <c r="BA630" s="3143"/>
      <c r="BB630" s="3143"/>
      <c r="BC630" s="3143"/>
      <c r="BD630" s="3143"/>
      <c r="BE630" s="3143"/>
      <c r="BF630" s="3143"/>
      <c r="BG630" s="3143"/>
      <c r="BH630" s="3143"/>
      <c r="BI630" s="3143"/>
      <c r="BJ630" s="3143"/>
      <c r="BK630" s="3143"/>
      <c r="BL630" s="3189"/>
      <c r="BM630" s="3189"/>
      <c r="BN630" s="3189"/>
      <c r="BO630" s="3189"/>
      <c r="BP630" s="3189"/>
      <c r="BQ630" s="3189"/>
      <c r="BR630" s="3189"/>
      <c r="BS630" s="3189"/>
      <c r="BT630" s="3189"/>
      <c r="BU630" s="3189"/>
      <c r="BV630" s="3143"/>
      <c r="BW630" s="3143"/>
    </row>
    <row r="631" spans="1:75" ht="16.5" customHeight="1">
      <c r="A631" s="3143"/>
      <c r="B631" s="3143"/>
      <c r="C631" s="3143"/>
      <c r="D631" s="3143"/>
      <c r="E631" s="3143"/>
      <c r="F631" s="3143"/>
      <c r="G631" s="3143"/>
      <c r="H631" s="3143"/>
      <c r="I631" s="3143"/>
      <c r="J631" s="3143"/>
      <c r="K631" s="3098"/>
      <c r="L631" s="3098"/>
      <c r="M631" s="3098"/>
      <c r="N631" s="3098"/>
      <c r="O631" s="3098"/>
      <c r="P631" s="3098"/>
      <c r="Q631" s="3098"/>
      <c r="R631" s="3098"/>
      <c r="S631" s="3098"/>
      <c r="T631" s="3098"/>
      <c r="U631" s="3098"/>
      <c r="V631" s="3098"/>
      <c r="W631" s="3098"/>
      <c r="X631" s="3098"/>
      <c r="Y631" s="3098"/>
      <c r="Z631" s="3098"/>
      <c r="AA631" s="3098"/>
      <c r="AB631" s="3098"/>
      <c r="AC631" s="3098"/>
      <c r="AD631" s="3098"/>
      <c r="AE631" s="3098"/>
      <c r="AF631" s="3098"/>
      <c r="AG631" s="3098"/>
      <c r="AH631" s="3098"/>
      <c r="AI631" s="3098"/>
      <c r="AJ631" s="3143"/>
      <c r="AK631" s="3143"/>
      <c r="AL631" s="3143"/>
      <c r="AM631" s="3143"/>
      <c r="AN631" s="3143"/>
      <c r="AO631" s="3143"/>
      <c r="AP631" s="3143"/>
      <c r="AQ631" s="3143"/>
      <c r="AR631" s="3143"/>
      <c r="AS631" s="3143"/>
      <c r="AT631" s="3143"/>
      <c r="AU631" s="3143"/>
      <c r="AV631" s="3143"/>
      <c r="AW631" s="3143"/>
      <c r="AX631" s="3143"/>
      <c r="AY631" s="3143"/>
      <c r="AZ631" s="3143"/>
      <c r="BA631" s="3143"/>
      <c r="BB631" s="3143"/>
      <c r="BC631" s="3143"/>
      <c r="BD631" s="3143"/>
      <c r="BE631" s="3143"/>
      <c r="BF631" s="3143"/>
      <c r="BG631" s="3143"/>
      <c r="BH631" s="3143"/>
      <c r="BI631" s="3143"/>
      <c r="BJ631" s="3143"/>
      <c r="BK631" s="3143"/>
      <c r="BL631" s="3189"/>
      <c r="BM631" s="3189"/>
      <c r="BN631" s="3189"/>
      <c r="BO631" s="3189"/>
      <c r="BP631" s="3189"/>
      <c r="BQ631" s="3189"/>
      <c r="BR631" s="3189"/>
      <c r="BS631" s="3189"/>
      <c r="BT631" s="3189"/>
      <c r="BU631" s="3189"/>
      <c r="BV631" s="3143"/>
      <c r="BW631" s="3143"/>
    </row>
    <row r="632" spans="1:75" ht="16.5" customHeight="1">
      <c r="A632" s="3143"/>
      <c r="B632" s="3143"/>
      <c r="C632" s="3143"/>
      <c r="D632" s="3143"/>
      <c r="E632" s="3143"/>
      <c r="F632" s="3143"/>
      <c r="G632" s="3143"/>
      <c r="H632" s="3143"/>
      <c r="I632" s="3143"/>
      <c r="J632" s="3143"/>
      <c r="K632" s="3098"/>
      <c r="L632" s="3098"/>
      <c r="M632" s="3098"/>
      <c r="N632" s="3098"/>
      <c r="O632" s="3098"/>
      <c r="P632" s="3098"/>
      <c r="Q632" s="3098"/>
      <c r="R632" s="3098"/>
      <c r="S632" s="3098"/>
      <c r="T632" s="3098"/>
      <c r="U632" s="3098"/>
      <c r="V632" s="3098"/>
      <c r="W632" s="3098"/>
      <c r="X632" s="3098"/>
      <c r="Y632" s="3098"/>
      <c r="Z632" s="3098"/>
      <c r="AA632" s="3098"/>
      <c r="AB632" s="3098"/>
      <c r="AC632" s="3098"/>
      <c r="AD632" s="3098"/>
      <c r="AE632" s="3098"/>
      <c r="AF632" s="3098"/>
      <c r="AG632" s="3098"/>
      <c r="AH632" s="3098"/>
      <c r="AI632" s="3098"/>
      <c r="AJ632" s="3143"/>
      <c r="AK632" s="3143"/>
      <c r="AL632" s="3143"/>
      <c r="AM632" s="3143"/>
      <c r="AN632" s="3143"/>
      <c r="AO632" s="3143"/>
      <c r="AP632" s="3143"/>
      <c r="AQ632" s="3143"/>
      <c r="AR632" s="3143"/>
      <c r="AS632" s="3143"/>
      <c r="AT632" s="3143"/>
      <c r="AU632" s="3143"/>
      <c r="AV632" s="3143"/>
      <c r="AW632" s="3143"/>
      <c r="AX632" s="3143"/>
      <c r="AY632" s="3143"/>
      <c r="AZ632" s="3143"/>
      <c r="BA632" s="3143"/>
      <c r="BB632" s="3143"/>
      <c r="BC632" s="3143"/>
      <c r="BD632" s="3143"/>
      <c r="BE632" s="3143"/>
      <c r="BF632" s="3143"/>
      <c r="BG632" s="3143"/>
      <c r="BH632" s="3143"/>
      <c r="BI632" s="3143"/>
      <c r="BJ632" s="3143"/>
      <c r="BK632" s="3143"/>
      <c r="BL632" s="3189"/>
      <c r="BM632" s="3189"/>
      <c r="BN632" s="3189"/>
      <c r="BO632" s="3189"/>
      <c r="BP632" s="3189"/>
      <c r="BQ632" s="3189"/>
      <c r="BR632" s="3189"/>
      <c r="BS632" s="3189"/>
      <c r="BT632" s="3189"/>
      <c r="BU632" s="3189"/>
      <c r="BV632" s="3143"/>
      <c r="BW632" s="3143"/>
    </row>
    <row r="633" spans="1:75" ht="16.5" customHeight="1">
      <c r="A633" s="3143"/>
      <c r="B633" s="3143"/>
      <c r="C633" s="3143"/>
      <c r="D633" s="3143"/>
      <c r="E633" s="3143"/>
      <c r="F633" s="3143"/>
      <c r="G633" s="3143"/>
      <c r="H633" s="3143"/>
      <c r="I633" s="3143"/>
      <c r="J633" s="3143"/>
      <c r="K633" s="3098"/>
      <c r="L633" s="3098"/>
      <c r="M633" s="3098"/>
      <c r="N633" s="3098"/>
      <c r="O633" s="3098"/>
      <c r="P633" s="3098"/>
      <c r="Q633" s="3098"/>
      <c r="R633" s="3098"/>
      <c r="S633" s="3098"/>
      <c r="T633" s="3098"/>
      <c r="U633" s="3098"/>
      <c r="V633" s="3098"/>
      <c r="W633" s="3098"/>
      <c r="X633" s="3098"/>
      <c r="Y633" s="3098"/>
      <c r="Z633" s="3098"/>
      <c r="AA633" s="3098"/>
      <c r="AB633" s="3098"/>
      <c r="AC633" s="3098"/>
      <c r="AD633" s="3098"/>
      <c r="AE633" s="3098"/>
      <c r="AF633" s="3098"/>
      <c r="AG633" s="3098"/>
      <c r="AH633" s="3098"/>
      <c r="AI633" s="3098"/>
      <c r="AJ633" s="3143"/>
      <c r="AK633" s="3143"/>
      <c r="AL633" s="3143"/>
      <c r="AM633" s="3143"/>
      <c r="AN633" s="3143"/>
      <c r="AO633" s="3143"/>
      <c r="AP633" s="3143"/>
      <c r="AQ633" s="3143"/>
      <c r="AR633" s="3143"/>
      <c r="AS633" s="3143"/>
      <c r="AT633" s="3143"/>
      <c r="AU633" s="3143"/>
      <c r="AV633" s="3143"/>
      <c r="AW633" s="3143"/>
      <c r="AX633" s="3143"/>
      <c r="AY633" s="3143"/>
      <c r="AZ633" s="3143"/>
      <c r="BA633" s="3143"/>
      <c r="BB633" s="3143"/>
      <c r="BC633" s="3143"/>
      <c r="BD633" s="3143"/>
      <c r="BE633" s="3143"/>
      <c r="BF633" s="3143"/>
      <c r="BG633" s="3143"/>
      <c r="BH633" s="3143"/>
      <c r="BI633" s="3143"/>
      <c r="BJ633" s="3143"/>
      <c r="BK633" s="3143"/>
      <c r="BL633" s="3189"/>
      <c r="BM633" s="3189"/>
      <c r="BN633" s="3189"/>
      <c r="BO633" s="3189"/>
      <c r="BP633" s="3189"/>
      <c r="BQ633" s="3189"/>
      <c r="BR633" s="3189"/>
      <c r="BS633" s="3189"/>
      <c r="BT633" s="3189"/>
      <c r="BU633" s="3189"/>
      <c r="BV633" s="3143"/>
      <c r="BW633" s="3143"/>
    </row>
    <row r="634" spans="1:75" ht="16.5" customHeight="1">
      <c r="A634" s="3143"/>
      <c r="B634" s="3143"/>
      <c r="C634" s="3143"/>
      <c r="D634" s="3143"/>
      <c r="E634" s="3143"/>
      <c r="F634" s="3143"/>
      <c r="G634" s="3143"/>
      <c r="H634" s="3143"/>
      <c r="I634" s="3143"/>
      <c r="J634" s="3143"/>
      <c r="K634" s="3098"/>
      <c r="L634" s="3098"/>
      <c r="M634" s="3098"/>
      <c r="N634" s="3098"/>
      <c r="O634" s="3098"/>
      <c r="P634" s="3098"/>
      <c r="Q634" s="3098"/>
      <c r="R634" s="3098"/>
      <c r="S634" s="3098"/>
      <c r="T634" s="3098"/>
      <c r="U634" s="3098"/>
      <c r="V634" s="3098"/>
      <c r="W634" s="3098"/>
      <c r="X634" s="3098"/>
      <c r="Y634" s="3098"/>
      <c r="Z634" s="3098"/>
      <c r="AA634" s="3098"/>
      <c r="AB634" s="3098"/>
      <c r="AC634" s="3098"/>
      <c r="AD634" s="3098"/>
      <c r="AE634" s="3098"/>
      <c r="AF634" s="3098"/>
      <c r="AG634" s="3098"/>
      <c r="AH634" s="3098"/>
      <c r="AI634" s="3098"/>
      <c r="AJ634" s="3143"/>
      <c r="AK634" s="3143"/>
      <c r="AL634" s="3143"/>
      <c r="AM634" s="3143"/>
      <c r="AN634" s="3143"/>
      <c r="AO634" s="3143"/>
      <c r="AP634" s="3143"/>
      <c r="AQ634" s="3143"/>
      <c r="AR634" s="3143"/>
      <c r="AS634" s="3143"/>
      <c r="AT634" s="3143"/>
      <c r="AU634" s="3143"/>
      <c r="AV634" s="3143"/>
      <c r="AW634" s="3143"/>
      <c r="AX634" s="3143"/>
      <c r="AY634" s="3143"/>
      <c r="AZ634" s="3143"/>
      <c r="BA634" s="3143"/>
      <c r="BB634" s="3143"/>
      <c r="BC634" s="3143"/>
      <c r="BD634" s="3143"/>
      <c r="BE634" s="3143"/>
      <c r="BF634" s="3143"/>
      <c r="BG634" s="3143"/>
      <c r="BH634" s="3143"/>
      <c r="BI634" s="3143"/>
      <c r="BJ634" s="3143"/>
      <c r="BK634" s="3143"/>
      <c r="BL634" s="3189"/>
      <c r="BM634" s="3189"/>
      <c r="BN634" s="3189"/>
      <c r="BO634" s="3189"/>
      <c r="BP634" s="3189"/>
      <c r="BQ634" s="3189"/>
      <c r="BR634" s="3189"/>
      <c r="BS634" s="3189"/>
      <c r="BT634" s="3189"/>
      <c r="BU634" s="3189"/>
      <c r="BV634" s="3143"/>
      <c r="BW634" s="3143"/>
    </row>
    <row r="635" spans="1:75" ht="16.5" customHeight="1">
      <c r="A635" s="3143"/>
      <c r="B635" s="3143"/>
      <c r="C635" s="3143"/>
      <c r="D635" s="3143"/>
      <c r="E635" s="3143"/>
      <c r="F635" s="3143"/>
      <c r="G635" s="3143"/>
      <c r="H635" s="3143"/>
      <c r="I635" s="3143"/>
      <c r="J635" s="3143"/>
      <c r="K635" s="3098"/>
      <c r="L635" s="3098"/>
      <c r="M635" s="3098"/>
      <c r="N635" s="3098"/>
      <c r="O635" s="3098"/>
      <c r="P635" s="3098"/>
      <c r="Q635" s="3098"/>
      <c r="R635" s="3098"/>
      <c r="S635" s="3098"/>
      <c r="T635" s="3098"/>
      <c r="U635" s="3098"/>
      <c r="V635" s="3098"/>
      <c r="W635" s="3098"/>
      <c r="X635" s="3098"/>
      <c r="Y635" s="3098"/>
      <c r="Z635" s="3098"/>
      <c r="AA635" s="3098"/>
      <c r="AB635" s="3098"/>
      <c r="AC635" s="3098"/>
      <c r="AD635" s="3098"/>
      <c r="AE635" s="3098"/>
      <c r="AF635" s="3098"/>
      <c r="AG635" s="3098"/>
      <c r="AH635" s="3098"/>
      <c r="AI635" s="3098"/>
      <c r="AJ635" s="3143"/>
      <c r="AK635" s="3143"/>
      <c r="AL635" s="3143"/>
      <c r="AM635" s="3143"/>
      <c r="AN635" s="3143"/>
      <c r="AO635" s="3143"/>
      <c r="AP635" s="3143"/>
      <c r="AQ635" s="3143"/>
      <c r="AR635" s="3143"/>
      <c r="AS635" s="3143"/>
      <c r="AT635" s="3143"/>
      <c r="AU635" s="3143"/>
      <c r="AV635" s="3143"/>
      <c r="AW635" s="3143"/>
      <c r="AX635" s="3143"/>
      <c r="AY635" s="3143"/>
      <c r="AZ635" s="3143"/>
      <c r="BA635" s="3143"/>
      <c r="BB635" s="3143"/>
      <c r="BC635" s="3143"/>
      <c r="BD635" s="3143"/>
      <c r="BE635" s="3143"/>
      <c r="BF635" s="3143"/>
      <c r="BG635" s="3143"/>
      <c r="BH635" s="3143"/>
      <c r="BI635" s="3143"/>
      <c r="BJ635" s="3143"/>
      <c r="BK635" s="3143"/>
      <c r="BL635" s="3189"/>
      <c r="BM635" s="3189"/>
      <c r="BN635" s="3189"/>
      <c r="BO635" s="3189"/>
      <c r="BP635" s="3189"/>
      <c r="BQ635" s="3189"/>
      <c r="BR635" s="3189"/>
      <c r="BS635" s="3189"/>
      <c r="BT635" s="3189"/>
      <c r="BU635" s="3189"/>
      <c r="BV635" s="3143"/>
      <c r="BW635" s="3143"/>
    </row>
    <row r="636" spans="1:75" ht="16.5" customHeight="1">
      <c r="A636" s="3143"/>
      <c r="B636" s="3143"/>
      <c r="C636" s="3143"/>
      <c r="D636" s="3143"/>
      <c r="E636" s="3143"/>
      <c r="F636" s="3143"/>
      <c r="G636" s="3143"/>
      <c r="H636" s="3143"/>
      <c r="I636" s="3143"/>
      <c r="J636" s="3143"/>
      <c r="K636" s="3098"/>
      <c r="L636" s="3098"/>
      <c r="M636" s="3098"/>
      <c r="N636" s="3098"/>
      <c r="O636" s="3098"/>
      <c r="P636" s="3098"/>
      <c r="Q636" s="3098"/>
      <c r="R636" s="3098"/>
      <c r="S636" s="3098"/>
      <c r="T636" s="3098"/>
      <c r="U636" s="3098"/>
      <c r="V636" s="3098"/>
      <c r="W636" s="3098"/>
      <c r="X636" s="3098"/>
      <c r="Y636" s="3098"/>
      <c r="Z636" s="3098"/>
      <c r="AA636" s="3098"/>
      <c r="AB636" s="3098"/>
      <c r="AC636" s="3098"/>
      <c r="AD636" s="3098"/>
      <c r="AE636" s="3098"/>
      <c r="AF636" s="3098"/>
      <c r="AG636" s="3098"/>
      <c r="AH636" s="3098"/>
      <c r="AI636" s="3098"/>
      <c r="AJ636" s="3143"/>
      <c r="AK636" s="3143"/>
      <c r="AL636" s="3143"/>
      <c r="AM636" s="3143"/>
      <c r="AN636" s="3143"/>
      <c r="AO636" s="3143"/>
      <c r="AP636" s="3143"/>
      <c r="AQ636" s="3143"/>
      <c r="AR636" s="3143"/>
      <c r="AS636" s="3143"/>
      <c r="AT636" s="3143"/>
      <c r="AU636" s="3143"/>
      <c r="AV636" s="3143"/>
      <c r="AW636" s="3143"/>
      <c r="AX636" s="3143"/>
      <c r="AY636" s="3143"/>
      <c r="AZ636" s="3143"/>
      <c r="BA636" s="3143"/>
      <c r="BB636" s="3143"/>
      <c r="BC636" s="3143"/>
      <c r="BD636" s="3143"/>
      <c r="BE636" s="3143"/>
      <c r="BF636" s="3143"/>
      <c r="BG636" s="3143"/>
      <c r="BH636" s="3143"/>
      <c r="BI636" s="3143"/>
      <c r="BJ636" s="3143"/>
      <c r="BK636" s="3143"/>
      <c r="BL636" s="3189"/>
      <c r="BM636" s="3189"/>
      <c r="BN636" s="3189"/>
      <c r="BO636" s="3189"/>
      <c r="BP636" s="3189"/>
      <c r="BQ636" s="3189"/>
      <c r="BR636" s="3189"/>
      <c r="BS636" s="3189"/>
      <c r="BT636" s="3189"/>
      <c r="BU636" s="3189"/>
      <c r="BV636" s="3143"/>
      <c r="BW636" s="3143"/>
    </row>
    <row r="637" spans="1:75" ht="16.5" customHeight="1">
      <c r="A637" s="3143"/>
      <c r="B637" s="3143"/>
      <c r="C637" s="3143"/>
      <c r="D637" s="3143"/>
      <c r="E637" s="3143"/>
      <c r="F637" s="3143"/>
      <c r="G637" s="3143"/>
      <c r="H637" s="3143"/>
      <c r="I637" s="3143"/>
      <c r="J637" s="3143"/>
      <c r="K637" s="3098"/>
      <c r="L637" s="3098"/>
      <c r="M637" s="3098"/>
      <c r="N637" s="3098"/>
      <c r="O637" s="3098"/>
      <c r="P637" s="3098"/>
      <c r="Q637" s="3098"/>
      <c r="R637" s="3098"/>
      <c r="S637" s="3098"/>
      <c r="T637" s="3098"/>
      <c r="U637" s="3098"/>
      <c r="V637" s="3098"/>
      <c r="W637" s="3098"/>
      <c r="X637" s="3098"/>
      <c r="Y637" s="3098"/>
      <c r="Z637" s="3098"/>
      <c r="AA637" s="3098"/>
      <c r="AB637" s="3098"/>
      <c r="AC637" s="3098"/>
      <c r="AD637" s="3098"/>
      <c r="AE637" s="3098"/>
      <c r="AF637" s="3098"/>
      <c r="AG637" s="3098"/>
      <c r="AH637" s="3098"/>
      <c r="AI637" s="3098"/>
      <c r="AJ637" s="3143"/>
      <c r="AK637" s="3143"/>
      <c r="AL637" s="3143"/>
      <c r="AM637" s="3143"/>
      <c r="AN637" s="3143"/>
      <c r="AO637" s="3143"/>
      <c r="AP637" s="3143"/>
      <c r="AQ637" s="3143"/>
      <c r="AR637" s="3143"/>
      <c r="AS637" s="3143"/>
      <c r="AT637" s="3143"/>
      <c r="AU637" s="3143"/>
      <c r="AV637" s="3143"/>
      <c r="AW637" s="3143"/>
      <c r="AX637" s="3143"/>
      <c r="AY637" s="3143"/>
      <c r="AZ637" s="3143"/>
      <c r="BA637" s="3143"/>
      <c r="BB637" s="3143"/>
      <c r="BC637" s="3143"/>
      <c r="BD637" s="3143"/>
      <c r="BE637" s="3143"/>
      <c r="BF637" s="3143"/>
      <c r="BG637" s="3143"/>
      <c r="BH637" s="3143"/>
      <c r="BI637" s="3143"/>
      <c r="BJ637" s="3143"/>
      <c r="BK637" s="3143"/>
      <c r="BL637" s="3189"/>
      <c r="BM637" s="3189"/>
      <c r="BN637" s="3189"/>
      <c r="BO637" s="3189"/>
      <c r="BP637" s="3189"/>
      <c r="BQ637" s="3189"/>
      <c r="BR637" s="3189"/>
      <c r="BS637" s="3189"/>
      <c r="BT637" s="3189"/>
      <c r="BU637" s="3189"/>
      <c r="BV637" s="3143"/>
      <c r="BW637" s="3143"/>
    </row>
    <row r="638" spans="1:75" ht="16.5" customHeight="1">
      <c r="A638" s="3143"/>
      <c r="B638" s="3143"/>
      <c r="C638" s="3143"/>
      <c r="D638" s="3143"/>
      <c r="E638" s="3143"/>
      <c r="F638" s="3143"/>
      <c r="G638" s="3143"/>
      <c r="H638" s="3143"/>
      <c r="I638" s="3143"/>
      <c r="J638" s="3143"/>
      <c r="K638" s="3098"/>
      <c r="L638" s="3098"/>
      <c r="M638" s="3098"/>
      <c r="N638" s="3098"/>
      <c r="O638" s="3098"/>
      <c r="P638" s="3098"/>
      <c r="Q638" s="3098"/>
      <c r="R638" s="3098"/>
      <c r="S638" s="3098"/>
      <c r="T638" s="3098"/>
      <c r="U638" s="3098"/>
      <c r="V638" s="3098"/>
      <c r="W638" s="3098"/>
      <c r="X638" s="3098"/>
      <c r="Y638" s="3098"/>
      <c r="Z638" s="3098"/>
      <c r="AA638" s="3098"/>
      <c r="AB638" s="3098"/>
      <c r="AC638" s="3098"/>
      <c r="AD638" s="3098"/>
      <c r="AE638" s="3098"/>
      <c r="AF638" s="3098"/>
      <c r="AG638" s="3098"/>
      <c r="AH638" s="3098"/>
      <c r="AI638" s="3098"/>
      <c r="AJ638" s="3143"/>
      <c r="AK638" s="3143"/>
      <c r="AL638" s="3143"/>
      <c r="AM638" s="3143"/>
      <c r="AN638" s="3143"/>
      <c r="AO638" s="3143"/>
      <c r="AP638" s="3143"/>
      <c r="AQ638" s="3143"/>
      <c r="AR638" s="3143"/>
      <c r="AS638" s="3143"/>
      <c r="AT638" s="3143"/>
      <c r="AU638" s="3143"/>
      <c r="AV638" s="3143"/>
      <c r="AW638" s="3143"/>
      <c r="AX638" s="3143"/>
      <c r="AY638" s="3143"/>
      <c r="AZ638" s="3143"/>
      <c r="BA638" s="3143"/>
      <c r="BB638" s="3143"/>
      <c r="BC638" s="3143"/>
      <c r="BD638" s="3143"/>
      <c r="BE638" s="3143"/>
      <c r="BF638" s="3143"/>
      <c r="BG638" s="3143"/>
      <c r="BH638" s="3143"/>
      <c r="BI638" s="3143"/>
      <c r="BJ638" s="3143"/>
      <c r="BK638" s="3143"/>
      <c r="BL638" s="3189"/>
      <c r="BM638" s="3189"/>
      <c r="BN638" s="3189"/>
      <c r="BO638" s="3189"/>
      <c r="BP638" s="3189"/>
      <c r="BQ638" s="3189"/>
      <c r="BR638" s="3189"/>
      <c r="BS638" s="3189"/>
      <c r="BT638" s="3189"/>
      <c r="BU638" s="3189"/>
      <c r="BV638" s="3143"/>
      <c r="BW638" s="3143"/>
    </row>
    <row r="639" spans="1:75" ht="16.5" customHeight="1">
      <c r="A639" s="3143"/>
      <c r="B639" s="3143"/>
      <c r="C639" s="3143"/>
      <c r="D639" s="3143"/>
      <c r="E639" s="3143"/>
      <c r="F639" s="3143"/>
      <c r="G639" s="3143"/>
      <c r="H639" s="3143"/>
      <c r="I639" s="3143"/>
      <c r="J639" s="3143"/>
      <c r="K639" s="3098"/>
      <c r="L639" s="3098"/>
      <c r="M639" s="3098"/>
      <c r="N639" s="3098"/>
      <c r="O639" s="3098"/>
      <c r="P639" s="3098"/>
      <c r="Q639" s="3098"/>
      <c r="R639" s="3098"/>
      <c r="S639" s="3098"/>
      <c r="T639" s="3098"/>
      <c r="U639" s="3098"/>
      <c r="V639" s="3098"/>
      <c r="W639" s="3098"/>
      <c r="X639" s="3098"/>
      <c r="Y639" s="3098"/>
      <c r="Z639" s="3098"/>
      <c r="AA639" s="3098"/>
      <c r="AB639" s="3098"/>
      <c r="AC639" s="3098"/>
      <c r="AD639" s="3098"/>
      <c r="AE639" s="3098"/>
      <c r="AF639" s="3098"/>
      <c r="AG639" s="3098"/>
      <c r="AH639" s="3098"/>
      <c r="AI639" s="3098"/>
      <c r="AJ639" s="3143"/>
      <c r="AK639" s="3143"/>
      <c r="AL639" s="3143"/>
      <c r="AM639" s="3143"/>
      <c r="AN639" s="3143"/>
      <c r="AO639" s="3143"/>
      <c r="AP639" s="3143"/>
      <c r="AQ639" s="3143"/>
      <c r="AR639" s="3143"/>
      <c r="AS639" s="3143"/>
      <c r="AT639" s="3143"/>
      <c r="AU639" s="3143"/>
      <c r="AV639" s="3143"/>
      <c r="AW639" s="3143"/>
      <c r="AX639" s="3143"/>
      <c r="AY639" s="3143"/>
      <c r="AZ639" s="3143"/>
      <c r="BA639" s="3143"/>
      <c r="BB639" s="3143"/>
      <c r="BC639" s="3143"/>
      <c r="BD639" s="3143"/>
      <c r="BE639" s="3143"/>
      <c r="BF639" s="3143"/>
      <c r="BG639" s="3143"/>
      <c r="BH639" s="3143"/>
      <c r="BI639" s="3143"/>
      <c r="BJ639" s="3143"/>
      <c r="BK639" s="3143"/>
      <c r="BL639" s="3189"/>
      <c r="BM639" s="3189"/>
      <c r="BN639" s="3189"/>
      <c r="BO639" s="3189"/>
      <c r="BP639" s="3189"/>
      <c r="BQ639" s="3189"/>
      <c r="BR639" s="3189"/>
      <c r="BS639" s="3189"/>
      <c r="BT639" s="3189"/>
      <c r="BU639" s="3189"/>
      <c r="BV639" s="3143"/>
      <c r="BW639" s="3143"/>
    </row>
    <row r="640" spans="1:75" ht="16.5" customHeight="1">
      <c r="A640" s="3143"/>
      <c r="B640" s="3143"/>
      <c r="C640" s="3143"/>
      <c r="D640" s="3143"/>
      <c r="E640" s="3143"/>
      <c r="F640" s="3143"/>
      <c r="G640" s="3143"/>
      <c r="H640" s="3143"/>
      <c r="I640" s="3143"/>
      <c r="J640" s="3143"/>
      <c r="K640" s="3098"/>
      <c r="L640" s="3098"/>
      <c r="M640" s="3098"/>
      <c r="N640" s="3098"/>
      <c r="O640" s="3098"/>
      <c r="P640" s="3098"/>
      <c r="Q640" s="3098"/>
      <c r="R640" s="3098"/>
      <c r="S640" s="3098"/>
      <c r="T640" s="3098"/>
      <c r="U640" s="3098"/>
      <c r="V640" s="3098"/>
      <c r="W640" s="3098"/>
      <c r="X640" s="3098"/>
      <c r="Y640" s="3098"/>
      <c r="Z640" s="3098"/>
      <c r="AA640" s="3098"/>
      <c r="AB640" s="3098"/>
      <c r="AC640" s="3098"/>
      <c r="AD640" s="3098"/>
      <c r="AE640" s="3098"/>
      <c r="AF640" s="3098"/>
      <c r="AG640" s="3098"/>
      <c r="AH640" s="3098"/>
      <c r="AI640" s="3098"/>
      <c r="AJ640" s="3143"/>
      <c r="AK640" s="3143"/>
      <c r="AL640" s="3143"/>
      <c r="AM640" s="3143"/>
      <c r="AN640" s="3143"/>
      <c r="AO640" s="3143"/>
      <c r="AP640" s="3143"/>
      <c r="AQ640" s="3143"/>
      <c r="AR640" s="3143"/>
      <c r="AS640" s="3143"/>
      <c r="AT640" s="3143"/>
      <c r="AU640" s="3143"/>
      <c r="AV640" s="3143"/>
      <c r="AW640" s="3143"/>
      <c r="AX640" s="3143"/>
      <c r="AY640" s="3143"/>
      <c r="AZ640" s="3143"/>
      <c r="BA640" s="3143"/>
      <c r="BB640" s="3143"/>
      <c r="BC640" s="3143"/>
      <c r="BD640" s="3143"/>
      <c r="BE640" s="3143"/>
      <c r="BF640" s="3143"/>
      <c r="BG640" s="3143"/>
      <c r="BH640" s="3143"/>
      <c r="BI640" s="3143"/>
      <c r="BJ640" s="3143"/>
      <c r="BK640" s="3143"/>
      <c r="BL640" s="3189"/>
      <c r="BM640" s="3189"/>
      <c r="BN640" s="3189"/>
      <c r="BO640" s="3189"/>
      <c r="BP640" s="3189"/>
      <c r="BQ640" s="3189"/>
      <c r="BR640" s="3189"/>
      <c r="BS640" s="3189"/>
      <c r="BT640" s="3189"/>
      <c r="BU640" s="3189"/>
      <c r="BV640" s="3143"/>
      <c r="BW640" s="3143"/>
    </row>
    <row r="641" spans="1:75" ht="16.5" customHeight="1">
      <c r="A641" s="3143"/>
      <c r="B641" s="3143"/>
      <c r="C641" s="3143"/>
      <c r="D641" s="3143"/>
      <c r="E641" s="3143"/>
      <c r="F641" s="3143"/>
      <c r="G641" s="3143"/>
      <c r="H641" s="3143"/>
      <c r="I641" s="3143"/>
      <c r="J641" s="3143"/>
      <c r="K641" s="3098"/>
      <c r="L641" s="3098"/>
      <c r="M641" s="3098"/>
      <c r="N641" s="3098"/>
      <c r="O641" s="3098"/>
      <c r="P641" s="3098"/>
      <c r="Q641" s="3098"/>
      <c r="R641" s="3098"/>
      <c r="S641" s="3098"/>
      <c r="T641" s="3098"/>
      <c r="U641" s="3098"/>
      <c r="V641" s="3098"/>
      <c r="W641" s="3098"/>
      <c r="X641" s="3098"/>
      <c r="Y641" s="3098"/>
      <c r="Z641" s="3098"/>
      <c r="AA641" s="3098"/>
      <c r="AB641" s="3098"/>
      <c r="AC641" s="3098"/>
      <c r="AD641" s="3098"/>
      <c r="AE641" s="3098"/>
      <c r="AF641" s="3098"/>
      <c r="AG641" s="3098"/>
      <c r="AH641" s="3098"/>
      <c r="AI641" s="3098"/>
      <c r="AJ641" s="3143"/>
      <c r="AK641" s="3143"/>
      <c r="AL641" s="3143"/>
      <c r="AM641" s="3143"/>
      <c r="AN641" s="3143"/>
      <c r="AO641" s="3143"/>
      <c r="AP641" s="3143"/>
      <c r="AQ641" s="3143"/>
      <c r="AR641" s="3143"/>
      <c r="AS641" s="3143"/>
      <c r="AT641" s="3143"/>
      <c r="AU641" s="3143"/>
      <c r="AV641" s="3143"/>
      <c r="AW641" s="3143"/>
      <c r="AX641" s="3143"/>
      <c r="AY641" s="3143"/>
      <c r="AZ641" s="3143"/>
      <c r="BA641" s="3143"/>
      <c r="BB641" s="3143"/>
      <c r="BC641" s="3143"/>
      <c r="BD641" s="3143"/>
      <c r="BE641" s="3143"/>
      <c r="BF641" s="3143"/>
      <c r="BG641" s="3143"/>
      <c r="BH641" s="3143"/>
      <c r="BI641" s="3143"/>
      <c r="BJ641" s="3143"/>
      <c r="BK641" s="3143"/>
      <c r="BL641" s="3189"/>
      <c r="BM641" s="3189"/>
      <c r="BN641" s="3189"/>
      <c r="BO641" s="3189"/>
      <c r="BP641" s="3189"/>
      <c r="BQ641" s="3189"/>
      <c r="BR641" s="3189"/>
      <c r="BS641" s="3189"/>
      <c r="BT641" s="3189"/>
      <c r="BU641" s="3189"/>
      <c r="BV641" s="3143"/>
      <c r="BW641" s="3143"/>
    </row>
    <row r="642" spans="1:75" ht="16.5" customHeight="1">
      <c r="A642" s="3143"/>
      <c r="B642" s="3143"/>
      <c r="C642" s="3143"/>
      <c r="D642" s="3143"/>
      <c r="E642" s="3143"/>
      <c r="F642" s="3143"/>
      <c r="G642" s="3143"/>
      <c r="H642" s="3143"/>
      <c r="I642" s="3143"/>
      <c r="J642" s="3143"/>
      <c r="K642" s="3098"/>
      <c r="L642" s="3098"/>
      <c r="M642" s="3098"/>
      <c r="N642" s="3098"/>
      <c r="O642" s="3098"/>
      <c r="P642" s="3098"/>
      <c r="Q642" s="3098"/>
      <c r="R642" s="3098"/>
      <c r="S642" s="3098"/>
      <c r="T642" s="3098"/>
      <c r="U642" s="3098"/>
      <c r="V642" s="3098"/>
      <c r="W642" s="3098"/>
      <c r="X642" s="3098"/>
      <c r="Y642" s="3098"/>
      <c r="Z642" s="3098"/>
      <c r="AA642" s="3098"/>
      <c r="AB642" s="3098"/>
      <c r="AC642" s="3098"/>
      <c r="AD642" s="3098"/>
      <c r="AE642" s="3098"/>
      <c r="AF642" s="3098"/>
      <c r="AG642" s="3098"/>
      <c r="AH642" s="3098"/>
      <c r="AI642" s="3098"/>
      <c r="AJ642" s="3143"/>
      <c r="AK642" s="3143"/>
      <c r="AL642" s="3143"/>
      <c r="AM642" s="3143"/>
      <c r="AN642" s="3143"/>
      <c r="AO642" s="3143"/>
      <c r="AP642" s="3143"/>
      <c r="AQ642" s="3143"/>
      <c r="AR642" s="3143"/>
      <c r="AS642" s="3143"/>
      <c r="AT642" s="3143"/>
      <c r="AU642" s="3143"/>
      <c r="AV642" s="3143"/>
      <c r="AW642" s="3143"/>
      <c r="AX642" s="3143"/>
      <c r="AY642" s="3143"/>
      <c r="AZ642" s="3143"/>
      <c r="BA642" s="3143"/>
      <c r="BB642" s="3143"/>
      <c r="BC642" s="3143"/>
      <c r="BD642" s="3143"/>
      <c r="BE642" s="3143"/>
      <c r="BF642" s="3143"/>
      <c r="BG642" s="3143"/>
      <c r="BH642" s="3143"/>
      <c r="BI642" s="3143"/>
      <c r="BJ642" s="3143"/>
      <c r="BK642" s="3143"/>
      <c r="BL642" s="3189"/>
      <c r="BM642" s="3189"/>
      <c r="BN642" s="3189"/>
      <c r="BO642" s="3189"/>
      <c r="BP642" s="3189"/>
      <c r="BQ642" s="3189"/>
      <c r="BR642" s="3189"/>
      <c r="BS642" s="3189"/>
      <c r="BT642" s="3189"/>
      <c r="BU642" s="3189"/>
      <c r="BV642" s="3143"/>
      <c r="BW642" s="3143"/>
    </row>
    <row r="643" spans="1:75" ht="16.5" customHeight="1">
      <c r="A643" s="3143"/>
      <c r="B643" s="3143"/>
      <c r="C643" s="3143"/>
      <c r="D643" s="3143"/>
      <c r="E643" s="3143"/>
      <c r="F643" s="3143"/>
      <c r="G643" s="3143"/>
      <c r="H643" s="3143"/>
      <c r="I643" s="3143"/>
      <c r="J643" s="3143"/>
      <c r="K643" s="3098"/>
      <c r="L643" s="3098"/>
      <c r="M643" s="3098"/>
      <c r="N643" s="3098"/>
      <c r="O643" s="3098"/>
      <c r="P643" s="3098"/>
      <c r="Q643" s="3098"/>
      <c r="R643" s="3098"/>
      <c r="S643" s="3098"/>
      <c r="T643" s="3098"/>
      <c r="U643" s="3098"/>
      <c r="V643" s="3098"/>
      <c r="W643" s="3098"/>
      <c r="X643" s="3098"/>
      <c r="Y643" s="3098"/>
      <c r="Z643" s="3098"/>
      <c r="AA643" s="3098"/>
      <c r="AB643" s="3098"/>
      <c r="AC643" s="3098"/>
      <c r="AD643" s="3098"/>
      <c r="AE643" s="3098"/>
      <c r="AF643" s="3098"/>
      <c r="AG643" s="3098"/>
      <c r="AH643" s="3098"/>
      <c r="AI643" s="3098"/>
      <c r="AJ643" s="3143"/>
      <c r="AK643" s="3143"/>
      <c r="AL643" s="3143"/>
      <c r="AM643" s="3143"/>
      <c r="AN643" s="3143"/>
      <c r="AO643" s="3143"/>
      <c r="AP643" s="3143"/>
      <c r="AQ643" s="3143"/>
      <c r="AR643" s="3143"/>
      <c r="AS643" s="3143"/>
      <c r="AT643" s="3143"/>
      <c r="AU643" s="3143"/>
      <c r="AV643" s="3143"/>
      <c r="AW643" s="3143"/>
      <c r="AX643" s="3143"/>
      <c r="AY643" s="3143"/>
      <c r="AZ643" s="3143"/>
      <c r="BA643" s="3143"/>
      <c r="BB643" s="3143"/>
      <c r="BC643" s="3143"/>
      <c r="BD643" s="3143"/>
      <c r="BE643" s="3143"/>
      <c r="BF643" s="3143"/>
      <c r="BG643" s="3143"/>
      <c r="BH643" s="3143"/>
      <c r="BI643" s="3143"/>
      <c r="BJ643" s="3143"/>
      <c r="BK643" s="3143"/>
      <c r="BL643" s="3189"/>
      <c r="BM643" s="3189"/>
      <c r="BN643" s="3189"/>
      <c r="BO643" s="3189"/>
      <c r="BP643" s="3189"/>
      <c r="BQ643" s="3189"/>
      <c r="BR643" s="3189"/>
      <c r="BS643" s="3189"/>
      <c r="BT643" s="3189"/>
      <c r="BU643" s="3189"/>
      <c r="BV643" s="3143"/>
      <c r="BW643" s="3143"/>
    </row>
    <row r="644" spans="1:75" ht="16.5" customHeight="1">
      <c r="A644" s="3143"/>
      <c r="B644" s="3143"/>
      <c r="C644" s="3143"/>
      <c r="D644" s="3143"/>
      <c r="E644" s="3143"/>
      <c r="F644" s="3143"/>
      <c r="G644" s="3143"/>
      <c r="H644" s="3143"/>
      <c r="I644" s="3143"/>
      <c r="J644" s="3143"/>
      <c r="K644" s="3098"/>
      <c r="L644" s="3098"/>
      <c r="M644" s="3098"/>
      <c r="N644" s="3098"/>
      <c r="O644" s="3098"/>
      <c r="P644" s="3098"/>
      <c r="Q644" s="3098"/>
      <c r="R644" s="3098"/>
      <c r="S644" s="3098"/>
      <c r="T644" s="3098"/>
      <c r="U644" s="3098"/>
      <c r="V644" s="3098"/>
      <c r="W644" s="3098"/>
      <c r="X644" s="3098"/>
      <c r="Y644" s="3098"/>
      <c r="Z644" s="3098"/>
      <c r="AA644" s="3098"/>
      <c r="AB644" s="3098"/>
      <c r="AC644" s="3098"/>
      <c r="AD644" s="3098"/>
      <c r="AE644" s="3098"/>
      <c r="AF644" s="3098"/>
      <c r="AG644" s="3098"/>
      <c r="AH644" s="3098"/>
      <c r="AI644" s="3098"/>
      <c r="AJ644" s="3143"/>
      <c r="AK644" s="3143"/>
      <c r="AL644" s="3143"/>
      <c r="AM644" s="3143"/>
      <c r="AN644" s="3143"/>
      <c r="AO644" s="3143"/>
      <c r="AP644" s="3143"/>
      <c r="AQ644" s="3143"/>
      <c r="AR644" s="3143"/>
      <c r="AS644" s="3143"/>
      <c r="AT644" s="3143"/>
      <c r="AU644" s="3143"/>
      <c r="AV644" s="3143"/>
      <c r="AW644" s="3143"/>
      <c r="AX644" s="3143"/>
      <c r="AY644" s="3143"/>
      <c r="AZ644" s="3143"/>
      <c r="BA644" s="3143"/>
      <c r="BB644" s="3143"/>
      <c r="BC644" s="3143"/>
      <c r="BD644" s="3143"/>
      <c r="BE644" s="3143"/>
      <c r="BF644" s="3143"/>
      <c r="BG644" s="3143"/>
      <c r="BH644" s="3143"/>
      <c r="BI644" s="3143"/>
      <c r="BJ644" s="3143"/>
      <c r="BK644" s="3143"/>
      <c r="BL644" s="3189"/>
      <c r="BM644" s="3189"/>
      <c r="BN644" s="3189"/>
      <c r="BO644" s="3189"/>
      <c r="BP644" s="3189"/>
      <c r="BQ644" s="3189"/>
      <c r="BR644" s="3189"/>
      <c r="BS644" s="3189"/>
      <c r="BT644" s="3189"/>
      <c r="BU644" s="3189"/>
      <c r="BV644" s="3143"/>
      <c r="BW644" s="3143"/>
    </row>
    <row r="645" spans="1:75" ht="16.5" customHeight="1">
      <c r="A645" s="3143"/>
      <c r="B645" s="3143"/>
      <c r="C645" s="3143"/>
      <c r="D645" s="3143"/>
      <c r="E645" s="3143"/>
      <c r="F645" s="3143"/>
      <c r="G645" s="3143"/>
      <c r="H645" s="3143"/>
      <c r="I645" s="3143"/>
      <c r="J645" s="3143"/>
      <c r="K645" s="3098"/>
      <c r="L645" s="3098"/>
      <c r="M645" s="3098"/>
      <c r="N645" s="3098"/>
      <c r="O645" s="3098"/>
      <c r="P645" s="3098"/>
      <c r="Q645" s="3098"/>
      <c r="R645" s="3098"/>
      <c r="S645" s="3098"/>
      <c r="T645" s="3098"/>
      <c r="U645" s="3098"/>
      <c r="V645" s="3098"/>
      <c r="W645" s="3098"/>
      <c r="X645" s="3098"/>
      <c r="Y645" s="3098"/>
      <c r="Z645" s="3098"/>
      <c r="AA645" s="3098"/>
      <c r="AB645" s="3098"/>
      <c r="AC645" s="3098"/>
      <c r="AD645" s="3098"/>
      <c r="AE645" s="3098"/>
      <c r="AF645" s="3098"/>
      <c r="AG645" s="3098"/>
      <c r="AH645" s="3098"/>
      <c r="AI645" s="3098"/>
      <c r="AJ645" s="3143"/>
      <c r="AK645" s="3143"/>
      <c r="AL645" s="3143"/>
      <c r="AM645" s="3143"/>
      <c r="AN645" s="3143"/>
      <c r="AO645" s="3143"/>
      <c r="AP645" s="3143"/>
      <c r="AQ645" s="3143"/>
      <c r="AR645" s="3143"/>
      <c r="AS645" s="3143"/>
      <c r="AT645" s="3143"/>
      <c r="AU645" s="3143"/>
      <c r="AV645" s="3143"/>
      <c r="AW645" s="3143"/>
      <c r="AX645" s="3143"/>
      <c r="AY645" s="3143"/>
      <c r="AZ645" s="3143"/>
      <c r="BA645" s="3143"/>
      <c r="BB645" s="3143"/>
      <c r="BC645" s="3143"/>
      <c r="BD645" s="3143"/>
      <c r="BE645" s="3143"/>
      <c r="BF645" s="3143"/>
      <c r="BG645" s="3143"/>
      <c r="BH645" s="3143"/>
      <c r="BI645" s="3143"/>
      <c r="BJ645" s="3143"/>
      <c r="BK645" s="3143"/>
      <c r="BL645" s="3189"/>
      <c r="BM645" s="3189"/>
      <c r="BN645" s="3189"/>
      <c r="BO645" s="3189"/>
      <c r="BP645" s="3189"/>
      <c r="BQ645" s="3189"/>
      <c r="BR645" s="3189"/>
      <c r="BS645" s="3189"/>
      <c r="BT645" s="3189"/>
      <c r="BU645" s="3189"/>
      <c r="BV645" s="3143"/>
      <c r="BW645" s="3143"/>
    </row>
    <row r="646" spans="1:75" ht="16.5" customHeight="1">
      <c r="A646" s="3143"/>
      <c r="B646" s="3143"/>
      <c r="C646" s="3143"/>
      <c r="D646" s="3143"/>
      <c r="E646" s="3143"/>
      <c r="F646" s="3143"/>
      <c r="G646" s="3143"/>
      <c r="H646" s="3143"/>
      <c r="I646" s="3143"/>
      <c r="J646" s="3143"/>
      <c r="K646" s="3098"/>
      <c r="L646" s="3098"/>
      <c r="M646" s="3098"/>
      <c r="N646" s="3098"/>
      <c r="O646" s="3098"/>
      <c r="P646" s="3098"/>
      <c r="Q646" s="3098"/>
      <c r="R646" s="3098"/>
      <c r="S646" s="3098"/>
      <c r="T646" s="3098"/>
      <c r="U646" s="3098"/>
      <c r="V646" s="3098"/>
      <c r="W646" s="3098"/>
      <c r="X646" s="3098"/>
      <c r="Y646" s="3098"/>
      <c r="Z646" s="3098"/>
      <c r="AA646" s="3098"/>
      <c r="AB646" s="3098"/>
      <c r="AC646" s="3098"/>
      <c r="AD646" s="3098"/>
      <c r="AE646" s="3098"/>
      <c r="AF646" s="3098"/>
      <c r="AG646" s="3098"/>
      <c r="AH646" s="3098"/>
      <c r="AI646" s="3098"/>
      <c r="AJ646" s="3143"/>
      <c r="AK646" s="3143"/>
      <c r="AL646" s="3143"/>
      <c r="AM646" s="3143"/>
      <c r="AN646" s="3143"/>
      <c r="AO646" s="3143"/>
      <c r="AP646" s="3143"/>
      <c r="AQ646" s="3143"/>
      <c r="AR646" s="3143"/>
      <c r="AS646" s="3143"/>
      <c r="AT646" s="3143"/>
      <c r="AU646" s="3143"/>
      <c r="AV646" s="3143"/>
      <c r="AW646" s="3143"/>
      <c r="AX646" s="3143"/>
      <c r="AY646" s="3143"/>
      <c r="AZ646" s="3143"/>
      <c r="BA646" s="3143"/>
      <c r="BB646" s="3143"/>
      <c r="BC646" s="3143"/>
      <c r="BD646" s="3143"/>
      <c r="BE646" s="3143"/>
      <c r="BF646" s="3143"/>
      <c r="BG646" s="3143"/>
      <c r="BH646" s="3143"/>
      <c r="BI646" s="3143"/>
      <c r="BJ646" s="3143"/>
      <c r="BK646" s="3143"/>
      <c r="BL646" s="3189"/>
      <c r="BM646" s="3189"/>
      <c r="BN646" s="3189"/>
      <c r="BO646" s="3189"/>
      <c r="BP646" s="3189"/>
      <c r="BQ646" s="3189"/>
      <c r="BR646" s="3189"/>
      <c r="BS646" s="3189"/>
      <c r="BT646" s="3189"/>
      <c r="BU646" s="3189"/>
      <c r="BV646" s="3143"/>
      <c r="BW646" s="3143"/>
    </row>
    <row r="647" spans="1:75" ht="16.5" customHeight="1">
      <c r="A647" s="3143"/>
      <c r="B647" s="3143"/>
      <c r="C647" s="3143"/>
      <c r="D647" s="3143"/>
      <c r="E647" s="3143"/>
      <c r="F647" s="3143"/>
      <c r="G647" s="3143"/>
      <c r="H647" s="3143"/>
      <c r="I647" s="3143"/>
      <c r="J647" s="3143"/>
      <c r="K647" s="3098"/>
      <c r="L647" s="3098"/>
      <c r="M647" s="3098"/>
      <c r="N647" s="3098"/>
      <c r="O647" s="3098"/>
      <c r="P647" s="3098"/>
      <c r="Q647" s="3098"/>
      <c r="R647" s="3098"/>
      <c r="S647" s="3098"/>
      <c r="T647" s="3098"/>
      <c r="U647" s="3098"/>
      <c r="V647" s="3098"/>
      <c r="W647" s="3098"/>
      <c r="X647" s="3098"/>
      <c r="Y647" s="3098"/>
      <c r="Z647" s="3098"/>
      <c r="AA647" s="3098"/>
      <c r="AB647" s="3098"/>
      <c r="AC647" s="3098"/>
      <c r="AD647" s="3098"/>
      <c r="AE647" s="3098"/>
      <c r="AF647" s="3098"/>
      <c r="AG647" s="3098"/>
      <c r="AH647" s="3098"/>
      <c r="AI647" s="3098"/>
      <c r="AJ647" s="3143"/>
      <c r="AK647" s="3143"/>
      <c r="AL647" s="3143"/>
      <c r="AM647" s="3143"/>
      <c r="AN647" s="3143"/>
      <c r="AO647" s="3143"/>
      <c r="AP647" s="3143"/>
      <c r="AQ647" s="3143"/>
      <c r="AR647" s="3143"/>
      <c r="AS647" s="3143"/>
      <c r="AT647" s="3143"/>
      <c r="AU647" s="3143"/>
      <c r="AV647" s="3143"/>
      <c r="AW647" s="3143"/>
      <c r="AX647" s="3143"/>
      <c r="AY647" s="3143"/>
      <c r="AZ647" s="3143"/>
      <c r="BA647" s="3143"/>
      <c r="BB647" s="3143"/>
      <c r="BC647" s="3143"/>
      <c r="BD647" s="3143"/>
      <c r="BE647" s="3143"/>
      <c r="BF647" s="3143"/>
      <c r="BG647" s="3143"/>
      <c r="BH647" s="3143"/>
      <c r="BI647" s="3143"/>
      <c r="BJ647" s="3143"/>
      <c r="BK647" s="3143"/>
      <c r="BL647" s="3189"/>
      <c r="BM647" s="3189"/>
      <c r="BN647" s="3189"/>
      <c r="BO647" s="3189"/>
      <c r="BP647" s="3189"/>
      <c r="BQ647" s="3189"/>
      <c r="BR647" s="3189"/>
      <c r="BS647" s="3189"/>
      <c r="BT647" s="3189"/>
      <c r="BU647" s="3189"/>
      <c r="BV647" s="3143"/>
      <c r="BW647" s="3143"/>
    </row>
    <row r="648" spans="1:75" ht="16.5" customHeight="1">
      <c r="A648" s="3143"/>
      <c r="B648" s="3143"/>
      <c r="C648" s="3143"/>
      <c r="D648" s="3143"/>
      <c r="E648" s="3143"/>
      <c r="F648" s="3143"/>
      <c r="G648" s="3143"/>
      <c r="H648" s="3143"/>
      <c r="I648" s="3143"/>
      <c r="J648" s="3143"/>
      <c r="K648" s="3098"/>
      <c r="L648" s="3098"/>
      <c r="M648" s="3098"/>
      <c r="N648" s="3098"/>
      <c r="O648" s="3098"/>
      <c r="P648" s="3098"/>
      <c r="Q648" s="3098"/>
      <c r="R648" s="3098"/>
      <c r="S648" s="3098"/>
      <c r="T648" s="3098"/>
      <c r="U648" s="3098"/>
      <c r="V648" s="3098"/>
      <c r="W648" s="3098"/>
      <c r="X648" s="3098"/>
      <c r="Y648" s="3098"/>
      <c r="Z648" s="3098"/>
      <c r="AA648" s="3098"/>
      <c r="AB648" s="3098"/>
      <c r="AC648" s="3098"/>
      <c r="AD648" s="3098"/>
      <c r="AE648" s="3098"/>
      <c r="AF648" s="3098"/>
      <c r="AG648" s="3098"/>
      <c r="AH648" s="3098"/>
      <c r="AI648" s="3098"/>
      <c r="AJ648" s="3143"/>
      <c r="AK648" s="3143"/>
      <c r="AL648" s="3143"/>
      <c r="AM648" s="3143"/>
      <c r="AN648" s="3143"/>
      <c r="AO648" s="3143"/>
      <c r="AP648" s="3143"/>
      <c r="AQ648" s="3143"/>
      <c r="AR648" s="3143"/>
      <c r="AS648" s="3143"/>
      <c r="AT648" s="3143"/>
      <c r="AU648" s="3143"/>
      <c r="AV648" s="3143"/>
      <c r="AW648" s="3143"/>
      <c r="AX648" s="3143"/>
      <c r="AY648" s="3143"/>
      <c r="AZ648" s="3143"/>
      <c r="BA648" s="3143"/>
      <c r="BB648" s="3143"/>
      <c r="BC648" s="3143"/>
      <c r="BD648" s="3143"/>
      <c r="BE648" s="3143"/>
      <c r="BF648" s="3143"/>
      <c r="BG648" s="3143"/>
      <c r="BH648" s="3143"/>
      <c r="BI648" s="3143"/>
      <c r="BJ648" s="3143"/>
      <c r="BK648" s="3143"/>
      <c r="BL648" s="3189"/>
      <c r="BM648" s="3189"/>
      <c r="BN648" s="3189"/>
      <c r="BO648" s="3189"/>
      <c r="BP648" s="3189"/>
      <c r="BQ648" s="3189"/>
      <c r="BR648" s="3189"/>
      <c r="BS648" s="3189"/>
      <c r="BT648" s="3189"/>
      <c r="BU648" s="3189"/>
      <c r="BV648" s="3143"/>
      <c r="BW648" s="3143"/>
    </row>
    <row r="649" spans="1:75" ht="16.5" customHeight="1">
      <c r="A649" s="3143"/>
      <c r="B649" s="3143"/>
      <c r="C649" s="3143"/>
      <c r="D649" s="3143"/>
      <c r="E649" s="3143"/>
      <c r="F649" s="3143"/>
      <c r="G649" s="3143"/>
      <c r="H649" s="3143"/>
      <c r="I649" s="3143"/>
      <c r="J649" s="3143"/>
      <c r="K649" s="3098"/>
      <c r="L649" s="3098"/>
      <c r="M649" s="3098"/>
      <c r="N649" s="3098"/>
      <c r="O649" s="3098"/>
      <c r="P649" s="3098"/>
      <c r="Q649" s="3098"/>
      <c r="R649" s="3098"/>
      <c r="S649" s="3098"/>
      <c r="T649" s="3098"/>
      <c r="U649" s="3098"/>
      <c r="V649" s="3098"/>
      <c r="W649" s="3098"/>
      <c r="X649" s="3098"/>
      <c r="Y649" s="3098"/>
      <c r="Z649" s="3098"/>
      <c r="AA649" s="3098"/>
      <c r="AB649" s="3098"/>
      <c r="AC649" s="3098"/>
      <c r="AD649" s="3098"/>
      <c r="AE649" s="3098"/>
      <c r="AF649" s="3098"/>
      <c r="AG649" s="3098"/>
      <c r="AH649" s="3098"/>
      <c r="AI649" s="3098"/>
      <c r="AJ649" s="3143"/>
      <c r="AK649" s="3143"/>
      <c r="AL649" s="3143"/>
      <c r="AM649" s="3143"/>
      <c r="AN649" s="3143"/>
      <c r="AO649" s="3143"/>
      <c r="AP649" s="3143"/>
      <c r="AQ649" s="3143"/>
      <c r="AR649" s="3143"/>
      <c r="AS649" s="3143"/>
      <c r="AT649" s="3143"/>
      <c r="AU649" s="3143"/>
      <c r="AV649" s="3143"/>
      <c r="AW649" s="3143"/>
      <c r="AX649" s="3143"/>
      <c r="AY649" s="3143"/>
      <c r="AZ649" s="3143"/>
      <c r="BA649" s="3143"/>
      <c r="BB649" s="3143"/>
      <c r="BC649" s="3143"/>
      <c r="BD649" s="3143"/>
      <c r="BE649" s="3143"/>
      <c r="BF649" s="3143"/>
      <c r="BG649" s="3143"/>
      <c r="BH649" s="3143"/>
      <c r="BI649" s="3143"/>
      <c r="BJ649" s="3143"/>
      <c r="BK649" s="3143"/>
      <c r="BL649" s="3189"/>
      <c r="BM649" s="3189"/>
      <c r="BN649" s="3189"/>
      <c r="BO649" s="3189"/>
      <c r="BP649" s="3189"/>
      <c r="BQ649" s="3189"/>
      <c r="BR649" s="3189"/>
      <c r="BS649" s="3189"/>
      <c r="BT649" s="3189"/>
      <c r="BU649" s="3189"/>
      <c r="BV649" s="3143"/>
      <c r="BW649" s="3143"/>
    </row>
    <row r="650" spans="1:75" ht="16.5" customHeight="1">
      <c r="A650" s="3143"/>
      <c r="B650" s="3143"/>
      <c r="C650" s="3143"/>
      <c r="D650" s="3143"/>
      <c r="E650" s="3143"/>
      <c r="F650" s="3143"/>
      <c r="G650" s="3143"/>
      <c r="H650" s="3143"/>
      <c r="I650" s="3143"/>
      <c r="J650" s="3143"/>
      <c r="K650" s="3098"/>
      <c r="L650" s="3098"/>
      <c r="M650" s="3098"/>
      <c r="N650" s="3098"/>
      <c r="O650" s="3098"/>
      <c r="P650" s="3098"/>
      <c r="Q650" s="3098"/>
      <c r="R650" s="3098"/>
      <c r="S650" s="3098"/>
      <c r="T650" s="3098"/>
      <c r="U650" s="3098"/>
      <c r="V650" s="3098"/>
      <c r="W650" s="3098"/>
      <c r="X650" s="3098"/>
      <c r="Y650" s="3098"/>
      <c r="Z650" s="3098"/>
      <c r="AA650" s="3098"/>
      <c r="AB650" s="3098"/>
      <c r="AC650" s="3098"/>
      <c r="AD650" s="3098"/>
      <c r="AE650" s="3098"/>
      <c r="AF650" s="3098"/>
      <c r="AG650" s="3098"/>
      <c r="AH650" s="3098"/>
      <c r="AI650" s="3098"/>
      <c r="AJ650" s="3143"/>
      <c r="AK650" s="3143"/>
      <c r="AL650" s="3143"/>
      <c r="AM650" s="3143"/>
      <c r="AN650" s="3143"/>
      <c r="AO650" s="3143"/>
      <c r="AP650" s="3143"/>
      <c r="AQ650" s="3143"/>
      <c r="AR650" s="3143"/>
      <c r="AS650" s="3143"/>
      <c r="AT650" s="3143"/>
      <c r="AU650" s="3143"/>
      <c r="AV650" s="3143"/>
      <c r="AW650" s="3143"/>
      <c r="AX650" s="3143"/>
      <c r="AY650" s="3143"/>
      <c r="AZ650" s="3143"/>
      <c r="BA650" s="3143"/>
      <c r="BB650" s="3143"/>
      <c r="BC650" s="3143"/>
      <c r="BD650" s="3143"/>
      <c r="BE650" s="3143"/>
      <c r="BF650" s="3143"/>
      <c r="BG650" s="3143"/>
      <c r="BH650" s="3143"/>
      <c r="BI650" s="3143"/>
      <c r="BJ650" s="3143"/>
      <c r="BK650" s="3143"/>
      <c r="BL650" s="3189"/>
      <c r="BM650" s="3189"/>
      <c r="BN650" s="3189"/>
      <c r="BO650" s="3189"/>
      <c r="BP650" s="3189"/>
      <c r="BQ650" s="3189"/>
      <c r="BR650" s="3189"/>
      <c r="BS650" s="3189"/>
      <c r="BT650" s="3189"/>
      <c r="BU650" s="3189"/>
      <c r="BV650" s="3143"/>
      <c r="BW650" s="3143"/>
    </row>
    <row r="651" spans="1:75" ht="16.5" customHeight="1">
      <c r="A651" s="3143"/>
      <c r="B651" s="3143"/>
      <c r="C651" s="3143"/>
      <c r="D651" s="3143"/>
      <c r="E651" s="3143"/>
      <c r="F651" s="3143"/>
      <c r="G651" s="3143"/>
      <c r="H651" s="3143"/>
      <c r="I651" s="3143"/>
      <c r="J651" s="3143"/>
      <c r="K651" s="3098"/>
      <c r="L651" s="3098"/>
      <c r="M651" s="3098"/>
      <c r="N651" s="3098"/>
      <c r="O651" s="3098"/>
      <c r="P651" s="3098"/>
      <c r="Q651" s="3098"/>
      <c r="R651" s="3098"/>
      <c r="S651" s="3098"/>
      <c r="T651" s="3098"/>
      <c r="U651" s="3098"/>
      <c r="V651" s="3098"/>
      <c r="W651" s="3098"/>
      <c r="X651" s="3098"/>
      <c r="Y651" s="3098"/>
      <c r="Z651" s="3098"/>
      <c r="AA651" s="3098"/>
      <c r="AB651" s="3098"/>
      <c r="AC651" s="3098"/>
      <c r="AD651" s="3098"/>
      <c r="AE651" s="3098"/>
      <c r="AF651" s="3098"/>
      <c r="AG651" s="3098"/>
      <c r="AH651" s="3098"/>
      <c r="AI651" s="3098"/>
      <c r="AJ651" s="3143"/>
      <c r="AK651" s="3143"/>
      <c r="AL651" s="3143"/>
      <c r="AM651" s="3143"/>
      <c r="AN651" s="3143"/>
      <c r="AO651" s="3143"/>
      <c r="AP651" s="3143"/>
      <c r="AQ651" s="3143"/>
      <c r="AR651" s="3143"/>
      <c r="AS651" s="3143"/>
      <c r="AT651" s="3143"/>
      <c r="AU651" s="3143"/>
      <c r="AV651" s="3143"/>
      <c r="AW651" s="3143"/>
      <c r="AX651" s="3143"/>
      <c r="AY651" s="3143"/>
      <c r="AZ651" s="3143"/>
      <c r="BA651" s="3143"/>
      <c r="BB651" s="3143"/>
      <c r="BC651" s="3143"/>
      <c r="BD651" s="3143"/>
      <c r="BE651" s="3143"/>
      <c r="BF651" s="3143"/>
      <c r="BG651" s="3143"/>
      <c r="BH651" s="3143"/>
      <c r="BI651" s="3143"/>
      <c r="BJ651" s="3143"/>
      <c r="BK651" s="3143"/>
      <c r="BL651" s="3189"/>
      <c r="BM651" s="3189"/>
      <c r="BN651" s="3189"/>
      <c r="BO651" s="3189"/>
      <c r="BP651" s="3189"/>
      <c r="BQ651" s="3189"/>
      <c r="BR651" s="3189"/>
      <c r="BS651" s="3189"/>
      <c r="BT651" s="3189"/>
      <c r="BU651" s="3189"/>
      <c r="BV651" s="3143"/>
      <c r="BW651" s="3143"/>
    </row>
    <row r="652" spans="1:75" ht="16.5" customHeight="1">
      <c r="A652" s="3143"/>
      <c r="B652" s="3143"/>
      <c r="C652" s="3143"/>
      <c r="D652" s="3143"/>
      <c r="E652" s="3143"/>
      <c r="F652" s="3143"/>
      <c r="G652" s="3143"/>
      <c r="H652" s="3143"/>
      <c r="I652" s="3143"/>
      <c r="J652" s="3143"/>
      <c r="K652" s="3098"/>
      <c r="L652" s="3098"/>
      <c r="M652" s="3098"/>
      <c r="N652" s="3098"/>
      <c r="O652" s="3098"/>
      <c r="P652" s="3098"/>
      <c r="Q652" s="3098"/>
      <c r="R652" s="3098"/>
      <c r="S652" s="3098"/>
      <c r="T652" s="3098"/>
      <c r="U652" s="3098"/>
      <c r="V652" s="3098"/>
      <c r="W652" s="3098"/>
      <c r="X652" s="3098"/>
      <c r="Y652" s="3098"/>
      <c r="Z652" s="3098"/>
      <c r="AA652" s="3098"/>
      <c r="AB652" s="3098"/>
      <c r="AC652" s="3098"/>
      <c r="AD652" s="3098"/>
      <c r="AE652" s="3098"/>
      <c r="AF652" s="3098"/>
      <c r="AG652" s="3098"/>
      <c r="AH652" s="3098"/>
      <c r="AI652" s="3098"/>
      <c r="AJ652" s="3143"/>
      <c r="AK652" s="3143"/>
      <c r="AL652" s="3143"/>
      <c r="AM652" s="3143"/>
      <c r="AN652" s="3143"/>
      <c r="AO652" s="3143"/>
      <c r="AP652" s="3143"/>
      <c r="AQ652" s="3143"/>
      <c r="AR652" s="3143"/>
      <c r="AS652" s="3143"/>
      <c r="AT652" s="3143"/>
      <c r="AU652" s="3143"/>
      <c r="AV652" s="3143"/>
      <c r="AW652" s="3143"/>
      <c r="AX652" s="3143"/>
      <c r="AY652" s="3143"/>
      <c r="AZ652" s="3143"/>
      <c r="BA652" s="3143"/>
      <c r="BB652" s="3143"/>
      <c r="BC652" s="3143"/>
      <c r="BD652" s="3143"/>
      <c r="BE652" s="3143"/>
      <c r="BF652" s="3143"/>
      <c r="BG652" s="3143"/>
      <c r="BH652" s="3143"/>
      <c r="BI652" s="3143"/>
      <c r="BJ652" s="3143"/>
      <c r="BK652" s="3143"/>
      <c r="BL652" s="3189"/>
      <c r="BM652" s="3189"/>
      <c r="BN652" s="3189"/>
      <c r="BO652" s="3189"/>
      <c r="BP652" s="3189"/>
      <c r="BQ652" s="3189"/>
      <c r="BR652" s="3189"/>
      <c r="BS652" s="3189"/>
      <c r="BT652" s="3189"/>
      <c r="BU652" s="3189"/>
      <c r="BV652" s="3143"/>
      <c r="BW652" s="3143"/>
    </row>
    <row r="653" spans="1:75" ht="16.5" customHeight="1">
      <c r="A653" s="3143"/>
      <c r="B653" s="3143"/>
      <c r="C653" s="3143"/>
      <c r="D653" s="3143"/>
      <c r="E653" s="3143"/>
      <c r="F653" s="3143"/>
      <c r="G653" s="3143"/>
      <c r="H653" s="3143"/>
      <c r="I653" s="3143"/>
      <c r="J653" s="3143"/>
      <c r="K653" s="3098"/>
      <c r="L653" s="3098"/>
      <c r="M653" s="3098"/>
      <c r="N653" s="3098"/>
      <c r="O653" s="3098"/>
      <c r="P653" s="3098"/>
      <c r="Q653" s="3098"/>
      <c r="R653" s="3098"/>
      <c r="S653" s="3098"/>
      <c r="T653" s="3098"/>
      <c r="U653" s="3098"/>
      <c r="V653" s="3098"/>
      <c r="W653" s="3098"/>
      <c r="X653" s="3098"/>
      <c r="Y653" s="3098"/>
      <c r="Z653" s="3098"/>
      <c r="AA653" s="3098"/>
      <c r="AB653" s="3098"/>
      <c r="AC653" s="3098"/>
      <c r="AD653" s="3098"/>
      <c r="AE653" s="3098"/>
      <c r="AF653" s="3098"/>
      <c r="AG653" s="3098"/>
      <c r="AH653" s="3098"/>
      <c r="AI653" s="3098"/>
      <c r="AJ653" s="3143"/>
      <c r="AK653" s="3143"/>
      <c r="AL653" s="3143"/>
      <c r="AM653" s="3143"/>
      <c r="AN653" s="3143"/>
      <c r="AO653" s="3143"/>
      <c r="AP653" s="3143"/>
      <c r="AQ653" s="3143"/>
      <c r="AR653" s="3143"/>
      <c r="AS653" s="3143"/>
      <c r="AT653" s="3143"/>
      <c r="AU653" s="3143"/>
      <c r="AV653" s="3143"/>
      <c r="AW653" s="3143"/>
      <c r="AX653" s="3143"/>
      <c r="AY653" s="3143"/>
      <c r="AZ653" s="3143"/>
      <c r="BA653" s="3143"/>
      <c r="BB653" s="3143"/>
      <c r="BC653" s="3143"/>
      <c r="BD653" s="3143"/>
      <c r="BE653" s="3143"/>
      <c r="BF653" s="3143"/>
      <c r="BG653" s="3143"/>
      <c r="BH653" s="3143"/>
      <c r="BI653" s="3143"/>
      <c r="BJ653" s="3143"/>
      <c r="BK653" s="3143"/>
      <c r="BL653" s="3189"/>
      <c r="BM653" s="3189"/>
      <c r="BN653" s="3189"/>
      <c r="BO653" s="3189"/>
      <c r="BP653" s="3189"/>
      <c r="BQ653" s="3189"/>
      <c r="BR653" s="3189"/>
      <c r="BS653" s="3189"/>
      <c r="BT653" s="3189"/>
      <c r="BU653" s="3189"/>
      <c r="BV653" s="3143"/>
      <c r="BW653" s="3143"/>
    </row>
    <row r="654" spans="1:75" ht="16.5" customHeight="1">
      <c r="A654" s="3143"/>
      <c r="B654" s="3143"/>
      <c r="C654" s="3143"/>
      <c r="D654" s="3143"/>
      <c r="E654" s="3143"/>
      <c r="F654" s="3143"/>
      <c r="G654" s="3143"/>
      <c r="H654" s="3143"/>
      <c r="I654" s="3143"/>
      <c r="J654" s="3143"/>
      <c r="K654" s="3098"/>
      <c r="L654" s="3098"/>
      <c r="M654" s="3098"/>
      <c r="N654" s="3098"/>
      <c r="O654" s="3098"/>
      <c r="P654" s="3098"/>
      <c r="Q654" s="3098"/>
      <c r="R654" s="3098"/>
      <c r="S654" s="3098"/>
      <c r="T654" s="3098"/>
      <c r="U654" s="3098"/>
      <c r="V654" s="3098"/>
      <c r="W654" s="3098"/>
      <c r="X654" s="3098"/>
      <c r="Y654" s="3098"/>
      <c r="Z654" s="3098"/>
      <c r="AA654" s="3098"/>
      <c r="AB654" s="3098"/>
      <c r="AC654" s="3098"/>
      <c r="AD654" s="3098"/>
      <c r="AE654" s="3098"/>
      <c r="AF654" s="3098"/>
      <c r="AG654" s="3098"/>
      <c r="AH654" s="3098"/>
      <c r="AI654" s="3098"/>
      <c r="AJ654" s="3143"/>
      <c r="AK654" s="3143"/>
      <c r="AL654" s="3143"/>
      <c r="AM654" s="3143"/>
      <c r="AN654" s="3143"/>
      <c r="AO654" s="3143"/>
      <c r="AP654" s="3143"/>
      <c r="AQ654" s="3143"/>
      <c r="AR654" s="3143"/>
      <c r="AS654" s="3143"/>
      <c r="AT654" s="3143"/>
      <c r="AU654" s="3143"/>
      <c r="AV654" s="3143"/>
      <c r="AW654" s="3143"/>
      <c r="AX654" s="3143"/>
      <c r="AY654" s="3143"/>
      <c r="AZ654" s="3143"/>
      <c r="BA654" s="3143"/>
      <c r="BB654" s="3143"/>
      <c r="BC654" s="3143"/>
      <c r="BD654" s="3143"/>
      <c r="BE654" s="3143"/>
      <c r="BF654" s="3143"/>
      <c r="BG654" s="3143"/>
      <c r="BH654" s="3143"/>
      <c r="BI654" s="3143"/>
      <c r="BJ654" s="3143"/>
      <c r="BK654" s="3143"/>
      <c r="BL654" s="3189"/>
      <c r="BM654" s="3189"/>
      <c r="BN654" s="3189"/>
      <c r="BO654" s="3189"/>
      <c r="BP654" s="3189"/>
      <c r="BQ654" s="3189"/>
      <c r="BR654" s="3189"/>
      <c r="BS654" s="3189"/>
      <c r="BT654" s="3189"/>
      <c r="BU654" s="3189"/>
      <c r="BV654" s="3143"/>
      <c r="BW654" s="3143"/>
    </row>
    <row r="655" spans="1:75" ht="16.5" customHeight="1">
      <c r="A655" s="3143"/>
      <c r="B655" s="3143"/>
      <c r="C655" s="3143"/>
      <c r="D655" s="3143"/>
      <c r="E655" s="3143"/>
      <c r="F655" s="3143"/>
      <c r="G655" s="3143"/>
      <c r="H655" s="3143"/>
      <c r="I655" s="3143"/>
      <c r="J655" s="3143"/>
      <c r="K655" s="3098"/>
      <c r="L655" s="3098"/>
      <c r="M655" s="3098"/>
      <c r="N655" s="3098"/>
      <c r="O655" s="3098"/>
      <c r="P655" s="3098"/>
      <c r="Q655" s="3098"/>
      <c r="R655" s="3098"/>
      <c r="S655" s="3098"/>
      <c r="T655" s="3098"/>
      <c r="U655" s="3098"/>
      <c r="V655" s="3098"/>
      <c r="W655" s="3098"/>
      <c r="X655" s="3098"/>
      <c r="Y655" s="3098"/>
      <c r="Z655" s="3098"/>
      <c r="AA655" s="3098"/>
      <c r="AB655" s="3098"/>
      <c r="AC655" s="3098"/>
      <c r="AD655" s="3098"/>
      <c r="AE655" s="3098"/>
      <c r="AF655" s="3098"/>
      <c r="AG655" s="3098"/>
      <c r="AH655" s="3098"/>
      <c r="AI655" s="3098"/>
      <c r="AJ655" s="3143"/>
      <c r="AK655" s="3143"/>
      <c r="AL655" s="3143"/>
      <c r="AM655" s="3143"/>
      <c r="AN655" s="3143"/>
      <c r="AO655" s="3143"/>
      <c r="AP655" s="3143"/>
      <c r="AQ655" s="3143"/>
      <c r="AR655" s="3143"/>
      <c r="AS655" s="3143"/>
      <c r="AT655" s="3143"/>
      <c r="AU655" s="3143"/>
      <c r="AV655" s="3143"/>
      <c r="AW655" s="3143"/>
      <c r="AX655" s="3143"/>
      <c r="AY655" s="3143"/>
      <c r="AZ655" s="3143"/>
      <c r="BA655" s="3143"/>
      <c r="BB655" s="3143"/>
      <c r="BC655" s="3143"/>
      <c r="BD655" s="3143"/>
      <c r="BE655" s="3143"/>
      <c r="BF655" s="3143"/>
      <c r="BG655" s="3143"/>
      <c r="BH655" s="3143"/>
      <c r="BI655" s="3143"/>
      <c r="BJ655" s="3143"/>
      <c r="BK655" s="3143"/>
      <c r="BL655" s="3189"/>
      <c r="BM655" s="3189"/>
      <c r="BN655" s="3189"/>
      <c r="BO655" s="3189"/>
      <c r="BP655" s="3189"/>
      <c r="BQ655" s="3189"/>
      <c r="BR655" s="3189"/>
      <c r="BS655" s="3189"/>
      <c r="BT655" s="3189"/>
      <c r="BU655" s="3189"/>
      <c r="BV655" s="3143"/>
      <c r="BW655" s="3143"/>
    </row>
    <row r="656" spans="1:75" ht="16.5" customHeight="1">
      <c r="A656" s="3143"/>
      <c r="B656" s="3143"/>
      <c r="C656" s="3143"/>
      <c r="D656" s="3143"/>
      <c r="E656" s="3143"/>
      <c r="F656" s="3143"/>
      <c r="G656" s="3143"/>
      <c r="H656" s="3143"/>
      <c r="I656" s="3143"/>
      <c r="J656" s="3143"/>
      <c r="K656" s="3098"/>
      <c r="L656" s="3098"/>
      <c r="M656" s="3098"/>
      <c r="N656" s="3098"/>
      <c r="O656" s="3098"/>
      <c r="P656" s="3098"/>
      <c r="Q656" s="3098"/>
      <c r="R656" s="3098"/>
      <c r="S656" s="3098"/>
      <c r="T656" s="3098"/>
      <c r="U656" s="3098"/>
      <c r="V656" s="3098"/>
      <c r="W656" s="3098"/>
      <c r="X656" s="3098"/>
      <c r="Y656" s="3098"/>
      <c r="Z656" s="3098"/>
      <c r="AA656" s="3098"/>
      <c r="AB656" s="3098"/>
      <c r="AC656" s="3098"/>
      <c r="AD656" s="3098"/>
      <c r="AE656" s="3098"/>
      <c r="AF656" s="3098"/>
      <c r="AG656" s="3098"/>
      <c r="AH656" s="3098"/>
      <c r="AI656" s="3098"/>
      <c r="AJ656" s="3143"/>
      <c r="AK656" s="3143"/>
      <c r="AL656" s="3143"/>
      <c r="AM656" s="3143"/>
      <c r="AN656" s="3143"/>
      <c r="AO656" s="3143"/>
      <c r="AP656" s="3143"/>
      <c r="AQ656" s="3143"/>
      <c r="AR656" s="3143"/>
      <c r="AS656" s="3143"/>
      <c r="AT656" s="3143"/>
      <c r="AU656" s="3143"/>
      <c r="AV656" s="3143"/>
      <c r="AW656" s="3143"/>
      <c r="AX656" s="3143"/>
      <c r="AY656" s="3143"/>
      <c r="AZ656" s="3143"/>
      <c r="BA656" s="3143"/>
      <c r="BB656" s="3143"/>
      <c r="BC656" s="3143"/>
      <c r="BD656" s="3143"/>
      <c r="BE656" s="3143"/>
      <c r="BF656" s="3143"/>
      <c r="BG656" s="3143"/>
      <c r="BH656" s="3143"/>
      <c r="BI656" s="3143"/>
      <c r="BJ656" s="3143"/>
      <c r="BK656" s="3143"/>
      <c r="BL656" s="3189"/>
      <c r="BM656" s="3189"/>
      <c r="BN656" s="3189"/>
      <c r="BO656" s="3189"/>
      <c r="BP656" s="3189"/>
      <c r="BQ656" s="3189"/>
      <c r="BR656" s="3189"/>
      <c r="BS656" s="3189"/>
      <c r="BT656" s="3189"/>
      <c r="BU656" s="3189"/>
      <c r="BV656" s="3143"/>
      <c r="BW656" s="3143"/>
    </row>
    <row r="657" spans="1:75" ht="16.5" customHeight="1">
      <c r="A657" s="3143"/>
      <c r="B657" s="3143"/>
      <c r="C657" s="3143"/>
      <c r="D657" s="3143"/>
      <c r="E657" s="3143"/>
      <c r="F657" s="3143"/>
      <c r="G657" s="3143"/>
      <c r="H657" s="3143"/>
      <c r="I657" s="3143"/>
      <c r="J657" s="3143"/>
      <c r="K657" s="3098"/>
      <c r="L657" s="3098"/>
      <c r="M657" s="3098"/>
      <c r="N657" s="3098"/>
      <c r="O657" s="3098"/>
      <c r="P657" s="3098"/>
      <c r="Q657" s="3098"/>
      <c r="R657" s="3098"/>
      <c r="S657" s="3098"/>
      <c r="T657" s="3098"/>
      <c r="U657" s="3098"/>
      <c r="V657" s="3098"/>
      <c r="W657" s="3098"/>
      <c r="X657" s="3098"/>
      <c r="Y657" s="3098"/>
      <c r="Z657" s="3098"/>
      <c r="AA657" s="3098"/>
      <c r="AB657" s="3098"/>
      <c r="AC657" s="3098"/>
      <c r="AD657" s="3098"/>
      <c r="AE657" s="3098"/>
      <c r="AF657" s="3098"/>
      <c r="AG657" s="3098"/>
      <c r="AH657" s="3098"/>
      <c r="AI657" s="3098"/>
      <c r="AJ657" s="3143"/>
      <c r="AK657" s="3143"/>
      <c r="AL657" s="3143"/>
      <c r="AM657" s="3143"/>
      <c r="AN657" s="3143"/>
      <c r="AO657" s="3143"/>
      <c r="AP657" s="3143"/>
      <c r="AQ657" s="3143"/>
      <c r="AR657" s="3143"/>
      <c r="AS657" s="3143"/>
      <c r="AT657" s="3143"/>
      <c r="AU657" s="3143"/>
      <c r="AV657" s="3143"/>
      <c r="AW657" s="3143"/>
      <c r="AX657" s="3143"/>
      <c r="AY657" s="3143"/>
      <c r="AZ657" s="3143"/>
      <c r="BA657" s="3143"/>
      <c r="BB657" s="3143"/>
      <c r="BC657" s="3143"/>
      <c r="BD657" s="3143"/>
      <c r="BE657" s="3143"/>
      <c r="BF657" s="3143"/>
      <c r="BG657" s="3143"/>
      <c r="BH657" s="3143"/>
      <c r="BI657" s="3143"/>
      <c r="BJ657" s="3143"/>
      <c r="BK657" s="3143"/>
      <c r="BL657" s="3189"/>
      <c r="BM657" s="3189"/>
      <c r="BN657" s="3189"/>
      <c r="BO657" s="3189"/>
      <c r="BP657" s="3189"/>
      <c r="BQ657" s="3189"/>
      <c r="BR657" s="3189"/>
      <c r="BS657" s="3189"/>
      <c r="BT657" s="3189"/>
      <c r="BU657" s="3189"/>
      <c r="BV657" s="3143"/>
      <c r="BW657" s="3143"/>
    </row>
    <row r="658" spans="1:75" ht="16.5" customHeight="1">
      <c r="A658" s="3143"/>
      <c r="B658" s="3143"/>
      <c r="C658" s="3143"/>
      <c r="D658" s="3143"/>
      <c r="E658" s="3143"/>
      <c r="F658" s="3143"/>
      <c r="G658" s="3143"/>
      <c r="H658" s="3143"/>
      <c r="I658" s="3143"/>
      <c r="J658" s="3143"/>
      <c r="K658" s="3098"/>
      <c r="L658" s="3098"/>
      <c r="M658" s="3098"/>
      <c r="N658" s="3098"/>
      <c r="O658" s="3098"/>
      <c r="P658" s="3098"/>
      <c r="Q658" s="3098"/>
      <c r="R658" s="3098"/>
      <c r="S658" s="3098"/>
      <c r="T658" s="3098"/>
      <c r="U658" s="3098"/>
      <c r="V658" s="3098"/>
      <c r="W658" s="3098"/>
      <c r="X658" s="3098"/>
      <c r="Y658" s="3098"/>
      <c r="Z658" s="3098"/>
      <c r="AA658" s="3098"/>
      <c r="AB658" s="3098"/>
      <c r="AC658" s="3098"/>
      <c r="AD658" s="3098"/>
      <c r="AE658" s="3098"/>
      <c r="AF658" s="3098"/>
      <c r="AG658" s="3098"/>
      <c r="AH658" s="3098"/>
      <c r="AI658" s="3098"/>
      <c r="AJ658" s="3143"/>
      <c r="AK658" s="3143"/>
      <c r="AL658" s="3143"/>
      <c r="AM658" s="3143"/>
      <c r="AN658" s="3143"/>
      <c r="AO658" s="3143"/>
      <c r="AP658" s="3143"/>
      <c r="AQ658" s="3143"/>
      <c r="AR658" s="3143"/>
      <c r="AS658" s="3143"/>
      <c r="AT658" s="3143"/>
      <c r="AU658" s="3143"/>
      <c r="AV658" s="3143"/>
      <c r="AW658" s="3143"/>
      <c r="AX658" s="3143"/>
      <c r="AY658" s="3143"/>
      <c r="AZ658" s="3143"/>
      <c r="BA658" s="3143"/>
      <c r="BB658" s="3143"/>
      <c r="BC658" s="3143"/>
      <c r="BD658" s="3143"/>
      <c r="BE658" s="3143"/>
      <c r="BF658" s="3143"/>
      <c r="BG658" s="3143"/>
      <c r="BH658" s="3143"/>
      <c r="BI658" s="3143"/>
      <c r="BJ658" s="3143"/>
      <c r="BK658" s="3143"/>
      <c r="BL658" s="3189"/>
      <c r="BM658" s="3189"/>
      <c r="BN658" s="3189"/>
      <c r="BO658" s="3189"/>
      <c r="BP658" s="3189"/>
      <c r="BQ658" s="3189"/>
      <c r="BR658" s="3189"/>
      <c r="BS658" s="3189"/>
      <c r="BT658" s="3189"/>
      <c r="BU658" s="3189"/>
      <c r="BV658" s="3143"/>
      <c r="BW658" s="3143"/>
    </row>
    <row r="659" spans="1:75" ht="16.5" customHeight="1">
      <c r="A659" s="3143"/>
      <c r="B659" s="3143"/>
      <c r="C659" s="3143"/>
      <c r="D659" s="3143"/>
      <c r="E659" s="3143"/>
      <c r="F659" s="3143"/>
      <c r="G659" s="3143"/>
      <c r="H659" s="3143"/>
      <c r="I659" s="3143"/>
      <c r="J659" s="3143"/>
      <c r="K659" s="3098"/>
      <c r="L659" s="3098"/>
      <c r="M659" s="3098"/>
      <c r="N659" s="3098"/>
      <c r="O659" s="3098"/>
      <c r="P659" s="3098"/>
      <c r="Q659" s="3098"/>
      <c r="R659" s="3098"/>
      <c r="S659" s="3098"/>
      <c r="T659" s="3098"/>
      <c r="U659" s="3098"/>
      <c r="V659" s="3098"/>
      <c r="W659" s="3098"/>
      <c r="X659" s="3098"/>
      <c r="Y659" s="3098"/>
      <c r="Z659" s="3098"/>
      <c r="AA659" s="3098"/>
      <c r="AB659" s="3098"/>
      <c r="AC659" s="3098"/>
      <c r="AD659" s="3098"/>
      <c r="AE659" s="3098"/>
      <c r="AF659" s="3098"/>
      <c r="AG659" s="3098"/>
      <c r="AH659" s="3098"/>
      <c r="AI659" s="3098"/>
      <c r="AJ659" s="3143"/>
      <c r="AK659" s="3143"/>
      <c r="AL659" s="3143"/>
      <c r="AM659" s="3143"/>
      <c r="AN659" s="3143"/>
      <c r="AO659" s="3143"/>
      <c r="AP659" s="3143"/>
      <c r="AQ659" s="3143"/>
      <c r="AR659" s="3143"/>
      <c r="AS659" s="3143"/>
      <c r="AT659" s="3143"/>
      <c r="AU659" s="3143"/>
      <c r="AV659" s="3143"/>
      <c r="AW659" s="3143"/>
      <c r="AX659" s="3143"/>
      <c r="AY659" s="3143"/>
      <c r="AZ659" s="3143"/>
      <c r="BA659" s="3143"/>
      <c r="BB659" s="3143"/>
      <c r="BC659" s="3143"/>
      <c r="BD659" s="3143"/>
      <c r="BE659" s="3143"/>
      <c r="BF659" s="3143"/>
      <c r="BG659" s="3143"/>
      <c r="BH659" s="3143"/>
      <c r="BI659" s="3143"/>
      <c r="BJ659" s="3143"/>
      <c r="BK659" s="3143"/>
      <c r="BL659" s="3189"/>
      <c r="BM659" s="3189"/>
      <c r="BN659" s="3189"/>
      <c r="BO659" s="3189"/>
      <c r="BP659" s="3189"/>
      <c r="BQ659" s="3189"/>
      <c r="BR659" s="3189"/>
      <c r="BS659" s="3189"/>
      <c r="BT659" s="3189"/>
      <c r="BU659" s="3189"/>
      <c r="BV659" s="3143"/>
      <c r="BW659" s="3143"/>
    </row>
    <row r="660" spans="1:75" ht="16.5" customHeight="1">
      <c r="A660" s="3143"/>
      <c r="B660" s="3143"/>
      <c r="C660" s="3143"/>
      <c r="D660" s="3143"/>
      <c r="E660" s="3143"/>
      <c r="F660" s="3143"/>
      <c r="G660" s="3143"/>
      <c r="H660" s="3143"/>
      <c r="I660" s="3143"/>
      <c r="J660" s="3143"/>
      <c r="K660" s="3098"/>
      <c r="L660" s="3098"/>
      <c r="M660" s="3098"/>
      <c r="N660" s="3098"/>
      <c r="O660" s="3098"/>
      <c r="P660" s="3098"/>
      <c r="Q660" s="3098"/>
      <c r="R660" s="3098"/>
      <c r="S660" s="3098"/>
      <c r="T660" s="3098"/>
      <c r="U660" s="3098"/>
      <c r="V660" s="3098"/>
      <c r="W660" s="3098"/>
      <c r="X660" s="3098"/>
      <c r="Y660" s="3098"/>
      <c r="Z660" s="3098"/>
      <c r="AA660" s="3098"/>
      <c r="AB660" s="3098"/>
      <c r="AC660" s="3098"/>
      <c r="AD660" s="3098"/>
      <c r="AE660" s="3098"/>
      <c r="AF660" s="3098"/>
      <c r="AG660" s="3098"/>
      <c r="AH660" s="3098"/>
      <c r="AI660" s="3098"/>
      <c r="AJ660" s="3143"/>
      <c r="AK660" s="3143"/>
      <c r="AL660" s="3143"/>
      <c r="AM660" s="3143"/>
      <c r="AN660" s="3143"/>
      <c r="AO660" s="3143"/>
      <c r="AP660" s="3143"/>
      <c r="AQ660" s="3143"/>
      <c r="AR660" s="3143"/>
      <c r="AS660" s="3143"/>
      <c r="AT660" s="3143"/>
      <c r="AU660" s="3143"/>
      <c r="AV660" s="3143"/>
      <c r="AW660" s="3143"/>
      <c r="AX660" s="3143"/>
      <c r="AY660" s="3143"/>
      <c r="AZ660" s="3143"/>
      <c r="BA660" s="3143"/>
      <c r="BB660" s="3143"/>
      <c r="BC660" s="3143"/>
      <c r="BD660" s="3143"/>
      <c r="BE660" s="3143"/>
      <c r="BF660" s="3143"/>
      <c r="BG660" s="3143"/>
      <c r="BH660" s="3143"/>
      <c r="BI660" s="3143"/>
      <c r="BJ660" s="3143"/>
      <c r="BK660" s="3143"/>
      <c r="BL660" s="3189"/>
      <c r="BM660" s="3189"/>
      <c r="BN660" s="3189"/>
      <c r="BO660" s="3189"/>
      <c r="BP660" s="3189"/>
      <c r="BQ660" s="3189"/>
      <c r="BR660" s="3189"/>
      <c r="BS660" s="3189"/>
      <c r="BT660" s="3189"/>
      <c r="BU660" s="3189"/>
      <c r="BV660" s="3143"/>
      <c r="BW660" s="3143"/>
    </row>
    <row r="661" spans="1:75" ht="16.5" customHeight="1">
      <c r="A661" s="3143"/>
      <c r="B661" s="3143"/>
      <c r="C661" s="3143"/>
      <c r="D661" s="3143"/>
      <c r="E661" s="3143"/>
      <c r="F661" s="3143"/>
      <c r="G661" s="3143"/>
      <c r="H661" s="3143"/>
      <c r="I661" s="3143"/>
      <c r="J661" s="3143"/>
      <c r="K661" s="3098"/>
      <c r="L661" s="3098"/>
      <c r="M661" s="3098"/>
      <c r="N661" s="3098"/>
      <c r="O661" s="3098"/>
      <c r="P661" s="3098"/>
      <c r="Q661" s="3098"/>
      <c r="R661" s="3098"/>
      <c r="S661" s="3098"/>
      <c r="T661" s="3098"/>
      <c r="U661" s="3098"/>
      <c r="V661" s="3098"/>
      <c r="W661" s="3098"/>
      <c r="X661" s="3098"/>
      <c r="Y661" s="3098"/>
      <c r="Z661" s="3098"/>
      <c r="AA661" s="3098"/>
      <c r="AB661" s="3098"/>
      <c r="AC661" s="3098"/>
      <c r="AD661" s="3098"/>
      <c r="AE661" s="3098"/>
      <c r="AF661" s="3098"/>
      <c r="AG661" s="3098"/>
      <c r="AH661" s="3098"/>
      <c r="AI661" s="3098"/>
      <c r="AJ661" s="3143"/>
      <c r="AK661" s="3143"/>
      <c r="AL661" s="3143"/>
      <c r="AM661" s="3143"/>
      <c r="AN661" s="3143"/>
      <c r="AO661" s="3143"/>
      <c r="AP661" s="3143"/>
      <c r="AQ661" s="3143"/>
      <c r="AR661" s="3143"/>
      <c r="AS661" s="3143"/>
      <c r="AT661" s="3143"/>
      <c r="AU661" s="3143"/>
      <c r="AV661" s="3143"/>
      <c r="AW661" s="3143"/>
      <c r="AX661" s="3143"/>
      <c r="AY661" s="3143"/>
      <c r="AZ661" s="3143"/>
      <c r="BA661" s="3143"/>
      <c r="BB661" s="3143"/>
      <c r="BC661" s="3143"/>
      <c r="BD661" s="3143"/>
      <c r="BE661" s="3143"/>
      <c r="BF661" s="3143"/>
      <c r="BG661" s="3143"/>
      <c r="BH661" s="3143"/>
      <c r="BI661" s="3143"/>
      <c r="BJ661" s="3143"/>
      <c r="BK661" s="3143"/>
      <c r="BL661" s="3189"/>
      <c r="BM661" s="3189"/>
      <c r="BN661" s="3189"/>
      <c r="BO661" s="3189"/>
      <c r="BP661" s="3189"/>
      <c r="BQ661" s="3189"/>
      <c r="BR661" s="3189"/>
      <c r="BS661" s="3189"/>
      <c r="BT661" s="3189"/>
      <c r="BU661" s="3189"/>
      <c r="BV661" s="3143"/>
      <c r="BW661" s="3143"/>
    </row>
    <row r="662" spans="1:75" ht="16.5" customHeight="1">
      <c r="A662" s="3143"/>
      <c r="B662" s="3143"/>
      <c r="C662" s="3143"/>
      <c r="D662" s="3143"/>
      <c r="E662" s="3143"/>
      <c r="F662" s="3143"/>
      <c r="G662" s="3143"/>
      <c r="H662" s="3143"/>
      <c r="I662" s="3143"/>
      <c r="J662" s="3143"/>
      <c r="K662" s="3098"/>
      <c r="L662" s="3098"/>
      <c r="M662" s="3098"/>
      <c r="N662" s="3098"/>
      <c r="O662" s="3098"/>
      <c r="P662" s="3098"/>
      <c r="Q662" s="3098"/>
      <c r="R662" s="3098"/>
      <c r="S662" s="3098"/>
      <c r="T662" s="3098"/>
      <c r="U662" s="3098"/>
      <c r="V662" s="3098"/>
      <c r="W662" s="3098"/>
      <c r="X662" s="3098"/>
      <c r="Y662" s="3098"/>
      <c r="Z662" s="3098"/>
      <c r="AA662" s="3098"/>
      <c r="AB662" s="3098"/>
      <c r="AC662" s="3098"/>
      <c r="AD662" s="3098"/>
      <c r="AE662" s="3098"/>
      <c r="AF662" s="3098"/>
      <c r="AG662" s="3098"/>
      <c r="AH662" s="3098"/>
      <c r="AI662" s="3098"/>
      <c r="AJ662" s="3143"/>
      <c r="AK662" s="3143"/>
      <c r="AL662" s="3143"/>
      <c r="AM662" s="3143"/>
      <c r="AN662" s="3143"/>
      <c r="AO662" s="3143"/>
      <c r="AP662" s="3143"/>
      <c r="AQ662" s="3143"/>
      <c r="AR662" s="3143"/>
      <c r="AS662" s="3143"/>
      <c r="AT662" s="3143"/>
      <c r="AU662" s="3143"/>
      <c r="AV662" s="3143"/>
      <c r="AW662" s="3143"/>
      <c r="AX662" s="3143"/>
      <c r="AY662" s="3143"/>
      <c r="AZ662" s="3143"/>
      <c r="BA662" s="3143"/>
      <c r="BB662" s="3143"/>
      <c r="BC662" s="3143"/>
      <c r="BD662" s="3143"/>
      <c r="BE662" s="3143"/>
      <c r="BF662" s="3143"/>
      <c r="BG662" s="3143"/>
      <c r="BH662" s="3143"/>
      <c r="BI662" s="3143"/>
      <c r="BJ662" s="3143"/>
      <c r="BK662" s="3143"/>
      <c r="BL662" s="3189"/>
      <c r="BM662" s="3189"/>
      <c r="BN662" s="3189"/>
      <c r="BO662" s="3189"/>
      <c r="BP662" s="3189"/>
      <c r="BQ662" s="3189"/>
      <c r="BR662" s="3189"/>
      <c r="BS662" s="3189"/>
      <c r="BT662" s="3189"/>
      <c r="BU662" s="3189"/>
      <c r="BV662" s="3143"/>
      <c r="BW662" s="3143"/>
    </row>
    <row r="663" spans="1:75" ht="16.5" customHeight="1">
      <c r="A663" s="3143"/>
      <c r="B663" s="3143"/>
      <c r="C663" s="3143"/>
      <c r="D663" s="3143"/>
      <c r="E663" s="3143"/>
      <c r="F663" s="3143"/>
      <c r="G663" s="3143"/>
      <c r="H663" s="3143"/>
      <c r="I663" s="3143"/>
      <c r="J663" s="3143"/>
      <c r="K663" s="3098"/>
      <c r="L663" s="3098"/>
      <c r="M663" s="3098"/>
      <c r="N663" s="3098"/>
      <c r="O663" s="3098"/>
      <c r="P663" s="3098"/>
      <c r="Q663" s="3098"/>
      <c r="R663" s="3098"/>
      <c r="S663" s="3098"/>
      <c r="T663" s="3098"/>
      <c r="U663" s="3098"/>
      <c r="V663" s="3098"/>
      <c r="W663" s="3098"/>
      <c r="X663" s="3098"/>
      <c r="Y663" s="3098"/>
      <c r="Z663" s="3098"/>
      <c r="AA663" s="3098"/>
      <c r="AB663" s="3098"/>
      <c r="AC663" s="3098"/>
      <c r="AD663" s="3098"/>
      <c r="AE663" s="3098"/>
      <c r="AF663" s="3098"/>
      <c r="AG663" s="3098"/>
      <c r="AH663" s="3098"/>
      <c r="AI663" s="3098"/>
      <c r="AJ663" s="3143"/>
      <c r="AK663" s="3143"/>
      <c r="AL663" s="3143"/>
      <c r="AM663" s="3143"/>
      <c r="AN663" s="3143"/>
      <c r="AO663" s="3143"/>
      <c r="AP663" s="3143"/>
      <c r="AQ663" s="3143"/>
      <c r="AR663" s="3143"/>
      <c r="AS663" s="3143"/>
      <c r="AT663" s="3143"/>
      <c r="AU663" s="3143"/>
      <c r="AV663" s="3143"/>
      <c r="AW663" s="3143"/>
      <c r="AX663" s="3143"/>
      <c r="AY663" s="3143"/>
      <c r="AZ663" s="3143"/>
      <c r="BA663" s="3143"/>
      <c r="BB663" s="3143"/>
      <c r="BC663" s="3143"/>
      <c r="BD663" s="3143"/>
      <c r="BE663" s="3143"/>
      <c r="BF663" s="3143"/>
      <c r="BG663" s="3143"/>
      <c r="BH663" s="3143"/>
      <c r="BI663" s="3143"/>
      <c r="BJ663" s="3143"/>
      <c r="BK663" s="3143"/>
      <c r="BL663" s="3189"/>
      <c r="BM663" s="3189"/>
      <c r="BN663" s="3189"/>
      <c r="BO663" s="3189"/>
      <c r="BP663" s="3189"/>
      <c r="BQ663" s="3189"/>
      <c r="BR663" s="3189"/>
      <c r="BS663" s="3189"/>
      <c r="BT663" s="3189"/>
      <c r="BU663" s="3189"/>
      <c r="BV663" s="3143"/>
      <c r="BW663" s="3143"/>
    </row>
    <row r="664" spans="1:75" ht="16.5" customHeight="1">
      <c r="A664" s="3143"/>
      <c r="B664" s="3143"/>
      <c r="C664" s="3143"/>
      <c r="D664" s="3143"/>
      <c r="E664" s="3143"/>
      <c r="F664" s="3143"/>
      <c r="G664" s="3143"/>
      <c r="H664" s="3143"/>
      <c r="I664" s="3143"/>
      <c r="J664" s="3143"/>
      <c r="K664" s="3098"/>
      <c r="L664" s="3098"/>
      <c r="M664" s="3098"/>
      <c r="N664" s="3098"/>
      <c r="O664" s="3098"/>
      <c r="P664" s="3098"/>
      <c r="Q664" s="3098"/>
      <c r="R664" s="3098"/>
      <c r="S664" s="3098"/>
      <c r="T664" s="3098"/>
      <c r="U664" s="3098"/>
      <c r="V664" s="3098"/>
      <c r="W664" s="3098"/>
      <c r="X664" s="3098"/>
      <c r="Y664" s="3098"/>
      <c r="Z664" s="3098"/>
      <c r="AA664" s="3098"/>
      <c r="AB664" s="3098"/>
      <c r="AC664" s="3098"/>
      <c r="AD664" s="3098"/>
      <c r="AE664" s="3098"/>
      <c r="AF664" s="3098"/>
      <c r="AG664" s="3098"/>
      <c r="AH664" s="3098"/>
      <c r="AI664" s="3098"/>
      <c r="AJ664" s="3143"/>
      <c r="AK664" s="3143"/>
      <c r="AL664" s="3143"/>
      <c r="AM664" s="3143"/>
      <c r="AN664" s="3143"/>
      <c r="AO664" s="3143"/>
      <c r="AP664" s="3143"/>
      <c r="AQ664" s="3143"/>
      <c r="AR664" s="3143"/>
      <c r="AS664" s="3143"/>
      <c r="AT664" s="3143"/>
      <c r="AU664" s="3143"/>
      <c r="AV664" s="3143"/>
      <c r="AW664" s="3143"/>
      <c r="AX664" s="3143"/>
      <c r="AY664" s="3143"/>
      <c r="AZ664" s="3143"/>
      <c r="BA664" s="3143"/>
      <c r="BB664" s="3143"/>
      <c r="BC664" s="3143"/>
      <c r="BD664" s="3143"/>
      <c r="BE664" s="3143"/>
      <c r="BF664" s="3143"/>
      <c r="BG664" s="3143"/>
      <c r="BH664" s="3143"/>
      <c r="BI664" s="3143"/>
      <c r="BJ664" s="3143"/>
      <c r="BK664" s="3143"/>
      <c r="BL664" s="3189"/>
      <c r="BM664" s="3189"/>
      <c r="BN664" s="3189"/>
      <c r="BO664" s="3189"/>
      <c r="BP664" s="3189"/>
      <c r="BQ664" s="3189"/>
      <c r="BR664" s="3189"/>
      <c r="BS664" s="3189"/>
      <c r="BT664" s="3189"/>
      <c r="BU664" s="3189"/>
      <c r="BV664" s="3143"/>
      <c r="BW664" s="3143"/>
    </row>
    <row r="665" spans="1:75" ht="16.5" customHeight="1">
      <c r="A665" s="3143"/>
      <c r="B665" s="3143"/>
      <c r="C665" s="3143"/>
      <c r="D665" s="3143"/>
      <c r="E665" s="3143"/>
      <c r="F665" s="3143"/>
      <c r="G665" s="3143"/>
      <c r="H665" s="3143"/>
      <c r="I665" s="3143"/>
      <c r="J665" s="3143"/>
      <c r="K665" s="3098"/>
      <c r="L665" s="3098"/>
      <c r="M665" s="3098"/>
      <c r="N665" s="3098"/>
      <c r="O665" s="3098"/>
      <c r="P665" s="3098"/>
      <c r="Q665" s="3098"/>
      <c r="R665" s="3098"/>
      <c r="S665" s="3098"/>
      <c r="T665" s="3098"/>
      <c r="U665" s="3098"/>
      <c r="V665" s="3098"/>
      <c r="W665" s="3098"/>
      <c r="X665" s="3098"/>
      <c r="Y665" s="3098"/>
      <c r="Z665" s="3098"/>
      <c r="AA665" s="3098"/>
      <c r="AB665" s="3098"/>
      <c r="AC665" s="3098"/>
      <c r="AD665" s="3098"/>
      <c r="AE665" s="3098"/>
      <c r="AF665" s="3098"/>
      <c r="AG665" s="3098"/>
      <c r="AH665" s="3098"/>
      <c r="AI665" s="3098"/>
      <c r="AJ665" s="3143"/>
      <c r="AK665" s="3143"/>
      <c r="AL665" s="3143"/>
      <c r="AM665" s="3143"/>
      <c r="AN665" s="3143"/>
      <c r="AO665" s="3143"/>
      <c r="AP665" s="3143"/>
      <c r="AQ665" s="3143"/>
      <c r="AR665" s="3143"/>
      <c r="AS665" s="3143"/>
      <c r="AT665" s="3143"/>
      <c r="AU665" s="3143"/>
      <c r="AV665" s="3143"/>
      <c r="AW665" s="3143"/>
      <c r="AX665" s="3143"/>
      <c r="AY665" s="3143"/>
      <c r="AZ665" s="3143"/>
      <c r="BA665" s="3143"/>
      <c r="BB665" s="3143"/>
      <c r="BC665" s="3143"/>
      <c r="BD665" s="3143"/>
      <c r="BE665" s="3143"/>
      <c r="BF665" s="3143"/>
      <c r="BG665" s="3143"/>
      <c r="BH665" s="3143"/>
      <c r="BI665" s="3143"/>
      <c r="BJ665" s="3143"/>
      <c r="BK665" s="3143"/>
      <c r="BL665" s="3189"/>
      <c r="BM665" s="3189"/>
      <c r="BN665" s="3189"/>
      <c r="BO665" s="3189"/>
      <c r="BP665" s="3189"/>
      <c r="BQ665" s="3189"/>
      <c r="BR665" s="3189"/>
      <c r="BS665" s="3189"/>
      <c r="BT665" s="3189"/>
      <c r="BU665" s="3189"/>
      <c r="BV665" s="3143"/>
      <c r="BW665" s="3143"/>
    </row>
    <row r="666" spans="1:75" ht="16.5" customHeight="1">
      <c r="A666" s="3143"/>
      <c r="B666" s="3143"/>
      <c r="C666" s="3143"/>
      <c r="D666" s="3143"/>
      <c r="E666" s="3143"/>
      <c r="F666" s="3143"/>
      <c r="G666" s="3143"/>
      <c r="H666" s="3143"/>
      <c r="I666" s="3143"/>
      <c r="J666" s="3143"/>
      <c r="K666" s="3098"/>
      <c r="L666" s="3098"/>
      <c r="M666" s="3098"/>
      <c r="N666" s="3098"/>
      <c r="O666" s="3098"/>
      <c r="P666" s="3098"/>
      <c r="Q666" s="3098"/>
      <c r="R666" s="3098"/>
      <c r="S666" s="3098"/>
      <c r="T666" s="3098"/>
      <c r="U666" s="3098"/>
      <c r="V666" s="3098"/>
      <c r="W666" s="3098"/>
      <c r="X666" s="3098"/>
      <c r="Y666" s="3098"/>
      <c r="Z666" s="3098"/>
      <c r="AA666" s="3098"/>
      <c r="AB666" s="3098"/>
      <c r="AC666" s="3098"/>
      <c r="AD666" s="3098"/>
      <c r="AE666" s="3098"/>
      <c r="AF666" s="3098"/>
      <c r="AG666" s="3098"/>
      <c r="AH666" s="3098"/>
      <c r="AI666" s="3098"/>
      <c r="AJ666" s="3143"/>
      <c r="AK666" s="3143"/>
      <c r="AL666" s="3143"/>
      <c r="AM666" s="3143"/>
      <c r="AN666" s="3143"/>
      <c r="AO666" s="3143"/>
      <c r="AP666" s="3143"/>
      <c r="AQ666" s="3143"/>
      <c r="AR666" s="3143"/>
      <c r="AS666" s="3143"/>
      <c r="AT666" s="3143"/>
      <c r="AU666" s="3143"/>
      <c r="AV666" s="3143"/>
      <c r="AW666" s="3143"/>
      <c r="AX666" s="3143"/>
      <c r="AY666" s="3143"/>
      <c r="AZ666" s="3143"/>
      <c r="BA666" s="3143"/>
      <c r="BB666" s="3143"/>
      <c r="BC666" s="3143"/>
      <c r="BD666" s="3143"/>
      <c r="BE666" s="3143"/>
      <c r="BF666" s="3143"/>
      <c r="BG666" s="3143"/>
      <c r="BH666" s="3143"/>
      <c r="BI666" s="3143"/>
      <c r="BJ666" s="3143"/>
      <c r="BK666" s="3143"/>
      <c r="BL666" s="3189"/>
      <c r="BM666" s="3189"/>
      <c r="BN666" s="3189"/>
      <c r="BO666" s="3189"/>
      <c r="BP666" s="3189"/>
      <c r="BQ666" s="3189"/>
      <c r="BR666" s="3189"/>
      <c r="BS666" s="3189"/>
      <c r="BT666" s="3189"/>
      <c r="BU666" s="3189"/>
      <c r="BV666" s="3143"/>
      <c r="BW666" s="3143"/>
    </row>
    <row r="667" spans="1:75" ht="16.5" customHeight="1">
      <c r="A667" s="3143"/>
      <c r="B667" s="3143"/>
      <c r="C667" s="3143"/>
      <c r="D667" s="3143"/>
      <c r="E667" s="3143"/>
      <c r="F667" s="3143"/>
      <c r="G667" s="3143"/>
      <c r="H667" s="3143"/>
      <c r="I667" s="3143"/>
      <c r="J667" s="3143"/>
      <c r="K667" s="3098"/>
      <c r="L667" s="3098"/>
      <c r="M667" s="3098"/>
      <c r="N667" s="3098"/>
      <c r="O667" s="3098"/>
      <c r="P667" s="3098"/>
      <c r="Q667" s="3098"/>
      <c r="R667" s="3098"/>
      <c r="S667" s="3098"/>
      <c r="T667" s="3098"/>
      <c r="U667" s="3098"/>
      <c r="V667" s="3098"/>
      <c r="W667" s="3098"/>
      <c r="X667" s="3098"/>
      <c r="Y667" s="3098"/>
      <c r="Z667" s="3098"/>
      <c r="AA667" s="3098"/>
      <c r="AB667" s="3098"/>
      <c r="AC667" s="3098"/>
      <c r="AD667" s="3098"/>
      <c r="AE667" s="3098"/>
      <c r="AF667" s="3098"/>
      <c r="AG667" s="3098"/>
      <c r="AH667" s="3098"/>
      <c r="AI667" s="3098"/>
      <c r="AJ667" s="3143"/>
      <c r="AK667" s="3143"/>
      <c r="AL667" s="3143"/>
      <c r="AM667" s="3143"/>
      <c r="AN667" s="3143"/>
      <c r="AO667" s="3143"/>
      <c r="AP667" s="3143"/>
      <c r="AQ667" s="3143"/>
      <c r="AR667" s="3143"/>
      <c r="AS667" s="3143"/>
      <c r="AT667" s="3143"/>
      <c r="AU667" s="3143"/>
      <c r="AV667" s="3143"/>
      <c r="AW667" s="3143"/>
      <c r="AX667" s="3143"/>
      <c r="AY667" s="3143"/>
      <c r="AZ667" s="3143"/>
      <c r="BA667" s="3143"/>
      <c r="BB667" s="3143"/>
      <c r="BC667" s="3143"/>
      <c r="BD667" s="3143"/>
      <c r="BE667" s="3143"/>
      <c r="BF667" s="3143"/>
      <c r="BG667" s="3143"/>
      <c r="BH667" s="3143"/>
      <c r="BI667" s="3143"/>
      <c r="BJ667" s="3143"/>
      <c r="BK667" s="3143"/>
      <c r="BL667" s="3189"/>
      <c r="BM667" s="3189"/>
      <c r="BN667" s="3189"/>
      <c r="BO667" s="3189"/>
      <c r="BP667" s="3189"/>
      <c r="BQ667" s="3189"/>
      <c r="BR667" s="3189"/>
      <c r="BS667" s="3189"/>
      <c r="BT667" s="3189"/>
      <c r="BU667" s="3189"/>
      <c r="BV667" s="3143"/>
      <c r="BW667" s="3143"/>
    </row>
    <row r="668" spans="1:75" ht="16.5" customHeight="1">
      <c r="A668" s="3143"/>
      <c r="B668" s="3143"/>
      <c r="C668" s="3143"/>
      <c r="D668" s="3143"/>
      <c r="E668" s="3143"/>
      <c r="F668" s="3143"/>
      <c r="G668" s="3143"/>
      <c r="H668" s="3143"/>
      <c r="I668" s="3143"/>
      <c r="J668" s="3143"/>
      <c r="K668" s="3098"/>
      <c r="L668" s="3098"/>
      <c r="M668" s="3098"/>
      <c r="N668" s="3098"/>
      <c r="O668" s="3098"/>
      <c r="P668" s="3098"/>
      <c r="Q668" s="3098"/>
      <c r="R668" s="3098"/>
      <c r="S668" s="3098"/>
      <c r="T668" s="3098"/>
      <c r="U668" s="3098"/>
      <c r="V668" s="3098"/>
      <c r="W668" s="3098"/>
      <c r="X668" s="3098"/>
      <c r="Y668" s="3098"/>
      <c r="Z668" s="3098"/>
      <c r="AA668" s="3098"/>
      <c r="AB668" s="3098"/>
      <c r="AC668" s="3098"/>
      <c r="AD668" s="3098"/>
      <c r="AE668" s="3098"/>
      <c r="AF668" s="3098"/>
      <c r="AG668" s="3098"/>
      <c r="AH668" s="3098"/>
      <c r="AI668" s="3098"/>
      <c r="AJ668" s="3143"/>
      <c r="AK668" s="3143"/>
      <c r="AL668" s="3143"/>
      <c r="AM668" s="3143"/>
      <c r="AN668" s="3143"/>
      <c r="AO668" s="3143"/>
      <c r="AP668" s="3143"/>
      <c r="AQ668" s="3143"/>
      <c r="AR668" s="3143"/>
      <c r="AS668" s="3143"/>
      <c r="AT668" s="3143"/>
      <c r="AU668" s="3143"/>
      <c r="AV668" s="3143"/>
      <c r="AW668" s="3143"/>
      <c r="AX668" s="3143"/>
      <c r="AY668" s="3143"/>
      <c r="AZ668" s="3143"/>
      <c r="BA668" s="3143"/>
      <c r="BB668" s="3143"/>
      <c r="BC668" s="3143"/>
      <c r="BD668" s="3143"/>
      <c r="BE668" s="3143"/>
      <c r="BF668" s="3143"/>
      <c r="BG668" s="3143"/>
      <c r="BH668" s="3143"/>
      <c r="BI668" s="3143"/>
      <c r="BJ668" s="3143"/>
      <c r="BK668" s="3143"/>
      <c r="BL668" s="3189"/>
      <c r="BM668" s="3189"/>
      <c r="BN668" s="3189"/>
      <c r="BO668" s="3189"/>
      <c r="BP668" s="3189"/>
      <c r="BQ668" s="3189"/>
      <c r="BR668" s="3189"/>
      <c r="BS668" s="3189"/>
      <c r="BT668" s="3189"/>
      <c r="BU668" s="3189"/>
      <c r="BV668" s="3143"/>
      <c r="BW668" s="3143"/>
    </row>
    <row r="669" spans="1:75" ht="16.5" customHeight="1">
      <c r="A669" s="3143"/>
      <c r="B669" s="3143"/>
      <c r="C669" s="3143"/>
      <c r="D669" s="3143"/>
      <c r="E669" s="3143"/>
      <c r="F669" s="3143"/>
      <c r="G669" s="3143"/>
      <c r="H669" s="3143"/>
      <c r="I669" s="3143"/>
      <c r="J669" s="3143"/>
      <c r="K669" s="3098"/>
      <c r="L669" s="3098"/>
      <c r="M669" s="3098"/>
      <c r="N669" s="3098"/>
      <c r="O669" s="3098"/>
      <c r="P669" s="3098"/>
      <c r="Q669" s="3098"/>
      <c r="R669" s="3098"/>
      <c r="S669" s="3098"/>
      <c r="T669" s="3098"/>
      <c r="U669" s="3098"/>
      <c r="V669" s="3098"/>
      <c r="W669" s="3098"/>
      <c r="X669" s="3098"/>
      <c r="Y669" s="3098"/>
      <c r="Z669" s="3098"/>
      <c r="AA669" s="3098"/>
      <c r="AB669" s="3098"/>
      <c r="AC669" s="3098"/>
      <c r="AD669" s="3098"/>
      <c r="AE669" s="3098"/>
      <c r="AF669" s="3098"/>
      <c r="AG669" s="3098"/>
      <c r="AH669" s="3098"/>
      <c r="AI669" s="3098"/>
      <c r="AJ669" s="3143"/>
      <c r="AK669" s="3143"/>
      <c r="AL669" s="3143"/>
      <c r="AM669" s="3143"/>
      <c r="AN669" s="3143"/>
      <c r="AO669" s="3143"/>
      <c r="AP669" s="3143"/>
      <c r="AQ669" s="3143"/>
      <c r="AR669" s="3143"/>
      <c r="AS669" s="3143"/>
      <c r="AT669" s="3143"/>
      <c r="AU669" s="3143"/>
      <c r="AV669" s="3143"/>
      <c r="AW669" s="3143"/>
      <c r="AX669" s="3143"/>
      <c r="AY669" s="3143"/>
      <c r="AZ669" s="3143"/>
      <c r="BA669" s="3143"/>
      <c r="BB669" s="3143"/>
      <c r="BC669" s="3143"/>
      <c r="BD669" s="3143"/>
      <c r="BE669" s="3143"/>
      <c r="BF669" s="3143"/>
      <c r="BG669" s="3143"/>
      <c r="BH669" s="3143"/>
      <c r="BI669" s="3143"/>
      <c r="BJ669" s="3143"/>
      <c r="BK669" s="3143"/>
      <c r="BL669" s="3189"/>
      <c r="BM669" s="3189"/>
      <c r="BN669" s="3189"/>
      <c r="BO669" s="3189"/>
      <c r="BP669" s="3189"/>
      <c r="BQ669" s="3189"/>
      <c r="BR669" s="3189"/>
      <c r="BS669" s="3189"/>
      <c r="BT669" s="3189"/>
      <c r="BU669" s="3189"/>
      <c r="BV669" s="3143"/>
      <c r="BW669" s="3143"/>
    </row>
    <row r="670" spans="1:75" ht="16.5" customHeight="1">
      <c r="A670" s="3143"/>
      <c r="B670" s="3143"/>
      <c r="C670" s="3143"/>
      <c r="D670" s="3143"/>
      <c r="E670" s="3143"/>
      <c r="F670" s="3143"/>
      <c r="G670" s="3143"/>
      <c r="H670" s="3143"/>
      <c r="I670" s="3143"/>
      <c r="J670" s="3143"/>
      <c r="K670" s="3098"/>
      <c r="L670" s="3098"/>
      <c r="M670" s="3098"/>
      <c r="N670" s="3098"/>
      <c r="O670" s="3098"/>
      <c r="P670" s="3098"/>
      <c r="Q670" s="3098"/>
      <c r="R670" s="3098"/>
      <c r="S670" s="3098"/>
      <c r="T670" s="3098"/>
      <c r="U670" s="3098"/>
      <c r="V670" s="3098"/>
      <c r="W670" s="3098"/>
      <c r="X670" s="3098"/>
      <c r="Y670" s="3098"/>
      <c r="Z670" s="3098"/>
      <c r="AA670" s="3098"/>
      <c r="AB670" s="3098"/>
      <c r="AC670" s="3098"/>
      <c r="AD670" s="3098"/>
      <c r="AE670" s="3098"/>
      <c r="AF670" s="3098"/>
      <c r="AG670" s="3098"/>
      <c r="AH670" s="3098"/>
      <c r="AI670" s="3098"/>
      <c r="AJ670" s="3143"/>
      <c r="AK670" s="3143"/>
      <c r="AL670" s="3143"/>
      <c r="AM670" s="3143"/>
      <c r="AN670" s="3143"/>
      <c r="AO670" s="3143"/>
      <c r="AP670" s="3143"/>
      <c r="AQ670" s="3143"/>
      <c r="AR670" s="3143"/>
      <c r="AS670" s="3143"/>
      <c r="AT670" s="3143"/>
      <c r="AU670" s="3143"/>
      <c r="AV670" s="3143"/>
      <c r="AW670" s="3143"/>
      <c r="AX670" s="3143"/>
      <c r="AY670" s="3143"/>
      <c r="AZ670" s="3143"/>
      <c r="BA670" s="3143"/>
      <c r="BB670" s="3143"/>
      <c r="BC670" s="3143"/>
      <c r="BD670" s="3143"/>
      <c r="BE670" s="3143"/>
      <c r="BF670" s="3143"/>
      <c r="BG670" s="3143"/>
      <c r="BH670" s="3143"/>
      <c r="BI670" s="3143"/>
      <c r="BJ670" s="3143"/>
      <c r="BK670" s="3143"/>
      <c r="BL670" s="3189"/>
      <c r="BM670" s="3189"/>
      <c r="BN670" s="3189"/>
      <c r="BO670" s="3189"/>
      <c r="BP670" s="3189"/>
      <c r="BQ670" s="3189"/>
      <c r="BR670" s="3189"/>
      <c r="BS670" s="3189"/>
      <c r="BT670" s="3189"/>
      <c r="BU670" s="3189"/>
      <c r="BV670" s="3143"/>
      <c r="BW670" s="3143"/>
    </row>
    <row r="671" spans="1:75" ht="16.5" customHeight="1">
      <c r="A671" s="3143"/>
      <c r="B671" s="3143"/>
      <c r="C671" s="3143"/>
      <c r="D671" s="3143"/>
      <c r="E671" s="3143"/>
      <c r="F671" s="3143"/>
      <c r="G671" s="3143"/>
      <c r="H671" s="3143"/>
      <c r="I671" s="3143"/>
      <c r="J671" s="3143"/>
      <c r="K671" s="3098"/>
      <c r="L671" s="3098"/>
      <c r="M671" s="3098"/>
      <c r="N671" s="3098"/>
      <c r="O671" s="3098"/>
      <c r="P671" s="3098"/>
      <c r="Q671" s="3098"/>
      <c r="R671" s="3098"/>
      <c r="S671" s="3098"/>
      <c r="T671" s="3098"/>
      <c r="U671" s="3098"/>
      <c r="V671" s="3098"/>
      <c r="W671" s="3098"/>
      <c r="X671" s="3098"/>
      <c r="Y671" s="3098"/>
      <c r="Z671" s="3098"/>
      <c r="AA671" s="3098"/>
      <c r="AB671" s="3098"/>
      <c r="AC671" s="3098"/>
      <c r="AD671" s="3098"/>
      <c r="AE671" s="3098"/>
      <c r="AF671" s="3098"/>
      <c r="AG671" s="3098"/>
      <c r="AH671" s="3098"/>
      <c r="AI671" s="3098"/>
      <c r="AJ671" s="3143"/>
      <c r="AK671" s="3143"/>
      <c r="AL671" s="3143"/>
      <c r="AM671" s="3143"/>
      <c r="AN671" s="3143"/>
      <c r="AO671" s="3143"/>
      <c r="AP671" s="3143"/>
      <c r="AQ671" s="3143"/>
      <c r="AR671" s="3143"/>
      <c r="AS671" s="3143"/>
      <c r="AT671" s="3143"/>
      <c r="AU671" s="3143"/>
      <c r="AV671" s="3143"/>
      <c r="AW671" s="3143"/>
      <c r="AX671" s="3143"/>
      <c r="AY671" s="3143"/>
      <c r="AZ671" s="3143"/>
      <c r="BA671" s="3143"/>
      <c r="BB671" s="3143"/>
      <c r="BC671" s="3143"/>
      <c r="BD671" s="3143"/>
      <c r="BE671" s="3143"/>
      <c r="BF671" s="3143"/>
      <c r="BG671" s="3143"/>
      <c r="BH671" s="3143"/>
      <c r="BI671" s="3143"/>
      <c r="BJ671" s="3143"/>
      <c r="BK671" s="3143"/>
      <c r="BL671" s="3189"/>
      <c r="BM671" s="3189"/>
      <c r="BN671" s="3189"/>
      <c r="BO671" s="3189"/>
      <c r="BP671" s="3189"/>
      <c r="BQ671" s="3189"/>
      <c r="BR671" s="3189"/>
      <c r="BS671" s="3189"/>
      <c r="BT671" s="3189"/>
      <c r="BU671" s="3189"/>
      <c r="BV671" s="3143"/>
      <c r="BW671" s="3143"/>
    </row>
    <row r="672" spans="1:75" ht="16.5" customHeight="1">
      <c r="A672" s="3143"/>
      <c r="B672" s="3143"/>
      <c r="C672" s="3143"/>
      <c r="D672" s="3143"/>
      <c r="E672" s="3143"/>
      <c r="F672" s="3143"/>
      <c r="G672" s="3143"/>
      <c r="H672" s="3143"/>
      <c r="I672" s="3143"/>
      <c r="J672" s="3143"/>
      <c r="K672" s="3098"/>
      <c r="L672" s="3098"/>
      <c r="M672" s="3098"/>
      <c r="N672" s="3098"/>
      <c r="O672" s="3098"/>
      <c r="P672" s="3098"/>
      <c r="Q672" s="3098"/>
      <c r="R672" s="3098"/>
      <c r="S672" s="3098"/>
      <c r="T672" s="3098"/>
      <c r="U672" s="3098"/>
      <c r="V672" s="3098"/>
      <c r="W672" s="3098"/>
      <c r="X672" s="3098"/>
      <c r="Y672" s="3098"/>
      <c r="Z672" s="3098"/>
      <c r="AA672" s="3098"/>
      <c r="AB672" s="3098"/>
      <c r="AC672" s="3098"/>
      <c r="AD672" s="3098"/>
      <c r="AE672" s="3098"/>
      <c r="AF672" s="3098"/>
      <c r="AG672" s="3098"/>
      <c r="AH672" s="3098"/>
      <c r="AI672" s="3098"/>
      <c r="AJ672" s="3143"/>
      <c r="AK672" s="3143"/>
      <c r="AL672" s="3143"/>
      <c r="AM672" s="3143"/>
      <c r="AN672" s="3143"/>
      <c r="AO672" s="3143"/>
      <c r="AP672" s="3143"/>
      <c r="AQ672" s="3143"/>
      <c r="AR672" s="3143"/>
      <c r="AS672" s="3143"/>
      <c r="AT672" s="3143"/>
      <c r="AU672" s="3143"/>
      <c r="AV672" s="3143"/>
      <c r="AW672" s="3143"/>
      <c r="AX672" s="3143"/>
      <c r="AY672" s="3143"/>
      <c r="AZ672" s="3143"/>
      <c r="BA672" s="3143"/>
      <c r="BB672" s="3143"/>
      <c r="BC672" s="3143"/>
      <c r="BD672" s="3143"/>
      <c r="BE672" s="3143"/>
      <c r="BF672" s="3143"/>
      <c r="BG672" s="3143"/>
      <c r="BH672" s="3143"/>
      <c r="BI672" s="3143"/>
      <c r="BJ672" s="3143"/>
      <c r="BK672" s="3143"/>
      <c r="BL672" s="3189"/>
      <c r="BM672" s="3189"/>
      <c r="BN672" s="3189"/>
      <c r="BO672" s="3189"/>
      <c r="BP672" s="3189"/>
      <c r="BQ672" s="3189"/>
      <c r="BR672" s="3189"/>
      <c r="BS672" s="3189"/>
      <c r="BT672" s="3189"/>
      <c r="BU672" s="3189"/>
      <c r="BV672" s="3143"/>
      <c r="BW672" s="3143"/>
    </row>
    <row r="673" spans="1:75" ht="16.5" customHeight="1">
      <c r="A673" s="3143"/>
      <c r="B673" s="3143"/>
      <c r="C673" s="3143"/>
      <c r="D673" s="3143"/>
      <c r="E673" s="3143"/>
      <c r="F673" s="3143"/>
      <c r="G673" s="3143"/>
      <c r="H673" s="3143"/>
      <c r="I673" s="3143"/>
      <c r="J673" s="3143"/>
      <c r="K673" s="3098"/>
      <c r="L673" s="3098"/>
      <c r="M673" s="3098"/>
      <c r="N673" s="3098"/>
      <c r="O673" s="3098"/>
      <c r="P673" s="3098"/>
      <c r="Q673" s="3098"/>
      <c r="R673" s="3098"/>
      <c r="S673" s="3098"/>
      <c r="T673" s="3098"/>
      <c r="U673" s="3098"/>
      <c r="V673" s="3098"/>
      <c r="W673" s="3098"/>
      <c r="X673" s="3098"/>
      <c r="Y673" s="3098"/>
      <c r="Z673" s="3098"/>
      <c r="AA673" s="3098"/>
      <c r="AB673" s="3098"/>
      <c r="AC673" s="3098"/>
      <c r="AD673" s="3098"/>
      <c r="AE673" s="3098"/>
      <c r="AF673" s="3098"/>
      <c r="AG673" s="3098"/>
      <c r="AH673" s="3098"/>
      <c r="AI673" s="3098"/>
      <c r="AJ673" s="3143"/>
      <c r="AK673" s="3143"/>
      <c r="AL673" s="3143"/>
      <c r="AM673" s="3143"/>
      <c r="AN673" s="3143"/>
      <c r="AO673" s="3143"/>
      <c r="AP673" s="3143"/>
      <c r="AQ673" s="3143"/>
      <c r="AR673" s="3143"/>
      <c r="AS673" s="3143"/>
      <c r="AT673" s="3143"/>
      <c r="AU673" s="3143"/>
      <c r="AV673" s="3143"/>
      <c r="AW673" s="3143"/>
      <c r="AX673" s="3143"/>
      <c r="AY673" s="3143"/>
      <c r="AZ673" s="3143"/>
      <c r="BA673" s="3143"/>
      <c r="BB673" s="3143"/>
      <c r="BC673" s="3143"/>
      <c r="BD673" s="3143"/>
      <c r="BE673" s="3143"/>
      <c r="BF673" s="3143"/>
      <c r="BG673" s="3143"/>
      <c r="BH673" s="3143"/>
      <c r="BI673" s="3143"/>
      <c r="BJ673" s="3143"/>
      <c r="BK673" s="3143"/>
      <c r="BL673" s="3189"/>
      <c r="BM673" s="3189"/>
      <c r="BN673" s="3189"/>
      <c r="BO673" s="3189"/>
      <c r="BP673" s="3189"/>
      <c r="BQ673" s="3189"/>
      <c r="BR673" s="3189"/>
      <c r="BS673" s="3189"/>
      <c r="BT673" s="3189"/>
      <c r="BU673" s="3189"/>
      <c r="BV673" s="3143"/>
      <c r="BW673" s="3143"/>
    </row>
    <row r="674" spans="1:75" ht="16.5" customHeight="1">
      <c r="A674" s="3143"/>
      <c r="B674" s="3143"/>
      <c r="C674" s="3143"/>
      <c r="D674" s="3143"/>
      <c r="E674" s="3143"/>
      <c r="F674" s="3143"/>
      <c r="G674" s="3143"/>
      <c r="H674" s="3143"/>
      <c r="I674" s="3143"/>
      <c r="J674" s="3143"/>
      <c r="K674" s="3098"/>
      <c r="L674" s="3098"/>
      <c r="M674" s="3098"/>
      <c r="N674" s="3098"/>
      <c r="O674" s="3098"/>
      <c r="P674" s="3098"/>
      <c r="Q674" s="3098"/>
      <c r="R674" s="3098"/>
      <c r="S674" s="3098"/>
      <c r="T674" s="3098"/>
      <c r="U674" s="3098"/>
      <c r="V674" s="3098"/>
      <c r="W674" s="3098"/>
      <c r="X674" s="3098"/>
      <c r="Y674" s="3098"/>
      <c r="Z674" s="3098"/>
      <c r="AA674" s="3098"/>
      <c r="AB674" s="3098"/>
      <c r="AC674" s="3098"/>
      <c r="AD674" s="3098"/>
      <c r="AE674" s="3098"/>
      <c r="AF674" s="3098"/>
      <c r="AG674" s="3098"/>
      <c r="AH674" s="3098"/>
      <c r="AI674" s="3098"/>
      <c r="AJ674" s="3143"/>
      <c r="AK674" s="3143"/>
      <c r="AL674" s="3143"/>
      <c r="AM674" s="3143"/>
      <c r="AN674" s="3143"/>
      <c r="AO674" s="3143"/>
      <c r="AP674" s="3143"/>
      <c r="AQ674" s="3143"/>
      <c r="AR674" s="3143"/>
      <c r="AS674" s="3143"/>
      <c r="AT674" s="3143"/>
      <c r="AU674" s="3143"/>
      <c r="AV674" s="3143"/>
      <c r="AW674" s="3143"/>
      <c r="AX674" s="3143"/>
      <c r="AY674" s="3143"/>
      <c r="AZ674" s="3143"/>
      <c r="BA674" s="3143"/>
      <c r="BB674" s="3143"/>
      <c r="BC674" s="3143"/>
      <c r="BD674" s="3143"/>
      <c r="BE674" s="3143"/>
      <c r="BF674" s="3143"/>
      <c r="BG674" s="3143"/>
      <c r="BH674" s="3143"/>
      <c r="BI674" s="3143"/>
      <c r="BJ674" s="3143"/>
      <c r="BK674" s="3143"/>
      <c r="BL674" s="3189"/>
      <c r="BM674" s="3189"/>
      <c r="BN674" s="3189"/>
      <c r="BO674" s="3189"/>
      <c r="BP674" s="3189"/>
      <c r="BQ674" s="3189"/>
      <c r="BR674" s="3189"/>
      <c r="BS674" s="3189"/>
      <c r="BT674" s="3189"/>
      <c r="BU674" s="3189"/>
      <c r="BV674" s="3143"/>
      <c r="BW674" s="3143"/>
    </row>
    <row r="675" spans="1:75" ht="16.5" customHeight="1">
      <c r="A675" s="3143"/>
      <c r="B675" s="3143"/>
      <c r="C675" s="3143"/>
      <c r="D675" s="3143"/>
      <c r="E675" s="3143"/>
      <c r="F675" s="3143"/>
      <c r="G675" s="3143"/>
      <c r="H675" s="3143"/>
      <c r="I675" s="3143"/>
      <c r="J675" s="3143"/>
      <c r="K675" s="3098"/>
      <c r="L675" s="3098"/>
      <c r="M675" s="3098"/>
      <c r="N675" s="3098"/>
      <c r="O675" s="3098"/>
      <c r="P675" s="3098"/>
      <c r="Q675" s="3098"/>
      <c r="R675" s="3098"/>
      <c r="S675" s="3098"/>
      <c r="T675" s="3098"/>
      <c r="U675" s="3098"/>
      <c r="V675" s="3098"/>
      <c r="W675" s="3098"/>
      <c r="X675" s="3098"/>
      <c r="Y675" s="3098"/>
      <c r="Z675" s="3098"/>
      <c r="AA675" s="3098"/>
      <c r="AB675" s="3098"/>
      <c r="AC675" s="3098"/>
      <c r="AD675" s="3098"/>
      <c r="AE675" s="3098"/>
      <c r="AF675" s="3098"/>
      <c r="AG675" s="3098"/>
      <c r="AH675" s="3098"/>
      <c r="AI675" s="3098"/>
      <c r="AJ675" s="3143"/>
      <c r="AK675" s="3143"/>
      <c r="AL675" s="3143"/>
      <c r="AM675" s="3143"/>
      <c r="AN675" s="3143"/>
      <c r="AO675" s="3143"/>
      <c r="AP675" s="3143"/>
      <c r="AQ675" s="3143"/>
      <c r="AR675" s="3143"/>
      <c r="AS675" s="3143"/>
      <c r="AT675" s="3143"/>
      <c r="AU675" s="3143"/>
      <c r="AV675" s="3143"/>
      <c r="AW675" s="3143"/>
      <c r="AX675" s="3143"/>
      <c r="AY675" s="3143"/>
      <c r="AZ675" s="3143"/>
      <c r="BA675" s="3143"/>
      <c r="BB675" s="3143"/>
      <c r="BC675" s="3143"/>
      <c r="BD675" s="3143"/>
      <c r="BE675" s="3143"/>
      <c r="BF675" s="3143"/>
      <c r="BG675" s="3143"/>
      <c r="BH675" s="3143"/>
      <c r="BI675" s="3143"/>
      <c r="BJ675" s="3143"/>
      <c r="BK675" s="3143"/>
      <c r="BL675" s="3189"/>
      <c r="BM675" s="3189"/>
      <c r="BN675" s="3189"/>
      <c r="BO675" s="3189"/>
      <c r="BP675" s="3189"/>
      <c r="BQ675" s="3189"/>
      <c r="BR675" s="3189"/>
      <c r="BS675" s="3189"/>
      <c r="BT675" s="3189"/>
      <c r="BU675" s="3189"/>
      <c r="BV675" s="3143"/>
      <c r="BW675" s="3143"/>
    </row>
    <row r="676" spans="1:75" ht="16.5" customHeight="1">
      <c r="A676" s="3143"/>
      <c r="B676" s="3143"/>
      <c r="C676" s="3143"/>
      <c r="D676" s="3143"/>
      <c r="E676" s="3143"/>
      <c r="F676" s="3143"/>
      <c r="G676" s="3143"/>
      <c r="H676" s="3143"/>
      <c r="I676" s="3143"/>
      <c r="J676" s="3143"/>
      <c r="K676" s="3098"/>
      <c r="L676" s="3098"/>
      <c r="M676" s="3098"/>
      <c r="N676" s="3098"/>
      <c r="O676" s="3098"/>
      <c r="P676" s="3098"/>
      <c r="Q676" s="3098"/>
      <c r="R676" s="3098"/>
      <c r="S676" s="3098"/>
      <c r="T676" s="3098"/>
      <c r="U676" s="3098"/>
      <c r="V676" s="3098"/>
      <c r="W676" s="3098"/>
      <c r="X676" s="3098"/>
      <c r="Y676" s="3098"/>
      <c r="Z676" s="3098"/>
      <c r="AA676" s="3098"/>
      <c r="AB676" s="3098"/>
      <c r="AC676" s="3098"/>
      <c r="AD676" s="3098"/>
      <c r="AE676" s="3098"/>
      <c r="AF676" s="3098"/>
      <c r="AG676" s="3098"/>
      <c r="AH676" s="3098"/>
      <c r="AI676" s="3098"/>
      <c r="AJ676" s="3143"/>
      <c r="AK676" s="3143"/>
      <c r="AL676" s="3143"/>
      <c r="AM676" s="3143"/>
      <c r="AN676" s="3143"/>
      <c r="AO676" s="3143"/>
      <c r="AP676" s="3143"/>
      <c r="AQ676" s="3143"/>
      <c r="AR676" s="3143"/>
      <c r="AS676" s="3143"/>
      <c r="AT676" s="3143"/>
      <c r="AU676" s="3143"/>
      <c r="AV676" s="3143"/>
      <c r="AW676" s="3143"/>
      <c r="AX676" s="3143"/>
      <c r="AY676" s="3143"/>
      <c r="AZ676" s="3143"/>
      <c r="BA676" s="3143"/>
      <c r="BB676" s="3143"/>
      <c r="BC676" s="3143"/>
      <c r="BD676" s="3143"/>
      <c r="BE676" s="3143"/>
      <c r="BF676" s="3143"/>
      <c r="BG676" s="3143"/>
      <c r="BH676" s="3143"/>
      <c r="BI676" s="3143"/>
      <c r="BJ676" s="3143"/>
      <c r="BK676" s="3143"/>
      <c r="BL676" s="3189"/>
      <c r="BM676" s="3189"/>
      <c r="BN676" s="3189"/>
      <c r="BO676" s="3189"/>
      <c r="BP676" s="3189"/>
      <c r="BQ676" s="3189"/>
      <c r="BR676" s="3189"/>
      <c r="BS676" s="3189"/>
      <c r="BT676" s="3189"/>
      <c r="BU676" s="3189"/>
      <c r="BV676" s="3143"/>
      <c r="BW676" s="3143"/>
    </row>
    <row r="677" spans="1:75" ht="16.5" customHeight="1">
      <c r="A677" s="3143"/>
      <c r="B677" s="3143"/>
      <c r="C677" s="3143"/>
      <c r="D677" s="3143"/>
      <c r="E677" s="3143"/>
      <c r="F677" s="3143"/>
      <c r="G677" s="3143"/>
      <c r="H677" s="3143"/>
      <c r="I677" s="3143"/>
      <c r="J677" s="3143"/>
      <c r="K677" s="3098"/>
      <c r="L677" s="3098"/>
      <c r="M677" s="3098"/>
      <c r="N677" s="3098"/>
      <c r="O677" s="3098"/>
      <c r="P677" s="3098"/>
      <c r="Q677" s="3098"/>
      <c r="R677" s="3098"/>
      <c r="S677" s="3098"/>
      <c r="T677" s="3098"/>
      <c r="U677" s="3098"/>
      <c r="V677" s="3098"/>
      <c r="W677" s="3098"/>
      <c r="X677" s="3098"/>
      <c r="Y677" s="3098"/>
      <c r="Z677" s="3098"/>
      <c r="AA677" s="3098"/>
      <c r="AB677" s="3098"/>
      <c r="AC677" s="3098"/>
      <c r="AD677" s="3098"/>
      <c r="AE677" s="3098"/>
      <c r="AF677" s="3098"/>
      <c r="AG677" s="3098"/>
      <c r="AH677" s="3098"/>
      <c r="AI677" s="3098"/>
      <c r="AJ677" s="3143"/>
      <c r="AK677" s="3143"/>
      <c r="AL677" s="3143"/>
      <c r="AM677" s="3143"/>
      <c r="AN677" s="3143"/>
      <c r="AO677" s="3143"/>
      <c r="AP677" s="3143"/>
      <c r="AQ677" s="3143"/>
      <c r="AR677" s="3143"/>
      <c r="AS677" s="3143"/>
      <c r="AT677" s="3143"/>
      <c r="AU677" s="3143"/>
      <c r="AV677" s="3143"/>
      <c r="AW677" s="3143"/>
      <c r="AX677" s="3143"/>
      <c r="AY677" s="3143"/>
      <c r="AZ677" s="3143"/>
      <c r="BA677" s="3143"/>
      <c r="BB677" s="3143"/>
      <c r="BC677" s="3143"/>
      <c r="BD677" s="3143"/>
      <c r="BE677" s="3143"/>
      <c r="BF677" s="3143"/>
      <c r="BG677" s="3143"/>
      <c r="BH677" s="3143"/>
      <c r="BI677" s="3143"/>
      <c r="BJ677" s="3143"/>
      <c r="BK677" s="3143"/>
      <c r="BL677" s="3189"/>
      <c r="BM677" s="3189"/>
      <c r="BN677" s="3189"/>
      <c r="BO677" s="3189"/>
      <c r="BP677" s="3189"/>
      <c r="BQ677" s="3189"/>
      <c r="BR677" s="3189"/>
      <c r="BS677" s="3189"/>
      <c r="BT677" s="3189"/>
      <c r="BU677" s="3189"/>
      <c r="BV677" s="3143"/>
      <c r="BW677" s="3143"/>
    </row>
    <row r="678" spans="1:75" ht="16.5" customHeight="1">
      <c r="A678" s="3143"/>
      <c r="B678" s="3143"/>
      <c r="C678" s="3143"/>
      <c r="D678" s="3143"/>
      <c r="E678" s="3143"/>
      <c r="F678" s="3143"/>
      <c r="G678" s="3143"/>
      <c r="H678" s="3143"/>
      <c r="I678" s="3143"/>
      <c r="J678" s="3143"/>
      <c r="K678" s="3098"/>
      <c r="L678" s="3098"/>
      <c r="M678" s="3098"/>
      <c r="N678" s="3098"/>
      <c r="O678" s="3098"/>
      <c r="P678" s="3098"/>
      <c r="Q678" s="3098"/>
      <c r="R678" s="3098"/>
      <c r="S678" s="3098"/>
      <c r="T678" s="3098"/>
      <c r="U678" s="3098"/>
      <c r="V678" s="3098"/>
      <c r="W678" s="3098"/>
      <c r="X678" s="3098"/>
      <c r="Y678" s="3098"/>
      <c r="Z678" s="3098"/>
      <c r="AA678" s="3098"/>
      <c r="AB678" s="3098"/>
      <c r="AC678" s="3098"/>
      <c r="AD678" s="3098"/>
      <c r="AE678" s="3098"/>
      <c r="AF678" s="3098"/>
      <c r="AG678" s="3098"/>
      <c r="AH678" s="3098"/>
      <c r="AI678" s="3098"/>
      <c r="AJ678" s="3143"/>
      <c r="AK678" s="3143"/>
      <c r="AL678" s="3143"/>
      <c r="AM678" s="3143"/>
      <c r="AN678" s="3143"/>
      <c r="AO678" s="3143"/>
      <c r="AP678" s="3143"/>
      <c r="AQ678" s="3143"/>
      <c r="AR678" s="3143"/>
      <c r="AS678" s="3143"/>
      <c r="AT678" s="3143"/>
      <c r="AU678" s="3143"/>
      <c r="AV678" s="3143"/>
      <c r="AW678" s="3143"/>
      <c r="AX678" s="3143"/>
      <c r="AY678" s="3143"/>
      <c r="AZ678" s="3143"/>
      <c r="BA678" s="3143"/>
      <c r="BB678" s="3143"/>
      <c r="BC678" s="3143"/>
      <c r="BD678" s="3143"/>
      <c r="BE678" s="3143"/>
      <c r="BF678" s="3143"/>
      <c r="BG678" s="3143"/>
      <c r="BH678" s="3143"/>
      <c r="BI678" s="3143"/>
      <c r="BJ678" s="3143"/>
      <c r="BK678" s="3143"/>
      <c r="BL678" s="3189"/>
      <c r="BM678" s="3189"/>
      <c r="BN678" s="3189"/>
      <c r="BO678" s="3189"/>
      <c r="BP678" s="3189"/>
      <c r="BQ678" s="3189"/>
      <c r="BR678" s="3189"/>
      <c r="BS678" s="3189"/>
      <c r="BT678" s="3189"/>
      <c r="BU678" s="3189"/>
      <c r="BV678" s="3143"/>
      <c r="BW678" s="3143"/>
    </row>
    <row r="679" spans="1:75" ht="16.5" customHeight="1">
      <c r="A679" s="3143"/>
      <c r="B679" s="3143"/>
      <c r="C679" s="3143"/>
      <c r="D679" s="3143"/>
      <c r="E679" s="3143"/>
      <c r="F679" s="3143"/>
      <c r="G679" s="3143"/>
      <c r="H679" s="3143"/>
      <c r="I679" s="3143"/>
      <c r="J679" s="3143"/>
      <c r="K679" s="3098"/>
      <c r="L679" s="3098"/>
      <c r="M679" s="3098"/>
      <c r="N679" s="3098"/>
      <c r="O679" s="3098"/>
      <c r="P679" s="3098"/>
      <c r="Q679" s="3098"/>
      <c r="R679" s="3098"/>
      <c r="S679" s="3098"/>
      <c r="T679" s="3098"/>
      <c r="U679" s="3098"/>
      <c r="V679" s="3098"/>
      <c r="W679" s="3098"/>
      <c r="X679" s="3098"/>
      <c r="Y679" s="3098"/>
      <c r="Z679" s="3098"/>
      <c r="AA679" s="3098"/>
      <c r="AB679" s="3098"/>
      <c r="AC679" s="3098"/>
      <c r="AD679" s="3098"/>
      <c r="AE679" s="3098"/>
      <c r="AF679" s="3098"/>
      <c r="AG679" s="3098"/>
      <c r="AH679" s="3098"/>
      <c r="AI679" s="3098"/>
      <c r="AJ679" s="3143"/>
      <c r="AK679" s="3143"/>
      <c r="AL679" s="3143"/>
      <c r="AM679" s="3143"/>
      <c r="AN679" s="3143"/>
      <c r="AO679" s="3143"/>
      <c r="AP679" s="3143"/>
      <c r="AQ679" s="3143"/>
      <c r="AR679" s="3143"/>
      <c r="AS679" s="3143"/>
      <c r="AT679" s="3143"/>
      <c r="AU679" s="3143"/>
      <c r="AV679" s="3143"/>
      <c r="AW679" s="3143"/>
      <c r="AX679" s="3143"/>
      <c r="AY679" s="3143"/>
      <c r="AZ679" s="3143"/>
      <c r="BA679" s="3143"/>
      <c r="BB679" s="3143"/>
      <c r="BC679" s="3143"/>
      <c r="BD679" s="3143"/>
      <c r="BE679" s="3143"/>
      <c r="BF679" s="3143"/>
      <c r="BG679" s="3143"/>
      <c r="BH679" s="3143"/>
      <c r="BI679" s="3143"/>
      <c r="BJ679" s="3143"/>
      <c r="BK679" s="3143"/>
      <c r="BL679" s="3189"/>
      <c r="BM679" s="3189"/>
      <c r="BN679" s="3189"/>
      <c r="BO679" s="3189"/>
      <c r="BP679" s="3189"/>
      <c r="BQ679" s="3189"/>
      <c r="BR679" s="3189"/>
      <c r="BS679" s="3189"/>
      <c r="BT679" s="3189"/>
      <c r="BU679" s="3189"/>
      <c r="BV679" s="3143"/>
      <c r="BW679" s="3143"/>
    </row>
    <row r="680" spans="1:75" ht="16.5" customHeight="1">
      <c r="A680" s="3143"/>
      <c r="B680" s="3143"/>
      <c r="C680" s="3143"/>
      <c r="D680" s="3143"/>
      <c r="E680" s="3143"/>
      <c r="F680" s="3143"/>
      <c r="G680" s="3143"/>
      <c r="H680" s="3143"/>
      <c r="I680" s="3143"/>
      <c r="J680" s="3143"/>
      <c r="K680" s="3098"/>
      <c r="L680" s="3098"/>
      <c r="M680" s="3098"/>
      <c r="N680" s="3098"/>
      <c r="O680" s="3098"/>
      <c r="P680" s="3098"/>
      <c r="Q680" s="3098"/>
      <c r="R680" s="3098"/>
      <c r="S680" s="3098"/>
      <c r="T680" s="3098"/>
      <c r="U680" s="3098"/>
      <c r="V680" s="3098"/>
      <c r="W680" s="3098"/>
      <c r="X680" s="3098"/>
      <c r="Y680" s="3098"/>
      <c r="Z680" s="3098"/>
      <c r="AA680" s="3098"/>
      <c r="AB680" s="3098"/>
      <c r="AC680" s="3098"/>
      <c r="AD680" s="3098"/>
      <c r="AE680" s="3098"/>
      <c r="AF680" s="3098"/>
      <c r="AG680" s="3098"/>
      <c r="AH680" s="3098"/>
      <c r="AI680" s="3098"/>
      <c r="AJ680" s="3143"/>
      <c r="AK680" s="3143"/>
      <c r="AL680" s="3143"/>
      <c r="AM680" s="3143"/>
      <c r="AN680" s="3143"/>
      <c r="AO680" s="3143"/>
      <c r="AP680" s="3143"/>
      <c r="AQ680" s="3143"/>
      <c r="AR680" s="3143"/>
      <c r="AS680" s="3143"/>
      <c r="AT680" s="3143"/>
      <c r="AU680" s="3143"/>
      <c r="AV680" s="3143"/>
      <c r="AW680" s="3143"/>
      <c r="AX680" s="3143"/>
      <c r="AY680" s="3143"/>
      <c r="AZ680" s="3143"/>
      <c r="BA680" s="3143"/>
      <c r="BB680" s="3143"/>
      <c r="BC680" s="3143"/>
      <c r="BD680" s="3143"/>
      <c r="BE680" s="3143"/>
      <c r="BF680" s="3143"/>
      <c r="BG680" s="3143"/>
      <c r="BH680" s="3143"/>
      <c r="BI680" s="3143"/>
      <c r="BJ680" s="3143"/>
      <c r="BK680" s="3143"/>
      <c r="BL680" s="3189"/>
      <c r="BM680" s="3189"/>
      <c r="BN680" s="3189"/>
      <c r="BO680" s="3189"/>
      <c r="BP680" s="3189"/>
      <c r="BQ680" s="3189"/>
      <c r="BR680" s="3189"/>
      <c r="BS680" s="3189"/>
      <c r="BT680" s="3189"/>
      <c r="BU680" s="3189"/>
      <c r="BV680" s="3143"/>
      <c r="BW680" s="3143"/>
    </row>
    <row r="681" spans="1:75" ht="16.5" customHeight="1">
      <c r="A681" s="3143"/>
      <c r="B681" s="3143"/>
      <c r="C681" s="3143"/>
      <c r="D681" s="3143"/>
      <c r="E681" s="3143"/>
      <c r="F681" s="3143"/>
      <c r="G681" s="3143"/>
      <c r="H681" s="3143"/>
      <c r="I681" s="3143"/>
      <c r="J681" s="3143"/>
      <c r="K681" s="3098"/>
      <c r="L681" s="3098"/>
      <c r="M681" s="3098"/>
      <c r="N681" s="3098"/>
      <c r="O681" s="3098"/>
      <c r="P681" s="3098"/>
      <c r="Q681" s="3098"/>
      <c r="R681" s="3098"/>
      <c r="S681" s="3098"/>
      <c r="T681" s="3098"/>
      <c r="U681" s="3098"/>
      <c r="V681" s="3098"/>
      <c r="W681" s="3098"/>
      <c r="X681" s="3098"/>
      <c r="Y681" s="3098"/>
      <c r="Z681" s="3098"/>
      <c r="AA681" s="3098"/>
      <c r="AB681" s="3098"/>
      <c r="AC681" s="3098"/>
      <c r="AD681" s="3098"/>
      <c r="AE681" s="3098"/>
      <c r="AF681" s="3098"/>
      <c r="AG681" s="3098"/>
      <c r="AH681" s="3098"/>
      <c r="AI681" s="3098"/>
      <c r="AJ681" s="3143"/>
      <c r="AK681" s="3143"/>
      <c r="AL681" s="3143"/>
      <c r="AM681" s="3143"/>
      <c r="AN681" s="3143"/>
      <c r="AO681" s="3143"/>
      <c r="AP681" s="3143"/>
      <c r="AQ681" s="3143"/>
      <c r="AR681" s="3143"/>
      <c r="AS681" s="3143"/>
      <c r="AT681" s="3143"/>
      <c r="AU681" s="3143"/>
      <c r="AV681" s="3143"/>
      <c r="AW681" s="3143"/>
      <c r="AX681" s="3143"/>
      <c r="AY681" s="3143"/>
      <c r="AZ681" s="3143"/>
      <c r="BA681" s="3143"/>
      <c r="BB681" s="3143"/>
      <c r="BC681" s="3143"/>
      <c r="BD681" s="3143"/>
      <c r="BE681" s="3143"/>
      <c r="BF681" s="3143"/>
      <c r="BG681" s="3143"/>
      <c r="BH681" s="3143"/>
      <c r="BI681" s="3143"/>
      <c r="BJ681" s="3143"/>
      <c r="BK681" s="3143"/>
      <c r="BL681" s="3189"/>
      <c r="BM681" s="3189"/>
      <c r="BN681" s="3189"/>
      <c r="BO681" s="3189"/>
      <c r="BP681" s="3189"/>
      <c r="BQ681" s="3189"/>
      <c r="BR681" s="3189"/>
      <c r="BS681" s="3189"/>
      <c r="BT681" s="3189"/>
      <c r="BU681" s="3189"/>
      <c r="BV681" s="3143"/>
      <c r="BW681" s="3143"/>
    </row>
    <row r="682" spans="1:75" ht="16.5" customHeight="1">
      <c r="A682" s="3143"/>
      <c r="B682" s="3143"/>
      <c r="C682" s="3143"/>
      <c r="D682" s="3143"/>
      <c r="E682" s="3143"/>
      <c r="F682" s="3143"/>
      <c r="G682" s="3143"/>
      <c r="H682" s="3143"/>
      <c r="I682" s="3143"/>
      <c r="J682" s="3143"/>
      <c r="K682" s="3098"/>
      <c r="L682" s="3098"/>
      <c r="M682" s="3098"/>
      <c r="N682" s="3098"/>
      <c r="O682" s="3098"/>
      <c r="P682" s="3098"/>
      <c r="Q682" s="3098"/>
      <c r="R682" s="3098"/>
      <c r="S682" s="3098"/>
      <c r="T682" s="3098"/>
      <c r="U682" s="3098"/>
      <c r="V682" s="3098"/>
      <c r="W682" s="3098"/>
      <c r="X682" s="3098"/>
      <c r="Y682" s="3098"/>
      <c r="Z682" s="3098"/>
      <c r="AA682" s="3098"/>
      <c r="AB682" s="3098"/>
      <c r="AC682" s="3098"/>
      <c r="AD682" s="3098"/>
      <c r="AE682" s="3098"/>
      <c r="AF682" s="3098"/>
      <c r="AG682" s="3098"/>
      <c r="AH682" s="3098"/>
      <c r="AI682" s="3098"/>
      <c r="AJ682" s="3143"/>
      <c r="AK682" s="3143"/>
      <c r="AL682" s="3143"/>
      <c r="AM682" s="3143"/>
      <c r="AN682" s="3143"/>
      <c r="AO682" s="3143"/>
      <c r="AP682" s="3143"/>
      <c r="AQ682" s="3143"/>
      <c r="AR682" s="3143"/>
      <c r="AS682" s="3143"/>
      <c r="AT682" s="3143"/>
      <c r="AU682" s="3143"/>
      <c r="AV682" s="3143"/>
      <c r="AW682" s="3143"/>
      <c r="AX682" s="3143"/>
      <c r="AY682" s="3143"/>
      <c r="AZ682" s="3143"/>
      <c r="BA682" s="3143"/>
      <c r="BB682" s="3143"/>
      <c r="BC682" s="3143"/>
      <c r="BD682" s="3143"/>
      <c r="BE682" s="3143"/>
      <c r="BF682" s="3143"/>
      <c r="BG682" s="3143"/>
      <c r="BH682" s="3143"/>
      <c r="BI682" s="3143"/>
      <c r="BJ682" s="3143"/>
      <c r="BK682" s="3143"/>
      <c r="BL682" s="3189"/>
      <c r="BM682" s="3189"/>
      <c r="BN682" s="3189"/>
      <c r="BO682" s="3189"/>
      <c r="BP682" s="3189"/>
      <c r="BQ682" s="3189"/>
      <c r="BR682" s="3189"/>
      <c r="BS682" s="3189"/>
      <c r="BT682" s="3189"/>
      <c r="BU682" s="3189"/>
      <c r="BV682" s="3143"/>
      <c r="BW682" s="3143"/>
    </row>
    <row r="683" spans="1:75" ht="16.5" customHeight="1">
      <c r="A683" s="3143"/>
      <c r="B683" s="3143"/>
      <c r="C683" s="3143"/>
      <c r="D683" s="3143"/>
      <c r="E683" s="3143"/>
      <c r="F683" s="3143"/>
      <c r="G683" s="3143"/>
      <c r="H683" s="3143"/>
      <c r="I683" s="3143"/>
      <c r="J683" s="3143"/>
      <c r="K683" s="3098"/>
      <c r="L683" s="3098"/>
      <c r="M683" s="3098"/>
      <c r="N683" s="3098"/>
      <c r="O683" s="3098"/>
      <c r="P683" s="3098"/>
      <c r="Q683" s="3098"/>
      <c r="R683" s="3098"/>
      <c r="S683" s="3098"/>
      <c r="T683" s="3098"/>
      <c r="U683" s="3098"/>
      <c r="V683" s="3098"/>
      <c r="W683" s="3098"/>
      <c r="X683" s="3098"/>
      <c r="Y683" s="3098"/>
      <c r="Z683" s="3098"/>
      <c r="AA683" s="3098"/>
      <c r="AB683" s="3098"/>
      <c r="AC683" s="3098"/>
      <c r="AD683" s="3098"/>
      <c r="AE683" s="3098"/>
      <c r="AF683" s="3098"/>
      <c r="AG683" s="3098"/>
      <c r="AH683" s="3098"/>
      <c r="AI683" s="3098"/>
      <c r="AJ683" s="3143"/>
      <c r="AK683" s="3143"/>
      <c r="AL683" s="3143"/>
      <c r="AM683" s="3143"/>
      <c r="AN683" s="3143"/>
      <c r="AO683" s="3143"/>
      <c r="AP683" s="3143"/>
      <c r="AQ683" s="3143"/>
      <c r="AR683" s="3143"/>
      <c r="AS683" s="3143"/>
      <c r="AT683" s="3143"/>
      <c r="AU683" s="3143"/>
      <c r="AV683" s="3143"/>
      <c r="AW683" s="3143"/>
      <c r="AX683" s="3143"/>
      <c r="AY683" s="3143"/>
      <c r="AZ683" s="3143"/>
      <c r="BA683" s="3143"/>
      <c r="BB683" s="3143"/>
      <c r="BC683" s="3143"/>
      <c r="BD683" s="3143"/>
      <c r="BE683" s="3143"/>
      <c r="BF683" s="3143"/>
      <c r="BG683" s="3143"/>
      <c r="BH683" s="3143"/>
      <c r="BI683" s="3143"/>
      <c r="BJ683" s="3143"/>
      <c r="BK683" s="3143"/>
      <c r="BL683" s="3189"/>
      <c r="BM683" s="3189"/>
      <c r="BN683" s="3189"/>
      <c r="BO683" s="3189"/>
      <c r="BP683" s="3189"/>
      <c r="BQ683" s="3189"/>
      <c r="BR683" s="3189"/>
      <c r="BS683" s="3189"/>
      <c r="BT683" s="3189"/>
      <c r="BU683" s="3189"/>
      <c r="BV683" s="3143"/>
      <c r="BW683" s="3143"/>
    </row>
    <row r="684" spans="1:75" ht="16.5" customHeight="1">
      <c r="A684" s="3143"/>
      <c r="B684" s="3143"/>
      <c r="C684" s="3143"/>
      <c r="D684" s="3143"/>
      <c r="E684" s="3143"/>
      <c r="F684" s="3143"/>
      <c r="G684" s="3143"/>
      <c r="H684" s="3143"/>
      <c r="I684" s="3143"/>
      <c r="J684" s="3143"/>
      <c r="K684" s="3098"/>
      <c r="L684" s="3098"/>
      <c r="M684" s="3098"/>
      <c r="N684" s="3098"/>
      <c r="O684" s="3098"/>
      <c r="P684" s="3098"/>
      <c r="Q684" s="3098"/>
      <c r="R684" s="3098"/>
      <c r="S684" s="3098"/>
      <c r="T684" s="3098"/>
      <c r="U684" s="3098"/>
      <c r="V684" s="3098"/>
      <c r="W684" s="3098"/>
      <c r="X684" s="3098"/>
      <c r="Y684" s="3098"/>
      <c r="Z684" s="3098"/>
      <c r="AA684" s="3098"/>
      <c r="AB684" s="3098"/>
      <c r="AC684" s="3098"/>
      <c r="AD684" s="3098"/>
      <c r="AE684" s="3098"/>
      <c r="AF684" s="3098"/>
      <c r="AG684" s="3098"/>
      <c r="AH684" s="3098"/>
      <c r="AI684" s="3098"/>
      <c r="AJ684" s="3143"/>
      <c r="AK684" s="3143"/>
      <c r="AL684" s="3143"/>
      <c r="AM684" s="3143"/>
      <c r="AN684" s="3143"/>
      <c r="AO684" s="3143"/>
      <c r="AP684" s="3143"/>
      <c r="AQ684" s="3143"/>
      <c r="AR684" s="3143"/>
      <c r="AS684" s="3143"/>
      <c r="AT684" s="3143"/>
      <c r="AU684" s="3143"/>
      <c r="AV684" s="3143"/>
      <c r="AW684" s="3143"/>
      <c r="AX684" s="3143"/>
      <c r="AY684" s="3143"/>
      <c r="AZ684" s="3143"/>
      <c r="BA684" s="3143"/>
      <c r="BB684" s="3143"/>
      <c r="BC684" s="3143"/>
      <c r="BD684" s="3143"/>
      <c r="BE684" s="3143"/>
      <c r="BF684" s="3143"/>
      <c r="BG684" s="3143"/>
      <c r="BH684" s="3143"/>
      <c r="BI684" s="3143"/>
      <c r="BJ684" s="3143"/>
      <c r="BK684" s="3143"/>
      <c r="BL684" s="3189"/>
      <c r="BM684" s="3189"/>
      <c r="BN684" s="3189"/>
      <c r="BO684" s="3189"/>
      <c r="BP684" s="3189"/>
      <c r="BQ684" s="3189"/>
      <c r="BR684" s="3189"/>
      <c r="BS684" s="3189"/>
      <c r="BT684" s="3189"/>
      <c r="BU684" s="3189"/>
      <c r="BV684" s="3143"/>
      <c r="BW684" s="3143"/>
    </row>
    <row r="685" spans="1:75" ht="16.5" customHeight="1">
      <c r="A685" s="3143"/>
      <c r="B685" s="3143"/>
      <c r="C685" s="3143"/>
      <c r="D685" s="3143"/>
      <c r="E685" s="3143"/>
      <c r="F685" s="3143"/>
      <c r="G685" s="3143"/>
      <c r="H685" s="3143"/>
      <c r="I685" s="3143"/>
      <c r="J685" s="3143"/>
      <c r="K685" s="3098"/>
      <c r="L685" s="3098"/>
      <c r="M685" s="3098"/>
      <c r="N685" s="3098"/>
      <c r="O685" s="3098"/>
      <c r="P685" s="3098"/>
      <c r="Q685" s="3098"/>
      <c r="R685" s="3098"/>
      <c r="S685" s="3098"/>
      <c r="T685" s="3098"/>
      <c r="U685" s="3098"/>
      <c r="V685" s="3098"/>
      <c r="W685" s="3098"/>
      <c r="X685" s="3098"/>
      <c r="Y685" s="3098"/>
      <c r="Z685" s="3098"/>
      <c r="AA685" s="3098"/>
      <c r="AB685" s="3098"/>
      <c r="AC685" s="3098"/>
      <c r="AD685" s="3098"/>
      <c r="AE685" s="3098"/>
      <c r="AF685" s="3098"/>
      <c r="AG685" s="3098"/>
      <c r="AH685" s="3098"/>
      <c r="AI685" s="3098"/>
      <c r="AJ685" s="3143"/>
      <c r="AK685" s="3143"/>
      <c r="AL685" s="3143"/>
      <c r="AM685" s="3143"/>
      <c r="AN685" s="3143"/>
      <c r="AO685" s="3143"/>
      <c r="AP685" s="3143"/>
      <c r="AQ685" s="3143"/>
      <c r="AR685" s="3143"/>
      <c r="AS685" s="3143"/>
      <c r="AT685" s="3143"/>
      <c r="AU685" s="3143"/>
      <c r="AV685" s="3143"/>
      <c r="AW685" s="3143"/>
      <c r="AX685" s="3143"/>
      <c r="AY685" s="3143"/>
      <c r="AZ685" s="3143"/>
      <c r="BA685" s="3143"/>
      <c r="BB685" s="3143"/>
      <c r="BC685" s="3143"/>
      <c r="BD685" s="3143"/>
      <c r="BE685" s="3143"/>
      <c r="BF685" s="3143"/>
      <c r="BG685" s="3143"/>
      <c r="BH685" s="3143"/>
      <c r="BI685" s="3143"/>
      <c r="BJ685" s="3143"/>
      <c r="BK685" s="3143"/>
      <c r="BL685" s="3189"/>
      <c r="BM685" s="3189"/>
      <c r="BN685" s="3189"/>
      <c r="BO685" s="3189"/>
      <c r="BP685" s="3189"/>
      <c r="BQ685" s="3189"/>
      <c r="BR685" s="3189"/>
      <c r="BS685" s="3189"/>
      <c r="BT685" s="3189"/>
      <c r="BU685" s="3189"/>
      <c r="BV685" s="3143"/>
      <c r="BW685" s="3143"/>
    </row>
    <row r="686" spans="1:75" ht="16.5" customHeight="1">
      <c r="A686" s="3143"/>
      <c r="B686" s="3143"/>
      <c r="C686" s="3143"/>
      <c r="D686" s="3143"/>
      <c r="E686" s="3143"/>
      <c r="F686" s="3143"/>
      <c r="G686" s="3143"/>
      <c r="H686" s="3143"/>
      <c r="I686" s="3143"/>
      <c r="J686" s="3143"/>
      <c r="K686" s="3098"/>
      <c r="L686" s="3098"/>
      <c r="M686" s="3098"/>
      <c r="N686" s="3098"/>
      <c r="O686" s="3098"/>
      <c r="P686" s="3098"/>
      <c r="Q686" s="3098"/>
      <c r="R686" s="3098"/>
      <c r="S686" s="3098"/>
      <c r="T686" s="3098"/>
      <c r="U686" s="3098"/>
      <c r="V686" s="3098"/>
      <c r="W686" s="3098"/>
      <c r="X686" s="3098"/>
      <c r="Y686" s="3098"/>
      <c r="Z686" s="3098"/>
      <c r="AA686" s="3098"/>
      <c r="AB686" s="3098"/>
      <c r="AC686" s="3098"/>
      <c r="AD686" s="3098"/>
      <c r="AE686" s="3098"/>
      <c r="AF686" s="3098"/>
      <c r="AG686" s="3098"/>
      <c r="AH686" s="3098"/>
      <c r="AI686" s="3098"/>
      <c r="AJ686" s="3143"/>
      <c r="AK686" s="3143"/>
      <c r="AL686" s="3143"/>
      <c r="AM686" s="3143"/>
      <c r="AN686" s="3143"/>
      <c r="AO686" s="3143"/>
      <c r="AP686" s="3143"/>
      <c r="AQ686" s="3143"/>
      <c r="AR686" s="3143"/>
      <c r="AS686" s="3143"/>
      <c r="AT686" s="3143"/>
      <c r="AU686" s="3143"/>
      <c r="AV686" s="3143"/>
      <c r="AW686" s="3143"/>
      <c r="AX686" s="3143"/>
      <c r="AY686" s="3143"/>
      <c r="AZ686" s="3143"/>
      <c r="BA686" s="3143"/>
      <c r="BB686" s="3143"/>
      <c r="BC686" s="3143"/>
      <c r="BD686" s="3143"/>
      <c r="BE686" s="3143"/>
      <c r="BF686" s="3143"/>
      <c r="BG686" s="3143"/>
      <c r="BH686" s="3143"/>
      <c r="BI686" s="3143"/>
      <c r="BJ686" s="3143"/>
      <c r="BK686" s="3143"/>
      <c r="BL686" s="3189"/>
      <c r="BM686" s="3189"/>
      <c r="BN686" s="3189"/>
      <c r="BO686" s="3189"/>
      <c r="BP686" s="3189"/>
      <c r="BQ686" s="3189"/>
      <c r="BR686" s="3189"/>
      <c r="BS686" s="3189"/>
      <c r="BT686" s="3189"/>
      <c r="BU686" s="3189"/>
      <c r="BV686" s="3143"/>
      <c r="BW686" s="3143"/>
    </row>
    <row r="687" spans="1:75" ht="16.5" customHeight="1">
      <c r="A687" s="3143"/>
      <c r="B687" s="3143"/>
      <c r="C687" s="3143"/>
      <c r="D687" s="3143"/>
      <c r="E687" s="3143"/>
      <c r="F687" s="3143"/>
      <c r="G687" s="3143"/>
      <c r="H687" s="3143"/>
      <c r="I687" s="3143"/>
      <c r="J687" s="3143"/>
      <c r="K687" s="3098"/>
      <c r="L687" s="3098"/>
      <c r="M687" s="3098"/>
      <c r="N687" s="3098"/>
      <c r="O687" s="3098"/>
      <c r="P687" s="3098"/>
      <c r="Q687" s="3098"/>
      <c r="R687" s="3098"/>
      <c r="S687" s="3098"/>
      <c r="T687" s="3098"/>
      <c r="U687" s="3098"/>
      <c r="V687" s="3098"/>
      <c r="W687" s="3098"/>
      <c r="X687" s="3098"/>
      <c r="Y687" s="3098"/>
      <c r="Z687" s="3098"/>
      <c r="AA687" s="3098"/>
      <c r="AB687" s="3098"/>
      <c r="AC687" s="3098"/>
      <c r="AD687" s="3098"/>
      <c r="AE687" s="3098"/>
      <c r="AF687" s="3098"/>
      <c r="AG687" s="3098"/>
      <c r="AH687" s="3098"/>
      <c r="AI687" s="3098"/>
      <c r="AJ687" s="3143"/>
      <c r="AK687" s="3143"/>
      <c r="AL687" s="3143"/>
      <c r="AM687" s="3143"/>
      <c r="AN687" s="3143"/>
      <c r="AO687" s="3143"/>
      <c r="AP687" s="3143"/>
      <c r="AQ687" s="3143"/>
      <c r="AR687" s="3143"/>
      <c r="AS687" s="3143"/>
      <c r="AT687" s="3143"/>
      <c r="AU687" s="3143"/>
      <c r="AV687" s="3143"/>
      <c r="AW687" s="3143"/>
      <c r="AX687" s="3143"/>
      <c r="AY687" s="3143"/>
      <c r="AZ687" s="3143"/>
      <c r="BA687" s="3143"/>
      <c r="BB687" s="3143"/>
      <c r="BC687" s="3143"/>
      <c r="BD687" s="3143"/>
      <c r="BE687" s="3143"/>
      <c r="BF687" s="3143"/>
      <c r="BG687" s="3143"/>
      <c r="BH687" s="3143"/>
      <c r="BI687" s="3143"/>
      <c r="BJ687" s="3143"/>
      <c r="BK687" s="3143"/>
      <c r="BL687" s="3189"/>
      <c r="BM687" s="3189"/>
      <c r="BN687" s="3189"/>
      <c r="BO687" s="3189"/>
      <c r="BP687" s="3189"/>
      <c r="BQ687" s="3189"/>
      <c r="BR687" s="3189"/>
      <c r="BS687" s="3189"/>
      <c r="BT687" s="3189"/>
      <c r="BU687" s="3189"/>
      <c r="BV687" s="3143"/>
      <c r="BW687" s="3143"/>
    </row>
    <row r="688" spans="1:75" ht="16.5" customHeight="1">
      <c r="A688" s="3143"/>
      <c r="B688" s="3143"/>
      <c r="C688" s="3143"/>
      <c r="D688" s="3143"/>
      <c r="E688" s="3143"/>
      <c r="F688" s="3143"/>
      <c r="G688" s="3143"/>
      <c r="H688" s="3143"/>
      <c r="I688" s="3143"/>
      <c r="J688" s="3143"/>
      <c r="K688" s="3098"/>
      <c r="L688" s="3098"/>
      <c r="M688" s="3098"/>
      <c r="N688" s="3098"/>
      <c r="O688" s="3098"/>
      <c r="P688" s="3098"/>
      <c r="Q688" s="3098"/>
      <c r="R688" s="3098"/>
      <c r="S688" s="3098"/>
      <c r="T688" s="3098"/>
      <c r="U688" s="3098"/>
      <c r="V688" s="3098"/>
      <c r="W688" s="3098"/>
      <c r="X688" s="3098"/>
      <c r="Y688" s="3098"/>
      <c r="Z688" s="3098"/>
      <c r="AA688" s="3098"/>
      <c r="AB688" s="3098"/>
      <c r="AC688" s="3098"/>
      <c r="AD688" s="3098"/>
      <c r="AE688" s="3098"/>
      <c r="AF688" s="3098"/>
      <c r="AG688" s="3098"/>
      <c r="AH688" s="3098"/>
      <c r="AI688" s="3098"/>
      <c r="AJ688" s="3143"/>
      <c r="AK688" s="3143"/>
      <c r="AL688" s="3143"/>
      <c r="AM688" s="3143"/>
      <c r="AN688" s="3143"/>
      <c r="AO688" s="3143"/>
      <c r="AP688" s="3143"/>
      <c r="AQ688" s="3143"/>
      <c r="AR688" s="3143"/>
      <c r="AS688" s="3143"/>
      <c r="AT688" s="3143"/>
      <c r="AU688" s="3143"/>
      <c r="AV688" s="3143"/>
      <c r="AW688" s="3143"/>
      <c r="AX688" s="3143"/>
      <c r="AY688" s="3143"/>
      <c r="AZ688" s="3143"/>
      <c r="BA688" s="3143"/>
      <c r="BB688" s="3143"/>
      <c r="BC688" s="3143"/>
      <c r="BD688" s="3143"/>
      <c r="BE688" s="3143"/>
      <c r="BF688" s="3143"/>
      <c r="BG688" s="3143"/>
      <c r="BH688" s="3143"/>
      <c r="BI688" s="3143"/>
      <c r="BJ688" s="3143"/>
      <c r="BK688" s="3143"/>
      <c r="BL688" s="3189"/>
      <c r="BM688" s="3189"/>
      <c r="BN688" s="3189"/>
      <c r="BO688" s="3189"/>
      <c r="BP688" s="3189"/>
      <c r="BQ688" s="3189"/>
      <c r="BR688" s="3189"/>
      <c r="BS688" s="3189"/>
      <c r="BT688" s="3189"/>
      <c r="BU688" s="3189"/>
      <c r="BV688" s="3143"/>
      <c r="BW688" s="3143"/>
    </row>
    <row r="689" spans="1:75" ht="16.5" customHeight="1">
      <c r="A689" s="3143"/>
      <c r="B689" s="3143"/>
      <c r="C689" s="3143"/>
      <c r="D689" s="3143"/>
      <c r="E689" s="3143"/>
      <c r="F689" s="3143"/>
      <c r="G689" s="3143"/>
      <c r="H689" s="3143"/>
      <c r="I689" s="3143"/>
      <c r="J689" s="3143"/>
      <c r="K689" s="3098"/>
      <c r="L689" s="3098"/>
      <c r="M689" s="3098"/>
      <c r="N689" s="3098"/>
      <c r="O689" s="3098"/>
      <c r="P689" s="3098"/>
      <c r="Q689" s="3098"/>
      <c r="R689" s="3098"/>
      <c r="S689" s="3098"/>
      <c r="T689" s="3098"/>
      <c r="U689" s="3098"/>
      <c r="V689" s="3098"/>
      <c r="W689" s="3098"/>
      <c r="X689" s="3098"/>
      <c r="Y689" s="3098"/>
      <c r="Z689" s="3098"/>
      <c r="AA689" s="3098"/>
      <c r="AB689" s="3098"/>
      <c r="AC689" s="3098"/>
      <c r="AD689" s="3098"/>
      <c r="AE689" s="3098"/>
      <c r="AF689" s="3098"/>
      <c r="AG689" s="3098"/>
      <c r="AH689" s="3098"/>
      <c r="AI689" s="3098"/>
      <c r="AJ689" s="3143"/>
      <c r="AK689" s="3143"/>
      <c r="AL689" s="3143"/>
      <c r="AM689" s="3143"/>
      <c r="AN689" s="3143"/>
      <c r="AO689" s="3143"/>
      <c r="AP689" s="3143"/>
      <c r="AQ689" s="3143"/>
      <c r="AR689" s="3143"/>
      <c r="AS689" s="3143"/>
      <c r="AT689" s="3143"/>
      <c r="AU689" s="3143"/>
      <c r="AV689" s="3143"/>
      <c r="AW689" s="3143"/>
      <c r="AX689" s="3143"/>
      <c r="AY689" s="3143"/>
      <c r="AZ689" s="3143"/>
      <c r="BA689" s="3143"/>
      <c r="BB689" s="3143"/>
      <c r="BC689" s="3143"/>
      <c r="BD689" s="3143"/>
      <c r="BE689" s="3143"/>
      <c r="BF689" s="3143"/>
      <c r="BG689" s="3143"/>
      <c r="BH689" s="3143"/>
      <c r="BI689" s="3143"/>
      <c r="BJ689" s="3143"/>
      <c r="BK689" s="3143"/>
      <c r="BL689" s="3189"/>
      <c r="BM689" s="3189"/>
      <c r="BN689" s="3189"/>
      <c r="BO689" s="3189"/>
      <c r="BP689" s="3189"/>
      <c r="BQ689" s="3189"/>
      <c r="BR689" s="3189"/>
      <c r="BS689" s="3189"/>
      <c r="BT689" s="3189"/>
      <c r="BU689" s="3189"/>
      <c r="BV689" s="3143"/>
      <c r="BW689" s="3143"/>
    </row>
    <row r="690" spans="1:75" ht="16.5" customHeight="1">
      <c r="A690" s="3143"/>
      <c r="B690" s="3143"/>
      <c r="C690" s="3143"/>
      <c r="D690" s="3143"/>
      <c r="E690" s="3143"/>
      <c r="F690" s="3143"/>
      <c r="G690" s="3143"/>
      <c r="H690" s="3143"/>
      <c r="I690" s="3143"/>
      <c r="J690" s="3143"/>
      <c r="K690" s="3098"/>
      <c r="L690" s="3098"/>
      <c r="M690" s="3098"/>
      <c r="N690" s="3098"/>
      <c r="O690" s="3098"/>
      <c r="P690" s="3098"/>
      <c r="Q690" s="3098"/>
      <c r="R690" s="3098"/>
      <c r="S690" s="3098"/>
      <c r="T690" s="3098"/>
      <c r="U690" s="3098"/>
      <c r="V690" s="3098"/>
      <c r="W690" s="3098"/>
      <c r="X690" s="3098"/>
      <c r="Y690" s="3098"/>
      <c r="Z690" s="3098"/>
      <c r="AA690" s="3098"/>
      <c r="AB690" s="3098"/>
      <c r="AC690" s="3098"/>
      <c r="AD690" s="3098"/>
      <c r="AE690" s="3098"/>
      <c r="AF690" s="3098"/>
      <c r="AG690" s="3098"/>
      <c r="AH690" s="3098"/>
      <c r="AI690" s="3098"/>
      <c r="AJ690" s="3143"/>
      <c r="AK690" s="3143"/>
      <c r="AL690" s="3143"/>
      <c r="AM690" s="3143"/>
      <c r="AN690" s="3143"/>
      <c r="AO690" s="3143"/>
      <c r="AP690" s="3143"/>
      <c r="AQ690" s="3143"/>
      <c r="AR690" s="3143"/>
      <c r="AS690" s="3143"/>
      <c r="AT690" s="3143"/>
      <c r="AU690" s="3143"/>
      <c r="AV690" s="3143"/>
      <c r="AW690" s="3143"/>
      <c r="AX690" s="3143"/>
      <c r="AY690" s="3143"/>
      <c r="AZ690" s="3143"/>
      <c r="BA690" s="3143"/>
      <c r="BB690" s="3143"/>
      <c r="BC690" s="3143"/>
      <c r="BD690" s="3143"/>
      <c r="BE690" s="3143"/>
      <c r="BF690" s="3143"/>
      <c r="BG690" s="3143"/>
      <c r="BH690" s="3143"/>
      <c r="BI690" s="3143"/>
      <c r="BJ690" s="3143"/>
      <c r="BK690" s="3143"/>
      <c r="BL690" s="3189"/>
      <c r="BM690" s="3189"/>
      <c r="BN690" s="3189"/>
      <c r="BO690" s="3189"/>
      <c r="BP690" s="3189"/>
      <c r="BQ690" s="3189"/>
      <c r="BR690" s="3189"/>
      <c r="BS690" s="3189"/>
      <c r="BT690" s="3189"/>
      <c r="BU690" s="3189"/>
      <c r="BV690" s="3143"/>
      <c r="BW690" s="3143"/>
    </row>
    <row r="691" spans="1:75" ht="16.5" customHeight="1">
      <c r="A691" s="3143"/>
      <c r="B691" s="3143"/>
      <c r="C691" s="3143"/>
      <c r="D691" s="3143"/>
      <c r="E691" s="3143"/>
      <c r="F691" s="3143"/>
      <c r="G691" s="3143"/>
      <c r="H691" s="3143"/>
      <c r="I691" s="3143"/>
      <c r="J691" s="3143"/>
      <c r="K691" s="3098"/>
      <c r="L691" s="3098"/>
      <c r="M691" s="3098"/>
      <c r="N691" s="3098"/>
      <c r="O691" s="3098"/>
      <c r="P691" s="3098"/>
      <c r="Q691" s="3098"/>
      <c r="R691" s="3098"/>
      <c r="S691" s="3098"/>
      <c r="T691" s="3098"/>
      <c r="U691" s="3098"/>
      <c r="V691" s="3098"/>
      <c r="W691" s="3098"/>
      <c r="X691" s="3098"/>
      <c r="Y691" s="3098"/>
      <c r="Z691" s="3098"/>
      <c r="AA691" s="3098"/>
      <c r="AB691" s="3098"/>
      <c r="AC691" s="3098"/>
      <c r="AD691" s="3098"/>
      <c r="AE691" s="3098"/>
      <c r="AF691" s="3098"/>
      <c r="AG691" s="3098"/>
      <c r="AH691" s="3098"/>
      <c r="AI691" s="3098"/>
      <c r="AJ691" s="3143"/>
      <c r="AK691" s="3143"/>
      <c r="AL691" s="3143"/>
      <c r="AM691" s="3143"/>
      <c r="AN691" s="3143"/>
      <c r="AO691" s="3143"/>
      <c r="AP691" s="3143"/>
      <c r="AQ691" s="3143"/>
      <c r="AR691" s="3143"/>
      <c r="AS691" s="3143"/>
      <c r="AT691" s="3143"/>
      <c r="AU691" s="3143"/>
      <c r="AV691" s="3143"/>
      <c r="AW691" s="3143"/>
      <c r="AX691" s="3143"/>
      <c r="AY691" s="3143"/>
      <c r="AZ691" s="3143"/>
      <c r="BA691" s="3143"/>
      <c r="BB691" s="3143"/>
      <c r="BC691" s="3143"/>
      <c r="BD691" s="3143"/>
      <c r="BE691" s="3143"/>
      <c r="BF691" s="3143"/>
      <c r="BG691" s="3143"/>
      <c r="BH691" s="3143"/>
      <c r="BI691" s="3143"/>
      <c r="BJ691" s="3143"/>
      <c r="BK691" s="3143"/>
      <c r="BL691" s="3189"/>
      <c r="BM691" s="3189"/>
      <c r="BN691" s="3189"/>
      <c r="BO691" s="3189"/>
      <c r="BP691" s="3189"/>
      <c r="BQ691" s="3189"/>
      <c r="BR691" s="3189"/>
      <c r="BS691" s="3189"/>
      <c r="BT691" s="3189"/>
      <c r="BU691" s="3189"/>
      <c r="BV691" s="3143"/>
      <c r="BW691" s="3143"/>
    </row>
    <row r="692" spans="1:75" ht="16.5" customHeight="1">
      <c r="A692" s="3143"/>
      <c r="B692" s="3143"/>
      <c r="C692" s="3143"/>
      <c r="D692" s="3143"/>
      <c r="E692" s="3143"/>
      <c r="F692" s="3143"/>
      <c r="G692" s="3143"/>
      <c r="H692" s="3143"/>
      <c r="I692" s="3143"/>
      <c r="J692" s="3143"/>
      <c r="K692" s="3098"/>
      <c r="L692" s="3098"/>
      <c r="M692" s="3098"/>
      <c r="N692" s="3098"/>
      <c r="O692" s="3098"/>
      <c r="P692" s="3098"/>
      <c r="Q692" s="3098"/>
      <c r="R692" s="3098"/>
      <c r="S692" s="3098"/>
      <c r="T692" s="3098"/>
      <c r="U692" s="3098"/>
      <c r="V692" s="3098"/>
      <c r="W692" s="3098"/>
      <c r="X692" s="3098"/>
      <c r="Y692" s="3098"/>
      <c r="Z692" s="3098"/>
      <c r="AA692" s="3098"/>
      <c r="AB692" s="3098"/>
      <c r="AC692" s="3098"/>
      <c r="AD692" s="3098"/>
      <c r="AE692" s="3098"/>
      <c r="AF692" s="3098"/>
      <c r="AG692" s="3098"/>
      <c r="AH692" s="3098"/>
      <c r="AI692" s="3098"/>
      <c r="AJ692" s="3143"/>
      <c r="AK692" s="3143"/>
      <c r="AL692" s="3143"/>
      <c r="AM692" s="3143"/>
      <c r="AN692" s="3143"/>
      <c r="AO692" s="3143"/>
      <c r="AP692" s="3143"/>
      <c r="AQ692" s="3143"/>
      <c r="AR692" s="3143"/>
      <c r="AS692" s="3143"/>
      <c r="AT692" s="3143"/>
      <c r="AU692" s="3143"/>
      <c r="AV692" s="3143"/>
      <c r="AW692" s="3143"/>
      <c r="AX692" s="3143"/>
      <c r="AY692" s="3143"/>
      <c r="AZ692" s="3143"/>
      <c r="BA692" s="3143"/>
      <c r="BB692" s="3143"/>
      <c r="BC692" s="3143"/>
      <c r="BD692" s="3143"/>
      <c r="BE692" s="3143"/>
      <c r="BF692" s="3143"/>
      <c r="BG692" s="3143"/>
      <c r="BH692" s="3143"/>
      <c r="BI692" s="3143"/>
      <c r="BJ692" s="3143"/>
      <c r="BK692" s="3143"/>
      <c r="BL692" s="3189"/>
      <c r="BM692" s="3189"/>
      <c r="BN692" s="3189"/>
      <c r="BO692" s="3189"/>
      <c r="BP692" s="3189"/>
      <c r="BQ692" s="3189"/>
      <c r="BR692" s="3189"/>
      <c r="BS692" s="3189"/>
      <c r="BT692" s="3189"/>
      <c r="BU692" s="3189"/>
      <c r="BV692" s="3143"/>
      <c r="BW692" s="3143"/>
    </row>
    <row r="693" spans="1:75" ht="16.5" customHeight="1">
      <c r="A693" s="3143"/>
      <c r="B693" s="3143"/>
      <c r="C693" s="3143"/>
      <c r="D693" s="3143"/>
      <c r="E693" s="3143"/>
      <c r="F693" s="3143"/>
      <c r="G693" s="3143"/>
      <c r="H693" s="3143"/>
      <c r="I693" s="3143"/>
      <c r="J693" s="3143"/>
      <c r="K693" s="3098"/>
      <c r="L693" s="3098"/>
      <c r="M693" s="3098"/>
      <c r="N693" s="3098"/>
      <c r="O693" s="3098"/>
      <c r="P693" s="3098"/>
      <c r="Q693" s="3098"/>
      <c r="R693" s="3098"/>
      <c r="S693" s="3098"/>
      <c r="T693" s="3098"/>
      <c r="U693" s="3098"/>
      <c r="V693" s="3098"/>
      <c r="W693" s="3098"/>
      <c r="X693" s="3098"/>
      <c r="Y693" s="3098"/>
      <c r="Z693" s="3098"/>
      <c r="AA693" s="3098"/>
      <c r="AB693" s="3098"/>
      <c r="AC693" s="3098"/>
      <c r="AD693" s="3098"/>
      <c r="AE693" s="3098"/>
      <c r="AF693" s="3098"/>
      <c r="AG693" s="3098"/>
      <c r="AH693" s="3098"/>
      <c r="AI693" s="3098"/>
      <c r="AJ693" s="3143"/>
      <c r="AK693" s="3143"/>
      <c r="AL693" s="3143"/>
      <c r="AM693" s="3143"/>
      <c r="AN693" s="3143"/>
      <c r="AO693" s="3143"/>
      <c r="AP693" s="3143"/>
      <c r="AQ693" s="3143"/>
      <c r="AR693" s="3143"/>
      <c r="AS693" s="3143"/>
      <c r="AT693" s="3143"/>
      <c r="AU693" s="3143"/>
      <c r="AV693" s="3143"/>
      <c r="AW693" s="3143"/>
      <c r="AX693" s="3143"/>
      <c r="AY693" s="3143"/>
      <c r="AZ693" s="3143"/>
      <c r="BA693" s="3143"/>
      <c r="BB693" s="3143"/>
      <c r="BC693" s="3143"/>
      <c r="BD693" s="3143"/>
      <c r="BE693" s="3143"/>
      <c r="BF693" s="3143"/>
      <c r="BG693" s="3143"/>
      <c r="BH693" s="3143"/>
      <c r="BI693" s="3143"/>
      <c r="BJ693" s="3143"/>
      <c r="BK693" s="3143"/>
      <c r="BL693" s="3189"/>
      <c r="BM693" s="3189"/>
      <c r="BN693" s="3189"/>
      <c r="BO693" s="3189"/>
      <c r="BP693" s="3189"/>
      <c r="BQ693" s="3189"/>
      <c r="BR693" s="3189"/>
      <c r="BS693" s="3189"/>
      <c r="BT693" s="3189"/>
      <c r="BU693" s="3189"/>
      <c r="BV693" s="3143"/>
      <c r="BW693" s="3143"/>
    </row>
    <row r="694" spans="1:75" ht="16.5" customHeight="1">
      <c r="A694" s="3143"/>
      <c r="B694" s="3143"/>
      <c r="C694" s="3143"/>
      <c r="D694" s="3143"/>
      <c r="E694" s="3143"/>
      <c r="F694" s="3143"/>
      <c r="G694" s="3143"/>
      <c r="H694" s="3143"/>
      <c r="I694" s="3143"/>
      <c r="J694" s="3143"/>
      <c r="K694" s="3098"/>
      <c r="L694" s="3098"/>
      <c r="M694" s="3098"/>
      <c r="N694" s="3098"/>
      <c r="O694" s="3098"/>
      <c r="P694" s="3098"/>
      <c r="Q694" s="3098"/>
      <c r="R694" s="3098"/>
      <c r="S694" s="3098"/>
      <c r="T694" s="3098"/>
      <c r="U694" s="3098"/>
      <c r="V694" s="3098"/>
      <c r="W694" s="3098"/>
      <c r="X694" s="3098"/>
      <c r="Y694" s="3098"/>
      <c r="Z694" s="3098"/>
      <c r="AA694" s="3098"/>
      <c r="AB694" s="3098"/>
      <c r="AC694" s="3098"/>
      <c r="AD694" s="3098"/>
      <c r="AE694" s="3098"/>
      <c r="AF694" s="3098"/>
      <c r="AG694" s="3098"/>
      <c r="AH694" s="3098"/>
      <c r="AI694" s="3098"/>
      <c r="AJ694" s="3143"/>
      <c r="AK694" s="3143"/>
      <c r="AL694" s="3143"/>
      <c r="AM694" s="3143"/>
      <c r="AN694" s="3143"/>
      <c r="AO694" s="3143"/>
      <c r="AP694" s="3143"/>
      <c r="AQ694" s="3143"/>
      <c r="AR694" s="3143"/>
      <c r="AS694" s="3143"/>
      <c r="AT694" s="3143"/>
      <c r="AU694" s="3143"/>
      <c r="AV694" s="3143"/>
      <c r="AW694" s="3143"/>
      <c r="AX694" s="3143"/>
      <c r="AY694" s="3143"/>
      <c r="AZ694" s="3143"/>
      <c r="BA694" s="3143"/>
      <c r="BB694" s="3143"/>
      <c r="BC694" s="3143"/>
      <c r="BD694" s="3143"/>
      <c r="BE694" s="3143"/>
      <c r="BF694" s="3143"/>
      <c r="BG694" s="3143"/>
      <c r="BH694" s="3143"/>
      <c r="BI694" s="3143"/>
      <c r="BJ694" s="3143"/>
      <c r="BK694" s="3143"/>
      <c r="BL694" s="3189"/>
      <c r="BM694" s="3189"/>
      <c r="BN694" s="3189"/>
      <c r="BO694" s="3189"/>
      <c r="BP694" s="3189"/>
      <c r="BQ694" s="3189"/>
      <c r="BR694" s="3189"/>
      <c r="BS694" s="3189"/>
      <c r="BT694" s="3189"/>
      <c r="BU694" s="3189"/>
      <c r="BV694" s="3143"/>
      <c r="BW694" s="3143"/>
    </row>
    <row r="695" spans="1:75" ht="16.5" customHeight="1">
      <c r="A695" s="3143"/>
      <c r="B695" s="3143"/>
      <c r="C695" s="3143"/>
      <c r="D695" s="3143"/>
      <c r="E695" s="3143"/>
      <c r="F695" s="3143"/>
      <c r="G695" s="3143"/>
      <c r="H695" s="3143"/>
      <c r="I695" s="3143"/>
      <c r="J695" s="3143"/>
      <c r="K695" s="3098"/>
      <c r="L695" s="3098"/>
      <c r="M695" s="3098"/>
      <c r="N695" s="3098"/>
      <c r="O695" s="3098"/>
      <c r="P695" s="3098"/>
      <c r="Q695" s="3098"/>
      <c r="R695" s="3098"/>
      <c r="S695" s="3098"/>
      <c r="T695" s="3098"/>
      <c r="U695" s="3098"/>
      <c r="V695" s="3098"/>
      <c r="W695" s="3098"/>
      <c r="X695" s="3098"/>
      <c r="Y695" s="3098"/>
      <c r="Z695" s="3098"/>
      <c r="AA695" s="3098"/>
      <c r="AB695" s="3098"/>
      <c r="AC695" s="3098"/>
      <c r="AD695" s="3098"/>
      <c r="AE695" s="3098"/>
      <c r="AF695" s="3098"/>
      <c r="AG695" s="3098"/>
      <c r="AH695" s="3098"/>
      <c r="AI695" s="3098"/>
      <c r="AJ695" s="3143"/>
      <c r="AK695" s="3143"/>
      <c r="AL695" s="3143"/>
      <c r="AM695" s="3143"/>
      <c r="AN695" s="3143"/>
      <c r="AO695" s="3143"/>
      <c r="AP695" s="3143"/>
      <c r="AQ695" s="3143"/>
      <c r="AR695" s="3143"/>
      <c r="AS695" s="3143"/>
      <c r="AT695" s="3143"/>
      <c r="AU695" s="3143"/>
      <c r="AV695" s="3143"/>
      <c r="AW695" s="3143"/>
      <c r="AX695" s="3143"/>
      <c r="AY695" s="3143"/>
      <c r="AZ695" s="3143"/>
      <c r="BA695" s="3143"/>
      <c r="BB695" s="3143"/>
      <c r="BC695" s="3143"/>
      <c r="BD695" s="3143"/>
      <c r="BE695" s="3143"/>
      <c r="BF695" s="3143"/>
      <c r="BG695" s="3143"/>
      <c r="BH695" s="3143"/>
      <c r="BI695" s="3143"/>
      <c r="BJ695" s="3143"/>
      <c r="BK695" s="3143"/>
      <c r="BL695" s="3189"/>
      <c r="BM695" s="3189"/>
      <c r="BN695" s="3189"/>
      <c r="BO695" s="3189"/>
      <c r="BP695" s="3189"/>
      <c r="BQ695" s="3189"/>
      <c r="BR695" s="3189"/>
      <c r="BS695" s="3189"/>
      <c r="BT695" s="3189"/>
      <c r="BU695" s="3189"/>
      <c r="BV695" s="3143"/>
      <c r="BW695" s="3143"/>
    </row>
    <row r="696" spans="1:75" ht="16.5" customHeight="1">
      <c r="A696" s="3143"/>
      <c r="B696" s="3143"/>
      <c r="C696" s="3143"/>
      <c r="D696" s="3143"/>
      <c r="E696" s="3143"/>
      <c r="F696" s="3143"/>
      <c r="G696" s="3143"/>
      <c r="H696" s="3143"/>
      <c r="I696" s="3143"/>
      <c r="J696" s="3143"/>
      <c r="K696" s="3098"/>
      <c r="L696" s="3098"/>
      <c r="M696" s="3098"/>
      <c r="N696" s="3098"/>
      <c r="O696" s="3098"/>
      <c r="P696" s="3098"/>
      <c r="Q696" s="3098"/>
      <c r="R696" s="3098"/>
      <c r="S696" s="3098"/>
      <c r="T696" s="3098"/>
      <c r="U696" s="3098"/>
      <c r="V696" s="3098"/>
      <c r="W696" s="3098"/>
      <c r="X696" s="3098"/>
      <c r="Y696" s="3098"/>
      <c r="Z696" s="3098"/>
      <c r="AA696" s="3098"/>
      <c r="AB696" s="3098"/>
      <c r="AC696" s="3098"/>
      <c r="AD696" s="3098"/>
      <c r="AE696" s="3098"/>
      <c r="AF696" s="3098"/>
      <c r="AG696" s="3098"/>
      <c r="AH696" s="3098"/>
      <c r="AI696" s="3098"/>
      <c r="AJ696" s="3143"/>
      <c r="AK696" s="3143"/>
      <c r="AL696" s="3143"/>
      <c r="AM696" s="3143"/>
      <c r="AN696" s="3143"/>
      <c r="AO696" s="3143"/>
      <c r="AP696" s="3143"/>
      <c r="AQ696" s="3143"/>
      <c r="AR696" s="3143"/>
      <c r="AS696" s="3143"/>
      <c r="AT696" s="3143"/>
      <c r="AU696" s="3143"/>
      <c r="AV696" s="3143"/>
      <c r="AW696" s="3143"/>
      <c r="AX696" s="3143"/>
      <c r="AY696" s="3143"/>
      <c r="AZ696" s="3143"/>
      <c r="BA696" s="3143"/>
      <c r="BB696" s="3143"/>
      <c r="BC696" s="3143"/>
      <c r="BD696" s="3143"/>
      <c r="BE696" s="3143"/>
      <c r="BF696" s="3143"/>
      <c r="BG696" s="3143"/>
      <c r="BH696" s="3143"/>
      <c r="BI696" s="3143"/>
      <c r="BJ696" s="3143"/>
      <c r="BK696" s="3143"/>
      <c r="BL696" s="3189"/>
      <c r="BM696" s="3189"/>
      <c r="BN696" s="3189"/>
      <c r="BO696" s="3189"/>
      <c r="BP696" s="3189"/>
      <c r="BQ696" s="3189"/>
      <c r="BR696" s="3189"/>
      <c r="BS696" s="3189"/>
      <c r="BT696" s="3189"/>
      <c r="BU696" s="3189"/>
      <c r="BV696" s="3143"/>
      <c r="BW696" s="3143"/>
    </row>
    <row r="697" spans="1:75" ht="16.5" customHeight="1">
      <c r="A697" s="3143"/>
      <c r="B697" s="3143"/>
      <c r="C697" s="3143"/>
      <c r="D697" s="3143"/>
      <c r="E697" s="3143"/>
      <c r="F697" s="3143"/>
      <c r="G697" s="3143"/>
      <c r="H697" s="3143"/>
      <c r="I697" s="3143"/>
      <c r="J697" s="3143"/>
      <c r="K697" s="3098"/>
      <c r="L697" s="3098"/>
      <c r="M697" s="3098"/>
      <c r="N697" s="3098"/>
      <c r="O697" s="3098"/>
      <c r="P697" s="3098"/>
      <c r="Q697" s="3098"/>
      <c r="R697" s="3098"/>
      <c r="S697" s="3098"/>
      <c r="T697" s="3098"/>
      <c r="U697" s="3098"/>
      <c r="V697" s="3098"/>
      <c r="W697" s="3098"/>
      <c r="X697" s="3098"/>
      <c r="Y697" s="3098"/>
      <c r="Z697" s="3098"/>
      <c r="AA697" s="3098"/>
      <c r="AB697" s="3098"/>
      <c r="AC697" s="3098"/>
      <c r="AD697" s="3098"/>
      <c r="AE697" s="3098"/>
      <c r="AF697" s="3098"/>
      <c r="AG697" s="3098"/>
      <c r="AH697" s="3098"/>
      <c r="AI697" s="3098"/>
      <c r="AJ697" s="3143"/>
      <c r="AK697" s="3143"/>
      <c r="AL697" s="3143"/>
      <c r="AM697" s="3143"/>
      <c r="AN697" s="3143"/>
      <c r="AO697" s="3143"/>
      <c r="AP697" s="3143"/>
      <c r="AQ697" s="3143"/>
      <c r="AR697" s="3143"/>
      <c r="AS697" s="3143"/>
      <c r="AT697" s="3143"/>
      <c r="AU697" s="3143"/>
      <c r="AV697" s="3143"/>
      <c r="AW697" s="3143"/>
      <c r="AX697" s="3143"/>
      <c r="AY697" s="3143"/>
      <c r="AZ697" s="3143"/>
      <c r="BA697" s="3143"/>
      <c r="BB697" s="3143"/>
      <c r="BC697" s="3143"/>
      <c r="BD697" s="3143"/>
      <c r="BE697" s="3143"/>
      <c r="BF697" s="3143"/>
      <c r="BG697" s="3143"/>
      <c r="BH697" s="3143"/>
      <c r="BI697" s="3143"/>
      <c r="BJ697" s="3143"/>
      <c r="BK697" s="3143"/>
      <c r="BL697" s="3189"/>
      <c r="BM697" s="3189"/>
      <c r="BN697" s="3189"/>
      <c r="BO697" s="3189"/>
      <c r="BP697" s="3189"/>
      <c r="BQ697" s="3189"/>
      <c r="BR697" s="3189"/>
      <c r="BS697" s="3189"/>
      <c r="BT697" s="3189"/>
      <c r="BU697" s="3189"/>
      <c r="BV697" s="3143"/>
      <c r="BW697" s="3143"/>
    </row>
    <row r="698" spans="1:75" ht="16.5" customHeight="1">
      <c r="A698" s="3143"/>
      <c r="B698" s="3143"/>
      <c r="C698" s="3143"/>
      <c r="D698" s="3143"/>
      <c r="E698" s="3143"/>
      <c r="F698" s="3143"/>
      <c r="G698" s="3143"/>
      <c r="H698" s="3143"/>
      <c r="I698" s="3143"/>
      <c r="J698" s="3143"/>
      <c r="K698" s="3098"/>
      <c r="L698" s="3098"/>
      <c r="M698" s="3098"/>
      <c r="N698" s="3098"/>
      <c r="O698" s="3098"/>
      <c r="P698" s="3098"/>
      <c r="Q698" s="3098"/>
      <c r="R698" s="3098"/>
      <c r="S698" s="3098"/>
      <c r="T698" s="3098"/>
      <c r="U698" s="3098"/>
      <c r="V698" s="3098"/>
      <c r="W698" s="3098"/>
      <c r="X698" s="3098"/>
      <c r="Y698" s="3098"/>
      <c r="Z698" s="3098"/>
      <c r="AA698" s="3098"/>
      <c r="AB698" s="3098"/>
      <c r="AC698" s="3098"/>
      <c r="AD698" s="3098"/>
      <c r="AE698" s="3098"/>
      <c r="AF698" s="3098"/>
      <c r="AG698" s="3098"/>
      <c r="AH698" s="3098"/>
      <c r="AI698" s="3098"/>
      <c r="AJ698" s="3143"/>
      <c r="AK698" s="3143"/>
      <c r="AL698" s="3143"/>
      <c r="AM698" s="3143"/>
      <c r="AN698" s="3143"/>
      <c r="AO698" s="3143"/>
      <c r="AP698" s="3143"/>
      <c r="AQ698" s="3143"/>
      <c r="AR698" s="3143"/>
      <c r="AS698" s="3143"/>
      <c r="AT698" s="3143"/>
      <c r="AU698" s="3143"/>
      <c r="AV698" s="3143"/>
      <c r="AW698" s="3143"/>
      <c r="AX698" s="3143"/>
      <c r="AY698" s="3143"/>
      <c r="AZ698" s="3143"/>
      <c r="BA698" s="3143"/>
      <c r="BB698" s="3143"/>
      <c r="BC698" s="3143"/>
      <c r="BD698" s="3143"/>
      <c r="BE698" s="3143"/>
      <c r="BF698" s="3143"/>
      <c r="BG698" s="3143"/>
      <c r="BH698" s="3143"/>
      <c r="BI698" s="3143"/>
      <c r="BJ698" s="3143"/>
      <c r="BK698" s="3143"/>
      <c r="BL698" s="3189"/>
      <c r="BM698" s="3189"/>
      <c r="BN698" s="3189"/>
      <c r="BO698" s="3189"/>
      <c r="BP698" s="3189"/>
      <c r="BQ698" s="3189"/>
      <c r="BR698" s="3189"/>
      <c r="BS698" s="3189"/>
      <c r="BT698" s="3189"/>
      <c r="BU698" s="3189"/>
      <c r="BV698" s="3143"/>
      <c r="BW698" s="3143"/>
    </row>
    <row r="699" spans="1:75" ht="16.5" customHeight="1">
      <c r="A699" s="3143"/>
      <c r="B699" s="3143"/>
      <c r="C699" s="3143"/>
      <c r="D699" s="3143"/>
      <c r="E699" s="3143"/>
      <c r="F699" s="3143"/>
      <c r="G699" s="3143"/>
      <c r="H699" s="3143"/>
      <c r="I699" s="3143"/>
      <c r="J699" s="3143"/>
      <c r="K699" s="3098"/>
      <c r="L699" s="3098"/>
      <c r="M699" s="3098"/>
      <c r="N699" s="3098"/>
      <c r="O699" s="3098"/>
      <c r="P699" s="3098"/>
      <c r="Q699" s="3098"/>
      <c r="R699" s="3098"/>
      <c r="S699" s="3098"/>
      <c r="T699" s="3098"/>
      <c r="U699" s="3098"/>
      <c r="V699" s="3098"/>
      <c r="W699" s="3098"/>
      <c r="X699" s="3098"/>
      <c r="Y699" s="3098"/>
      <c r="Z699" s="3098"/>
      <c r="AA699" s="3098"/>
      <c r="AB699" s="3098"/>
      <c r="AC699" s="3098"/>
      <c r="AD699" s="3098"/>
      <c r="AE699" s="3098"/>
      <c r="AF699" s="3098"/>
      <c r="AG699" s="3098"/>
      <c r="AH699" s="3098"/>
      <c r="AI699" s="3098"/>
      <c r="AJ699" s="3143"/>
      <c r="AK699" s="3143"/>
      <c r="AL699" s="3143"/>
      <c r="AM699" s="3143"/>
      <c r="AN699" s="3143"/>
      <c r="AO699" s="3143"/>
      <c r="AP699" s="3143"/>
      <c r="AQ699" s="3143"/>
      <c r="AR699" s="3143"/>
      <c r="AS699" s="3143"/>
      <c r="AT699" s="3143"/>
      <c r="AU699" s="3143"/>
      <c r="AV699" s="3143"/>
      <c r="AW699" s="3143"/>
      <c r="AX699" s="3143"/>
      <c r="AY699" s="3143"/>
      <c r="AZ699" s="3143"/>
      <c r="BA699" s="3143"/>
      <c r="BB699" s="3143"/>
      <c r="BC699" s="3143"/>
      <c r="BD699" s="3143"/>
      <c r="BE699" s="3143"/>
      <c r="BF699" s="3143"/>
      <c r="BG699" s="3143"/>
      <c r="BH699" s="3143"/>
      <c r="BI699" s="3143"/>
      <c r="BJ699" s="3143"/>
      <c r="BK699" s="3143"/>
      <c r="BL699" s="3189"/>
      <c r="BM699" s="3189"/>
      <c r="BN699" s="3189"/>
      <c r="BO699" s="3189"/>
      <c r="BP699" s="3189"/>
      <c r="BQ699" s="3189"/>
      <c r="BR699" s="3189"/>
      <c r="BS699" s="3189"/>
      <c r="BT699" s="3189"/>
      <c r="BU699" s="3189"/>
      <c r="BV699" s="3143"/>
      <c r="BW699" s="3143"/>
    </row>
    <row r="700" spans="1:75" ht="16.5" customHeight="1">
      <c r="A700" s="3143"/>
      <c r="B700" s="3143"/>
      <c r="C700" s="3143"/>
      <c r="D700" s="3143"/>
      <c r="E700" s="3143"/>
      <c r="F700" s="3143"/>
      <c r="G700" s="3143"/>
      <c r="H700" s="3143"/>
      <c r="I700" s="3143"/>
      <c r="J700" s="3143"/>
      <c r="K700" s="3098"/>
      <c r="L700" s="3098"/>
      <c r="M700" s="3098"/>
      <c r="N700" s="3098"/>
      <c r="O700" s="3098"/>
      <c r="P700" s="3098"/>
      <c r="Q700" s="3098"/>
      <c r="R700" s="3098"/>
      <c r="S700" s="3098"/>
      <c r="T700" s="3098"/>
      <c r="U700" s="3098"/>
      <c r="V700" s="3098"/>
      <c r="W700" s="3098"/>
      <c r="X700" s="3098"/>
      <c r="Y700" s="3098"/>
      <c r="Z700" s="3098"/>
      <c r="AA700" s="3098"/>
      <c r="AB700" s="3098"/>
      <c r="AC700" s="3098"/>
      <c r="AD700" s="3098"/>
      <c r="AE700" s="3098"/>
      <c r="AF700" s="3098"/>
      <c r="AG700" s="3098"/>
      <c r="AH700" s="3098"/>
      <c r="AI700" s="3098"/>
      <c r="AJ700" s="3143"/>
      <c r="AK700" s="3143"/>
      <c r="AL700" s="3143"/>
      <c r="AM700" s="3143"/>
      <c r="AN700" s="3143"/>
      <c r="AO700" s="3143"/>
      <c r="AP700" s="3143"/>
      <c r="AQ700" s="3143"/>
      <c r="AR700" s="3143"/>
      <c r="AS700" s="3143"/>
      <c r="AT700" s="3143"/>
      <c r="AU700" s="3143"/>
      <c r="AV700" s="3143"/>
      <c r="AW700" s="3143"/>
      <c r="AX700" s="3143"/>
      <c r="AY700" s="3143"/>
      <c r="AZ700" s="3143"/>
      <c r="BA700" s="3143"/>
      <c r="BB700" s="3143"/>
      <c r="BC700" s="3143"/>
      <c r="BD700" s="3143"/>
      <c r="BE700" s="3143"/>
      <c r="BF700" s="3143"/>
      <c r="BG700" s="3143"/>
      <c r="BH700" s="3143"/>
      <c r="BI700" s="3143"/>
      <c r="BJ700" s="3143"/>
      <c r="BK700" s="3143"/>
      <c r="BL700" s="3189"/>
      <c r="BM700" s="3189"/>
      <c r="BN700" s="3189"/>
      <c r="BO700" s="3189"/>
      <c r="BP700" s="3189"/>
      <c r="BQ700" s="3189"/>
      <c r="BR700" s="3189"/>
      <c r="BS700" s="3189"/>
      <c r="BT700" s="3189"/>
      <c r="BU700" s="3189"/>
      <c r="BV700" s="3143"/>
      <c r="BW700" s="3143"/>
    </row>
    <row r="701" spans="1:75" ht="16.5" customHeight="1">
      <c r="A701" s="3143"/>
      <c r="B701" s="3143"/>
      <c r="C701" s="3143"/>
      <c r="D701" s="3143"/>
      <c r="E701" s="3143"/>
      <c r="F701" s="3143"/>
      <c r="G701" s="3143"/>
      <c r="H701" s="3143"/>
      <c r="I701" s="3143"/>
      <c r="J701" s="3143"/>
      <c r="K701" s="3098"/>
      <c r="L701" s="3098"/>
      <c r="M701" s="3098"/>
      <c r="N701" s="3098"/>
      <c r="O701" s="3098"/>
      <c r="P701" s="3098"/>
      <c r="Q701" s="3098"/>
      <c r="R701" s="3098"/>
      <c r="S701" s="3098"/>
      <c r="T701" s="3098"/>
      <c r="U701" s="3098"/>
      <c r="V701" s="3098"/>
      <c r="W701" s="3098"/>
      <c r="X701" s="3098"/>
      <c r="Y701" s="3098"/>
      <c r="Z701" s="3098"/>
      <c r="AA701" s="3098"/>
      <c r="AB701" s="3098"/>
      <c r="AC701" s="3098"/>
      <c r="AD701" s="3098"/>
      <c r="AE701" s="3098"/>
      <c r="AF701" s="3098"/>
      <c r="AG701" s="3098"/>
      <c r="AH701" s="3098"/>
      <c r="AI701" s="3098"/>
      <c r="AJ701" s="3143"/>
      <c r="AK701" s="3143"/>
      <c r="AL701" s="3143"/>
      <c r="AM701" s="3143"/>
      <c r="AN701" s="3143"/>
      <c r="AO701" s="3143"/>
      <c r="AP701" s="3143"/>
      <c r="AQ701" s="3143"/>
      <c r="AR701" s="3143"/>
      <c r="AS701" s="3143"/>
      <c r="AT701" s="3143"/>
      <c r="AU701" s="3143"/>
      <c r="AV701" s="3143"/>
      <c r="AW701" s="3143"/>
      <c r="AX701" s="3143"/>
      <c r="AY701" s="3143"/>
      <c r="AZ701" s="3143"/>
      <c r="BA701" s="3143"/>
      <c r="BB701" s="3143"/>
      <c r="BC701" s="3143"/>
      <c r="BD701" s="3143"/>
      <c r="BE701" s="3143"/>
      <c r="BF701" s="3143"/>
      <c r="BG701" s="3143"/>
      <c r="BH701" s="3143"/>
      <c r="BI701" s="3143"/>
      <c r="BJ701" s="3143"/>
      <c r="BK701" s="3143"/>
      <c r="BL701" s="3189"/>
      <c r="BM701" s="3189"/>
      <c r="BN701" s="3189"/>
      <c r="BO701" s="3189"/>
      <c r="BP701" s="3189"/>
      <c r="BQ701" s="3189"/>
      <c r="BR701" s="3189"/>
      <c r="BS701" s="3189"/>
      <c r="BT701" s="3189"/>
      <c r="BU701" s="3189"/>
      <c r="BV701" s="3143"/>
      <c r="BW701" s="3143"/>
    </row>
    <row r="702" spans="1:75" ht="16.5" customHeight="1">
      <c r="A702" s="3143"/>
      <c r="B702" s="3143"/>
      <c r="C702" s="3143"/>
      <c r="D702" s="3143"/>
      <c r="E702" s="3143"/>
      <c r="F702" s="3143"/>
      <c r="G702" s="3143"/>
      <c r="H702" s="3143"/>
      <c r="I702" s="3143"/>
      <c r="J702" s="3143"/>
      <c r="K702" s="3098"/>
      <c r="L702" s="3098"/>
      <c r="M702" s="3098"/>
      <c r="N702" s="3098"/>
      <c r="O702" s="3098"/>
      <c r="P702" s="3098"/>
      <c r="Q702" s="3098"/>
      <c r="R702" s="3098"/>
      <c r="S702" s="3098"/>
      <c r="T702" s="3098"/>
      <c r="U702" s="3098"/>
      <c r="V702" s="3098"/>
      <c r="W702" s="3098"/>
      <c r="X702" s="3098"/>
      <c r="Y702" s="3098"/>
      <c r="Z702" s="3098"/>
      <c r="AA702" s="3098"/>
      <c r="AB702" s="3098"/>
      <c r="AC702" s="3098"/>
      <c r="AD702" s="3098"/>
      <c r="AE702" s="3098"/>
      <c r="AF702" s="3098"/>
      <c r="AG702" s="3098"/>
      <c r="AH702" s="3098"/>
      <c r="AI702" s="3098"/>
      <c r="AJ702" s="3143"/>
      <c r="AK702" s="3143"/>
      <c r="AL702" s="3143"/>
      <c r="AM702" s="3143"/>
      <c r="AN702" s="3143"/>
      <c r="AO702" s="3143"/>
      <c r="AP702" s="3143"/>
      <c r="AQ702" s="3143"/>
      <c r="AR702" s="3143"/>
      <c r="AS702" s="3143"/>
      <c r="AT702" s="3143"/>
      <c r="AU702" s="3143"/>
      <c r="AV702" s="3143"/>
      <c r="AW702" s="3143"/>
      <c r="AX702" s="3143"/>
      <c r="AY702" s="3143"/>
      <c r="AZ702" s="3143"/>
      <c r="BA702" s="3143"/>
      <c r="BB702" s="3143"/>
      <c r="BC702" s="3143"/>
      <c r="BD702" s="3143"/>
      <c r="BE702" s="3143"/>
      <c r="BF702" s="3143"/>
      <c r="BG702" s="3143"/>
      <c r="BH702" s="3143"/>
      <c r="BI702" s="3143"/>
      <c r="BJ702" s="3143"/>
      <c r="BK702" s="3143"/>
      <c r="BL702" s="3189"/>
      <c r="BM702" s="3189"/>
      <c r="BN702" s="3189"/>
      <c r="BO702" s="3189"/>
      <c r="BP702" s="3189"/>
      <c r="BQ702" s="3189"/>
      <c r="BR702" s="3189"/>
      <c r="BS702" s="3189"/>
      <c r="BT702" s="3189"/>
      <c r="BU702" s="3189"/>
      <c r="BV702" s="3143"/>
      <c r="BW702" s="3143"/>
    </row>
    <row r="703" spans="1:75" ht="16.5" customHeight="1">
      <c r="A703" s="3143"/>
      <c r="B703" s="3143"/>
      <c r="C703" s="3143"/>
      <c r="D703" s="3143"/>
      <c r="E703" s="3143"/>
      <c r="F703" s="3143"/>
      <c r="G703" s="3143"/>
      <c r="H703" s="3143"/>
      <c r="I703" s="3143"/>
      <c r="J703" s="3143"/>
      <c r="K703" s="3098"/>
      <c r="L703" s="3098"/>
      <c r="M703" s="3098"/>
      <c r="N703" s="3098"/>
      <c r="O703" s="3098"/>
      <c r="P703" s="3098"/>
      <c r="Q703" s="3098"/>
      <c r="R703" s="3098"/>
      <c r="S703" s="3098"/>
      <c r="T703" s="3098"/>
      <c r="U703" s="3098"/>
      <c r="V703" s="3098"/>
      <c r="W703" s="3098"/>
      <c r="X703" s="3098"/>
      <c r="Y703" s="3098"/>
      <c r="Z703" s="3098"/>
      <c r="AA703" s="3098"/>
      <c r="AB703" s="3098"/>
      <c r="AC703" s="3098"/>
      <c r="AD703" s="3098"/>
      <c r="AE703" s="3098"/>
      <c r="AF703" s="3098"/>
      <c r="AG703" s="3098"/>
      <c r="AH703" s="3098"/>
      <c r="AI703" s="3098"/>
      <c r="AJ703" s="3143"/>
      <c r="AK703" s="3143"/>
      <c r="AL703" s="3143"/>
      <c r="AM703" s="3143"/>
      <c r="AN703" s="3143"/>
      <c r="AO703" s="3143"/>
      <c r="AP703" s="3143"/>
      <c r="AQ703" s="3143"/>
      <c r="AR703" s="3143"/>
      <c r="AS703" s="3143"/>
      <c r="AT703" s="3143"/>
      <c r="AU703" s="3143"/>
      <c r="AV703" s="3143"/>
      <c r="AW703" s="3143"/>
      <c r="AX703" s="3143"/>
      <c r="AY703" s="3143"/>
      <c r="AZ703" s="3143"/>
      <c r="BA703" s="3143"/>
      <c r="BB703" s="3143"/>
      <c r="BC703" s="3143"/>
      <c r="BD703" s="3143"/>
      <c r="BE703" s="3143"/>
      <c r="BF703" s="3143"/>
      <c r="BG703" s="3143"/>
      <c r="BH703" s="3143"/>
      <c r="BI703" s="3143"/>
      <c r="BJ703" s="3143"/>
      <c r="BK703" s="3143"/>
      <c r="BL703" s="3189"/>
      <c r="BM703" s="3189"/>
      <c r="BN703" s="3189"/>
      <c r="BO703" s="3189"/>
      <c r="BP703" s="3189"/>
      <c r="BQ703" s="3189"/>
      <c r="BR703" s="3189"/>
      <c r="BS703" s="3189"/>
      <c r="BT703" s="3189"/>
      <c r="BU703" s="3189"/>
      <c r="BV703" s="3143"/>
      <c r="BW703" s="3143"/>
    </row>
    <row r="704" spans="1:75" ht="16.5" customHeight="1">
      <c r="A704" s="3143"/>
      <c r="B704" s="3143"/>
      <c r="C704" s="3143"/>
      <c r="D704" s="3143"/>
      <c r="E704" s="3143"/>
      <c r="F704" s="3143"/>
      <c r="G704" s="3143"/>
      <c r="H704" s="3143"/>
      <c r="I704" s="3143"/>
      <c r="J704" s="3143"/>
      <c r="K704" s="3098"/>
      <c r="L704" s="3098"/>
      <c r="M704" s="3098"/>
      <c r="N704" s="3098"/>
      <c r="O704" s="3098"/>
      <c r="P704" s="3098"/>
      <c r="Q704" s="3098"/>
      <c r="R704" s="3098"/>
      <c r="S704" s="3098"/>
      <c r="T704" s="3098"/>
      <c r="U704" s="3098"/>
      <c r="V704" s="3098"/>
      <c r="W704" s="3098"/>
      <c r="X704" s="3098"/>
      <c r="Y704" s="3098"/>
      <c r="Z704" s="3098"/>
      <c r="AA704" s="3098"/>
      <c r="AB704" s="3098"/>
      <c r="AC704" s="3098"/>
      <c r="AD704" s="3098"/>
      <c r="AE704" s="3098"/>
      <c r="AF704" s="3098"/>
      <c r="AG704" s="3098"/>
      <c r="AH704" s="3098"/>
      <c r="AI704" s="3098"/>
      <c r="AJ704" s="3143"/>
      <c r="AK704" s="3143"/>
      <c r="AL704" s="3143"/>
      <c r="AM704" s="3143"/>
      <c r="AN704" s="3143"/>
      <c r="AO704" s="3143"/>
      <c r="AP704" s="3143"/>
      <c r="AQ704" s="3143"/>
      <c r="AR704" s="3143"/>
      <c r="AS704" s="3143"/>
      <c r="AT704" s="3143"/>
      <c r="AU704" s="3143"/>
      <c r="AV704" s="3143"/>
      <c r="AW704" s="3143"/>
      <c r="AX704" s="3143"/>
      <c r="AY704" s="3143"/>
      <c r="AZ704" s="3143"/>
      <c r="BA704" s="3143"/>
      <c r="BB704" s="3143"/>
      <c r="BC704" s="3143"/>
      <c r="BD704" s="3143"/>
      <c r="BE704" s="3143"/>
      <c r="BF704" s="3143"/>
      <c r="BG704" s="3143"/>
      <c r="BH704" s="3143"/>
      <c r="BI704" s="3143"/>
      <c r="BJ704" s="3143"/>
      <c r="BK704" s="3143"/>
      <c r="BL704" s="3189"/>
      <c r="BM704" s="3189"/>
      <c r="BN704" s="3189"/>
      <c r="BO704" s="3189"/>
      <c r="BP704" s="3189"/>
      <c r="BQ704" s="3189"/>
      <c r="BR704" s="3189"/>
      <c r="BS704" s="3189"/>
      <c r="BT704" s="3189"/>
      <c r="BU704" s="3189"/>
      <c r="BV704" s="3143"/>
      <c r="BW704" s="3143"/>
    </row>
    <row r="705" spans="1:75" ht="16.5" customHeight="1">
      <c r="A705" s="3143"/>
      <c r="B705" s="3143"/>
      <c r="C705" s="3143"/>
      <c r="D705" s="3143"/>
      <c r="E705" s="3143"/>
      <c r="F705" s="3143"/>
      <c r="G705" s="3143"/>
      <c r="H705" s="3143"/>
      <c r="I705" s="3143"/>
      <c r="J705" s="3143"/>
      <c r="K705" s="3098"/>
      <c r="L705" s="3098"/>
      <c r="M705" s="3098"/>
      <c r="N705" s="3098"/>
      <c r="O705" s="3098"/>
      <c r="P705" s="3098"/>
      <c r="Q705" s="3098"/>
      <c r="R705" s="3098"/>
      <c r="S705" s="3098"/>
      <c r="T705" s="3098"/>
      <c r="U705" s="3098"/>
      <c r="V705" s="3098"/>
      <c r="W705" s="3098"/>
      <c r="X705" s="3098"/>
      <c r="Y705" s="3098"/>
      <c r="Z705" s="3098"/>
      <c r="AA705" s="3098"/>
      <c r="AB705" s="3098"/>
      <c r="AC705" s="3098"/>
      <c r="AD705" s="3098"/>
      <c r="AE705" s="3098"/>
      <c r="AF705" s="3098"/>
      <c r="AG705" s="3098"/>
      <c r="AH705" s="3098"/>
      <c r="AI705" s="3098"/>
      <c r="AJ705" s="3143"/>
      <c r="AK705" s="3143"/>
      <c r="AL705" s="3143"/>
      <c r="AM705" s="3143"/>
      <c r="AN705" s="3143"/>
      <c r="AO705" s="3143"/>
      <c r="AP705" s="3143"/>
      <c r="AQ705" s="3143"/>
      <c r="AR705" s="3143"/>
      <c r="AS705" s="3143"/>
      <c r="AT705" s="3143"/>
      <c r="AU705" s="3143"/>
      <c r="AV705" s="3143"/>
      <c r="AW705" s="3143"/>
      <c r="AX705" s="3143"/>
      <c r="AY705" s="3143"/>
      <c r="AZ705" s="3143"/>
      <c r="BA705" s="3143"/>
      <c r="BB705" s="3143"/>
      <c r="BC705" s="3143"/>
      <c r="BD705" s="3143"/>
      <c r="BE705" s="3143"/>
      <c r="BF705" s="3143"/>
      <c r="BG705" s="3143"/>
      <c r="BH705" s="3143"/>
      <c r="BI705" s="3143"/>
      <c r="BJ705" s="3143"/>
      <c r="BK705" s="3143"/>
      <c r="BL705" s="3189"/>
      <c r="BM705" s="3189"/>
      <c r="BN705" s="3189"/>
      <c r="BO705" s="3189"/>
      <c r="BP705" s="3189"/>
      <c r="BQ705" s="3189"/>
      <c r="BR705" s="3189"/>
      <c r="BS705" s="3189"/>
      <c r="BT705" s="3189"/>
      <c r="BU705" s="3189"/>
      <c r="BV705" s="3143"/>
      <c r="BW705" s="3143"/>
    </row>
    <row r="706" spans="1:75" ht="16.5" customHeight="1">
      <c r="A706" s="3143"/>
      <c r="B706" s="3143"/>
      <c r="C706" s="3143"/>
      <c r="D706" s="3143"/>
      <c r="E706" s="3143"/>
      <c r="F706" s="3143"/>
      <c r="G706" s="3143"/>
      <c r="H706" s="3143"/>
      <c r="I706" s="3143"/>
      <c r="J706" s="3143"/>
      <c r="K706" s="3098"/>
      <c r="L706" s="3098"/>
      <c r="M706" s="3098"/>
      <c r="N706" s="3098"/>
      <c r="O706" s="3098"/>
      <c r="P706" s="3098"/>
      <c r="Q706" s="3098"/>
      <c r="R706" s="3098"/>
      <c r="S706" s="3098"/>
      <c r="T706" s="3098"/>
      <c r="U706" s="3098"/>
      <c r="V706" s="3098"/>
      <c r="W706" s="3098"/>
      <c r="X706" s="3098"/>
      <c r="Y706" s="3098"/>
      <c r="Z706" s="3098"/>
      <c r="AA706" s="3098"/>
      <c r="AB706" s="3098"/>
      <c r="AC706" s="3098"/>
      <c r="AD706" s="3098"/>
      <c r="AE706" s="3098"/>
      <c r="AF706" s="3098"/>
      <c r="AG706" s="3098"/>
      <c r="AH706" s="3098"/>
      <c r="AI706" s="3098"/>
      <c r="AJ706" s="3143"/>
      <c r="AK706" s="3143"/>
      <c r="AL706" s="3143"/>
      <c r="AM706" s="3143"/>
      <c r="AN706" s="3143"/>
      <c r="AO706" s="3143"/>
      <c r="AP706" s="3143"/>
      <c r="AQ706" s="3143"/>
      <c r="AR706" s="3143"/>
      <c r="AS706" s="3143"/>
      <c r="AT706" s="3143"/>
      <c r="AU706" s="3143"/>
      <c r="AV706" s="3143"/>
      <c r="AW706" s="3143"/>
      <c r="AX706" s="3143"/>
      <c r="AY706" s="3143"/>
      <c r="AZ706" s="3143"/>
      <c r="BA706" s="3143"/>
      <c r="BB706" s="3143"/>
      <c r="BC706" s="3143"/>
      <c r="BD706" s="3143"/>
      <c r="BE706" s="3143"/>
      <c r="BF706" s="3143"/>
      <c r="BG706" s="3143"/>
      <c r="BH706" s="3143"/>
      <c r="BI706" s="3143"/>
      <c r="BJ706" s="3143"/>
      <c r="BK706" s="3143"/>
      <c r="BL706" s="3189"/>
      <c r="BM706" s="3189"/>
      <c r="BN706" s="3189"/>
      <c r="BO706" s="3189"/>
      <c r="BP706" s="3189"/>
      <c r="BQ706" s="3189"/>
      <c r="BR706" s="3189"/>
      <c r="BS706" s="3189"/>
      <c r="BT706" s="3189"/>
      <c r="BU706" s="3189"/>
      <c r="BV706" s="3143"/>
      <c r="BW706" s="3143"/>
    </row>
    <row r="707" spans="1:75" ht="16.5" customHeight="1">
      <c r="A707" s="3143"/>
      <c r="B707" s="3143"/>
      <c r="C707" s="3143"/>
      <c r="D707" s="3143"/>
      <c r="E707" s="3143"/>
      <c r="F707" s="3143"/>
      <c r="G707" s="3143"/>
      <c r="H707" s="3143"/>
      <c r="I707" s="3143"/>
      <c r="J707" s="3143"/>
      <c r="K707" s="3098"/>
      <c r="L707" s="3098"/>
      <c r="M707" s="3098"/>
      <c r="N707" s="3098"/>
      <c r="O707" s="3098"/>
      <c r="P707" s="3098"/>
      <c r="Q707" s="3098"/>
      <c r="R707" s="3098"/>
      <c r="S707" s="3098"/>
      <c r="T707" s="3098"/>
      <c r="U707" s="3098"/>
      <c r="V707" s="3098"/>
      <c r="W707" s="3098"/>
      <c r="X707" s="3098"/>
      <c r="Y707" s="3098"/>
      <c r="Z707" s="3098"/>
      <c r="AA707" s="3098"/>
      <c r="AB707" s="3098"/>
      <c r="AC707" s="3098"/>
      <c r="AD707" s="3098"/>
      <c r="AE707" s="3098"/>
      <c r="AF707" s="3098"/>
      <c r="AG707" s="3098"/>
      <c r="AH707" s="3098"/>
      <c r="AI707" s="3098"/>
      <c r="AJ707" s="3143"/>
      <c r="AK707" s="3143"/>
      <c r="AL707" s="3143"/>
      <c r="AM707" s="3143"/>
      <c r="AN707" s="3143"/>
      <c r="AO707" s="3143"/>
      <c r="AP707" s="3143"/>
      <c r="AQ707" s="3143"/>
      <c r="AR707" s="3143"/>
      <c r="AS707" s="3143"/>
      <c r="AT707" s="3143"/>
      <c r="AU707" s="3143"/>
      <c r="AV707" s="3143"/>
      <c r="AW707" s="3143"/>
      <c r="AX707" s="3143"/>
      <c r="AY707" s="3143"/>
      <c r="AZ707" s="3143"/>
      <c r="BA707" s="3143"/>
      <c r="BB707" s="3143"/>
      <c r="BC707" s="3143"/>
      <c r="BD707" s="3143"/>
      <c r="BE707" s="3143"/>
      <c r="BF707" s="3143"/>
      <c r="BG707" s="3143"/>
      <c r="BH707" s="3143"/>
      <c r="BI707" s="3143"/>
      <c r="BJ707" s="3143"/>
      <c r="BK707" s="3143"/>
      <c r="BL707" s="3189"/>
      <c r="BM707" s="3189"/>
      <c r="BN707" s="3189"/>
      <c r="BO707" s="3189"/>
      <c r="BP707" s="3189"/>
      <c r="BQ707" s="3189"/>
      <c r="BR707" s="3189"/>
      <c r="BS707" s="3189"/>
      <c r="BT707" s="3189"/>
      <c r="BU707" s="3189"/>
      <c r="BV707" s="3143"/>
      <c r="BW707" s="3143"/>
    </row>
    <row r="708" spans="1:75" ht="16.5" customHeight="1">
      <c r="A708" s="3143"/>
      <c r="B708" s="3143"/>
      <c r="C708" s="3143"/>
      <c r="D708" s="3143"/>
      <c r="E708" s="3143"/>
      <c r="F708" s="3143"/>
      <c r="G708" s="3143"/>
      <c r="H708" s="3143"/>
      <c r="I708" s="3143"/>
      <c r="J708" s="3143"/>
      <c r="K708" s="3098"/>
      <c r="L708" s="3098"/>
      <c r="M708" s="3098"/>
      <c r="N708" s="3098"/>
      <c r="O708" s="3098"/>
      <c r="P708" s="3098"/>
      <c r="Q708" s="3098"/>
      <c r="R708" s="3098"/>
      <c r="S708" s="3098"/>
      <c r="T708" s="3098"/>
      <c r="U708" s="3098"/>
      <c r="V708" s="3098"/>
      <c r="W708" s="3098"/>
      <c r="X708" s="3098"/>
      <c r="Y708" s="3098"/>
      <c r="Z708" s="3098"/>
      <c r="AA708" s="3098"/>
      <c r="AB708" s="3098"/>
      <c r="AC708" s="3098"/>
      <c r="AD708" s="3098"/>
      <c r="AE708" s="3098"/>
      <c r="AF708" s="3098"/>
      <c r="AG708" s="3098"/>
      <c r="AH708" s="3098"/>
      <c r="AI708" s="3098"/>
      <c r="AJ708" s="3143"/>
      <c r="AK708" s="3143"/>
      <c r="AL708" s="3143"/>
      <c r="AM708" s="3143"/>
      <c r="AN708" s="3143"/>
      <c r="AO708" s="3143"/>
      <c r="AP708" s="3143"/>
      <c r="AQ708" s="3143"/>
      <c r="AR708" s="3143"/>
      <c r="AS708" s="3143"/>
      <c r="AT708" s="3143"/>
      <c r="AU708" s="3143"/>
      <c r="AV708" s="3143"/>
      <c r="AW708" s="3143"/>
      <c r="AX708" s="3143"/>
      <c r="AY708" s="3143"/>
      <c r="AZ708" s="3143"/>
      <c r="BA708" s="3143"/>
      <c r="BB708" s="3143"/>
      <c r="BC708" s="3143"/>
      <c r="BD708" s="3143"/>
      <c r="BE708" s="3143"/>
      <c r="BF708" s="3143"/>
      <c r="BG708" s="3143"/>
      <c r="BH708" s="3143"/>
      <c r="BI708" s="3143"/>
      <c r="BJ708" s="3143"/>
      <c r="BK708" s="3143"/>
      <c r="BL708" s="3189"/>
      <c r="BM708" s="3189"/>
      <c r="BN708" s="3189"/>
      <c r="BO708" s="3189"/>
      <c r="BP708" s="3189"/>
      <c r="BQ708" s="3189"/>
      <c r="BR708" s="3189"/>
      <c r="BS708" s="3189"/>
      <c r="BT708" s="3189"/>
      <c r="BU708" s="3189"/>
      <c r="BV708" s="3143"/>
      <c r="BW708" s="3143"/>
    </row>
    <row r="709" spans="1:75" ht="16.5" customHeight="1">
      <c r="A709" s="3143"/>
      <c r="B709" s="3143"/>
      <c r="C709" s="3143"/>
      <c r="D709" s="3143"/>
      <c r="E709" s="3143"/>
      <c r="F709" s="3143"/>
      <c r="G709" s="3143"/>
      <c r="H709" s="3143"/>
      <c r="I709" s="3143"/>
      <c r="J709" s="3143"/>
      <c r="K709" s="3098"/>
      <c r="L709" s="3098"/>
      <c r="M709" s="3098"/>
      <c r="N709" s="3098"/>
      <c r="O709" s="3098"/>
      <c r="P709" s="3098"/>
      <c r="Q709" s="3098"/>
      <c r="R709" s="3098"/>
      <c r="S709" s="3098"/>
      <c r="T709" s="3098"/>
      <c r="U709" s="3098"/>
      <c r="V709" s="3098"/>
      <c r="W709" s="3098"/>
      <c r="X709" s="3098"/>
      <c r="Y709" s="3098"/>
      <c r="Z709" s="3098"/>
      <c r="AA709" s="3098"/>
      <c r="AB709" s="3098"/>
      <c r="AC709" s="3098"/>
      <c r="AD709" s="3098"/>
      <c r="AE709" s="3098"/>
      <c r="AF709" s="3098"/>
      <c r="AG709" s="3098"/>
      <c r="AH709" s="3098"/>
      <c r="AI709" s="3098"/>
      <c r="AJ709" s="3143"/>
      <c r="AK709" s="3143"/>
      <c r="AL709" s="3143"/>
      <c r="AM709" s="3143"/>
      <c r="AN709" s="3143"/>
      <c r="AO709" s="3143"/>
      <c r="AP709" s="3143"/>
      <c r="AQ709" s="3143"/>
      <c r="AR709" s="3143"/>
      <c r="AS709" s="3143"/>
      <c r="AT709" s="3143"/>
      <c r="AU709" s="3143"/>
      <c r="AV709" s="3143"/>
      <c r="AW709" s="3143"/>
      <c r="AX709" s="3143"/>
      <c r="AY709" s="3143"/>
      <c r="AZ709" s="3143"/>
      <c r="BA709" s="3143"/>
      <c r="BB709" s="3143"/>
      <c r="BC709" s="3143"/>
      <c r="BD709" s="3143"/>
      <c r="BE709" s="3143"/>
      <c r="BF709" s="3143"/>
      <c r="BG709" s="3143"/>
      <c r="BH709" s="3143"/>
      <c r="BI709" s="3143"/>
      <c r="BJ709" s="3143"/>
      <c r="BK709" s="3143"/>
      <c r="BL709" s="3189"/>
      <c r="BM709" s="3189"/>
      <c r="BN709" s="3189"/>
      <c r="BO709" s="3189"/>
      <c r="BP709" s="3189"/>
      <c r="BQ709" s="3189"/>
      <c r="BR709" s="3189"/>
      <c r="BS709" s="3189"/>
      <c r="BT709" s="3189"/>
      <c r="BU709" s="3189"/>
      <c r="BV709" s="3143"/>
      <c r="BW709" s="3143"/>
    </row>
    <row r="710" spans="1:75" ht="16.5" customHeight="1">
      <c r="A710" s="3143"/>
      <c r="B710" s="3143"/>
      <c r="C710" s="3143"/>
      <c r="D710" s="3143"/>
      <c r="E710" s="3143"/>
      <c r="F710" s="3143"/>
      <c r="G710" s="3143"/>
      <c r="H710" s="3143"/>
      <c r="I710" s="3143"/>
      <c r="J710" s="3143"/>
      <c r="K710" s="3098"/>
      <c r="L710" s="3098"/>
      <c r="M710" s="3098"/>
      <c r="N710" s="3098"/>
      <c r="O710" s="3098"/>
      <c r="P710" s="3098"/>
      <c r="Q710" s="3098"/>
      <c r="R710" s="3098"/>
      <c r="S710" s="3098"/>
      <c r="T710" s="3098"/>
      <c r="U710" s="3098"/>
      <c r="V710" s="3098"/>
      <c r="W710" s="3098"/>
      <c r="X710" s="3098"/>
      <c r="Y710" s="3098"/>
      <c r="Z710" s="3098"/>
      <c r="AA710" s="3098"/>
      <c r="AB710" s="3098"/>
      <c r="AC710" s="3098"/>
      <c r="AD710" s="3098"/>
      <c r="AE710" s="3098"/>
      <c r="AF710" s="3098"/>
      <c r="AG710" s="3098"/>
      <c r="AH710" s="3098"/>
      <c r="AI710" s="3098"/>
      <c r="AJ710" s="3143"/>
      <c r="AK710" s="3143"/>
      <c r="AL710" s="3143"/>
      <c r="AM710" s="3143"/>
      <c r="AN710" s="3143"/>
      <c r="AO710" s="3143"/>
      <c r="AP710" s="3143"/>
      <c r="AQ710" s="3143"/>
      <c r="AR710" s="3143"/>
      <c r="AS710" s="3143"/>
      <c r="AT710" s="3143"/>
      <c r="AU710" s="3143"/>
      <c r="AV710" s="3143"/>
      <c r="AW710" s="3143"/>
      <c r="AX710" s="3143"/>
      <c r="AY710" s="3143"/>
      <c r="AZ710" s="3143"/>
      <c r="BA710" s="3143"/>
      <c r="BB710" s="3143"/>
      <c r="BC710" s="3143"/>
      <c r="BD710" s="3143"/>
      <c r="BE710" s="3143"/>
      <c r="BF710" s="3143"/>
      <c r="BG710" s="3143"/>
      <c r="BH710" s="3143"/>
      <c r="BI710" s="3143"/>
      <c r="BJ710" s="3143"/>
      <c r="BK710" s="3143"/>
      <c r="BL710" s="3189"/>
      <c r="BM710" s="3189"/>
      <c r="BN710" s="3189"/>
      <c r="BO710" s="3189"/>
      <c r="BP710" s="3189"/>
      <c r="BQ710" s="3189"/>
      <c r="BR710" s="3189"/>
      <c r="BS710" s="3189"/>
      <c r="BT710" s="3189"/>
      <c r="BU710" s="3189"/>
      <c r="BV710" s="3143"/>
      <c r="BW710" s="3143"/>
    </row>
    <row r="711" spans="1:75" ht="16.5" customHeight="1">
      <c r="A711" s="3143"/>
      <c r="B711" s="3143"/>
      <c r="C711" s="3143"/>
      <c r="D711" s="3143"/>
      <c r="E711" s="3143"/>
      <c r="F711" s="3143"/>
      <c r="G711" s="3143"/>
      <c r="H711" s="3143"/>
      <c r="I711" s="3143"/>
      <c r="J711" s="3143"/>
      <c r="K711" s="3098"/>
      <c r="L711" s="3098"/>
      <c r="M711" s="3098"/>
      <c r="N711" s="3098"/>
      <c r="O711" s="3098"/>
      <c r="P711" s="3098"/>
      <c r="Q711" s="3098"/>
      <c r="R711" s="3098"/>
      <c r="S711" s="3098"/>
      <c r="T711" s="3098"/>
      <c r="U711" s="3098"/>
      <c r="V711" s="3098"/>
      <c r="W711" s="3098"/>
      <c r="X711" s="3098"/>
      <c r="Y711" s="3098"/>
      <c r="Z711" s="3098"/>
      <c r="AA711" s="3098"/>
      <c r="AB711" s="3098"/>
      <c r="AC711" s="3098"/>
      <c r="AD711" s="3098"/>
      <c r="AE711" s="3098"/>
      <c r="AF711" s="3098"/>
      <c r="AG711" s="3098"/>
      <c r="AH711" s="3098"/>
      <c r="AI711" s="3098"/>
      <c r="AJ711" s="3143"/>
      <c r="AK711" s="3143"/>
      <c r="AL711" s="3143"/>
      <c r="AM711" s="3143"/>
      <c r="AN711" s="3143"/>
      <c r="AO711" s="3143"/>
      <c r="AP711" s="3143"/>
      <c r="AQ711" s="3143"/>
      <c r="AR711" s="3143"/>
      <c r="AS711" s="3143"/>
      <c r="AT711" s="3143"/>
      <c r="AU711" s="3143"/>
      <c r="AV711" s="3143"/>
      <c r="AW711" s="3143"/>
      <c r="AX711" s="3143"/>
      <c r="AY711" s="3143"/>
      <c r="AZ711" s="3143"/>
      <c r="BA711" s="3143"/>
      <c r="BB711" s="3143"/>
      <c r="BC711" s="3143"/>
      <c r="BD711" s="3143"/>
      <c r="BE711" s="3143"/>
      <c r="BF711" s="3143"/>
      <c r="BG711" s="3143"/>
      <c r="BH711" s="3143"/>
      <c r="BI711" s="3143"/>
      <c r="BJ711" s="3143"/>
      <c r="BK711" s="3143"/>
      <c r="BL711" s="3189"/>
      <c r="BM711" s="3189"/>
      <c r="BN711" s="3189"/>
      <c r="BO711" s="3189"/>
      <c r="BP711" s="3189"/>
      <c r="BQ711" s="3189"/>
      <c r="BR711" s="3189"/>
      <c r="BS711" s="3189"/>
      <c r="BT711" s="3189"/>
      <c r="BU711" s="3189"/>
      <c r="BV711" s="3143"/>
      <c r="BW711" s="3143"/>
    </row>
    <row r="712" spans="1:75" ht="16.5" customHeight="1">
      <c r="A712" s="3143"/>
      <c r="B712" s="3143"/>
      <c r="C712" s="3143"/>
      <c r="D712" s="3143"/>
      <c r="E712" s="3143"/>
      <c r="F712" s="3143"/>
      <c r="G712" s="3143"/>
      <c r="H712" s="3143"/>
      <c r="I712" s="3143"/>
      <c r="J712" s="3143"/>
      <c r="K712" s="3098"/>
      <c r="L712" s="3098"/>
      <c r="M712" s="3098"/>
      <c r="N712" s="3098"/>
      <c r="O712" s="3098"/>
      <c r="P712" s="3098"/>
      <c r="Q712" s="3098"/>
      <c r="R712" s="3098"/>
      <c r="S712" s="3098"/>
      <c r="T712" s="3098"/>
      <c r="U712" s="3098"/>
      <c r="V712" s="3098"/>
      <c r="W712" s="3098"/>
      <c r="X712" s="3098"/>
      <c r="Y712" s="3098"/>
      <c r="Z712" s="3098"/>
      <c r="AA712" s="3098"/>
      <c r="AB712" s="3098"/>
      <c r="AC712" s="3098"/>
      <c r="AD712" s="3098"/>
      <c r="AE712" s="3098"/>
      <c r="AF712" s="3098"/>
      <c r="AG712" s="3098"/>
      <c r="AH712" s="3098"/>
      <c r="AI712" s="3098"/>
      <c r="AJ712" s="3143"/>
      <c r="AK712" s="3143"/>
      <c r="AL712" s="3143"/>
      <c r="AM712" s="3143"/>
      <c r="AN712" s="3143"/>
      <c r="AO712" s="3143"/>
      <c r="AP712" s="3143"/>
      <c r="AQ712" s="3143"/>
      <c r="AR712" s="3143"/>
      <c r="AS712" s="3143"/>
      <c r="AT712" s="3143"/>
      <c r="AU712" s="3143"/>
      <c r="AV712" s="3143"/>
      <c r="AW712" s="3143"/>
      <c r="AX712" s="3143"/>
      <c r="AY712" s="3143"/>
      <c r="AZ712" s="3143"/>
      <c r="BA712" s="3143"/>
      <c r="BB712" s="3143"/>
      <c r="BC712" s="3143"/>
      <c r="BD712" s="3143"/>
      <c r="BE712" s="3143"/>
      <c r="BF712" s="3143"/>
      <c r="BG712" s="3143"/>
      <c r="BH712" s="3143"/>
      <c r="BI712" s="3143"/>
      <c r="BJ712" s="3143"/>
      <c r="BK712" s="3143"/>
      <c r="BL712" s="3189"/>
      <c r="BM712" s="3189"/>
      <c r="BN712" s="3189"/>
      <c r="BO712" s="3189"/>
      <c r="BP712" s="3189"/>
      <c r="BQ712" s="3189"/>
      <c r="BR712" s="3189"/>
      <c r="BS712" s="3189"/>
      <c r="BT712" s="3189"/>
      <c r="BU712" s="3189"/>
      <c r="BV712" s="3143"/>
      <c r="BW712" s="3143"/>
    </row>
    <row r="713" spans="1:75" ht="16.5" customHeight="1">
      <c r="A713" s="3143"/>
      <c r="B713" s="3143"/>
      <c r="C713" s="3143"/>
      <c r="D713" s="3143"/>
      <c r="E713" s="3143"/>
      <c r="F713" s="3143"/>
      <c r="G713" s="3143"/>
      <c r="H713" s="3143"/>
      <c r="I713" s="3143"/>
      <c r="J713" s="3143"/>
      <c r="K713" s="3098"/>
      <c r="L713" s="3098"/>
      <c r="M713" s="3098"/>
      <c r="N713" s="3098"/>
      <c r="O713" s="3098"/>
      <c r="P713" s="3098"/>
      <c r="Q713" s="3098"/>
      <c r="R713" s="3098"/>
      <c r="S713" s="3098"/>
      <c r="T713" s="3098"/>
      <c r="U713" s="3098"/>
      <c r="V713" s="3098"/>
      <c r="W713" s="3098"/>
      <c r="X713" s="3098"/>
      <c r="Y713" s="3098"/>
      <c r="Z713" s="3098"/>
      <c r="AA713" s="3098"/>
      <c r="AB713" s="3098"/>
      <c r="AC713" s="3098"/>
      <c r="AD713" s="3098"/>
      <c r="AE713" s="3098"/>
      <c r="AF713" s="3098"/>
      <c r="AG713" s="3098"/>
      <c r="AH713" s="3098"/>
      <c r="AI713" s="3098"/>
      <c r="AJ713" s="3143"/>
      <c r="AK713" s="3143"/>
      <c r="AL713" s="3143"/>
      <c r="AM713" s="3143"/>
      <c r="AN713" s="3143"/>
      <c r="AO713" s="3143"/>
      <c r="AP713" s="3143"/>
      <c r="AQ713" s="3143"/>
      <c r="AR713" s="3143"/>
      <c r="AS713" s="3143"/>
      <c r="AT713" s="3143"/>
      <c r="AU713" s="3143"/>
      <c r="AV713" s="3143"/>
      <c r="AW713" s="3143"/>
      <c r="AX713" s="3143"/>
      <c r="AY713" s="3143"/>
      <c r="AZ713" s="3143"/>
      <c r="BA713" s="3143"/>
      <c r="BB713" s="3143"/>
      <c r="BC713" s="3143"/>
      <c r="BD713" s="3143"/>
      <c r="BE713" s="3143"/>
      <c r="BF713" s="3143"/>
      <c r="BG713" s="3143"/>
      <c r="BH713" s="3143"/>
      <c r="BI713" s="3143"/>
      <c r="BJ713" s="3143"/>
      <c r="BK713" s="3143"/>
      <c r="BL713" s="3189"/>
      <c r="BM713" s="3189"/>
      <c r="BN713" s="3189"/>
      <c r="BO713" s="3189"/>
      <c r="BP713" s="3189"/>
      <c r="BQ713" s="3189"/>
      <c r="BR713" s="3189"/>
      <c r="BS713" s="3189"/>
      <c r="BT713" s="3189"/>
      <c r="BU713" s="3189"/>
      <c r="BV713" s="3143"/>
      <c r="BW713" s="3143"/>
    </row>
    <row r="714" spans="1:75" ht="16.5" customHeight="1">
      <c r="A714" s="3143"/>
      <c r="B714" s="3143"/>
      <c r="C714" s="3143"/>
      <c r="D714" s="3143"/>
      <c r="E714" s="3143"/>
      <c r="F714" s="3143"/>
      <c r="G714" s="3143"/>
      <c r="H714" s="3143"/>
      <c r="I714" s="3143"/>
      <c r="J714" s="3143"/>
      <c r="K714" s="3098"/>
      <c r="L714" s="3098"/>
      <c r="M714" s="3098"/>
      <c r="N714" s="3098"/>
      <c r="O714" s="3098"/>
      <c r="P714" s="3098"/>
      <c r="Q714" s="3098"/>
      <c r="R714" s="3098"/>
      <c r="S714" s="3098"/>
      <c r="T714" s="3098"/>
      <c r="U714" s="3098"/>
      <c r="V714" s="3098"/>
      <c r="W714" s="3098"/>
      <c r="X714" s="3098"/>
      <c r="Y714" s="3098"/>
      <c r="Z714" s="3098"/>
      <c r="AA714" s="3098"/>
      <c r="AB714" s="3098"/>
      <c r="AC714" s="3098"/>
      <c r="AD714" s="3098"/>
      <c r="AE714" s="3098"/>
      <c r="AF714" s="3098"/>
      <c r="AG714" s="3098"/>
      <c r="AH714" s="3098"/>
      <c r="AI714" s="3098"/>
      <c r="AJ714" s="3143"/>
      <c r="AK714" s="3143"/>
      <c r="AL714" s="3143"/>
      <c r="AM714" s="3143"/>
      <c r="AN714" s="3143"/>
      <c r="AO714" s="3143"/>
      <c r="AP714" s="3143"/>
      <c r="AQ714" s="3143"/>
      <c r="AR714" s="3143"/>
      <c r="AS714" s="3143"/>
      <c r="AT714" s="3143"/>
      <c r="AU714" s="3143"/>
      <c r="AV714" s="3143"/>
      <c r="AW714" s="3143"/>
      <c r="AX714" s="3143"/>
      <c r="AY714" s="3143"/>
      <c r="AZ714" s="3143"/>
      <c r="BA714" s="3143"/>
      <c r="BB714" s="3143"/>
      <c r="BC714" s="3143"/>
      <c r="BD714" s="3143"/>
      <c r="BE714" s="3143"/>
      <c r="BF714" s="3143"/>
      <c r="BG714" s="3143"/>
      <c r="BH714" s="3143"/>
      <c r="BI714" s="3143"/>
      <c r="BJ714" s="3143"/>
      <c r="BK714" s="3143"/>
      <c r="BL714" s="3189"/>
      <c r="BM714" s="3189"/>
      <c r="BN714" s="3189"/>
      <c r="BO714" s="3189"/>
      <c r="BP714" s="3189"/>
      <c r="BQ714" s="3189"/>
      <c r="BR714" s="3189"/>
      <c r="BS714" s="3189"/>
      <c r="BT714" s="3189"/>
      <c r="BU714" s="3189"/>
      <c r="BV714" s="3143"/>
      <c r="BW714" s="3143"/>
    </row>
    <row r="715" spans="1:75" ht="16.5" customHeight="1">
      <c r="A715" s="3143"/>
      <c r="B715" s="3143"/>
      <c r="C715" s="3143"/>
      <c r="D715" s="3143"/>
      <c r="E715" s="3143"/>
      <c r="F715" s="3143"/>
      <c r="G715" s="3143"/>
      <c r="H715" s="3143"/>
      <c r="I715" s="3143"/>
      <c r="J715" s="3143"/>
      <c r="K715" s="3098"/>
      <c r="L715" s="3098"/>
      <c r="M715" s="3098"/>
      <c r="N715" s="3098"/>
      <c r="O715" s="3098"/>
      <c r="P715" s="3098"/>
      <c r="Q715" s="3098"/>
      <c r="R715" s="3098"/>
      <c r="S715" s="3098"/>
      <c r="T715" s="3098"/>
      <c r="U715" s="3098"/>
      <c r="V715" s="3098"/>
      <c r="W715" s="3098"/>
      <c r="X715" s="3098"/>
      <c r="Y715" s="3098"/>
      <c r="Z715" s="3098"/>
      <c r="AA715" s="3098"/>
      <c r="AB715" s="3098"/>
      <c r="AC715" s="3098"/>
      <c r="AD715" s="3098"/>
      <c r="AE715" s="3098"/>
      <c r="AF715" s="3098"/>
      <c r="AG715" s="3098"/>
      <c r="AH715" s="3098"/>
      <c r="AI715" s="3098"/>
      <c r="AJ715" s="3143"/>
      <c r="AK715" s="3143"/>
      <c r="AL715" s="3143"/>
      <c r="AM715" s="3143"/>
      <c r="AN715" s="3143"/>
      <c r="AO715" s="3143"/>
      <c r="AP715" s="3143"/>
      <c r="AQ715" s="3143"/>
      <c r="AR715" s="3143"/>
      <c r="AS715" s="3143"/>
      <c r="AT715" s="3143"/>
      <c r="AU715" s="3143"/>
      <c r="AV715" s="3143"/>
      <c r="AW715" s="3143"/>
      <c r="AX715" s="3143"/>
      <c r="AY715" s="3143"/>
      <c r="AZ715" s="3143"/>
      <c r="BA715" s="3143"/>
      <c r="BB715" s="3143"/>
      <c r="BC715" s="3143"/>
      <c r="BD715" s="3143"/>
      <c r="BE715" s="3143"/>
      <c r="BF715" s="3143"/>
      <c r="BG715" s="3143"/>
      <c r="BH715" s="3143"/>
      <c r="BI715" s="3143"/>
      <c r="BJ715" s="3143"/>
      <c r="BK715" s="3143"/>
      <c r="BL715" s="3189"/>
      <c r="BM715" s="3189"/>
      <c r="BN715" s="3189"/>
      <c r="BO715" s="3189"/>
      <c r="BP715" s="3189"/>
      <c r="BQ715" s="3189"/>
      <c r="BR715" s="3189"/>
      <c r="BS715" s="3189"/>
      <c r="BT715" s="3189"/>
      <c r="BU715" s="3189"/>
      <c r="BV715" s="3143"/>
      <c r="BW715" s="3143"/>
    </row>
    <row r="716" spans="1:75" ht="16.5" customHeight="1">
      <c r="A716" s="3143"/>
      <c r="B716" s="3143"/>
      <c r="C716" s="3143"/>
      <c r="D716" s="3143"/>
      <c r="E716" s="3143"/>
      <c r="F716" s="3143"/>
      <c r="G716" s="3143"/>
      <c r="H716" s="3143"/>
      <c r="I716" s="3143"/>
      <c r="J716" s="3143"/>
      <c r="K716" s="3098"/>
      <c r="L716" s="3098"/>
      <c r="M716" s="3098"/>
      <c r="N716" s="3098"/>
      <c r="O716" s="3098"/>
      <c r="P716" s="3098"/>
      <c r="Q716" s="3098"/>
      <c r="R716" s="3098"/>
      <c r="S716" s="3098"/>
      <c r="T716" s="3098"/>
      <c r="U716" s="3098"/>
      <c r="V716" s="3098"/>
      <c r="W716" s="3098"/>
      <c r="X716" s="3098"/>
      <c r="Y716" s="3098"/>
      <c r="Z716" s="3098"/>
      <c r="AA716" s="3098"/>
      <c r="AB716" s="3098"/>
      <c r="AC716" s="3098"/>
      <c r="AD716" s="3098"/>
      <c r="AE716" s="3098"/>
      <c r="AF716" s="3098"/>
      <c r="AG716" s="3098"/>
      <c r="AH716" s="3098"/>
      <c r="AI716" s="3098"/>
      <c r="AJ716" s="3143"/>
      <c r="AK716" s="3143"/>
      <c r="AL716" s="3143"/>
      <c r="AM716" s="3143"/>
      <c r="AN716" s="3143"/>
      <c r="AO716" s="3143"/>
      <c r="AP716" s="3143"/>
      <c r="AQ716" s="3143"/>
      <c r="AR716" s="3143"/>
      <c r="AS716" s="3143"/>
      <c r="AT716" s="3143"/>
      <c r="AU716" s="3143"/>
      <c r="AV716" s="3143"/>
      <c r="AW716" s="3143"/>
      <c r="AX716" s="3143"/>
      <c r="AY716" s="3143"/>
      <c r="AZ716" s="3143"/>
      <c r="BA716" s="3143"/>
      <c r="BB716" s="3143"/>
      <c r="BC716" s="3143"/>
      <c r="BD716" s="3143"/>
      <c r="BE716" s="3143"/>
      <c r="BF716" s="3143"/>
      <c r="BG716" s="3143"/>
      <c r="BH716" s="3143"/>
      <c r="BI716" s="3143"/>
      <c r="BJ716" s="3143"/>
      <c r="BK716" s="3143"/>
      <c r="BL716" s="3189"/>
      <c r="BM716" s="3189"/>
      <c r="BN716" s="3189"/>
      <c r="BO716" s="3189"/>
      <c r="BP716" s="3189"/>
      <c r="BQ716" s="3189"/>
      <c r="BR716" s="3189"/>
      <c r="BS716" s="3189"/>
      <c r="BT716" s="3189"/>
      <c r="BU716" s="3189"/>
      <c r="BV716" s="3143"/>
      <c r="BW716" s="3143"/>
    </row>
    <row r="717" spans="1:75" ht="16.5" customHeight="1">
      <c r="A717" s="3143"/>
      <c r="B717" s="3143"/>
      <c r="C717" s="3143"/>
      <c r="D717" s="3143"/>
      <c r="E717" s="3143"/>
      <c r="F717" s="3143"/>
      <c r="G717" s="3143"/>
      <c r="H717" s="3143"/>
      <c r="I717" s="3143"/>
      <c r="J717" s="3143"/>
      <c r="K717" s="3098"/>
      <c r="L717" s="3098"/>
      <c r="M717" s="3098"/>
      <c r="N717" s="3098"/>
      <c r="O717" s="3098"/>
      <c r="P717" s="3098"/>
      <c r="Q717" s="3098"/>
      <c r="R717" s="3098"/>
      <c r="S717" s="3098"/>
      <c r="T717" s="3098"/>
      <c r="U717" s="3098"/>
      <c r="V717" s="3098"/>
      <c r="W717" s="3098"/>
      <c r="X717" s="3098"/>
      <c r="Y717" s="3098"/>
      <c r="Z717" s="3098"/>
      <c r="AA717" s="3098"/>
      <c r="AB717" s="3098"/>
      <c r="AC717" s="3098"/>
      <c r="AD717" s="3098"/>
      <c r="AE717" s="3098"/>
      <c r="AF717" s="3098"/>
      <c r="AG717" s="3098"/>
      <c r="AH717" s="3098"/>
      <c r="AI717" s="3098"/>
      <c r="AJ717" s="3143"/>
      <c r="AK717" s="3143"/>
      <c r="AL717" s="3143"/>
      <c r="AM717" s="3143"/>
      <c r="AN717" s="3143"/>
      <c r="AO717" s="3143"/>
      <c r="AP717" s="3143"/>
      <c r="AQ717" s="3143"/>
      <c r="AR717" s="3143"/>
      <c r="AS717" s="3143"/>
      <c r="AT717" s="3143"/>
      <c r="AU717" s="3143"/>
      <c r="AV717" s="3143"/>
      <c r="AW717" s="3143"/>
      <c r="AX717" s="3143"/>
      <c r="AY717" s="3143"/>
      <c r="AZ717" s="3143"/>
      <c r="BA717" s="3143"/>
      <c r="BB717" s="3143"/>
      <c r="BC717" s="3143"/>
      <c r="BD717" s="3143"/>
      <c r="BE717" s="3143"/>
      <c r="BF717" s="3143"/>
      <c r="BG717" s="3143"/>
      <c r="BH717" s="3143"/>
      <c r="BI717" s="3143"/>
      <c r="BJ717" s="3143"/>
      <c r="BK717" s="3143"/>
      <c r="BL717" s="3189"/>
      <c r="BM717" s="3189"/>
      <c r="BN717" s="3189"/>
      <c r="BO717" s="3189"/>
      <c r="BP717" s="3189"/>
      <c r="BQ717" s="3189"/>
      <c r="BR717" s="3189"/>
      <c r="BS717" s="3189"/>
      <c r="BT717" s="3189"/>
      <c r="BU717" s="3189"/>
      <c r="BV717" s="3143"/>
      <c r="BW717" s="3143"/>
    </row>
    <row r="718" spans="1:75" ht="16.5" customHeight="1">
      <c r="A718" s="3143"/>
      <c r="B718" s="3143"/>
      <c r="C718" s="3143"/>
      <c r="D718" s="3143"/>
      <c r="E718" s="3143"/>
      <c r="F718" s="3143"/>
      <c r="G718" s="3143"/>
      <c r="H718" s="3143"/>
      <c r="I718" s="3143"/>
      <c r="J718" s="3143"/>
      <c r="K718" s="3098"/>
      <c r="L718" s="3098"/>
      <c r="M718" s="3098"/>
      <c r="N718" s="3098"/>
      <c r="O718" s="3098"/>
      <c r="P718" s="3098"/>
      <c r="Q718" s="3098"/>
      <c r="R718" s="3098"/>
      <c r="S718" s="3098"/>
      <c r="T718" s="3098"/>
      <c r="U718" s="3098"/>
      <c r="V718" s="3098"/>
      <c r="W718" s="3098"/>
      <c r="X718" s="3098"/>
      <c r="Y718" s="3098"/>
      <c r="Z718" s="3098"/>
      <c r="AA718" s="3098"/>
      <c r="AB718" s="3098"/>
      <c r="AC718" s="3098"/>
      <c r="AD718" s="3098"/>
      <c r="AE718" s="3098"/>
      <c r="AF718" s="3098"/>
      <c r="AG718" s="3098"/>
      <c r="AH718" s="3098"/>
      <c r="AI718" s="3098"/>
      <c r="AJ718" s="3143"/>
      <c r="AK718" s="3143"/>
      <c r="AL718" s="3143"/>
      <c r="AM718" s="3143"/>
      <c r="AN718" s="3143"/>
      <c r="AO718" s="3143"/>
      <c r="AP718" s="3143"/>
      <c r="AQ718" s="3143"/>
      <c r="AR718" s="3143"/>
      <c r="AS718" s="3143"/>
      <c r="AT718" s="3143"/>
      <c r="AU718" s="3143"/>
      <c r="AV718" s="3143"/>
      <c r="AW718" s="3143"/>
      <c r="AX718" s="3143"/>
      <c r="AY718" s="3143"/>
      <c r="AZ718" s="3143"/>
      <c r="BA718" s="3143"/>
      <c r="BB718" s="3143"/>
      <c r="BC718" s="3143"/>
      <c r="BD718" s="3143"/>
      <c r="BE718" s="3143"/>
      <c r="BF718" s="3143"/>
      <c r="BG718" s="3143"/>
      <c r="BH718" s="3143"/>
      <c r="BI718" s="3143"/>
      <c r="BJ718" s="3143"/>
      <c r="BK718" s="3143"/>
      <c r="BL718" s="3189"/>
      <c r="BM718" s="3189"/>
      <c r="BN718" s="3189"/>
      <c r="BO718" s="3189"/>
      <c r="BP718" s="3189"/>
      <c r="BQ718" s="3189"/>
      <c r="BR718" s="3189"/>
      <c r="BS718" s="3189"/>
      <c r="BT718" s="3189"/>
      <c r="BU718" s="3189"/>
      <c r="BV718" s="3143"/>
      <c r="BW718" s="3143"/>
    </row>
    <row r="719" spans="1:75" ht="16.5" customHeight="1">
      <c r="A719" s="3143"/>
      <c r="B719" s="3143"/>
      <c r="C719" s="3143"/>
      <c r="D719" s="3143"/>
      <c r="E719" s="3143"/>
      <c r="F719" s="3143"/>
      <c r="G719" s="3143"/>
      <c r="H719" s="3143"/>
      <c r="I719" s="3143"/>
      <c r="J719" s="3143"/>
      <c r="K719" s="3098"/>
      <c r="L719" s="3098"/>
      <c r="M719" s="3098"/>
      <c r="N719" s="3098"/>
      <c r="O719" s="3098"/>
      <c r="P719" s="3098"/>
      <c r="Q719" s="3098"/>
      <c r="R719" s="3098"/>
      <c r="S719" s="3098"/>
      <c r="T719" s="3098"/>
      <c r="U719" s="3098"/>
      <c r="V719" s="3098"/>
      <c r="W719" s="3098"/>
      <c r="X719" s="3098"/>
      <c r="Y719" s="3098"/>
      <c r="Z719" s="3098"/>
      <c r="AA719" s="3098"/>
      <c r="AB719" s="3098"/>
      <c r="AC719" s="3098"/>
      <c r="AD719" s="3098"/>
      <c r="AE719" s="3098"/>
      <c r="AF719" s="3098"/>
      <c r="AG719" s="3098"/>
      <c r="AH719" s="3098"/>
      <c r="AI719" s="3098"/>
      <c r="AJ719" s="3143"/>
      <c r="AK719" s="3143"/>
      <c r="AL719" s="3143"/>
      <c r="AM719" s="3143"/>
      <c r="AN719" s="3143"/>
      <c r="AO719" s="3143"/>
      <c r="AP719" s="3143"/>
      <c r="AQ719" s="3143"/>
      <c r="AR719" s="3143"/>
      <c r="AS719" s="3143"/>
      <c r="AT719" s="3143"/>
      <c r="AU719" s="3143"/>
      <c r="AV719" s="3143"/>
      <c r="AW719" s="3143"/>
      <c r="AX719" s="3143"/>
      <c r="AY719" s="3143"/>
      <c r="AZ719" s="3143"/>
      <c r="BA719" s="3143"/>
      <c r="BB719" s="3143"/>
      <c r="BC719" s="3143"/>
      <c r="BD719" s="3143"/>
      <c r="BE719" s="3143"/>
      <c r="BF719" s="3143"/>
      <c r="BG719" s="3143"/>
      <c r="BH719" s="3143"/>
      <c r="BI719" s="3143"/>
      <c r="BJ719" s="3143"/>
      <c r="BK719" s="3143"/>
      <c r="BL719" s="3189"/>
      <c r="BM719" s="3189"/>
      <c r="BN719" s="3189"/>
      <c r="BO719" s="3189"/>
      <c r="BP719" s="3189"/>
      <c r="BQ719" s="3189"/>
      <c r="BR719" s="3189"/>
      <c r="BS719" s="3189"/>
      <c r="BT719" s="3189"/>
      <c r="BU719" s="3189"/>
      <c r="BV719" s="3143"/>
      <c r="BW719" s="3143"/>
    </row>
    <row r="720" spans="1:75" ht="16.5" customHeight="1">
      <c r="A720" s="3143"/>
      <c r="B720" s="3143"/>
      <c r="C720" s="3143"/>
      <c r="D720" s="3143"/>
      <c r="E720" s="3143"/>
      <c r="F720" s="3143"/>
      <c r="G720" s="3143"/>
      <c r="H720" s="3143"/>
      <c r="I720" s="3143"/>
      <c r="J720" s="3143"/>
      <c r="K720" s="3098"/>
      <c r="L720" s="3098"/>
      <c r="M720" s="3098"/>
      <c r="N720" s="3098"/>
      <c r="O720" s="3098"/>
      <c r="P720" s="3098"/>
      <c r="Q720" s="3098"/>
      <c r="R720" s="3098"/>
      <c r="S720" s="3098"/>
      <c r="T720" s="3098"/>
      <c r="U720" s="3098"/>
      <c r="V720" s="3098"/>
      <c r="W720" s="3098"/>
      <c r="X720" s="3098"/>
      <c r="Y720" s="3098"/>
      <c r="Z720" s="3098"/>
      <c r="AA720" s="3098"/>
      <c r="AB720" s="3098"/>
      <c r="AC720" s="3098"/>
      <c r="AD720" s="3098"/>
      <c r="AE720" s="3098"/>
      <c r="AF720" s="3098"/>
      <c r="AG720" s="3098"/>
      <c r="AH720" s="3098"/>
      <c r="AI720" s="3098"/>
      <c r="AJ720" s="3143"/>
      <c r="AK720" s="3143"/>
      <c r="AL720" s="3143"/>
      <c r="AM720" s="3143"/>
      <c r="AN720" s="3143"/>
      <c r="AO720" s="3143"/>
      <c r="AP720" s="3143"/>
      <c r="AQ720" s="3143"/>
      <c r="AR720" s="3143"/>
      <c r="AS720" s="3143"/>
      <c r="AT720" s="3143"/>
      <c r="AU720" s="3143"/>
      <c r="AV720" s="3143"/>
      <c r="AW720" s="3143"/>
      <c r="AX720" s="3143"/>
      <c r="AY720" s="3143"/>
      <c r="AZ720" s="3143"/>
      <c r="BA720" s="3143"/>
      <c r="BB720" s="3143"/>
      <c r="BC720" s="3143"/>
      <c r="BD720" s="3143"/>
      <c r="BE720" s="3143"/>
      <c r="BF720" s="3143"/>
      <c r="BG720" s="3143"/>
      <c r="BH720" s="3143"/>
      <c r="BI720" s="3143"/>
      <c r="BJ720" s="3143"/>
      <c r="BK720" s="3143"/>
      <c r="BL720" s="3189"/>
      <c r="BM720" s="3189"/>
      <c r="BN720" s="3189"/>
      <c r="BO720" s="3189"/>
      <c r="BP720" s="3189"/>
      <c r="BQ720" s="3189"/>
      <c r="BR720" s="3189"/>
      <c r="BS720" s="3189"/>
      <c r="BT720" s="3189"/>
      <c r="BU720" s="3189"/>
      <c r="BV720" s="3143"/>
      <c r="BW720" s="3143"/>
    </row>
    <row r="721" spans="1:75" ht="16.5" customHeight="1">
      <c r="A721" s="3143"/>
      <c r="B721" s="3143"/>
      <c r="C721" s="3143"/>
      <c r="D721" s="3143"/>
      <c r="E721" s="3143"/>
      <c r="F721" s="3143"/>
      <c r="G721" s="3143"/>
      <c r="H721" s="3143"/>
      <c r="I721" s="3143"/>
      <c r="J721" s="3143"/>
      <c r="K721" s="3098"/>
      <c r="L721" s="3098"/>
      <c r="M721" s="3098"/>
      <c r="N721" s="3098"/>
      <c r="O721" s="3098"/>
      <c r="P721" s="3098"/>
      <c r="Q721" s="3098"/>
      <c r="R721" s="3098"/>
      <c r="S721" s="3098"/>
      <c r="T721" s="3098"/>
      <c r="U721" s="3098"/>
      <c r="V721" s="3098"/>
      <c r="W721" s="3098"/>
      <c r="X721" s="3098"/>
      <c r="Y721" s="3098"/>
      <c r="Z721" s="3098"/>
      <c r="AA721" s="3098"/>
      <c r="AB721" s="3098"/>
      <c r="AC721" s="3098"/>
      <c r="AD721" s="3098"/>
      <c r="AE721" s="3098"/>
      <c r="AF721" s="3098"/>
      <c r="AG721" s="3098"/>
      <c r="AH721" s="3098"/>
      <c r="AI721" s="3098"/>
      <c r="AJ721" s="3143"/>
      <c r="AK721" s="3143"/>
      <c r="AL721" s="3143"/>
      <c r="AM721" s="3143"/>
      <c r="AN721" s="3143"/>
      <c r="AO721" s="3143"/>
      <c r="AP721" s="3143"/>
      <c r="AQ721" s="3143"/>
      <c r="AR721" s="3143"/>
      <c r="AS721" s="3143"/>
      <c r="AT721" s="3143"/>
      <c r="AU721" s="3143"/>
      <c r="AV721" s="3143"/>
      <c r="AW721" s="3143"/>
      <c r="AX721" s="3143"/>
      <c r="AY721" s="3143"/>
      <c r="AZ721" s="3143"/>
      <c r="BA721" s="3143"/>
      <c r="BB721" s="3143"/>
      <c r="BC721" s="3143"/>
      <c r="BD721" s="3143"/>
      <c r="BE721" s="3143"/>
      <c r="BF721" s="3143"/>
      <c r="BG721" s="3143"/>
      <c r="BH721" s="3143"/>
      <c r="BI721" s="3143"/>
      <c r="BJ721" s="3143"/>
      <c r="BK721" s="3143"/>
      <c r="BL721" s="3189"/>
      <c r="BM721" s="3189"/>
      <c r="BN721" s="3189"/>
      <c r="BO721" s="3189"/>
      <c r="BP721" s="3189"/>
      <c r="BQ721" s="3189"/>
      <c r="BR721" s="3189"/>
      <c r="BS721" s="3189"/>
      <c r="BT721" s="3189"/>
      <c r="BU721" s="3189"/>
      <c r="BV721" s="3143"/>
      <c r="BW721" s="3143"/>
    </row>
    <row r="722" spans="1:75" ht="16.5" customHeight="1">
      <c r="A722" s="3143"/>
      <c r="B722" s="3143"/>
      <c r="C722" s="3143"/>
      <c r="D722" s="3143"/>
      <c r="E722" s="3143"/>
      <c r="F722" s="3143"/>
      <c r="G722" s="3143"/>
      <c r="H722" s="3143"/>
      <c r="I722" s="3143"/>
      <c r="J722" s="3143"/>
      <c r="K722" s="3098"/>
      <c r="L722" s="3098"/>
      <c r="M722" s="3098"/>
      <c r="N722" s="3098"/>
      <c r="O722" s="3098"/>
      <c r="P722" s="3098"/>
      <c r="Q722" s="3098"/>
      <c r="R722" s="3098"/>
      <c r="S722" s="3098"/>
      <c r="T722" s="3098"/>
      <c r="U722" s="3098"/>
      <c r="V722" s="3098"/>
      <c r="W722" s="3098"/>
      <c r="X722" s="3098"/>
      <c r="Y722" s="3098"/>
      <c r="Z722" s="3098"/>
      <c r="AA722" s="3098"/>
      <c r="AB722" s="3098"/>
      <c r="AC722" s="3098"/>
      <c r="AD722" s="3098"/>
      <c r="AE722" s="3098"/>
      <c r="AF722" s="3098"/>
      <c r="AG722" s="3098"/>
      <c r="AH722" s="3098"/>
      <c r="AI722" s="3098"/>
      <c r="AJ722" s="3143"/>
      <c r="AK722" s="3143"/>
      <c r="AL722" s="3143"/>
      <c r="AM722" s="3143"/>
      <c r="AN722" s="3143"/>
      <c r="AO722" s="3143"/>
      <c r="AP722" s="3143"/>
      <c r="AQ722" s="3143"/>
      <c r="AR722" s="3143"/>
      <c r="AS722" s="3143"/>
      <c r="AT722" s="3143"/>
      <c r="AU722" s="3143"/>
      <c r="AV722" s="3143"/>
      <c r="AW722" s="3143"/>
      <c r="AX722" s="3143"/>
      <c r="AY722" s="3143"/>
      <c r="AZ722" s="3143"/>
      <c r="BA722" s="3143"/>
      <c r="BB722" s="3143"/>
      <c r="BC722" s="3143"/>
      <c r="BD722" s="3143"/>
      <c r="BE722" s="3143"/>
      <c r="BF722" s="3143"/>
      <c r="BG722" s="3143"/>
      <c r="BH722" s="3143"/>
      <c r="BI722" s="3143"/>
      <c r="BJ722" s="3143"/>
      <c r="BK722" s="3143"/>
      <c r="BL722" s="3189"/>
      <c r="BM722" s="3189"/>
      <c r="BN722" s="3189"/>
      <c r="BO722" s="3189"/>
      <c r="BP722" s="3189"/>
      <c r="BQ722" s="3189"/>
      <c r="BR722" s="3189"/>
      <c r="BS722" s="3189"/>
      <c r="BT722" s="3189"/>
      <c r="BU722" s="3189"/>
      <c r="BV722" s="3143"/>
      <c r="BW722" s="3143"/>
    </row>
    <row r="723" spans="1:75" ht="16.5" customHeight="1">
      <c r="A723" s="3143"/>
      <c r="B723" s="3143"/>
      <c r="C723" s="3143"/>
      <c r="D723" s="3143"/>
      <c r="E723" s="3143"/>
      <c r="F723" s="3143"/>
      <c r="G723" s="3143"/>
      <c r="H723" s="3143"/>
      <c r="I723" s="3143"/>
      <c r="J723" s="3143"/>
      <c r="K723" s="3098"/>
      <c r="L723" s="3098"/>
      <c r="M723" s="3098"/>
      <c r="N723" s="3098"/>
      <c r="O723" s="3098"/>
      <c r="P723" s="3098"/>
      <c r="Q723" s="3098"/>
      <c r="R723" s="3098"/>
      <c r="S723" s="3098"/>
      <c r="T723" s="3098"/>
      <c r="U723" s="3098"/>
      <c r="V723" s="3098"/>
      <c r="W723" s="3098"/>
      <c r="X723" s="3098"/>
      <c r="Y723" s="3098"/>
      <c r="Z723" s="3098"/>
      <c r="AA723" s="3098"/>
      <c r="AB723" s="3098"/>
      <c r="AC723" s="3098"/>
      <c r="AD723" s="3098"/>
      <c r="AE723" s="3098"/>
      <c r="AF723" s="3098"/>
      <c r="AG723" s="3098"/>
      <c r="AH723" s="3098"/>
      <c r="AI723" s="3098"/>
      <c r="AJ723" s="3143"/>
      <c r="AK723" s="3143"/>
      <c r="AL723" s="3143"/>
      <c r="AM723" s="3143"/>
      <c r="AN723" s="3143"/>
      <c r="AO723" s="3143"/>
      <c r="AP723" s="3143"/>
      <c r="AQ723" s="3143"/>
      <c r="AR723" s="3143"/>
      <c r="AS723" s="3143"/>
      <c r="AT723" s="3143"/>
      <c r="AU723" s="3143"/>
      <c r="AV723" s="3143"/>
      <c r="AW723" s="3143"/>
      <c r="AX723" s="3143"/>
      <c r="AY723" s="3143"/>
      <c r="AZ723" s="3143"/>
      <c r="BA723" s="3143"/>
      <c r="BB723" s="3143"/>
      <c r="BC723" s="3143"/>
      <c r="BD723" s="3143"/>
      <c r="BE723" s="3143"/>
      <c r="BF723" s="3143"/>
      <c r="BG723" s="3143"/>
      <c r="BH723" s="3143"/>
      <c r="BI723" s="3143"/>
      <c r="BJ723" s="3143"/>
      <c r="BK723" s="3143"/>
      <c r="BL723" s="3189"/>
      <c r="BM723" s="3189"/>
      <c r="BN723" s="3189"/>
      <c r="BO723" s="3189"/>
      <c r="BP723" s="3189"/>
      <c r="BQ723" s="3189"/>
      <c r="BR723" s="3189"/>
      <c r="BS723" s="3189"/>
      <c r="BT723" s="3189"/>
      <c r="BU723" s="3189"/>
      <c r="BV723" s="3143"/>
      <c r="BW723" s="3143"/>
    </row>
    <row r="724" spans="1:75" ht="16.5" customHeight="1">
      <c r="A724" s="3143"/>
      <c r="B724" s="3143"/>
      <c r="C724" s="3143"/>
      <c r="D724" s="3143"/>
      <c r="E724" s="3143"/>
      <c r="F724" s="3143"/>
      <c r="G724" s="3143"/>
      <c r="H724" s="3143"/>
      <c r="I724" s="3143"/>
      <c r="J724" s="3143"/>
      <c r="K724" s="3098"/>
      <c r="L724" s="3098"/>
      <c r="M724" s="3098"/>
      <c r="N724" s="3098"/>
      <c r="O724" s="3098"/>
      <c r="P724" s="3098"/>
      <c r="Q724" s="3098"/>
      <c r="R724" s="3098"/>
      <c r="S724" s="3098"/>
      <c r="T724" s="3098"/>
      <c r="U724" s="3098"/>
      <c r="V724" s="3098"/>
      <c r="W724" s="3098"/>
      <c r="X724" s="3098"/>
      <c r="Y724" s="3098"/>
      <c r="Z724" s="3098"/>
      <c r="AA724" s="3098"/>
      <c r="AB724" s="3098"/>
      <c r="AC724" s="3098"/>
      <c r="AD724" s="3098"/>
      <c r="AE724" s="3098"/>
      <c r="AF724" s="3098"/>
      <c r="AG724" s="3098"/>
      <c r="AH724" s="3098"/>
      <c r="AI724" s="3098"/>
      <c r="AJ724" s="3143"/>
      <c r="AK724" s="3143"/>
      <c r="AL724" s="3143"/>
      <c r="AM724" s="3143"/>
      <c r="AN724" s="3143"/>
      <c r="AO724" s="3143"/>
      <c r="AP724" s="3143"/>
      <c r="AQ724" s="3143"/>
      <c r="AR724" s="3143"/>
      <c r="AS724" s="3143"/>
      <c r="AT724" s="3143"/>
      <c r="AU724" s="3143"/>
      <c r="AV724" s="3143"/>
      <c r="AW724" s="3143"/>
      <c r="AX724" s="3143"/>
      <c r="AY724" s="3143"/>
      <c r="AZ724" s="3143"/>
      <c r="BA724" s="3143"/>
      <c r="BB724" s="3143"/>
      <c r="BC724" s="3143"/>
      <c r="BD724" s="3143"/>
      <c r="BE724" s="3143"/>
      <c r="BF724" s="3143"/>
      <c r="BG724" s="3143"/>
      <c r="BH724" s="3143"/>
      <c r="BI724" s="3143"/>
      <c r="BJ724" s="3143"/>
      <c r="BK724" s="3143"/>
      <c r="BL724" s="3189"/>
      <c r="BM724" s="3189"/>
      <c r="BN724" s="3189"/>
      <c r="BO724" s="3189"/>
      <c r="BP724" s="3189"/>
      <c r="BQ724" s="3189"/>
      <c r="BR724" s="3189"/>
      <c r="BS724" s="3189"/>
      <c r="BT724" s="3189"/>
      <c r="BU724" s="3189"/>
      <c r="BV724" s="3143"/>
      <c r="BW724" s="3143"/>
    </row>
    <row r="725" spans="1:75" ht="16.5" customHeight="1">
      <c r="A725" s="3143"/>
      <c r="B725" s="3143"/>
      <c r="C725" s="3143"/>
      <c r="D725" s="3143"/>
      <c r="E725" s="3143"/>
      <c r="F725" s="3143"/>
      <c r="G725" s="3143"/>
      <c r="H725" s="3143"/>
      <c r="I725" s="3143"/>
      <c r="J725" s="3143"/>
      <c r="K725" s="3098"/>
      <c r="L725" s="3098"/>
      <c r="M725" s="3098"/>
      <c r="N725" s="3098"/>
      <c r="O725" s="3098"/>
      <c r="P725" s="3098"/>
      <c r="Q725" s="3098"/>
      <c r="R725" s="3098"/>
      <c r="S725" s="3098"/>
      <c r="T725" s="3098"/>
      <c r="U725" s="3098"/>
      <c r="V725" s="3098"/>
      <c r="W725" s="3098"/>
      <c r="X725" s="3098"/>
      <c r="Y725" s="3098"/>
      <c r="Z725" s="3098"/>
      <c r="AA725" s="3098"/>
      <c r="AB725" s="3098"/>
      <c r="AC725" s="3098"/>
      <c r="AD725" s="3098"/>
      <c r="AE725" s="3098"/>
      <c r="AF725" s="3098"/>
      <c r="AG725" s="3098"/>
      <c r="AH725" s="3098"/>
      <c r="AI725" s="3098"/>
      <c r="AJ725" s="3143"/>
      <c r="AK725" s="3143"/>
      <c r="AL725" s="3143"/>
      <c r="AM725" s="3143"/>
      <c r="AN725" s="3143"/>
      <c r="AO725" s="3143"/>
      <c r="AP725" s="3143"/>
      <c r="AQ725" s="3143"/>
      <c r="AR725" s="3143"/>
      <c r="AS725" s="3143"/>
      <c r="AT725" s="3143"/>
      <c r="AU725" s="3143"/>
      <c r="AV725" s="3143"/>
      <c r="AW725" s="3143"/>
      <c r="AX725" s="3143"/>
      <c r="AY725" s="3143"/>
      <c r="AZ725" s="3143"/>
      <c r="BA725" s="3143"/>
      <c r="BB725" s="3143"/>
      <c r="BC725" s="3143"/>
      <c r="BD725" s="3143"/>
      <c r="BE725" s="3143"/>
      <c r="BF725" s="3143"/>
      <c r="BG725" s="3143"/>
      <c r="BH725" s="3143"/>
      <c r="BI725" s="3143"/>
      <c r="BJ725" s="3143"/>
      <c r="BK725" s="3143"/>
      <c r="BL725" s="3189"/>
      <c r="BM725" s="3189"/>
      <c r="BN725" s="3189"/>
      <c r="BO725" s="3189"/>
      <c r="BP725" s="3189"/>
      <c r="BQ725" s="3189"/>
      <c r="BR725" s="3189"/>
      <c r="BS725" s="3189"/>
      <c r="BT725" s="3189"/>
      <c r="BU725" s="3189"/>
      <c r="BV725" s="3143"/>
      <c r="BW725" s="3143"/>
    </row>
    <row r="726" spans="1:75" ht="16.5" customHeight="1">
      <c r="A726" s="3143"/>
      <c r="B726" s="3143"/>
      <c r="C726" s="3143"/>
      <c r="D726" s="3143"/>
      <c r="E726" s="3143"/>
      <c r="F726" s="3143"/>
      <c r="G726" s="3143"/>
      <c r="H726" s="3143"/>
      <c r="I726" s="3143"/>
      <c r="J726" s="3143"/>
      <c r="K726" s="3098"/>
      <c r="L726" s="3098"/>
      <c r="M726" s="3098"/>
      <c r="N726" s="3098"/>
      <c r="O726" s="3098"/>
      <c r="P726" s="3098"/>
      <c r="Q726" s="3098"/>
      <c r="R726" s="3098"/>
      <c r="S726" s="3098"/>
      <c r="T726" s="3098"/>
      <c r="U726" s="3098"/>
      <c r="V726" s="3098"/>
      <c r="W726" s="3098"/>
      <c r="X726" s="3098"/>
      <c r="Y726" s="3098"/>
      <c r="Z726" s="3098"/>
      <c r="AA726" s="3098"/>
      <c r="AB726" s="3098"/>
      <c r="AC726" s="3098"/>
      <c r="AD726" s="3098"/>
      <c r="AE726" s="3098"/>
      <c r="AF726" s="3098"/>
      <c r="AG726" s="3098"/>
      <c r="AH726" s="3098"/>
      <c r="AI726" s="3098"/>
      <c r="AJ726" s="3143"/>
      <c r="AK726" s="3143"/>
      <c r="AL726" s="3143"/>
      <c r="AM726" s="3143"/>
      <c r="AN726" s="3143"/>
      <c r="AO726" s="3143"/>
      <c r="AP726" s="3143"/>
      <c r="AQ726" s="3143"/>
      <c r="AR726" s="3143"/>
      <c r="AS726" s="3143"/>
      <c r="AT726" s="3143"/>
      <c r="AU726" s="3143"/>
      <c r="AV726" s="3143"/>
      <c r="AW726" s="3143"/>
      <c r="AX726" s="3143"/>
      <c r="AY726" s="3143"/>
      <c r="AZ726" s="3143"/>
      <c r="BA726" s="3143"/>
      <c r="BB726" s="3143"/>
      <c r="BC726" s="3143"/>
      <c r="BD726" s="3143"/>
      <c r="BE726" s="3143"/>
      <c r="BF726" s="3143"/>
      <c r="BG726" s="3143"/>
      <c r="BH726" s="3143"/>
      <c r="BI726" s="3143"/>
      <c r="BJ726" s="3143"/>
      <c r="BK726" s="3143"/>
      <c r="BL726" s="3189"/>
      <c r="BM726" s="3189"/>
      <c r="BN726" s="3189"/>
      <c r="BO726" s="3189"/>
      <c r="BP726" s="3189"/>
      <c r="BQ726" s="3189"/>
      <c r="BR726" s="3189"/>
      <c r="BS726" s="3189"/>
      <c r="BT726" s="3189"/>
      <c r="BU726" s="3189"/>
      <c r="BV726" s="3143"/>
      <c r="BW726" s="3143"/>
    </row>
    <row r="727" spans="1:75" ht="16.5" customHeight="1">
      <c r="A727" s="3143"/>
      <c r="B727" s="3143"/>
      <c r="C727" s="3143"/>
      <c r="D727" s="3143"/>
      <c r="E727" s="3143"/>
      <c r="F727" s="3143"/>
      <c r="G727" s="3143"/>
      <c r="H727" s="3143"/>
      <c r="I727" s="3143"/>
      <c r="J727" s="3143"/>
      <c r="K727" s="3098"/>
      <c r="L727" s="3098"/>
      <c r="M727" s="3098"/>
      <c r="N727" s="3098"/>
      <c r="O727" s="3098"/>
      <c r="P727" s="3098"/>
      <c r="Q727" s="3098"/>
      <c r="R727" s="3098"/>
      <c r="S727" s="3098"/>
      <c r="T727" s="3098"/>
      <c r="U727" s="3098"/>
      <c r="V727" s="3098"/>
      <c r="W727" s="3098"/>
      <c r="X727" s="3098"/>
      <c r="Y727" s="3098"/>
      <c r="Z727" s="3098"/>
      <c r="AA727" s="3098"/>
      <c r="AB727" s="3098"/>
      <c r="AC727" s="3098"/>
      <c r="AD727" s="3098"/>
      <c r="AE727" s="3098"/>
      <c r="AF727" s="3098"/>
      <c r="AG727" s="3098"/>
      <c r="AH727" s="3098"/>
      <c r="AI727" s="3098"/>
      <c r="AJ727" s="3143"/>
      <c r="AK727" s="3143"/>
      <c r="AL727" s="3143"/>
      <c r="AM727" s="3143"/>
      <c r="AN727" s="3143"/>
      <c r="AO727" s="3143"/>
      <c r="AP727" s="3143"/>
      <c r="AQ727" s="3143"/>
      <c r="AR727" s="3143"/>
      <c r="AS727" s="3143"/>
      <c r="AT727" s="3143"/>
      <c r="AU727" s="3143"/>
      <c r="AV727" s="3143"/>
      <c r="AW727" s="3143"/>
      <c r="AX727" s="3143"/>
      <c r="AY727" s="3143"/>
      <c r="AZ727" s="3143"/>
      <c r="BA727" s="3143"/>
      <c r="BB727" s="3143"/>
      <c r="BC727" s="3143"/>
      <c r="BD727" s="3143"/>
      <c r="BE727" s="3143"/>
      <c r="BF727" s="3143"/>
      <c r="BG727" s="3143"/>
      <c r="BH727" s="3143"/>
      <c r="BI727" s="3143"/>
      <c r="BJ727" s="3143"/>
      <c r="BK727" s="3143"/>
      <c r="BL727" s="3189"/>
      <c r="BM727" s="3189"/>
      <c r="BN727" s="3189"/>
      <c r="BO727" s="3189"/>
      <c r="BP727" s="3189"/>
      <c r="BQ727" s="3189"/>
      <c r="BR727" s="3189"/>
      <c r="BS727" s="3189"/>
      <c r="BT727" s="3189"/>
      <c r="BU727" s="3189"/>
      <c r="BV727" s="3143"/>
      <c r="BW727" s="3143"/>
    </row>
    <row r="728" spans="1:75" ht="16.5" customHeight="1">
      <c r="A728" s="3143"/>
      <c r="B728" s="3143"/>
      <c r="C728" s="3143"/>
      <c r="D728" s="3143"/>
      <c r="E728" s="3143"/>
      <c r="F728" s="3143"/>
      <c r="G728" s="3143"/>
      <c r="H728" s="3143"/>
      <c r="I728" s="3143"/>
      <c r="J728" s="3143"/>
      <c r="K728" s="3098"/>
      <c r="L728" s="3098"/>
      <c r="M728" s="3098"/>
      <c r="N728" s="3098"/>
      <c r="O728" s="3098"/>
      <c r="P728" s="3098"/>
      <c r="Q728" s="3098"/>
      <c r="R728" s="3098"/>
      <c r="S728" s="3098"/>
      <c r="T728" s="3098"/>
      <c r="U728" s="3098"/>
      <c r="V728" s="3098"/>
      <c r="W728" s="3098"/>
      <c r="X728" s="3098"/>
      <c r="Y728" s="3098"/>
      <c r="Z728" s="3098"/>
      <c r="AA728" s="3098"/>
      <c r="AB728" s="3098"/>
      <c r="AC728" s="3098"/>
      <c r="AD728" s="3098"/>
      <c r="AE728" s="3098"/>
      <c r="AF728" s="3098"/>
      <c r="AG728" s="3098"/>
      <c r="AH728" s="3098"/>
      <c r="AI728" s="3098"/>
      <c r="AJ728" s="3143"/>
      <c r="AK728" s="3143"/>
      <c r="AL728" s="3143"/>
      <c r="AM728" s="3143"/>
      <c r="AN728" s="3143"/>
      <c r="AO728" s="3143"/>
      <c r="AP728" s="3143"/>
      <c r="AQ728" s="3143"/>
      <c r="AR728" s="3143"/>
      <c r="AS728" s="3143"/>
      <c r="AT728" s="3143"/>
      <c r="AU728" s="3143"/>
      <c r="AV728" s="3143"/>
      <c r="AW728" s="3143"/>
      <c r="AX728" s="3143"/>
      <c r="AY728" s="3143"/>
      <c r="AZ728" s="3143"/>
      <c r="BA728" s="3143"/>
      <c r="BB728" s="3143"/>
      <c r="BC728" s="3143"/>
      <c r="BD728" s="3143"/>
      <c r="BE728" s="3143"/>
      <c r="BF728" s="3143"/>
      <c r="BG728" s="3143"/>
      <c r="BH728" s="3143"/>
      <c r="BI728" s="3143"/>
      <c r="BJ728" s="3143"/>
      <c r="BK728" s="3143"/>
      <c r="BL728" s="3189"/>
      <c r="BM728" s="3189"/>
      <c r="BN728" s="3189"/>
      <c r="BO728" s="3189"/>
      <c r="BP728" s="3189"/>
      <c r="BQ728" s="3189"/>
      <c r="BR728" s="3189"/>
      <c r="BS728" s="3189"/>
      <c r="BT728" s="3189"/>
      <c r="BU728" s="3189"/>
      <c r="BV728" s="3143"/>
      <c r="BW728" s="3143"/>
    </row>
    <row r="729" spans="1:75" ht="16.5" customHeight="1">
      <c r="A729" s="3143"/>
      <c r="B729" s="3143"/>
      <c r="C729" s="3143"/>
      <c r="D729" s="3143"/>
      <c r="E729" s="3143"/>
      <c r="F729" s="3143"/>
      <c r="G729" s="3143"/>
      <c r="H729" s="3143"/>
      <c r="I729" s="3143"/>
      <c r="J729" s="3143"/>
      <c r="K729" s="3098"/>
      <c r="L729" s="3098"/>
      <c r="M729" s="3098"/>
      <c r="N729" s="3098"/>
      <c r="O729" s="3098"/>
      <c r="P729" s="3098"/>
      <c r="Q729" s="3098"/>
      <c r="R729" s="3098"/>
      <c r="S729" s="3098"/>
      <c r="T729" s="3098"/>
      <c r="U729" s="3098"/>
      <c r="V729" s="3098"/>
      <c r="W729" s="3098"/>
      <c r="X729" s="3098"/>
      <c r="Y729" s="3098"/>
      <c r="Z729" s="3098"/>
      <c r="AA729" s="3098"/>
      <c r="AB729" s="3098"/>
      <c r="AC729" s="3098"/>
      <c r="AD729" s="3098"/>
      <c r="AE729" s="3098"/>
      <c r="AF729" s="3098"/>
      <c r="AG729" s="3098"/>
      <c r="AH729" s="3098"/>
      <c r="AI729" s="3098"/>
      <c r="AJ729" s="3143"/>
      <c r="AK729" s="3143"/>
      <c r="AL729" s="3143"/>
      <c r="AM729" s="3143"/>
      <c r="AN729" s="3143"/>
      <c r="AO729" s="3143"/>
      <c r="AP729" s="3143"/>
      <c r="AQ729" s="3143"/>
      <c r="AR729" s="3143"/>
      <c r="AS729" s="3143"/>
      <c r="AT729" s="3143"/>
      <c r="AU729" s="3143"/>
      <c r="AV729" s="3143"/>
      <c r="AW729" s="3143"/>
      <c r="AX729" s="3143"/>
      <c r="AY729" s="3143"/>
      <c r="AZ729" s="3143"/>
      <c r="BA729" s="3143"/>
      <c r="BB729" s="3143"/>
      <c r="BC729" s="3143"/>
      <c r="BD729" s="3143"/>
      <c r="BE729" s="3143"/>
      <c r="BF729" s="3143"/>
      <c r="BG729" s="3143"/>
      <c r="BH729" s="3143"/>
      <c r="BI729" s="3143"/>
      <c r="BJ729" s="3143"/>
      <c r="BK729" s="3143"/>
      <c r="BL729" s="3189"/>
      <c r="BM729" s="3189"/>
      <c r="BN729" s="3189"/>
      <c r="BO729" s="3189"/>
      <c r="BP729" s="3189"/>
      <c r="BQ729" s="3189"/>
      <c r="BR729" s="3189"/>
      <c r="BS729" s="3189"/>
      <c r="BT729" s="3189"/>
      <c r="BU729" s="3189"/>
      <c r="BV729" s="3143"/>
      <c r="BW729" s="3143"/>
    </row>
    <row r="730" spans="1:75" ht="16.5" customHeight="1">
      <c r="A730" s="3143"/>
      <c r="B730" s="3143"/>
      <c r="C730" s="3143"/>
      <c r="D730" s="3143"/>
      <c r="E730" s="3143"/>
      <c r="F730" s="3143"/>
      <c r="G730" s="3143"/>
      <c r="H730" s="3143"/>
      <c r="I730" s="3143"/>
      <c r="J730" s="3143"/>
      <c r="K730" s="3098"/>
      <c r="L730" s="3098"/>
      <c r="M730" s="3098"/>
      <c r="N730" s="3098"/>
      <c r="O730" s="3098"/>
      <c r="P730" s="3098"/>
      <c r="Q730" s="3098"/>
      <c r="R730" s="3098"/>
      <c r="S730" s="3098"/>
      <c r="T730" s="3098"/>
      <c r="U730" s="3098"/>
      <c r="V730" s="3098"/>
      <c r="W730" s="3098"/>
      <c r="X730" s="3098"/>
      <c r="Y730" s="3098"/>
      <c r="Z730" s="3098"/>
      <c r="AA730" s="3098"/>
      <c r="AB730" s="3098"/>
      <c r="AC730" s="3098"/>
      <c r="AD730" s="3098"/>
      <c r="AE730" s="3098"/>
      <c r="AF730" s="3098"/>
      <c r="AG730" s="3098"/>
      <c r="AH730" s="3098"/>
      <c r="AI730" s="3098"/>
      <c r="AJ730" s="3143"/>
      <c r="AK730" s="3143"/>
      <c r="AL730" s="3143"/>
      <c r="AM730" s="3143"/>
      <c r="AN730" s="3143"/>
      <c r="AO730" s="3143"/>
      <c r="AP730" s="3143"/>
      <c r="AQ730" s="3143"/>
      <c r="AR730" s="3143"/>
      <c r="AS730" s="3143"/>
      <c r="AT730" s="3143"/>
      <c r="AU730" s="3143"/>
      <c r="AV730" s="3143"/>
      <c r="AW730" s="3143"/>
      <c r="AX730" s="3143"/>
      <c r="AY730" s="3143"/>
      <c r="AZ730" s="3143"/>
      <c r="BA730" s="3143"/>
      <c r="BB730" s="3143"/>
      <c r="BC730" s="3143"/>
      <c r="BD730" s="3143"/>
      <c r="BE730" s="3143"/>
      <c r="BF730" s="3143"/>
      <c r="BG730" s="3143"/>
      <c r="BH730" s="3143"/>
      <c r="BI730" s="3143"/>
      <c r="BJ730" s="3143"/>
      <c r="BK730" s="3143"/>
      <c r="BL730" s="3189"/>
      <c r="BM730" s="3189"/>
      <c r="BN730" s="3189"/>
      <c r="BO730" s="3189"/>
      <c r="BP730" s="3189"/>
      <c r="BQ730" s="3189"/>
      <c r="BR730" s="3189"/>
      <c r="BS730" s="3189"/>
      <c r="BT730" s="3189"/>
      <c r="BU730" s="3189"/>
      <c r="BV730" s="3143"/>
      <c r="BW730" s="3143"/>
    </row>
    <row r="731" spans="1:75" ht="16.5" customHeight="1">
      <c r="A731" s="3143"/>
      <c r="B731" s="3143"/>
      <c r="C731" s="3143"/>
      <c r="D731" s="3143"/>
      <c r="E731" s="3143"/>
      <c r="F731" s="3143"/>
      <c r="G731" s="3143"/>
      <c r="H731" s="3143"/>
      <c r="I731" s="3143"/>
      <c r="J731" s="3143"/>
      <c r="K731" s="3098"/>
      <c r="L731" s="3098"/>
      <c r="M731" s="3098"/>
      <c r="N731" s="3098"/>
      <c r="O731" s="3098"/>
      <c r="P731" s="3098"/>
      <c r="Q731" s="3098"/>
      <c r="R731" s="3098"/>
      <c r="S731" s="3098"/>
      <c r="T731" s="3098"/>
      <c r="U731" s="3098"/>
      <c r="V731" s="3098"/>
      <c r="W731" s="3098"/>
      <c r="X731" s="3098"/>
      <c r="Y731" s="3098"/>
      <c r="Z731" s="3098"/>
      <c r="AA731" s="3098"/>
      <c r="AB731" s="3098"/>
      <c r="AC731" s="3098"/>
      <c r="AD731" s="3098"/>
      <c r="AE731" s="3098"/>
      <c r="AF731" s="3098"/>
      <c r="AG731" s="3098"/>
      <c r="AH731" s="3098"/>
      <c r="AI731" s="3098"/>
      <c r="AJ731" s="3143"/>
      <c r="AK731" s="3143"/>
      <c r="AL731" s="3143"/>
      <c r="AM731" s="3143"/>
      <c r="AN731" s="3143"/>
      <c r="AO731" s="3143"/>
      <c r="AP731" s="3143"/>
      <c r="AQ731" s="3143"/>
      <c r="AR731" s="3143"/>
      <c r="AS731" s="3143"/>
      <c r="AT731" s="3143"/>
      <c r="AU731" s="3143"/>
      <c r="AV731" s="3143"/>
      <c r="AW731" s="3143"/>
      <c r="AX731" s="3143"/>
      <c r="AY731" s="3143"/>
      <c r="AZ731" s="3143"/>
      <c r="BA731" s="3143"/>
      <c r="BB731" s="3143"/>
      <c r="BC731" s="3143"/>
      <c r="BD731" s="3143"/>
      <c r="BE731" s="3143"/>
      <c r="BF731" s="3143"/>
      <c r="BG731" s="3143"/>
      <c r="BH731" s="3143"/>
      <c r="BI731" s="3143"/>
      <c r="BJ731" s="3143"/>
      <c r="BK731" s="3143"/>
      <c r="BL731" s="3189"/>
      <c r="BM731" s="3189"/>
      <c r="BN731" s="3189"/>
      <c r="BO731" s="3189"/>
      <c r="BP731" s="3189"/>
      <c r="BQ731" s="3189"/>
      <c r="BR731" s="3189"/>
      <c r="BS731" s="3189"/>
      <c r="BT731" s="3189"/>
      <c r="BU731" s="3189"/>
      <c r="BV731" s="3143"/>
      <c r="BW731" s="3143"/>
    </row>
    <row r="732" spans="1:75" ht="16.5" customHeight="1">
      <c r="A732" s="3143"/>
      <c r="B732" s="3143"/>
      <c r="C732" s="3143"/>
      <c r="D732" s="3143"/>
      <c r="E732" s="3143"/>
      <c r="F732" s="3143"/>
      <c r="G732" s="3143"/>
      <c r="H732" s="3143"/>
      <c r="I732" s="3143"/>
      <c r="J732" s="3143"/>
      <c r="K732" s="3098"/>
      <c r="L732" s="3098"/>
      <c r="M732" s="3098"/>
      <c r="N732" s="3098"/>
      <c r="O732" s="3098"/>
      <c r="P732" s="3098"/>
      <c r="Q732" s="3098"/>
      <c r="R732" s="3098"/>
      <c r="S732" s="3098"/>
      <c r="T732" s="3098"/>
      <c r="U732" s="3098"/>
      <c r="V732" s="3098"/>
      <c r="W732" s="3098"/>
      <c r="X732" s="3098"/>
      <c r="Y732" s="3098"/>
      <c r="Z732" s="3098"/>
      <c r="AA732" s="3098"/>
      <c r="AB732" s="3098"/>
      <c r="AC732" s="3098"/>
      <c r="AD732" s="3098"/>
      <c r="AE732" s="3098"/>
      <c r="AF732" s="3098"/>
      <c r="AG732" s="3098"/>
      <c r="AH732" s="3098"/>
      <c r="AI732" s="3098"/>
      <c r="AJ732" s="3143"/>
      <c r="AK732" s="3143"/>
      <c r="AL732" s="3143"/>
      <c r="AM732" s="3143"/>
      <c r="AN732" s="3143"/>
      <c r="AO732" s="3143"/>
      <c r="AP732" s="3143"/>
      <c r="AQ732" s="3143"/>
      <c r="AR732" s="3143"/>
      <c r="AS732" s="3143"/>
      <c r="AT732" s="3143"/>
      <c r="AU732" s="3143"/>
      <c r="AV732" s="3143"/>
      <c r="AW732" s="3143"/>
      <c r="AX732" s="3143"/>
      <c r="AY732" s="3143"/>
      <c r="AZ732" s="3143"/>
      <c r="BA732" s="3143"/>
      <c r="BB732" s="3143"/>
      <c r="BC732" s="3143"/>
      <c r="BD732" s="3143"/>
      <c r="BE732" s="3143"/>
      <c r="BF732" s="3143"/>
      <c r="BG732" s="3143"/>
      <c r="BH732" s="3143"/>
      <c r="BI732" s="3143"/>
      <c r="BJ732" s="3143"/>
      <c r="BK732" s="3143"/>
      <c r="BL732" s="3189"/>
      <c r="BM732" s="3189"/>
      <c r="BN732" s="3189"/>
      <c r="BO732" s="3189"/>
      <c r="BP732" s="3189"/>
      <c r="BQ732" s="3189"/>
      <c r="BR732" s="3189"/>
      <c r="BS732" s="3189"/>
      <c r="BT732" s="3189"/>
      <c r="BU732" s="3189"/>
      <c r="BV732" s="3143"/>
      <c r="BW732" s="3143"/>
    </row>
    <row r="733" spans="1:75" ht="16.5" customHeight="1">
      <c r="A733" s="3143"/>
      <c r="B733" s="3143"/>
      <c r="C733" s="3143"/>
      <c r="D733" s="3143"/>
      <c r="E733" s="3143"/>
      <c r="F733" s="3143"/>
      <c r="G733" s="3143"/>
      <c r="H733" s="3143"/>
      <c r="I733" s="3143"/>
      <c r="J733" s="3143"/>
      <c r="K733" s="3098"/>
      <c r="L733" s="3098"/>
      <c r="M733" s="3098"/>
      <c r="N733" s="3098"/>
      <c r="O733" s="3098"/>
      <c r="P733" s="3098"/>
      <c r="Q733" s="3098"/>
      <c r="R733" s="3098"/>
      <c r="S733" s="3098"/>
      <c r="T733" s="3098"/>
      <c r="U733" s="3098"/>
      <c r="V733" s="3098"/>
      <c r="W733" s="3098"/>
      <c r="X733" s="3098"/>
      <c r="Y733" s="3098"/>
      <c r="Z733" s="3098"/>
      <c r="AA733" s="3098"/>
      <c r="AB733" s="3098"/>
      <c r="AC733" s="3098"/>
      <c r="AD733" s="3098"/>
      <c r="AE733" s="3098"/>
      <c r="AF733" s="3098"/>
      <c r="AG733" s="3098"/>
      <c r="AH733" s="3098"/>
      <c r="AI733" s="3098"/>
      <c r="AJ733" s="3143"/>
      <c r="AK733" s="3143"/>
      <c r="AL733" s="3143"/>
      <c r="AM733" s="3143"/>
      <c r="AN733" s="3143"/>
      <c r="AO733" s="3143"/>
      <c r="AP733" s="3143"/>
      <c r="AQ733" s="3143"/>
      <c r="AR733" s="3143"/>
      <c r="AS733" s="3143"/>
      <c r="AT733" s="3143"/>
      <c r="AU733" s="3143"/>
      <c r="AV733" s="3143"/>
      <c r="AW733" s="3143"/>
      <c r="AX733" s="3143"/>
      <c r="AY733" s="3143"/>
      <c r="AZ733" s="3143"/>
      <c r="BA733" s="3143"/>
      <c r="BB733" s="3143"/>
      <c r="BC733" s="3143"/>
      <c r="BD733" s="3143"/>
      <c r="BE733" s="3143"/>
      <c r="BF733" s="3143"/>
      <c r="BG733" s="3143"/>
      <c r="BH733" s="3143"/>
      <c r="BI733" s="3143"/>
      <c r="BJ733" s="3143"/>
      <c r="BK733" s="3143"/>
      <c r="BL733" s="3189"/>
      <c r="BM733" s="3189"/>
      <c r="BN733" s="3189"/>
      <c r="BO733" s="3189"/>
      <c r="BP733" s="3189"/>
      <c r="BQ733" s="3189"/>
      <c r="BR733" s="3189"/>
      <c r="BS733" s="3189"/>
      <c r="BT733" s="3189"/>
      <c r="BU733" s="3189"/>
      <c r="BV733" s="3143"/>
      <c r="BW733" s="3143"/>
    </row>
    <row r="734" spans="1:75" ht="16.5" customHeight="1">
      <c r="A734" s="3143"/>
      <c r="B734" s="3143"/>
      <c r="C734" s="3143"/>
      <c r="D734" s="3143"/>
      <c r="E734" s="3143"/>
      <c r="F734" s="3143"/>
      <c r="G734" s="3143"/>
      <c r="H734" s="3143"/>
      <c r="I734" s="3143"/>
      <c r="J734" s="3143"/>
      <c r="K734" s="3098"/>
      <c r="L734" s="3098"/>
      <c r="M734" s="3098"/>
      <c r="N734" s="3098"/>
      <c r="O734" s="3098"/>
      <c r="P734" s="3098"/>
      <c r="Q734" s="3098"/>
      <c r="R734" s="3098"/>
      <c r="S734" s="3098"/>
      <c r="T734" s="3098"/>
      <c r="U734" s="3098"/>
      <c r="V734" s="3098"/>
      <c r="W734" s="3098"/>
      <c r="X734" s="3098"/>
      <c r="Y734" s="3098"/>
      <c r="Z734" s="3098"/>
      <c r="AA734" s="3098"/>
      <c r="AB734" s="3098"/>
      <c r="AC734" s="3098"/>
      <c r="AD734" s="3098"/>
      <c r="AE734" s="3098"/>
      <c r="AF734" s="3098"/>
      <c r="AG734" s="3098"/>
      <c r="AH734" s="3098"/>
      <c r="AI734" s="3098"/>
      <c r="AJ734" s="3143"/>
      <c r="AK734" s="3143"/>
      <c r="AL734" s="3143"/>
      <c r="AM734" s="3143"/>
      <c r="AN734" s="3143"/>
      <c r="AO734" s="3143"/>
      <c r="AP734" s="3143"/>
      <c r="AQ734" s="3143"/>
      <c r="AR734" s="3143"/>
      <c r="AS734" s="3143"/>
      <c r="AT734" s="3143"/>
      <c r="AU734" s="3143"/>
      <c r="AV734" s="3143"/>
      <c r="AW734" s="3143"/>
      <c r="AX734" s="3143"/>
      <c r="AY734" s="3143"/>
      <c r="AZ734" s="3143"/>
      <c r="BA734" s="3143"/>
      <c r="BB734" s="3143"/>
      <c r="BC734" s="3143"/>
      <c r="BD734" s="3143"/>
      <c r="BE734" s="3143"/>
      <c r="BF734" s="3143"/>
      <c r="BG734" s="3143"/>
      <c r="BH734" s="3143"/>
      <c r="BI734" s="3143"/>
      <c r="BJ734" s="3143"/>
      <c r="BK734" s="3143"/>
      <c r="BL734" s="3189"/>
      <c r="BM734" s="3189"/>
      <c r="BN734" s="3189"/>
      <c r="BO734" s="3189"/>
      <c r="BP734" s="3189"/>
      <c r="BQ734" s="3189"/>
      <c r="BR734" s="3189"/>
      <c r="BS734" s="3189"/>
      <c r="BT734" s="3189"/>
      <c r="BU734" s="3189"/>
      <c r="BV734" s="3143"/>
      <c r="BW734" s="3143"/>
    </row>
    <row r="735" spans="1:75" ht="16.5" customHeight="1">
      <c r="A735" s="3143"/>
      <c r="B735" s="3143"/>
      <c r="C735" s="3143"/>
      <c r="D735" s="3143"/>
      <c r="E735" s="3143"/>
      <c r="F735" s="3143"/>
      <c r="G735" s="3143"/>
      <c r="H735" s="3143"/>
      <c r="I735" s="3143"/>
      <c r="J735" s="3143"/>
      <c r="K735" s="3098"/>
      <c r="L735" s="3098"/>
      <c r="M735" s="3098"/>
      <c r="N735" s="3098"/>
      <c r="O735" s="3098"/>
      <c r="P735" s="3098"/>
      <c r="Q735" s="3098"/>
      <c r="R735" s="3098"/>
      <c r="S735" s="3098"/>
      <c r="T735" s="3098"/>
      <c r="U735" s="3098"/>
      <c r="V735" s="3098"/>
      <c r="W735" s="3098"/>
      <c r="X735" s="3098"/>
      <c r="Y735" s="3098"/>
      <c r="Z735" s="3098"/>
      <c r="AA735" s="3098"/>
      <c r="AB735" s="3098"/>
      <c r="AC735" s="3098"/>
      <c r="AD735" s="3098"/>
      <c r="AE735" s="3098"/>
      <c r="AF735" s="3098"/>
      <c r="AG735" s="3098"/>
      <c r="AH735" s="3098"/>
      <c r="AI735" s="3098"/>
      <c r="AJ735" s="3143"/>
      <c r="AK735" s="3143"/>
      <c r="AL735" s="3143"/>
      <c r="AM735" s="3143"/>
      <c r="AN735" s="3143"/>
      <c r="AO735" s="3143"/>
      <c r="AP735" s="3143"/>
      <c r="AQ735" s="3143"/>
      <c r="AR735" s="3143"/>
      <c r="AS735" s="3143"/>
      <c r="AT735" s="3143"/>
      <c r="AU735" s="3143"/>
      <c r="AV735" s="3143"/>
      <c r="AW735" s="3143"/>
      <c r="AX735" s="3143"/>
      <c r="AY735" s="3143"/>
      <c r="AZ735" s="3143"/>
      <c r="BA735" s="3143"/>
      <c r="BB735" s="3143"/>
      <c r="BC735" s="3143"/>
      <c r="BD735" s="3143"/>
      <c r="BE735" s="3143"/>
      <c r="BF735" s="3143"/>
      <c r="BG735" s="3143"/>
      <c r="BH735" s="3143"/>
      <c r="BI735" s="3143"/>
      <c r="BJ735" s="3143"/>
      <c r="BK735" s="3143"/>
      <c r="BL735" s="3189"/>
      <c r="BM735" s="3189"/>
      <c r="BN735" s="3189"/>
      <c r="BO735" s="3189"/>
      <c r="BP735" s="3189"/>
      <c r="BQ735" s="3189"/>
      <c r="BR735" s="3189"/>
      <c r="BS735" s="3189"/>
      <c r="BT735" s="3189"/>
      <c r="BU735" s="3189"/>
      <c r="BV735" s="3143"/>
      <c r="BW735" s="3143"/>
    </row>
    <row r="736" spans="1:75" ht="16.5" customHeight="1">
      <c r="A736" s="3143"/>
      <c r="B736" s="3143"/>
      <c r="C736" s="3143"/>
      <c r="D736" s="3143"/>
      <c r="E736" s="3143"/>
      <c r="F736" s="3143"/>
      <c r="G736" s="3143"/>
      <c r="H736" s="3143"/>
      <c r="I736" s="3143"/>
      <c r="J736" s="3143"/>
      <c r="K736" s="3098"/>
      <c r="L736" s="3098"/>
      <c r="M736" s="3098"/>
      <c r="N736" s="3098"/>
      <c r="O736" s="3098"/>
      <c r="P736" s="3098"/>
      <c r="Q736" s="3098"/>
      <c r="R736" s="3098"/>
      <c r="S736" s="3098"/>
      <c r="T736" s="3098"/>
      <c r="U736" s="3098"/>
      <c r="V736" s="3098"/>
      <c r="W736" s="3098"/>
      <c r="X736" s="3098"/>
      <c r="Y736" s="3098"/>
      <c r="Z736" s="3098"/>
      <c r="AA736" s="3098"/>
      <c r="AB736" s="3098"/>
      <c r="AC736" s="3098"/>
      <c r="AD736" s="3098"/>
      <c r="AE736" s="3098"/>
      <c r="AF736" s="3098"/>
      <c r="AG736" s="3098"/>
      <c r="AH736" s="3098"/>
      <c r="AI736" s="3098"/>
      <c r="AJ736" s="3143"/>
      <c r="AK736" s="3143"/>
      <c r="AL736" s="3143"/>
      <c r="AM736" s="3143"/>
      <c r="AN736" s="3143"/>
      <c r="AO736" s="3143"/>
      <c r="AP736" s="3143"/>
      <c r="AQ736" s="3143"/>
      <c r="AR736" s="3143"/>
      <c r="AS736" s="3143"/>
      <c r="AT736" s="3143"/>
      <c r="AU736" s="3143"/>
      <c r="AV736" s="3143"/>
      <c r="AW736" s="3143"/>
      <c r="AX736" s="3143"/>
      <c r="AY736" s="3143"/>
      <c r="AZ736" s="3143"/>
      <c r="BA736" s="3143"/>
      <c r="BB736" s="3143"/>
      <c r="BC736" s="3143"/>
      <c r="BD736" s="3143"/>
      <c r="BE736" s="3143"/>
      <c r="BF736" s="3143"/>
      <c r="BG736" s="3143"/>
      <c r="BH736" s="3143"/>
      <c r="BI736" s="3143"/>
      <c r="BJ736" s="3143"/>
      <c r="BK736" s="3143"/>
      <c r="BL736" s="3189"/>
      <c r="BM736" s="3189"/>
      <c r="BN736" s="3189"/>
      <c r="BO736" s="3189"/>
      <c r="BP736" s="3189"/>
      <c r="BQ736" s="3189"/>
      <c r="BR736" s="3189"/>
      <c r="BS736" s="3189"/>
      <c r="BT736" s="3189"/>
      <c r="BU736" s="3189"/>
      <c r="BV736" s="3143"/>
      <c r="BW736" s="3143"/>
    </row>
    <row r="737" spans="1:75" ht="16.5" customHeight="1">
      <c r="A737" s="3143"/>
      <c r="B737" s="3143"/>
      <c r="C737" s="3143"/>
      <c r="D737" s="3143"/>
      <c r="E737" s="3143"/>
      <c r="F737" s="3143"/>
      <c r="G737" s="3143"/>
      <c r="H737" s="3143"/>
      <c r="I737" s="3143"/>
      <c r="J737" s="3143"/>
      <c r="K737" s="3098"/>
      <c r="L737" s="3098"/>
      <c r="M737" s="3098"/>
      <c r="N737" s="3098"/>
      <c r="O737" s="3098"/>
      <c r="P737" s="3098"/>
      <c r="Q737" s="3098"/>
      <c r="R737" s="3098"/>
      <c r="S737" s="3098"/>
      <c r="T737" s="3098"/>
      <c r="U737" s="3098"/>
      <c r="V737" s="3098"/>
      <c r="W737" s="3098"/>
      <c r="X737" s="3098"/>
      <c r="Y737" s="3098"/>
      <c r="Z737" s="3098"/>
      <c r="AA737" s="3098"/>
      <c r="AB737" s="3098"/>
      <c r="AC737" s="3098"/>
      <c r="AD737" s="3098"/>
      <c r="AE737" s="3098"/>
      <c r="AF737" s="3098"/>
      <c r="AG737" s="3098"/>
      <c r="AH737" s="3098"/>
      <c r="AI737" s="3098"/>
      <c r="AJ737" s="3143"/>
      <c r="AK737" s="3143"/>
      <c r="AL737" s="3143"/>
      <c r="AM737" s="3143"/>
      <c r="AN737" s="3143"/>
      <c r="AO737" s="3143"/>
      <c r="AP737" s="3143"/>
      <c r="AQ737" s="3143"/>
      <c r="AR737" s="3143"/>
      <c r="AS737" s="3143"/>
      <c r="AT737" s="3143"/>
      <c r="AU737" s="3143"/>
      <c r="AV737" s="3143"/>
      <c r="AW737" s="3143"/>
      <c r="AX737" s="3143"/>
      <c r="AY737" s="3143"/>
      <c r="AZ737" s="3143"/>
      <c r="BA737" s="3143"/>
      <c r="BB737" s="3143"/>
      <c r="BC737" s="3143"/>
      <c r="BD737" s="3143"/>
      <c r="BE737" s="3143"/>
      <c r="BF737" s="3143"/>
      <c r="BG737" s="3143"/>
      <c r="BH737" s="3143"/>
      <c r="BI737" s="3143"/>
      <c r="BJ737" s="3143"/>
      <c r="BK737" s="3143"/>
      <c r="BL737" s="3189"/>
      <c r="BM737" s="3189"/>
      <c r="BN737" s="3189"/>
      <c r="BO737" s="3189"/>
      <c r="BP737" s="3189"/>
      <c r="BQ737" s="3189"/>
      <c r="BR737" s="3189"/>
      <c r="BS737" s="3189"/>
      <c r="BT737" s="3189"/>
      <c r="BU737" s="3189"/>
      <c r="BV737" s="3143"/>
      <c r="BW737" s="3143"/>
    </row>
    <row r="738" spans="1:75" ht="16.5" customHeight="1">
      <c r="A738" s="3143"/>
      <c r="B738" s="3143"/>
      <c r="C738" s="3143"/>
      <c r="D738" s="3143"/>
      <c r="E738" s="3143"/>
      <c r="F738" s="3143"/>
      <c r="G738" s="3143"/>
      <c r="H738" s="3143"/>
      <c r="I738" s="3143"/>
      <c r="J738" s="3143"/>
      <c r="K738" s="3098"/>
      <c r="L738" s="3098"/>
      <c r="M738" s="3098"/>
      <c r="N738" s="3098"/>
      <c r="O738" s="3098"/>
      <c r="P738" s="3098"/>
      <c r="Q738" s="3098"/>
      <c r="R738" s="3098"/>
      <c r="S738" s="3098"/>
      <c r="T738" s="3098"/>
      <c r="U738" s="3098"/>
      <c r="V738" s="3098"/>
      <c r="W738" s="3098"/>
      <c r="X738" s="3098"/>
      <c r="Y738" s="3098"/>
      <c r="Z738" s="3098"/>
      <c r="AA738" s="3098"/>
      <c r="AB738" s="3098"/>
      <c r="AC738" s="3098"/>
      <c r="AD738" s="3098"/>
      <c r="AE738" s="3098"/>
      <c r="AF738" s="3098"/>
      <c r="AG738" s="3098"/>
      <c r="AH738" s="3098"/>
      <c r="AI738" s="3098"/>
      <c r="AJ738" s="3143"/>
      <c r="AK738" s="3143"/>
      <c r="AL738" s="3143"/>
      <c r="AM738" s="3143"/>
      <c r="AN738" s="3143"/>
      <c r="AO738" s="3143"/>
      <c r="AP738" s="3143"/>
      <c r="AQ738" s="3143"/>
      <c r="AR738" s="3143"/>
      <c r="AS738" s="3143"/>
      <c r="AT738" s="3143"/>
      <c r="AU738" s="3143"/>
      <c r="AV738" s="3143"/>
      <c r="AW738" s="3143"/>
      <c r="AX738" s="3143"/>
      <c r="AY738" s="3143"/>
      <c r="AZ738" s="3143"/>
      <c r="BA738" s="3143"/>
      <c r="BB738" s="3143"/>
      <c r="BC738" s="3143"/>
      <c r="BD738" s="3143"/>
      <c r="BE738" s="3143"/>
      <c r="BF738" s="3143"/>
      <c r="BG738" s="3143"/>
      <c r="BH738" s="3143"/>
      <c r="BI738" s="3143"/>
      <c r="BJ738" s="3143"/>
      <c r="BK738" s="3143"/>
      <c r="BL738" s="3189"/>
      <c r="BM738" s="3189"/>
      <c r="BN738" s="3189"/>
      <c r="BO738" s="3189"/>
      <c r="BP738" s="3189"/>
      <c r="BQ738" s="3189"/>
      <c r="BR738" s="3189"/>
      <c r="BS738" s="3189"/>
      <c r="BT738" s="3189"/>
      <c r="BU738" s="3189"/>
      <c r="BV738" s="3143"/>
      <c r="BW738" s="3143"/>
    </row>
    <row r="739" spans="1:75" ht="16.5" customHeight="1">
      <c r="A739" s="3143"/>
      <c r="B739" s="3143"/>
      <c r="C739" s="3143"/>
      <c r="D739" s="3143"/>
      <c r="E739" s="3143"/>
      <c r="F739" s="3143"/>
      <c r="G739" s="3143"/>
      <c r="H739" s="3143"/>
      <c r="I739" s="3143"/>
      <c r="J739" s="3143"/>
      <c r="K739" s="3098"/>
      <c r="L739" s="3098"/>
      <c r="M739" s="3098"/>
      <c r="N739" s="3098"/>
      <c r="O739" s="3098"/>
      <c r="P739" s="3098"/>
      <c r="Q739" s="3098"/>
      <c r="R739" s="3098"/>
      <c r="S739" s="3098"/>
      <c r="T739" s="3098"/>
      <c r="U739" s="3098"/>
      <c r="V739" s="3098"/>
      <c r="W739" s="3098"/>
      <c r="X739" s="3098"/>
      <c r="Y739" s="3098"/>
      <c r="Z739" s="3098"/>
      <c r="AA739" s="3098"/>
      <c r="AB739" s="3098"/>
      <c r="AC739" s="3098"/>
      <c r="AD739" s="3098"/>
      <c r="AE739" s="3098"/>
      <c r="AF739" s="3098"/>
      <c r="AG739" s="3098"/>
      <c r="AH739" s="3098"/>
      <c r="AI739" s="3098"/>
      <c r="AJ739" s="3143"/>
      <c r="AK739" s="3143"/>
      <c r="AL739" s="3143"/>
      <c r="AM739" s="3143"/>
      <c r="AN739" s="3143"/>
      <c r="AO739" s="3143"/>
      <c r="AP739" s="3143"/>
      <c r="AQ739" s="3143"/>
      <c r="AR739" s="3143"/>
      <c r="AS739" s="3143"/>
      <c r="AT739" s="3143"/>
      <c r="AU739" s="3143"/>
      <c r="AV739" s="3143"/>
      <c r="AW739" s="3143"/>
      <c r="AX739" s="3143"/>
      <c r="AY739" s="3143"/>
      <c r="AZ739" s="3143"/>
      <c r="BA739" s="3143"/>
      <c r="BB739" s="3143"/>
      <c r="BC739" s="3143"/>
      <c r="BD739" s="3143"/>
      <c r="BE739" s="3143"/>
      <c r="BF739" s="3143"/>
      <c r="BG739" s="3143"/>
      <c r="BH739" s="3143"/>
      <c r="BI739" s="3143"/>
      <c r="BJ739" s="3143"/>
      <c r="BK739" s="3143"/>
      <c r="BL739" s="3189"/>
      <c r="BM739" s="3189"/>
      <c r="BN739" s="3189"/>
      <c r="BO739" s="3189"/>
      <c r="BP739" s="3189"/>
      <c r="BQ739" s="3189"/>
      <c r="BR739" s="3189"/>
      <c r="BS739" s="3189"/>
      <c r="BT739" s="3189"/>
      <c r="BU739" s="3189"/>
      <c r="BV739" s="3143"/>
      <c r="BW739" s="3143"/>
    </row>
    <row r="740" spans="1:75" ht="16.5" customHeight="1">
      <c r="A740" s="3143"/>
      <c r="B740" s="3143"/>
      <c r="C740" s="3143"/>
      <c r="D740" s="3143"/>
      <c r="E740" s="3143"/>
      <c r="F740" s="3143"/>
      <c r="G740" s="3143"/>
      <c r="H740" s="3143"/>
      <c r="I740" s="3143"/>
      <c r="J740" s="3143"/>
      <c r="K740" s="3098"/>
      <c r="L740" s="3098"/>
      <c r="M740" s="3098"/>
      <c r="N740" s="3098"/>
      <c r="O740" s="3098"/>
      <c r="P740" s="3098"/>
      <c r="Q740" s="3098"/>
      <c r="R740" s="3098"/>
      <c r="S740" s="3098"/>
      <c r="T740" s="3098"/>
      <c r="U740" s="3098"/>
      <c r="V740" s="3098"/>
      <c r="W740" s="3098"/>
      <c r="X740" s="3098"/>
      <c r="Y740" s="3098"/>
      <c r="Z740" s="3098"/>
      <c r="AA740" s="3098"/>
      <c r="AB740" s="3098"/>
      <c r="AC740" s="3098"/>
      <c r="AD740" s="3098"/>
      <c r="AE740" s="3098"/>
      <c r="AF740" s="3098"/>
      <c r="AG740" s="3098"/>
      <c r="AH740" s="3098"/>
      <c r="AI740" s="3098"/>
      <c r="AJ740" s="3143"/>
      <c r="AK740" s="3143"/>
      <c r="AL740" s="3143"/>
      <c r="AM740" s="3143"/>
      <c r="AN740" s="3143"/>
      <c r="AO740" s="3143"/>
      <c r="AP740" s="3143"/>
      <c r="AQ740" s="3143"/>
      <c r="AR740" s="3143"/>
      <c r="AS740" s="3143"/>
      <c r="AT740" s="3143"/>
      <c r="AU740" s="3143"/>
      <c r="AV740" s="3143"/>
      <c r="AW740" s="3143"/>
      <c r="AX740" s="3143"/>
      <c r="AY740" s="3143"/>
      <c r="AZ740" s="3143"/>
      <c r="BA740" s="3143"/>
      <c r="BB740" s="3143"/>
      <c r="BC740" s="3143"/>
      <c r="BD740" s="3143"/>
      <c r="BE740" s="3143"/>
      <c r="BF740" s="3143"/>
      <c r="BG740" s="3143"/>
      <c r="BH740" s="3143"/>
      <c r="BI740" s="3143"/>
      <c r="BJ740" s="3143"/>
      <c r="BK740" s="3143"/>
      <c r="BL740" s="3189"/>
      <c r="BM740" s="3189"/>
      <c r="BN740" s="3189"/>
      <c r="BO740" s="3189"/>
      <c r="BP740" s="3189"/>
      <c r="BQ740" s="3189"/>
      <c r="BR740" s="3189"/>
      <c r="BS740" s="3189"/>
      <c r="BT740" s="3189"/>
      <c r="BU740" s="3189"/>
      <c r="BV740" s="3143"/>
      <c r="BW740" s="3143"/>
    </row>
    <row r="741" spans="1:75" ht="16.5" customHeight="1">
      <c r="A741" s="3143"/>
      <c r="B741" s="3143"/>
      <c r="C741" s="3143"/>
      <c r="D741" s="3143"/>
      <c r="E741" s="3143"/>
      <c r="F741" s="3143"/>
      <c r="G741" s="3143"/>
      <c r="H741" s="3143"/>
      <c r="I741" s="3143"/>
      <c r="J741" s="3143"/>
      <c r="K741" s="3098"/>
      <c r="L741" s="3098"/>
      <c r="M741" s="3098"/>
      <c r="N741" s="3098"/>
      <c r="O741" s="3098"/>
      <c r="P741" s="3098"/>
      <c r="Q741" s="3098"/>
      <c r="R741" s="3098"/>
      <c r="S741" s="3098"/>
      <c r="T741" s="3098"/>
      <c r="U741" s="3098"/>
      <c r="V741" s="3098"/>
      <c r="W741" s="3098"/>
      <c r="X741" s="3098"/>
      <c r="Y741" s="3098"/>
      <c r="Z741" s="3098"/>
      <c r="AA741" s="3098"/>
      <c r="AB741" s="3098"/>
      <c r="AC741" s="3098"/>
      <c r="AD741" s="3098"/>
      <c r="AE741" s="3098"/>
      <c r="AF741" s="3098"/>
      <c r="AG741" s="3098"/>
      <c r="AH741" s="3098"/>
      <c r="AI741" s="3098"/>
      <c r="AJ741" s="3143"/>
      <c r="AK741" s="3143"/>
      <c r="AL741" s="3143"/>
      <c r="AM741" s="3143"/>
      <c r="AN741" s="3143"/>
      <c r="AO741" s="3143"/>
      <c r="AP741" s="3143"/>
      <c r="AQ741" s="3143"/>
      <c r="AR741" s="3143"/>
      <c r="AS741" s="3143"/>
      <c r="AT741" s="3143"/>
      <c r="AU741" s="3143"/>
      <c r="AV741" s="3143"/>
      <c r="AW741" s="3143"/>
      <c r="AX741" s="3143"/>
      <c r="AY741" s="3143"/>
      <c r="AZ741" s="3143"/>
      <c r="BA741" s="3143"/>
      <c r="BB741" s="3143"/>
      <c r="BC741" s="3143"/>
      <c r="BD741" s="3143"/>
      <c r="BE741" s="3143"/>
      <c r="BF741" s="3143"/>
      <c r="BG741" s="3143"/>
      <c r="BH741" s="3143"/>
      <c r="BI741" s="3143"/>
      <c r="BJ741" s="3143"/>
      <c r="BK741" s="3143"/>
      <c r="BL741" s="3189"/>
      <c r="BM741" s="3189"/>
      <c r="BN741" s="3189"/>
      <c r="BO741" s="3189"/>
      <c r="BP741" s="3189"/>
      <c r="BQ741" s="3189"/>
      <c r="BR741" s="3189"/>
      <c r="BS741" s="3189"/>
      <c r="BT741" s="3189"/>
      <c r="BU741" s="3189"/>
      <c r="BV741" s="3143"/>
      <c r="BW741" s="3143"/>
    </row>
    <row r="742" spans="1:75" ht="16.5" customHeight="1">
      <c r="A742" s="3143"/>
      <c r="B742" s="3143"/>
      <c r="C742" s="3143"/>
      <c r="D742" s="3143"/>
      <c r="E742" s="3143"/>
      <c r="F742" s="3143"/>
      <c r="G742" s="3143"/>
      <c r="H742" s="3143"/>
      <c r="I742" s="3143"/>
      <c r="J742" s="3143"/>
      <c r="K742" s="3098"/>
      <c r="L742" s="3098"/>
      <c r="M742" s="3098"/>
      <c r="N742" s="3098"/>
      <c r="O742" s="3098"/>
      <c r="P742" s="3098"/>
      <c r="Q742" s="3098"/>
      <c r="R742" s="3098"/>
      <c r="S742" s="3098"/>
      <c r="T742" s="3098"/>
      <c r="U742" s="3098"/>
      <c r="V742" s="3098"/>
      <c r="W742" s="3098"/>
      <c r="X742" s="3098"/>
      <c r="Y742" s="3098"/>
      <c r="Z742" s="3098"/>
      <c r="AA742" s="3098"/>
      <c r="AB742" s="3098"/>
      <c r="AC742" s="3098"/>
      <c r="AD742" s="3098"/>
      <c r="AE742" s="3098"/>
      <c r="AF742" s="3098"/>
      <c r="AG742" s="3098"/>
      <c r="AH742" s="3098"/>
      <c r="AI742" s="3098"/>
      <c r="AJ742" s="3143"/>
      <c r="AK742" s="3143"/>
      <c r="AL742" s="3143"/>
      <c r="AM742" s="3143"/>
      <c r="AN742" s="3143"/>
      <c r="AO742" s="3143"/>
      <c r="AP742" s="3143"/>
      <c r="AQ742" s="3143"/>
      <c r="AR742" s="3143"/>
      <c r="AS742" s="3143"/>
      <c r="AT742" s="3143"/>
      <c r="AU742" s="3143"/>
      <c r="AV742" s="3143"/>
      <c r="AW742" s="3143"/>
      <c r="AX742" s="3143"/>
      <c r="AY742" s="3143"/>
      <c r="AZ742" s="3143"/>
      <c r="BA742" s="3143"/>
      <c r="BB742" s="3143"/>
      <c r="BC742" s="3143"/>
      <c r="BD742" s="3143"/>
      <c r="BE742" s="3143"/>
      <c r="BF742" s="3143"/>
      <c r="BG742" s="3143"/>
      <c r="BH742" s="3143"/>
      <c r="BI742" s="3143"/>
      <c r="BJ742" s="3143"/>
      <c r="BK742" s="3143"/>
      <c r="BL742" s="3189"/>
      <c r="BM742" s="3189"/>
      <c r="BN742" s="3189"/>
      <c r="BO742" s="3189"/>
      <c r="BP742" s="3189"/>
      <c r="BQ742" s="3189"/>
      <c r="BR742" s="3189"/>
      <c r="BS742" s="3189"/>
      <c r="BT742" s="3189"/>
      <c r="BU742" s="3189"/>
      <c r="BV742" s="3143"/>
      <c r="BW742" s="3143"/>
    </row>
    <row r="743" spans="1:75" ht="16.5" customHeight="1">
      <c r="A743" s="3143"/>
      <c r="B743" s="3143"/>
      <c r="C743" s="3143"/>
      <c r="D743" s="3143"/>
      <c r="E743" s="3143"/>
      <c r="F743" s="3143"/>
      <c r="G743" s="3143"/>
      <c r="H743" s="3143"/>
      <c r="I743" s="3143"/>
      <c r="J743" s="3143"/>
      <c r="K743" s="3098"/>
      <c r="L743" s="3098"/>
      <c r="M743" s="3098"/>
      <c r="N743" s="3098"/>
      <c r="O743" s="3098"/>
      <c r="P743" s="3098"/>
      <c r="Q743" s="3098"/>
      <c r="R743" s="3098"/>
      <c r="S743" s="3098"/>
      <c r="T743" s="3098"/>
      <c r="U743" s="3098"/>
      <c r="V743" s="3098"/>
      <c r="W743" s="3098"/>
      <c r="X743" s="3098"/>
      <c r="Y743" s="3098"/>
      <c r="Z743" s="3098"/>
      <c r="AA743" s="3098"/>
      <c r="AB743" s="3098"/>
      <c r="AC743" s="3098"/>
      <c r="AD743" s="3098"/>
      <c r="AE743" s="3098"/>
      <c r="AF743" s="3098"/>
      <c r="AG743" s="3098"/>
      <c r="AH743" s="3098"/>
      <c r="AI743" s="3098"/>
      <c r="AJ743" s="3143"/>
      <c r="AK743" s="3143"/>
      <c r="AL743" s="3143"/>
      <c r="AM743" s="3143"/>
      <c r="AN743" s="3143"/>
      <c r="AO743" s="3143"/>
      <c r="AP743" s="3143"/>
      <c r="AQ743" s="3143"/>
      <c r="AR743" s="3143"/>
      <c r="AS743" s="3143"/>
      <c r="AT743" s="3143"/>
      <c r="AU743" s="3143"/>
      <c r="AV743" s="3143"/>
      <c r="AW743" s="3143"/>
      <c r="AX743" s="3143"/>
      <c r="AY743" s="3143"/>
      <c r="AZ743" s="3143"/>
      <c r="BA743" s="3143"/>
      <c r="BB743" s="3143"/>
      <c r="BC743" s="3143"/>
      <c r="BD743" s="3143"/>
      <c r="BE743" s="3143"/>
      <c r="BF743" s="3143"/>
      <c r="BG743" s="3143"/>
      <c r="BH743" s="3143"/>
      <c r="BI743" s="3143"/>
      <c r="BJ743" s="3143"/>
      <c r="BK743" s="3143"/>
      <c r="BL743" s="3189"/>
      <c r="BM743" s="3189"/>
      <c r="BN743" s="3189"/>
      <c r="BO743" s="3189"/>
      <c r="BP743" s="3189"/>
      <c r="BQ743" s="3189"/>
      <c r="BR743" s="3189"/>
      <c r="BS743" s="3189"/>
      <c r="BT743" s="3189"/>
      <c r="BU743" s="3189"/>
      <c r="BV743" s="3143"/>
      <c r="BW743" s="3143"/>
    </row>
    <row r="744" spans="1:75" ht="16.5" customHeight="1">
      <c r="A744" s="3143"/>
      <c r="B744" s="3143"/>
      <c r="C744" s="3143"/>
      <c r="D744" s="3143"/>
      <c r="E744" s="3143"/>
      <c r="F744" s="3143"/>
      <c r="G744" s="3143"/>
      <c r="H744" s="3143"/>
      <c r="I744" s="3143"/>
      <c r="J744" s="3143"/>
      <c r="K744" s="3098"/>
      <c r="L744" s="3098"/>
      <c r="M744" s="3098"/>
      <c r="N744" s="3098"/>
      <c r="O744" s="3098"/>
      <c r="P744" s="3098"/>
      <c r="Q744" s="3098"/>
      <c r="R744" s="3098"/>
      <c r="S744" s="3098"/>
      <c r="T744" s="3098"/>
      <c r="U744" s="3098"/>
      <c r="V744" s="3098"/>
      <c r="W744" s="3098"/>
      <c r="X744" s="3098"/>
      <c r="Y744" s="3098"/>
      <c r="Z744" s="3098"/>
      <c r="AA744" s="3098"/>
      <c r="AB744" s="3098"/>
      <c r="AC744" s="3098"/>
      <c r="AD744" s="3098"/>
      <c r="AE744" s="3098"/>
      <c r="AF744" s="3098"/>
      <c r="AG744" s="3098"/>
      <c r="AH744" s="3098"/>
      <c r="AI744" s="3098"/>
      <c r="AJ744" s="3143"/>
      <c r="AK744" s="3143"/>
      <c r="AL744" s="3143"/>
      <c r="AM744" s="3143"/>
      <c r="AN744" s="3143"/>
      <c r="AO744" s="3143"/>
      <c r="AP744" s="3143"/>
      <c r="AQ744" s="3143"/>
      <c r="AR744" s="3143"/>
      <c r="AS744" s="3143"/>
      <c r="AT744" s="3143"/>
      <c r="AU744" s="3143"/>
      <c r="AV744" s="3143"/>
      <c r="AW744" s="3143"/>
      <c r="AX744" s="3143"/>
      <c r="AY744" s="3143"/>
      <c r="AZ744" s="3143"/>
      <c r="BA744" s="3143"/>
      <c r="BB744" s="3143"/>
      <c r="BC744" s="3143"/>
      <c r="BD744" s="3143"/>
      <c r="BE744" s="3143"/>
      <c r="BF744" s="3143"/>
      <c r="BG744" s="3143"/>
      <c r="BH744" s="3143"/>
      <c r="BI744" s="3143"/>
      <c r="BJ744" s="3143"/>
      <c r="BK744" s="3143"/>
      <c r="BL744" s="3189"/>
      <c r="BM744" s="3189"/>
      <c r="BN744" s="3189"/>
      <c r="BO744" s="3189"/>
      <c r="BP744" s="3189"/>
      <c r="BQ744" s="3189"/>
      <c r="BR744" s="3189"/>
      <c r="BS744" s="3189"/>
      <c r="BT744" s="3189"/>
      <c r="BU744" s="3189"/>
      <c r="BV744" s="3143"/>
      <c r="BW744" s="3143"/>
    </row>
    <row r="745" spans="1:75" ht="16.5" customHeight="1">
      <c r="A745" s="3143"/>
      <c r="B745" s="3143"/>
      <c r="C745" s="3143"/>
      <c r="D745" s="3143"/>
      <c r="E745" s="3143"/>
      <c r="F745" s="3143"/>
      <c r="G745" s="3143"/>
      <c r="H745" s="3143"/>
      <c r="I745" s="3143"/>
      <c r="J745" s="3143"/>
      <c r="K745" s="3098"/>
      <c r="L745" s="3098"/>
      <c r="M745" s="3098"/>
      <c r="N745" s="3098"/>
      <c r="O745" s="3098"/>
      <c r="P745" s="3098"/>
      <c r="Q745" s="3098"/>
      <c r="R745" s="3098"/>
      <c r="S745" s="3098"/>
      <c r="T745" s="3098"/>
      <c r="U745" s="3098"/>
      <c r="V745" s="3098"/>
      <c r="W745" s="3098"/>
      <c r="X745" s="3098"/>
      <c r="Y745" s="3098"/>
      <c r="Z745" s="3098"/>
      <c r="AA745" s="3098"/>
      <c r="AB745" s="3098"/>
      <c r="AC745" s="3098"/>
      <c r="AD745" s="3098"/>
      <c r="AE745" s="3098"/>
      <c r="AF745" s="3098"/>
      <c r="AG745" s="3098"/>
      <c r="AH745" s="3098"/>
      <c r="AI745" s="3098"/>
      <c r="AJ745" s="3143"/>
      <c r="AK745" s="3143"/>
      <c r="AL745" s="3143"/>
      <c r="AM745" s="3143"/>
      <c r="AN745" s="3143"/>
      <c r="AO745" s="3143"/>
      <c r="AP745" s="3143"/>
      <c r="AQ745" s="3143"/>
      <c r="AR745" s="3143"/>
      <c r="AS745" s="3143"/>
      <c r="AT745" s="3143"/>
      <c r="AU745" s="3143"/>
      <c r="AV745" s="3143"/>
      <c r="AW745" s="3143"/>
      <c r="AX745" s="3143"/>
      <c r="AY745" s="3143"/>
      <c r="AZ745" s="3143"/>
      <c r="BA745" s="3143"/>
      <c r="BB745" s="3143"/>
      <c r="BC745" s="3143"/>
      <c r="BD745" s="3143"/>
      <c r="BE745" s="3143"/>
      <c r="BF745" s="3143"/>
      <c r="BG745" s="3143"/>
      <c r="BH745" s="3143"/>
      <c r="BI745" s="3143"/>
      <c r="BJ745" s="3143"/>
      <c r="BK745" s="3143"/>
      <c r="BL745" s="3189"/>
      <c r="BM745" s="3189"/>
      <c r="BN745" s="3189"/>
      <c r="BO745" s="3189"/>
      <c r="BP745" s="3189"/>
      <c r="BQ745" s="3189"/>
      <c r="BR745" s="3189"/>
      <c r="BS745" s="3189"/>
      <c r="BT745" s="3189"/>
      <c r="BU745" s="3189"/>
      <c r="BV745" s="3143"/>
      <c r="BW745" s="3143"/>
    </row>
    <row r="746" spans="1:75" ht="16.5" customHeight="1">
      <c r="A746" s="3143"/>
      <c r="B746" s="3143"/>
      <c r="C746" s="3143"/>
      <c r="D746" s="3143"/>
      <c r="E746" s="3143"/>
      <c r="F746" s="3143"/>
      <c r="G746" s="3143"/>
      <c r="H746" s="3143"/>
      <c r="I746" s="3143"/>
      <c r="J746" s="3143"/>
      <c r="K746" s="3098"/>
      <c r="L746" s="3098"/>
      <c r="M746" s="3098"/>
      <c r="N746" s="3098"/>
      <c r="O746" s="3098"/>
      <c r="P746" s="3098"/>
      <c r="Q746" s="3098"/>
      <c r="R746" s="3098"/>
      <c r="S746" s="3098"/>
      <c r="T746" s="3098"/>
      <c r="U746" s="3098"/>
      <c r="V746" s="3098"/>
      <c r="W746" s="3098"/>
      <c r="X746" s="3098"/>
      <c r="Y746" s="3098"/>
      <c r="Z746" s="3098"/>
      <c r="AA746" s="3098"/>
      <c r="AB746" s="3098"/>
      <c r="AC746" s="3098"/>
      <c r="AD746" s="3098"/>
      <c r="AE746" s="3098"/>
      <c r="AF746" s="3098"/>
      <c r="AG746" s="3098"/>
      <c r="AH746" s="3098"/>
      <c r="AI746" s="3098"/>
      <c r="AJ746" s="3143"/>
      <c r="AK746" s="3143"/>
      <c r="AL746" s="3143"/>
      <c r="AM746" s="3143"/>
      <c r="AN746" s="3143"/>
      <c r="AO746" s="3143"/>
      <c r="AP746" s="3143"/>
      <c r="AQ746" s="3143"/>
      <c r="AR746" s="3143"/>
      <c r="AS746" s="3143"/>
      <c r="AT746" s="3143"/>
      <c r="AU746" s="3143"/>
      <c r="AV746" s="3143"/>
      <c r="AW746" s="3143"/>
      <c r="AX746" s="3143"/>
      <c r="AY746" s="3143"/>
      <c r="AZ746" s="3143"/>
      <c r="BA746" s="3143"/>
      <c r="BB746" s="3143"/>
      <c r="BC746" s="3143"/>
      <c r="BD746" s="3143"/>
      <c r="BE746" s="3143"/>
      <c r="BF746" s="3143"/>
      <c r="BG746" s="3143"/>
      <c r="BH746" s="3143"/>
      <c r="BI746" s="3143"/>
      <c r="BJ746" s="3143"/>
      <c r="BK746" s="3143"/>
      <c r="BL746" s="3189"/>
      <c r="BM746" s="3189"/>
      <c r="BN746" s="3189"/>
      <c r="BO746" s="3189"/>
      <c r="BP746" s="3189"/>
      <c r="BQ746" s="3189"/>
      <c r="BR746" s="3189"/>
      <c r="BS746" s="3189"/>
      <c r="BT746" s="3189"/>
      <c r="BU746" s="3189"/>
      <c r="BV746" s="3143"/>
      <c r="BW746" s="3143"/>
    </row>
    <row r="747" spans="1:75" ht="16.5" customHeight="1">
      <c r="A747" s="3143"/>
      <c r="B747" s="3143"/>
      <c r="C747" s="3143"/>
      <c r="D747" s="3143"/>
      <c r="E747" s="3143"/>
      <c r="F747" s="3143"/>
      <c r="G747" s="3143"/>
      <c r="H747" s="3143"/>
      <c r="I747" s="3143"/>
      <c r="J747" s="3143"/>
      <c r="K747" s="3098"/>
      <c r="L747" s="3098"/>
      <c r="M747" s="3098"/>
      <c r="N747" s="3098"/>
      <c r="O747" s="3098"/>
      <c r="P747" s="3098"/>
      <c r="Q747" s="3098"/>
      <c r="R747" s="3098"/>
      <c r="S747" s="3098"/>
      <c r="T747" s="3098"/>
      <c r="U747" s="3098"/>
      <c r="V747" s="3098"/>
      <c r="W747" s="3098"/>
      <c r="X747" s="3098"/>
      <c r="Y747" s="3098"/>
      <c r="Z747" s="3098"/>
      <c r="AA747" s="3098"/>
      <c r="AB747" s="3098"/>
      <c r="AC747" s="3098"/>
      <c r="AD747" s="3098"/>
      <c r="AE747" s="3098"/>
      <c r="AF747" s="3098"/>
      <c r="AG747" s="3098"/>
      <c r="AH747" s="3098"/>
      <c r="AI747" s="3098"/>
      <c r="AJ747" s="3143"/>
      <c r="AK747" s="3143"/>
      <c r="AL747" s="3143"/>
      <c r="AM747" s="3143"/>
      <c r="AN747" s="3143"/>
      <c r="AO747" s="3143"/>
      <c r="AP747" s="3143"/>
      <c r="AQ747" s="3143"/>
      <c r="AR747" s="3143"/>
      <c r="AS747" s="3143"/>
      <c r="AT747" s="3143"/>
      <c r="AU747" s="3143"/>
      <c r="AV747" s="3143"/>
      <c r="AW747" s="3143"/>
      <c r="AX747" s="3143"/>
      <c r="AY747" s="3143"/>
      <c r="AZ747" s="3143"/>
      <c r="BA747" s="3143"/>
      <c r="BB747" s="3143"/>
      <c r="BC747" s="3143"/>
      <c r="BD747" s="3143"/>
      <c r="BE747" s="3143"/>
      <c r="BF747" s="3143"/>
      <c r="BG747" s="3143"/>
      <c r="BH747" s="3143"/>
      <c r="BI747" s="3143"/>
      <c r="BJ747" s="3143"/>
      <c r="BK747" s="3143"/>
      <c r="BL747" s="3189"/>
      <c r="BM747" s="3189"/>
      <c r="BN747" s="3189"/>
      <c r="BO747" s="3189"/>
      <c r="BP747" s="3189"/>
      <c r="BQ747" s="3189"/>
      <c r="BR747" s="3189"/>
      <c r="BS747" s="3189"/>
      <c r="BT747" s="3189"/>
      <c r="BU747" s="3189"/>
      <c r="BV747" s="3143"/>
      <c r="BW747" s="3143"/>
    </row>
    <row r="748" spans="1:75" ht="16.5" customHeight="1">
      <c r="A748" s="3143"/>
      <c r="B748" s="3143"/>
      <c r="C748" s="3143"/>
      <c r="D748" s="3143"/>
      <c r="E748" s="3143"/>
      <c r="F748" s="3143"/>
      <c r="G748" s="3143"/>
      <c r="H748" s="3143"/>
      <c r="I748" s="3143"/>
      <c r="J748" s="3143"/>
      <c r="K748" s="3098"/>
      <c r="L748" s="3098"/>
      <c r="M748" s="3098"/>
      <c r="N748" s="3098"/>
      <c r="O748" s="3098"/>
      <c r="P748" s="3098"/>
      <c r="Q748" s="3098"/>
      <c r="R748" s="3098"/>
      <c r="S748" s="3098"/>
      <c r="T748" s="3098"/>
      <c r="U748" s="3098"/>
      <c r="V748" s="3098"/>
      <c r="W748" s="3098"/>
      <c r="X748" s="3098"/>
      <c r="Y748" s="3098"/>
      <c r="Z748" s="3098"/>
      <c r="AA748" s="3098"/>
      <c r="AB748" s="3098"/>
      <c r="AC748" s="3098"/>
      <c r="AD748" s="3098"/>
      <c r="AE748" s="3098"/>
      <c r="AF748" s="3098"/>
      <c r="AG748" s="3098"/>
      <c r="AH748" s="3098"/>
      <c r="AI748" s="3098"/>
      <c r="AJ748" s="3143"/>
      <c r="AK748" s="3143"/>
      <c r="AL748" s="3143"/>
      <c r="AM748" s="3143"/>
      <c r="AN748" s="3143"/>
      <c r="AO748" s="3143"/>
      <c r="AP748" s="3143"/>
      <c r="AQ748" s="3143"/>
      <c r="AR748" s="3143"/>
      <c r="AS748" s="3143"/>
      <c r="AT748" s="3143"/>
      <c r="AU748" s="3143"/>
      <c r="AV748" s="3143"/>
      <c r="AW748" s="3143"/>
      <c r="AX748" s="3143"/>
      <c r="AY748" s="3143"/>
      <c r="AZ748" s="3143"/>
      <c r="BA748" s="3143"/>
      <c r="BB748" s="3143"/>
      <c r="BC748" s="3143"/>
      <c r="BD748" s="3143"/>
      <c r="BE748" s="3143"/>
      <c r="BF748" s="3143"/>
      <c r="BG748" s="3143"/>
      <c r="BH748" s="3143"/>
      <c r="BI748" s="3143"/>
      <c r="BJ748" s="3143"/>
      <c r="BK748" s="3143"/>
      <c r="BL748" s="3189"/>
      <c r="BM748" s="3189"/>
      <c r="BN748" s="3189"/>
      <c r="BO748" s="3189"/>
      <c r="BP748" s="3189"/>
      <c r="BQ748" s="3189"/>
      <c r="BR748" s="3189"/>
      <c r="BS748" s="3189"/>
      <c r="BT748" s="3189"/>
      <c r="BU748" s="3189"/>
      <c r="BV748" s="3143"/>
      <c r="BW748" s="3143"/>
    </row>
    <row r="749" spans="1:75" ht="16.5" customHeight="1">
      <c r="A749" s="3143"/>
      <c r="B749" s="3143"/>
      <c r="C749" s="3143"/>
      <c r="D749" s="3143"/>
      <c r="E749" s="3143"/>
      <c r="F749" s="3143"/>
      <c r="G749" s="3143"/>
      <c r="H749" s="3143"/>
      <c r="I749" s="3143"/>
      <c r="J749" s="3143"/>
      <c r="K749" s="3098"/>
      <c r="L749" s="3098"/>
      <c r="M749" s="3098"/>
      <c r="N749" s="3098"/>
      <c r="O749" s="3098"/>
      <c r="P749" s="3098"/>
      <c r="Q749" s="3098"/>
      <c r="R749" s="3098"/>
      <c r="S749" s="3098"/>
      <c r="T749" s="3098"/>
      <c r="U749" s="3098"/>
      <c r="V749" s="3098"/>
      <c r="W749" s="3098"/>
      <c r="X749" s="3098"/>
      <c r="Y749" s="3098"/>
      <c r="Z749" s="3098"/>
      <c r="AA749" s="3098"/>
      <c r="AB749" s="3098"/>
      <c r="AC749" s="3098"/>
      <c r="AD749" s="3098"/>
      <c r="AE749" s="3098"/>
      <c r="AF749" s="3098"/>
      <c r="AG749" s="3098"/>
      <c r="AH749" s="3098"/>
      <c r="AI749" s="3098"/>
      <c r="AJ749" s="3143"/>
      <c r="AK749" s="3143"/>
      <c r="AL749" s="3143"/>
      <c r="AM749" s="3143"/>
      <c r="AN749" s="3143"/>
      <c r="AO749" s="3143"/>
      <c r="AP749" s="3143"/>
      <c r="AQ749" s="3143"/>
      <c r="AR749" s="3143"/>
      <c r="AS749" s="3143"/>
      <c r="AT749" s="3143"/>
      <c r="AU749" s="3143"/>
      <c r="AV749" s="3143"/>
      <c r="AW749" s="3143"/>
      <c r="AX749" s="3143"/>
      <c r="AY749" s="3143"/>
      <c r="AZ749" s="3143"/>
      <c r="BA749" s="3143"/>
      <c r="BB749" s="3143"/>
      <c r="BC749" s="3143"/>
      <c r="BD749" s="3143"/>
      <c r="BE749" s="3143"/>
      <c r="BF749" s="3143"/>
      <c r="BG749" s="3143"/>
      <c r="BH749" s="3143"/>
      <c r="BI749" s="3143"/>
      <c r="BJ749" s="3143"/>
      <c r="BK749" s="3143"/>
      <c r="BL749" s="3189"/>
      <c r="BM749" s="3189"/>
      <c r="BN749" s="3189"/>
      <c r="BO749" s="3189"/>
      <c r="BP749" s="3189"/>
      <c r="BQ749" s="3189"/>
      <c r="BR749" s="3189"/>
      <c r="BS749" s="3189"/>
      <c r="BT749" s="3189"/>
      <c r="BU749" s="3189"/>
      <c r="BV749" s="3143"/>
      <c r="BW749" s="3143"/>
    </row>
    <row r="750" spans="1:75" ht="16.5" customHeight="1">
      <c r="A750" s="3143"/>
      <c r="B750" s="3143"/>
      <c r="C750" s="3143"/>
      <c r="D750" s="3143"/>
      <c r="E750" s="3143"/>
      <c r="F750" s="3143"/>
      <c r="G750" s="3143"/>
      <c r="H750" s="3143"/>
      <c r="I750" s="3143"/>
      <c r="J750" s="3143"/>
      <c r="K750" s="3098"/>
      <c r="L750" s="3098"/>
      <c r="M750" s="3098"/>
      <c r="N750" s="3098"/>
      <c r="O750" s="3098"/>
      <c r="P750" s="3098"/>
      <c r="Q750" s="3098"/>
      <c r="R750" s="3098"/>
      <c r="S750" s="3098"/>
      <c r="T750" s="3098"/>
      <c r="U750" s="3098"/>
      <c r="V750" s="3098"/>
      <c r="W750" s="3098"/>
      <c r="X750" s="3098"/>
      <c r="Y750" s="3098"/>
      <c r="Z750" s="3098"/>
      <c r="AA750" s="3098"/>
      <c r="AB750" s="3098"/>
      <c r="AC750" s="3098"/>
      <c r="AD750" s="3098"/>
      <c r="AE750" s="3098"/>
      <c r="AF750" s="3098"/>
      <c r="AG750" s="3098"/>
      <c r="AH750" s="3098"/>
      <c r="AI750" s="3098"/>
      <c r="AJ750" s="3143"/>
      <c r="AK750" s="3143"/>
      <c r="AL750" s="3143"/>
      <c r="AM750" s="3143"/>
      <c r="AN750" s="3143"/>
      <c r="AO750" s="3143"/>
      <c r="AP750" s="3143"/>
      <c r="AQ750" s="3143"/>
      <c r="AR750" s="3143"/>
      <c r="AS750" s="3143"/>
      <c r="AT750" s="3143"/>
      <c r="AU750" s="3143"/>
      <c r="AV750" s="3143"/>
      <c r="AW750" s="3143"/>
      <c r="AX750" s="3143"/>
      <c r="AY750" s="3143"/>
      <c r="AZ750" s="3143"/>
      <c r="BA750" s="3143"/>
      <c r="BB750" s="3143"/>
      <c r="BC750" s="3143"/>
      <c r="BD750" s="3143"/>
      <c r="BE750" s="3143"/>
      <c r="BF750" s="3143"/>
      <c r="BG750" s="3143"/>
      <c r="BH750" s="3143"/>
      <c r="BI750" s="3143"/>
      <c r="BJ750" s="3143"/>
      <c r="BK750" s="3143"/>
      <c r="BL750" s="3189"/>
      <c r="BM750" s="3189"/>
      <c r="BN750" s="3189"/>
      <c r="BO750" s="3189"/>
      <c r="BP750" s="3189"/>
      <c r="BQ750" s="3189"/>
      <c r="BR750" s="3189"/>
      <c r="BS750" s="3189"/>
      <c r="BT750" s="3189"/>
      <c r="BU750" s="3189"/>
      <c r="BV750" s="3143"/>
      <c r="BW750" s="3143"/>
    </row>
    <row r="751" spans="1:75" ht="16.5" customHeight="1">
      <c r="A751" s="3143"/>
      <c r="B751" s="3143"/>
      <c r="C751" s="3143"/>
      <c r="D751" s="3143"/>
      <c r="E751" s="3143"/>
      <c r="F751" s="3143"/>
      <c r="G751" s="3143"/>
      <c r="H751" s="3143"/>
      <c r="I751" s="3143"/>
      <c r="J751" s="3143"/>
      <c r="K751" s="3098"/>
      <c r="L751" s="3098"/>
      <c r="M751" s="3098"/>
      <c r="N751" s="3098"/>
      <c r="O751" s="3098"/>
      <c r="P751" s="3098"/>
      <c r="Q751" s="3098"/>
      <c r="R751" s="3098"/>
      <c r="S751" s="3098"/>
      <c r="T751" s="3098"/>
      <c r="U751" s="3098"/>
      <c r="V751" s="3098"/>
      <c r="W751" s="3098"/>
      <c r="X751" s="3098"/>
      <c r="Y751" s="3098"/>
      <c r="Z751" s="3098"/>
      <c r="AA751" s="3098"/>
      <c r="AB751" s="3098"/>
      <c r="AC751" s="3098"/>
      <c r="AD751" s="3098"/>
      <c r="AE751" s="3098"/>
      <c r="AF751" s="3098"/>
      <c r="AG751" s="3098"/>
      <c r="AH751" s="3098"/>
      <c r="AI751" s="3098"/>
      <c r="AJ751" s="3143"/>
      <c r="AK751" s="3143"/>
      <c r="AL751" s="3143"/>
      <c r="AM751" s="3143"/>
      <c r="AN751" s="3143"/>
      <c r="AO751" s="3143"/>
      <c r="AP751" s="3143"/>
      <c r="AQ751" s="3143"/>
      <c r="AR751" s="3143"/>
      <c r="AS751" s="3143"/>
      <c r="AT751" s="3143"/>
      <c r="AU751" s="3143"/>
      <c r="AV751" s="3143"/>
      <c r="AW751" s="3143"/>
      <c r="AX751" s="3143"/>
      <c r="AY751" s="3143"/>
      <c r="AZ751" s="3143"/>
      <c r="BA751" s="3143"/>
      <c r="BB751" s="3143"/>
      <c r="BC751" s="3143"/>
      <c r="BD751" s="3143"/>
      <c r="BE751" s="3143"/>
      <c r="BF751" s="3143"/>
      <c r="BG751" s="3143"/>
      <c r="BH751" s="3143"/>
      <c r="BI751" s="3143"/>
      <c r="BJ751" s="3143"/>
      <c r="BK751" s="3143"/>
      <c r="BL751" s="3189"/>
      <c r="BM751" s="3189"/>
      <c r="BN751" s="3189"/>
      <c r="BO751" s="3189"/>
      <c r="BP751" s="3189"/>
      <c r="BQ751" s="3189"/>
      <c r="BR751" s="3189"/>
      <c r="BS751" s="3189"/>
      <c r="BT751" s="3189"/>
      <c r="BU751" s="3189"/>
      <c r="BV751" s="3143"/>
      <c r="BW751" s="3143"/>
    </row>
    <row r="752" spans="1:75" ht="16.5" customHeight="1">
      <c r="A752" s="3143"/>
      <c r="B752" s="3143"/>
      <c r="C752" s="3143"/>
      <c r="D752" s="3143"/>
      <c r="E752" s="3143"/>
      <c r="F752" s="3143"/>
      <c r="G752" s="3143"/>
      <c r="H752" s="3143"/>
      <c r="I752" s="3143"/>
      <c r="J752" s="3143"/>
      <c r="K752" s="3098"/>
      <c r="L752" s="3098"/>
      <c r="M752" s="3098"/>
      <c r="N752" s="3098"/>
      <c r="O752" s="3098"/>
      <c r="P752" s="3098"/>
      <c r="Q752" s="3098"/>
      <c r="R752" s="3098"/>
      <c r="S752" s="3098"/>
      <c r="T752" s="3098"/>
      <c r="U752" s="3098"/>
      <c r="V752" s="3098"/>
      <c r="W752" s="3098"/>
      <c r="X752" s="3098"/>
      <c r="Y752" s="3098"/>
      <c r="Z752" s="3098"/>
      <c r="AA752" s="3098"/>
      <c r="AB752" s="3098"/>
      <c r="AC752" s="3098"/>
      <c r="AD752" s="3098"/>
      <c r="AE752" s="3098"/>
      <c r="AF752" s="3098"/>
      <c r="AG752" s="3098"/>
      <c r="AH752" s="3098"/>
      <c r="AI752" s="3098"/>
      <c r="AJ752" s="3143"/>
      <c r="AK752" s="3143"/>
      <c r="AL752" s="3143"/>
      <c r="AM752" s="3143"/>
      <c r="AN752" s="3143"/>
      <c r="AO752" s="3143"/>
      <c r="AP752" s="3143"/>
      <c r="AQ752" s="3143"/>
      <c r="AR752" s="3143"/>
      <c r="AS752" s="3143"/>
      <c r="AT752" s="3143"/>
      <c r="AU752" s="3143"/>
      <c r="AV752" s="3143"/>
      <c r="AW752" s="3143"/>
      <c r="AX752" s="3143"/>
      <c r="AY752" s="3143"/>
      <c r="AZ752" s="3143"/>
      <c r="BA752" s="3143"/>
      <c r="BB752" s="3143"/>
      <c r="BC752" s="3143"/>
      <c r="BD752" s="3143"/>
      <c r="BE752" s="3143"/>
      <c r="BF752" s="3143"/>
      <c r="BG752" s="3143"/>
      <c r="BH752" s="3143"/>
      <c r="BI752" s="3143"/>
      <c r="BJ752" s="3143"/>
      <c r="BK752" s="3143"/>
      <c r="BL752" s="3189"/>
      <c r="BM752" s="3189"/>
      <c r="BN752" s="3189"/>
      <c r="BO752" s="3189"/>
      <c r="BP752" s="3189"/>
      <c r="BQ752" s="3189"/>
      <c r="BR752" s="3189"/>
      <c r="BS752" s="3189"/>
      <c r="BT752" s="3189"/>
      <c r="BU752" s="3189"/>
      <c r="BV752" s="3143"/>
      <c r="BW752" s="3143"/>
    </row>
    <row r="753" spans="1:75" ht="16.5" customHeight="1">
      <c r="A753" s="3143"/>
      <c r="B753" s="3143"/>
      <c r="C753" s="3143"/>
      <c r="D753" s="3143"/>
      <c r="E753" s="3143"/>
      <c r="F753" s="3143"/>
      <c r="G753" s="3143"/>
      <c r="H753" s="3143"/>
      <c r="I753" s="3143"/>
      <c r="J753" s="3143"/>
      <c r="K753" s="3098"/>
      <c r="L753" s="3098"/>
      <c r="M753" s="3098"/>
      <c r="N753" s="3098"/>
      <c r="O753" s="3098"/>
      <c r="P753" s="3098"/>
      <c r="Q753" s="3098"/>
      <c r="R753" s="3098"/>
      <c r="S753" s="3098"/>
      <c r="T753" s="3098"/>
      <c r="U753" s="3098"/>
      <c r="V753" s="3098"/>
      <c r="W753" s="3098"/>
      <c r="X753" s="3098"/>
      <c r="Y753" s="3098"/>
      <c r="Z753" s="3098"/>
      <c r="AA753" s="3098"/>
      <c r="AB753" s="3098"/>
      <c r="AC753" s="3098"/>
      <c r="AD753" s="3098"/>
      <c r="AE753" s="3098"/>
      <c r="AF753" s="3098"/>
      <c r="AG753" s="3098"/>
      <c r="AH753" s="3098"/>
      <c r="AI753" s="3098"/>
      <c r="AJ753" s="3143"/>
      <c r="AK753" s="3143"/>
      <c r="AL753" s="3143"/>
      <c r="AM753" s="3143"/>
      <c r="AN753" s="3143"/>
      <c r="AO753" s="3143"/>
      <c r="AP753" s="3143"/>
      <c r="AQ753" s="3143"/>
      <c r="AR753" s="3143"/>
      <c r="AS753" s="3143"/>
      <c r="AT753" s="3143"/>
      <c r="AU753" s="3143"/>
      <c r="AV753" s="3143"/>
      <c r="AW753" s="3143"/>
      <c r="AX753" s="3143"/>
      <c r="AY753" s="3143"/>
      <c r="AZ753" s="3143"/>
      <c r="BA753" s="3143"/>
      <c r="BB753" s="3143"/>
      <c r="BC753" s="3143"/>
      <c r="BD753" s="3143"/>
      <c r="BE753" s="3143"/>
      <c r="BF753" s="3143"/>
      <c r="BG753" s="3143"/>
      <c r="BH753" s="3143"/>
      <c r="BI753" s="3143"/>
      <c r="BJ753" s="3143"/>
      <c r="BK753" s="3143"/>
      <c r="BL753" s="3189"/>
      <c r="BM753" s="3189"/>
      <c r="BN753" s="3189"/>
      <c r="BO753" s="3189"/>
      <c r="BP753" s="3189"/>
      <c r="BQ753" s="3189"/>
      <c r="BR753" s="3189"/>
      <c r="BS753" s="3189"/>
      <c r="BT753" s="3189"/>
      <c r="BU753" s="3189"/>
      <c r="BV753" s="3143"/>
      <c r="BW753" s="3143"/>
    </row>
    <row r="754" spans="1:75" ht="16.5" customHeight="1">
      <c r="A754" s="3143"/>
      <c r="B754" s="3143"/>
      <c r="C754" s="3143"/>
      <c r="D754" s="3143"/>
      <c r="E754" s="3143"/>
      <c r="F754" s="3143"/>
      <c r="G754" s="3143"/>
      <c r="H754" s="3143"/>
      <c r="I754" s="3143"/>
      <c r="J754" s="3143"/>
      <c r="K754" s="3098"/>
      <c r="L754" s="3098"/>
      <c r="M754" s="3098"/>
      <c r="N754" s="3098"/>
      <c r="O754" s="3098"/>
      <c r="P754" s="3098"/>
      <c r="Q754" s="3098"/>
      <c r="R754" s="3098"/>
      <c r="S754" s="3098"/>
      <c r="T754" s="3098"/>
      <c r="U754" s="3098"/>
      <c r="V754" s="3098"/>
      <c r="W754" s="3098"/>
      <c r="X754" s="3098"/>
      <c r="Y754" s="3098"/>
      <c r="Z754" s="3098"/>
      <c r="AA754" s="3098"/>
      <c r="AB754" s="3098"/>
      <c r="AC754" s="3098"/>
      <c r="AD754" s="3098"/>
      <c r="AE754" s="3098"/>
      <c r="AF754" s="3098"/>
      <c r="AG754" s="3098"/>
      <c r="AH754" s="3098"/>
      <c r="AI754" s="3098"/>
      <c r="AJ754" s="3143"/>
      <c r="AK754" s="3143"/>
      <c r="AL754" s="3143"/>
      <c r="AM754" s="3143"/>
      <c r="AN754" s="3143"/>
      <c r="AO754" s="3143"/>
      <c r="AP754" s="3143"/>
      <c r="AQ754" s="3143"/>
      <c r="AR754" s="3143"/>
      <c r="AS754" s="3143"/>
      <c r="AT754" s="3143"/>
      <c r="AU754" s="3143"/>
      <c r="AV754" s="3143"/>
      <c r="AW754" s="3143"/>
      <c r="AX754" s="3143"/>
      <c r="AY754" s="3143"/>
      <c r="AZ754" s="3143"/>
      <c r="BA754" s="3143"/>
      <c r="BB754" s="3143"/>
      <c r="BC754" s="3143"/>
      <c r="BD754" s="3143"/>
      <c r="BE754" s="3143"/>
      <c r="BF754" s="3143"/>
      <c r="BG754" s="3143"/>
      <c r="BH754" s="3143"/>
      <c r="BI754" s="3143"/>
      <c r="BJ754" s="3143"/>
      <c r="BK754" s="3143"/>
      <c r="BL754" s="3189"/>
      <c r="BM754" s="3189"/>
      <c r="BN754" s="3189"/>
      <c r="BO754" s="3189"/>
      <c r="BP754" s="3189"/>
      <c r="BQ754" s="3189"/>
      <c r="BR754" s="3189"/>
      <c r="BS754" s="3189"/>
      <c r="BT754" s="3189"/>
      <c r="BU754" s="3189"/>
      <c r="BV754" s="3143"/>
      <c r="BW754" s="3143"/>
    </row>
    <row r="755" spans="1:75" ht="16.5" customHeight="1">
      <c r="A755" s="3143"/>
      <c r="B755" s="3143"/>
      <c r="C755" s="3143"/>
      <c r="D755" s="3143"/>
      <c r="E755" s="3143"/>
      <c r="F755" s="3143"/>
      <c r="G755" s="3143"/>
      <c r="H755" s="3143"/>
      <c r="I755" s="3143"/>
      <c r="J755" s="3143"/>
      <c r="K755" s="3098"/>
      <c r="L755" s="3098"/>
      <c r="M755" s="3098"/>
      <c r="N755" s="3098"/>
      <c r="O755" s="3098"/>
      <c r="P755" s="3098"/>
      <c r="Q755" s="3098"/>
      <c r="R755" s="3098"/>
      <c r="S755" s="3098"/>
      <c r="T755" s="3098"/>
      <c r="U755" s="3098"/>
      <c r="V755" s="3098"/>
      <c r="W755" s="3098"/>
      <c r="X755" s="3098"/>
      <c r="Y755" s="3098"/>
      <c r="Z755" s="3098"/>
      <c r="AA755" s="3098"/>
      <c r="AB755" s="3098"/>
      <c r="AC755" s="3098"/>
      <c r="AD755" s="3098"/>
      <c r="AE755" s="3098"/>
      <c r="AF755" s="3098"/>
      <c r="AG755" s="3098"/>
      <c r="AH755" s="3098"/>
      <c r="AI755" s="3098"/>
      <c r="AJ755" s="3143"/>
      <c r="AK755" s="3143"/>
      <c r="AL755" s="3143"/>
      <c r="AM755" s="3143"/>
      <c r="AN755" s="3143"/>
      <c r="AO755" s="3143"/>
      <c r="AP755" s="3143"/>
      <c r="AQ755" s="3143"/>
      <c r="AR755" s="3143"/>
      <c r="AS755" s="3143"/>
      <c r="AT755" s="3143"/>
      <c r="AU755" s="3143"/>
      <c r="AV755" s="3143"/>
      <c r="AW755" s="3143"/>
      <c r="AX755" s="3143"/>
      <c r="AY755" s="3143"/>
      <c r="AZ755" s="3143"/>
      <c r="BA755" s="3143"/>
      <c r="BB755" s="3143"/>
      <c r="BC755" s="3143"/>
      <c r="BD755" s="3143"/>
      <c r="BE755" s="3143"/>
      <c r="BF755" s="3143"/>
      <c r="BG755" s="3143"/>
      <c r="BH755" s="3143"/>
      <c r="BI755" s="3143"/>
      <c r="BJ755" s="3143"/>
      <c r="BK755" s="3143"/>
      <c r="BL755" s="3189"/>
      <c r="BM755" s="3189"/>
      <c r="BN755" s="3189"/>
      <c r="BO755" s="3189"/>
      <c r="BP755" s="3189"/>
      <c r="BQ755" s="3189"/>
      <c r="BR755" s="3189"/>
      <c r="BS755" s="3189"/>
      <c r="BT755" s="3189"/>
      <c r="BU755" s="3189"/>
      <c r="BV755" s="3143"/>
      <c r="BW755" s="3143"/>
    </row>
    <row r="756" spans="1:75" ht="16.5" customHeight="1">
      <c r="A756" s="3143"/>
      <c r="B756" s="3143"/>
      <c r="C756" s="3143"/>
      <c r="D756" s="3143"/>
      <c r="E756" s="3143"/>
      <c r="F756" s="3143"/>
      <c r="G756" s="3143"/>
      <c r="H756" s="3143"/>
      <c r="I756" s="3143"/>
      <c r="J756" s="3143"/>
      <c r="K756" s="3098"/>
      <c r="L756" s="3098"/>
      <c r="M756" s="3098"/>
      <c r="N756" s="3098"/>
      <c r="O756" s="3098"/>
      <c r="P756" s="3098"/>
      <c r="Q756" s="3098"/>
      <c r="R756" s="3098"/>
      <c r="S756" s="3098"/>
      <c r="T756" s="3098"/>
      <c r="U756" s="3098"/>
      <c r="V756" s="3098"/>
      <c r="W756" s="3098"/>
      <c r="X756" s="3098"/>
      <c r="Y756" s="3098"/>
      <c r="Z756" s="3098"/>
      <c r="AA756" s="3098"/>
      <c r="AB756" s="3098"/>
      <c r="AC756" s="3098"/>
      <c r="AD756" s="3098"/>
      <c r="AE756" s="3098"/>
      <c r="AF756" s="3098"/>
      <c r="AG756" s="3098"/>
      <c r="AH756" s="3098"/>
      <c r="AI756" s="3098"/>
      <c r="AJ756" s="3143"/>
      <c r="AK756" s="3143"/>
      <c r="AL756" s="3143"/>
      <c r="AM756" s="3143"/>
      <c r="AN756" s="3143"/>
      <c r="AO756" s="3143"/>
      <c r="AP756" s="3143"/>
      <c r="AQ756" s="3143"/>
      <c r="AR756" s="3143"/>
      <c r="AS756" s="3143"/>
      <c r="AT756" s="3143"/>
      <c r="AU756" s="3143"/>
      <c r="AV756" s="3143"/>
      <c r="AW756" s="3143"/>
      <c r="AX756" s="3143"/>
      <c r="AY756" s="3143"/>
      <c r="AZ756" s="3143"/>
      <c r="BA756" s="3143"/>
      <c r="BB756" s="3143"/>
      <c r="BC756" s="3143"/>
      <c r="BD756" s="3143"/>
      <c r="BE756" s="3143"/>
      <c r="BF756" s="3143"/>
      <c r="BG756" s="3143"/>
      <c r="BH756" s="3143"/>
      <c r="BI756" s="3143"/>
      <c r="BJ756" s="3143"/>
      <c r="BK756" s="3143"/>
      <c r="BL756" s="3189"/>
      <c r="BM756" s="3189"/>
      <c r="BN756" s="3189"/>
      <c r="BO756" s="3189"/>
      <c r="BP756" s="3189"/>
      <c r="BQ756" s="3189"/>
      <c r="BR756" s="3189"/>
      <c r="BS756" s="3189"/>
      <c r="BT756" s="3189"/>
      <c r="BU756" s="3189"/>
      <c r="BV756" s="3143"/>
      <c r="BW756" s="3143"/>
    </row>
    <row r="757" spans="1:75" ht="16.5" customHeight="1">
      <c r="A757" s="3143"/>
      <c r="B757" s="3143"/>
      <c r="C757" s="3143"/>
      <c r="D757" s="3143"/>
      <c r="E757" s="3143"/>
      <c r="F757" s="3143"/>
      <c r="G757" s="3143"/>
      <c r="H757" s="3143"/>
      <c r="I757" s="3143"/>
      <c r="J757" s="3143"/>
      <c r="K757" s="3098"/>
      <c r="L757" s="3098"/>
      <c r="M757" s="3098"/>
      <c r="N757" s="3098"/>
      <c r="O757" s="3098"/>
      <c r="P757" s="3098"/>
      <c r="Q757" s="3098"/>
      <c r="R757" s="3098"/>
      <c r="S757" s="3098"/>
      <c r="T757" s="3098"/>
      <c r="U757" s="3098"/>
      <c r="V757" s="3098"/>
      <c r="W757" s="3098"/>
      <c r="X757" s="3098"/>
      <c r="Y757" s="3098"/>
      <c r="Z757" s="3098"/>
      <c r="AA757" s="3098"/>
      <c r="AB757" s="3098"/>
      <c r="AC757" s="3098"/>
      <c r="AD757" s="3098"/>
      <c r="AE757" s="3098"/>
      <c r="AF757" s="3098"/>
      <c r="AG757" s="3098"/>
      <c r="AH757" s="3098"/>
      <c r="AI757" s="3098"/>
      <c r="AJ757" s="3143"/>
      <c r="AK757" s="3143"/>
      <c r="AL757" s="3143"/>
      <c r="AM757" s="3143"/>
      <c r="AN757" s="3143"/>
      <c r="AO757" s="3143"/>
      <c r="AP757" s="3143"/>
      <c r="AQ757" s="3143"/>
      <c r="AR757" s="3143"/>
      <c r="AS757" s="3143"/>
      <c r="AT757" s="3143"/>
      <c r="AU757" s="3143"/>
      <c r="AV757" s="3143"/>
      <c r="AW757" s="3143"/>
      <c r="AX757" s="3143"/>
      <c r="AY757" s="3143"/>
      <c r="AZ757" s="3143"/>
      <c r="BA757" s="3143"/>
      <c r="BB757" s="3143"/>
      <c r="BC757" s="3143"/>
      <c r="BD757" s="3143"/>
      <c r="BE757" s="3143"/>
      <c r="BF757" s="3143"/>
      <c r="BG757" s="3143"/>
      <c r="BH757" s="3143"/>
      <c r="BI757" s="3143"/>
      <c r="BJ757" s="3143"/>
      <c r="BK757" s="3143"/>
      <c r="BL757" s="3189"/>
      <c r="BM757" s="3189"/>
      <c r="BN757" s="3189"/>
      <c r="BO757" s="3189"/>
      <c r="BP757" s="3189"/>
      <c r="BQ757" s="3189"/>
      <c r="BR757" s="3189"/>
      <c r="BS757" s="3189"/>
      <c r="BT757" s="3189"/>
      <c r="BU757" s="3189"/>
      <c r="BV757" s="3143"/>
      <c r="BW757" s="3143"/>
    </row>
    <row r="758" spans="1:75" ht="16.5" customHeight="1">
      <c r="A758" s="3143"/>
      <c r="B758" s="3143"/>
      <c r="C758" s="3143"/>
      <c r="D758" s="3143"/>
      <c r="E758" s="3143"/>
      <c r="F758" s="3143"/>
      <c r="G758" s="3143"/>
      <c r="H758" s="3143"/>
      <c r="I758" s="3143"/>
      <c r="J758" s="3143"/>
      <c r="K758" s="3098"/>
      <c r="L758" s="3098"/>
      <c r="M758" s="3098"/>
      <c r="N758" s="3098"/>
      <c r="O758" s="3098"/>
      <c r="P758" s="3098"/>
      <c r="Q758" s="3098"/>
      <c r="R758" s="3098"/>
      <c r="S758" s="3098"/>
      <c r="T758" s="3098"/>
      <c r="U758" s="3098"/>
      <c r="V758" s="3098"/>
      <c r="W758" s="3098"/>
      <c r="X758" s="3098"/>
      <c r="Y758" s="3098"/>
      <c r="Z758" s="3098"/>
      <c r="AA758" s="3098"/>
      <c r="AB758" s="3098"/>
      <c r="AC758" s="3098"/>
      <c r="AD758" s="3098"/>
      <c r="AE758" s="3098"/>
      <c r="AF758" s="3098"/>
      <c r="AG758" s="3098"/>
      <c r="AH758" s="3098"/>
      <c r="AI758" s="3098"/>
      <c r="AJ758" s="3143"/>
      <c r="AK758" s="3143"/>
      <c r="AL758" s="3143"/>
      <c r="AM758" s="3143"/>
      <c r="AN758" s="3143"/>
      <c r="AO758" s="3143"/>
      <c r="AP758" s="3143"/>
      <c r="AQ758" s="3143"/>
      <c r="AR758" s="3143"/>
      <c r="AS758" s="3143"/>
      <c r="AT758" s="3143"/>
      <c r="AU758" s="3143"/>
      <c r="AV758" s="3143"/>
      <c r="AW758" s="3143"/>
      <c r="AX758" s="3143"/>
      <c r="AY758" s="3143"/>
      <c r="AZ758" s="3143"/>
      <c r="BA758" s="3143"/>
      <c r="BB758" s="3143"/>
      <c r="BC758" s="3143"/>
      <c r="BD758" s="3143"/>
      <c r="BE758" s="3143"/>
      <c r="BF758" s="3143"/>
      <c r="BG758" s="3143"/>
      <c r="BH758" s="3143"/>
      <c r="BI758" s="3143"/>
      <c r="BJ758" s="3143"/>
      <c r="BK758" s="3143"/>
      <c r="BL758" s="3189"/>
      <c r="BM758" s="3189"/>
      <c r="BN758" s="3189"/>
      <c r="BO758" s="3189"/>
      <c r="BP758" s="3189"/>
      <c r="BQ758" s="3189"/>
      <c r="BR758" s="3189"/>
      <c r="BS758" s="3189"/>
      <c r="BT758" s="3189"/>
      <c r="BU758" s="3189"/>
      <c r="BV758" s="3143"/>
      <c r="BW758" s="3143"/>
    </row>
    <row r="759" spans="1:75" ht="16.5" customHeight="1">
      <c r="A759" s="3143"/>
      <c r="B759" s="3143"/>
      <c r="C759" s="3143"/>
      <c r="D759" s="3143"/>
      <c r="E759" s="3143"/>
      <c r="F759" s="3143"/>
      <c r="G759" s="3143"/>
      <c r="H759" s="3143"/>
      <c r="I759" s="3143"/>
      <c r="J759" s="3143"/>
      <c r="K759" s="3098"/>
      <c r="L759" s="3098"/>
      <c r="M759" s="3098"/>
      <c r="N759" s="3098"/>
      <c r="O759" s="3098"/>
      <c r="P759" s="3098"/>
      <c r="Q759" s="3098"/>
      <c r="R759" s="3098"/>
      <c r="S759" s="3098"/>
      <c r="T759" s="3098"/>
      <c r="U759" s="3098"/>
      <c r="V759" s="3098"/>
      <c r="W759" s="3098"/>
      <c r="X759" s="3098"/>
      <c r="Y759" s="3098"/>
      <c r="Z759" s="3098"/>
      <c r="AA759" s="3098"/>
      <c r="AB759" s="3098"/>
      <c r="AC759" s="3098"/>
      <c r="AD759" s="3098"/>
      <c r="AE759" s="3098"/>
      <c r="AF759" s="3098"/>
      <c r="AG759" s="3098"/>
      <c r="AH759" s="3098"/>
      <c r="AI759" s="3098"/>
      <c r="AJ759" s="3143"/>
      <c r="AK759" s="3143"/>
      <c r="AL759" s="3143"/>
      <c r="AM759" s="3143"/>
      <c r="AN759" s="3143"/>
      <c r="AO759" s="3143"/>
      <c r="AP759" s="3143"/>
      <c r="AQ759" s="3143"/>
      <c r="AR759" s="3143"/>
      <c r="AS759" s="3143"/>
      <c r="AT759" s="3143"/>
      <c r="AU759" s="3143"/>
      <c r="AV759" s="3143"/>
      <c r="AW759" s="3143"/>
      <c r="AX759" s="3143"/>
      <c r="AY759" s="3143"/>
      <c r="AZ759" s="3143"/>
      <c r="BA759" s="3143"/>
      <c r="BB759" s="3143"/>
      <c r="BC759" s="3143"/>
      <c r="BD759" s="3143"/>
      <c r="BE759" s="3143"/>
      <c r="BF759" s="3143"/>
      <c r="BG759" s="3143"/>
      <c r="BH759" s="3143"/>
      <c r="BI759" s="3143"/>
      <c r="BJ759" s="3143"/>
      <c r="BK759" s="3143"/>
      <c r="BL759" s="3189"/>
      <c r="BM759" s="3189"/>
      <c r="BN759" s="3189"/>
      <c r="BO759" s="3189"/>
      <c r="BP759" s="3189"/>
      <c r="BQ759" s="3189"/>
      <c r="BR759" s="3189"/>
      <c r="BS759" s="3189"/>
      <c r="BT759" s="3189"/>
      <c r="BU759" s="3189"/>
      <c r="BV759" s="3143"/>
      <c r="BW759" s="3143"/>
    </row>
    <row r="760" spans="1:75" ht="16.5" customHeight="1">
      <c r="A760" s="3143"/>
      <c r="B760" s="3143"/>
      <c r="C760" s="3143"/>
      <c r="D760" s="3143"/>
      <c r="E760" s="3143"/>
      <c r="F760" s="3143"/>
      <c r="G760" s="3143"/>
      <c r="H760" s="3143"/>
      <c r="I760" s="3143"/>
      <c r="J760" s="3143"/>
      <c r="K760" s="3098"/>
      <c r="L760" s="3098"/>
      <c r="M760" s="3098"/>
      <c r="N760" s="3098"/>
      <c r="O760" s="3098"/>
      <c r="P760" s="3098"/>
      <c r="Q760" s="3098"/>
      <c r="R760" s="3098"/>
      <c r="S760" s="3098"/>
      <c r="T760" s="3098"/>
      <c r="U760" s="3098"/>
      <c r="V760" s="3098"/>
      <c r="W760" s="3098"/>
      <c r="X760" s="3098"/>
      <c r="Y760" s="3098"/>
      <c r="Z760" s="3098"/>
      <c r="AA760" s="3098"/>
      <c r="AB760" s="3098"/>
      <c r="AC760" s="3098"/>
      <c r="AD760" s="3098"/>
      <c r="AE760" s="3098"/>
      <c r="AF760" s="3098"/>
      <c r="AG760" s="3098"/>
      <c r="AH760" s="3098"/>
      <c r="AI760" s="3098"/>
      <c r="AJ760" s="3143"/>
      <c r="AK760" s="3143"/>
      <c r="AL760" s="3143"/>
      <c r="AM760" s="3143"/>
      <c r="AN760" s="3143"/>
      <c r="AO760" s="3143"/>
      <c r="AP760" s="3143"/>
      <c r="AQ760" s="3143"/>
      <c r="AR760" s="3143"/>
      <c r="AS760" s="3143"/>
      <c r="AT760" s="3143"/>
      <c r="AU760" s="3143"/>
      <c r="AV760" s="3143"/>
      <c r="AW760" s="3143"/>
      <c r="AX760" s="3143"/>
      <c r="AY760" s="3143"/>
      <c r="AZ760" s="3143"/>
      <c r="BA760" s="3143"/>
      <c r="BB760" s="3143"/>
      <c r="BC760" s="3143"/>
      <c r="BD760" s="3143"/>
      <c r="BE760" s="3143"/>
      <c r="BF760" s="3143"/>
      <c r="BG760" s="3143"/>
      <c r="BH760" s="3143"/>
      <c r="BI760" s="3143"/>
      <c r="BJ760" s="3143"/>
      <c r="BK760" s="3143"/>
      <c r="BL760" s="3189"/>
      <c r="BM760" s="3189"/>
      <c r="BN760" s="3189"/>
      <c r="BO760" s="3189"/>
      <c r="BP760" s="3189"/>
      <c r="BQ760" s="3189"/>
      <c r="BR760" s="3189"/>
      <c r="BS760" s="3189"/>
      <c r="BT760" s="3189"/>
      <c r="BU760" s="3189"/>
      <c r="BV760" s="3143"/>
      <c r="BW760" s="3143"/>
    </row>
    <row r="761" spans="1:75" ht="16.5" customHeight="1">
      <c r="A761" s="3143"/>
      <c r="B761" s="3143"/>
      <c r="C761" s="3143"/>
      <c r="D761" s="3143"/>
      <c r="E761" s="3143"/>
      <c r="F761" s="3143"/>
      <c r="G761" s="3143"/>
      <c r="H761" s="3143"/>
      <c r="I761" s="3143"/>
      <c r="J761" s="3143"/>
      <c r="K761" s="3098"/>
      <c r="L761" s="3098"/>
      <c r="M761" s="3098"/>
      <c r="N761" s="3098"/>
      <c r="O761" s="3098"/>
      <c r="P761" s="3098"/>
      <c r="Q761" s="3098"/>
      <c r="R761" s="3098"/>
      <c r="S761" s="3098"/>
      <c r="T761" s="3098"/>
      <c r="U761" s="3098"/>
      <c r="V761" s="3098"/>
      <c r="W761" s="3098"/>
      <c r="X761" s="3098"/>
      <c r="Y761" s="3098"/>
      <c r="Z761" s="3098"/>
      <c r="AA761" s="3098"/>
      <c r="AB761" s="3098"/>
      <c r="AC761" s="3098"/>
      <c r="AD761" s="3098"/>
      <c r="AE761" s="3098"/>
      <c r="AF761" s="3098"/>
      <c r="AG761" s="3098"/>
      <c r="AH761" s="3098"/>
      <c r="AI761" s="3098"/>
      <c r="AJ761" s="3143"/>
      <c r="AK761" s="3143"/>
      <c r="AL761" s="3143"/>
      <c r="AM761" s="3143"/>
      <c r="AN761" s="3143"/>
      <c r="AO761" s="3143"/>
      <c r="AP761" s="3143"/>
      <c r="AQ761" s="3143"/>
      <c r="AR761" s="3143"/>
      <c r="AS761" s="3143"/>
      <c r="AT761" s="3143"/>
      <c r="AU761" s="3143"/>
      <c r="AV761" s="3143"/>
      <c r="AW761" s="3143"/>
      <c r="AX761" s="3143"/>
      <c r="AY761" s="3143"/>
      <c r="AZ761" s="3143"/>
      <c r="BA761" s="3143"/>
      <c r="BB761" s="3143"/>
      <c r="BC761" s="3143"/>
      <c r="BD761" s="3143"/>
      <c r="BE761" s="3143"/>
      <c r="BF761" s="3143"/>
      <c r="BG761" s="3143"/>
      <c r="BH761" s="3143"/>
      <c r="BI761" s="3143"/>
      <c r="BJ761" s="3143"/>
      <c r="BK761" s="3143"/>
      <c r="BL761" s="3189"/>
      <c r="BM761" s="3189"/>
      <c r="BN761" s="3189"/>
      <c r="BO761" s="3189"/>
      <c r="BP761" s="3189"/>
      <c r="BQ761" s="3189"/>
      <c r="BR761" s="3189"/>
      <c r="BS761" s="3189"/>
      <c r="BT761" s="3189"/>
      <c r="BU761" s="3189"/>
      <c r="BV761" s="3143"/>
      <c r="BW761" s="3143"/>
    </row>
    <row r="762" spans="1:75" ht="16.5" customHeight="1">
      <c r="A762" s="3143"/>
      <c r="B762" s="3143"/>
      <c r="C762" s="3143"/>
      <c r="D762" s="3143"/>
      <c r="E762" s="3143"/>
      <c r="F762" s="3143"/>
      <c r="G762" s="3143"/>
      <c r="H762" s="3143"/>
      <c r="I762" s="3143"/>
      <c r="J762" s="3143"/>
      <c r="K762" s="3098"/>
      <c r="L762" s="3098"/>
      <c r="M762" s="3098"/>
      <c r="N762" s="3098"/>
      <c r="O762" s="3098"/>
      <c r="P762" s="3098"/>
      <c r="Q762" s="3098"/>
      <c r="R762" s="3098"/>
      <c r="S762" s="3098"/>
      <c r="T762" s="3098"/>
      <c r="U762" s="3098"/>
      <c r="V762" s="3098"/>
      <c r="W762" s="3098"/>
      <c r="X762" s="3098"/>
      <c r="Y762" s="3098"/>
      <c r="Z762" s="3098"/>
      <c r="AA762" s="3098"/>
      <c r="AB762" s="3098"/>
      <c r="AC762" s="3098"/>
      <c r="AD762" s="3098"/>
      <c r="AE762" s="3098"/>
      <c r="AF762" s="3098"/>
      <c r="AG762" s="3098"/>
      <c r="AH762" s="3098"/>
      <c r="AI762" s="3098"/>
      <c r="AJ762" s="3143"/>
      <c r="AK762" s="3143"/>
      <c r="AL762" s="3143"/>
      <c r="AM762" s="3143"/>
      <c r="AN762" s="3143"/>
      <c r="AO762" s="3143"/>
      <c r="AP762" s="3143"/>
      <c r="AQ762" s="3143"/>
      <c r="AR762" s="3143"/>
      <c r="AS762" s="3143"/>
      <c r="AT762" s="3143"/>
      <c r="AU762" s="3143"/>
      <c r="AV762" s="3143"/>
      <c r="AW762" s="3143"/>
      <c r="AX762" s="3143"/>
      <c r="AY762" s="3143"/>
      <c r="AZ762" s="3143"/>
      <c r="BA762" s="3143"/>
      <c r="BB762" s="3143"/>
      <c r="BC762" s="3143"/>
      <c r="BD762" s="3143"/>
      <c r="BE762" s="3143"/>
      <c r="BF762" s="3143"/>
      <c r="BG762" s="3143"/>
      <c r="BH762" s="3143"/>
      <c r="BI762" s="3143"/>
      <c r="BJ762" s="3143"/>
      <c r="BK762" s="3143"/>
      <c r="BL762" s="3189"/>
      <c r="BM762" s="3189"/>
      <c r="BN762" s="3189"/>
      <c r="BO762" s="3189"/>
      <c r="BP762" s="3189"/>
      <c r="BQ762" s="3189"/>
      <c r="BR762" s="3189"/>
      <c r="BS762" s="3189"/>
      <c r="BT762" s="3189"/>
      <c r="BU762" s="3189"/>
      <c r="BV762" s="3143"/>
      <c r="BW762" s="3143"/>
    </row>
    <row r="763" spans="1:75" ht="16.5" customHeight="1">
      <c r="A763" s="3143"/>
      <c r="B763" s="3143"/>
      <c r="C763" s="3143"/>
      <c r="D763" s="3143"/>
      <c r="E763" s="3143"/>
      <c r="F763" s="3143"/>
      <c r="G763" s="3143"/>
      <c r="H763" s="3143"/>
      <c r="I763" s="3143"/>
      <c r="J763" s="3143"/>
      <c r="K763" s="3098"/>
      <c r="L763" s="3098"/>
      <c r="M763" s="3098"/>
      <c r="N763" s="3098"/>
      <c r="O763" s="3098"/>
      <c r="P763" s="3098"/>
      <c r="Q763" s="3098"/>
      <c r="R763" s="3098"/>
      <c r="S763" s="3098"/>
      <c r="T763" s="3098"/>
      <c r="U763" s="3098"/>
      <c r="V763" s="3098"/>
      <c r="W763" s="3098"/>
      <c r="X763" s="3098"/>
      <c r="Y763" s="3098"/>
      <c r="Z763" s="3098"/>
      <c r="AA763" s="3098"/>
      <c r="AB763" s="3098"/>
      <c r="AC763" s="3098"/>
      <c r="AD763" s="3098"/>
      <c r="AE763" s="3098"/>
      <c r="AF763" s="3098"/>
      <c r="AG763" s="3098"/>
      <c r="AH763" s="3098"/>
      <c r="AI763" s="3098"/>
      <c r="AJ763" s="3143"/>
      <c r="AK763" s="3143"/>
      <c r="AL763" s="3143"/>
      <c r="AM763" s="3143"/>
      <c r="AN763" s="3143"/>
      <c r="AO763" s="3143"/>
      <c r="AP763" s="3143"/>
      <c r="AQ763" s="3143"/>
      <c r="AR763" s="3143"/>
      <c r="AS763" s="3143"/>
      <c r="AT763" s="3143"/>
      <c r="AU763" s="3143"/>
      <c r="AV763" s="3143"/>
      <c r="AW763" s="3143"/>
      <c r="AX763" s="3143"/>
      <c r="AY763" s="3143"/>
      <c r="AZ763" s="3143"/>
      <c r="BA763" s="3143"/>
      <c r="BB763" s="3143"/>
      <c r="BC763" s="3143"/>
      <c r="BD763" s="3143"/>
      <c r="BE763" s="3143"/>
      <c r="BF763" s="3143"/>
      <c r="BG763" s="3143"/>
      <c r="BH763" s="3143"/>
      <c r="BI763" s="3143"/>
      <c r="BJ763" s="3143"/>
      <c r="BK763" s="3143"/>
      <c r="BL763" s="3189"/>
      <c r="BM763" s="3189"/>
      <c r="BN763" s="3189"/>
      <c r="BO763" s="3189"/>
      <c r="BP763" s="3189"/>
      <c r="BQ763" s="3189"/>
      <c r="BR763" s="3189"/>
      <c r="BS763" s="3189"/>
      <c r="BT763" s="3189"/>
      <c r="BU763" s="3189"/>
      <c r="BV763" s="3143"/>
      <c r="BW763" s="3143"/>
    </row>
    <row r="764" spans="1:75" ht="16.5" customHeight="1">
      <c r="A764" s="3143"/>
      <c r="B764" s="3143"/>
      <c r="C764" s="3143"/>
      <c r="D764" s="3143"/>
      <c r="E764" s="3143"/>
      <c r="F764" s="3143"/>
      <c r="G764" s="3143"/>
      <c r="H764" s="3143"/>
      <c r="I764" s="3143"/>
      <c r="J764" s="3143"/>
      <c r="K764" s="3098"/>
      <c r="L764" s="3098"/>
      <c r="M764" s="3098"/>
      <c r="N764" s="3098"/>
      <c r="O764" s="3098"/>
      <c r="P764" s="3098"/>
      <c r="Q764" s="3098"/>
      <c r="R764" s="3098"/>
      <c r="S764" s="3098"/>
      <c r="T764" s="3098"/>
      <c r="U764" s="3098"/>
      <c r="V764" s="3098"/>
      <c r="W764" s="3098"/>
      <c r="X764" s="3098"/>
      <c r="Y764" s="3098"/>
      <c r="Z764" s="3098"/>
      <c r="AA764" s="3098"/>
      <c r="AB764" s="3098"/>
      <c r="AC764" s="3098"/>
      <c r="AD764" s="3098"/>
      <c r="AE764" s="3098"/>
      <c r="AF764" s="3098"/>
      <c r="AG764" s="3098"/>
      <c r="AH764" s="3098"/>
      <c r="AI764" s="3098"/>
      <c r="AJ764" s="3143"/>
      <c r="AK764" s="3143"/>
      <c r="AL764" s="3143"/>
      <c r="AM764" s="3143"/>
      <c r="AN764" s="3143"/>
      <c r="AO764" s="3143"/>
      <c r="AP764" s="3143"/>
      <c r="AQ764" s="3143"/>
      <c r="AR764" s="3143"/>
      <c r="AS764" s="3143"/>
      <c r="AT764" s="3143"/>
      <c r="AU764" s="3143"/>
      <c r="AV764" s="3143"/>
      <c r="AW764" s="3143"/>
      <c r="AX764" s="3143"/>
      <c r="AY764" s="3143"/>
      <c r="AZ764" s="3143"/>
      <c r="BA764" s="3143"/>
      <c r="BB764" s="3143"/>
      <c r="BC764" s="3143"/>
      <c r="BD764" s="3143"/>
      <c r="BE764" s="3143"/>
      <c r="BF764" s="3143"/>
      <c r="BG764" s="3143"/>
      <c r="BH764" s="3143"/>
      <c r="BI764" s="3143"/>
      <c r="BJ764" s="3143"/>
      <c r="BK764" s="3143"/>
      <c r="BL764" s="3189"/>
      <c r="BM764" s="3189"/>
      <c r="BN764" s="3189"/>
      <c r="BO764" s="3189"/>
      <c r="BP764" s="3189"/>
      <c r="BQ764" s="3189"/>
      <c r="BR764" s="3189"/>
      <c r="BS764" s="3189"/>
      <c r="BT764" s="3189"/>
      <c r="BU764" s="3189"/>
      <c r="BV764" s="3143"/>
      <c r="BW764" s="3143"/>
    </row>
    <row r="765" spans="1:75" ht="16.5" customHeight="1">
      <c r="A765" s="3143"/>
      <c r="B765" s="3143"/>
      <c r="C765" s="3143"/>
      <c r="D765" s="3143"/>
      <c r="E765" s="3143"/>
      <c r="F765" s="3143"/>
      <c r="G765" s="3143"/>
      <c r="H765" s="3143"/>
      <c r="I765" s="3143"/>
      <c r="J765" s="3143"/>
      <c r="K765" s="3098"/>
      <c r="L765" s="3098"/>
      <c r="M765" s="3098"/>
      <c r="N765" s="3098"/>
      <c r="O765" s="3098"/>
      <c r="P765" s="3098"/>
      <c r="Q765" s="3098"/>
      <c r="R765" s="3098"/>
      <c r="S765" s="3098"/>
      <c r="T765" s="3098"/>
      <c r="U765" s="3098"/>
      <c r="V765" s="3098"/>
      <c r="W765" s="3098"/>
      <c r="X765" s="3098"/>
      <c r="Y765" s="3098"/>
      <c r="Z765" s="3098"/>
      <c r="AA765" s="3098"/>
      <c r="AB765" s="3098"/>
      <c r="AC765" s="3098"/>
      <c r="AD765" s="3098"/>
      <c r="AE765" s="3098"/>
      <c r="AF765" s="3098"/>
      <c r="AG765" s="3098"/>
      <c r="AH765" s="3098"/>
      <c r="AI765" s="3098"/>
      <c r="AJ765" s="3143"/>
      <c r="AK765" s="3143"/>
      <c r="AL765" s="3143"/>
      <c r="AM765" s="3143"/>
      <c r="AN765" s="3143"/>
      <c r="AO765" s="3143"/>
      <c r="AP765" s="3143"/>
      <c r="AQ765" s="3143"/>
      <c r="AR765" s="3143"/>
      <c r="AS765" s="3143"/>
      <c r="AT765" s="3143"/>
      <c r="AU765" s="3143"/>
      <c r="AV765" s="3143"/>
      <c r="AW765" s="3143"/>
      <c r="AX765" s="3143"/>
      <c r="AY765" s="3143"/>
      <c r="AZ765" s="3143"/>
      <c r="BA765" s="3143"/>
      <c r="BB765" s="3143"/>
      <c r="BC765" s="3143"/>
      <c r="BD765" s="3143"/>
      <c r="BE765" s="3143"/>
      <c r="BF765" s="3143"/>
      <c r="BG765" s="3143"/>
      <c r="BH765" s="3143"/>
      <c r="BI765" s="3143"/>
      <c r="BJ765" s="3143"/>
      <c r="BK765" s="3143"/>
      <c r="BL765" s="3189"/>
      <c r="BM765" s="3189"/>
      <c r="BN765" s="3189"/>
      <c r="BO765" s="3189"/>
      <c r="BP765" s="3189"/>
      <c r="BQ765" s="3189"/>
      <c r="BR765" s="3189"/>
      <c r="BS765" s="3189"/>
      <c r="BT765" s="3189"/>
      <c r="BU765" s="3189"/>
      <c r="BV765" s="3143"/>
      <c r="BW765" s="3143"/>
    </row>
    <row r="766" spans="1:75" ht="16.5" customHeight="1">
      <c r="A766" s="3143"/>
      <c r="B766" s="3143"/>
      <c r="C766" s="3143"/>
      <c r="D766" s="3143"/>
      <c r="E766" s="3143"/>
      <c r="F766" s="3143"/>
      <c r="G766" s="3143"/>
      <c r="H766" s="3143"/>
      <c r="I766" s="3143"/>
      <c r="J766" s="3143"/>
      <c r="K766" s="3098"/>
      <c r="L766" s="3098"/>
      <c r="M766" s="3098"/>
      <c r="N766" s="3098"/>
      <c r="O766" s="3098"/>
      <c r="P766" s="3098"/>
      <c r="Q766" s="3098"/>
      <c r="R766" s="3098"/>
      <c r="S766" s="3098"/>
      <c r="T766" s="3098"/>
      <c r="U766" s="3098"/>
      <c r="V766" s="3098"/>
      <c r="W766" s="3098"/>
      <c r="X766" s="3098"/>
      <c r="Y766" s="3098"/>
      <c r="Z766" s="3098"/>
      <c r="AA766" s="3098"/>
      <c r="AB766" s="3098"/>
      <c r="AC766" s="3098"/>
      <c r="AD766" s="3098"/>
      <c r="AE766" s="3098"/>
      <c r="AF766" s="3098"/>
      <c r="AG766" s="3098"/>
      <c r="AH766" s="3098"/>
      <c r="AI766" s="3098"/>
      <c r="AJ766" s="3143"/>
      <c r="AK766" s="3143"/>
      <c r="AL766" s="3143"/>
      <c r="AM766" s="3143"/>
      <c r="AN766" s="3143"/>
      <c r="AO766" s="3143"/>
      <c r="AP766" s="3143"/>
      <c r="AQ766" s="3143"/>
      <c r="AR766" s="3143"/>
      <c r="AS766" s="3143"/>
      <c r="AT766" s="3143"/>
      <c r="AU766" s="3143"/>
      <c r="AV766" s="3143"/>
      <c r="AW766" s="3143"/>
      <c r="AX766" s="3143"/>
      <c r="AY766" s="3143"/>
      <c r="AZ766" s="3143"/>
      <c r="BA766" s="3143"/>
      <c r="BB766" s="3143"/>
      <c r="BC766" s="3143"/>
      <c r="BD766" s="3143"/>
      <c r="BE766" s="3143"/>
      <c r="BF766" s="3143"/>
      <c r="BG766" s="3143"/>
      <c r="BH766" s="3143"/>
      <c r="BI766" s="3143"/>
      <c r="BJ766" s="3143"/>
      <c r="BK766" s="3143"/>
      <c r="BL766" s="3189"/>
      <c r="BM766" s="3189"/>
      <c r="BN766" s="3189"/>
      <c r="BO766" s="3189"/>
      <c r="BP766" s="3189"/>
      <c r="BQ766" s="3189"/>
      <c r="BR766" s="3189"/>
      <c r="BS766" s="3189"/>
      <c r="BT766" s="3189"/>
      <c r="BU766" s="3189"/>
      <c r="BV766" s="3143"/>
      <c r="BW766" s="3143"/>
    </row>
    <row r="767" spans="1:75" ht="16.5" customHeight="1">
      <c r="A767" s="3143"/>
      <c r="B767" s="3143"/>
      <c r="C767" s="3143"/>
      <c r="D767" s="3143"/>
      <c r="E767" s="3143"/>
      <c r="F767" s="3143"/>
      <c r="G767" s="3143"/>
      <c r="H767" s="3143"/>
      <c r="I767" s="3143"/>
      <c r="J767" s="3143"/>
      <c r="K767" s="3098"/>
      <c r="L767" s="3098"/>
      <c r="M767" s="3098"/>
      <c r="N767" s="3098"/>
      <c r="O767" s="3098"/>
      <c r="P767" s="3098"/>
      <c r="Q767" s="3098"/>
      <c r="R767" s="3098"/>
      <c r="S767" s="3098"/>
      <c r="T767" s="3098"/>
      <c r="U767" s="3098"/>
      <c r="V767" s="3098"/>
      <c r="W767" s="3098"/>
      <c r="X767" s="3098"/>
      <c r="Y767" s="3098"/>
      <c r="Z767" s="3098"/>
      <c r="AA767" s="3098"/>
      <c r="AB767" s="3098"/>
      <c r="AC767" s="3098"/>
      <c r="AD767" s="3098"/>
      <c r="AE767" s="3098"/>
      <c r="AF767" s="3098"/>
      <c r="AG767" s="3098"/>
      <c r="AH767" s="3098"/>
      <c r="AI767" s="3098"/>
      <c r="AJ767" s="3143"/>
      <c r="AK767" s="3143"/>
      <c r="AL767" s="3143"/>
      <c r="AM767" s="3143"/>
      <c r="AN767" s="3143"/>
      <c r="AO767" s="3143"/>
      <c r="AP767" s="3143"/>
      <c r="AQ767" s="3143"/>
      <c r="AR767" s="3143"/>
      <c r="AS767" s="3143"/>
      <c r="AT767" s="3143"/>
      <c r="AU767" s="3143"/>
      <c r="AV767" s="3143"/>
      <c r="AW767" s="3143"/>
      <c r="AX767" s="3143"/>
      <c r="AY767" s="3143"/>
      <c r="AZ767" s="3143"/>
      <c r="BA767" s="3143"/>
      <c r="BB767" s="3143"/>
      <c r="BC767" s="3143"/>
      <c r="BD767" s="3143"/>
      <c r="BE767" s="3143"/>
      <c r="BF767" s="3143"/>
      <c r="BG767" s="3143"/>
      <c r="BH767" s="3143"/>
      <c r="BI767" s="3143"/>
      <c r="BJ767" s="3143"/>
      <c r="BK767" s="3143"/>
      <c r="BL767" s="3189"/>
      <c r="BM767" s="3189"/>
      <c r="BN767" s="3189"/>
      <c r="BO767" s="3189"/>
      <c r="BP767" s="3189"/>
      <c r="BQ767" s="3189"/>
      <c r="BR767" s="3189"/>
      <c r="BS767" s="3189"/>
      <c r="BT767" s="3189"/>
      <c r="BU767" s="3189"/>
      <c r="BV767" s="3143"/>
      <c r="BW767" s="3143"/>
    </row>
    <row r="768" spans="1:75" ht="16.5" customHeight="1">
      <c r="A768" s="3143"/>
      <c r="B768" s="3143"/>
      <c r="C768" s="3143"/>
      <c r="D768" s="3143"/>
      <c r="E768" s="3143"/>
      <c r="F768" s="3143"/>
      <c r="G768" s="3143"/>
      <c r="H768" s="3143"/>
      <c r="I768" s="3143"/>
      <c r="J768" s="3143"/>
      <c r="K768" s="3098"/>
      <c r="L768" s="3098"/>
      <c r="M768" s="3098"/>
      <c r="N768" s="3098"/>
      <c r="O768" s="3098"/>
      <c r="P768" s="3098"/>
      <c r="Q768" s="3098"/>
      <c r="R768" s="3098"/>
      <c r="S768" s="3098"/>
      <c r="T768" s="3098"/>
      <c r="U768" s="3098"/>
      <c r="V768" s="3098"/>
      <c r="W768" s="3098"/>
      <c r="X768" s="3098"/>
      <c r="Y768" s="3098"/>
      <c r="Z768" s="3098"/>
      <c r="AA768" s="3098"/>
      <c r="AB768" s="3098"/>
      <c r="AC768" s="3098"/>
      <c r="AD768" s="3098"/>
      <c r="AE768" s="3098"/>
      <c r="AF768" s="3098"/>
      <c r="AG768" s="3098"/>
      <c r="AH768" s="3098"/>
      <c r="AI768" s="3098"/>
      <c r="AJ768" s="3143"/>
      <c r="AK768" s="3143"/>
      <c r="AL768" s="3143"/>
      <c r="AM768" s="3143"/>
      <c r="AN768" s="3143"/>
      <c r="AO768" s="3143"/>
      <c r="AP768" s="3143"/>
      <c r="AQ768" s="3143"/>
      <c r="AR768" s="3143"/>
      <c r="AS768" s="3143"/>
      <c r="AT768" s="3143"/>
      <c r="AU768" s="3143"/>
      <c r="AV768" s="3143"/>
      <c r="AW768" s="3143"/>
      <c r="AX768" s="3143"/>
      <c r="AY768" s="3143"/>
      <c r="AZ768" s="3143"/>
      <c r="BA768" s="3143"/>
      <c r="BB768" s="3143"/>
      <c r="BC768" s="3143"/>
      <c r="BD768" s="3143"/>
      <c r="BE768" s="3143"/>
      <c r="BF768" s="3143"/>
      <c r="BG768" s="3143"/>
      <c r="BH768" s="3143"/>
      <c r="BI768" s="3143"/>
      <c r="BJ768" s="3143"/>
      <c r="BK768" s="3143"/>
      <c r="BL768" s="3189"/>
      <c r="BM768" s="3189"/>
      <c r="BN768" s="3189"/>
      <c r="BO768" s="3189"/>
      <c r="BP768" s="3189"/>
      <c r="BQ768" s="3189"/>
      <c r="BR768" s="3189"/>
      <c r="BS768" s="3189"/>
      <c r="BT768" s="3189"/>
      <c r="BU768" s="3189"/>
      <c r="BV768" s="3143"/>
      <c r="BW768" s="3143"/>
    </row>
    <row r="769" spans="1:75" ht="16.5" customHeight="1">
      <c r="A769" s="3143"/>
      <c r="B769" s="3143"/>
      <c r="C769" s="3143"/>
      <c r="D769" s="3143"/>
      <c r="E769" s="3143"/>
      <c r="F769" s="3143"/>
      <c r="G769" s="3143"/>
      <c r="H769" s="3143"/>
      <c r="I769" s="3143"/>
      <c r="J769" s="3143"/>
      <c r="K769" s="3098"/>
      <c r="L769" s="3098"/>
      <c r="M769" s="3098"/>
      <c r="N769" s="3098"/>
      <c r="O769" s="3098"/>
      <c r="P769" s="3098"/>
      <c r="Q769" s="3098"/>
      <c r="R769" s="3098"/>
      <c r="S769" s="3098"/>
      <c r="T769" s="3098"/>
      <c r="U769" s="3098"/>
      <c r="V769" s="3098"/>
      <c r="W769" s="3098"/>
      <c r="X769" s="3098"/>
      <c r="Y769" s="3098"/>
      <c r="Z769" s="3098"/>
      <c r="AA769" s="3098"/>
      <c r="AB769" s="3098"/>
      <c r="AC769" s="3098"/>
      <c r="AD769" s="3098"/>
      <c r="AE769" s="3098"/>
      <c r="AF769" s="3098"/>
      <c r="AG769" s="3098"/>
      <c r="AH769" s="3098"/>
      <c r="AI769" s="3098"/>
      <c r="AJ769" s="3143"/>
      <c r="AK769" s="3143"/>
      <c r="AL769" s="3143"/>
      <c r="AM769" s="3143"/>
      <c r="AN769" s="3143"/>
      <c r="AO769" s="3143"/>
      <c r="AP769" s="3143"/>
      <c r="AQ769" s="3143"/>
      <c r="AR769" s="3143"/>
      <c r="AS769" s="3143"/>
      <c r="AT769" s="3143"/>
      <c r="AU769" s="3143"/>
      <c r="AV769" s="3143"/>
      <c r="AW769" s="3143"/>
      <c r="AX769" s="3143"/>
      <c r="AY769" s="3143"/>
      <c r="AZ769" s="3143"/>
      <c r="BA769" s="3143"/>
      <c r="BB769" s="3143"/>
      <c r="BC769" s="3143"/>
      <c r="BD769" s="3143"/>
      <c r="BE769" s="3143"/>
      <c r="BF769" s="3143"/>
      <c r="BG769" s="3143"/>
      <c r="BH769" s="3143"/>
      <c r="BI769" s="3143"/>
      <c r="BJ769" s="3143"/>
      <c r="BK769" s="3143"/>
      <c r="BL769" s="3189"/>
      <c r="BM769" s="3189"/>
      <c r="BN769" s="3189"/>
      <c r="BO769" s="3189"/>
      <c r="BP769" s="3189"/>
      <c r="BQ769" s="3189"/>
      <c r="BR769" s="3189"/>
      <c r="BS769" s="3189"/>
      <c r="BT769" s="3189"/>
      <c r="BU769" s="3189"/>
      <c r="BV769" s="3143"/>
      <c r="BW769" s="3143"/>
    </row>
    <row r="770" spans="1:75" ht="16.5" customHeight="1">
      <c r="A770" s="3143"/>
      <c r="B770" s="3143"/>
      <c r="C770" s="3143"/>
      <c r="D770" s="3143"/>
      <c r="E770" s="3143"/>
      <c r="F770" s="3143"/>
      <c r="G770" s="3143"/>
      <c r="H770" s="3143"/>
      <c r="I770" s="3143"/>
      <c r="J770" s="3143"/>
      <c r="K770" s="3098"/>
      <c r="L770" s="3098"/>
      <c r="M770" s="3098"/>
      <c r="N770" s="3098"/>
      <c r="O770" s="3098"/>
      <c r="P770" s="3098"/>
      <c r="Q770" s="3098"/>
      <c r="R770" s="3098"/>
      <c r="S770" s="3098"/>
      <c r="T770" s="3098"/>
      <c r="U770" s="3098"/>
      <c r="V770" s="3098"/>
      <c r="W770" s="3098"/>
      <c r="X770" s="3098"/>
      <c r="Y770" s="3098"/>
      <c r="Z770" s="3098"/>
      <c r="AA770" s="3098"/>
      <c r="AB770" s="3098"/>
      <c r="AC770" s="3098"/>
      <c r="AD770" s="3098"/>
      <c r="AE770" s="3098"/>
      <c r="AF770" s="3098"/>
      <c r="AG770" s="3098"/>
      <c r="AH770" s="3098"/>
      <c r="AI770" s="3098"/>
      <c r="AJ770" s="3143"/>
      <c r="AK770" s="3143"/>
      <c r="AL770" s="3143"/>
      <c r="AM770" s="3143"/>
      <c r="AN770" s="3143"/>
      <c r="AO770" s="3143"/>
      <c r="AP770" s="3143"/>
      <c r="AQ770" s="3143"/>
      <c r="AR770" s="3143"/>
      <c r="AS770" s="3143"/>
      <c r="AT770" s="3143"/>
      <c r="AU770" s="3143"/>
      <c r="AV770" s="3143"/>
      <c r="AW770" s="3143"/>
      <c r="AX770" s="3143"/>
      <c r="AY770" s="3143"/>
      <c r="AZ770" s="3143"/>
      <c r="BA770" s="3143"/>
      <c r="BB770" s="3143"/>
      <c r="BC770" s="3143"/>
      <c r="BD770" s="3143"/>
      <c r="BE770" s="3143"/>
      <c r="BF770" s="3143"/>
      <c r="BG770" s="3143"/>
      <c r="BH770" s="3143"/>
      <c r="BI770" s="3143"/>
      <c r="BJ770" s="3143"/>
      <c r="BK770" s="3143"/>
      <c r="BL770" s="3189"/>
      <c r="BM770" s="3189"/>
      <c r="BN770" s="3189"/>
      <c r="BO770" s="3189"/>
      <c r="BP770" s="3189"/>
      <c r="BQ770" s="3189"/>
      <c r="BR770" s="3189"/>
      <c r="BS770" s="3189"/>
      <c r="BT770" s="3189"/>
      <c r="BU770" s="3189"/>
      <c r="BV770" s="3143"/>
      <c r="BW770" s="3143"/>
    </row>
    <row r="771" spans="1:75" ht="16.5" customHeight="1">
      <c r="A771" s="3143"/>
      <c r="B771" s="3143"/>
      <c r="C771" s="3143"/>
      <c r="D771" s="3143"/>
      <c r="E771" s="3143"/>
      <c r="F771" s="3143"/>
      <c r="G771" s="3143"/>
      <c r="H771" s="3143"/>
      <c r="I771" s="3143"/>
      <c r="J771" s="3143"/>
      <c r="K771" s="3098"/>
      <c r="L771" s="3098"/>
      <c r="M771" s="3098"/>
      <c r="N771" s="3098"/>
      <c r="O771" s="3098"/>
      <c r="P771" s="3098"/>
      <c r="Q771" s="3098"/>
      <c r="R771" s="3098"/>
      <c r="S771" s="3098"/>
      <c r="T771" s="3098"/>
      <c r="U771" s="3098"/>
      <c r="V771" s="3098"/>
      <c r="W771" s="3098"/>
      <c r="X771" s="3098"/>
      <c r="Y771" s="3098"/>
      <c r="Z771" s="3098"/>
      <c r="AA771" s="3098"/>
      <c r="AB771" s="3098"/>
      <c r="AC771" s="3098"/>
      <c r="AD771" s="3098"/>
      <c r="AE771" s="3098"/>
      <c r="AF771" s="3098"/>
      <c r="AG771" s="3098"/>
      <c r="AH771" s="3098"/>
      <c r="AI771" s="3098"/>
      <c r="AJ771" s="3143"/>
      <c r="AK771" s="3143"/>
      <c r="AL771" s="3143"/>
      <c r="AM771" s="3143"/>
      <c r="AN771" s="3143"/>
      <c r="AO771" s="3143"/>
      <c r="AP771" s="3143"/>
      <c r="AQ771" s="3143"/>
      <c r="AR771" s="3143"/>
      <c r="AS771" s="3143"/>
      <c r="AT771" s="3143"/>
      <c r="AU771" s="3143"/>
      <c r="AV771" s="3143"/>
      <c r="AW771" s="3143"/>
      <c r="AX771" s="3143"/>
      <c r="AY771" s="3143"/>
      <c r="AZ771" s="3143"/>
      <c r="BA771" s="3143"/>
      <c r="BB771" s="3143"/>
      <c r="BC771" s="3143"/>
      <c r="BD771" s="3143"/>
      <c r="BE771" s="3143"/>
      <c r="BF771" s="3143"/>
      <c r="BG771" s="3143"/>
      <c r="BH771" s="3143"/>
      <c r="BI771" s="3143"/>
      <c r="BJ771" s="3143"/>
      <c r="BK771" s="3143"/>
      <c r="BL771" s="3189"/>
      <c r="BM771" s="3189"/>
      <c r="BN771" s="3189"/>
      <c r="BO771" s="3189"/>
      <c r="BP771" s="3189"/>
      <c r="BQ771" s="3189"/>
      <c r="BR771" s="3189"/>
      <c r="BS771" s="3189"/>
      <c r="BT771" s="3189"/>
      <c r="BU771" s="3189"/>
      <c r="BV771" s="3143"/>
      <c r="BW771" s="3143"/>
    </row>
    <row r="772" spans="1:75" ht="16.5" customHeight="1">
      <c r="A772" s="3143"/>
      <c r="B772" s="3143"/>
      <c r="C772" s="3143"/>
      <c r="D772" s="3143"/>
      <c r="E772" s="3143"/>
      <c r="F772" s="3143"/>
      <c r="G772" s="3143"/>
      <c r="H772" s="3143"/>
      <c r="I772" s="3143"/>
      <c r="J772" s="3143"/>
      <c r="K772" s="3098"/>
      <c r="L772" s="3098"/>
      <c r="M772" s="3098"/>
      <c r="N772" s="3098"/>
      <c r="O772" s="3098"/>
      <c r="P772" s="3098"/>
      <c r="Q772" s="3098"/>
      <c r="R772" s="3098"/>
      <c r="S772" s="3098"/>
      <c r="T772" s="3098"/>
      <c r="U772" s="3098"/>
      <c r="V772" s="3098"/>
      <c r="W772" s="3098"/>
      <c r="X772" s="3098"/>
      <c r="Y772" s="3098"/>
      <c r="Z772" s="3098"/>
      <c r="AA772" s="3098"/>
      <c r="AB772" s="3098"/>
      <c r="AC772" s="3098"/>
      <c r="AD772" s="3098"/>
      <c r="AE772" s="3098"/>
      <c r="AF772" s="3098"/>
      <c r="AG772" s="3098"/>
      <c r="AH772" s="3098"/>
      <c r="AI772" s="3098"/>
      <c r="AJ772" s="3143"/>
      <c r="AK772" s="3143"/>
      <c r="AL772" s="3143"/>
      <c r="AM772" s="3143"/>
      <c r="AN772" s="3143"/>
      <c r="AO772" s="3143"/>
      <c r="AP772" s="3143"/>
      <c r="AQ772" s="3143"/>
      <c r="AR772" s="3143"/>
      <c r="AS772" s="3143"/>
      <c r="AT772" s="3143"/>
      <c r="AU772" s="3143"/>
      <c r="AV772" s="3143"/>
      <c r="AW772" s="3143"/>
      <c r="AX772" s="3143"/>
      <c r="AY772" s="3143"/>
      <c r="AZ772" s="3143"/>
      <c r="BA772" s="3143"/>
      <c r="BB772" s="3143"/>
      <c r="BC772" s="3143"/>
      <c r="BD772" s="3143"/>
      <c r="BE772" s="3143"/>
      <c r="BF772" s="3143"/>
      <c r="BG772" s="3143"/>
      <c r="BH772" s="3143"/>
      <c r="BI772" s="3143"/>
      <c r="BJ772" s="3143"/>
      <c r="BK772" s="3143"/>
      <c r="BL772" s="3189"/>
      <c r="BM772" s="3189"/>
      <c r="BN772" s="3189"/>
      <c r="BO772" s="3189"/>
      <c r="BP772" s="3189"/>
      <c r="BQ772" s="3189"/>
      <c r="BR772" s="3189"/>
      <c r="BS772" s="3189"/>
      <c r="BT772" s="3189"/>
      <c r="BU772" s="3189"/>
      <c r="BV772" s="3143"/>
      <c r="BW772" s="3143"/>
    </row>
    <row r="773" spans="1:75" ht="16.5" customHeight="1">
      <c r="A773" s="3143"/>
      <c r="B773" s="3143"/>
      <c r="C773" s="3143"/>
      <c r="D773" s="3143"/>
      <c r="E773" s="3143"/>
      <c r="F773" s="3143"/>
      <c r="G773" s="3143"/>
      <c r="H773" s="3143"/>
      <c r="I773" s="3143"/>
      <c r="J773" s="3143"/>
      <c r="K773" s="3098"/>
      <c r="L773" s="3098"/>
      <c r="M773" s="3098"/>
      <c r="N773" s="3098"/>
      <c r="O773" s="3098"/>
      <c r="P773" s="3098"/>
      <c r="Q773" s="3098"/>
      <c r="R773" s="3098"/>
      <c r="S773" s="3098"/>
      <c r="T773" s="3098"/>
      <c r="U773" s="3098"/>
      <c r="V773" s="3098"/>
      <c r="W773" s="3098"/>
      <c r="X773" s="3098"/>
      <c r="Y773" s="3098"/>
      <c r="Z773" s="3098"/>
      <c r="AA773" s="3098"/>
      <c r="AB773" s="3098"/>
      <c r="AC773" s="3098"/>
      <c r="AD773" s="3098"/>
      <c r="AE773" s="3098"/>
      <c r="AF773" s="3098"/>
      <c r="AG773" s="3098"/>
      <c r="AH773" s="3098"/>
      <c r="AI773" s="3098"/>
      <c r="AJ773" s="3143"/>
      <c r="AK773" s="3143"/>
      <c r="AL773" s="3143"/>
      <c r="AM773" s="3143"/>
      <c r="AN773" s="3143"/>
      <c r="AO773" s="3143"/>
      <c r="AP773" s="3143"/>
      <c r="AQ773" s="3143"/>
      <c r="AR773" s="3143"/>
      <c r="AS773" s="3143"/>
      <c r="AT773" s="3143"/>
      <c r="AU773" s="3143"/>
      <c r="AV773" s="3143"/>
      <c r="AW773" s="3143"/>
      <c r="AX773" s="3143"/>
      <c r="AY773" s="3143"/>
      <c r="AZ773" s="3143"/>
      <c r="BA773" s="3143"/>
      <c r="BB773" s="3143"/>
      <c r="BC773" s="3143"/>
      <c r="BD773" s="3143"/>
      <c r="BE773" s="3143"/>
      <c r="BF773" s="3143"/>
      <c r="BG773" s="3143"/>
      <c r="BH773" s="3143"/>
      <c r="BI773" s="3143"/>
      <c r="BJ773" s="3143"/>
      <c r="BK773" s="3143"/>
      <c r="BL773" s="3189"/>
      <c r="BM773" s="3189"/>
      <c r="BN773" s="3189"/>
      <c r="BO773" s="3189"/>
      <c r="BP773" s="3189"/>
      <c r="BQ773" s="3189"/>
      <c r="BR773" s="3189"/>
      <c r="BS773" s="3189"/>
      <c r="BT773" s="3189"/>
      <c r="BU773" s="3189"/>
      <c r="BV773" s="3143"/>
      <c r="BW773" s="3143"/>
    </row>
    <row r="774" spans="1:75" ht="16.5" customHeight="1">
      <c r="A774" s="3143"/>
      <c r="B774" s="3143"/>
      <c r="C774" s="3143"/>
      <c r="D774" s="3143"/>
      <c r="E774" s="3143"/>
      <c r="F774" s="3143"/>
      <c r="G774" s="3143"/>
      <c r="H774" s="3143"/>
      <c r="I774" s="3143"/>
      <c r="J774" s="3143"/>
      <c r="K774" s="3098"/>
      <c r="L774" s="3098"/>
      <c r="M774" s="3098"/>
      <c r="N774" s="3098"/>
      <c r="O774" s="3098"/>
      <c r="P774" s="3098"/>
      <c r="Q774" s="3098"/>
      <c r="R774" s="3098"/>
      <c r="S774" s="3098"/>
      <c r="T774" s="3098"/>
      <c r="U774" s="3098"/>
      <c r="V774" s="3098"/>
      <c r="W774" s="3098"/>
      <c r="X774" s="3098"/>
      <c r="Y774" s="3098"/>
      <c r="Z774" s="3098"/>
      <c r="AA774" s="3098"/>
      <c r="AB774" s="3098"/>
      <c r="AC774" s="3098"/>
      <c r="AD774" s="3098"/>
      <c r="AE774" s="3098"/>
      <c r="AF774" s="3098"/>
      <c r="AG774" s="3098"/>
      <c r="AH774" s="3098"/>
      <c r="AI774" s="3098"/>
      <c r="AJ774" s="3143"/>
      <c r="AK774" s="3143"/>
      <c r="AL774" s="3143"/>
      <c r="AM774" s="3143"/>
      <c r="AN774" s="3143"/>
      <c r="AO774" s="3143"/>
      <c r="AP774" s="3143"/>
      <c r="AQ774" s="3143"/>
      <c r="AR774" s="3143"/>
      <c r="AS774" s="3143"/>
      <c r="AT774" s="3143"/>
      <c r="AU774" s="3143"/>
      <c r="AV774" s="3143"/>
      <c r="AW774" s="3143"/>
      <c r="AX774" s="3143"/>
      <c r="AY774" s="3143"/>
      <c r="AZ774" s="3143"/>
      <c r="BA774" s="3143"/>
      <c r="BB774" s="3143"/>
      <c r="BC774" s="3143"/>
      <c r="BD774" s="3143"/>
      <c r="BE774" s="3143"/>
      <c r="BF774" s="3143"/>
      <c r="BG774" s="3143"/>
      <c r="BH774" s="3143"/>
      <c r="BI774" s="3143"/>
      <c r="BJ774" s="3143"/>
      <c r="BK774" s="3143"/>
      <c r="BL774" s="3189"/>
      <c r="BM774" s="3189"/>
      <c r="BN774" s="3189"/>
      <c r="BO774" s="3189"/>
      <c r="BP774" s="3189"/>
      <c r="BQ774" s="3189"/>
      <c r="BR774" s="3189"/>
      <c r="BS774" s="3189"/>
      <c r="BT774" s="3189"/>
      <c r="BU774" s="3189"/>
      <c r="BV774" s="3143"/>
      <c r="BW774" s="3143"/>
    </row>
    <row r="775" spans="1:75" ht="16.5" customHeight="1">
      <c r="A775" s="3143"/>
      <c r="B775" s="3143"/>
      <c r="C775" s="3143"/>
      <c r="D775" s="3143"/>
      <c r="E775" s="3143"/>
      <c r="F775" s="3143"/>
      <c r="G775" s="3143"/>
      <c r="H775" s="3143"/>
      <c r="I775" s="3143"/>
      <c r="J775" s="3143"/>
      <c r="K775" s="3098"/>
      <c r="L775" s="3098"/>
      <c r="M775" s="3098"/>
      <c r="N775" s="3098"/>
      <c r="O775" s="3098"/>
      <c r="P775" s="3098"/>
      <c r="Q775" s="3098"/>
      <c r="R775" s="3098"/>
      <c r="S775" s="3098"/>
      <c r="T775" s="3098"/>
      <c r="U775" s="3098"/>
      <c r="V775" s="3098"/>
      <c r="W775" s="3098"/>
      <c r="X775" s="3098"/>
      <c r="Y775" s="3098"/>
      <c r="Z775" s="3098"/>
      <c r="AA775" s="3098"/>
      <c r="AB775" s="3098"/>
      <c r="AC775" s="3098"/>
      <c r="AD775" s="3098"/>
      <c r="AE775" s="3098"/>
      <c r="AF775" s="3098"/>
      <c r="AG775" s="3098"/>
      <c r="AH775" s="3098"/>
      <c r="AI775" s="3098"/>
      <c r="AJ775" s="3143"/>
      <c r="AK775" s="3143"/>
      <c r="AL775" s="3143"/>
      <c r="AM775" s="3143"/>
      <c r="AN775" s="3143"/>
      <c r="AO775" s="3143"/>
      <c r="AP775" s="3143"/>
      <c r="AQ775" s="3143"/>
      <c r="AR775" s="3143"/>
      <c r="AS775" s="3143"/>
      <c r="AT775" s="3143"/>
      <c r="AU775" s="3143"/>
      <c r="AV775" s="3143"/>
      <c r="AW775" s="3143"/>
      <c r="AX775" s="3143"/>
      <c r="AY775" s="3143"/>
      <c r="AZ775" s="3143"/>
      <c r="BA775" s="3143"/>
      <c r="BB775" s="3143"/>
      <c r="BC775" s="3143"/>
      <c r="BD775" s="3143"/>
      <c r="BE775" s="3143"/>
      <c r="BF775" s="3143"/>
      <c r="BG775" s="3143"/>
      <c r="BH775" s="3143"/>
      <c r="BI775" s="3143"/>
      <c r="BJ775" s="3143"/>
      <c r="BK775" s="3143"/>
      <c r="BL775" s="3189"/>
      <c r="BM775" s="3189"/>
      <c r="BN775" s="3189"/>
      <c r="BO775" s="3189"/>
      <c r="BP775" s="3189"/>
      <c r="BQ775" s="3189"/>
      <c r="BR775" s="3189"/>
      <c r="BS775" s="3189"/>
      <c r="BT775" s="3189"/>
      <c r="BU775" s="3189"/>
      <c r="BV775" s="3143"/>
      <c r="BW775" s="3143"/>
    </row>
    <row r="776" spans="1:75" ht="16.5" customHeight="1">
      <c r="A776" s="3143"/>
      <c r="B776" s="3143"/>
      <c r="C776" s="3143"/>
      <c r="D776" s="3143"/>
      <c r="E776" s="3143"/>
      <c r="F776" s="3143"/>
      <c r="G776" s="3143"/>
      <c r="H776" s="3143"/>
      <c r="I776" s="3143"/>
      <c r="J776" s="3143"/>
      <c r="K776" s="3098"/>
      <c r="L776" s="3098"/>
      <c r="M776" s="3098"/>
      <c r="N776" s="3098"/>
      <c r="O776" s="3098"/>
      <c r="P776" s="3098"/>
      <c r="Q776" s="3098"/>
      <c r="R776" s="3098"/>
      <c r="S776" s="3098"/>
      <c r="T776" s="3098"/>
      <c r="U776" s="3098"/>
      <c r="V776" s="3098"/>
      <c r="W776" s="3098"/>
      <c r="X776" s="3098"/>
      <c r="Y776" s="3098"/>
      <c r="Z776" s="3098"/>
      <c r="AA776" s="3098"/>
      <c r="AB776" s="3098"/>
      <c r="AC776" s="3098"/>
      <c r="AD776" s="3098"/>
      <c r="AE776" s="3098"/>
      <c r="AF776" s="3098"/>
      <c r="AG776" s="3098"/>
      <c r="AH776" s="3098"/>
      <c r="AI776" s="3098"/>
      <c r="AJ776" s="3143"/>
      <c r="AK776" s="3143"/>
      <c r="AL776" s="3143"/>
      <c r="AM776" s="3143"/>
      <c r="AN776" s="3143"/>
      <c r="AO776" s="3143"/>
      <c r="AP776" s="3143"/>
      <c r="AQ776" s="3143"/>
      <c r="AR776" s="3143"/>
      <c r="AS776" s="3143"/>
      <c r="AT776" s="3143"/>
      <c r="AU776" s="3143"/>
      <c r="AV776" s="3143"/>
      <c r="AW776" s="3143"/>
      <c r="AX776" s="3143"/>
      <c r="AY776" s="3143"/>
      <c r="AZ776" s="3143"/>
      <c r="BA776" s="3143"/>
      <c r="BB776" s="3143"/>
      <c r="BC776" s="3143"/>
      <c r="BD776" s="3143"/>
      <c r="BE776" s="3143"/>
      <c r="BF776" s="3143"/>
      <c r="BG776" s="3143"/>
      <c r="BH776" s="3143"/>
      <c r="BI776" s="3143"/>
      <c r="BJ776" s="3143"/>
      <c r="BK776" s="3143"/>
      <c r="BL776" s="3189"/>
      <c r="BM776" s="3189"/>
      <c r="BN776" s="3189"/>
      <c r="BO776" s="3189"/>
      <c r="BP776" s="3189"/>
      <c r="BQ776" s="3189"/>
      <c r="BR776" s="3189"/>
      <c r="BS776" s="3189"/>
      <c r="BT776" s="3189"/>
      <c r="BU776" s="3189"/>
      <c r="BV776" s="3143"/>
      <c r="BW776" s="3143"/>
    </row>
    <row r="777" spans="1:75" ht="16.5" customHeight="1">
      <c r="A777" s="3143"/>
      <c r="B777" s="3143"/>
      <c r="C777" s="3143"/>
      <c r="D777" s="3143"/>
      <c r="E777" s="3143"/>
      <c r="F777" s="3143"/>
      <c r="G777" s="3143"/>
      <c r="H777" s="3143"/>
      <c r="I777" s="3143"/>
      <c r="J777" s="3143"/>
      <c r="K777" s="3098"/>
      <c r="L777" s="3098"/>
      <c r="M777" s="3098"/>
      <c r="N777" s="3098"/>
      <c r="O777" s="3098"/>
      <c r="P777" s="3098"/>
      <c r="Q777" s="3098"/>
      <c r="R777" s="3098"/>
      <c r="S777" s="3098"/>
      <c r="T777" s="3098"/>
      <c r="U777" s="3098"/>
      <c r="V777" s="3098"/>
      <c r="W777" s="3098"/>
      <c r="X777" s="3098"/>
      <c r="Y777" s="3098"/>
      <c r="Z777" s="3098"/>
      <c r="AA777" s="3098"/>
      <c r="AB777" s="3098"/>
      <c r="AC777" s="3098"/>
      <c r="AD777" s="3098"/>
      <c r="AE777" s="3098"/>
      <c r="AF777" s="3098"/>
      <c r="AG777" s="3098"/>
      <c r="AH777" s="3098"/>
      <c r="AI777" s="3098"/>
      <c r="AJ777" s="3143"/>
      <c r="AK777" s="3143"/>
      <c r="AL777" s="3143"/>
      <c r="AM777" s="3143"/>
      <c r="AN777" s="3143"/>
      <c r="AO777" s="3143"/>
      <c r="AP777" s="3143"/>
      <c r="AQ777" s="3143"/>
      <c r="AR777" s="3143"/>
      <c r="AS777" s="3143"/>
      <c r="AT777" s="3143"/>
      <c r="AU777" s="3143"/>
      <c r="AV777" s="3143"/>
      <c r="AW777" s="3143"/>
      <c r="AX777" s="3143"/>
      <c r="AY777" s="3143"/>
      <c r="AZ777" s="3143"/>
      <c r="BA777" s="3143"/>
      <c r="BB777" s="3143"/>
      <c r="BC777" s="3143"/>
      <c r="BD777" s="3143"/>
      <c r="BE777" s="3143"/>
      <c r="BF777" s="3143"/>
      <c r="BG777" s="3143"/>
      <c r="BH777" s="3143"/>
      <c r="BI777" s="3143"/>
      <c r="BJ777" s="3143"/>
      <c r="BK777" s="3143"/>
      <c r="BL777" s="3189"/>
      <c r="BM777" s="3189"/>
      <c r="BN777" s="3189"/>
      <c r="BO777" s="3189"/>
      <c r="BP777" s="3189"/>
      <c r="BQ777" s="3189"/>
      <c r="BR777" s="3189"/>
      <c r="BS777" s="3189"/>
      <c r="BT777" s="3189"/>
      <c r="BU777" s="3189"/>
      <c r="BV777" s="3143"/>
      <c r="BW777" s="3143"/>
    </row>
    <row r="778" spans="1:75" ht="16.5" customHeight="1">
      <c r="A778" s="3143"/>
      <c r="B778" s="3143"/>
      <c r="C778" s="3143"/>
      <c r="D778" s="3143"/>
      <c r="E778" s="3143"/>
      <c r="F778" s="3143"/>
      <c r="G778" s="3143"/>
      <c r="H778" s="3143"/>
      <c r="I778" s="3143"/>
      <c r="J778" s="3143"/>
      <c r="K778" s="3098"/>
      <c r="L778" s="3098"/>
      <c r="M778" s="3098"/>
      <c r="N778" s="3098"/>
      <c r="O778" s="3098"/>
      <c r="P778" s="3098"/>
      <c r="Q778" s="3098"/>
      <c r="R778" s="3098"/>
      <c r="S778" s="3098"/>
      <c r="T778" s="3098"/>
      <c r="U778" s="3098"/>
      <c r="V778" s="3098"/>
      <c r="W778" s="3098"/>
      <c r="X778" s="3098"/>
      <c r="Y778" s="3098"/>
      <c r="Z778" s="3098"/>
      <c r="AA778" s="3098"/>
      <c r="AB778" s="3098"/>
      <c r="AC778" s="3098"/>
      <c r="AD778" s="3098"/>
      <c r="AE778" s="3098"/>
      <c r="AF778" s="3098"/>
      <c r="AG778" s="3098"/>
      <c r="AH778" s="3098"/>
      <c r="AI778" s="3098"/>
      <c r="AJ778" s="3143"/>
      <c r="AK778" s="3143"/>
      <c r="AL778" s="3143"/>
      <c r="AM778" s="3143"/>
      <c r="AN778" s="3143"/>
      <c r="AO778" s="3143"/>
      <c r="AP778" s="3143"/>
      <c r="AQ778" s="3143"/>
      <c r="AR778" s="3143"/>
      <c r="AS778" s="3143"/>
      <c r="AT778" s="3143"/>
      <c r="AU778" s="3143"/>
      <c r="AV778" s="3143"/>
      <c r="AW778" s="3143"/>
      <c r="AX778" s="3143"/>
      <c r="AY778" s="3143"/>
      <c r="AZ778" s="3143"/>
      <c r="BA778" s="3143"/>
      <c r="BB778" s="3143"/>
      <c r="BC778" s="3143"/>
      <c r="BD778" s="3143"/>
      <c r="BE778" s="3143"/>
      <c r="BF778" s="3143"/>
      <c r="BG778" s="3143"/>
      <c r="BH778" s="3143"/>
      <c r="BI778" s="3143"/>
      <c r="BJ778" s="3143"/>
      <c r="BK778" s="3143"/>
      <c r="BL778" s="3189"/>
      <c r="BM778" s="3189"/>
      <c r="BN778" s="3189"/>
      <c r="BO778" s="3189"/>
      <c r="BP778" s="3189"/>
      <c r="BQ778" s="3189"/>
      <c r="BR778" s="3189"/>
      <c r="BS778" s="3189"/>
      <c r="BT778" s="3189"/>
      <c r="BU778" s="3189"/>
      <c r="BV778" s="3143"/>
      <c r="BW778" s="3143"/>
    </row>
    <row r="779" spans="1:75" ht="16.5" customHeight="1">
      <c r="A779" s="3143"/>
      <c r="B779" s="3143"/>
      <c r="C779" s="3143"/>
      <c r="D779" s="3143"/>
      <c r="E779" s="3143"/>
      <c r="F779" s="3143"/>
      <c r="G779" s="3143"/>
      <c r="H779" s="3143"/>
      <c r="I779" s="3143"/>
      <c r="J779" s="3143"/>
      <c r="K779" s="3098"/>
      <c r="L779" s="3098"/>
      <c r="M779" s="3098"/>
      <c r="N779" s="3098"/>
      <c r="O779" s="3098"/>
      <c r="P779" s="3098"/>
      <c r="Q779" s="3098"/>
      <c r="R779" s="3098"/>
      <c r="S779" s="3098"/>
      <c r="T779" s="3098"/>
      <c r="U779" s="3098"/>
      <c r="V779" s="3098"/>
      <c r="W779" s="3098"/>
      <c r="X779" s="3098"/>
      <c r="Y779" s="3098"/>
      <c r="Z779" s="3098"/>
      <c r="AA779" s="3098"/>
      <c r="AB779" s="3098"/>
      <c r="AC779" s="3098"/>
      <c r="AD779" s="3098"/>
      <c r="AE779" s="3098"/>
      <c r="AF779" s="3098"/>
      <c r="AG779" s="3098"/>
      <c r="AH779" s="3098"/>
      <c r="AI779" s="3098"/>
      <c r="AJ779" s="3143"/>
      <c r="AK779" s="3143"/>
      <c r="AL779" s="3143"/>
      <c r="AM779" s="3143"/>
      <c r="AN779" s="3143"/>
      <c r="AO779" s="3143"/>
      <c r="AP779" s="3143"/>
      <c r="AQ779" s="3143"/>
      <c r="AR779" s="3143"/>
      <c r="AS779" s="3143"/>
      <c r="AT779" s="3143"/>
      <c r="AU779" s="3143"/>
      <c r="AV779" s="3143"/>
      <c r="AW779" s="3143"/>
      <c r="AX779" s="3143"/>
      <c r="AY779" s="3143"/>
      <c r="AZ779" s="3143"/>
      <c r="BA779" s="3143"/>
      <c r="BB779" s="3143"/>
      <c r="BC779" s="3143"/>
      <c r="BD779" s="3143"/>
      <c r="BE779" s="3143"/>
      <c r="BF779" s="3143"/>
      <c r="BG779" s="3143"/>
      <c r="BH779" s="3143"/>
      <c r="BI779" s="3143"/>
      <c r="BJ779" s="3143"/>
      <c r="BK779" s="3143"/>
      <c r="BL779" s="3189"/>
      <c r="BM779" s="3189"/>
      <c r="BN779" s="3189"/>
      <c r="BO779" s="3189"/>
      <c r="BP779" s="3189"/>
      <c r="BQ779" s="3189"/>
      <c r="BR779" s="3189"/>
      <c r="BS779" s="3189"/>
      <c r="BT779" s="3189"/>
      <c r="BU779" s="3189"/>
      <c r="BV779" s="3143"/>
      <c r="BW779" s="3143"/>
    </row>
    <row r="780" spans="1:75" ht="16.5" customHeight="1">
      <c r="A780" s="3143"/>
      <c r="B780" s="3143"/>
      <c r="C780" s="3143"/>
      <c r="D780" s="3143"/>
      <c r="E780" s="3143"/>
      <c r="F780" s="3143"/>
      <c r="G780" s="3143"/>
      <c r="H780" s="3143"/>
      <c r="I780" s="3143"/>
      <c r="J780" s="3143"/>
      <c r="K780" s="3098"/>
      <c r="L780" s="3098"/>
      <c r="M780" s="3098"/>
      <c r="N780" s="3098"/>
      <c r="O780" s="3098"/>
      <c r="P780" s="3098"/>
      <c r="Q780" s="3098"/>
      <c r="R780" s="3098"/>
      <c r="S780" s="3098"/>
      <c r="T780" s="3098"/>
      <c r="U780" s="3098"/>
      <c r="V780" s="3098"/>
      <c r="W780" s="3098"/>
      <c r="X780" s="3098"/>
      <c r="Y780" s="3098"/>
      <c r="Z780" s="3098"/>
      <c r="AA780" s="3098"/>
      <c r="AB780" s="3098"/>
      <c r="AC780" s="3098"/>
      <c r="AD780" s="3098"/>
      <c r="AE780" s="3098"/>
      <c r="AF780" s="3098"/>
      <c r="AG780" s="3098"/>
      <c r="AH780" s="3098"/>
      <c r="AI780" s="3098"/>
      <c r="AJ780" s="3143"/>
      <c r="AK780" s="3143"/>
      <c r="AL780" s="3143"/>
      <c r="AM780" s="3143"/>
      <c r="AN780" s="3143"/>
      <c r="AO780" s="3143"/>
      <c r="AP780" s="3143"/>
      <c r="AQ780" s="3143"/>
      <c r="AR780" s="3143"/>
      <c r="AS780" s="3143"/>
      <c r="AT780" s="3143"/>
      <c r="AU780" s="3143"/>
      <c r="AV780" s="3143"/>
      <c r="AW780" s="3143"/>
      <c r="AX780" s="3143"/>
      <c r="AY780" s="3143"/>
      <c r="AZ780" s="3143"/>
      <c r="BA780" s="3143"/>
      <c r="BB780" s="3143"/>
      <c r="BC780" s="3143"/>
      <c r="BD780" s="3143"/>
      <c r="BE780" s="3143"/>
      <c r="BF780" s="3143"/>
      <c r="BG780" s="3143"/>
      <c r="BH780" s="3143"/>
      <c r="BI780" s="3143"/>
      <c r="BJ780" s="3143"/>
      <c r="BK780" s="3143"/>
      <c r="BL780" s="3189"/>
      <c r="BM780" s="3189"/>
      <c r="BN780" s="3189"/>
      <c r="BO780" s="3189"/>
      <c r="BP780" s="3189"/>
      <c r="BQ780" s="3189"/>
      <c r="BR780" s="3189"/>
      <c r="BS780" s="3189"/>
      <c r="BT780" s="3189"/>
      <c r="BU780" s="3189"/>
      <c r="BV780" s="3143"/>
      <c r="BW780" s="3143"/>
    </row>
    <row r="781" spans="1:75" ht="16.5" customHeight="1">
      <c r="A781" s="3143"/>
      <c r="B781" s="3143"/>
      <c r="C781" s="3143"/>
      <c r="D781" s="3143"/>
      <c r="E781" s="3143"/>
      <c r="F781" s="3143"/>
      <c r="G781" s="3143"/>
      <c r="H781" s="3143"/>
      <c r="I781" s="3143"/>
      <c r="J781" s="3143"/>
      <c r="K781" s="3098"/>
      <c r="L781" s="3098"/>
      <c r="M781" s="3098"/>
      <c r="N781" s="3098"/>
      <c r="O781" s="3098"/>
      <c r="P781" s="3098"/>
      <c r="Q781" s="3098"/>
      <c r="R781" s="3098"/>
      <c r="S781" s="3098"/>
      <c r="T781" s="3098"/>
      <c r="U781" s="3098"/>
      <c r="V781" s="3098"/>
      <c r="W781" s="3098"/>
      <c r="X781" s="3098"/>
      <c r="Y781" s="3098"/>
      <c r="Z781" s="3098"/>
      <c r="AA781" s="3098"/>
      <c r="AB781" s="3098"/>
      <c r="AC781" s="3098"/>
      <c r="AD781" s="3098"/>
      <c r="AE781" s="3098"/>
      <c r="AF781" s="3098"/>
      <c r="AG781" s="3098"/>
      <c r="AH781" s="3098"/>
      <c r="AI781" s="3098"/>
      <c r="AJ781" s="3143"/>
      <c r="AK781" s="3143"/>
      <c r="AL781" s="3143"/>
      <c r="AM781" s="3143"/>
      <c r="AN781" s="3143"/>
      <c r="AO781" s="3143"/>
      <c r="AP781" s="3143"/>
      <c r="AQ781" s="3143"/>
      <c r="AR781" s="3143"/>
      <c r="AS781" s="3143"/>
      <c r="AT781" s="3143"/>
      <c r="AU781" s="3143"/>
      <c r="AV781" s="3143"/>
      <c r="AW781" s="3143"/>
      <c r="AX781" s="3143"/>
      <c r="AY781" s="3143"/>
      <c r="AZ781" s="3143"/>
      <c r="BA781" s="3143"/>
      <c r="BB781" s="3143"/>
      <c r="BC781" s="3143"/>
      <c r="BD781" s="3143"/>
      <c r="BE781" s="3143"/>
      <c r="BF781" s="3143"/>
      <c r="BG781" s="3143"/>
      <c r="BH781" s="3143"/>
      <c r="BI781" s="3143"/>
      <c r="BJ781" s="3143"/>
      <c r="BK781" s="3143"/>
      <c r="BL781" s="3189"/>
      <c r="BM781" s="3189"/>
      <c r="BN781" s="3189"/>
      <c r="BO781" s="3189"/>
      <c r="BP781" s="3189"/>
      <c r="BQ781" s="3189"/>
      <c r="BR781" s="3189"/>
      <c r="BS781" s="3189"/>
      <c r="BT781" s="3189"/>
      <c r="BU781" s="3189"/>
      <c r="BV781" s="3143"/>
      <c r="BW781" s="3143"/>
    </row>
    <row r="782" spans="1:75" ht="16.5" customHeight="1">
      <c r="A782" s="3143"/>
      <c r="B782" s="3143"/>
      <c r="C782" s="3143"/>
      <c r="D782" s="3143"/>
      <c r="E782" s="3143"/>
      <c r="F782" s="3143"/>
      <c r="G782" s="3143"/>
      <c r="H782" s="3143"/>
      <c r="I782" s="3143"/>
      <c r="J782" s="3143"/>
      <c r="K782" s="3098"/>
      <c r="L782" s="3098"/>
      <c r="M782" s="3098"/>
      <c r="N782" s="3098"/>
      <c r="O782" s="3098"/>
      <c r="P782" s="3098"/>
      <c r="Q782" s="3098"/>
      <c r="R782" s="3098"/>
      <c r="S782" s="3098"/>
      <c r="T782" s="3098"/>
      <c r="U782" s="3098"/>
      <c r="V782" s="3098"/>
      <c r="W782" s="3098"/>
      <c r="X782" s="3098"/>
      <c r="Y782" s="3098"/>
      <c r="Z782" s="3098"/>
      <c r="AA782" s="3098"/>
      <c r="AB782" s="3098"/>
      <c r="AC782" s="3098"/>
      <c r="AD782" s="3098"/>
      <c r="AE782" s="3098"/>
      <c r="AF782" s="3098"/>
      <c r="AG782" s="3098"/>
      <c r="AH782" s="3098"/>
      <c r="AI782" s="3098"/>
      <c r="AJ782" s="3143"/>
      <c r="AK782" s="3143"/>
      <c r="AL782" s="3143"/>
      <c r="AM782" s="3143"/>
      <c r="AN782" s="3143"/>
      <c r="AO782" s="3143"/>
      <c r="AP782" s="3143"/>
      <c r="AQ782" s="3143"/>
      <c r="AR782" s="3143"/>
      <c r="AS782" s="3143"/>
      <c r="AT782" s="3143"/>
      <c r="AU782" s="3143"/>
      <c r="AV782" s="3143"/>
      <c r="AW782" s="3143"/>
      <c r="AX782" s="3143"/>
      <c r="AY782" s="3143"/>
      <c r="AZ782" s="3143"/>
      <c r="BA782" s="3143"/>
      <c r="BB782" s="3143"/>
      <c r="BC782" s="3143"/>
      <c r="BD782" s="3143"/>
      <c r="BE782" s="3143"/>
      <c r="BF782" s="3143"/>
      <c r="BG782" s="3143"/>
      <c r="BH782" s="3143"/>
      <c r="BI782" s="3143"/>
      <c r="BJ782" s="3143"/>
      <c r="BK782" s="3143"/>
      <c r="BL782" s="3189"/>
      <c r="BM782" s="3189"/>
      <c r="BN782" s="3189"/>
      <c r="BO782" s="3189"/>
      <c r="BP782" s="3189"/>
      <c r="BQ782" s="3189"/>
      <c r="BR782" s="3189"/>
      <c r="BS782" s="3189"/>
      <c r="BT782" s="3189"/>
      <c r="BU782" s="3189"/>
      <c r="BV782" s="3143"/>
      <c r="BW782" s="3143"/>
    </row>
    <row r="783" spans="1:75" ht="16.5" customHeight="1">
      <c r="A783" s="3143"/>
      <c r="B783" s="3143"/>
      <c r="C783" s="3143"/>
      <c r="D783" s="3143"/>
      <c r="E783" s="3143"/>
      <c r="F783" s="3143"/>
      <c r="G783" s="3143"/>
      <c r="H783" s="3143"/>
      <c r="I783" s="3143"/>
      <c r="J783" s="3143"/>
      <c r="K783" s="3098"/>
      <c r="L783" s="3098"/>
      <c r="M783" s="3098"/>
      <c r="N783" s="3098"/>
      <c r="O783" s="3098"/>
      <c r="P783" s="3098"/>
      <c r="Q783" s="3098"/>
      <c r="R783" s="3098"/>
      <c r="S783" s="3098"/>
      <c r="T783" s="3098"/>
      <c r="U783" s="3098"/>
      <c r="V783" s="3098"/>
      <c r="W783" s="3098"/>
      <c r="X783" s="3098"/>
      <c r="Y783" s="3098"/>
      <c r="Z783" s="3098"/>
      <c r="AA783" s="3098"/>
      <c r="AB783" s="3098"/>
      <c r="AC783" s="3098"/>
      <c r="AD783" s="3098"/>
      <c r="AE783" s="3098"/>
      <c r="AF783" s="3098"/>
      <c r="AG783" s="3098"/>
      <c r="AH783" s="3098"/>
      <c r="AI783" s="3098"/>
      <c r="AJ783" s="3143"/>
      <c r="AK783" s="3143"/>
      <c r="AL783" s="3143"/>
      <c r="AM783" s="3143"/>
      <c r="AN783" s="3143"/>
      <c r="AO783" s="3143"/>
      <c r="AP783" s="3143"/>
      <c r="AQ783" s="3143"/>
      <c r="AR783" s="3143"/>
      <c r="AS783" s="3143"/>
      <c r="AT783" s="3143"/>
      <c r="AU783" s="3143"/>
      <c r="AV783" s="3143"/>
      <c r="AW783" s="3143"/>
      <c r="AX783" s="3143"/>
      <c r="AY783" s="3143"/>
      <c r="AZ783" s="3143"/>
      <c r="BA783" s="3143"/>
      <c r="BB783" s="3143"/>
      <c r="BC783" s="3143"/>
      <c r="BD783" s="3143"/>
      <c r="BE783" s="3143"/>
      <c r="BF783" s="3143"/>
      <c r="BG783" s="3143"/>
      <c r="BH783" s="3143"/>
      <c r="BI783" s="3143"/>
      <c r="BJ783" s="3143"/>
      <c r="BK783" s="3143"/>
      <c r="BL783" s="3189"/>
      <c r="BM783" s="3189"/>
      <c r="BN783" s="3189"/>
      <c r="BO783" s="3189"/>
      <c r="BP783" s="3189"/>
      <c r="BQ783" s="3189"/>
      <c r="BR783" s="3189"/>
      <c r="BS783" s="3189"/>
      <c r="BT783" s="3189"/>
      <c r="BU783" s="3189"/>
      <c r="BV783" s="3143"/>
      <c r="BW783" s="3143"/>
    </row>
    <row r="784" spans="1:75" ht="16.5" customHeight="1">
      <c r="A784" s="3143"/>
      <c r="B784" s="3143"/>
      <c r="C784" s="3143"/>
      <c r="D784" s="3143"/>
      <c r="E784" s="3143"/>
      <c r="F784" s="3143"/>
      <c r="G784" s="3143"/>
      <c r="H784" s="3143"/>
      <c r="I784" s="3143"/>
      <c r="J784" s="3143"/>
      <c r="K784" s="3098"/>
      <c r="L784" s="3098"/>
      <c r="M784" s="3098"/>
      <c r="N784" s="3098"/>
      <c r="O784" s="3098"/>
      <c r="P784" s="3098"/>
      <c r="Q784" s="3098"/>
      <c r="R784" s="3098"/>
      <c r="S784" s="3098"/>
      <c r="T784" s="3098"/>
      <c r="U784" s="3098"/>
      <c r="V784" s="3098"/>
      <c r="W784" s="3098"/>
      <c r="X784" s="3098"/>
      <c r="Y784" s="3098"/>
      <c r="Z784" s="3098"/>
      <c r="AA784" s="3098"/>
      <c r="AB784" s="3098"/>
      <c r="AC784" s="3098"/>
      <c r="AD784" s="3098"/>
      <c r="AE784" s="3098"/>
      <c r="AF784" s="3098"/>
      <c r="AG784" s="3098"/>
      <c r="AH784" s="3098"/>
      <c r="AI784" s="3098"/>
      <c r="AJ784" s="3143"/>
      <c r="AK784" s="3143"/>
      <c r="AL784" s="3143"/>
      <c r="AM784" s="3143"/>
      <c r="AN784" s="3143"/>
      <c r="AO784" s="3143"/>
      <c r="AP784" s="3143"/>
      <c r="AQ784" s="3143"/>
      <c r="AR784" s="3143"/>
      <c r="AS784" s="3143"/>
      <c r="AT784" s="3143"/>
      <c r="AU784" s="3143"/>
      <c r="AV784" s="3143"/>
      <c r="AW784" s="3143"/>
      <c r="AX784" s="3143"/>
      <c r="AY784" s="3143"/>
      <c r="AZ784" s="3143"/>
      <c r="BA784" s="3143"/>
      <c r="BB784" s="3143"/>
      <c r="BC784" s="3143"/>
      <c r="BD784" s="3143"/>
      <c r="BE784" s="3143"/>
      <c r="BF784" s="3143"/>
      <c r="BG784" s="3143"/>
      <c r="BH784" s="3143"/>
      <c r="BI784" s="3143"/>
      <c r="BJ784" s="3143"/>
      <c r="BK784" s="3143"/>
      <c r="BL784" s="3189"/>
      <c r="BM784" s="3189"/>
      <c r="BN784" s="3189"/>
      <c r="BO784" s="3189"/>
      <c r="BP784" s="3189"/>
      <c r="BQ784" s="3189"/>
      <c r="BR784" s="3189"/>
      <c r="BS784" s="3189"/>
      <c r="BT784" s="3189"/>
      <c r="BU784" s="3189"/>
      <c r="BV784" s="3143"/>
      <c r="BW784" s="3143"/>
    </row>
    <row r="785" spans="1:75" ht="16.5" customHeight="1">
      <c r="A785" s="3143"/>
      <c r="B785" s="3143"/>
      <c r="C785" s="3143"/>
      <c r="D785" s="3143"/>
      <c r="E785" s="3143"/>
      <c r="F785" s="3143"/>
      <c r="G785" s="3143"/>
      <c r="H785" s="3143"/>
      <c r="I785" s="3143"/>
      <c r="J785" s="3143"/>
      <c r="K785" s="3098"/>
      <c r="L785" s="3098"/>
      <c r="M785" s="3098"/>
      <c r="N785" s="3098"/>
      <c r="O785" s="3098"/>
      <c r="P785" s="3098"/>
      <c r="Q785" s="3098"/>
      <c r="R785" s="3098"/>
      <c r="S785" s="3098"/>
      <c r="T785" s="3098"/>
      <c r="U785" s="3098"/>
      <c r="V785" s="3098"/>
      <c r="W785" s="3098"/>
      <c r="X785" s="3098"/>
      <c r="Y785" s="3098"/>
      <c r="Z785" s="3098"/>
      <c r="AA785" s="3098"/>
      <c r="AB785" s="3098"/>
      <c r="AC785" s="3098"/>
      <c r="AD785" s="3098"/>
      <c r="AE785" s="3098"/>
      <c r="AF785" s="3098"/>
      <c r="AG785" s="3098"/>
      <c r="AH785" s="3098"/>
      <c r="AI785" s="3098"/>
      <c r="AJ785" s="3143"/>
      <c r="AK785" s="3143"/>
      <c r="AL785" s="3143"/>
      <c r="AM785" s="3143"/>
      <c r="AN785" s="3143"/>
      <c r="AO785" s="3143"/>
      <c r="AP785" s="3143"/>
      <c r="AQ785" s="3143"/>
      <c r="AR785" s="3143"/>
      <c r="AS785" s="3143"/>
      <c r="AT785" s="3143"/>
      <c r="AU785" s="3143"/>
      <c r="AV785" s="3143"/>
      <c r="AW785" s="3143"/>
      <c r="AX785" s="3143"/>
      <c r="AY785" s="3143"/>
      <c r="AZ785" s="3143"/>
      <c r="BA785" s="3143"/>
      <c r="BB785" s="3143"/>
      <c r="BC785" s="3143"/>
      <c r="BD785" s="3143"/>
      <c r="BE785" s="3143"/>
      <c r="BF785" s="3143"/>
      <c r="BG785" s="3143"/>
      <c r="BH785" s="3143"/>
      <c r="BI785" s="3143"/>
      <c r="BJ785" s="3143"/>
      <c r="BK785" s="3143"/>
      <c r="BL785" s="3189"/>
      <c r="BM785" s="3189"/>
      <c r="BN785" s="3189"/>
      <c r="BO785" s="3189"/>
      <c r="BP785" s="3189"/>
      <c r="BQ785" s="3189"/>
      <c r="BR785" s="3189"/>
      <c r="BS785" s="3189"/>
      <c r="BT785" s="3189"/>
      <c r="BU785" s="3189"/>
      <c r="BV785" s="3143"/>
      <c r="BW785" s="3143"/>
    </row>
    <row r="786" spans="1:75" ht="16.5" customHeight="1">
      <c r="A786" s="3143"/>
      <c r="B786" s="3143"/>
      <c r="C786" s="3143"/>
      <c r="D786" s="3143"/>
      <c r="E786" s="3143"/>
      <c r="F786" s="3143"/>
      <c r="G786" s="3143"/>
      <c r="H786" s="3143"/>
      <c r="I786" s="3143"/>
      <c r="J786" s="3143"/>
      <c r="K786" s="3098"/>
      <c r="L786" s="3098"/>
      <c r="M786" s="3098"/>
      <c r="N786" s="3098"/>
      <c r="O786" s="3098"/>
      <c r="P786" s="3098"/>
      <c r="Q786" s="3098"/>
      <c r="R786" s="3098"/>
      <c r="S786" s="3098"/>
      <c r="T786" s="3098"/>
      <c r="U786" s="3098"/>
      <c r="V786" s="3098"/>
      <c r="W786" s="3098"/>
      <c r="X786" s="3098"/>
      <c r="Y786" s="3098"/>
      <c r="Z786" s="3098"/>
      <c r="AA786" s="3098"/>
      <c r="AB786" s="3098"/>
      <c r="AC786" s="3098"/>
      <c r="AD786" s="3098"/>
      <c r="AE786" s="3098"/>
      <c r="AF786" s="3098"/>
      <c r="AG786" s="3098"/>
      <c r="AH786" s="3098"/>
      <c r="AI786" s="3098"/>
      <c r="AJ786" s="3143"/>
      <c r="AK786" s="3143"/>
      <c r="AL786" s="3143"/>
      <c r="AM786" s="3143"/>
      <c r="AN786" s="3143"/>
      <c r="AO786" s="3143"/>
      <c r="AP786" s="3143"/>
      <c r="AQ786" s="3143"/>
      <c r="AR786" s="3143"/>
      <c r="AS786" s="3143"/>
      <c r="AT786" s="3143"/>
      <c r="AU786" s="3143"/>
      <c r="AV786" s="3143"/>
      <c r="AW786" s="3143"/>
      <c r="AX786" s="3143"/>
      <c r="AY786" s="3143"/>
      <c r="AZ786" s="3143"/>
      <c r="BA786" s="3143"/>
      <c r="BB786" s="3143"/>
      <c r="BC786" s="3143"/>
      <c r="BD786" s="3143"/>
      <c r="BE786" s="3143"/>
      <c r="BF786" s="3143"/>
      <c r="BG786" s="3143"/>
      <c r="BH786" s="3143"/>
      <c r="BI786" s="3143"/>
      <c r="BJ786" s="3143"/>
      <c r="BK786" s="3143"/>
      <c r="BL786" s="3189"/>
      <c r="BM786" s="3189"/>
      <c r="BN786" s="3189"/>
      <c r="BO786" s="3189"/>
      <c r="BP786" s="3189"/>
      <c r="BQ786" s="3189"/>
      <c r="BR786" s="3189"/>
      <c r="BS786" s="3189"/>
      <c r="BT786" s="3189"/>
      <c r="BU786" s="3189"/>
      <c r="BV786" s="3143"/>
      <c r="BW786" s="3143"/>
    </row>
    <row r="787" spans="1:75" ht="16.5" customHeight="1">
      <c r="A787" s="3143"/>
      <c r="B787" s="3143"/>
      <c r="C787" s="3143"/>
      <c r="D787" s="3143"/>
      <c r="E787" s="3143"/>
      <c r="F787" s="3143"/>
      <c r="G787" s="3143"/>
      <c r="H787" s="3143"/>
      <c r="I787" s="3143"/>
      <c r="J787" s="3143"/>
      <c r="K787" s="3098"/>
      <c r="L787" s="3098"/>
      <c r="M787" s="3098"/>
      <c r="N787" s="3098"/>
      <c r="O787" s="3098"/>
      <c r="P787" s="3098"/>
      <c r="Q787" s="3098"/>
      <c r="R787" s="3098"/>
      <c r="S787" s="3098"/>
      <c r="T787" s="3098"/>
      <c r="U787" s="3098"/>
      <c r="V787" s="3098"/>
      <c r="W787" s="3098"/>
      <c r="X787" s="3098"/>
      <c r="Y787" s="3098"/>
      <c r="Z787" s="3098"/>
      <c r="AA787" s="3098"/>
      <c r="AB787" s="3098"/>
      <c r="AC787" s="3098"/>
      <c r="AD787" s="3098"/>
      <c r="AE787" s="3098"/>
      <c r="AF787" s="3098"/>
      <c r="AG787" s="3098"/>
      <c r="AH787" s="3098"/>
      <c r="AI787" s="3098"/>
      <c r="AJ787" s="3143"/>
      <c r="AK787" s="3143"/>
      <c r="AL787" s="3143"/>
      <c r="AM787" s="3143"/>
      <c r="AN787" s="3143"/>
      <c r="AO787" s="3143"/>
      <c r="AP787" s="3143"/>
      <c r="AQ787" s="3143"/>
      <c r="AR787" s="3143"/>
      <c r="AS787" s="3143"/>
      <c r="AT787" s="3143"/>
      <c r="AU787" s="3143"/>
      <c r="AV787" s="3143"/>
      <c r="AW787" s="3143"/>
      <c r="AX787" s="3143"/>
      <c r="AY787" s="3143"/>
      <c r="AZ787" s="3143"/>
      <c r="BA787" s="3143"/>
      <c r="BB787" s="3143"/>
      <c r="BC787" s="3143"/>
      <c r="BD787" s="3143"/>
      <c r="BE787" s="3143"/>
      <c r="BF787" s="3143"/>
      <c r="BG787" s="3143"/>
      <c r="BH787" s="3143"/>
      <c r="BI787" s="3143"/>
      <c r="BJ787" s="3143"/>
      <c r="BK787" s="3143"/>
      <c r="BL787" s="3189"/>
      <c r="BM787" s="3189"/>
      <c r="BN787" s="3189"/>
      <c r="BO787" s="3189"/>
      <c r="BP787" s="3189"/>
      <c r="BQ787" s="3189"/>
      <c r="BR787" s="3189"/>
      <c r="BS787" s="3189"/>
      <c r="BT787" s="3189"/>
      <c r="BU787" s="3189"/>
      <c r="BV787" s="3143"/>
      <c r="BW787" s="3143"/>
    </row>
    <row r="788" spans="1:75" ht="16.5" customHeight="1">
      <c r="A788" s="3143"/>
      <c r="B788" s="3143"/>
      <c r="C788" s="3143"/>
      <c r="D788" s="3143"/>
      <c r="E788" s="3143"/>
      <c r="F788" s="3143"/>
      <c r="G788" s="3143"/>
      <c r="H788" s="3143"/>
      <c r="I788" s="3143"/>
      <c r="J788" s="3143"/>
      <c r="K788" s="3098"/>
      <c r="L788" s="3098"/>
      <c r="M788" s="3098"/>
      <c r="N788" s="3098"/>
      <c r="O788" s="3098"/>
      <c r="P788" s="3098"/>
      <c r="Q788" s="3098"/>
      <c r="R788" s="3098"/>
      <c r="S788" s="3098"/>
      <c r="T788" s="3098"/>
      <c r="U788" s="3098"/>
      <c r="V788" s="3098"/>
      <c r="W788" s="3098"/>
      <c r="X788" s="3098"/>
      <c r="Y788" s="3098"/>
      <c r="Z788" s="3098"/>
      <c r="AA788" s="3098"/>
      <c r="AB788" s="3098"/>
      <c r="AC788" s="3098"/>
      <c r="AD788" s="3098"/>
      <c r="AE788" s="3098"/>
      <c r="AF788" s="3098"/>
      <c r="AG788" s="3098"/>
      <c r="AH788" s="3098"/>
      <c r="AI788" s="3098"/>
      <c r="AJ788" s="3143"/>
      <c r="AK788" s="3143"/>
      <c r="AL788" s="3143"/>
      <c r="AM788" s="3143"/>
      <c r="AN788" s="3143"/>
      <c r="AO788" s="3143"/>
      <c r="AP788" s="3143"/>
      <c r="AQ788" s="3143"/>
      <c r="AR788" s="3143"/>
      <c r="AS788" s="3143"/>
      <c r="AT788" s="3143"/>
      <c r="AU788" s="3143"/>
      <c r="AV788" s="3143"/>
      <c r="AW788" s="3143"/>
      <c r="AX788" s="3143"/>
      <c r="AY788" s="3143"/>
      <c r="AZ788" s="3143"/>
      <c r="BA788" s="3143"/>
      <c r="BB788" s="3143"/>
      <c r="BC788" s="3143"/>
      <c r="BD788" s="3143"/>
      <c r="BE788" s="3143"/>
      <c r="BF788" s="3143"/>
      <c r="BG788" s="3143"/>
      <c r="BH788" s="3143"/>
      <c r="BI788" s="3143"/>
      <c r="BJ788" s="3143"/>
      <c r="BK788" s="3143"/>
      <c r="BL788" s="3189"/>
      <c r="BM788" s="3189"/>
      <c r="BN788" s="3189"/>
      <c r="BO788" s="3189"/>
      <c r="BP788" s="3189"/>
      <c r="BQ788" s="3189"/>
      <c r="BR788" s="3189"/>
      <c r="BS788" s="3189"/>
      <c r="BT788" s="3189"/>
      <c r="BU788" s="3189"/>
      <c r="BV788" s="3143"/>
      <c r="BW788" s="3143"/>
    </row>
    <row r="789" spans="1:75" ht="16.5" customHeight="1">
      <c r="A789" s="3143"/>
      <c r="B789" s="3143"/>
      <c r="C789" s="3143"/>
      <c r="D789" s="3143"/>
      <c r="E789" s="3143"/>
      <c r="F789" s="3143"/>
      <c r="G789" s="3143"/>
      <c r="H789" s="3143"/>
      <c r="I789" s="3143"/>
      <c r="J789" s="3143"/>
      <c r="K789" s="3098"/>
      <c r="L789" s="3098"/>
      <c r="M789" s="3098"/>
      <c r="N789" s="3098"/>
      <c r="O789" s="3098"/>
      <c r="P789" s="3098"/>
      <c r="Q789" s="3098"/>
      <c r="R789" s="3098"/>
      <c r="S789" s="3098"/>
      <c r="T789" s="3098"/>
      <c r="U789" s="3098"/>
      <c r="V789" s="3098"/>
      <c r="W789" s="3098"/>
      <c r="X789" s="3098"/>
      <c r="Y789" s="3098"/>
      <c r="Z789" s="3098"/>
      <c r="AA789" s="3098"/>
      <c r="AB789" s="3098"/>
      <c r="AC789" s="3098"/>
      <c r="AD789" s="3098"/>
      <c r="AE789" s="3098"/>
      <c r="AF789" s="3098"/>
      <c r="AG789" s="3098"/>
      <c r="AH789" s="3098"/>
      <c r="AI789" s="3098"/>
      <c r="AJ789" s="3143"/>
      <c r="AK789" s="3143"/>
      <c r="AL789" s="3143"/>
      <c r="AM789" s="3143"/>
      <c r="AN789" s="3143"/>
      <c r="AO789" s="3143"/>
      <c r="AP789" s="3143"/>
      <c r="AQ789" s="3143"/>
      <c r="AR789" s="3143"/>
      <c r="AS789" s="3143"/>
      <c r="AT789" s="3143"/>
      <c r="AU789" s="3143"/>
      <c r="AV789" s="3143"/>
      <c r="AW789" s="3143"/>
      <c r="AX789" s="3143"/>
      <c r="AY789" s="3143"/>
      <c r="AZ789" s="3143"/>
      <c r="BA789" s="3143"/>
      <c r="BB789" s="3143"/>
      <c r="BC789" s="3143"/>
      <c r="BD789" s="3143"/>
      <c r="BE789" s="3143"/>
      <c r="BF789" s="3143"/>
      <c r="BG789" s="3143"/>
      <c r="BH789" s="3143"/>
      <c r="BI789" s="3143"/>
      <c r="BJ789" s="3143"/>
      <c r="BK789" s="3143"/>
      <c r="BL789" s="3189"/>
      <c r="BM789" s="3189"/>
      <c r="BN789" s="3189"/>
      <c r="BO789" s="3189"/>
      <c r="BP789" s="3189"/>
      <c r="BQ789" s="3189"/>
      <c r="BR789" s="3189"/>
      <c r="BS789" s="3189"/>
      <c r="BT789" s="3189"/>
      <c r="BU789" s="3189"/>
      <c r="BV789" s="3143"/>
      <c r="BW789" s="3143"/>
    </row>
    <row r="790" spans="1:75" ht="16.5" customHeight="1">
      <c r="A790" s="3143"/>
      <c r="B790" s="3143"/>
      <c r="C790" s="3143"/>
      <c r="D790" s="3143"/>
      <c r="E790" s="3143"/>
      <c r="F790" s="3143"/>
      <c r="G790" s="3143"/>
      <c r="H790" s="3143"/>
      <c r="I790" s="3143"/>
      <c r="J790" s="3143"/>
      <c r="K790" s="3098"/>
      <c r="L790" s="3098"/>
      <c r="M790" s="3098"/>
      <c r="N790" s="3098"/>
      <c r="O790" s="3098"/>
      <c r="P790" s="3098"/>
      <c r="Q790" s="3098"/>
      <c r="R790" s="3098"/>
      <c r="S790" s="3098"/>
      <c r="T790" s="3098"/>
      <c r="U790" s="3098"/>
      <c r="V790" s="3098"/>
      <c r="W790" s="3098"/>
      <c r="X790" s="3098"/>
      <c r="Y790" s="3098"/>
      <c r="Z790" s="3098"/>
      <c r="AA790" s="3098"/>
      <c r="AB790" s="3098"/>
      <c r="AC790" s="3098"/>
      <c r="AD790" s="3098"/>
      <c r="AE790" s="3098"/>
      <c r="AF790" s="3098"/>
      <c r="AG790" s="3098"/>
      <c r="AH790" s="3098"/>
      <c r="AI790" s="3098"/>
      <c r="AJ790" s="3143"/>
      <c r="AK790" s="3143"/>
      <c r="AL790" s="3143"/>
      <c r="AM790" s="3143"/>
      <c r="AN790" s="3143"/>
      <c r="AO790" s="3143"/>
      <c r="AP790" s="3143"/>
      <c r="AQ790" s="3143"/>
      <c r="AR790" s="3143"/>
      <c r="AS790" s="3143"/>
      <c r="AT790" s="3143"/>
      <c r="AU790" s="3143"/>
      <c r="AV790" s="3143"/>
      <c r="AW790" s="3143"/>
      <c r="AX790" s="3143"/>
      <c r="AY790" s="3143"/>
      <c r="AZ790" s="3143"/>
      <c r="BA790" s="3143"/>
      <c r="BB790" s="3143"/>
      <c r="BC790" s="3143"/>
      <c r="BD790" s="3143"/>
      <c r="BE790" s="3143"/>
      <c r="BF790" s="3143"/>
      <c r="BG790" s="3143"/>
      <c r="BH790" s="3143"/>
      <c r="BI790" s="3143"/>
      <c r="BJ790" s="3143"/>
      <c r="BK790" s="3143"/>
      <c r="BL790" s="3189"/>
      <c r="BM790" s="3189"/>
      <c r="BN790" s="3189"/>
      <c r="BO790" s="3189"/>
      <c r="BP790" s="3189"/>
      <c r="BQ790" s="3189"/>
      <c r="BR790" s="3189"/>
      <c r="BS790" s="3189"/>
      <c r="BT790" s="3189"/>
      <c r="BU790" s="3189"/>
      <c r="BV790" s="3143"/>
      <c r="BW790" s="3143"/>
    </row>
    <row r="791" spans="1:75" ht="16.5" customHeight="1">
      <c r="A791" s="3143"/>
      <c r="B791" s="3143"/>
      <c r="C791" s="3143"/>
      <c r="D791" s="3143"/>
      <c r="E791" s="3143"/>
      <c r="F791" s="3143"/>
      <c r="G791" s="3143"/>
      <c r="H791" s="3143"/>
      <c r="I791" s="3143"/>
      <c r="J791" s="3143"/>
      <c r="K791" s="3098"/>
      <c r="L791" s="3098"/>
      <c r="M791" s="3098"/>
      <c r="N791" s="3098"/>
      <c r="O791" s="3098"/>
      <c r="P791" s="3098"/>
      <c r="Q791" s="3098"/>
      <c r="R791" s="3098"/>
      <c r="S791" s="3098"/>
      <c r="T791" s="3098"/>
      <c r="U791" s="3098"/>
      <c r="V791" s="3098"/>
      <c r="W791" s="3098"/>
      <c r="X791" s="3098"/>
      <c r="Y791" s="3098"/>
      <c r="Z791" s="3098"/>
      <c r="AA791" s="3098"/>
      <c r="AB791" s="3098"/>
      <c r="AC791" s="3098"/>
      <c r="AD791" s="3098"/>
      <c r="AE791" s="3098"/>
      <c r="AF791" s="3098"/>
      <c r="AG791" s="3098"/>
      <c r="AH791" s="3098"/>
      <c r="AI791" s="3098"/>
      <c r="AJ791" s="3143"/>
      <c r="AK791" s="3143"/>
      <c r="AL791" s="3143"/>
      <c r="AM791" s="3143"/>
      <c r="AN791" s="3143"/>
      <c r="AO791" s="3143"/>
      <c r="AP791" s="3143"/>
      <c r="AQ791" s="3143"/>
      <c r="AR791" s="3143"/>
      <c r="AS791" s="3143"/>
      <c r="AT791" s="3143"/>
      <c r="AU791" s="3143"/>
      <c r="AV791" s="3143"/>
      <c r="AW791" s="3143"/>
      <c r="AX791" s="3143"/>
      <c r="AY791" s="3143"/>
      <c r="AZ791" s="3143"/>
      <c r="BA791" s="3143"/>
      <c r="BB791" s="3143"/>
      <c r="BC791" s="3143"/>
      <c r="BD791" s="3143"/>
      <c r="BE791" s="3143"/>
      <c r="BF791" s="3143"/>
      <c r="BG791" s="3143"/>
      <c r="BH791" s="3143"/>
      <c r="BI791" s="3143"/>
      <c r="BJ791" s="3143"/>
      <c r="BK791" s="3143"/>
      <c r="BL791" s="3189"/>
      <c r="BM791" s="3189"/>
      <c r="BN791" s="3189"/>
      <c r="BO791" s="3189"/>
      <c r="BP791" s="3189"/>
      <c r="BQ791" s="3189"/>
      <c r="BR791" s="3189"/>
      <c r="BS791" s="3189"/>
      <c r="BT791" s="3189"/>
      <c r="BU791" s="3189"/>
      <c r="BV791" s="3143"/>
      <c r="BW791" s="3143"/>
    </row>
    <row r="792" spans="1:75" ht="16.5" customHeight="1">
      <c r="A792" s="3143"/>
      <c r="B792" s="3143"/>
      <c r="C792" s="3143"/>
      <c r="D792" s="3143"/>
      <c r="E792" s="3143"/>
      <c r="F792" s="3143"/>
      <c r="G792" s="3143"/>
      <c r="H792" s="3143"/>
      <c r="I792" s="3143"/>
      <c r="J792" s="3143"/>
      <c r="K792" s="3098"/>
      <c r="L792" s="3098"/>
      <c r="M792" s="3098"/>
      <c r="N792" s="3098"/>
      <c r="O792" s="3098"/>
      <c r="P792" s="3098"/>
      <c r="Q792" s="3098"/>
      <c r="R792" s="3098"/>
      <c r="S792" s="3098"/>
      <c r="T792" s="3098"/>
      <c r="U792" s="3098"/>
      <c r="V792" s="3098"/>
      <c r="W792" s="3098"/>
      <c r="X792" s="3098"/>
      <c r="Y792" s="3098"/>
      <c r="Z792" s="3098"/>
      <c r="AA792" s="3098"/>
      <c r="AB792" s="3098"/>
      <c r="AC792" s="3098"/>
      <c r="AD792" s="3098"/>
      <c r="AE792" s="3098"/>
      <c r="AF792" s="3098"/>
      <c r="AG792" s="3098"/>
      <c r="AH792" s="3098"/>
      <c r="AI792" s="3098"/>
      <c r="AJ792" s="3143"/>
      <c r="AK792" s="3143"/>
      <c r="AL792" s="3143"/>
      <c r="AM792" s="3143"/>
      <c r="AN792" s="3143"/>
      <c r="AO792" s="3143"/>
      <c r="AP792" s="3143"/>
      <c r="AQ792" s="3143"/>
      <c r="AR792" s="3143"/>
      <c r="AS792" s="3143"/>
      <c r="AT792" s="3143"/>
      <c r="AU792" s="3143"/>
      <c r="AV792" s="3143"/>
      <c r="AW792" s="3143"/>
      <c r="AX792" s="3143"/>
      <c r="AY792" s="3143"/>
      <c r="AZ792" s="3143"/>
      <c r="BA792" s="3143"/>
      <c r="BB792" s="3143"/>
      <c r="BC792" s="3143"/>
      <c r="BD792" s="3143"/>
      <c r="BE792" s="3143"/>
      <c r="BF792" s="3143"/>
      <c r="BG792" s="3143"/>
      <c r="BH792" s="3143"/>
      <c r="BI792" s="3143"/>
      <c r="BJ792" s="3143"/>
      <c r="BK792" s="3143"/>
      <c r="BL792" s="3189"/>
      <c r="BM792" s="3189"/>
      <c r="BN792" s="3189"/>
      <c r="BO792" s="3189"/>
      <c r="BP792" s="3189"/>
      <c r="BQ792" s="3189"/>
      <c r="BR792" s="3189"/>
      <c r="BS792" s="3189"/>
      <c r="BT792" s="3189"/>
      <c r="BU792" s="3189"/>
      <c r="BV792" s="3143"/>
      <c r="BW792" s="3143"/>
    </row>
    <row r="793" spans="1:75" ht="16.5" customHeight="1">
      <c r="A793" s="3143"/>
      <c r="B793" s="3143"/>
      <c r="C793" s="3143"/>
      <c r="D793" s="3143"/>
      <c r="E793" s="3143"/>
      <c r="F793" s="3143"/>
      <c r="G793" s="3143"/>
      <c r="H793" s="3143"/>
      <c r="I793" s="3143"/>
      <c r="J793" s="3143"/>
      <c r="K793" s="3098"/>
      <c r="L793" s="3098"/>
      <c r="M793" s="3098"/>
      <c r="N793" s="3098"/>
      <c r="O793" s="3098"/>
      <c r="P793" s="3098"/>
      <c r="Q793" s="3098"/>
      <c r="R793" s="3098"/>
      <c r="S793" s="3098"/>
      <c r="T793" s="3098"/>
      <c r="U793" s="3098"/>
      <c r="V793" s="3098"/>
      <c r="W793" s="3098"/>
      <c r="X793" s="3098"/>
      <c r="Y793" s="3098"/>
      <c r="Z793" s="3098"/>
      <c r="AA793" s="3098"/>
      <c r="AB793" s="3098"/>
      <c r="AC793" s="3098"/>
      <c r="AD793" s="3098"/>
      <c r="AE793" s="3098"/>
      <c r="AF793" s="3098"/>
      <c r="AG793" s="3098"/>
      <c r="AH793" s="3098"/>
      <c r="AI793" s="3098"/>
      <c r="AJ793" s="3143"/>
      <c r="AK793" s="3143"/>
      <c r="AL793" s="3143"/>
      <c r="AM793" s="3143"/>
      <c r="AN793" s="3143"/>
      <c r="AO793" s="3143"/>
      <c r="AP793" s="3143"/>
      <c r="AQ793" s="3143"/>
      <c r="AR793" s="3143"/>
      <c r="AS793" s="3143"/>
      <c r="AT793" s="3143"/>
      <c r="AU793" s="3143"/>
      <c r="AV793" s="3143"/>
      <c r="AW793" s="3143"/>
      <c r="AX793" s="3143"/>
      <c r="AY793" s="3143"/>
      <c r="AZ793" s="3143"/>
      <c r="BA793" s="3143"/>
      <c r="BB793" s="3143"/>
      <c r="BC793" s="3143"/>
      <c r="BD793" s="3143"/>
      <c r="BE793" s="3143"/>
      <c r="BF793" s="3143"/>
      <c r="BG793" s="3143"/>
      <c r="BH793" s="3143"/>
      <c r="BI793" s="3143"/>
      <c r="BJ793" s="3143"/>
      <c r="BK793" s="3143"/>
      <c r="BL793" s="3189"/>
      <c r="BM793" s="3189"/>
      <c r="BN793" s="3189"/>
      <c r="BO793" s="3189"/>
      <c r="BP793" s="3189"/>
      <c r="BQ793" s="3189"/>
      <c r="BR793" s="3189"/>
      <c r="BS793" s="3189"/>
      <c r="BT793" s="3189"/>
      <c r="BU793" s="3189"/>
      <c r="BV793" s="3143"/>
      <c r="BW793" s="3143"/>
    </row>
    <row r="794" spans="1:75" ht="16.5" customHeight="1">
      <c r="A794" s="3143"/>
      <c r="B794" s="3143"/>
      <c r="C794" s="3143"/>
      <c r="D794" s="3143"/>
      <c r="E794" s="3143"/>
      <c r="F794" s="3143"/>
      <c r="G794" s="3143"/>
      <c r="H794" s="3143"/>
      <c r="I794" s="3143"/>
      <c r="J794" s="3143"/>
      <c r="K794" s="3098"/>
      <c r="L794" s="3098"/>
      <c r="M794" s="3098"/>
      <c r="N794" s="3098"/>
      <c r="O794" s="3098"/>
      <c r="P794" s="3098"/>
      <c r="Q794" s="3098"/>
      <c r="R794" s="3098"/>
      <c r="S794" s="3098"/>
      <c r="T794" s="3098"/>
      <c r="U794" s="3098"/>
      <c r="V794" s="3098"/>
      <c r="W794" s="3098"/>
      <c r="X794" s="3098"/>
      <c r="Y794" s="3098"/>
      <c r="Z794" s="3098"/>
      <c r="AA794" s="3098"/>
      <c r="AB794" s="3098"/>
      <c r="AC794" s="3098"/>
      <c r="AD794" s="3098"/>
      <c r="AE794" s="3098"/>
      <c r="AF794" s="3098"/>
      <c r="AG794" s="3098"/>
      <c r="AH794" s="3098"/>
      <c r="AI794" s="3098"/>
      <c r="AJ794" s="3143"/>
      <c r="AK794" s="3143"/>
      <c r="AL794" s="3143"/>
      <c r="AM794" s="3143"/>
      <c r="AN794" s="3143"/>
      <c r="AO794" s="3143"/>
      <c r="AP794" s="3143"/>
      <c r="AQ794" s="3143"/>
      <c r="AR794" s="3143"/>
      <c r="AS794" s="3143"/>
      <c r="AT794" s="3143"/>
      <c r="AU794" s="3143"/>
      <c r="AV794" s="3143"/>
      <c r="AW794" s="3143"/>
      <c r="AX794" s="3143"/>
      <c r="AY794" s="3143"/>
      <c r="AZ794" s="3143"/>
      <c r="BA794" s="3143"/>
      <c r="BB794" s="3143"/>
      <c r="BC794" s="3143"/>
      <c r="BD794" s="3143"/>
      <c r="BE794" s="3143"/>
      <c r="BF794" s="3143"/>
      <c r="BG794" s="3143"/>
      <c r="BH794" s="3143"/>
      <c r="BI794" s="3143"/>
      <c r="BJ794" s="3143"/>
      <c r="BK794" s="3143"/>
      <c r="BL794" s="3189"/>
      <c r="BM794" s="3189"/>
      <c r="BN794" s="3189"/>
      <c r="BO794" s="3189"/>
      <c r="BP794" s="3189"/>
      <c r="BQ794" s="3189"/>
      <c r="BR794" s="3189"/>
      <c r="BS794" s="3189"/>
      <c r="BT794" s="3189"/>
      <c r="BU794" s="3189"/>
      <c r="BV794" s="3143"/>
      <c r="BW794" s="3143"/>
    </row>
    <row r="795" spans="1:75" ht="16.5" customHeight="1">
      <c r="A795" s="3143"/>
      <c r="B795" s="3143"/>
      <c r="C795" s="3143"/>
      <c r="D795" s="3143"/>
      <c r="E795" s="3143"/>
      <c r="F795" s="3143"/>
      <c r="G795" s="3143"/>
      <c r="H795" s="3143"/>
      <c r="I795" s="3143"/>
      <c r="J795" s="3143"/>
      <c r="K795" s="3098"/>
      <c r="L795" s="3098"/>
      <c r="M795" s="3098"/>
      <c r="N795" s="3098"/>
      <c r="O795" s="3098"/>
      <c r="P795" s="3098"/>
      <c r="Q795" s="3098"/>
      <c r="R795" s="3098"/>
      <c r="S795" s="3098"/>
      <c r="T795" s="3098"/>
      <c r="U795" s="3098"/>
      <c r="V795" s="3098"/>
      <c r="W795" s="3098"/>
      <c r="X795" s="3098"/>
      <c r="Y795" s="3098"/>
      <c r="Z795" s="3098"/>
      <c r="AA795" s="3098"/>
      <c r="AB795" s="3098"/>
      <c r="AC795" s="3098"/>
      <c r="AD795" s="3098"/>
      <c r="AE795" s="3098"/>
      <c r="AF795" s="3098"/>
      <c r="AG795" s="3098"/>
      <c r="AH795" s="3098"/>
      <c r="AI795" s="3098"/>
      <c r="AJ795" s="3143"/>
      <c r="AK795" s="3143"/>
      <c r="AL795" s="3143"/>
      <c r="AM795" s="3143"/>
      <c r="AN795" s="3143"/>
      <c r="AO795" s="3143"/>
      <c r="AP795" s="3143"/>
      <c r="AQ795" s="3143"/>
      <c r="AR795" s="3143"/>
      <c r="AS795" s="3143"/>
      <c r="AT795" s="3143"/>
      <c r="AU795" s="3143"/>
      <c r="AV795" s="3143"/>
      <c r="AW795" s="3143"/>
      <c r="AX795" s="3143"/>
      <c r="AY795" s="3143"/>
      <c r="AZ795" s="3143"/>
      <c r="BA795" s="3143"/>
      <c r="BB795" s="3143"/>
      <c r="BC795" s="3143"/>
      <c r="BD795" s="3143"/>
      <c r="BE795" s="3143"/>
      <c r="BF795" s="3143"/>
      <c r="BG795" s="3143"/>
      <c r="BH795" s="3143"/>
      <c r="BI795" s="3143"/>
      <c r="BJ795" s="3143"/>
      <c r="BK795" s="3143"/>
      <c r="BL795" s="3189"/>
      <c r="BM795" s="3189"/>
      <c r="BN795" s="3189"/>
      <c r="BO795" s="3189"/>
      <c r="BP795" s="3189"/>
      <c r="BQ795" s="3189"/>
      <c r="BR795" s="3189"/>
      <c r="BS795" s="3189"/>
      <c r="BT795" s="3189"/>
      <c r="BU795" s="3189"/>
      <c r="BV795" s="3143"/>
      <c r="BW795" s="3143"/>
    </row>
    <row r="796" spans="1:75" ht="16.5" customHeight="1">
      <c r="A796" s="3143"/>
      <c r="B796" s="3143"/>
      <c r="C796" s="3143"/>
      <c r="D796" s="3143"/>
      <c r="E796" s="3143"/>
      <c r="F796" s="3143"/>
      <c r="G796" s="3143"/>
      <c r="H796" s="3143"/>
      <c r="I796" s="3143"/>
      <c r="J796" s="3143"/>
      <c r="K796" s="3098"/>
      <c r="L796" s="3098"/>
      <c r="M796" s="3098"/>
      <c r="N796" s="3098"/>
      <c r="O796" s="3098"/>
      <c r="P796" s="3098"/>
      <c r="Q796" s="3098"/>
      <c r="R796" s="3098"/>
      <c r="S796" s="3098"/>
      <c r="T796" s="3098"/>
      <c r="U796" s="3098"/>
      <c r="V796" s="3098"/>
      <c r="W796" s="3098"/>
      <c r="X796" s="3098"/>
      <c r="Y796" s="3098"/>
      <c r="Z796" s="3098"/>
      <c r="AA796" s="3098"/>
      <c r="AB796" s="3098"/>
      <c r="AC796" s="3098"/>
      <c r="AD796" s="3098"/>
      <c r="AE796" s="3098"/>
      <c r="AF796" s="3098"/>
      <c r="AG796" s="3098"/>
      <c r="AH796" s="3098"/>
      <c r="AI796" s="3098"/>
      <c r="AJ796" s="3143"/>
      <c r="AK796" s="3143"/>
      <c r="AL796" s="3143"/>
      <c r="AM796" s="3143"/>
      <c r="AN796" s="3143"/>
      <c r="AO796" s="3143"/>
      <c r="AP796" s="3143"/>
      <c r="AQ796" s="3143"/>
      <c r="AR796" s="3143"/>
      <c r="AS796" s="3143"/>
      <c r="AT796" s="3143"/>
      <c r="AU796" s="3143"/>
      <c r="AV796" s="3143"/>
      <c r="AW796" s="3143"/>
      <c r="AX796" s="3143"/>
      <c r="AY796" s="3143"/>
      <c r="AZ796" s="3143"/>
      <c r="BA796" s="3143"/>
      <c r="BB796" s="3143"/>
      <c r="BC796" s="3143"/>
      <c r="BD796" s="3143"/>
      <c r="BE796" s="3143"/>
      <c r="BF796" s="3143"/>
      <c r="BG796" s="3143"/>
      <c r="BH796" s="3143"/>
      <c r="BI796" s="3143"/>
      <c r="BJ796" s="3143"/>
      <c r="BK796" s="3143"/>
      <c r="BL796" s="3189"/>
      <c r="BM796" s="3189"/>
      <c r="BN796" s="3189"/>
      <c r="BO796" s="3189"/>
      <c r="BP796" s="3189"/>
      <c r="BQ796" s="3189"/>
      <c r="BR796" s="3189"/>
      <c r="BS796" s="3189"/>
      <c r="BT796" s="3189"/>
      <c r="BU796" s="3189"/>
      <c r="BV796" s="3143"/>
      <c r="BW796" s="3143"/>
    </row>
    <row r="797" spans="1:75" ht="16.5" customHeight="1">
      <c r="A797" s="3143"/>
      <c r="B797" s="3143"/>
      <c r="C797" s="3143"/>
      <c r="D797" s="3143"/>
      <c r="E797" s="3143"/>
      <c r="F797" s="3143"/>
      <c r="G797" s="3143"/>
      <c r="H797" s="3143"/>
      <c r="I797" s="3143"/>
      <c r="J797" s="3143"/>
      <c r="K797" s="3098"/>
      <c r="L797" s="3098"/>
      <c r="M797" s="3098"/>
      <c r="N797" s="3098"/>
      <c r="O797" s="3098"/>
      <c r="P797" s="3098"/>
      <c r="Q797" s="3098"/>
      <c r="R797" s="3098"/>
      <c r="S797" s="3098"/>
      <c r="T797" s="3098"/>
      <c r="U797" s="3098"/>
      <c r="V797" s="3098"/>
      <c r="W797" s="3098"/>
      <c r="X797" s="3098"/>
      <c r="Y797" s="3098"/>
      <c r="Z797" s="3098"/>
      <c r="AA797" s="3098"/>
      <c r="AB797" s="3098"/>
      <c r="AC797" s="3098"/>
      <c r="AD797" s="3098"/>
      <c r="AE797" s="3098"/>
      <c r="AF797" s="3098"/>
      <c r="AG797" s="3098"/>
      <c r="AH797" s="3098"/>
      <c r="AI797" s="3098"/>
      <c r="AJ797" s="3143"/>
      <c r="AK797" s="3143"/>
      <c r="AL797" s="3143"/>
      <c r="AM797" s="3143"/>
      <c r="AN797" s="3143"/>
      <c r="AO797" s="3143"/>
      <c r="AP797" s="3143"/>
      <c r="AQ797" s="3143"/>
      <c r="AR797" s="3143"/>
      <c r="AS797" s="3143"/>
      <c r="AT797" s="3143"/>
      <c r="AU797" s="3143"/>
      <c r="AV797" s="3143"/>
      <c r="AW797" s="3143"/>
      <c r="AX797" s="3143"/>
      <c r="AY797" s="3143"/>
      <c r="AZ797" s="3143"/>
      <c r="BA797" s="3143"/>
      <c r="BB797" s="3143"/>
      <c r="BC797" s="3143"/>
      <c r="BD797" s="3143"/>
      <c r="BE797" s="3143"/>
      <c r="BF797" s="3143"/>
      <c r="BG797" s="3143"/>
      <c r="BH797" s="3143"/>
      <c r="BI797" s="3143"/>
      <c r="BJ797" s="3143"/>
      <c r="BK797" s="3143"/>
      <c r="BL797" s="3189"/>
      <c r="BM797" s="3189"/>
      <c r="BN797" s="3189"/>
      <c r="BO797" s="3189"/>
      <c r="BP797" s="3189"/>
      <c r="BQ797" s="3189"/>
      <c r="BR797" s="3189"/>
      <c r="BS797" s="3189"/>
      <c r="BT797" s="3189"/>
      <c r="BU797" s="3189"/>
      <c r="BV797" s="3143"/>
      <c r="BW797" s="3143"/>
    </row>
    <row r="798" spans="1:75" ht="16.5" customHeight="1">
      <c r="A798" s="3143"/>
      <c r="B798" s="3143"/>
      <c r="C798" s="3143"/>
      <c r="D798" s="3143"/>
      <c r="E798" s="3143"/>
      <c r="F798" s="3143"/>
      <c r="G798" s="3143"/>
      <c r="H798" s="3143"/>
      <c r="I798" s="3143"/>
      <c r="J798" s="3143"/>
      <c r="K798" s="3098"/>
      <c r="L798" s="3098"/>
      <c r="M798" s="3098"/>
      <c r="N798" s="3098"/>
      <c r="O798" s="3098"/>
      <c r="P798" s="3098"/>
      <c r="Q798" s="3098"/>
      <c r="R798" s="3098"/>
      <c r="S798" s="3098"/>
      <c r="T798" s="3098"/>
      <c r="U798" s="3098"/>
      <c r="V798" s="3098"/>
      <c r="W798" s="3098"/>
      <c r="X798" s="3098"/>
      <c r="Y798" s="3098"/>
      <c r="Z798" s="3098"/>
      <c r="AA798" s="3098"/>
      <c r="AB798" s="3098"/>
      <c r="AC798" s="3098"/>
      <c r="AD798" s="3098"/>
      <c r="AE798" s="3098"/>
      <c r="AF798" s="3098"/>
      <c r="AG798" s="3098"/>
      <c r="AH798" s="3098"/>
      <c r="AI798" s="3098"/>
      <c r="AJ798" s="3143"/>
      <c r="AK798" s="3143"/>
      <c r="AL798" s="3143"/>
      <c r="AM798" s="3143"/>
      <c r="AN798" s="3143"/>
      <c r="AO798" s="3143"/>
      <c r="AP798" s="3143"/>
      <c r="AQ798" s="3143"/>
      <c r="AR798" s="3143"/>
      <c r="AS798" s="3143"/>
      <c r="AT798" s="3143"/>
      <c r="AU798" s="3143"/>
      <c r="AV798" s="3143"/>
      <c r="AW798" s="3143"/>
      <c r="AX798" s="3143"/>
      <c r="AY798" s="3143"/>
      <c r="AZ798" s="3143"/>
      <c r="BA798" s="3143"/>
      <c r="BB798" s="3143"/>
      <c r="BC798" s="3143"/>
      <c r="BD798" s="3143"/>
      <c r="BE798" s="3143"/>
      <c r="BF798" s="3143"/>
      <c r="BG798" s="3143"/>
      <c r="BH798" s="3143"/>
      <c r="BI798" s="3143"/>
      <c r="BJ798" s="3143"/>
      <c r="BK798" s="3143"/>
      <c r="BL798" s="3189"/>
      <c r="BM798" s="3189"/>
      <c r="BN798" s="3189"/>
      <c r="BO798" s="3189"/>
      <c r="BP798" s="3189"/>
      <c r="BQ798" s="3189"/>
      <c r="BR798" s="3189"/>
      <c r="BS798" s="3189"/>
      <c r="BT798" s="3189"/>
      <c r="BU798" s="3189"/>
      <c r="BV798" s="3143"/>
      <c r="BW798" s="3143"/>
    </row>
    <row r="799" spans="1:75" ht="16.5" customHeight="1">
      <c r="A799" s="3143"/>
      <c r="B799" s="3143"/>
      <c r="C799" s="3143"/>
      <c r="D799" s="3143"/>
      <c r="E799" s="3143"/>
      <c r="F799" s="3143"/>
      <c r="G799" s="3143"/>
      <c r="H799" s="3143"/>
      <c r="I799" s="3143"/>
      <c r="J799" s="3143"/>
      <c r="K799" s="3098"/>
      <c r="L799" s="3098"/>
      <c r="M799" s="3098"/>
      <c r="N799" s="3098"/>
      <c r="O799" s="3098"/>
      <c r="P799" s="3098"/>
      <c r="Q799" s="3098"/>
      <c r="R799" s="3098"/>
      <c r="S799" s="3098"/>
      <c r="T799" s="3098"/>
      <c r="U799" s="3098"/>
      <c r="V799" s="3098"/>
      <c r="W799" s="3098"/>
      <c r="X799" s="3098"/>
      <c r="Y799" s="3098"/>
      <c r="Z799" s="3098"/>
      <c r="AA799" s="3098"/>
      <c r="AB799" s="3098"/>
      <c r="AC799" s="3098"/>
      <c r="AD799" s="3098"/>
      <c r="AE799" s="3098"/>
      <c r="AF799" s="3098"/>
      <c r="AG799" s="3098"/>
      <c r="AH799" s="3098"/>
      <c r="AI799" s="3098"/>
      <c r="AJ799" s="3143"/>
      <c r="AK799" s="3143"/>
      <c r="AL799" s="3143"/>
      <c r="AM799" s="3143"/>
      <c r="AN799" s="3143"/>
      <c r="AO799" s="3143"/>
      <c r="AP799" s="3143"/>
      <c r="AQ799" s="3143"/>
      <c r="AR799" s="3143"/>
      <c r="AS799" s="3143"/>
      <c r="AT799" s="3143"/>
      <c r="AU799" s="3143"/>
      <c r="AV799" s="3143"/>
      <c r="AW799" s="3143"/>
      <c r="AX799" s="3143"/>
      <c r="AY799" s="3143"/>
      <c r="AZ799" s="3143"/>
      <c r="BA799" s="3143"/>
      <c r="BB799" s="3143"/>
      <c r="BC799" s="3143"/>
      <c r="BD799" s="3143"/>
      <c r="BE799" s="3143"/>
      <c r="BF799" s="3143"/>
      <c r="BG799" s="3143"/>
      <c r="BH799" s="3143"/>
      <c r="BI799" s="3143"/>
      <c r="BJ799" s="3143"/>
      <c r="BK799" s="3143"/>
      <c r="BL799" s="3189"/>
      <c r="BM799" s="3189"/>
      <c r="BN799" s="3189"/>
      <c r="BO799" s="3189"/>
      <c r="BP799" s="3189"/>
      <c r="BQ799" s="3189"/>
      <c r="BR799" s="3189"/>
      <c r="BS799" s="3189"/>
      <c r="BT799" s="3189"/>
      <c r="BU799" s="3189"/>
      <c r="BV799" s="3143"/>
      <c r="BW799" s="3143"/>
    </row>
    <row r="800" spans="1:75" ht="16.5" customHeight="1">
      <c r="A800" s="3143"/>
      <c r="B800" s="3143"/>
      <c r="C800" s="3143"/>
      <c r="D800" s="3143"/>
      <c r="E800" s="3143"/>
      <c r="F800" s="3143"/>
      <c r="G800" s="3143"/>
      <c r="H800" s="3143"/>
      <c r="I800" s="3143"/>
      <c r="J800" s="3143"/>
      <c r="K800" s="3098"/>
      <c r="L800" s="3098"/>
      <c r="M800" s="3098"/>
      <c r="N800" s="3098"/>
      <c r="O800" s="3098"/>
      <c r="P800" s="3098"/>
      <c r="Q800" s="3098"/>
      <c r="R800" s="3098"/>
      <c r="S800" s="3098"/>
      <c r="T800" s="3098"/>
      <c r="U800" s="3098"/>
      <c r="V800" s="3098"/>
      <c r="W800" s="3098"/>
      <c r="X800" s="3098"/>
      <c r="Y800" s="3098"/>
      <c r="Z800" s="3098"/>
      <c r="AA800" s="3098"/>
      <c r="AB800" s="3098"/>
      <c r="AC800" s="3098"/>
      <c r="AD800" s="3098"/>
      <c r="AE800" s="3098"/>
      <c r="AF800" s="3098"/>
      <c r="AG800" s="3098"/>
      <c r="AH800" s="3098"/>
      <c r="AI800" s="3098"/>
      <c r="AJ800" s="3143"/>
      <c r="AK800" s="3143"/>
      <c r="AL800" s="3143"/>
      <c r="AM800" s="3143"/>
      <c r="AN800" s="3143"/>
      <c r="AO800" s="3143"/>
      <c r="AP800" s="3143"/>
      <c r="AQ800" s="3143"/>
      <c r="AR800" s="3143"/>
      <c r="AS800" s="3143"/>
      <c r="AT800" s="3143"/>
      <c r="AU800" s="3143"/>
      <c r="AV800" s="3143"/>
      <c r="AW800" s="3143"/>
      <c r="AX800" s="3143"/>
      <c r="AY800" s="3143"/>
      <c r="AZ800" s="3143"/>
      <c r="BA800" s="3143"/>
      <c r="BB800" s="3143"/>
      <c r="BC800" s="3143"/>
      <c r="BD800" s="3143"/>
      <c r="BE800" s="3143"/>
      <c r="BF800" s="3143"/>
      <c r="BG800" s="3143"/>
      <c r="BH800" s="3143"/>
      <c r="BI800" s="3143"/>
      <c r="BJ800" s="3143"/>
      <c r="BK800" s="3143"/>
      <c r="BL800" s="3189"/>
      <c r="BM800" s="3189"/>
      <c r="BN800" s="3189"/>
      <c r="BO800" s="3189"/>
      <c r="BP800" s="3189"/>
      <c r="BQ800" s="3189"/>
      <c r="BR800" s="3189"/>
      <c r="BS800" s="3189"/>
      <c r="BT800" s="3189"/>
      <c r="BU800" s="3189"/>
      <c r="BV800" s="3143"/>
      <c r="BW800" s="3143"/>
    </row>
    <row r="801" spans="1:75" ht="16.5" customHeight="1">
      <c r="A801" s="3143"/>
      <c r="B801" s="3143"/>
      <c r="C801" s="3143"/>
      <c r="D801" s="3143"/>
      <c r="E801" s="3143"/>
      <c r="F801" s="3143"/>
      <c r="G801" s="3143"/>
      <c r="H801" s="3143"/>
      <c r="I801" s="3143"/>
      <c r="J801" s="3143"/>
      <c r="K801" s="3098"/>
      <c r="L801" s="3098"/>
      <c r="M801" s="3098"/>
      <c r="N801" s="3098"/>
      <c r="O801" s="3098"/>
      <c r="P801" s="3098"/>
      <c r="Q801" s="3098"/>
      <c r="R801" s="3098"/>
      <c r="S801" s="3098"/>
      <c r="T801" s="3098"/>
      <c r="U801" s="3098"/>
      <c r="V801" s="3098"/>
      <c r="W801" s="3098"/>
      <c r="X801" s="3098"/>
      <c r="Y801" s="3098"/>
      <c r="Z801" s="3098"/>
      <c r="AA801" s="3098"/>
      <c r="AB801" s="3098"/>
      <c r="AC801" s="3098"/>
      <c r="AD801" s="3098"/>
      <c r="AE801" s="3098"/>
      <c r="AF801" s="3098"/>
      <c r="AG801" s="3098"/>
      <c r="AH801" s="3098"/>
      <c r="AI801" s="3098"/>
      <c r="AJ801" s="3143"/>
      <c r="AK801" s="3143"/>
      <c r="AL801" s="3143"/>
      <c r="AM801" s="3143"/>
      <c r="AN801" s="3143"/>
      <c r="AO801" s="3143"/>
      <c r="AP801" s="3143"/>
      <c r="AQ801" s="3143"/>
      <c r="AR801" s="3143"/>
      <c r="AS801" s="3143"/>
      <c r="AT801" s="3143"/>
      <c r="AU801" s="3143"/>
      <c r="AV801" s="3143"/>
      <c r="AW801" s="3143"/>
      <c r="AX801" s="3143"/>
      <c r="AY801" s="3143"/>
      <c r="AZ801" s="3143"/>
      <c r="BA801" s="3143"/>
      <c r="BB801" s="3143"/>
      <c r="BC801" s="3143"/>
      <c r="BD801" s="3143"/>
      <c r="BE801" s="3143"/>
      <c r="BF801" s="3143"/>
      <c r="BG801" s="3143"/>
      <c r="BH801" s="3143"/>
      <c r="BI801" s="3143"/>
      <c r="BJ801" s="3143"/>
      <c r="BK801" s="3143"/>
      <c r="BL801" s="3189"/>
      <c r="BM801" s="3189"/>
      <c r="BN801" s="3189"/>
      <c r="BO801" s="3189"/>
      <c r="BP801" s="3189"/>
      <c r="BQ801" s="3189"/>
      <c r="BR801" s="3189"/>
      <c r="BS801" s="3189"/>
      <c r="BT801" s="3189"/>
      <c r="BU801" s="3189"/>
      <c r="BV801" s="3143"/>
      <c r="BW801" s="3143"/>
    </row>
    <row r="802" spans="1:75" ht="16.5" customHeight="1">
      <c r="A802" s="3143"/>
      <c r="B802" s="3143"/>
      <c r="C802" s="3143"/>
      <c r="D802" s="3143"/>
      <c r="E802" s="3143"/>
      <c r="F802" s="3143"/>
      <c r="G802" s="3143"/>
      <c r="H802" s="3143"/>
      <c r="I802" s="3143"/>
      <c r="J802" s="3143"/>
      <c r="K802" s="3098"/>
      <c r="L802" s="3098"/>
      <c r="M802" s="3098"/>
      <c r="N802" s="3098"/>
      <c r="O802" s="3098"/>
      <c r="P802" s="3098"/>
      <c r="Q802" s="3098"/>
      <c r="R802" s="3098"/>
      <c r="S802" s="3098"/>
      <c r="T802" s="3098"/>
      <c r="U802" s="3098"/>
      <c r="V802" s="3098"/>
      <c r="W802" s="3098"/>
      <c r="X802" s="3098"/>
      <c r="Y802" s="3098"/>
      <c r="Z802" s="3098"/>
      <c r="AA802" s="3098"/>
      <c r="AB802" s="3098"/>
      <c r="AC802" s="3098"/>
      <c r="AD802" s="3098"/>
      <c r="AE802" s="3098"/>
      <c r="AF802" s="3098"/>
      <c r="AG802" s="3098"/>
      <c r="AH802" s="3098"/>
      <c r="AI802" s="3098"/>
      <c r="AJ802" s="3143"/>
      <c r="AK802" s="3143"/>
      <c r="AL802" s="3143"/>
      <c r="AM802" s="3143"/>
      <c r="AN802" s="3143"/>
      <c r="AO802" s="3143"/>
      <c r="AP802" s="3143"/>
      <c r="AQ802" s="3143"/>
      <c r="AR802" s="3143"/>
      <c r="AS802" s="3143"/>
      <c r="AT802" s="3143"/>
      <c r="AU802" s="3143"/>
      <c r="AV802" s="3143"/>
      <c r="AW802" s="3143"/>
      <c r="AX802" s="3143"/>
      <c r="AY802" s="3143"/>
      <c r="AZ802" s="3143"/>
      <c r="BA802" s="3143"/>
      <c r="BB802" s="3143"/>
      <c r="BC802" s="3143"/>
      <c r="BD802" s="3143"/>
      <c r="BE802" s="3143"/>
      <c r="BF802" s="3143"/>
      <c r="BG802" s="3143"/>
      <c r="BH802" s="3143"/>
      <c r="BI802" s="3143"/>
      <c r="BJ802" s="3143"/>
      <c r="BK802" s="3143"/>
      <c r="BL802" s="3189"/>
      <c r="BM802" s="3189"/>
      <c r="BN802" s="3189"/>
      <c r="BO802" s="3189"/>
      <c r="BP802" s="3189"/>
      <c r="BQ802" s="3189"/>
      <c r="BR802" s="3189"/>
      <c r="BS802" s="3189"/>
      <c r="BT802" s="3189"/>
      <c r="BU802" s="3189"/>
      <c r="BV802" s="3143"/>
      <c r="BW802" s="3143"/>
    </row>
    <row r="803" spans="1:75" ht="16.5" customHeight="1">
      <c r="A803" s="3143"/>
      <c r="B803" s="3143"/>
      <c r="C803" s="3143"/>
      <c r="D803" s="3143"/>
      <c r="E803" s="3143"/>
      <c r="F803" s="3143"/>
      <c r="G803" s="3143"/>
      <c r="H803" s="3143"/>
      <c r="I803" s="3143"/>
      <c r="J803" s="3143"/>
      <c r="K803" s="3098"/>
      <c r="L803" s="3098"/>
      <c r="M803" s="3098"/>
      <c r="N803" s="3098"/>
      <c r="O803" s="3098"/>
      <c r="P803" s="3098"/>
      <c r="Q803" s="3098"/>
      <c r="R803" s="3098"/>
      <c r="S803" s="3098"/>
      <c r="T803" s="3098"/>
      <c r="U803" s="3098"/>
      <c r="V803" s="3098"/>
      <c r="W803" s="3098"/>
      <c r="X803" s="3098"/>
      <c r="Y803" s="3098"/>
      <c r="Z803" s="3098"/>
      <c r="AA803" s="3098"/>
      <c r="AB803" s="3098"/>
      <c r="AC803" s="3098"/>
      <c r="AD803" s="3098"/>
      <c r="AE803" s="3098"/>
      <c r="AF803" s="3098"/>
      <c r="AG803" s="3098"/>
      <c r="AH803" s="3098"/>
      <c r="AI803" s="3098"/>
      <c r="AJ803" s="3143"/>
      <c r="AK803" s="3143"/>
      <c r="AL803" s="3143"/>
      <c r="AM803" s="3143"/>
      <c r="AN803" s="3143"/>
      <c r="AO803" s="3143"/>
      <c r="AP803" s="3143"/>
      <c r="AQ803" s="3143"/>
      <c r="AR803" s="3143"/>
      <c r="AS803" s="3143"/>
      <c r="AT803" s="3143"/>
      <c r="AU803" s="3143"/>
      <c r="AV803" s="3143"/>
      <c r="AW803" s="3143"/>
      <c r="AX803" s="3143"/>
      <c r="AY803" s="3143"/>
      <c r="AZ803" s="3143"/>
      <c r="BA803" s="3143"/>
      <c r="BB803" s="3143"/>
      <c r="BC803" s="3143"/>
      <c r="BD803" s="3143"/>
      <c r="BE803" s="3143"/>
      <c r="BF803" s="3143"/>
      <c r="BG803" s="3143"/>
      <c r="BH803" s="3143"/>
      <c r="BI803" s="3143"/>
      <c r="BJ803" s="3143"/>
      <c r="BK803" s="3143"/>
      <c r="BL803" s="3189"/>
      <c r="BM803" s="3189"/>
      <c r="BN803" s="3189"/>
      <c r="BO803" s="3189"/>
      <c r="BP803" s="3189"/>
      <c r="BQ803" s="3189"/>
      <c r="BR803" s="3189"/>
      <c r="BS803" s="3189"/>
      <c r="BT803" s="3189"/>
      <c r="BU803" s="3189"/>
      <c r="BV803" s="3143"/>
      <c r="BW803" s="3143"/>
    </row>
    <row r="804" spans="1:75" ht="16.5" customHeight="1">
      <c r="A804" s="3143"/>
      <c r="B804" s="3143"/>
      <c r="C804" s="3143"/>
      <c r="D804" s="3143"/>
      <c r="E804" s="3143"/>
      <c r="F804" s="3143"/>
      <c r="G804" s="3143"/>
      <c r="H804" s="3143"/>
      <c r="I804" s="3143"/>
      <c r="J804" s="3143"/>
      <c r="K804" s="3098"/>
      <c r="L804" s="3098"/>
      <c r="M804" s="3098"/>
      <c r="N804" s="3098"/>
      <c r="O804" s="3098"/>
      <c r="P804" s="3098"/>
      <c r="Q804" s="3098"/>
      <c r="R804" s="3098"/>
      <c r="S804" s="3098"/>
      <c r="T804" s="3098"/>
      <c r="U804" s="3098"/>
      <c r="V804" s="3098"/>
      <c r="W804" s="3098"/>
      <c r="X804" s="3098"/>
      <c r="Y804" s="3098"/>
      <c r="Z804" s="3098"/>
      <c r="AA804" s="3098"/>
      <c r="AB804" s="3098"/>
      <c r="AC804" s="3098"/>
      <c r="AD804" s="3098"/>
      <c r="AE804" s="3098"/>
      <c r="AF804" s="3098"/>
      <c r="AG804" s="3098"/>
      <c r="AH804" s="3098"/>
      <c r="AI804" s="3098"/>
      <c r="AJ804" s="3143"/>
      <c r="AK804" s="3143"/>
      <c r="AL804" s="3143"/>
      <c r="AM804" s="3143"/>
      <c r="AN804" s="3143"/>
      <c r="AO804" s="3143"/>
      <c r="AP804" s="3143"/>
      <c r="AQ804" s="3143"/>
      <c r="AR804" s="3143"/>
      <c r="AS804" s="3143"/>
      <c r="AT804" s="3143"/>
      <c r="AU804" s="3143"/>
      <c r="AV804" s="3143"/>
      <c r="AW804" s="3143"/>
      <c r="AX804" s="3143"/>
      <c r="AY804" s="3143"/>
      <c r="AZ804" s="3143"/>
      <c r="BA804" s="3143"/>
      <c r="BB804" s="3143"/>
      <c r="BC804" s="3143"/>
      <c r="BD804" s="3143"/>
      <c r="BE804" s="3143"/>
      <c r="BF804" s="3143"/>
      <c r="BG804" s="3143"/>
      <c r="BH804" s="3143"/>
      <c r="BI804" s="3143"/>
      <c r="BJ804" s="3143"/>
      <c r="BK804" s="3143"/>
      <c r="BL804" s="3189"/>
      <c r="BM804" s="3189"/>
      <c r="BN804" s="3189"/>
      <c r="BO804" s="3189"/>
      <c r="BP804" s="3189"/>
      <c r="BQ804" s="3189"/>
      <c r="BR804" s="3189"/>
      <c r="BS804" s="3189"/>
      <c r="BT804" s="3189"/>
      <c r="BU804" s="3189"/>
      <c r="BV804" s="3143"/>
      <c r="BW804" s="3143"/>
    </row>
    <row r="805" spans="1:75" ht="16.5" customHeight="1">
      <c r="A805" s="3143"/>
      <c r="B805" s="3143"/>
      <c r="C805" s="3143"/>
      <c r="D805" s="3143"/>
      <c r="E805" s="3143"/>
      <c r="F805" s="3143"/>
      <c r="G805" s="3143"/>
      <c r="H805" s="3143"/>
      <c r="I805" s="3143"/>
      <c r="J805" s="3143"/>
      <c r="K805" s="3098"/>
      <c r="L805" s="3098"/>
      <c r="M805" s="3098"/>
      <c r="N805" s="3098"/>
      <c r="O805" s="3098"/>
      <c r="P805" s="3098"/>
      <c r="Q805" s="3098"/>
      <c r="R805" s="3098"/>
      <c r="S805" s="3098"/>
      <c r="T805" s="3098"/>
      <c r="U805" s="3098"/>
      <c r="V805" s="3098"/>
      <c r="W805" s="3098"/>
      <c r="X805" s="3098"/>
      <c r="Y805" s="3098"/>
      <c r="Z805" s="3098"/>
      <c r="AA805" s="3098"/>
      <c r="AB805" s="3098"/>
      <c r="AC805" s="3098"/>
      <c r="AD805" s="3098"/>
      <c r="AE805" s="3098"/>
      <c r="AF805" s="3098"/>
      <c r="AG805" s="3098"/>
      <c r="AH805" s="3098"/>
      <c r="AI805" s="3098"/>
      <c r="AJ805" s="3143"/>
      <c r="AK805" s="3143"/>
      <c r="AL805" s="3143"/>
      <c r="AM805" s="3143"/>
      <c r="AN805" s="3143"/>
      <c r="AO805" s="3143"/>
      <c r="AP805" s="3143"/>
      <c r="AQ805" s="3143"/>
      <c r="AR805" s="3143"/>
      <c r="AS805" s="3143"/>
      <c r="AT805" s="3143"/>
      <c r="AU805" s="3143"/>
      <c r="AV805" s="3143"/>
      <c r="AW805" s="3143"/>
      <c r="AX805" s="3143"/>
      <c r="AY805" s="3143"/>
      <c r="AZ805" s="3143"/>
      <c r="BA805" s="3143"/>
      <c r="BB805" s="3143"/>
      <c r="BC805" s="3143"/>
      <c r="BD805" s="3143"/>
      <c r="BE805" s="3143"/>
      <c r="BF805" s="3143"/>
      <c r="BG805" s="3143"/>
      <c r="BH805" s="3143"/>
      <c r="BI805" s="3143"/>
      <c r="BJ805" s="3143"/>
      <c r="BK805" s="3143"/>
      <c r="BL805" s="3189"/>
      <c r="BM805" s="3189"/>
      <c r="BN805" s="3189"/>
      <c r="BO805" s="3189"/>
      <c r="BP805" s="3189"/>
      <c r="BQ805" s="3189"/>
      <c r="BR805" s="3189"/>
      <c r="BS805" s="3189"/>
      <c r="BT805" s="3189"/>
      <c r="BU805" s="3189"/>
      <c r="BV805" s="3143"/>
      <c r="BW805" s="3143"/>
    </row>
    <row r="806" spans="1:75" ht="16.5" customHeight="1">
      <c r="A806" s="3143"/>
      <c r="B806" s="3143"/>
      <c r="C806" s="3143"/>
      <c r="D806" s="3143"/>
      <c r="E806" s="3143"/>
      <c r="F806" s="3143"/>
      <c r="G806" s="3143"/>
      <c r="H806" s="3143"/>
      <c r="I806" s="3143"/>
      <c r="J806" s="3143"/>
      <c r="K806" s="3098"/>
      <c r="L806" s="3098"/>
      <c r="M806" s="3098"/>
      <c r="N806" s="3098"/>
      <c r="O806" s="3098"/>
      <c r="P806" s="3098"/>
      <c r="Q806" s="3098"/>
      <c r="R806" s="3098"/>
      <c r="S806" s="3098"/>
      <c r="T806" s="3098"/>
      <c r="U806" s="3098"/>
      <c r="V806" s="3098"/>
      <c r="W806" s="3098"/>
      <c r="X806" s="3098"/>
      <c r="Y806" s="3098"/>
      <c r="Z806" s="3098"/>
      <c r="AA806" s="3098"/>
      <c r="AB806" s="3098"/>
      <c r="AC806" s="3098"/>
      <c r="AD806" s="3098"/>
      <c r="AE806" s="3098"/>
      <c r="AF806" s="3098"/>
      <c r="AG806" s="3098"/>
      <c r="AH806" s="3098"/>
      <c r="AI806" s="3098"/>
      <c r="AJ806" s="3143"/>
      <c r="AK806" s="3143"/>
      <c r="AL806" s="3143"/>
      <c r="AM806" s="3143"/>
      <c r="AN806" s="3143"/>
      <c r="AO806" s="3143"/>
      <c r="AP806" s="3143"/>
      <c r="AQ806" s="3143"/>
      <c r="AR806" s="3143"/>
      <c r="AS806" s="3143"/>
      <c r="AT806" s="3143"/>
      <c r="AU806" s="3143"/>
      <c r="AV806" s="3143"/>
      <c r="AW806" s="3143"/>
      <c r="AX806" s="3143"/>
      <c r="AY806" s="3143"/>
      <c r="AZ806" s="3143"/>
      <c r="BA806" s="3143"/>
      <c r="BB806" s="3143"/>
      <c r="BC806" s="3143"/>
      <c r="BD806" s="3143"/>
      <c r="BE806" s="3143"/>
      <c r="BF806" s="3143"/>
      <c r="BG806" s="3143"/>
      <c r="BH806" s="3143"/>
      <c r="BI806" s="3143"/>
      <c r="BJ806" s="3143"/>
      <c r="BK806" s="3143"/>
      <c r="BL806" s="3189"/>
      <c r="BM806" s="3189"/>
      <c r="BN806" s="3189"/>
      <c r="BO806" s="3189"/>
      <c r="BP806" s="3189"/>
      <c r="BQ806" s="3189"/>
      <c r="BR806" s="3189"/>
      <c r="BS806" s="3189"/>
      <c r="BT806" s="3189"/>
      <c r="BU806" s="3189"/>
      <c r="BV806" s="3143"/>
      <c r="BW806" s="3143"/>
    </row>
    <row r="807" spans="1:75" ht="16.5" customHeight="1">
      <c r="A807" s="3143"/>
      <c r="B807" s="3143"/>
      <c r="C807" s="3143"/>
      <c r="D807" s="3143"/>
      <c r="E807" s="3143"/>
      <c r="F807" s="3143"/>
      <c r="G807" s="3143"/>
      <c r="H807" s="3143"/>
      <c r="I807" s="3143"/>
      <c r="J807" s="3143"/>
      <c r="K807" s="3098"/>
      <c r="L807" s="3098"/>
      <c r="M807" s="3098"/>
      <c r="N807" s="3098"/>
      <c r="O807" s="3098"/>
      <c r="P807" s="3098"/>
      <c r="Q807" s="3098"/>
      <c r="R807" s="3098"/>
      <c r="S807" s="3098"/>
      <c r="T807" s="3098"/>
      <c r="U807" s="3098"/>
      <c r="V807" s="3098"/>
      <c r="W807" s="3098"/>
      <c r="X807" s="3098"/>
      <c r="Y807" s="3098"/>
      <c r="Z807" s="3098"/>
      <c r="AA807" s="3098"/>
      <c r="AB807" s="3098"/>
      <c r="AC807" s="3098"/>
      <c r="AD807" s="3098"/>
      <c r="AE807" s="3098"/>
      <c r="AF807" s="3098"/>
      <c r="AG807" s="3098"/>
      <c r="AH807" s="3098"/>
      <c r="AI807" s="3098"/>
      <c r="AJ807" s="3143"/>
      <c r="AK807" s="3143"/>
      <c r="AL807" s="3143"/>
      <c r="AM807" s="3143"/>
      <c r="AN807" s="3143"/>
      <c r="AO807" s="3143"/>
      <c r="AP807" s="3143"/>
      <c r="AQ807" s="3143"/>
      <c r="AR807" s="3143"/>
      <c r="AS807" s="3143"/>
      <c r="AT807" s="3143"/>
      <c r="AU807" s="3143"/>
      <c r="AV807" s="3143"/>
      <c r="AW807" s="3143"/>
      <c r="AX807" s="3143"/>
      <c r="AY807" s="3143"/>
      <c r="AZ807" s="3143"/>
      <c r="BA807" s="3143"/>
      <c r="BB807" s="3143"/>
      <c r="BC807" s="3143"/>
      <c r="BD807" s="3143"/>
      <c r="BE807" s="3143"/>
      <c r="BF807" s="3143"/>
      <c r="BG807" s="3143"/>
      <c r="BH807" s="3143"/>
      <c r="BI807" s="3143"/>
      <c r="BJ807" s="3143"/>
      <c r="BK807" s="3143"/>
      <c r="BL807" s="3189"/>
      <c r="BM807" s="3189"/>
      <c r="BN807" s="3189"/>
      <c r="BO807" s="3189"/>
      <c r="BP807" s="3189"/>
      <c r="BQ807" s="3189"/>
      <c r="BR807" s="3189"/>
      <c r="BS807" s="3189"/>
      <c r="BT807" s="3189"/>
      <c r="BU807" s="3189"/>
      <c r="BV807" s="3143"/>
      <c r="BW807" s="3143"/>
    </row>
    <row r="808" spans="1:75" ht="16.5" customHeight="1">
      <c r="A808" s="3143"/>
      <c r="B808" s="3143"/>
      <c r="C808" s="3143"/>
      <c r="D808" s="3143"/>
      <c r="E808" s="3143"/>
      <c r="F808" s="3143"/>
      <c r="G808" s="3143"/>
      <c r="H808" s="3143"/>
      <c r="I808" s="3143"/>
      <c r="J808" s="3143"/>
      <c r="K808" s="3098"/>
      <c r="L808" s="3098"/>
      <c r="M808" s="3098"/>
      <c r="N808" s="3098"/>
      <c r="O808" s="3098"/>
      <c r="P808" s="3098"/>
      <c r="Q808" s="3098"/>
      <c r="R808" s="3098"/>
      <c r="S808" s="3098"/>
      <c r="T808" s="3098"/>
      <c r="U808" s="3098"/>
      <c r="V808" s="3098"/>
      <c r="W808" s="3098"/>
      <c r="X808" s="3098"/>
      <c r="Y808" s="3098"/>
      <c r="Z808" s="3098"/>
      <c r="AA808" s="3098"/>
      <c r="AB808" s="3098"/>
      <c r="AC808" s="3098"/>
      <c r="AD808" s="3098"/>
      <c r="AE808" s="3098"/>
      <c r="AF808" s="3098"/>
      <c r="AG808" s="3098"/>
      <c r="AH808" s="3098"/>
      <c r="AI808" s="3098"/>
      <c r="AJ808" s="3143"/>
      <c r="AK808" s="3143"/>
      <c r="AL808" s="3143"/>
      <c r="AM808" s="3143"/>
      <c r="AN808" s="3143"/>
      <c r="AO808" s="3143"/>
      <c r="AP808" s="3143"/>
      <c r="AQ808" s="3143"/>
      <c r="AR808" s="3143"/>
      <c r="AS808" s="3143"/>
      <c r="AT808" s="3143"/>
      <c r="AU808" s="3143"/>
      <c r="AV808" s="3143"/>
      <c r="AW808" s="3143"/>
      <c r="AX808" s="3143"/>
      <c r="AY808" s="3143"/>
      <c r="AZ808" s="3143"/>
      <c r="BA808" s="3143"/>
      <c r="BB808" s="3143"/>
      <c r="BC808" s="3143"/>
      <c r="BD808" s="3143"/>
      <c r="BE808" s="3143"/>
      <c r="BF808" s="3143"/>
      <c r="BG808" s="3143"/>
      <c r="BH808" s="3143"/>
      <c r="BI808" s="3143"/>
      <c r="BJ808" s="3143"/>
      <c r="BK808" s="3143"/>
      <c r="BL808" s="3189"/>
      <c r="BM808" s="3189"/>
      <c r="BN808" s="3189"/>
      <c r="BO808" s="3189"/>
      <c r="BP808" s="3189"/>
      <c r="BQ808" s="3189"/>
      <c r="BR808" s="3189"/>
      <c r="BS808" s="3189"/>
      <c r="BT808" s="3189"/>
      <c r="BU808" s="3189"/>
      <c r="BV808" s="3143"/>
      <c r="BW808" s="3143"/>
    </row>
    <row r="809" spans="1:75" ht="16.5" customHeight="1">
      <c r="A809" s="3143"/>
      <c r="B809" s="3143"/>
      <c r="C809" s="3143"/>
      <c r="D809" s="3143"/>
      <c r="E809" s="3143"/>
      <c r="F809" s="3143"/>
      <c r="G809" s="3143"/>
      <c r="H809" s="3143"/>
      <c r="I809" s="3143"/>
      <c r="J809" s="3143"/>
      <c r="K809" s="3098"/>
      <c r="L809" s="3098"/>
      <c r="M809" s="3098"/>
      <c r="N809" s="3098"/>
      <c r="O809" s="3098"/>
      <c r="P809" s="3098"/>
      <c r="Q809" s="3098"/>
      <c r="R809" s="3098"/>
      <c r="S809" s="3098"/>
      <c r="T809" s="3098"/>
      <c r="U809" s="3098"/>
      <c r="V809" s="3098"/>
      <c r="W809" s="3098"/>
      <c r="X809" s="3098"/>
      <c r="Y809" s="3098"/>
      <c r="Z809" s="3098"/>
      <c r="AA809" s="3098"/>
      <c r="AB809" s="3098"/>
      <c r="AC809" s="3098"/>
      <c r="AD809" s="3098"/>
      <c r="AE809" s="3098"/>
      <c r="AF809" s="3098"/>
      <c r="AG809" s="3098"/>
      <c r="AH809" s="3098"/>
      <c r="AI809" s="3098"/>
      <c r="AJ809" s="3143"/>
      <c r="AK809" s="3143"/>
      <c r="AL809" s="3143"/>
      <c r="AM809" s="3143"/>
      <c r="AN809" s="3143"/>
      <c r="AO809" s="3143"/>
      <c r="AP809" s="3143"/>
      <c r="AQ809" s="3143"/>
      <c r="AR809" s="3143"/>
      <c r="AS809" s="3143"/>
      <c r="AT809" s="3143"/>
      <c r="AU809" s="3143"/>
      <c r="AV809" s="3143"/>
      <c r="AW809" s="3143"/>
      <c r="AX809" s="3143"/>
      <c r="AY809" s="3143"/>
      <c r="AZ809" s="3143"/>
      <c r="BA809" s="3143"/>
      <c r="BB809" s="3143"/>
      <c r="BC809" s="3143"/>
      <c r="BD809" s="3143"/>
      <c r="BE809" s="3143"/>
      <c r="BF809" s="3143"/>
      <c r="BG809" s="3143"/>
      <c r="BH809" s="3143"/>
      <c r="BI809" s="3143"/>
      <c r="BJ809" s="3143"/>
      <c r="BK809" s="3143"/>
      <c r="BL809" s="3189"/>
      <c r="BM809" s="3189"/>
      <c r="BN809" s="3189"/>
      <c r="BO809" s="3189"/>
      <c r="BP809" s="3189"/>
      <c r="BQ809" s="3189"/>
      <c r="BR809" s="3189"/>
      <c r="BS809" s="3189"/>
      <c r="BT809" s="3189"/>
      <c r="BU809" s="3189"/>
      <c r="BV809" s="3143"/>
      <c r="BW809" s="3143"/>
    </row>
    <row r="810" spans="1:75" ht="16.5" customHeight="1">
      <c r="A810" s="3143"/>
      <c r="B810" s="3143"/>
      <c r="C810" s="3143"/>
      <c r="D810" s="3143"/>
      <c r="E810" s="3143"/>
      <c r="F810" s="3143"/>
      <c r="G810" s="3143"/>
      <c r="H810" s="3143"/>
      <c r="I810" s="3143"/>
      <c r="J810" s="3143"/>
      <c r="K810" s="3098"/>
      <c r="L810" s="3098"/>
      <c r="M810" s="3098"/>
      <c r="N810" s="3098"/>
      <c r="O810" s="3098"/>
      <c r="P810" s="3098"/>
      <c r="Q810" s="3098"/>
      <c r="R810" s="3098"/>
      <c r="S810" s="3098"/>
      <c r="T810" s="3098"/>
      <c r="U810" s="3098"/>
      <c r="V810" s="3098"/>
      <c r="W810" s="3098"/>
      <c r="X810" s="3098"/>
      <c r="Y810" s="3098"/>
      <c r="Z810" s="3098"/>
      <c r="AA810" s="3098"/>
      <c r="AB810" s="3098"/>
      <c r="AC810" s="3098"/>
      <c r="AD810" s="3098"/>
      <c r="AE810" s="3098"/>
      <c r="AF810" s="3098"/>
      <c r="AG810" s="3098"/>
      <c r="AH810" s="3098"/>
      <c r="AI810" s="3098"/>
      <c r="AJ810" s="3143"/>
      <c r="AK810" s="3143"/>
      <c r="AL810" s="3143"/>
      <c r="AM810" s="3143"/>
      <c r="AN810" s="3143"/>
      <c r="AO810" s="3143"/>
      <c r="AP810" s="3143"/>
      <c r="AQ810" s="3143"/>
      <c r="AR810" s="3143"/>
      <c r="AS810" s="3143"/>
      <c r="AT810" s="3143"/>
      <c r="AU810" s="3143"/>
      <c r="AV810" s="3143"/>
      <c r="AW810" s="3143"/>
      <c r="AX810" s="3143"/>
      <c r="AY810" s="3143"/>
      <c r="AZ810" s="3143"/>
      <c r="BA810" s="3143"/>
      <c r="BB810" s="3143"/>
      <c r="BC810" s="3143"/>
      <c r="BD810" s="3143"/>
      <c r="BE810" s="3143"/>
      <c r="BF810" s="3143"/>
      <c r="BG810" s="3143"/>
      <c r="BH810" s="3143"/>
      <c r="BI810" s="3143"/>
      <c r="BJ810" s="3143"/>
      <c r="BK810" s="3143"/>
      <c r="BL810" s="3189"/>
      <c r="BM810" s="3189"/>
      <c r="BN810" s="3189"/>
      <c r="BO810" s="3189"/>
      <c r="BP810" s="3189"/>
      <c r="BQ810" s="3189"/>
      <c r="BR810" s="3189"/>
      <c r="BS810" s="3189"/>
      <c r="BT810" s="3189"/>
      <c r="BU810" s="3189"/>
      <c r="BV810" s="3143"/>
      <c r="BW810" s="3143"/>
    </row>
    <row r="811" spans="1:75" ht="16.5" customHeight="1">
      <c r="A811" s="3143"/>
      <c r="B811" s="3143"/>
      <c r="C811" s="3143"/>
      <c r="D811" s="3143"/>
      <c r="E811" s="3143"/>
      <c r="F811" s="3143"/>
      <c r="G811" s="3143"/>
      <c r="H811" s="3143"/>
      <c r="I811" s="3143"/>
      <c r="J811" s="3143"/>
      <c r="K811" s="3098"/>
      <c r="L811" s="3098"/>
      <c r="M811" s="3098"/>
      <c r="N811" s="3098"/>
      <c r="O811" s="3098"/>
      <c r="P811" s="3098"/>
      <c r="Q811" s="3098"/>
      <c r="R811" s="3098"/>
      <c r="S811" s="3098"/>
      <c r="T811" s="3098"/>
      <c r="U811" s="3098"/>
      <c r="V811" s="3098"/>
      <c r="W811" s="3098"/>
      <c r="X811" s="3098"/>
      <c r="Y811" s="3098"/>
      <c r="Z811" s="3098"/>
      <c r="AA811" s="3098"/>
      <c r="AB811" s="3098"/>
      <c r="AC811" s="3098"/>
      <c r="AD811" s="3098"/>
      <c r="AE811" s="3098"/>
      <c r="AF811" s="3098"/>
      <c r="AG811" s="3098"/>
      <c r="AH811" s="3098"/>
      <c r="AI811" s="3098"/>
      <c r="AJ811" s="3143"/>
      <c r="AK811" s="3143"/>
      <c r="AL811" s="3143"/>
      <c r="AM811" s="3143"/>
      <c r="AN811" s="3143"/>
      <c r="AO811" s="3143"/>
      <c r="AP811" s="3143"/>
      <c r="AQ811" s="3143"/>
      <c r="AR811" s="3143"/>
      <c r="AS811" s="3143"/>
      <c r="AT811" s="3143"/>
      <c r="AU811" s="3143"/>
      <c r="AV811" s="3143"/>
      <c r="AW811" s="3143"/>
      <c r="AX811" s="3143"/>
      <c r="AY811" s="3143"/>
      <c r="AZ811" s="3143"/>
      <c r="BA811" s="3143"/>
      <c r="BB811" s="3143"/>
      <c r="BC811" s="3143"/>
      <c r="BD811" s="3143"/>
      <c r="BE811" s="3143"/>
      <c r="BF811" s="3143"/>
      <c r="BG811" s="3143"/>
      <c r="BH811" s="3143"/>
      <c r="BI811" s="3143"/>
      <c r="BJ811" s="3143"/>
      <c r="BK811" s="3143"/>
      <c r="BL811" s="3189"/>
      <c r="BM811" s="3189"/>
      <c r="BN811" s="3189"/>
      <c r="BO811" s="3189"/>
      <c r="BP811" s="3189"/>
      <c r="BQ811" s="3189"/>
      <c r="BR811" s="3189"/>
      <c r="BS811" s="3189"/>
      <c r="BT811" s="3189"/>
      <c r="BU811" s="3189"/>
      <c r="BV811" s="3143"/>
      <c r="BW811" s="3143"/>
    </row>
    <row r="812" spans="1:75" ht="16.5" customHeight="1">
      <c r="A812" s="3143"/>
      <c r="B812" s="3143"/>
      <c r="C812" s="3143"/>
      <c r="D812" s="3143"/>
      <c r="E812" s="3143"/>
      <c r="F812" s="3143"/>
      <c r="G812" s="3143"/>
      <c r="H812" s="3143"/>
      <c r="I812" s="3143"/>
      <c r="J812" s="3143"/>
      <c r="K812" s="3098"/>
      <c r="L812" s="3098"/>
      <c r="M812" s="3098"/>
      <c r="N812" s="3098"/>
      <c r="O812" s="3098"/>
      <c r="P812" s="3098"/>
      <c r="Q812" s="3098"/>
      <c r="R812" s="3098"/>
      <c r="S812" s="3098"/>
      <c r="T812" s="3098"/>
      <c r="U812" s="3098"/>
      <c r="V812" s="3098"/>
      <c r="W812" s="3098"/>
      <c r="X812" s="3098"/>
      <c r="Y812" s="3098"/>
      <c r="Z812" s="3098"/>
      <c r="AA812" s="3098"/>
      <c r="AB812" s="3098"/>
      <c r="AC812" s="3098"/>
      <c r="AD812" s="3098"/>
      <c r="AE812" s="3098"/>
      <c r="AF812" s="3098"/>
      <c r="AG812" s="3098"/>
      <c r="AH812" s="3098"/>
      <c r="AI812" s="3098"/>
      <c r="AJ812" s="3143"/>
      <c r="AK812" s="3143"/>
      <c r="AL812" s="3143"/>
      <c r="AM812" s="3143"/>
      <c r="AN812" s="3143"/>
      <c r="AO812" s="3143"/>
      <c r="AP812" s="3143"/>
      <c r="AQ812" s="3143"/>
      <c r="AR812" s="3143"/>
      <c r="AS812" s="3143"/>
      <c r="AT812" s="3143"/>
      <c r="AU812" s="3143"/>
      <c r="AV812" s="3143"/>
      <c r="AW812" s="3143"/>
      <c r="AX812" s="3143"/>
      <c r="AY812" s="3143"/>
      <c r="AZ812" s="3143"/>
      <c r="BA812" s="3143"/>
      <c r="BB812" s="3143"/>
      <c r="BC812" s="3143"/>
      <c r="BD812" s="3143"/>
      <c r="BE812" s="3143"/>
      <c r="BF812" s="3143"/>
      <c r="BG812" s="3143"/>
      <c r="BH812" s="3143"/>
      <c r="BI812" s="3143"/>
      <c r="BJ812" s="3143"/>
      <c r="BK812" s="3143"/>
      <c r="BL812" s="3189"/>
      <c r="BM812" s="3189"/>
      <c r="BN812" s="3189"/>
      <c r="BO812" s="3189"/>
      <c r="BP812" s="3189"/>
      <c r="BQ812" s="3189"/>
      <c r="BR812" s="3189"/>
      <c r="BS812" s="3189"/>
      <c r="BT812" s="3189"/>
      <c r="BU812" s="3189"/>
      <c r="BV812" s="3143"/>
      <c r="BW812" s="3143"/>
    </row>
    <row r="813" spans="1:75" ht="16.5" customHeight="1">
      <c r="A813" s="3143"/>
      <c r="B813" s="3143"/>
      <c r="C813" s="3143"/>
      <c r="D813" s="3143"/>
      <c r="E813" s="3143"/>
      <c r="F813" s="3143"/>
      <c r="G813" s="3143"/>
      <c r="H813" s="3143"/>
      <c r="I813" s="3143"/>
      <c r="J813" s="3143"/>
      <c r="K813" s="3098"/>
      <c r="L813" s="3098"/>
      <c r="M813" s="3098"/>
      <c r="N813" s="3098"/>
      <c r="O813" s="3098"/>
      <c r="P813" s="3098"/>
      <c r="Q813" s="3098"/>
      <c r="R813" s="3098"/>
      <c r="S813" s="3098"/>
      <c r="T813" s="3098"/>
      <c r="U813" s="3098"/>
      <c r="V813" s="3098"/>
      <c r="W813" s="3098"/>
      <c r="X813" s="3098"/>
      <c r="Y813" s="3098"/>
      <c r="Z813" s="3098"/>
      <c r="AA813" s="3098"/>
      <c r="AB813" s="3098"/>
      <c r="AC813" s="3098"/>
      <c r="AD813" s="3098"/>
      <c r="AE813" s="3098"/>
      <c r="AF813" s="3098"/>
      <c r="AG813" s="3098"/>
      <c r="AH813" s="3098"/>
      <c r="AI813" s="3098"/>
      <c r="AJ813" s="3143"/>
      <c r="AK813" s="3143"/>
      <c r="AL813" s="3143"/>
      <c r="AM813" s="3143"/>
      <c r="AN813" s="3143"/>
      <c r="AO813" s="3143"/>
      <c r="AP813" s="3143"/>
      <c r="AQ813" s="3143"/>
      <c r="AR813" s="3143"/>
      <c r="AS813" s="3143"/>
      <c r="AT813" s="3143"/>
      <c r="AU813" s="3143"/>
      <c r="AV813" s="3143"/>
      <c r="AW813" s="3143"/>
      <c r="AX813" s="3143"/>
      <c r="AY813" s="3143"/>
      <c r="AZ813" s="3143"/>
      <c r="BA813" s="3143"/>
      <c r="BB813" s="3143"/>
      <c r="BC813" s="3143"/>
      <c r="BD813" s="3143"/>
      <c r="BE813" s="3143"/>
      <c r="BF813" s="3143"/>
      <c r="BG813" s="3143"/>
      <c r="BH813" s="3143"/>
      <c r="BI813" s="3143"/>
      <c r="BJ813" s="3143"/>
      <c r="BK813" s="3143"/>
      <c r="BL813" s="3189"/>
      <c r="BM813" s="3189"/>
      <c r="BN813" s="3189"/>
      <c r="BO813" s="3189"/>
      <c r="BP813" s="3189"/>
      <c r="BQ813" s="3189"/>
      <c r="BR813" s="3189"/>
      <c r="BS813" s="3189"/>
      <c r="BT813" s="3189"/>
      <c r="BU813" s="3189"/>
      <c r="BV813" s="3143"/>
      <c r="BW813" s="3143"/>
    </row>
    <row r="814" spans="1:75" ht="16.5" customHeight="1">
      <c r="A814" s="3143"/>
      <c r="B814" s="3143"/>
      <c r="C814" s="3143"/>
      <c r="D814" s="3143"/>
      <c r="E814" s="3143"/>
      <c r="F814" s="3143"/>
      <c r="G814" s="3143"/>
      <c r="H814" s="3143"/>
      <c r="I814" s="3143"/>
      <c r="J814" s="3143"/>
      <c r="K814" s="3098"/>
      <c r="L814" s="3098"/>
      <c r="M814" s="3098"/>
      <c r="N814" s="3098"/>
      <c r="O814" s="3098"/>
      <c r="P814" s="3098"/>
      <c r="Q814" s="3098"/>
      <c r="R814" s="3098"/>
      <c r="S814" s="3098"/>
      <c r="T814" s="3098"/>
      <c r="U814" s="3098"/>
      <c r="V814" s="3098"/>
      <c r="W814" s="3098"/>
      <c r="X814" s="3098"/>
      <c r="Y814" s="3098"/>
      <c r="Z814" s="3098"/>
      <c r="AA814" s="3098"/>
      <c r="AB814" s="3098"/>
      <c r="AC814" s="3098"/>
      <c r="AD814" s="3098"/>
      <c r="AE814" s="3098"/>
      <c r="AF814" s="3098"/>
      <c r="AG814" s="3098"/>
      <c r="AH814" s="3098"/>
      <c r="AI814" s="3098"/>
      <c r="AJ814" s="3143"/>
      <c r="AK814" s="3143"/>
      <c r="AL814" s="3143"/>
      <c r="AM814" s="3143"/>
      <c r="AN814" s="3143"/>
      <c r="AO814" s="3143"/>
      <c r="AP814" s="3143"/>
      <c r="AQ814" s="3143"/>
      <c r="AR814" s="3143"/>
      <c r="AS814" s="3143"/>
      <c r="AT814" s="3143"/>
      <c r="AU814" s="3143"/>
      <c r="AV814" s="3143"/>
      <c r="AW814" s="3143"/>
      <c r="AX814" s="3143"/>
      <c r="AY814" s="3143"/>
      <c r="AZ814" s="3143"/>
      <c r="BA814" s="3143"/>
      <c r="BB814" s="3143"/>
      <c r="BC814" s="3143"/>
      <c r="BD814" s="3143"/>
      <c r="BE814" s="3143"/>
      <c r="BF814" s="3143"/>
      <c r="BG814" s="3143"/>
      <c r="BH814" s="3143"/>
      <c r="BI814" s="3143"/>
      <c r="BJ814" s="3143"/>
      <c r="BK814" s="3143"/>
      <c r="BL814" s="3189"/>
      <c r="BM814" s="3189"/>
      <c r="BN814" s="3189"/>
      <c r="BO814" s="3189"/>
      <c r="BP814" s="3189"/>
      <c r="BQ814" s="3189"/>
      <c r="BR814" s="3189"/>
      <c r="BS814" s="3189"/>
      <c r="BT814" s="3189"/>
      <c r="BU814" s="3189"/>
      <c r="BV814" s="3143"/>
      <c r="BW814" s="3143"/>
    </row>
    <row r="815" spans="1:75" ht="16.5" customHeight="1">
      <c r="A815" s="3143"/>
      <c r="B815" s="3143"/>
      <c r="C815" s="3143"/>
      <c r="D815" s="3143"/>
      <c r="E815" s="3143"/>
      <c r="F815" s="3143"/>
      <c r="G815" s="3143"/>
      <c r="H815" s="3143"/>
      <c r="I815" s="3143"/>
      <c r="J815" s="3143"/>
      <c r="K815" s="3098"/>
      <c r="L815" s="3098"/>
      <c r="M815" s="3098"/>
      <c r="N815" s="3098"/>
      <c r="O815" s="3098"/>
      <c r="P815" s="3098"/>
      <c r="Q815" s="3098"/>
      <c r="R815" s="3098"/>
      <c r="S815" s="3098"/>
      <c r="T815" s="3098"/>
      <c r="U815" s="3098"/>
      <c r="V815" s="3098"/>
      <c r="W815" s="3098"/>
      <c r="X815" s="3098"/>
      <c r="Y815" s="3098"/>
      <c r="Z815" s="3098"/>
      <c r="AA815" s="3098"/>
      <c r="AB815" s="3098"/>
      <c r="AC815" s="3098"/>
      <c r="AD815" s="3098"/>
      <c r="AE815" s="3098"/>
      <c r="AF815" s="3098"/>
      <c r="AG815" s="3098"/>
      <c r="AH815" s="3098"/>
      <c r="AI815" s="3098"/>
      <c r="AJ815" s="3143"/>
      <c r="AK815" s="3143"/>
      <c r="AL815" s="3143"/>
      <c r="AM815" s="3143"/>
      <c r="AN815" s="3143"/>
      <c r="AO815" s="3143"/>
      <c r="AP815" s="3143"/>
      <c r="AQ815" s="3143"/>
      <c r="AR815" s="3143"/>
      <c r="AS815" s="3143"/>
      <c r="AT815" s="3143"/>
      <c r="AU815" s="3143"/>
      <c r="AV815" s="3143"/>
      <c r="AW815" s="3143"/>
      <c r="AX815" s="3143"/>
      <c r="AY815" s="3143"/>
      <c r="AZ815" s="3143"/>
      <c r="BA815" s="3143"/>
      <c r="BB815" s="3143"/>
      <c r="BC815" s="3143"/>
      <c r="BD815" s="3143"/>
      <c r="BE815" s="3143"/>
      <c r="BF815" s="3143"/>
      <c r="BG815" s="3143"/>
      <c r="BH815" s="3143"/>
      <c r="BI815" s="3143"/>
      <c r="BJ815" s="3143"/>
      <c r="BK815" s="3143"/>
      <c r="BL815" s="3189"/>
      <c r="BM815" s="3189"/>
      <c r="BN815" s="3189"/>
      <c r="BO815" s="3189"/>
      <c r="BP815" s="3189"/>
      <c r="BQ815" s="3189"/>
      <c r="BR815" s="3189"/>
      <c r="BS815" s="3189"/>
      <c r="BT815" s="3189"/>
      <c r="BU815" s="3189"/>
      <c r="BV815" s="3143"/>
      <c r="BW815" s="3143"/>
    </row>
    <row r="816" spans="1:75" ht="16.5" customHeight="1">
      <c r="A816" s="3143"/>
      <c r="B816" s="3143"/>
      <c r="C816" s="3143"/>
      <c r="D816" s="3143"/>
      <c r="E816" s="3143"/>
      <c r="F816" s="3143"/>
      <c r="G816" s="3143"/>
      <c r="H816" s="3143"/>
      <c r="I816" s="3143"/>
      <c r="J816" s="3143"/>
      <c r="K816" s="3098"/>
      <c r="L816" s="3098"/>
      <c r="M816" s="3098"/>
      <c r="N816" s="3098"/>
      <c r="O816" s="3098"/>
      <c r="P816" s="3098"/>
      <c r="Q816" s="3098"/>
      <c r="R816" s="3098"/>
      <c r="S816" s="3098"/>
      <c r="T816" s="3098"/>
      <c r="U816" s="3098"/>
      <c r="V816" s="3098"/>
      <c r="W816" s="3098"/>
      <c r="X816" s="3098"/>
      <c r="Y816" s="3098"/>
      <c r="Z816" s="3098"/>
      <c r="AA816" s="3098"/>
      <c r="AB816" s="3098"/>
      <c r="AC816" s="3098"/>
      <c r="AD816" s="3098"/>
      <c r="AE816" s="3098"/>
      <c r="AF816" s="3098"/>
      <c r="AG816" s="3098"/>
      <c r="AH816" s="3098"/>
      <c r="AI816" s="3098"/>
      <c r="AJ816" s="3143"/>
      <c r="AK816" s="3143"/>
      <c r="AL816" s="3143"/>
      <c r="AM816" s="3143"/>
      <c r="AN816" s="3143"/>
      <c r="AO816" s="3143"/>
      <c r="AP816" s="3143"/>
      <c r="AQ816" s="3143"/>
      <c r="AR816" s="3143"/>
      <c r="AS816" s="3143"/>
      <c r="AT816" s="3143"/>
      <c r="AU816" s="3143"/>
      <c r="AV816" s="3143"/>
      <c r="AW816" s="3143"/>
      <c r="AX816" s="3143"/>
      <c r="AY816" s="3143"/>
      <c r="AZ816" s="3143"/>
      <c r="BA816" s="3143"/>
      <c r="BB816" s="3143"/>
      <c r="BC816" s="3143"/>
      <c r="BD816" s="3143"/>
      <c r="BE816" s="3143"/>
      <c r="BF816" s="3143"/>
      <c r="BG816" s="3143"/>
      <c r="BH816" s="3143"/>
      <c r="BI816" s="3143"/>
      <c r="BJ816" s="3143"/>
      <c r="BK816" s="3143"/>
      <c r="BL816" s="3189"/>
      <c r="BM816" s="3189"/>
      <c r="BN816" s="3189"/>
      <c r="BO816" s="3189"/>
      <c r="BP816" s="3189"/>
      <c r="BQ816" s="3189"/>
      <c r="BR816" s="3189"/>
      <c r="BS816" s="3189"/>
      <c r="BT816" s="3189"/>
      <c r="BU816" s="3189"/>
      <c r="BV816" s="3143"/>
      <c r="BW816" s="3143"/>
    </row>
    <row r="817" spans="1:75" ht="16.5" customHeight="1">
      <c r="A817" s="3143"/>
      <c r="B817" s="3143"/>
      <c r="C817" s="3143"/>
      <c r="D817" s="3143"/>
      <c r="E817" s="3143"/>
      <c r="F817" s="3143"/>
      <c r="G817" s="3143"/>
      <c r="H817" s="3143"/>
      <c r="I817" s="3143"/>
      <c r="J817" s="3143"/>
      <c r="K817" s="3098"/>
      <c r="L817" s="3098"/>
      <c r="M817" s="3098"/>
      <c r="N817" s="3098"/>
      <c r="O817" s="3098"/>
      <c r="P817" s="3098"/>
      <c r="Q817" s="3098"/>
      <c r="R817" s="3098"/>
      <c r="S817" s="3098"/>
      <c r="T817" s="3098"/>
      <c r="U817" s="3098"/>
      <c r="V817" s="3098"/>
      <c r="W817" s="3098"/>
      <c r="X817" s="3098"/>
      <c r="Y817" s="3098"/>
      <c r="Z817" s="3098"/>
      <c r="AA817" s="3098"/>
      <c r="AB817" s="3098"/>
      <c r="AC817" s="3098"/>
      <c r="AD817" s="3098"/>
      <c r="AE817" s="3098"/>
      <c r="AF817" s="3098"/>
      <c r="AG817" s="3098"/>
      <c r="AH817" s="3098"/>
      <c r="AI817" s="3098"/>
      <c r="AJ817" s="3143"/>
      <c r="AK817" s="3143"/>
      <c r="AL817" s="3143"/>
      <c r="AM817" s="3143"/>
      <c r="AN817" s="3143"/>
      <c r="AO817" s="3143"/>
      <c r="AP817" s="3143"/>
      <c r="AQ817" s="3143"/>
      <c r="AR817" s="3143"/>
      <c r="AS817" s="3143"/>
      <c r="AT817" s="3143"/>
      <c r="AU817" s="3143"/>
      <c r="AV817" s="3143"/>
      <c r="AW817" s="3143"/>
      <c r="AX817" s="3143"/>
      <c r="AY817" s="3143"/>
      <c r="AZ817" s="3143"/>
      <c r="BA817" s="3143"/>
      <c r="BB817" s="3143"/>
      <c r="BC817" s="3143"/>
      <c r="BD817" s="3143"/>
      <c r="BE817" s="3143"/>
      <c r="BF817" s="3143"/>
      <c r="BG817" s="3143"/>
      <c r="BH817" s="3143"/>
      <c r="BI817" s="3143"/>
      <c r="BJ817" s="3143"/>
      <c r="BK817" s="3143"/>
      <c r="BL817" s="3189"/>
      <c r="BM817" s="3189"/>
      <c r="BN817" s="3189"/>
      <c r="BO817" s="3189"/>
      <c r="BP817" s="3189"/>
      <c r="BQ817" s="3189"/>
      <c r="BR817" s="3189"/>
      <c r="BS817" s="3189"/>
      <c r="BT817" s="3189"/>
      <c r="BU817" s="3189"/>
      <c r="BV817" s="3143"/>
      <c r="BW817" s="3143"/>
    </row>
    <row r="818" spans="1:75" ht="16.5" customHeight="1">
      <c r="A818" s="3143"/>
      <c r="B818" s="3143"/>
      <c r="C818" s="3143"/>
      <c r="D818" s="3143"/>
      <c r="E818" s="3143"/>
      <c r="F818" s="3143"/>
      <c r="G818" s="3143"/>
      <c r="H818" s="3143"/>
      <c r="I818" s="3143"/>
      <c r="J818" s="3143"/>
      <c r="K818" s="3098"/>
      <c r="L818" s="3098"/>
      <c r="M818" s="3098"/>
      <c r="N818" s="3098"/>
      <c r="O818" s="3098"/>
      <c r="P818" s="3098"/>
      <c r="Q818" s="3098"/>
      <c r="R818" s="3098"/>
      <c r="S818" s="3098"/>
      <c r="T818" s="3098"/>
      <c r="U818" s="3098"/>
      <c r="V818" s="3098"/>
      <c r="W818" s="3098"/>
      <c r="X818" s="3098"/>
      <c r="Y818" s="3098"/>
      <c r="Z818" s="3098"/>
      <c r="AA818" s="3098"/>
      <c r="AB818" s="3098"/>
      <c r="AC818" s="3098"/>
      <c r="AD818" s="3098"/>
      <c r="AE818" s="3098"/>
      <c r="AF818" s="3098"/>
      <c r="AG818" s="3098"/>
      <c r="AH818" s="3098"/>
      <c r="AI818" s="3098"/>
      <c r="AJ818" s="3143"/>
      <c r="AK818" s="3143"/>
      <c r="AL818" s="3143"/>
      <c r="AM818" s="3143"/>
      <c r="AN818" s="3143"/>
      <c r="AO818" s="3143"/>
      <c r="AP818" s="3143"/>
      <c r="AQ818" s="3143"/>
      <c r="AR818" s="3143"/>
      <c r="AS818" s="3143"/>
      <c r="AT818" s="3143"/>
      <c r="AU818" s="3143"/>
      <c r="AV818" s="3143"/>
      <c r="AW818" s="3143"/>
      <c r="AX818" s="3143"/>
      <c r="AY818" s="3143"/>
      <c r="AZ818" s="3143"/>
      <c r="BA818" s="3143"/>
      <c r="BB818" s="3143"/>
      <c r="BC818" s="3143"/>
      <c r="BD818" s="3143"/>
      <c r="BE818" s="3143"/>
      <c r="BF818" s="3143"/>
      <c r="BG818" s="3143"/>
      <c r="BH818" s="3143"/>
      <c r="BI818" s="3143"/>
      <c r="BJ818" s="3143"/>
      <c r="BK818" s="3143"/>
      <c r="BL818" s="3189"/>
      <c r="BM818" s="3189"/>
      <c r="BN818" s="3189"/>
      <c r="BO818" s="3189"/>
      <c r="BP818" s="3189"/>
      <c r="BQ818" s="3189"/>
      <c r="BR818" s="3189"/>
      <c r="BS818" s="3189"/>
      <c r="BT818" s="3189"/>
      <c r="BU818" s="3189"/>
      <c r="BV818" s="3143"/>
      <c r="BW818" s="3143"/>
    </row>
    <row r="819" spans="1:75" ht="16.5" customHeight="1">
      <c r="A819" s="3143"/>
      <c r="B819" s="3143"/>
      <c r="C819" s="3143"/>
      <c r="D819" s="3143"/>
      <c r="E819" s="3143"/>
      <c r="F819" s="3143"/>
      <c r="G819" s="3143"/>
      <c r="H819" s="3143"/>
      <c r="I819" s="3143"/>
      <c r="J819" s="3143"/>
      <c r="K819" s="3098"/>
      <c r="L819" s="3098"/>
      <c r="M819" s="3098"/>
      <c r="N819" s="3098"/>
      <c r="O819" s="3098"/>
      <c r="P819" s="3098"/>
      <c r="Q819" s="3098"/>
      <c r="R819" s="3098"/>
      <c r="S819" s="3098"/>
      <c r="T819" s="3098"/>
      <c r="U819" s="3098"/>
      <c r="V819" s="3098"/>
      <c r="W819" s="3098"/>
      <c r="X819" s="3098"/>
      <c r="Y819" s="3098"/>
      <c r="Z819" s="3098"/>
      <c r="AA819" s="3098"/>
      <c r="AB819" s="3098"/>
      <c r="AC819" s="3098"/>
      <c r="AD819" s="3098"/>
      <c r="AE819" s="3098"/>
      <c r="AF819" s="3098"/>
      <c r="AG819" s="3098"/>
      <c r="AH819" s="3098"/>
      <c r="AI819" s="3098"/>
      <c r="AJ819" s="3143"/>
      <c r="AK819" s="3143"/>
      <c r="AL819" s="3143"/>
      <c r="AM819" s="3143"/>
      <c r="AN819" s="3143"/>
      <c r="AO819" s="3143"/>
      <c r="AP819" s="3143"/>
      <c r="AQ819" s="3143"/>
      <c r="AR819" s="3143"/>
      <c r="AS819" s="3143"/>
      <c r="AT819" s="3143"/>
      <c r="AU819" s="3143"/>
      <c r="AV819" s="3143"/>
      <c r="AW819" s="3143"/>
      <c r="AX819" s="3143"/>
      <c r="AY819" s="3143"/>
      <c r="AZ819" s="3143"/>
      <c r="BA819" s="3143"/>
      <c r="BB819" s="3143"/>
      <c r="BC819" s="3143"/>
      <c r="BD819" s="3143"/>
      <c r="BE819" s="3143"/>
      <c r="BF819" s="3143"/>
      <c r="BG819" s="3143"/>
      <c r="BH819" s="3143"/>
      <c r="BI819" s="3143"/>
      <c r="BJ819" s="3143"/>
      <c r="BK819" s="3143"/>
      <c r="BL819" s="3189"/>
      <c r="BM819" s="3189"/>
      <c r="BN819" s="3189"/>
      <c r="BO819" s="3189"/>
      <c r="BP819" s="3189"/>
      <c r="BQ819" s="3189"/>
      <c r="BR819" s="3189"/>
      <c r="BS819" s="3189"/>
      <c r="BT819" s="3189"/>
      <c r="BU819" s="3189"/>
      <c r="BV819" s="3143"/>
      <c r="BW819" s="3143"/>
    </row>
    <row r="820" spans="1:75" ht="16.5" customHeight="1">
      <c r="A820" s="3143"/>
      <c r="B820" s="3143"/>
      <c r="C820" s="3143"/>
      <c r="D820" s="3143"/>
      <c r="E820" s="3143"/>
      <c r="F820" s="3143"/>
      <c r="G820" s="3143"/>
      <c r="H820" s="3143"/>
      <c r="I820" s="3143"/>
      <c r="J820" s="3143"/>
      <c r="K820" s="3098"/>
      <c r="L820" s="3098"/>
      <c r="M820" s="3098"/>
      <c r="N820" s="3098"/>
      <c r="O820" s="3098"/>
      <c r="P820" s="3098"/>
      <c r="Q820" s="3098"/>
      <c r="R820" s="3098"/>
      <c r="S820" s="3098"/>
      <c r="T820" s="3098"/>
      <c r="U820" s="3098"/>
      <c r="V820" s="3098"/>
      <c r="W820" s="3098"/>
      <c r="X820" s="3098"/>
      <c r="Y820" s="3098"/>
      <c r="Z820" s="3098"/>
      <c r="AA820" s="3098"/>
      <c r="AB820" s="3098"/>
      <c r="AC820" s="3098"/>
      <c r="AD820" s="3098"/>
      <c r="AE820" s="3098"/>
      <c r="AF820" s="3098"/>
      <c r="AG820" s="3098"/>
      <c r="AH820" s="3098"/>
      <c r="AI820" s="3098"/>
      <c r="AJ820" s="3143"/>
      <c r="AK820" s="3143"/>
      <c r="AL820" s="3143"/>
      <c r="AM820" s="3143"/>
      <c r="AN820" s="3143"/>
      <c r="AO820" s="3143"/>
      <c r="AP820" s="3143"/>
      <c r="AQ820" s="3143"/>
      <c r="AR820" s="3143"/>
      <c r="AS820" s="3143"/>
      <c r="AT820" s="3143"/>
      <c r="AU820" s="3143"/>
      <c r="AV820" s="3143"/>
      <c r="AW820" s="3143"/>
      <c r="AX820" s="3143"/>
      <c r="AY820" s="3143"/>
      <c r="AZ820" s="3143"/>
      <c r="BA820" s="3143"/>
      <c r="BB820" s="3143"/>
      <c r="BC820" s="3143"/>
      <c r="BD820" s="3143"/>
      <c r="BE820" s="3143"/>
      <c r="BF820" s="3143"/>
      <c r="BG820" s="3143"/>
      <c r="BH820" s="3143"/>
      <c r="BI820" s="3143"/>
      <c r="BJ820" s="3143"/>
      <c r="BK820" s="3143"/>
      <c r="BL820" s="3189"/>
      <c r="BM820" s="3189"/>
      <c r="BN820" s="3189"/>
      <c r="BO820" s="3189"/>
      <c r="BP820" s="3189"/>
      <c r="BQ820" s="3189"/>
      <c r="BR820" s="3189"/>
      <c r="BS820" s="3189"/>
      <c r="BT820" s="3189"/>
      <c r="BU820" s="3189"/>
      <c r="BV820" s="3143"/>
      <c r="BW820" s="3143"/>
    </row>
    <row r="821" spans="1:75" ht="16.5" customHeight="1">
      <c r="A821" s="3143"/>
      <c r="B821" s="3143"/>
      <c r="C821" s="3143"/>
      <c r="D821" s="3143"/>
      <c r="E821" s="3143"/>
      <c r="F821" s="3143"/>
      <c r="G821" s="3143"/>
      <c r="H821" s="3143"/>
      <c r="I821" s="3143"/>
      <c r="J821" s="3143"/>
      <c r="K821" s="3098"/>
      <c r="L821" s="3098"/>
      <c r="M821" s="3098"/>
      <c r="N821" s="3098"/>
      <c r="O821" s="3098"/>
      <c r="P821" s="3098"/>
      <c r="Q821" s="3098"/>
      <c r="R821" s="3098"/>
      <c r="S821" s="3098"/>
      <c r="T821" s="3098"/>
      <c r="U821" s="3098"/>
      <c r="V821" s="3098"/>
      <c r="W821" s="3098"/>
      <c r="X821" s="3098"/>
      <c r="Y821" s="3098"/>
      <c r="Z821" s="3098"/>
      <c r="AA821" s="3098"/>
      <c r="AB821" s="3098"/>
      <c r="AC821" s="3098"/>
      <c r="AD821" s="3098"/>
      <c r="AE821" s="3098"/>
      <c r="AF821" s="3098"/>
      <c r="AG821" s="3098"/>
      <c r="AH821" s="3098"/>
      <c r="AI821" s="3098"/>
      <c r="AJ821" s="3143"/>
      <c r="AK821" s="3143"/>
      <c r="AL821" s="3143"/>
      <c r="AM821" s="3143"/>
      <c r="AN821" s="3143"/>
      <c r="AO821" s="3143"/>
      <c r="AP821" s="3143"/>
      <c r="AQ821" s="3143"/>
      <c r="AR821" s="3143"/>
      <c r="AS821" s="3143"/>
      <c r="AT821" s="3143"/>
      <c r="AU821" s="3143"/>
      <c r="AV821" s="3143"/>
      <c r="AW821" s="3143"/>
      <c r="AX821" s="3143"/>
      <c r="AY821" s="3143"/>
      <c r="AZ821" s="3143"/>
      <c r="BA821" s="3143"/>
      <c r="BB821" s="3143"/>
      <c r="BC821" s="3143"/>
      <c r="BD821" s="3143"/>
      <c r="BE821" s="3143"/>
      <c r="BF821" s="3143"/>
      <c r="BG821" s="3143"/>
      <c r="BH821" s="3143"/>
      <c r="BI821" s="3143"/>
      <c r="BJ821" s="3143"/>
      <c r="BK821" s="3143"/>
      <c r="BL821" s="3189"/>
      <c r="BM821" s="3189"/>
      <c r="BN821" s="3189"/>
      <c r="BO821" s="3189"/>
      <c r="BP821" s="3189"/>
      <c r="BQ821" s="3189"/>
      <c r="BR821" s="3189"/>
      <c r="BS821" s="3189"/>
      <c r="BT821" s="3189"/>
      <c r="BU821" s="3189"/>
      <c r="BV821" s="3143"/>
      <c r="BW821" s="3143"/>
    </row>
    <row r="822" spans="1:75" ht="16.5" customHeight="1">
      <c r="A822" s="3143"/>
      <c r="B822" s="3143"/>
      <c r="C822" s="3143"/>
      <c r="D822" s="3143"/>
      <c r="E822" s="3143"/>
      <c r="F822" s="3143"/>
      <c r="G822" s="3143"/>
      <c r="H822" s="3143"/>
      <c r="I822" s="3143"/>
      <c r="J822" s="3143"/>
      <c r="K822" s="3098"/>
      <c r="L822" s="3098"/>
      <c r="M822" s="3098"/>
      <c r="N822" s="3098"/>
      <c r="O822" s="3098"/>
      <c r="P822" s="3098"/>
      <c r="Q822" s="3098"/>
      <c r="R822" s="3098"/>
      <c r="S822" s="3098"/>
      <c r="T822" s="3098"/>
      <c r="U822" s="3098"/>
      <c r="V822" s="3098"/>
      <c r="W822" s="3098"/>
      <c r="X822" s="3098"/>
      <c r="Y822" s="3098"/>
      <c r="Z822" s="3098"/>
      <c r="AA822" s="3098"/>
      <c r="AB822" s="3098"/>
      <c r="AC822" s="3098"/>
      <c r="AD822" s="3098"/>
      <c r="AE822" s="3098"/>
      <c r="AF822" s="3098"/>
      <c r="AG822" s="3098"/>
      <c r="AH822" s="3098"/>
      <c r="AI822" s="3098"/>
      <c r="AJ822" s="3143"/>
      <c r="AK822" s="3143"/>
      <c r="AL822" s="3143"/>
      <c r="AM822" s="3143"/>
      <c r="AN822" s="3143"/>
      <c r="AO822" s="3143"/>
      <c r="AP822" s="3143"/>
      <c r="AQ822" s="3143"/>
      <c r="AR822" s="3143"/>
      <c r="AS822" s="3143"/>
      <c r="AT822" s="3143"/>
      <c r="AU822" s="3143"/>
      <c r="AV822" s="3143"/>
      <c r="AW822" s="3143"/>
      <c r="AX822" s="3143"/>
      <c r="AY822" s="3143"/>
      <c r="AZ822" s="3143"/>
      <c r="BA822" s="3143"/>
      <c r="BB822" s="3143"/>
      <c r="BC822" s="3143"/>
      <c r="BD822" s="3143"/>
      <c r="BE822" s="3143"/>
      <c r="BF822" s="3143"/>
      <c r="BG822" s="3143"/>
      <c r="BH822" s="3143"/>
      <c r="BI822" s="3143"/>
      <c r="BJ822" s="3143"/>
      <c r="BK822" s="3143"/>
      <c r="BL822" s="3189"/>
      <c r="BM822" s="3189"/>
      <c r="BN822" s="3189"/>
      <c r="BO822" s="3189"/>
      <c r="BP822" s="3189"/>
      <c r="BQ822" s="3189"/>
      <c r="BR822" s="3189"/>
      <c r="BS822" s="3189"/>
      <c r="BT822" s="3189"/>
      <c r="BU822" s="3189"/>
      <c r="BV822" s="3143"/>
      <c r="BW822" s="3143"/>
    </row>
    <row r="823" spans="1:75" ht="16.5" customHeight="1">
      <c r="A823" s="3143"/>
      <c r="B823" s="3143"/>
      <c r="C823" s="3143"/>
      <c r="D823" s="3143"/>
      <c r="E823" s="3143"/>
      <c r="F823" s="3143"/>
      <c r="G823" s="3143"/>
      <c r="H823" s="3143"/>
      <c r="I823" s="3143"/>
      <c r="J823" s="3143"/>
      <c r="K823" s="3098"/>
      <c r="L823" s="3098"/>
      <c r="M823" s="3098"/>
      <c r="N823" s="3098"/>
      <c r="O823" s="3098"/>
      <c r="P823" s="3098"/>
      <c r="Q823" s="3098"/>
      <c r="R823" s="3098"/>
      <c r="S823" s="3098"/>
      <c r="T823" s="3098"/>
      <c r="U823" s="3098"/>
      <c r="V823" s="3098"/>
      <c r="W823" s="3098"/>
      <c r="X823" s="3098"/>
      <c r="Y823" s="3098"/>
      <c r="Z823" s="3098"/>
      <c r="AA823" s="3098"/>
      <c r="AB823" s="3098"/>
      <c r="AC823" s="3098"/>
      <c r="AD823" s="3098"/>
      <c r="AE823" s="3098"/>
      <c r="AF823" s="3098"/>
      <c r="AG823" s="3098"/>
      <c r="AH823" s="3098"/>
      <c r="AI823" s="3098"/>
      <c r="AJ823" s="3143"/>
      <c r="AK823" s="3143"/>
      <c r="AL823" s="3143"/>
      <c r="AM823" s="3143"/>
      <c r="AN823" s="3143"/>
      <c r="AO823" s="3143"/>
      <c r="AP823" s="3143"/>
      <c r="AQ823" s="3143"/>
      <c r="AR823" s="3143"/>
      <c r="AS823" s="3143"/>
      <c r="AT823" s="3143"/>
      <c r="AU823" s="3143"/>
      <c r="AV823" s="3143"/>
      <c r="AW823" s="3143"/>
      <c r="AX823" s="3143"/>
      <c r="AY823" s="3143"/>
      <c r="AZ823" s="3143"/>
      <c r="BA823" s="3143"/>
      <c r="BB823" s="3143"/>
      <c r="BC823" s="3143"/>
      <c r="BD823" s="3143"/>
      <c r="BE823" s="3143"/>
      <c r="BF823" s="3143"/>
      <c r="BG823" s="3143"/>
      <c r="BH823" s="3143"/>
      <c r="BI823" s="3143"/>
      <c r="BJ823" s="3143"/>
      <c r="BK823" s="3143"/>
      <c r="BL823" s="3189"/>
      <c r="BM823" s="3189"/>
      <c r="BN823" s="3189"/>
      <c r="BO823" s="3189"/>
      <c r="BP823" s="3189"/>
      <c r="BQ823" s="3189"/>
      <c r="BR823" s="3189"/>
      <c r="BS823" s="3189"/>
      <c r="BT823" s="3189"/>
      <c r="BU823" s="3189"/>
      <c r="BV823" s="3143"/>
      <c r="BW823" s="3143"/>
    </row>
    <row r="824" spans="1:75" ht="16.5" customHeight="1">
      <c r="A824" s="3143"/>
      <c r="B824" s="3143"/>
      <c r="C824" s="3143"/>
      <c r="D824" s="3143"/>
      <c r="E824" s="3143"/>
      <c r="F824" s="3143"/>
      <c r="G824" s="3143"/>
      <c r="H824" s="3143"/>
      <c r="I824" s="3143"/>
      <c r="J824" s="3143"/>
      <c r="K824" s="3098"/>
      <c r="L824" s="3098"/>
      <c r="M824" s="3098"/>
      <c r="N824" s="3098"/>
      <c r="O824" s="3098"/>
      <c r="P824" s="3098"/>
      <c r="Q824" s="3098"/>
      <c r="R824" s="3098"/>
      <c r="S824" s="3098"/>
      <c r="T824" s="3098"/>
      <c r="U824" s="3098"/>
      <c r="V824" s="3098"/>
      <c r="W824" s="3098"/>
      <c r="X824" s="3098"/>
      <c r="Y824" s="3098"/>
      <c r="Z824" s="3098"/>
      <c r="AA824" s="3098"/>
      <c r="AB824" s="3098"/>
      <c r="AC824" s="3098"/>
      <c r="AD824" s="3098"/>
      <c r="AE824" s="3098"/>
      <c r="AF824" s="3098"/>
      <c r="AG824" s="3098"/>
      <c r="AH824" s="3098"/>
      <c r="AI824" s="3098"/>
      <c r="AJ824" s="3143"/>
      <c r="AK824" s="3143"/>
      <c r="AL824" s="3143"/>
      <c r="AM824" s="3143"/>
      <c r="AN824" s="3143"/>
      <c r="AO824" s="3143"/>
      <c r="AP824" s="3143"/>
      <c r="AQ824" s="3143"/>
      <c r="AR824" s="3143"/>
      <c r="AS824" s="3143"/>
      <c r="AT824" s="3143"/>
      <c r="AU824" s="3143"/>
      <c r="AV824" s="3143"/>
      <c r="AW824" s="3143"/>
      <c r="AX824" s="3143"/>
      <c r="AY824" s="3143"/>
      <c r="AZ824" s="3143"/>
      <c r="BA824" s="3143"/>
      <c r="BB824" s="3143"/>
      <c r="BC824" s="3143"/>
      <c r="BD824" s="3143"/>
      <c r="BE824" s="3143"/>
      <c r="BF824" s="3143"/>
      <c r="BG824" s="3143"/>
      <c r="BH824" s="3143"/>
      <c r="BI824" s="3143"/>
      <c r="BJ824" s="3143"/>
      <c r="BK824" s="3143"/>
      <c r="BL824" s="3189"/>
      <c r="BM824" s="3189"/>
      <c r="BN824" s="3189"/>
      <c r="BO824" s="3189"/>
      <c r="BP824" s="3189"/>
      <c r="BQ824" s="3189"/>
      <c r="BR824" s="3189"/>
      <c r="BS824" s="3189"/>
      <c r="BT824" s="3189"/>
      <c r="BU824" s="3189"/>
      <c r="BV824" s="3143"/>
      <c r="BW824" s="3143"/>
    </row>
    <row r="825" spans="1:75" ht="16.5" customHeight="1">
      <c r="A825" s="3143"/>
      <c r="B825" s="3143"/>
      <c r="C825" s="3143"/>
      <c r="D825" s="3143"/>
      <c r="E825" s="3143"/>
      <c r="F825" s="3143"/>
      <c r="G825" s="3143"/>
      <c r="H825" s="3143"/>
      <c r="I825" s="3143"/>
      <c r="J825" s="3143"/>
      <c r="K825" s="3098"/>
      <c r="L825" s="3098"/>
      <c r="M825" s="3098"/>
      <c r="N825" s="3098"/>
      <c r="O825" s="3098"/>
      <c r="P825" s="3098"/>
      <c r="Q825" s="3098"/>
      <c r="R825" s="3098"/>
      <c r="S825" s="3098"/>
      <c r="T825" s="3098"/>
      <c r="U825" s="3098"/>
      <c r="V825" s="3098"/>
      <c r="W825" s="3098"/>
      <c r="X825" s="3098"/>
      <c r="Y825" s="3098"/>
      <c r="Z825" s="3098"/>
      <c r="AA825" s="3098"/>
      <c r="AB825" s="3098"/>
      <c r="AC825" s="3098"/>
      <c r="AD825" s="3098"/>
      <c r="AE825" s="3098"/>
      <c r="AF825" s="3098"/>
      <c r="AG825" s="3098"/>
      <c r="AH825" s="3098"/>
      <c r="AI825" s="3098"/>
      <c r="AJ825" s="3143"/>
      <c r="AK825" s="3143"/>
      <c r="AL825" s="3143"/>
      <c r="AM825" s="3143"/>
      <c r="AN825" s="3143"/>
      <c r="AO825" s="3143"/>
      <c r="AP825" s="3143"/>
      <c r="AQ825" s="3143"/>
      <c r="AR825" s="3143"/>
      <c r="AS825" s="3143"/>
      <c r="AT825" s="3143"/>
      <c r="AU825" s="3143"/>
      <c r="AV825" s="3143"/>
      <c r="AW825" s="3143"/>
      <c r="AX825" s="3143"/>
      <c r="AY825" s="3143"/>
      <c r="AZ825" s="3143"/>
      <c r="BA825" s="3143"/>
      <c r="BB825" s="3143"/>
      <c r="BC825" s="3143"/>
      <c r="BD825" s="3143"/>
      <c r="BE825" s="3143"/>
      <c r="BF825" s="3143"/>
      <c r="BG825" s="3143"/>
      <c r="BH825" s="3143"/>
      <c r="BI825" s="3143"/>
      <c r="BJ825" s="3143"/>
      <c r="BK825" s="3143"/>
      <c r="BL825" s="3189"/>
      <c r="BM825" s="3189"/>
      <c r="BN825" s="3189"/>
      <c r="BO825" s="3189"/>
      <c r="BP825" s="3189"/>
      <c r="BQ825" s="3189"/>
      <c r="BR825" s="3189"/>
      <c r="BS825" s="3189"/>
      <c r="BT825" s="3189"/>
      <c r="BU825" s="3189"/>
      <c r="BV825" s="3143"/>
      <c r="BW825" s="3143"/>
    </row>
    <row r="826" spans="1:75" ht="16.5" customHeight="1">
      <c r="A826" s="3143"/>
      <c r="B826" s="3143"/>
      <c r="C826" s="3143"/>
      <c r="D826" s="3143"/>
      <c r="E826" s="3143"/>
      <c r="F826" s="3143"/>
      <c r="G826" s="3143"/>
      <c r="H826" s="3143"/>
      <c r="I826" s="3143"/>
      <c r="J826" s="3143"/>
      <c r="K826" s="3098"/>
      <c r="L826" s="3098"/>
      <c r="M826" s="3098"/>
      <c r="N826" s="3098"/>
      <c r="O826" s="3098"/>
      <c r="P826" s="3098"/>
      <c r="Q826" s="3098"/>
      <c r="R826" s="3098"/>
      <c r="S826" s="3098"/>
      <c r="T826" s="3098"/>
      <c r="U826" s="3098"/>
      <c r="V826" s="3098"/>
      <c r="W826" s="3098"/>
      <c r="X826" s="3098"/>
      <c r="Y826" s="3098"/>
      <c r="Z826" s="3098"/>
      <c r="AA826" s="3098"/>
      <c r="AB826" s="3098"/>
      <c r="AC826" s="3098"/>
      <c r="AD826" s="3098"/>
      <c r="AE826" s="3098"/>
      <c r="AF826" s="3098"/>
      <c r="AG826" s="3098"/>
      <c r="AH826" s="3098"/>
      <c r="AI826" s="3098"/>
      <c r="AJ826" s="3143"/>
      <c r="AK826" s="3143"/>
      <c r="AL826" s="3143"/>
      <c r="AM826" s="3143"/>
      <c r="AN826" s="3143"/>
      <c r="AO826" s="3143"/>
      <c r="AP826" s="3143"/>
      <c r="AQ826" s="3143"/>
      <c r="AR826" s="3143"/>
      <c r="AS826" s="3143"/>
      <c r="AT826" s="3143"/>
      <c r="AU826" s="3143"/>
      <c r="AV826" s="3143"/>
      <c r="AW826" s="3143"/>
      <c r="AX826" s="3143"/>
      <c r="AY826" s="3143"/>
      <c r="AZ826" s="3143"/>
      <c r="BA826" s="3143"/>
      <c r="BB826" s="3143"/>
      <c r="BC826" s="3143"/>
      <c r="BD826" s="3143"/>
      <c r="BE826" s="3143"/>
      <c r="BF826" s="3143"/>
      <c r="BG826" s="3143"/>
      <c r="BH826" s="3143"/>
      <c r="BI826" s="3143"/>
      <c r="BJ826" s="3143"/>
      <c r="BK826" s="3143"/>
      <c r="BL826" s="3189"/>
      <c r="BM826" s="3189"/>
      <c r="BN826" s="3189"/>
      <c r="BO826" s="3189"/>
      <c r="BP826" s="3189"/>
      <c r="BQ826" s="3189"/>
      <c r="BR826" s="3189"/>
      <c r="BS826" s="3189"/>
      <c r="BT826" s="3189"/>
      <c r="BU826" s="3189"/>
      <c r="BV826" s="3143"/>
      <c r="BW826" s="3143"/>
    </row>
    <row r="827" spans="1:75" ht="16.5" customHeight="1">
      <c r="A827" s="3143"/>
      <c r="B827" s="3143"/>
      <c r="C827" s="3143"/>
      <c r="D827" s="3143"/>
      <c r="E827" s="3143"/>
      <c r="F827" s="3143"/>
      <c r="G827" s="3143"/>
      <c r="H827" s="3143"/>
      <c r="I827" s="3143"/>
      <c r="J827" s="3143"/>
      <c r="K827" s="3098"/>
      <c r="L827" s="3098"/>
      <c r="M827" s="3098"/>
      <c r="N827" s="3098"/>
      <c r="O827" s="3098"/>
      <c r="P827" s="3098"/>
      <c r="Q827" s="3098"/>
      <c r="R827" s="3098"/>
      <c r="S827" s="3098"/>
      <c r="T827" s="3098"/>
      <c r="U827" s="3098"/>
      <c r="V827" s="3098"/>
      <c r="W827" s="3098"/>
      <c r="X827" s="3098"/>
      <c r="Y827" s="3098"/>
      <c r="Z827" s="3098"/>
      <c r="AA827" s="3098"/>
      <c r="AB827" s="3098"/>
      <c r="AC827" s="3098"/>
      <c r="AD827" s="3098"/>
      <c r="AE827" s="3098"/>
      <c r="AF827" s="3098"/>
      <c r="AG827" s="3098"/>
      <c r="AH827" s="3098"/>
      <c r="AI827" s="3098"/>
      <c r="AJ827" s="3143"/>
      <c r="AK827" s="3143"/>
      <c r="AL827" s="3143"/>
      <c r="AM827" s="3143"/>
      <c r="AN827" s="3143"/>
      <c r="AO827" s="3143"/>
      <c r="AP827" s="3143"/>
      <c r="AQ827" s="3143"/>
      <c r="AR827" s="3143"/>
      <c r="AS827" s="3143"/>
      <c r="AT827" s="3143"/>
      <c r="AU827" s="3143"/>
      <c r="AV827" s="3143"/>
      <c r="AW827" s="3143"/>
      <c r="AX827" s="3143"/>
      <c r="AY827" s="3143"/>
      <c r="AZ827" s="3143"/>
      <c r="BA827" s="3143"/>
      <c r="BB827" s="3143"/>
      <c r="BC827" s="3143"/>
      <c r="BD827" s="3143"/>
      <c r="BE827" s="3143"/>
      <c r="BF827" s="3143"/>
      <c r="BG827" s="3143"/>
      <c r="BH827" s="3143"/>
      <c r="BI827" s="3143"/>
      <c r="BJ827" s="3143"/>
      <c r="BK827" s="3143"/>
      <c r="BL827" s="3189"/>
      <c r="BM827" s="3189"/>
      <c r="BN827" s="3189"/>
      <c r="BO827" s="3189"/>
      <c r="BP827" s="3189"/>
      <c r="BQ827" s="3189"/>
      <c r="BR827" s="3189"/>
      <c r="BS827" s="3189"/>
      <c r="BT827" s="3189"/>
      <c r="BU827" s="3189"/>
      <c r="BV827" s="3143"/>
      <c r="BW827" s="3143"/>
    </row>
    <row r="828" spans="1:75" ht="16.5" customHeight="1">
      <c r="A828" s="3143"/>
      <c r="B828" s="3143"/>
      <c r="C828" s="3143"/>
      <c r="D828" s="3143"/>
      <c r="E828" s="3143"/>
      <c r="F828" s="3143"/>
      <c r="G828" s="3143"/>
      <c r="H828" s="3143"/>
      <c r="I828" s="3143"/>
      <c r="J828" s="3143"/>
      <c r="K828" s="3098"/>
      <c r="L828" s="3098"/>
      <c r="M828" s="3098"/>
      <c r="N828" s="3098"/>
      <c r="O828" s="3098"/>
      <c r="P828" s="3098"/>
      <c r="Q828" s="3098"/>
      <c r="R828" s="3098"/>
      <c r="S828" s="3098"/>
      <c r="T828" s="3098"/>
      <c r="U828" s="3098"/>
      <c r="V828" s="3098"/>
      <c r="W828" s="3098"/>
      <c r="X828" s="3098"/>
      <c r="Y828" s="3098"/>
      <c r="Z828" s="3098"/>
      <c r="AA828" s="3098"/>
      <c r="AB828" s="3098"/>
      <c r="AC828" s="3098"/>
      <c r="AD828" s="3098"/>
      <c r="AE828" s="3098"/>
      <c r="AF828" s="3098"/>
      <c r="AG828" s="3098"/>
      <c r="AH828" s="3098"/>
      <c r="AI828" s="3098"/>
      <c r="AJ828" s="3143"/>
      <c r="AK828" s="3143"/>
      <c r="AL828" s="3143"/>
      <c r="AM828" s="3143"/>
      <c r="AN828" s="3143"/>
      <c r="AO828" s="3143"/>
      <c r="AP828" s="3143"/>
      <c r="AQ828" s="3143"/>
      <c r="AR828" s="3143"/>
      <c r="AS828" s="3143"/>
      <c r="AT828" s="3143"/>
      <c r="AU828" s="3143"/>
      <c r="AV828" s="3143"/>
      <c r="AW828" s="3143"/>
      <c r="AX828" s="3143"/>
      <c r="AY828" s="3143"/>
      <c r="AZ828" s="3143"/>
      <c r="BA828" s="3143"/>
      <c r="BB828" s="3143"/>
      <c r="BC828" s="3143"/>
      <c r="BD828" s="3143"/>
      <c r="BE828" s="3143"/>
      <c r="BF828" s="3143"/>
      <c r="BG828" s="3143"/>
      <c r="BH828" s="3143"/>
      <c r="BI828" s="3143"/>
      <c r="BJ828" s="3143"/>
      <c r="BK828" s="3143"/>
      <c r="BL828" s="3189"/>
      <c r="BM828" s="3189"/>
      <c r="BN828" s="3189"/>
      <c r="BO828" s="3189"/>
      <c r="BP828" s="3189"/>
      <c r="BQ828" s="3189"/>
      <c r="BR828" s="3189"/>
      <c r="BS828" s="3189"/>
      <c r="BT828" s="3189"/>
      <c r="BU828" s="3189"/>
      <c r="BV828" s="3143"/>
      <c r="BW828" s="3143"/>
    </row>
    <row r="829" spans="1:75" ht="16.5" customHeight="1">
      <c r="A829" s="3143"/>
      <c r="B829" s="3143"/>
      <c r="C829" s="3143"/>
      <c r="D829" s="3143"/>
      <c r="E829" s="3143"/>
      <c r="F829" s="3143"/>
      <c r="G829" s="3143"/>
      <c r="H829" s="3143"/>
      <c r="I829" s="3143"/>
      <c r="J829" s="3143"/>
      <c r="K829" s="3098"/>
      <c r="L829" s="3098"/>
      <c r="M829" s="3098"/>
      <c r="N829" s="3098"/>
      <c r="O829" s="3098"/>
      <c r="P829" s="3098"/>
      <c r="Q829" s="3098"/>
      <c r="R829" s="3098"/>
      <c r="S829" s="3098"/>
      <c r="T829" s="3098"/>
      <c r="U829" s="3098"/>
      <c r="V829" s="3098"/>
      <c r="W829" s="3098"/>
      <c r="X829" s="3098"/>
      <c r="Y829" s="3098"/>
      <c r="Z829" s="3098"/>
      <c r="AA829" s="3098"/>
      <c r="AB829" s="3098"/>
      <c r="AC829" s="3098"/>
      <c r="AD829" s="3098"/>
      <c r="AE829" s="3098"/>
      <c r="AF829" s="3098"/>
      <c r="AG829" s="3098"/>
      <c r="AH829" s="3098"/>
      <c r="AI829" s="3098"/>
      <c r="AJ829" s="3143"/>
      <c r="AK829" s="3143"/>
      <c r="AL829" s="3143"/>
      <c r="AM829" s="3143"/>
      <c r="AN829" s="3143"/>
      <c r="AO829" s="3143"/>
      <c r="AP829" s="3143"/>
      <c r="AQ829" s="3143"/>
      <c r="AR829" s="3143"/>
      <c r="AS829" s="3143"/>
      <c r="AT829" s="3143"/>
      <c r="AU829" s="3143"/>
      <c r="AV829" s="3143"/>
      <c r="AW829" s="3143"/>
      <c r="AX829" s="3143"/>
      <c r="AY829" s="3143"/>
      <c r="AZ829" s="3143"/>
      <c r="BA829" s="3143"/>
      <c r="BB829" s="3143"/>
      <c r="BC829" s="3143"/>
      <c r="BD829" s="3143"/>
      <c r="BE829" s="3143"/>
      <c r="BF829" s="3143"/>
      <c r="BG829" s="3143"/>
      <c r="BH829" s="3143"/>
      <c r="BI829" s="3143"/>
      <c r="BJ829" s="3143"/>
      <c r="BK829" s="3143"/>
      <c r="BL829" s="3189"/>
      <c r="BM829" s="3189"/>
      <c r="BN829" s="3189"/>
      <c r="BO829" s="3189"/>
      <c r="BP829" s="3189"/>
      <c r="BQ829" s="3189"/>
      <c r="BR829" s="3189"/>
      <c r="BS829" s="3189"/>
      <c r="BT829" s="3189"/>
      <c r="BU829" s="3189"/>
      <c r="BV829" s="3143"/>
      <c r="BW829" s="3143"/>
    </row>
    <row r="830" spans="1:75" ht="16.5" customHeight="1">
      <c r="A830" s="3143"/>
      <c r="B830" s="3143"/>
      <c r="C830" s="3143"/>
      <c r="D830" s="3143"/>
      <c r="E830" s="3143"/>
      <c r="F830" s="3143"/>
      <c r="G830" s="3143"/>
      <c r="H830" s="3143"/>
      <c r="I830" s="3143"/>
      <c r="J830" s="3143"/>
      <c r="K830" s="3098"/>
      <c r="L830" s="3098"/>
      <c r="M830" s="3098"/>
      <c r="N830" s="3098"/>
      <c r="O830" s="3098"/>
      <c r="P830" s="3098"/>
      <c r="Q830" s="3098"/>
      <c r="R830" s="3098"/>
      <c r="S830" s="3098"/>
      <c r="T830" s="3098"/>
      <c r="U830" s="3098"/>
      <c r="V830" s="3098"/>
      <c r="W830" s="3098"/>
      <c r="X830" s="3098"/>
      <c r="Y830" s="3098"/>
      <c r="Z830" s="3098"/>
      <c r="AA830" s="3098"/>
      <c r="AB830" s="3098"/>
      <c r="AC830" s="3098"/>
      <c r="AD830" s="3098"/>
      <c r="AE830" s="3098"/>
      <c r="AF830" s="3098"/>
      <c r="AG830" s="3098"/>
      <c r="AH830" s="3098"/>
      <c r="AI830" s="3098"/>
      <c r="AJ830" s="3143"/>
      <c r="AK830" s="3143"/>
      <c r="AL830" s="3143"/>
      <c r="AM830" s="3143"/>
      <c r="AN830" s="3143"/>
      <c r="AO830" s="3143"/>
      <c r="AP830" s="3143"/>
      <c r="AQ830" s="3143"/>
      <c r="AR830" s="3143"/>
      <c r="AS830" s="3143"/>
      <c r="AT830" s="3143"/>
      <c r="AU830" s="3143"/>
      <c r="AV830" s="3143"/>
      <c r="AW830" s="3143"/>
      <c r="AX830" s="3143"/>
      <c r="AY830" s="3143"/>
      <c r="AZ830" s="3143"/>
      <c r="BA830" s="3143"/>
      <c r="BB830" s="3143"/>
      <c r="BC830" s="3143"/>
      <c r="BD830" s="3143"/>
      <c r="BE830" s="3143"/>
      <c r="BF830" s="3143"/>
      <c r="BG830" s="3143"/>
      <c r="BH830" s="3143"/>
      <c r="BI830" s="3143"/>
      <c r="BJ830" s="3143"/>
      <c r="BK830" s="3143"/>
      <c r="BL830" s="3189"/>
      <c r="BM830" s="3189"/>
      <c r="BN830" s="3189"/>
      <c r="BO830" s="3189"/>
      <c r="BP830" s="3189"/>
      <c r="BQ830" s="3189"/>
      <c r="BR830" s="3189"/>
      <c r="BS830" s="3189"/>
      <c r="BT830" s="3189"/>
      <c r="BU830" s="3189"/>
      <c r="BV830" s="3143"/>
      <c r="BW830" s="3143"/>
    </row>
    <row r="831" spans="1:75" ht="16.5" customHeight="1">
      <c r="A831" s="3143"/>
      <c r="B831" s="3143"/>
      <c r="C831" s="3143"/>
      <c r="D831" s="3143"/>
      <c r="E831" s="3143"/>
      <c r="F831" s="3143"/>
      <c r="G831" s="3143"/>
      <c r="H831" s="3143"/>
      <c r="I831" s="3143"/>
      <c r="J831" s="3143"/>
      <c r="K831" s="3098"/>
      <c r="L831" s="3098"/>
      <c r="M831" s="3098"/>
      <c r="N831" s="3098"/>
      <c r="O831" s="3098"/>
      <c r="P831" s="3098"/>
      <c r="Q831" s="3098"/>
      <c r="R831" s="3098"/>
      <c r="S831" s="3098"/>
      <c r="T831" s="3098"/>
      <c r="U831" s="3098"/>
      <c r="V831" s="3098"/>
      <c r="W831" s="3098"/>
      <c r="X831" s="3098"/>
      <c r="Y831" s="3098"/>
      <c r="Z831" s="3098"/>
      <c r="AA831" s="3098"/>
      <c r="AB831" s="3098"/>
      <c r="AC831" s="3098"/>
      <c r="AD831" s="3098"/>
      <c r="AE831" s="3098"/>
      <c r="AF831" s="3098"/>
      <c r="AG831" s="3098"/>
      <c r="AH831" s="3098"/>
      <c r="AI831" s="3098"/>
      <c r="AJ831" s="3143"/>
      <c r="AK831" s="3143"/>
      <c r="AL831" s="3143"/>
      <c r="AM831" s="3143"/>
      <c r="AN831" s="3143"/>
      <c r="AO831" s="3143"/>
      <c r="AP831" s="3143"/>
      <c r="AQ831" s="3143"/>
      <c r="AR831" s="3143"/>
      <c r="AS831" s="3143"/>
      <c r="AT831" s="3143"/>
      <c r="AU831" s="3143"/>
      <c r="AV831" s="3143"/>
      <c r="AW831" s="3143"/>
      <c r="AX831" s="3143"/>
      <c r="AY831" s="3143"/>
      <c r="AZ831" s="3143"/>
      <c r="BA831" s="3143"/>
      <c r="BB831" s="3143"/>
      <c r="BC831" s="3143"/>
      <c r="BD831" s="3143"/>
      <c r="BE831" s="3143"/>
      <c r="BF831" s="3143"/>
      <c r="BG831" s="3143"/>
      <c r="BH831" s="3143"/>
      <c r="BI831" s="3143"/>
      <c r="BJ831" s="3143"/>
      <c r="BK831" s="3143"/>
      <c r="BL831" s="3189"/>
      <c r="BM831" s="3189"/>
      <c r="BN831" s="3189"/>
      <c r="BO831" s="3189"/>
      <c r="BP831" s="3189"/>
      <c r="BQ831" s="3189"/>
      <c r="BR831" s="3189"/>
      <c r="BS831" s="3189"/>
      <c r="BT831" s="3189"/>
      <c r="BU831" s="3189"/>
      <c r="BV831" s="3143"/>
      <c r="BW831" s="3143"/>
    </row>
    <row r="832" spans="1:75" ht="16.5" customHeight="1">
      <c r="A832" s="3143"/>
      <c r="B832" s="3143"/>
      <c r="C832" s="3143"/>
      <c r="D832" s="3143"/>
      <c r="E832" s="3143"/>
      <c r="F832" s="3143"/>
      <c r="G832" s="3143"/>
      <c r="H832" s="3143"/>
      <c r="I832" s="3143"/>
      <c r="J832" s="3143"/>
      <c r="K832" s="3098"/>
      <c r="L832" s="3098"/>
      <c r="M832" s="3098"/>
      <c r="N832" s="3098"/>
      <c r="O832" s="3098"/>
      <c r="P832" s="3098"/>
      <c r="Q832" s="3098"/>
      <c r="R832" s="3098"/>
      <c r="S832" s="3098"/>
      <c r="T832" s="3098"/>
      <c r="U832" s="3098"/>
      <c r="V832" s="3098"/>
      <c r="W832" s="3098"/>
      <c r="X832" s="3098"/>
      <c r="Y832" s="3098"/>
      <c r="Z832" s="3098"/>
      <c r="AA832" s="3098"/>
      <c r="AB832" s="3098"/>
      <c r="AC832" s="3098"/>
      <c r="AD832" s="3098"/>
      <c r="AE832" s="3098"/>
      <c r="AF832" s="3098"/>
      <c r="AG832" s="3098"/>
      <c r="AH832" s="3098"/>
      <c r="AI832" s="3098"/>
      <c r="AJ832" s="3143"/>
      <c r="AK832" s="3143"/>
      <c r="AL832" s="3143"/>
      <c r="AM832" s="3143"/>
      <c r="AN832" s="3143"/>
      <c r="AO832" s="3143"/>
      <c r="AP832" s="3143"/>
      <c r="AQ832" s="3143"/>
      <c r="AR832" s="3143"/>
      <c r="AS832" s="3143"/>
      <c r="AT832" s="3143"/>
      <c r="AU832" s="3143"/>
      <c r="AV832" s="3143"/>
      <c r="AW832" s="3143"/>
      <c r="AX832" s="3143"/>
      <c r="AY832" s="3143"/>
      <c r="AZ832" s="3143"/>
      <c r="BA832" s="3143"/>
      <c r="BB832" s="3143"/>
      <c r="BC832" s="3143"/>
      <c r="BD832" s="3143"/>
      <c r="BE832" s="3143"/>
      <c r="BF832" s="3143"/>
      <c r="BG832" s="3143"/>
      <c r="BH832" s="3143"/>
      <c r="BI832" s="3143"/>
      <c r="BJ832" s="3143"/>
      <c r="BK832" s="3143"/>
      <c r="BL832" s="3189"/>
      <c r="BM832" s="3189"/>
      <c r="BN832" s="3189"/>
      <c r="BO832" s="3189"/>
      <c r="BP832" s="3189"/>
      <c r="BQ832" s="3189"/>
      <c r="BR832" s="3189"/>
      <c r="BS832" s="3189"/>
      <c r="BT832" s="3189"/>
      <c r="BU832" s="3189"/>
      <c r="BV832" s="3143"/>
      <c r="BW832" s="3143"/>
    </row>
    <row r="833" spans="1:75" ht="16.5" customHeight="1">
      <c r="A833" s="3143"/>
      <c r="B833" s="3143"/>
      <c r="C833" s="3143"/>
      <c r="D833" s="3143"/>
      <c r="E833" s="3143"/>
      <c r="F833" s="3143"/>
      <c r="G833" s="3143"/>
      <c r="H833" s="3143"/>
      <c r="I833" s="3143"/>
      <c r="J833" s="3143"/>
      <c r="K833" s="3098"/>
      <c r="L833" s="3098"/>
      <c r="M833" s="3098"/>
      <c r="N833" s="3098"/>
      <c r="O833" s="3098"/>
      <c r="P833" s="3098"/>
      <c r="Q833" s="3098"/>
      <c r="R833" s="3098"/>
      <c r="S833" s="3098"/>
      <c r="T833" s="3098"/>
      <c r="U833" s="3098"/>
      <c r="V833" s="3098"/>
      <c r="W833" s="3098"/>
      <c r="X833" s="3098"/>
      <c r="Y833" s="3098"/>
      <c r="Z833" s="3098"/>
      <c r="AA833" s="3098"/>
      <c r="AB833" s="3098"/>
      <c r="AC833" s="3098"/>
      <c r="AD833" s="3098"/>
      <c r="AE833" s="3098"/>
      <c r="AF833" s="3098"/>
      <c r="AG833" s="3098"/>
      <c r="AH833" s="3098"/>
      <c r="AI833" s="3098"/>
      <c r="AJ833" s="3143"/>
      <c r="AK833" s="3143"/>
      <c r="AL833" s="3143"/>
      <c r="AM833" s="3143"/>
      <c r="AN833" s="3143"/>
      <c r="AO833" s="3143"/>
      <c r="AP833" s="3143"/>
      <c r="AQ833" s="3143"/>
      <c r="AR833" s="3143"/>
      <c r="AS833" s="3143"/>
      <c r="AT833" s="3143"/>
      <c r="AU833" s="3143"/>
      <c r="AV833" s="3143"/>
      <c r="AW833" s="3143"/>
      <c r="AX833" s="3143"/>
      <c r="AY833" s="3143"/>
      <c r="AZ833" s="3143"/>
      <c r="BA833" s="3143"/>
      <c r="BB833" s="3143"/>
      <c r="BC833" s="3143"/>
      <c r="BD833" s="3143"/>
      <c r="BE833" s="3143"/>
      <c r="BF833" s="3143"/>
      <c r="BG833" s="3143"/>
      <c r="BH833" s="3143"/>
      <c r="BI833" s="3143"/>
      <c r="BJ833" s="3143"/>
      <c r="BK833" s="3143"/>
      <c r="BL833" s="3189"/>
      <c r="BM833" s="3189"/>
      <c r="BN833" s="3189"/>
      <c r="BO833" s="3189"/>
      <c r="BP833" s="3189"/>
      <c r="BQ833" s="3189"/>
      <c r="BR833" s="3189"/>
      <c r="BS833" s="3189"/>
      <c r="BT833" s="3189"/>
      <c r="BU833" s="3189"/>
      <c r="BV833" s="3143"/>
      <c r="BW833" s="3143"/>
    </row>
    <row r="834" spans="1:75" ht="16.5" customHeight="1">
      <c r="A834" s="3143"/>
      <c r="B834" s="3143"/>
      <c r="C834" s="3143"/>
      <c r="D834" s="3143"/>
      <c r="E834" s="3143"/>
      <c r="F834" s="3143"/>
      <c r="G834" s="3143"/>
      <c r="H834" s="3143"/>
      <c r="I834" s="3143"/>
      <c r="J834" s="3143"/>
      <c r="K834" s="3098"/>
      <c r="L834" s="3098"/>
      <c r="M834" s="3098"/>
      <c r="N834" s="3098"/>
      <c r="O834" s="3098"/>
      <c r="P834" s="3098"/>
      <c r="Q834" s="3098"/>
      <c r="R834" s="3098"/>
      <c r="S834" s="3098"/>
      <c r="T834" s="3098"/>
      <c r="U834" s="3098"/>
      <c r="V834" s="3098"/>
      <c r="W834" s="3098"/>
      <c r="X834" s="3098"/>
      <c r="Y834" s="3098"/>
      <c r="Z834" s="3098"/>
      <c r="AA834" s="3098"/>
      <c r="AB834" s="3098"/>
      <c r="AC834" s="3098"/>
      <c r="AD834" s="3098"/>
      <c r="AE834" s="3098"/>
      <c r="AF834" s="3098"/>
      <c r="AG834" s="3098"/>
      <c r="AH834" s="3098"/>
      <c r="AI834" s="3098"/>
      <c r="AJ834" s="3143"/>
      <c r="AK834" s="3143"/>
      <c r="AL834" s="3143"/>
      <c r="AM834" s="3143"/>
      <c r="AN834" s="3143"/>
      <c r="AO834" s="3143"/>
      <c r="AP834" s="3143"/>
      <c r="AQ834" s="3143"/>
      <c r="AR834" s="3143"/>
      <c r="AS834" s="3143"/>
      <c r="AT834" s="3143"/>
      <c r="AU834" s="3143"/>
      <c r="AV834" s="3143"/>
      <c r="AW834" s="3143"/>
      <c r="AX834" s="3143"/>
      <c r="AY834" s="3143"/>
      <c r="AZ834" s="3143"/>
      <c r="BA834" s="3143"/>
      <c r="BB834" s="3143"/>
      <c r="BC834" s="3143"/>
      <c r="BD834" s="3143"/>
      <c r="BE834" s="3143"/>
      <c r="BF834" s="3143"/>
      <c r="BG834" s="3143"/>
      <c r="BH834" s="3143"/>
      <c r="BI834" s="3143"/>
      <c r="BJ834" s="3143"/>
      <c r="BK834" s="3143"/>
      <c r="BL834" s="3189"/>
      <c r="BM834" s="3189"/>
      <c r="BN834" s="3189"/>
      <c r="BO834" s="3189"/>
      <c r="BP834" s="3189"/>
      <c r="BQ834" s="3189"/>
      <c r="BR834" s="3189"/>
      <c r="BS834" s="3189"/>
      <c r="BT834" s="3189"/>
      <c r="BU834" s="3189"/>
      <c r="BV834" s="3143"/>
      <c r="BW834" s="3143"/>
    </row>
    <row r="835" spans="1:75" ht="16.5" customHeight="1">
      <c r="A835" s="3143"/>
      <c r="B835" s="3143"/>
      <c r="C835" s="3143"/>
      <c r="D835" s="3143"/>
      <c r="E835" s="3143"/>
      <c r="F835" s="3143"/>
      <c r="G835" s="3143"/>
      <c r="H835" s="3143"/>
      <c r="I835" s="3143"/>
      <c r="J835" s="3143"/>
      <c r="K835" s="3098"/>
      <c r="L835" s="3098"/>
      <c r="M835" s="3098"/>
      <c r="N835" s="3098"/>
      <c r="O835" s="3098"/>
      <c r="P835" s="3098"/>
      <c r="Q835" s="3098"/>
      <c r="R835" s="3098"/>
      <c r="S835" s="3098"/>
      <c r="T835" s="3098"/>
      <c r="U835" s="3098"/>
      <c r="V835" s="3098"/>
      <c r="W835" s="3098"/>
      <c r="X835" s="3098"/>
      <c r="Y835" s="3098"/>
      <c r="Z835" s="3098"/>
      <c r="AA835" s="3098"/>
      <c r="AB835" s="3098"/>
      <c r="AC835" s="3098"/>
      <c r="AD835" s="3098"/>
      <c r="AE835" s="3098"/>
      <c r="AF835" s="3098"/>
      <c r="AG835" s="3098"/>
      <c r="AH835" s="3098"/>
      <c r="AI835" s="3098"/>
      <c r="AJ835" s="3143"/>
      <c r="AK835" s="3143"/>
      <c r="AL835" s="3143"/>
      <c r="AM835" s="3143"/>
      <c r="AN835" s="3143"/>
      <c r="AO835" s="3143"/>
      <c r="AP835" s="3143"/>
      <c r="AQ835" s="3143"/>
      <c r="AR835" s="3143"/>
      <c r="AS835" s="3143"/>
      <c r="AT835" s="3143"/>
      <c r="AU835" s="3143"/>
      <c r="AV835" s="3143"/>
      <c r="AW835" s="3143"/>
      <c r="AX835" s="3143"/>
      <c r="AY835" s="3143"/>
      <c r="AZ835" s="3143"/>
      <c r="BA835" s="3143"/>
      <c r="BB835" s="3143"/>
      <c r="BC835" s="3143"/>
      <c r="BD835" s="3143"/>
      <c r="BE835" s="3143"/>
      <c r="BF835" s="3143"/>
      <c r="BG835" s="3143"/>
      <c r="BH835" s="3143"/>
      <c r="BI835" s="3143"/>
      <c r="BJ835" s="3143"/>
      <c r="BK835" s="3143"/>
      <c r="BL835" s="3189"/>
      <c r="BM835" s="3189"/>
      <c r="BN835" s="3189"/>
      <c r="BO835" s="3189"/>
      <c r="BP835" s="3189"/>
      <c r="BQ835" s="3189"/>
      <c r="BR835" s="3189"/>
      <c r="BS835" s="3189"/>
      <c r="BT835" s="3189"/>
      <c r="BU835" s="3189"/>
      <c r="BV835" s="3143"/>
      <c r="BW835" s="3143"/>
    </row>
    <row r="836" spans="1:75" ht="16.5" customHeight="1">
      <c r="A836" s="3143"/>
      <c r="B836" s="3143"/>
      <c r="C836" s="3143"/>
      <c r="D836" s="3143"/>
      <c r="E836" s="3143"/>
      <c r="F836" s="3143"/>
      <c r="G836" s="3143"/>
      <c r="H836" s="3143"/>
      <c r="I836" s="3143"/>
      <c r="J836" s="3143"/>
      <c r="K836" s="3098"/>
      <c r="L836" s="3098"/>
      <c r="M836" s="3098"/>
      <c r="N836" s="3098"/>
      <c r="O836" s="3098"/>
      <c r="P836" s="3098"/>
      <c r="Q836" s="3098"/>
      <c r="R836" s="3098"/>
      <c r="S836" s="3098"/>
      <c r="T836" s="3098"/>
      <c r="U836" s="3098"/>
      <c r="V836" s="3098"/>
      <c r="W836" s="3098"/>
      <c r="X836" s="3098"/>
      <c r="Y836" s="3098"/>
      <c r="Z836" s="3098"/>
      <c r="AA836" s="3098"/>
      <c r="AB836" s="3098"/>
      <c r="AC836" s="3098"/>
      <c r="AD836" s="3098"/>
      <c r="AE836" s="3098"/>
      <c r="AF836" s="3098"/>
      <c r="AG836" s="3098"/>
      <c r="AH836" s="3098"/>
      <c r="AI836" s="3098"/>
      <c r="AJ836" s="3143"/>
      <c r="AK836" s="3143"/>
      <c r="AL836" s="3143"/>
      <c r="AM836" s="3143"/>
      <c r="AN836" s="3143"/>
      <c r="AO836" s="3143"/>
      <c r="AP836" s="3143"/>
      <c r="AQ836" s="3143"/>
      <c r="AR836" s="3143"/>
      <c r="AS836" s="3143"/>
      <c r="AT836" s="3143"/>
      <c r="AU836" s="3143"/>
      <c r="AV836" s="3143"/>
      <c r="AW836" s="3143"/>
      <c r="AX836" s="3143"/>
      <c r="AY836" s="3143"/>
      <c r="AZ836" s="3143"/>
      <c r="BA836" s="3143"/>
      <c r="BB836" s="3143"/>
      <c r="BC836" s="3143"/>
      <c r="BD836" s="3143"/>
      <c r="BE836" s="3143"/>
      <c r="BF836" s="3143"/>
      <c r="BG836" s="3143"/>
      <c r="BH836" s="3143"/>
      <c r="BI836" s="3143"/>
      <c r="BJ836" s="3143"/>
      <c r="BK836" s="3143"/>
      <c r="BL836" s="3189"/>
      <c r="BM836" s="3189"/>
      <c r="BN836" s="3189"/>
      <c r="BO836" s="3189"/>
      <c r="BP836" s="3189"/>
      <c r="BQ836" s="3189"/>
      <c r="BR836" s="3189"/>
      <c r="BS836" s="3189"/>
      <c r="BT836" s="3189"/>
      <c r="BU836" s="3189"/>
      <c r="BV836" s="3143"/>
      <c r="BW836" s="3143"/>
    </row>
    <row r="837" spans="1:75" ht="16.5" customHeight="1">
      <c r="A837" s="3143"/>
      <c r="B837" s="3143"/>
      <c r="C837" s="3143"/>
      <c r="D837" s="3143"/>
      <c r="E837" s="3143"/>
      <c r="F837" s="3143"/>
      <c r="G837" s="3143"/>
      <c r="H837" s="3143"/>
      <c r="I837" s="3143"/>
      <c r="J837" s="3143"/>
      <c r="K837" s="3098"/>
      <c r="L837" s="3098"/>
      <c r="M837" s="3098"/>
      <c r="N837" s="3098"/>
      <c r="O837" s="3098"/>
      <c r="P837" s="3098"/>
      <c r="Q837" s="3098"/>
      <c r="R837" s="3098"/>
      <c r="S837" s="3098"/>
      <c r="T837" s="3098"/>
      <c r="U837" s="3098"/>
      <c r="V837" s="3098"/>
      <c r="W837" s="3098"/>
      <c r="X837" s="3098"/>
      <c r="Y837" s="3098"/>
      <c r="Z837" s="3098"/>
      <c r="AA837" s="3098"/>
      <c r="AB837" s="3098"/>
      <c r="AC837" s="3098"/>
      <c r="AD837" s="3098"/>
      <c r="AE837" s="3098"/>
      <c r="AF837" s="3098"/>
      <c r="AG837" s="3098"/>
      <c r="AH837" s="3098"/>
      <c r="AI837" s="3098"/>
      <c r="AJ837" s="3143"/>
      <c r="AK837" s="3143"/>
      <c r="AL837" s="3143"/>
      <c r="AM837" s="3143"/>
      <c r="AN837" s="3143"/>
      <c r="AO837" s="3143"/>
      <c r="AP837" s="3143"/>
      <c r="AQ837" s="3143"/>
      <c r="AR837" s="3143"/>
      <c r="AS837" s="3143"/>
      <c r="AT837" s="3143"/>
      <c r="AU837" s="3143"/>
      <c r="AV837" s="3143"/>
      <c r="AW837" s="3143"/>
      <c r="AX837" s="3143"/>
      <c r="AY837" s="3143"/>
      <c r="AZ837" s="3143"/>
      <c r="BA837" s="3143"/>
      <c r="BB837" s="3143"/>
      <c r="BC837" s="3143"/>
      <c r="BD837" s="3143"/>
      <c r="BE837" s="3143"/>
      <c r="BF837" s="3143"/>
      <c r="BG837" s="3143"/>
      <c r="BH837" s="3143"/>
      <c r="BI837" s="3143"/>
      <c r="BJ837" s="3143"/>
      <c r="BK837" s="3143"/>
      <c r="BL837" s="3189"/>
      <c r="BM837" s="3189"/>
      <c r="BN837" s="3189"/>
      <c r="BO837" s="3189"/>
      <c r="BP837" s="3189"/>
      <c r="BQ837" s="3189"/>
      <c r="BR837" s="3189"/>
      <c r="BS837" s="3189"/>
      <c r="BT837" s="3189"/>
      <c r="BU837" s="3189"/>
      <c r="BV837" s="3143"/>
      <c r="BW837" s="3143"/>
    </row>
    <row r="838" spans="1:75" ht="16.5" customHeight="1">
      <c r="A838" s="3143"/>
      <c r="B838" s="3143"/>
      <c r="C838" s="3143"/>
      <c r="D838" s="3143"/>
      <c r="E838" s="3143"/>
      <c r="F838" s="3143"/>
      <c r="G838" s="3143"/>
      <c r="H838" s="3143"/>
      <c r="I838" s="3143"/>
      <c r="J838" s="3143"/>
      <c r="K838" s="3098"/>
      <c r="L838" s="3098"/>
      <c r="M838" s="3098"/>
      <c r="N838" s="3098"/>
      <c r="O838" s="3098"/>
      <c r="P838" s="3098"/>
      <c r="Q838" s="3098"/>
      <c r="R838" s="3098"/>
      <c r="S838" s="3098"/>
      <c r="T838" s="3098"/>
      <c r="U838" s="3098"/>
      <c r="V838" s="3098"/>
      <c r="W838" s="3098"/>
      <c r="X838" s="3098"/>
      <c r="Y838" s="3098"/>
      <c r="Z838" s="3098"/>
      <c r="AA838" s="3098"/>
      <c r="AB838" s="3098"/>
      <c r="AC838" s="3098"/>
      <c r="AD838" s="3098"/>
      <c r="AE838" s="3098"/>
      <c r="AF838" s="3098"/>
      <c r="AG838" s="3098"/>
      <c r="AH838" s="3098"/>
      <c r="AI838" s="3098"/>
      <c r="AJ838" s="3143"/>
      <c r="AK838" s="3143"/>
      <c r="AL838" s="3143"/>
      <c r="AM838" s="3143"/>
      <c r="AN838" s="3143"/>
      <c r="AO838" s="3143"/>
      <c r="AP838" s="3143"/>
      <c r="AQ838" s="3143"/>
      <c r="AR838" s="3143"/>
      <c r="AS838" s="3143"/>
      <c r="AT838" s="3143"/>
      <c r="AU838" s="3143"/>
      <c r="AV838" s="3143"/>
      <c r="AW838" s="3143"/>
      <c r="AX838" s="3143"/>
      <c r="AY838" s="3143"/>
      <c r="AZ838" s="3143"/>
      <c r="BA838" s="3143"/>
      <c r="BB838" s="3143"/>
      <c r="BC838" s="3143"/>
      <c r="BD838" s="3143"/>
      <c r="BE838" s="3143"/>
      <c r="BF838" s="3143"/>
      <c r="BG838" s="3143"/>
      <c r="BH838" s="3143"/>
      <c r="BI838" s="3143"/>
      <c r="BJ838" s="3143"/>
      <c r="BK838" s="3143"/>
      <c r="BL838" s="3189"/>
      <c r="BM838" s="3189"/>
      <c r="BN838" s="3189"/>
      <c r="BO838" s="3189"/>
      <c r="BP838" s="3189"/>
      <c r="BQ838" s="3189"/>
      <c r="BR838" s="3189"/>
      <c r="BS838" s="3189"/>
      <c r="BT838" s="3189"/>
      <c r="BU838" s="3189"/>
      <c r="BV838" s="3143"/>
      <c r="BW838" s="3143"/>
    </row>
    <row r="839" spans="1:75" ht="16.5" customHeight="1">
      <c r="A839" s="3143"/>
      <c r="B839" s="3143"/>
      <c r="C839" s="3143"/>
      <c r="D839" s="3143"/>
      <c r="E839" s="3143"/>
      <c r="F839" s="3143"/>
      <c r="G839" s="3143"/>
      <c r="H839" s="3143"/>
      <c r="I839" s="3143"/>
      <c r="J839" s="3143"/>
      <c r="K839" s="3098"/>
      <c r="L839" s="3098"/>
      <c r="M839" s="3098"/>
      <c r="N839" s="3098"/>
      <c r="O839" s="3098"/>
      <c r="P839" s="3098"/>
      <c r="Q839" s="3098"/>
      <c r="R839" s="3098"/>
      <c r="S839" s="3098"/>
      <c r="T839" s="3098"/>
      <c r="U839" s="3098"/>
      <c r="V839" s="3098"/>
      <c r="W839" s="3098"/>
      <c r="X839" s="3098"/>
      <c r="Y839" s="3098"/>
      <c r="Z839" s="3098"/>
      <c r="AA839" s="3098"/>
      <c r="AB839" s="3098"/>
      <c r="AC839" s="3098"/>
      <c r="AD839" s="3098"/>
      <c r="AE839" s="3098"/>
      <c r="AF839" s="3098"/>
      <c r="AG839" s="3098"/>
      <c r="AH839" s="3098"/>
      <c r="AI839" s="3098"/>
      <c r="AJ839" s="3143"/>
      <c r="AK839" s="3143"/>
      <c r="AL839" s="3143"/>
      <c r="AM839" s="3143"/>
      <c r="AN839" s="3143"/>
      <c r="AO839" s="3143"/>
      <c r="AP839" s="3143"/>
      <c r="AQ839" s="3143"/>
      <c r="AR839" s="3143"/>
      <c r="AS839" s="3143"/>
      <c r="AT839" s="3143"/>
      <c r="AU839" s="3143"/>
      <c r="AV839" s="3143"/>
      <c r="AW839" s="3143"/>
      <c r="AX839" s="3143"/>
      <c r="AY839" s="3143"/>
      <c r="AZ839" s="3143"/>
      <c r="BA839" s="3143"/>
      <c r="BB839" s="3143"/>
      <c r="BC839" s="3143"/>
      <c r="BD839" s="3143"/>
      <c r="BE839" s="3143"/>
      <c r="BF839" s="3143"/>
      <c r="BG839" s="3143"/>
      <c r="BH839" s="3143"/>
      <c r="BI839" s="3143"/>
      <c r="BJ839" s="3143"/>
      <c r="BK839" s="3143"/>
      <c r="BL839" s="3189"/>
      <c r="BM839" s="3189"/>
      <c r="BN839" s="3189"/>
      <c r="BO839" s="3189"/>
      <c r="BP839" s="3189"/>
      <c r="BQ839" s="3189"/>
      <c r="BR839" s="3189"/>
      <c r="BS839" s="3189"/>
      <c r="BT839" s="3189"/>
      <c r="BU839" s="3189"/>
      <c r="BV839" s="3143"/>
      <c r="BW839" s="3143"/>
    </row>
    <row r="840" spans="1:75" ht="16.5" customHeight="1">
      <c r="A840" s="3143"/>
      <c r="B840" s="3143"/>
      <c r="C840" s="3143"/>
      <c r="D840" s="3143"/>
      <c r="E840" s="3143"/>
      <c r="F840" s="3143"/>
      <c r="G840" s="3143"/>
      <c r="H840" s="3143"/>
      <c r="I840" s="3143"/>
      <c r="J840" s="3143"/>
      <c r="K840" s="3098"/>
      <c r="L840" s="3098"/>
      <c r="M840" s="3098"/>
      <c r="N840" s="3098"/>
      <c r="O840" s="3098"/>
      <c r="P840" s="3098"/>
      <c r="Q840" s="3098"/>
      <c r="R840" s="3098"/>
      <c r="S840" s="3098"/>
      <c r="T840" s="3098"/>
      <c r="U840" s="3098"/>
      <c r="V840" s="3098"/>
      <c r="W840" s="3098"/>
      <c r="X840" s="3098"/>
      <c r="Y840" s="3098"/>
      <c r="Z840" s="3098"/>
      <c r="AA840" s="3098"/>
      <c r="AB840" s="3098"/>
      <c r="AC840" s="3098"/>
      <c r="AD840" s="3098"/>
      <c r="AE840" s="3098"/>
      <c r="AF840" s="3098"/>
      <c r="AG840" s="3098"/>
      <c r="AH840" s="3098"/>
      <c r="AI840" s="3098"/>
      <c r="AJ840" s="3143"/>
      <c r="AK840" s="3143"/>
      <c r="AL840" s="3143"/>
      <c r="AM840" s="3143"/>
      <c r="AN840" s="3143"/>
      <c r="AO840" s="3143"/>
      <c r="AP840" s="3143"/>
      <c r="AQ840" s="3143"/>
      <c r="AR840" s="3143"/>
      <c r="AS840" s="3143"/>
      <c r="AT840" s="3143"/>
      <c r="AU840" s="3143"/>
      <c r="AV840" s="3143"/>
      <c r="AW840" s="3143"/>
      <c r="AX840" s="3143"/>
      <c r="AY840" s="3143"/>
      <c r="AZ840" s="3143"/>
      <c r="BA840" s="3143"/>
      <c r="BB840" s="3143"/>
      <c r="BC840" s="3143"/>
      <c r="BD840" s="3143"/>
      <c r="BE840" s="3143"/>
      <c r="BF840" s="3143"/>
      <c r="BG840" s="3143"/>
      <c r="BH840" s="3143"/>
      <c r="BI840" s="3143"/>
      <c r="BJ840" s="3143"/>
      <c r="BK840" s="3143"/>
      <c r="BL840" s="3189"/>
      <c r="BM840" s="3189"/>
      <c r="BN840" s="3189"/>
      <c r="BO840" s="3189"/>
      <c r="BP840" s="3189"/>
      <c r="BQ840" s="3189"/>
      <c r="BR840" s="3189"/>
      <c r="BS840" s="3189"/>
      <c r="BT840" s="3189"/>
      <c r="BU840" s="3189"/>
      <c r="BV840" s="3143"/>
      <c r="BW840" s="3143"/>
    </row>
    <row r="841" spans="1:75" ht="16.5" customHeight="1">
      <c r="A841" s="3143"/>
      <c r="B841" s="3143"/>
      <c r="C841" s="3143"/>
      <c r="D841" s="3143"/>
      <c r="E841" s="3143"/>
      <c r="F841" s="3143"/>
      <c r="G841" s="3143"/>
      <c r="H841" s="3143"/>
      <c r="I841" s="3143"/>
      <c r="J841" s="3143"/>
      <c r="K841" s="3098"/>
      <c r="L841" s="3098"/>
      <c r="M841" s="3098"/>
      <c r="N841" s="3098"/>
      <c r="O841" s="3098"/>
      <c r="P841" s="3098"/>
      <c r="Q841" s="3098"/>
      <c r="R841" s="3098"/>
      <c r="S841" s="3098"/>
      <c r="T841" s="3098"/>
      <c r="U841" s="3098"/>
      <c r="V841" s="3098"/>
      <c r="W841" s="3098"/>
      <c r="X841" s="3098"/>
      <c r="Y841" s="3098"/>
      <c r="Z841" s="3098"/>
      <c r="AA841" s="3098"/>
      <c r="AB841" s="3098"/>
      <c r="AC841" s="3098"/>
      <c r="AD841" s="3098"/>
      <c r="AE841" s="3098"/>
      <c r="AF841" s="3098"/>
      <c r="AG841" s="3098"/>
      <c r="AH841" s="3098"/>
      <c r="AI841" s="3098"/>
      <c r="AJ841" s="3143"/>
      <c r="AK841" s="3143"/>
      <c r="AL841" s="3143"/>
      <c r="AM841" s="3143"/>
      <c r="AN841" s="3143"/>
      <c r="AO841" s="3143"/>
      <c r="AP841" s="3143"/>
      <c r="AQ841" s="3143"/>
      <c r="AR841" s="3143"/>
      <c r="AS841" s="3143"/>
      <c r="AT841" s="3143"/>
      <c r="AU841" s="3143"/>
      <c r="AV841" s="3143"/>
      <c r="AW841" s="3143"/>
      <c r="AX841" s="3143"/>
      <c r="AY841" s="3143"/>
      <c r="AZ841" s="3143"/>
      <c r="BA841" s="3143"/>
      <c r="BB841" s="3143"/>
      <c r="BC841" s="3143"/>
      <c r="BD841" s="3143"/>
      <c r="BE841" s="3143"/>
      <c r="BF841" s="3143"/>
      <c r="BG841" s="3143"/>
      <c r="BH841" s="3143"/>
      <c r="BI841" s="3143"/>
      <c r="BJ841" s="3143"/>
      <c r="BK841" s="3143"/>
      <c r="BL841" s="3189"/>
      <c r="BM841" s="3189"/>
      <c r="BN841" s="3189"/>
      <c r="BO841" s="3189"/>
      <c r="BP841" s="3189"/>
      <c r="BQ841" s="3189"/>
      <c r="BR841" s="3189"/>
      <c r="BS841" s="3189"/>
      <c r="BT841" s="3189"/>
      <c r="BU841" s="3189"/>
      <c r="BV841" s="3143"/>
      <c r="BW841" s="3143"/>
    </row>
    <row r="842" spans="1:75" ht="16.5" customHeight="1">
      <c r="A842" s="3143"/>
      <c r="B842" s="3143"/>
      <c r="C842" s="3143"/>
      <c r="D842" s="3143"/>
      <c r="E842" s="3143"/>
      <c r="F842" s="3143"/>
      <c r="G842" s="3143"/>
      <c r="H842" s="3143"/>
      <c r="I842" s="3143"/>
      <c r="J842" s="3143"/>
      <c r="K842" s="3098"/>
      <c r="L842" s="3098"/>
      <c r="M842" s="3098"/>
      <c r="N842" s="3098"/>
      <c r="O842" s="3098"/>
      <c r="P842" s="3098"/>
      <c r="Q842" s="3098"/>
      <c r="R842" s="3098"/>
      <c r="S842" s="3098"/>
      <c r="T842" s="3098"/>
      <c r="U842" s="3098"/>
      <c r="V842" s="3098"/>
      <c r="W842" s="3098"/>
      <c r="X842" s="3098"/>
      <c r="Y842" s="3098"/>
      <c r="Z842" s="3098"/>
      <c r="AA842" s="3098"/>
      <c r="AB842" s="3098"/>
      <c r="AC842" s="3098"/>
      <c r="AD842" s="3098"/>
      <c r="AE842" s="3098"/>
      <c r="AF842" s="3098"/>
      <c r="AG842" s="3098"/>
      <c r="AH842" s="3098"/>
      <c r="AI842" s="3098"/>
      <c r="AJ842" s="3143"/>
      <c r="AK842" s="3143"/>
      <c r="AL842" s="3143"/>
      <c r="AM842" s="3143"/>
      <c r="AN842" s="3143"/>
      <c r="AO842" s="3143"/>
      <c r="AP842" s="3143"/>
      <c r="AQ842" s="3143"/>
      <c r="AR842" s="3143"/>
      <c r="AS842" s="3143"/>
      <c r="AT842" s="3143"/>
      <c r="AU842" s="3143"/>
      <c r="AV842" s="3143"/>
      <c r="AW842" s="3143"/>
      <c r="AX842" s="3143"/>
      <c r="AY842" s="3143"/>
      <c r="AZ842" s="3143"/>
      <c r="BA842" s="3143"/>
      <c r="BB842" s="3143"/>
      <c r="BC842" s="3143"/>
      <c r="BD842" s="3143"/>
      <c r="BE842" s="3143"/>
      <c r="BF842" s="3143"/>
      <c r="BG842" s="3143"/>
      <c r="BH842" s="3143"/>
      <c r="BI842" s="3143"/>
      <c r="BJ842" s="3143"/>
      <c r="BK842" s="3143"/>
      <c r="BL842" s="3189"/>
      <c r="BM842" s="3189"/>
      <c r="BN842" s="3189"/>
      <c r="BO842" s="3189"/>
      <c r="BP842" s="3189"/>
      <c r="BQ842" s="3189"/>
      <c r="BR842" s="3189"/>
      <c r="BS842" s="3189"/>
      <c r="BT842" s="3189"/>
      <c r="BU842" s="3189"/>
      <c r="BV842" s="3143"/>
      <c r="BW842" s="3143"/>
    </row>
    <row r="843" spans="1:75" ht="16.5" customHeight="1">
      <c r="A843" s="3143"/>
      <c r="B843" s="3143"/>
      <c r="C843" s="3143"/>
      <c r="D843" s="3143"/>
      <c r="E843" s="3143"/>
      <c r="F843" s="3143"/>
      <c r="G843" s="3143"/>
      <c r="H843" s="3143"/>
      <c r="I843" s="3143"/>
      <c r="J843" s="3143"/>
      <c r="K843" s="3098"/>
      <c r="L843" s="3098"/>
      <c r="M843" s="3098"/>
      <c r="N843" s="3098"/>
      <c r="O843" s="3098"/>
      <c r="P843" s="3098"/>
      <c r="Q843" s="3098"/>
      <c r="R843" s="3098"/>
      <c r="S843" s="3098"/>
      <c r="T843" s="3098"/>
      <c r="U843" s="3098"/>
      <c r="V843" s="3098"/>
      <c r="W843" s="3098"/>
      <c r="X843" s="3098"/>
      <c r="Y843" s="3098"/>
      <c r="Z843" s="3098"/>
      <c r="AA843" s="3098"/>
      <c r="AB843" s="3098"/>
      <c r="AC843" s="3098"/>
      <c r="AD843" s="3098"/>
      <c r="AE843" s="3098"/>
      <c r="AF843" s="3098"/>
      <c r="AG843" s="3098"/>
      <c r="AH843" s="3098"/>
      <c r="AI843" s="3098"/>
      <c r="AJ843" s="3143"/>
      <c r="AK843" s="3143"/>
      <c r="AL843" s="3143"/>
      <c r="AM843" s="3143"/>
      <c r="AN843" s="3143"/>
      <c r="AO843" s="3143"/>
      <c r="AP843" s="3143"/>
      <c r="AQ843" s="3143"/>
      <c r="AR843" s="3143"/>
      <c r="AS843" s="3143"/>
      <c r="AT843" s="3143"/>
      <c r="AU843" s="3143"/>
      <c r="AV843" s="3143"/>
      <c r="AW843" s="3143"/>
      <c r="AX843" s="3143"/>
      <c r="AY843" s="3143"/>
      <c r="AZ843" s="3143"/>
      <c r="BA843" s="3143"/>
      <c r="BB843" s="3143"/>
      <c r="BC843" s="3143"/>
      <c r="BD843" s="3143"/>
      <c r="BE843" s="3143"/>
      <c r="BF843" s="3143"/>
      <c r="BG843" s="3143"/>
      <c r="BH843" s="3143"/>
      <c r="BI843" s="3143"/>
      <c r="BJ843" s="3143"/>
      <c r="BK843" s="3143"/>
      <c r="BL843" s="3189"/>
      <c r="BM843" s="3189"/>
      <c r="BN843" s="3189"/>
      <c r="BO843" s="3189"/>
      <c r="BP843" s="3189"/>
      <c r="BQ843" s="3189"/>
      <c r="BR843" s="3189"/>
      <c r="BS843" s="3189"/>
      <c r="BT843" s="3189"/>
      <c r="BU843" s="3189"/>
      <c r="BV843" s="3143"/>
      <c r="BW843" s="3143"/>
    </row>
    <row r="844" spans="1:75" ht="16.5" customHeight="1">
      <c r="A844" s="3143"/>
      <c r="B844" s="3143"/>
      <c r="C844" s="3143"/>
      <c r="D844" s="3143"/>
      <c r="E844" s="3143"/>
      <c r="F844" s="3143"/>
      <c r="G844" s="3143"/>
      <c r="H844" s="3143"/>
      <c r="I844" s="3143"/>
      <c r="J844" s="3143"/>
      <c r="K844" s="3098"/>
      <c r="L844" s="3098"/>
      <c r="M844" s="3098"/>
      <c r="N844" s="3098"/>
      <c r="O844" s="3098"/>
      <c r="P844" s="3098"/>
      <c r="Q844" s="3098"/>
      <c r="R844" s="3098"/>
      <c r="S844" s="3098"/>
      <c r="T844" s="3098"/>
      <c r="U844" s="3098"/>
      <c r="V844" s="3098"/>
      <c r="W844" s="3098"/>
      <c r="X844" s="3098"/>
      <c r="Y844" s="3098"/>
      <c r="Z844" s="3098"/>
      <c r="AA844" s="3098"/>
      <c r="AB844" s="3098"/>
      <c r="AC844" s="3098"/>
      <c r="AD844" s="3098"/>
      <c r="AE844" s="3098"/>
      <c r="AF844" s="3098"/>
      <c r="AG844" s="3098"/>
      <c r="AH844" s="3098"/>
      <c r="AI844" s="3098"/>
      <c r="AJ844" s="3143"/>
      <c r="AK844" s="3143"/>
      <c r="AL844" s="3143"/>
      <c r="AM844" s="3143"/>
      <c r="AN844" s="3143"/>
      <c r="AO844" s="3143"/>
      <c r="AP844" s="3143"/>
      <c r="AQ844" s="3143"/>
      <c r="AR844" s="3143"/>
      <c r="AS844" s="3143"/>
      <c r="AT844" s="3143"/>
      <c r="AU844" s="3143"/>
      <c r="AV844" s="3143"/>
      <c r="AW844" s="3143"/>
      <c r="AX844" s="3143"/>
      <c r="AY844" s="3143"/>
      <c r="AZ844" s="3143"/>
      <c r="BA844" s="3143"/>
      <c r="BB844" s="3143"/>
      <c r="BC844" s="3143"/>
      <c r="BD844" s="3143"/>
      <c r="BE844" s="3143"/>
      <c r="BF844" s="3143"/>
      <c r="BG844" s="3143"/>
      <c r="BH844" s="3143"/>
      <c r="BI844" s="3143"/>
      <c r="BJ844" s="3143"/>
      <c r="BK844" s="3143"/>
      <c r="BL844" s="3189"/>
      <c r="BM844" s="3189"/>
      <c r="BN844" s="3189"/>
      <c r="BO844" s="3189"/>
      <c r="BP844" s="3189"/>
      <c r="BQ844" s="3189"/>
      <c r="BR844" s="3189"/>
      <c r="BS844" s="3189"/>
      <c r="BT844" s="3189"/>
      <c r="BU844" s="3189"/>
      <c r="BV844" s="3143"/>
      <c r="BW844" s="3143"/>
    </row>
    <row r="845" spans="1:75" ht="16.5" customHeight="1">
      <c r="A845" s="3143"/>
      <c r="B845" s="3143"/>
      <c r="C845" s="3143"/>
      <c r="D845" s="3143"/>
      <c r="E845" s="3143"/>
      <c r="F845" s="3143"/>
      <c r="G845" s="3143"/>
      <c r="H845" s="3143"/>
      <c r="I845" s="3143"/>
      <c r="J845" s="3143"/>
      <c r="K845" s="3098"/>
      <c r="L845" s="3098"/>
      <c r="M845" s="3098"/>
      <c r="N845" s="3098"/>
      <c r="O845" s="3098"/>
      <c r="P845" s="3098"/>
      <c r="Q845" s="3098"/>
      <c r="R845" s="3098"/>
      <c r="S845" s="3098"/>
      <c r="T845" s="3098"/>
      <c r="U845" s="3098"/>
      <c r="V845" s="3098"/>
      <c r="W845" s="3098"/>
      <c r="X845" s="3098"/>
      <c r="Y845" s="3098"/>
      <c r="Z845" s="3098"/>
      <c r="AA845" s="3098"/>
      <c r="AB845" s="3098"/>
      <c r="AC845" s="3098"/>
      <c r="AD845" s="3098"/>
      <c r="AE845" s="3098"/>
      <c r="AF845" s="3098"/>
      <c r="AG845" s="3098"/>
      <c r="AH845" s="3098"/>
      <c r="AI845" s="3098"/>
      <c r="AJ845" s="3143"/>
      <c r="AK845" s="3143"/>
      <c r="AL845" s="3143"/>
      <c r="AM845" s="3143"/>
      <c r="AN845" s="3143"/>
      <c r="AO845" s="3143"/>
      <c r="AP845" s="3143"/>
      <c r="AQ845" s="3143"/>
      <c r="AR845" s="3143"/>
      <c r="AS845" s="3143"/>
      <c r="AT845" s="3143"/>
      <c r="AU845" s="3143"/>
      <c r="AV845" s="3143"/>
      <c r="AW845" s="3143"/>
      <c r="AX845" s="3143"/>
      <c r="AY845" s="3143"/>
      <c r="AZ845" s="3143"/>
      <c r="BA845" s="3143"/>
      <c r="BB845" s="3143"/>
      <c r="BC845" s="3143"/>
      <c r="BD845" s="3143"/>
      <c r="BE845" s="3143"/>
      <c r="BF845" s="3143"/>
      <c r="BG845" s="3143"/>
      <c r="BH845" s="3143"/>
      <c r="BI845" s="3143"/>
      <c r="BJ845" s="3143"/>
      <c r="BK845" s="3143"/>
      <c r="BL845" s="3189"/>
      <c r="BM845" s="3189"/>
      <c r="BN845" s="3189"/>
      <c r="BO845" s="3189"/>
      <c r="BP845" s="3189"/>
      <c r="BQ845" s="3189"/>
      <c r="BR845" s="3189"/>
      <c r="BS845" s="3189"/>
      <c r="BT845" s="3189"/>
      <c r="BU845" s="3189"/>
      <c r="BV845" s="3143"/>
      <c r="BW845" s="3143"/>
    </row>
    <row r="846" spans="1:75" ht="16.5" customHeight="1">
      <c r="A846" s="3143"/>
      <c r="B846" s="3143"/>
      <c r="C846" s="3143"/>
      <c r="D846" s="3143"/>
      <c r="E846" s="3143"/>
      <c r="F846" s="3143"/>
      <c r="G846" s="3143"/>
      <c r="H846" s="3143"/>
      <c r="I846" s="3143"/>
      <c r="J846" s="3143"/>
      <c r="K846" s="3098"/>
      <c r="L846" s="3098"/>
      <c r="M846" s="3098"/>
      <c r="N846" s="3098"/>
      <c r="O846" s="3098"/>
      <c r="P846" s="3098"/>
      <c r="Q846" s="3098"/>
      <c r="R846" s="3098"/>
      <c r="S846" s="3098"/>
      <c r="T846" s="3098"/>
      <c r="U846" s="3098"/>
      <c r="V846" s="3098"/>
      <c r="W846" s="3098"/>
      <c r="X846" s="3098"/>
      <c r="Y846" s="3098"/>
      <c r="Z846" s="3098"/>
      <c r="AA846" s="3098"/>
      <c r="AB846" s="3098"/>
      <c r="AC846" s="3098"/>
      <c r="AD846" s="3098"/>
      <c r="AE846" s="3098"/>
      <c r="AF846" s="3098"/>
      <c r="AG846" s="3098"/>
      <c r="AH846" s="3098"/>
      <c r="AI846" s="3098"/>
      <c r="AJ846" s="3143"/>
      <c r="AK846" s="3143"/>
      <c r="AL846" s="3143"/>
      <c r="AM846" s="3143"/>
      <c r="AN846" s="3143"/>
      <c r="AO846" s="3143"/>
      <c r="AP846" s="3143"/>
      <c r="AQ846" s="3143"/>
      <c r="AR846" s="3143"/>
      <c r="AS846" s="3143"/>
      <c r="AT846" s="3143"/>
      <c r="AU846" s="3143"/>
      <c r="AV846" s="3143"/>
      <c r="AW846" s="3143"/>
      <c r="AX846" s="3143"/>
      <c r="AY846" s="3143"/>
      <c r="AZ846" s="3143"/>
      <c r="BA846" s="3143"/>
      <c r="BB846" s="3143"/>
      <c r="BC846" s="3143"/>
      <c r="BD846" s="3143"/>
      <c r="BE846" s="3143"/>
      <c r="BF846" s="3143"/>
      <c r="BG846" s="3143"/>
      <c r="BH846" s="3143"/>
      <c r="BI846" s="3143"/>
      <c r="BJ846" s="3143"/>
      <c r="BK846" s="3143"/>
      <c r="BL846" s="3189"/>
      <c r="BM846" s="3189"/>
      <c r="BN846" s="3189"/>
      <c r="BO846" s="3189"/>
      <c r="BP846" s="3189"/>
      <c r="BQ846" s="3189"/>
      <c r="BR846" s="3189"/>
      <c r="BS846" s="3189"/>
      <c r="BT846" s="3189"/>
      <c r="BU846" s="3189"/>
      <c r="BV846" s="3143"/>
      <c r="BW846" s="3143"/>
    </row>
    <row r="847" spans="1:75" ht="16.5" customHeight="1">
      <c r="A847" s="3143"/>
      <c r="B847" s="3143"/>
      <c r="C847" s="3143"/>
      <c r="D847" s="3143"/>
      <c r="E847" s="3143"/>
      <c r="F847" s="3143"/>
      <c r="G847" s="3143"/>
      <c r="H847" s="3143"/>
      <c r="I847" s="3143"/>
      <c r="J847" s="3143"/>
      <c r="K847" s="3098"/>
      <c r="L847" s="3098"/>
      <c r="M847" s="3098"/>
      <c r="N847" s="3098"/>
      <c r="O847" s="3098"/>
      <c r="P847" s="3098"/>
      <c r="Q847" s="3098"/>
      <c r="R847" s="3098"/>
      <c r="S847" s="3098"/>
      <c r="T847" s="3098"/>
      <c r="U847" s="3098"/>
      <c r="V847" s="3098"/>
      <c r="W847" s="3098"/>
      <c r="X847" s="3098"/>
      <c r="Y847" s="3098"/>
      <c r="Z847" s="3098"/>
      <c r="AA847" s="3098"/>
      <c r="AB847" s="3098"/>
      <c r="AC847" s="3098"/>
      <c r="AD847" s="3098"/>
      <c r="AE847" s="3098"/>
      <c r="AF847" s="3098"/>
      <c r="AG847" s="3098"/>
      <c r="AH847" s="3098"/>
      <c r="AI847" s="3098"/>
      <c r="AJ847" s="3143"/>
      <c r="AK847" s="3143"/>
      <c r="AL847" s="3143"/>
      <c r="AM847" s="3143"/>
      <c r="AN847" s="3143"/>
      <c r="AO847" s="3143"/>
      <c r="AP847" s="3143"/>
      <c r="AQ847" s="3143"/>
      <c r="AR847" s="3143"/>
      <c r="AS847" s="3143"/>
      <c r="AT847" s="3143"/>
      <c r="AU847" s="3143"/>
      <c r="AV847" s="3143"/>
      <c r="AW847" s="3143"/>
      <c r="AX847" s="3143"/>
      <c r="AY847" s="3143"/>
      <c r="AZ847" s="3143"/>
      <c r="BA847" s="3143"/>
      <c r="BB847" s="3143"/>
      <c r="BC847" s="3143"/>
      <c r="BD847" s="3143"/>
      <c r="BE847" s="3143"/>
      <c r="BF847" s="3143"/>
      <c r="BG847" s="3143"/>
      <c r="BH847" s="3143"/>
      <c r="BI847" s="3143"/>
      <c r="BJ847" s="3143"/>
      <c r="BK847" s="3143"/>
      <c r="BL847" s="3189"/>
      <c r="BM847" s="3189"/>
      <c r="BN847" s="3189"/>
      <c r="BO847" s="3189"/>
      <c r="BP847" s="3189"/>
      <c r="BQ847" s="3189"/>
      <c r="BR847" s="3189"/>
      <c r="BS847" s="3189"/>
      <c r="BT847" s="3189"/>
      <c r="BU847" s="3189"/>
      <c r="BV847" s="3143"/>
      <c r="BW847" s="3143"/>
    </row>
    <row r="848" spans="1:75" ht="16.5" customHeight="1">
      <c r="A848" s="3143"/>
      <c r="B848" s="3143"/>
      <c r="C848" s="3143"/>
      <c r="D848" s="3143"/>
      <c r="E848" s="3143"/>
      <c r="F848" s="3143"/>
      <c r="G848" s="3143"/>
      <c r="H848" s="3143"/>
      <c r="I848" s="3143"/>
      <c r="J848" s="3143"/>
      <c r="K848" s="3098"/>
      <c r="L848" s="3098"/>
      <c r="M848" s="3098"/>
      <c r="N848" s="3098"/>
      <c r="O848" s="3098"/>
      <c r="P848" s="3098"/>
      <c r="Q848" s="3098"/>
      <c r="R848" s="3098"/>
      <c r="S848" s="3098"/>
      <c r="T848" s="3098"/>
      <c r="U848" s="3098"/>
      <c r="V848" s="3098"/>
      <c r="W848" s="3098"/>
      <c r="X848" s="3098"/>
      <c r="Y848" s="3098"/>
      <c r="Z848" s="3098"/>
      <c r="AA848" s="3098"/>
      <c r="AB848" s="3098"/>
      <c r="AC848" s="3098"/>
      <c r="AD848" s="3098"/>
      <c r="AE848" s="3098"/>
      <c r="AF848" s="3098"/>
      <c r="AG848" s="3098"/>
      <c r="AH848" s="3098"/>
      <c r="AI848" s="3098"/>
      <c r="AJ848" s="3143"/>
      <c r="AK848" s="3143"/>
      <c r="AL848" s="3143"/>
      <c r="AM848" s="3143"/>
      <c r="AN848" s="3143"/>
      <c r="AO848" s="3143"/>
      <c r="AP848" s="3143"/>
      <c r="AQ848" s="3143"/>
      <c r="AR848" s="3143"/>
      <c r="AS848" s="3143"/>
      <c r="AT848" s="3143"/>
      <c r="AU848" s="3143"/>
      <c r="AV848" s="3143"/>
      <c r="AW848" s="3143"/>
      <c r="AX848" s="3143"/>
      <c r="AY848" s="3143"/>
      <c r="AZ848" s="3143"/>
      <c r="BA848" s="3143"/>
      <c r="BB848" s="3143"/>
      <c r="BC848" s="3143"/>
      <c r="BD848" s="3143"/>
      <c r="BE848" s="3143"/>
      <c r="BF848" s="3143"/>
      <c r="BG848" s="3143"/>
      <c r="BH848" s="3143"/>
      <c r="BI848" s="3143"/>
      <c r="BJ848" s="3143"/>
      <c r="BK848" s="3143"/>
      <c r="BL848" s="3189"/>
      <c r="BM848" s="3189"/>
      <c r="BN848" s="3189"/>
      <c r="BO848" s="3189"/>
      <c r="BP848" s="3189"/>
      <c r="BQ848" s="3189"/>
      <c r="BR848" s="3189"/>
      <c r="BS848" s="3189"/>
      <c r="BT848" s="3189"/>
      <c r="BU848" s="3189"/>
      <c r="BV848" s="3143"/>
      <c r="BW848" s="3143"/>
    </row>
    <row r="849" spans="1:75" ht="16.5" customHeight="1">
      <c r="A849" s="3143"/>
      <c r="B849" s="3143"/>
      <c r="C849" s="3143"/>
      <c r="D849" s="3143"/>
      <c r="E849" s="3143"/>
      <c r="F849" s="3143"/>
      <c r="G849" s="3143"/>
      <c r="H849" s="3143"/>
      <c r="I849" s="3143"/>
      <c r="J849" s="3143"/>
      <c r="K849" s="3098"/>
      <c r="L849" s="3098"/>
      <c r="M849" s="3098"/>
      <c r="N849" s="3098"/>
      <c r="O849" s="3098"/>
      <c r="P849" s="3098"/>
      <c r="Q849" s="3098"/>
      <c r="R849" s="3098"/>
      <c r="S849" s="3098"/>
      <c r="T849" s="3098"/>
      <c r="U849" s="3098"/>
      <c r="V849" s="3098"/>
      <c r="W849" s="3098"/>
      <c r="X849" s="3098"/>
      <c r="Y849" s="3098"/>
      <c r="Z849" s="3098"/>
      <c r="AA849" s="3098"/>
      <c r="AB849" s="3098"/>
      <c r="AC849" s="3098"/>
      <c r="AD849" s="3098"/>
      <c r="AE849" s="3098"/>
      <c r="AF849" s="3098"/>
      <c r="AG849" s="3098"/>
      <c r="AH849" s="3098"/>
      <c r="AI849" s="3098"/>
      <c r="AJ849" s="3143"/>
      <c r="AK849" s="3143"/>
      <c r="AL849" s="3143"/>
      <c r="AM849" s="3143"/>
      <c r="AN849" s="3143"/>
      <c r="AO849" s="3143"/>
      <c r="AP849" s="3143"/>
      <c r="AQ849" s="3143"/>
      <c r="AR849" s="3143"/>
      <c r="AS849" s="3143"/>
      <c r="AT849" s="3143"/>
      <c r="AU849" s="3143"/>
      <c r="AV849" s="3143"/>
      <c r="AW849" s="3143"/>
      <c r="AX849" s="3143"/>
      <c r="AY849" s="3143"/>
      <c r="AZ849" s="3143"/>
      <c r="BA849" s="3143"/>
      <c r="BB849" s="3143"/>
      <c r="BC849" s="3143"/>
      <c r="BD849" s="3143"/>
      <c r="BE849" s="3143"/>
      <c r="BF849" s="3143"/>
      <c r="BG849" s="3143"/>
      <c r="BH849" s="3143"/>
      <c r="BI849" s="3143"/>
      <c r="BJ849" s="3143"/>
      <c r="BK849" s="3143"/>
      <c r="BL849" s="3189"/>
      <c r="BM849" s="3189"/>
      <c r="BN849" s="3189"/>
      <c r="BO849" s="3189"/>
      <c r="BP849" s="3189"/>
      <c r="BQ849" s="3189"/>
      <c r="BR849" s="3189"/>
      <c r="BS849" s="3189"/>
      <c r="BT849" s="3189"/>
      <c r="BU849" s="3189"/>
      <c r="BV849" s="3143"/>
      <c r="BW849" s="3143"/>
    </row>
    <row r="850" spans="1:75" ht="16.5" customHeight="1">
      <c r="A850" s="3143"/>
      <c r="B850" s="3143"/>
      <c r="C850" s="3143"/>
      <c r="D850" s="3143"/>
      <c r="E850" s="3143"/>
      <c r="F850" s="3143"/>
      <c r="G850" s="3143"/>
      <c r="H850" s="3143"/>
      <c r="I850" s="3143"/>
      <c r="J850" s="3143"/>
      <c r="K850" s="3098"/>
      <c r="L850" s="3098"/>
      <c r="M850" s="3098"/>
      <c r="N850" s="3098"/>
      <c r="O850" s="3098"/>
      <c r="P850" s="3098"/>
      <c r="Q850" s="3098"/>
      <c r="R850" s="3098"/>
      <c r="S850" s="3098"/>
      <c r="T850" s="3098"/>
      <c r="U850" s="3098"/>
      <c r="V850" s="3098"/>
      <c r="W850" s="3098"/>
      <c r="X850" s="3098"/>
      <c r="Y850" s="3098"/>
      <c r="Z850" s="3098"/>
      <c r="AA850" s="3098"/>
      <c r="AB850" s="3098"/>
      <c r="AC850" s="3098"/>
      <c r="AD850" s="3098"/>
      <c r="AE850" s="3098"/>
      <c r="AF850" s="3098"/>
      <c r="AG850" s="3098"/>
      <c r="AH850" s="3098"/>
      <c r="AI850" s="3098"/>
      <c r="AJ850" s="3143"/>
      <c r="AK850" s="3143"/>
      <c r="AL850" s="3143"/>
      <c r="AM850" s="3143"/>
      <c r="AN850" s="3143"/>
      <c r="AO850" s="3143"/>
      <c r="AP850" s="3143"/>
      <c r="AQ850" s="3143"/>
      <c r="AR850" s="3143"/>
      <c r="AS850" s="3143"/>
      <c r="AT850" s="3143"/>
      <c r="AU850" s="3143"/>
      <c r="AV850" s="3143"/>
      <c r="AW850" s="3143"/>
      <c r="AX850" s="3143"/>
      <c r="AY850" s="3143"/>
      <c r="AZ850" s="3143"/>
      <c r="BA850" s="3143"/>
      <c r="BB850" s="3143"/>
      <c r="BC850" s="3143"/>
      <c r="BD850" s="3143"/>
      <c r="BE850" s="3143"/>
      <c r="BF850" s="3143"/>
      <c r="BG850" s="3143"/>
      <c r="BH850" s="3143"/>
      <c r="BI850" s="3143"/>
      <c r="BJ850" s="3143"/>
      <c r="BK850" s="3143"/>
      <c r="BL850" s="3189"/>
      <c r="BM850" s="3189"/>
      <c r="BN850" s="3189"/>
      <c r="BO850" s="3189"/>
      <c r="BP850" s="3189"/>
      <c r="BQ850" s="3189"/>
      <c r="BR850" s="3189"/>
      <c r="BS850" s="3189"/>
      <c r="BT850" s="3189"/>
      <c r="BU850" s="3189"/>
      <c r="BV850" s="3143"/>
      <c r="BW850" s="3143"/>
    </row>
    <row r="851" spans="1:75" ht="16.5" customHeight="1">
      <c r="A851" s="3143"/>
      <c r="B851" s="3143"/>
      <c r="C851" s="3143"/>
      <c r="D851" s="3143"/>
      <c r="E851" s="3143"/>
      <c r="F851" s="3143"/>
      <c r="G851" s="3143"/>
      <c r="H851" s="3143"/>
      <c r="I851" s="3143"/>
      <c r="J851" s="3143"/>
      <c r="K851" s="3098"/>
      <c r="L851" s="3098"/>
      <c r="M851" s="3098"/>
      <c r="N851" s="3098"/>
      <c r="O851" s="3098"/>
      <c r="P851" s="3098"/>
      <c r="Q851" s="3098"/>
      <c r="R851" s="3098"/>
      <c r="S851" s="3098"/>
      <c r="T851" s="3098"/>
      <c r="U851" s="3098"/>
      <c r="V851" s="3098"/>
      <c r="W851" s="3098"/>
      <c r="X851" s="3098"/>
      <c r="Y851" s="3098"/>
      <c r="Z851" s="3098"/>
      <c r="AA851" s="3098"/>
      <c r="AB851" s="3098"/>
      <c r="AC851" s="3098"/>
      <c r="AD851" s="3098"/>
      <c r="AE851" s="3098"/>
      <c r="AF851" s="3098"/>
      <c r="AG851" s="3098"/>
      <c r="AH851" s="3098"/>
      <c r="AI851" s="3098"/>
      <c r="AJ851" s="3143"/>
      <c r="AK851" s="3143"/>
      <c r="AL851" s="3143"/>
      <c r="AM851" s="3143"/>
      <c r="AN851" s="3143"/>
      <c r="AO851" s="3143"/>
      <c r="AP851" s="3143"/>
      <c r="AQ851" s="3143"/>
      <c r="AR851" s="3143"/>
      <c r="AS851" s="3143"/>
      <c r="AT851" s="3143"/>
      <c r="AU851" s="3143"/>
      <c r="AV851" s="3143"/>
      <c r="AW851" s="3143"/>
      <c r="AX851" s="3143"/>
      <c r="AY851" s="3143"/>
      <c r="AZ851" s="3143"/>
      <c r="BA851" s="3143"/>
      <c r="BB851" s="3143"/>
      <c r="BC851" s="3143"/>
      <c r="BD851" s="3143"/>
      <c r="BE851" s="3143"/>
      <c r="BF851" s="3143"/>
      <c r="BG851" s="3143"/>
      <c r="BH851" s="3143"/>
      <c r="BI851" s="3143"/>
      <c r="BJ851" s="3143"/>
      <c r="BK851" s="3143"/>
      <c r="BL851" s="3189"/>
      <c r="BM851" s="3189"/>
      <c r="BN851" s="3189"/>
      <c r="BO851" s="3189"/>
      <c r="BP851" s="3189"/>
      <c r="BQ851" s="3189"/>
      <c r="BR851" s="3189"/>
      <c r="BS851" s="3189"/>
      <c r="BT851" s="3189"/>
      <c r="BU851" s="3189"/>
      <c r="BV851" s="3143"/>
      <c r="BW851" s="3143"/>
    </row>
    <row r="852" spans="1:75" ht="16.5" customHeight="1">
      <c r="A852" s="3143"/>
      <c r="B852" s="3143"/>
      <c r="C852" s="3143"/>
      <c r="D852" s="3143"/>
      <c r="E852" s="3143"/>
      <c r="F852" s="3143"/>
      <c r="G852" s="3143"/>
      <c r="H852" s="3143"/>
      <c r="I852" s="3143"/>
      <c r="J852" s="3143"/>
      <c r="K852" s="3098"/>
      <c r="L852" s="3098"/>
      <c r="M852" s="3098"/>
      <c r="N852" s="3098"/>
      <c r="O852" s="3098"/>
      <c r="P852" s="3098"/>
      <c r="Q852" s="3098"/>
      <c r="R852" s="3098"/>
      <c r="S852" s="3098"/>
      <c r="T852" s="3098"/>
      <c r="U852" s="3098"/>
      <c r="V852" s="3098"/>
      <c r="W852" s="3098"/>
      <c r="X852" s="3098"/>
      <c r="Y852" s="3098"/>
      <c r="Z852" s="3098"/>
      <c r="AA852" s="3098"/>
      <c r="AB852" s="3098"/>
      <c r="AC852" s="3098"/>
      <c r="AD852" s="3098"/>
      <c r="AE852" s="3098"/>
      <c r="AF852" s="3098"/>
      <c r="AG852" s="3098"/>
      <c r="AH852" s="3098"/>
      <c r="AI852" s="3098"/>
      <c r="AJ852" s="3143"/>
      <c r="AK852" s="3143"/>
      <c r="AL852" s="3143"/>
      <c r="AM852" s="3143"/>
      <c r="AN852" s="3143"/>
      <c r="AO852" s="3143"/>
      <c r="AP852" s="3143"/>
      <c r="AQ852" s="3143"/>
      <c r="AR852" s="3143"/>
      <c r="AS852" s="3143"/>
      <c r="AT852" s="3143"/>
      <c r="AU852" s="3143"/>
      <c r="AV852" s="3143"/>
      <c r="AW852" s="3143"/>
      <c r="AX852" s="3143"/>
      <c r="AY852" s="3143"/>
      <c r="AZ852" s="3143"/>
      <c r="BA852" s="3143"/>
      <c r="BB852" s="3143"/>
      <c r="BC852" s="3143"/>
      <c r="BD852" s="3143"/>
      <c r="BE852" s="3143"/>
      <c r="BF852" s="3143"/>
      <c r="BG852" s="3143"/>
      <c r="BH852" s="3143"/>
      <c r="BI852" s="3143"/>
      <c r="BJ852" s="3143"/>
      <c r="BK852" s="3143"/>
      <c r="BL852" s="3189"/>
      <c r="BM852" s="3189"/>
      <c r="BN852" s="3189"/>
      <c r="BO852" s="3189"/>
      <c r="BP852" s="3189"/>
      <c r="BQ852" s="3189"/>
      <c r="BR852" s="3189"/>
      <c r="BS852" s="3189"/>
      <c r="BT852" s="3189"/>
      <c r="BU852" s="3189"/>
      <c r="BV852" s="3143"/>
      <c r="BW852" s="3143"/>
    </row>
    <row r="853" spans="1:75" ht="16.5" customHeight="1">
      <c r="A853" s="3143"/>
      <c r="B853" s="3143"/>
      <c r="C853" s="3143"/>
      <c r="D853" s="3143"/>
      <c r="E853" s="3143"/>
      <c r="F853" s="3143"/>
      <c r="G853" s="3143"/>
      <c r="H853" s="3143"/>
      <c r="I853" s="3143"/>
      <c r="J853" s="3143"/>
      <c r="K853" s="3098"/>
      <c r="L853" s="3098"/>
      <c r="M853" s="3098"/>
      <c r="N853" s="3098"/>
      <c r="O853" s="3098"/>
      <c r="P853" s="3098"/>
      <c r="Q853" s="3098"/>
      <c r="R853" s="3098"/>
      <c r="S853" s="3098"/>
      <c r="T853" s="3098"/>
      <c r="U853" s="3098"/>
      <c r="V853" s="3098"/>
      <c r="W853" s="3098"/>
      <c r="X853" s="3098"/>
      <c r="Y853" s="3098"/>
      <c r="Z853" s="3098"/>
      <c r="AA853" s="3098"/>
      <c r="AB853" s="3098"/>
      <c r="AC853" s="3098"/>
      <c r="AD853" s="3098"/>
      <c r="AE853" s="3098"/>
      <c r="AF853" s="3098"/>
      <c r="AG853" s="3098"/>
      <c r="AH853" s="3098"/>
      <c r="AI853" s="3098"/>
      <c r="AJ853" s="3143"/>
      <c r="AK853" s="3143"/>
      <c r="AL853" s="3143"/>
      <c r="AM853" s="3143"/>
      <c r="AN853" s="3143"/>
      <c r="AO853" s="3143"/>
      <c r="AP853" s="3143"/>
      <c r="AQ853" s="3143"/>
      <c r="AR853" s="3143"/>
      <c r="AS853" s="3143"/>
      <c r="AT853" s="3143"/>
      <c r="AU853" s="3143"/>
      <c r="AV853" s="3143"/>
      <c r="AW853" s="3143"/>
      <c r="AX853" s="3143"/>
      <c r="AY853" s="3143"/>
      <c r="AZ853" s="3143"/>
      <c r="BA853" s="3143"/>
      <c r="BB853" s="3143"/>
      <c r="BC853" s="3143"/>
      <c r="BD853" s="3143"/>
      <c r="BE853" s="3143"/>
      <c r="BF853" s="3143"/>
      <c r="BG853" s="3143"/>
      <c r="BH853" s="3143"/>
      <c r="BI853" s="3143"/>
      <c r="BJ853" s="3143"/>
      <c r="BK853" s="3143"/>
      <c r="BL853" s="3189"/>
      <c r="BM853" s="3189"/>
      <c r="BN853" s="3189"/>
      <c r="BO853" s="3189"/>
      <c r="BP853" s="3189"/>
      <c r="BQ853" s="3189"/>
      <c r="BR853" s="3189"/>
      <c r="BS853" s="3189"/>
      <c r="BT853" s="3189"/>
      <c r="BU853" s="3189"/>
      <c r="BV853" s="3143"/>
      <c r="BW853" s="3143"/>
    </row>
    <row r="854" spans="1:75" ht="16.5" customHeight="1">
      <c r="A854" s="3143"/>
      <c r="B854" s="3143"/>
      <c r="C854" s="3143"/>
      <c r="D854" s="3143"/>
      <c r="E854" s="3143"/>
      <c r="F854" s="3143"/>
      <c r="G854" s="3143"/>
      <c r="H854" s="3143"/>
      <c r="I854" s="3143"/>
      <c r="J854" s="3143"/>
      <c r="K854" s="3098"/>
      <c r="L854" s="3098"/>
      <c r="M854" s="3098"/>
      <c r="N854" s="3098"/>
      <c r="O854" s="3098"/>
      <c r="P854" s="3098"/>
      <c r="Q854" s="3098"/>
      <c r="R854" s="3098"/>
      <c r="S854" s="3098"/>
      <c r="T854" s="3098"/>
      <c r="U854" s="3098"/>
      <c r="V854" s="3098"/>
      <c r="W854" s="3098"/>
      <c r="X854" s="3098"/>
      <c r="Y854" s="3098"/>
      <c r="Z854" s="3098"/>
      <c r="AA854" s="3098"/>
      <c r="AB854" s="3098"/>
      <c r="AC854" s="3098"/>
      <c r="AD854" s="3098"/>
      <c r="AE854" s="3098"/>
      <c r="AF854" s="3098"/>
      <c r="AG854" s="3098"/>
      <c r="AH854" s="3098"/>
      <c r="AI854" s="3098"/>
      <c r="AJ854" s="3143"/>
      <c r="AK854" s="3143"/>
      <c r="AL854" s="3143"/>
      <c r="AM854" s="3143"/>
      <c r="AN854" s="3143"/>
      <c r="AO854" s="3143"/>
      <c r="AP854" s="3143"/>
      <c r="AQ854" s="3143"/>
      <c r="AR854" s="3143"/>
      <c r="AS854" s="3143"/>
      <c r="AT854" s="3143"/>
      <c r="AU854" s="3143"/>
      <c r="AV854" s="3143"/>
      <c r="AW854" s="3143"/>
      <c r="AX854" s="3143"/>
      <c r="AY854" s="3143"/>
      <c r="AZ854" s="3143"/>
      <c r="BA854" s="3143"/>
      <c r="BB854" s="3143"/>
      <c r="BC854" s="3143"/>
      <c r="BD854" s="3143"/>
      <c r="BE854" s="3143"/>
      <c r="BF854" s="3143"/>
      <c r="BG854" s="3143"/>
      <c r="BH854" s="3143"/>
      <c r="BI854" s="3143"/>
      <c r="BJ854" s="3143"/>
      <c r="BK854" s="3143"/>
      <c r="BL854" s="3189"/>
      <c r="BM854" s="3189"/>
      <c r="BN854" s="3189"/>
      <c r="BO854" s="3189"/>
      <c r="BP854" s="3189"/>
      <c r="BQ854" s="3189"/>
      <c r="BR854" s="3189"/>
      <c r="BS854" s="3189"/>
      <c r="BT854" s="3189"/>
      <c r="BU854" s="3189"/>
      <c r="BV854" s="3143"/>
      <c r="BW854" s="3143"/>
    </row>
    <row r="855" spans="1:75" ht="16.5" customHeight="1">
      <c r="A855" s="3143"/>
      <c r="B855" s="3143"/>
      <c r="C855" s="3143"/>
      <c r="D855" s="3143"/>
      <c r="E855" s="3143"/>
      <c r="F855" s="3143"/>
      <c r="G855" s="3143"/>
      <c r="H855" s="3143"/>
      <c r="I855" s="3143"/>
      <c r="J855" s="3143"/>
      <c r="K855" s="3098"/>
      <c r="L855" s="3098"/>
      <c r="M855" s="3098"/>
      <c r="N855" s="3098"/>
      <c r="O855" s="3098"/>
      <c r="P855" s="3098"/>
      <c r="Q855" s="3098"/>
      <c r="R855" s="3098"/>
      <c r="S855" s="3098"/>
      <c r="T855" s="3098"/>
      <c r="U855" s="3098"/>
      <c r="V855" s="3098"/>
      <c r="W855" s="3098"/>
      <c r="X855" s="3098"/>
      <c r="Y855" s="3098"/>
      <c r="Z855" s="3098"/>
      <c r="AA855" s="3098"/>
      <c r="AB855" s="3098"/>
      <c r="AC855" s="3098"/>
      <c r="AD855" s="3098"/>
      <c r="AE855" s="3098"/>
      <c r="AF855" s="3098"/>
      <c r="AG855" s="3098"/>
      <c r="AH855" s="3098"/>
      <c r="AI855" s="3098"/>
      <c r="AJ855" s="3143"/>
      <c r="AK855" s="3143"/>
      <c r="AL855" s="3143"/>
      <c r="AM855" s="3143"/>
      <c r="AN855" s="3143"/>
      <c r="AO855" s="3143"/>
      <c r="AP855" s="3143"/>
      <c r="AQ855" s="3143"/>
      <c r="AR855" s="3143"/>
      <c r="AS855" s="3143"/>
      <c r="AT855" s="3143"/>
      <c r="AU855" s="3143"/>
      <c r="AV855" s="3143"/>
      <c r="AW855" s="3143"/>
      <c r="AX855" s="3143"/>
      <c r="AY855" s="3143"/>
      <c r="AZ855" s="3143"/>
      <c r="BA855" s="3143"/>
      <c r="BB855" s="3143"/>
      <c r="BC855" s="3143"/>
      <c r="BD855" s="3143"/>
      <c r="BE855" s="3143"/>
      <c r="BF855" s="3143"/>
      <c r="BG855" s="3143"/>
      <c r="BH855" s="3143"/>
      <c r="BI855" s="3143"/>
      <c r="BJ855" s="3143"/>
      <c r="BK855" s="3143"/>
      <c r="BL855" s="3189"/>
      <c r="BM855" s="3189"/>
      <c r="BN855" s="3189"/>
      <c r="BO855" s="3189"/>
      <c r="BP855" s="3189"/>
      <c r="BQ855" s="3189"/>
      <c r="BR855" s="3189"/>
      <c r="BS855" s="3189"/>
      <c r="BT855" s="3189"/>
      <c r="BU855" s="3189"/>
      <c r="BV855" s="3143"/>
      <c r="BW855" s="3143"/>
    </row>
    <row r="856" spans="1:75" ht="16.5" customHeight="1">
      <c r="A856" s="3143"/>
      <c r="B856" s="3143"/>
      <c r="C856" s="3143"/>
      <c r="D856" s="3143"/>
      <c r="E856" s="3143"/>
      <c r="F856" s="3143"/>
      <c r="G856" s="3143"/>
      <c r="H856" s="3143"/>
      <c r="I856" s="3143"/>
      <c r="J856" s="3143"/>
      <c r="K856" s="3098"/>
      <c r="L856" s="3098"/>
      <c r="M856" s="3098"/>
      <c r="N856" s="3098"/>
      <c r="O856" s="3098"/>
      <c r="P856" s="3098"/>
      <c r="Q856" s="3098"/>
      <c r="R856" s="3098"/>
      <c r="S856" s="3098"/>
      <c r="T856" s="3098"/>
      <c r="U856" s="3098"/>
      <c r="V856" s="3098"/>
      <c r="W856" s="3098"/>
      <c r="X856" s="3098"/>
      <c r="Y856" s="3098"/>
      <c r="Z856" s="3098"/>
      <c r="AA856" s="3098"/>
      <c r="AB856" s="3098"/>
      <c r="AC856" s="3098"/>
      <c r="AD856" s="3098"/>
      <c r="AE856" s="3098"/>
      <c r="AF856" s="3098"/>
      <c r="AG856" s="3098"/>
      <c r="AH856" s="3098"/>
      <c r="AI856" s="3098"/>
      <c r="AJ856" s="3143"/>
      <c r="AK856" s="3143"/>
      <c r="AL856" s="3143"/>
      <c r="AM856" s="3143"/>
      <c r="AN856" s="3143"/>
      <c r="AO856" s="3143"/>
      <c r="AP856" s="3143"/>
      <c r="AQ856" s="3143"/>
      <c r="AR856" s="3143"/>
      <c r="AS856" s="3143"/>
      <c r="AT856" s="3143"/>
      <c r="AU856" s="3143"/>
      <c r="AV856" s="3143"/>
      <c r="AW856" s="3143"/>
      <c r="AX856" s="3143"/>
      <c r="AY856" s="3143"/>
      <c r="AZ856" s="3143"/>
      <c r="BA856" s="3143"/>
      <c r="BB856" s="3143"/>
      <c r="BC856" s="3143"/>
      <c r="BD856" s="3143"/>
      <c r="BE856" s="3143"/>
      <c r="BF856" s="3143"/>
      <c r="BG856" s="3143"/>
      <c r="BH856" s="3143"/>
      <c r="BI856" s="3143"/>
      <c r="BJ856" s="3143"/>
      <c r="BK856" s="3143"/>
      <c r="BL856" s="3189"/>
      <c r="BM856" s="3189"/>
      <c r="BN856" s="3189"/>
      <c r="BO856" s="3189"/>
      <c r="BP856" s="3189"/>
      <c r="BQ856" s="3189"/>
      <c r="BR856" s="3189"/>
      <c r="BS856" s="3189"/>
      <c r="BT856" s="3189"/>
      <c r="BU856" s="3189"/>
      <c r="BV856" s="3143"/>
      <c r="BW856" s="3143"/>
    </row>
    <row r="857" spans="1:75" ht="16.5" customHeight="1">
      <c r="A857" s="3143"/>
      <c r="B857" s="3143"/>
      <c r="C857" s="3143"/>
      <c r="D857" s="3143"/>
      <c r="E857" s="3143"/>
      <c r="F857" s="3143"/>
      <c r="G857" s="3143"/>
      <c r="H857" s="3143"/>
      <c r="I857" s="3143"/>
      <c r="J857" s="3143"/>
      <c r="K857" s="3098"/>
      <c r="L857" s="3098"/>
      <c r="M857" s="3098"/>
      <c r="N857" s="3098"/>
      <c r="O857" s="3098"/>
      <c r="P857" s="3098"/>
      <c r="Q857" s="3098"/>
      <c r="R857" s="3098"/>
      <c r="S857" s="3098"/>
      <c r="T857" s="3098"/>
      <c r="U857" s="3098"/>
      <c r="V857" s="3098"/>
      <c r="W857" s="3098"/>
      <c r="X857" s="3098"/>
      <c r="Y857" s="3098"/>
      <c r="Z857" s="3098"/>
      <c r="AA857" s="3098"/>
      <c r="AB857" s="3098"/>
      <c r="AC857" s="3098"/>
      <c r="AD857" s="3098"/>
      <c r="AE857" s="3098"/>
      <c r="AF857" s="3098"/>
      <c r="AG857" s="3098"/>
      <c r="AH857" s="3098"/>
      <c r="AI857" s="3098"/>
      <c r="AJ857" s="3143"/>
      <c r="AK857" s="3143"/>
      <c r="AL857" s="3143"/>
      <c r="AM857" s="3143"/>
      <c r="AN857" s="3143"/>
      <c r="AO857" s="3143"/>
      <c r="AP857" s="3143"/>
      <c r="AQ857" s="3143"/>
      <c r="AR857" s="3143"/>
      <c r="AS857" s="3143"/>
      <c r="AT857" s="3143"/>
      <c r="AU857" s="3143"/>
      <c r="AV857" s="3143"/>
      <c r="AW857" s="3143"/>
      <c r="AX857" s="3143"/>
      <c r="AY857" s="3143"/>
      <c r="AZ857" s="3143"/>
      <c r="BA857" s="3143"/>
      <c r="BB857" s="3143"/>
      <c r="BC857" s="3143"/>
      <c r="BD857" s="3143"/>
      <c r="BE857" s="3143"/>
      <c r="BF857" s="3143"/>
      <c r="BG857" s="3143"/>
      <c r="BH857" s="3143"/>
      <c r="BI857" s="3143"/>
      <c r="BJ857" s="3143"/>
      <c r="BK857" s="3143"/>
      <c r="BL857" s="3189"/>
      <c r="BM857" s="3189"/>
      <c r="BN857" s="3189"/>
      <c r="BO857" s="3189"/>
      <c r="BP857" s="3189"/>
      <c r="BQ857" s="3189"/>
      <c r="BR857" s="3189"/>
      <c r="BS857" s="3189"/>
      <c r="BT857" s="3189"/>
      <c r="BU857" s="3189"/>
      <c r="BV857" s="3143"/>
      <c r="BW857" s="3143"/>
    </row>
    <row r="858" spans="1:75" ht="16.5" customHeight="1">
      <c r="A858" s="3143"/>
      <c r="B858" s="3143"/>
      <c r="C858" s="3143"/>
      <c r="D858" s="3143"/>
      <c r="E858" s="3143"/>
      <c r="F858" s="3143"/>
      <c r="G858" s="3143"/>
      <c r="H858" s="3143"/>
      <c r="I858" s="3143"/>
      <c r="J858" s="3143"/>
      <c r="K858" s="3098"/>
      <c r="L858" s="3098"/>
      <c r="M858" s="3098"/>
      <c r="N858" s="3098"/>
      <c r="O858" s="3098"/>
      <c r="P858" s="3098"/>
      <c r="Q858" s="3098"/>
      <c r="R858" s="3098"/>
      <c r="S858" s="3098"/>
      <c r="T858" s="3098"/>
      <c r="U858" s="3098"/>
      <c r="V858" s="3098"/>
      <c r="W858" s="3098"/>
      <c r="X858" s="3098"/>
      <c r="Y858" s="3098"/>
      <c r="Z858" s="3098"/>
      <c r="AA858" s="3098"/>
      <c r="AB858" s="3098"/>
      <c r="AC858" s="3098"/>
      <c r="AD858" s="3098"/>
      <c r="AE858" s="3098"/>
      <c r="AF858" s="3098"/>
      <c r="AG858" s="3098"/>
      <c r="AH858" s="3098"/>
      <c r="AI858" s="3098"/>
      <c r="AJ858" s="3143"/>
      <c r="AK858" s="3143"/>
      <c r="AL858" s="3143"/>
      <c r="AM858" s="3143"/>
      <c r="AN858" s="3143"/>
      <c r="AO858" s="3143"/>
      <c r="AP858" s="3143"/>
      <c r="AQ858" s="3143"/>
      <c r="AR858" s="3143"/>
      <c r="AS858" s="3143"/>
      <c r="AT858" s="3143"/>
      <c r="AU858" s="3143"/>
      <c r="AV858" s="3143"/>
      <c r="AW858" s="3143"/>
      <c r="AX858" s="3143"/>
      <c r="AY858" s="3143"/>
      <c r="AZ858" s="3143"/>
      <c r="BA858" s="3143"/>
      <c r="BB858" s="3143"/>
      <c r="BC858" s="3143"/>
      <c r="BD858" s="3143"/>
      <c r="BE858" s="3143"/>
      <c r="BF858" s="3143"/>
      <c r="BG858" s="3143"/>
      <c r="BH858" s="3143"/>
      <c r="BI858" s="3143"/>
      <c r="BJ858" s="3143"/>
      <c r="BK858" s="3143"/>
      <c r="BL858" s="3189"/>
      <c r="BM858" s="3189"/>
      <c r="BN858" s="3189"/>
      <c r="BO858" s="3189"/>
      <c r="BP858" s="3189"/>
      <c r="BQ858" s="3189"/>
      <c r="BR858" s="3189"/>
      <c r="BS858" s="3189"/>
      <c r="BT858" s="3189"/>
      <c r="BU858" s="3189"/>
      <c r="BV858" s="3143"/>
      <c r="BW858" s="3143"/>
    </row>
    <row r="859" spans="1:75" ht="16.5" customHeight="1">
      <c r="A859" s="3143"/>
      <c r="B859" s="3143"/>
      <c r="C859" s="3143"/>
      <c r="D859" s="3143"/>
      <c r="E859" s="3143"/>
      <c r="F859" s="3143"/>
      <c r="G859" s="3143"/>
      <c r="H859" s="3143"/>
      <c r="I859" s="3143"/>
      <c r="J859" s="3143"/>
      <c r="K859" s="3098"/>
      <c r="L859" s="3098"/>
      <c r="M859" s="3098"/>
      <c r="N859" s="3098"/>
      <c r="O859" s="3098"/>
      <c r="P859" s="3098"/>
      <c r="Q859" s="3098"/>
      <c r="R859" s="3098"/>
      <c r="S859" s="3098"/>
      <c r="T859" s="3098"/>
      <c r="U859" s="3098"/>
      <c r="V859" s="3098"/>
      <c r="W859" s="3098"/>
      <c r="X859" s="3098"/>
      <c r="Y859" s="3098"/>
      <c r="Z859" s="3098"/>
      <c r="AA859" s="3098"/>
      <c r="AB859" s="3098"/>
      <c r="AC859" s="3098"/>
      <c r="AD859" s="3098"/>
      <c r="AE859" s="3098"/>
      <c r="AF859" s="3098"/>
      <c r="AG859" s="3098"/>
      <c r="AH859" s="3098"/>
      <c r="AI859" s="3098"/>
      <c r="AJ859" s="3143"/>
      <c r="AK859" s="3143"/>
      <c r="AL859" s="3143"/>
      <c r="AM859" s="3143"/>
      <c r="AN859" s="3143"/>
      <c r="AO859" s="3143"/>
      <c r="AP859" s="3143"/>
      <c r="AQ859" s="3143"/>
      <c r="AR859" s="3143"/>
      <c r="AS859" s="3143"/>
      <c r="AT859" s="3143"/>
      <c r="AU859" s="3143"/>
      <c r="AV859" s="3143"/>
      <c r="AW859" s="3143"/>
      <c r="AX859" s="3143"/>
      <c r="AY859" s="3143"/>
      <c r="AZ859" s="3143"/>
      <c r="BA859" s="3143"/>
      <c r="BB859" s="3143"/>
      <c r="BC859" s="3143"/>
      <c r="BD859" s="3143"/>
      <c r="BE859" s="3143"/>
      <c r="BF859" s="3143"/>
      <c r="BG859" s="3143"/>
      <c r="BH859" s="3143"/>
      <c r="BI859" s="3143"/>
      <c r="BJ859" s="3143"/>
      <c r="BK859" s="3143"/>
      <c r="BL859" s="3189"/>
      <c r="BM859" s="3189"/>
      <c r="BN859" s="3189"/>
      <c r="BO859" s="3189"/>
      <c r="BP859" s="3189"/>
      <c r="BQ859" s="3189"/>
      <c r="BR859" s="3189"/>
      <c r="BS859" s="3189"/>
      <c r="BT859" s="3189"/>
      <c r="BU859" s="3189"/>
      <c r="BV859" s="3143"/>
      <c r="BW859" s="3143"/>
    </row>
    <row r="860" spans="1:75" ht="16.5" customHeight="1">
      <c r="A860" s="3143"/>
      <c r="B860" s="3143"/>
      <c r="C860" s="3143"/>
      <c r="D860" s="3143"/>
      <c r="E860" s="3143"/>
      <c r="F860" s="3143"/>
      <c r="G860" s="3143"/>
      <c r="H860" s="3143"/>
      <c r="I860" s="3143"/>
      <c r="J860" s="3143"/>
      <c r="K860" s="3098"/>
      <c r="L860" s="3098"/>
      <c r="M860" s="3098"/>
      <c r="N860" s="3098"/>
      <c r="O860" s="3098"/>
      <c r="P860" s="3098"/>
      <c r="Q860" s="3098"/>
      <c r="R860" s="3098"/>
      <c r="S860" s="3098"/>
      <c r="T860" s="3098"/>
      <c r="U860" s="3098"/>
      <c r="V860" s="3098"/>
      <c r="W860" s="3098"/>
      <c r="X860" s="3098"/>
      <c r="Y860" s="3098"/>
      <c r="Z860" s="3098"/>
      <c r="AA860" s="3098"/>
      <c r="AB860" s="3098"/>
      <c r="AC860" s="3098"/>
      <c r="AD860" s="3098"/>
      <c r="AE860" s="3098"/>
      <c r="AF860" s="3098"/>
      <c r="AG860" s="3098"/>
      <c r="AH860" s="3098"/>
      <c r="AI860" s="3098"/>
      <c r="AJ860" s="3143"/>
      <c r="AK860" s="3143"/>
      <c r="AL860" s="3143"/>
      <c r="AM860" s="3143"/>
      <c r="AN860" s="3143"/>
      <c r="AO860" s="3143"/>
      <c r="AP860" s="3143"/>
      <c r="AQ860" s="3143"/>
      <c r="AR860" s="3143"/>
      <c r="AS860" s="3143"/>
      <c r="AT860" s="3143"/>
      <c r="AU860" s="3143"/>
      <c r="AV860" s="3143"/>
      <c r="AW860" s="3143"/>
      <c r="AX860" s="3143"/>
      <c r="AY860" s="3143"/>
      <c r="AZ860" s="3143"/>
      <c r="BA860" s="3143"/>
      <c r="BB860" s="3143"/>
      <c r="BC860" s="3143"/>
      <c r="BD860" s="3143"/>
      <c r="BE860" s="3143"/>
      <c r="BF860" s="3143"/>
      <c r="BG860" s="3143"/>
      <c r="BH860" s="3143"/>
      <c r="BI860" s="3143"/>
      <c r="BJ860" s="3143"/>
      <c r="BK860" s="3143"/>
      <c r="BL860" s="3189"/>
      <c r="BM860" s="3189"/>
      <c r="BN860" s="3189"/>
      <c r="BO860" s="3189"/>
      <c r="BP860" s="3189"/>
      <c r="BQ860" s="3189"/>
      <c r="BR860" s="3189"/>
      <c r="BS860" s="3189"/>
      <c r="BT860" s="3189"/>
      <c r="BU860" s="3189"/>
      <c r="BV860" s="3143"/>
      <c r="BW860" s="3143"/>
    </row>
    <row r="861" spans="1:75" ht="16.5" customHeight="1">
      <c r="A861" s="3143"/>
      <c r="B861" s="3143"/>
      <c r="C861" s="3143"/>
      <c r="D861" s="3143"/>
      <c r="E861" s="3143"/>
      <c r="F861" s="3143"/>
      <c r="G861" s="3143"/>
      <c r="H861" s="3143"/>
      <c r="I861" s="3143"/>
      <c r="J861" s="3143"/>
      <c r="K861" s="3098"/>
      <c r="L861" s="3098"/>
      <c r="M861" s="3098"/>
      <c r="N861" s="3098"/>
      <c r="O861" s="3098"/>
      <c r="P861" s="3098"/>
      <c r="Q861" s="3098"/>
      <c r="R861" s="3098"/>
      <c r="S861" s="3098"/>
      <c r="T861" s="3098"/>
      <c r="U861" s="3098"/>
      <c r="V861" s="3098"/>
      <c r="W861" s="3098"/>
      <c r="X861" s="3098"/>
      <c r="Y861" s="3098"/>
      <c r="Z861" s="3098"/>
      <c r="AA861" s="3098"/>
      <c r="AB861" s="3098"/>
      <c r="AC861" s="3098"/>
      <c r="AD861" s="3098"/>
      <c r="AE861" s="3098"/>
      <c r="AF861" s="3098"/>
      <c r="AG861" s="3098"/>
      <c r="AH861" s="3098"/>
      <c r="AI861" s="3098"/>
      <c r="AJ861" s="3143"/>
      <c r="AK861" s="3143"/>
      <c r="AL861" s="3143"/>
      <c r="AM861" s="3143"/>
      <c r="AN861" s="3143"/>
      <c r="AO861" s="3143"/>
      <c r="AP861" s="3143"/>
      <c r="AQ861" s="3143"/>
      <c r="AR861" s="3143"/>
      <c r="AS861" s="3143"/>
      <c r="AT861" s="3143"/>
      <c r="AU861" s="3143"/>
      <c r="AV861" s="3143"/>
      <c r="AW861" s="3143"/>
      <c r="AX861" s="3143"/>
      <c r="AY861" s="3143"/>
      <c r="AZ861" s="3143"/>
      <c r="BA861" s="3143"/>
      <c r="BB861" s="3143"/>
      <c r="BC861" s="3143"/>
      <c r="BD861" s="3143"/>
      <c r="BE861" s="3143"/>
      <c r="BF861" s="3143"/>
      <c r="BG861" s="3143"/>
      <c r="BH861" s="3143"/>
      <c r="BI861" s="3143"/>
      <c r="BJ861" s="3143"/>
      <c r="BK861" s="3143"/>
      <c r="BL861" s="3189"/>
      <c r="BM861" s="3189"/>
      <c r="BN861" s="3189"/>
      <c r="BO861" s="3189"/>
      <c r="BP861" s="3189"/>
      <c r="BQ861" s="3189"/>
      <c r="BR861" s="3189"/>
      <c r="BS861" s="3189"/>
      <c r="BT861" s="3189"/>
      <c r="BU861" s="3189"/>
      <c r="BV861" s="3143"/>
      <c r="BW861" s="3143"/>
    </row>
    <row r="862" spans="1:75" ht="16.5" customHeight="1">
      <c r="A862" s="3143"/>
      <c r="B862" s="3143"/>
      <c r="C862" s="3143"/>
      <c r="D862" s="3143"/>
      <c r="E862" s="3143"/>
      <c r="F862" s="3143"/>
      <c r="G862" s="3143"/>
      <c r="H862" s="3143"/>
      <c r="I862" s="3143"/>
      <c r="J862" s="3143"/>
      <c r="K862" s="3098"/>
      <c r="L862" s="3098"/>
      <c r="M862" s="3098"/>
      <c r="N862" s="3098"/>
      <c r="O862" s="3098"/>
      <c r="P862" s="3098"/>
      <c r="Q862" s="3098"/>
      <c r="R862" s="3098"/>
      <c r="S862" s="3098"/>
      <c r="T862" s="3098"/>
      <c r="U862" s="3098"/>
      <c r="V862" s="3098"/>
      <c r="W862" s="3098"/>
      <c r="X862" s="3098"/>
      <c r="Y862" s="3098"/>
      <c r="Z862" s="3098"/>
      <c r="AA862" s="3098"/>
      <c r="AB862" s="3098"/>
      <c r="AC862" s="3098"/>
      <c r="AD862" s="3098"/>
      <c r="AE862" s="3098"/>
      <c r="AF862" s="3098"/>
      <c r="AG862" s="3098"/>
      <c r="AH862" s="3098"/>
      <c r="AI862" s="3098"/>
      <c r="AJ862" s="3143"/>
      <c r="AK862" s="3143"/>
      <c r="AL862" s="3143"/>
      <c r="AM862" s="3143"/>
      <c r="AN862" s="3143"/>
      <c r="AO862" s="3143"/>
      <c r="AP862" s="3143"/>
      <c r="AQ862" s="3143"/>
      <c r="AR862" s="3143"/>
      <c r="AS862" s="3143"/>
      <c r="AT862" s="3143"/>
      <c r="AU862" s="3143"/>
      <c r="AV862" s="3143"/>
      <c r="AW862" s="3143"/>
      <c r="AX862" s="3143"/>
      <c r="AY862" s="3143"/>
      <c r="AZ862" s="3143"/>
      <c r="BA862" s="3143"/>
      <c r="BB862" s="3143"/>
      <c r="BC862" s="3143"/>
      <c r="BD862" s="3143"/>
      <c r="BE862" s="3143"/>
      <c r="BF862" s="3143"/>
      <c r="BG862" s="3143"/>
      <c r="BH862" s="3143"/>
      <c r="BI862" s="3143"/>
      <c r="BJ862" s="3143"/>
      <c r="BK862" s="3143"/>
      <c r="BL862" s="3189"/>
      <c r="BM862" s="3189"/>
      <c r="BN862" s="3189"/>
      <c r="BO862" s="3189"/>
      <c r="BP862" s="3189"/>
      <c r="BQ862" s="3189"/>
      <c r="BR862" s="3189"/>
      <c r="BS862" s="3189"/>
      <c r="BT862" s="3189"/>
      <c r="BU862" s="3189"/>
      <c r="BV862" s="3143"/>
      <c r="BW862" s="3143"/>
    </row>
    <row r="863" spans="1:75" ht="16.5" customHeight="1">
      <c r="A863" s="3143"/>
      <c r="B863" s="3143"/>
      <c r="C863" s="3143"/>
      <c r="D863" s="3143"/>
      <c r="E863" s="3143"/>
      <c r="F863" s="3143"/>
      <c r="G863" s="3143"/>
      <c r="H863" s="3143"/>
      <c r="I863" s="3143"/>
      <c r="J863" s="3143"/>
      <c r="K863" s="3098"/>
      <c r="L863" s="3098"/>
      <c r="M863" s="3098"/>
      <c r="N863" s="3098"/>
      <c r="O863" s="3098"/>
      <c r="P863" s="3098"/>
      <c r="Q863" s="3098"/>
      <c r="R863" s="3098"/>
      <c r="S863" s="3098"/>
      <c r="T863" s="3098"/>
      <c r="U863" s="3098"/>
      <c r="V863" s="3098"/>
      <c r="W863" s="3098"/>
      <c r="X863" s="3098"/>
      <c r="Y863" s="3098"/>
      <c r="Z863" s="3098"/>
      <c r="AA863" s="3098"/>
      <c r="AB863" s="3098"/>
      <c r="AC863" s="3098"/>
      <c r="AD863" s="3098"/>
      <c r="AE863" s="3098"/>
      <c r="AF863" s="3098"/>
      <c r="AG863" s="3098"/>
      <c r="AH863" s="3098"/>
      <c r="AI863" s="3098"/>
      <c r="AJ863" s="3143"/>
      <c r="AK863" s="3143"/>
      <c r="AL863" s="3143"/>
      <c r="AM863" s="3143"/>
      <c r="AN863" s="3143"/>
      <c r="AO863" s="3143"/>
      <c r="AP863" s="3143"/>
      <c r="AQ863" s="3143"/>
      <c r="AR863" s="3143"/>
      <c r="AS863" s="3143"/>
      <c r="AT863" s="3143"/>
      <c r="AU863" s="3143"/>
      <c r="AV863" s="3143"/>
      <c r="AW863" s="3143"/>
      <c r="AX863" s="3143"/>
      <c r="AY863" s="3143"/>
      <c r="AZ863" s="3143"/>
      <c r="BA863" s="3143"/>
      <c r="BB863" s="3143"/>
      <c r="BC863" s="3143"/>
      <c r="BD863" s="3143"/>
      <c r="BE863" s="3143"/>
      <c r="BF863" s="3143"/>
      <c r="BG863" s="3143"/>
      <c r="BH863" s="3143"/>
      <c r="BI863" s="3143"/>
      <c r="BJ863" s="3143"/>
      <c r="BK863" s="3143"/>
      <c r="BL863" s="3189"/>
      <c r="BM863" s="3189"/>
      <c r="BN863" s="3189"/>
      <c r="BO863" s="3189"/>
      <c r="BP863" s="3189"/>
      <c r="BQ863" s="3189"/>
      <c r="BR863" s="3189"/>
      <c r="BS863" s="3189"/>
      <c r="BT863" s="3189"/>
      <c r="BU863" s="3189"/>
      <c r="BV863" s="3143"/>
      <c r="BW863" s="3143"/>
    </row>
    <row r="864" spans="1:75" ht="16.5" customHeight="1">
      <c r="A864" s="3143"/>
      <c r="B864" s="3143"/>
      <c r="C864" s="3143"/>
      <c r="D864" s="3143"/>
      <c r="E864" s="3143"/>
      <c r="F864" s="3143"/>
      <c r="G864" s="3143"/>
      <c r="H864" s="3143"/>
      <c r="I864" s="3143"/>
      <c r="J864" s="3143"/>
      <c r="K864" s="3098"/>
      <c r="L864" s="3098"/>
      <c r="M864" s="3098"/>
      <c r="N864" s="3098"/>
      <c r="O864" s="3098"/>
      <c r="P864" s="3098"/>
      <c r="Q864" s="3098"/>
      <c r="R864" s="3098"/>
      <c r="S864" s="3098"/>
      <c r="T864" s="3098"/>
      <c r="U864" s="3098"/>
      <c r="V864" s="3098"/>
      <c r="W864" s="3098"/>
      <c r="X864" s="3098"/>
      <c r="Y864" s="3098"/>
      <c r="Z864" s="3098"/>
      <c r="AA864" s="3098"/>
      <c r="AB864" s="3098"/>
      <c r="AC864" s="3098"/>
      <c r="AD864" s="3098"/>
      <c r="AE864" s="3098"/>
      <c r="AF864" s="3098"/>
      <c r="AG864" s="3098"/>
      <c r="AH864" s="3098"/>
      <c r="AI864" s="3098"/>
      <c r="AJ864" s="3143"/>
      <c r="AK864" s="3143"/>
      <c r="AL864" s="3143"/>
      <c r="AM864" s="3143"/>
      <c r="AN864" s="3143"/>
      <c r="AO864" s="3143"/>
      <c r="AP864" s="3143"/>
      <c r="AQ864" s="3143"/>
      <c r="AR864" s="3143"/>
      <c r="AS864" s="3143"/>
      <c r="AT864" s="3143"/>
      <c r="AU864" s="3143"/>
      <c r="AV864" s="3143"/>
      <c r="AW864" s="3143"/>
      <c r="AX864" s="3143"/>
      <c r="AY864" s="3143"/>
      <c r="AZ864" s="3143"/>
      <c r="BA864" s="3143"/>
      <c r="BB864" s="3143"/>
      <c r="BC864" s="3143"/>
      <c r="BD864" s="3143"/>
      <c r="BE864" s="3143"/>
      <c r="BF864" s="3143"/>
      <c r="BG864" s="3143"/>
      <c r="BH864" s="3143"/>
      <c r="BI864" s="3143"/>
      <c r="BJ864" s="3143"/>
      <c r="BK864" s="3143"/>
      <c r="BL864" s="3189"/>
      <c r="BM864" s="3189"/>
      <c r="BN864" s="3189"/>
      <c r="BO864" s="3189"/>
      <c r="BP864" s="3189"/>
      <c r="BQ864" s="3189"/>
      <c r="BR864" s="3189"/>
      <c r="BS864" s="3189"/>
      <c r="BT864" s="3189"/>
      <c r="BU864" s="3189"/>
      <c r="BV864" s="3143"/>
      <c r="BW864" s="3143"/>
    </row>
    <row r="865" spans="1:75" ht="16.5" customHeight="1">
      <c r="A865" s="3143"/>
      <c r="B865" s="3143"/>
      <c r="C865" s="3143"/>
      <c r="D865" s="3143"/>
      <c r="E865" s="3143"/>
      <c r="F865" s="3143"/>
      <c r="G865" s="3143"/>
      <c r="H865" s="3143"/>
      <c r="I865" s="3143"/>
      <c r="J865" s="3143"/>
      <c r="K865" s="3098"/>
      <c r="L865" s="3098"/>
      <c r="M865" s="3098"/>
      <c r="N865" s="3098"/>
      <c r="O865" s="3098"/>
      <c r="P865" s="3098"/>
      <c r="Q865" s="3098"/>
      <c r="R865" s="3098"/>
      <c r="S865" s="3098"/>
      <c r="T865" s="3098"/>
      <c r="U865" s="3098"/>
      <c r="V865" s="3098"/>
      <c r="W865" s="3098"/>
      <c r="X865" s="3098"/>
      <c r="Y865" s="3098"/>
      <c r="Z865" s="3098"/>
      <c r="AA865" s="3098"/>
      <c r="AB865" s="3098"/>
      <c r="AC865" s="3098"/>
      <c r="AD865" s="3098"/>
      <c r="AE865" s="3098"/>
      <c r="AF865" s="3098"/>
      <c r="AG865" s="3098"/>
      <c r="AH865" s="3098"/>
      <c r="AI865" s="3098"/>
      <c r="AJ865" s="3143"/>
      <c r="AK865" s="3143"/>
      <c r="AL865" s="3143"/>
      <c r="AM865" s="3143"/>
      <c r="AN865" s="3143"/>
      <c r="AO865" s="3143"/>
      <c r="AP865" s="3143"/>
      <c r="AQ865" s="3143"/>
      <c r="AR865" s="3143"/>
      <c r="AS865" s="3143"/>
      <c r="AT865" s="3143"/>
      <c r="AU865" s="3143"/>
      <c r="AV865" s="3143"/>
      <c r="AW865" s="3143"/>
      <c r="AX865" s="3143"/>
      <c r="AY865" s="3143"/>
      <c r="AZ865" s="3143"/>
      <c r="BA865" s="3143"/>
      <c r="BB865" s="3143"/>
      <c r="BC865" s="3143"/>
      <c r="BD865" s="3143"/>
      <c r="BE865" s="3143"/>
      <c r="BF865" s="3143"/>
      <c r="BG865" s="3143"/>
      <c r="BH865" s="3143"/>
      <c r="BI865" s="3143"/>
      <c r="BJ865" s="3143"/>
      <c r="BK865" s="3143"/>
      <c r="BL865" s="3189"/>
      <c r="BM865" s="3189"/>
      <c r="BN865" s="3189"/>
      <c r="BO865" s="3189"/>
      <c r="BP865" s="3189"/>
      <c r="BQ865" s="3189"/>
      <c r="BR865" s="3189"/>
      <c r="BS865" s="3189"/>
      <c r="BT865" s="3189"/>
      <c r="BU865" s="3189"/>
      <c r="BV865" s="3143"/>
      <c r="BW865" s="3143"/>
    </row>
    <row r="866" spans="1:75" ht="16.5" customHeight="1">
      <c r="A866" s="3143"/>
      <c r="B866" s="3143"/>
      <c r="C866" s="3143"/>
      <c r="D866" s="3143"/>
      <c r="E866" s="3143"/>
      <c r="F866" s="3143"/>
      <c r="G866" s="3143"/>
      <c r="H866" s="3143"/>
      <c r="I866" s="3143"/>
      <c r="J866" s="3143"/>
      <c r="K866" s="3098"/>
      <c r="L866" s="3098"/>
      <c r="M866" s="3098"/>
      <c r="N866" s="3098"/>
      <c r="O866" s="3098"/>
      <c r="P866" s="3098"/>
      <c r="Q866" s="3098"/>
      <c r="R866" s="3098"/>
      <c r="S866" s="3098"/>
      <c r="T866" s="3098"/>
      <c r="U866" s="3098"/>
      <c r="V866" s="3098"/>
      <c r="W866" s="3098"/>
      <c r="X866" s="3098"/>
      <c r="Y866" s="3098"/>
      <c r="Z866" s="3098"/>
      <c r="AA866" s="3098"/>
      <c r="AB866" s="3098"/>
      <c r="AC866" s="3098"/>
      <c r="AD866" s="3098"/>
      <c r="AE866" s="3098"/>
      <c r="AF866" s="3098"/>
      <c r="AG866" s="3098"/>
      <c r="AH866" s="3098"/>
      <c r="AI866" s="3098"/>
      <c r="AJ866" s="3143"/>
      <c r="AK866" s="3143"/>
      <c r="AL866" s="3143"/>
      <c r="AM866" s="3143"/>
      <c r="AN866" s="3143"/>
      <c r="AO866" s="3143"/>
      <c r="AP866" s="3143"/>
      <c r="AQ866" s="3143"/>
      <c r="AR866" s="3143"/>
      <c r="AS866" s="3143"/>
      <c r="AT866" s="3143"/>
      <c r="AU866" s="3143"/>
      <c r="AV866" s="3143"/>
      <c r="AW866" s="3143"/>
      <c r="AX866" s="3143"/>
      <c r="AY866" s="3143"/>
      <c r="AZ866" s="3143"/>
      <c r="BA866" s="3143"/>
      <c r="BB866" s="3143"/>
      <c r="BC866" s="3143"/>
      <c r="BD866" s="3143"/>
      <c r="BE866" s="3143"/>
      <c r="BF866" s="3143"/>
      <c r="BG866" s="3143"/>
      <c r="BH866" s="3143"/>
      <c r="BI866" s="3143"/>
      <c r="BJ866" s="3143"/>
      <c r="BK866" s="3143"/>
      <c r="BL866" s="3189"/>
      <c r="BM866" s="3189"/>
      <c r="BN866" s="3189"/>
      <c r="BO866" s="3189"/>
      <c r="BP866" s="3189"/>
      <c r="BQ866" s="3189"/>
      <c r="BR866" s="3189"/>
      <c r="BS866" s="3189"/>
      <c r="BT866" s="3189"/>
      <c r="BU866" s="3189"/>
      <c r="BV866" s="3143"/>
      <c r="BW866" s="3143"/>
    </row>
    <row r="867" spans="1:75" ht="16.5" customHeight="1">
      <c r="A867" s="3143"/>
      <c r="B867" s="3143"/>
      <c r="C867" s="3143"/>
      <c r="D867" s="3143"/>
      <c r="E867" s="3143"/>
      <c r="F867" s="3143"/>
      <c r="G867" s="3143"/>
      <c r="H867" s="3143"/>
      <c r="I867" s="3143"/>
      <c r="J867" s="3143"/>
      <c r="K867" s="3098"/>
      <c r="L867" s="3098"/>
      <c r="M867" s="3098"/>
      <c r="N867" s="3098"/>
      <c r="O867" s="3098"/>
      <c r="P867" s="3098"/>
      <c r="Q867" s="3098"/>
      <c r="R867" s="3098"/>
      <c r="S867" s="3098"/>
      <c r="T867" s="3098"/>
      <c r="U867" s="3098"/>
      <c r="V867" s="3098"/>
      <c r="W867" s="3098"/>
      <c r="X867" s="3098"/>
      <c r="Y867" s="3098"/>
      <c r="Z867" s="3098"/>
      <c r="AA867" s="3098"/>
      <c r="AB867" s="3098"/>
      <c r="AC867" s="3098"/>
      <c r="AD867" s="3098"/>
      <c r="AE867" s="3098"/>
      <c r="AF867" s="3098"/>
      <c r="AG867" s="3098"/>
      <c r="AH867" s="3098"/>
      <c r="AI867" s="3098"/>
      <c r="AJ867" s="3143"/>
      <c r="AK867" s="3143"/>
      <c r="AL867" s="3143"/>
      <c r="AM867" s="3143"/>
      <c r="AN867" s="3143"/>
      <c r="AO867" s="3143"/>
      <c r="AP867" s="3143"/>
      <c r="AQ867" s="3143"/>
      <c r="AR867" s="3143"/>
      <c r="AS867" s="3143"/>
      <c r="AT867" s="3143"/>
      <c r="AU867" s="3143"/>
      <c r="AV867" s="3143"/>
      <c r="AW867" s="3143"/>
      <c r="AX867" s="3143"/>
      <c r="AY867" s="3143"/>
      <c r="AZ867" s="3143"/>
      <c r="BA867" s="3143"/>
      <c r="BB867" s="3143"/>
      <c r="BC867" s="3143"/>
      <c r="BD867" s="3143"/>
      <c r="BE867" s="3143"/>
      <c r="BF867" s="3143"/>
      <c r="BG867" s="3143"/>
      <c r="BH867" s="3143"/>
      <c r="BI867" s="3143"/>
      <c r="BJ867" s="3143"/>
      <c r="BK867" s="3143"/>
      <c r="BL867" s="3189"/>
      <c r="BM867" s="3189"/>
      <c r="BN867" s="3189"/>
      <c r="BO867" s="3189"/>
      <c r="BP867" s="3189"/>
      <c r="BQ867" s="3189"/>
      <c r="BR867" s="3189"/>
      <c r="BS867" s="3189"/>
      <c r="BT867" s="3189"/>
      <c r="BU867" s="3189"/>
      <c r="BV867" s="3143"/>
      <c r="BW867" s="3143"/>
    </row>
    <row r="868" spans="1:75" ht="16.5" customHeight="1">
      <c r="A868" s="3143"/>
      <c r="B868" s="3143"/>
      <c r="C868" s="3143"/>
      <c r="D868" s="3143"/>
      <c r="E868" s="3143"/>
      <c r="F868" s="3143"/>
      <c r="G868" s="3143"/>
      <c r="H868" s="3143"/>
      <c r="I868" s="3143"/>
      <c r="J868" s="3143"/>
      <c r="K868" s="3098"/>
      <c r="L868" s="3098"/>
      <c r="M868" s="3098"/>
      <c r="N868" s="3098"/>
      <c r="O868" s="3098"/>
      <c r="P868" s="3098"/>
      <c r="Q868" s="3098"/>
      <c r="R868" s="3098"/>
      <c r="S868" s="3098"/>
      <c r="T868" s="3098"/>
      <c r="U868" s="3098"/>
      <c r="V868" s="3098"/>
      <c r="W868" s="3098"/>
      <c r="X868" s="3098"/>
      <c r="Y868" s="3098"/>
      <c r="Z868" s="3098"/>
      <c r="AA868" s="3098"/>
      <c r="AB868" s="3098"/>
      <c r="AC868" s="3098"/>
      <c r="AD868" s="3098"/>
      <c r="AE868" s="3098"/>
      <c r="AF868" s="3098"/>
      <c r="AG868" s="3098"/>
      <c r="AH868" s="3098"/>
      <c r="AI868" s="3098"/>
      <c r="AJ868" s="3143"/>
      <c r="AK868" s="3143"/>
      <c r="AL868" s="3143"/>
      <c r="AM868" s="3143"/>
      <c r="AN868" s="3143"/>
      <c r="AO868" s="3143"/>
      <c r="AP868" s="3143"/>
      <c r="AQ868" s="3143"/>
      <c r="AR868" s="3143"/>
      <c r="AS868" s="3143"/>
      <c r="AT868" s="3143"/>
      <c r="AU868" s="3143"/>
      <c r="AV868" s="3143"/>
      <c r="AW868" s="3143"/>
      <c r="AX868" s="3143"/>
      <c r="AY868" s="3143"/>
      <c r="AZ868" s="3143"/>
      <c r="BA868" s="3143"/>
      <c r="BB868" s="3143"/>
      <c r="BC868" s="3143"/>
      <c r="BD868" s="3143"/>
      <c r="BE868" s="3143"/>
      <c r="BF868" s="3143"/>
      <c r="BG868" s="3143"/>
      <c r="BH868" s="3143"/>
      <c r="BI868" s="3143"/>
      <c r="BJ868" s="3143"/>
      <c r="BK868" s="3143"/>
      <c r="BL868" s="3189"/>
      <c r="BM868" s="3189"/>
      <c r="BN868" s="3189"/>
      <c r="BO868" s="3189"/>
      <c r="BP868" s="3189"/>
      <c r="BQ868" s="3189"/>
      <c r="BR868" s="3189"/>
      <c r="BS868" s="3189"/>
      <c r="BT868" s="3189"/>
      <c r="BU868" s="3189"/>
      <c r="BV868" s="3143"/>
      <c r="BW868" s="3143"/>
    </row>
    <row r="869" spans="1:75" ht="16.5" customHeight="1">
      <c r="A869" s="3143"/>
      <c r="B869" s="3143"/>
      <c r="C869" s="3143"/>
      <c r="D869" s="3143"/>
      <c r="E869" s="3143"/>
      <c r="F869" s="3143"/>
      <c r="G869" s="3143"/>
      <c r="H869" s="3143"/>
      <c r="I869" s="3143"/>
      <c r="J869" s="3143"/>
      <c r="K869" s="3098"/>
      <c r="L869" s="3098"/>
      <c r="M869" s="3098"/>
      <c r="N869" s="3098"/>
      <c r="O869" s="3098"/>
      <c r="P869" s="3098"/>
      <c r="Q869" s="3098"/>
      <c r="R869" s="3098"/>
      <c r="S869" s="3098"/>
      <c r="T869" s="3098"/>
      <c r="U869" s="3098"/>
      <c r="V869" s="3098"/>
      <c r="W869" s="3098"/>
      <c r="X869" s="3098"/>
      <c r="Y869" s="3098"/>
      <c r="Z869" s="3098"/>
      <c r="AA869" s="3098"/>
      <c r="AB869" s="3098"/>
      <c r="AC869" s="3098"/>
      <c r="AD869" s="3098"/>
      <c r="AE869" s="3098"/>
      <c r="AF869" s="3098"/>
      <c r="AG869" s="3098"/>
      <c r="AH869" s="3098"/>
      <c r="AI869" s="3098"/>
      <c r="AJ869" s="3143"/>
      <c r="AK869" s="3143"/>
      <c r="AL869" s="3143"/>
      <c r="AM869" s="3143"/>
      <c r="AN869" s="3143"/>
      <c r="AO869" s="3143"/>
      <c r="AP869" s="3143"/>
      <c r="AQ869" s="3143"/>
      <c r="AR869" s="3143"/>
      <c r="AS869" s="3143"/>
      <c r="AT869" s="3143"/>
      <c r="AU869" s="3143"/>
      <c r="AV869" s="3143"/>
      <c r="AW869" s="3143"/>
      <c r="AX869" s="3143"/>
      <c r="AY869" s="3143"/>
      <c r="AZ869" s="3143"/>
      <c r="BA869" s="3143"/>
      <c r="BB869" s="3143"/>
      <c r="BC869" s="3143"/>
      <c r="BD869" s="3143"/>
      <c r="BE869" s="3143"/>
      <c r="BF869" s="3143"/>
      <c r="BG869" s="3143"/>
      <c r="BH869" s="3143"/>
      <c r="BI869" s="3143"/>
      <c r="BJ869" s="3143"/>
      <c r="BK869" s="3143"/>
      <c r="BL869" s="3189"/>
      <c r="BM869" s="3189"/>
      <c r="BN869" s="3189"/>
      <c r="BO869" s="3189"/>
      <c r="BP869" s="3189"/>
      <c r="BQ869" s="3189"/>
      <c r="BR869" s="3189"/>
      <c r="BS869" s="3189"/>
      <c r="BT869" s="3189"/>
      <c r="BU869" s="3189"/>
      <c r="BV869" s="3143"/>
      <c r="BW869" s="3143"/>
    </row>
    <row r="870" spans="1:75" ht="16.5" customHeight="1">
      <c r="A870" s="3143"/>
      <c r="B870" s="3143"/>
      <c r="C870" s="3143"/>
      <c r="D870" s="3143"/>
      <c r="E870" s="3143"/>
      <c r="F870" s="3143"/>
      <c r="G870" s="3143"/>
      <c r="H870" s="3143"/>
      <c r="I870" s="3143"/>
      <c r="J870" s="3143"/>
      <c r="K870" s="3098"/>
      <c r="L870" s="3098"/>
      <c r="M870" s="3098"/>
      <c r="N870" s="3098"/>
      <c r="O870" s="3098"/>
      <c r="P870" s="3098"/>
      <c r="Q870" s="3098"/>
      <c r="R870" s="3098"/>
      <c r="S870" s="3098"/>
      <c r="T870" s="3098"/>
      <c r="U870" s="3098"/>
      <c r="V870" s="3098"/>
      <c r="W870" s="3098"/>
      <c r="X870" s="3098"/>
      <c r="Y870" s="3098"/>
      <c r="Z870" s="3098"/>
      <c r="AA870" s="3098"/>
      <c r="AB870" s="3098"/>
      <c r="AC870" s="3098"/>
      <c r="AD870" s="3098"/>
      <c r="AE870" s="3098"/>
      <c r="AF870" s="3098"/>
      <c r="AG870" s="3098"/>
      <c r="AH870" s="3098"/>
      <c r="AI870" s="3098"/>
      <c r="AJ870" s="3143"/>
      <c r="AK870" s="3143"/>
      <c r="AL870" s="3143"/>
      <c r="AM870" s="3143"/>
      <c r="AN870" s="3143"/>
      <c r="AO870" s="3143"/>
      <c r="AP870" s="3143"/>
      <c r="AQ870" s="3143"/>
      <c r="AR870" s="3143"/>
      <c r="AS870" s="3143"/>
      <c r="AT870" s="3143"/>
      <c r="AU870" s="3143"/>
      <c r="AV870" s="3143"/>
      <c r="AW870" s="3143"/>
      <c r="AX870" s="3143"/>
      <c r="AY870" s="3143"/>
      <c r="AZ870" s="3143"/>
      <c r="BA870" s="3143"/>
      <c r="BB870" s="3143"/>
      <c r="BC870" s="3143"/>
      <c r="BD870" s="3143"/>
      <c r="BE870" s="3143"/>
      <c r="BF870" s="3143"/>
      <c r="BG870" s="3143"/>
      <c r="BH870" s="3143"/>
      <c r="BI870" s="3143"/>
      <c r="BJ870" s="3143"/>
      <c r="BK870" s="3143"/>
      <c r="BL870" s="3189"/>
      <c r="BM870" s="3189"/>
      <c r="BN870" s="3189"/>
      <c r="BO870" s="3189"/>
      <c r="BP870" s="3189"/>
      <c r="BQ870" s="3189"/>
      <c r="BR870" s="3189"/>
      <c r="BS870" s="3189"/>
      <c r="BT870" s="3189"/>
      <c r="BU870" s="3189"/>
      <c r="BV870" s="3143"/>
      <c r="BW870" s="3143"/>
    </row>
    <row r="871" spans="1:75" ht="16.5" customHeight="1">
      <c r="A871" s="3143"/>
      <c r="B871" s="3143"/>
      <c r="C871" s="3143"/>
      <c r="D871" s="3143"/>
      <c r="E871" s="3143"/>
      <c r="F871" s="3143"/>
      <c r="G871" s="3143"/>
      <c r="H871" s="3143"/>
      <c r="I871" s="3143"/>
      <c r="J871" s="3143"/>
      <c r="K871" s="3098"/>
      <c r="L871" s="3098"/>
      <c r="M871" s="3098"/>
      <c r="N871" s="3098"/>
      <c r="O871" s="3098"/>
      <c r="P871" s="3098"/>
      <c r="Q871" s="3098"/>
      <c r="R871" s="3098"/>
      <c r="S871" s="3098"/>
      <c r="T871" s="3098"/>
      <c r="U871" s="3098"/>
      <c r="V871" s="3098"/>
      <c r="W871" s="3098"/>
      <c r="X871" s="3098"/>
      <c r="Y871" s="3098"/>
      <c r="Z871" s="3098"/>
      <c r="AA871" s="3098"/>
      <c r="AB871" s="3098"/>
      <c r="AC871" s="3098"/>
      <c r="AD871" s="3098"/>
      <c r="AE871" s="3098"/>
      <c r="AF871" s="3098"/>
      <c r="AG871" s="3098"/>
      <c r="AH871" s="3098"/>
      <c r="AI871" s="3098"/>
      <c r="AJ871" s="3143"/>
      <c r="AK871" s="3143"/>
      <c r="AL871" s="3143"/>
      <c r="AM871" s="3143"/>
      <c r="AN871" s="3143"/>
      <c r="AO871" s="3143"/>
      <c r="AP871" s="3143"/>
      <c r="AQ871" s="3143"/>
      <c r="AR871" s="3143"/>
      <c r="AS871" s="3143"/>
      <c r="AT871" s="3143"/>
      <c r="AU871" s="3143"/>
      <c r="AV871" s="3143"/>
      <c r="AW871" s="3143"/>
      <c r="AX871" s="3143"/>
      <c r="AY871" s="3143"/>
      <c r="AZ871" s="3143"/>
      <c r="BA871" s="3143"/>
      <c r="BB871" s="3143"/>
      <c r="BC871" s="3143"/>
      <c r="BD871" s="3143"/>
      <c r="BE871" s="3143"/>
      <c r="BF871" s="3143"/>
      <c r="BG871" s="3143"/>
      <c r="BH871" s="3143"/>
      <c r="BI871" s="3143"/>
      <c r="BJ871" s="3143"/>
      <c r="BK871" s="3143"/>
      <c r="BL871" s="3189"/>
      <c r="BM871" s="3189"/>
      <c r="BN871" s="3189"/>
      <c r="BO871" s="3189"/>
      <c r="BP871" s="3189"/>
      <c r="BQ871" s="3189"/>
      <c r="BR871" s="3189"/>
      <c r="BS871" s="3189"/>
      <c r="BT871" s="3189"/>
      <c r="BU871" s="3189"/>
      <c r="BV871" s="3143"/>
      <c r="BW871" s="3143"/>
    </row>
    <row r="872" spans="1:75" ht="16.5" customHeight="1">
      <c r="A872" s="3143"/>
      <c r="B872" s="3143"/>
      <c r="C872" s="3143"/>
      <c r="D872" s="3143"/>
      <c r="E872" s="3143"/>
      <c r="F872" s="3143"/>
      <c r="G872" s="3143"/>
      <c r="H872" s="3143"/>
      <c r="I872" s="3143"/>
      <c r="J872" s="3143"/>
      <c r="K872" s="3098"/>
      <c r="L872" s="3098"/>
      <c r="M872" s="3098"/>
      <c r="N872" s="3098"/>
      <c r="O872" s="3098"/>
      <c r="P872" s="3098"/>
      <c r="Q872" s="3098"/>
      <c r="R872" s="3098"/>
      <c r="S872" s="3098"/>
      <c r="T872" s="3098"/>
      <c r="U872" s="3098"/>
      <c r="V872" s="3098"/>
      <c r="W872" s="3098"/>
      <c r="X872" s="3098"/>
      <c r="Y872" s="3098"/>
      <c r="Z872" s="3098"/>
      <c r="AA872" s="3098"/>
      <c r="AB872" s="3098"/>
      <c r="AC872" s="3098"/>
      <c r="AD872" s="3098"/>
      <c r="AE872" s="3098"/>
      <c r="AF872" s="3098"/>
      <c r="AG872" s="3098"/>
      <c r="AH872" s="3098"/>
      <c r="AI872" s="3098"/>
      <c r="AJ872" s="3143"/>
      <c r="AK872" s="3143"/>
      <c r="AL872" s="3143"/>
      <c r="AM872" s="3143"/>
      <c r="AN872" s="3143"/>
      <c r="AO872" s="3143"/>
      <c r="AP872" s="3143"/>
      <c r="AQ872" s="3143"/>
      <c r="AR872" s="3143"/>
      <c r="AS872" s="3143"/>
      <c r="AT872" s="3143"/>
      <c r="AU872" s="3143"/>
      <c r="AV872" s="3143"/>
      <c r="AW872" s="3143"/>
      <c r="AX872" s="3143"/>
      <c r="AY872" s="3143"/>
      <c r="AZ872" s="3143"/>
      <c r="BA872" s="3143"/>
      <c r="BB872" s="3143"/>
      <c r="BC872" s="3143"/>
      <c r="BD872" s="3143"/>
      <c r="BE872" s="3143"/>
      <c r="BF872" s="3143"/>
      <c r="BG872" s="3143"/>
      <c r="BH872" s="3143"/>
      <c r="BI872" s="3143"/>
      <c r="BJ872" s="3143"/>
      <c r="BK872" s="3143"/>
      <c r="BL872" s="3189"/>
      <c r="BM872" s="3189"/>
      <c r="BN872" s="3189"/>
      <c r="BO872" s="3189"/>
      <c r="BP872" s="3189"/>
      <c r="BQ872" s="3189"/>
      <c r="BR872" s="3189"/>
      <c r="BS872" s="3189"/>
      <c r="BT872" s="3189"/>
      <c r="BU872" s="3189"/>
      <c r="BV872" s="3143"/>
      <c r="BW872" s="3143"/>
    </row>
    <row r="873" spans="1:75" ht="16.5" customHeight="1">
      <c r="A873" s="3143"/>
      <c r="B873" s="3143"/>
      <c r="C873" s="3143"/>
      <c r="D873" s="3143"/>
      <c r="E873" s="3143"/>
      <c r="F873" s="3143"/>
      <c r="G873" s="3143"/>
      <c r="H873" s="3143"/>
      <c r="I873" s="3143"/>
      <c r="J873" s="3143"/>
      <c r="K873" s="3098"/>
      <c r="L873" s="3098"/>
      <c r="M873" s="3098"/>
      <c r="N873" s="3098"/>
      <c r="O873" s="3098"/>
      <c r="P873" s="3098"/>
      <c r="Q873" s="3098"/>
      <c r="R873" s="3098"/>
      <c r="S873" s="3098"/>
      <c r="T873" s="3098"/>
      <c r="U873" s="3098"/>
      <c r="V873" s="3098"/>
      <c r="W873" s="3098"/>
      <c r="X873" s="3098"/>
      <c r="Y873" s="3098"/>
      <c r="Z873" s="3098"/>
      <c r="AA873" s="3098"/>
      <c r="AB873" s="3098"/>
      <c r="AC873" s="3098"/>
      <c r="AD873" s="3098"/>
      <c r="AE873" s="3098"/>
      <c r="AF873" s="3098"/>
      <c r="AG873" s="3098"/>
      <c r="AH873" s="3098"/>
      <c r="AI873" s="3098"/>
      <c r="AJ873" s="3143"/>
      <c r="AK873" s="3143"/>
      <c r="AL873" s="3143"/>
      <c r="AM873" s="3143"/>
      <c r="AN873" s="3143"/>
      <c r="AO873" s="3143"/>
      <c r="AP873" s="3143"/>
      <c r="AQ873" s="3143"/>
      <c r="AR873" s="3143"/>
      <c r="AS873" s="3143"/>
      <c r="AT873" s="3143"/>
      <c r="AU873" s="3143"/>
      <c r="AV873" s="3143"/>
      <c r="AW873" s="3143"/>
      <c r="AX873" s="3143"/>
      <c r="AY873" s="3143"/>
      <c r="AZ873" s="3143"/>
      <c r="BA873" s="3143"/>
      <c r="BB873" s="3143"/>
      <c r="BC873" s="3143"/>
      <c r="BD873" s="3143"/>
      <c r="BE873" s="3143"/>
      <c r="BF873" s="3143"/>
      <c r="BG873" s="3143"/>
      <c r="BH873" s="3143"/>
      <c r="BI873" s="3143"/>
      <c r="BJ873" s="3143"/>
      <c r="BK873" s="3143"/>
      <c r="BL873" s="3189"/>
      <c r="BM873" s="3189"/>
      <c r="BN873" s="3189"/>
      <c r="BO873" s="3189"/>
      <c r="BP873" s="3189"/>
      <c r="BQ873" s="3189"/>
      <c r="BR873" s="3189"/>
      <c r="BS873" s="3189"/>
      <c r="BT873" s="3189"/>
      <c r="BU873" s="3189"/>
      <c r="BV873" s="3143"/>
      <c r="BW873" s="3143"/>
    </row>
    <row r="874" spans="1:75" ht="16.5" customHeight="1">
      <c r="A874" s="3143"/>
      <c r="B874" s="3143"/>
      <c r="C874" s="3143"/>
      <c r="D874" s="3143"/>
      <c r="E874" s="3143"/>
      <c r="F874" s="3143"/>
      <c r="G874" s="3143"/>
      <c r="H874" s="3143"/>
      <c r="I874" s="3143"/>
      <c r="J874" s="3143"/>
      <c r="K874" s="3098"/>
      <c r="L874" s="3098"/>
      <c r="M874" s="3098"/>
      <c r="N874" s="3098"/>
      <c r="O874" s="3098"/>
      <c r="P874" s="3098"/>
      <c r="Q874" s="3098"/>
      <c r="R874" s="3098"/>
      <c r="S874" s="3098"/>
      <c r="T874" s="3098"/>
      <c r="U874" s="3098"/>
      <c r="V874" s="3098"/>
      <c r="W874" s="3098"/>
      <c r="X874" s="3098"/>
      <c r="Y874" s="3098"/>
      <c r="Z874" s="3098"/>
      <c r="AA874" s="3098"/>
      <c r="AB874" s="3098"/>
      <c r="AC874" s="3098"/>
      <c r="AD874" s="3098"/>
      <c r="AE874" s="3098"/>
      <c r="AF874" s="3098"/>
      <c r="AG874" s="3098"/>
      <c r="AH874" s="3098"/>
      <c r="AI874" s="3098"/>
      <c r="AJ874" s="3143"/>
      <c r="AK874" s="3143"/>
      <c r="AL874" s="3143"/>
      <c r="AM874" s="3143"/>
      <c r="AN874" s="3143"/>
      <c r="AO874" s="3143"/>
      <c r="AP874" s="3143"/>
      <c r="AQ874" s="3143"/>
      <c r="AR874" s="3143"/>
      <c r="AS874" s="3143"/>
      <c r="AT874" s="3143"/>
      <c r="AU874" s="3143"/>
      <c r="AV874" s="3143"/>
      <c r="AW874" s="3143"/>
      <c r="AX874" s="3143"/>
      <c r="AY874" s="3143"/>
      <c r="AZ874" s="3143"/>
      <c r="BA874" s="3143"/>
      <c r="BB874" s="3143"/>
      <c r="BC874" s="3143"/>
      <c r="BD874" s="3143"/>
      <c r="BE874" s="3143"/>
      <c r="BF874" s="3143"/>
      <c r="BG874" s="3143"/>
      <c r="BH874" s="3143"/>
      <c r="BI874" s="3143"/>
      <c r="BJ874" s="3143"/>
      <c r="BK874" s="3143"/>
      <c r="BL874" s="3189"/>
      <c r="BM874" s="3189"/>
      <c r="BN874" s="3189"/>
      <c r="BO874" s="3189"/>
      <c r="BP874" s="3189"/>
      <c r="BQ874" s="3189"/>
      <c r="BR874" s="3189"/>
      <c r="BS874" s="3189"/>
      <c r="BT874" s="3189"/>
      <c r="BU874" s="3189"/>
      <c r="BV874" s="3143"/>
      <c r="BW874" s="3143"/>
    </row>
    <row r="875" spans="1:75" ht="16.5" customHeight="1">
      <c r="A875" s="3143"/>
      <c r="B875" s="3143"/>
      <c r="C875" s="3143"/>
      <c r="D875" s="3143"/>
      <c r="E875" s="3143"/>
      <c r="F875" s="3143"/>
      <c r="G875" s="3143"/>
      <c r="H875" s="3143"/>
      <c r="I875" s="3143"/>
      <c r="J875" s="3143"/>
      <c r="K875" s="3098"/>
      <c r="L875" s="3098"/>
      <c r="M875" s="3098"/>
      <c r="N875" s="3098"/>
      <c r="O875" s="3098"/>
      <c r="P875" s="3098"/>
      <c r="Q875" s="3098"/>
      <c r="R875" s="3098"/>
      <c r="S875" s="3098"/>
      <c r="T875" s="3098"/>
      <c r="U875" s="3098"/>
      <c r="V875" s="3098"/>
      <c r="W875" s="3098"/>
      <c r="X875" s="3098"/>
      <c r="Y875" s="3098"/>
      <c r="Z875" s="3098"/>
      <c r="AA875" s="3098"/>
      <c r="AB875" s="3098"/>
      <c r="AC875" s="3098"/>
      <c r="AD875" s="3098"/>
      <c r="AE875" s="3098"/>
      <c r="AF875" s="3098"/>
      <c r="AG875" s="3098"/>
      <c r="AH875" s="3098"/>
      <c r="AI875" s="3098"/>
      <c r="AJ875" s="3143"/>
      <c r="AK875" s="3143"/>
      <c r="AL875" s="3143"/>
      <c r="AM875" s="3143"/>
      <c r="AN875" s="3143"/>
      <c r="AO875" s="3143"/>
      <c r="AP875" s="3143"/>
      <c r="AQ875" s="3143"/>
      <c r="AR875" s="3143"/>
      <c r="AS875" s="3143"/>
      <c r="AT875" s="3143"/>
      <c r="AU875" s="3143"/>
      <c r="AV875" s="3143"/>
      <c r="AW875" s="3143"/>
      <c r="AX875" s="3143"/>
      <c r="AY875" s="3143"/>
      <c r="AZ875" s="3143"/>
      <c r="BA875" s="3143"/>
      <c r="BB875" s="3143"/>
      <c r="BC875" s="3143"/>
      <c r="BD875" s="3143"/>
      <c r="BE875" s="3143"/>
      <c r="BF875" s="3143"/>
      <c r="BG875" s="3143"/>
      <c r="BH875" s="3143"/>
      <c r="BI875" s="3143"/>
      <c r="BJ875" s="3143"/>
      <c r="BK875" s="3143"/>
      <c r="BL875" s="3189"/>
      <c r="BM875" s="3189"/>
      <c r="BN875" s="3189"/>
      <c r="BO875" s="3189"/>
      <c r="BP875" s="3189"/>
      <c r="BQ875" s="3189"/>
      <c r="BR875" s="3189"/>
      <c r="BS875" s="3189"/>
      <c r="BT875" s="3189"/>
      <c r="BU875" s="3189"/>
      <c r="BV875" s="3143"/>
      <c r="BW875" s="3143"/>
    </row>
    <row r="876" spans="1:75" ht="16.5" customHeight="1">
      <c r="A876" s="3143"/>
      <c r="B876" s="3143"/>
      <c r="C876" s="3143"/>
      <c r="D876" s="3143"/>
      <c r="E876" s="3143"/>
      <c r="F876" s="3143"/>
      <c r="G876" s="3143"/>
      <c r="H876" s="3143"/>
      <c r="I876" s="3143"/>
      <c r="J876" s="3143"/>
      <c r="K876" s="3098"/>
      <c r="L876" s="3098"/>
      <c r="M876" s="3098"/>
      <c r="N876" s="3098"/>
      <c r="O876" s="3098"/>
      <c r="P876" s="3098"/>
      <c r="Q876" s="3098"/>
      <c r="R876" s="3098"/>
      <c r="S876" s="3098"/>
      <c r="T876" s="3098"/>
      <c r="U876" s="3098"/>
      <c r="V876" s="3098"/>
      <c r="W876" s="3098"/>
      <c r="X876" s="3098"/>
      <c r="Y876" s="3098"/>
      <c r="Z876" s="3098"/>
      <c r="AA876" s="3098"/>
      <c r="AB876" s="3098"/>
      <c r="AC876" s="3098"/>
      <c r="AD876" s="3098"/>
      <c r="AE876" s="3098"/>
      <c r="AF876" s="3098"/>
      <c r="AG876" s="3098"/>
      <c r="AH876" s="3098"/>
      <c r="AI876" s="3098"/>
      <c r="AJ876" s="3143"/>
      <c r="AK876" s="3143"/>
      <c r="AL876" s="3143"/>
      <c r="AM876" s="3143"/>
      <c r="AN876" s="3143"/>
      <c r="AO876" s="3143"/>
      <c r="AP876" s="3143"/>
      <c r="AQ876" s="3143"/>
      <c r="AR876" s="3143"/>
      <c r="AS876" s="3143"/>
      <c r="AT876" s="3143"/>
      <c r="AU876" s="3143"/>
      <c r="AV876" s="3143"/>
      <c r="AW876" s="3143"/>
      <c r="AX876" s="3143"/>
      <c r="AY876" s="3143"/>
      <c r="AZ876" s="3143"/>
      <c r="BA876" s="3143"/>
      <c r="BB876" s="3143"/>
      <c r="BC876" s="3143"/>
      <c r="BD876" s="3143"/>
      <c r="BE876" s="3143"/>
      <c r="BF876" s="3143"/>
      <c r="BG876" s="3143"/>
      <c r="BH876" s="3143"/>
      <c r="BI876" s="3143"/>
      <c r="BJ876" s="3143"/>
      <c r="BK876" s="3143"/>
      <c r="BL876" s="3189"/>
      <c r="BM876" s="3189"/>
      <c r="BN876" s="3189"/>
      <c r="BO876" s="3189"/>
      <c r="BP876" s="3189"/>
      <c r="BQ876" s="3189"/>
      <c r="BR876" s="3189"/>
      <c r="BS876" s="3189"/>
      <c r="BT876" s="3189"/>
      <c r="BU876" s="3189"/>
      <c r="BV876" s="3143"/>
      <c r="BW876" s="3143"/>
    </row>
    <row r="877" spans="1:75" ht="16.5" customHeight="1">
      <c r="A877" s="3143"/>
      <c r="B877" s="3143"/>
      <c r="C877" s="3143"/>
      <c r="D877" s="3143"/>
      <c r="E877" s="3143"/>
      <c r="F877" s="3143"/>
      <c r="G877" s="3143"/>
      <c r="H877" s="3143"/>
      <c r="I877" s="3143"/>
      <c r="J877" s="3143"/>
      <c r="K877" s="3098"/>
      <c r="L877" s="3098"/>
      <c r="M877" s="3098"/>
      <c r="N877" s="3098"/>
      <c r="O877" s="3098"/>
      <c r="P877" s="3098"/>
      <c r="Q877" s="3098"/>
      <c r="R877" s="3098"/>
      <c r="S877" s="3098"/>
      <c r="T877" s="3098"/>
      <c r="U877" s="3098"/>
      <c r="V877" s="3098"/>
      <c r="W877" s="3098"/>
      <c r="X877" s="3098"/>
      <c r="Y877" s="3098"/>
      <c r="Z877" s="3098"/>
      <c r="AA877" s="3098"/>
      <c r="AB877" s="3098"/>
      <c r="AC877" s="3098"/>
      <c r="AD877" s="3098"/>
      <c r="AE877" s="3098"/>
      <c r="AF877" s="3098"/>
      <c r="AG877" s="3098"/>
      <c r="AH877" s="3098"/>
      <c r="AI877" s="3098"/>
      <c r="AJ877" s="3143"/>
      <c r="AK877" s="3143"/>
      <c r="AL877" s="3143"/>
      <c r="AM877" s="3143"/>
      <c r="AN877" s="3143"/>
      <c r="AO877" s="3143"/>
      <c r="AP877" s="3143"/>
      <c r="AQ877" s="3143"/>
      <c r="AR877" s="3143"/>
      <c r="AS877" s="3143"/>
      <c r="AT877" s="3143"/>
      <c r="AU877" s="3143"/>
      <c r="AV877" s="3143"/>
      <c r="AW877" s="3143"/>
      <c r="AX877" s="3143"/>
      <c r="AY877" s="3143"/>
      <c r="AZ877" s="3143"/>
      <c r="BA877" s="3143"/>
      <c r="BB877" s="3143"/>
      <c r="BC877" s="3143"/>
      <c r="BD877" s="3143"/>
      <c r="BE877" s="3143"/>
      <c r="BF877" s="3143"/>
      <c r="BG877" s="3143"/>
      <c r="BH877" s="3143"/>
      <c r="BI877" s="3143"/>
      <c r="BJ877" s="3143"/>
      <c r="BK877" s="3143"/>
      <c r="BL877" s="3189"/>
      <c r="BM877" s="3189"/>
      <c r="BN877" s="3189"/>
      <c r="BO877" s="3189"/>
      <c r="BP877" s="3189"/>
      <c r="BQ877" s="3189"/>
      <c r="BR877" s="3189"/>
      <c r="BS877" s="3189"/>
      <c r="BT877" s="3189"/>
      <c r="BU877" s="3189"/>
      <c r="BV877" s="3143"/>
      <c r="BW877" s="3143"/>
    </row>
    <row r="878" spans="1:75" ht="16.5" customHeight="1">
      <c r="A878" s="3143"/>
      <c r="B878" s="3143"/>
      <c r="C878" s="3143"/>
      <c r="D878" s="3143"/>
      <c r="E878" s="3143"/>
      <c r="F878" s="3143"/>
      <c r="G878" s="3143"/>
      <c r="H878" s="3143"/>
      <c r="I878" s="3143"/>
      <c r="J878" s="3143"/>
      <c r="K878" s="3098"/>
      <c r="L878" s="3098"/>
      <c r="M878" s="3098"/>
      <c r="N878" s="3098"/>
      <c r="O878" s="3098"/>
      <c r="P878" s="3098"/>
      <c r="Q878" s="3098"/>
      <c r="R878" s="3098"/>
      <c r="S878" s="3098"/>
      <c r="T878" s="3098"/>
      <c r="U878" s="3098"/>
      <c r="V878" s="3098"/>
      <c r="W878" s="3098"/>
      <c r="X878" s="3098"/>
      <c r="Y878" s="3098"/>
      <c r="Z878" s="3098"/>
      <c r="AA878" s="3098"/>
      <c r="AB878" s="3098"/>
      <c r="AC878" s="3098"/>
      <c r="AD878" s="3098"/>
      <c r="AE878" s="3098"/>
      <c r="AF878" s="3098"/>
      <c r="AG878" s="3098"/>
      <c r="AH878" s="3098"/>
      <c r="AI878" s="3098"/>
      <c r="AJ878" s="3143"/>
      <c r="AK878" s="3143"/>
      <c r="AL878" s="3143"/>
      <c r="AM878" s="3143"/>
      <c r="AN878" s="3143"/>
      <c r="AO878" s="3143"/>
      <c r="AP878" s="3143"/>
      <c r="AQ878" s="3143"/>
      <c r="AR878" s="3143"/>
      <c r="AS878" s="3143"/>
      <c r="AT878" s="3143"/>
      <c r="AU878" s="3143"/>
      <c r="AV878" s="3143"/>
      <c r="AW878" s="3143"/>
      <c r="AX878" s="3143"/>
      <c r="AY878" s="3143"/>
      <c r="AZ878" s="3143"/>
      <c r="BA878" s="3143"/>
      <c r="BB878" s="3143"/>
      <c r="BC878" s="3143"/>
      <c r="BD878" s="3143"/>
      <c r="BE878" s="3143"/>
      <c r="BF878" s="3143"/>
      <c r="BG878" s="3143"/>
      <c r="BH878" s="3143"/>
      <c r="BI878" s="3143"/>
      <c r="BJ878" s="3143"/>
      <c r="BK878" s="3143"/>
      <c r="BL878" s="3189"/>
      <c r="BM878" s="3189"/>
      <c r="BN878" s="3189"/>
      <c r="BO878" s="3189"/>
      <c r="BP878" s="3189"/>
      <c r="BQ878" s="3189"/>
      <c r="BR878" s="3189"/>
      <c r="BS878" s="3189"/>
      <c r="BT878" s="3189"/>
      <c r="BU878" s="3189"/>
      <c r="BV878" s="3143"/>
      <c r="BW878" s="3143"/>
    </row>
    <row r="879" spans="1:75" ht="16.5" customHeight="1">
      <c r="A879" s="3143"/>
      <c r="B879" s="3143"/>
      <c r="C879" s="3143"/>
      <c r="D879" s="3143"/>
      <c r="E879" s="3143"/>
      <c r="F879" s="3143"/>
      <c r="G879" s="3143"/>
      <c r="H879" s="3143"/>
      <c r="I879" s="3143"/>
      <c r="J879" s="3143"/>
      <c r="K879" s="3098"/>
      <c r="L879" s="3098"/>
      <c r="M879" s="3098"/>
      <c r="N879" s="3098"/>
      <c r="O879" s="3098"/>
      <c r="P879" s="3098"/>
      <c r="Q879" s="3098"/>
      <c r="R879" s="3098"/>
      <c r="S879" s="3098"/>
      <c r="T879" s="3098"/>
      <c r="U879" s="3098"/>
      <c r="V879" s="3098"/>
      <c r="W879" s="3098"/>
      <c r="X879" s="3098"/>
      <c r="Y879" s="3098"/>
      <c r="Z879" s="3098"/>
      <c r="AA879" s="3098"/>
      <c r="AB879" s="3098"/>
      <c r="AC879" s="3098"/>
      <c r="AD879" s="3098"/>
      <c r="AE879" s="3098"/>
      <c r="AF879" s="3098"/>
      <c r="AG879" s="3098"/>
      <c r="AH879" s="3098"/>
      <c r="AI879" s="3098"/>
      <c r="AJ879" s="3143"/>
      <c r="AK879" s="3143"/>
      <c r="AL879" s="3143"/>
      <c r="AM879" s="3143"/>
      <c r="AN879" s="3143"/>
      <c r="AO879" s="3143"/>
      <c r="AP879" s="3143"/>
      <c r="AQ879" s="3143"/>
      <c r="AR879" s="3143"/>
      <c r="AS879" s="3143"/>
      <c r="AT879" s="3143"/>
      <c r="AU879" s="3143"/>
      <c r="AV879" s="3143"/>
      <c r="AW879" s="3143"/>
      <c r="AX879" s="3143"/>
      <c r="AY879" s="3143"/>
      <c r="AZ879" s="3143"/>
      <c r="BA879" s="3143"/>
      <c r="BB879" s="3143"/>
      <c r="BC879" s="3143"/>
      <c r="BD879" s="3143"/>
      <c r="BE879" s="3143"/>
      <c r="BF879" s="3143"/>
      <c r="BG879" s="3143"/>
      <c r="BH879" s="3143"/>
      <c r="BI879" s="3143"/>
      <c r="BJ879" s="3143"/>
      <c r="BK879" s="3143"/>
      <c r="BL879" s="3189"/>
      <c r="BM879" s="3189"/>
      <c r="BN879" s="3189"/>
      <c r="BO879" s="3189"/>
      <c r="BP879" s="3189"/>
      <c r="BQ879" s="3189"/>
      <c r="BR879" s="3189"/>
      <c r="BS879" s="3189"/>
      <c r="BT879" s="3189"/>
      <c r="BU879" s="3189"/>
      <c r="BV879" s="3143"/>
      <c r="BW879" s="3143"/>
    </row>
    <row r="880" spans="1:75" ht="16.5" customHeight="1">
      <c r="A880" s="3143"/>
      <c r="B880" s="3143"/>
      <c r="C880" s="3143"/>
      <c r="D880" s="3143"/>
      <c r="E880" s="3143"/>
      <c r="F880" s="3143"/>
      <c r="G880" s="3143"/>
      <c r="H880" s="3143"/>
      <c r="I880" s="3143"/>
      <c r="J880" s="3143"/>
      <c r="K880" s="3098"/>
      <c r="L880" s="3098"/>
      <c r="M880" s="3098"/>
      <c r="N880" s="3098"/>
      <c r="O880" s="3098"/>
      <c r="P880" s="3098"/>
      <c r="Q880" s="3098"/>
      <c r="R880" s="3098"/>
      <c r="S880" s="3098"/>
      <c r="T880" s="3098"/>
      <c r="U880" s="3098"/>
      <c r="V880" s="3098"/>
      <c r="W880" s="3098"/>
      <c r="X880" s="3098"/>
      <c r="Y880" s="3098"/>
      <c r="Z880" s="3098"/>
      <c r="AA880" s="3098"/>
      <c r="AB880" s="3098"/>
      <c r="AC880" s="3098"/>
      <c r="AD880" s="3098"/>
      <c r="AE880" s="3098"/>
      <c r="AF880" s="3098"/>
      <c r="AG880" s="3098"/>
      <c r="AH880" s="3098"/>
      <c r="AI880" s="3098"/>
      <c r="AJ880" s="3143"/>
      <c r="AK880" s="3143"/>
      <c r="AL880" s="3143"/>
      <c r="AM880" s="3143"/>
      <c r="AN880" s="3143"/>
      <c r="AO880" s="3143"/>
      <c r="AP880" s="3143"/>
      <c r="AQ880" s="3143"/>
      <c r="AR880" s="3143"/>
      <c r="AS880" s="3143"/>
      <c r="AT880" s="3143"/>
      <c r="AU880" s="3143"/>
      <c r="AV880" s="3143"/>
      <c r="AW880" s="3143"/>
      <c r="AX880" s="3143"/>
      <c r="AY880" s="3143"/>
      <c r="AZ880" s="3143"/>
      <c r="BA880" s="3143"/>
      <c r="BB880" s="3143"/>
      <c r="BC880" s="3143"/>
      <c r="BD880" s="3143"/>
      <c r="BE880" s="3143"/>
      <c r="BF880" s="3143"/>
      <c r="BG880" s="3143"/>
      <c r="BH880" s="3143"/>
      <c r="BI880" s="3143"/>
      <c r="BJ880" s="3143"/>
      <c r="BK880" s="3143"/>
      <c r="BL880" s="3189"/>
      <c r="BM880" s="3189"/>
      <c r="BN880" s="3189"/>
      <c r="BO880" s="3189"/>
      <c r="BP880" s="3189"/>
      <c r="BQ880" s="3189"/>
      <c r="BR880" s="3189"/>
      <c r="BS880" s="3189"/>
      <c r="BT880" s="3189"/>
      <c r="BU880" s="3189"/>
      <c r="BV880" s="3143"/>
      <c r="BW880" s="3143"/>
    </row>
    <row r="881" spans="1:75" ht="16.5" customHeight="1">
      <c r="A881" s="3143"/>
      <c r="B881" s="3143"/>
      <c r="C881" s="3143"/>
      <c r="D881" s="3143"/>
      <c r="E881" s="3143"/>
      <c r="F881" s="3143"/>
      <c r="G881" s="3143"/>
      <c r="H881" s="3143"/>
      <c r="I881" s="3143"/>
      <c r="J881" s="3143"/>
      <c r="K881" s="3098"/>
      <c r="L881" s="3098"/>
      <c r="M881" s="3098"/>
      <c r="N881" s="3098"/>
      <c r="O881" s="3098"/>
      <c r="P881" s="3098"/>
      <c r="Q881" s="3098"/>
      <c r="R881" s="3098"/>
      <c r="S881" s="3098"/>
      <c r="T881" s="3098"/>
      <c r="U881" s="3098"/>
      <c r="V881" s="3098"/>
      <c r="W881" s="3098"/>
      <c r="X881" s="3098"/>
      <c r="Y881" s="3098"/>
      <c r="Z881" s="3098"/>
      <c r="AA881" s="3098"/>
      <c r="AB881" s="3098"/>
      <c r="AC881" s="3098"/>
      <c r="AD881" s="3098"/>
      <c r="AE881" s="3098"/>
      <c r="AF881" s="3098"/>
      <c r="AG881" s="3098"/>
      <c r="AH881" s="3098"/>
      <c r="AI881" s="3098"/>
      <c r="AJ881" s="3143"/>
      <c r="AK881" s="3143"/>
      <c r="AL881" s="3143"/>
      <c r="AM881" s="3143"/>
      <c r="AN881" s="3143"/>
      <c r="AO881" s="3143"/>
      <c r="AP881" s="3143"/>
      <c r="AQ881" s="3143"/>
      <c r="AR881" s="3143"/>
      <c r="AS881" s="3143"/>
      <c r="AT881" s="3143"/>
      <c r="AU881" s="3143"/>
      <c r="AV881" s="3143"/>
      <c r="AW881" s="3143"/>
      <c r="AX881" s="3143"/>
      <c r="AY881" s="3143"/>
      <c r="AZ881" s="3143"/>
      <c r="BA881" s="3143"/>
      <c r="BB881" s="3143"/>
      <c r="BC881" s="3143"/>
      <c r="BD881" s="3143"/>
      <c r="BE881" s="3143"/>
      <c r="BF881" s="3143"/>
      <c r="BG881" s="3143"/>
      <c r="BH881" s="3143"/>
      <c r="BI881" s="3143"/>
      <c r="BJ881" s="3143"/>
      <c r="BK881" s="3143"/>
      <c r="BL881" s="3189"/>
      <c r="BM881" s="3189"/>
      <c r="BN881" s="3189"/>
      <c r="BO881" s="3189"/>
      <c r="BP881" s="3189"/>
      <c r="BQ881" s="3189"/>
      <c r="BR881" s="3189"/>
      <c r="BS881" s="3189"/>
      <c r="BT881" s="3189"/>
      <c r="BU881" s="3189"/>
      <c r="BV881" s="3143"/>
      <c r="BW881" s="3143"/>
    </row>
    <row r="882" spans="1:75" ht="16.5" customHeight="1">
      <c r="A882" s="3143"/>
      <c r="B882" s="3143"/>
      <c r="C882" s="3143"/>
      <c r="D882" s="3143"/>
      <c r="E882" s="3143"/>
      <c r="F882" s="3143"/>
      <c r="G882" s="3143"/>
      <c r="H882" s="3143"/>
      <c r="I882" s="3143"/>
      <c r="J882" s="3143"/>
      <c r="K882" s="3098"/>
      <c r="L882" s="3098"/>
      <c r="M882" s="3098"/>
      <c r="N882" s="3098"/>
      <c r="O882" s="3098"/>
      <c r="P882" s="3098"/>
      <c r="Q882" s="3098"/>
      <c r="R882" s="3098"/>
      <c r="S882" s="3098"/>
      <c r="T882" s="3098"/>
      <c r="U882" s="3098"/>
      <c r="V882" s="3098"/>
      <c r="W882" s="3098"/>
      <c r="X882" s="3098"/>
      <c r="Y882" s="3098"/>
      <c r="Z882" s="3098"/>
      <c r="AA882" s="3098"/>
      <c r="AB882" s="3098"/>
      <c r="AC882" s="3098"/>
      <c r="AD882" s="3098"/>
      <c r="AE882" s="3098"/>
      <c r="AF882" s="3098"/>
      <c r="AG882" s="3098"/>
      <c r="AH882" s="3098"/>
      <c r="AI882" s="3098"/>
      <c r="AJ882" s="3143"/>
      <c r="AK882" s="3143"/>
      <c r="AL882" s="3143"/>
      <c r="AM882" s="3143"/>
      <c r="AN882" s="3143"/>
      <c r="AO882" s="3143"/>
      <c r="AP882" s="3143"/>
      <c r="AQ882" s="3143"/>
      <c r="AR882" s="3143"/>
      <c r="AS882" s="3143"/>
      <c r="AT882" s="3143"/>
      <c r="AU882" s="3143"/>
      <c r="AV882" s="3143"/>
      <c r="AW882" s="3143"/>
      <c r="AX882" s="3143"/>
      <c r="AY882" s="3143"/>
      <c r="AZ882" s="3143"/>
      <c r="BA882" s="3143"/>
      <c r="BB882" s="3143"/>
      <c r="BC882" s="3143"/>
      <c r="BD882" s="3143"/>
      <c r="BE882" s="3143"/>
      <c r="BF882" s="3143"/>
      <c r="BG882" s="3143"/>
      <c r="BH882" s="3143"/>
      <c r="BI882" s="3143"/>
      <c r="BJ882" s="3143"/>
      <c r="BK882" s="3143"/>
      <c r="BL882" s="3189"/>
      <c r="BM882" s="3189"/>
      <c r="BN882" s="3189"/>
      <c r="BO882" s="3189"/>
      <c r="BP882" s="3189"/>
      <c r="BQ882" s="3189"/>
      <c r="BR882" s="3189"/>
      <c r="BS882" s="3189"/>
      <c r="BT882" s="3189"/>
      <c r="BU882" s="3189"/>
      <c r="BV882" s="3143"/>
      <c r="BW882" s="3143"/>
    </row>
    <row r="883" spans="1:75" ht="16.5" customHeight="1">
      <c r="A883" s="3143"/>
      <c r="B883" s="3143"/>
      <c r="C883" s="3143"/>
      <c r="D883" s="3143"/>
      <c r="E883" s="3143"/>
      <c r="F883" s="3143"/>
      <c r="G883" s="3143"/>
      <c r="H883" s="3143"/>
      <c r="I883" s="3143"/>
      <c r="J883" s="3143"/>
      <c r="K883" s="3098"/>
      <c r="L883" s="3098"/>
      <c r="M883" s="3098"/>
      <c r="N883" s="3098"/>
      <c r="O883" s="3098"/>
      <c r="P883" s="3098"/>
      <c r="Q883" s="3098"/>
      <c r="R883" s="3098"/>
      <c r="S883" s="3098"/>
      <c r="T883" s="3098"/>
      <c r="U883" s="3098"/>
      <c r="V883" s="3098"/>
      <c r="W883" s="3098"/>
      <c r="X883" s="3098"/>
      <c r="Y883" s="3098"/>
      <c r="Z883" s="3098"/>
      <c r="AA883" s="3098"/>
      <c r="AB883" s="3098"/>
      <c r="AC883" s="3098"/>
      <c r="AD883" s="3098"/>
      <c r="AE883" s="3098"/>
      <c r="AF883" s="3098"/>
      <c r="AG883" s="3098"/>
      <c r="AH883" s="3098"/>
      <c r="AI883" s="3098"/>
      <c r="AJ883" s="3143"/>
      <c r="AK883" s="3143"/>
      <c r="AL883" s="3143"/>
      <c r="AM883" s="3143"/>
      <c r="AN883" s="3143"/>
      <c r="AO883" s="3143"/>
      <c r="AP883" s="3143"/>
      <c r="AQ883" s="3143"/>
      <c r="AR883" s="3143"/>
      <c r="AS883" s="3143"/>
      <c r="AT883" s="3143"/>
      <c r="AU883" s="3143"/>
      <c r="AV883" s="3143"/>
      <c r="AW883" s="3143"/>
      <c r="AX883" s="3143"/>
      <c r="AY883" s="3143"/>
      <c r="AZ883" s="3143"/>
      <c r="BA883" s="3143"/>
      <c r="BB883" s="3143"/>
      <c r="BC883" s="3143"/>
      <c r="BD883" s="3143"/>
      <c r="BE883" s="3143"/>
      <c r="BF883" s="3143"/>
      <c r="BG883" s="3143"/>
      <c r="BH883" s="3143"/>
      <c r="BI883" s="3143"/>
      <c r="BJ883" s="3143"/>
      <c r="BK883" s="3143"/>
      <c r="BL883" s="3189"/>
      <c r="BM883" s="3189"/>
      <c r="BN883" s="3189"/>
      <c r="BO883" s="3189"/>
      <c r="BP883" s="3189"/>
      <c r="BQ883" s="3189"/>
      <c r="BR883" s="3189"/>
      <c r="BS883" s="3189"/>
      <c r="BT883" s="3189"/>
      <c r="BU883" s="3189"/>
      <c r="BV883" s="3143"/>
      <c r="BW883" s="3143"/>
    </row>
    <row r="884" spans="1:75" ht="16.5" customHeight="1">
      <c r="A884" s="3143"/>
      <c r="B884" s="3143"/>
      <c r="C884" s="3143"/>
      <c r="D884" s="3143"/>
      <c r="E884" s="3143"/>
      <c r="F884" s="3143"/>
      <c r="G884" s="3143"/>
      <c r="H884" s="3143"/>
      <c r="I884" s="3143"/>
      <c r="J884" s="3143"/>
      <c r="K884" s="3098"/>
      <c r="L884" s="3098"/>
      <c r="M884" s="3098"/>
      <c r="N884" s="3098"/>
      <c r="O884" s="3098"/>
      <c r="P884" s="3098"/>
      <c r="Q884" s="3098"/>
      <c r="R884" s="3098"/>
      <c r="S884" s="3098"/>
      <c r="T884" s="3098"/>
      <c r="U884" s="3098"/>
      <c r="V884" s="3098"/>
      <c r="W884" s="3098"/>
      <c r="X884" s="3098"/>
      <c r="Y884" s="3098"/>
      <c r="Z884" s="3098"/>
      <c r="AA884" s="3098"/>
      <c r="AB884" s="3098"/>
      <c r="AC884" s="3098"/>
      <c r="AD884" s="3098"/>
      <c r="AE884" s="3098"/>
      <c r="AF884" s="3098"/>
      <c r="AG884" s="3098"/>
      <c r="AH884" s="3098"/>
      <c r="AI884" s="3098"/>
      <c r="AJ884" s="3143"/>
      <c r="AK884" s="3143"/>
      <c r="AL884" s="3143"/>
      <c r="AM884" s="3143"/>
      <c r="AN884" s="3143"/>
      <c r="AO884" s="3143"/>
      <c r="AP884" s="3143"/>
      <c r="AQ884" s="3143"/>
      <c r="AR884" s="3143"/>
      <c r="AS884" s="3143"/>
      <c r="AT884" s="3143"/>
      <c r="AU884" s="3143"/>
      <c r="AV884" s="3143"/>
      <c r="AW884" s="3143"/>
      <c r="AX884" s="3143"/>
      <c r="AY884" s="3143"/>
      <c r="AZ884" s="3143"/>
      <c r="BA884" s="3143"/>
      <c r="BB884" s="3143"/>
      <c r="BC884" s="3143"/>
      <c r="BD884" s="3143"/>
      <c r="BE884" s="3143"/>
      <c r="BF884" s="3143"/>
      <c r="BG884" s="3143"/>
      <c r="BH884" s="3143"/>
      <c r="BI884" s="3143"/>
      <c r="BJ884" s="3143"/>
      <c r="BK884" s="3143"/>
      <c r="BL884" s="3189"/>
      <c r="BM884" s="3189"/>
      <c r="BN884" s="3189"/>
      <c r="BO884" s="3189"/>
      <c r="BP884" s="3189"/>
      <c r="BQ884" s="3189"/>
      <c r="BR884" s="3189"/>
      <c r="BS884" s="3189"/>
      <c r="BT884" s="3189"/>
      <c r="BU884" s="3189"/>
      <c r="BV884" s="3143"/>
      <c r="BW884" s="3143"/>
    </row>
    <row r="885" spans="1:75" ht="16.5" customHeight="1">
      <c r="A885" s="3143"/>
      <c r="B885" s="3143"/>
      <c r="C885" s="3143"/>
      <c r="D885" s="3143"/>
      <c r="E885" s="3143"/>
      <c r="F885" s="3143"/>
      <c r="G885" s="3143"/>
      <c r="H885" s="3143"/>
      <c r="I885" s="3143"/>
      <c r="J885" s="3143"/>
      <c r="K885" s="3098"/>
      <c r="L885" s="3098"/>
      <c r="M885" s="3098"/>
      <c r="N885" s="3098"/>
      <c r="O885" s="3098"/>
      <c r="P885" s="3098"/>
      <c r="Q885" s="3098"/>
      <c r="R885" s="3098"/>
      <c r="S885" s="3098"/>
      <c r="T885" s="3098"/>
      <c r="U885" s="3098"/>
      <c r="V885" s="3098"/>
      <c r="W885" s="3098"/>
      <c r="X885" s="3098"/>
      <c r="Y885" s="3098"/>
      <c r="Z885" s="3098"/>
      <c r="AA885" s="3098"/>
      <c r="AB885" s="3098"/>
      <c r="AC885" s="3098"/>
      <c r="AD885" s="3098"/>
      <c r="AE885" s="3098"/>
      <c r="AF885" s="3098"/>
      <c r="AG885" s="3098"/>
      <c r="AH885" s="3098"/>
      <c r="AI885" s="3098"/>
      <c r="AJ885" s="3143"/>
      <c r="AK885" s="3143"/>
      <c r="AL885" s="3143"/>
      <c r="AM885" s="3143"/>
      <c r="AN885" s="3143"/>
      <c r="AO885" s="3143"/>
      <c r="AP885" s="3143"/>
      <c r="AQ885" s="3143"/>
      <c r="AR885" s="3143"/>
      <c r="AS885" s="3143"/>
      <c r="AT885" s="3143"/>
      <c r="AU885" s="3143"/>
      <c r="AV885" s="3143"/>
      <c r="AW885" s="3143"/>
      <c r="AX885" s="3143"/>
      <c r="AY885" s="3143"/>
      <c r="AZ885" s="3143"/>
      <c r="BA885" s="3143"/>
      <c r="BB885" s="3143"/>
      <c r="BC885" s="3143"/>
      <c r="BD885" s="3143"/>
      <c r="BE885" s="3143"/>
      <c r="BF885" s="3143"/>
      <c r="BG885" s="3143"/>
      <c r="BH885" s="3143"/>
      <c r="BI885" s="3143"/>
      <c r="BJ885" s="3143"/>
      <c r="BK885" s="3143"/>
      <c r="BL885" s="3189"/>
      <c r="BM885" s="3189"/>
      <c r="BN885" s="3189"/>
      <c r="BO885" s="3189"/>
      <c r="BP885" s="3189"/>
      <c r="BQ885" s="3189"/>
      <c r="BR885" s="3189"/>
      <c r="BS885" s="3189"/>
      <c r="BT885" s="3189"/>
      <c r="BU885" s="3189"/>
      <c r="BV885" s="3143"/>
      <c r="BW885" s="3143"/>
    </row>
    <row r="886" spans="1:75" ht="16.5" customHeight="1">
      <c r="A886" s="3143"/>
      <c r="B886" s="3143"/>
      <c r="C886" s="3143"/>
      <c r="D886" s="3143"/>
      <c r="E886" s="3143"/>
      <c r="F886" s="3143"/>
      <c r="G886" s="3143"/>
      <c r="H886" s="3143"/>
      <c r="I886" s="3143"/>
      <c r="J886" s="3143"/>
      <c r="K886" s="3098"/>
      <c r="L886" s="3098"/>
      <c r="M886" s="3098"/>
      <c r="N886" s="3098"/>
      <c r="O886" s="3098"/>
      <c r="P886" s="3098"/>
      <c r="Q886" s="3098"/>
      <c r="R886" s="3098"/>
      <c r="S886" s="3098"/>
      <c r="T886" s="3098"/>
      <c r="U886" s="3098"/>
      <c r="V886" s="3098"/>
      <c r="W886" s="3098"/>
      <c r="X886" s="3098"/>
      <c r="Y886" s="3098"/>
      <c r="Z886" s="3098"/>
      <c r="AA886" s="3098"/>
      <c r="AB886" s="3098"/>
      <c r="AC886" s="3098"/>
      <c r="AD886" s="3098"/>
      <c r="AE886" s="3098"/>
      <c r="AF886" s="3098"/>
      <c r="AG886" s="3098"/>
      <c r="AH886" s="3098"/>
      <c r="AI886" s="3098"/>
      <c r="AJ886" s="3143"/>
      <c r="AK886" s="3143"/>
      <c r="AL886" s="3143"/>
      <c r="AM886" s="3143"/>
      <c r="AN886" s="3143"/>
      <c r="AO886" s="3143"/>
      <c r="AP886" s="3143"/>
      <c r="AQ886" s="3143"/>
      <c r="AR886" s="3143"/>
      <c r="AS886" s="3143"/>
      <c r="AT886" s="3143"/>
      <c r="AU886" s="3143"/>
      <c r="AV886" s="3143"/>
      <c r="AW886" s="3143"/>
      <c r="AX886" s="3143"/>
      <c r="AY886" s="3143"/>
      <c r="AZ886" s="3143"/>
      <c r="BA886" s="3143"/>
      <c r="BB886" s="3143"/>
      <c r="BC886" s="3143"/>
      <c r="BD886" s="3143"/>
      <c r="BE886" s="3143"/>
      <c r="BF886" s="3143"/>
      <c r="BG886" s="3143"/>
      <c r="BH886" s="3143"/>
      <c r="BI886" s="3143"/>
      <c r="BJ886" s="3143"/>
      <c r="BK886" s="3143"/>
      <c r="BL886" s="3189"/>
      <c r="BM886" s="3189"/>
      <c r="BN886" s="3189"/>
      <c r="BO886" s="3189"/>
      <c r="BP886" s="3189"/>
      <c r="BQ886" s="3189"/>
      <c r="BR886" s="3189"/>
      <c r="BS886" s="3189"/>
      <c r="BT886" s="3189"/>
      <c r="BU886" s="3189"/>
      <c r="BV886" s="3143"/>
      <c r="BW886" s="3143"/>
    </row>
    <row r="887" spans="1:75" ht="16.5" customHeight="1">
      <c r="A887" s="3143"/>
      <c r="B887" s="3143"/>
      <c r="C887" s="3143"/>
      <c r="D887" s="3143"/>
      <c r="E887" s="3143"/>
      <c r="F887" s="3143"/>
      <c r="G887" s="3143"/>
      <c r="H887" s="3143"/>
      <c r="I887" s="3143"/>
      <c r="J887" s="3143"/>
      <c r="K887" s="3098"/>
      <c r="L887" s="3098"/>
      <c r="M887" s="3098"/>
      <c r="N887" s="3098"/>
      <c r="O887" s="3098"/>
      <c r="P887" s="3098"/>
      <c r="Q887" s="3098"/>
      <c r="R887" s="3098"/>
      <c r="S887" s="3098"/>
      <c r="T887" s="3098"/>
      <c r="U887" s="3098"/>
      <c r="V887" s="3098"/>
      <c r="W887" s="3098"/>
      <c r="X887" s="3098"/>
      <c r="Y887" s="3098"/>
      <c r="Z887" s="3098"/>
      <c r="AA887" s="3098"/>
      <c r="AB887" s="3098"/>
      <c r="AC887" s="3098"/>
      <c r="AD887" s="3098"/>
      <c r="AE887" s="3098"/>
      <c r="AF887" s="3098"/>
      <c r="AG887" s="3098"/>
      <c r="AH887" s="3098"/>
      <c r="AI887" s="3098"/>
      <c r="AJ887" s="3143"/>
      <c r="AK887" s="3143"/>
      <c r="AL887" s="3143"/>
      <c r="AM887" s="3143"/>
      <c r="AN887" s="3143"/>
      <c r="AO887" s="3143"/>
      <c r="AP887" s="3143"/>
      <c r="AQ887" s="3143"/>
      <c r="AR887" s="3143"/>
      <c r="AS887" s="3143"/>
      <c r="AT887" s="3143"/>
      <c r="AU887" s="3143"/>
      <c r="AV887" s="3143"/>
      <c r="AW887" s="3143"/>
      <c r="AX887" s="3143"/>
      <c r="AY887" s="3143"/>
      <c r="AZ887" s="3143"/>
      <c r="BA887" s="3143"/>
      <c r="BB887" s="3143"/>
      <c r="BC887" s="3143"/>
      <c r="BD887" s="3143"/>
      <c r="BE887" s="3143"/>
      <c r="BF887" s="3143"/>
      <c r="BG887" s="3143"/>
      <c r="BH887" s="3143"/>
      <c r="BI887" s="3143"/>
      <c r="BJ887" s="3143"/>
      <c r="BK887" s="3143"/>
      <c r="BL887" s="3189"/>
      <c r="BM887" s="3189"/>
      <c r="BN887" s="3189"/>
      <c r="BO887" s="3189"/>
      <c r="BP887" s="3189"/>
      <c r="BQ887" s="3189"/>
      <c r="BR887" s="3189"/>
      <c r="BS887" s="3189"/>
      <c r="BT887" s="3189"/>
      <c r="BU887" s="3189"/>
      <c r="BV887" s="3143"/>
      <c r="BW887" s="3143"/>
    </row>
    <row r="888" spans="1:75" ht="16.5" customHeight="1">
      <c r="A888" s="3143"/>
      <c r="B888" s="3143"/>
      <c r="C888" s="3143"/>
      <c r="D888" s="3143"/>
      <c r="E888" s="3143"/>
      <c r="F888" s="3143"/>
      <c r="G888" s="3143"/>
      <c r="H888" s="3143"/>
      <c r="I888" s="3143"/>
      <c r="J888" s="3143"/>
      <c r="K888" s="3098"/>
      <c r="L888" s="3098"/>
      <c r="M888" s="3098"/>
      <c r="N888" s="3098"/>
      <c r="O888" s="3098"/>
      <c r="P888" s="3098"/>
      <c r="Q888" s="3098"/>
      <c r="R888" s="3098"/>
      <c r="S888" s="3098"/>
      <c r="T888" s="3098"/>
      <c r="U888" s="3098"/>
      <c r="V888" s="3098"/>
      <c r="W888" s="3098"/>
      <c r="X888" s="3098"/>
      <c r="Y888" s="3098"/>
      <c r="Z888" s="3098"/>
      <c r="AA888" s="3098"/>
      <c r="AB888" s="3098"/>
      <c r="AC888" s="3098"/>
      <c r="AD888" s="3098"/>
      <c r="AE888" s="3098"/>
      <c r="AF888" s="3098"/>
      <c r="AG888" s="3098"/>
      <c r="AH888" s="3098"/>
      <c r="AI888" s="3098"/>
      <c r="AJ888" s="3143"/>
      <c r="AK888" s="3143"/>
      <c r="AL888" s="3143"/>
      <c r="AM888" s="3143"/>
      <c r="AN888" s="3143"/>
      <c r="AO888" s="3143"/>
      <c r="AP888" s="3143"/>
      <c r="AQ888" s="3143"/>
      <c r="AR888" s="3143"/>
      <c r="AS888" s="3143"/>
      <c r="AT888" s="3143"/>
      <c r="AU888" s="3143"/>
      <c r="AV888" s="3143"/>
      <c r="AW888" s="3143"/>
      <c r="AX888" s="3143"/>
      <c r="AY888" s="3143"/>
      <c r="AZ888" s="3143"/>
      <c r="BA888" s="3143"/>
      <c r="BB888" s="3143"/>
      <c r="BC888" s="3143"/>
      <c r="BD888" s="3143"/>
      <c r="BE888" s="3143"/>
      <c r="BF888" s="3143"/>
      <c r="BG888" s="3143"/>
      <c r="BH888" s="3143"/>
      <c r="BI888" s="3143"/>
      <c r="BJ888" s="3143"/>
      <c r="BK888" s="3143"/>
      <c r="BL888" s="3189"/>
      <c r="BM888" s="3189"/>
      <c r="BN888" s="3189"/>
      <c r="BO888" s="3189"/>
      <c r="BP888" s="3189"/>
      <c r="BQ888" s="3189"/>
      <c r="BR888" s="3189"/>
      <c r="BS888" s="3189"/>
      <c r="BT888" s="3189"/>
      <c r="BU888" s="3189"/>
      <c r="BV888" s="3143"/>
      <c r="BW888" s="3143"/>
    </row>
    <row r="889" spans="1:75" ht="16.5" customHeight="1">
      <c r="A889" s="3143"/>
      <c r="B889" s="3143"/>
      <c r="C889" s="3143"/>
      <c r="D889" s="3143"/>
      <c r="E889" s="3143"/>
      <c r="F889" s="3143"/>
      <c r="G889" s="3143"/>
      <c r="H889" s="3143"/>
      <c r="I889" s="3143"/>
      <c r="J889" s="3143"/>
      <c r="K889" s="3098"/>
      <c r="L889" s="3098"/>
      <c r="M889" s="3098"/>
      <c r="N889" s="3098"/>
      <c r="O889" s="3098"/>
      <c r="P889" s="3098"/>
      <c r="Q889" s="3098"/>
      <c r="R889" s="3098"/>
      <c r="S889" s="3098"/>
      <c r="T889" s="3098"/>
      <c r="U889" s="3098"/>
      <c r="V889" s="3098"/>
      <c r="W889" s="3098"/>
      <c r="X889" s="3098"/>
      <c r="Y889" s="3098"/>
      <c r="Z889" s="3098"/>
      <c r="AA889" s="3098"/>
      <c r="AB889" s="3098"/>
      <c r="AC889" s="3098"/>
      <c r="AD889" s="3098"/>
      <c r="AE889" s="3098"/>
      <c r="AF889" s="3098"/>
      <c r="AG889" s="3098"/>
      <c r="AH889" s="3098"/>
      <c r="AI889" s="3098"/>
      <c r="AJ889" s="3143"/>
      <c r="AK889" s="3143"/>
      <c r="AL889" s="3143"/>
      <c r="AM889" s="3143"/>
      <c r="AN889" s="3143"/>
      <c r="AO889" s="3143"/>
      <c r="AP889" s="3143"/>
      <c r="AQ889" s="3143"/>
      <c r="AR889" s="3143"/>
      <c r="AS889" s="3143"/>
      <c r="AT889" s="3143"/>
      <c r="AU889" s="3143"/>
      <c r="AV889" s="3143"/>
      <c r="AW889" s="3143"/>
      <c r="AX889" s="3143"/>
      <c r="AY889" s="3143"/>
      <c r="AZ889" s="3143"/>
      <c r="BA889" s="3143"/>
      <c r="BB889" s="3143"/>
      <c r="BC889" s="3143"/>
      <c r="BD889" s="3143"/>
      <c r="BE889" s="3143"/>
      <c r="BF889" s="3143"/>
      <c r="BG889" s="3143"/>
      <c r="BH889" s="3143"/>
      <c r="BI889" s="3143"/>
      <c r="BJ889" s="3143"/>
      <c r="BK889" s="3143"/>
      <c r="BL889" s="3189"/>
      <c r="BM889" s="3189"/>
      <c r="BN889" s="3189"/>
      <c r="BO889" s="3189"/>
      <c r="BP889" s="3189"/>
      <c r="BQ889" s="3189"/>
      <c r="BR889" s="3189"/>
      <c r="BS889" s="3189"/>
      <c r="BT889" s="3189"/>
      <c r="BU889" s="3189"/>
      <c r="BV889" s="3143"/>
      <c r="BW889" s="3143"/>
    </row>
    <row r="890" spans="1:75" ht="16.5" customHeight="1">
      <c r="A890" s="3143"/>
      <c r="B890" s="3143"/>
      <c r="C890" s="3143"/>
      <c r="D890" s="3143"/>
      <c r="E890" s="3143"/>
      <c r="F890" s="3143"/>
      <c r="G890" s="3143"/>
      <c r="H890" s="3143"/>
      <c r="I890" s="3143"/>
      <c r="J890" s="3143"/>
      <c r="K890" s="3098"/>
      <c r="L890" s="3098"/>
      <c r="M890" s="3098"/>
      <c r="N890" s="3098"/>
      <c r="O890" s="3098"/>
      <c r="P890" s="3098"/>
      <c r="Q890" s="3098"/>
      <c r="R890" s="3098"/>
      <c r="S890" s="3098"/>
      <c r="T890" s="3098"/>
      <c r="U890" s="3098"/>
      <c r="V890" s="3098"/>
      <c r="W890" s="3098"/>
      <c r="X890" s="3098"/>
      <c r="Y890" s="3098"/>
      <c r="Z890" s="3098"/>
      <c r="AA890" s="3098"/>
      <c r="AB890" s="3098"/>
      <c r="AC890" s="3098"/>
      <c r="AD890" s="3098"/>
      <c r="AE890" s="3098"/>
      <c r="AF890" s="3098"/>
      <c r="AG890" s="3098"/>
      <c r="AH890" s="3098"/>
      <c r="AI890" s="3098"/>
      <c r="AJ890" s="3143"/>
      <c r="AK890" s="3143"/>
      <c r="AL890" s="3143"/>
      <c r="AM890" s="3143"/>
      <c r="AN890" s="3143"/>
      <c r="AO890" s="3143"/>
      <c r="AP890" s="3143"/>
      <c r="AQ890" s="3143"/>
      <c r="AR890" s="3143"/>
      <c r="AS890" s="3143"/>
      <c r="AT890" s="3143"/>
      <c r="AU890" s="3143"/>
      <c r="AV890" s="3143"/>
      <c r="AW890" s="3143"/>
      <c r="AX890" s="3143"/>
      <c r="AY890" s="3143"/>
      <c r="AZ890" s="3143"/>
      <c r="BA890" s="3143"/>
      <c r="BB890" s="3143"/>
      <c r="BC890" s="3143"/>
      <c r="BD890" s="3143"/>
      <c r="BE890" s="3143"/>
      <c r="BF890" s="3143"/>
      <c r="BG890" s="3143"/>
      <c r="BH890" s="3143"/>
      <c r="BI890" s="3143"/>
      <c r="BJ890" s="3143"/>
      <c r="BK890" s="3143"/>
      <c r="BL890" s="3189"/>
      <c r="BM890" s="3189"/>
      <c r="BN890" s="3189"/>
      <c r="BO890" s="3189"/>
      <c r="BP890" s="3189"/>
      <c r="BQ890" s="3189"/>
      <c r="BR890" s="3189"/>
      <c r="BS890" s="3189"/>
      <c r="BT890" s="3189"/>
      <c r="BU890" s="3189"/>
      <c r="BV890" s="3143"/>
      <c r="BW890" s="3143"/>
    </row>
    <row r="891" spans="1:75" ht="16.5" customHeight="1">
      <c r="A891" s="3143"/>
      <c r="B891" s="3143"/>
      <c r="C891" s="3143"/>
      <c r="D891" s="3143"/>
      <c r="E891" s="3143"/>
      <c r="F891" s="3143"/>
      <c r="G891" s="3143"/>
      <c r="H891" s="3143"/>
      <c r="I891" s="3143"/>
      <c r="J891" s="3143"/>
      <c r="K891" s="3098"/>
      <c r="L891" s="3098"/>
      <c r="M891" s="3098"/>
      <c r="N891" s="3098"/>
      <c r="O891" s="3098"/>
      <c r="P891" s="3098"/>
      <c r="Q891" s="3098"/>
      <c r="R891" s="3098"/>
      <c r="S891" s="3098"/>
      <c r="T891" s="3098"/>
      <c r="U891" s="3098"/>
      <c r="V891" s="3098"/>
      <c r="W891" s="3098"/>
      <c r="X891" s="3098"/>
      <c r="Y891" s="3098"/>
      <c r="Z891" s="3098"/>
      <c r="AA891" s="3098"/>
      <c r="AB891" s="3098"/>
      <c r="AC891" s="3098"/>
      <c r="AD891" s="3098"/>
      <c r="AE891" s="3098"/>
      <c r="AF891" s="3098"/>
      <c r="AG891" s="3098"/>
      <c r="AH891" s="3098"/>
      <c r="AI891" s="3098"/>
      <c r="AJ891" s="3143"/>
      <c r="AK891" s="3143"/>
      <c r="AL891" s="3143"/>
      <c r="AM891" s="3143"/>
      <c r="AN891" s="3143"/>
      <c r="AO891" s="3143"/>
      <c r="AP891" s="3143"/>
      <c r="AQ891" s="3143"/>
      <c r="AR891" s="3143"/>
      <c r="AS891" s="3143"/>
      <c r="AT891" s="3143"/>
      <c r="AU891" s="3143"/>
      <c r="AV891" s="3143"/>
      <c r="AW891" s="3143"/>
      <c r="AX891" s="3143"/>
      <c r="AY891" s="3143"/>
      <c r="AZ891" s="3143"/>
      <c r="BA891" s="3143"/>
      <c r="BB891" s="3143"/>
      <c r="BC891" s="3143"/>
      <c r="BD891" s="3143"/>
      <c r="BE891" s="3143"/>
      <c r="BF891" s="3143"/>
      <c r="BG891" s="3143"/>
      <c r="BH891" s="3143"/>
      <c r="BI891" s="3143"/>
      <c r="BJ891" s="3143"/>
      <c r="BK891" s="3143"/>
      <c r="BL891" s="3189"/>
      <c r="BM891" s="3189"/>
      <c r="BN891" s="3189"/>
      <c r="BO891" s="3189"/>
      <c r="BP891" s="3189"/>
      <c r="BQ891" s="3189"/>
      <c r="BR891" s="3189"/>
      <c r="BS891" s="3189"/>
      <c r="BT891" s="3189"/>
      <c r="BU891" s="3189"/>
      <c r="BV891" s="3143"/>
      <c r="BW891" s="3143"/>
    </row>
    <row r="892" spans="1:75" ht="16.5" customHeight="1">
      <c r="A892" s="3143"/>
      <c r="B892" s="3143"/>
      <c r="C892" s="3143"/>
      <c r="D892" s="3143"/>
      <c r="E892" s="3143"/>
      <c r="F892" s="3143"/>
      <c r="G892" s="3143"/>
      <c r="H892" s="3143"/>
      <c r="I892" s="3143"/>
      <c r="J892" s="3143"/>
      <c r="K892" s="3098"/>
      <c r="L892" s="3098"/>
      <c r="M892" s="3098"/>
      <c r="N892" s="3098"/>
      <c r="O892" s="3098"/>
      <c r="P892" s="3098"/>
      <c r="Q892" s="3098"/>
      <c r="R892" s="3098"/>
      <c r="S892" s="3098"/>
      <c r="T892" s="3098"/>
      <c r="U892" s="3098"/>
      <c r="V892" s="3098"/>
      <c r="W892" s="3098"/>
      <c r="X892" s="3098"/>
      <c r="Y892" s="3098"/>
      <c r="Z892" s="3098"/>
      <c r="AA892" s="3098"/>
      <c r="AB892" s="3098"/>
      <c r="AC892" s="3098"/>
      <c r="AD892" s="3098"/>
      <c r="AE892" s="3098"/>
      <c r="AF892" s="3098"/>
      <c r="AG892" s="3098"/>
      <c r="AH892" s="3098"/>
      <c r="AI892" s="3098"/>
      <c r="AJ892" s="3143"/>
      <c r="AK892" s="3143"/>
      <c r="AL892" s="3143"/>
      <c r="AM892" s="3143"/>
      <c r="AN892" s="3143"/>
      <c r="AO892" s="3143"/>
      <c r="AP892" s="3143"/>
      <c r="AQ892" s="3143"/>
      <c r="AR892" s="3143"/>
      <c r="AS892" s="3143"/>
      <c r="AT892" s="3143"/>
      <c r="AU892" s="3143"/>
      <c r="AV892" s="3143"/>
      <c r="AW892" s="3143"/>
      <c r="AX892" s="3143"/>
      <c r="AY892" s="3143"/>
      <c r="AZ892" s="3143"/>
      <c r="BA892" s="3143"/>
      <c r="BB892" s="3143"/>
      <c r="BC892" s="3143"/>
      <c r="BD892" s="3143"/>
      <c r="BE892" s="3143"/>
      <c r="BF892" s="3143"/>
      <c r="BG892" s="3143"/>
      <c r="BH892" s="3143"/>
      <c r="BI892" s="3143"/>
      <c r="BJ892" s="3143"/>
      <c r="BK892" s="3143"/>
      <c r="BL892" s="3189"/>
      <c r="BM892" s="3189"/>
      <c r="BN892" s="3189"/>
      <c r="BO892" s="3189"/>
      <c r="BP892" s="3189"/>
      <c r="BQ892" s="3189"/>
      <c r="BR892" s="3189"/>
      <c r="BS892" s="3189"/>
      <c r="BT892" s="3189"/>
      <c r="BU892" s="3189"/>
      <c r="BV892" s="3143"/>
      <c r="BW892" s="3143"/>
    </row>
    <row r="893" spans="1:75" ht="16.5" customHeight="1">
      <c r="A893" s="3143"/>
      <c r="B893" s="3143"/>
      <c r="C893" s="3143"/>
      <c r="D893" s="3143"/>
      <c r="E893" s="3143"/>
      <c r="F893" s="3143"/>
      <c r="G893" s="3143"/>
      <c r="H893" s="3143"/>
      <c r="I893" s="3143"/>
      <c r="J893" s="3143"/>
      <c r="K893" s="3098"/>
      <c r="L893" s="3098"/>
      <c r="M893" s="3098"/>
      <c r="N893" s="3098"/>
      <c r="O893" s="3098"/>
      <c r="P893" s="3098"/>
      <c r="Q893" s="3098"/>
      <c r="R893" s="3098"/>
      <c r="S893" s="3098"/>
      <c r="T893" s="3098"/>
      <c r="U893" s="3098"/>
      <c r="V893" s="3098"/>
      <c r="W893" s="3098"/>
      <c r="X893" s="3098"/>
      <c r="Y893" s="3098"/>
      <c r="Z893" s="3098"/>
      <c r="AA893" s="3098"/>
      <c r="AB893" s="3098"/>
      <c r="AC893" s="3098"/>
      <c r="AD893" s="3098"/>
      <c r="AE893" s="3098"/>
      <c r="AF893" s="3098"/>
      <c r="AG893" s="3098"/>
      <c r="AH893" s="3098"/>
      <c r="AI893" s="3098"/>
      <c r="AJ893" s="3143"/>
      <c r="AK893" s="3143"/>
      <c r="AL893" s="3143"/>
      <c r="AM893" s="3143"/>
      <c r="AN893" s="3143"/>
      <c r="AO893" s="3143"/>
      <c r="AP893" s="3143"/>
      <c r="AQ893" s="3143"/>
      <c r="AR893" s="3143"/>
      <c r="AS893" s="3143"/>
      <c r="AT893" s="3143"/>
      <c r="AU893" s="3143"/>
      <c r="AV893" s="3143"/>
      <c r="AW893" s="3143"/>
      <c r="AX893" s="3143"/>
      <c r="AY893" s="3143"/>
      <c r="AZ893" s="3143"/>
      <c r="BA893" s="3143"/>
      <c r="BB893" s="3143"/>
      <c r="BC893" s="3143"/>
      <c r="BD893" s="3143"/>
      <c r="BE893" s="3143"/>
      <c r="BF893" s="3143"/>
      <c r="BG893" s="3143"/>
      <c r="BH893" s="3143"/>
      <c r="BI893" s="3143"/>
      <c r="BJ893" s="3143"/>
      <c r="BK893" s="3143"/>
      <c r="BL893" s="3189"/>
      <c r="BM893" s="3189"/>
      <c r="BN893" s="3189"/>
      <c r="BO893" s="3189"/>
      <c r="BP893" s="3189"/>
      <c r="BQ893" s="3189"/>
      <c r="BR893" s="3189"/>
      <c r="BS893" s="3189"/>
      <c r="BT893" s="3189"/>
      <c r="BU893" s="3189"/>
      <c r="BV893" s="3143"/>
      <c r="BW893" s="3143"/>
    </row>
    <row r="894" spans="1:75" ht="16.5" customHeight="1">
      <c r="A894" s="3143"/>
      <c r="B894" s="3143"/>
      <c r="C894" s="3143"/>
      <c r="D894" s="3143"/>
      <c r="E894" s="3143"/>
      <c r="F894" s="3143"/>
      <c r="G894" s="3143"/>
      <c r="H894" s="3143"/>
      <c r="I894" s="3143"/>
      <c r="J894" s="3143"/>
      <c r="K894" s="3098"/>
      <c r="L894" s="3098"/>
      <c r="M894" s="3098"/>
      <c r="N894" s="3098"/>
      <c r="O894" s="3098"/>
      <c r="P894" s="3098"/>
      <c r="Q894" s="3098"/>
      <c r="R894" s="3098"/>
      <c r="S894" s="3098"/>
      <c r="T894" s="3098"/>
      <c r="U894" s="3098"/>
      <c r="V894" s="3098"/>
      <c r="W894" s="3098"/>
      <c r="X894" s="3098"/>
      <c r="Y894" s="3098"/>
      <c r="Z894" s="3098"/>
      <c r="AA894" s="3098"/>
      <c r="AB894" s="3098"/>
      <c r="AC894" s="3098"/>
      <c r="AD894" s="3098"/>
      <c r="AE894" s="3098"/>
      <c r="AF894" s="3098"/>
      <c r="AG894" s="3098"/>
      <c r="AH894" s="3098"/>
      <c r="AI894" s="3098"/>
      <c r="AJ894" s="3143"/>
      <c r="AK894" s="3143"/>
      <c r="AL894" s="3143"/>
      <c r="AM894" s="3143"/>
      <c r="AN894" s="3143"/>
      <c r="AO894" s="3143"/>
      <c r="AP894" s="3143"/>
      <c r="AQ894" s="3143"/>
      <c r="AR894" s="3143"/>
      <c r="AS894" s="3143"/>
      <c r="AT894" s="3143"/>
      <c r="AU894" s="3143"/>
      <c r="AV894" s="3143"/>
      <c r="AW894" s="3143"/>
      <c r="AX894" s="3143"/>
      <c r="AY894" s="3143"/>
      <c r="AZ894" s="3143"/>
      <c r="BA894" s="3143"/>
      <c r="BB894" s="3143"/>
      <c r="BC894" s="3143"/>
      <c r="BD894" s="3143"/>
      <c r="BE894" s="3143"/>
      <c r="BF894" s="3143"/>
      <c r="BG894" s="3143"/>
      <c r="BH894" s="3143"/>
      <c r="BI894" s="3143"/>
      <c r="BJ894" s="3143"/>
      <c r="BK894" s="3143"/>
      <c r="BL894" s="3189"/>
      <c r="BM894" s="3189"/>
      <c r="BN894" s="3189"/>
      <c r="BO894" s="3189"/>
      <c r="BP894" s="3189"/>
      <c r="BQ894" s="3189"/>
      <c r="BR894" s="3189"/>
      <c r="BS894" s="3189"/>
      <c r="BT894" s="3189"/>
      <c r="BU894" s="3189"/>
      <c r="BV894" s="3143"/>
      <c r="BW894" s="3143"/>
    </row>
    <row r="895" spans="1:75" ht="16.5" customHeight="1">
      <c r="A895" s="3143"/>
      <c r="B895" s="3143"/>
      <c r="C895" s="3143"/>
      <c r="D895" s="3143"/>
      <c r="E895" s="3143"/>
      <c r="F895" s="3143"/>
      <c r="G895" s="3143"/>
      <c r="H895" s="3143"/>
      <c r="I895" s="3143"/>
      <c r="J895" s="3143"/>
      <c r="K895" s="3098"/>
      <c r="L895" s="3098"/>
      <c r="M895" s="3098"/>
      <c r="N895" s="3098"/>
      <c r="O895" s="3098"/>
      <c r="P895" s="3098"/>
      <c r="Q895" s="3098"/>
      <c r="R895" s="3098"/>
      <c r="S895" s="3098"/>
      <c r="T895" s="3098"/>
      <c r="U895" s="3098"/>
      <c r="V895" s="3098"/>
      <c r="W895" s="3098"/>
      <c r="X895" s="3098"/>
      <c r="Y895" s="3098"/>
      <c r="Z895" s="3098"/>
      <c r="AA895" s="3098"/>
      <c r="AB895" s="3098"/>
      <c r="AC895" s="3098"/>
      <c r="AD895" s="3098"/>
      <c r="AE895" s="3098"/>
      <c r="AF895" s="3098"/>
      <c r="AG895" s="3098"/>
      <c r="AH895" s="3098"/>
      <c r="AI895" s="3098"/>
      <c r="AJ895" s="3143"/>
      <c r="AK895" s="3143"/>
      <c r="AL895" s="3143"/>
      <c r="AM895" s="3143"/>
      <c r="AN895" s="3143"/>
      <c r="AO895" s="3143"/>
      <c r="AP895" s="3143"/>
      <c r="AQ895" s="3143"/>
      <c r="AR895" s="3143"/>
      <c r="AS895" s="3143"/>
      <c r="AT895" s="3143"/>
      <c r="AU895" s="3143"/>
      <c r="AV895" s="3143"/>
      <c r="AW895" s="3143"/>
      <c r="AX895" s="3143"/>
      <c r="AY895" s="3143"/>
      <c r="AZ895" s="3143"/>
      <c r="BA895" s="3143"/>
      <c r="BB895" s="3143"/>
      <c r="BC895" s="3143"/>
      <c r="BD895" s="3143"/>
      <c r="BE895" s="3143"/>
      <c r="BF895" s="3143"/>
      <c r="BG895" s="3143"/>
      <c r="BH895" s="3143"/>
      <c r="BI895" s="3143"/>
      <c r="BJ895" s="3143"/>
      <c r="BK895" s="3143"/>
      <c r="BL895" s="3189"/>
      <c r="BM895" s="3189"/>
      <c r="BN895" s="3189"/>
      <c r="BO895" s="3189"/>
      <c r="BP895" s="3189"/>
      <c r="BQ895" s="3189"/>
      <c r="BR895" s="3189"/>
      <c r="BS895" s="3189"/>
      <c r="BT895" s="3189"/>
      <c r="BU895" s="3189"/>
      <c r="BV895" s="3143"/>
      <c r="BW895" s="3143"/>
    </row>
    <row r="896" spans="1:75" ht="16.5" customHeight="1">
      <c r="A896" s="3143"/>
      <c r="B896" s="3143"/>
      <c r="C896" s="3143"/>
      <c r="D896" s="3143"/>
      <c r="E896" s="3143"/>
      <c r="F896" s="3143"/>
      <c r="G896" s="3143"/>
      <c r="H896" s="3143"/>
      <c r="I896" s="3143"/>
      <c r="J896" s="3143"/>
      <c r="K896" s="3098"/>
      <c r="L896" s="3098"/>
      <c r="M896" s="3098"/>
      <c r="N896" s="3098"/>
      <c r="O896" s="3098"/>
      <c r="P896" s="3098"/>
      <c r="Q896" s="3098"/>
      <c r="R896" s="3098"/>
      <c r="S896" s="3098"/>
      <c r="T896" s="3098"/>
      <c r="U896" s="3098"/>
      <c r="V896" s="3098"/>
      <c r="W896" s="3098"/>
      <c r="X896" s="3098"/>
      <c r="Y896" s="3098"/>
      <c r="Z896" s="3098"/>
      <c r="AA896" s="3098"/>
      <c r="AB896" s="3098"/>
      <c r="AC896" s="3098"/>
      <c r="AD896" s="3098"/>
      <c r="AE896" s="3098"/>
      <c r="AF896" s="3098"/>
      <c r="AG896" s="3098"/>
      <c r="AH896" s="3098"/>
      <c r="AI896" s="3098"/>
      <c r="AJ896" s="3143"/>
      <c r="AK896" s="3143"/>
      <c r="AL896" s="3143"/>
      <c r="AM896" s="3143"/>
      <c r="AN896" s="3143"/>
      <c r="AO896" s="3143"/>
      <c r="AP896" s="3143"/>
      <c r="AQ896" s="3143"/>
      <c r="AR896" s="3143"/>
      <c r="AS896" s="3143"/>
      <c r="AT896" s="3143"/>
      <c r="AU896" s="3143"/>
      <c r="AV896" s="3143"/>
      <c r="AW896" s="3143"/>
      <c r="AX896" s="3143"/>
      <c r="AY896" s="3143"/>
      <c r="AZ896" s="3143"/>
      <c r="BA896" s="3143"/>
      <c r="BB896" s="3143"/>
      <c r="BC896" s="3143"/>
      <c r="BD896" s="3143"/>
      <c r="BE896" s="3143"/>
      <c r="BF896" s="3143"/>
      <c r="BG896" s="3143"/>
      <c r="BH896" s="3143"/>
      <c r="BI896" s="3143"/>
      <c r="BJ896" s="3143"/>
      <c r="BK896" s="3143"/>
      <c r="BL896" s="3189"/>
      <c r="BM896" s="3189"/>
      <c r="BN896" s="3189"/>
      <c r="BO896" s="3189"/>
      <c r="BP896" s="3189"/>
      <c r="BQ896" s="3189"/>
      <c r="BR896" s="3189"/>
      <c r="BS896" s="3189"/>
      <c r="BT896" s="3189"/>
      <c r="BU896" s="3189"/>
      <c r="BV896" s="3143"/>
      <c r="BW896" s="3143"/>
    </row>
    <row r="897" spans="1:75" ht="16.5" customHeight="1">
      <c r="A897" s="3143"/>
      <c r="B897" s="3143"/>
      <c r="C897" s="3143"/>
      <c r="D897" s="3143"/>
      <c r="E897" s="3143"/>
      <c r="F897" s="3143"/>
      <c r="G897" s="3143"/>
      <c r="H897" s="3143"/>
      <c r="I897" s="3143"/>
      <c r="J897" s="3143"/>
      <c r="K897" s="3098"/>
      <c r="L897" s="3098"/>
      <c r="M897" s="3098"/>
      <c r="N897" s="3098"/>
      <c r="O897" s="3098"/>
      <c r="P897" s="3098"/>
      <c r="Q897" s="3098"/>
      <c r="R897" s="3098"/>
      <c r="S897" s="3098"/>
      <c r="T897" s="3098"/>
      <c r="U897" s="3098"/>
      <c r="V897" s="3098"/>
      <c r="W897" s="3098"/>
      <c r="X897" s="3098"/>
      <c r="Y897" s="3098"/>
      <c r="Z897" s="3098"/>
      <c r="AA897" s="3098"/>
      <c r="AB897" s="3098"/>
      <c r="AC897" s="3098"/>
      <c r="AD897" s="3098"/>
      <c r="AE897" s="3098"/>
      <c r="AF897" s="3098"/>
      <c r="AG897" s="3098"/>
      <c r="AH897" s="3098"/>
      <c r="AI897" s="3098"/>
      <c r="AJ897" s="3143"/>
      <c r="AK897" s="3143"/>
      <c r="AL897" s="3143"/>
      <c r="AM897" s="3143"/>
      <c r="AN897" s="3143"/>
      <c r="AO897" s="3143"/>
      <c r="AP897" s="3143"/>
      <c r="AQ897" s="3143"/>
      <c r="AR897" s="3143"/>
      <c r="AS897" s="3143"/>
      <c r="AT897" s="3143"/>
      <c r="AU897" s="3143"/>
      <c r="AV897" s="3143"/>
      <c r="AW897" s="3143"/>
      <c r="AX897" s="3143"/>
      <c r="AY897" s="3143"/>
      <c r="AZ897" s="3143"/>
      <c r="BA897" s="3143"/>
      <c r="BB897" s="3143"/>
      <c r="BC897" s="3143"/>
      <c r="BD897" s="3143"/>
      <c r="BE897" s="3143"/>
      <c r="BF897" s="3143"/>
      <c r="BG897" s="3143"/>
      <c r="BH897" s="3143"/>
      <c r="BI897" s="3143"/>
      <c r="BJ897" s="3143"/>
      <c r="BK897" s="3143"/>
      <c r="BL897" s="3189"/>
      <c r="BM897" s="3189"/>
      <c r="BN897" s="3189"/>
      <c r="BO897" s="3189"/>
      <c r="BP897" s="3189"/>
      <c r="BQ897" s="3189"/>
      <c r="BR897" s="3189"/>
      <c r="BS897" s="3189"/>
      <c r="BT897" s="3189"/>
      <c r="BU897" s="3189"/>
      <c r="BV897" s="3143"/>
      <c r="BW897" s="3143"/>
    </row>
    <row r="898" spans="1:75" ht="16.5" customHeight="1">
      <c r="A898" s="3143"/>
      <c r="B898" s="3143"/>
      <c r="C898" s="3143"/>
      <c r="D898" s="3143"/>
      <c r="E898" s="3143"/>
      <c r="F898" s="3143"/>
      <c r="G898" s="3143"/>
      <c r="H898" s="3143"/>
      <c r="I898" s="3143"/>
      <c r="J898" s="3143"/>
      <c r="K898" s="3098"/>
      <c r="L898" s="3098"/>
      <c r="M898" s="3098"/>
      <c r="N898" s="3098"/>
      <c r="O898" s="3098"/>
      <c r="P898" s="3098"/>
      <c r="Q898" s="3098"/>
      <c r="R898" s="3098"/>
      <c r="S898" s="3098"/>
      <c r="T898" s="3098"/>
      <c r="U898" s="3098"/>
      <c r="V898" s="3098"/>
      <c r="W898" s="3098"/>
      <c r="X898" s="3098"/>
      <c r="Y898" s="3098"/>
      <c r="Z898" s="3098"/>
      <c r="AA898" s="3098"/>
      <c r="AB898" s="3098"/>
      <c r="AC898" s="3098"/>
      <c r="AD898" s="3098"/>
      <c r="AE898" s="3098"/>
      <c r="AF898" s="3098"/>
      <c r="AG898" s="3098"/>
      <c r="AH898" s="3098"/>
      <c r="AI898" s="3098"/>
      <c r="AJ898" s="3143"/>
      <c r="AK898" s="3143"/>
      <c r="AL898" s="3143"/>
      <c r="AM898" s="3143"/>
      <c r="AN898" s="3143"/>
      <c r="AO898" s="3143"/>
      <c r="AP898" s="3143"/>
      <c r="AQ898" s="3143"/>
      <c r="AR898" s="3143"/>
      <c r="AS898" s="3143"/>
      <c r="AT898" s="3143"/>
      <c r="AU898" s="3143"/>
      <c r="AV898" s="3143"/>
      <c r="AW898" s="3143"/>
      <c r="AX898" s="3143"/>
      <c r="AY898" s="3143"/>
      <c r="AZ898" s="3143"/>
      <c r="BA898" s="3143"/>
      <c r="BB898" s="3143"/>
      <c r="BC898" s="3143"/>
      <c r="BD898" s="3143"/>
      <c r="BE898" s="3143"/>
      <c r="BF898" s="3143"/>
      <c r="BG898" s="3143"/>
      <c r="BH898" s="3143"/>
      <c r="BI898" s="3143"/>
      <c r="BJ898" s="3143"/>
      <c r="BK898" s="3143"/>
      <c r="BL898" s="3189"/>
      <c r="BM898" s="3189"/>
      <c r="BN898" s="3189"/>
      <c r="BO898" s="3189"/>
      <c r="BP898" s="3189"/>
      <c r="BQ898" s="3189"/>
      <c r="BR898" s="3189"/>
      <c r="BS898" s="3189"/>
      <c r="BT898" s="3189"/>
      <c r="BU898" s="3189"/>
      <c r="BV898" s="3143"/>
      <c r="BW898" s="3143"/>
    </row>
    <row r="899" spans="1:75" ht="16.5" customHeight="1">
      <c r="A899" s="3143"/>
      <c r="B899" s="3143"/>
      <c r="C899" s="3143"/>
      <c r="D899" s="3143"/>
      <c r="E899" s="3143"/>
      <c r="F899" s="3143"/>
      <c r="G899" s="3143"/>
      <c r="H899" s="3143"/>
      <c r="I899" s="3143"/>
      <c r="J899" s="3143"/>
      <c r="K899" s="3098"/>
      <c r="L899" s="3098"/>
      <c r="M899" s="3098"/>
      <c r="N899" s="3098"/>
      <c r="O899" s="3098"/>
      <c r="P899" s="3098"/>
      <c r="Q899" s="3098"/>
      <c r="R899" s="3098"/>
      <c r="S899" s="3098"/>
      <c r="T899" s="3098"/>
      <c r="U899" s="3098"/>
      <c r="V899" s="3098"/>
      <c r="W899" s="3098"/>
      <c r="X899" s="3098"/>
      <c r="Y899" s="3098"/>
      <c r="Z899" s="3098"/>
      <c r="AA899" s="3098"/>
      <c r="AB899" s="3098"/>
      <c r="AC899" s="3098"/>
      <c r="AD899" s="3098"/>
      <c r="AE899" s="3098"/>
      <c r="AF899" s="3098"/>
      <c r="AG899" s="3098"/>
      <c r="AH899" s="3098"/>
      <c r="AI899" s="3098"/>
      <c r="AJ899" s="3143"/>
      <c r="AK899" s="3143"/>
      <c r="AL899" s="3143"/>
      <c r="AM899" s="3143"/>
      <c r="AN899" s="3143"/>
      <c r="AO899" s="3143"/>
      <c r="AP899" s="3143"/>
      <c r="AQ899" s="3143"/>
      <c r="AR899" s="3143"/>
      <c r="AS899" s="3143"/>
      <c r="AT899" s="3143"/>
      <c r="AU899" s="3143"/>
      <c r="AV899" s="3143"/>
      <c r="AW899" s="3143"/>
      <c r="AX899" s="3143"/>
      <c r="AY899" s="3143"/>
      <c r="AZ899" s="3143"/>
      <c r="BA899" s="3143"/>
      <c r="BB899" s="3143"/>
      <c r="BC899" s="3143"/>
      <c r="BD899" s="3143"/>
      <c r="BE899" s="3143"/>
      <c r="BF899" s="3143"/>
      <c r="BG899" s="3143"/>
      <c r="BH899" s="3143"/>
      <c r="BI899" s="3143"/>
      <c r="BJ899" s="3143"/>
      <c r="BK899" s="3143"/>
      <c r="BL899" s="3189"/>
      <c r="BM899" s="3189"/>
      <c r="BN899" s="3189"/>
      <c r="BO899" s="3189"/>
      <c r="BP899" s="3189"/>
      <c r="BQ899" s="3189"/>
      <c r="BR899" s="3189"/>
      <c r="BS899" s="3189"/>
      <c r="BT899" s="3189"/>
      <c r="BU899" s="3189"/>
      <c r="BV899" s="3143"/>
      <c r="BW899" s="3143"/>
    </row>
    <row r="900" spans="1:75" ht="16.5" customHeight="1">
      <c r="A900" s="3143"/>
      <c r="B900" s="3143"/>
      <c r="C900" s="3143"/>
      <c r="D900" s="3143"/>
      <c r="E900" s="3143"/>
      <c r="F900" s="3143"/>
      <c r="G900" s="3143"/>
      <c r="H900" s="3143"/>
      <c r="I900" s="3143"/>
      <c r="J900" s="3143"/>
      <c r="K900" s="3098"/>
      <c r="L900" s="3098"/>
      <c r="M900" s="3098"/>
      <c r="N900" s="3098"/>
      <c r="O900" s="3098"/>
      <c r="P900" s="3098"/>
      <c r="Q900" s="3098"/>
      <c r="R900" s="3098"/>
      <c r="S900" s="3098"/>
      <c r="T900" s="3098"/>
      <c r="U900" s="3098"/>
      <c r="V900" s="3098"/>
      <c r="W900" s="3098"/>
      <c r="X900" s="3098"/>
      <c r="Y900" s="3098"/>
      <c r="Z900" s="3098"/>
      <c r="AA900" s="3098"/>
      <c r="AB900" s="3098"/>
      <c r="AC900" s="3098"/>
      <c r="AD900" s="3098"/>
      <c r="AE900" s="3098"/>
      <c r="AF900" s="3098"/>
      <c r="AG900" s="3098"/>
      <c r="AH900" s="3098"/>
      <c r="AI900" s="3098"/>
      <c r="AJ900" s="3143"/>
      <c r="AK900" s="3143"/>
      <c r="AL900" s="3143"/>
      <c r="AM900" s="3143"/>
      <c r="AN900" s="3143"/>
      <c r="AO900" s="3143"/>
      <c r="AP900" s="3143"/>
      <c r="AQ900" s="3143"/>
      <c r="AR900" s="3143"/>
      <c r="AS900" s="3143"/>
      <c r="AT900" s="3143"/>
      <c r="AU900" s="3143"/>
      <c r="AV900" s="3143"/>
      <c r="AW900" s="3143"/>
      <c r="AX900" s="3143"/>
      <c r="AY900" s="3143"/>
      <c r="AZ900" s="3143"/>
      <c r="BA900" s="3143"/>
      <c r="BB900" s="3143"/>
      <c r="BC900" s="3143"/>
      <c r="BD900" s="3143"/>
      <c r="BE900" s="3143"/>
      <c r="BF900" s="3143"/>
      <c r="BG900" s="3143"/>
      <c r="BH900" s="3143"/>
      <c r="BI900" s="3143"/>
      <c r="BJ900" s="3143"/>
      <c r="BK900" s="3143"/>
      <c r="BL900" s="3189"/>
      <c r="BM900" s="3189"/>
      <c r="BN900" s="3189"/>
      <c r="BO900" s="3189"/>
      <c r="BP900" s="3189"/>
      <c r="BQ900" s="3189"/>
      <c r="BR900" s="3189"/>
      <c r="BS900" s="3189"/>
      <c r="BT900" s="3189"/>
      <c r="BU900" s="3189"/>
      <c r="BV900" s="3143"/>
      <c r="BW900" s="3143"/>
    </row>
    <row r="901" spans="1:75" ht="16.5" customHeight="1">
      <c r="A901" s="3143"/>
      <c r="B901" s="3143"/>
      <c r="C901" s="3143"/>
      <c r="D901" s="3143"/>
      <c r="E901" s="3143"/>
      <c r="F901" s="3143"/>
      <c r="G901" s="3143"/>
      <c r="H901" s="3143"/>
      <c r="I901" s="3143"/>
      <c r="J901" s="3143"/>
      <c r="K901" s="3098"/>
      <c r="L901" s="3098"/>
      <c r="M901" s="3098"/>
      <c r="N901" s="3098"/>
      <c r="O901" s="3098"/>
      <c r="P901" s="3098"/>
      <c r="Q901" s="3098"/>
      <c r="R901" s="3098"/>
      <c r="S901" s="3098"/>
      <c r="T901" s="3098"/>
      <c r="U901" s="3098"/>
      <c r="V901" s="3098"/>
      <c r="W901" s="3098"/>
      <c r="X901" s="3098"/>
      <c r="Y901" s="3098"/>
      <c r="Z901" s="3098"/>
      <c r="AA901" s="3098"/>
      <c r="AB901" s="3098"/>
      <c r="AC901" s="3098"/>
      <c r="AD901" s="3098"/>
      <c r="AE901" s="3098"/>
      <c r="AF901" s="3098"/>
      <c r="AG901" s="3098"/>
      <c r="AH901" s="3098"/>
      <c r="AI901" s="3098"/>
      <c r="AJ901" s="3143"/>
      <c r="AK901" s="3143"/>
      <c r="AL901" s="3143"/>
      <c r="AM901" s="3143"/>
      <c r="AN901" s="3143"/>
      <c r="AO901" s="3143"/>
      <c r="AP901" s="3143"/>
      <c r="AQ901" s="3143"/>
      <c r="AR901" s="3143"/>
      <c r="AS901" s="3143"/>
      <c r="AT901" s="3143"/>
      <c r="AU901" s="3143"/>
      <c r="AV901" s="3143"/>
      <c r="AW901" s="3143"/>
      <c r="AX901" s="3143"/>
      <c r="AY901" s="3143"/>
      <c r="AZ901" s="3143"/>
      <c r="BA901" s="3143"/>
      <c r="BB901" s="3143"/>
      <c r="BC901" s="3143"/>
      <c r="BD901" s="3143"/>
      <c r="BE901" s="3143"/>
      <c r="BF901" s="3143"/>
      <c r="BG901" s="3143"/>
      <c r="BH901" s="3143"/>
      <c r="BI901" s="3143"/>
      <c r="BJ901" s="3143"/>
      <c r="BK901" s="3143"/>
      <c r="BL901" s="3189"/>
      <c r="BM901" s="3189"/>
      <c r="BN901" s="3189"/>
      <c r="BO901" s="3189"/>
      <c r="BP901" s="3189"/>
      <c r="BQ901" s="3189"/>
      <c r="BR901" s="3189"/>
      <c r="BS901" s="3189"/>
      <c r="BT901" s="3189"/>
      <c r="BU901" s="3189"/>
      <c r="BV901" s="3143"/>
      <c r="BW901" s="3143"/>
    </row>
    <row r="902" spans="1:75" ht="16.5" customHeight="1">
      <c r="A902" s="3143"/>
      <c r="B902" s="3143"/>
      <c r="C902" s="3143"/>
      <c r="D902" s="3143"/>
      <c r="E902" s="3143"/>
      <c r="F902" s="3143"/>
      <c r="G902" s="3143"/>
      <c r="H902" s="3143"/>
      <c r="I902" s="3143"/>
      <c r="J902" s="3143"/>
      <c r="K902" s="3098"/>
      <c r="L902" s="3098"/>
      <c r="M902" s="3098"/>
      <c r="N902" s="3098"/>
      <c r="O902" s="3098"/>
      <c r="P902" s="3098"/>
      <c r="Q902" s="3098"/>
      <c r="R902" s="3098"/>
      <c r="S902" s="3098"/>
      <c r="T902" s="3098"/>
      <c r="U902" s="3098"/>
      <c r="V902" s="3098"/>
      <c r="W902" s="3098"/>
      <c r="X902" s="3098"/>
      <c r="Y902" s="3098"/>
      <c r="Z902" s="3098"/>
      <c r="AA902" s="3098"/>
      <c r="AB902" s="3098"/>
      <c r="AC902" s="3098"/>
      <c r="AD902" s="3098"/>
      <c r="AE902" s="3098"/>
      <c r="AF902" s="3098"/>
      <c r="AG902" s="3098"/>
      <c r="AH902" s="3098"/>
      <c r="AI902" s="3098"/>
      <c r="AJ902" s="3143"/>
      <c r="AK902" s="3143"/>
      <c r="AL902" s="3143"/>
      <c r="AM902" s="3143"/>
      <c r="AN902" s="3143"/>
      <c r="AO902" s="3143"/>
      <c r="AP902" s="3143"/>
      <c r="AQ902" s="3143"/>
      <c r="AR902" s="3143"/>
      <c r="AS902" s="3143"/>
      <c r="AT902" s="3143"/>
      <c r="AU902" s="3143"/>
      <c r="AV902" s="3143"/>
      <c r="AW902" s="3143"/>
      <c r="AX902" s="3143"/>
      <c r="AY902" s="3143"/>
      <c r="AZ902" s="3143"/>
      <c r="BA902" s="3143"/>
      <c r="BB902" s="3143"/>
      <c r="BC902" s="3143"/>
      <c r="BD902" s="3143"/>
      <c r="BE902" s="3143"/>
      <c r="BF902" s="3143"/>
      <c r="BG902" s="3143"/>
      <c r="BH902" s="3143"/>
      <c r="BI902" s="3143"/>
      <c r="BJ902" s="3143"/>
      <c r="BK902" s="3143"/>
      <c r="BL902" s="3189"/>
      <c r="BM902" s="3189"/>
      <c r="BN902" s="3189"/>
      <c r="BO902" s="3189"/>
      <c r="BP902" s="3189"/>
      <c r="BQ902" s="3189"/>
      <c r="BR902" s="3189"/>
      <c r="BS902" s="3189"/>
      <c r="BT902" s="3189"/>
      <c r="BU902" s="3189"/>
      <c r="BV902" s="3143"/>
      <c r="BW902" s="3143"/>
    </row>
    <row r="903" spans="1:75" ht="16.5" customHeight="1">
      <c r="A903" s="3143"/>
      <c r="B903" s="3143"/>
      <c r="C903" s="3143"/>
      <c r="D903" s="3143"/>
      <c r="E903" s="3143"/>
      <c r="F903" s="3143"/>
      <c r="G903" s="3143"/>
      <c r="H903" s="3143"/>
      <c r="I903" s="3143"/>
      <c r="J903" s="3143"/>
      <c r="K903" s="3098"/>
      <c r="L903" s="3098"/>
      <c r="M903" s="3098"/>
      <c r="N903" s="3098"/>
      <c r="O903" s="3098"/>
      <c r="P903" s="3098"/>
      <c r="Q903" s="3098"/>
      <c r="R903" s="3098"/>
      <c r="S903" s="3098"/>
      <c r="T903" s="3098"/>
      <c r="U903" s="3098"/>
      <c r="V903" s="3098"/>
      <c r="W903" s="3098"/>
      <c r="X903" s="3098"/>
      <c r="Y903" s="3098"/>
      <c r="Z903" s="3098"/>
      <c r="AA903" s="3098"/>
      <c r="AB903" s="3098"/>
      <c r="AC903" s="3098"/>
      <c r="AD903" s="3098"/>
      <c r="AE903" s="3098"/>
      <c r="AF903" s="3098"/>
      <c r="AG903" s="3098"/>
      <c r="AH903" s="3098"/>
      <c r="AI903" s="3098"/>
      <c r="AJ903" s="3143"/>
      <c r="AK903" s="3143"/>
      <c r="AL903" s="3143"/>
      <c r="AM903" s="3143"/>
      <c r="AN903" s="3143"/>
      <c r="AO903" s="3143"/>
      <c r="AP903" s="3143"/>
      <c r="AQ903" s="3143"/>
      <c r="AR903" s="3143"/>
      <c r="AS903" s="3143"/>
      <c r="AT903" s="3143"/>
      <c r="AU903" s="3143"/>
      <c r="AV903" s="3143"/>
      <c r="AW903" s="3143"/>
      <c r="AX903" s="3143"/>
      <c r="AY903" s="3143"/>
      <c r="AZ903" s="3143"/>
      <c r="BA903" s="3143"/>
      <c r="BB903" s="3143"/>
      <c r="BC903" s="3143"/>
      <c r="BD903" s="3143"/>
      <c r="BE903" s="3143"/>
      <c r="BF903" s="3143"/>
      <c r="BG903" s="3143"/>
      <c r="BH903" s="3143"/>
      <c r="BI903" s="3143"/>
      <c r="BJ903" s="3143"/>
      <c r="BK903" s="3143"/>
      <c r="BL903" s="3189"/>
      <c r="BM903" s="3189"/>
      <c r="BN903" s="3189"/>
      <c r="BO903" s="3189"/>
      <c r="BP903" s="3189"/>
      <c r="BQ903" s="3189"/>
      <c r="BR903" s="3189"/>
      <c r="BS903" s="3189"/>
      <c r="BT903" s="3189"/>
      <c r="BU903" s="3189"/>
      <c r="BV903" s="3143"/>
      <c r="BW903" s="3143"/>
    </row>
    <row r="904" spans="1:75" ht="16.5" customHeight="1">
      <c r="A904" s="3143"/>
      <c r="B904" s="3143"/>
      <c r="C904" s="3143"/>
      <c r="D904" s="3143"/>
      <c r="E904" s="3143"/>
      <c r="F904" s="3143"/>
      <c r="G904" s="3143"/>
      <c r="H904" s="3143"/>
      <c r="I904" s="3143"/>
      <c r="J904" s="3143"/>
      <c r="K904" s="3098"/>
      <c r="L904" s="3098"/>
      <c r="M904" s="3098"/>
      <c r="N904" s="3098"/>
      <c r="O904" s="3098"/>
      <c r="P904" s="3098"/>
      <c r="Q904" s="3098"/>
      <c r="R904" s="3098"/>
      <c r="S904" s="3098"/>
      <c r="T904" s="3098"/>
      <c r="U904" s="3098"/>
      <c r="V904" s="3098"/>
      <c r="W904" s="3098"/>
      <c r="X904" s="3098"/>
      <c r="Y904" s="3098"/>
      <c r="Z904" s="3098"/>
      <c r="AA904" s="3098"/>
      <c r="AB904" s="3098"/>
      <c r="AC904" s="3098"/>
      <c r="AD904" s="3098"/>
      <c r="AE904" s="3098"/>
      <c r="AF904" s="3098"/>
      <c r="AG904" s="3098"/>
      <c r="AH904" s="3098"/>
      <c r="AI904" s="3098"/>
      <c r="AJ904" s="3143"/>
      <c r="AK904" s="3143"/>
      <c r="AL904" s="3143"/>
      <c r="AM904" s="3143"/>
      <c r="AN904" s="3143"/>
      <c r="AO904" s="3143"/>
      <c r="AP904" s="3143"/>
      <c r="AQ904" s="3143"/>
      <c r="AR904" s="3143"/>
      <c r="AS904" s="3143"/>
      <c r="AT904" s="3143"/>
      <c r="AU904" s="3143"/>
      <c r="AV904" s="3143"/>
      <c r="AW904" s="3143"/>
      <c r="AX904" s="3143"/>
      <c r="AY904" s="3143"/>
      <c r="AZ904" s="3143"/>
      <c r="BA904" s="3143"/>
      <c r="BB904" s="3143"/>
      <c r="BC904" s="3143"/>
      <c r="BD904" s="3143"/>
      <c r="BE904" s="3143"/>
      <c r="BF904" s="3143"/>
      <c r="BG904" s="3143"/>
      <c r="BH904" s="3143"/>
      <c r="BI904" s="3143"/>
      <c r="BJ904" s="3143"/>
      <c r="BK904" s="3143"/>
      <c r="BL904" s="3189"/>
      <c r="BM904" s="3189"/>
      <c r="BN904" s="3189"/>
      <c r="BO904" s="3189"/>
      <c r="BP904" s="3189"/>
      <c r="BQ904" s="3189"/>
      <c r="BR904" s="3189"/>
      <c r="BS904" s="3189"/>
      <c r="BT904" s="3189"/>
      <c r="BU904" s="3189"/>
      <c r="BV904" s="3143"/>
      <c r="BW904" s="3143"/>
    </row>
    <row r="905" spans="1:75" ht="16.5" customHeight="1">
      <c r="A905" s="3143"/>
      <c r="B905" s="3143"/>
      <c r="C905" s="3143"/>
      <c r="D905" s="3143"/>
      <c r="E905" s="3143"/>
      <c r="F905" s="3143"/>
      <c r="G905" s="3143"/>
      <c r="H905" s="3143"/>
      <c r="I905" s="3143"/>
      <c r="J905" s="3143"/>
      <c r="K905" s="3098"/>
      <c r="L905" s="3098"/>
      <c r="M905" s="3098"/>
      <c r="N905" s="3098"/>
      <c r="O905" s="3098"/>
      <c r="P905" s="3098"/>
      <c r="Q905" s="3098"/>
      <c r="R905" s="3098"/>
      <c r="S905" s="3098"/>
      <c r="T905" s="3098"/>
      <c r="U905" s="3098"/>
      <c r="V905" s="3098"/>
      <c r="W905" s="3098"/>
      <c r="X905" s="3098"/>
      <c r="Y905" s="3098"/>
      <c r="Z905" s="3098"/>
      <c r="AA905" s="3098"/>
      <c r="AB905" s="3098"/>
      <c r="AC905" s="3098"/>
      <c r="AD905" s="3098"/>
      <c r="AE905" s="3098"/>
      <c r="AF905" s="3098"/>
      <c r="AG905" s="3098"/>
      <c r="AH905" s="3098"/>
      <c r="AI905" s="3098"/>
      <c r="AJ905" s="3143"/>
      <c r="AK905" s="3143"/>
      <c r="AL905" s="3143"/>
      <c r="AM905" s="3143"/>
      <c r="AN905" s="3143"/>
      <c r="AO905" s="3143"/>
      <c r="AP905" s="3143"/>
      <c r="AQ905" s="3143"/>
      <c r="AR905" s="3143"/>
      <c r="AS905" s="3143"/>
      <c r="AT905" s="3143"/>
      <c r="AU905" s="3143"/>
      <c r="AV905" s="3143"/>
      <c r="AW905" s="3143"/>
      <c r="AX905" s="3143"/>
      <c r="AY905" s="3143"/>
      <c r="AZ905" s="3143"/>
      <c r="BA905" s="3143"/>
      <c r="BB905" s="3143"/>
      <c r="BC905" s="3143"/>
      <c r="BD905" s="3143"/>
      <c r="BE905" s="3143"/>
      <c r="BF905" s="3143"/>
      <c r="BG905" s="3143"/>
      <c r="BH905" s="3143"/>
      <c r="BI905" s="3143"/>
      <c r="BJ905" s="3143"/>
      <c r="BK905" s="3143"/>
      <c r="BL905" s="3189"/>
      <c r="BM905" s="3189"/>
      <c r="BN905" s="3189"/>
      <c r="BO905" s="3189"/>
      <c r="BP905" s="3189"/>
      <c r="BQ905" s="3189"/>
      <c r="BR905" s="3189"/>
      <c r="BS905" s="3189"/>
      <c r="BT905" s="3189"/>
      <c r="BU905" s="3189"/>
      <c r="BV905" s="3143"/>
      <c r="BW905" s="3143"/>
    </row>
    <row r="906" spans="1:75" ht="16.5" customHeight="1">
      <c r="A906" s="3143"/>
      <c r="B906" s="3143"/>
      <c r="C906" s="3143"/>
      <c r="D906" s="3143"/>
      <c r="E906" s="3143"/>
      <c r="F906" s="3143"/>
      <c r="G906" s="3143"/>
      <c r="H906" s="3143"/>
      <c r="I906" s="3143"/>
      <c r="J906" s="3143"/>
      <c r="K906" s="3098"/>
      <c r="L906" s="3098"/>
      <c r="M906" s="3098"/>
      <c r="N906" s="3098"/>
      <c r="O906" s="3098"/>
      <c r="P906" s="3098"/>
      <c r="Q906" s="3098"/>
      <c r="R906" s="3098"/>
      <c r="S906" s="3098"/>
      <c r="T906" s="3098"/>
      <c r="U906" s="3098"/>
      <c r="V906" s="3098"/>
      <c r="W906" s="3098"/>
      <c r="X906" s="3098"/>
      <c r="Y906" s="3098"/>
      <c r="Z906" s="3098"/>
      <c r="AA906" s="3098"/>
      <c r="AB906" s="3098"/>
      <c r="AC906" s="3098"/>
      <c r="AD906" s="3098"/>
      <c r="AE906" s="3098"/>
      <c r="AF906" s="3098"/>
      <c r="AG906" s="3098"/>
      <c r="AH906" s="3098"/>
      <c r="AI906" s="3098"/>
      <c r="AJ906" s="3143"/>
      <c r="AK906" s="3143"/>
      <c r="AL906" s="3143"/>
      <c r="AM906" s="3143"/>
      <c r="AN906" s="3143"/>
      <c r="AO906" s="3143"/>
      <c r="AP906" s="3143"/>
      <c r="AQ906" s="3143"/>
      <c r="AR906" s="3143"/>
      <c r="AS906" s="3143"/>
      <c r="AT906" s="3143"/>
      <c r="AU906" s="3143"/>
      <c r="AV906" s="3143"/>
      <c r="AW906" s="3143"/>
      <c r="AX906" s="3143"/>
      <c r="AY906" s="3143"/>
      <c r="AZ906" s="3143"/>
      <c r="BA906" s="3143"/>
      <c r="BB906" s="3143"/>
      <c r="BC906" s="3143"/>
      <c r="BD906" s="3143"/>
      <c r="BE906" s="3143"/>
      <c r="BF906" s="3143"/>
      <c r="BG906" s="3143"/>
      <c r="BH906" s="3143"/>
      <c r="BI906" s="3143"/>
      <c r="BJ906" s="3143"/>
      <c r="BK906" s="3143"/>
      <c r="BL906" s="3189"/>
      <c r="BM906" s="3189"/>
      <c r="BN906" s="3189"/>
      <c r="BO906" s="3189"/>
      <c r="BP906" s="3189"/>
      <c r="BQ906" s="3189"/>
      <c r="BR906" s="3189"/>
      <c r="BS906" s="3189"/>
      <c r="BT906" s="3189"/>
      <c r="BU906" s="3189"/>
      <c r="BV906" s="3143"/>
      <c r="BW906" s="3143"/>
    </row>
    <row r="907" spans="1:75" ht="16.5" customHeight="1">
      <c r="A907" s="3143"/>
      <c r="B907" s="3143"/>
      <c r="C907" s="3143"/>
      <c r="D907" s="3143"/>
      <c r="E907" s="3143"/>
      <c r="F907" s="3143"/>
      <c r="G907" s="3143"/>
      <c r="H907" s="3143"/>
      <c r="I907" s="3143"/>
      <c r="J907" s="3143"/>
      <c r="K907" s="3098"/>
      <c r="L907" s="3098"/>
      <c r="M907" s="3098"/>
      <c r="N907" s="3098"/>
      <c r="O907" s="3098"/>
      <c r="P907" s="3098"/>
      <c r="Q907" s="3098"/>
      <c r="R907" s="3098"/>
      <c r="S907" s="3098"/>
      <c r="T907" s="3098"/>
      <c r="U907" s="3098"/>
      <c r="V907" s="3098"/>
      <c r="W907" s="3098"/>
      <c r="X907" s="3098"/>
      <c r="Y907" s="3098"/>
      <c r="Z907" s="3098"/>
      <c r="AA907" s="3098"/>
      <c r="AB907" s="3098"/>
      <c r="AC907" s="3098"/>
      <c r="AD907" s="3098"/>
      <c r="AE907" s="3098"/>
      <c r="AF907" s="3098"/>
      <c r="AG907" s="3098"/>
      <c r="AH907" s="3098"/>
      <c r="AI907" s="3098"/>
      <c r="AJ907" s="3143"/>
      <c r="AK907" s="3143"/>
      <c r="AL907" s="3143"/>
      <c r="AM907" s="3143"/>
      <c r="AN907" s="3143"/>
      <c r="AO907" s="3143"/>
      <c r="AP907" s="3143"/>
      <c r="AQ907" s="3143"/>
      <c r="AR907" s="3143"/>
      <c r="AS907" s="3143"/>
      <c r="AT907" s="3143"/>
      <c r="AU907" s="3143"/>
      <c r="AV907" s="3143"/>
      <c r="AW907" s="3143"/>
      <c r="AX907" s="3143"/>
      <c r="AY907" s="3143"/>
      <c r="AZ907" s="3143"/>
      <c r="BA907" s="3143"/>
      <c r="BB907" s="3143"/>
      <c r="BC907" s="3143"/>
      <c r="BD907" s="3143"/>
      <c r="BE907" s="3143"/>
      <c r="BF907" s="3143"/>
      <c r="BG907" s="3143"/>
      <c r="BH907" s="3143"/>
      <c r="BI907" s="3143"/>
      <c r="BJ907" s="3143"/>
      <c r="BK907" s="3143"/>
      <c r="BL907" s="3189"/>
      <c r="BM907" s="3189"/>
      <c r="BN907" s="3189"/>
      <c r="BO907" s="3189"/>
      <c r="BP907" s="3189"/>
      <c r="BQ907" s="3189"/>
      <c r="BR907" s="3189"/>
      <c r="BS907" s="3189"/>
      <c r="BT907" s="3189"/>
      <c r="BU907" s="3189"/>
      <c r="BV907" s="3143"/>
      <c r="BW907" s="3143"/>
    </row>
    <row r="908" spans="1:75" ht="16.5" customHeight="1">
      <c r="A908" s="3143"/>
      <c r="B908" s="3143"/>
      <c r="C908" s="3143"/>
      <c r="D908" s="3143"/>
      <c r="E908" s="3143"/>
      <c r="F908" s="3143"/>
      <c r="G908" s="3143"/>
      <c r="H908" s="3143"/>
      <c r="I908" s="3143"/>
      <c r="J908" s="3143"/>
      <c r="K908" s="3098"/>
      <c r="L908" s="3098"/>
      <c r="M908" s="3098"/>
      <c r="N908" s="3098"/>
      <c r="O908" s="3098"/>
      <c r="P908" s="3098"/>
      <c r="Q908" s="3098"/>
      <c r="R908" s="3098"/>
      <c r="S908" s="3098"/>
      <c r="T908" s="3098"/>
      <c r="U908" s="3098"/>
      <c r="V908" s="3098"/>
      <c r="W908" s="3098"/>
      <c r="X908" s="3098"/>
      <c r="Y908" s="3098"/>
      <c r="Z908" s="3098"/>
      <c r="AA908" s="3098"/>
      <c r="AB908" s="3098"/>
      <c r="AC908" s="3098"/>
      <c r="AD908" s="3098"/>
      <c r="AE908" s="3098"/>
      <c r="AF908" s="3098"/>
      <c r="AG908" s="3098"/>
      <c r="AH908" s="3098"/>
      <c r="AI908" s="3098"/>
      <c r="AJ908" s="3143"/>
      <c r="AK908" s="3143"/>
      <c r="AL908" s="3143"/>
      <c r="AM908" s="3143"/>
      <c r="AN908" s="3143"/>
      <c r="AO908" s="3143"/>
      <c r="AP908" s="3143"/>
      <c r="AQ908" s="3143"/>
      <c r="AR908" s="3143"/>
      <c r="AS908" s="3143"/>
      <c r="AT908" s="3143"/>
      <c r="AU908" s="3143"/>
      <c r="AV908" s="3143"/>
      <c r="AW908" s="3143"/>
      <c r="AX908" s="3143"/>
      <c r="AY908" s="3143"/>
      <c r="AZ908" s="3143"/>
      <c r="BA908" s="3143"/>
      <c r="BB908" s="3143"/>
      <c r="BC908" s="3143"/>
      <c r="BD908" s="3143"/>
      <c r="BE908" s="3143"/>
      <c r="BF908" s="3143"/>
      <c r="BG908" s="3143"/>
      <c r="BH908" s="3143"/>
      <c r="BI908" s="3143"/>
      <c r="BJ908" s="3143"/>
      <c r="BK908" s="3143"/>
      <c r="BL908" s="3189"/>
      <c r="BM908" s="3189"/>
      <c r="BN908" s="3189"/>
      <c r="BO908" s="3189"/>
      <c r="BP908" s="3189"/>
      <c r="BQ908" s="3189"/>
      <c r="BR908" s="3189"/>
      <c r="BS908" s="3189"/>
      <c r="BT908" s="3189"/>
      <c r="BU908" s="3189"/>
      <c r="BV908" s="3143"/>
      <c r="BW908" s="3143"/>
    </row>
    <row r="909" spans="1:75" ht="16.5" customHeight="1">
      <c r="A909" s="3143"/>
      <c r="B909" s="3143"/>
      <c r="C909" s="3143"/>
      <c r="D909" s="3143"/>
      <c r="E909" s="3143"/>
      <c r="F909" s="3143"/>
      <c r="G909" s="3143"/>
      <c r="H909" s="3143"/>
      <c r="I909" s="3143"/>
      <c r="J909" s="3143"/>
      <c r="K909" s="3098"/>
      <c r="L909" s="3098"/>
      <c r="M909" s="3098"/>
      <c r="N909" s="3098"/>
      <c r="O909" s="3098"/>
      <c r="P909" s="3098"/>
      <c r="Q909" s="3098"/>
      <c r="R909" s="3098"/>
      <c r="S909" s="3098"/>
      <c r="T909" s="3098"/>
      <c r="U909" s="3098"/>
      <c r="V909" s="3098"/>
      <c r="W909" s="3098"/>
      <c r="X909" s="3098"/>
      <c r="Y909" s="3098"/>
      <c r="Z909" s="3098"/>
      <c r="AA909" s="3098"/>
      <c r="AB909" s="3098"/>
      <c r="AC909" s="3098"/>
      <c r="AD909" s="3098"/>
      <c r="AE909" s="3098"/>
      <c r="AF909" s="3098"/>
      <c r="AG909" s="3098"/>
      <c r="AH909" s="3098"/>
      <c r="AI909" s="3098"/>
      <c r="AJ909" s="3143"/>
      <c r="AK909" s="3143"/>
      <c r="AL909" s="3143"/>
      <c r="AM909" s="3143"/>
      <c r="AN909" s="3143"/>
      <c r="AO909" s="3143"/>
      <c r="AP909" s="3143"/>
      <c r="AQ909" s="3143"/>
      <c r="AR909" s="3143"/>
      <c r="AS909" s="3143"/>
      <c r="AT909" s="3143"/>
      <c r="AU909" s="3143"/>
      <c r="AV909" s="3143"/>
      <c r="AW909" s="3143"/>
      <c r="AX909" s="3143"/>
      <c r="AY909" s="3143"/>
      <c r="AZ909" s="3143"/>
      <c r="BA909" s="3143"/>
      <c r="BB909" s="3143"/>
      <c r="BC909" s="3143"/>
      <c r="BD909" s="3143"/>
      <c r="BE909" s="3143"/>
      <c r="BF909" s="3143"/>
      <c r="BG909" s="3143"/>
      <c r="BH909" s="3143"/>
      <c r="BI909" s="3143"/>
      <c r="BJ909" s="3143"/>
      <c r="BK909" s="3143"/>
      <c r="BL909" s="3189"/>
      <c r="BM909" s="3189"/>
      <c r="BN909" s="3189"/>
      <c r="BO909" s="3189"/>
      <c r="BP909" s="3189"/>
      <c r="BQ909" s="3189"/>
      <c r="BR909" s="3189"/>
      <c r="BS909" s="3189"/>
      <c r="BT909" s="3189"/>
      <c r="BU909" s="3189"/>
      <c r="BV909" s="3143"/>
      <c r="BW909" s="3143"/>
    </row>
    <row r="910" spans="1:75" ht="16.5" customHeight="1">
      <c r="A910" s="3143"/>
      <c r="B910" s="3143"/>
      <c r="C910" s="3143"/>
      <c r="D910" s="3143"/>
      <c r="E910" s="3143"/>
      <c r="F910" s="3143"/>
      <c r="G910" s="3143"/>
      <c r="H910" s="3143"/>
      <c r="I910" s="3143"/>
      <c r="J910" s="3143"/>
      <c r="K910" s="3098"/>
      <c r="L910" s="3098"/>
      <c r="M910" s="3098"/>
      <c r="N910" s="3098"/>
      <c r="O910" s="3098"/>
      <c r="P910" s="3098"/>
      <c r="Q910" s="3098"/>
      <c r="R910" s="3098"/>
      <c r="S910" s="3098"/>
      <c r="T910" s="3098"/>
      <c r="U910" s="3098"/>
      <c r="V910" s="3098"/>
      <c r="W910" s="3098"/>
      <c r="X910" s="3098"/>
      <c r="Y910" s="3098"/>
      <c r="Z910" s="3098"/>
      <c r="AA910" s="3098"/>
      <c r="AB910" s="3098"/>
      <c r="AC910" s="3098"/>
      <c r="AD910" s="3098"/>
      <c r="AE910" s="3098"/>
      <c r="AF910" s="3098"/>
      <c r="AG910" s="3098"/>
      <c r="AH910" s="3098"/>
      <c r="AI910" s="3098"/>
      <c r="AJ910" s="3143"/>
      <c r="AK910" s="3143"/>
      <c r="AL910" s="3143"/>
      <c r="AM910" s="3143"/>
      <c r="AN910" s="3143"/>
      <c r="AO910" s="3143"/>
      <c r="AP910" s="3143"/>
      <c r="AQ910" s="3143"/>
      <c r="AR910" s="3143"/>
      <c r="AS910" s="3143"/>
      <c r="AT910" s="3143"/>
      <c r="AU910" s="3143"/>
      <c r="AV910" s="3143"/>
      <c r="AW910" s="3143"/>
      <c r="AX910" s="3143"/>
      <c r="AY910" s="3143"/>
      <c r="AZ910" s="3143"/>
      <c r="BA910" s="3143"/>
      <c r="BB910" s="3143"/>
      <c r="BC910" s="3143"/>
      <c r="BD910" s="3143"/>
      <c r="BE910" s="3143"/>
      <c r="BF910" s="3143"/>
      <c r="BG910" s="3143"/>
      <c r="BH910" s="3143"/>
      <c r="BI910" s="3143"/>
      <c r="BJ910" s="3143"/>
      <c r="BK910" s="3143"/>
      <c r="BL910" s="3189"/>
      <c r="BM910" s="3189"/>
      <c r="BN910" s="3189"/>
      <c r="BO910" s="3189"/>
      <c r="BP910" s="3189"/>
      <c r="BQ910" s="3189"/>
      <c r="BR910" s="3189"/>
      <c r="BS910" s="3189"/>
      <c r="BT910" s="3189"/>
      <c r="BU910" s="3189"/>
      <c r="BV910" s="3143"/>
      <c r="BW910" s="3143"/>
    </row>
    <row r="911" spans="1:75" ht="16.5" customHeight="1">
      <c r="A911" s="3143"/>
      <c r="B911" s="3143"/>
      <c r="C911" s="3143"/>
      <c r="D911" s="3143"/>
      <c r="E911" s="3143"/>
      <c r="F911" s="3143"/>
      <c r="G911" s="3143"/>
      <c r="H911" s="3143"/>
      <c r="I911" s="3143"/>
      <c r="J911" s="3143"/>
      <c r="K911" s="3098"/>
      <c r="L911" s="3098"/>
      <c r="M911" s="3098"/>
      <c r="N911" s="3098"/>
      <c r="O911" s="3098"/>
      <c r="P911" s="3098"/>
      <c r="Q911" s="3098"/>
      <c r="R911" s="3098"/>
      <c r="S911" s="3098"/>
      <c r="T911" s="3098"/>
      <c r="U911" s="3098"/>
      <c r="V911" s="3098"/>
      <c r="W911" s="3098"/>
      <c r="X911" s="3098"/>
      <c r="Y911" s="3098"/>
      <c r="Z911" s="3098"/>
      <c r="AA911" s="3098"/>
      <c r="AB911" s="3098"/>
      <c r="AC911" s="3098"/>
      <c r="AD911" s="3098"/>
      <c r="AE911" s="3098"/>
      <c r="AF911" s="3098"/>
      <c r="AG911" s="3098"/>
      <c r="AH911" s="3098"/>
      <c r="AI911" s="3098"/>
      <c r="AJ911" s="3143"/>
      <c r="AK911" s="3143"/>
      <c r="AL911" s="3143"/>
      <c r="AM911" s="3143"/>
      <c r="AN911" s="3143"/>
      <c r="AO911" s="3143"/>
      <c r="AP911" s="3143"/>
      <c r="AQ911" s="3143"/>
      <c r="AR911" s="3143"/>
      <c r="AS911" s="3143"/>
      <c r="AT911" s="3143"/>
      <c r="AU911" s="3143"/>
      <c r="AV911" s="3143"/>
      <c r="AW911" s="3143"/>
      <c r="AX911" s="3143"/>
      <c r="AY911" s="3143"/>
      <c r="AZ911" s="3143"/>
      <c r="BA911" s="3143"/>
      <c r="BB911" s="3143"/>
      <c r="BC911" s="3143"/>
      <c r="BD911" s="3143"/>
      <c r="BE911" s="3143"/>
      <c r="BF911" s="3143"/>
      <c r="BG911" s="3143"/>
      <c r="BH911" s="3143"/>
      <c r="BI911" s="3143"/>
      <c r="BJ911" s="3143"/>
      <c r="BK911" s="3143"/>
      <c r="BL911" s="3189"/>
      <c r="BM911" s="3189"/>
      <c r="BN911" s="3189"/>
      <c r="BO911" s="3189"/>
      <c r="BP911" s="3189"/>
      <c r="BQ911" s="3189"/>
      <c r="BR911" s="3189"/>
      <c r="BS911" s="3189"/>
      <c r="BT911" s="3189"/>
      <c r="BU911" s="3189"/>
      <c r="BV911" s="3143"/>
      <c r="BW911" s="3143"/>
    </row>
    <row r="912" spans="1:75" ht="16.5" customHeight="1">
      <c r="A912" s="3143"/>
      <c r="B912" s="3143"/>
      <c r="C912" s="3143"/>
      <c r="D912" s="3143"/>
      <c r="E912" s="3143"/>
      <c r="F912" s="3143"/>
      <c r="G912" s="3143"/>
      <c r="H912" s="3143"/>
      <c r="I912" s="3143"/>
      <c r="J912" s="3143"/>
      <c r="K912" s="3098"/>
      <c r="L912" s="3098"/>
      <c r="M912" s="3098"/>
      <c r="N912" s="3098"/>
      <c r="O912" s="3098"/>
      <c r="P912" s="3098"/>
      <c r="Q912" s="3098"/>
      <c r="R912" s="3098"/>
      <c r="S912" s="3098"/>
      <c r="T912" s="3098"/>
      <c r="U912" s="3098"/>
      <c r="V912" s="3098"/>
      <c r="W912" s="3098"/>
      <c r="X912" s="3098"/>
      <c r="Y912" s="3098"/>
      <c r="Z912" s="3098"/>
      <c r="AA912" s="3098"/>
      <c r="AB912" s="3098"/>
      <c r="AC912" s="3098"/>
      <c r="AD912" s="3098"/>
      <c r="AE912" s="3098"/>
      <c r="AF912" s="3098"/>
      <c r="AG912" s="3098"/>
      <c r="AH912" s="3098"/>
      <c r="AI912" s="3098"/>
      <c r="AJ912" s="3143"/>
      <c r="AK912" s="3143"/>
      <c r="AL912" s="3143"/>
      <c r="AM912" s="3143"/>
      <c r="AN912" s="3143"/>
      <c r="AO912" s="3143"/>
      <c r="AP912" s="3143"/>
      <c r="AQ912" s="3143"/>
      <c r="AR912" s="3143"/>
      <c r="AS912" s="3143"/>
      <c r="AT912" s="3143"/>
      <c r="AU912" s="3143"/>
      <c r="AV912" s="3143"/>
      <c r="AW912" s="3143"/>
      <c r="AX912" s="3143"/>
      <c r="AY912" s="3143"/>
      <c r="AZ912" s="3143"/>
      <c r="BA912" s="3143"/>
      <c r="BB912" s="3143"/>
      <c r="BC912" s="3143"/>
      <c r="BD912" s="3143"/>
      <c r="BE912" s="3143"/>
      <c r="BF912" s="3143"/>
      <c r="BG912" s="3143"/>
      <c r="BH912" s="3143"/>
      <c r="BI912" s="3143"/>
      <c r="BJ912" s="3143"/>
      <c r="BK912" s="3143"/>
      <c r="BL912" s="3189"/>
      <c r="BM912" s="3189"/>
      <c r="BN912" s="3189"/>
      <c r="BO912" s="3189"/>
      <c r="BP912" s="3189"/>
      <c r="BQ912" s="3189"/>
      <c r="BR912" s="3189"/>
      <c r="BS912" s="3189"/>
      <c r="BT912" s="3189"/>
      <c r="BU912" s="3189"/>
      <c r="BV912" s="3143"/>
      <c r="BW912" s="3143"/>
    </row>
    <row r="913" spans="1:75" ht="16.5" customHeight="1">
      <c r="A913" s="3143"/>
      <c r="B913" s="3143"/>
      <c r="C913" s="3143"/>
      <c r="D913" s="3143"/>
      <c r="E913" s="3143"/>
      <c r="F913" s="3143"/>
      <c r="G913" s="3143"/>
      <c r="H913" s="3143"/>
      <c r="I913" s="3143"/>
      <c r="J913" s="3143"/>
      <c r="K913" s="3098"/>
      <c r="L913" s="3098"/>
      <c r="M913" s="3098"/>
      <c r="N913" s="3098"/>
      <c r="O913" s="3098"/>
      <c r="P913" s="3098"/>
      <c r="Q913" s="3098"/>
      <c r="R913" s="3098"/>
      <c r="S913" s="3098"/>
      <c r="T913" s="3098"/>
      <c r="U913" s="3098"/>
      <c r="V913" s="3098"/>
      <c r="W913" s="3098"/>
      <c r="X913" s="3098"/>
      <c r="Y913" s="3098"/>
      <c r="Z913" s="3098"/>
      <c r="AA913" s="3098"/>
      <c r="AB913" s="3098"/>
      <c r="AC913" s="3098"/>
      <c r="AD913" s="3098"/>
      <c r="AE913" s="3098"/>
      <c r="AF913" s="3098"/>
      <c r="AG913" s="3098"/>
      <c r="AH913" s="3098"/>
      <c r="AI913" s="3098"/>
      <c r="AJ913" s="3143"/>
      <c r="AK913" s="3143"/>
      <c r="AL913" s="3143"/>
      <c r="AM913" s="3143"/>
      <c r="AN913" s="3143"/>
      <c r="AO913" s="3143"/>
      <c r="AP913" s="3143"/>
      <c r="AQ913" s="3143"/>
      <c r="AR913" s="3143"/>
      <c r="AS913" s="3143"/>
      <c r="AT913" s="3143"/>
      <c r="AU913" s="3143"/>
      <c r="AV913" s="3143"/>
      <c r="AW913" s="3143"/>
      <c r="AX913" s="3143"/>
      <c r="AY913" s="3143"/>
      <c r="AZ913" s="3143"/>
      <c r="BA913" s="3143"/>
      <c r="BB913" s="3143"/>
      <c r="BC913" s="3143"/>
      <c r="BD913" s="3143"/>
      <c r="BE913" s="3143"/>
      <c r="BF913" s="3143"/>
      <c r="BG913" s="3143"/>
      <c r="BH913" s="3143"/>
      <c r="BI913" s="3143"/>
      <c r="BJ913" s="3143"/>
      <c r="BK913" s="3143"/>
      <c r="BL913" s="3189"/>
      <c r="BM913" s="3189"/>
      <c r="BN913" s="3189"/>
      <c r="BO913" s="3189"/>
      <c r="BP913" s="3189"/>
      <c r="BQ913" s="3189"/>
      <c r="BR913" s="3189"/>
      <c r="BS913" s="3189"/>
      <c r="BT913" s="3189"/>
      <c r="BU913" s="3189"/>
      <c r="BV913" s="3143"/>
      <c r="BW913" s="3143"/>
    </row>
    <row r="914" spans="1:75" ht="16.5" customHeight="1">
      <c r="A914" s="3143"/>
      <c r="B914" s="3143"/>
      <c r="C914" s="3143"/>
      <c r="D914" s="3143"/>
      <c r="E914" s="3143"/>
      <c r="F914" s="3143"/>
      <c r="G914" s="3143"/>
      <c r="H914" s="3143"/>
      <c r="I914" s="3143"/>
      <c r="J914" s="3143"/>
      <c r="K914" s="3098"/>
      <c r="L914" s="3098"/>
      <c r="M914" s="3098"/>
      <c r="N914" s="3098"/>
      <c r="O914" s="3098"/>
      <c r="P914" s="3098"/>
      <c r="Q914" s="3098"/>
      <c r="R914" s="3098"/>
      <c r="S914" s="3098"/>
      <c r="T914" s="3098"/>
      <c r="U914" s="3098"/>
      <c r="V914" s="3098"/>
      <c r="W914" s="3098"/>
      <c r="X914" s="3098"/>
      <c r="Y914" s="3098"/>
      <c r="Z914" s="3098"/>
      <c r="AA914" s="3098"/>
      <c r="AB914" s="3098"/>
      <c r="AC914" s="3098"/>
      <c r="AD914" s="3098"/>
      <c r="AE914" s="3098"/>
      <c r="AF914" s="3098"/>
      <c r="AG914" s="3098"/>
      <c r="AH914" s="3098"/>
      <c r="AI914" s="3098"/>
      <c r="AJ914" s="3143"/>
      <c r="AK914" s="3143"/>
      <c r="AL914" s="3143"/>
      <c r="AM914" s="3143"/>
      <c r="AN914" s="3143"/>
      <c r="AO914" s="3143"/>
      <c r="AP914" s="3143"/>
      <c r="AQ914" s="3143"/>
      <c r="AR914" s="3143"/>
      <c r="AS914" s="3143"/>
      <c r="AT914" s="3143"/>
      <c r="AU914" s="3143"/>
      <c r="AV914" s="3143"/>
      <c r="AW914" s="3143"/>
      <c r="AX914" s="3143"/>
      <c r="AY914" s="3143"/>
      <c r="AZ914" s="3143"/>
      <c r="BA914" s="3143"/>
      <c r="BB914" s="3143"/>
      <c r="BC914" s="3143"/>
      <c r="BD914" s="3143"/>
      <c r="BE914" s="3143"/>
      <c r="BF914" s="3143"/>
      <c r="BG914" s="3143"/>
      <c r="BH914" s="3143"/>
      <c r="BI914" s="3143"/>
      <c r="BJ914" s="3143"/>
      <c r="BK914" s="3143"/>
      <c r="BL914" s="3189"/>
      <c r="BM914" s="3189"/>
      <c r="BN914" s="3189"/>
      <c r="BO914" s="3189"/>
      <c r="BP914" s="3189"/>
      <c r="BQ914" s="3189"/>
      <c r="BR914" s="3189"/>
      <c r="BS914" s="3189"/>
      <c r="BT914" s="3189"/>
      <c r="BU914" s="3189"/>
      <c r="BV914" s="3143"/>
      <c r="BW914" s="3143"/>
    </row>
    <row r="915" spans="1:75" ht="16.5" customHeight="1">
      <c r="A915" s="3143"/>
      <c r="B915" s="3143"/>
      <c r="C915" s="3143"/>
      <c r="D915" s="3143"/>
      <c r="E915" s="3143"/>
      <c r="F915" s="3143"/>
      <c r="G915" s="3143"/>
      <c r="H915" s="3143"/>
      <c r="I915" s="3143"/>
      <c r="J915" s="3143"/>
      <c r="K915" s="3098"/>
      <c r="L915" s="3098"/>
      <c r="M915" s="3098"/>
      <c r="N915" s="3098"/>
      <c r="O915" s="3098"/>
      <c r="P915" s="3098"/>
      <c r="Q915" s="3098"/>
      <c r="R915" s="3098"/>
      <c r="S915" s="3098"/>
      <c r="T915" s="3098"/>
      <c r="U915" s="3098"/>
      <c r="V915" s="3098"/>
      <c r="W915" s="3098"/>
      <c r="X915" s="3098"/>
      <c r="Y915" s="3098"/>
      <c r="Z915" s="3098"/>
      <c r="AA915" s="3098"/>
      <c r="AB915" s="3098"/>
      <c r="AC915" s="3098"/>
      <c r="AD915" s="3098"/>
      <c r="AE915" s="3098"/>
      <c r="AF915" s="3098"/>
      <c r="AG915" s="3098"/>
      <c r="AH915" s="3098"/>
      <c r="AI915" s="3098"/>
      <c r="AJ915" s="3143"/>
      <c r="AK915" s="3143"/>
      <c r="AL915" s="3143"/>
      <c r="AM915" s="3143"/>
      <c r="AN915" s="3143"/>
      <c r="AO915" s="3143"/>
      <c r="AP915" s="3143"/>
      <c r="AQ915" s="3143"/>
      <c r="AR915" s="3143"/>
      <c r="AS915" s="3143"/>
      <c r="AT915" s="3143"/>
      <c r="AU915" s="3143"/>
      <c r="AV915" s="3143"/>
      <c r="AW915" s="3143"/>
      <c r="AX915" s="3143"/>
      <c r="AY915" s="3143"/>
      <c r="AZ915" s="3143"/>
      <c r="BA915" s="3143"/>
      <c r="BB915" s="3143"/>
      <c r="BC915" s="3143"/>
      <c r="BD915" s="3143"/>
      <c r="BE915" s="3143"/>
      <c r="BF915" s="3143"/>
      <c r="BG915" s="3143"/>
      <c r="BH915" s="3143"/>
      <c r="BI915" s="3143"/>
      <c r="BJ915" s="3143"/>
      <c r="BK915" s="3143"/>
      <c r="BL915" s="3189"/>
      <c r="BM915" s="3189"/>
      <c r="BN915" s="3189"/>
      <c r="BO915" s="3189"/>
      <c r="BP915" s="3189"/>
      <c r="BQ915" s="3189"/>
      <c r="BR915" s="3189"/>
      <c r="BS915" s="3189"/>
      <c r="BT915" s="3189"/>
      <c r="BU915" s="3189"/>
      <c r="BV915" s="3143"/>
      <c r="BW915" s="3143"/>
    </row>
    <row r="916" spans="1:75" ht="16.5" customHeight="1">
      <c r="A916" s="3143"/>
      <c r="B916" s="3143"/>
      <c r="C916" s="3143"/>
      <c r="D916" s="3143"/>
      <c r="E916" s="3143"/>
      <c r="F916" s="3143"/>
      <c r="G916" s="3143"/>
      <c r="H916" s="3143"/>
      <c r="I916" s="3143"/>
      <c r="J916" s="3143"/>
      <c r="K916" s="3098"/>
      <c r="L916" s="3098"/>
      <c r="M916" s="3098"/>
      <c r="N916" s="3098"/>
      <c r="O916" s="3098"/>
      <c r="P916" s="3098"/>
      <c r="Q916" s="3098"/>
      <c r="R916" s="3098"/>
      <c r="S916" s="3098"/>
      <c r="T916" s="3098"/>
      <c r="U916" s="3098"/>
      <c r="V916" s="3098"/>
      <c r="W916" s="3098"/>
      <c r="X916" s="3098"/>
      <c r="Y916" s="3098"/>
      <c r="Z916" s="3098"/>
      <c r="AA916" s="3098"/>
      <c r="AB916" s="3098"/>
      <c r="AC916" s="3098"/>
      <c r="AD916" s="3098"/>
      <c r="AE916" s="3098"/>
      <c r="AF916" s="3098"/>
      <c r="AG916" s="3098"/>
      <c r="AH916" s="3098"/>
      <c r="AI916" s="3098"/>
      <c r="AJ916" s="3143"/>
      <c r="AK916" s="3143"/>
      <c r="AL916" s="3143"/>
      <c r="AM916" s="3143"/>
      <c r="AN916" s="3143"/>
      <c r="AO916" s="3143"/>
      <c r="AP916" s="3143"/>
      <c r="AQ916" s="3143"/>
      <c r="AR916" s="3143"/>
      <c r="AS916" s="3143"/>
      <c r="AT916" s="3143"/>
      <c r="AU916" s="3143"/>
      <c r="AV916" s="3143"/>
      <c r="AW916" s="3143"/>
      <c r="AX916" s="3143"/>
      <c r="AY916" s="3143"/>
      <c r="AZ916" s="3143"/>
      <c r="BA916" s="3143"/>
      <c r="BB916" s="3143"/>
      <c r="BC916" s="3143"/>
      <c r="BD916" s="3143"/>
      <c r="BE916" s="3143"/>
      <c r="BF916" s="3143"/>
      <c r="BG916" s="3143"/>
      <c r="BH916" s="3143"/>
      <c r="BI916" s="3143"/>
      <c r="BJ916" s="3143"/>
      <c r="BK916" s="3143"/>
      <c r="BL916" s="3189"/>
      <c r="BM916" s="3189"/>
      <c r="BN916" s="3189"/>
      <c r="BO916" s="3189"/>
      <c r="BP916" s="3189"/>
      <c r="BQ916" s="3189"/>
      <c r="BR916" s="3189"/>
      <c r="BS916" s="3189"/>
      <c r="BT916" s="3189"/>
      <c r="BU916" s="3189"/>
      <c r="BV916" s="3143"/>
      <c r="BW916" s="3143"/>
    </row>
    <row r="917" spans="1:75" ht="16.5" customHeight="1">
      <c r="A917" s="3143"/>
      <c r="B917" s="3143"/>
      <c r="C917" s="3143"/>
      <c r="D917" s="3143"/>
      <c r="E917" s="3143"/>
      <c r="F917" s="3143"/>
      <c r="G917" s="3143"/>
      <c r="H917" s="3143"/>
      <c r="I917" s="3143"/>
      <c r="J917" s="3143"/>
      <c r="K917" s="3098"/>
      <c r="L917" s="3098"/>
      <c r="M917" s="3098"/>
      <c r="N917" s="3098"/>
      <c r="O917" s="3098"/>
      <c r="P917" s="3098"/>
      <c r="Q917" s="3098"/>
      <c r="R917" s="3098"/>
      <c r="S917" s="3098"/>
      <c r="T917" s="3098"/>
      <c r="U917" s="3098"/>
      <c r="V917" s="3098"/>
      <c r="W917" s="3098"/>
      <c r="X917" s="3098"/>
      <c r="Y917" s="3098"/>
      <c r="Z917" s="3098"/>
      <c r="AA917" s="3098"/>
      <c r="AB917" s="3098"/>
      <c r="AC917" s="3098"/>
      <c r="AD917" s="3098"/>
      <c r="AE917" s="3098"/>
      <c r="AF917" s="3098"/>
      <c r="AG917" s="3098"/>
      <c r="AH917" s="3098"/>
      <c r="AI917" s="3098"/>
      <c r="AJ917" s="3143"/>
      <c r="AK917" s="3143"/>
      <c r="AL917" s="3143"/>
      <c r="AM917" s="3143"/>
      <c r="AN917" s="3143"/>
      <c r="AO917" s="3143"/>
      <c r="AP917" s="3143"/>
      <c r="AQ917" s="3143"/>
      <c r="AR917" s="3143"/>
      <c r="AS917" s="3143"/>
      <c r="AT917" s="3143"/>
      <c r="AU917" s="3143"/>
      <c r="AV917" s="3143"/>
      <c r="AW917" s="3143"/>
      <c r="AX917" s="3143"/>
      <c r="AY917" s="3143"/>
      <c r="AZ917" s="3143"/>
      <c r="BA917" s="3143"/>
      <c r="BB917" s="3143"/>
      <c r="BC917" s="3143"/>
      <c r="BD917" s="3143"/>
      <c r="BE917" s="3143"/>
      <c r="BF917" s="3143"/>
      <c r="BG917" s="3143"/>
      <c r="BH917" s="3143"/>
      <c r="BI917" s="3143"/>
      <c r="BJ917" s="3143"/>
      <c r="BK917" s="3143"/>
      <c r="BL917" s="3189"/>
      <c r="BM917" s="3189"/>
      <c r="BN917" s="3189"/>
      <c r="BO917" s="3189"/>
      <c r="BP917" s="3189"/>
      <c r="BQ917" s="3189"/>
      <c r="BR917" s="3189"/>
      <c r="BS917" s="3189"/>
      <c r="BT917" s="3189"/>
      <c r="BU917" s="3189"/>
      <c r="BV917" s="3143"/>
      <c r="BW917" s="3143"/>
    </row>
    <row r="918" spans="1:75" ht="16.5" customHeight="1">
      <c r="A918" s="3143"/>
      <c r="B918" s="3143"/>
      <c r="C918" s="3143"/>
      <c r="D918" s="3143"/>
      <c r="E918" s="3143"/>
      <c r="F918" s="3143"/>
      <c r="G918" s="3143"/>
      <c r="H918" s="3143"/>
      <c r="I918" s="3143"/>
      <c r="J918" s="3143"/>
      <c r="K918" s="3098"/>
      <c r="L918" s="3098"/>
      <c r="M918" s="3098"/>
      <c r="N918" s="3098"/>
      <c r="O918" s="3098"/>
      <c r="P918" s="3098"/>
      <c r="Q918" s="3098"/>
      <c r="R918" s="3098"/>
      <c r="S918" s="3098"/>
      <c r="T918" s="3098"/>
      <c r="U918" s="3098"/>
      <c r="V918" s="3098"/>
      <c r="W918" s="3098"/>
      <c r="X918" s="3098"/>
      <c r="Y918" s="3098"/>
      <c r="Z918" s="3098"/>
      <c r="AA918" s="3098"/>
      <c r="AB918" s="3098"/>
      <c r="AC918" s="3098"/>
      <c r="AD918" s="3098"/>
      <c r="AE918" s="3098"/>
      <c r="AF918" s="3098"/>
      <c r="AG918" s="3098"/>
      <c r="AH918" s="3098"/>
      <c r="AI918" s="3098"/>
      <c r="AJ918" s="3143"/>
      <c r="AK918" s="3143"/>
      <c r="AL918" s="3143"/>
      <c r="AM918" s="3143"/>
      <c r="AN918" s="3143"/>
      <c r="AO918" s="3143"/>
      <c r="AP918" s="3143"/>
      <c r="AQ918" s="3143"/>
      <c r="AR918" s="3143"/>
      <c r="AS918" s="3143"/>
      <c r="AT918" s="3143"/>
      <c r="AU918" s="3143"/>
      <c r="AV918" s="3143"/>
      <c r="AW918" s="3143"/>
      <c r="AX918" s="3143"/>
      <c r="AY918" s="3143"/>
      <c r="AZ918" s="3143"/>
      <c r="BA918" s="3143"/>
      <c r="BB918" s="3143"/>
      <c r="BC918" s="3143"/>
      <c r="BD918" s="3143"/>
      <c r="BE918" s="3143"/>
      <c r="BF918" s="3143"/>
      <c r="BG918" s="3143"/>
      <c r="BH918" s="3143"/>
      <c r="BI918" s="3143"/>
      <c r="BJ918" s="3143"/>
      <c r="BK918" s="3143"/>
      <c r="BL918" s="3189"/>
      <c r="BM918" s="3189"/>
      <c r="BN918" s="3189"/>
      <c r="BO918" s="3189"/>
      <c r="BP918" s="3189"/>
      <c r="BQ918" s="3189"/>
      <c r="BR918" s="3189"/>
      <c r="BS918" s="3189"/>
      <c r="BT918" s="3189"/>
      <c r="BU918" s="3189"/>
      <c r="BV918" s="3143"/>
      <c r="BW918" s="3143"/>
    </row>
    <row r="919" spans="1:75" ht="16.5" customHeight="1">
      <c r="A919" s="3143"/>
      <c r="B919" s="3143"/>
      <c r="C919" s="3143"/>
      <c r="D919" s="3143"/>
      <c r="E919" s="3143"/>
      <c r="F919" s="3143"/>
      <c r="G919" s="3143"/>
      <c r="H919" s="3143"/>
      <c r="I919" s="3143"/>
      <c r="J919" s="3143"/>
      <c r="K919" s="3098"/>
      <c r="L919" s="3098"/>
      <c r="M919" s="3098"/>
      <c r="N919" s="3098"/>
      <c r="O919" s="3098"/>
      <c r="P919" s="3098"/>
      <c r="Q919" s="3098"/>
      <c r="R919" s="3098"/>
      <c r="S919" s="3098"/>
      <c r="T919" s="3098"/>
      <c r="U919" s="3098"/>
      <c r="V919" s="3098"/>
      <c r="W919" s="3098"/>
      <c r="X919" s="3098"/>
      <c r="Y919" s="3098"/>
      <c r="Z919" s="3098"/>
      <c r="AA919" s="3098"/>
      <c r="AB919" s="3098"/>
      <c r="AC919" s="3098"/>
      <c r="AD919" s="3098"/>
      <c r="AE919" s="3098"/>
      <c r="AF919" s="3098"/>
      <c r="AG919" s="3098"/>
      <c r="AH919" s="3098"/>
      <c r="AI919" s="3098"/>
      <c r="AJ919" s="3143"/>
      <c r="AK919" s="3143"/>
      <c r="AL919" s="3143"/>
      <c r="AM919" s="3143"/>
      <c r="AN919" s="3143"/>
      <c r="AO919" s="3143"/>
      <c r="AP919" s="3143"/>
      <c r="AQ919" s="3143"/>
      <c r="AR919" s="3143"/>
      <c r="AS919" s="3143"/>
      <c r="AT919" s="3143"/>
      <c r="AU919" s="3143"/>
      <c r="AV919" s="3143"/>
      <c r="AW919" s="3143"/>
      <c r="AX919" s="3143"/>
      <c r="AY919" s="3143"/>
      <c r="AZ919" s="3143"/>
      <c r="BA919" s="3143"/>
      <c r="BB919" s="3143"/>
      <c r="BC919" s="3143"/>
      <c r="BD919" s="3143"/>
      <c r="BE919" s="3143"/>
      <c r="BF919" s="3143"/>
      <c r="BG919" s="3143"/>
      <c r="BH919" s="3143"/>
      <c r="BI919" s="3143"/>
      <c r="BJ919" s="3143"/>
      <c r="BK919" s="3143"/>
      <c r="BL919" s="3189"/>
      <c r="BM919" s="3189"/>
      <c r="BN919" s="3189"/>
      <c r="BO919" s="3189"/>
      <c r="BP919" s="3189"/>
      <c r="BQ919" s="3189"/>
      <c r="BR919" s="3189"/>
      <c r="BS919" s="3189"/>
      <c r="BT919" s="3189"/>
      <c r="BU919" s="3189"/>
      <c r="BV919" s="3143"/>
      <c r="BW919" s="3143"/>
    </row>
    <row r="920" spans="1:75" ht="16.5" customHeight="1">
      <c r="A920" s="3143"/>
      <c r="B920" s="3143"/>
      <c r="C920" s="3143"/>
      <c r="D920" s="3143"/>
      <c r="E920" s="3143"/>
      <c r="F920" s="3143"/>
      <c r="G920" s="3143"/>
      <c r="H920" s="3143"/>
      <c r="I920" s="3143"/>
      <c r="J920" s="3143"/>
      <c r="K920" s="3098"/>
      <c r="L920" s="3098"/>
      <c r="M920" s="3098"/>
      <c r="N920" s="3098"/>
      <c r="O920" s="3098"/>
      <c r="P920" s="3098"/>
      <c r="Q920" s="3098"/>
      <c r="R920" s="3098"/>
      <c r="S920" s="3098"/>
      <c r="T920" s="3098"/>
      <c r="U920" s="3098"/>
      <c r="V920" s="3098"/>
      <c r="W920" s="3098"/>
      <c r="X920" s="3098"/>
      <c r="Y920" s="3098"/>
      <c r="Z920" s="3098"/>
      <c r="AA920" s="3098"/>
      <c r="AB920" s="3098"/>
      <c r="AC920" s="3098"/>
      <c r="AD920" s="3098"/>
      <c r="AE920" s="3098"/>
      <c r="AF920" s="3098"/>
      <c r="AG920" s="3098"/>
      <c r="AH920" s="3098"/>
      <c r="AI920" s="3098"/>
      <c r="AJ920" s="3143"/>
      <c r="AK920" s="3143"/>
      <c r="AL920" s="3143"/>
      <c r="AM920" s="3143"/>
      <c r="AN920" s="3143"/>
      <c r="AO920" s="3143"/>
      <c r="AP920" s="3143"/>
      <c r="AQ920" s="3143"/>
      <c r="AR920" s="3143"/>
      <c r="AS920" s="3143"/>
      <c r="AT920" s="3143"/>
      <c r="AU920" s="3143"/>
      <c r="AV920" s="3143"/>
      <c r="AW920" s="3143"/>
      <c r="AX920" s="3143"/>
      <c r="AY920" s="3143"/>
      <c r="AZ920" s="3143"/>
      <c r="BA920" s="3143"/>
      <c r="BB920" s="3143"/>
      <c r="BC920" s="3143"/>
      <c r="BD920" s="3143"/>
      <c r="BE920" s="3143"/>
      <c r="BF920" s="3143"/>
      <c r="BG920" s="3143"/>
      <c r="BH920" s="3143"/>
      <c r="BI920" s="3143"/>
      <c r="BJ920" s="3143"/>
      <c r="BK920" s="3143"/>
      <c r="BL920" s="3189"/>
      <c r="BM920" s="3189"/>
      <c r="BN920" s="3189"/>
      <c r="BO920" s="3189"/>
      <c r="BP920" s="3189"/>
      <c r="BQ920" s="3189"/>
      <c r="BR920" s="3189"/>
      <c r="BS920" s="3189"/>
      <c r="BT920" s="3189"/>
      <c r="BU920" s="3189"/>
      <c r="BV920" s="3143"/>
      <c r="BW920" s="3143"/>
    </row>
    <row r="921" spans="1:75" ht="16.5" customHeight="1">
      <c r="A921" s="3143"/>
      <c r="B921" s="3143"/>
      <c r="C921" s="3143"/>
      <c r="D921" s="3143"/>
      <c r="E921" s="3143"/>
      <c r="F921" s="3143"/>
      <c r="G921" s="3143"/>
      <c r="H921" s="3143"/>
      <c r="I921" s="3143"/>
      <c r="J921" s="3143"/>
      <c r="K921" s="3098"/>
      <c r="L921" s="3098"/>
      <c r="M921" s="3098"/>
      <c r="N921" s="3098"/>
      <c r="O921" s="3098"/>
      <c r="P921" s="3098"/>
      <c r="Q921" s="3098"/>
      <c r="R921" s="3098"/>
      <c r="S921" s="3098"/>
      <c r="T921" s="3098"/>
      <c r="U921" s="3098"/>
      <c r="V921" s="3098"/>
      <c r="W921" s="3098"/>
      <c r="X921" s="3098"/>
      <c r="Y921" s="3098"/>
      <c r="Z921" s="3098"/>
      <c r="AA921" s="3098"/>
      <c r="AB921" s="3098"/>
      <c r="AC921" s="3098"/>
      <c r="AD921" s="3098"/>
      <c r="AE921" s="3098"/>
      <c r="AF921" s="3098"/>
      <c r="AG921" s="3098"/>
      <c r="AH921" s="3098"/>
      <c r="AI921" s="3098"/>
      <c r="AJ921" s="3143"/>
      <c r="AK921" s="3143"/>
      <c r="AL921" s="3143"/>
      <c r="AM921" s="3143"/>
      <c r="AN921" s="3143"/>
      <c r="AO921" s="3143"/>
      <c r="AP921" s="3143"/>
      <c r="AQ921" s="3143"/>
      <c r="AR921" s="3143"/>
      <c r="AS921" s="3143"/>
      <c r="AT921" s="3143"/>
      <c r="AU921" s="3143"/>
      <c r="AV921" s="3143"/>
      <c r="AW921" s="3143"/>
      <c r="AX921" s="3143"/>
      <c r="AY921" s="3143"/>
      <c r="AZ921" s="3143"/>
      <c r="BA921" s="3143"/>
      <c r="BB921" s="3143"/>
      <c r="BC921" s="3143"/>
      <c r="BD921" s="3143"/>
      <c r="BE921" s="3143"/>
      <c r="BF921" s="3143"/>
      <c r="BG921" s="3143"/>
      <c r="BH921" s="3143"/>
      <c r="BI921" s="3143"/>
      <c r="BJ921" s="3143"/>
      <c r="BK921" s="3143"/>
      <c r="BL921" s="3189"/>
      <c r="BM921" s="3189"/>
      <c r="BN921" s="3189"/>
      <c r="BO921" s="3189"/>
      <c r="BP921" s="3189"/>
      <c r="BQ921" s="3189"/>
      <c r="BR921" s="3189"/>
      <c r="BS921" s="3189"/>
      <c r="BT921" s="3189"/>
      <c r="BU921" s="3189"/>
      <c r="BV921" s="3143"/>
      <c r="BW921" s="3143"/>
    </row>
    <row r="922" spans="1:75" ht="16.5" customHeight="1">
      <c r="A922" s="3143"/>
      <c r="B922" s="3143"/>
      <c r="C922" s="3143"/>
      <c r="D922" s="3143"/>
      <c r="E922" s="3143"/>
      <c r="F922" s="3143"/>
      <c r="G922" s="3143"/>
      <c r="H922" s="3143"/>
      <c r="I922" s="3143"/>
      <c r="J922" s="3143"/>
      <c r="K922" s="3098"/>
      <c r="L922" s="3098"/>
      <c r="M922" s="3098"/>
      <c r="N922" s="3098"/>
      <c r="O922" s="3098"/>
      <c r="P922" s="3098"/>
      <c r="Q922" s="3098"/>
      <c r="R922" s="3098"/>
      <c r="S922" s="3098"/>
      <c r="T922" s="3098"/>
      <c r="U922" s="3098"/>
      <c r="V922" s="3098"/>
      <c r="W922" s="3098"/>
      <c r="X922" s="3098"/>
      <c r="Y922" s="3098"/>
      <c r="Z922" s="3098"/>
      <c r="AA922" s="3098"/>
      <c r="AB922" s="3098"/>
      <c r="AC922" s="3098"/>
      <c r="AD922" s="3098"/>
      <c r="AE922" s="3098"/>
      <c r="AF922" s="3098"/>
      <c r="AG922" s="3098"/>
      <c r="AH922" s="3098"/>
      <c r="AI922" s="3098"/>
      <c r="AJ922" s="3143"/>
      <c r="AK922" s="3143"/>
      <c r="AL922" s="3143"/>
      <c r="AM922" s="3143"/>
      <c r="AN922" s="3143"/>
      <c r="AO922" s="3143"/>
      <c r="AP922" s="3143"/>
      <c r="AQ922" s="3143"/>
      <c r="AR922" s="3143"/>
      <c r="AS922" s="3143"/>
      <c r="AT922" s="3143"/>
      <c r="AU922" s="3143"/>
      <c r="AV922" s="3143"/>
      <c r="AW922" s="3143"/>
      <c r="AX922" s="3143"/>
      <c r="AY922" s="3143"/>
      <c r="AZ922" s="3143"/>
      <c r="BA922" s="3143"/>
      <c r="BB922" s="3143"/>
      <c r="BC922" s="3143"/>
      <c r="BD922" s="3143"/>
      <c r="BE922" s="3143"/>
      <c r="BF922" s="3143"/>
      <c r="BG922" s="3143"/>
      <c r="BH922" s="3143"/>
      <c r="BI922" s="3143"/>
      <c r="BJ922" s="3143"/>
      <c r="BK922" s="3143"/>
      <c r="BL922" s="3189"/>
      <c r="BM922" s="3189"/>
      <c r="BN922" s="3189"/>
      <c r="BO922" s="3189"/>
      <c r="BP922" s="3189"/>
      <c r="BQ922" s="3189"/>
      <c r="BR922" s="3189"/>
      <c r="BS922" s="3189"/>
      <c r="BT922" s="3189"/>
      <c r="BU922" s="3189"/>
      <c r="BV922" s="3143"/>
      <c r="BW922" s="3143"/>
    </row>
    <row r="923" spans="1:75" ht="16.5" customHeight="1">
      <c r="A923" s="3143"/>
      <c r="B923" s="3143"/>
      <c r="C923" s="3143"/>
      <c r="D923" s="3143"/>
      <c r="E923" s="3143"/>
      <c r="F923" s="3143"/>
      <c r="G923" s="3143"/>
      <c r="H923" s="3143"/>
      <c r="I923" s="3143"/>
      <c r="J923" s="3143"/>
      <c r="K923" s="3098"/>
      <c r="L923" s="3098"/>
      <c r="M923" s="3098"/>
      <c r="N923" s="3098"/>
      <c r="O923" s="3098"/>
      <c r="P923" s="3098"/>
      <c r="Q923" s="3098"/>
      <c r="R923" s="3098"/>
      <c r="S923" s="3098"/>
      <c r="T923" s="3098"/>
      <c r="U923" s="3098"/>
      <c r="V923" s="3098"/>
      <c r="W923" s="3098"/>
      <c r="X923" s="3098"/>
      <c r="Y923" s="3098"/>
      <c r="Z923" s="3098"/>
      <c r="AA923" s="3098"/>
      <c r="AB923" s="3098"/>
      <c r="AC923" s="3098"/>
      <c r="AD923" s="3098"/>
      <c r="AE923" s="3098"/>
      <c r="AF923" s="3098"/>
      <c r="AG923" s="3098"/>
      <c r="AH923" s="3098"/>
      <c r="AI923" s="3098"/>
      <c r="AJ923" s="3143"/>
      <c r="AK923" s="3143"/>
      <c r="AL923" s="3143"/>
      <c r="AM923" s="3143"/>
      <c r="AN923" s="3143"/>
      <c r="AO923" s="3143"/>
      <c r="AP923" s="3143"/>
      <c r="AQ923" s="3143"/>
      <c r="AR923" s="3143"/>
      <c r="AS923" s="3143"/>
      <c r="AT923" s="3143"/>
      <c r="AU923" s="3143"/>
      <c r="AV923" s="3143"/>
      <c r="AW923" s="3143"/>
      <c r="AX923" s="3143"/>
      <c r="AY923" s="3143"/>
      <c r="AZ923" s="3143"/>
      <c r="BA923" s="3143"/>
      <c r="BB923" s="3143"/>
      <c r="BC923" s="3143"/>
      <c r="BD923" s="3143"/>
      <c r="BE923" s="3143"/>
      <c r="BF923" s="3143"/>
      <c r="BG923" s="3143"/>
      <c r="BH923" s="3143"/>
      <c r="BI923" s="3143"/>
      <c r="BJ923" s="3143"/>
      <c r="BK923" s="3143"/>
      <c r="BL923" s="3189"/>
      <c r="BM923" s="3189"/>
      <c r="BN923" s="3189"/>
      <c r="BO923" s="3189"/>
      <c r="BP923" s="3189"/>
      <c r="BQ923" s="3189"/>
      <c r="BR923" s="3189"/>
      <c r="BS923" s="3189"/>
      <c r="BT923" s="3189"/>
      <c r="BU923" s="3189"/>
      <c r="BV923" s="3143"/>
      <c r="BW923" s="3143"/>
    </row>
    <row r="924" spans="1:75" ht="16.5" customHeight="1">
      <c r="A924" s="3143"/>
      <c r="B924" s="3143"/>
      <c r="C924" s="3143"/>
      <c r="D924" s="3143"/>
      <c r="E924" s="3143"/>
      <c r="F924" s="3143"/>
      <c r="G924" s="3143"/>
      <c r="H924" s="3143"/>
      <c r="I924" s="3143"/>
      <c r="J924" s="3143"/>
      <c r="K924" s="3098"/>
      <c r="L924" s="3098"/>
      <c r="M924" s="3098"/>
      <c r="N924" s="3098"/>
      <c r="O924" s="3098"/>
      <c r="P924" s="3098"/>
      <c r="Q924" s="3098"/>
      <c r="R924" s="3098"/>
      <c r="S924" s="3098"/>
      <c r="T924" s="3098"/>
      <c r="U924" s="3098"/>
      <c r="V924" s="3098"/>
      <c r="W924" s="3098"/>
      <c r="X924" s="3098"/>
      <c r="Y924" s="3098"/>
      <c r="Z924" s="3098"/>
      <c r="AA924" s="3098"/>
      <c r="AB924" s="3098"/>
      <c r="AC924" s="3098"/>
      <c r="AD924" s="3098"/>
      <c r="AE924" s="3098"/>
      <c r="AF924" s="3098"/>
      <c r="AG924" s="3098"/>
      <c r="AH924" s="3098"/>
      <c r="AI924" s="3098"/>
      <c r="AJ924" s="3143"/>
      <c r="AK924" s="3143"/>
      <c r="AL924" s="3143"/>
      <c r="AM924" s="3143"/>
      <c r="AN924" s="3143"/>
      <c r="AO924" s="3143"/>
      <c r="AP924" s="3143"/>
      <c r="AQ924" s="3143"/>
      <c r="AR924" s="3143"/>
      <c r="AS924" s="3143"/>
      <c r="AT924" s="3143"/>
      <c r="AU924" s="3143"/>
      <c r="AV924" s="3143"/>
      <c r="AW924" s="3143"/>
      <c r="AX924" s="3143"/>
      <c r="AY924" s="3143"/>
      <c r="AZ924" s="3143"/>
      <c r="BA924" s="3143"/>
      <c r="BB924" s="3143"/>
      <c r="BC924" s="3143"/>
      <c r="BD924" s="3143"/>
      <c r="BE924" s="3143"/>
      <c r="BF924" s="3143"/>
      <c r="BG924" s="3143"/>
      <c r="BH924" s="3143"/>
      <c r="BI924" s="3143"/>
      <c r="BJ924" s="3143"/>
      <c r="BK924" s="3143"/>
      <c r="BL924" s="3189"/>
      <c r="BM924" s="3189"/>
      <c r="BN924" s="3189"/>
      <c r="BO924" s="3189"/>
      <c r="BP924" s="3189"/>
      <c r="BQ924" s="3189"/>
      <c r="BR924" s="3189"/>
      <c r="BS924" s="3189"/>
      <c r="BT924" s="3189"/>
      <c r="BU924" s="3189"/>
      <c r="BV924" s="3143"/>
      <c r="BW924" s="3143"/>
    </row>
    <row r="925" spans="1:75" ht="16.5" customHeight="1">
      <c r="A925" s="3143"/>
      <c r="B925" s="3143"/>
      <c r="C925" s="3143"/>
      <c r="D925" s="3143"/>
      <c r="E925" s="3143"/>
      <c r="F925" s="3143"/>
      <c r="G925" s="3143"/>
      <c r="H925" s="3143"/>
      <c r="I925" s="3143"/>
      <c r="J925" s="3143"/>
      <c r="K925" s="3098"/>
      <c r="L925" s="3098"/>
      <c r="M925" s="3098"/>
      <c r="N925" s="3098"/>
      <c r="O925" s="3098"/>
      <c r="P925" s="3098"/>
      <c r="Q925" s="3098"/>
      <c r="R925" s="3098"/>
      <c r="S925" s="3098"/>
      <c r="T925" s="3098"/>
      <c r="U925" s="3098"/>
      <c r="V925" s="3098"/>
      <c r="W925" s="3098"/>
      <c r="X925" s="3098"/>
      <c r="Y925" s="3098"/>
      <c r="Z925" s="3098"/>
      <c r="AA925" s="3098"/>
      <c r="AB925" s="3098"/>
      <c r="AC925" s="3098"/>
      <c r="AD925" s="3098"/>
      <c r="AE925" s="3098"/>
      <c r="AF925" s="3098"/>
      <c r="AG925" s="3098"/>
      <c r="AH925" s="3098"/>
      <c r="AI925" s="3098"/>
      <c r="AJ925" s="3143"/>
      <c r="AK925" s="3143"/>
      <c r="AL925" s="3143"/>
      <c r="AM925" s="3143"/>
      <c r="AN925" s="3143"/>
      <c r="AO925" s="3143"/>
      <c r="AP925" s="3143"/>
      <c r="AQ925" s="3143"/>
      <c r="AR925" s="3143"/>
      <c r="AS925" s="3143"/>
      <c r="AT925" s="3143"/>
      <c r="AU925" s="3143"/>
      <c r="AV925" s="3143"/>
      <c r="AW925" s="3143"/>
      <c r="AX925" s="3143"/>
      <c r="AY925" s="3143"/>
      <c r="AZ925" s="3143"/>
      <c r="BA925" s="3143"/>
      <c r="BB925" s="3143"/>
      <c r="BC925" s="3143"/>
      <c r="BD925" s="3143"/>
      <c r="BE925" s="3143"/>
      <c r="BF925" s="3143"/>
      <c r="BG925" s="3143"/>
      <c r="BH925" s="3143"/>
      <c r="BI925" s="3143"/>
      <c r="BJ925" s="3143"/>
      <c r="BK925" s="3143"/>
      <c r="BL925" s="3189"/>
      <c r="BM925" s="3189"/>
      <c r="BN925" s="3189"/>
      <c r="BO925" s="3189"/>
      <c r="BP925" s="3189"/>
      <c r="BQ925" s="3189"/>
      <c r="BR925" s="3189"/>
      <c r="BS925" s="3189"/>
      <c r="BT925" s="3189"/>
      <c r="BU925" s="3189"/>
      <c r="BV925" s="3143"/>
      <c r="BW925" s="3143"/>
    </row>
    <row r="926" spans="1:75" ht="16.5" customHeight="1">
      <c r="A926" s="3143"/>
      <c r="B926" s="3143"/>
      <c r="C926" s="3143"/>
      <c r="D926" s="3143"/>
      <c r="E926" s="3143"/>
      <c r="F926" s="3143"/>
      <c r="G926" s="3143"/>
      <c r="H926" s="3143"/>
      <c r="I926" s="3143"/>
      <c r="J926" s="3143"/>
      <c r="K926" s="3098"/>
      <c r="L926" s="3098"/>
      <c r="M926" s="3098"/>
      <c r="N926" s="3098"/>
      <c r="O926" s="3098"/>
      <c r="P926" s="3098"/>
      <c r="Q926" s="3098"/>
      <c r="R926" s="3098"/>
      <c r="S926" s="3098"/>
      <c r="T926" s="3098"/>
      <c r="U926" s="3098"/>
      <c r="V926" s="3098"/>
      <c r="W926" s="3098"/>
      <c r="X926" s="3098"/>
      <c r="Y926" s="3098"/>
      <c r="Z926" s="3098"/>
      <c r="AA926" s="3098"/>
      <c r="AB926" s="3098"/>
      <c r="AC926" s="3098"/>
      <c r="AD926" s="3098"/>
      <c r="AE926" s="3098"/>
      <c r="AF926" s="3098"/>
      <c r="AG926" s="3098"/>
      <c r="AH926" s="3098"/>
      <c r="AI926" s="3098"/>
      <c r="AJ926" s="3143"/>
      <c r="AK926" s="3143"/>
      <c r="AL926" s="3143"/>
      <c r="AM926" s="3143"/>
      <c r="AN926" s="3143"/>
      <c r="AO926" s="3143"/>
      <c r="AP926" s="3143"/>
      <c r="AQ926" s="3143"/>
      <c r="AR926" s="3143"/>
      <c r="AS926" s="3143"/>
      <c r="AT926" s="3143"/>
      <c r="AU926" s="3143"/>
      <c r="AV926" s="3143"/>
      <c r="AW926" s="3143"/>
      <c r="AX926" s="3143"/>
      <c r="AY926" s="3143"/>
      <c r="AZ926" s="3143"/>
      <c r="BA926" s="3143"/>
      <c r="BB926" s="3143"/>
      <c r="BC926" s="3143"/>
      <c r="BD926" s="3143"/>
      <c r="BE926" s="3143"/>
      <c r="BF926" s="3143"/>
      <c r="BG926" s="3143"/>
      <c r="BH926" s="3143"/>
      <c r="BI926" s="3143"/>
      <c r="BJ926" s="3143"/>
      <c r="BK926" s="3143"/>
      <c r="BL926" s="3189"/>
      <c r="BM926" s="3189"/>
      <c r="BN926" s="3189"/>
      <c r="BO926" s="3189"/>
      <c r="BP926" s="3189"/>
      <c r="BQ926" s="3189"/>
      <c r="BR926" s="3189"/>
      <c r="BS926" s="3189"/>
      <c r="BT926" s="3189"/>
      <c r="BU926" s="3189"/>
      <c r="BV926" s="3143"/>
      <c r="BW926" s="3143"/>
    </row>
    <row r="927" spans="1:75" ht="16.5" customHeight="1">
      <c r="A927" s="3143"/>
      <c r="B927" s="3143"/>
      <c r="C927" s="3143"/>
      <c r="D927" s="3143"/>
      <c r="E927" s="3143"/>
      <c r="F927" s="3143"/>
      <c r="G927" s="3143"/>
      <c r="H927" s="3143"/>
      <c r="I927" s="3143"/>
      <c r="J927" s="3143"/>
      <c r="K927" s="3098"/>
      <c r="L927" s="3098"/>
      <c r="M927" s="3098"/>
      <c r="N927" s="3098"/>
      <c r="O927" s="3098"/>
      <c r="P927" s="3098"/>
      <c r="Q927" s="3098"/>
      <c r="R927" s="3098"/>
      <c r="S927" s="3098"/>
      <c r="T927" s="3098"/>
      <c r="U927" s="3098"/>
      <c r="V927" s="3098"/>
      <c r="W927" s="3098"/>
      <c r="X927" s="3098"/>
      <c r="Y927" s="3098"/>
      <c r="Z927" s="3098"/>
      <c r="AA927" s="3098"/>
      <c r="AB927" s="3098"/>
      <c r="AC927" s="3098"/>
      <c r="AD927" s="3098"/>
      <c r="AE927" s="3098"/>
      <c r="AF927" s="3098"/>
      <c r="AG927" s="3098"/>
      <c r="AH927" s="3098"/>
      <c r="AI927" s="3098"/>
      <c r="AJ927" s="3143"/>
      <c r="AK927" s="3143"/>
      <c r="AL927" s="3143"/>
      <c r="AM927" s="3143"/>
      <c r="AN927" s="3143"/>
      <c r="AO927" s="3143"/>
      <c r="AP927" s="3143"/>
      <c r="AQ927" s="3143"/>
      <c r="AR927" s="3143"/>
      <c r="AS927" s="3143"/>
      <c r="AT927" s="3143"/>
      <c r="AU927" s="3143"/>
      <c r="AV927" s="3143"/>
      <c r="AW927" s="3143"/>
      <c r="AX927" s="3143"/>
      <c r="AY927" s="3143"/>
      <c r="AZ927" s="3143"/>
      <c r="BA927" s="3143"/>
      <c r="BB927" s="3143"/>
      <c r="BC927" s="3143"/>
      <c r="BD927" s="3143"/>
      <c r="BE927" s="3143"/>
      <c r="BF927" s="3143"/>
      <c r="BG927" s="3143"/>
      <c r="BH927" s="3143"/>
      <c r="BI927" s="3143"/>
      <c r="BJ927" s="3143"/>
      <c r="BK927" s="3143"/>
      <c r="BL927" s="3189"/>
      <c r="BM927" s="3189"/>
      <c r="BN927" s="3189"/>
      <c r="BO927" s="3189"/>
      <c r="BP927" s="3189"/>
      <c r="BQ927" s="3189"/>
      <c r="BR927" s="3189"/>
      <c r="BS927" s="3189"/>
      <c r="BT927" s="3189"/>
      <c r="BU927" s="3189"/>
      <c r="BV927" s="3143"/>
      <c r="BW927" s="3143"/>
    </row>
    <row r="928" spans="1:75" ht="16.5" customHeight="1">
      <c r="A928" s="3143"/>
      <c r="B928" s="3143"/>
      <c r="C928" s="3143"/>
      <c r="D928" s="3143"/>
      <c r="E928" s="3143"/>
      <c r="F928" s="3143"/>
      <c r="G928" s="3143"/>
      <c r="H928" s="3143"/>
      <c r="I928" s="3143"/>
      <c r="J928" s="3143"/>
      <c r="K928" s="3098"/>
      <c r="L928" s="3098"/>
      <c r="M928" s="3098"/>
      <c r="N928" s="3098"/>
      <c r="O928" s="3098"/>
      <c r="P928" s="3098"/>
      <c r="Q928" s="3098"/>
      <c r="R928" s="3098"/>
      <c r="S928" s="3098"/>
      <c r="T928" s="3098"/>
      <c r="U928" s="3098"/>
      <c r="V928" s="3098"/>
      <c r="W928" s="3098"/>
      <c r="X928" s="3098"/>
      <c r="Y928" s="3098"/>
      <c r="Z928" s="3098"/>
      <c r="AA928" s="3098"/>
      <c r="AB928" s="3098"/>
      <c r="AC928" s="3098"/>
      <c r="AD928" s="3098"/>
      <c r="AE928" s="3098"/>
      <c r="AF928" s="3098"/>
      <c r="AG928" s="3098"/>
      <c r="AH928" s="3098"/>
      <c r="AI928" s="3098"/>
      <c r="AJ928" s="3143"/>
      <c r="AK928" s="3143"/>
      <c r="AL928" s="3143"/>
      <c r="AM928" s="3143"/>
      <c r="AN928" s="3143"/>
      <c r="AO928" s="3143"/>
      <c r="AP928" s="3143"/>
      <c r="AQ928" s="3143"/>
      <c r="AR928" s="3143"/>
      <c r="AS928" s="3143"/>
      <c r="AT928" s="3143"/>
      <c r="AU928" s="3143"/>
      <c r="AV928" s="3143"/>
      <c r="AW928" s="3143"/>
      <c r="AX928" s="3143"/>
      <c r="AY928" s="3143"/>
      <c r="AZ928" s="3143"/>
      <c r="BA928" s="3143"/>
      <c r="BB928" s="3143"/>
      <c r="BC928" s="3143"/>
      <c r="BD928" s="3143"/>
      <c r="BE928" s="3143"/>
      <c r="BF928" s="3143"/>
      <c r="BG928" s="3143"/>
      <c r="BH928" s="3143"/>
      <c r="BI928" s="3143"/>
      <c r="BJ928" s="3143"/>
      <c r="BK928" s="3143"/>
      <c r="BL928" s="3189"/>
      <c r="BM928" s="3189"/>
      <c r="BN928" s="3189"/>
      <c r="BO928" s="3189"/>
      <c r="BP928" s="3189"/>
      <c r="BQ928" s="3189"/>
      <c r="BR928" s="3189"/>
      <c r="BS928" s="3189"/>
      <c r="BT928" s="3189"/>
      <c r="BU928" s="3189"/>
      <c r="BV928" s="3143"/>
      <c r="BW928" s="3143"/>
    </row>
    <row r="929" spans="1:75" ht="16.5" customHeight="1">
      <c r="A929" s="3143"/>
      <c r="B929" s="3143"/>
      <c r="C929" s="3143"/>
      <c r="D929" s="3143"/>
      <c r="E929" s="3143"/>
      <c r="F929" s="3143"/>
      <c r="G929" s="3143"/>
      <c r="H929" s="3143"/>
      <c r="I929" s="3143"/>
      <c r="J929" s="3143"/>
      <c r="K929" s="3098"/>
      <c r="L929" s="3098"/>
      <c r="M929" s="3098"/>
      <c r="N929" s="3098"/>
      <c r="O929" s="3098"/>
      <c r="P929" s="3098"/>
      <c r="Q929" s="3098"/>
      <c r="R929" s="3098"/>
      <c r="S929" s="3098"/>
      <c r="T929" s="3098"/>
      <c r="U929" s="3098"/>
      <c r="V929" s="3098"/>
      <c r="W929" s="3098"/>
      <c r="X929" s="3098"/>
      <c r="Y929" s="3098"/>
      <c r="Z929" s="3098"/>
      <c r="AA929" s="3098"/>
      <c r="AB929" s="3098"/>
      <c r="AC929" s="3098"/>
      <c r="AD929" s="3098"/>
      <c r="AE929" s="3098"/>
      <c r="AF929" s="3098"/>
      <c r="AG929" s="3098"/>
      <c r="AH929" s="3098"/>
      <c r="AI929" s="3098"/>
      <c r="AJ929" s="3143"/>
      <c r="AK929" s="3143"/>
      <c r="AL929" s="3143"/>
      <c r="AM929" s="3143"/>
      <c r="AN929" s="3143"/>
      <c r="AO929" s="3143"/>
      <c r="AP929" s="3143"/>
      <c r="AQ929" s="3143"/>
      <c r="AR929" s="3143"/>
      <c r="AS929" s="3143"/>
      <c r="AT929" s="3143"/>
      <c r="AU929" s="3143"/>
      <c r="AV929" s="3143"/>
      <c r="AW929" s="3143"/>
      <c r="AX929" s="3143"/>
      <c r="AY929" s="3143"/>
      <c r="AZ929" s="3143"/>
      <c r="BA929" s="3143"/>
      <c r="BB929" s="3143"/>
      <c r="BC929" s="3143"/>
      <c r="BD929" s="3143"/>
      <c r="BE929" s="3143"/>
      <c r="BF929" s="3143"/>
      <c r="BG929" s="3143"/>
      <c r="BH929" s="3143"/>
      <c r="BI929" s="3143"/>
      <c r="BJ929" s="3143"/>
      <c r="BK929" s="3143"/>
      <c r="BL929" s="3189"/>
      <c r="BM929" s="3189"/>
      <c r="BN929" s="3189"/>
      <c r="BO929" s="3189"/>
      <c r="BP929" s="3189"/>
      <c r="BQ929" s="3189"/>
      <c r="BR929" s="3189"/>
      <c r="BS929" s="3189"/>
      <c r="BT929" s="3189"/>
      <c r="BU929" s="3189"/>
      <c r="BV929" s="3143"/>
      <c r="BW929" s="3143"/>
    </row>
    <row r="930" spans="1:75" ht="16.5" customHeight="1">
      <c r="A930" s="3143"/>
      <c r="B930" s="3143"/>
      <c r="C930" s="3143"/>
      <c r="D930" s="3143"/>
      <c r="E930" s="3143"/>
      <c r="F930" s="3143"/>
      <c r="G930" s="3143"/>
      <c r="H930" s="3143"/>
      <c r="I930" s="3143"/>
      <c r="J930" s="3143"/>
      <c r="K930" s="3098"/>
      <c r="L930" s="3098"/>
      <c r="M930" s="3098"/>
      <c r="N930" s="3098"/>
      <c r="O930" s="3098"/>
      <c r="P930" s="3098"/>
      <c r="Q930" s="3098"/>
      <c r="R930" s="3098"/>
      <c r="S930" s="3098"/>
      <c r="T930" s="3098"/>
      <c r="U930" s="3098"/>
      <c r="V930" s="3098"/>
      <c r="W930" s="3098"/>
      <c r="X930" s="3098"/>
      <c r="Y930" s="3098"/>
      <c r="Z930" s="3098"/>
      <c r="AA930" s="3098"/>
      <c r="AB930" s="3098"/>
      <c r="AC930" s="3098"/>
      <c r="AD930" s="3098"/>
      <c r="AE930" s="3098"/>
      <c r="AF930" s="3098"/>
      <c r="AG930" s="3098"/>
      <c r="AH930" s="3098"/>
      <c r="AI930" s="3098"/>
      <c r="AJ930" s="3143"/>
      <c r="AK930" s="3143"/>
      <c r="AL930" s="3143"/>
      <c r="AM930" s="3143"/>
      <c r="AN930" s="3143"/>
      <c r="AO930" s="3143"/>
      <c r="AP930" s="3143"/>
      <c r="AQ930" s="3143"/>
      <c r="AR930" s="3143"/>
      <c r="AS930" s="3143"/>
      <c r="AT930" s="3143"/>
      <c r="AU930" s="3143"/>
      <c r="AV930" s="3143"/>
      <c r="AW930" s="3143"/>
      <c r="AX930" s="3143"/>
      <c r="AY930" s="3143"/>
      <c r="AZ930" s="3143"/>
      <c r="BA930" s="3143"/>
      <c r="BB930" s="3143"/>
      <c r="BC930" s="3143"/>
      <c r="BD930" s="3143"/>
      <c r="BE930" s="3143"/>
      <c r="BF930" s="3143"/>
      <c r="BG930" s="3143"/>
      <c r="BH930" s="3143"/>
      <c r="BI930" s="3143"/>
      <c r="BJ930" s="3143"/>
      <c r="BK930" s="3143"/>
      <c r="BL930" s="3189"/>
      <c r="BM930" s="3189"/>
      <c r="BN930" s="3189"/>
      <c r="BO930" s="3189"/>
      <c r="BP930" s="3189"/>
      <c r="BQ930" s="3189"/>
      <c r="BR930" s="3189"/>
      <c r="BS930" s="3189"/>
      <c r="BT930" s="3189"/>
      <c r="BU930" s="3189"/>
      <c r="BV930" s="3143"/>
      <c r="BW930" s="3143"/>
    </row>
    <row r="931" spans="1:75" ht="16.5" customHeight="1">
      <c r="A931" s="3143"/>
      <c r="B931" s="3143"/>
      <c r="C931" s="3143"/>
      <c r="D931" s="3143"/>
      <c r="E931" s="3143"/>
      <c r="F931" s="3143"/>
      <c r="G931" s="3143"/>
      <c r="H931" s="3143"/>
      <c r="I931" s="3143"/>
      <c r="J931" s="3143"/>
      <c r="K931" s="3098"/>
      <c r="L931" s="3098"/>
      <c r="M931" s="3098"/>
      <c r="N931" s="3098"/>
      <c r="O931" s="3098"/>
      <c r="P931" s="3098"/>
      <c r="Q931" s="3098"/>
      <c r="R931" s="3098"/>
      <c r="S931" s="3098"/>
      <c r="T931" s="3098"/>
      <c r="U931" s="3098"/>
      <c r="V931" s="3098"/>
      <c r="W931" s="3098"/>
      <c r="X931" s="3098"/>
      <c r="Y931" s="3098"/>
      <c r="Z931" s="3098"/>
      <c r="AA931" s="3098"/>
      <c r="AB931" s="3098"/>
      <c r="AC931" s="3098"/>
      <c r="AD931" s="3098"/>
      <c r="AE931" s="3098"/>
      <c r="AF931" s="3098"/>
      <c r="AG931" s="3098"/>
      <c r="AH931" s="3098"/>
      <c r="AI931" s="3098"/>
      <c r="AJ931" s="3143"/>
      <c r="AK931" s="3143"/>
      <c r="AL931" s="3143"/>
      <c r="AM931" s="3143"/>
      <c r="AN931" s="3143"/>
      <c r="AO931" s="3143"/>
      <c r="AP931" s="3143"/>
      <c r="AQ931" s="3143"/>
      <c r="AR931" s="3143"/>
      <c r="AS931" s="3143"/>
      <c r="AT931" s="3143"/>
      <c r="AU931" s="3143"/>
      <c r="AV931" s="3143"/>
      <c r="AW931" s="3143"/>
      <c r="AX931" s="3143"/>
      <c r="AY931" s="3143"/>
      <c r="AZ931" s="3143"/>
      <c r="BA931" s="3143"/>
      <c r="BB931" s="3143"/>
      <c r="BC931" s="3143"/>
      <c r="BD931" s="3143"/>
      <c r="BE931" s="3143"/>
      <c r="BF931" s="3143"/>
      <c r="BG931" s="3143"/>
      <c r="BH931" s="3143"/>
      <c r="BI931" s="3143"/>
      <c r="BJ931" s="3143"/>
      <c r="BK931" s="3143"/>
      <c r="BL931" s="3189"/>
      <c r="BM931" s="3189"/>
      <c r="BN931" s="3189"/>
      <c r="BO931" s="3189"/>
      <c r="BP931" s="3189"/>
      <c r="BQ931" s="3189"/>
      <c r="BR931" s="3189"/>
      <c r="BS931" s="3189"/>
      <c r="BT931" s="3189"/>
      <c r="BU931" s="3189"/>
      <c r="BV931" s="3143"/>
      <c r="BW931" s="3143"/>
    </row>
    <row r="932" spans="1:75" ht="16.5" customHeight="1">
      <c r="A932" s="3143"/>
      <c r="B932" s="3143"/>
      <c r="C932" s="3143"/>
      <c r="D932" s="3143"/>
      <c r="E932" s="3143"/>
      <c r="F932" s="3143"/>
      <c r="G932" s="3143"/>
      <c r="H932" s="3143"/>
      <c r="I932" s="3143"/>
      <c r="J932" s="3143"/>
      <c r="K932" s="3098"/>
      <c r="L932" s="3098"/>
      <c r="M932" s="3098"/>
      <c r="N932" s="3098"/>
      <c r="O932" s="3098"/>
      <c r="P932" s="3098"/>
      <c r="Q932" s="3098"/>
      <c r="R932" s="3098"/>
      <c r="S932" s="3098"/>
      <c r="T932" s="3098"/>
      <c r="U932" s="3098"/>
      <c r="V932" s="3098"/>
      <c r="W932" s="3098"/>
      <c r="X932" s="3098"/>
      <c r="Y932" s="3098"/>
      <c r="Z932" s="3098"/>
      <c r="AA932" s="3098"/>
      <c r="AB932" s="3098"/>
      <c r="AC932" s="3098"/>
      <c r="AD932" s="3098"/>
      <c r="AE932" s="3098"/>
      <c r="AF932" s="3098"/>
      <c r="AG932" s="3098"/>
      <c r="AH932" s="3098"/>
      <c r="AI932" s="3098"/>
      <c r="AJ932" s="3143"/>
      <c r="AK932" s="3143"/>
      <c r="AL932" s="3143"/>
      <c r="AM932" s="3143"/>
      <c r="AN932" s="3143"/>
      <c r="AO932" s="3143"/>
      <c r="AP932" s="3143"/>
      <c r="AQ932" s="3143"/>
      <c r="AR932" s="3143"/>
      <c r="AS932" s="3143"/>
      <c r="AT932" s="3143"/>
      <c r="AU932" s="3143"/>
      <c r="AV932" s="3143"/>
      <c r="AW932" s="3143"/>
      <c r="AX932" s="3143"/>
      <c r="AY932" s="3143"/>
      <c r="AZ932" s="3143"/>
      <c r="BA932" s="3143"/>
      <c r="BB932" s="3143"/>
      <c r="BC932" s="3143"/>
      <c r="BD932" s="3143"/>
      <c r="BE932" s="3143"/>
      <c r="BF932" s="3143"/>
      <c r="BG932" s="3143"/>
      <c r="BH932" s="3143"/>
      <c r="BI932" s="3143"/>
      <c r="BJ932" s="3143"/>
      <c r="BK932" s="3143"/>
      <c r="BL932" s="3189"/>
      <c r="BM932" s="3189"/>
      <c r="BN932" s="3189"/>
      <c r="BO932" s="3189"/>
      <c r="BP932" s="3189"/>
      <c r="BQ932" s="3189"/>
      <c r="BR932" s="3189"/>
      <c r="BS932" s="3189"/>
      <c r="BT932" s="3189"/>
      <c r="BU932" s="3189"/>
      <c r="BV932" s="3143"/>
      <c r="BW932" s="3143"/>
    </row>
    <row r="933" spans="1:75" ht="16.5" customHeight="1">
      <c r="A933" s="3143"/>
      <c r="B933" s="3143"/>
      <c r="C933" s="3143"/>
      <c r="D933" s="3143"/>
      <c r="E933" s="3143"/>
      <c r="F933" s="3143"/>
      <c r="G933" s="3143"/>
      <c r="H933" s="3143"/>
      <c r="I933" s="3143"/>
      <c r="J933" s="3143"/>
      <c r="K933" s="3098"/>
      <c r="L933" s="3098"/>
      <c r="M933" s="3098"/>
      <c r="N933" s="3098"/>
      <c r="O933" s="3098"/>
      <c r="P933" s="3098"/>
      <c r="Q933" s="3098"/>
      <c r="R933" s="3098"/>
      <c r="S933" s="3098"/>
      <c r="T933" s="3098"/>
      <c r="U933" s="3098"/>
      <c r="V933" s="3098"/>
      <c r="W933" s="3098"/>
      <c r="X933" s="3098"/>
      <c r="Y933" s="3098"/>
      <c r="Z933" s="3098"/>
      <c r="AA933" s="3098"/>
      <c r="AB933" s="3098"/>
      <c r="AC933" s="3098"/>
      <c r="AD933" s="3098"/>
      <c r="AE933" s="3098"/>
      <c r="AF933" s="3098"/>
      <c r="AG933" s="3098"/>
      <c r="AH933" s="3098"/>
      <c r="AI933" s="3098"/>
      <c r="AJ933" s="3143"/>
      <c r="AK933" s="3143"/>
      <c r="AL933" s="3143"/>
      <c r="AM933" s="3143"/>
      <c r="AN933" s="3143"/>
      <c r="AO933" s="3143"/>
      <c r="AP933" s="3143"/>
      <c r="AQ933" s="3143"/>
      <c r="AR933" s="3143"/>
      <c r="AS933" s="3143"/>
      <c r="AT933" s="3143"/>
      <c r="AU933" s="3143"/>
      <c r="AV933" s="3143"/>
      <c r="AW933" s="3143"/>
      <c r="AX933" s="3143"/>
      <c r="AY933" s="3143"/>
      <c r="AZ933" s="3143"/>
      <c r="BA933" s="3143"/>
      <c r="BB933" s="3143"/>
      <c r="BC933" s="3143"/>
      <c r="BD933" s="3143"/>
      <c r="BE933" s="3143"/>
      <c r="BF933" s="3143"/>
      <c r="BG933" s="3143"/>
      <c r="BH933" s="3143"/>
      <c r="BI933" s="3143"/>
      <c r="BJ933" s="3143"/>
      <c r="BK933" s="3143"/>
      <c r="BL933" s="3189"/>
      <c r="BM933" s="3189"/>
      <c r="BN933" s="3189"/>
      <c r="BO933" s="3189"/>
      <c r="BP933" s="3189"/>
      <c r="BQ933" s="3189"/>
      <c r="BR933" s="3189"/>
      <c r="BS933" s="3189"/>
      <c r="BT933" s="3189"/>
      <c r="BU933" s="3189"/>
      <c r="BV933" s="3143"/>
      <c r="BW933" s="3143"/>
    </row>
    <row r="934" spans="1:75" ht="16.5" customHeight="1">
      <c r="A934" s="3143"/>
      <c r="B934" s="3143"/>
      <c r="C934" s="3143"/>
      <c r="D934" s="3143"/>
      <c r="E934" s="3143"/>
      <c r="F934" s="3143"/>
      <c r="G934" s="3143"/>
      <c r="H934" s="3143"/>
      <c r="I934" s="3143"/>
      <c r="J934" s="3143"/>
      <c r="K934" s="3098"/>
      <c r="L934" s="3098"/>
      <c r="M934" s="3098"/>
      <c r="N934" s="3098"/>
      <c r="O934" s="3098"/>
      <c r="P934" s="3098"/>
      <c r="Q934" s="3098"/>
      <c r="R934" s="3098"/>
      <c r="S934" s="3098"/>
      <c r="T934" s="3098"/>
      <c r="U934" s="3098"/>
      <c r="V934" s="3098"/>
      <c r="W934" s="3098"/>
      <c r="X934" s="3098"/>
      <c r="Y934" s="3098"/>
      <c r="Z934" s="3098"/>
      <c r="AA934" s="3098"/>
      <c r="AB934" s="3098"/>
      <c r="AC934" s="3098"/>
      <c r="AD934" s="3098"/>
      <c r="AE934" s="3098"/>
      <c r="AF934" s="3098"/>
      <c r="AG934" s="3098"/>
      <c r="AH934" s="3098"/>
      <c r="AI934" s="3098"/>
      <c r="AJ934" s="3143"/>
      <c r="AK934" s="3143"/>
      <c r="AL934" s="3143"/>
      <c r="AM934" s="3143"/>
      <c r="AN934" s="3143"/>
      <c r="AO934" s="3143"/>
      <c r="AP934" s="3143"/>
      <c r="AQ934" s="3143"/>
      <c r="AR934" s="3143"/>
      <c r="AS934" s="3143"/>
      <c r="AT934" s="3143"/>
      <c r="AU934" s="3143"/>
      <c r="AV934" s="3143"/>
      <c r="AW934" s="3143"/>
      <c r="AX934" s="3143"/>
      <c r="AY934" s="3143"/>
      <c r="AZ934" s="3143"/>
      <c r="BA934" s="3143"/>
      <c r="BB934" s="3143"/>
      <c r="BC934" s="3143"/>
      <c r="BD934" s="3143"/>
      <c r="BE934" s="3143"/>
      <c r="BF934" s="3143"/>
      <c r="BG934" s="3143"/>
      <c r="BH934" s="3143"/>
      <c r="BI934" s="3143"/>
      <c r="BJ934" s="3143"/>
      <c r="BK934" s="3143"/>
      <c r="BL934" s="3189"/>
      <c r="BM934" s="3189"/>
      <c r="BN934" s="3189"/>
      <c r="BO934" s="3189"/>
      <c r="BP934" s="3189"/>
      <c r="BQ934" s="3189"/>
      <c r="BR934" s="3189"/>
      <c r="BS934" s="3189"/>
      <c r="BT934" s="3189"/>
      <c r="BU934" s="3189"/>
      <c r="BV934" s="3143"/>
      <c r="BW934" s="3143"/>
    </row>
    <row r="935" spans="1:75" ht="16.5" customHeight="1">
      <c r="A935" s="3143"/>
      <c r="B935" s="3143"/>
      <c r="C935" s="3143"/>
      <c r="D935" s="3143"/>
      <c r="E935" s="3143"/>
      <c r="F935" s="3143"/>
      <c r="G935" s="3143"/>
      <c r="H935" s="3143"/>
      <c r="I935" s="3143"/>
      <c r="J935" s="3143"/>
      <c r="K935" s="3098"/>
      <c r="L935" s="3098"/>
      <c r="M935" s="3098"/>
      <c r="N935" s="3098"/>
      <c r="O935" s="3098"/>
      <c r="P935" s="3098"/>
      <c r="Q935" s="3098"/>
      <c r="R935" s="3098"/>
      <c r="S935" s="3098"/>
      <c r="T935" s="3098"/>
      <c r="U935" s="3098"/>
      <c r="V935" s="3098"/>
      <c r="W935" s="3098"/>
      <c r="X935" s="3098"/>
      <c r="Y935" s="3098"/>
      <c r="Z935" s="3098"/>
      <c r="AA935" s="3098"/>
      <c r="AB935" s="3098"/>
      <c r="AC935" s="3098"/>
      <c r="AD935" s="3098"/>
      <c r="AE935" s="3098"/>
      <c r="AF935" s="3098"/>
      <c r="AG935" s="3098"/>
      <c r="AH935" s="3098"/>
      <c r="AI935" s="3098"/>
      <c r="AJ935" s="3143"/>
      <c r="AK935" s="3143"/>
      <c r="AL935" s="3143"/>
      <c r="AM935" s="3143"/>
      <c r="AN935" s="3143"/>
      <c r="AO935" s="3143"/>
      <c r="AP935" s="3143"/>
      <c r="AQ935" s="3143"/>
      <c r="AR935" s="3143"/>
      <c r="AS935" s="3143"/>
      <c r="AT935" s="3143"/>
      <c r="AU935" s="3143"/>
      <c r="AV935" s="3143"/>
      <c r="AW935" s="3143"/>
      <c r="AX935" s="3143"/>
      <c r="AY935" s="3143"/>
      <c r="AZ935" s="3143"/>
      <c r="BA935" s="3143"/>
      <c r="BB935" s="3143"/>
      <c r="BC935" s="3143"/>
      <c r="BD935" s="3143"/>
      <c r="BE935" s="3143"/>
      <c r="BF935" s="3143"/>
      <c r="BG935" s="3143"/>
      <c r="BH935" s="3143"/>
      <c r="BI935" s="3143"/>
      <c r="BJ935" s="3143"/>
      <c r="BK935" s="3143"/>
      <c r="BL935" s="3189"/>
      <c r="BM935" s="3189"/>
      <c r="BN935" s="3189"/>
      <c r="BO935" s="3189"/>
      <c r="BP935" s="3189"/>
      <c r="BQ935" s="3189"/>
      <c r="BR935" s="3189"/>
      <c r="BS935" s="3189"/>
      <c r="BT935" s="3189"/>
      <c r="BU935" s="3189"/>
      <c r="BV935" s="3143"/>
      <c r="BW935" s="3143"/>
    </row>
    <row r="936" spans="1:75" ht="16.5" customHeight="1">
      <c r="A936" s="3143"/>
      <c r="B936" s="3143"/>
      <c r="C936" s="3143"/>
      <c r="D936" s="3143"/>
      <c r="E936" s="3143"/>
      <c r="F936" s="3143"/>
      <c r="G936" s="3143"/>
      <c r="H936" s="3143"/>
      <c r="I936" s="3143"/>
      <c r="J936" s="3143"/>
      <c r="K936" s="3098"/>
      <c r="L936" s="3098"/>
      <c r="M936" s="3098"/>
      <c r="N936" s="3098"/>
      <c r="O936" s="3098"/>
      <c r="P936" s="3098"/>
      <c r="Q936" s="3098"/>
      <c r="R936" s="3098"/>
      <c r="S936" s="3098"/>
      <c r="T936" s="3098"/>
      <c r="U936" s="3098"/>
      <c r="V936" s="3098"/>
      <c r="W936" s="3098"/>
      <c r="X936" s="3098"/>
      <c r="Y936" s="3098"/>
      <c r="Z936" s="3098"/>
      <c r="AA936" s="3098"/>
      <c r="AB936" s="3098"/>
      <c r="AC936" s="3098"/>
      <c r="AD936" s="3098"/>
      <c r="AE936" s="3098"/>
      <c r="AF936" s="3098"/>
      <c r="AG936" s="3098"/>
      <c r="AH936" s="3098"/>
      <c r="AI936" s="3098"/>
      <c r="AJ936" s="3143"/>
      <c r="AK936" s="3143"/>
      <c r="AL936" s="3143"/>
      <c r="AM936" s="3143"/>
      <c r="AN936" s="3143"/>
      <c r="AO936" s="3143"/>
      <c r="AP936" s="3143"/>
      <c r="AQ936" s="3143"/>
      <c r="AR936" s="3143"/>
      <c r="AS936" s="3143"/>
      <c r="AT936" s="3143"/>
      <c r="AU936" s="3143"/>
      <c r="AV936" s="3143"/>
      <c r="AW936" s="3143"/>
      <c r="AX936" s="3143"/>
      <c r="AY936" s="3143"/>
      <c r="AZ936" s="3143"/>
      <c r="BA936" s="3143"/>
      <c r="BB936" s="3143"/>
      <c r="BC936" s="3143"/>
      <c r="BD936" s="3143"/>
      <c r="BE936" s="3143"/>
      <c r="BF936" s="3143"/>
      <c r="BG936" s="3143"/>
      <c r="BH936" s="3143"/>
      <c r="BI936" s="3143"/>
      <c r="BJ936" s="3143"/>
      <c r="BK936" s="3143"/>
      <c r="BL936" s="3189"/>
      <c r="BM936" s="3189"/>
      <c r="BN936" s="3189"/>
      <c r="BO936" s="3189"/>
      <c r="BP936" s="3189"/>
      <c r="BQ936" s="3189"/>
      <c r="BR936" s="3189"/>
      <c r="BS936" s="3189"/>
      <c r="BT936" s="3189"/>
      <c r="BU936" s="3189"/>
      <c r="BV936" s="3143"/>
      <c r="BW936" s="3143"/>
    </row>
    <row r="937" spans="1:75" ht="16.5" customHeight="1">
      <c r="A937" s="3143"/>
      <c r="B937" s="3143"/>
      <c r="C937" s="3143"/>
      <c r="D937" s="3143"/>
      <c r="E937" s="3143"/>
      <c r="F937" s="3143"/>
      <c r="G937" s="3143"/>
      <c r="H937" s="3143"/>
      <c r="I937" s="3143"/>
      <c r="J937" s="3143"/>
      <c r="K937" s="3098"/>
      <c r="L937" s="3098"/>
      <c r="M937" s="3098"/>
      <c r="N937" s="3098"/>
      <c r="O937" s="3098"/>
      <c r="P937" s="3098"/>
      <c r="Q937" s="3098"/>
      <c r="R937" s="3098"/>
      <c r="S937" s="3098"/>
      <c r="T937" s="3098"/>
      <c r="U937" s="3098"/>
      <c r="V937" s="3098"/>
      <c r="W937" s="3098"/>
      <c r="X937" s="3098"/>
      <c r="Y937" s="3098"/>
      <c r="Z937" s="3098"/>
      <c r="AA937" s="3098"/>
      <c r="AB937" s="3098"/>
      <c r="AC937" s="3098"/>
      <c r="AD937" s="3098"/>
      <c r="AE937" s="3098"/>
      <c r="AF937" s="3098"/>
      <c r="AG937" s="3098"/>
      <c r="AH937" s="3098"/>
      <c r="AI937" s="3098"/>
      <c r="AJ937" s="3143"/>
      <c r="AK937" s="3143"/>
      <c r="AL937" s="3143"/>
      <c r="AM937" s="3143"/>
      <c r="AN937" s="3143"/>
      <c r="AO937" s="3143"/>
      <c r="AP937" s="3143"/>
      <c r="AQ937" s="3143"/>
      <c r="AR937" s="3143"/>
      <c r="AS937" s="3143"/>
      <c r="AT937" s="3143"/>
      <c r="AU937" s="3143"/>
      <c r="AV937" s="3143"/>
      <c r="AW937" s="3143"/>
      <c r="AX937" s="3143"/>
      <c r="AY937" s="3143"/>
      <c r="AZ937" s="3143"/>
      <c r="BA937" s="3143"/>
      <c r="BB937" s="3143"/>
      <c r="BC937" s="3143"/>
      <c r="BD937" s="3143"/>
      <c r="BE937" s="3143"/>
      <c r="BF937" s="3143"/>
      <c r="BG937" s="3143"/>
      <c r="BH937" s="3143"/>
      <c r="BI937" s="3143"/>
      <c r="BJ937" s="3143"/>
      <c r="BK937" s="3143"/>
      <c r="BL937" s="3189"/>
      <c r="BM937" s="3189"/>
      <c r="BN937" s="3189"/>
      <c r="BO937" s="3189"/>
      <c r="BP937" s="3189"/>
      <c r="BQ937" s="3189"/>
      <c r="BR937" s="3189"/>
      <c r="BS937" s="3189"/>
      <c r="BT937" s="3189"/>
      <c r="BU937" s="3189"/>
      <c r="BV937" s="3143"/>
      <c r="BW937" s="3143"/>
    </row>
    <row r="938" spans="1:75" ht="16.5" customHeight="1">
      <c r="A938" s="3143"/>
      <c r="B938" s="3143"/>
      <c r="C938" s="3143"/>
      <c r="D938" s="3143"/>
      <c r="E938" s="3143"/>
      <c r="F938" s="3143"/>
      <c r="G938" s="3143"/>
      <c r="H938" s="3143"/>
      <c r="I938" s="3143"/>
      <c r="J938" s="3143"/>
      <c r="K938" s="3098"/>
      <c r="L938" s="3098"/>
      <c r="M938" s="3098"/>
      <c r="N938" s="3098"/>
      <c r="O938" s="3098"/>
      <c r="P938" s="3098"/>
      <c r="Q938" s="3098"/>
      <c r="R938" s="3098"/>
      <c r="S938" s="3098"/>
      <c r="T938" s="3098"/>
      <c r="U938" s="3098"/>
      <c r="V938" s="3098"/>
      <c r="W938" s="3098"/>
      <c r="X938" s="3098"/>
      <c r="Y938" s="3098"/>
      <c r="Z938" s="3098"/>
      <c r="AA938" s="3098"/>
      <c r="AB938" s="3098"/>
      <c r="AC938" s="3098"/>
      <c r="AD938" s="3098"/>
      <c r="AE938" s="3098"/>
      <c r="AF938" s="3098"/>
      <c r="AG938" s="3098"/>
      <c r="AH938" s="3098"/>
      <c r="AI938" s="3098"/>
      <c r="AJ938" s="3143"/>
      <c r="AK938" s="3143"/>
      <c r="AL938" s="3143"/>
      <c r="AM938" s="3143"/>
      <c r="AN938" s="3143"/>
      <c r="AO938" s="3143"/>
      <c r="AP938" s="3143"/>
      <c r="AQ938" s="3143"/>
      <c r="AR938" s="3143"/>
      <c r="AS938" s="3143"/>
      <c r="AT938" s="3143"/>
      <c r="AU938" s="3143"/>
      <c r="AV938" s="3143"/>
      <c r="AW938" s="3143"/>
      <c r="AX938" s="3143"/>
      <c r="AY938" s="3143"/>
      <c r="AZ938" s="3143"/>
      <c r="BA938" s="3143"/>
      <c r="BB938" s="3143"/>
      <c r="BC938" s="3143"/>
      <c r="BD938" s="3143"/>
      <c r="BE938" s="3143"/>
      <c r="BF938" s="3143"/>
      <c r="BG938" s="3143"/>
      <c r="BH938" s="3143"/>
      <c r="BI938" s="3143"/>
      <c r="BJ938" s="3143"/>
      <c r="BK938" s="3143"/>
      <c r="BL938" s="3189"/>
      <c r="BM938" s="3189"/>
      <c r="BN938" s="3189"/>
      <c r="BO938" s="3189"/>
      <c r="BP938" s="3189"/>
      <c r="BQ938" s="3189"/>
      <c r="BR938" s="3189"/>
      <c r="BS938" s="3189"/>
      <c r="BT938" s="3189"/>
      <c r="BU938" s="3189"/>
      <c r="BV938" s="3143"/>
      <c r="BW938" s="3143"/>
    </row>
    <row r="939" spans="1:75" ht="16.5" customHeight="1">
      <c r="A939" s="3143"/>
      <c r="B939" s="3143"/>
      <c r="C939" s="3143"/>
      <c r="D939" s="3143"/>
      <c r="E939" s="3143"/>
      <c r="F939" s="3143"/>
      <c r="G939" s="3143"/>
      <c r="H939" s="3143"/>
      <c r="I939" s="3143"/>
      <c r="J939" s="3143"/>
      <c r="K939" s="3098"/>
      <c r="L939" s="3098"/>
      <c r="M939" s="3098"/>
      <c r="N939" s="3098"/>
      <c r="O939" s="3098"/>
      <c r="P939" s="3098"/>
      <c r="Q939" s="3098"/>
      <c r="R939" s="3098"/>
      <c r="S939" s="3098"/>
      <c r="T939" s="3098"/>
      <c r="U939" s="3098"/>
      <c r="V939" s="3098"/>
      <c r="W939" s="3098"/>
      <c r="X939" s="3098"/>
      <c r="Y939" s="3098"/>
      <c r="Z939" s="3098"/>
      <c r="AA939" s="3098"/>
      <c r="AB939" s="3098"/>
      <c r="AC939" s="3098"/>
      <c r="AD939" s="3098"/>
      <c r="AE939" s="3098"/>
      <c r="AF939" s="3098"/>
      <c r="AG939" s="3098"/>
      <c r="AH939" s="3098"/>
      <c r="AI939" s="3098"/>
      <c r="AJ939" s="3143"/>
      <c r="AK939" s="3143"/>
      <c r="AL939" s="3143"/>
      <c r="AM939" s="3143"/>
      <c r="AN939" s="3143"/>
      <c r="AO939" s="3143"/>
      <c r="AP939" s="3143"/>
      <c r="AQ939" s="3143"/>
      <c r="AR939" s="3143"/>
      <c r="AS939" s="3143"/>
      <c r="AT939" s="3143"/>
      <c r="AU939" s="3143"/>
      <c r="AV939" s="3143"/>
      <c r="AW939" s="3143"/>
      <c r="AX939" s="3143"/>
      <c r="AY939" s="3143"/>
      <c r="AZ939" s="3143"/>
      <c r="BA939" s="3143"/>
      <c r="BB939" s="3143"/>
      <c r="BC939" s="3143"/>
      <c r="BD939" s="3143"/>
      <c r="BE939" s="3143"/>
      <c r="BF939" s="3143"/>
      <c r="BG939" s="3143"/>
      <c r="BH939" s="3143"/>
      <c r="BI939" s="3143"/>
      <c r="BJ939" s="3143"/>
      <c r="BK939" s="3143"/>
      <c r="BL939" s="3189"/>
      <c r="BM939" s="3189"/>
      <c r="BN939" s="3189"/>
      <c r="BO939" s="3189"/>
      <c r="BP939" s="3189"/>
      <c r="BQ939" s="3189"/>
      <c r="BR939" s="3189"/>
      <c r="BS939" s="3189"/>
      <c r="BT939" s="3189"/>
      <c r="BU939" s="3189"/>
      <c r="BV939" s="3143"/>
      <c r="BW939" s="3143"/>
    </row>
    <row r="940" spans="1:75" ht="16.5" customHeight="1">
      <c r="A940" s="3143"/>
      <c r="B940" s="3143"/>
      <c r="C940" s="3143"/>
      <c r="D940" s="3143"/>
      <c r="E940" s="3143"/>
      <c r="F940" s="3143"/>
      <c r="G940" s="3143"/>
      <c r="H940" s="3143"/>
      <c r="I940" s="3143"/>
      <c r="J940" s="3143"/>
      <c r="K940" s="3098"/>
      <c r="L940" s="3098"/>
      <c r="M940" s="3098"/>
      <c r="N940" s="3098"/>
      <c r="O940" s="3098"/>
      <c r="P940" s="3098"/>
      <c r="Q940" s="3098"/>
      <c r="R940" s="3098"/>
      <c r="S940" s="3098"/>
      <c r="T940" s="3098"/>
      <c r="U940" s="3098"/>
      <c r="V940" s="3098"/>
      <c r="W940" s="3098"/>
      <c r="X940" s="3098"/>
      <c r="Y940" s="3098"/>
      <c r="Z940" s="3098"/>
      <c r="AA940" s="3098"/>
      <c r="AB940" s="3098"/>
      <c r="AC940" s="3098"/>
      <c r="AD940" s="3098"/>
      <c r="AE940" s="3098"/>
      <c r="AF940" s="3098"/>
      <c r="AG940" s="3098"/>
      <c r="AH940" s="3098"/>
      <c r="AI940" s="3098"/>
      <c r="AJ940" s="3143"/>
      <c r="AK940" s="3143"/>
      <c r="AL940" s="3143"/>
      <c r="AM940" s="3143"/>
      <c r="AN940" s="3143"/>
      <c r="AO940" s="3143"/>
      <c r="AP940" s="3143"/>
      <c r="AQ940" s="3143"/>
      <c r="AR940" s="3143"/>
      <c r="AS940" s="3143"/>
      <c r="AT940" s="3143"/>
      <c r="AU940" s="3143"/>
      <c r="AV940" s="3143"/>
      <c r="AW940" s="3143"/>
      <c r="AX940" s="3143"/>
      <c r="AY940" s="3143"/>
      <c r="AZ940" s="3143"/>
      <c r="BA940" s="3143"/>
      <c r="BB940" s="3143"/>
      <c r="BC940" s="3143"/>
      <c r="BD940" s="3143"/>
      <c r="BE940" s="3143"/>
      <c r="BF940" s="3143"/>
      <c r="BG940" s="3143"/>
      <c r="BH940" s="3143"/>
      <c r="BI940" s="3143"/>
      <c r="BJ940" s="3143"/>
      <c r="BK940" s="3143"/>
      <c r="BL940" s="3189"/>
      <c r="BM940" s="3189"/>
      <c r="BN940" s="3189"/>
      <c r="BO940" s="3189"/>
      <c r="BP940" s="3189"/>
      <c r="BQ940" s="3189"/>
      <c r="BR940" s="3189"/>
      <c r="BS940" s="3189"/>
      <c r="BT940" s="3189"/>
      <c r="BU940" s="3189"/>
      <c r="BV940" s="3143"/>
      <c r="BW940" s="3143"/>
    </row>
    <row r="941" spans="1:75" ht="16.5" customHeight="1">
      <c r="A941" s="3143"/>
      <c r="B941" s="3143"/>
      <c r="C941" s="3143"/>
      <c r="D941" s="3143"/>
      <c r="E941" s="3143"/>
      <c r="F941" s="3143"/>
      <c r="G941" s="3143"/>
      <c r="H941" s="3143"/>
      <c r="I941" s="3143"/>
      <c r="J941" s="3143"/>
      <c r="K941" s="3098"/>
      <c r="L941" s="3098"/>
      <c r="M941" s="3098"/>
      <c r="N941" s="3098"/>
      <c r="O941" s="3098"/>
      <c r="P941" s="3098"/>
      <c r="Q941" s="3098"/>
      <c r="R941" s="3098"/>
      <c r="S941" s="3098"/>
      <c r="T941" s="3098"/>
      <c r="U941" s="3098"/>
      <c r="V941" s="3098"/>
      <c r="W941" s="3098"/>
      <c r="X941" s="3098"/>
      <c r="Y941" s="3098"/>
      <c r="Z941" s="3098"/>
      <c r="AA941" s="3098"/>
      <c r="AB941" s="3098"/>
      <c r="AC941" s="3098"/>
      <c r="AD941" s="3098"/>
      <c r="AE941" s="3098"/>
      <c r="AF941" s="3098"/>
      <c r="AG941" s="3098"/>
      <c r="AH941" s="3098"/>
      <c r="AI941" s="3098"/>
      <c r="AJ941" s="3143"/>
      <c r="AK941" s="3143"/>
      <c r="AL941" s="3143"/>
      <c r="AM941" s="3143"/>
      <c r="AN941" s="3143"/>
      <c r="AO941" s="3143"/>
      <c r="AP941" s="3143"/>
      <c r="AQ941" s="3143"/>
      <c r="AR941" s="3143"/>
      <c r="AS941" s="3143"/>
      <c r="AT941" s="3143"/>
      <c r="AU941" s="3143"/>
      <c r="AV941" s="3143"/>
      <c r="AW941" s="3143"/>
      <c r="AX941" s="3143"/>
      <c r="AY941" s="3143"/>
      <c r="AZ941" s="3143"/>
      <c r="BA941" s="3143"/>
      <c r="BB941" s="3143"/>
      <c r="BC941" s="3143"/>
      <c r="BD941" s="3143"/>
      <c r="BE941" s="3143"/>
      <c r="BF941" s="3143"/>
      <c r="BG941" s="3143"/>
      <c r="BH941" s="3143"/>
      <c r="BI941" s="3143"/>
      <c r="BJ941" s="3143"/>
      <c r="BK941" s="3143"/>
      <c r="BL941" s="3189"/>
      <c r="BM941" s="3189"/>
      <c r="BN941" s="3189"/>
      <c r="BO941" s="3189"/>
      <c r="BP941" s="3189"/>
      <c r="BQ941" s="3189"/>
      <c r="BR941" s="3189"/>
      <c r="BS941" s="3189"/>
      <c r="BT941" s="3189"/>
      <c r="BU941" s="3189"/>
      <c r="BV941" s="3143"/>
      <c r="BW941" s="3143"/>
    </row>
    <row r="942" spans="1:75" ht="16.5" customHeight="1">
      <c r="A942" s="3143"/>
      <c r="B942" s="3143"/>
      <c r="C942" s="3143"/>
      <c r="D942" s="3143"/>
      <c r="E942" s="3143"/>
      <c r="F942" s="3143"/>
      <c r="G942" s="3143"/>
      <c r="H942" s="3143"/>
      <c r="I942" s="3143"/>
      <c r="J942" s="3143"/>
      <c r="K942" s="3098"/>
      <c r="L942" s="3098"/>
      <c r="M942" s="3098"/>
      <c r="N942" s="3098"/>
      <c r="O942" s="3098"/>
      <c r="P942" s="3098"/>
      <c r="Q942" s="3098"/>
      <c r="R942" s="3098"/>
      <c r="S942" s="3098"/>
      <c r="T942" s="3098"/>
      <c r="U942" s="3098"/>
      <c r="V942" s="3098"/>
      <c r="W942" s="3098"/>
      <c r="X942" s="3098"/>
      <c r="Y942" s="3098"/>
      <c r="Z942" s="3098"/>
      <c r="AA942" s="3098"/>
      <c r="AB942" s="3098"/>
      <c r="AC942" s="3098"/>
      <c r="AD942" s="3098"/>
      <c r="AE942" s="3098"/>
      <c r="AF942" s="3098"/>
      <c r="AG942" s="3098"/>
      <c r="AH942" s="3098"/>
      <c r="AI942" s="3098"/>
      <c r="AJ942" s="3143"/>
      <c r="AK942" s="3143"/>
      <c r="AL942" s="3143"/>
      <c r="AM942" s="3143"/>
      <c r="AN942" s="3143"/>
      <c r="AO942" s="3143"/>
      <c r="AP942" s="3143"/>
      <c r="AQ942" s="3143"/>
      <c r="AR942" s="3143"/>
      <c r="AS942" s="3143"/>
      <c r="AT942" s="3143"/>
      <c r="AU942" s="3143"/>
      <c r="AV942" s="3143"/>
      <c r="AW942" s="3143"/>
      <c r="AX942" s="3143"/>
      <c r="AY942" s="3143"/>
      <c r="AZ942" s="3143"/>
      <c r="BA942" s="3143"/>
      <c r="BB942" s="3143"/>
      <c r="BC942" s="3143"/>
      <c r="BD942" s="3143"/>
      <c r="BE942" s="3143"/>
      <c r="BF942" s="3143"/>
      <c r="BG942" s="3143"/>
      <c r="BH942" s="3143"/>
      <c r="BI942" s="3143"/>
      <c r="BJ942" s="3143"/>
      <c r="BK942" s="3143"/>
      <c r="BL942" s="3189"/>
      <c r="BM942" s="3189"/>
      <c r="BN942" s="3189"/>
      <c r="BO942" s="3189"/>
      <c r="BP942" s="3189"/>
      <c r="BQ942" s="3189"/>
      <c r="BR942" s="3189"/>
      <c r="BS942" s="3189"/>
      <c r="BT942" s="3189"/>
      <c r="BU942" s="3189"/>
      <c r="BV942" s="3143"/>
      <c r="BW942" s="3143"/>
    </row>
    <row r="943" spans="1:75" ht="16.5" customHeight="1">
      <c r="A943" s="3143"/>
      <c r="B943" s="3143"/>
      <c r="C943" s="3143"/>
      <c r="D943" s="3143"/>
      <c r="E943" s="3143"/>
      <c r="F943" s="3143"/>
      <c r="G943" s="3143"/>
      <c r="H943" s="3143"/>
      <c r="I943" s="3143"/>
      <c r="J943" s="3143"/>
      <c r="K943" s="3098"/>
      <c r="L943" s="3098"/>
      <c r="M943" s="3098"/>
      <c r="N943" s="3098"/>
      <c r="O943" s="3098"/>
      <c r="P943" s="3098"/>
      <c r="Q943" s="3098"/>
      <c r="R943" s="3098"/>
      <c r="S943" s="3098"/>
      <c r="T943" s="3098"/>
      <c r="U943" s="3098"/>
      <c r="V943" s="3098"/>
      <c r="W943" s="3098"/>
      <c r="X943" s="3098"/>
      <c r="Y943" s="3098"/>
      <c r="Z943" s="3098"/>
      <c r="AA943" s="3098"/>
      <c r="AB943" s="3098"/>
      <c r="AC943" s="3098"/>
      <c r="AD943" s="3098"/>
      <c r="AE943" s="3098"/>
      <c r="AF943" s="3098"/>
      <c r="AG943" s="3098"/>
      <c r="AH943" s="3098"/>
      <c r="AI943" s="3098"/>
      <c r="AJ943" s="3143"/>
      <c r="AK943" s="3143"/>
      <c r="AL943" s="3143"/>
      <c r="AM943" s="3143"/>
      <c r="AN943" s="3143"/>
      <c r="AO943" s="3143"/>
      <c r="AP943" s="3143"/>
      <c r="AQ943" s="3143"/>
      <c r="AR943" s="3143"/>
      <c r="AS943" s="3143"/>
      <c r="AT943" s="3143"/>
      <c r="AU943" s="3143"/>
      <c r="AV943" s="3143"/>
      <c r="AW943" s="3143"/>
      <c r="AX943" s="3143"/>
      <c r="AY943" s="3143"/>
      <c r="AZ943" s="3143"/>
      <c r="BA943" s="3143"/>
      <c r="BB943" s="3143"/>
      <c r="BC943" s="3143"/>
      <c r="BD943" s="3143"/>
      <c r="BE943" s="3143"/>
      <c r="BF943" s="3143"/>
      <c r="BG943" s="3143"/>
      <c r="BH943" s="3143"/>
      <c r="BI943" s="3143"/>
      <c r="BJ943" s="3143"/>
      <c r="BK943" s="3143"/>
      <c r="BL943" s="3189"/>
      <c r="BM943" s="3189"/>
      <c r="BN943" s="3189"/>
      <c r="BO943" s="3189"/>
      <c r="BP943" s="3189"/>
      <c r="BQ943" s="3189"/>
      <c r="BR943" s="3189"/>
      <c r="BS943" s="3189"/>
      <c r="BT943" s="3189"/>
      <c r="BU943" s="3189"/>
      <c r="BV943" s="3143"/>
      <c r="BW943" s="3143"/>
    </row>
    <row r="944" spans="1:75" ht="16.5" customHeight="1">
      <c r="A944" s="3143"/>
      <c r="B944" s="3143"/>
      <c r="C944" s="3143"/>
      <c r="D944" s="3143"/>
      <c r="E944" s="3143"/>
      <c r="F944" s="3143"/>
      <c r="G944" s="3143"/>
      <c r="H944" s="3143"/>
      <c r="I944" s="3143"/>
      <c r="J944" s="3143"/>
      <c r="K944" s="3098"/>
      <c r="L944" s="3098"/>
      <c r="M944" s="3098"/>
      <c r="N944" s="3098"/>
      <c r="O944" s="3098"/>
      <c r="P944" s="3098"/>
      <c r="Q944" s="3098"/>
      <c r="R944" s="3098"/>
      <c r="S944" s="3098"/>
      <c r="T944" s="3098"/>
      <c r="U944" s="3098"/>
      <c r="V944" s="3098"/>
      <c r="W944" s="3098"/>
      <c r="X944" s="3098"/>
      <c r="Y944" s="3098"/>
      <c r="Z944" s="3098"/>
      <c r="AA944" s="3098"/>
      <c r="AB944" s="3098"/>
      <c r="AC944" s="3098"/>
      <c r="AD944" s="3098"/>
      <c r="AE944" s="3098"/>
      <c r="AF944" s="3098"/>
      <c r="AG944" s="3098"/>
      <c r="AH944" s="3098"/>
      <c r="AI944" s="3098"/>
      <c r="AJ944" s="3143"/>
      <c r="AK944" s="3143"/>
      <c r="AL944" s="3143"/>
      <c r="AM944" s="3143"/>
      <c r="AN944" s="3143"/>
      <c r="AO944" s="3143"/>
      <c r="AP944" s="3143"/>
      <c r="AQ944" s="3143"/>
      <c r="AR944" s="3143"/>
      <c r="AS944" s="3143"/>
      <c r="AT944" s="3143"/>
      <c r="AU944" s="3143"/>
      <c r="AV944" s="3143"/>
      <c r="AW944" s="3143"/>
      <c r="AX944" s="3143"/>
      <c r="AY944" s="3143"/>
      <c r="AZ944" s="3143"/>
      <c r="BA944" s="3143"/>
      <c r="BB944" s="3143"/>
      <c r="BC944" s="3143"/>
      <c r="BD944" s="3143"/>
      <c r="BE944" s="3143"/>
      <c r="BF944" s="3143"/>
      <c r="BG944" s="3143"/>
      <c r="BH944" s="3143"/>
      <c r="BI944" s="3143"/>
      <c r="BJ944" s="3143"/>
      <c r="BK944" s="3143"/>
      <c r="BL944" s="3189"/>
      <c r="BM944" s="3189"/>
      <c r="BN944" s="3189"/>
      <c r="BO944" s="3189"/>
      <c r="BP944" s="3189"/>
      <c r="BQ944" s="3189"/>
      <c r="BR944" s="3189"/>
      <c r="BS944" s="3189"/>
      <c r="BT944" s="3189"/>
      <c r="BU944" s="3189"/>
      <c r="BV944" s="3143"/>
      <c r="BW944" s="3143"/>
    </row>
    <row r="945" spans="1:75" ht="16.5" customHeight="1">
      <c r="A945" s="3143"/>
      <c r="B945" s="3143"/>
      <c r="C945" s="3143"/>
      <c r="D945" s="3143"/>
      <c r="E945" s="3143"/>
      <c r="F945" s="3143"/>
      <c r="G945" s="3143"/>
      <c r="H945" s="3143"/>
      <c r="I945" s="3143"/>
      <c r="J945" s="3143"/>
      <c r="K945" s="3098"/>
      <c r="L945" s="3098"/>
      <c r="M945" s="3098"/>
      <c r="N945" s="3098"/>
      <c r="O945" s="3098"/>
      <c r="P945" s="3098"/>
      <c r="Q945" s="3098"/>
      <c r="R945" s="3098"/>
      <c r="S945" s="3098"/>
      <c r="T945" s="3098"/>
      <c r="U945" s="3098"/>
      <c r="V945" s="3098"/>
      <c r="W945" s="3098"/>
      <c r="X945" s="3098"/>
      <c r="Y945" s="3098"/>
      <c r="Z945" s="3098"/>
      <c r="AA945" s="3098"/>
      <c r="AB945" s="3098"/>
      <c r="AC945" s="3098"/>
      <c r="AD945" s="3098"/>
      <c r="AE945" s="3098"/>
      <c r="AF945" s="3098"/>
      <c r="AG945" s="3098"/>
      <c r="AH945" s="3098"/>
      <c r="AI945" s="3098"/>
      <c r="AJ945" s="3143"/>
      <c r="AK945" s="3143"/>
      <c r="AL945" s="3143"/>
      <c r="AM945" s="3143"/>
      <c r="AN945" s="3143"/>
      <c r="AO945" s="3143"/>
      <c r="AP945" s="3143"/>
      <c r="AQ945" s="3143"/>
      <c r="AR945" s="3143"/>
      <c r="AS945" s="3143"/>
      <c r="AT945" s="3143"/>
      <c r="AU945" s="3143"/>
      <c r="AV945" s="3143"/>
      <c r="AW945" s="3143"/>
      <c r="AX945" s="3143"/>
      <c r="AY945" s="3143"/>
      <c r="AZ945" s="3143"/>
      <c r="BA945" s="3143"/>
      <c r="BB945" s="3143"/>
      <c r="BC945" s="3143"/>
      <c r="BD945" s="3143"/>
      <c r="BE945" s="3143"/>
      <c r="BF945" s="3143"/>
      <c r="BG945" s="3143"/>
      <c r="BH945" s="3143"/>
      <c r="BI945" s="3143"/>
      <c r="BJ945" s="3143"/>
      <c r="BK945" s="3143"/>
      <c r="BL945" s="3189"/>
      <c r="BM945" s="3189"/>
      <c r="BN945" s="3189"/>
      <c r="BO945" s="3189"/>
      <c r="BP945" s="3189"/>
      <c r="BQ945" s="3189"/>
      <c r="BR945" s="3189"/>
      <c r="BS945" s="3189"/>
      <c r="BT945" s="3189"/>
      <c r="BU945" s="3189"/>
      <c r="BV945" s="3143"/>
      <c r="BW945" s="3143"/>
    </row>
    <row r="946" spans="1:75" ht="16.5" customHeight="1">
      <c r="A946" s="3143"/>
      <c r="B946" s="3143"/>
      <c r="C946" s="3143"/>
      <c r="D946" s="3143"/>
      <c r="E946" s="3143"/>
      <c r="F946" s="3143"/>
      <c r="G946" s="3143"/>
      <c r="H946" s="3143"/>
      <c r="I946" s="3143"/>
      <c r="J946" s="3143"/>
      <c r="K946" s="3098"/>
      <c r="L946" s="3098"/>
      <c r="M946" s="3098"/>
      <c r="N946" s="3098"/>
      <c r="O946" s="3098"/>
      <c r="P946" s="3098"/>
      <c r="Q946" s="3098"/>
      <c r="R946" s="3098"/>
      <c r="S946" s="3098"/>
      <c r="T946" s="3098"/>
      <c r="U946" s="3098"/>
      <c r="V946" s="3098"/>
      <c r="W946" s="3098"/>
      <c r="X946" s="3098"/>
      <c r="Y946" s="3098"/>
      <c r="Z946" s="3098"/>
      <c r="AA946" s="3098"/>
      <c r="AB946" s="3098"/>
      <c r="AC946" s="3098"/>
      <c r="AD946" s="3098"/>
      <c r="AE946" s="3098"/>
      <c r="AF946" s="3098"/>
      <c r="AG946" s="3098"/>
      <c r="AH946" s="3098"/>
      <c r="AI946" s="3098"/>
      <c r="AJ946" s="3143"/>
      <c r="AK946" s="3143"/>
      <c r="AL946" s="3143"/>
      <c r="AM946" s="3143"/>
      <c r="AN946" s="3143"/>
      <c r="AO946" s="3143"/>
      <c r="AP946" s="3143"/>
      <c r="AQ946" s="3143"/>
      <c r="AR946" s="3143"/>
      <c r="AS946" s="3143"/>
      <c r="AT946" s="3143"/>
      <c r="AU946" s="3143"/>
      <c r="AV946" s="3143"/>
      <c r="AW946" s="3143"/>
      <c r="AX946" s="3143"/>
      <c r="AY946" s="3143"/>
      <c r="AZ946" s="3143"/>
      <c r="BA946" s="3143"/>
      <c r="BB946" s="3143"/>
      <c r="BC946" s="3143"/>
      <c r="BD946" s="3143"/>
      <c r="BE946" s="3143"/>
      <c r="BF946" s="3143"/>
      <c r="BG946" s="3143"/>
      <c r="BH946" s="3143"/>
      <c r="BI946" s="3143"/>
      <c r="BJ946" s="3143"/>
      <c r="BK946" s="3143"/>
      <c r="BL946" s="3189"/>
      <c r="BM946" s="3189"/>
      <c r="BN946" s="3189"/>
      <c r="BO946" s="3189"/>
      <c r="BP946" s="3189"/>
      <c r="BQ946" s="3189"/>
      <c r="BR946" s="3189"/>
      <c r="BS946" s="3189"/>
      <c r="BT946" s="3189"/>
      <c r="BU946" s="3189"/>
      <c r="BV946" s="3143"/>
      <c r="BW946" s="3143"/>
    </row>
    <row r="947" spans="1:75" ht="16.5" customHeight="1">
      <c r="A947" s="3143"/>
      <c r="B947" s="3143"/>
      <c r="C947" s="3143"/>
      <c r="D947" s="3143"/>
      <c r="E947" s="3143"/>
      <c r="F947" s="3143"/>
      <c r="G947" s="3143"/>
      <c r="H947" s="3143"/>
      <c r="I947" s="3143"/>
      <c r="J947" s="3143"/>
      <c r="K947" s="3098"/>
      <c r="L947" s="3098"/>
      <c r="M947" s="3098"/>
      <c r="N947" s="3098"/>
      <c r="O947" s="3098"/>
      <c r="P947" s="3098"/>
      <c r="Q947" s="3098"/>
      <c r="R947" s="3098"/>
      <c r="S947" s="3098"/>
      <c r="T947" s="3098"/>
      <c r="U947" s="3098"/>
      <c r="V947" s="3098"/>
      <c r="W947" s="3098"/>
      <c r="X947" s="3098"/>
      <c r="Y947" s="3098"/>
      <c r="Z947" s="3098"/>
      <c r="AA947" s="3098"/>
      <c r="AB947" s="3098"/>
      <c r="AC947" s="3098"/>
      <c r="AD947" s="3098"/>
      <c r="AE947" s="3098"/>
      <c r="AF947" s="3098"/>
      <c r="AG947" s="3098"/>
      <c r="AH947" s="3098"/>
      <c r="AI947" s="3098"/>
      <c r="AJ947" s="3143"/>
      <c r="AK947" s="3143"/>
      <c r="AL947" s="3143"/>
      <c r="AM947" s="3143"/>
      <c r="AN947" s="3143"/>
      <c r="AO947" s="3143"/>
      <c r="AP947" s="3143"/>
      <c r="AQ947" s="3143"/>
      <c r="AR947" s="3143"/>
      <c r="AS947" s="3143"/>
      <c r="AT947" s="3143"/>
      <c r="AU947" s="3143"/>
      <c r="AV947" s="3143"/>
      <c r="AW947" s="3143"/>
      <c r="AX947" s="3143"/>
      <c r="AY947" s="3143"/>
      <c r="AZ947" s="3143"/>
      <c r="BA947" s="3143"/>
      <c r="BB947" s="3143"/>
      <c r="BC947" s="3143"/>
      <c r="BD947" s="3143"/>
      <c r="BE947" s="3143"/>
      <c r="BF947" s="3143"/>
      <c r="BG947" s="3143"/>
      <c r="BH947" s="3143"/>
      <c r="BI947" s="3143"/>
      <c r="BJ947" s="3143"/>
      <c r="BK947" s="3143"/>
      <c r="BL947" s="3189"/>
      <c r="BM947" s="3189"/>
      <c r="BN947" s="3189"/>
      <c r="BO947" s="3189"/>
      <c r="BP947" s="3189"/>
      <c r="BQ947" s="3189"/>
      <c r="BR947" s="3189"/>
      <c r="BS947" s="3189"/>
      <c r="BT947" s="3189"/>
      <c r="BU947" s="3189"/>
      <c r="BV947" s="3143"/>
      <c r="BW947" s="3143"/>
    </row>
    <row r="948" spans="1:75" ht="16.5" customHeight="1">
      <c r="A948" s="3143"/>
      <c r="B948" s="3143"/>
      <c r="C948" s="3143"/>
      <c r="D948" s="3143"/>
      <c r="E948" s="3143"/>
      <c r="F948" s="3143"/>
      <c r="G948" s="3143"/>
      <c r="H948" s="3143"/>
      <c r="I948" s="3143"/>
      <c r="J948" s="3143"/>
      <c r="K948" s="3098"/>
      <c r="L948" s="3098"/>
      <c r="M948" s="3098"/>
      <c r="N948" s="3098"/>
      <c r="O948" s="3098"/>
      <c r="P948" s="3098"/>
      <c r="Q948" s="3098"/>
      <c r="R948" s="3098"/>
      <c r="S948" s="3098"/>
      <c r="T948" s="3098"/>
      <c r="U948" s="3098"/>
      <c r="V948" s="3098"/>
      <c r="W948" s="3098"/>
      <c r="X948" s="3098"/>
      <c r="Y948" s="3098"/>
      <c r="Z948" s="3098"/>
      <c r="AA948" s="3098"/>
      <c r="AB948" s="3098"/>
      <c r="AC948" s="3098"/>
      <c r="AD948" s="3098"/>
      <c r="AE948" s="3098"/>
      <c r="AF948" s="3098"/>
      <c r="AG948" s="3098"/>
      <c r="AH948" s="3098"/>
      <c r="AI948" s="3098"/>
      <c r="AJ948" s="3143"/>
      <c r="AK948" s="3143"/>
      <c r="AL948" s="3143"/>
      <c r="AM948" s="3143"/>
      <c r="AN948" s="3143"/>
      <c r="AO948" s="3143"/>
      <c r="AP948" s="3143"/>
      <c r="AQ948" s="3143"/>
      <c r="AR948" s="3143"/>
      <c r="AS948" s="3143"/>
      <c r="AT948" s="3143"/>
      <c r="AU948" s="3143"/>
      <c r="AV948" s="3143"/>
      <c r="AW948" s="3143"/>
      <c r="AX948" s="3143"/>
      <c r="AY948" s="3143"/>
      <c r="AZ948" s="3143"/>
      <c r="BA948" s="3143"/>
      <c r="BB948" s="3143"/>
      <c r="BC948" s="3143"/>
      <c r="BD948" s="3143"/>
      <c r="BE948" s="3143"/>
      <c r="BF948" s="3143"/>
      <c r="BG948" s="3143"/>
      <c r="BH948" s="3143"/>
      <c r="BI948" s="3143"/>
      <c r="BJ948" s="3143"/>
      <c r="BK948" s="3143"/>
      <c r="BL948" s="3189"/>
      <c r="BM948" s="3189"/>
      <c r="BN948" s="3189"/>
      <c r="BO948" s="3189"/>
      <c r="BP948" s="3189"/>
      <c r="BQ948" s="3189"/>
      <c r="BR948" s="3189"/>
      <c r="BS948" s="3189"/>
      <c r="BT948" s="3189"/>
      <c r="BU948" s="3189"/>
      <c r="BV948" s="3143"/>
      <c r="BW948" s="3143"/>
    </row>
    <row r="949" spans="1:75" ht="16.5" customHeight="1">
      <c r="A949" s="3143"/>
      <c r="B949" s="3143"/>
      <c r="C949" s="3143"/>
      <c r="D949" s="3143"/>
      <c r="E949" s="3143"/>
      <c r="F949" s="3143"/>
      <c r="G949" s="3143"/>
      <c r="H949" s="3143"/>
      <c r="I949" s="3143"/>
      <c r="J949" s="3143"/>
      <c r="K949" s="3098"/>
      <c r="L949" s="3098"/>
      <c r="M949" s="3098"/>
      <c r="N949" s="3098"/>
      <c r="O949" s="3098"/>
      <c r="P949" s="3098"/>
      <c r="Q949" s="3098"/>
      <c r="R949" s="3098"/>
      <c r="S949" s="3098"/>
      <c r="T949" s="3098"/>
      <c r="U949" s="3098"/>
      <c r="V949" s="3098"/>
      <c r="W949" s="3098"/>
      <c r="X949" s="3098"/>
      <c r="Y949" s="3098"/>
      <c r="Z949" s="3098"/>
      <c r="AA949" s="3098"/>
      <c r="AB949" s="3098"/>
      <c r="AC949" s="3098"/>
      <c r="AD949" s="3098"/>
      <c r="AE949" s="3098"/>
      <c r="AF949" s="3098"/>
      <c r="AG949" s="3098"/>
      <c r="AH949" s="3098"/>
      <c r="AI949" s="3098"/>
      <c r="AJ949" s="3143"/>
      <c r="AK949" s="3143"/>
      <c r="AL949" s="3143"/>
      <c r="AM949" s="3143"/>
      <c r="AN949" s="3143"/>
      <c r="AO949" s="3143"/>
      <c r="AP949" s="3143"/>
      <c r="AQ949" s="3143"/>
      <c r="AR949" s="3143"/>
      <c r="AS949" s="3143"/>
      <c r="AT949" s="3143"/>
      <c r="AU949" s="3143"/>
      <c r="AV949" s="3143"/>
      <c r="AW949" s="3143"/>
      <c r="AX949" s="3143"/>
      <c r="AY949" s="3143"/>
      <c r="AZ949" s="3143"/>
      <c r="BA949" s="3143"/>
      <c r="BB949" s="3143"/>
      <c r="BC949" s="3143"/>
      <c r="BD949" s="3143"/>
      <c r="BE949" s="3143"/>
      <c r="BF949" s="3143"/>
      <c r="BG949" s="3143"/>
      <c r="BH949" s="3143"/>
      <c r="BI949" s="3143"/>
      <c r="BJ949" s="3143"/>
      <c r="BK949" s="3143"/>
      <c r="BL949" s="3189"/>
      <c r="BM949" s="3189"/>
      <c r="BN949" s="3189"/>
      <c r="BO949" s="3189"/>
      <c r="BP949" s="3189"/>
      <c r="BQ949" s="3189"/>
      <c r="BR949" s="3189"/>
      <c r="BS949" s="3189"/>
      <c r="BT949" s="3189"/>
      <c r="BU949" s="3189"/>
      <c r="BV949" s="3143"/>
      <c r="BW949" s="3143"/>
    </row>
    <row r="950" spans="1:75" ht="16.5" customHeight="1">
      <c r="A950" s="3143"/>
      <c r="B950" s="3143"/>
      <c r="C950" s="3143"/>
      <c r="D950" s="3143"/>
      <c r="E950" s="3143"/>
      <c r="F950" s="3143"/>
      <c r="G950" s="3143"/>
      <c r="H950" s="3143"/>
      <c r="I950" s="3143"/>
      <c r="J950" s="3143"/>
      <c r="K950" s="3098"/>
      <c r="L950" s="3098"/>
      <c r="M950" s="3098"/>
      <c r="N950" s="3098"/>
      <c r="O950" s="3098"/>
      <c r="P950" s="3098"/>
      <c r="Q950" s="3098"/>
      <c r="R950" s="3098"/>
      <c r="S950" s="3098"/>
      <c r="T950" s="3098"/>
      <c r="U950" s="3098"/>
      <c r="V950" s="3098"/>
      <c r="W950" s="3098"/>
      <c r="X950" s="3098"/>
      <c r="Y950" s="3098"/>
      <c r="Z950" s="3098"/>
      <c r="AA950" s="3098"/>
      <c r="AB950" s="3098"/>
      <c r="AC950" s="3098"/>
      <c r="AD950" s="3098"/>
      <c r="AE950" s="3098"/>
      <c r="AF950" s="3098"/>
      <c r="AG950" s="3098"/>
      <c r="AH950" s="3098"/>
      <c r="AI950" s="3098"/>
      <c r="AJ950" s="3143"/>
      <c r="AK950" s="3143"/>
      <c r="AL950" s="3143"/>
      <c r="AM950" s="3143"/>
      <c r="AN950" s="3143"/>
      <c r="AO950" s="3143"/>
      <c r="AP950" s="3143"/>
      <c r="AQ950" s="3143"/>
      <c r="AR950" s="3143"/>
      <c r="AS950" s="3143"/>
      <c r="AT950" s="3143"/>
      <c r="AU950" s="3143"/>
      <c r="AV950" s="3143"/>
      <c r="AW950" s="3143"/>
      <c r="AX950" s="3143"/>
      <c r="AY950" s="3143"/>
      <c r="AZ950" s="3143"/>
      <c r="BA950" s="3143"/>
      <c r="BB950" s="3143"/>
      <c r="BC950" s="3143"/>
      <c r="BD950" s="3143"/>
      <c r="BE950" s="3143"/>
      <c r="BF950" s="3143"/>
      <c r="BG950" s="3143"/>
      <c r="BH950" s="3143"/>
      <c r="BI950" s="3143"/>
      <c r="BJ950" s="3143"/>
      <c r="BK950" s="3143"/>
      <c r="BL950" s="3189"/>
      <c r="BM950" s="3189"/>
      <c r="BN950" s="3189"/>
      <c r="BO950" s="3189"/>
      <c r="BP950" s="3189"/>
      <c r="BQ950" s="3189"/>
      <c r="BR950" s="3189"/>
      <c r="BS950" s="3189"/>
      <c r="BT950" s="3189"/>
      <c r="BU950" s="3189"/>
      <c r="BV950" s="3143"/>
      <c r="BW950" s="3143"/>
    </row>
    <row r="951" spans="1:75" ht="16.5" customHeight="1">
      <c r="A951" s="3143"/>
      <c r="B951" s="3143"/>
      <c r="C951" s="3143"/>
      <c r="D951" s="3143"/>
      <c r="E951" s="3143"/>
      <c r="F951" s="3143"/>
      <c r="G951" s="3143"/>
      <c r="H951" s="3143"/>
      <c r="I951" s="3143"/>
      <c r="J951" s="3143"/>
      <c r="K951" s="3098"/>
      <c r="L951" s="3098"/>
      <c r="M951" s="3098"/>
      <c r="N951" s="3098"/>
      <c r="O951" s="3098"/>
      <c r="P951" s="3098"/>
      <c r="Q951" s="3098"/>
      <c r="R951" s="3098"/>
      <c r="S951" s="3098"/>
      <c r="T951" s="3098"/>
      <c r="U951" s="3098"/>
      <c r="V951" s="3098"/>
      <c r="W951" s="3098"/>
      <c r="X951" s="3098"/>
      <c r="Y951" s="3098"/>
      <c r="Z951" s="3098"/>
      <c r="AA951" s="3098"/>
      <c r="AB951" s="3098"/>
      <c r="AC951" s="3098"/>
      <c r="AD951" s="3098"/>
      <c r="AE951" s="3098"/>
      <c r="AF951" s="3098"/>
      <c r="AG951" s="3098"/>
      <c r="AH951" s="3098"/>
      <c r="AI951" s="3098"/>
      <c r="AJ951" s="3143"/>
      <c r="AK951" s="3143"/>
      <c r="AL951" s="3143"/>
      <c r="AM951" s="3143"/>
      <c r="AN951" s="3143"/>
      <c r="AO951" s="3143"/>
      <c r="AP951" s="3143"/>
      <c r="AQ951" s="3143"/>
      <c r="AR951" s="3143"/>
      <c r="AS951" s="3143"/>
      <c r="AT951" s="3143"/>
      <c r="AU951" s="3143"/>
      <c r="AV951" s="3143"/>
      <c r="AW951" s="3143"/>
      <c r="AX951" s="3143"/>
      <c r="AY951" s="3143"/>
      <c r="AZ951" s="3143"/>
      <c r="BA951" s="3143"/>
      <c r="BB951" s="3143"/>
      <c r="BC951" s="3143"/>
      <c r="BD951" s="3143"/>
      <c r="BE951" s="3143"/>
      <c r="BF951" s="3143"/>
      <c r="BG951" s="3143"/>
      <c r="BH951" s="3143"/>
      <c r="BI951" s="3143"/>
      <c r="BJ951" s="3143"/>
      <c r="BK951" s="3143"/>
      <c r="BL951" s="3189"/>
      <c r="BM951" s="3189"/>
      <c r="BN951" s="3189"/>
      <c r="BO951" s="3189"/>
      <c r="BP951" s="3189"/>
      <c r="BQ951" s="3189"/>
      <c r="BR951" s="3189"/>
      <c r="BS951" s="3189"/>
      <c r="BT951" s="3189"/>
      <c r="BU951" s="3189"/>
      <c r="BV951" s="3143"/>
      <c r="BW951" s="3143"/>
    </row>
    <row r="952" spans="1:75" ht="16.5" customHeight="1">
      <c r="A952" s="3143"/>
      <c r="B952" s="3143"/>
      <c r="C952" s="3143"/>
      <c r="D952" s="3143"/>
      <c r="E952" s="3143"/>
      <c r="F952" s="3143"/>
      <c r="G952" s="3143"/>
      <c r="H952" s="3143"/>
      <c r="I952" s="3143"/>
      <c r="J952" s="3143"/>
      <c r="K952" s="3098"/>
      <c r="L952" s="3098"/>
      <c r="M952" s="3098"/>
      <c r="N952" s="3098"/>
      <c r="O952" s="3098"/>
      <c r="P952" s="3098"/>
      <c r="Q952" s="3098"/>
      <c r="R952" s="3098"/>
      <c r="S952" s="3098"/>
      <c r="T952" s="3098"/>
      <c r="U952" s="3098"/>
      <c r="V952" s="3098"/>
      <c r="W952" s="3098"/>
      <c r="X952" s="3098"/>
      <c r="Y952" s="3098"/>
      <c r="Z952" s="3098"/>
      <c r="AA952" s="3098"/>
      <c r="AB952" s="3098"/>
      <c r="AC952" s="3098"/>
      <c r="AD952" s="3098"/>
      <c r="AE952" s="3098"/>
      <c r="AF952" s="3098"/>
      <c r="AG952" s="3098"/>
      <c r="AH952" s="3098"/>
      <c r="AI952" s="3098"/>
      <c r="AJ952" s="3143"/>
      <c r="AK952" s="3143"/>
      <c r="AL952" s="3143"/>
      <c r="AM952" s="3143"/>
      <c r="AN952" s="3143"/>
      <c r="AO952" s="3143"/>
      <c r="AP952" s="3143"/>
      <c r="AQ952" s="3143"/>
      <c r="AR952" s="3143"/>
      <c r="AS952" s="3143"/>
      <c r="AT952" s="3143"/>
      <c r="AU952" s="3143"/>
      <c r="AV952" s="3143"/>
      <c r="AW952" s="3143"/>
      <c r="AX952" s="3143"/>
      <c r="AY952" s="3143"/>
      <c r="AZ952" s="3143"/>
      <c r="BA952" s="3143"/>
      <c r="BB952" s="3143"/>
      <c r="BC952" s="3143"/>
      <c r="BD952" s="3143"/>
      <c r="BE952" s="3143"/>
      <c r="BF952" s="3143"/>
      <c r="BG952" s="3143"/>
      <c r="BH952" s="3143"/>
      <c r="BI952" s="3143"/>
      <c r="BJ952" s="3143"/>
      <c r="BK952" s="3143"/>
      <c r="BL952" s="3189"/>
      <c r="BM952" s="3189"/>
      <c r="BN952" s="3189"/>
      <c r="BO952" s="3189"/>
      <c r="BP952" s="3189"/>
      <c r="BQ952" s="3189"/>
      <c r="BR952" s="3189"/>
      <c r="BS952" s="3189"/>
      <c r="BT952" s="3189"/>
      <c r="BU952" s="3189"/>
      <c r="BV952" s="3143"/>
      <c r="BW952" s="3143"/>
    </row>
    <row r="953" spans="1:75" ht="16.5" customHeight="1">
      <c r="A953" s="3143"/>
      <c r="B953" s="3143"/>
      <c r="C953" s="3143"/>
      <c r="D953" s="3143"/>
      <c r="E953" s="3143"/>
      <c r="F953" s="3143"/>
      <c r="G953" s="3143"/>
      <c r="H953" s="3143"/>
      <c r="I953" s="3143"/>
      <c r="J953" s="3143"/>
      <c r="K953" s="3098"/>
      <c r="L953" s="3098"/>
      <c r="M953" s="3098"/>
      <c r="N953" s="3098"/>
      <c r="O953" s="3098"/>
      <c r="P953" s="3098"/>
      <c r="Q953" s="3098"/>
      <c r="R953" s="3098"/>
      <c r="S953" s="3098"/>
      <c r="T953" s="3098"/>
      <c r="U953" s="3098"/>
      <c r="V953" s="3098"/>
      <c r="W953" s="3098"/>
      <c r="X953" s="3098"/>
      <c r="Y953" s="3098"/>
      <c r="Z953" s="3098"/>
      <c r="AA953" s="3098"/>
      <c r="AB953" s="3098"/>
      <c r="AC953" s="3098"/>
      <c r="AD953" s="3098"/>
      <c r="AE953" s="3098"/>
      <c r="AF953" s="3098"/>
      <c r="AG953" s="3098"/>
      <c r="AH953" s="3098"/>
      <c r="AI953" s="3098"/>
      <c r="AJ953" s="3143"/>
      <c r="AK953" s="3143"/>
      <c r="AL953" s="3143"/>
      <c r="AM953" s="3143"/>
      <c r="AN953" s="3143"/>
      <c r="AO953" s="3143"/>
      <c r="AP953" s="3143"/>
      <c r="AQ953" s="3143"/>
      <c r="AR953" s="3143"/>
      <c r="AS953" s="3143"/>
      <c r="AT953" s="3143"/>
      <c r="AU953" s="3143"/>
      <c r="AV953" s="3143"/>
      <c r="AW953" s="3143"/>
      <c r="AX953" s="3143"/>
      <c r="AY953" s="3143"/>
      <c r="AZ953" s="3143"/>
      <c r="BA953" s="3143"/>
      <c r="BB953" s="3143"/>
      <c r="BC953" s="3143"/>
      <c r="BD953" s="3143"/>
      <c r="BE953" s="3143"/>
      <c r="BF953" s="3143"/>
      <c r="BG953" s="3143"/>
      <c r="BH953" s="3143"/>
      <c r="BI953" s="3143"/>
      <c r="BJ953" s="3143"/>
      <c r="BK953" s="3143"/>
      <c r="BL953" s="3189"/>
      <c r="BM953" s="3189"/>
      <c r="BN953" s="3189"/>
      <c r="BO953" s="3189"/>
      <c r="BP953" s="3189"/>
      <c r="BQ953" s="3189"/>
      <c r="BR953" s="3189"/>
      <c r="BS953" s="3189"/>
      <c r="BT953" s="3189"/>
      <c r="BU953" s="3189"/>
      <c r="BV953" s="3143"/>
      <c r="BW953" s="3143"/>
    </row>
    <row r="954" spans="1:75" ht="16.5" customHeight="1">
      <c r="A954" s="3143"/>
      <c r="B954" s="3143"/>
      <c r="C954" s="3143"/>
      <c r="D954" s="3143"/>
      <c r="E954" s="3143"/>
      <c r="F954" s="3143"/>
      <c r="G954" s="3143"/>
      <c r="H954" s="3143"/>
      <c r="I954" s="3143"/>
      <c r="J954" s="3143"/>
      <c r="K954" s="3098"/>
      <c r="L954" s="3098"/>
      <c r="M954" s="3098"/>
      <c r="N954" s="3098"/>
      <c r="O954" s="3098"/>
      <c r="P954" s="3098"/>
      <c r="Q954" s="3098"/>
      <c r="R954" s="3098"/>
      <c r="S954" s="3098"/>
      <c r="T954" s="3098"/>
      <c r="U954" s="3098"/>
      <c r="V954" s="3098"/>
      <c r="W954" s="3098"/>
      <c r="X954" s="3098"/>
      <c r="Y954" s="3098"/>
      <c r="Z954" s="3098"/>
      <c r="AA954" s="3098"/>
      <c r="AB954" s="3098"/>
      <c r="AC954" s="3098"/>
      <c r="AD954" s="3098"/>
      <c r="AE954" s="3098"/>
      <c r="AF954" s="3098"/>
      <c r="AG954" s="3098"/>
      <c r="AH954" s="3098"/>
      <c r="AI954" s="3098"/>
      <c r="AJ954" s="3143"/>
      <c r="AK954" s="3143"/>
      <c r="AL954" s="3143"/>
      <c r="AM954" s="3143"/>
      <c r="AN954" s="3143"/>
      <c r="AO954" s="3143"/>
      <c r="AP954" s="3143"/>
      <c r="AQ954" s="3143"/>
      <c r="AR954" s="3143"/>
      <c r="AS954" s="3143"/>
      <c r="AT954" s="3143"/>
      <c r="AU954" s="3143"/>
      <c r="AV954" s="3143"/>
      <c r="AW954" s="3143"/>
      <c r="AX954" s="3143"/>
      <c r="AY954" s="3143"/>
      <c r="AZ954" s="3143"/>
      <c r="BA954" s="3143"/>
      <c r="BB954" s="3143"/>
      <c r="BC954" s="3143"/>
      <c r="BD954" s="3143"/>
      <c r="BE954" s="3143"/>
      <c r="BF954" s="3143"/>
      <c r="BG954" s="3143"/>
      <c r="BH954" s="3143"/>
      <c r="BI954" s="3143"/>
      <c r="BJ954" s="3143"/>
      <c r="BK954" s="3143"/>
      <c r="BL954" s="3189"/>
      <c r="BM954" s="3189"/>
      <c r="BN954" s="3189"/>
      <c r="BO954" s="3189"/>
      <c r="BP954" s="3189"/>
      <c r="BQ954" s="3189"/>
      <c r="BR954" s="3189"/>
      <c r="BS954" s="3189"/>
      <c r="BT954" s="3189"/>
      <c r="BU954" s="3189"/>
      <c r="BV954" s="3143"/>
      <c r="BW954" s="3143"/>
    </row>
    <row r="955" spans="1:75" ht="16.5" customHeight="1">
      <c r="A955" s="3143"/>
      <c r="B955" s="3143"/>
      <c r="C955" s="3143"/>
      <c r="D955" s="3143"/>
      <c r="E955" s="3143"/>
      <c r="F955" s="3143"/>
      <c r="G955" s="3143"/>
      <c r="H955" s="3143"/>
      <c r="I955" s="3143"/>
      <c r="J955" s="3143"/>
      <c r="K955" s="3098"/>
      <c r="L955" s="3098"/>
      <c r="M955" s="3098"/>
      <c r="N955" s="3098"/>
      <c r="O955" s="3098"/>
      <c r="P955" s="3098"/>
      <c r="Q955" s="3098"/>
      <c r="R955" s="3098"/>
      <c r="S955" s="3098"/>
      <c r="T955" s="3098"/>
      <c r="U955" s="3098"/>
      <c r="V955" s="3098"/>
      <c r="W955" s="3098"/>
      <c r="X955" s="3098"/>
      <c r="Y955" s="3098"/>
      <c r="Z955" s="3098"/>
      <c r="AA955" s="3098"/>
      <c r="AB955" s="3098"/>
      <c r="AC955" s="3098"/>
      <c r="AD955" s="3098"/>
      <c r="AE955" s="3098"/>
      <c r="AF955" s="3098"/>
      <c r="AG955" s="3098"/>
      <c r="AH955" s="3098"/>
      <c r="AI955" s="3098"/>
      <c r="AJ955" s="3143"/>
      <c r="AK955" s="3143"/>
      <c r="AL955" s="3143"/>
      <c r="AM955" s="3143"/>
      <c r="AN955" s="3143"/>
      <c r="AO955" s="3143"/>
      <c r="AP955" s="3143"/>
      <c r="AQ955" s="3143"/>
      <c r="AR955" s="3143"/>
      <c r="AS955" s="3143"/>
      <c r="AT955" s="3143"/>
      <c r="AU955" s="3143"/>
      <c r="AV955" s="3143"/>
      <c r="AW955" s="3143"/>
      <c r="AX955" s="3143"/>
      <c r="AY955" s="3143"/>
      <c r="AZ955" s="3143"/>
      <c r="BA955" s="3143"/>
      <c r="BB955" s="3143"/>
      <c r="BC955" s="3143"/>
      <c r="BD955" s="3143"/>
      <c r="BE955" s="3143"/>
      <c r="BF955" s="3143"/>
      <c r="BG955" s="3143"/>
      <c r="BH955" s="3143"/>
      <c r="BI955" s="3143"/>
      <c r="BJ955" s="3143"/>
      <c r="BK955" s="3143"/>
      <c r="BL955" s="3189"/>
      <c r="BM955" s="3189"/>
      <c r="BN955" s="3189"/>
      <c r="BO955" s="3189"/>
      <c r="BP955" s="3189"/>
      <c r="BQ955" s="3189"/>
      <c r="BR955" s="3189"/>
      <c r="BS955" s="3189"/>
      <c r="BT955" s="3189"/>
      <c r="BU955" s="3189"/>
      <c r="BV955" s="3143"/>
      <c r="BW955" s="3143"/>
    </row>
    <row r="956" spans="1:75" ht="16.5" customHeight="1">
      <c r="A956" s="3143"/>
      <c r="B956" s="3143"/>
      <c r="C956" s="3143"/>
      <c r="D956" s="3143"/>
      <c r="E956" s="3143"/>
      <c r="F956" s="3143"/>
      <c r="G956" s="3143"/>
      <c r="H956" s="3143"/>
      <c r="I956" s="3143"/>
      <c r="J956" s="3143"/>
      <c r="K956" s="3098"/>
      <c r="L956" s="3098"/>
      <c r="M956" s="3098"/>
      <c r="N956" s="3098"/>
      <c r="O956" s="3098"/>
      <c r="P956" s="3098"/>
      <c r="Q956" s="3098"/>
      <c r="R956" s="3098"/>
      <c r="S956" s="3098"/>
      <c r="T956" s="3098"/>
      <c r="U956" s="3098"/>
      <c r="V956" s="3098"/>
      <c r="W956" s="3098"/>
      <c r="X956" s="3098"/>
      <c r="Y956" s="3098"/>
      <c r="Z956" s="3098"/>
      <c r="AA956" s="3098"/>
      <c r="AB956" s="3098"/>
      <c r="AC956" s="3098"/>
      <c r="AD956" s="3098"/>
      <c r="AE956" s="3098"/>
      <c r="AF956" s="3098"/>
      <c r="AG956" s="3098"/>
      <c r="AH956" s="3098"/>
      <c r="AI956" s="3098"/>
      <c r="AJ956" s="3143"/>
      <c r="AK956" s="3143"/>
      <c r="AL956" s="3143"/>
      <c r="AM956" s="3143"/>
      <c r="AN956" s="3143"/>
      <c r="AO956" s="3143"/>
      <c r="AP956" s="3143"/>
      <c r="AQ956" s="3143"/>
      <c r="AR956" s="3143"/>
      <c r="AS956" s="3143"/>
      <c r="AT956" s="3143"/>
      <c r="AU956" s="3143"/>
      <c r="AV956" s="3143"/>
      <c r="AW956" s="3143"/>
      <c r="AX956" s="3143"/>
      <c r="AY956" s="3143"/>
      <c r="AZ956" s="3143"/>
      <c r="BA956" s="3143"/>
      <c r="BB956" s="3143"/>
      <c r="BC956" s="3143"/>
      <c r="BD956" s="3143"/>
      <c r="BE956" s="3143"/>
      <c r="BF956" s="3143"/>
      <c r="BG956" s="3143"/>
      <c r="BH956" s="3143"/>
      <c r="BI956" s="3143"/>
      <c r="BJ956" s="3143"/>
      <c r="BK956" s="3143"/>
      <c r="BL956" s="3189"/>
      <c r="BM956" s="3189"/>
      <c r="BN956" s="3189"/>
      <c r="BO956" s="3189"/>
      <c r="BP956" s="3189"/>
      <c r="BQ956" s="3189"/>
      <c r="BR956" s="3189"/>
      <c r="BS956" s="3189"/>
      <c r="BT956" s="3189"/>
      <c r="BU956" s="3189"/>
      <c r="BV956" s="3143"/>
      <c r="BW956" s="3143"/>
    </row>
    <row r="957" spans="1:75" ht="16.5" customHeight="1">
      <c r="A957" s="3143"/>
      <c r="B957" s="3143"/>
      <c r="C957" s="3143"/>
      <c r="D957" s="3143"/>
      <c r="E957" s="3143"/>
      <c r="F957" s="3143"/>
      <c r="G957" s="3143"/>
      <c r="H957" s="3143"/>
      <c r="I957" s="3143"/>
      <c r="J957" s="3143"/>
      <c r="K957" s="3098"/>
      <c r="L957" s="3098"/>
      <c r="M957" s="3098"/>
      <c r="N957" s="3098"/>
      <c r="O957" s="3098"/>
      <c r="P957" s="3098"/>
      <c r="Q957" s="3098"/>
      <c r="R957" s="3098"/>
      <c r="S957" s="3098"/>
      <c r="T957" s="3098"/>
      <c r="U957" s="3098"/>
      <c r="V957" s="3098"/>
      <c r="W957" s="3098"/>
      <c r="X957" s="3098"/>
      <c r="Y957" s="3098"/>
      <c r="Z957" s="3098"/>
      <c r="AA957" s="3098"/>
      <c r="AB957" s="3098"/>
      <c r="AC957" s="3098"/>
      <c r="AD957" s="3098"/>
      <c r="AE957" s="3098"/>
      <c r="AF957" s="3098"/>
      <c r="AG957" s="3098"/>
      <c r="AH957" s="3098"/>
      <c r="AI957" s="3098"/>
      <c r="AJ957" s="3143"/>
      <c r="AK957" s="3143"/>
      <c r="AL957" s="3143"/>
      <c r="AM957" s="3143"/>
      <c r="AN957" s="3143"/>
      <c r="AO957" s="3143"/>
      <c r="AP957" s="3143"/>
      <c r="AQ957" s="3143"/>
      <c r="AR957" s="3143"/>
      <c r="AS957" s="3143"/>
      <c r="AT957" s="3143"/>
      <c r="AU957" s="3143"/>
      <c r="AV957" s="3143"/>
      <c r="AW957" s="3143"/>
      <c r="AX957" s="3143"/>
      <c r="AY957" s="3143"/>
      <c r="AZ957" s="3143"/>
      <c r="BA957" s="3143"/>
      <c r="BB957" s="3143"/>
      <c r="BC957" s="3143"/>
      <c r="BD957" s="3143"/>
      <c r="BE957" s="3143"/>
      <c r="BF957" s="3143"/>
      <c r="BG957" s="3143"/>
      <c r="BH957" s="3143"/>
      <c r="BI957" s="3143"/>
      <c r="BJ957" s="3143"/>
      <c r="BK957" s="3143"/>
      <c r="BL957" s="3189"/>
      <c r="BM957" s="3189"/>
      <c r="BN957" s="3189"/>
      <c r="BO957" s="3189"/>
      <c r="BP957" s="3189"/>
      <c r="BQ957" s="3189"/>
      <c r="BR957" s="3189"/>
      <c r="BS957" s="3189"/>
      <c r="BT957" s="3189"/>
      <c r="BU957" s="3189"/>
      <c r="BV957" s="3143"/>
      <c r="BW957" s="3143"/>
    </row>
    <row r="958" spans="1:75" ht="16.5" customHeight="1">
      <c r="A958" s="3143"/>
      <c r="B958" s="3143"/>
      <c r="C958" s="3143"/>
      <c r="D958" s="3143"/>
      <c r="E958" s="3143"/>
      <c r="F958" s="3143"/>
      <c r="G958" s="3143"/>
      <c r="H958" s="3143"/>
      <c r="I958" s="3143"/>
      <c r="J958" s="3143"/>
      <c r="K958" s="3098"/>
      <c r="L958" s="3098"/>
      <c r="M958" s="3098"/>
      <c r="N958" s="3098"/>
      <c r="O958" s="3098"/>
      <c r="P958" s="3098"/>
      <c r="Q958" s="3098"/>
      <c r="R958" s="3098"/>
      <c r="S958" s="3098"/>
      <c r="T958" s="3098"/>
      <c r="U958" s="3098"/>
      <c r="V958" s="3098"/>
      <c r="W958" s="3098"/>
      <c r="X958" s="3098"/>
      <c r="Y958" s="3098"/>
      <c r="Z958" s="3098"/>
      <c r="AA958" s="3098"/>
      <c r="AB958" s="3098"/>
      <c r="AC958" s="3098"/>
      <c r="AD958" s="3098"/>
      <c r="AE958" s="3098"/>
      <c r="AF958" s="3098"/>
      <c r="AG958" s="3098"/>
      <c r="AH958" s="3098"/>
      <c r="AI958" s="3098"/>
      <c r="AJ958" s="3143"/>
      <c r="AK958" s="3143"/>
      <c r="AL958" s="3143"/>
      <c r="AM958" s="3143"/>
      <c r="AN958" s="3143"/>
      <c r="AO958" s="3143"/>
      <c r="AP958" s="3143"/>
      <c r="AQ958" s="3143"/>
      <c r="AR958" s="3143"/>
      <c r="AS958" s="3143"/>
      <c r="AT958" s="3143"/>
      <c r="AU958" s="3143"/>
      <c r="AV958" s="3143"/>
      <c r="AW958" s="3143"/>
      <c r="AX958" s="3143"/>
      <c r="AY958" s="3143"/>
      <c r="AZ958" s="3143"/>
      <c r="BA958" s="3143"/>
      <c r="BB958" s="3143"/>
      <c r="BC958" s="3143"/>
      <c r="BD958" s="3143"/>
      <c r="BE958" s="3143"/>
      <c r="BF958" s="3143"/>
      <c r="BG958" s="3143"/>
      <c r="BH958" s="3143"/>
      <c r="BI958" s="3143"/>
      <c r="BJ958" s="3143"/>
      <c r="BK958" s="3143"/>
      <c r="BL958" s="3189"/>
      <c r="BM958" s="3189"/>
      <c r="BN958" s="3189"/>
      <c r="BO958" s="3189"/>
      <c r="BP958" s="3189"/>
      <c r="BQ958" s="3189"/>
      <c r="BR958" s="3189"/>
      <c r="BS958" s="3189"/>
      <c r="BT958" s="3189"/>
      <c r="BU958" s="3189"/>
      <c r="BV958" s="3143"/>
      <c r="BW958" s="3143"/>
    </row>
    <row r="959" spans="1:75" ht="16.5" customHeight="1">
      <c r="A959" s="3143"/>
      <c r="B959" s="3143"/>
      <c r="C959" s="3143"/>
      <c r="D959" s="3143"/>
      <c r="E959" s="3143"/>
      <c r="F959" s="3143"/>
      <c r="G959" s="3143"/>
      <c r="H959" s="3143"/>
      <c r="I959" s="3143"/>
      <c r="J959" s="3143"/>
      <c r="K959" s="3098"/>
      <c r="L959" s="3098"/>
      <c r="M959" s="3098"/>
      <c r="N959" s="3098"/>
      <c r="O959" s="3098"/>
      <c r="P959" s="3098"/>
      <c r="Q959" s="3098"/>
      <c r="R959" s="3098"/>
      <c r="S959" s="3098"/>
      <c r="T959" s="3098"/>
      <c r="U959" s="3098"/>
      <c r="V959" s="3098"/>
      <c r="W959" s="3098"/>
      <c r="X959" s="3098"/>
      <c r="Y959" s="3098"/>
      <c r="Z959" s="3098"/>
      <c r="AA959" s="3098"/>
      <c r="AB959" s="3098"/>
      <c r="AC959" s="3098"/>
      <c r="AD959" s="3098"/>
      <c r="AE959" s="3098"/>
      <c r="AF959" s="3098"/>
      <c r="AG959" s="3098"/>
      <c r="AH959" s="3098"/>
      <c r="AI959" s="3098"/>
      <c r="AJ959" s="3143"/>
      <c r="AK959" s="3143"/>
      <c r="AL959" s="3143"/>
      <c r="AM959" s="3143"/>
      <c r="AN959" s="3143"/>
      <c r="AO959" s="3143"/>
      <c r="AP959" s="3143"/>
      <c r="AQ959" s="3143"/>
      <c r="AR959" s="3143"/>
      <c r="AS959" s="3143"/>
      <c r="AT959" s="3143"/>
      <c r="AU959" s="3143"/>
      <c r="AV959" s="3143"/>
      <c r="AW959" s="3143"/>
      <c r="AX959" s="3143"/>
      <c r="AY959" s="3143"/>
      <c r="AZ959" s="3143"/>
      <c r="BA959" s="3143"/>
      <c r="BB959" s="3143"/>
      <c r="BC959" s="3143"/>
      <c r="BD959" s="3143"/>
      <c r="BE959" s="3143"/>
      <c r="BF959" s="3143"/>
      <c r="BG959" s="3143"/>
      <c r="BH959" s="3143"/>
      <c r="BI959" s="3143"/>
      <c r="BJ959" s="3143"/>
      <c r="BK959" s="3143"/>
      <c r="BL959" s="3189"/>
      <c r="BM959" s="3189"/>
      <c r="BN959" s="3189"/>
      <c r="BO959" s="3189"/>
      <c r="BP959" s="3189"/>
      <c r="BQ959" s="3189"/>
      <c r="BR959" s="3189"/>
      <c r="BS959" s="3189"/>
      <c r="BT959" s="3189"/>
      <c r="BU959" s="3189"/>
      <c r="BV959" s="3143"/>
      <c r="BW959" s="3143"/>
    </row>
    <row r="960" spans="1:75" ht="16.5" customHeight="1">
      <c r="A960" s="3143"/>
      <c r="B960" s="3143"/>
      <c r="C960" s="3143"/>
      <c r="D960" s="3143"/>
      <c r="E960" s="3143"/>
      <c r="F960" s="3143"/>
      <c r="G960" s="3143"/>
      <c r="H960" s="3143"/>
      <c r="I960" s="3143"/>
      <c r="J960" s="3143"/>
      <c r="K960" s="3098"/>
      <c r="L960" s="3098"/>
      <c r="M960" s="3098"/>
      <c r="N960" s="3098"/>
      <c r="O960" s="3098"/>
      <c r="P960" s="3098"/>
      <c r="Q960" s="3098"/>
      <c r="R960" s="3098"/>
      <c r="S960" s="3098"/>
      <c r="T960" s="3098"/>
      <c r="U960" s="3098"/>
      <c r="V960" s="3098"/>
      <c r="W960" s="3098"/>
      <c r="X960" s="3098"/>
      <c r="Y960" s="3098"/>
      <c r="Z960" s="3098"/>
      <c r="AA960" s="3098"/>
      <c r="AB960" s="3098"/>
      <c r="AC960" s="3098"/>
      <c r="AD960" s="3098"/>
      <c r="AE960" s="3098"/>
      <c r="AF960" s="3098"/>
      <c r="AG960" s="3098"/>
      <c r="AH960" s="3098"/>
      <c r="AI960" s="3098"/>
      <c r="AJ960" s="3143"/>
      <c r="AK960" s="3143"/>
      <c r="AL960" s="3143"/>
      <c r="AM960" s="3143"/>
      <c r="AN960" s="3143"/>
      <c r="AO960" s="3143"/>
      <c r="AP960" s="3143"/>
      <c r="AQ960" s="3143"/>
      <c r="AR960" s="3143"/>
      <c r="AS960" s="3143"/>
      <c r="AT960" s="3143"/>
      <c r="AU960" s="3143"/>
      <c r="AV960" s="3143"/>
      <c r="AW960" s="3143"/>
      <c r="AX960" s="3143"/>
      <c r="AY960" s="3143"/>
      <c r="AZ960" s="3143"/>
      <c r="BA960" s="3143"/>
      <c r="BB960" s="3143"/>
      <c r="BC960" s="3143"/>
      <c r="BD960" s="3143"/>
      <c r="BE960" s="3143"/>
      <c r="BF960" s="3143"/>
      <c r="BG960" s="3143"/>
      <c r="BH960" s="3143"/>
      <c r="BI960" s="3143"/>
      <c r="BJ960" s="3143"/>
      <c r="BK960" s="3143"/>
      <c r="BL960" s="3189"/>
      <c r="BM960" s="3189"/>
      <c r="BN960" s="3189"/>
      <c r="BO960" s="3189"/>
      <c r="BP960" s="3189"/>
      <c r="BQ960" s="3189"/>
      <c r="BR960" s="3189"/>
      <c r="BS960" s="3189"/>
      <c r="BT960" s="3189"/>
      <c r="BU960" s="3189"/>
      <c r="BV960" s="3143"/>
      <c r="BW960" s="3143"/>
    </row>
    <row r="961" spans="1:75" ht="16.5" customHeight="1">
      <c r="A961" s="3143"/>
      <c r="B961" s="3143"/>
      <c r="C961" s="3143"/>
      <c r="D961" s="3143"/>
      <c r="E961" s="3143"/>
      <c r="F961" s="3143"/>
      <c r="G961" s="3143"/>
      <c r="H961" s="3143"/>
      <c r="I961" s="3143"/>
      <c r="J961" s="3143"/>
      <c r="K961" s="3098"/>
      <c r="L961" s="3098"/>
      <c r="M961" s="3098"/>
      <c r="N961" s="3098"/>
      <c r="O961" s="3098"/>
      <c r="P961" s="3098"/>
      <c r="Q961" s="3098"/>
      <c r="R961" s="3098"/>
      <c r="S961" s="3098"/>
      <c r="T961" s="3098"/>
      <c r="U961" s="3098"/>
      <c r="V961" s="3098"/>
      <c r="W961" s="3098"/>
      <c r="X961" s="3098"/>
      <c r="Y961" s="3098"/>
      <c r="Z961" s="3098"/>
      <c r="AA961" s="3098"/>
      <c r="AB961" s="3098"/>
      <c r="AC961" s="3098"/>
      <c r="AD961" s="3098"/>
      <c r="AE961" s="3098"/>
      <c r="AF961" s="3098"/>
      <c r="AG961" s="3098"/>
      <c r="AH961" s="3098"/>
      <c r="AI961" s="3098"/>
      <c r="AJ961" s="3143"/>
      <c r="AK961" s="3143"/>
      <c r="AL961" s="3143"/>
      <c r="AM961" s="3143"/>
      <c r="AN961" s="3143"/>
      <c r="AO961" s="3143"/>
      <c r="AP961" s="3143"/>
      <c r="AQ961" s="3143"/>
      <c r="AR961" s="3143"/>
      <c r="AS961" s="3143"/>
      <c r="AT961" s="3143"/>
      <c r="AU961" s="3143"/>
      <c r="AV961" s="3143"/>
      <c r="AW961" s="3143"/>
      <c r="AX961" s="3143"/>
      <c r="AY961" s="3143"/>
      <c r="AZ961" s="3143"/>
      <c r="BA961" s="3143"/>
      <c r="BB961" s="3143"/>
      <c r="BC961" s="3143"/>
      <c r="BD961" s="3143"/>
      <c r="BE961" s="3143"/>
      <c r="BF961" s="3143"/>
      <c r="BG961" s="3143"/>
      <c r="BH961" s="3143"/>
      <c r="BI961" s="3143"/>
      <c r="BJ961" s="3143"/>
      <c r="BK961" s="3143"/>
      <c r="BL961" s="3189"/>
      <c r="BM961" s="3189"/>
      <c r="BN961" s="3189"/>
      <c r="BO961" s="3189"/>
      <c r="BP961" s="3189"/>
      <c r="BQ961" s="3189"/>
      <c r="BR961" s="3189"/>
      <c r="BS961" s="3189"/>
      <c r="BT961" s="3189"/>
      <c r="BU961" s="3189"/>
      <c r="BV961" s="3143"/>
      <c r="BW961" s="3143"/>
    </row>
    <row r="962" spans="1:75" ht="16.5" customHeight="1">
      <c r="A962" s="3143"/>
      <c r="B962" s="3143"/>
      <c r="C962" s="3143"/>
      <c r="D962" s="3143"/>
      <c r="E962" s="3143"/>
      <c r="F962" s="3143"/>
      <c r="G962" s="3143"/>
      <c r="H962" s="3143"/>
      <c r="I962" s="3143"/>
      <c r="J962" s="3143"/>
      <c r="K962" s="3098"/>
      <c r="L962" s="3098"/>
      <c r="M962" s="3098"/>
      <c r="N962" s="3098"/>
      <c r="O962" s="3098"/>
      <c r="P962" s="3098"/>
      <c r="Q962" s="3098"/>
      <c r="R962" s="3098"/>
      <c r="S962" s="3098"/>
      <c r="T962" s="3098"/>
      <c r="U962" s="3098"/>
      <c r="V962" s="3098"/>
      <c r="W962" s="3098"/>
      <c r="X962" s="3098"/>
      <c r="Y962" s="3098"/>
      <c r="Z962" s="3098"/>
      <c r="AA962" s="3098"/>
      <c r="AB962" s="3098"/>
      <c r="AC962" s="3098"/>
      <c r="AD962" s="3098"/>
      <c r="AE962" s="3098"/>
      <c r="AF962" s="3098"/>
      <c r="AG962" s="3098"/>
      <c r="AH962" s="3098"/>
      <c r="AI962" s="3098"/>
      <c r="AJ962" s="3143"/>
      <c r="AK962" s="3143"/>
      <c r="AL962" s="3143"/>
      <c r="AM962" s="3143"/>
      <c r="AN962" s="3143"/>
      <c r="AO962" s="3143"/>
      <c r="AP962" s="3143"/>
      <c r="AQ962" s="3143"/>
      <c r="AR962" s="3143"/>
      <c r="AS962" s="3143"/>
      <c r="AT962" s="3143"/>
      <c r="AU962" s="3143"/>
      <c r="AV962" s="3143"/>
      <c r="AW962" s="3143"/>
      <c r="AX962" s="3143"/>
      <c r="AY962" s="3143"/>
      <c r="AZ962" s="3143"/>
      <c r="BA962" s="3143"/>
      <c r="BB962" s="3143"/>
      <c r="BC962" s="3143"/>
      <c r="BD962" s="3143"/>
      <c r="BE962" s="3143"/>
      <c r="BF962" s="3143"/>
      <c r="BG962" s="3143"/>
      <c r="BH962" s="3143"/>
      <c r="BI962" s="3143"/>
      <c r="BJ962" s="3143"/>
      <c r="BK962" s="3143"/>
      <c r="BL962" s="3189"/>
      <c r="BM962" s="3189"/>
      <c r="BN962" s="3189"/>
      <c r="BO962" s="3189"/>
      <c r="BP962" s="3189"/>
      <c r="BQ962" s="3189"/>
      <c r="BR962" s="3189"/>
      <c r="BS962" s="3189"/>
      <c r="BT962" s="3189"/>
      <c r="BU962" s="3189"/>
      <c r="BV962" s="3143"/>
      <c r="BW962" s="3143"/>
    </row>
    <row r="963" spans="1:75" ht="16.5" customHeight="1">
      <c r="A963" s="3143"/>
      <c r="B963" s="3143"/>
      <c r="C963" s="3143"/>
      <c r="D963" s="3143"/>
      <c r="E963" s="3143"/>
      <c r="F963" s="3143"/>
      <c r="G963" s="3143"/>
      <c r="H963" s="3143"/>
      <c r="I963" s="3143"/>
      <c r="J963" s="3143"/>
      <c r="K963" s="3098"/>
      <c r="L963" s="3098"/>
      <c r="M963" s="3098"/>
      <c r="N963" s="3098"/>
      <c r="O963" s="3098"/>
      <c r="P963" s="3098"/>
      <c r="Q963" s="3098"/>
      <c r="R963" s="3098"/>
      <c r="S963" s="3098"/>
      <c r="T963" s="3098"/>
      <c r="U963" s="3098"/>
      <c r="V963" s="3098"/>
      <c r="W963" s="3098"/>
      <c r="X963" s="3098"/>
      <c r="Y963" s="3098"/>
      <c r="Z963" s="3098"/>
      <c r="AA963" s="3098"/>
      <c r="AB963" s="3098"/>
      <c r="AC963" s="3098"/>
      <c r="AD963" s="3098"/>
      <c r="AE963" s="3098"/>
      <c r="AF963" s="3098"/>
      <c r="AG963" s="3098"/>
      <c r="AH963" s="3098"/>
      <c r="AI963" s="3098"/>
      <c r="AJ963" s="3143"/>
      <c r="AK963" s="3143"/>
      <c r="AL963" s="3143"/>
      <c r="AM963" s="3143"/>
      <c r="AN963" s="3143"/>
      <c r="AO963" s="3143"/>
      <c r="AP963" s="3143"/>
      <c r="AQ963" s="3143"/>
      <c r="AR963" s="3143"/>
      <c r="AS963" s="3143"/>
      <c r="AT963" s="3143"/>
      <c r="AU963" s="3143"/>
      <c r="AV963" s="3143"/>
      <c r="AW963" s="3143"/>
      <c r="AX963" s="3143"/>
      <c r="AY963" s="3143"/>
      <c r="AZ963" s="3143"/>
      <c r="BA963" s="3143"/>
      <c r="BB963" s="3143"/>
      <c r="BC963" s="3143"/>
      <c r="BD963" s="3143"/>
      <c r="BE963" s="3143"/>
      <c r="BF963" s="3143"/>
      <c r="BG963" s="3143"/>
      <c r="BH963" s="3143"/>
      <c r="BI963" s="3143"/>
      <c r="BJ963" s="3143"/>
      <c r="BK963" s="3143"/>
      <c r="BL963" s="3189"/>
      <c r="BM963" s="3189"/>
      <c r="BN963" s="3189"/>
      <c r="BO963" s="3189"/>
      <c r="BP963" s="3189"/>
      <c r="BQ963" s="3189"/>
      <c r="BR963" s="3189"/>
      <c r="BS963" s="3189"/>
      <c r="BT963" s="3189"/>
      <c r="BU963" s="3189"/>
      <c r="BV963" s="3143"/>
      <c r="BW963" s="3143"/>
    </row>
    <row r="964" spans="1:75" ht="16.5" customHeight="1">
      <c r="A964" s="3143"/>
      <c r="B964" s="3143"/>
      <c r="C964" s="3143"/>
      <c r="D964" s="3143"/>
      <c r="E964" s="3143"/>
      <c r="F964" s="3143"/>
      <c r="G964" s="3143"/>
      <c r="H964" s="3143"/>
      <c r="I964" s="3143"/>
      <c r="J964" s="3143"/>
      <c r="K964" s="3098"/>
      <c r="L964" s="3098"/>
      <c r="M964" s="3098"/>
      <c r="N964" s="3098"/>
      <c r="O964" s="3098"/>
      <c r="P964" s="3098"/>
      <c r="Q964" s="3098"/>
      <c r="R964" s="3098"/>
      <c r="S964" s="3098"/>
      <c r="T964" s="3098"/>
      <c r="U964" s="3098"/>
      <c r="V964" s="3098"/>
      <c r="W964" s="3098"/>
      <c r="X964" s="3098"/>
      <c r="Y964" s="3098"/>
      <c r="Z964" s="3098"/>
      <c r="AA964" s="3098"/>
      <c r="AB964" s="3098"/>
      <c r="AC964" s="3098"/>
      <c r="AD964" s="3098"/>
      <c r="AE964" s="3098"/>
      <c r="AF964" s="3098"/>
      <c r="AG964" s="3098"/>
      <c r="AH964" s="3098"/>
      <c r="AI964" s="3098"/>
      <c r="AJ964" s="3143"/>
      <c r="AK964" s="3143"/>
      <c r="AL964" s="3143"/>
      <c r="AM964" s="3143"/>
      <c r="AN964" s="3143"/>
      <c r="AO964" s="3143"/>
      <c r="AP964" s="3143"/>
      <c r="AQ964" s="3143"/>
      <c r="AR964" s="3143"/>
      <c r="AS964" s="3143"/>
      <c r="AT964" s="3143"/>
      <c r="AU964" s="3143"/>
      <c r="AV964" s="3143"/>
      <c r="AW964" s="3143"/>
      <c r="AX964" s="3143"/>
      <c r="AY964" s="3143"/>
      <c r="AZ964" s="3143"/>
      <c r="BA964" s="3143"/>
      <c r="BB964" s="3143"/>
      <c r="BC964" s="3143"/>
      <c r="BD964" s="3143"/>
      <c r="BE964" s="3143"/>
      <c r="BF964" s="3143"/>
      <c r="BG964" s="3143"/>
      <c r="BH964" s="3143"/>
      <c r="BI964" s="3143"/>
      <c r="BJ964" s="3143"/>
      <c r="BK964" s="3143"/>
      <c r="BL964" s="3189"/>
      <c r="BM964" s="3189"/>
      <c r="BN964" s="3189"/>
      <c r="BO964" s="3189"/>
      <c r="BP964" s="3189"/>
      <c r="BQ964" s="3189"/>
      <c r="BR964" s="3189"/>
      <c r="BS964" s="3189"/>
      <c r="BT964" s="3189"/>
      <c r="BU964" s="3189"/>
      <c r="BV964" s="3143"/>
      <c r="BW964" s="3143"/>
    </row>
    <row r="965" spans="1:75" ht="16.5" customHeight="1">
      <c r="A965" s="3143"/>
      <c r="B965" s="3143"/>
      <c r="C965" s="3143"/>
      <c r="D965" s="3143"/>
      <c r="E965" s="3143"/>
      <c r="F965" s="3143"/>
      <c r="G965" s="3143"/>
      <c r="H965" s="3143"/>
      <c r="I965" s="3143"/>
      <c r="J965" s="3143"/>
      <c r="K965" s="3098"/>
      <c r="L965" s="3098"/>
      <c r="M965" s="3098"/>
      <c r="N965" s="3098"/>
      <c r="O965" s="3098"/>
      <c r="P965" s="3098"/>
      <c r="Q965" s="3098"/>
      <c r="R965" s="3098"/>
      <c r="S965" s="3098"/>
      <c r="T965" s="3098"/>
      <c r="U965" s="3098"/>
      <c r="V965" s="3098"/>
      <c r="W965" s="3098"/>
      <c r="X965" s="3098"/>
      <c r="Y965" s="3098"/>
      <c r="Z965" s="3098"/>
      <c r="AA965" s="3098"/>
      <c r="AB965" s="3098"/>
      <c r="AC965" s="3098"/>
      <c r="AD965" s="3098"/>
      <c r="AE965" s="3098"/>
      <c r="AF965" s="3098"/>
      <c r="AG965" s="3098"/>
      <c r="AH965" s="3098"/>
      <c r="AI965" s="3098"/>
      <c r="AJ965" s="3143"/>
      <c r="AK965" s="3143"/>
      <c r="AL965" s="3143"/>
      <c r="AM965" s="3143"/>
      <c r="AN965" s="3143"/>
      <c r="AO965" s="3143"/>
      <c r="AP965" s="3143"/>
      <c r="AQ965" s="3143"/>
      <c r="AR965" s="3143"/>
      <c r="AS965" s="3143"/>
      <c r="AT965" s="3143"/>
      <c r="AU965" s="3143"/>
      <c r="AV965" s="3143"/>
      <c r="AW965" s="3143"/>
      <c r="AX965" s="3143"/>
      <c r="AY965" s="3143"/>
      <c r="AZ965" s="3143"/>
      <c r="BA965" s="3143"/>
      <c r="BB965" s="3143"/>
      <c r="BC965" s="3143"/>
      <c r="BD965" s="3143"/>
      <c r="BE965" s="3143"/>
      <c r="BF965" s="3143"/>
      <c r="BG965" s="3143"/>
      <c r="BH965" s="3143"/>
      <c r="BI965" s="3143"/>
      <c r="BJ965" s="3143"/>
      <c r="BK965" s="3143"/>
      <c r="BL965" s="3189"/>
      <c r="BM965" s="3189"/>
      <c r="BN965" s="3189"/>
      <c r="BO965" s="3189"/>
      <c r="BP965" s="3189"/>
      <c r="BQ965" s="3189"/>
      <c r="BR965" s="3189"/>
      <c r="BS965" s="3189"/>
      <c r="BT965" s="3189"/>
      <c r="BU965" s="3189"/>
      <c r="BV965" s="3143"/>
      <c r="BW965" s="3143"/>
    </row>
    <row r="966" spans="1:75" ht="16.5" customHeight="1">
      <c r="A966" s="3143"/>
      <c r="B966" s="3143"/>
      <c r="C966" s="3143"/>
      <c r="D966" s="3143"/>
      <c r="E966" s="3143"/>
      <c r="F966" s="3143"/>
      <c r="G966" s="3143"/>
      <c r="H966" s="3143"/>
      <c r="I966" s="3143"/>
      <c r="J966" s="3143"/>
      <c r="K966" s="3098"/>
      <c r="L966" s="3098"/>
      <c r="M966" s="3098"/>
      <c r="N966" s="3098"/>
      <c r="O966" s="3098"/>
      <c r="P966" s="3098"/>
      <c r="Q966" s="3098"/>
      <c r="R966" s="3098"/>
      <c r="S966" s="3098"/>
      <c r="T966" s="3098"/>
      <c r="U966" s="3098"/>
      <c r="V966" s="3098"/>
      <c r="W966" s="3098"/>
      <c r="X966" s="3098"/>
      <c r="Y966" s="3098"/>
      <c r="Z966" s="3098"/>
      <c r="AA966" s="3098"/>
      <c r="AB966" s="3098"/>
      <c r="AC966" s="3098"/>
      <c r="AD966" s="3098"/>
      <c r="AE966" s="3098"/>
      <c r="AF966" s="3098"/>
      <c r="AG966" s="3098"/>
      <c r="AH966" s="3098"/>
      <c r="AI966" s="3098"/>
      <c r="AJ966" s="3143"/>
      <c r="AK966" s="3143"/>
      <c r="AL966" s="3143"/>
      <c r="AM966" s="3143"/>
      <c r="AN966" s="3143"/>
      <c r="AO966" s="3143"/>
      <c r="AP966" s="3143"/>
      <c r="AQ966" s="3143"/>
      <c r="AR966" s="3143"/>
      <c r="AS966" s="3143"/>
      <c r="AT966" s="3143"/>
      <c r="AU966" s="3143"/>
      <c r="AV966" s="3143"/>
      <c r="AW966" s="3143"/>
      <c r="AX966" s="3143"/>
      <c r="AY966" s="3143"/>
      <c r="AZ966" s="3143"/>
      <c r="BA966" s="3143"/>
      <c r="BB966" s="3143"/>
      <c r="BC966" s="3143"/>
      <c r="BD966" s="3143"/>
      <c r="BE966" s="3143"/>
      <c r="BF966" s="3143"/>
      <c r="BG966" s="3143"/>
      <c r="BH966" s="3143"/>
      <c r="BI966" s="3143"/>
      <c r="BJ966" s="3143"/>
      <c r="BK966" s="3143"/>
      <c r="BL966" s="3189"/>
      <c r="BM966" s="3189"/>
      <c r="BN966" s="3189"/>
      <c r="BO966" s="3189"/>
      <c r="BP966" s="3189"/>
      <c r="BQ966" s="3189"/>
      <c r="BR966" s="3189"/>
      <c r="BS966" s="3189"/>
      <c r="BT966" s="3189"/>
      <c r="BU966" s="3189"/>
      <c r="BV966" s="3143"/>
      <c r="BW966" s="3143"/>
    </row>
    <row r="967" spans="1:75" ht="16.5" customHeight="1">
      <c r="A967" s="3143"/>
      <c r="B967" s="3143"/>
      <c r="C967" s="3143"/>
      <c r="D967" s="3143"/>
      <c r="E967" s="3143"/>
      <c r="F967" s="3143"/>
      <c r="G967" s="3143"/>
      <c r="H967" s="3143"/>
      <c r="I967" s="3143"/>
      <c r="J967" s="3143"/>
      <c r="K967" s="3098"/>
      <c r="L967" s="3098"/>
      <c r="M967" s="3098"/>
      <c r="N967" s="3098"/>
      <c r="O967" s="3098"/>
      <c r="P967" s="3098"/>
      <c r="Q967" s="3098"/>
      <c r="R967" s="3098"/>
      <c r="S967" s="3098"/>
      <c r="T967" s="3098"/>
      <c r="U967" s="3098"/>
      <c r="V967" s="3098"/>
      <c r="W967" s="3098"/>
      <c r="X967" s="3098"/>
      <c r="Y967" s="3098"/>
      <c r="Z967" s="3098"/>
      <c r="AA967" s="3098"/>
      <c r="AB967" s="3098"/>
      <c r="AC967" s="3098"/>
      <c r="AD967" s="3098"/>
      <c r="AE967" s="3098"/>
      <c r="AF967" s="3098"/>
      <c r="AG967" s="3098"/>
      <c r="AH967" s="3098"/>
      <c r="AI967" s="3098"/>
      <c r="AJ967" s="3143"/>
      <c r="AK967" s="3143"/>
      <c r="AL967" s="3143"/>
      <c r="AM967" s="3143"/>
      <c r="AN967" s="3143"/>
      <c r="AO967" s="3143"/>
      <c r="AP967" s="3143"/>
      <c r="AQ967" s="3143"/>
      <c r="AR967" s="3143"/>
      <c r="AS967" s="3143"/>
      <c r="AT967" s="3143"/>
      <c r="AU967" s="3143"/>
      <c r="AV967" s="3143"/>
      <c r="AW967" s="3143"/>
      <c r="AX967" s="3143"/>
      <c r="AY967" s="3143"/>
      <c r="AZ967" s="3143"/>
      <c r="BA967" s="3143"/>
      <c r="BB967" s="3143"/>
      <c r="BC967" s="3143"/>
      <c r="BD967" s="3143"/>
      <c r="BE967" s="3143"/>
      <c r="BF967" s="3143"/>
      <c r="BG967" s="3143"/>
      <c r="BH967" s="3143"/>
      <c r="BI967" s="3143"/>
      <c r="BJ967" s="3143"/>
      <c r="BK967" s="3143"/>
      <c r="BL967" s="3189"/>
      <c r="BM967" s="3189"/>
      <c r="BN967" s="3189"/>
      <c r="BO967" s="3189"/>
      <c r="BP967" s="3189"/>
      <c r="BQ967" s="3189"/>
      <c r="BR967" s="3189"/>
      <c r="BS967" s="3189"/>
      <c r="BT967" s="3189"/>
      <c r="BU967" s="3189"/>
      <c r="BV967" s="3143"/>
      <c r="BW967" s="3143"/>
    </row>
    <row r="968" spans="1:75" ht="16.5" customHeight="1">
      <c r="A968" s="3143"/>
      <c r="B968" s="3143"/>
      <c r="C968" s="3143"/>
      <c r="D968" s="3143"/>
      <c r="E968" s="3143"/>
      <c r="F968" s="3143"/>
      <c r="G968" s="3143"/>
      <c r="H968" s="3143"/>
      <c r="I968" s="3143"/>
      <c r="J968" s="3143"/>
      <c r="K968" s="3098"/>
      <c r="L968" s="3098"/>
      <c r="M968" s="3098"/>
      <c r="N968" s="3098"/>
      <c r="O968" s="3098"/>
      <c r="P968" s="3098"/>
      <c r="Q968" s="3098"/>
      <c r="R968" s="3098"/>
      <c r="S968" s="3098"/>
      <c r="T968" s="3098"/>
      <c r="U968" s="3098"/>
      <c r="V968" s="3098"/>
      <c r="W968" s="3098"/>
      <c r="X968" s="3098"/>
      <c r="Y968" s="3098"/>
      <c r="Z968" s="3098"/>
      <c r="AA968" s="3098"/>
      <c r="AB968" s="3098"/>
      <c r="AC968" s="3098"/>
      <c r="AD968" s="3098"/>
      <c r="AE968" s="3098"/>
      <c r="AF968" s="3098"/>
      <c r="AG968" s="3098"/>
      <c r="AH968" s="3098"/>
      <c r="AI968" s="3098"/>
      <c r="AJ968" s="3143"/>
      <c r="AK968" s="3143"/>
      <c r="AL968" s="3143"/>
      <c r="AM968" s="3143"/>
      <c r="AN968" s="3143"/>
      <c r="AO968" s="3143"/>
      <c r="AP968" s="3143"/>
      <c r="AQ968" s="3143"/>
      <c r="AR968" s="3143"/>
      <c r="AS968" s="3143"/>
      <c r="AT968" s="3143"/>
      <c r="AU968" s="3143"/>
      <c r="AV968" s="3143"/>
      <c r="AW968" s="3143"/>
      <c r="AX968" s="3143"/>
      <c r="AY968" s="3143"/>
      <c r="AZ968" s="3143"/>
      <c r="BA968" s="3143"/>
      <c r="BB968" s="3143"/>
      <c r="BC968" s="3143"/>
      <c r="BD968" s="3143"/>
      <c r="BE968" s="3143"/>
      <c r="BF968" s="3143"/>
      <c r="BG968" s="3143"/>
      <c r="BH968" s="3143"/>
      <c r="BI968" s="3143"/>
      <c r="BJ968" s="3143"/>
      <c r="BK968" s="3143"/>
      <c r="BL968" s="3189"/>
      <c r="BM968" s="3189"/>
      <c r="BN968" s="3189"/>
      <c r="BO968" s="3189"/>
      <c r="BP968" s="3189"/>
      <c r="BQ968" s="3189"/>
      <c r="BR968" s="3189"/>
      <c r="BS968" s="3189"/>
      <c r="BT968" s="3189"/>
      <c r="BU968" s="3189"/>
      <c r="BV968" s="3143"/>
      <c r="BW968" s="3143"/>
    </row>
    <row r="969" spans="1:75" ht="16.5" customHeight="1">
      <c r="A969" s="3143"/>
      <c r="B969" s="3143"/>
      <c r="C969" s="3143"/>
      <c r="D969" s="3143"/>
      <c r="E969" s="3143"/>
      <c r="F969" s="3143"/>
      <c r="G969" s="3143"/>
      <c r="H969" s="3143"/>
      <c r="I969" s="3143"/>
      <c r="J969" s="3143"/>
      <c r="K969" s="3098"/>
      <c r="L969" s="3098"/>
      <c r="M969" s="3098"/>
      <c r="N969" s="3098"/>
      <c r="O969" s="3098"/>
      <c r="P969" s="3098"/>
      <c r="Q969" s="3098"/>
      <c r="R969" s="3098"/>
      <c r="S969" s="3098"/>
      <c r="T969" s="3098"/>
      <c r="U969" s="3098"/>
      <c r="V969" s="3098"/>
      <c r="W969" s="3098"/>
      <c r="X969" s="3098"/>
      <c r="Y969" s="3098"/>
      <c r="Z969" s="3098"/>
      <c r="AA969" s="3098"/>
      <c r="AB969" s="3098"/>
      <c r="AC969" s="3098"/>
      <c r="AD969" s="3098"/>
      <c r="AE969" s="3098"/>
      <c r="AF969" s="3098"/>
      <c r="AG969" s="3098"/>
      <c r="AH969" s="3098"/>
      <c r="AI969" s="3098"/>
      <c r="AJ969" s="3143"/>
      <c r="AK969" s="3143"/>
      <c r="AL969" s="3143"/>
      <c r="AM969" s="3143"/>
      <c r="AN969" s="3143"/>
      <c r="AO969" s="3143"/>
      <c r="AP969" s="3143"/>
      <c r="AQ969" s="3143"/>
      <c r="AR969" s="3143"/>
      <c r="AS969" s="3143"/>
      <c r="AT969" s="3143"/>
      <c r="AU969" s="3143"/>
      <c r="AV969" s="3143"/>
      <c r="AW969" s="3143"/>
      <c r="AX969" s="3143"/>
      <c r="AY969" s="3143"/>
      <c r="AZ969" s="3143"/>
      <c r="BA969" s="3143"/>
      <c r="BB969" s="3143"/>
      <c r="BC969" s="3143"/>
      <c r="BD969" s="3143"/>
      <c r="BE969" s="3143"/>
      <c r="BF969" s="3143"/>
      <c r="BG969" s="3143"/>
      <c r="BH969" s="3143"/>
      <c r="BI969" s="3143"/>
      <c r="BJ969" s="3143"/>
      <c r="BK969" s="3143"/>
      <c r="BL969" s="3189"/>
      <c r="BM969" s="3189"/>
      <c r="BN969" s="3189"/>
      <c r="BO969" s="3189"/>
      <c r="BP969" s="3189"/>
      <c r="BQ969" s="3189"/>
      <c r="BR969" s="3189"/>
      <c r="BS969" s="3189"/>
      <c r="BT969" s="3189"/>
      <c r="BU969" s="3189"/>
      <c r="BV969" s="3143"/>
      <c r="BW969" s="3143"/>
    </row>
    <row r="970" spans="1:75" ht="16.5" customHeight="1">
      <c r="A970" s="3143"/>
      <c r="B970" s="3143"/>
      <c r="C970" s="3143"/>
      <c r="D970" s="3143"/>
      <c r="E970" s="3143"/>
      <c r="F970" s="3143"/>
      <c r="G970" s="3143"/>
      <c r="H970" s="3143"/>
      <c r="I970" s="3143"/>
      <c r="J970" s="3143"/>
      <c r="K970" s="3098"/>
      <c r="L970" s="3098"/>
      <c r="M970" s="3098"/>
      <c r="N970" s="3098"/>
      <c r="O970" s="3098"/>
      <c r="P970" s="3098"/>
      <c r="Q970" s="3098"/>
      <c r="R970" s="3098"/>
      <c r="S970" s="3098"/>
      <c r="T970" s="3098"/>
      <c r="U970" s="3098"/>
      <c r="V970" s="3098"/>
      <c r="W970" s="3098"/>
      <c r="X970" s="3098"/>
      <c r="Y970" s="3098"/>
      <c r="Z970" s="3098"/>
      <c r="AA970" s="3098"/>
      <c r="AB970" s="3098"/>
      <c r="AC970" s="3098"/>
      <c r="AD970" s="3098"/>
      <c r="AE970" s="3098"/>
      <c r="AF970" s="3098"/>
      <c r="AG970" s="3098"/>
      <c r="AH970" s="3098"/>
      <c r="AI970" s="3098"/>
      <c r="AJ970" s="3143"/>
      <c r="AK970" s="3143"/>
      <c r="AL970" s="3143"/>
      <c r="AM970" s="3143"/>
      <c r="AN970" s="3143"/>
      <c r="AO970" s="3143"/>
      <c r="AP970" s="3143"/>
      <c r="AQ970" s="3143"/>
      <c r="AR970" s="3143"/>
      <c r="AS970" s="3143"/>
      <c r="AT970" s="3143"/>
      <c r="AU970" s="3143"/>
      <c r="AV970" s="3143"/>
      <c r="AW970" s="3143"/>
      <c r="AX970" s="3143"/>
      <c r="AY970" s="3143"/>
      <c r="AZ970" s="3143"/>
      <c r="BA970" s="3143"/>
      <c r="BB970" s="3143"/>
      <c r="BC970" s="3143"/>
      <c r="BD970" s="3143"/>
      <c r="BE970" s="3143"/>
      <c r="BF970" s="3143"/>
      <c r="BG970" s="3143"/>
      <c r="BH970" s="3143"/>
      <c r="BI970" s="3143"/>
      <c r="BJ970" s="3143"/>
      <c r="BK970" s="3143"/>
      <c r="BL970" s="3189"/>
      <c r="BM970" s="3189"/>
      <c r="BN970" s="3189"/>
      <c r="BO970" s="3189"/>
      <c r="BP970" s="3189"/>
      <c r="BQ970" s="3189"/>
      <c r="BR970" s="3189"/>
      <c r="BS970" s="3189"/>
      <c r="BT970" s="3189"/>
      <c r="BU970" s="3189"/>
      <c r="BV970" s="3143"/>
      <c r="BW970" s="3143"/>
    </row>
    <row r="971" spans="1:75" ht="16.5" customHeight="1">
      <c r="A971" s="3143"/>
      <c r="B971" s="3143"/>
      <c r="C971" s="3143"/>
      <c r="D971" s="3143"/>
      <c r="E971" s="3143"/>
      <c r="F971" s="3143"/>
      <c r="G971" s="3143"/>
      <c r="H971" s="3143"/>
      <c r="I971" s="3143"/>
      <c r="J971" s="3143"/>
      <c r="K971" s="3098"/>
      <c r="L971" s="3098"/>
      <c r="M971" s="3098"/>
      <c r="N971" s="3098"/>
      <c r="O971" s="3098"/>
      <c r="P971" s="3098"/>
      <c r="Q971" s="3098"/>
      <c r="R971" s="3098"/>
      <c r="S971" s="3098"/>
      <c r="T971" s="3098"/>
      <c r="U971" s="3098"/>
      <c r="V971" s="3098"/>
      <c r="W971" s="3098"/>
      <c r="X971" s="3098"/>
      <c r="Y971" s="3098"/>
      <c r="Z971" s="3098"/>
      <c r="AA971" s="3098"/>
      <c r="AB971" s="3098"/>
      <c r="AC971" s="3098"/>
      <c r="AD971" s="3098"/>
      <c r="AE971" s="3098"/>
      <c r="AF971" s="3098"/>
      <c r="AG971" s="3098"/>
      <c r="AH971" s="3098"/>
      <c r="AI971" s="3098"/>
      <c r="AJ971" s="3143"/>
      <c r="AK971" s="3143"/>
      <c r="AL971" s="3143"/>
      <c r="AM971" s="3143"/>
      <c r="AN971" s="3143"/>
      <c r="AO971" s="3143"/>
      <c r="AP971" s="3143"/>
      <c r="AQ971" s="3143"/>
      <c r="AR971" s="3143"/>
      <c r="AS971" s="3143"/>
      <c r="AT971" s="3143"/>
      <c r="AU971" s="3143"/>
      <c r="AV971" s="3143"/>
      <c r="AW971" s="3143"/>
      <c r="AX971" s="3143"/>
      <c r="AY971" s="3143"/>
      <c r="AZ971" s="3143"/>
      <c r="BA971" s="3143"/>
      <c r="BB971" s="3143"/>
      <c r="BC971" s="3143"/>
      <c r="BD971" s="3143"/>
      <c r="BE971" s="3143"/>
      <c r="BF971" s="3143"/>
      <c r="BG971" s="3143"/>
      <c r="BH971" s="3143"/>
      <c r="BI971" s="3143"/>
      <c r="BJ971" s="3143"/>
      <c r="BK971" s="3143"/>
      <c r="BL971" s="3189"/>
      <c r="BM971" s="3189"/>
      <c r="BN971" s="3189"/>
      <c r="BO971" s="3189"/>
      <c r="BP971" s="3189"/>
      <c r="BQ971" s="3189"/>
      <c r="BR971" s="3189"/>
      <c r="BS971" s="3189"/>
      <c r="BT971" s="3189"/>
      <c r="BU971" s="3189"/>
      <c r="BV971" s="3143"/>
      <c r="BW971" s="3143"/>
    </row>
    <row r="972" spans="1:75" ht="16.5" customHeight="1">
      <c r="A972" s="3143"/>
      <c r="B972" s="3143"/>
      <c r="C972" s="3143"/>
      <c r="D972" s="3143"/>
      <c r="E972" s="3143"/>
      <c r="F972" s="3143"/>
      <c r="G972" s="3143"/>
      <c r="H972" s="3143"/>
      <c r="I972" s="3143"/>
      <c r="J972" s="3143"/>
      <c r="K972" s="3098"/>
      <c r="L972" s="3098"/>
      <c r="M972" s="3098"/>
      <c r="N972" s="3098"/>
      <c r="O972" s="3098"/>
      <c r="P972" s="3098"/>
      <c r="Q972" s="3098"/>
      <c r="R972" s="3098"/>
      <c r="S972" s="3098"/>
      <c r="T972" s="3098"/>
      <c r="U972" s="3098"/>
      <c r="V972" s="3098"/>
      <c r="W972" s="3098"/>
      <c r="X972" s="3098"/>
      <c r="Y972" s="3098"/>
      <c r="Z972" s="3098"/>
      <c r="AA972" s="3098"/>
      <c r="AB972" s="3098"/>
      <c r="AC972" s="3098"/>
      <c r="AD972" s="3098"/>
      <c r="AE972" s="3098"/>
      <c r="AF972" s="3098"/>
      <c r="AG972" s="3098"/>
      <c r="AH972" s="3098"/>
      <c r="AI972" s="3098"/>
      <c r="AJ972" s="3143"/>
      <c r="AK972" s="3143"/>
      <c r="AL972" s="3143"/>
      <c r="AM972" s="3143"/>
      <c r="AN972" s="3143"/>
      <c r="AO972" s="3143"/>
      <c r="AP972" s="3143"/>
      <c r="AQ972" s="3143"/>
      <c r="AR972" s="3143"/>
      <c r="AS972" s="3143"/>
      <c r="AT972" s="3143"/>
      <c r="AU972" s="3143"/>
      <c r="AV972" s="3143"/>
      <c r="AW972" s="3143"/>
      <c r="AX972" s="3143"/>
      <c r="AY972" s="3143"/>
      <c r="AZ972" s="3143"/>
      <c r="BA972" s="3143"/>
      <c r="BB972" s="3143"/>
      <c r="BC972" s="3143"/>
      <c r="BD972" s="3143"/>
      <c r="BE972" s="3143"/>
      <c r="BF972" s="3143"/>
      <c r="BG972" s="3143"/>
      <c r="BH972" s="3143"/>
      <c r="BI972" s="3143"/>
      <c r="BJ972" s="3143"/>
      <c r="BK972" s="3143"/>
      <c r="BL972" s="3189"/>
      <c r="BM972" s="3189"/>
      <c r="BN972" s="3189"/>
      <c r="BO972" s="3189"/>
      <c r="BP972" s="3189"/>
      <c r="BQ972" s="3189"/>
      <c r="BR972" s="3189"/>
      <c r="BS972" s="3189"/>
      <c r="BT972" s="3189"/>
      <c r="BU972" s="3189"/>
      <c r="BV972" s="3143"/>
      <c r="BW972" s="3143"/>
    </row>
    <row r="973" spans="1:75" ht="16.5" customHeight="1">
      <c r="A973" s="3143"/>
      <c r="B973" s="3143"/>
      <c r="C973" s="3143"/>
      <c r="D973" s="3143"/>
      <c r="E973" s="3143"/>
      <c r="F973" s="3143"/>
      <c r="G973" s="3143"/>
      <c r="H973" s="3143"/>
      <c r="I973" s="3143"/>
      <c r="J973" s="3143"/>
      <c r="K973" s="3098"/>
      <c r="L973" s="3098"/>
      <c r="M973" s="3098"/>
      <c r="N973" s="3098"/>
      <c r="O973" s="3098"/>
      <c r="P973" s="3098"/>
      <c r="Q973" s="3098"/>
      <c r="R973" s="3098"/>
      <c r="S973" s="3098"/>
      <c r="T973" s="3098"/>
      <c r="U973" s="3098"/>
      <c r="V973" s="3098"/>
      <c r="W973" s="3098"/>
      <c r="X973" s="3098"/>
      <c r="Y973" s="3098"/>
      <c r="Z973" s="3098"/>
      <c r="AA973" s="3098"/>
      <c r="AB973" s="3098"/>
      <c r="AC973" s="3098"/>
      <c r="AD973" s="3098"/>
      <c r="AE973" s="3098"/>
      <c r="AF973" s="3098"/>
      <c r="AG973" s="3098"/>
      <c r="AH973" s="3098"/>
      <c r="AI973" s="3098"/>
      <c r="AJ973" s="3143"/>
      <c r="AK973" s="3143"/>
      <c r="AL973" s="3143"/>
      <c r="AM973" s="3143"/>
      <c r="AN973" s="3143"/>
      <c r="AO973" s="3143"/>
      <c r="AP973" s="3143"/>
      <c r="AQ973" s="3143"/>
      <c r="AR973" s="3143"/>
      <c r="AS973" s="3143"/>
      <c r="AT973" s="3143"/>
      <c r="AU973" s="3143"/>
      <c r="AV973" s="3143"/>
      <c r="AW973" s="3143"/>
      <c r="AX973" s="3143"/>
      <c r="AY973" s="3143"/>
      <c r="AZ973" s="3143"/>
      <c r="BA973" s="3143"/>
      <c r="BB973" s="3143"/>
      <c r="BC973" s="3143"/>
      <c r="BD973" s="3143"/>
      <c r="BE973" s="3143"/>
      <c r="BF973" s="3143"/>
      <c r="BG973" s="3143"/>
      <c r="BH973" s="3143"/>
      <c r="BI973" s="3143"/>
      <c r="BJ973" s="3143"/>
      <c r="BK973" s="3143"/>
      <c r="BL973" s="3189"/>
      <c r="BM973" s="3189"/>
      <c r="BN973" s="3189"/>
      <c r="BO973" s="3189"/>
      <c r="BP973" s="3189"/>
      <c r="BQ973" s="3189"/>
      <c r="BR973" s="3189"/>
      <c r="BS973" s="3189"/>
      <c r="BT973" s="3189"/>
      <c r="BU973" s="3189"/>
      <c r="BV973" s="3143"/>
      <c r="BW973" s="3143"/>
    </row>
    <row r="974" spans="1:75" ht="16.5" customHeight="1">
      <c r="A974" s="3143"/>
      <c r="B974" s="3143"/>
      <c r="C974" s="3143"/>
      <c r="D974" s="3143"/>
      <c r="E974" s="3143"/>
      <c r="F974" s="3143"/>
      <c r="G974" s="3143"/>
      <c r="H974" s="3143"/>
      <c r="I974" s="3143"/>
      <c r="J974" s="3143"/>
      <c r="K974" s="3098"/>
      <c r="L974" s="3098"/>
      <c r="M974" s="3098"/>
      <c r="N974" s="3098"/>
      <c r="O974" s="3098"/>
      <c r="P974" s="3098"/>
      <c r="Q974" s="3098"/>
      <c r="R974" s="3098"/>
      <c r="S974" s="3098"/>
      <c r="T974" s="3098"/>
      <c r="U974" s="3098"/>
      <c r="V974" s="3098"/>
      <c r="W974" s="3098"/>
      <c r="X974" s="3098"/>
      <c r="Y974" s="3098"/>
      <c r="Z974" s="3098"/>
      <c r="AA974" s="3098"/>
      <c r="AB974" s="3098"/>
      <c r="AC974" s="3098"/>
      <c r="AD974" s="3098"/>
      <c r="AE974" s="3098"/>
      <c r="AF974" s="3098"/>
      <c r="AG974" s="3098"/>
      <c r="AH974" s="3098"/>
      <c r="AI974" s="3098"/>
      <c r="AJ974" s="3143"/>
      <c r="AK974" s="3143"/>
      <c r="AL974" s="3143"/>
      <c r="AM974" s="3143"/>
      <c r="AN974" s="3143"/>
      <c r="AO974" s="3143"/>
      <c r="AP974" s="3143"/>
      <c r="AQ974" s="3143"/>
      <c r="AR974" s="3143"/>
      <c r="AS974" s="3143"/>
      <c r="AT974" s="3143"/>
      <c r="AU974" s="3143"/>
      <c r="AV974" s="3143"/>
      <c r="AW974" s="3143"/>
      <c r="AX974" s="3143"/>
      <c r="AY974" s="3143"/>
      <c r="AZ974" s="3143"/>
      <c r="BA974" s="3143"/>
      <c r="BB974" s="3143"/>
      <c r="BC974" s="3143"/>
      <c r="BD974" s="3143"/>
      <c r="BE974" s="3143"/>
      <c r="BF974" s="3143"/>
      <c r="BG974" s="3143"/>
      <c r="BH974" s="3143"/>
      <c r="BI974" s="3143"/>
      <c r="BJ974" s="3143"/>
      <c r="BK974" s="3143"/>
      <c r="BL974" s="3189"/>
      <c r="BM974" s="3189"/>
      <c r="BN974" s="3189"/>
      <c r="BO974" s="3189"/>
      <c r="BP974" s="3189"/>
      <c r="BQ974" s="3189"/>
      <c r="BR974" s="3189"/>
      <c r="BS974" s="3189"/>
      <c r="BT974" s="3189"/>
      <c r="BU974" s="3189"/>
      <c r="BV974" s="3143"/>
      <c r="BW974" s="3143"/>
    </row>
    <row r="975" spans="1:75" ht="16.5" customHeight="1">
      <c r="A975" s="3143"/>
      <c r="B975" s="3143"/>
      <c r="C975" s="3143"/>
      <c r="D975" s="3143"/>
      <c r="E975" s="3143"/>
      <c r="F975" s="3143"/>
      <c r="G975" s="3143"/>
      <c r="H975" s="3143"/>
      <c r="I975" s="3143"/>
      <c r="J975" s="3143"/>
      <c r="K975" s="3098"/>
      <c r="L975" s="3098"/>
      <c r="M975" s="3098"/>
      <c r="N975" s="3098"/>
      <c r="O975" s="3098"/>
      <c r="P975" s="3098"/>
      <c r="Q975" s="3098"/>
      <c r="R975" s="3098"/>
      <c r="S975" s="3098"/>
      <c r="T975" s="3098"/>
      <c r="U975" s="3098"/>
      <c r="V975" s="3098"/>
      <c r="W975" s="3098"/>
      <c r="X975" s="3098"/>
      <c r="Y975" s="3098"/>
      <c r="Z975" s="3098"/>
      <c r="AA975" s="3098"/>
      <c r="AB975" s="3098"/>
      <c r="AC975" s="3098"/>
      <c r="AD975" s="3098"/>
      <c r="AE975" s="3098"/>
      <c r="AF975" s="3098"/>
      <c r="AG975" s="3098"/>
      <c r="AH975" s="3098"/>
      <c r="AI975" s="3098"/>
      <c r="AJ975" s="3143"/>
      <c r="AK975" s="3143"/>
      <c r="AL975" s="3143"/>
      <c r="AM975" s="3143"/>
      <c r="AN975" s="3143"/>
      <c r="AO975" s="3143"/>
      <c r="AP975" s="3143"/>
      <c r="AQ975" s="3143"/>
      <c r="AR975" s="3143"/>
      <c r="AS975" s="3143"/>
      <c r="AT975" s="3143"/>
      <c r="AU975" s="3143"/>
      <c r="AV975" s="3143"/>
      <c r="AW975" s="3143"/>
      <c r="AX975" s="3143"/>
      <c r="AY975" s="3143"/>
      <c r="AZ975" s="3143"/>
      <c r="BA975" s="3143"/>
      <c r="BB975" s="3143"/>
      <c r="BC975" s="3143"/>
      <c r="BD975" s="3143"/>
      <c r="BE975" s="3143"/>
      <c r="BF975" s="3143"/>
      <c r="BG975" s="3143"/>
      <c r="BH975" s="3143"/>
      <c r="BI975" s="3143"/>
      <c r="BJ975" s="3143"/>
      <c r="BK975" s="3143"/>
      <c r="BL975" s="3189"/>
      <c r="BM975" s="3189"/>
      <c r="BN975" s="3189"/>
      <c r="BO975" s="3189"/>
      <c r="BP975" s="3189"/>
      <c r="BQ975" s="3189"/>
      <c r="BR975" s="3189"/>
      <c r="BS975" s="3189"/>
      <c r="BT975" s="3189"/>
      <c r="BU975" s="3189"/>
      <c r="BV975" s="3143"/>
      <c r="BW975" s="3143"/>
    </row>
    <row r="976" spans="1:75" ht="16.5" customHeight="1">
      <c r="A976" s="3143"/>
      <c r="B976" s="3143"/>
      <c r="C976" s="3143"/>
      <c r="D976" s="3143"/>
      <c r="E976" s="3143"/>
      <c r="F976" s="3143"/>
      <c r="G976" s="3143"/>
      <c r="H976" s="3143"/>
      <c r="I976" s="3143"/>
      <c r="J976" s="3143"/>
      <c r="K976" s="3098"/>
      <c r="L976" s="3098"/>
      <c r="M976" s="3098"/>
      <c r="N976" s="3098"/>
      <c r="O976" s="3098"/>
      <c r="P976" s="3098"/>
      <c r="Q976" s="3098"/>
      <c r="R976" s="3098"/>
      <c r="S976" s="3098"/>
      <c r="T976" s="3098"/>
      <c r="U976" s="3098"/>
      <c r="V976" s="3098"/>
      <c r="W976" s="3098"/>
      <c r="X976" s="3098"/>
      <c r="Y976" s="3098"/>
      <c r="Z976" s="3098"/>
      <c r="AA976" s="3098"/>
      <c r="AB976" s="3098"/>
      <c r="AC976" s="3098"/>
      <c r="AD976" s="3098"/>
      <c r="AE976" s="3098"/>
      <c r="AF976" s="3098"/>
      <c r="AG976" s="3098"/>
      <c r="AH976" s="3098"/>
      <c r="AI976" s="3098"/>
      <c r="AJ976" s="3143"/>
      <c r="AK976" s="3143"/>
      <c r="AL976" s="3143"/>
      <c r="AM976" s="3143"/>
      <c r="AN976" s="3143"/>
      <c r="AO976" s="3143"/>
      <c r="AP976" s="3143"/>
      <c r="AQ976" s="3143"/>
      <c r="AR976" s="3143"/>
      <c r="AS976" s="3143"/>
      <c r="AT976" s="3143"/>
      <c r="AU976" s="3143"/>
      <c r="AV976" s="3143"/>
      <c r="AW976" s="3143"/>
      <c r="AX976" s="3143"/>
      <c r="AY976" s="3143"/>
      <c r="AZ976" s="3143"/>
      <c r="BA976" s="3143"/>
      <c r="BB976" s="3143"/>
      <c r="BC976" s="3143"/>
      <c r="BD976" s="3143"/>
      <c r="BE976" s="3143"/>
      <c r="BF976" s="3143"/>
      <c r="BG976" s="3143"/>
      <c r="BH976" s="3143"/>
      <c r="BI976" s="3143"/>
      <c r="BJ976" s="3143"/>
      <c r="BK976" s="3143"/>
      <c r="BL976" s="3189"/>
      <c r="BM976" s="3189"/>
      <c r="BN976" s="3189"/>
      <c r="BO976" s="3189"/>
      <c r="BP976" s="3189"/>
      <c r="BQ976" s="3189"/>
      <c r="BR976" s="3189"/>
      <c r="BS976" s="3189"/>
      <c r="BT976" s="3189"/>
      <c r="BU976" s="3189"/>
      <c r="BV976" s="3143"/>
      <c r="BW976" s="3143"/>
    </row>
    <row r="977" spans="1:75" ht="16.5" customHeight="1">
      <c r="A977" s="3143"/>
      <c r="B977" s="3143"/>
      <c r="C977" s="3143"/>
      <c r="D977" s="3143"/>
      <c r="E977" s="3143"/>
      <c r="F977" s="3143"/>
      <c r="G977" s="3143"/>
      <c r="H977" s="3143"/>
      <c r="I977" s="3143"/>
      <c r="J977" s="3143"/>
      <c r="K977" s="3098"/>
      <c r="L977" s="3098"/>
      <c r="M977" s="3098"/>
      <c r="N977" s="3098"/>
      <c r="O977" s="3098"/>
      <c r="P977" s="3098"/>
      <c r="Q977" s="3098"/>
      <c r="R977" s="3098"/>
      <c r="S977" s="3098"/>
      <c r="T977" s="3098"/>
      <c r="U977" s="3098"/>
      <c r="V977" s="3098"/>
      <c r="W977" s="3098"/>
      <c r="X977" s="3098"/>
      <c r="Y977" s="3098"/>
      <c r="Z977" s="3098"/>
      <c r="AA977" s="3098"/>
      <c r="AB977" s="3098"/>
      <c r="AC977" s="3098"/>
      <c r="AD977" s="3098"/>
      <c r="AE977" s="3098"/>
      <c r="AF977" s="3098"/>
      <c r="AG977" s="3098"/>
      <c r="AH977" s="3098"/>
      <c r="AI977" s="3098"/>
      <c r="AJ977" s="3143"/>
      <c r="AK977" s="3143"/>
      <c r="AL977" s="3143"/>
      <c r="AM977" s="3143"/>
      <c r="AN977" s="3143"/>
      <c r="AO977" s="3143"/>
      <c r="AP977" s="3143"/>
      <c r="AQ977" s="3143"/>
      <c r="AR977" s="3143"/>
      <c r="AS977" s="3143"/>
      <c r="AT977" s="3143"/>
      <c r="AU977" s="3143"/>
      <c r="AV977" s="3143"/>
      <c r="AW977" s="3143"/>
      <c r="AX977" s="3143"/>
      <c r="AY977" s="3143"/>
      <c r="AZ977" s="3143"/>
      <c r="BA977" s="3143"/>
      <c r="BB977" s="3143"/>
      <c r="BC977" s="3143"/>
      <c r="BD977" s="3143"/>
      <c r="BE977" s="3143"/>
      <c r="BF977" s="3143"/>
      <c r="BG977" s="3143"/>
      <c r="BH977" s="3143"/>
      <c r="BI977" s="3143"/>
      <c r="BJ977" s="3143"/>
      <c r="BK977" s="3143"/>
      <c r="BL977" s="3189"/>
      <c r="BM977" s="3189"/>
      <c r="BN977" s="3189"/>
      <c r="BO977" s="3189"/>
      <c r="BP977" s="3189"/>
      <c r="BQ977" s="3189"/>
      <c r="BR977" s="3189"/>
      <c r="BS977" s="3189"/>
      <c r="BT977" s="3189"/>
      <c r="BU977" s="3189"/>
      <c r="BV977" s="3143"/>
      <c r="BW977" s="3143"/>
    </row>
    <row r="978" spans="1:75" ht="16.5" customHeight="1">
      <c r="A978" s="3143"/>
      <c r="B978" s="3143"/>
      <c r="C978" s="3143"/>
      <c r="D978" s="3143"/>
      <c r="E978" s="3143"/>
      <c r="F978" s="3143"/>
      <c r="G978" s="3143"/>
      <c r="H978" s="3143"/>
      <c r="I978" s="3143"/>
      <c r="J978" s="3143"/>
      <c r="K978" s="3098"/>
      <c r="L978" s="3098"/>
      <c r="M978" s="3098"/>
      <c r="N978" s="3098"/>
      <c r="O978" s="3098"/>
      <c r="P978" s="3098"/>
      <c r="Q978" s="3098"/>
      <c r="R978" s="3098"/>
      <c r="S978" s="3098"/>
      <c r="T978" s="3098"/>
      <c r="U978" s="3098"/>
      <c r="V978" s="3098"/>
      <c r="W978" s="3098"/>
      <c r="X978" s="3098"/>
      <c r="Y978" s="3098"/>
      <c r="Z978" s="3098"/>
      <c r="AA978" s="3098"/>
      <c r="AB978" s="3098"/>
      <c r="AC978" s="3098"/>
      <c r="AD978" s="3098"/>
      <c r="AE978" s="3098"/>
      <c r="AF978" s="3098"/>
      <c r="AG978" s="3098"/>
      <c r="AH978" s="3098"/>
      <c r="AI978" s="3098"/>
      <c r="AJ978" s="3143"/>
      <c r="AK978" s="3143"/>
      <c r="AL978" s="3143"/>
      <c r="AM978" s="3143"/>
      <c r="AN978" s="3143"/>
      <c r="AO978" s="3143"/>
      <c r="AP978" s="3143"/>
      <c r="AQ978" s="3143"/>
      <c r="AR978" s="3143"/>
      <c r="AS978" s="3143"/>
      <c r="AT978" s="3143"/>
      <c r="AU978" s="3143"/>
      <c r="AV978" s="3143"/>
      <c r="AW978" s="3143"/>
      <c r="AX978" s="3143"/>
      <c r="AY978" s="3143"/>
      <c r="AZ978" s="3143"/>
      <c r="BA978" s="3143"/>
      <c r="BB978" s="3143"/>
      <c r="BC978" s="3143"/>
      <c r="BD978" s="3143"/>
      <c r="BE978" s="3143"/>
      <c r="BF978" s="3143"/>
      <c r="BG978" s="3143"/>
      <c r="BH978" s="3143"/>
      <c r="BI978" s="3143"/>
      <c r="BJ978" s="3143"/>
      <c r="BK978" s="3143"/>
      <c r="BL978" s="3189"/>
      <c r="BM978" s="3189"/>
      <c r="BN978" s="3189"/>
      <c r="BO978" s="3189"/>
      <c r="BP978" s="3189"/>
      <c r="BQ978" s="3189"/>
      <c r="BR978" s="3189"/>
      <c r="BS978" s="3189"/>
      <c r="BT978" s="3189"/>
      <c r="BU978" s="3189"/>
      <c r="BV978" s="3143"/>
      <c r="BW978" s="3143"/>
    </row>
    <row r="979" spans="1:75" ht="16.5" customHeight="1">
      <c r="A979" s="3143"/>
      <c r="B979" s="3143"/>
      <c r="C979" s="3143"/>
      <c r="D979" s="3143"/>
      <c r="E979" s="3143"/>
      <c r="F979" s="3143"/>
      <c r="G979" s="3143"/>
      <c r="H979" s="3143"/>
      <c r="I979" s="3143"/>
      <c r="J979" s="3143"/>
      <c r="K979" s="3098"/>
      <c r="L979" s="3098"/>
      <c r="M979" s="3098"/>
      <c r="N979" s="3098"/>
      <c r="O979" s="3098"/>
      <c r="P979" s="3098"/>
      <c r="Q979" s="3098"/>
      <c r="R979" s="3098"/>
      <c r="S979" s="3098"/>
      <c r="T979" s="3098"/>
      <c r="U979" s="3098"/>
      <c r="V979" s="3098"/>
      <c r="W979" s="3098"/>
      <c r="X979" s="3098"/>
      <c r="Y979" s="3098"/>
      <c r="Z979" s="3098"/>
      <c r="AA979" s="3098"/>
      <c r="AB979" s="3098"/>
      <c r="AC979" s="3098"/>
      <c r="AD979" s="3098"/>
      <c r="AE979" s="3098"/>
      <c r="AF979" s="3098"/>
      <c r="AG979" s="3098"/>
      <c r="AH979" s="3098"/>
      <c r="AI979" s="3098"/>
      <c r="AJ979" s="3143"/>
      <c r="AK979" s="3143"/>
      <c r="AL979" s="3143"/>
      <c r="AM979" s="3143"/>
      <c r="AN979" s="3143"/>
      <c r="AO979" s="3143"/>
      <c r="AP979" s="3143"/>
      <c r="AQ979" s="3143"/>
      <c r="AR979" s="3143"/>
      <c r="AS979" s="3143"/>
      <c r="AT979" s="3143"/>
      <c r="AU979" s="3143"/>
      <c r="AV979" s="3143"/>
      <c r="AW979" s="3143"/>
      <c r="AX979" s="3143"/>
      <c r="AY979" s="3143"/>
      <c r="AZ979" s="3143"/>
      <c r="BA979" s="3143"/>
      <c r="BB979" s="3143"/>
      <c r="BC979" s="3143"/>
      <c r="BD979" s="3143"/>
      <c r="BE979" s="3143"/>
      <c r="BF979" s="3143"/>
      <c r="BG979" s="3143"/>
      <c r="BH979" s="3143"/>
      <c r="BI979" s="3143"/>
      <c r="BJ979" s="3143"/>
      <c r="BK979" s="3143"/>
      <c r="BL979" s="3189"/>
      <c r="BM979" s="3189"/>
      <c r="BN979" s="3189"/>
      <c r="BO979" s="3189"/>
      <c r="BP979" s="3189"/>
      <c r="BQ979" s="3189"/>
      <c r="BR979" s="3189"/>
      <c r="BS979" s="3189"/>
      <c r="BT979" s="3189"/>
      <c r="BU979" s="3189"/>
      <c r="BV979" s="3143"/>
      <c r="BW979" s="3143"/>
    </row>
    <row r="980" spans="1:75" ht="16.5" customHeight="1">
      <c r="A980" s="3143"/>
      <c r="B980" s="3143"/>
      <c r="C980" s="3143"/>
      <c r="D980" s="3143"/>
      <c r="E980" s="3143"/>
      <c r="F980" s="3143"/>
      <c r="G980" s="3143"/>
      <c r="H980" s="3143"/>
      <c r="I980" s="3143"/>
      <c r="J980" s="3143"/>
      <c r="K980" s="3098"/>
      <c r="L980" s="3098"/>
      <c r="M980" s="3098"/>
      <c r="N980" s="3098"/>
      <c r="O980" s="3098"/>
      <c r="P980" s="3098"/>
      <c r="Q980" s="3098"/>
      <c r="R980" s="3098"/>
      <c r="S980" s="3098"/>
      <c r="T980" s="3098"/>
      <c r="U980" s="3098"/>
      <c r="V980" s="3098"/>
      <c r="W980" s="3098"/>
      <c r="X980" s="3098"/>
      <c r="Y980" s="3098"/>
      <c r="Z980" s="3098"/>
      <c r="AA980" s="3098"/>
      <c r="AB980" s="3098"/>
      <c r="AC980" s="3098"/>
      <c r="AD980" s="3098"/>
      <c r="AE980" s="3098"/>
      <c r="AF980" s="3098"/>
      <c r="AG980" s="3098"/>
      <c r="AH980" s="3098"/>
      <c r="AI980" s="3098"/>
      <c r="AJ980" s="3143"/>
      <c r="AK980" s="3143"/>
      <c r="AL980" s="3143"/>
      <c r="AM980" s="3143"/>
      <c r="AN980" s="3143"/>
      <c r="AO980" s="3143"/>
      <c r="AP980" s="3143"/>
      <c r="AQ980" s="3143"/>
      <c r="AR980" s="3143"/>
      <c r="AS980" s="3143"/>
      <c r="AT980" s="3143"/>
      <c r="AU980" s="3143"/>
      <c r="AV980" s="3143"/>
      <c r="AW980" s="3143"/>
      <c r="AX980" s="3143"/>
      <c r="AY980" s="3143"/>
      <c r="AZ980" s="3143"/>
      <c r="BA980" s="3143"/>
      <c r="BB980" s="3143"/>
      <c r="BC980" s="3143"/>
      <c r="BD980" s="3143"/>
      <c r="BE980" s="3143"/>
      <c r="BF980" s="3143"/>
      <c r="BG980" s="3143"/>
      <c r="BH980" s="3143"/>
      <c r="BI980" s="3143"/>
      <c r="BJ980" s="3143"/>
      <c r="BK980" s="3143"/>
      <c r="BL980" s="3189"/>
      <c r="BM980" s="3189"/>
      <c r="BN980" s="3189"/>
      <c r="BO980" s="3189"/>
      <c r="BP980" s="3189"/>
      <c r="BQ980" s="3189"/>
      <c r="BR980" s="3189"/>
      <c r="BS980" s="3189"/>
      <c r="BT980" s="3189"/>
      <c r="BU980" s="3189"/>
      <c r="BV980" s="3143"/>
      <c r="BW980" s="3143"/>
    </row>
    <row r="981" spans="1:75" ht="16.5" customHeight="1">
      <c r="A981" s="3143"/>
      <c r="B981" s="3143"/>
      <c r="C981" s="3143"/>
      <c r="D981" s="3143"/>
      <c r="E981" s="3143"/>
      <c r="F981" s="3143"/>
      <c r="G981" s="3143"/>
      <c r="H981" s="3143"/>
      <c r="I981" s="3143"/>
      <c r="J981" s="3143"/>
      <c r="K981" s="3098"/>
      <c r="L981" s="3098"/>
      <c r="M981" s="3098"/>
      <c r="N981" s="3098"/>
      <c r="O981" s="3098"/>
      <c r="P981" s="3098"/>
      <c r="Q981" s="3098"/>
      <c r="R981" s="3098"/>
      <c r="S981" s="3098"/>
      <c r="T981" s="3098"/>
      <c r="U981" s="3098"/>
      <c r="V981" s="3098"/>
      <c r="W981" s="3098"/>
      <c r="X981" s="3098"/>
      <c r="Y981" s="3098"/>
      <c r="Z981" s="3098"/>
      <c r="AA981" s="3098"/>
      <c r="AB981" s="3098"/>
      <c r="AC981" s="3098"/>
      <c r="AD981" s="3098"/>
      <c r="AE981" s="3098"/>
      <c r="AF981" s="3098"/>
      <c r="AG981" s="3098"/>
      <c r="AH981" s="3098"/>
      <c r="AI981" s="3098"/>
      <c r="AJ981" s="3143"/>
      <c r="AK981" s="3143"/>
      <c r="AL981" s="3143"/>
      <c r="AM981" s="3143"/>
      <c r="AN981" s="3143"/>
      <c r="AO981" s="3143"/>
      <c r="AP981" s="3143"/>
      <c r="AQ981" s="3143"/>
      <c r="AR981" s="3143"/>
      <c r="AS981" s="3143"/>
      <c r="AT981" s="3143"/>
      <c r="AU981" s="3143"/>
      <c r="AV981" s="3143"/>
      <c r="AW981" s="3143"/>
      <c r="AX981" s="3143"/>
      <c r="AY981" s="3143"/>
      <c r="AZ981" s="3143"/>
      <c r="BA981" s="3143"/>
      <c r="BB981" s="3143"/>
      <c r="BC981" s="3143"/>
      <c r="BD981" s="3143"/>
      <c r="BE981" s="3143"/>
      <c r="BF981" s="3143"/>
      <c r="BG981" s="3143"/>
      <c r="BH981" s="3143"/>
      <c r="BI981" s="3143"/>
      <c r="BJ981" s="3143"/>
      <c r="BK981" s="3143"/>
      <c r="BL981" s="3189"/>
      <c r="BM981" s="3189"/>
      <c r="BN981" s="3189"/>
      <c r="BO981" s="3189"/>
      <c r="BP981" s="3189"/>
      <c r="BQ981" s="3189"/>
      <c r="BR981" s="3189"/>
      <c r="BS981" s="3189"/>
      <c r="BT981" s="3189"/>
      <c r="BU981" s="3189"/>
      <c r="BV981" s="3143"/>
      <c r="BW981" s="3143"/>
    </row>
    <row r="982" spans="1:75" ht="16.5" customHeight="1">
      <c r="A982" s="3143"/>
      <c r="B982" s="3143"/>
      <c r="C982" s="3143"/>
      <c r="D982" s="3143"/>
      <c r="E982" s="3143"/>
      <c r="F982" s="3143"/>
      <c r="G982" s="3143"/>
      <c r="H982" s="3143"/>
      <c r="I982" s="3143"/>
      <c r="J982" s="3143"/>
      <c r="K982" s="3098"/>
      <c r="L982" s="3098"/>
      <c r="M982" s="3098"/>
      <c r="N982" s="3098"/>
      <c r="O982" s="3098"/>
      <c r="P982" s="3098"/>
      <c r="Q982" s="3098"/>
      <c r="R982" s="3098"/>
      <c r="S982" s="3098"/>
      <c r="T982" s="3098"/>
      <c r="U982" s="3098"/>
      <c r="V982" s="3098"/>
      <c r="W982" s="3098"/>
      <c r="X982" s="3098"/>
      <c r="Y982" s="3098"/>
      <c r="Z982" s="3098"/>
      <c r="AA982" s="3098"/>
      <c r="AB982" s="3098"/>
      <c r="AC982" s="3098"/>
      <c r="AD982" s="3098"/>
      <c r="AE982" s="3098"/>
      <c r="AF982" s="3098"/>
      <c r="AG982" s="3098"/>
      <c r="AH982" s="3098"/>
      <c r="AI982" s="3098"/>
      <c r="AJ982" s="3143"/>
      <c r="AK982" s="3143"/>
      <c r="AL982" s="3143"/>
      <c r="AM982" s="3143"/>
      <c r="AN982" s="3143"/>
      <c r="AO982" s="3143"/>
      <c r="AP982" s="3143"/>
      <c r="AQ982" s="3143"/>
      <c r="AR982" s="3143"/>
      <c r="AS982" s="3143"/>
      <c r="AT982" s="3143"/>
      <c r="AU982" s="3143"/>
      <c r="AV982" s="3143"/>
      <c r="AW982" s="3143"/>
      <c r="AX982" s="3143"/>
      <c r="AY982" s="3143"/>
      <c r="AZ982" s="3143"/>
      <c r="BA982" s="3143"/>
      <c r="BB982" s="3143"/>
      <c r="BC982" s="3143"/>
      <c r="BD982" s="3143"/>
      <c r="BE982" s="3143"/>
      <c r="BF982" s="3143"/>
      <c r="BG982" s="3143"/>
      <c r="BH982" s="3143"/>
      <c r="BI982" s="3143"/>
      <c r="BJ982" s="3143"/>
      <c r="BK982" s="3143"/>
      <c r="BL982" s="3189"/>
      <c r="BM982" s="3189"/>
      <c r="BN982" s="3189"/>
      <c r="BO982" s="3189"/>
      <c r="BP982" s="3189"/>
      <c r="BQ982" s="3189"/>
      <c r="BR982" s="3189"/>
      <c r="BS982" s="3189"/>
      <c r="BT982" s="3189"/>
      <c r="BU982" s="3189"/>
      <c r="BV982" s="3143"/>
      <c r="BW982" s="3143"/>
    </row>
    <row r="983" spans="1:75" ht="16.5" customHeight="1">
      <c r="A983" s="3143"/>
      <c r="B983" s="3143"/>
      <c r="C983" s="3143"/>
      <c r="D983" s="3143"/>
      <c r="E983" s="3143"/>
      <c r="F983" s="3143"/>
      <c r="G983" s="3143"/>
      <c r="H983" s="3143"/>
      <c r="I983" s="3143"/>
      <c r="J983" s="3143"/>
      <c r="K983" s="3098"/>
      <c r="L983" s="3098"/>
      <c r="M983" s="3098"/>
      <c r="N983" s="3098"/>
      <c r="O983" s="3098"/>
      <c r="P983" s="3098"/>
      <c r="Q983" s="3098"/>
      <c r="R983" s="3098"/>
      <c r="S983" s="3098"/>
      <c r="T983" s="3098"/>
      <c r="U983" s="3098"/>
      <c r="V983" s="3098"/>
      <c r="W983" s="3098"/>
      <c r="X983" s="3098"/>
      <c r="Y983" s="3098"/>
      <c r="Z983" s="3098"/>
      <c r="AA983" s="3098"/>
      <c r="AB983" s="3098"/>
      <c r="AC983" s="3098"/>
      <c r="AD983" s="3098"/>
      <c r="AE983" s="3098"/>
      <c r="AF983" s="3098"/>
      <c r="AG983" s="3098"/>
      <c r="AH983" s="3098"/>
      <c r="AI983" s="3098"/>
      <c r="AJ983" s="3143"/>
      <c r="AK983" s="3143"/>
      <c r="AL983" s="3143"/>
      <c r="AM983" s="3143"/>
      <c r="AN983" s="3143"/>
      <c r="AO983" s="3143"/>
      <c r="AP983" s="3143"/>
      <c r="AQ983" s="3143"/>
      <c r="AR983" s="3143"/>
      <c r="AS983" s="3143"/>
      <c r="AT983" s="3143"/>
      <c r="AU983" s="3143"/>
      <c r="AV983" s="3143"/>
      <c r="AW983" s="3143"/>
      <c r="AX983" s="3143"/>
      <c r="AY983" s="3143"/>
      <c r="AZ983" s="3143"/>
      <c r="BA983" s="3143"/>
      <c r="BB983" s="3143"/>
      <c r="BC983" s="3143"/>
      <c r="BD983" s="3143"/>
      <c r="BE983" s="3143"/>
      <c r="BF983" s="3143"/>
      <c r="BG983" s="3143"/>
      <c r="BH983" s="3143"/>
      <c r="BI983" s="3143"/>
      <c r="BJ983" s="3143"/>
      <c r="BK983" s="3143"/>
      <c r="BL983" s="3189"/>
      <c r="BM983" s="3189"/>
      <c r="BN983" s="3189"/>
      <c r="BO983" s="3189"/>
      <c r="BP983" s="3189"/>
      <c r="BQ983" s="3189"/>
      <c r="BR983" s="3189"/>
      <c r="BS983" s="3189"/>
      <c r="BT983" s="3189"/>
      <c r="BU983" s="3189"/>
      <c r="BV983" s="3143"/>
      <c r="BW983" s="3143"/>
    </row>
    <row r="984" spans="1:75" ht="16.5" customHeight="1">
      <c r="A984" s="3143"/>
      <c r="B984" s="3143"/>
      <c r="C984" s="3143"/>
      <c r="D984" s="3143"/>
      <c r="E984" s="3143"/>
      <c r="F984" s="3143"/>
      <c r="G984" s="3143"/>
      <c r="H984" s="3143"/>
      <c r="I984" s="3143"/>
      <c r="J984" s="3143"/>
      <c r="K984" s="3098"/>
      <c r="L984" s="3098"/>
      <c r="M984" s="3098"/>
      <c r="N984" s="3098"/>
      <c r="O984" s="3098"/>
      <c r="P984" s="3098"/>
      <c r="Q984" s="3098"/>
      <c r="R984" s="3098"/>
      <c r="S984" s="3098"/>
      <c r="T984" s="3098"/>
      <c r="U984" s="3098"/>
      <c r="V984" s="3098"/>
      <c r="W984" s="3098"/>
      <c r="X984" s="3098"/>
      <c r="Y984" s="3098"/>
      <c r="Z984" s="3098"/>
      <c r="AA984" s="3098"/>
      <c r="AB984" s="3098"/>
      <c r="AC984" s="3098"/>
      <c r="AD984" s="3098"/>
      <c r="AE984" s="3098"/>
      <c r="AF984" s="3098"/>
      <c r="AG984" s="3098"/>
      <c r="AH984" s="3098"/>
      <c r="AI984" s="3098"/>
      <c r="AJ984" s="3143"/>
      <c r="AK984" s="3143"/>
      <c r="AL984" s="3143"/>
      <c r="AM984" s="3143"/>
      <c r="AN984" s="3143"/>
      <c r="AO984" s="3143"/>
      <c r="AP984" s="3143"/>
      <c r="AQ984" s="3143"/>
      <c r="AR984" s="3143"/>
      <c r="AS984" s="3143"/>
      <c r="AT984" s="3143"/>
      <c r="AU984" s="3143"/>
      <c r="AV984" s="3143"/>
      <c r="AW984" s="3143"/>
      <c r="AX984" s="3143"/>
      <c r="AY984" s="3143"/>
      <c r="AZ984" s="3143"/>
      <c r="BA984" s="3143"/>
      <c r="BB984" s="3143"/>
      <c r="BC984" s="3143"/>
      <c r="BD984" s="3143"/>
      <c r="BE984" s="3143"/>
      <c r="BF984" s="3143"/>
      <c r="BG984" s="3143"/>
      <c r="BH984" s="3143"/>
      <c r="BI984" s="3143"/>
      <c r="BJ984" s="3143"/>
      <c r="BK984" s="3143"/>
      <c r="BL984" s="3189"/>
      <c r="BM984" s="3189"/>
      <c r="BN984" s="3189"/>
      <c r="BO984" s="3189"/>
      <c r="BP984" s="3189"/>
      <c r="BQ984" s="3189"/>
      <c r="BR984" s="3189"/>
      <c r="BS984" s="3189"/>
      <c r="BT984" s="3189"/>
      <c r="BU984" s="3189"/>
      <c r="BV984" s="3143"/>
      <c r="BW984" s="3143"/>
    </row>
    <row r="985" spans="1:75" ht="16.5" customHeight="1">
      <c r="A985" s="3143"/>
      <c r="B985" s="3143"/>
      <c r="C985" s="3143"/>
      <c r="D985" s="3143"/>
      <c r="E985" s="3143"/>
      <c r="F985" s="3143"/>
      <c r="G985" s="3143"/>
      <c r="H985" s="3143"/>
      <c r="I985" s="3143"/>
      <c r="J985" s="3143"/>
      <c r="K985" s="3098"/>
      <c r="L985" s="3098"/>
      <c r="M985" s="3098"/>
      <c r="N985" s="3098"/>
      <c r="O985" s="3098"/>
      <c r="P985" s="3098"/>
      <c r="Q985" s="3098"/>
      <c r="R985" s="3098"/>
      <c r="S985" s="3098"/>
      <c r="T985" s="3098"/>
      <c r="U985" s="3098"/>
      <c r="V985" s="3098"/>
      <c r="W985" s="3098"/>
      <c r="X985" s="3098"/>
      <c r="Y985" s="3098"/>
      <c r="Z985" s="3098"/>
      <c r="AA985" s="3098"/>
      <c r="AB985" s="3098"/>
      <c r="AC985" s="3098"/>
      <c r="AD985" s="3098"/>
      <c r="AE985" s="3098"/>
      <c r="AF985" s="3098"/>
      <c r="AG985" s="3098"/>
      <c r="AH985" s="3098"/>
      <c r="AI985" s="3098"/>
      <c r="AJ985" s="3143"/>
      <c r="AK985" s="3143"/>
      <c r="AL985" s="3143"/>
      <c r="AM985" s="3143"/>
      <c r="AN985" s="3143"/>
      <c r="AO985" s="3143"/>
      <c r="AP985" s="3143"/>
      <c r="AQ985" s="3143"/>
      <c r="AR985" s="3143"/>
      <c r="AS985" s="3143"/>
      <c r="AT985" s="3143"/>
      <c r="AU985" s="3143"/>
      <c r="AV985" s="3143"/>
      <c r="AW985" s="3143"/>
      <c r="AX985" s="3143"/>
      <c r="AY985" s="3143"/>
      <c r="AZ985" s="3143"/>
      <c r="BA985" s="3143"/>
      <c r="BB985" s="3143"/>
      <c r="BC985" s="3143"/>
      <c r="BD985" s="3143"/>
      <c r="BE985" s="3143"/>
      <c r="BF985" s="3143"/>
      <c r="BG985" s="3143"/>
      <c r="BH985" s="3143"/>
      <c r="BI985" s="3143"/>
      <c r="BJ985" s="3143"/>
      <c r="BK985" s="3143"/>
      <c r="BL985" s="3189"/>
      <c r="BM985" s="3189"/>
      <c r="BN985" s="3189"/>
      <c r="BO985" s="3189"/>
      <c r="BP985" s="3189"/>
      <c r="BQ985" s="3189"/>
      <c r="BR985" s="3189"/>
      <c r="BS985" s="3189"/>
      <c r="BT985" s="3189"/>
      <c r="BU985" s="3189"/>
      <c r="BV985" s="3143"/>
      <c r="BW985" s="3143"/>
    </row>
    <row r="986" spans="1:75" ht="16.5" customHeight="1">
      <c r="A986" s="3143"/>
      <c r="B986" s="3143"/>
      <c r="C986" s="3143"/>
      <c r="D986" s="3143"/>
      <c r="E986" s="3143"/>
      <c r="F986" s="3143"/>
      <c r="G986" s="3143"/>
      <c r="H986" s="3143"/>
      <c r="I986" s="3143"/>
      <c r="J986" s="3143"/>
      <c r="K986" s="3098"/>
      <c r="L986" s="3098"/>
      <c r="M986" s="3098"/>
      <c r="N986" s="3098"/>
      <c r="O986" s="3098"/>
      <c r="P986" s="3098"/>
      <c r="Q986" s="3098"/>
      <c r="R986" s="3098"/>
      <c r="S986" s="3098"/>
      <c r="T986" s="3098"/>
      <c r="U986" s="3098"/>
      <c r="V986" s="3098"/>
      <c r="W986" s="3098"/>
      <c r="X986" s="3098"/>
      <c r="Y986" s="3098"/>
      <c r="Z986" s="3098"/>
      <c r="AA986" s="3098"/>
      <c r="AB986" s="3098"/>
      <c r="AC986" s="3098"/>
      <c r="AD986" s="3098"/>
      <c r="AE986" s="3098"/>
      <c r="AF986" s="3098"/>
      <c r="AG986" s="3098"/>
      <c r="AH986" s="3098"/>
      <c r="AI986" s="3098"/>
      <c r="AJ986" s="3143"/>
      <c r="AK986" s="3143"/>
      <c r="AL986" s="3143"/>
      <c r="AM986" s="3143"/>
      <c r="AN986" s="3143"/>
      <c r="AO986" s="3143"/>
      <c r="AP986" s="3143"/>
      <c r="AQ986" s="3143"/>
      <c r="AR986" s="3143"/>
      <c r="AS986" s="3143"/>
      <c r="AT986" s="3143"/>
      <c r="AU986" s="3143"/>
      <c r="AV986" s="3143"/>
      <c r="AW986" s="3143"/>
      <c r="AX986" s="3143"/>
      <c r="AY986" s="3143"/>
      <c r="AZ986" s="3143"/>
      <c r="BA986" s="3143"/>
      <c r="BB986" s="3143"/>
      <c r="BC986" s="3143"/>
      <c r="BD986" s="3143"/>
      <c r="BE986" s="3143"/>
      <c r="BF986" s="3143"/>
      <c r="BG986" s="3143"/>
      <c r="BH986" s="3143"/>
      <c r="BI986" s="3143"/>
      <c r="BJ986" s="3143"/>
      <c r="BK986" s="3143"/>
      <c r="BL986" s="3189"/>
      <c r="BM986" s="3189"/>
      <c r="BN986" s="3189"/>
      <c r="BO986" s="3189"/>
      <c r="BP986" s="3189"/>
      <c r="BQ986" s="3189"/>
      <c r="BR986" s="3189"/>
      <c r="BS986" s="3189"/>
      <c r="BT986" s="3189"/>
      <c r="BU986" s="3189"/>
      <c r="BV986" s="3143"/>
      <c r="BW986" s="3143"/>
    </row>
    <row r="987" spans="1:75" ht="16.5" customHeight="1">
      <c r="A987" s="3143"/>
      <c r="B987" s="3143"/>
      <c r="C987" s="3143"/>
      <c r="D987" s="3143"/>
      <c r="E987" s="3143"/>
      <c r="F987" s="3143"/>
      <c r="G987" s="3143"/>
      <c r="H987" s="3143"/>
      <c r="I987" s="3143"/>
      <c r="J987" s="3143"/>
      <c r="K987" s="3098"/>
      <c r="L987" s="3098"/>
      <c r="M987" s="3098"/>
      <c r="N987" s="3098"/>
      <c r="O987" s="3098"/>
      <c r="P987" s="3098"/>
      <c r="Q987" s="3098"/>
      <c r="R987" s="3098"/>
      <c r="S987" s="3098"/>
      <c r="T987" s="3098"/>
      <c r="U987" s="3098"/>
      <c r="V987" s="3098"/>
      <c r="W987" s="3098"/>
      <c r="X987" s="3098"/>
      <c r="Y987" s="3098"/>
      <c r="Z987" s="3098"/>
      <c r="AA987" s="3098"/>
      <c r="AB987" s="3098"/>
      <c r="AC987" s="3098"/>
      <c r="AD987" s="3098"/>
      <c r="AE987" s="3098"/>
      <c r="AF987" s="3098"/>
      <c r="AG987" s="3098"/>
      <c r="AH987" s="3098"/>
      <c r="AI987" s="3098"/>
      <c r="AJ987" s="3143"/>
      <c r="AK987" s="3143"/>
      <c r="AL987" s="3143"/>
      <c r="AM987" s="3143"/>
      <c r="AN987" s="3143"/>
      <c r="AO987" s="3143"/>
      <c r="AP987" s="3143"/>
      <c r="AQ987" s="3143"/>
      <c r="AR987" s="3143"/>
      <c r="AS987" s="3143"/>
      <c r="AT987" s="3143"/>
      <c r="AU987" s="3143"/>
      <c r="AV987" s="3143"/>
      <c r="AW987" s="3143"/>
      <c r="AX987" s="3143"/>
      <c r="AY987" s="3143"/>
      <c r="AZ987" s="3143"/>
      <c r="BA987" s="3143"/>
      <c r="BB987" s="3143"/>
      <c r="BC987" s="3143"/>
      <c r="BD987" s="3143"/>
      <c r="BE987" s="3143"/>
      <c r="BF987" s="3143"/>
      <c r="BG987" s="3143"/>
      <c r="BH987" s="3143"/>
      <c r="BI987" s="3143"/>
      <c r="BJ987" s="3143"/>
      <c r="BK987" s="3143"/>
      <c r="BL987" s="3189"/>
      <c r="BM987" s="3189"/>
      <c r="BN987" s="3189"/>
      <c r="BO987" s="3189"/>
      <c r="BP987" s="3189"/>
      <c r="BQ987" s="3189"/>
      <c r="BR987" s="3189"/>
      <c r="BS987" s="3189"/>
      <c r="BT987" s="3189"/>
      <c r="BU987" s="3189"/>
      <c r="BV987" s="3143"/>
      <c r="BW987" s="3143"/>
    </row>
    <row r="988" spans="1:75" ht="16.5" customHeight="1">
      <c r="A988" s="3143"/>
      <c r="B988" s="3143"/>
      <c r="C988" s="3143"/>
      <c r="D988" s="3143"/>
      <c r="E988" s="3143"/>
      <c r="F988" s="3143"/>
      <c r="G988" s="3143"/>
      <c r="H988" s="3143"/>
      <c r="I988" s="3143"/>
      <c r="J988" s="3143"/>
      <c r="K988" s="3098"/>
      <c r="L988" s="3098"/>
      <c r="M988" s="3098"/>
      <c r="N988" s="3098"/>
      <c r="O988" s="3098"/>
      <c r="P988" s="3098"/>
      <c r="Q988" s="3098"/>
      <c r="R988" s="3098"/>
      <c r="S988" s="3098"/>
      <c r="T988" s="3098"/>
      <c r="U988" s="3098"/>
      <c r="V988" s="3098"/>
      <c r="W988" s="3098"/>
      <c r="X988" s="3098"/>
      <c r="Y988" s="3098"/>
      <c r="Z988" s="3098"/>
      <c r="AA988" s="3098"/>
      <c r="AB988" s="3098"/>
      <c r="AC988" s="3098"/>
      <c r="AD988" s="3098"/>
      <c r="AE988" s="3098"/>
      <c r="AF988" s="3098"/>
      <c r="AG988" s="3098"/>
      <c r="AH988" s="3098"/>
      <c r="AI988" s="3098"/>
      <c r="AJ988" s="3143"/>
      <c r="AK988" s="3143"/>
      <c r="AL988" s="3143"/>
      <c r="AM988" s="3143"/>
      <c r="AN988" s="3143"/>
      <c r="AO988" s="3143"/>
      <c r="AP988" s="3143"/>
      <c r="AQ988" s="3143"/>
      <c r="AR988" s="3143"/>
      <c r="AS988" s="3143"/>
      <c r="AT988" s="3143"/>
      <c r="AU988" s="3143"/>
      <c r="AV988" s="3143"/>
      <c r="AW988" s="3143"/>
      <c r="AX988" s="3143"/>
      <c r="AY988" s="3143"/>
      <c r="AZ988" s="3143"/>
      <c r="BA988" s="3143"/>
      <c r="BB988" s="3143"/>
      <c r="BC988" s="3143"/>
      <c r="BD988" s="3143"/>
      <c r="BE988" s="3143"/>
      <c r="BF988" s="3143"/>
      <c r="BG988" s="3143"/>
      <c r="BH988" s="3143"/>
      <c r="BI988" s="3143"/>
      <c r="BJ988" s="3143"/>
      <c r="BK988" s="3143"/>
      <c r="BL988" s="3189"/>
      <c r="BM988" s="3189"/>
      <c r="BN988" s="3189"/>
      <c r="BO988" s="3189"/>
      <c r="BP988" s="3189"/>
      <c r="BQ988" s="3189"/>
      <c r="BR988" s="3189"/>
      <c r="BS988" s="3189"/>
      <c r="BT988" s="3189"/>
      <c r="BU988" s="3189"/>
      <c r="BV988" s="3143"/>
      <c r="BW988" s="3143"/>
    </row>
    <row r="989" spans="1:75" ht="16.5" customHeight="1">
      <c r="A989" s="3143"/>
      <c r="B989" s="3143"/>
      <c r="C989" s="3143"/>
      <c r="D989" s="3143"/>
      <c r="E989" s="3143"/>
      <c r="F989" s="3143"/>
      <c r="G989" s="3143"/>
      <c r="H989" s="3143"/>
      <c r="I989" s="3143"/>
      <c r="J989" s="3143"/>
      <c r="K989" s="3098"/>
      <c r="L989" s="3098"/>
      <c r="M989" s="3098"/>
      <c r="N989" s="3098"/>
      <c r="O989" s="3098"/>
      <c r="P989" s="3098"/>
      <c r="Q989" s="3098"/>
      <c r="R989" s="3098"/>
      <c r="S989" s="3098"/>
      <c r="T989" s="3098"/>
      <c r="U989" s="3098"/>
      <c r="V989" s="3098"/>
      <c r="W989" s="3098"/>
      <c r="X989" s="3098"/>
      <c r="Y989" s="3098"/>
      <c r="Z989" s="3098"/>
      <c r="AA989" s="3098"/>
      <c r="AB989" s="3098"/>
      <c r="AC989" s="3098"/>
      <c r="AD989" s="3098"/>
      <c r="AE989" s="3098"/>
      <c r="AF989" s="3098"/>
      <c r="AG989" s="3098"/>
      <c r="AH989" s="3098"/>
      <c r="AI989" s="3098"/>
      <c r="AJ989" s="3143"/>
      <c r="AK989" s="3143"/>
      <c r="AL989" s="3143"/>
      <c r="AM989" s="3143"/>
      <c r="AN989" s="3143"/>
      <c r="AO989" s="3143"/>
      <c r="AP989" s="3143"/>
      <c r="AQ989" s="3143"/>
      <c r="AR989" s="3143"/>
      <c r="AS989" s="3143"/>
      <c r="AT989" s="3143"/>
      <c r="AU989" s="3143"/>
      <c r="AV989" s="3143"/>
      <c r="AW989" s="3143"/>
      <c r="AX989" s="3143"/>
      <c r="AY989" s="3143"/>
      <c r="AZ989" s="3143"/>
      <c r="BA989" s="3143"/>
      <c r="BB989" s="3143"/>
      <c r="BC989" s="3143"/>
      <c r="BD989" s="3143"/>
      <c r="BE989" s="3143"/>
      <c r="BF989" s="3143"/>
      <c r="BG989" s="3143"/>
      <c r="BH989" s="3143"/>
      <c r="BI989" s="3143"/>
      <c r="BJ989" s="3143"/>
      <c r="BK989" s="3143"/>
      <c r="BL989" s="3189"/>
      <c r="BM989" s="3189"/>
      <c r="BN989" s="3189"/>
      <c r="BO989" s="3189"/>
      <c r="BP989" s="3189"/>
      <c r="BQ989" s="3189"/>
      <c r="BR989" s="3189"/>
      <c r="BS989" s="3189"/>
      <c r="BT989" s="3189"/>
      <c r="BU989" s="3189"/>
      <c r="BV989" s="3143"/>
      <c r="BW989" s="3143"/>
    </row>
    <row r="990" spans="1:75" ht="16.5" customHeight="1">
      <c r="A990" s="3143"/>
      <c r="B990" s="3143"/>
      <c r="C990" s="3143"/>
      <c r="D990" s="3143"/>
      <c r="E990" s="3143"/>
      <c r="F990" s="3143"/>
      <c r="G990" s="3143"/>
      <c r="H990" s="3143"/>
      <c r="I990" s="3143"/>
      <c r="J990" s="3143"/>
      <c r="K990" s="3098"/>
      <c r="L990" s="3098"/>
      <c r="M990" s="3098"/>
      <c r="N990" s="3098"/>
      <c r="O990" s="3098"/>
      <c r="P990" s="3098"/>
      <c r="Q990" s="3098"/>
      <c r="R990" s="3098"/>
      <c r="S990" s="3098"/>
      <c r="T990" s="3098"/>
      <c r="U990" s="3098"/>
      <c r="V990" s="3098"/>
      <c r="W990" s="3098"/>
      <c r="X990" s="3098"/>
      <c r="Y990" s="3098"/>
      <c r="Z990" s="3098"/>
      <c r="AA990" s="3098"/>
      <c r="AB990" s="3098"/>
      <c r="AC990" s="3098"/>
      <c r="AD990" s="3098"/>
      <c r="AE990" s="3098"/>
      <c r="AF990" s="3098"/>
      <c r="AG990" s="3098"/>
      <c r="AH990" s="3098"/>
      <c r="AI990" s="3098"/>
      <c r="AJ990" s="3143"/>
      <c r="AK990" s="3143"/>
      <c r="AL990" s="3143"/>
      <c r="AM990" s="3143"/>
      <c r="AN990" s="3143"/>
      <c r="AO990" s="3143"/>
      <c r="AP990" s="3143"/>
      <c r="AQ990" s="3143"/>
      <c r="AR990" s="3143"/>
      <c r="AS990" s="3143"/>
      <c r="AT990" s="3143"/>
      <c r="AU990" s="3143"/>
      <c r="AV990" s="3143"/>
      <c r="AW990" s="3143"/>
      <c r="AX990" s="3143"/>
      <c r="AY990" s="3143"/>
      <c r="AZ990" s="3143"/>
      <c r="BA990" s="3143"/>
      <c r="BB990" s="3143"/>
      <c r="BC990" s="3143"/>
      <c r="BD990" s="3143"/>
      <c r="BE990" s="3143"/>
      <c r="BF990" s="3143"/>
      <c r="BG990" s="3143"/>
      <c r="BH990" s="3143"/>
      <c r="BI990" s="3143"/>
      <c r="BJ990" s="3143"/>
      <c r="BK990" s="3143"/>
      <c r="BL990" s="3189"/>
      <c r="BM990" s="3189"/>
      <c r="BN990" s="3189"/>
      <c r="BO990" s="3189"/>
      <c r="BP990" s="3189"/>
      <c r="BQ990" s="3189"/>
      <c r="BR990" s="3189"/>
      <c r="BS990" s="3189"/>
      <c r="BT990" s="3189"/>
      <c r="BU990" s="3189"/>
      <c r="BV990" s="3143"/>
      <c r="BW990" s="3143"/>
    </row>
    <row r="991" spans="1:75" ht="16.5" customHeight="1">
      <c r="A991" s="3143"/>
      <c r="B991" s="3143"/>
      <c r="C991" s="3143"/>
      <c r="D991" s="3143"/>
      <c r="E991" s="3143"/>
      <c r="F991" s="3143"/>
      <c r="G991" s="3143"/>
      <c r="H991" s="3143"/>
      <c r="I991" s="3143"/>
      <c r="J991" s="3143"/>
      <c r="K991" s="3098"/>
      <c r="L991" s="3098"/>
      <c r="M991" s="3098"/>
      <c r="N991" s="3098"/>
      <c r="O991" s="3098"/>
      <c r="P991" s="3098"/>
      <c r="Q991" s="3098"/>
      <c r="R991" s="3098"/>
      <c r="S991" s="3098"/>
      <c r="T991" s="3098"/>
      <c r="U991" s="3098"/>
      <c r="V991" s="3098"/>
      <c r="W991" s="3098"/>
      <c r="X991" s="3098"/>
      <c r="Y991" s="3098"/>
      <c r="Z991" s="3098"/>
      <c r="AA991" s="3098"/>
      <c r="AB991" s="3098"/>
      <c r="AC991" s="3098"/>
      <c r="AD991" s="3098"/>
      <c r="AE991" s="3098"/>
      <c r="AF991" s="3098"/>
      <c r="AG991" s="3098"/>
      <c r="AH991" s="3098"/>
      <c r="AI991" s="3098"/>
      <c r="AJ991" s="3143"/>
      <c r="AK991" s="3143"/>
      <c r="AL991" s="3143"/>
      <c r="AM991" s="3143"/>
      <c r="AN991" s="3143"/>
      <c r="AO991" s="3143"/>
      <c r="AP991" s="3143"/>
      <c r="AQ991" s="3143"/>
      <c r="AR991" s="3143"/>
      <c r="AS991" s="3143"/>
      <c r="AT991" s="3143"/>
      <c r="AU991" s="3143"/>
      <c r="AV991" s="3143"/>
      <c r="AW991" s="3143"/>
      <c r="AX991" s="3143"/>
      <c r="AY991" s="3143"/>
      <c r="AZ991" s="3143"/>
      <c r="BA991" s="3143"/>
      <c r="BB991" s="3143"/>
      <c r="BC991" s="3143"/>
      <c r="BD991" s="3143"/>
      <c r="BE991" s="3143"/>
      <c r="BF991" s="3143"/>
      <c r="BG991" s="3143"/>
      <c r="BH991" s="3143"/>
      <c r="BI991" s="3143"/>
      <c r="BJ991" s="3143"/>
      <c r="BK991" s="3143"/>
      <c r="BL991" s="3189"/>
      <c r="BM991" s="3189"/>
      <c r="BN991" s="3189"/>
      <c r="BO991" s="3189"/>
      <c r="BP991" s="3189"/>
      <c r="BQ991" s="3189"/>
      <c r="BR991" s="3189"/>
      <c r="BS991" s="3189"/>
      <c r="BT991" s="3189"/>
      <c r="BU991" s="3189"/>
      <c r="BV991" s="3143"/>
      <c r="BW991" s="3143"/>
    </row>
    <row r="992" spans="1:75" ht="16.5" customHeight="1">
      <c r="A992" s="3143"/>
      <c r="B992" s="3143"/>
      <c r="C992" s="3143"/>
      <c r="D992" s="3143"/>
      <c r="E992" s="3143"/>
      <c r="F992" s="3143"/>
      <c r="G992" s="3143"/>
      <c r="H992" s="3143"/>
      <c r="I992" s="3143"/>
      <c r="J992" s="3143"/>
      <c r="K992" s="3098"/>
      <c r="L992" s="3098"/>
      <c r="M992" s="3098"/>
      <c r="N992" s="3098"/>
      <c r="O992" s="3098"/>
      <c r="P992" s="3098"/>
      <c r="Q992" s="3098"/>
      <c r="R992" s="3098"/>
      <c r="S992" s="3098"/>
      <c r="T992" s="3098"/>
      <c r="U992" s="3098"/>
      <c r="V992" s="3098"/>
      <c r="W992" s="3098"/>
      <c r="X992" s="3098"/>
      <c r="Y992" s="3098"/>
      <c r="Z992" s="3098"/>
      <c r="AA992" s="3098"/>
      <c r="AB992" s="3098"/>
      <c r="AC992" s="3098"/>
      <c r="AD992" s="3098"/>
      <c r="AE992" s="3098"/>
      <c r="AF992" s="3098"/>
      <c r="AG992" s="3098"/>
      <c r="AH992" s="3098"/>
      <c r="AI992" s="3098"/>
      <c r="AJ992" s="3143"/>
      <c r="AK992" s="3143"/>
      <c r="AL992" s="3143"/>
      <c r="AM992" s="3143"/>
      <c r="AN992" s="3143"/>
      <c r="AO992" s="3143"/>
      <c r="AP992" s="3143"/>
      <c r="AQ992" s="3143"/>
      <c r="AR992" s="3143"/>
      <c r="AS992" s="3143"/>
      <c r="AT992" s="3143"/>
      <c r="AU992" s="3143"/>
      <c r="AV992" s="3143"/>
      <c r="AW992" s="3143"/>
      <c r="AX992" s="3143"/>
      <c r="AY992" s="3143"/>
      <c r="AZ992" s="3143"/>
      <c r="BA992" s="3143"/>
      <c r="BB992" s="3143"/>
      <c r="BC992" s="3143"/>
      <c r="BD992" s="3143"/>
      <c r="BE992" s="3143"/>
      <c r="BF992" s="3143"/>
      <c r="BG992" s="3143"/>
      <c r="BH992" s="3143"/>
      <c r="BI992" s="3143"/>
      <c r="BJ992" s="3143"/>
      <c r="BK992" s="3143"/>
      <c r="BL992" s="3189"/>
      <c r="BM992" s="3189"/>
      <c r="BN992" s="3189"/>
      <c r="BO992" s="3189"/>
      <c r="BP992" s="3189"/>
      <c r="BQ992" s="3189"/>
      <c r="BR992" s="3189"/>
      <c r="BS992" s="3189"/>
      <c r="BT992" s="3189"/>
      <c r="BU992" s="3189"/>
      <c r="BV992" s="3143"/>
      <c r="BW992" s="3143"/>
    </row>
    <row r="993" spans="1:75" ht="16.5" customHeight="1">
      <c r="A993" s="3143"/>
      <c r="B993" s="3143"/>
      <c r="C993" s="3143"/>
      <c r="D993" s="3143"/>
      <c r="E993" s="3143"/>
      <c r="F993" s="3143"/>
      <c r="G993" s="3143"/>
      <c r="H993" s="3143"/>
      <c r="I993" s="3143"/>
      <c r="J993" s="3143"/>
      <c r="K993" s="3098"/>
      <c r="L993" s="3098"/>
      <c r="M993" s="3098"/>
      <c r="N993" s="3098"/>
      <c r="O993" s="3098"/>
      <c r="P993" s="3098"/>
      <c r="Q993" s="3098"/>
      <c r="R993" s="3098"/>
      <c r="S993" s="3098"/>
      <c r="T993" s="3098"/>
      <c r="U993" s="3098"/>
      <c r="V993" s="3098"/>
      <c r="W993" s="3098"/>
      <c r="X993" s="3098"/>
      <c r="Y993" s="3098"/>
      <c r="Z993" s="3098"/>
      <c r="AA993" s="3098"/>
      <c r="AB993" s="3098"/>
      <c r="AC993" s="3098"/>
      <c r="AD993" s="3098"/>
      <c r="AE993" s="3098"/>
      <c r="AF993" s="3098"/>
      <c r="AG993" s="3098"/>
      <c r="AH993" s="3098"/>
      <c r="AI993" s="3098"/>
      <c r="AJ993" s="3143"/>
      <c r="AK993" s="3143"/>
      <c r="AL993" s="3143"/>
      <c r="AM993" s="3143"/>
      <c r="AN993" s="3143"/>
      <c r="AO993" s="3143"/>
      <c r="AP993" s="3143"/>
      <c r="AQ993" s="3143"/>
      <c r="AR993" s="3143"/>
      <c r="AS993" s="3143"/>
      <c r="AT993" s="3143"/>
      <c r="AU993" s="3143"/>
      <c r="AV993" s="3143"/>
      <c r="AW993" s="3143"/>
      <c r="AX993" s="3143"/>
      <c r="AY993" s="3143"/>
      <c r="AZ993" s="3143"/>
      <c r="BA993" s="3143"/>
      <c r="BB993" s="3143"/>
      <c r="BC993" s="3143"/>
      <c r="BD993" s="3143"/>
      <c r="BE993" s="3143"/>
      <c r="BF993" s="3143"/>
      <c r="BG993" s="3143"/>
      <c r="BH993" s="3143"/>
      <c r="BI993" s="3143"/>
      <c r="BJ993" s="3143"/>
      <c r="BK993" s="3143"/>
      <c r="BL993" s="3189"/>
      <c r="BM993" s="3189"/>
      <c r="BN993" s="3189"/>
      <c r="BO993" s="3189"/>
      <c r="BP993" s="3189"/>
      <c r="BQ993" s="3189"/>
      <c r="BR993" s="3189"/>
      <c r="BS993" s="3189"/>
      <c r="BT993" s="3189"/>
      <c r="BU993" s="3189"/>
      <c r="BV993" s="3143"/>
      <c r="BW993" s="3143"/>
    </row>
    <row r="994" spans="1:75" ht="16.5" customHeight="1">
      <c r="A994" s="3143"/>
      <c r="B994" s="3143"/>
      <c r="C994" s="3143"/>
      <c r="D994" s="3143"/>
      <c r="E994" s="3143"/>
      <c r="F994" s="3143"/>
      <c r="G994" s="3143"/>
      <c r="H994" s="3143"/>
      <c r="I994" s="3143"/>
      <c r="J994" s="3143"/>
      <c r="K994" s="3098"/>
      <c r="L994" s="3098"/>
      <c r="M994" s="3098"/>
      <c r="N994" s="3098"/>
      <c r="O994" s="3098"/>
      <c r="P994" s="3098"/>
      <c r="Q994" s="3098"/>
      <c r="R994" s="3098"/>
      <c r="S994" s="3098"/>
      <c r="T994" s="3098"/>
      <c r="U994" s="3098"/>
      <c r="V994" s="3098"/>
      <c r="W994" s="3098"/>
      <c r="X994" s="3098"/>
      <c r="Y994" s="3098"/>
      <c r="Z994" s="3098"/>
      <c r="AA994" s="3098"/>
      <c r="AB994" s="3098"/>
      <c r="AC994" s="3098"/>
      <c r="AD994" s="3098"/>
      <c r="AE994" s="3098"/>
      <c r="AF994" s="3098"/>
      <c r="AG994" s="3098"/>
      <c r="AH994" s="3098"/>
      <c r="AI994" s="3098"/>
      <c r="AJ994" s="3143"/>
      <c r="AK994" s="3143"/>
      <c r="AL994" s="3143"/>
      <c r="AM994" s="3143"/>
      <c r="AN994" s="3143"/>
      <c r="AO994" s="3143"/>
      <c r="AP994" s="3143"/>
      <c r="AQ994" s="3143"/>
      <c r="AR994" s="3143"/>
      <c r="AS994" s="3143"/>
      <c r="AT994" s="3143"/>
      <c r="AU994" s="3143"/>
      <c r="AV994" s="3143"/>
      <c r="AW994" s="3143"/>
      <c r="AX994" s="3143"/>
      <c r="AY994" s="3143"/>
      <c r="AZ994" s="3143"/>
      <c r="BA994" s="3143"/>
      <c r="BB994" s="3143"/>
      <c r="BC994" s="3143"/>
      <c r="BD994" s="3143"/>
      <c r="BE994" s="3143"/>
      <c r="BF994" s="3143"/>
      <c r="BG994" s="3143"/>
      <c r="BH994" s="3143"/>
      <c r="BI994" s="3143"/>
      <c r="BJ994" s="3143"/>
      <c r="BK994" s="3143"/>
      <c r="BL994" s="3189"/>
      <c r="BM994" s="3189"/>
      <c r="BN994" s="3189"/>
      <c r="BO994" s="3189"/>
      <c r="BP994" s="3189"/>
      <c r="BQ994" s="3189"/>
      <c r="BR994" s="3189"/>
      <c r="BS994" s="3189"/>
      <c r="BT994" s="3189"/>
      <c r="BU994" s="3189"/>
      <c r="BV994" s="3143"/>
      <c r="BW994" s="3143"/>
    </row>
    <row r="995" spans="1:75" ht="16.5" customHeight="1">
      <c r="A995" s="3143"/>
      <c r="B995" s="3143"/>
      <c r="C995" s="3143"/>
      <c r="D995" s="3143"/>
      <c r="E995" s="3143"/>
      <c r="F995" s="3143"/>
      <c r="G995" s="3143"/>
      <c r="H995" s="3143"/>
      <c r="I995" s="3143"/>
      <c r="J995" s="3143"/>
      <c r="K995" s="3098"/>
      <c r="L995" s="3098"/>
      <c r="M995" s="3098"/>
      <c r="N995" s="3098"/>
      <c r="O995" s="3098"/>
      <c r="P995" s="3098"/>
      <c r="Q995" s="3098"/>
      <c r="R995" s="3098"/>
      <c r="S995" s="3098"/>
      <c r="T995" s="3098"/>
      <c r="U995" s="3098"/>
      <c r="V995" s="3098"/>
      <c r="W995" s="3098"/>
      <c r="X995" s="3098"/>
      <c r="Y995" s="3098"/>
      <c r="Z995" s="3098"/>
      <c r="AA995" s="3098"/>
      <c r="AB995" s="3098"/>
      <c r="AC995" s="3098"/>
      <c r="AD995" s="3098"/>
      <c r="AE995" s="3098"/>
      <c r="AF995" s="3098"/>
      <c r="AG995" s="3098"/>
      <c r="AH995" s="3098"/>
      <c r="AI995" s="3098"/>
      <c r="AJ995" s="3143"/>
      <c r="AK995" s="3143"/>
      <c r="AL995" s="3143"/>
      <c r="AM995" s="3143"/>
      <c r="AN995" s="3143"/>
      <c r="AO995" s="3143"/>
      <c r="AP995" s="3143"/>
      <c r="AQ995" s="3143"/>
      <c r="AR995" s="3143"/>
      <c r="AS995" s="3143"/>
      <c r="AT995" s="3143"/>
      <c r="AU995" s="3143"/>
      <c r="AV995" s="3143"/>
      <c r="AW995" s="3143"/>
      <c r="AX995" s="3143"/>
      <c r="AY995" s="3143"/>
      <c r="AZ995" s="3143"/>
      <c r="BA995" s="3143"/>
      <c r="BB995" s="3143"/>
      <c r="BC995" s="3143"/>
      <c r="BD995" s="3143"/>
      <c r="BE995" s="3143"/>
      <c r="BF995" s="3143"/>
      <c r="BG995" s="3143"/>
      <c r="BH995" s="3143"/>
      <c r="BI995" s="3143"/>
      <c r="BJ995" s="3143"/>
      <c r="BK995" s="3143"/>
      <c r="BL995" s="3189"/>
      <c r="BM995" s="3189"/>
      <c r="BN995" s="3189"/>
      <c r="BO995" s="3189"/>
      <c r="BP995" s="3189"/>
      <c r="BQ995" s="3189"/>
      <c r="BR995" s="3189"/>
      <c r="BS995" s="3189"/>
      <c r="BT995" s="3189"/>
      <c r="BU995" s="3189"/>
      <c r="BV995" s="3143"/>
      <c r="BW995" s="3143"/>
    </row>
    <row r="996" spans="1:75" ht="16.5" customHeight="1">
      <c r="A996" s="3143"/>
      <c r="B996" s="3143"/>
      <c r="C996" s="3143"/>
      <c r="D996" s="3143"/>
      <c r="E996" s="3143"/>
      <c r="F996" s="3143"/>
      <c r="G996" s="3143"/>
      <c r="H996" s="3143"/>
      <c r="I996" s="3143"/>
      <c r="J996" s="3143"/>
      <c r="K996" s="3098"/>
      <c r="L996" s="3098"/>
      <c r="M996" s="3098"/>
      <c r="N996" s="3098"/>
      <c r="O996" s="3098"/>
      <c r="P996" s="3098"/>
      <c r="Q996" s="3098"/>
      <c r="R996" s="3098"/>
      <c r="S996" s="3098"/>
      <c r="T996" s="3098"/>
      <c r="U996" s="3098"/>
      <c r="V996" s="3098"/>
      <c r="W996" s="3098"/>
      <c r="X996" s="3098"/>
      <c r="Y996" s="3098"/>
      <c r="Z996" s="3098"/>
      <c r="AA996" s="3098"/>
      <c r="AB996" s="3098"/>
      <c r="AC996" s="3098"/>
      <c r="AD996" s="3098"/>
      <c r="AE996" s="3098"/>
      <c r="AF996" s="3098"/>
      <c r="AG996" s="3098"/>
      <c r="AH996" s="3098"/>
      <c r="AI996" s="3098"/>
      <c r="AJ996" s="3143"/>
      <c r="AK996" s="3143"/>
      <c r="AL996" s="3143"/>
      <c r="AM996" s="3143"/>
      <c r="AN996" s="3143"/>
      <c r="AO996" s="3143"/>
      <c r="AP996" s="3143"/>
      <c r="AQ996" s="3143"/>
      <c r="AR996" s="3143"/>
      <c r="AS996" s="3143"/>
      <c r="AT996" s="3143"/>
      <c r="AU996" s="3143"/>
      <c r="AV996" s="3143"/>
      <c r="AW996" s="3143"/>
      <c r="AX996" s="3143"/>
      <c r="AY996" s="3143"/>
      <c r="AZ996" s="3143"/>
      <c r="BA996" s="3143"/>
      <c r="BB996" s="3143"/>
      <c r="BC996" s="3143"/>
      <c r="BD996" s="3143"/>
      <c r="BE996" s="3143"/>
      <c r="BF996" s="3143"/>
      <c r="BG996" s="3143"/>
      <c r="BH996" s="3143"/>
      <c r="BI996" s="3143"/>
      <c r="BJ996" s="3143"/>
      <c r="BK996" s="3143"/>
      <c r="BL996" s="3189"/>
      <c r="BM996" s="3189"/>
      <c r="BN996" s="3189"/>
      <c r="BO996" s="3189"/>
      <c r="BP996" s="3189"/>
      <c r="BQ996" s="3189"/>
      <c r="BR996" s="3189"/>
      <c r="BS996" s="3189"/>
      <c r="BT996" s="3189"/>
      <c r="BU996" s="3189"/>
      <c r="BV996" s="3143"/>
      <c r="BW996" s="3143"/>
    </row>
    <row r="997" spans="1:75" ht="16.5" customHeight="1">
      <c r="A997" s="3143"/>
      <c r="B997" s="3143"/>
      <c r="C997" s="3143"/>
      <c r="D997" s="3143"/>
      <c r="E997" s="3143"/>
      <c r="F997" s="3143"/>
      <c r="G997" s="3143"/>
      <c r="H997" s="3143"/>
      <c r="I997" s="3143"/>
      <c r="J997" s="3143"/>
      <c r="K997" s="3098"/>
      <c r="L997" s="3098"/>
      <c r="M997" s="3098"/>
      <c r="N997" s="3098"/>
      <c r="O997" s="3098"/>
      <c r="P997" s="3098"/>
      <c r="Q997" s="3098"/>
      <c r="R997" s="3098"/>
      <c r="S997" s="3098"/>
      <c r="T997" s="3098"/>
      <c r="U997" s="3098"/>
      <c r="V997" s="3098"/>
      <c r="W997" s="3098"/>
      <c r="X997" s="3098"/>
      <c r="Y997" s="3098"/>
      <c r="Z997" s="3098"/>
      <c r="AA997" s="3098"/>
      <c r="AB997" s="3098"/>
      <c r="AC997" s="3098"/>
      <c r="AD997" s="3098"/>
      <c r="AE997" s="3098"/>
      <c r="AF997" s="3098"/>
      <c r="AG997" s="3098"/>
      <c r="AH997" s="3098"/>
      <c r="AI997" s="3098"/>
      <c r="AJ997" s="3143"/>
      <c r="AK997" s="3143"/>
      <c r="AL997" s="3143"/>
      <c r="AM997" s="3143"/>
      <c r="AN997" s="3143"/>
      <c r="AO997" s="3143"/>
      <c r="AP997" s="3143"/>
      <c r="AQ997" s="3143"/>
      <c r="AR997" s="3143"/>
      <c r="AS997" s="3143"/>
      <c r="AT997" s="3143"/>
      <c r="AU997" s="3143"/>
      <c r="AV997" s="3143"/>
      <c r="AW997" s="3143"/>
      <c r="AX997" s="3143"/>
      <c r="AY997" s="3143"/>
      <c r="AZ997" s="3143"/>
      <c r="BA997" s="3143"/>
      <c r="BB997" s="3143"/>
      <c r="BC997" s="3143"/>
      <c r="BD997" s="3143"/>
      <c r="BE997" s="3143"/>
      <c r="BF997" s="3143"/>
      <c r="BG997" s="3143"/>
      <c r="BH997" s="3143"/>
      <c r="BI997" s="3143"/>
      <c r="BJ997" s="3143"/>
      <c r="BK997" s="3143"/>
      <c r="BL997" s="3189"/>
      <c r="BM997" s="3189"/>
      <c r="BN997" s="3189"/>
      <c r="BO997" s="3189"/>
      <c r="BP997" s="3189"/>
      <c r="BQ997" s="3189"/>
      <c r="BR997" s="3189"/>
      <c r="BS997" s="3189"/>
      <c r="BT997" s="3189"/>
      <c r="BU997" s="3189"/>
      <c r="BV997" s="3143"/>
      <c r="BW997" s="3143"/>
    </row>
    <row r="998" spans="1:75" ht="16.5" customHeight="1">
      <c r="A998" s="3143"/>
      <c r="B998" s="3143"/>
      <c r="C998" s="3143"/>
      <c r="D998" s="3143"/>
      <c r="E998" s="3143"/>
      <c r="F998" s="3143"/>
      <c r="G998" s="3143"/>
      <c r="H998" s="3143"/>
      <c r="I998" s="3143"/>
      <c r="J998" s="3143"/>
      <c r="K998" s="3098"/>
      <c r="L998" s="3098"/>
      <c r="M998" s="3098"/>
      <c r="N998" s="3098"/>
      <c r="O998" s="3098"/>
      <c r="P998" s="3098"/>
      <c r="Q998" s="3098"/>
      <c r="R998" s="3098"/>
      <c r="S998" s="3098"/>
      <c r="T998" s="3098"/>
      <c r="U998" s="3098"/>
      <c r="V998" s="3098"/>
      <c r="W998" s="3098"/>
      <c r="X998" s="3098"/>
      <c r="Y998" s="3098"/>
      <c r="Z998" s="3098"/>
      <c r="AA998" s="3098"/>
      <c r="AB998" s="3098"/>
      <c r="AC998" s="3098"/>
      <c r="AD998" s="3098"/>
      <c r="AE998" s="3098"/>
      <c r="AF998" s="3098"/>
      <c r="AG998" s="3098"/>
      <c r="AH998" s="3098"/>
      <c r="AI998" s="3098"/>
      <c r="AJ998" s="3143"/>
      <c r="AK998" s="3143"/>
      <c r="AL998" s="3143"/>
      <c r="AM998" s="3143"/>
      <c r="AN998" s="3143"/>
      <c r="AO998" s="3143"/>
      <c r="AP998" s="3143"/>
      <c r="AQ998" s="3143"/>
      <c r="AR998" s="3143"/>
      <c r="AS998" s="3143"/>
      <c r="AT998" s="3143"/>
      <c r="AU998" s="3143"/>
      <c r="AV998" s="3143"/>
      <c r="AW998" s="3143"/>
      <c r="AX998" s="3143"/>
      <c r="AY998" s="3143"/>
      <c r="AZ998" s="3143"/>
      <c r="BA998" s="3143"/>
      <c r="BB998" s="3143"/>
      <c r="BC998" s="3143"/>
      <c r="BD998" s="3143"/>
      <c r="BE998" s="3143"/>
      <c r="BF998" s="3143"/>
      <c r="BG998" s="3143"/>
      <c r="BH998" s="3143"/>
      <c r="BI998" s="3143"/>
      <c r="BJ998" s="3143"/>
      <c r="BK998" s="3143"/>
      <c r="BL998" s="3189"/>
      <c r="BM998" s="3189"/>
      <c r="BN998" s="3189"/>
      <c r="BO998" s="3189"/>
      <c r="BP998" s="3189"/>
      <c r="BQ998" s="3189"/>
      <c r="BR998" s="3189"/>
      <c r="BS998" s="3189"/>
      <c r="BT998" s="3189"/>
      <c r="BU998" s="3189"/>
      <c r="BV998" s="3143"/>
      <c r="BW998" s="3143"/>
    </row>
    <row r="999" spans="1:75" ht="16.5" customHeight="1">
      <c r="A999" s="3143"/>
      <c r="B999" s="3143"/>
      <c r="C999" s="3143"/>
      <c r="D999" s="3143"/>
      <c r="E999" s="3143"/>
      <c r="F999" s="3143"/>
      <c r="G999" s="3143"/>
      <c r="H999" s="3143"/>
      <c r="I999" s="3143"/>
      <c r="J999" s="3143"/>
      <c r="K999" s="3098"/>
      <c r="L999" s="3098"/>
      <c r="M999" s="3098"/>
      <c r="N999" s="3098"/>
      <c r="O999" s="3098"/>
      <c r="P999" s="3098"/>
      <c r="Q999" s="3098"/>
      <c r="R999" s="3098"/>
      <c r="S999" s="3098"/>
      <c r="T999" s="3098"/>
      <c r="U999" s="3098"/>
      <c r="V999" s="3098"/>
      <c r="W999" s="3098"/>
      <c r="X999" s="3098"/>
      <c r="Y999" s="3098"/>
      <c r="Z999" s="3098"/>
      <c r="AA999" s="3098"/>
      <c r="AB999" s="3098"/>
      <c r="AC999" s="3098"/>
      <c r="AD999" s="3098"/>
      <c r="AE999" s="3098"/>
      <c r="AF999" s="3098"/>
      <c r="AG999" s="3098"/>
      <c r="AH999" s="3098"/>
      <c r="AI999" s="3098"/>
      <c r="AJ999" s="3143"/>
      <c r="AK999" s="3143"/>
      <c r="AL999" s="3143"/>
      <c r="AM999" s="3143"/>
      <c r="AN999" s="3143"/>
      <c r="AO999" s="3143"/>
      <c r="AP999" s="3143"/>
      <c r="AQ999" s="3143"/>
      <c r="AR999" s="3143"/>
      <c r="AS999" s="3143"/>
      <c r="AT999" s="3143"/>
      <c r="AU999" s="3143"/>
      <c r="AV999" s="3143"/>
      <c r="AW999" s="3143"/>
      <c r="AX999" s="3143"/>
      <c r="AY999" s="3143"/>
      <c r="AZ999" s="3143"/>
      <c r="BA999" s="3143"/>
      <c r="BB999" s="3143"/>
      <c r="BC999" s="3143"/>
      <c r="BD999" s="3143"/>
      <c r="BE999" s="3143"/>
      <c r="BF999" s="3143"/>
      <c r="BG999" s="3143"/>
      <c r="BH999" s="3143"/>
      <c r="BI999" s="3143"/>
      <c r="BJ999" s="3143"/>
      <c r="BK999" s="3143"/>
      <c r="BL999" s="3189"/>
      <c r="BM999" s="3189"/>
      <c r="BN999" s="3189"/>
      <c r="BO999" s="3189"/>
      <c r="BP999" s="3189"/>
      <c r="BQ999" s="3189"/>
      <c r="BR999" s="3189"/>
      <c r="BS999" s="3189"/>
      <c r="BT999" s="3189"/>
      <c r="BU999" s="3189"/>
      <c r="BV999" s="3143"/>
      <c r="BW999" s="3143"/>
    </row>
    <row r="1000" spans="1:75" ht="16.5" customHeight="1">
      <c r="A1000" s="3143"/>
      <c r="B1000" s="3143"/>
      <c r="C1000" s="3143"/>
      <c r="D1000" s="3143"/>
      <c r="E1000" s="3143"/>
      <c r="F1000" s="3143"/>
      <c r="G1000" s="3143"/>
      <c r="H1000" s="3143"/>
      <c r="I1000" s="3143"/>
      <c r="J1000" s="3143"/>
      <c r="K1000" s="3098"/>
      <c r="L1000" s="3098"/>
      <c r="M1000" s="3098"/>
      <c r="N1000" s="3098"/>
      <c r="O1000" s="3098"/>
      <c r="P1000" s="3098"/>
      <c r="Q1000" s="3098"/>
      <c r="R1000" s="3098"/>
      <c r="S1000" s="3098"/>
      <c r="T1000" s="3098"/>
      <c r="U1000" s="3098"/>
      <c r="V1000" s="3098"/>
      <c r="W1000" s="3098"/>
      <c r="X1000" s="3098"/>
      <c r="Y1000" s="3098"/>
      <c r="Z1000" s="3098"/>
      <c r="AA1000" s="3098"/>
      <c r="AB1000" s="3098"/>
      <c r="AC1000" s="3098"/>
      <c r="AD1000" s="3098"/>
      <c r="AE1000" s="3098"/>
      <c r="AF1000" s="3098"/>
      <c r="AG1000" s="3098"/>
      <c r="AH1000" s="3098"/>
      <c r="AI1000" s="3098"/>
      <c r="AJ1000" s="3143"/>
      <c r="AK1000" s="3143"/>
      <c r="AL1000" s="3143"/>
      <c r="AM1000" s="3143"/>
      <c r="AN1000" s="3143"/>
      <c r="AO1000" s="3143"/>
      <c r="AP1000" s="3143"/>
      <c r="AQ1000" s="3143"/>
      <c r="AR1000" s="3143"/>
      <c r="AS1000" s="3143"/>
      <c r="AT1000" s="3143"/>
      <c r="AU1000" s="3143"/>
      <c r="AV1000" s="3143"/>
      <c r="AW1000" s="3143"/>
      <c r="AX1000" s="3143"/>
      <c r="AY1000" s="3143"/>
      <c r="AZ1000" s="3143"/>
      <c r="BA1000" s="3143"/>
      <c r="BB1000" s="3143"/>
      <c r="BC1000" s="3143"/>
      <c r="BD1000" s="3143"/>
      <c r="BE1000" s="3143"/>
      <c r="BF1000" s="3143"/>
      <c r="BG1000" s="3143"/>
      <c r="BH1000" s="3143"/>
      <c r="BI1000" s="3143"/>
      <c r="BJ1000" s="3143"/>
      <c r="BK1000" s="3143"/>
      <c r="BL1000" s="3189"/>
      <c r="BM1000" s="3189"/>
      <c r="BN1000" s="3189"/>
      <c r="BO1000" s="3189"/>
      <c r="BP1000" s="3189"/>
      <c r="BQ1000" s="3189"/>
      <c r="BR1000" s="3189"/>
      <c r="BS1000" s="3189"/>
      <c r="BT1000" s="3189"/>
      <c r="BU1000" s="3189"/>
      <c r="BV1000" s="3143"/>
      <c r="BW1000" s="3143"/>
    </row>
    <row r="1001" spans="1:75" ht="16.5" customHeight="1">
      <c r="A1001" s="3143"/>
      <c r="B1001" s="3143"/>
      <c r="C1001" s="3143"/>
      <c r="D1001" s="3143"/>
      <c r="E1001" s="3143"/>
      <c r="F1001" s="3143"/>
      <c r="G1001" s="3143"/>
      <c r="H1001" s="3143"/>
      <c r="I1001" s="3143"/>
      <c r="J1001" s="3143"/>
      <c r="K1001" s="3098"/>
      <c r="L1001" s="3098"/>
      <c r="M1001" s="3098"/>
      <c r="N1001" s="3098"/>
      <c r="O1001" s="3098"/>
      <c r="P1001" s="3098"/>
      <c r="Q1001" s="3098"/>
      <c r="R1001" s="3098"/>
      <c r="S1001" s="3098"/>
      <c r="T1001" s="3098"/>
      <c r="U1001" s="3098"/>
      <c r="V1001" s="3098"/>
      <c r="W1001" s="3098"/>
      <c r="X1001" s="3098"/>
      <c r="Y1001" s="3098"/>
      <c r="Z1001" s="3098"/>
      <c r="AA1001" s="3098"/>
      <c r="AB1001" s="3098"/>
      <c r="AC1001" s="3098"/>
      <c r="AD1001" s="3098"/>
      <c r="AE1001" s="3098"/>
      <c r="AF1001" s="3098"/>
      <c r="AG1001" s="3098"/>
      <c r="AH1001" s="3098"/>
      <c r="AI1001" s="3098"/>
      <c r="AJ1001" s="3143"/>
      <c r="AK1001" s="3143"/>
      <c r="AL1001" s="3143"/>
      <c r="AM1001" s="3143"/>
      <c r="AN1001" s="3143"/>
      <c r="AO1001" s="3143"/>
      <c r="AP1001" s="3143"/>
      <c r="AQ1001" s="3143"/>
      <c r="AR1001" s="3143"/>
      <c r="AS1001" s="3143"/>
      <c r="AT1001" s="3143"/>
      <c r="AU1001" s="3143"/>
      <c r="AV1001" s="3143"/>
      <c r="AW1001" s="3143"/>
      <c r="AX1001" s="3143"/>
      <c r="AY1001" s="3143"/>
      <c r="AZ1001" s="3143"/>
      <c r="BA1001" s="3143"/>
      <c r="BB1001" s="3143"/>
      <c r="BC1001" s="3143"/>
      <c r="BD1001" s="3143"/>
      <c r="BE1001" s="3143"/>
      <c r="BF1001" s="3143"/>
      <c r="BG1001" s="3143"/>
      <c r="BH1001" s="3143"/>
      <c r="BI1001" s="3143"/>
      <c r="BJ1001" s="3143"/>
      <c r="BK1001" s="3143"/>
      <c r="BL1001" s="3189"/>
      <c r="BM1001" s="3189"/>
      <c r="BN1001" s="3189"/>
      <c r="BO1001" s="3189"/>
      <c r="BP1001" s="3189"/>
      <c r="BQ1001" s="3189"/>
      <c r="BR1001" s="3189"/>
      <c r="BS1001" s="3189"/>
      <c r="BT1001" s="3189"/>
      <c r="BU1001" s="3189"/>
      <c r="BV1001" s="3143"/>
      <c r="BW1001" s="3143"/>
    </row>
    <row r="1002" spans="1:75" ht="16.5" customHeight="1">
      <c r="A1002" s="3143"/>
      <c r="B1002" s="3143"/>
      <c r="C1002" s="3143"/>
      <c r="D1002" s="3143"/>
      <c r="E1002" s="3143"/>
      <c r="F1002" s="3143"/>
      <c r="G1002" s="3143"/>
      <c r="H1002" s="3143"/>
      <c r="I1002" s="3143"/>
      <c r="J1002" s="3143"/>
      <c r="K1002" s="3098"/>
      <c r="L1002" s="3098"/>
      <c r="M1002" s="3098"/>
      <c r="N1002" s="3098"/>
      <c r="O1002" s="3098"/>
      <c r="P1002" s="3098"/>
      <c r="Q1002" s="3098"/>
      <c r="R1002" s="3098"/>
      <c r="S1002" s="3098"/>
      <c r="T1002" s="3098"/>
      <c r="U1002" s="3098"/>
      <c r="V1002" s="3098"/>
      <c r="W1002" s="3098"/>
      <c r="X1002" s="3098"/>
      <c r="Y1002" s="3098"/>
      <c r="Z1002" s="3098"/>
      <c r="AA1002" s="3098"/>
      <c r="AB1002" s="3098"/>
      <c r="AC1002" s="3098"/>
      <c r="AD1002" s="3098"/>
      <c r="AE1002" s="3098"/>
      <c r="AF1002" s="3098"/>
      <c r="AG1002" s="3098"/>
      <c r="AH1002" s="3098"/>
      <c r="AI1002" s="3098"/>
      <c r="AJ1002" s="3143"/>
      <c r="AK1002" s="3143"/>
      <c r="AL1002" s="3143"/>
      <c r="AM1002" s="3143"/>
      <c r="AN1002" s="3143"/>
      <c r="AO1002" s="3143"/>
      <c r="AP1002" s="3143"/>
      <c r="AQ1002" s="3143"/>
      <c r="AR1002" s="3143"/>
      <c r="AS1002" s="3143"/>
      <c r="AT1002" s="3143"/>
      <c r="AU1002" s="3143"/>
      <c r="AV1002" s="3143"/>
      <c r="AW1002" s="3143"/>
      <c r="AX1002" s="3143"/>
      <c r="AY1002" s="3143"/>
      <c r="AZ1002" s="3143"/>
      <c r="BA1002" s="3143"/>
      <c r="BB1002" s="3143"/>
      <c r="BC1002" s="3143"/>
      <c r="BD1002" s="3143"/>
      <c r="BE1002" s="3143"/>
      <c r="BF1002" s="3143"/>
      <c r="BG1002" s="3143"/>
      <c r="BH1002" s="3143"/>
      <c r="BI1002" s="3143"/>
      <c r="BJ1002" s="3143"/>
      <c r="BK1002" s="3143"/>
      <c r="BL1002" s="3189"/>
      <c r="BM1002" s="3189"/>
      <c r="BN1002" s="3189"/>
      <c r="BO1002" s="3189"/>
      <c r="BP1002" s="3189"/>
      <c r="BQ1002" s="3189"/>
      <c r="BR1002" s="3189"/>
      <c r="BS1002" s="3189"/>
      <c r="BT1002" s="3189"/>
      <c r="BU1002" s="3189"/>
      <c r="BV1002" s="3143"/>
      <c r="BW1002" s="3143"/>
    </row>
  </sheetData>
  <mergeCells count="352">
    <mergeCell ref="L24:M24"/>
    <mergeCell ref="N24:X24"/>
    <mergeCell ref="Y24:AI24"/>
    <mergeCell ref="AK24:AU24"/>
    <mergeCell ref="AV24:BF24"/>
    <mergeCell ref="BG24:BV24"/>
    <mergeCell ref="BQ3:BS5"/>
    <mergeCell ref="BU3:BU5"/>
    <mergeCell ref="B10:AI15"/>
    <mergeCell ref="B17:AI21"/>
    <mergeCell ref="L23:M23"/>
    <mergeCell ref="N23:X23"/>
    <mergeCell ref="Y23:AI23"/>
    <mergeCell ref="AK23:AU23"/>
    <mergeCell ref="AV23:BF23"/>
    <mergeCell ref="BG23:BV23"/>
    <mergeCell ref="BG26:BV26"/>
    <mergeCell ref="L27:M27"/>
    <mergeCell ref="N27:X27"/>
    <mergeCell ref="AK27:AU27"/>
    <mergeCell ref="BG27:BJ27"/>
    <mergeCell ref="BK27:BV27"/>
    <mergeCell ref="L25:M25"/>
    <mergeCell ref="N25:X25"/>
    <mergeCell ref="Y25:AI25"/>
    <mergeCell ref="AK25:AU25"/>
    <mergeCell ref="AV25:BF25"/>
    <mergeCell ref="BG25:BV25"/>
    <mergeCell ref="BK28:BV28"/>
    <mergeCell ref="BG29:BJ29"/>
    <mergeCell ref="BK29:BV29"/>
    <mergeCell ref="L30:M30"/>
    <mergeCell ref="N30:X30"/>
    <mergeCell ref="Y30:AI30"/>
    <mergeCell ref="AK30:AU30"/>
    <mergeCell ref="AV30:BF30"/>
    <mergeCell ref="BG30:BJ30"/>
    <mergeCell ref="BK30:BV30"/>
    <mergeCell ref="L28:M28"/>
    <mergeCell ref="N28:X28"/>
    <mergeCell ref="Y28:AI28"/>
    <mergeCell ref="AK28:AU28"/>
    <mergeCell ref="AV28:BF28"/>
    <mergeCell ref="BG28:BJ28"/>
    <mergeCell ref="BK31:BV31"/>
    <mergeCell ref="O33:W33"/>
    <mergeCell ref="Z33:AH33"/>
    <mergeCell ref="AL33:AT33"/>
    <mergeCell ref="AW33:BE33"/>
    <mergeCell ref="BH33:BI33"/>
    <mergeCell ref="BL33:BU33"/>
    <mergeCell ref="L31:M31"/>
    <mergeCell ref="N31:X31"/>
    <mergeCell ref="Y31:AI31"/>
    <mergeCell ref="AK31:AU31"/>
    <mergeCell ref="AV31:BF31"/>
    <mergeCell ref="BG31:BJ31"/>
    <mergeCell ref="BL35:BU35"/>
    <mergeCell ref="K37:K39"/>
    <mergeCell ref="L37:M39"/>
    <mergeCell ref="O37:R37"/>
    <mergeCell ref="S37:W37"/>
    <mergeCell ref="Z37:AC37"/>
    <mergeCell ref="AD37:AH37"/>
    <mergeCell ref="AJ37:AJ39"/>
    <mergeCell ref="AL37:AO37"/>
    <mergeCell ref="AJ34:AJ36"/>
    <mergeCell ref="AL34:AO34"/>
    <mergeCell ref="AP34:AT34"/>
    <mergeCell ref="AW34:AZ34"/>
    <mergeCell ref="BA34:BE34"/>
    <mergeCell ref="O35:W35"/>
    <mergeCell ref="Z35:AH35"/>
    <mergeCell ref="AL35:AT35"/>
    <mergeCell ref="AW35:BE35"/>
    <mergeCell ref="K34:K36"/>
    <mergeCell ref="L34:M36"/>
    <mergeCell ref="O34:R34"/>
    <mergeCell ref="S34:W34"/>
    <mergeCell ref="Z34:AC34"/>
    <mergeCell ref="AD34:AH34"/>
    <mergeCell ref="AP37:AT37"/>
    <mergeCell ref="AW37:AZ37"/>
    <mergeCell ref="BA37:BE37"/>
    <mergeCell ref="D38:J38"/>
    <mergeCell ref="O38:W38"/>
    <mergeCell ref="Z38:AH38"/>
    <mergeCell ref="AL38:AT38"/>
    <mergeCell ref="AW38:BE38"/>
    <mergeCell ref="BH35:BI35"/>
    <mergeCell ref="D35:J35"/>
    <mergeCell ref="BH41:BI41"/>
    <mergeCell ref="BL38:BU38"/>
    <mergeCell ref="K40:K42"/>
    <mergeCell ref="L40:M42"/>
    <mergeCell ref="O40:R40"/>
    <mergeCell ref="S40:W40"/>
    <mergeCell ref="Z40:AC40"/>
    <mergeCell ref="AD40:AH40"/>
    <mergeCell ref="AJ40:AJ42"/>
    <mergeCell ref="AL40:AO40"/>
    <mergeCell ref="AP40:AT40"/>
    <mergeCell ref="AW40:AZ40"/>
    <mergeCell ref="BA40:BE40"/>
    <mergeCell ref="BA46:BE46"/>
    <mergeCell ref="D41:J41"/>
    <mergeCell ref="O41:W41"/>
    <mergeCell ref="Z41:AH41"/>
    <mergeCell ref="AL41:AT41"/>
    <mergeCell ref="AW41:BE41"/>
    <mergeCell ref="BH38:BI38"/>
    <mergeCell ref="BL41:BU41"/>
    <mergeCell ref="K43:K45"/>
    <mergeCell ref="L43:M45"/>
    <mergeCell ref="O43:R43"/>
    <mergeCell ref="S43:W43"/>
    <mergeCell ref="Z43:AC43"/>
    <mergeCell ref="AD43:AH43"/>
    <mergeCell ref="AJ43:AJ45"/>
    <mergeCell ref="AL43:AO43"/>
    <mergeCell ref="AP43:AT43"/>
    <mergeCell ref="AW43:AZ43"/>
    <mergeCell ref="BA43:BE43"/>
    <mergeCell ref="D44:J44"/>
    <mergeCell ref="O44:W44"/>
    <mergeCell ref="Z44:AH44"/>
    <mergeCell ref="AL44:AT44"/>
    <mergeCell ref="AW44:BE44"/>
    <mergeCell ref="BH44:BI44"/>
    <mergeCell ref="BH47:BI47"/>
    <mergeCell ref="BL47:BU47"/>
    <mergeCell ref="K49:K51"/>
    <mergeCell ref="L49:M51"/>
    <mergeCell ref="O49:R49"/>
    <mergeCell ref="S49:W49"/>
    <mergeCell ref="Z49:AC49"/>
    <mergeCell ref="AD49:AH49"/>
    <mergeCell ref="AJ49:AJ51"/>
    <mergeCell ref="AL49:AO49"/>
    <mergeCell ref="BL50:BU50"/>
    <mergeCell ref="BA49:BE49"/>
    <mergeCell ref="BL44:BU44"/>
    <mergeCell ref="K46:K48"/>
    <mergeCell ref="L46:M48"/>
    <mergeCell ref="O46:R46"/>
    <mergeCell ref="S46:W46"/>
    <mergeCell ref="Z46:AC46"/>
    <mergeCell ref="AD46:AH46"/>
    <mergeCell ref="AJ46:AJ48"/>
    <mergeCell ref="AL46:AO46"/>
    <mergeCell ref="AP46:AT46"/>
    <mergeCell ref="AW46:AZ46"/>
    <mergeCell ref="AP49:AT49"/>
    <mergeCell ref="AW49:AZ49"/>
    <mergeCell ref="O50:W50"/>
    <mergeCell ref="Z50:AH50"/>
    <mergeCell ref="AL50:AT50"/>
    <mergeCell ref="AW50:BE50"/>
    <mergeCell ref="BA52:BE52"/>
    <mergeCell ref="D47:J47"/>
    <mergeCell ref="O47:W47"/>
    <mergeCell ref="Z47:AH47"/>
    <mergeCell ref="AL47:AT47"/>
    <mergeCell ref="AW47:BE47"/>
    <mergeCell ref="D54:J54"/>
    <mergeCell ref="K54:K56"/>
    <mergeCell ref="L54:M56"/>
    <mergeCell ref="O54:W54"/>
    <mergeCell ref="Z54:AH54"/>
    <mergeCell ref="AL54:AT54"/>
    <mergeCell ref="AW54:BE54"/>
    <mergeCell ref="BH50:BI50"/>
    <mergeCell ref="D50:J50"/>
    <mergeCell ref="O52:R52"/>
    <mergeCell ref="S52:W52"/>
    <mergeCell ref="Z52:AC52"/>
    <mergeCell ref="AD52:AH52"/>
    <mergeCell ref="AL52:AO52"/>
    <mergeCell ref="AP52:AT52"/>
    <mergeCell ref="AW52:AZ52"/>
    <mergeCell ref="K57:M57"/>
    <mergeCell ref="O62:W62"/>
    <mergeCell ref="Z62:AH62"/>
    <mergeCell ref="AL62:AT62"/>
    <mergeCell ref="AW62:BE62"/>
    <mergeCell ref="BH62:BI62"/>
    <mergeCell ref="BH54:BU56"/>
    <mergeCell ref="O55:R55"/>
    <mergeCell ref="S55:W55"/>
    <mergeCell ref="Z55:AC55"/>
    <mergeCell ref="AD55:AH55"/>
    <mergeCell ref="AL55:AO55"/>
    <mergeCell ref="AP55:AT55"/>
    <mergeCell ref="AW55:AZ55"/>
    <mergeCell ref="BA55:BE55"/>
    <mergeCell ref="AW63:AZ63"/>
    <mergeCell ref="BA63:BE63"/>
    <mergeCell ref="D64:J64"/>
    <mergeCell ref="O64:W64"/>
    <mergeCell ref="Z64:AH64"/>
    <mergeCell ref="AL64:AT64"/>
    <mergeCell ref="AW64:BE64"/>
    <mergeCell ref="BL62:BU62"/>
    <mergeCell ref="K63:K65"/>
    <mergeCell ref="L63:M65"/>
    <mergeCell ref="O63:R63"/>
    <mergeCell ref="S63:W63"/>
    <mergeCell ref="Z63:AC63"/>
    <mergeCell ref="AD63:AH63"/>
    <mergeCell ref="AJ63:AJ65"/>
    <mergeCell ref="AL63:AO63"/>
    <mergeCell ref="AP63:AT63"/>
    <mergeCell ref="BL64:BU64"/>
    <mergeCell ref="AW66:AZ66"/>
    <mergeCell ref="BA66:BE66"/>
    <mergeCell ref="D67:J67"/>
    <mergeCell ref="O67:W67"/>
    <mergeCell ref="Z67:AH67"/>
    <mergeCell ref="AL67:AT67"/>
    <mergeCell ref="AW67:BE67"/>
    <mergeCell ref="BH64:BI64"/>
    <mergeCell ref="BL67:BU67"/>
    <mergeCell ref="K66:K68"/>
    <mergeCell ref="L66:M68"/>
    <mergeCell ref="O66:R66"/>
    <mergeCell ref="S66:W66"/>
    <mergeCell ref="Z66:AC66"/>
    <mergeCell ref="AD66:AH66"/>
    <mergeCell ref="AJ66:AJ68"/>
    <mergeCell ref="AL66:AO66"/>
    <mergeCell ref="AP66:AT66"/>
    <mergeCell ref="AW69:AZ69"/>
    <mergeCell ref="BA69:BE69"/>
    <mergeCell ref="D70:J70"/>
    <mergeCell ref="O70:W70"/>
    <mergeCell ref="Z70:AH70"/>
    <mergeCell ref="AL70:AT70"/>
    <mergeCell ref="AW70:BE70"/>
    <mergeCell ref="BH67:BI67"/>
    <mergeCell ref="BL70:BU70"/>
    <mergeCell ref="K69:K71"/>
    <mergeCell ref="L69:M71"/>
    <mergeCell ref="O69:R69"/>
    <mergeCell ref="S69:W69"/>
    <mergeCell ref="Z69:AC69"/>
    <mergeCell ref="AD69:AH69"/>
    <mergeCell ref="AJ69:AJ71"/>
    <mergeCell ref="AL69:AO69"/>
    <mergeCell ref="AP69:AT69"/>
    <mergeCell ref="AW72:AZ72"/>
    <mergeCell ref="BA72:BE72"/>
    <mergeCell ref="D73:J73"/>
    <mergeCell ref="O73:W73"/>
    <mergeCell ref="Z73:AH73"/>
    <mergeCell ref="AL73:AT73"/>
    <mergeCell ref="AW73:BE73"/>
    <mergeCell ref="BH70:BI70"/>
    <mergeCell ref="BL73:BU73"/>
    <mergeCell ref="K72:K74"/>
    <mergeCell ref="L72:M74"/>
    <mergeCell ref="O72:R72"/>
    <mergeCell ref="S72:W72"/>
    <mergeCell ref="Z72:AC72"/>
    <mergeCell ref="AD72:AH72"/>
    <mergeCell ref="AJ72:AJ74"/>
    <mergeCell ref="AL72:AO72"/>
    <mergeCell ref="AP72:AT72"/>
    <mergeCell ref="AW75:AZ75"/>
    <mergeCell ref="BA75:BE75"/>
    <mergeCell ref="D76:J76"/>
    <mergeCell ref="O76:W76"/>
    <mergeCell ref="Z76:AH76"/>
    <mergeCell ref="AL76:AT76"/>
    <mergeCell ref="AW76:BE76"/>
    <mergeCell ref="BH73:BI73"/>
    <mergeCell ref="BL76:BU76"/>
    <mergeCell ref="K75:K77"/>
    <mergeCell ref="L75:M77"/>
    <mergeCell ref="O75:R75"/>
    <mergeCell ref="S75:W75"/>
    <mergeCell ref="Z75:AC75"/>
    <mergeCell ref="AD75:AH75"/>
    <mergeCell ref="AJ75:AJ77"/>
    <mergeCell ref="AL75:AO75"/>
    <mergeCell ref="AP75:AT75"/>
    <mergeCell ref="AW78:AZ78"/>
    <mergeCell ref="BA78:BE78"/>
    <mergeCell ref="D79:J79"/>
    <mergeCell ref="O79:W79"/>
    <mergeCell ref="Z79:AH79"/>
    <mergeCell ref="AL79:AT79"/>
    <mergeCell ref="AW79:BE79"/>
    <mergeCell ref="BH76:BI76"/>
    <mergeCell ref="BH79:BI79"/>
    <mergeCell ref="K78:K80"/>
    <mergeCell ref="L78:M80"/>
    <mergeCell ref="O78:R78"/>
    <mergeCell ref="S78:W78"/>
    <mergeCell ref="Z78:AC78"/>
    <mergeCell ref="AD78:AH78"/>
    <mergeCell ref="AJ78:AJ80"/>
    <mergeCell ref="AL78:AO78"/>
    <mergeCell ref="AP78:AT78"/>
    <mergeCell ref="BL79:BU79"/>
    <mergeCell ref="K81:K86"/>
    <mergeCell ref="L81:M86"/>
    <mergeCell ref="O81:R81"/>
    <mergeCell ref="S81:W81"/>
    <mergeCell ref="Z81:AC81"/>
    <mergeCell ref="AD81:AH81"/>
    <mergeCell ref="AJ81:AJ86"/>
    <mergeCell ref="AL81:AO81"/>
    <mergeCell ref="AW85:AZ85"/>
    <mergeCell ref="BA85:BE85"/>
    <mergeCell ref="D84:H84"/>
    <mergeCell ref="O84:W84"/>
    <mergeCell ref="Z84:AH84"/>
    <mergeCell ref="AL84:AT84"/>
    <mergeCell ref="AW84:BE84"/>
    <mergeCell ref="BH84:BI84"/>
    <mergeCell ref="AP81:AT81"/>
    <mergeCell ref="AW81:AZ81"/>
    <mergeCell ref="BA81:BE81"/>
    <mergeCell ref="D82:J82"/>
    <mergeCell ref="O82:W82"/>
    <mergeCell ref="Z82:AH82"/>
    <mergeCell ref="AL82:AT82"/>
    <mergeCell ref="AW82:BE82"/>
    <mergeCell ref="A99:AI99"/>
    <mergeCell ref="AJ99:BV99"/>
    <mergeCell ref="D51:J51"/>
    <mergeCell ref="AP87:AT87"/>
    <mergeCell ref="AW87:AZ87"/>
    <mergeCell ref="BA87:BE87"/>
    <mergeCell ref="D88:J88"/>
    <mergeCell ref="O88:W88"/>
    <mergeCell ref="Z88:AH88"/>
    <mergeCell ref="AL88:AT88"/>
    <mergeCell ref="AW88:BE88"/>
    <mergeCell ref="K87:K89"/>
    <mergeCell ref="O87:R87"/>
    <mergeCell ref="S87:W87"/>
    <mergeCell ref="Z87:AC87"/>
    <mergeCell ref="AD87:AH87"/>
    <mergeCell ref="AL87:AO87"/>
    <mergeCell ref="BL84:BU84"/>
    <mergeCell ref="O85:R85"/>
    <mergeCell ref="S85:W85"/>
    <mergeCell ref="Z85:AC85"/>
    <mergeCell ref="AD85:AH85"/>
    <mergeCell ref="AL85:AO85"/>
    <mergeCell ref="AP85:AT85"/>
  </mergeCells>
  <printOptions horizontalCentered="1"/>
  <pageMargins left="0" right="0" top="0" bottom="0" header="0" footer="0"/>
  <pageSetup paperSize="9" scale="81" pageOrder="overThenDown" orientation="portrait" r:id="rId1"/>
  <headerFooter>
    <oddFooter>&amp;C</oddFooter>
  </headerFooter>
  <colBreaks count="1" manualBreakCount="1">
    <brk id="35" max="1048575"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0EAE2-667B-44A3-9DB2-28EE2C7EEFC1}">
  <sheetPr>
    <tabColor theme="8" tint="0.79998168889431442"/>
  </sheetPr>
  <dimension ref="A1:CI998"/>
  <sheetViews>
    <sheetView showGridLines="0" view="pageBreakPreview" topLeftCell="P47" zoomScale="99" zoomScaleNormal="60" zoomScaleSheetLayoutView="99" workbookViewId="0">
      <selection activeCell="AU35" sqref="AU35"/>
    </sheetView>
  </sheetViews>
  <sheetFormatPr defaultColWidth="12.5546875" defaultRowHeight="15" customHeight="1"/>
  <cols>
    <col min="1" max="1" width="2.6640625" style="3095" customWidth="1"/>
    <col min="2" max="2" width="3.6640625" style="3095" customWidth="1"/>
    <col min="3" max="3" width="5.6640625" style="3095" customWidth="1"/>
    <col min="4" max="10" width="3.6640625" style="3095" customWidth="1"/>
    <col min="11" max="13" width="4.6640625" style="3095" customWidth="1"/>
    <col min="14" max="14" width="0.5546875" style="3095" customWidth="1"/>
    <col min="15" max="23" width="3.6640625" style="3095" customWidth="1"/>
    <col min="24" max="25" width="0.5546875" style="3095" customWidth="1"/>
    <col min="26" max="34" width="3.6640625" style="3095" customWidth="1"/>
    <col min="35" max="35" width="0.5546875" style="3095" customWidth="1"/>
    <col min="36" max="36" width="3.6640625" style="3095" customWidth="1"/>
    <col min="37" max="37" width="0.5546875" style="3095" customWidth="1"/>
    <col min="38" max="46" width="3.6640625" style="3095" customWidth="1"/>
    <col min="47" max="48" width="0.5546875" style="3095" customWidth="1"/>
    <col min="49" max="57" width="3.6640625" style="3095" customWidth="1"/>
    <col min="58" max="59" width="0.5546875" style="3095" customWidth="1"/>
    <col min="60" max="61" width="3.6640625" style="3095" customWidth="1"/>
    <col min="62" max="63" width="0.5546875" style="3095" customWidth="1"/>
    <col min="64" max="73" width="3.6640625" style="3095" customWidth="1"/>
    <col min="74" max="74" width="0.5546875" style="3095" customWidth="1"/>
    <col min="75" max="75" width="1" style="3095" customWidth="1"/>
    <col min="76" max="87" width="9.109375" style="3095" customWidth="1"/>
    <col min="88" max="16384" width="12.5546875" style="3095"/>
  </cols>
  <sheetData>
    <row r="1" spans="1:87" ht="17.25" customHeight="1" thickBot="1">
      <c r="A1" s="3098"/>
      <c r="B1" s="3098"/>
      <c r="C1" s="3098"/>
      <c r="D1" s="3098"/>
      <c r="E1" s="3098"/>
      <c r="F1" s="3098"/>
      <c r="G1" s="3098"/>
      <c r="H1" s="3098"/>
      <c r="I1" s="3098"/>
      <c r="J1" s="3098"/>
      <c r="K1" s="3098"/>
      <c r="L1" s="3098"/>
      <c r="M1" s="3098"/>
      <c r="N1" s="3098"/>
      <c r="O1" s="3098"/>
      <c r="P1" s="3098"/>
      <c r="Q1" s="3098"/>
      <c r="R1" s="3098"/>
      <c r="S1" s="3098"/>
      <c r="T1" s="3098"/>
      <c r="U1" s="3098"/>
      <c r="V1" s="3098"/>
      <c r="W1" s="3098"/>
      <c r="X1" s="3098"/>
      <c r="Y1" s="3098"/>
      <c r="Z1" s="3098"/>
      <c r="AA1" s="3098"/>
      <c r="AB1" s="3098"/>
      <c r="AC1" s="3098"/>
      <c r="AD1" s="3098"/>
      <c r="AE1" s="3098"/>
      <c r="AF1" s="3098"/>
      <c r="AG1" s="3098"/>
      <c r="AH1" s="3098"/>
      <c r="AI1" s="3098"/>
      <c r="AJ1" s="3098"/>
      <c r="AK1" s="3098"/>
      <c r="AL1" s="3098"/>
      <c r="AM1" s="3098"/>
      <c r="AN1" s="3098"/>
      <c r="AO1" s="3098"/>
      <c r="AP1" s="3098"/>
      <c r="AQ1" s="3098"/>
      <c r="AR1" s="3098"/>
      <c r="AS1" s="3098"/>
      <c r="AT1" s="3098"/>
      <c r="AU1" s="3098"/>
      <c r="AV1" s="3098"/>
      <c r="AW1" s="3098"/>
      <c r="AX1" s="3098"/>
      <c r="AY1" s="3098"/>
      <c r="AZ1" s="3098"/>
      <c r="BA1" s="3098"/>
      <c r="BB1" s="3098"/>
      <c r="BC1" s="3098"/>
      <c r="BD1" s="3098"/>
      <c r="BE1" s="3098"/>
      <c r="BF1" s="3098"/>
      <c r="BG1" s="3098"/>
      <c r="BH1" s="3098"/>
      <c r="BI1" s="3098"/>
      <c r="BJ1" s="3098"/>
      <c r="BK1" s="3098"/>
      <c r="BL1" s="3098"/>
      <c r="BM1" s="3098"/>
      <c r="BN1" s="3098"/>
      <c r="BO1" s="3098"/>
      <c r="BP1" s="3098"/>
      <c r="BQ1" s="3098"/>
      <c r="BR1" s="3098"/>
      <c r="BS1" s="3098"/>
      <c r="BT1" s="3098"/>
      <c r="BU1" s="3098"/>
      <c r="BV1" s="3098"/>
      <c r="BW1" s="3098"/>
      <c r="BX1" s="3143"/>
      <c r="BY1" s="3143"/>
      <c r="BZ1" s="3143"/>
      <c r="CA1" s="3143"/>
      <c r="CB1" s="3143"/>
      <c r="CC1" s="3143"/>
      <c r="CD1" s="3143"/>
      <c r="CE1" s="3143"/>
      <c r="CF1" s="3143"/>
      <c r="CG1" s="3143"/>
      <c r="CH1" s="3143"/>
      <c r="CI1" s="3143"/>
    </row>
    <row r="2" spans="1:87" ht="3.75" customHeight="1">
      <c r="A2" s="3448"/>
      <c r="B2" s="3210"/>
      <c r="C2" s="3210"/>
      <c r="D2" s="3210"/>
      <c r="E2" s="3210"/>
      <c r="F2" s="3210"/>
      <c r="G2" s="3210"/>
      <c r="H2" s="3210"/>
      <c r="I2" s="3210"/>
      <c r="J2" s="3210"/>
      <c r="K2" s="3210"/>
      <c r="L2" s="3210"/>
      <c r="M2" s="3210"/>
      <c r="N2" s="3210"/>
      <c r="O2" s="3210"/>
      <c r="P2" s="3210"/>
      <c r="Q2" s="3210"/>
      <c r="R2" s="3210"/>
      <c r="S2" s="3210"/>
      <c r="T2" s="3210"/>
      <c r="U2" s="3210"/>
      <c r="V2" s="3210"/>
      <c r="W2" s="3210"/>
      <c r="X2" s="3210"/>
      <c r="Y2" s="3210"/>
      <c r="Z2" s="3210"/>
      <c r="AA2" s="3210"/>
      <c r="AB2" s="3210"/>
      <c r="AC2" s="3210"/>
      <c r="AD2" s="3210"/>
      <c r="AE2" s="3210"/>
      <c r="AF2" s="3210"/>
      <c r="AG2" s="3210"/>
      <c r="AH2" s="3210"/>
      <c r="AI2" s="3211"/>
      <c r="AJ2" s="3448"/>
      <c r="AK2" s="3210"/>
      <c r="AL2" s="3210"/>
      <c r="AM2" s="3210"/>
      <c r="AN2" s="3210"/>
      <c r="AO2" s="3210"/>
      <c r="AP2" s="3210"/>
      <c r="AQ2" s="3210"/>
      <c r="AR2" s="3210"/>
      <c r="AS2" s="3210"/>
      <c r="AT2" s="3210"/>
      <c r="AU2" s="3210"/>
      <c r="AV2" s="3210"/>
      <c r="AW2" s="3210"/>
      <c r="AX2" s="3210"/>
      <c r="AY2" s="3210"/>
      <c r="AZ2" s="3210"/>
      <c r="BA2" s="3210"/>
      <c r="BB2" s="3210"/>
      <c r="BC2" s="3210"/>
      <c r="BD2" s="3210"/>
      <c r="BE2" s="3210"/>
      <c r="BF2" s="3210"/>
      <c r="BG2" s="3210"/>
      <c r="BH2" s="3210"/>
      <c r="BI2" s="3210"/>
      <c r="BJ2" s="3210"/>
      <c r="BK2" s="3210"/>
      <c r="BL2" s="3210"/>
      <c r="BM2" s="3210"/>
      <c r="BN2" s="3210"/>
      <c r="BO2" s="3210"/>
      <c r="BP2" s="3210"/>
      <c r="BQ2" s="3210"/>
      <c r="BR2" s="3210"/>
      <c r="BS2" s="3210"/>
      <c r="BT2" s="3210"/>
      <c r="BU2" s="3210"/>
      <c r="BV2" s="3211"/>
      <c r="BW2" s="3098"/>
      <c r="BX2" s="3143"/>
      <c r="BY2" s="3143"/>
      <c r="BZ2" s="3143"/>
      <c r="CA2" s="3143"/>
      <c r="CB2" s="3143"/>
      <c r="CC2" s="3143"/>
      <c r="CD2" s="3143"/>
      <c r="CE2" s="3143"/>
      <c r="CF2" s="3143"/>
      <c r="CG2" s="3143"/>
      <c r="CH2" s="3143"/>
      <c r="CI2" s="3143"/>
    </row>
    <row r="3" spans="1:87" ht="13.5" customHeight="1">
      <c r="A3" s="3299"/>
      <c r="B3" s="3098"/>
      <c r="C3" s="3098"/>
      <c r="D3" s="3143"/>
      <c r="E3" s="3143"/>
      <c r="F3" s="3098"/>
      <c r="G3" s="3098"/>
      <c r="H3" s="3098"/>
      <c r="I3" s="3098"/>
      <c r="J3" s="3098"/>
      <c r="K3" s="3098"/>
      <c r="L3" s="3098"/>
      <c r="M3" s="3098"/>
      <c r="N3" s="3098"/>
      <c r="O3" s="3098"/>
      <c r="P3" s="3098"/>
      <c r="Q3" s="3098"/>
      <c r="R3" s="3098"/>
      <c r="S3" s="3098"/>
      <c r="T3" s="3098"/>
      <c r="U3" s="3098"/>
      <c r="V3" s="3098"/>
      <c r="W3" s="3098"/>
      <c r="X3" s="3098"/>
      <c r="Y3" s="3098"/>
      <c r="Z3" s="3098"/>
      <c r="AA3" s="3098"/>
      <c r="AB3" s="3098"/>
      <c r="AC3" s="3098"/>
      <c r="AD3" s="3098"/>
      <c r="AE3" s="3098"/>
      <c r="AF3" s="3098"/>
      <c r="AG3" s="3098"/>
      <c r="AH3" s="3098"/>
      <c r="AI3" s="3301"/>
      <c r="AJ3" s="3299"/>
      <c r="AK3" s="3098"/>
      <c r="AL3" s="3098"/>
      <c r="AM3" s="3098"/>
      <c r="AN3" s="3098"/>
      <c r="AO3" s="3098"/>
      <c r="AP3" s="3098"/>
      <c r="AQ3" s="3098"/>
      <c r="AR3" s="3098"/>
      <c r="AS3" s="3098"/>
      <c r="AT3" s="3098"/>
      <c r="AU3" s="3098"/>
      <c r="AV3" s="3098"/>
      <c r="AW3" s="3098"/>
      <c r="AX3" s="3098"/>
      <c r="AY3" s="3098"/>
      <c r="AZ3" s="3098"/>
      <c r="BA3" s="3098"/>
      <c r="BB3" s="3098"/>
      <c r="BC3" s="3098"/>
      <c r="BD3" s="3098"/>
      <c r="BE3" s="3098"/>
      <c r="BF3" s="3098"/>
      <c r="BG3" s="3098"/>
      <c r="BH3" s="3098"/>
      <c r="BI3" s="3098"/>
      <c r="BJ3" s="3098"/>
      <c r="BK3" s="3098"/>
      <c r="BL3" s="3098"/>
      <c r="BM3" s="3098"/>
      <c r="BN3" s="3098"/>
      <c r="BO3" s="3194"/>
      <c r="BP3" s="3098"/>
      <c r="BQ3" s="6158"/>
      <c r="BR3" s="5924"/>
      <c r="BS3" s="5924"/>
      <c r="BT3" s="6158"/>
      <c r="BU3" s="5924"/>
      <c r="BV3" s="3301"/>
      <c r="BW3" s="3098"/>
      <c r="BX3" s="3143"/>
      <c r="BY3" s="3143"/>
      <c r="BZ3" s="3143"/>
      <c r="CA3" s="3143"/>
      <c r="CB3" s="3143"/>
      <c r="CC3" s="3143"/>
      <c r="CD3" s="3143"/>
      <c r="CE3" s="3143"/>
      <c r="CF3" s="3143"/>
      <c r="CG3" s="3143"/>
      <c r="CH3" s="3143"/>
      <c r="CI3" s="3143"/>
    </row>
    <row r="4" spans="1:87" ht="13.5" customHeight="1">
      <c r="A4" s="3299"/>
      <c r="B4" s="3316"/>
      <c r="C4" s="3113"/>
      <c r="D4" s="3186" t="s">
        <v>3002</v>
      </c>
      <c r="E4" s="3098"/>
      <c r="F4" s="3187"/>
      <c r="G4" s="3187"/>
      <c r="H4" s="3187"/>
      <c r="I4" s="3187"/>
      <c r="J4" s="3187"/>
      <c r="K4" s="3187"/>
      <c r="L4" s="3187"/>
      <c r="M4" s="3187"/>
      <c r="N4" s="3187"/>
      <c r="O4" s="3187"/>
      <c r="P4" s="3187"/>
      <c r="Q4" s="3187"/>
      <c r="R4" s="3187"/>
      <c r="S4" s="3187"/>
      <c r="T4" s="3187"/>
      <c r="U4" s="3187"/>
      <c r="V4" s="3187"/>
      <c r="W4" s="3098"/>
      <c r="X4" s="3098"/>
      <c r="Y4" s="3098"/>
      <c r="Z4" s="3098"/>
      <c r="AA4" s="3098"/>
      <c r="AB4" s="3098"/>
      <c r="AC4" s="3098"/>
      <c r="AD4" s="3098"/>
      <c r="AE4" s="3098"/>
      <c r="AF4" s="3098"/>
      <c r="AG4" s="3098"/>
      <c r="AH4" s="3098"/>
      <c r="AI4" s="3301"/>
      <c r="AJ4" s="3299"/>
      <c r="AK4" s="3316"/>
      <c r="AL4" s="3113"/>
      <c r="AM4" s="3317"/>
      <c r="AO4" s="3186" t="s">
        <v>3002</v>
      </c>
      <c r="AP4" s="3187"/>
      <c r="AQ4" s="3187"/>
      <c r="AR4" s="3187"/>
      <c r="AS4" s="3187"/>
      <c r="AT4" s="3187"/>
      <c r="AU4" s="3187"/>
      <c r="AV4" s="3187"/>
      <c r="AW4" s="3187"/>
      <c r="AX4" s="3187"/>
      <c r="AY4" s="3187"/>
      <c r="AZ4" s="3187"/>
      <c r="BA4" s="3187"/>
      <c r="BB4" s="3187"/>
      <c r="BC4" s="3187"/>
      <c r="BD4" s="3187"/>
      <c r="BE4" s="3187"/>
      <c r="BF4" s="3187"/>
      <c r="BG4" s="3187"/>
      <c r="BH4" s="3098"/>
      <c r="BI4" s="3098"/>
      <c r="BJ4" s="3098"/>
      <c r="BK4" s="3098"/>
      <c r="BL4" s="3189"/>
      <c r="BM4" s="3189"/>
      <c r="BN4" s="3189"/>
      <c r="BO4" s="3189"/>
      <c r="BP4" s="3189"/>
      <c r="BQ4" s="5924"/>
      <c r="BR4" s="5923"/>
      <c r="BS4" s="5924"/>
      <c r="BT4" s="3189"/>
      <c r="BU4" s="3270"/>
      <c r="BV4" s="3301"/>
      <c r="BW4" s="3098"/>
      <c r="BX4" s="3098"/>
      <c r="BY4" s="3098"/>
      <c r="BZ4" s="3098"/>
      <c r="CA4" s="3098"/>
      <c r="CB4" s="3098"/>
      <c r="CC4" s="3098"/>
      <c r="CD4" s="3098"/>
      <c r="CE4" s="3098"/>
      <c r="CF4" s="3098"/>
      <c r="CG4" s="3098"/>
      <c r="CH4" s="3098"/>
      <c r="CI4" s="3098"/>
    </row>
    <row r="5" spans="1:87" ht="16.5" customHeight="1">
      <c r="A5" s="3299"/>
      <c r="B5" s="3318"/>
      <c r="C5" s="3113"/>
      <c r="D5" s="3190" t="s">
        <v>3003</v>
      </c>
      <c r="E5" s="3098"/>
      <c r="F5" s="3187"/>
      <c r="G5" s="3187"/>
      <c r="H5" s="3187"/>
      <c r="I5" s="3187"/>
      <c r="J5" s="3187"/>
      <c r="K5" s="3187"/>
      <c r="L5" s="3187"/>
      <c r="M5" s="3187"/>
      <c r="N5" s="3187"/>
      <c r="O5" s="3187"/>
      <c r="P5" s="3187"/>
      <c r="Q5" s="3187"/>
      <c r="R5" s="3187"/>
      <c r="S5" s="3187"/>
      <c r="T5" s="3187"/>
      <c r="U5" s="3187"/>
      <c r="V5" s="3187"/>
      <c r="W5" s="3098"/>
      <c r="X5" s="3098"/>
      <c r="Y5" s="3098"/>
      <c r="Z5" s="3098"/>
      <c r="AA5" s="3098"/>
      <c r="AB5" s="3098"/>
      <c r="AC5" s="3098"/>
      <c r="AD5" s="3098"/>
      <c r="AE5" s="3098"/>
      <c r="AF5" s="3098"/>
      <c r="AG5" s="3098"/>
      <c r="AH5" s="3098"/>
      <c r="AI5" s="3301"/>
      <c r="AJ5" s="3299"/>
      <c r="AK5" s="3318"/>
      <c r="AL5" s="3113"/>
      <c r="AM5" s="3317"/>
      <c r="AO5" s="3190" t="s">
        <v>3045</v>
      </c>
      <c r="AP5" s="3187"/>
      <c r="AQ5" s="3187"/>
      <c r="AR5" s="3187"/>
      <c r="AS5" s="3187"/>
      <c r="AT5" s="3187"/>
      <c r="AU5" s="3187"/>
      <c r="AV5" s="3187"/>
      <c r="AW5" s="3187"/>
      <c r="AX5" s="3187"/>
      <c r="AY5" s="3187"/>
      <c r="AZ5" s="3187"/>
      <c r="BA5" s="3187"/>
      <c r="BB5" s="3187"/>
      <c r="BC5" s="3187"/>
      <c r="BD5" s="3187"/>
      <c r="BE5" s="3187"/>
      <c r="BF5" s="3187"/>
      <c r="BG5" s="3187"/>
      <c r="BH5" s="3098"/>
      <c r="BI5" s="3098"/>
      <c r="BJ5" s="3098"/>
      <c r="BK5" s="3098"/>
      <c r="BL5" s="3189"/>
      <c r="BM5" s="3189"/>
      <c r="BN5" s="3189"/>
      <c r="BO5" s="3189"/>
      <c r="BP5" s="3189"/>
      <c r="BQ5" s="5924"/>
      <c r="BR5" s="5924"/>
      <c r="BS5" s="5924"/>
      <c r="BT5" s="3189"/>
      <c r="BU5" s="3270"/>
      <c r="BV5" s="3301"/>
      <c r="BW5" s="3098"/>
      <c r="BX5" s="3098"/>
      <c r="BY5" s="3098"/>
      <c r="BZ5" s="3098"/>
      <c r="CA5" s="3098"/>
      <c r="CB5" s="3098"/>
      <c r="CC5" s="3098"/>
      <c r="CD5" s="3098"/>
      <c r="CE5" s="3098"/>
      <c r="CF5" s="3098"/>
      <c r="CG5" s="3098"/>
      <c r="CH5" s="3098"/>
      <c r="CI5" s="3098"/>
    </row>
    <row r="6" spans="1:87" ht="13.5" customHeight="1">
      <c r="A6" s="3299"/>
      <c r="B6" s="3192"/>
      <c r="C6" s="3105"/>
      <c r="D6" s="3098"/>
      <c r="E6" s="3098"/>
      <c r="F6" s="3098"/>
      <c r="G6" s="3098"/>
      <c r="H6" s="3319"/>
      <c r="I6" s="3319"/>
      <c r="J6" s="3320"/>
      <c r="K6" s="3321"/>
      <c r="L6" s="3320"/>
      <c r="M6" s="3320"/>
      <c r="N6" s="3320"/>
      <c r="O6" s="3321"/>
      <c r="P6" s="3320"/>
      <c r="Q6" s="3320"/>
      <c r="R6" s="3320"/>
      <c r="S6" s="3320"/>
      <c r="T6" s="3320"/>
      <c r="U6" s="3322"/>
      <c r="V6" s="3322"/>
      <c r="W6" s="3098"/>
      <c r="X6" s="3098"/>
      <c r="Y6" s="3098"/>
      <c r="Z6" s="3098"/>
      <c r="AA6" s="3098"/>
      <c r="AB6" s="3098"/>
      <c r="AC6" s="3098"/>
      <c r="AD6" s="3098"/>
      <c r="AE6" s="3098"/>
      <c r="AF6" s="3098"/>
      <c r="AG6" s="3098"/>
      <c r="AH6" s="3098"/>
      <c r="AI6" s="3301"/>
      <c r="AJ6" s="3299"/>
      <c r="AK6" s="3192"/>
      <c r="AL6" s="3105"/>
      <c r="AM6" s="3143"/>
      <c r="AO6" s="3098"/>
      <c r="AP6" s="3143"/>
      <c r="AQ6" s="3319"/>
      <c r="AR6" s="3320"/>
      <c r="AS6" s="3320"/>
      <c r="AT6" s="3321"/>
      <c r="AU6" s="3320"/>
      <c r="AV6" s="3320"/>
      <c r="AW6" s="3320"/>
      <c r="AX6" s="3320"/>
      <c r="AY6" s="3320"/>
      <c r="AZ6" s="3321"/>
      <c r="BA6" s="3320"/>
      <c r="BB6" s="3320"/>
      <c r="BC6" s="3320"/>
      <c r="BD6" s="3320"/>
      <c r="BE6" s="3320"/>
      <c r="BF6" s="3320"/>
      <c r="BG6" s="3322"/>
      <c r="BH6" s="3098"/>
      <c r="BI6" s="3098"/>
      <c r="BJ6" s="3098"/>
      <c r="BK6" s="3098"/>
      <c r="BL6" s="3189"/>
      <c r="BM6" s="3189"/>
      <c r="BN6" s="3189"/>
      <c r="BO6" s="3189"/>
      <c r="BP6" s="3189"/>
      <c r="BQ6" s="3189"/>
      <c r="BR6" s="3189"/>
      <c r="BS6" s="3189"/>
      <c r="BT6" s="3189"/>
      <c r="BU6" s="3098"/>
      <c r="BV6" s="3301"/>
      <c r="BW6" s="3098"/>
      <c r="BX6" s="3098"/>
      <c r="BY6" s="3098"/>
      <c r="BZ6" s="3098"/>
      <c r="CA6" s="3098"/>
      <c r="CB6" s="3098"/>
      <c r="CC6" s="3098"/>
      <c r="CD6" s="3098"/>
      <c r="CE6" s="3098"/>
      <c r="CF6" s="3098"/>
      <c r="CG6" s="3098"/>
      <c r="CH6" s="3098"/>
      <c r="CI6" s="3098"/>
    </row>
    <row r="7" spans="1:87" ht="13.5" customHeight="1">
      <c r="A7" s="3299"/>
      <c r="B7" s="3192"/>
      <c r="C7" s="3105"/>
      <c r="D7" s="3186" t="s">
        <v>3004</v>
      </c>
      <c r="E7" s="3098"/>
      <c r="F7" s="3098"/>
      <c r="G7" s="3098"/>
      <c r="H7" s="3319"/>
      <c r="I7" s="3319"/>
      <c r="J7" s="3320"/>
      <c r="K7" s="3321"/>
      <c r="L7" s="3320"/>
      <c r="M7" s="3320"/>
      <c r="N7" s="3320"/>
      <c r="O7" s="3321"/>
      <c r="P7" s="3320"/>
      <c r="Q7" s="3320"/>
      <c r="R7" s="3320"/>
      <c r="S7" s="3320"/>
      <c r="T7" s="3320"/>
      <c r="U7" s="3322"/>
      <c r="V7" s="3322"/>
      <c r="W7" s="3098"/>
      <c r="X7" s="3098"/>
      <c r="Y7" s="3098"/>
      <c r="Z7" s="3098"/>
      <c r="AA7" s="3098"/>
      <c r="AB7" s="3098"/>
      <c r="AC7" s="3098"/>
      <c r="AD7" s="3098"/>
      <c r="AE7" s="3098"/>
      <c r="AF7" s="3098"/>
      <c r="AG7" s="3098"/>
      <c r="AH7" s="3098"/>
      <c r="AI7" s="3301"/>
      <c r="AJ7" s="3299"/>
      <c r="AK7" s="3192"/>
      <c r="AL7" s="3105"/>
      <c r="AM7" s="3143"/>
      <c r="AO7" s="3186" t="s">
        <v>3004</v>
      </c>
      <c r="AP7" s="3143"/>
      <c r="AQ7" s="3319"/>
      <c r="AR7" s="3320"/>
      <c r="AS7" s="3320"/>
      <c r="AT7" s="3321"/>
      <c r="AU7" s="3320"/>
      <c r="AV7" s="3320"/>
      <c r="AW7" s="3320"/>
      <c r="AX7" s="3320"/>
      <c r="AY7" s="3320"/>
      <c r="AZ7" s="3321"/>
      <c r="BA7" s="3320"/>
      <c r="BB7" s="3320"/>
      <c r="BC7" s="3320"/>
      <c r="BD7" s="3320"/>
      <c r="BE7" s="3320"/>
      <c r="BF7" s="3320"/>
      <c r="BG7" s="3322"/>
      <c r="BH7" s="3098"/>
      <c r="BI7" s="3098"/>
      <c r="BJ7" s="3098"/>
      <c r="BK7" s="3098"/>
      <c r="BL7" s="3189"/>
      <c r="BM7" s="3189"/>
      <c r="BN7" s="3189"/>
      <c r="BO7" s="3189"/>
      <c r="BP7" s="3189"/>
      <c r="BQ7" s="3189"/>
      <c r="BR7" s="3189"/>
      <c r="BS7" s="3189"/>
      <c r="BT7" s="3189"/>
      <c r="BU7" s="3098"/>
      <c r="BV7" s="3301"/>
      <c r="BW7" s="3098"/>
      <c r="BX7" s="3098"/>
      <c r="BY7" s="3098"/>
      <c r="BZ7" s="3098"/>
      <c r="CA7" s="3098"/>
      <c r="CB7" s="3098"/>
      <c r="CC7" s="3098"/>
      <c r="CD7" s="3098"/>
      <c r="CE7" s="3098"/>
      <c r="CF7" s="3098"/>
      <c r="CG7" s="3098"/>
      <c r="CH7" s="3098"/>
      <c r="CI7" s="3098"/>
    </row>
    <row r="8" spans="1:87" ht="13.5" customHeight="1">
      <c r="A8" s="3299"/>
      <c r="B8" s="3192"/>
      <c r="C8" s="3105"/>
      <c r="D8" s="3190" t="s">
        <v>3005</v>
      </c>
      <c r="E8" s="3098"/>
      <c r="F8" s="3098"/>
      <c r="G8" s="3098"/>
      <c r="H8" s="3319"/>
      <c r="I8" s="3319"/>
      <c r="J8" s="3320"/>
      <c r="K8" s="3321"/>
      <c r="L8" s="3320"/>
      <c r="M8" s="3320"/>
      <c r="N8" s="3320"/>
      <c r="O8" s="3321"/>
      <c r="P8" s="3320"/>
      <c r="Q8" s="3320"/>
      <c r="R8" s="3320"/>
      <c r="S8" s="3320"/>
      <c r="T8" s="3320"/>
      <c r="U8" s="3322"/>
      <c r="V8" s="3322"/>
      <c r="W8" s="3098"/>
      <c r="X8" s="3098"/>
      <c r="Y8" s="3098"/>
      <c r="Z8" s="3098"/>
      <c r="AA8" s="3098"/>
      <c r="AB8" s="3098"/>
      <c r="AC8" s="3098"/>
      <c r="AD8" s="3098"/>
      <c r="AE8" s="3098"/>
      <c r="AF8" s="3098"/>
      <c r="AG8" s="3098"/>
      <c r="AH8" s="3098"/>
      <c r="AI8" s="3301"/>
      <c r="AJ8" s="3299"/>
      <c r="AK8" s="3192"/>
      <c r="AL8" s="3105"/>
      <c r="AM8" s="3143"/>
      <c r="AO8" s="3190" t="s">
        <v>3005</v>
      </c>
      <c r="AP8" s="3143"/>
      <c r="AQ8" s="3319"/>
      <c r="AR8" s="3320"/>
      <c r="AS8" s="3320"/>
      <c r="AT8" s="3321"/>
      <c r="AU8" s="3320"/>
      <c r="AV8" s="3320"/>
      <c r="AW8" s="3320"/>
      <c r="AX8" s="3320"/>
      <c r="AY8" s="3320"/>
      <c r="AZ8" s="3321"/>
      <c r="BA8" s="3320"/>
      <c r="BB8" s="3320"/>
      <c r="BC8" s="3320"/>
      <c r="BD8" s="3320"/>
      <c r="BE8" s="3320"/>
      <c r="BF8" s="3320"/>
      <c r="BG8" s="3322"/>
      <c r="BH8" s="3098"/>
      <c r="BI8" s="3098"/>
      <c r="BJ8" s="3098"/>
      <c r="BK8" s="3098"/>
      <c r="BL8" s="3189"/>
      <c r="BM8" s="3189"/>
      <c r="BN8" s="3189"/>
      <c r="BO8" s="3189"/>
      <c r="BP8" s="3189"/>
      <c r="BQ8" s="3189"/>
      <c r="BR8" s="3189"/>
      <c r="BS8" s="3189"/>
      <c r="BT8" s="3189"/>
      <c r="BU8" s="3098"/>
      <c r="BV8" s="3301"/>
      <c r="BW8" s="3098"/>
      <c r="BX8" s="3098"/>
      <c r="BY8" s="3098"/>
      <c r="BZ8" s="3098"/>
      <c r="CA8" s="3098"/>
      <c r="CB8" s="3098"/>
      <c r="CC8" s="3098"/>
      <c r="CD8" s="3098"/>
      <c r="CE8" s="3098"/>
      <c r="CF8" s="3098"/>
      <c r="CG8" s="3098"/>
      <c r="CH8" s="3098"/>
      <c r="CI8" s="3098"/>
    </row>
    <row r="9" spans="1:87" ht="7.5" customHeight="1">
      <c r="A9" s="3299"/>
      <c r="B9" s="3192"/>
      <c r="C9" s="3105"/>
      <c r="D9" s="3105"/>
      <c r="E9" s="3195"/>
      <c r="F9" s="3098"/>
      <c r="G9" s="3098"/>
      <c r="H9" s="3319"/>
      <c r="I9" s="3319"/>
      <c r="J9" s="3320"/>
      <c r="K9" s="3321"/>
      <c r="L9" s="3320"/>
      <c r="M9" s="3320"/>
      <c r="N9" s="3320"/>
      <c r="O9" s="3321"/>
      <c r="P9" s="3320"/>
      <c r="Q9" s="3320"/>
      <c r="R9" s="3320"/>
      <c r="S9" s="3320"/>
      <c r="T9" s="3320"/>
      <c r="U9" s="3322"/>
      <c r="V9" s="3322"/>
      <c r="W9" s="3098"/>
      <c r="X9" s="3098"/>
      <c r="Y9" s="3098"/>
      <c r="Z9" s="3098"/>
      <c r="AA9" s="3098"/>
      <c r="AB9" s="3098"/>
      <c r="AC9" s="3098"/>
      <c r="AD9" s="3098"/>
      <c r="AE9" s="3098"/>
      <c r="AF9" s="3098"/>
      <c r="AG9" s="3098"/>
      <c r="AH9" s="3098"/>
      <c r="AI9" s="3301"/>
      <c r="AJ9" s="3299"/>
      <c r="AK9" s="3192"/>
      <c r="AL9" s="3105"/>
      <c r="AM9" s="3105"/>
      <c r="AN9" s="3195"/>
      <c r="AO9" s="3098"/>
      <c r="AP9" s="3098"/>
      <c r="AQ9" s="3319"/>
      <c r="AR9" s="3320"/>
      <c r="AS9" s="3320"/>
      <c r="AT9" s="3321"/>
      <c r="AU9" s="3320"/>
      <c r="AV9" s="3320"/>
      <c r="AW9" s="3320"/>
      <c r="AX9" s="3320"/>
      <c r="AY9" s="3320"/>
      <c r="AZ9" s="3321"/>
      <c r="BA9" s="3320"/>
      <c r="BB9" s="3320"/>
      <c r="BC9" s="3320"/>
      <c r="BD9" s="3320"/>
      <c r="BE9" s="3320"/>
      <c r="BF9" s="3320"/>
      <c r="BG9" s="3322"/>
      <c r="BH9" s="3098"/>
      <c r="BI9" s="3098"/>
      <c r="BJ9" s="3098"/>
      <c r="BK9" s="3098"/>
      <c r="BL9" s="3189"/>
      <c r="BM9" s="3189"/>
      <c r="BN9" s="3189"/>
      <c r="BO9" s="3189"/>
      <c r="BP9" s="3189"/>
      <c r="BQ9" s="3189"/>
      <c r="BR9" s="3189"/>
      <c r="BS9" s="3189"/>
      <c r="BT9" s="3189"/>
      <c r="BU9" s="3098"/>
      <c r="BV9" s="3301"/>
      <c r="BW9" s="3098"/>
      <c r="BX9" s="3098"/>
      <c r="BY9" s="3098"/>
      <c r="BZ9" s="3098"/>
      <c r="CA9" s="3098"/>
      <c r="CB9" s="3098"/>
      <c r="CC9" s="3098"/>
      <c r="CD9" s="3098"/>
      <c r="CE9" s="3098"/>
      <c r="CF9" s="3098"/>
      <c r="CG9" s="3098"/>
      <c r="CH9" s="3098"/>
      <c r="CI9" s="3098"/>
    </row>
    <row r="10" spans="1:87" ht="11.25" customHeight="1">
      <c r="A10" s="3299"/>
      <c r="B10" s="6159" t="s">
        <v>3046</v>
      </c>
      <c r="C10" s="5923"/>
      <c r="D10" s="5923"/>
      <c r="E10" s="5923"/>
      <c r="F10" s="5923"/>
      <c r="G10" s="5923"/>
      <c r="H10" s="5923"/>
      <c r="I10" s="5923"/>
      <c r="J10" s="5923"/>
      <c r="K10" s="5923"/>
      <c r="L10" s="5923"/>
      <c r="M10" s="5923"/>
      <c r="N10" s="5923"/>
      <c r="O10" s="5923"/>
      <c r="P10" s="5923"/>
      <c r="Q10" s="5923"/>
      <c r="R10" s="5923"/>
      <c r="S10" s="5923"/>
      <c r="T10" s="5923"/>
      <c r="U10" s="5923"/>
      <c r="V10" s="5923"/>
      <c r="W10" s="5923"/>
      <c r="X10" s="5923"/>
      <c r="Y10" s="5923"/>
      <c r="Z10" s="5923"/>
      <c r="AA10" s="5923"/>
      <c r="AB10" s="5923"/>
      <c r="AC10" s="5923"/>
      <c r="AD10" s="5923"/>
      <c r="AE10" s="5923"/>
      <c r="AF10" s="5923"/>
      <c r="AG10" s="5923"/>
      <c r="AH10" s="5923"/>
      <c r="AI10" s="6022"/>
      <c r="AJ10" s="3299"/>
      <c r="AK10" s="3114"/>
      <c r="AL10" s="3323"/>
      <c r="AM10" s="3114"/>
      <c r="AN10" s="3114"/>
      <c r="AO10" s="3114"/>
      <c r="AP10" s="3114"/>
      <c r="AQ10" s="3114"/>
      <c r="AR10" s="3097"/>
      <c r="AS10" s="3097"/>
      <c r="AT10" s="3098"/>
      <c r="AU10" s="3098"/>
      <c r="AV10" s="3098"/>
      <c r="AW10" s="3098"/>
      <c r="AX10" s="3098"/>
      <c r="AY10" s="3098"/>
      <c r="AZ10" s="3098"/>
      <c r="BA10" s="3098"/>
      <c r="BB10" s="3098"/>
      <c r="BC10" s="3098"/>
      <c r="BD10" s="3098"/>
      <c r="BE10" s="3098"/>
      <c r="BF10" s="3098"/>
      <c r="BG10" s="3098"/>
      <c r="BH10" s="3098"/>
      <c r="BI10" s="3098"/>
      <c r="BJ10" s="3098"/>
      <c r="BK10" s="3098"/>
      <c r="BL10" s="3189"/>
      <c r="BM10" s="3189"/>
      <c r="BN10" s="3189"/>
      <c r="BO10" s="3189"/>
      <c r="BP10" s="3189"/>
      <c r="BQ10" s="3189"/>
      <c r="BR10" s="3189"/>
      <c r="BS10" s="3189"/>
      <c r="BT10" s="3189"/>
      <c r="BU10" s="3098"/>
      <c r="BV10" s="3301"/>
      <c r="BW10" s="3098"/>
      <c r="BX10" s="3098"/>
      <c r="BY10" s="3098"/>
      <c r="BZ10" s="3098"/>
      <c r="CA10" s="3098"/>
      <c r="CB10" s="3098"/>
      <c r="CC10" s="3098"/>
      <c r="CD10" s="3098"/>
      <c r="CE10" s="3098"/>
      <c r="CF10" s="3098"/>
      <c r="CG10" s="3098"/>
      <c r="CH10" s="3098"/>
      <c r="CI10" s="3098"/>
    </row>
    <row r="11" spans="1:87" ht="11.25" customHeight="1">
      <c r="A11" s="3299"/>
      <c r="B11" s="5923"/>
      <c r="C11" s="5923"/>
      <c r="D11" s="5923"/>
      <c r="E11" s="5923"/>
      <c r="F11" s="5923"/>
      <c r="G11" s="5923"/>
      <c r="H11" s="5923"/>
      <c r="I11" s="5923"/>
      <c r="J11" s="5923"/>
      <c r="K11" s="5923"/>
      <c r="L11" s="5923"/>
      <c r="M11" s="5923"/>
      <c r="N11" s="5923"/>
      <c r="O11" s="5923"/>
      <c r="P11" s="5923"/>
      <c r="Q11" s="5923"/>
      <c r="R11" s="5923"/>
      <c r="S11" s="5923"/>
      <c r="T11" s="5923"/>
      <c r="U11" s="5923"/>
      <c r="V11" s="5923"/>
      <c r="W11" s="5923"/>
      <c r="X11" s="5923"/>
      <c r="Y11" s="5923"/>
      <c r="Z11" s="5923"/>
      <c r="AA11" s="5923"/>
      <c r="AB11" s="5923"/>
      <c r="AC11" s="5923"/>
      <c r="AD11" s="5923"/>
      <c r="AE11" s="5923"/>
      <c r="AF11" s="5923"/>
      <c r="AG11" s="5923"/>
      <c r="AH11" s="5923"/>
      <c r="AI11" s="6022"/>
      <c r="AJ11" s="3299"/>
      <c r="AK11" s="3114"/>
      <c r="AL11" s="3323"/>
      <c r="AM11" s="3114"/>
      <c r="AN11" s="3114"/>
      <c r="AO11" s="3114"/>
      <c r="AP11" s="3114"/>
      <c r="AQ11" s="3114"/>
      <c r="AR11" s="3097"/>
      <c r="AS11" s="3097"/>
      <c r="AT11" s="3098"/>
      <c r="AU11" s="3098"/>
      <c r="AV11" s="3098"/>
      <c r="AW11" s="3098"/>
      <c r="AX11" s="3098"/>
      <c r="AY11" s="3098"/>
      <c r="AZ11" s="3098"/>
      <c r="BA11" s="3098"/>
      <c r="BB11" s="3098"/>
      <c r="BC11" s="3098"/>
      <c r="BD11" s="3098"/>
      <c r="BE11" s="3098"/>
      <c r="BF11" s="3098"/>
      <c r="BG11" s="3098"/>
      <c r="BH11" s="3098"/>
      <c r="BI11" s="3098"/>
      <c r="BJ11" s="3098"/>
      <c r="BK11" s="3098"/>
      <c r="BL11" s="3189"/>
      <c r="BM11" s="3189"/>
      <c r="BN11" s="3189"/>
      <c r="BO11" s="3189"/>
      <c r="BP11" s="3189"/>
      <c r="BQ11" s="3189"/>
      <c r="BR11" s="3189"/>
      <c r="BS11" s="3189"/>
      <c r="BT11" s="3189"/>
      <c r="BU11" s="3098"/>
      <c r="BV11" s="3301"/>
      <c r="BW11" s="3098"/>
      <c r="BX11" s="3098"/>
      <c r="BY11" s="3098"/>
      <c r="BZ11" s="3098"/>
      <c r="CA11" s="3098"/>
      <c r="CB11" s="3098"/>
      <c r="CC11" s="3098"/>
      <c r="CD11" s="3098"/>
      <c r="CE11" s="3098"/>
      <c r="CF11" s="3098"/>
      <c r="CG11" s="3098"/>
      <c r="CH11" s="3098"/>
      <c r="CI11" s="3098"/>
    </row>
    <row r="12" spans="1:87" ht="11.25" customHeight="1">
      <c r="A12" s="3299"/>
      <c r="B12" s="5923"/>
      <c r="C12" s="5923"/>
      <c r="D12" s="5923"/>
      <c r="E12" s="5923"/>
      <c r="F12" s="5923"/>
      <c r="G12" s="5923"/>
      <c r="H12" s="5923"/>
      <c r="I12" s="5923"/>
      <c r="J12" s="5923"/>
      <c r="K12" s="5923"/>
      <c r="L12" s="5923"/>
      <c r="M12" s="5923"/>
      <c r="N12" s="5923"/>
      <c r="O12" s="5923"/>
      <c r="P12" s="5923"/>
      <c r="Q12" s="5923"/>
      <c r="R12" s="5923"/>
      <c r="S12" s="5923"/>
      <c r="T12" s="5923"/>
      <c r="U12" s="5923"/>
      <c r="V12" s="5923"/>
      <c r="W12" s="5923"/>
      <c r="X12" s="5923"/>
      <c r="Y12" s="5923"/>
      <c r="Z12" s="5923"/>
      <c r="AA12" s="5923"/>
      <c r="AB12" s="5923"/>
      <c r="AC12" s="5923"/>
      <c r="AD12" s="5923"/>
      <c r="AE12" s="5923"/>
      <c r="AF12" s="5923"/>
      <c r="AG12" s="5923"/>
      <c r="AH12" s="5923"/>
      <c r="AI12" s="6022"/>
      <c r="AJ12" s="3299"/>
      <c r="AK12" s="3114"/>
      <c r="AL12" s="3323"/>
      <c r="AM12" s="3114"/>
      <c r="AN12" s="3114"/>
      <c r="AO12" s="3114"/>
      <c r="AP12" s="3114"/>
      <c r="AQ12" s="3114"/>
      <c r="AR12" s="3097"/>
      <c r="AS12" s="3097"/>
      <c r="AT12" s="3098"/>
      <c r="AU12" s="3098"/>
      <c r="AV12" s="3098"/>
      <c r="AW12" s="3098"/>
      <c r="AX12" s="3098"/>
      <c r="AY12" s="3098"/>
      <c r="AZ12" s="3098"/>
      <c r="BA12" s="3098"/>
      <c r="BB12" s="3098"/>
      <c r="BC12" s="3098"/>
      <c r="BD12" s="3098"/>
      <c r="BE12" s="3098"/>
      <c r="BF12" s="3098"/>
      <c r="BG12" s="3098"/>
      <c r="BH12" s="3098"/>
      <c r="BI12" s="3098"/>
      <c r="BJ12" s="3098"/>
      <c r="BK12" s="3098"/>
      <c r="BL12" s="3189"/>
      <c r="BM12" s="3189"/>
      <c r="BN12" s="3189"/>
      <c r="BO12" s="3189"/>
      <c r="BP12" s="3189"/>
      <c r="BQ12" s="3189"/>
      <c r="BR12" s="3189"/>
      <c r="BS12" s="3189"/>
      <c r="BT12" s="3189"/>
      <c r="BU12" s="3098"/>
      <c r="BV12" s="3301"/>
      <c r="BW12" s="3098"/>
      <c r="BX12" s="3098"/>
      <c r="BY12" s="3098"/>
      <c r="BZ12" s="3098"/>
      <c r="CA12" s="3098"/>
      <c r="CB12" s="3098"/>
      <c r="CC12" s="3098"/>
      <c r="CD12" s="3098"/>
      <c r="CE12" s="3098"/>
      <c r="CF12" s="3098"/>
      <c r="CG12" s="3098"/>
      <c r="CH12" s="3098"/>
      <c r="CI12" s="3098"/>
    </row>
    <row r="13" spans="1:87" ht="11.25" customHeight="1">
      <c r="A13" s="3299"/>
      <c r="B13" s="5923"/>
      <c r="C13" s="5923"/>
      <c r="D13" s="5923"/>
      <c r="E13" s="5923"/>
      <c r="F13" s="5923"/>
      <c r="G13" s="5923"/>
      <c r="H13" s="5923"/>
      <c r="I13" s="5923"/>
      <c r="J13" s="5923"/>
      <c r="K13" s="5923"/>
      <c r="L13" s="5923"/>
      <c r="M13" s="5923"/>
      <c r="N13" s="5923"/>
      <c r="O13" s="5923"/>
      <c r="P13" s="5923"/>
      <c r="Q13" s="5923"/>
      <c r="R13" s="5923"/>
      <c r="S13" s="5923"/>
      <c r="T13" s="5923"/>
      <c r="U13" s="5923"/>
      <c r="V13" s="5923"/>
      <c r="W13" s="5923"/>
      <c r="X13" s="5923"/>
      <c r="Y13" s="5923"/>
      <c r="Z13" s="5923"/>
      <c r="AA13" s="5923"/>
      <c r="AB13" s="5923"/>
      <c r="AC13" s="5923"/>
      <c r="AD13" s="5923"/>
      <c r="AE13" s="5923"/>
      <c r="AF13" s="5923"/>
      <c r="AG13" s="5923"/>
      <c r="AH13" s="5923"/>
      <c r="AI13" s="6022"/>
      <c r="AJ13" s="3299"/>
      <c r="AK13" s="3114"/>
      <c r="AL13" s="3323"/>
      <c r="AM13" s="3114"/>
      <c r="AN13" s="3114"/>
      <c r="AO13" s="3114"/>
      <c r="AP13" s="3114"/>
      <c r="AQ13" s="3114"/>
      <c r="AR13" s="3097"/>
      <c r="AS13" s="3097"/>
      <c r="AT13" s="3098"/>
      <c r="AU13" s="3098"/>
      <c r="AV13" s="3098"/>
      <c r="AW13" s="3098"/>
      <c r="AX13" s="3098"/>
      <c r="AY13" s="3098"/>
      <c r="AZ13" s="3098"/>
      <c r="BA13" s="3098"/>
      <c r="BB13" s="3098"/>
      <c r="BC13" s="3098"/>
      <c r="BD13" s="3098"/>
      <c r="BE13" s="3098"/>
      <c r="BF13" s="3098"/>
      <c r="BG13" s="3098"/>
      <c r="BH13" s="3098"/>
      <c r="BI13" s="3098"/>
      <c r="BJ13" s="3098"/>
      <c r="BK13" s="3098"/>
      <c r="BL13" s="3189"/>
      <c r="BM13" s="3189"/>
      <c r="BN13" s="3189"/>
      <c r="BO13" s="3189"/>
      <c r="BP13" s="3189"/>
      <c r="BQ13" s="3189"/>
      <c r="BR13" s="3189"/>
      <c r="BS13" s="3189"/>
      <c r="BT13" s="3189"/>
      <c r="BU13" s="3098"/>
      <c r="BV13" s="3301"/>
      <c r="BW13" s="3098"/>
      <c r="BX13" s="3098"/>
      <c r="BY13" s="3098"/>
      <c r="BZ13" s="3098"/>
      <c r="CA13" s="3098"/>
      <c r="CB13" s="3098"/>
      <c r="CC13" s="3098"/>
      <c r="CD13" s="3098"/>
      <c r="CE13" s="3098"/>
      <c r="CF13" s="3098"/>
      <c r="CG13" s="3098"/>
      <c r="CH13" s="3098"/>
      <c r="CI13" s="3098"/>
    </row>
    <row r="14" spans="1:87" ht="11.25" customHeight="1">
      <c r="A14" s="3299"/>
      <c r="B14" s="5923"/>
      <c r="C14" s="5923"/>
      <c r="D14" s="5923"/>
      <c r="E14" s="5923"/>
      <c r="F14" s="5923"/>
      <c r="G14" s="5923"/>
      <c r="H14" s="5923"/>
      <c r="I14" s="5923"/>
      <c r="J14" s="5923"/>
      <c r="K14" s="5923"/>
      <c r="L14" s="5923"/>
      <c r="M14" s="5923"/>
      <c r="N14" s="5923"/>
      <c r="O14" s="5923"/>
      <c r="P14" s="5923"/>
      <c r="Q14" s="5923"/>
      <c r="R14" s="5923"/>
      <c r="S14" s="5923"/>
      <c r="T14" s="5923"/>
      <c r="U14" s="5923"/>
      <c r="V14" s="5923"/>
      <c r="W14" s="5923"/>
      <c r="X14" s="5923"/>
      <c r="Y14" s="5923"/>
      <c r="Z14" s="5923"/>
      <c r="AA14" s="5923"/>
      <c r="AB14" s="5923"/>
      <c r="AC14" s="5923"/>
      <c r="AD14" s="5923"/>
      <c r="AE14" s="5923"/>
      <c r="AF14" s="5923"/>
      <c r="AG14" s="5923"/>
      <c r="AH14" s="5923"/>
      <c r="AI14" s="6022"/>
      <c r="AJ14" s="3299"/>
      <c r="AK14" s="3114"/>
      <c r="AL14" s="3323"/>
      <c r="AM14" s="3114"/>
      <c r="AN14" s="3114"/>
      <c r="AO14" s="3114"/>
      <c r="AP14" s="3114"/>
      <c r="AQ14" s="3114"/>
      <c r="AR14" s="3097"/>
      <c r="AS14" s="3097"/>
      <c r="AT14" s="3098"/>
      <c r="AU14" s="3098"/>
      <c r="AV14" s="3098"/>
      <c r="AW14" s="3098"/>
      <c r="AX14" s="3098"/>
      <c r="AY14" s="3098"/>
      <c r="AZ14" s="3098"/>
      <c r="BA14" s="3098"/>
      <c r="BB14" s="3098"/>
      <c r="BC14" s="3098"/>
      <c r="BD14" s="3098"/>
      <c r="BE14" s="3098"/>
      <c r="BF14" s="3098"/>
      <c r="BG14" s="3098"/>
      <c r="BH14" s="3098"/>
      <c r="BI14" s="3098"/>
      <c r="BJ14" s="3098"/>
      <c r="BK14" s="3098"/>
      <c r="BL14" s="3189"/>
      <c r="BM14" s="3189"/>
      <c r="BN14" s="3189"/>
      <c r="BO14" s="3189"/>
      <c r="BP14" s="3189"/>
      <c r="BQ14" s="3189"/>
      <c r="BR14" s="3189"/>
      <c r="BS14" s="3189"/>
      <c r="BT14" s="3189"/>
      <c r="BU14" s="3098"/>
      <c r="BV14" s="3301"/>
      <c r="BW14" s="3098"/>
      <c r="BX14" s="3098"/>
      <c r="BY14" s="3098"/>
      <c r="BZ14" s="3098"/>
      <c r="CA14" s="3098"/>
      <c r="CB14" s="3098"/>
      <c r="CC14" s="3098"/>
      <c r="CD14" s="3098"/>
      <c r="CE14" s="3098"/>
      <c r="CF14" s="3098"/>
      <c r="CG14" s="3098"/>
      <c r="CH14" s="3098"/>
      <c r="CI14" s="3098"/>
    </row>
    <row r="15" spans="1:87" ht="3.75" customHeight="1">
      <c r="A15" s="3299"/>
      <c r="B15" s="3324"/>
      <c r="C15" s="3126"/>
      <c r="D15" s="3126"/>
      <c r="E15" s="3325"/>
      <c r="F15" s="3326"/>
      <c r="G15" s="3326"/>
      <c r="H15" s="3327"/>
      <c r="I15" s="3327"/>
      <c r="J15" s="3328"/>
      <c r="K15" s="3329"/>
      <c r="L15" s="3328"/>
      <c r="M15" s="3328"/>
      <c r="N15" s="3328"/>
      <c r="O15" s="3329"/>
      <c r="P15" s="3328"/>
      <c r="Q15" s="3328"/>
      <c r="R15" s="3328"/>
      <c r="S15" s="3328"/>
      <c r="T15" s="3328"/>
      <c r="U15" s="3330"/>
      <c r="V15" s="3330"/>
      <c r="W15" s="3331"/>
      <c r="X15" s="3331"/>
      <c r="Y15" s="3331"/>
      <c r="Z15" s="3331"/>
      <c r="AA15" s="3331"/>
      <c r="AB15" s="3331"/>
      <c r="AC15" s="3331"/>
      <c r="AD15" s="3331"/>
      <c r="AE15" s="3331"/>
      <c r="AF15" s="3331"/>
      <c r="AG15" s="3331"/>
      <c r="AH15" s="3331"/>
      <c r="AI15" s="3449"/>
      <c r="AJ15" s="3299"/>
      <c r="AK15" s="3114"/>
      <c r="AL15" s="3323"/>
      <c r="AM15" s="3114"/>
      <c r="AN15" s="3114"/>
      <c r="AO15" s="3114"/>
      <c r="AP15" s="3114"/>
      <c r="AQ15" s="3114"/>
      <c r="AR15" s="3097"/>
      <c r="AS15" s="3097"/>
      <c r="AT15" s="3098"/>
      <c r="AU15" s="3098"/>
      <c r="AV15" s="3098"/>
      <c r="AW15" s="3098"/>
      <c r="AX15" s="3098"/>
      <c r="AY15" s="3098"/>
      <c r="AZ15" s="3098"/>
      <c r="BA15" s="3098"/>
      <c r="BB15" s="3098"/>
      <c r="BC15" s="3098"/>
      <c r="BD15" s="3098"/>
      <c r="BE15" s="3098"/>
      <c r="BF15" s="3098"/>
      <c r="BG15" s="3098"/>
      <c r="BH15" s="3098"/>
      <c r="BI15" s="3098"/>
      <c r="BJ15" s="3098"/>
      <c r="BK15" s="3098"/>
      <c r="BL15" s="3189"/>
      <c r="BM15" s="3189"/>
      <c r="BN15" s="3189"/>
      <c r="BO15" s="3189"/>
      <c r="BP15" s="3189"/>
      <c r="BQ15" s="3189"/>
      <c r="BR15" s="3189"/>
      <c r="BS15" s="3189"/>
      <c r="BT15" s="3189"/>
      <c r="BU15" s="3098"/>
      <c r="BV15" s="3301"/>
      <c r="BW15" s="3098"/>
      <c r="BX15" s="3098"/>
      <c r="BY15" s="3098"/>
      <c r="BZ15" s="3098"/>
      <c r="CA15" s="3098"/>
      <c r="CB15" s="3098"/>
      <c r="CC15" s="3098"/>
      <c r="CD15" s="3098"/>
      <c r="CE15" s="3098"/>
      <c r="CF15" s="3098"/>
      <c r="CG15" s="3098"/>
      <c r="CH15" s="3098"/>
      <c r="CI15" s="3098"/>
    </row>
    <row r="16" spans="1:87" ht="12" customHeight="1">
      <c r="A16" s="3299"/>
      <c r="B16" s="6160" t="s">
        <v>3007</v>
      </c>
      <c r="C16" s="5923"/>
      <c r="D16" s="5923"/>
      <c r="E16" s="5923"/>
      <c r="F16" s="5923"/>
      <c r="G16" s="5923"/>
      <c r="H16" s="5923"/>
      <c r="I16" s="5923"/>
      <c r="J16" s="5923"/>
      <c r="K16" s="5923"/>
      <c r="L16" s="5923"/>
      <c r="M16" s="5923"/>
      <c r="N16" s="5923"/>
      <c r="O16" s="5923"/>
      <c r="P16" s="5923"/>
      <c r="Q16" s="5923"/>
      <c r="R16" s="5923"/>
      <c r="S16" s="5923"/>
      <c r="T16" s="5923"/>
      <c r="U16" s="5923"/>
      <c r="V16" s="5923"/>
      <c r="W16" s="5923"/>
      <c r="X16" s="5923"/>
      <c r="Y16" s="5923"/>
      <c r="Z16" s="5923"/>
      <c r="AA16" s="5923"/>
      <c r="AB16" s="5923"/>
      <c r="AC16" s="5923"/>
      <c r="AD16" s="5923"/>
      <c r="AE16" s="5923"/>
      <c r="AF16" s="5923"/>
      <c r="AG16" s="5923"/>
      <c r="AH16" s="5923"/>
      <c r="AI16" s="6022"/>
      <c r="AJ16" s="3299"/>
      <c r="AK16" s="3114"/>
      <c r="AL16" s="3323"/>
      <c r="AM16" s="3114"/>
      <c r="AN16" s="3114"/>
      <c r="AO16" s="3114"/>
      <c r="AP16" s="3114"/>
      <c r="AQ16" s="3114"/>
      <c r="AR16" s="3097"/>
      <c r="AS16" s="3097"/>
      <c r="AT16" s="3098"/>
      <c r="AU16" s="3098"/>
      <c r="AV16" s="3098"/>
      <c r="AW16" s="3098"/>
      <c r="AX16" s="3098"/>
      <c r="AY16" s="3098"/>
      <c r="AZ16" s="3098"/>
      <c r="BA16" s="3098"/>
      <c r="BB16" s="3098"/>
      <c r="BC16" s="3098"/>
      <c r="BD16" s="3098"/>
      <c r="BE16" s="3098"/>
      <c r="BF16" s="3098"/>
      <c r="BG16" s="3098"/>
      <c r="BH16" s="3098"/>
      <c r="BI16" s="3098"/>
      <c r="BJ16" s="3098"/>
      <c r="BK16" s="3098"/>
      <c r="BL16" s="3189"/>
      <c r="BM16" s="3189"/>
      <c r="BN16" s="3189"/>
      <c r="BO16" s="3189"/>
      <c r="BP16" s="3189"/>
      <c r="BQ16" s="3189"/>
      <c r="BR16" s="3189"/>
      <c r="BS16" s="3189"/>
      <c r="BT16" s="3189"/>
      <c r="BU16" s="3098"/>
      <c r="BV16" s="3301"/>
      <c r="BW16" s="3098"/>
      <c r="BX16" s="3098"/>
      <c r="BY16" s="3098"/>
      <c r="BZ16" s="3098"/>
      <c r="CA16" s="3098"/>
      <c r="CB16" s="3098"/>
      <c r="CC16" s="3098"/>
      <c r="CD16" s="3098"/>
      <c r="CE16" s="3098"/>
      <c r="CF16" s="3098"/>
      <c r="CG16" s="3098"/>
      <c r="CH16" s="3098"/>
      <c r="CI16" s="3098"/>
    </row>
    <row r="17" spans="1:87" ht="12" customHeight="1">
      <c r="A17" s="3299"/>
      <c r="B17" s="5923"/>
      <c r="C17" s="5923"/>
      <c r="D17" s="5923"/>
      <c r="E17" s="5923"/>
      <c r="F17" s="5923"/>
      <c r="G17" s="5923"/>
      <c r="H17" s="5923"/>
      <c r="I17" s="5923"/>
      <c r="J17" s="5923"/>
      <c r="K17" s="5923"/>
      <c r="L17" s="5923"/>
      <c r="M17" s="5923"/>
      <c r="N17" s="5923"/>
      <c r="O17" s="5923"/>
      <c r="P17" s="5923"/>
      <c r="Q17" s="5923"/>
      <c r="R17" s="5923"/>
      <c r="S17" s="5923"/>
      <c r="T17" s="5923"/>
      <c r="U17" s="5923"/>
      <c r="V17" s="5923"/>
      <c r="W17" s="5923"/>
      <c r="X17" s="5923"/>
      <c r="Y17" s="5923"/>
      <c r="Z17" s="5923"/>
      <c r="AA17" s="5923"/>
      <c r="AB17" s="5923"/>
      <c r="AC17" s="5923"/>
      <c r="AD17" s="5923"/>
      <c r="AE17" s="5923"/>
      <c r="AF17" s="5923"/>
      <c r="AG17" s="5923"/>
      <c r="AH17" s="5923"/>
      <c r="AI17" s="6022"/>
      <c r="AJ17" s="3299"/>
      <c r="AK17" s="3114"/>
      <c r="AL17" s="3323"/>
      <c r="AM17" s="3114"/>
      <c r="AN17" s="3114"/>
      <c r="AO17" s="3114"/>
      <c r="AP17" s="3114"/>
      <c r="AQ17" s="3114"/>
      <c r="AR17" s="3097"/>
      <c r="AS17" s="3097"/>
      <c r="AT17" s="3098"/>
      <c r="AU17" s="3098"/>
      <c r="AV17" s="3098"/>
      <c r="AW17" s="3098"/>
      <c r="AX17" s="3098"/>
      <c r="AY17" s="3098"/>
      <c r="AZ17" s="3098"/>
      <c r="BA17" s="3098"/>
      <c r="BB17" s="3098"/>
      <c r="BC17" s="3098"/>
      <c r="BD17" s="3098"/>
      <c r="BE17" s="3098"/>
      <c r="BF17" s="3098"/>
      <c r="BG17" s="3098"/>
      <c r="BH17" s="3098"/>
      <c r="BI17" s="3098"/>
      <c r="BJ17" s="3098"/>
      <c r="BK17" s="3098"/>
      <c r="BL17" s="3189"/>
      <c r="BM17" s="3189"/>
      <c r="BN17" s="3189"/>
      <c r="BO17" s="3189"/>
      <c r="BP17" s="3189"/>
      <c r="BQ17" s="3189"/>
      <c r="BR17" s="3189"/>
      <c r="BS17" s="3189"/>
      <c r="BT17" s="3189"/>
      <c r="BU17" s="3098"/>
      <c r="BV17" s="3301"/>
      <c r="BW17" s="3098"/>
      <c r="BX17" s="3098"/>
      <c r="BY17" s="3098"/>
      <c r="BZ17" s="3098"/>
      <c r="CA17" s="3098"/>
      <c r="CB17" s="3098"/>
      <c r="CC17" s="3098"/>
      <c r="CD17" s="3098"/>
      <c r="CE17" s="3098"/>
      <c r="CF17" s="3098"/>
      <c r="CG17" s="3098"/>
      <c r="CH17" s="3098"/>
      <c r="CI17" s="3098"/>
    </row>
    <row r="18" spans="1:87" ht="12" customHeight="1">
      <c r="A18" s="3299"/>
      <c r="B18" s="5923"/>
      <c r="C18" s="5923"/>
      <c r="D18" s="5923"/>
      <c r="E18" s="5923"/>
      <c r="F18" s="5923"/>
      <c r="G18" s="5923"/>
      <c r="H18" s="5923"/>
      <c r="I18" s="5923"/>
      <c r="J18" s="5923"/>
      <c r="K18" s="5923"/>
      <c r="L18" s="5923"/>
      <c r="M18" s="5923"/>
      <c r="N18" s="5923"/>
      <c r="O18" s="5923"/>
      <c r="P18" s="5923"/>
      <c r="Q18" s="5923"/>
      <c r="R18" s="5923"/>
      <c r="S18" s="5923"/>
      <c r="T18" s="5923"/>
      <c r="U18" s="5923"/>
      <c r="V18" s="5923"/>
      <c r="W18" s="5923"/>
      <c r="X18" s="5923"/>
      <c r="Y18" s="5923"/>
      <c r="Z18" s="5923"/>
      <c r="AA18" s="5923"/>
      <c r="AB18" s="5923"/>
      <c r="AC18" s="5923"/>
      <c r="AD18" s="5923"/>
      <c r="AE18" s="5923"/>
      <c r="AF18" s="5923"/>
      <c r="AG18" s="5923"/>
      <c r="AH18" s="5923"/>
      <c r="AI18" s="6022"/>
      <c r="AJ18" s="3299"/>
      <c r="AK18" s="3114"/>
      <c r="AL18" s="3323"/>
      <c r="AM18" s="3114"/>
      <c r="AN18" s="3114"/>
      <c r="AO18" s="3114"/>
      <c r="AP18" s="3114"/>
      <c r="AQ18" s="3114"/>
      <c r="AR18" s="3097"/>
      <c r="AS18" s="3097"/>
      <c r="AT18" s="3098"/>
      <c r="AU18" s="3098"/>
      <c r="AV18" s="3098"/>
      <c r="AW18" s="3098"/>
      <c r="AX18" s="3098"/>
      <c r="AY18" s="3098"/>
      <c r="AZ18" s="3098"/>
      <c r="BA18" s="3098"/>
      <c r="BB18" s="3098"/>
      <c r="BC18" s="3098"/>
      <c r="BD18" s="3098"/>
      <c r="BE18" s="3098"/>
      <c r="BF18" s="3098"/>
      <c r="BG18" s="3098"/>
      <c r="BH18" s="3098"/>
      <c r="BI18" s="3098"/>
      <c r="BJ18" s="3098"/>
      <c r="BK18" s="3098"/>
      <c r="BL18" s="3189"/>
      <c r="BM18" s="3189"/>
      <c r="BN18" s="3189"/>
      <c r="BO18" s="3189"/>
      <c r="BP18" s="3189"/>
      <c r="BQ18" s="3189"/>
      <c r="BR18" s="3189"/>
      <c r="BS18" s="3189"/>
      <c r="BT18" s="3189"/>
      <c r="BU18" s="3098"/>
      <c r="BV18" s="3301"/>
      <c r="BW18" s="3098"/>
      <c r="BX18" s="3098"/>
      <c r="BY18" s="3098"/>
      <c r="BZ18" s="3098"/>
      <c r="CA18" s="3098"/>
      <c r="CB18" s="3098"/>
      <c r="CC18" s="3098"/>
      <c r="CD18" s="3098"/>
      <c r="CE18" s="3098"/>
      <c r="CF18" s="3098"/>
      <c r="CG18" s="3098"/>
      <c r="CH18" s="3098"/>
      <c r="CI18" s="3098"/>
    </row>
    <row r="19" spans="1:87" ht="12" customHeight="1">
      <c r="A19" s="3299"/>
      <c r="B19" s="5923"/>
      <c r="C19" s="5923"/>
      <c r="D19" s="5923"/>
      <c r="E19" s="5923"/>
      <c r="F19" s="5923"/>
      <c r="G19" s="5923"/>
      <c r="H19" s="5923"/>
      <c r="I19" s="5923"/>
      <c r="J19" s="5923"/>
      <c r="K19" s="5923"/>
      <c r="L19" s="5923"/>
      <c r="M19" s="5923"/>
      <c r="N19" s="5923"/>
      <c r="O19" s="5923"/>
      <c r="P19" s="5923"/>
      <c r="Q19" s="5923"/>
      <c r="R19" s="5923"/>
      <c r="S19" s="5923"/>
      <c r="T19" s="5923"/>
      <c r="U19" s="5923"/>
      <c r="V19" s="5923"/>
      <c r="W19" s="5923"/>
      <c r="X19" s="5923"/>
      <c r="Y19" s="5923"/>
      <c r="Z19" s="5923"/>
      <c r="AA19" s="5923"/>
      <c r="AB19" s="5923"/>
      <c r="AC19" s="5923"/>
      <c r="AD19" s="5923"/>
      <c r="AE19" s="5923"/>
      <c r="AF19" s="5923"/>
      <c r="AG19" s="5923"/>
      <c r="AH19" s="5923"/>
      <c r="AI19" s="6022"/>
      <c r="AJ19" s="3299"/>
      <c r="AK19" s="3114"/>
      <c r="AL19" s="3323"/>
      <c r="AM19" s="3114"/>
      <c r="AN19" s="3114"/>
      <c r="AO19" s="3114"/>
      <c r="AP19" s="3114"/>
      <c r="AQ19" s="3114"/>
      <c r="AR19" s="3097"/>
      <c r="AS19" s="3097"/>
      <c r="AT19" s="3098"/>
      <c r="AU19" s="3098"/>
      <c r="AV19" s="3098"/>
      <c r="AW19" s="3098"/>
      <c r="AX19" s="3098"/>
      <c r="AY19" s="3098"/>
      <c r="AZ19" s="3098"/>
      <c r="BA19" s="3098"/>
      <c r="BB19" s="3098"/>
      <c r="BC19" s="3098"/>
      <c r="BD19" s="3098"/>
      <c r="BE19" s="3098"/>
      <c r="BF19" s="3098"/>
      <c r="BG19" s="3098"/>
      <c r="BH19" s="3098"/>
      <c r="BI19" s="3098"/>
      <c r="BJ19" s="3098"/>
      <c r="BK19" s="3098"/>
      <c r="BL19" s="3189"/>
      <c r="BM19" s="3189"/>
      <c r="BN19" s="3189"/>
      <c r="BO19" s="3189"/>
      <c r="BP19" s="3189"/>
      <c r="BQ19" s="3189"/>
      <c r="BR19" s="3189"/>
      <c r="BS19" s="3189"/>
      <c r="BT19" s="3189"/>
      <c r="BU19" s="3098"/>
      <c r="BV19" s="3301"/>
      <c r="BW19" s="3098"/>
      <c r="BX19" s="3098"/>
      <c r="BY19" s="3098"/>
      <c r="BZ19" s="3098"/>
      <c r="CA19" s="3098"/>
      <c r="CB19" s="3098"/>
      <c r="CC19" s="3098"/>
      <c r="CD19" s="3098"/>
      <c r="CE19" s="3098"/>
      <c r="CF19" s="3098"/>
      <c r="CG19" s="3098"/>
      <c r="CH19" s="3098"/>
      <c r="CI19" s="3098"/>
    </row>
    <row r="20" spans="1:87" ht="12" customHeight="1">
      <c r="A20" s="3299"/>
      <c r="B20" s="5923"/>
      <c r="C20" s="5923"/>
      <c r="D20" s="5923"/>
      <c r="E20" s="5923"/>
      <c r="F20" s="5923"/>
      <c r="G20" s="5923"/>
      <c r="H20" s="5923"/>
      <c r="I20" s="5923"/>
      <c r="J20" s="5923"/>
      <c r="K20" s="5923"/>
      <c r="L20" s="5923"/>
      <c r="M20" s="5923"/>
      <c r="N20" s="5923"/>
      <c r="O20" s="5923"/>
      <c r="P20" s="5923"/>
      <c r="Q20" s="5923"/>
      <c r="R20" s="5923"/>
      <c r="S20" s="5923"/>
      <c r="T20" s="5923"/>
      <c r="U20" s="5923"/>
      <c r="V20" s="5923"/>
      <c r="W20" s="5923"/>
      <c r="X20" s="5923"/>
      <c r="Y20" s="5923"/>
      <c r="Z20" s="5923"/>
      <c r="AA20" s="5923"/>
      <c r="AB20" s="5923"/>
      <c r="AC20" s="5923"/>
      <c r="AD20" s="5923"/>
      <c r="AE20" s="5923"/>
      <c r="AF20" s="5923"/>
      <c r="AG20" s="5923"/>
      <c r="AH20" s="5923"/>
      <c r="AI20" s="6022"/>
      <c r="AJ20" s="3299"/>
      <c r="AK20" s="3114"/>
      <c r="AL20" s="3323"/>
      <c r="AM20" s="3114"/>
      <c r="AN20" s="3114"/>
      <c r="AO20" s="3114"/>
      <c r="AP20" s="3114"/>
      <c r="AQ20" s="3114"/>
      <c r="AR20" s="3097"/>
      <c r="AS20" s="3097"/>
      <c r="AT20" s="3098"/>
      <c r="AU20" s="3098"/>
      <c r="AV20" s="3098"/>
      <c r="AW20" s="3098"/>
      <c r="AX20" s="3098"/>
      <c r="AY20" s="3098"/>
      <c r="AZ20" s="3098"/>
      <c r="BA20" s="3098"/>
      <c r="BB20" s="3098"/>
      <c r="BC20" s="3098"/>
      <c r="BD20" s="3098"/>
      <c r="BE20" s="3098"/>
      <c r="BF20" s="3098"/>
      <c r="BG20" s="3098"/>
      <c r="BH20" s="3098"/>
      <c r="BI20" s="3098"/>
      <c r="BJ20" s="3098"/>
      <c r="BK20" s="3098"/>
      <c r="BL20" s="3189"/>
      <c r="BM20" s="3189"/>
      <c r="BN20" s="3189"/>
      <c r="BO20" s="3189"/>
      <c r="BP20" s="3189"/>
      <c r="BQ20" s="3189"/>
      <c r="BR20" s="3189"/>
      <c r="BS20" s="3189"/>
      <c r="BT20" s="3189"/>
      <c r="BU20" s="3098"/>
      <c r="BV20" s="3301"/>
      <c r="BW20" s="3098"/>
      <c r="BX20" s="3098"/>
      <c r="BY20" s="3098"/>
      <c r="BZ20" s="3098"/>
      <c r="CA20" s="3098"/>
      <c r="CB20" s="3098"/>
      <c r="CC20" s="3098"/>
      <c r="CD20" s="3098"/>
      <c r="CE20" s="3098"/>
      <c r="CF20" s="3098"/>
      <c r="CG20" s="3098"/>
      <c r="CH20" s="3098"/>
      <c r="CI20" s="3098"/>
    </row>
    <row r="21" spans="1:87" ht="12" customHeight="1">
      <c r="A21" s="3299"/>
      <c r="B21" s="3201"/>
      <c r="C21" s="3201"/>
      <c r="D21" s="3201"/>
      <c r="E21" s="3201"/>
      <c r="F21" s="3201"/>
      <c r="G21" s="3201"/>
      <c r="H21" s="3201"/>
      <c r="I21" s="3201"/>
      <c r="J21" s="3201"/>
      <c r="K21" s="3201"/>
      <c r="L21" s="3201"/>
      <c r="M21" s="3201"/>
      <c r="N21" s="3201"/>
      <c r="O21" s="3201"/>
      <c r="P21" s="3201"/>
      <c r="Q21" s="3201"/>
      <c r="R21" s="3201"/>
      <c r="S21" s="3201"/>
      <c r="T21" s="3201"/>
      <c r="U21" s="3201"/>
      <c r="V21" s="3201"/>
      <c r="W21" s="3201"/>
      <c r="X21" s="3201"/>
      <c r="Y21" s="3201"/>
      <c r="Z21" s="3201"/>
      <c r="AA21" s="3201"/>
      <c r="AB21" s="3201"/>
      <c r="AC21" s="3201"/>
      <c r="AD21" s="3201"/>
      <c r="AE21" s="3201"/>
      <c r="AF21" s="3201"/>
      <c r="AG21" s="3201"/>
      <c r="AH21" s="3201"/>
      <c r="AI21" s="3450"/>
      <c r="AJ21" s="3299"/>
      <c r="AK21" s="3114"/>
      <c r="AL21" s="3323"/>
      <c r="AM21" s="3114"/>
      <c r="AN21" s="3114"/>
      <c r="AO21" s="3114"/>
      <c r="AP21" s="3114"/>
      <c r="AQ21" s="3114"/>
      <c r="AR21" s="3097"/>
      <c r="AS21" s="3097"/>
      <c r="AT21" s="3098"/>
      <c r="AU21" s="3098"/>
      <c r="AV21" s="3098"/>
      <c r="AW21" s="3098"/>
      <c r="AX21" s="3098"/>
      <c r="AY21" s="3098"/>
      <c r="AZ21" s="3098"/>
      <c r="BA21" s="3098"/>
      <c r="BB21" s="3098"/>
      <c r="BC21" s="3098"/>
      <c r="BD21" s="3098"/>
      <c r="BE21" s="3098"/>
      <c r="BF21" s="3098"/>
      <c r="BG21" s="3098"/>
      <c r="BH21" s="3098"/>
      <c r="BI21" s="3098"/>
      <c r="BJ21" s="3098"/>
      <c r="BK21" s="3098"/>
      <c r="BL21" s="3189"/>
      <c r="BM21" s="3189"/>
      <c r="BN21" s="3189"/>
      <c r="BO21" s="3189"/>
      <c r="BP21" s="3189"/>
      <c r="BQ21" s="3189"/>
      <c r="BR21" s="3189"/>
      <c r="BS21" s="3189"/>
      <c r="BT21" s="3189"/>
      <c r="BU21" s="3098"/>
      <c r="BV21" s="3301"/>
      <c r="BW21" s="3098"/>
      <c r="BX21" s="3098"/>
      <c r="BY21" s="3098"/>
      <c r="BZ21" s="3098"/>
      <c r="CA21" s="3098"/>
      <c r="CB21" s="3098"/>
      <c r="CC21" s="3098"/>
      <c r="CD21" s="3098"/>
      <c r="CE21" s="3098"/>
      <c r="CF21" s="3098"/>
      <c r="CG21" s="3098"/>
      <c r="CH21" s="3098"/>
      <c r="CI21" s="3098"/>
    </row>
    <row r="22" spans="1:87" ht="3.75" customHeight="1" thickBot="1">
      <c r="A22" s="3299"/>
      <c r="B22" s="3203"/>
      <c r="C22" s="3109"/>
      <c r="D22" s="3109"/>
      <c r="E22" s="3200"/>
      <c r="F22" s="3094"/>
      <c r="G22" s="3094"/>
      <c r="H22" s="3333"/>
      <c r="I22" s="3333"/>
      <c r="J22" s="3114"/>
      <c r="K22" s="3323"/>
      <c r="L22" s="3114"/>
      <c r="M22" s="3114"/>
      <c r="N22" s="3114"/>
      <c r="O22" s="3323"/>
      <c r="P22" s="3114"/>
      <c r="Q22" s="3114"/>
      <c r="R22" s="3114"/>
      <c r="S22" s="3114"/>
      <c r="T22" s="3114"/>
      <c r="U22" s="3097"/>
      <c r="V22" s="3097"/>
      <c r="W22" s="3098"/>
      <c r="X22" s="3098"/>
      <c r="Y22" s="3098"/>
      <c r="Z22" s="3098"/>
      <c r="AA22" s="3098"/>
      <c r="AB22" s="3098"/>
      <c r="AC22" s="3098"/>
      <c r="AD22" s="3098"/>
      <c r="AE22" s="3098"/>
      <c r="AF22" s="3098"/>
      <c r="AG22" s="3098"/>
      <c r="AH22" s="3098"/>
      <c r="AI22" s="3301"/>
      <c r="AJ22" s="3299"/>
      <c r="AK22" s="3114"/>
      <c r="AL22" s="3323"/>
      <c r="AM22" s="3114"/>
      <c r="AN22" s="3114"/>
      <c r="AO22" s="3114"/>
      <c r="AP22" s="3114"/>
      <c r="AQ22" s="3114"/>
      <c r="AR22" s="3097"/>
      <c r="AS22" s="3097"/>
      <c r="AT22" s="3098"/>
      <c r="AU22" s="3098"/>
      <c r="AV22" s="3098"/>
      <c r="AW22" s="3098"/>
      <c r="AX22" s="3098"/>
      <c r="AY22" s="3098"/>
      <c r="AZ22" s="3098"/>
      <c r="BA22" s="3098"/>
      <c r="BB22" s="3098"/>
      <c r="BC22" s="3098"/>
      <c r="BD22" s="3098"/>
      <c r="BE22" s="3098"/>
      <c r="BF22" s="3098"/>
      <c r="BG22" s="3098"/>
      <c r="BH22" s="3098"/>
      <c r="BI22" s="3098"/>
      <c r="BJ22" s="3098"/>
      <c r="BK22" s="3098"/>
      <c r="BL22" s="3189"/>
      <c r="BM22" s="3189"/>
      <c r="BN22" s="3189"/>
      <c r="BO22" s="3189"/>
      <c r="BP22" s="3189"/>
      <c r="BQ22" s="3189"/>
      <c r="BR22" s="3189"/>
      <c r="BS22" s="3189"/>
      <c r="BT22" s="3189"/>
      <c r="BU22" s="3098"/>
      <c r="BV22" s="3301"/>
      <c r="BW22" s="3098"/>
      <c r="BX22" s="3098"/>
      <c r="BY22" s="3098"/>
      <c r="BZ22" s="3098"/>
      <c r="CA22" s="3098"/>
      <c r="CB22" s="3098"/>
      <c r="CC22" s="3098"/>
      <c r="CD22" s="3098"/>
      <c r="CE22" s="3098"/>
      <c r="CF22" s="3098"/>
      <c r="CG22" s="3098"/>
      <c r="CH22" s="3098"/>
      <c r="CI22" s="3098"/>
    </row>
    <row r="23" spans="1:87" ht="3.75" customHeight="1">
      <c r="A23" s="3299"/>
      <c r="B23" s="3203"/>
      <c r="C23" s="3109"/>
      <c r="D23" s="3109"/>
      <c r="E23" s="3200"/>
      <c r="F23" s="3094"/>
      <c r="G23" s="3094"/>
      <c r="H23" s="3333"/>
      <c r="I23" s="3333"/>
      <c r="J23" s="3114"/>
      <c r="K23" s="3323"/>
      <c r="L23" s="6103"/>
      <c r="M23" s="5939"/>
      <c r="N23" s="6104"/>
      <c r="O23" s="5939"/>
      <c r="P23" s="5939"/>
      <c r="Q23" s="5939"/>
      <c r="R23" s="5939"/>
      <c r="S23" s="5939"/>
      <c r="T23" s="5939"/>
      <c r="U23" s="5939"/>
      <c r="V23" s="5939"/>
      <c r="W23" s="5939"/>
      <c r="X23" s="6028"/>
      <c r="Y23" s="6105"/>
      <c r="Z23" s="5939"/>
      <c r="AA23" s="5939"/>
      <c r="AB23" s="5939"/>
      <c r="AC23" s="5939"/>
      <c r="AD23" s="5939"/>
      <c r="AE23" s="5939"/>
      <c r="AF23" s="5939"/>
      <c r="AG23" s="5939"/>
      <c r="AH23" s="5939"/>
      <c r="AI23" s="6161"/>
      <c r="AJ23" s="3451"/>
      <c r="AK23" s="6162"/>
      <c r="AL23" s="5939"/>
      <c r="AM23" s="5939"/>
      <c r="AN23" s="5939"/>
      <c r="AO23" s="5939"/>
      <c r="AP23" s="5939"/>
      <c r="AQ23" s="5939"/>
      <c r="AR23" s="5939"/>
      <c r="AS23" s="5939"/>
      <c r="AT23" s="5939"/>
      <c r="AU23" s="6028"/>
      <c r="AV23" s="6105"/>
      <c r="AW23" s="5939"/>
      <c r="AX23" s="5939"/>
      <c r="AY23" s="5939"/>
      <c r="AZ23" s="5939"/>
      <c r="BA23" s="5939"/>
      <c r="BB23" s="5939"/>
      <c r="BC23" s="5939"/>
      <c r="BD23" s="5939"/>
      <c r="BE23" s="5939"/>
      <c r="BF23" s="6028"/>
      <c r="BG23" s="6105"/>
      <c r="BH23" s="5939"/>
      <c r="BI23" s="5939"/>
      <c r="BJ23" s="5939"/>
      <c r="BK23" s="5939"/>
      <c r="BL23" s="5939"/>
      <c r="BM23" s="5939"/>
      <c r="BN23" s="5939"/>
      <c r="BO23" s="5939"/>
      <c r="BP23" s="5939"/>
      <c r="BQ23" s="5939"/>
      <c r="BR23" s="5939"/>
      <c r="BS23" s="5939"/>
      <c r="BT23" s="5939"/>
      <c r="BU23" s="5939"/>
      <c r="BV23" s="6161"/>
      <c r="BW23" s="3098"/>
      <c r="BX23" s="3098"/>
      <c r="BY23" s="3098"/>
      <c r="BZ23" s="3098"/>
      <c r="CA23" s="3098"/>
      <c r="CB23" s="3098"/>
      <c r="CC23" s="3098"/>
      <c r="CD23" s="3098"/>
      <c r="CE23" s="3098"/>
      <c r="CF23" s="3098"/>
      <c r="CG23" s="3098"/>
      <c r="CH23" s="3098"/>
      <c r="CI23" s="3098"/>
    </row>
    <row r="24" spans="1:87" ht="10.5" customHeight="1">
      <c r="A24" s="3299"/>
      <c r="B24" s="3203"/>
      <c r="C24" s="3109"/>
      <c r="D24" s="3109"/>
      <c r="E24" s="3200"/>
      <c r="F24" s="3094"/>
      <c r="G24" s="3094"/>
      <c r="H24" s="3333"/>
      <c r="I24" s="3333"/>
      <c r="J24" s="3114"/>
      <c r="K24" s="3323"/>
      <c r="L24" s="6099" t="s">
        <v>2942</v>
      </c>
      <c r="M24" s="5924"/>
      <c r="N24" s="6100" t="s">
        <v>2943</v>
      </c>
      <c r="O24" s="5924"/>
      <c r="P24" s="5924"/>
      <c r="Q24" s="5924"/>
      <c r="R24" s="5924"/>
      <c r="S24" s="5924"/>
      <c r="T24" s="5924"/>
      <c r="U24" s="5924"/>
      <c r="V24" s="5924"/>
      <c r="W24" s="5924"/>
      <c r="X24" s="5931"/>
      <c r="Y24" s="6013" t="s">
        <v>3008</v>
      </c>
      <c r="Z24" s="5923"/>
      <c r="AA24" s="5923"/>
      <c r="AB24" s="5923"/>
      <c r="AC24" s="5923"/>
      <c r="AD24" s="5923"/>
      <c r="AE24" s="5923"/>
      <c r="AF24" s="5923"/>
      <c r="AG24" s="5923"/>
      <c r="AH24" s="5923"/>
      <c r="AI24" s="6022"/>
      <c r="AJ24" s="3452"/>
      <c r="AK24" s="6157" t="s">
        <v>2945</v>
      </c>
      <c r="AL24" s="5924"/>
      <c r="AM24" s="5924"/>
      <c r="AN24" s="5924"/>
      <c r="AO24" s="5924"/>
      <c r="AP24" s="5924"/>
      <c r="AQ24" s="5924"/>
      <c r="AR24" s="5924"/>
      <c r="AS24" s="5924"/>
      <c r="AT24" s="5924"/>
      <c r="AU24" s="5931"/>
      <c r="AV24" s="6013" t="s">
        <v>2946</v>
      </c>
      <c r="AW24" s="5923"/>
      <c r="AX24" s="5923"/>
      <c r="AY24" s="5923"/>
      <c r="AZ24" s="5923"/>
      <c r="BA24" s="5923"/>
      <c r="BB24" s="5923"/>
      <c r="BC24" s="5923"/>
      <c r="BD24" s="5923"/>
      <c r="BE24" s="5923"/>
      <c r="BF24" s="5931"/>
      <c r="BG24" s="6013" t="s">
        <v>2941</v>
      </c>
      <c r="BH24" s="5923"/>
      <c r="BI24" s="5923"/>
      <c r="BJ24" s="5923"/>
      <c r="BK24" s="5923"/>
      <c r="BL24" s="5923"/>
      <c r="BM24" s="5923"/>
      <c r="BN24" s="5923"/>
      <c r="BO24" s="5923"/>
      <c r="BP24" s="5923"/>
      <c r="BQ24" s="5923"/>
      <c r="BR24" s="5923"/>
      <c r="BS24" s="5923"/>
      <c r="BT24" s="5923"/>
      <c r="BU24" s="5923"/>
      <c r="BV24" s="6022"/>
      <c r="BW24" s="3098"/>
      <c r="BX24" s="3098"/>
      <c r="BY24" s="3098"/>
      <c r="BZ24" s="3098"/>
      <c r="CA24" s="3098"/>
      <c r="CB24" s="3098"/>
      <c r="CC24" s="3098"/>
      <c r="CD24" s="3098"/>
      <c r="CE24" s="3098"/>
      <c r="CF24" s="3098"/>
      <c r="CG24" s="3098"/>
      <c r="CH24" s="3098"/>
      <c r="CI24" s="3098"/>
    </row>
    <row r="25" spans="1:87" ht="10.5" customHeight="1">
      <c r="A25" s="3299"/>
      <c r="B25" s="3203"/>
      <c r="C25" s="3109"/>
      <c r="D25" s="3109"/>
      <c r="E25" s="3200"/>
      <c r="F25" s="3094"/>
      <c r="G25" s="3094"/>
      <c r="H25" s="3333"/>
      <c r="I25" s="3333"/>
      <c r="J25" s="3114"/>
      <c r="K25" s="3323"/>
      <c r="L25" s="6023" t="s">
        <v>89</v>
      </c>
      <c r="M25" s="5923"/>
      <c r="N25" s="6088" t="s">
        <v>2947</v>
      </c>
      <c r="O25" s="5924"/>
      <c r="P25" s="5924"/>
      <c r="Q25" s="5924"/>
      <c r="R25" s="5924"/>
      <c r="S25" s="5924"/>
      <c r="T25" s="5924"/>
      <c r="U25" s="5924"/>
      <c r="V25" s="5924"/>
      <c r="W25" s="5924"/>
      <c r="X25" s="5931"/>
      <c r="Y25" s="6088" t="s">
        <v>3009</v>
      </c>
      <c r="Z25" s="5924"/>
      <c r="AA25" s="5924"/>
      <c r="AB25" s="5924"/>
      <c r="AC25" s="5924"/>
      <c r="AD25" s="5924"/>
      <c r="AE25" s="5924"/>
      <c r="AF25" s="5924"/>
      <c r="AG25" s="5924"/>
      <c r="AH25" s="5924"/>
      <c r="AI25" s="6022"/>
      <c r="AJ25" s="3452"/>
      <c r="AK25" s="6151" t="s">
        <v>2949</v>
      </c>
      <c r="AL25" s="5924"/>
      <c r="AM25" s="5924"/>
      <c r="AN25" s="5924"/>
      <c r="AO25" s="5924"/>
      <c r="AP25" s="5924"/>
      <c r="AQ25" s="5924"/>
      <c r="AR25" s="5924"/>
      <c r="AS25" s="5924"/>
      <c r="AT25" s="5924"/>
      <c r="AU25" s="5931"/>
      <c r="AV25" s="6088" t="s">
        <v>2950</v>
      </c>
      <c r="AW25" s="5924"/>
      <c r="AX25" s="5924"/>
      <c r="AY25" s="5924"/>
      <c r="AZ25" s="5924"/>
      <c r="BA25" s="5924"/>
      <c r="BB25" s="5924"/>
      <c r="BC25" s="5924"/>
      <c r="BD25" s="5924"/>
      <c r="BE25" s="5924"/>
      <c r="BF25" s="5931"/>
      <c r="BG25" s="6088" t="s">
        <v>2951</v>
      </c>
      <c r="BH25" s="5924"/>
      <c r="BI25" s="5924"/>
      <c r="BJ25" s="5924"/>
      <c r="BK25" s="5924"/>
      <c r="BL25" s="5924"/>
      <c r="BM25" s="5924"/>
      <c r="BN25" s="5924"/>
      <c r="BO25" s="5924"/>
      <c r="BP25" s="5924"/>
      <c r="BQ25" s="5924"/>
      <c r="BR25" s="5924"/>
      <c r="BS25" s="5924"/>
      <c r="BT25" s="5924"/>
      <c r="BU25" s="5924"/>
      <c r="BV25" s="6022"/>
      <c r="BW25" s="3098"/>
      <c r="BX25" s="3098"/>
      <c r="BY25" s="3098"/>
      <c r="BZ25" s="3098"/>
      <c r="CA25" s="3098"/>
      <c r="CB25" s="3098"/>
      <c r="CC25" s="3098"/>
      <c r="CD25" s="3098"/>
      <c r="CE25" s="3098"/>
      <c r="CF25" s="3098"/>
      <c r="CG25" s="3098"/>
      <c r="CH25" s="3098"/>
      <c r="CI25" s="3098"/>
    </row>
    <row r="26" spans="1:87" ht="3" customHeight="1">
      <c r="A26" s="3299"/>
      <c r="B26" s="3203"/>
      <c r="C26" s="3109"/>
      <c r="D26" s="3109"/>
      <c r="E26" s="3200"/>
      <c r="F26" s="3094"/>
      <c r="G26" s="3094"/>
      <c r="H26" s="3333"/>
      <c r="I26" s="3333"/>
      <c r="J26" s="3114"/>
      <c r="K26" s="3323"/>
      <c r="L26" s="3226"/>
      <c r="M26" s="3218"/>
      <c r="N26" s="3334"/>
      <c r="O26" s="3335"/>
      <c r="P26" s="3335"/>
      <c r="Q26" s="3335"/>
      <c r="R26" s="3335"/>
      <c r="S26" s="3335"/>
      <c r="T26" s="3335"/>
      <c r="U26" s="3335"/>
      <c r="V26" s="3335"/>
      <c r="W26" s="3335"/>
      <c r="X26" s="3336"/>
      <c r="Y26" s="3334"/>
      <c r="Z26" s="3335"/>
      <c r="AA26" s="3335"/>
      <c r="AB26" s="3335"/>
      <c r="AC26" s="3335"/>
      <c r="AD26" s="3335"/>
      <c r="AE26" s="3335"/>
      <c r="AF26" s="3335"/>
      <c r="AG26" s="3335"/>
      <c r="AH26" s="3335"/>
      <c r="AI26" s="3453"/>
      <c r="AJ26" s="3452"/>
      <c r="AK26" s="3335"/>
      <c r="AL26" s="3335"/>
      <c r="AM26" s="3335"/>
      <c r="AN26" s="3335"/>
      <c r="AO26" s="3335"/>
      <c r="AP26" s="3335"/>
      <c r="AQ26" s="3335"/>
      <c r="AR26" s="3335"/>
      <c r="AS26" s="3335"/>
      <c r="AT26" s="3335"/>
      <c r="AU26" s="3336"/>
      <c r="AV26" s="3334"/>
      <c r="AW26" s="3335"/>
      <c r="AX26" s="3335"/>
      <c r="AY26" s="3335"/>
      <c r="AZ26" s="3335"/>
      <c r="BA26" s="3335"/>
      <c r="BB26" s="3335"/>
      <c r="BC26" s="3335"/>
      <c r="BD26" s="3335"/>
      <c r="BE26" s="3335"/>
      <c r="BF26" s="3336"/>
      <c r="BG26" s="6154"/>
      <c r="BH26" s="6155"/>
      <c r="BI26" s="6155"/>
      <c r="BJ26" s="6155"/>
      <c r="BK26" s="6155"/>
      <c r="BL26" s="6155"/>
      <c r="BM26" s="6155"/>
      <c r="BN26" s="6155"/>
      <c r="BO26" s="6155"/>
      <c r="BP26" s="6155"/>
      <c r="BQ26" s="6155"/>
      <c r="BR26" s="6155"/>
      <c r="BS26" s="6155"/>
      <c r="BT26" s="6155"/>
      <c r="BU26" s="6155"/>
      <c r="BV26" s="6156"/>
      <c r="BW26" s="3098"/>
      <c r="BX26" s="3098"/>
      <c r="BY26" s="3098"/>
      <c r="BZ26" s="3098"/>
      <c r="CA26" s="3098"/>
      <c r="CB26" s="3098"/>
      <c r="CC26" s="3098"/>
      <c r="CD26" s="3098"/>
      <c r="CE26" s="3098"/>
      <c r="CF26" s="3098"/>
      <c r="CG26" s="3098"/>
      <c r="CH26" s="3098"/>
      <c r="CI26" s="3098"/>
    </row>
    <row r="27" spans="1:87" ht="12" customHeight="1">
      <c r="A27" s="3299"/>
      <c r="B27" s="3203"/>
      <c r="C27" s="3109"/>
      <c r="D27" s="3109"/>
      <c r="E27" s="3200"/>
      <c r="F27" s="3094"/>
      <c r="G27" s="3094"/>
      <c r="H27" s="3333"/>
      <c r="I27" s="3333"/>
      <c r="J27" s="3114"/>
      <c r="K27" s="3323"/>
      <c r="L27" s="6093" t="s">
        <v>2952</v>
      </c>
      <c r="M27" s="5924"/>
      <c r="N27" s="6088"/>
      <c r="O27" s="5924"/>
      <c r="P27" s="5924"/>
      <c r="Q27" s="5924"/>
      <c r="R27" s="5924"/>
      <c r="S27" s="5924"/>
      <c r="T27" s="5924"/>
      <c r="U27" s="5924"/>
      <c r="V27" s="5924"/>
      <c r="W27" s="5924"/>
      <c r="X27" s="5931"/>
      <c r="Y27" s="3232"/>
      <c r="Z27" s="3143"/>
      <c r="AA27" s="3143"/>
      <c r="AB27" s="3143"/>
      <c r="AC27" s="3143"/>
      <c r="AD27" s="3143"/>
      <c r="AE27" s="3143"/>
      <c r="AF27" s="3143"/>
      <c r="AG27" s="3143"/>
      <c r="AH27" s="3143"/>
      <c r="AI27" s="3233"/>
      <c r="AJ27" s="3452"/>
      <c r="AK27" s="6151"/>
      <c r="AL27" s="5924"/>
      <c r="AM27" s="5924"/>
      <c r="AN27" s="5924"/>
      <c r="AO27" s="5924"/>
      <c r="AP27" s="5924"/>
      <c r="AQ27" s="5924"/>
      <c r="AR27" s="5924"/>
      <c r="AS27" s="5924"/>
      <c r="AT27" s="5924"/>
      <c r="AU27" s="5931"/>
      <c r="AV27" s="3232"/>
      <c r="AW27" s="3143"/>
      <c r="AX27" s="3143"/>
      <c r="AY27" s="3143"/>
      <c r="AZ27" s="3143"/>
      <c r="BA27" s="3143"/>
      <c r="BB27" s="3143"/>
      <c r="BC27" s="3143"/>
      <c r="BD27" s="3143"/>
      <c r="BE27" s="3143"/>
      <c r="BF27" s="3339"/>
      <c r="BG27" s="6094" t="s">
        <v>2953</v>
      </c>
      <c r="BH27" s="5952"/>
      <c r="BI27" s="5952"/>
      <c r="BJ27" s="5948"/>
      <c r="BK27" s="6095"/>
      <c r="BL27" s="5952"/>
      <c r="BM27" s="5952"/>
      <c r="BN27" s="5952"/>
      <c r="BO27" s="5952"/>
      <c r="BP27" s="5952"/>
      <c r="BQ27" s="5952"/>
      <c r="BR27" s="5952"/>
      <c r="BS27" s="5952"/>
      <c r="BT27" s="5952"/>
      <c r="BU27" s="5952"/>
      <c r="BV27" s="6096"/>
      <c r="BW27" s="3098"/>
      <c r="BX27" s="3098"/>
      <c r="BY27" s="3098"/>
      <c r="BZ27" s="3098"/>
      <c r="CA27" s="3098"/>
      <c r="CB27" s="3098"/>
      <c r="CC27" s="3098"/>
      <c r="CD27" s="3098"/>
      <c r="CE27" s="3098"/>
      <c r="CF27" s="3098"/>
      <c r="CG27" s="3098"/>
      <c r="CH27" s="3098"/>
      <c r="CI27" s="3098"/>
    </row>
    <row r="28" spans="1:87" ht="10.5" customHeight="1">
      <c r="A28" s="3299"/>
      <c r="B28" s="3203"/>
      <c r="C28" s="3109"/>
      <c r="D28" s="3109"/>
      <c r="E28" s="3200"/>
      <c r="F28" s="3094"/>
      <c r="G28" s="3094"/>
      <c r="H28" s="3333"/>
      <c r="I28" s="3333"/>
      <c r="J28" s="3114"/>
      <c r="K28" s="3323"/>
      <c r="L28" s="6087" t="s">
        <v>97</v>
      </c>
      <c r="M28" s="5924"/>
      <c r="N28" s="6088"/>
      <c r="O28" s="5924"/>
      <c r="P28" s="5924"/>
      <c r="Q28" s="5924"/>
      <c r="R28" s="5924"/>
      <c r="S28" s="5924"/>
      <c r="T28" s="5924"/>
      <c r="U28" s="5924"/>
      <c r="V28" s="5924"/>
      <c r="W28" s="5924"/>
      <c r="X28" s="5931"/>
      <c r="Y28" s="6013" t="s">
        <v>87</v>
      </c>
      <c r="Z28" s="5923"/>
      <c r="AA28" s="5923"/>
      <c r="AB28" s="5923"/>
      <c r="AC28" s="5923"/>
      <c r="AD28" s="5923"/>
      <c r="AE28" s="5923"/>
      <c r="AF28" s="5923"/>
      <c r="AG28" s="5923"/>
      <c r="AH28" s="5923"/>
      <c r="AI28" s="6022"/>
      <c r="AJ28" s="3452"/>
      <c r="AK28" s="6151"/>
      <c r="AL28" s="5924"/>
      <c r="AM28" s="5924"/>
      <c r="AN28" s="5924"/>
      <c r="AO28" s="5924"/>
      <c r="AP28" s="5924"/>
      <c r="AQ28" s="5924"/>
      <c r="AR28" s="5924"/>
      <c r="AS28" s="5924"/>
      <c r="AT28" s="5924"/>
      <c r="AU28" s="5931"/>
      <c r="AV28" s="6013" t="s">
        <v>87</v>
      </c>
      <c r="AW28" s="5923"/>
      <c r="AX28" s="5923"/>
      <c r="AY28" s="5923"/>
      <c r="AZ28" s="5923"/>
      <c r="BA28" s="5923"/>
      <c r="BB28" s="5923"/>
      <c r="BC28" s="5923"/>
      <c r="BD28" s="5923"/>
      <c r="BE28" s="5923"/>
      <c r="BF28" s="5931"/>
      <c r="BG28" s="6013" t="s">
        <v>89</v>
      </c>
      <c r="BH28" s="5923"/>
      <c r="BI28" s="5923"/>
      <c r="BJ28" s="5931"/>
      <c r="BK28" s="6013" t="s">
        <v>3010</v>
      </c>
      <c r="BL28" s="5923"/>
      <c r="BM28" s="5923"/>
      <c r="BN28" s="5923"/>
      <c r="BO28" s="5923"/>
      <c r="BP28" s="5923"/>
      <c r="BQ28" s="5923"/>
      <c r="BR28" s="5923"/>
      <c r="BS28" s="5923"/>
      <c r="BT28" s="5923"/>
      <c r="BU28" s="5923"/>
      <c r="BV28" s="6022"/>
      <c r="BW28" s="3098"/>
      <c r="BX28" s="3098"/>
      <c r="BY28" s="3098"/>
      <c r="BZ28" s="3098"/>
      <c r="CA28" s="3098"/>
      <c r="CB28" s="3098"/>
      <c r="CC28" s="3098"/>
      <c r="CD28" s="3098"/>
      <c r="CE28" s="3098"/>
      <c r="CF28" s="3098"/>
      <c r="CG28" s="3098"/>
      <c r="CH28" s="3098"/>
      <c r="CI28" s="3098"/>
    </row>
    <row r="29" spans="1:87" ht="10.5" customHeight="1">
      <c r="A29" s="3299"/>
      <c r="B29" s="3203"/>
      <c r="C29" s="3109"/>
      <c r="D29" s="3109"/>
      <c r="E29" s="3200"/>
      <c r="F29" s="3094"/>
      <c r="G29" s="3094"/>
      <c r="H29" s="3333"/>
      <c r="I29" s="3333"/>
      <c r="J29" s="3114"/>
      <c r="K29" s="3323"/>
      <c r="L29" s="3340"/>
      <c r="M29" s="3335"/>
      <c r="N29" s="3334"/>
      <c r="O29" s="3335"/>
      <c r="P29" s="3335"/>
      <c r="Q29" s="3335"/>
      <c r="R29" s="3335"/>
      <c r="S29" s="3335"/>
      <c r="T29" s="3335"/>
      <c r="U29" s="3335"/>
      <c r="V29" s="3335"/>
      <c r="W29" s="3335"/>
      <c r="X29" s="3336"/>
      <c r="Y29" s="3237"/>
      <c r="Z29" s="3218"/>
      <c r="AA29" s="3218"/>
      <c r="AB29" s="3218"/>
      <c r="AC29" s="3218"/>
      <c r="AD29" s="3218"/>
      <c r="AE29" s="3218"/>
      <c r="AF29" s="3218"/>
      <c r="AG29" s="3218"/>
      <c r="AH29" s="3218"/>
      <c r="AI29" s="3238"/>
      <c r="AJ29" s="3452"/>
      <c r="AK29" s="3335"/>
      <c r="AL29" s="3335"/>
      <c r="AM29" s="3335"/>
      <c r="AN29" s="3335"/>
      <c r="AO29" s="3335"/>
      <c r="AP29" s="3335"/>
      <c r="AQ29" s="3335"/>
      <c r="AR29" s="3335"/>
      <c r="AS29" s="3335"/>
      <c r="AT29" s="3335"/>
      <c r="AU29" s="3336"/>
      <c r="AV29" s="3237"/>
      <c r="AW29" s="3218"/>
      <c r="AX29" s="3218"/>
      <c r="AY29" s="3218"/>
      <c r="AZ29" s="3218"/>
      <c r="BA29" s="3218"/>
      <c r="BB29" s="3218"/>
      <c r="BC29" s="3218"/>
      <c r="BD29" s="3218"/>
      <c r="BE29" s="3218"/>
      <c r="BF29" s="3342"/>
      <c r="BG29" s="6086" t="s">
        <v>2955</v>
      </c>
      <c r="BH29" s="5923"/>
      <c r="BI29" s="5923"/>
      <c r="BJ29" s="5931"/>
      <c r="BK29" s="6086" t="s">
        <v>3011</v>
      </c>
      <c r="BL29" s="5923"/>
      <c r="BM29" s="5923"/>
      <c r="BN29" s="5923"/>
      <c r="BO29" s="5923"/>
      <c r="BP29" s="5923"/>
      <c r="BQ29" s="5923"/>
      <c r="BR29" s="5923"/>
      <c r="BS29" s="5923"/>
      <c r="BT29" s="5923"/>
      <c r="BU29" s="5923"/>
      <c r="BV29" s="6022"/>
      <c r="BW29" s="3098"/>
      <c r="BX29" s="3098"/>
      <c r="BY29" s="3098"/>
      <c r="BZ29" s="3098"/>
      <c r="CA29" s="3098"/>
      <c r="CB29" s="3098"/>
      <c r="CC29" s="3098"/>
      <c r="CD29" s="3098"/>
      <c r="CE29" s="3098"/>
      <c r="CF29" s="3098"/>
      <c r="CG29" s="3098"/>
      <c r="CH29" s="3098"/>
      <c r="CI29" s="3098"/>
    </row>
    <row r="30" spans="1:87" ht="10.5" customHeight="1">
      <c r="A30" s="3299"/>
      <c r="B30" s="3203"/>
      <c r="C30" s="3109"/>
      <c r="D30" s="3109"/>
      <c r="E30" s="3200"/>
      <c r="F30" s="3094"/>
      <c r="G30" s="3094"/>
      <c r="H30" s="3333"/>
      <c r="I30" s="3333"/>
      <c r="J30" s="3114"/>
      <c r="K30" s="3323"/>
      <c r="L30" s="6087"/>
      <c r="M30" s="5924"/>
      <c r="N30" s="6088"/>
      <c r="O30" s="5924"/>
      <c r="P30" s="5924"/>
      <c r="Q30" s="5924"/>
      <c r="R30" s="5924"/>
      <c r="S30" s="5924"/>
      <c r="T30" s="5924"/>
      <c r="U30" s="5924"/>
      <c r="V30" s="5924"/>
      <c r="W30" s="5924"/>
      <c r="X30" s="5931"/>
      <c r="Y30" s="6005"/>
      <c r="Z30" s="5923"/>
      <c r="AA30" s="5923"/>
      <c r="AB30" s="5923"/>
      <c r="AC30" s="5923"/>
      <c r="AD30" s="5923"/>
      <c r="AE30" s="5923"/>
      <c r="AF30" s="5923"/>
      <c r="AG30" s="5923"/>
      <c r="AH30" s="5923"/>
      <c r="AI30" s="6022"/>
      <c r="AJ30" s="3452"/>
      <c r="AK30" s="6151"/>
      <c r="AL30" s="5924"/>
      <c r="AM30" s="5924"/>
      <c r="AN30" s="5924"/>
      <c r="AO30" s="5924"/>
      <c r="AP30" s="5924"/>
      <c r="AQ30" s="5924"/>
      <c r="AR30" s="5924"/>
      <c r="AS30" s="5924"/>
      <c r="AT30" s="5924"/>
      <c r="AU30" s="5931"/>
      <c r="AV30" s="6005"/>
      <c r="AW30" s="5923"/>
      <c r="AX30" s="5923"/>
      <c r="AY30" s="5923"/>
      <c r="AZ30" s="5923"/>
      <c r="BA30" s="5923"/>
      <c r="BB30" s="5923"/>
      <c r="BC30" s="5923"/>
      <c r="BD30" s="5923"/>
      <c r="BE30" s="5923"/>
      <c r="BF30" s="5931"/>
      <c r="BG30" s="6086" t="s">
        <v>97</v>
      </c>
      <c r="BH30" s="6152"/>
      <c r="BI30" s="6152"/>
      <c r="BJ30" s="6153"/>
      <c r="BK30" s="6005"/>
      <c r="BL30" s="5923"/>
      <c r="BM30" s="5923"/>
      <c r="BN30" s="5923"/>
      <c r="BO30" s="5923"/>
      <c r="BP30" s="5923"/>
      <c r="BQ30" s="5923"/>
      <c r="BR30" s="5923"/>
      <c r="BS30" s="5923"/>
      <c r="BT30" s="5923"/>
      <c r="BU30" s="5923"/>
      <c r="BV30" s="6022"/>
      <c r="BW30" s="3098"/>
      <c r="BX30" s="3098"/>
      <c r="BY30" s="3098"/>
      <c r="BZ30" s="3098"/>
      <c r="CA30" s="3098"/>
      <c r="CB30" s="3098"/>
      <c r="CC30" s="3098"/>
      <c r="CD30" s="3098"/>
      <c r="CE30" s="3098"/>
      <c r="CF30" s="3098"/>
      <c r="CG30" s="3098"/>
      <c r="CH30" s="3098"/>
      <c r="CI30" s="3098"/>
    </row>
    <row r="31" spans="1:87" ht="13.5" customHeight="1" thickBot="1">
      <c r="A31" s="3299"/>
      <c r="B31" s="3343" t="s">
        <v>2962</v>
      </c>
      <c r="C31" s="3109" t="s">
        <v>3047</v>
      </c>
      <c r="D31" s="3109"/>
      <c r="E31" s="3200"/>
      <c r="F31" s="3094"/>
      <c r="G31" s="3094"/>
      <c r="H31" s="3333"/>
      <c r="I31" s="3333"/>
      <c r="J31" s="3114"/>
      <c r="K31" s="3323"/>
      <c r="L31" s="6083"/>
      <c r="M31" s="5997"/>
      <c r="N31" s="6084"/>
      <c r="O31" s="5997"/>
      <c r="P31" s="5997"/>
      <c r="Q31" s="5997"/>
      <c r="R31" s="5997"/>
      <c r="S31" s="5997"/>
      <c r="T31" s="5997"/>
      <c r="U31" s="5997"/>
      <c r="V31" s="5997"/>
      <c r="W31" s="5997"/>
      <c r="X31" s="5950"/>
      <c r="Y31" s="6017"/>
      <c r="Z31" s="5997"/>
      <c r="AA31" s="5997"/>
      <c r="AB31" s="5997"/>
      <c r="AC31" s="5997"/>
      <c r="AD31" s="5997"/>
      <c r="AE31" s="5997"/>
      <c r="AF31" s="5997"/>
      <c r="AG31" s="5997"/>
      <c r="AH31" s="5997"/>
      <c r="AI31" s="6082"/>
      <c r="AJ31" s="3454"/>
      <c r="AK31" s="6148"/>
      <c r="AL31" s="5997"/>
      <c r="AM31" s="5997"/>
      <c r="AN31" s="5997"/>
      <c r="AO31" s="5997"/>
      <c r="AP31" s="5997"/>
      <c r="AQ31" s="5997"/>
      <c r="AR31" s="5997"/>
      <c r="AS31" s="5997"/>
      <c r="AT31" s="5997"/>
      <c r="AU31" s="5950"/>
      <c r="AV31" s="6017"/>
      <c r="AW31" s="5997"/>
      <c r="AX31" s="5997"/>
      <c r="AY31" s="5997"/>
      <c r="AZ31" s="5997"/>
      <c r="BA31" s="5997"/>
      <c r="BB31" s="5997"/>
      <c r="BC31" s="5997"/>
      <c r="BD31" s="5997"/>
      <c r="BE31" s="5997"/>
      <c r="BF31" s="5950"/>
      <c r="BG31" s="6085" t="s">
        <v>2956</v>
      </c>
      <c r="BH31" s="6149"/>
      <c r="BI31" s="6149"/>
      <c r="BJ31" s="6150"/>
      <c r="BK31" s="6017"/>
      <c r="BL31" s="5997"/>
      <c r="BM31" s="5997"/>
      <c r="BN31" s="5997"/>
      <c r="BO31" s="5997"/>
      <c r="BP31" s="5997"/>
      <c r="BQ31" s="5997"/>
      <c r="BR31" s="5997"/>
      <c r="BS31" s="5997"/>
      <c r="BT31" s="5997"/>
      <c r="BU31" s="5997"/>
      <c r="BV31" s="6082"/>
      <c r="BW31" s="3098"/>
      <c r="BX31" s="3098"/>
      <c r="BY31" s="3098"/>
      <c r="BZ31" s="3098"/>
      <c r="CA31" s="3098"/>
      <c r="CB31" s="3098"/>
      <c r="CC31" s="3098"/>
      <c r="CD31" s="3098"/>
      <c r="CE31" s="3098"/>
      <c r="CF31" s="3098"/>
      <c r="CG31" s="3098"/>
      <c r="CH31" s="3098"/>
      <c r="CI31" s="3098"/>
    </row>
    <row r="32" spans="1:87" ht="12" customHeight="1">
      <c r="A32" s="3299"/>
      <c r="B32" s="3143"/>
      <c r="C32" s="3198" t="s">
        <v>3048</v>
      </c>
      <c r="D32" s="3109"/>
      <c r="E32" s="3200"/>
      <c r="F32" s="3094"/>
      <c r="G32" s="3094"/>
      <c r="H32" s="3333"/>
      <c r="I32" s="3333"/>
      <c r="J32" s="3114"/>
      <c r="K32" s="3323"/>
      <c r="L32" s="3335"/>
      <c r="M32" s="3335"/>
      <c r="N32" s="3335"/>
      <c r="O32" s="3335"/>
      <c r="P32" s="3335"/>
      <c r="Q32" s="3335"/>
      <c r="R32" s="3344"/>
      <c r="S32" s="3344"/>
      <c r="T32" s="3335"/>
      <c r="U32" s="3335"/>
      <c r="V32" s="3335"/>
      <c r="W32" s="3335"/>
      <c r="X32" s="3335"/>
      <c r="Y32" s="3240"/>
      <c r="Z32" s="3240"/>
      <c r="AA32" s="3240"/>
      <c r="AB32" s="3240"/>
      <c r="AC32" s="3345"/>
      <c r="AD32" s="3345"/>
      <c r="AE32" s="3240"/>
      <c r="AF32" s="3240"/>
      <c r="AG32" s="3240"/>
      <c r="AH32" s="3240"/>
      <c r="AI32" s="3347"/>
      <c r="AJ32" s="3451"/>
      <c r="AK32" s="3344"/>
      <c r="AL32" s="3344"/>
      <c r="AM32" s="3344"/>
      <c r="AN32" s="3344"/>
      <c r="AO32" s="3344"/>
      <c r="AP32" s="3344"/>
      <c r="AQ32" s="3344"/>
      <c r="AR32" s="3344"/>
      <c r="AS32" s="3344"/>
      <c r="AT32" s="3344"/>
      <c r="AU32" s="3344"/>
      <c r="AV32" s="3345"/>
      <c r="AW32" s="3345"/>
      <c r="AX32" s="3345"/>
      <c r="AY32" s="3345"/>
      <c r="AZ32" s="3345"/>
      <c r="BA32" s="3345"/>
      <c r="BB32" s="3345"/>
      <c r="BC32" s="3345"/>
      <c r="BD32" s="3345"/>
      <c r="BE32" s="3345"/>
      <c r="BF32" s="3345"/>
      <c r="BG32" s="3345"/>
      <c r="BH32" s="3345"/>
      <c r="BI32" s="3345"/>
      <c r="BJ32" s="3345"/>
      <c r="BK32" s="3345"/>
      <c r="BL32" s="3345"/>
      <c r="BM32" s="3345"/>
      <c r="BN32" s="3345"/>
      <c r="BO32" s="3345"/>
      <c r="BP32" s="3345"/>
      <c r="BQ32" s="3345"/>
      <c r="BR32" s="3345"/>
      <c r="BS32" s="3345"/>
      <c r="BT32" s="3345"/>
      <c r="BU32" s="3345"/>
      <c r="BV32" s="3455"/>
      <c r="BW32" s="3098"/>
      <c r="BX32" s="3098"/>
      <c r="BY32" s="3098"/>
      <c r="BZ32" s="3098"/>
      <c r="CA32" s="3098"/>
      <c r="CB32" s="3098"/>
      <c r="CC32" s="3098"/>
      <c r="CD32" s="3098"/>
      <c r="CE32" s="3098"/>
      <c r="CF32" s="3098"/>
      <c r="CG32" s="3098"/>
      <c r="CH32" s="3098"/>
      <c r="CI32" s="3098"/>
    </row>
    <row r="33" spans="1:87" ht="15" customHeight="1">
      <c r="A33" s="3299"/>
      <c r="B33" s="3098"/>
      <c r="C33" s="6143"/>
      <c r="D33" s="6144"/>
      <c r="E33" s="6144"/>
      <c r="F33" s="6144"/>
      <c r="G33" s="6144"/>
      <c r="H33" s="6144"/>
      <c r="I33" s="6144"/>
      <c r="J33" s="6144"/>
      <c r="K33" s="3323"/>
      <c r="L33" s="3349"/>
      <c r="M33" s="3349"/>
      <c r="N33" s="3349"/>
      <c r="O33" s="6145"/>
      <c r="P33" s="5924"/>
      <c r="Q33" s="5924"/>
      <c r="R33" s="5924"/>
      <c r="S33" s="5924"/>
      <c r="T33" s="5924"/>
      <c r="U33" s="5924"/>
      <c r="V33" s="5924"/>
      <c r="W33" s="5924"/>
      <c r="X33" s="3143"/>
      <c r="Y33" s="3143"/>
      <c r="Z33" s="6146"/>
      <c r="AA33" s="5923"/>
      <c r="AB33" s="5923"/>
      <c r="AC33" s="5923"/>
      <c r="AD33" s="5923"/>
      <c r="AE33" s="5923"/>
      <c r="AF33" s="5923"/>
      <c r="AG33" s="5923"/>
      <c r="AH33" s="5923"/>
      <c r="AI33" s="3301"/>
      <c r="AJ33" s="3299"/>
      <c r="AK33" s="3456"/>
      <c r="AL33" s="6145"/>
      <c r="AM33" s="5924"/>
      <c r="AN33" s="5924"/>
      <c r="AO33" s="5924"/>
      <c r="AP33" s="5924"/>
      <c r="AQ33" s="5924"/>
      <c r="AR33" s="5924"/>
      <c r="AS33" s="5924"/>
      <c r="AT33" s="5924"/>
      <c r="AU33" s="3143"/>
      <c r="AV33" s="3143"/>
      <c r="AW33" s="6146"/>
      <c r="AX33" s="5923"/>
      <c r="AY33" s="5923"/>
      <c r="AZ33" s="5923"/>
      <c r="BA33" s="5923"/>
      <c r="BB33" s="5923"/>
      <c r="BC33" s="5923"/>
      <c r="BD33" s="5923"/>
      <c r="BE33" s="5923"/>
      <c r="BF33" s="3143"/>
      <c r="BG33" s="3143"/>
      <c r="BH33" s="6146"/>
      <c r="BI33" s="5923"/>
      <c r="BJ33" s="3143"/>
      <c r="BK33" s="3143"/>
      <c r="BL33" s="6147"/>
      <c r="BM33" s="5923"/>
      <c r="BN33" s="5923"/>
      <c r="BO33" s="5923"/>
      <c r="BP33" s="5923"/>
      <c r="BQ33" s="5923"/>
      <c r="BR33" s="5923"/>
      <c r="BS33" s="5923"/>
      <c r="BT33" s="5923"/>
      <c r="BU33" s="5923"/>
      <c r="BV33" s="3301"/>
      <c r="BW33" s="3098"/>
      <c r="BX33" s="3098"/>
      <c r="BY33" s="3098"/>
      <c r="BZ33" s="3098"/>
      <c r="CA33" s="3098"/>
      <c r="CB33" s="3098"/>
      <c r="CC33" s="3098"/>
      <c r="CD33" s="3098"/>
      <c r="CE33" s="3098"/>
      <c r="CF33" s="3098"/>
      <c r="CG33" s="3098"/>
      <c r="CH33" s="3098"/>
      <c r="CI33" s="3098"/>
    </row>
    <row r="34" spans="1:87" ht="12" customHeight="1">
      <c r="A34" s="3299"/>
      <c r="B34" s="3098"/>
      <c r="C34" s="3457"/>
      <c r="D34" s="3458"/>
      <c r="E34" s="3458"/>
      <c r="F34" s="3458"/>
      <c r="G34" s="3458"/>
      <c r="H34" s="3458"/>
      <c r="I34" s="3458"/>
      <c r="J34" s="3458"/>
      <c r="K34" s="3323"/>
      <c r="L34" s="3349"/>
      <c r="M34" s="3349"/>
      <c r="N34" s="3349"/>
      <c r="O34" s="6138">
        <v>1331</v>
      </c>
      <c r="P34" s="6139"/>
      <c r="Q34" s="6139"/>
      <c r="R34" s="6139"/>
      <c r="S34" s="6139"/>
      <c r="T34" s="6139"/>
      <c r="U34" s="6139"/>
      <c r="V34" s="6139"/>
      <c r="W34" s="6139"/>
      <c r="X34" s="3459"/>
      <c r="Y34" s="3459"/>
      <c r="Z34" s="6140">
        <v>1332</v>
      </c>
      <c r="AA34" s="6141"/>
      <c r="AB34" s="6141"/>
      <c r="AC34" s="6141"/>
      <c r="AD34" s="6141"/>
      <c r="AE34" s="6141"/>
      <c r="AF34" s="6141"/>
      <c r="AG34" s="6141"/>
      <c r="AH34" s="6141"/>
      <c r="AI34" s="3460"/>
      <c r="AJ34" s="3461"/>
      <c r="AK34" s="3462"/>
      <c r="AL34" s="6138">
        <v>1333</v>
      </c>
      <c r="AM34" s="6139"/>
      <c r="AN34" s="6139"/>
      <c r="AO34" s="6139"/>
      <c r="AP34" s="6139"/>
      <c r="AQ34" s="6139"/>
      <c r="AR34" s="6139"/>
      <c r="AS34" s="6139"/>
      <c r="AT34" s="6139"/>
      <c r="AU34" s="3459"/>
      <c r="AV34" s="3459"/>
      <c r="AW34" s="6140">
        <v>1334</v>
      </c>
      <c r="AX34" s="6141"/>
      <c r="AY34" s="6141"/>
      <c r="AZ34" s="6141"/>
      <c r="BA34" s="6141"/>
      <c r="BB34" s="6141"/>
      <c r="BC34" s="6141"/>
      <c r="BD34" s="6141"/>
      <c r="BE34" s="6141"/>
      <c r="BF34" s="3459"/>
      <c r="BG34" s="3459"/>
      <c r="BH34" s="6140">
        <v>1335</v>
      </c>
      <c r="BI34" s="6141"/>
      <c r="BJ34" s="3459"/>
      <c r="BK34" s="3459"/>
      <c r="BL34" s="6142">
        <v>1336</v>
      </c>
      <c r="BM34" s="6141"/>
      <c r="BN34" s="6141"/>
      <c r="BO34" s="6141"/>
      <c r="BP34" s="6141"/>
      <c r="BQ34" s="6141"/>
      <c r="BR34" s="6141"/>
      <c r="BS34" s="6141"/>
      <c r="BT34" s="6141"/>
      <c r="BU34" s="6141"/>
      <c r="BV34" s="3301"/>
      <c r="BW34" s="3098"/>
      <c r="BX34" s="3098"/>
      <c r="BY34" s="3098"/>
      <c r="BZ34" s="3098"/>
      <c r="CA34" s="3098"/>
      <c r="CB34" s="3098"/>
      <c r="CC34" s="3098"/>
      <c r="CD34" s="3098"/>
      <c r="CE34" s="3098"/>
      <c r="CF34" s="3098"/>
      <c r="CG34" s="3098"/>
      <c r="CH34" s="3098"/>
      <c r="CI34" s="3098"/>
    </row>
    <row r="35" spans="1:87" ht="3.75" customHeight="1" thickBot="1">
      <c r="A35" s="3299"/>
      <c r="B35" s="3143"/>
      <c r="C35" s="3198"/>
      <c r="D35" s="3109"/>
      <c r="E35" s="3200"/>
      <c r="F35" s="3094"/>
      <c r="G35" s="3094"/>
      <c r="H35" s="3333"/>
      <c r="I35" s="3333"/>
      <c r="J35" s="3114"/>
      <c r="K35" s="3323"/>
      <c r="L35" s="3349"/>
      <c r="M35" s="3349"/>
      <c r="N35" s="3349"/>
      <c r="O35" s="3463"/>
      <c r="P35" s="3349"/>
      <c r="Q35" s="3349"/>
      <c r="R35" s="3118"/>
      <c r="S35" s="3118"/>
      <c r="T35" s="3349"/>
      <c r="U35" s="3464"/>
      <c r="V35" s="3464"/>
      <c r="W35" s="3143"/>
      <c r="X35" s="3143"/>
      <c r="Y35" s="3143"/>
      <c r="Z35" s="3143"/>
      <c r="AA35" s="3143"/>
      <c r="AB35" s="3143"/>
      <c r="AC35" s="3218"/>
      <c r="AD35" s="3218"/>
      <c r="AE35" s="3143"/>
      <c r="AF35" s="3143"/>
      <c r="AG35" s="3143"/>
      <c r="AH35" s="3098"/>
      <c r="AI35" s="3301"/>
      <c r="AJ35" s="3299"/>
      <c r="AK35" s="3349"/>
      <c r="AL35" s="3463"/>
      <c r="AM35" s="3349"/>
      <c r="AN35" s="3349"/>
      <c r="AO35" s="3118"/>
      <c r="AP35" s="3118"/>
      <c r="AQ35" s="3349"/>
      <c r="AR35" s="3464"/>
      <c r="AS35" s="3464"/>
      <c r="AT35" s="3143"/>
      <c r="AU35" s="3143"/>
      <c r="AV35" s="3143"/>
      <c r="AW35" s="3143"/>
      <c r="AX35" s="3143"/>
      <c r="AY35" s="3143"/>
      <c r="AZ35" s="3218"/>
      <c r="BA35" s="3218"/>
      <c r="BB35" s="3143"/>
      <c r="BC35" s="3143"/>
      <c r="BD35" s="3143"/>
      <c r="BE35" s="3143"/>
      <c r="BF35" s="3143"/>
      <c r="BG35" s="3143"/>
      <c r="BH35" s="3218"/>
      <c r="BI35" s="3218"/>
      <c r="BJ35" s="3143"/>
      <c r="BK35" s="3143"/>
      <c r="BL35" s="3189"/>
      <c r="BM35" s="3189"/>
      <c r="BN35" s="3189"/>
      <c r="BO35" s="3189"/>
      <c r="BP35" s="3246"/>
      <c r="BQ35" s="3246"/>
      <c r="BR35" s="3189"/>
      <c r="BS35" s="3189"/>
      <c r="BT35" s="3189"/>
      <c r="BU35" s="3098"/>
      <c r="BV35" s="3301"/>
      <c r="BW35" s="3098"/>
      <c r="BX35" s="3098"/>
      <c r="BY35" s="3098"/>
      <c r="BZ35" s="3098"/>
      <c r="CA35" s="3098"/>
      <c r="CB35" s="3098"/>
      <c r="CC35" s="3098"/>
      <c r="CD35" s="3098"/>
      <c r="CE35" s="3098"/>
      <c r="CF35" s="3098"/>
      <c r="CG35" s="3098"/>
      <c r="CH35" s="3098"/>
      <c r="CI35" s="3098"/>
    </row>
    <row r="36" spans="1:87" ht="3" customHeight="1">
      <c r="A36" s="3465"/>
      <c r="B36" s="3351"/>
      <c r="C36" s="3157"/>
      <c r="D36" s="3351"/>
      <c r="E36" s="3351"/>
      <c r="F36" s="3351"/>
      <c r="G36" s="3351"/>
      <c r="H36" s="3351"/>
      <c r="I36" s="3351"/>
      <c r="J36" s="3352"/>
      <c r="K36" s="6071">
        <v>51</v>
      </c>
      <c r="L36" s="6072" t="s">
        <v>2957</v>
      </c>
      <c r="M36" s="6073"/>
      <c r="N36" s="3353"/>
      <c r="O36" s="6041"/>
      <c r="P36" s="5939"/>
      <c r="Q36" s="5939"/>
      <c r="R36" s="5939"/>
      <c r="S36" s="6041"/>
      <c r="T36" s="5939"/>
      <c r="U36" s="5939"/>
      <c r="V36" s="5939"/>
      <c r="W36" s="5939"/>
      <c r="X36" s="3354"/>
      <c r="Y36" s="3355"/>
      <c r="Z36" s="6041"/>
      <c r="AA36" s="5939"/>
      <c r="AB36" s="5939"/>
      <c r="AC36" s="5939"/>
      <c r="AD36" s="6041"/>
      <c r="AE36" s="5939"/>
      <c r="AF36" s="5939"/>
      <c r="AG36" s="5939"/>
      <c r="AH36" s="5939"/>
      <c r="AI36" s="3466"/>
      <c r="AJ36" s="6137">
        <v>51</v>
      </c>
      <c r="AK36" s="3353"/>
      <c r="AL36" s="6042"/>
      <c r="AM36" s="5993"/>
      <c r="AN36" s="5993"/>
      <c r="AO36" s="5993"/>
      <c r="AP36" s="6042"/>
      <c r="AQ36" s="5993"/>
      <c r="AR36" s="5993"/>
      <c r="AS36" s="5993"/>
      <c r="AT36" s="5993"/>
      <c r="AU36" s="3354"/>
      <c r="AV36" s="3355"/>
      <c r="AW36" s="6042"/>
      <c r="AX36" s="5993"/>
      <c r="AY36" s="5993"/>
      <c r="AZ36" s="5993"/>
      <c r="BA36" s="6042"/>
      <c r="BB36" s="5993"/>
      <c r="BC36" s="5993"/>
      <c r="BD36" s="5993"/>
      <c r="BE36" s="5993"/>
      <c r="BF36" s="3354"/>
      <c r="BG36" s="3355"/>
      <c r="BH36" s="3357"/>
      <c r="BI36" s="3357"/>
      <c r="BJ36" s="3354"/>
      <c r="BK36" s="3355"/>
      <c r="BL36" s="3358"/>
      <c r="BM36" s="3358"/>
      <c r="BN36" s="3358"/>
      <c r="BO36" s="3358"/>
      <c r="BP36" s="3358"/>
      <c r="BQ36" s="3358"/>
      <c r="BR36" s="3358"/>
      <c r="BS36" s="3358"/>
      <c r="BT36" s="3358"/>
      <c r="BU36" s="3358"/>
      <c r="BV36" s="3211"/>
      <c r="BW36" s="3143"/>
      <c r="BX36" s="3143"/>
      <c r="BY36" s="3143"/>
      <c r="BZ36" s="3143"/>
      <c r="CA36" s="3143"/>
      <c r="CB36" s="3143"/>
      <c r="CC36" s="3143"/>
      <c r="CD36" s="3143"/>
      <c r="CE36" s="3143"/>
      <c r="CF36" s="3143"/>
      <c r="CG36" s="3143"/>
      <c r="CH36" s="3143"/>
      <c r="CI36" s="3143"/>
    </row>
    <row r="37" spans="1:87" ht="21.75" customHeight="1">
      <c r="A37" s="3467"/>
      <c r="B37" s="3143"/>
      <c r="C37" s="3360" t="s">
        <v>3049</v>
      </c>
      <c r="D37" s="6136" t="s">
        <v>3015</v>
      </c>
      <c r="E37" s="5924"/>
      <c r="F37" s="5924"/>
      <c r="G37" s="5924"/>
      <c r="H37" s="5924"/>
      <c r="I37" s="5924"/>
      <c r="J37" s="5931"/>
      <c r="K37" s="5937"/>
      <c r="L37" s="5976"/>
      <c r="M37" s="5975"/>
      <c r="N37" s="3361"/>
      <c r="O37" s="6046"/>
      <c r="P37" s="5933"/>
      <c r="Q37" s="5933"/>
      <c r="R37" s="5933"/>
      <c r="S37" s="5933"/>
      <c r="T37" s="5933"/>
      <c r="U37" s="5933"/>
      <c r="V37" s="5933"/>
      <c r="W37" s="5934"/>
      <c r="X37" s="3362"/>
      <c r="Y37" s="3361"/>
      <c r="Z37" s="6046"/>
      <c r="AA37" s="5933"/>
      <c r="AB37" s="5933"/>
      <c r="AC37" s="5933"/>
      <c r="AD37" s="5933"/>
      <c r="AE37" s="5933"/>
      <c r="AF37" s="5933"/>
      <c r="AG37" s="5933"/>
      <c r="AH37" s="5934"/>
      <c r="AI37" s="3468"/>
      <c r="AJ37" s="5954"/>
      <c r="AK37" s="3361"/>
      <c r="AL37" s="6046"/>
      <c r="AM37" s="5933"/>
      <c r="AN37" s="5933"/>
      <c r="AO37" s="5933"/>
      <c r="AP37" s="5933"/>
      <c r="AQ37" s="5933"/>
      <c r="AR37" s="5933"/>
      <c r="AS37" s="5933"/>
      <c r="AT37" s="5934"/>
      <c r="AU37" s="3362"/>
      <c r="AV37" s="3361"/>
      <c r="AW37" s="6046"/>
      <c r="AX37" s="5933"/>
      <c r="AY37" s="5933"/>
      <c r="AZ37" s="5933"/>
      <c r="BA37" s="5933"/>
      <c r="BB37" s="5933"/>
      <c r="BC37" s="5933"/>
      <c r="BD37" s="5933"/>
      <c r="BE37" s="5934"/>
      <c r="BF37" s="3362"/>
      <c r="BG37" s="3361"/>
      <c r="BH37" s="6066" t="s">
        <v>48</v>
      </c>
      <c r="BI37" s="5934"/>
      <c r="BJ37" s="3362"/>
      <c r="BK37" s="3361"/>
      <c r="BL37" s="6049"/>
      <c r="BM37" s="5933"/>
      <c r="BN37" s="5933"/>
      <c r="BO37" s="5933"/>
      <c r="BP37" s="5933"/>
      <c r="BQ37" s="5933"/>
      <c r="BR37" s="5933"/>
      <c r="BS37" s="5933"/>
      <c r="BT37" s="5933"/>
      <c r="BU37" s="5934"/>
      <c r="BV37" s="3301"/>
      <c r="BW37" s="3143"/>
      <c r="BX37" s="3143"/>
      <c r="BY37" s="3143"/>
      <c r="BZ37" s="3143"/>
      <c r="CA37" s="3143"/>
      <c r="CB37" s="3143"/>
      <c r="CC37" s="3143"/>
      <c r="CD37" s="3143"/>
      <c r="CE37" s="3143"/>
      <c r="CF37" s="3143"/>
      <c r="CG37" s="3143"/>
      <c r="CH37" s="3143"/>
      <c r="CI37" s="3143"/>
    </row>
    <row r="38" spans="1:87" ht="3" customHeight="1">
      <c r="A38" s="3469"/>
      <c r="B38" s="3098"/>
      <c r="C38" s="3263"/>
      <c r="D38" s="3262"/>
      <c r="E38" s="3262"/>
      <c r="F38" s="3262"/>
      <c r="G38" s="3262"/>
      <c r="H38" s="3262"/>
      <c r="I38" s="3262"/>
      <c r="J38" s="3264"/>
      <c r="K38" s="5958"/>
      <c r="L38" s="5976"/>
      <c r="M38" s="5975"/>
      <c r="N38" s="3265"/>
      <c r="O38" s="3262"/>
      <c r="P38" s="3262"/>
      <c r="Q38" s="3262"/>
      <c r="R38" s="3262"/>
      <c r="S38" s="3262"/>
      <c r="T38" s="3262"/>
      <c r="U38" s="3262"/>
      <c r="V38" s="3262"/>
      <c r="W38" s="3262"/>
      <c r="X38" s="3264"/>
      <c r="Y38" s="3265"/>
      <c r="Z38" s="3262"/>
      <c r="AA38" s="3262"/>
      <c r="AB38" s="3262"/>
      <c r="AC38" s="3262"/>
      <c r="AD38" s="3262"/>
      <c r="AE38" s="3262"/>
      <c r="AF38" s="3262"/>
      <c r="AG38" s="3262"/>
      <c r="AH38" s="3262"/>
      <c r="AI38" s="3365"/>
      <c r="AJ38" s="5964"/>
      <c r="AK38" s="3265"/>
      <c r="AL38" s="3262"/>
      <c r="AM38" s="3262"/>
      <c r="AN38" s="3262"/>
      <c r="AO38" s="3262"/>
      <c r="AP38" s="3262"/>
      <c r="AQ38" s="3262"/>
      <c r="AR38" s="3262"/>
      <c r="AS38" s="3262"/>
      <c r="AT38" s="3262"/>
      <c r="AU38" s="3264"/>
      <c r="AV38" s="3265"/>
      <c r="AW38" s="3262"/>
      <c r="AX38" s="3262"/>
      <c r="AY38" s="3262"/>
      <c r="AZ38" s="3262"/>
      <c r="BA38" s="3262"/>
      <c r="BB38" s="3262"/>
      <c r="BC38" s="3262"/>
      <c r="BD38" s="3262"/>
      <c r="BE38" s="3262"/>
      <c r="BF38" s="3264"/>
      <c r="BG38" s="3265"/>
      <c r="BH38" s="3267"/>
      <c r="BI38" s="3268"/>
      <c r="BJ38" s="3264"/>
      <c r="BK38" s="3265"/>
      <c r="BL38" s="3269"/>
      <c r="BM38" s="3269"/>
      <c r="BN38" s="3269"/>
      <c r="BO38" s="3269"/>
      <c r="BP38" s="3269"/>
      <c r="BQ38" s="3269"/>
      <c r="BR38" s="3269"/>
      <c r="BS38" s="3269"/>
      <c r="BT38" s="3269"/>
      <c r="BU38" s="3269"/>
      <c r="BV38" s="3365"/>
      <c r="BW38" s="3098"/>
      <c r="BX38" s="3098"/>
      <c r="BY38" s="3098"/>
      <c r="BZ38" s="3098"/>
      <c r="CA38" s="3098"/>
      <c r="CB38" s="3098"/>
      <c r="CC38" s="3098"/>
      <c r="CD38" s="3098"/>
      <c r="CE38" s="3098"/>
      <c r="CF38" s="3098"/>
      <c r="CG38" s="3098"/>
      <c r="CH38" s="3098"/>
      <c r="CI38" s="3098"/>
    </row>
    <row r="39" spans="1:87" ht="3" customHeight="1">
      <c r="A39" s="3470"/>
      <c r="B39" s="3424"/>
      <c r="C39" s="3367"/>
      <c r="D39" s="3275"/>
      <c r="E39" s="3368"/>
      <c r="F39" s="3368"/>
      <c r="G39" s="3368"/>
      <c r="H39" s="3368"/>
      <c r="I39" s="3368"/>
      <c r="J39" s="3369"/>
      <c r="K39" s="6080">
        <v>52</v>
      </c>
      <c r="L39" s="5965" t="s">
        <v>2957</v>
      </c>
      <c r="M39" s="5975"/>
      <c r="N39" s="3370"/>
      <c r="O39" s="6054"/>
      <c r="P39" s="5952"/>
      <c r="Q39" s="5952"/>
      <c r="R39" s="5952"/>
      <c r="S39" s="6054"/>
      <c r="T39" s="5952"/>
      <c r="U39" s="5952"/>
      <c r="V39" s="5952"/>
      <c r="W39" s="5952"/>
      <c r="X39" s="3371"/>
      <c r="Y39" s="3372"/>
      <c r="Z39" s="6054"/>
      <c r="AA39" s="5952"/>
      <c r="AB39" s="5952"/>
      <c r="AC39" s="5952"/>
      <c r="AD39" s="6054"/>
      <c r="AE39" s="5952"/>
      <c r="AF39" s="5952"/>
      <c r="AG39" s="5952"/>
      <c r="AH39" s="5952"/>
      <c r="AI39" s="3471"/>
      <c r="AJ39" s="6135">
        <v>52</v>
      </c>
      <c r="AK39" s="3370"/>
      <c r="AL39" s="6065"/>
      <c r="AM39" s="5957"/>
      <c r="AN39" s="5957"/>
      <c r="AO39" s="5957"/>
      <c r="AP39" s="6065"/>
      <c r="AQ39" s="5957"/>
      <c r="AR39" s="5957"/>
      <c r="AS39" s="5957"/>
      <c r="AT39" s="5957"/>
      <c r="AU39" s="3371"/>
      <c r="AV39" s="3372"/>
      <c r="AW39" s="6065"/>
      <c r="AX39" s="5957"/>
      <c r="AY39" s="5957"/>
      <c r="AZ39" s="5957"/>
      <c r="BA39" s="6065"/>
      <c r="BB39" s="5957"/>
      <c r="BC39" s="5957"/>
      <c r="BD39" s="5957"/>
      <c r="BE39" s="5957"/>
      <c r="BF39" s="3371"/>
      <c r="BG39" s="3372"/>
      <c r="BH39" s="3374"/>
      <c r="BI39" s="3374"/>
      <c r="BJ39" s="3371"/>
      <c r="BK39" s="3372"/>
      <c r="BL39" s="3375"/>
      <c r="BM39" s="3375"/>
      <c r="BN39" s="3375"/>
      <c r="BO39" s="3375"/>
      <c r="BP39" s="3375"/>
      <c r="BQ39" s="3375"/>
      <c r="BR39" s="3375"/>
      <c r="BS39" s="3375"/>
      <c r="BT39" s="3375"/>
      <c r="BU39" s="3375"/>
      <c r="BV39" s="3376"/>
      <c r="BW39" s="3143"/>
      <c r="BX39" s="3143"/>
      <c r="BY39" s="3143"/>
      <c r="BZ39" s="3143"/>
      <c r="CA39" s="3143"/>
      <c r="CB39" s="3143"/>
      <c r="CC39" s="3143"/>
      <c r="CD39" s="3143"/>
      <c r="CE39" s="3143"/>
      <c r="CF39" s="3143"/>
      <c r="CG39" s="3143"/>
      <c r="CH39" s="3143"/>
      <c r="CI39" s="3143"/>
    </row>
    <row r="40" spans="1:87" ht="21.75" customHeight="1">
      <c r="A40" s="3467"/>
      <c r="B40" s="3143"/>
      <c r="C40" s="3360" t="s">
        <v>3050</v>
      </c>
      <c r="D40" s="6136" t="s">
        <v>3017</v>
      </c>
      <c r="E40" s="5924"/>
      <c r="F40" s="5924"/>
      <c r="G40" s="5924"/>
      <c r="H40" s="5924"/>
      <c r="I40" s="5924"/>
      <c r="J40" s="5931"/>
      <c r="K40" s="5937"/>
      <c r="L40" s="5976"/>
      <c r="M40" s="5975"/>
      <c r="N40" s="3361"/>
      <c r="O40" s="6046"/>
      <c r="P40" s="5933"/>
      <c r="Q40" s="5933"/>
      <c r="R40" s="5933"/>
      <c r="S40" s="5933"/>
      <c r="T40" s="5933"/>
      <c r="U40" s="5933"/>
      <c r="V40" s="5933"/>
      <c r="W40" s="5934"/>
      <c r="X40" s="3362"/>
      <c r="Y40" s="3361"/>
      <c r="Z40" s="6046"/>
      <c r="AA40" s="5933"/>
      <c r="AB40" s="5933"/>
      <c r="AC40" s="5933"/>
      <c r="AD40" s="5933"/>
      <c r="AE40" s="5933"/>
      <c r="AF40" s="5933"/>
      <c r="AG40" s="5933"/>
      <c r="AH40" s="5934"/>
      <c r="AI40" s="3468"/>
      <c r="AJ40" s="5954"/>
      <c r="AK40" s="3361"/>
      <c r="AL40" s="6046"/>
      <c r="AM40" s="5933"/>
      <c r="AN40" s="5933"/>
      <c r="AO40" s="5933"/>
      <c r="AP40" s="5933"/>
      <c r="AQ40" s="5933"/>
      <c r="AR40" s="5933"/>
      <c r="AS40" s="5933"/>
      <c r="AT40" s="5934"/>
      <c r="AU40" s="3362"/>
      <c r="AV40" s="3361"/>
      <c r="AW40" s="6046"/>
      <c r="AX40" s="5933"/>
      <c r="AY40" s="5933"/>
      <c r="AZ40" s="5933"/>
      <c r="BA40" s="5933"/>
      <c r="BB40" s="5933"/>
      <c r="BC40" s="5933"/>
      <c r="BD40" s="5933"/>
      <c r="BE40" s="5934"/>
      <c r="BF40" s="3362"/>
      <c r="BG40" s="3361"/>
      <c r="BH40" s="6066" t="s">
        <v>48</v>
      </c>
      <c r="BI40" s="5934"/>
      <c r="BJ40" s="3362"/>
      <c r="BK40" s="3361"/>
      <c r="BL40" s="6049"/>
      <c r="BM40" s="5933"/>
      <c r="BN40" s="5933"/>
      <c r="BO40" s="5933"/>
      <c r="BP40" s="5933"/>
      <c r="BQ40" s="5933"/>
      <c r="BR40" s="5933"/>
      <c r="BS40" s="5933"/>
      <c r="BT40" s="5933"/>
      <c r="BU40" s="5934"/>
      <c r="BV40" s="3301"/>
      <c r="BW40" s="3143"/>
      <c r="BX40" s="3143"/>
      <c r="BY40" s="3143"/>
      <c r="BZ40" s="3143"/>
      <c r="CA40" s="3143"/>
      <c r="CB40" s="3143"/>
      <c r="CC40" s="3143"/>
      <c r="CD40" s="3143"/>
      <c r="CE40" s="3143"/>
      <c r="CF40" s="3143"/>
      <c r="CG40" s="3143"/>
      <c r="CH40" s="3143"/>
      <c r="CI40" s="3143"/>
    </row>
    <row r="41" spans="1:87" ht="3" customHeight="1">
      <c r="A41" s="3469"/>
      <c r="B41" s="3262"/>
      <c r="C41" s="3263"/>
      <c r="D41" s="3262"/>
      <c r="E41" s="3262"/>
      <c r="F41" s="3262"/>
      <c r="G41" s="3262"/>
      <c r="H41" s="3262"/>
      <c r="I41" s="3262"/>
      <c r="J41" s="3264"/>
      <c r="K41" s="5958"/>
      <c r="L41" s="5976"/>
      <c r="M41" s="5975"/>
      <c r="N41" s="3265"/>
      <c r="O41" s="3262"/>
      <c r="P41" s="3262"/>
      <c r="Q41" s="3262"/>
      <c r="R41" s="3262"/>
      <c r="S41" s="3262"/>
      <c r="T41" s="3262"/>
      <c r="U41" s="3262"/>
      <c r="V41" s="3262"/>
      <c r="W41" s="3262"/>
      <c r="X41" s="3264"/>
      <c r="Y41" s="3265"/>
      <c r="Z41" s="3262"/>
      <c r="AA41" s="3262"/>
      <c r="AB41" s="3262"/>
      <c r="AC41" s="3262"/>
      <c r="AD41" s="3262"/>
      <c r="AE41" s="3262"/>
      <c r="AF41" s="3262"/>
      <c r="AG41" s="3262"/>
      <c r="AH41" s="3262"/>
      <c r="AI41" s="3365"/>
      <c r="AJ41" s="5964"/>
      <c r="AK41" s="3265"/>
      <c r="AL41" s="3262"/>
      <c r="AM41" s="3262"/>
      <c r="AN41" s="3262"/>
      <c r="AO41" s="3262"/>
      <c r="AP41" s="3262"/>
      <c r="AQ41" s="3262"/>
      <c r="AR41" s="3262"/>
      <c r="AS41" s="3262"/>
      <c r="AT41" s="3262"/>
      <c r="AU41" s="3264"/>
      <c r="AV41" s="3265"/>
      <c r="AW41" s="3262"/>
      <c r="AX41" s="3262"/>
      <c r="AY41" s="3262"/>
      <c r="AZ41" s="3262"/>
      <c r="BA41" s="3262"/>
      <c r="BB41" s="3262"/>
      <c r="BC41" s="3262"/>
      <c r="BD41" s="3262"/>
      <c r="BE41" s="3262"/>
      <c r="BF41" s="3264"/>
      <c r="BG41" s="3265"/>
      <c r="BH41" s="3267"/>
      <c r="BI41" s="3268"/>
      <c r="BJ41" s="3264"/>
      <c r="BK41" s="3265"/>
      <c r="BL41" s="3269"/>
      <c r="BM41" s="3269"/>
      <c r="BN41" s="3269"/>
      <c r="BO41" s="3269"/>
      <c r="BP41" s="3269"/>
      <c r="BQ41" s="3269"/>
      <c r="BR41" s="3269"/>
      <c r="BS41" s="3269"/>
      <c r="BT41" s="3269"/>
      <c r="BU41" s="3269"/>
      <c r="BV41" s="3365"/>
      <c r="BW41" s="3098"/>
      <c r="BX41" s="3098"/>
      <c r="BY41" s="3098"/>
      <c r="BZ41" s="3098"/>
      <c r="CA41" s="3098"/>
      <c r="CB41" s="3098"/>
      <c r="CC41" s="3098"/>
      <c r="CD41" s="3098"/>
      <c r="CE41" s="3098"/>
      <c r="CF41" s="3098"/>
      <c r="CG41" s="3098"/>
      <c r="CH41" s="3098"/>
      <c r="CI41" s="3098"/>
    </row>
    <row r="42" spans="1:87" ht="3" customHeight="1">
      <c r="A42" s="3470"/>
      <c r="B42" s="3143"/>
      <c r="C42" s="3367"/>
      <c r="D42" s="3275"/>
      <c r="E42" s="3368"/>
      <c r="F42" s="3368"/>
      <c r="G42" s="3368"/>
      <c r="H42" s="3368"/>
      <c r="I42" s="3368"/>
      <c r="J42" s="3369"/>
      <c r="K42" s="6080">
        <v>53</v>
      </c>
      <c r="L42" s="5965" t="s">
        <v>2957</v>
      </c>
      <c r="M42" s="5975"/>
      <c r="N42" s="3370"/>
      <c r="O42" s="6054"/>
      <c r="P42" s="5952"/>
      <c r="Q42" s="5952"/>
      <c r="R42" s="5952"/>
      <c r="S42" s="6054"/>
      <c r="T42" s="5952"/>
      <c r="U42" s="5952"/>
      <c r="V42" s="5952"/>
      <c r="W42" s="5952"/>
      <c r="X42" s="3371"/>
      <c r="Y42" s="3372"/>
      <c r="Z42" s="6054"/>
      <c r="AA42" s="5952"/>
      <c r="AB42" s="5952"/>
      <c r="AC42" s="5952"/>
      <c r="AD42" s="6054"/>
      <c r="AE42" s="5952"/>
      <c r="AF42" s="5952"/>
      <c r="AG42" s="5952"/>
      <c r="AH42" s="5952"/>
      <c r="AI42" s="3471"/>
      <c r="AJ42" s="6135">
        <v>53</v>
      </c>
      <c r="AK42" s="3370"/>
      <c r="AL42" s="6065"/>
      <c r="AM42" s="5957"/>
      <c r="AN42" s="5957"/>
      <c r="AO42" s="5957"/>
      <c r="AP42" s="6065"/>
      <c r="AQ42" s="5957"/>
      <c r="AR42" s="5957"/>
      <c r="AS42" s="5957"/>
      <c r="AT42" s="5957"/>
      <c r="AU42" s="3371"/>
      <c r="AV42" s="3372"/>
      <c r="AW42" s="6065"/>
      <c r="AX42" s="5957"/>
      <c r="AY42" s="5957"/>
      <c r="AZ42" s="5957"/>
      <c r="BA42" s="6065"/>
      <c r="BB42" s="5957"/>
      <c r="BC42" s="5957"/>
      <c r="BD42" s="5957"/>
      <c r="BE42" s="5957"/>
      <c r="BF42" s="3371"/>
      <c r="BG42" s="3372"/>
      <c r="BH42" s="3374"/>
      <c r="BI42" s="3374"/>
      <c r="BJ42" s="3371"/>
      <c r="BK42" s="3372"/>
      <c r="BL42" s="3375"/>
      <c r="BM42" s="3375"/>
      <c r="BN42" s="3375"/>
      <c r="BO42" s="3375"/>
      <c r="BP42" s="3375"/>
      <c r="BQ42" s="3375"/>
      <c r="BR42" s="3375"/>
      <c r="BS42" s="3375"/>
      <c r="BT42" s="3375"/>
      <c r="BU42" s="3375"/>
      <c r="BV42" s="3376"/>
      <c r="BW42" s="3143"/>
      <c r="BX42" s="3143"/>
      <c r="BY42" s="3143"/>
      <c r="BZ42" s="3143"/>
      <c r="CA42" s="3143"/>
      <c r="CB42" s="3143"/>
      <c r="CC42" s="3143"/>
      <c r="CD42" s="3143"/>
      <c r="CE42" s="3143"/>
      <c r="CF42" s="3143"/>
      <c r="CG42" s="3143"/>
      <c r="CH42" s="3143"/>
      <c r="CI42" s="3143"/>
    </row>
    <row r="43" spans="1:87" ht="21.75" customHeight="1">
      <c r="A43" s="3467"/>
      <c r="B43" s="3143"/>
      <c r="C43" s="3360" t="s">
        <v>3051</v>
      </c>
      <c r="D43" s="6136" t="s">
        <v>3019</v>
      </c>
      <c r="E43" s="5924"/>
      <c r="F43" s="5924"/>
      <c r="G43" s="5924"/>
      <c r="H43" s="5924"/>
      <c r="I43" s="5924"/>
      <c r="J43" s="5931"/>
      <c r="K43" s="5937"/>
      <c r="L43" s="5976"/>
      <c r="M43" s="5975"/>
      <c r="N43" s="3361"/>
      <c r="O43" s="6046"/>
      <c r="P43" s="5933"/>
      <c r="Q43" s="5933"/>
      <c r="R43" s="5933"/>
      <c r="S43" s="5933"/>
      <c r="T43" s="5933"/>
      <c r="U43" s="5933"/>
      <c r="V43" s="5933"/>
      <c r="W43" s="5934"/>
      <c r="X43" s="3362"/>
      <c r="Y43" s="3361"/>
      <c r="Z43" s="6046"/>
      <c r="AA43" s="5933"/>
      <c r="AB43" s="5933"/>
      <c r="AC43" s="5933"/>
      <c r="AD43" s="5933"/>
      <c r="AE43" s="5933"/>
      <c r="AF43" s="5933"/>
      <c r="AG43" s="5933"/>
      <c r="AH43" s="5934"/>
      <c r="AI43" s="3468"/>
      <c r="AJ43" s="5954"/>
      <c r="AK43" s="3361"/>
      <c r="AL43" s="6046"/>
      <c r="AM43" s="5933"/>
      <c r="AN43" s="5933"/>
      <c r="AO43" s="5933"/>
      <c r="AP43" s="5933"/>
      <c r="AQ43" s="5933"/>
      <c r="AR43" s="5933"/>
      <c r="AS43" s="5933"/>
      <c r="AT43" s="5934"/>
      <c r="AU43" s="3362"/>
      <c r="AV43" s="3361"/>
      <c r="AW43" s="6046"/>
      <c r="AX43" s="5933"/>
      <c r="AY43" s="5933"/>
      <c r="AZ43" s="5933"/>
      <c r="BA43" s="5933"/>
      <c r="BB43" s="5933"/>
      <c r="BC43" s="5933"/>
      <c r="BD43" s="5933"/>
      <c r="BE43" s="5934"/>
      <c r="BF43" s="3362"/>
      <c r="BG43" s="3361"/>
      <c r="BH43" s="6066" t="s">
        <v>48</v>
      </c>
      <c r="BI43" s="5934"/>
      <c r="BJ43" s="3362"/>
      <c r="BK43" s="3361"/>
      <c r="BL43" s="6049"/>
      <c r="BM43" s="5933"/>
      <c r="BN43" s="5933"/>
      <c r="BO43" s="5933"/>
      <c r="BP43" s="5933"/>
      <c r="BQ43" s="5933"/>
      <c r="BR43" s="5933"/>
      <c r="BS43" s="5933"/>
      <c r="BT43" s="5933"/>
      <c r="BU43" s="5934"/>
      <c r="BV43" s="3301"/>
      <c r="BW43" s="3143"/>
      <c r="BX43" s="3143"/>
      <c r="BY43" s="3143"/>
      <c r="BZ43" s="3143"/>
      <c r="CA43" s="3143"/>
      <c r="CB43" s="3143"/>
      <c r="CC43" s="3143"/>
      <c r="CD43" s="3143"/>
      <c r="CE43" s="3143"/>
      <c r="CF43" s="3143"/>
      <c r="CG43" s="3143"/>
      <c r="CH43" s="3143"/>
      <c r="CI43" s="3143"/>
    </row>
    <row r="44" spans="1:87" ht="3" customHeight="1">
      <c r="A44" s="3469"/>
      <c r="B44" s="3098"/>
      <c r="C44" s="3263"/>
      <c r="D44" s="3262"/>
      <c r="E44" s="3262"/>
      <c r="F44" s="3262"/>
      <c r="G44" s="3262"/>
      <c r="H44" s="3262"/>
      <c r="I44" s="3262"/>
      <c r="J44" s="3264"/>
      <c r="K44" s="5958"/>
      <c r="L44" s="5976"/>
      <c r="M44" s="5975"/>
      <c r="N44" s="3265"/>
      <c r="O44" s="3262"/>
      <c r="P44" s="3262"/>
      <c r="Q44" s="3262"/>
      <c r="R44" s="3262"/>
      <c r="S44" s="3262"/>
      <c r="T44" s="3262"/>
      <c r="U44" s="3262"/>
      <c r="V44" s="3262"/>
      <c r="W44" s="3262"/>
      <c r="X44" s="3264"/>
      <c r="Y44" s="3265"/>
      <c r="Z44" s="3262"/>
      <c r="AA44" s="3262"/>
      <c r="AB44" s="3262"/>
      <c r="AC44" s="3262"/>
      <c r="AD44" s="3262"/>
      <c r="AE44" s="3262"/>
      <c r="AF44" s="3262"/>
      <c r="AG44" s="3262"/>
      <c r="AH44" s="3262"/>
      <c r="AI44" s="3365"/>
      <c r="AJ44" s="5964"/>
      <c r="AK44" s="3265"/>
      <c r="AL44" s="3262"/>
      <c r="AM44" s="3262"/>
      <c r="AN44" s="3262"/>
      <c r="AO44" s="3262"/>
      <c r="AP44" s="3262"/>
      <c r="AQ44" s="3262"/>
      <c r="AR44" s="3262"/>
      <c r="AS44" s="3262"/>
      <c r="AT44" s="3262"/>
      <c r="AU44" s="3264"/>
      <c r="AV44" s="3265"/>
      <c r="AW44" s="3262"/>
      <c r="AX44" s="3262"/>
      <c r="AY44" s="3262"/>
      <c r="AZ44" s="3262"/>
      <c r="BA44" s="3262"/>
      <c r="BB44" s="3262"/>
      <c r="BC44" s="3262"/>
      <c r="BD44" s="3262"/>
      <c r="BE44" s="3262"/>
      <c r="BF44" s="3264"/>
      <c r="BG44" s="3265"/>
      <c r="BH44" s="3267"/>
      <c r="BI44" s="3268"/>
      <c r="BJ44" s="3264"/>
      <c r="BK44" s="3265"/>
      <c r="BL44" s="3269"/>
      <c r="BM44" s="3269"/>
      <c r="BN44" s="3269"/>
      <c r="BO44" s="3269"/>
      <c r="BP44" s="3269"/>
      <c r="BQ44" s="3269"/>
      <c r="BR44" s="3269"/>
      <c r="BS44" s="3269"/>
      <c r="BT44" s="3269"/>
      <c r="BU44" s="3269"/>
      <c r="BV44" s="3365"/>
      <c r="BW44" s="3098"/>
      <c r="BX44" s="3098"/>
      <c r="BY44" s="3098"/>
      <c r="BZ44" s="3098"/>
      <c r="CA44" s="3098"/>
      <c r="CB44" s="3098"/>
      <c r="CC44" s="3098"/>
      <c r="CD44" s="3098"/>
      <c r="CE44" s="3098"/>
      <c r="CF44" s="3098"/>
      <c r="CG44" s="3098"/>
      <c r="CH44" s="3098"/>
      <c r="CI44" s="3098"/>
    </row>
    <row r="45" spans="1:87" ht="3" customHeight="1">
      <c r="A45" s="3470"/>
      <c r="B45" s="3424"/>
      <c r="C45" s="3367"/>
      <c r="D45" s="3275"/>
      <c r="E45" s="3368"/>
      <c r="F45" s="3368"/>
      <c r="G45" s="3368"/>
      <c r="H45" s="3368"/>
      <c r="I45" s="3368"/>
      <c r="J45" s="3369"/>
      <c r="K45" s="6080">
        <v>54</v>
      </c>
      <c r="L45" s="5965" t="s">
        <v>2957</v>
      </c>
      <c r="M45" s="5975"/>
      <c r="N45" s="3370"/>
      <c r="O45" s="6054"/>
      <c r="P45" s="5952"/>
      <c r="Q45" s="5952"/>
      <c r="R45" s="5952"/>
      <c r="S45" s="6054"/>
      <c r="T45" s="5952"/>
      <c r="U45" s="5952"/>
      <c r="V45" s="5952"/>
      <c r="W45" s="5952"/>
      <c r="X45" s="3371"/>
      <c r="Y45" s="3372"/>
      <c r="Z45" s="6054"/>
      <c r="AA45" s="5952"/>
      <c r="AB45" s="5952"/>
      <c r="AC45" s="5952"/>
      <c r="AD45" s="6054"/>
      <c r="AE45" s="5952"/>
      <c r="AF45" s="5952"/>
      <c r="AG45" s="5952"/>
      <c r="AH45" s="5952"/>
      <c r="AI45" s="3471"/>
      <c r="AJ45" s="6135">
        <v>54</v>
      </c>
      <c r="AK45" s="3370"/>
      <c r="AL45" s="6065"/>
      <c r="AM45" s="5957"/>
      <c r="AN45" s="5957"/>
      <c r="AO45" s="5957"/>
      <c r="AP45" s="6065"/>
      <c r="AQ45" s="5957"/>
      <c r="AR45" s="5957"/>
      <c r="AS45" s="5957"/>
      <c r="AT45" s="5957"/>
      <c r="AU45" s="3371"/>
      <c r="AV45" s="3372"/>
      <c r="AW45" s="6065"/>
      <c r="AX45" s="5957"/>
      <c r="AY45" s="5957"/>
      <c r="AZ45" s="5957"/>
      <c r="BA45" s="6065"/>
      <c r="BB45" s="5957"/>
      <c r="BC45" s="5957"/>
      <c r="BD45" s="5957"/>
      <c r="BE45" s="5957"/>
      <c r="BF45" s="3371"/>
      <c r="BG45" s="3372"/>
      <c r="BH45" s="3374"/>
      <c r="BI45" s="3374"/>
      <c r="BJ45" s="3371"/>
      <c r="BK45" s="3372"/>
      <c r="BL45" s="3375"/>
      <c r="BM45" s="3375"/>
      <c r="BN45" s="3375"/>
      <c r="BO45" s="3375"/>
      <c r="BP45" s="3375"/>
      <c r="BQ45" s="3375"/>
      <c r="BR45" s="3375"/>
      <c r="BS45" s="3375"/>
      <c r="BT45" s="3375"/>
      <c r="BU45" s="3375"/>
      <c r="BV45" s="3376"/>
      <c r="BW45" s="3143"/>
      <c r="BX45" s="3143"/>
      <c r="BY45" s="3143"/>
      <c r="BZ45" s="3143"/>
      <c r="CA45" s="3143"/>
      <c r="CB45" s="3143"/>
      <c r="CC45" s="3143"/>
      <c r="CD45" s="3143"/>
      <c r="CE45" s="3143"/>
      <c r="CF45" s="3143"/>
      <c r="CG45" s="3143"/>
      <c r="CH45" s="3143"/>
      <c r="CI45" s="3143"/>
    </row>
    <row r="46" spans="1:87" ht="21.75" customHeight="1">
      <c r="A46" s="3467"/>
      <c r="B46" s="3143"/>
      <c r="C46" s="3360" t="s">
        <v>3052</v>
      </c>
      <c r="D46" s="6136" t="s">
        <v>3021</v>
      </c>
      <c r="E46" s="5924"/>
      <c r="F46" s="5924"/>
      <c r="G46" s="5924"/>
      <c r="H46" s="5924"/>
      <c r="I46" s="5924"/>
      <c r="J46" s="5931"/>
      <c r="K46" s="5937"/>
      <c r="L46" s="5976"/>
      <c r="M46" s="5975"/>
      <c r="N46" s="3361"/>
      <c r="O46" s="6046"/>
      <c r="P46" s="5933"/>
      <c r="Q46" s="5933"/>
      <c r="R46" s="5933"/>
      <c r="S46" s="5933"/>
      <c r="T46" s="5933"/>
      <c r="U46" s="5933"/>
      <c r="V46" s="5933"/>
      <c r="W46" s="5934"/>
      <c r="X46" s="3362"/>
      <c r="Y46" s="3361"/>
      <c r="Z46" s="6046"/>
      <c r="AA46" s="5933"/>
      <c r="AB46" s="5933"/>
      <c r="AC46" s="5933"/>
      <c r="AD46" s="5933"/>
      <c r="AE46" s="5933"/>
      <c r="AF46" s="5933"/>
      <c r="AG46" s="5933"/>
      <c r="AH46" s="5934"/>
      <c r="AI46" s="3468"/>
      <c r="AJ46" s="5954"/>
      <c r="AK46" s="3361"/>
      <c r="AL46" s="6046"/>
      <c r="AM46" s="5933"/>
      <c r="AN46" s="5933"/>
      <c r="AO46" s="5933"/>
      <c r="AP46" s="5933"/>
      <c r="AQ46" s="5933"/>
      <c r="AR46" s="5933"/>
      <c r="AS46" s="5933"/>
      <c r="AT46" s="5934"/>
      <c r="AU46" s="3362"/>
      <c r="AV46" s="3361"/>
      <c r="AW46" s="6046"/>
      <c r="AX46" s="5933"/>
      <c r="AY46" s="5933"/>
      <c r="AZ46" s="5933"/>
      <c r="BA46" s="5933"/>
      <c r="BB46" s="5933"/>
      <c r="BC46" s="5933"/>
      <c r="BD46" s="5933"/>
      <c r="BE46" s="5934"/>
      <c r="BF46" s="3362"/>
      <c r="BG46" s="3361"/>
      <c r="BH46" s="6066" t="s">
        <v>48</v>
      </c>
      <c r="BI46" s="5934"/>
      <c r="BJ46" s="3362"/>
      <c r="BK46" s="3361"/>
      <c r="BL46" s="6049"/>
      <c r="BM46" s="5933"/>
      <c r="BN46" s="5933"/>
      <c r="BO46" s="5933"/>
      <c r="BP46" s="5933"/>
      <c r="BQ46" s="5933"/>
      <c r="BR46" s="5933"/>
      <c r="BS46" s="5933"/>
      <c r="BT46" s="5933"/>
      <c r="BU46" s="5934"/>
      <c r="BV46" s="3301"/>
      <c r="BW46" s="3143"/>
      <c r="BX46" s="3143"/>
      <c r="BY46" s="3143"/>
      <c r="BZ46" s="3143"/>
      <c r="CA46" s="3143"/>
      <c r="CB46" s="3143"/>
      <c r="CC46" s="3143"/>
      <c r="CD46" s="3143"/>
      <c r="CE46" s="3143"/>
      <c r="CF46" s="3143"/>
      <c r="CG46" s="3143"/>
      <c r="CH46" s="3143"/>
      <c r="CI46" s="3143"/>
    </row>
    <row r="47" spans="1:87" ht="3" customHeight="1">
      <c r="A47" s="3469"/>
      <c r="B47" s="3262"/>
      <c r="C47" s="3263"/>
      <c r="D47" s="3262"/>
      <c r="E47" s="3262"/>
      <c r="F47" s="3262"/>
      <c r="G47" s="3262"/>
      <c r="H47" s="3262"/>
      <c r="I47" s="3262"/>
      <c r="J47" s="3264"/>
      <c r="K47" s="5958"/>
      <c r="L47" s="5976"/>
      <c r="M47" s="5975"/>
      <c r="N47" s="3265"/>
      <c r="O47" s="3262"/>
      <c r="P47" s="3262"/>
      <c r="Q47" s="3262"/>
      <c r="R47" s="3262"/>
      <c r="S47" s="3262"/>
      <c r="T47" s="3262"/>
      <c r="U47" s="3262"/>
      <c r="V47" s="3262"/>
      <c r="W47" s="3262"/>
      <c r="X47" s="3264"/>
      <c r="Y47" s="3265"/>
      <c r="Z47" s="3262"/>
      <c r="AA47" s="3262"/>
      <c r="AB47" s="3262"/>
      <c r="AC47" s="3262"/>
      <c r="AD47" s="3262"/>
      <c r="AE47" s="3262"/>
      <c r="AF47" s="3262"/>
      <c r="AG47" s="3262"/>
      <c r="AH47" s="3262"/>
      <c r="AI47" s="3365"/>
      <c r="AJ47" s="5964"/>
      <c r="AK47" s="3265"/>
      <c r="AL47" s="3262"/>
      <c r="AM47" s="3262"/>
      <c r="AN47" s="3262"/>
      <c r="AO47" s="3262"/>
      <c r="AP47" s="3262"/>
      <c r="AQ47" s="3262"/>
      <c r="AR47" s="3262"/>
      <c r="AS47" s="3262"/>
      <c r="AT47" s="3262"/>
      <c r="AU47" s="3264"/>
      <c r="AV47" s="3265"/>
      <c r="AW47" s="3262"/>
      <c r="AX47" s="3262"/>
      <c r="AY47" s="3262"/>
      <c r="AZ47" s="3262"/>
      <c r="BA47" s="3262"/>
      <c r="BB47" s="3262"/>
      <c r="BC47" s="3262"/>
      <c r="BD47" s="3262"/>
      <c r="BE47" s="3262"/>
      <c r="BF47" s="3264"/>
      <c r="BG47" s="3265"/>
      <c r="BH47" s="3268"/>
      <c r="BI47" s="3268"/>
      <c r="BJ47" s="3264"/>
      <c r="BK47" s="3265"/>
      <c r="BL47" s="3269"/>
      <c r="BM47" s="3269"/>
      <c r="BN47" s="3269"/>
      <c r="BO47" s="3269"/>
      <c r="BP47" s="3269"/>
      <c r="BQ47" s="3269"/>
      <c r="BR47" s="3269"/>
      <c r="BS47" s="3269"/>
      <c r="BT47" s="3269"/>
      <c r="BU47" s="3269"/>
      <c r="BV47" s="3365"/>
      <c r="BW47" s="3098"/>
      <c r="BX47" s="3098"/>
      <c r="BY47" s="3098"/>
      <c r="BZ47" s="3098"/>
      <c r="CA47" s="3098"/>
      <c r="CB47" s="3098"/>
      <c r="CC47" s="3098"/>
      <c r="CD47" s="3098"/>
      <c r="CE47" s="3098"/>
      <c r="CF47" s="3098"/>
      <c r="CG47" s="3098"/>
      <c r="CH47" s="3098"/>
      <c r="CI47" s="3098"/>
    </row>
    <row r="48" spans="1:87" ht="3" customHeight="1">
      <c r="A48" s="3470"/>
      <c r="B48" s="3143"/>
      <c r="C48" s="3367"/>
      <c r="D48" s="3275"/>
      <c r="E48" s="3368"/>
      <c r="F48" s="3368"/>
      <c r="G48" s="3368"/>
      <c r="H48" s="3368"/>
      <c r="I48" s="3368"/>
      <c r="J48" s="3369"/>
      <c r="K48" s="6080">
        <v>55</v>
      </c>
      <c r="L48" s="5959" t="s">
        <v>2957</v>
      </c>
      <c r="M48" s="5960"/>
      <c r="N48" s="3370"/>
      <c r="O48" s="6054"/>
      <c r="P48" s="5952"/>
      <c r="Q48" s="5952"/>
      <c r="R48" s="5952"/>
      <c r="S48" s="6054"/>
      <c r="T48" s="5952"/>
      <c r="U48" s="5952"/>
      <c r="V48" s="5952"/>
      <c r="W48" s="5952"/>
      <c r="X48" s="3371"/>
      <c r="Y48" s="3372"/>
      <c r="Z48" s="6054"/>
      <c r="AA48" s="5952"/>
      <c r="AB48" s="5952"/>
      <c r="AC48" s="5952"/>
      <c r="AD48" s="6054"/>
      <c r="AE48" s="5952"/>
      <c r="AF48" s="5952"/>
      <c r="AG48" s="5952"/>
      <c r="AH48" s="5952"/>
      <c r="AI48" s="3471"/>
      <c r="AJ48" s="6135">
        <v>55</v>
      </c>
      <c r="AK48" s="3370"/>
      <c r="AL48" s="6065"/>
      <c r="AM48" s="5957"/>
      <c r="AN48" s="5957"/>
      <c r="AO48" s="5957"/>
      <c r="AP48" s="6065"/>
      <c r="AQ48" s="5957"/>
      <c r="AR48" s="5957"/>
      <c r="AS48" s="5957"/>
      <c r="AT48" s="5957"/>
      <c r="AU48" s="3371"/>
      <c r="AV48" s="3372"/>
      <c r="AW48" s="6065"/>
      <c r="AX48" s="5957"/>
      <c r="AY48" s="5957"/>
      <c r="AZ48" s="5957"/>
      <c r="BA48" s="6065"/>
      <c r="BB48" s="5957"/>
      <c r="BC48" s="5957"/>
      <c r="BD48" s="5957"/>
      <c r="BE48" s="5957"/>
      <c r="BF48" s="3371"/>
      <c r="BG48" s="3372"/>
      <c r="BH48" s="3374"/>
      <c r="BI48" s="3374"/>
      <c r="BJ48" s="3371"/>
      <c r="BK48" s="3372"/>
      <c r="BL48" s="3375"/>
      <c r="BM48" s="3375"/>
      <c r="BN48" s="3375"/>
      <c r="BO48" s="3375"/>
      <c r="BP48" s="3375"/>
      <c r="BQ48" s="3375"/>
      <c r="BR48" s="3375"/>
      <c r="BS48" s="3375"/>
      <c r="BT48" s="3375"/>
      <c r="BU48" s="3375"/>
      <c r="BV48" s="3376"/>
      <c r="BW48" s="3143"/>
      <c r="BX48" s="3143"/>
      <c r="BY48" s="3143"/>
      <c r="BZ48" s="3143"/>
      <c r="CA48" s="3143"/>
      <c r="CB48" s="3143"/>
      <c r="CC48" s="3143"/>
      <c r="CD48" s="3143"/>
      <c r="CE48" s="3143"/>
      <c r="CF48" s="3143"/>
      <c r="CG48" s="3143"/>
      <c r="CH48" s="3143"/>
      <c r="CI48" s="3143"/>
    </row>
    <row r="49" spans="1:87" ht="21.75" customHeight="1">
      <c r="A49" s="3467"/>
      <c r="B49" s="3143"/>
      <c r="C49" s="3360" t="s">
        <v>3053</v>
      </c>
      <c r="D49" s="6136" t="s">
        <v>3023</v>
      </c>
      <c r="E49" s="5924"/>
      <c r="F49" s="5924"/>
      <c r="G49" s="5924"/>
      <c r="H49" s="5924"/>
      <c r="I49" s="5924"/>
      <c r="J49" s="5931"/>
      <c r="K49" s="5937"/>
      <c r="L49" s="5961"/>
      <c r="M49" s="5960"/>
      <c r="N49" s="3361"/>
      <c r="O49" s="6046"/>
      <c r="P49" s="5933"/>
      <c r="Q49" s="5933"/>
      <c r="R49" s="5933"/>
      <c r="S49" s="5933"/>
      <c r="T49" s="5933"/>
      <c r="U49" s="5933"/>
      <c r="V49" s="5933"/>
      <c r="W49" s="5934"/>
      <c r="X49" s="3362"/>
      <c r="Y49" s="3361"/>
      <c r="Z49" s="6046"/>
      <c r="AA49" s="5933"/>
      <c r="AB49" s="5933"/>
      <c r="AC49" s="5933"/>
      <c r="AD49" s="5933"/>
      <c r="AE49" s="5933"/>
      <c r="AF49" s="5933"/>
      <c r="AG49" s="5933"/>
      <c r="AH49" s="5934"/>
      <c r="AI49" s="3468"/>
      <c r="AJ49" s="5954"/>
      <c r="AK49" s="3361"/>
      <c r="AL49" s="6046"/>
      <c r="AM49" s="5933"/>
      <c r="AN49" s="5933"/>
      <c r="AO49" s="5933"/>
      <c r="AP49" s="5933"/>
      <c r="AQ49" s="5933"/>
      <c r="AR49" s="5933"/>
      <c r="AS49" s="5933"/>
      <c r="AT49" s="5934"/>
      <c r="AU49" s="3362"/>
      <c r="AV49" s="3361"/>
      <c r="AW49" s="6046"/>
      <c r="AX49" s="5933"/>
      <c r="AY49" s="5933"/>
      <c r="AZ49" s="5933"/>
      <c r="BA49" s="5933"/>
      <c r="BB49" s="5933"/>
      <c r="BC49" s="5933"/>
      <c r="BD49" s="5933"/>
      <c r="BE49" s="5934"/>
      <c r="BF49" s="3362"/>
      <c r="BG49" s="3361"/>
      <c r="BH49" s="6066" t="s">
        <v>48</v>
      </c>
      <c r="BI49" s="5934"/>
      <c r="BJ49" s="3362"/>
      <c r="BK49" s="3361"/>
      <c r="BL49" s="6057"/>
      <c r="BM49" s="5933"/>
      <c r="BN49" s="5933"/>
      <c r="BO49" s="5933"/>
      <c r="BP49" s="5933"/>
      <c r="BQ49" s="5933"/>
      <c r="BR49" s="5933"/>
      <c r="BS49" s="5933"/>
      <c r="BT49" s="5933"/>
      <c r="BU49" s="5934"/>
      <c r="BV49" s="3301"/>
      <c r="BW49" s="3143"/>
      <c r="BX49" s="3143"/>
      <c r="BY49" s="3143"/>
      <c r="BZ49" s="3143"/>
      <c r="CA49" s="3143"/>
      <c r="CB49" s="3143"/>
      <c r="CC49" s="3143"/>
      <c r="CD49" s="3143"/>
      <c r="CE49" s="3143"/>
      <c r="CF49" s="3143"/>
      <c r="CG49" s="3143"/>
      <c r="CH49" s="3143"/>
      <c r="CI49" s="3143"/>
    </row>
    <row r="50" spans="1:87" ht="3" customHeight="1">
      <c r="A50" s="3469"/>
      <c r="B50" s="3098"/>
      <c r="C50" s="3263"/>
      <c r="D50" s="3262"/>
      <c r="E50" s="3262"/>
      <c r="F50" s="3262"/>
      <c r="G50" s="3262"/>
      <c r="H50" s="3262"/>
      <c r="I50" s="3262"/>
      <c r="J50" s="3264"/>
      <c r="K50" s="5958"/>
      <c r="L50" s="5962"/>
      <c r="M50" s="5963"/>
      <c r="N50" s="3265"/>
      <c r="O50" s="3262"/>
      <c r="P50" s="3262"/>
      <c r="Q50" s="3262"/>
      <c r="R50" s="3262"/>
      <c r="S50" s="3262"/>
      <c r="T50" s="3262"/>
      <c r="U50" s="3262"/>
      <c r="V50" s="3262"/>
      <c r="W50" s="3262"/>
      <c r="X50" s="3264"/>
      <c r="Y50" s="3265"/>
      <c r="Z50" s="3262"/>
      <c r="AA50" s="3262"/>
      <c r="AB50" s="3262"/>
      <c r="AC50" s="3262"/>
      <c r="AD50" s="3262"/>
      <c r="AE50" s="3262"/>
      <c r="AF50" s="3262"/>
      <c r="AG50" s="3262"/>
      <c r="AH50" s="3262"/>
      <c r="AI50" s="3365"/>
      <c r="AJ50" s="5964"/>
      <c r="AK50" s="3265"/>
      <c r="AL50" s="3262"/>
      <c r="AM50" s="3262"/>
      <c r="AN50" s="3262"/>
      <c r="AO50" s="3262"/>
      <c r="AP50" s="3262"/>
      <c r="AQ50" s="3262"/>
      <c r="AR50" s="3262"/>
      <c r="AS50" s="3262"/>
      <c r="AT50" s="3262"/>
      <c r="AU50" s="3264"/>
      <c r="AV50" s="3265"/>
      <c r="AW50" s="3262"/>
      <c r="AX50" s="3262"/>
      <c r="AY50" s="3262"/>
      <c r="AZ50" s="3262"/>
      <c r="BA50" s="3262"/>
      <c r="BB50" s="3262"/>
      <c r="BC50" s="3262"/>
      <c r="BD50" s="3262"/>
      <c r="BE50" s="3262"/>
      <c r="BF50" s="3264"/>
      <c r="BG50" s="3265"/>
      <c r="BH50" s="3282"/>
      <c r="BI50" s="3262"/>
      <c r="BJ50" s="3264"/>
      <c r="BK50" s="3265"/>
      <c r="BL50" s="3269"/>
      <c r="BM50" s="3269"/>
      <c r="BN50" s="3269"/>
      <c r="BO50" s="3269"/>
      <c r="BP50" s="3269"/>
      <c r="BQ50" s="3269"/>
      <c r="BR50" s="3269"/>
      <c r="BS50" s="3269"/>
      <c r="BT50" s="3269"/>
      <c r="BU50" s="3269"/>
      <c r="BV50" s="3365"/>
      <c r="BW50" s="3098"/>
      <c r="BX50" s="3098"/>
      <c r="BY50" s="3098"/>
      <c r="BZ50" s="3098"/>
      <c r="CA50" s="3098"/>
      <c r="CB50" s="3098"/>
      <c r="CC50" s="3098"/>
      <c r="CD50" s="3098"/>
      <c r="CE50" s="3098"/>
      <c r="CF50" s="3098"/>
      <c r="CG50" s="3098"/>
      <c r="CH50" s="3098"/>
      <c r="CI50" s="3098"/>
    </row>
    <row r="51" spans="1:87" ht="3" customHeight="1">
      <c r="A51" s="3470"/>
      <c r="B51" s="3424"/>
      <c r="C51" s="3367"/>
      <c r="D51" s="3275"/>
      <c r="E51" s="3368"/>
      <c r="F51" s="3368"/>
      <c r="G51" s="3368"/>
      <c r="H51" s="3368"/>
      <c r="I51" s="3368"/>
      <c r="J51" s="3369"/>
      <c r="K51" s="6080">
        <v>56</v>
      </c>
      <c r="L51" s="6117"/>
      <c r="M51" s="6118"/>
      <c r="N51" s="3370"/>
      <c r="O51" s="6054"/>
      <c r="P51" s="5952"/>
      <c r="Q51" s="5952"/>
      <c r="R51" s="5952"/>
      <c r="S51" s="6054"/>
      <c r="T51" s="5952"/>
      <c r="U51" s="5952"/>
      <c r="V51" s="5952"/>
      <c r="W51" s="5952"/>
      <c r="X51" s="3371"/>
      <c r="Y51" s="3372"/>
      <c r="Z51" s="6054"/>
      <c r="AA51" s="5952"/>
      <c r="AB51" s="5952"/>
      <c r="AC51" s="5952"/>
      <c r="AD51" s="6054"/>
      <c r="AE51" s="5952"/>
      <c r="AF51" s="5952"/>
      <c r="AG51" s="5952"/>
      <c r="AH51" s="5952"/>
      <c r="AI51" s="3471"/>
      <c r="AJ51" s="6135">
        <v>56</v>
      </c>
      <c r="AK51" s="3370"/>
      <c r="AL51" s="6065"/>
      <c r="AM51" s="5957"/>
      <c r="AN51" s="5957"/>
      <c r="AO51" s="5957"/>
      <c r="AP51" s="6065"/>
      <c r="AQ51" s="5957"/>
      <c r="AR51" s="5957"/>
      <c r="AS51" s="5957"/>
      <c r="AT51" s="5957"/>
      <c r="AU51" s="3371"/>
      <c r="AV51" s="3372"/>
      <c r="AW51" s="6065"/>
      <c r="AX51" s="5957"/>
      <c r="AY51" s="5957"/>
      <c r="AZ51" s="5957"/>
      <c r="BA51" s="6065"/>
      <c r="BB51" s="5957"/>
      <c r="BC51" s="5957"/>
      <c r="BD51" s="5957"/>
      <c r="BE51" s="5957"/>
      <c r="BF51" s="3371"/>
      <c r="BG51" s="3372"/>
      <c r="BH51" s="3377"/>
      <c r="BI51" s="3377"/>
      <c r="BJ51" s="3371"/>
      <c r="BK51" s="3372"/>
      <c r="BL51" s="3375"/>
      <c r="BM51" s="3375"/>
      <c r="BN51" s="3375"/>
      <c r="BO51" s="3375"/>
      <c r="BP51" s="3375"/>
      <c r="BQ51" s="3375"/>
      <c r="BR51" s="3375"/>
      <c r="BS51" s="3375"/>
      <c r="BT51" s="3375"/>
      <c r="BU51" s="3375"/>
      <c r="BV51" s="3376"/>
      <c r="BW51" s="3143"/>
      <c r="BX51" s="3143"/>
      <c r="BY51" s="3143"/>
      <c r="BZ51" s="3143"/>
      <c r="CA51" s="3143"/>
      <c r="CB51" s="3143"/>
      <c r="CC51" s="3143"/>
      <c r="CD51" s="3143"/>
      <c r="CE51" s="3143"/>
      <c r="CF51" s="3143"/>
      <c r="CG51" s="3143"/>
      <c r="CH51" s="3143"/>
      <c r="CI51" s="3143"/>
    </row>
    <row r="52" spans="1:87" ht="21.75" customHeight="1">
      <c r="A52" s="3467"/>
      <c r="B52" s="3143"/>
      <c r="C52" s="3360" t="s">
        <v>3054</v>
      </c>
      <c r="D52" s="6136" t="s">
        <v>2997</v>
      </c>
      <c r="E52" s="5924"/>
      <c r="F52" s="5924"/>
      <c r="G52" s="5924"/>
      <c r="H52" s="5924"/>
      <c r="I52" s="5924"/>
      <c r="J52" s="5931"/>
      <c r="K52" s="5937"/>
      <c r="L52" s="6079"/>
      <c r="M52" s="6119"/>
      <c r="N52" s="3361"/>
      <c r="O52" s="6046"/>
      <c r="P52" s="5933"/>
      <c r="Q52" s="5933"/>
      <c r="R52" s="5933"/>
      <c r="S52" s="5933"/>
      <c r="T52" s="5933"/>
      <c r="U52" s="5933"/>
      <c r="V52" s="5933"/>
      <c r="W52" s="5934"/>
      <c r="X52" s="3362"/>
      <c r="Y52" s="3361"/>
      <c r="Z52" s="6046"/>
      <c r="AA52" s="5933"/>
      <c r="AB52" s="5933"/>
      <c r="AC52" s="5933"/>
      <c r="AD52" s="5933"/>
      <c r="AE52" s="5933"/>
      <c r="AF52" s="5933"/>
      <c r="AG52" s="5933"/>
      <c r="AH52" s="5934"/>
      <c r="AI52" s="3468"/>
      <c r="AJ52" s="5954"/>
      <c r="AK52" s="3361"/>
      <c r="AL52" s="6046"/>
      <c r="AM52" s="5933"/>
      <c r="AN52" s="5933"/>
      <c r="AO52" s="5933"/>
      <c r="AP52" s="5933"/>
      <c r="AQ52" s="5933"/>
      <c r="AR52" s="5933"/>
      <c r="AS52" s="5933"/>
      <c r="AT52" s="5934"/>
      <c r="AU52" s="3362"/>
      <c r="AV52" s="3361"/>
      <c r="AW52" s="6046"/>
      <c r="AX52" s="5933"/>
      <c r="AY52" s="5933"/>
      <c r="AZ52" s="5933"/>
      <c r="BA52" s="5933"/>
      <c r="BB52" s="5933"/>
      <c r="BC52" s="5933"/>
      <c r="BD52" s="5933"/>
      <c r="BE52" s="5934"/>
      <c r="BF52" s="3362"/>
      <c r="BG52" s="3361"/>
      <c r="BH52" s="6057"/>
      <c r="BI52" s="5934"/>
      <c r="BJ52" s="3362"/>
      <c r="BK52" s="3361"/>
      <c r="BL52" s="6049"/>
      <c r="BM52" s="5933"/>
      <c r="BN52" s="5933"/>
      <c r="BO52" s="5933"/>
      <c r="BP52" s="5933"/>
      <c r="BQ52" s="5933"/>
      <c r="BR52" s="5933"/>
      <c r="BS52" s="5933"/>
      <c r="BT52" s="5933"/>
      <c r="BU52" s="5934"/>
      <c r="BV52" s="3301"/>
      <c r="BW52" s="3143"/>
      <c r="BX52" s="3143"/>
      <c r="BY52" s="3143"/>
      <c r="BZ52" s="3143"/>
      <c r="CA52" s="3143"/>
      <c r="CB52" s="3143"/>
      <c r="CC52" s="3143"/>
      <c r="CD52" s="3143"/>
      <c r="CE52" s="3143"/>
      <c r="CF52" s="3143"/>
      <c r="CG52" s="3143"/>
      <c r="CH52" s="3143"/>
      <c r="CI52" s="3143"/>
    </row>
    <row r="53" spans="1:87" ht="16.5" customHeight="1">
      <c r="A53" s="3299"/>
      <c r="B53" s="3098"/>
      <c r="C53" s="3098"/>
      <c r="D53" s="6133"/>
      <c r="E53" s="6053"/>
      <c r="F53" s="6053"/>
      <c r="G53" s="6053"/>
      <c r="H53" s="6053"/>
      <c r="I53" s="3142"/>
      <c r="J53" s="3271"/>
      <c r="K53" s="3472"/>
      <c r="L53" s="6079"/>
      <c r="M53" s="6119"/>
      <c r="N53" s="3098"/>
      <c r="O53" s="3098"/>
      <c r="P53" s="3098"/>
      <c r="Q53" s="3098" t="s">
        <v>734</v>
      </c>
      <c r="R53" s="3098"/>
      <c r="S53" s="3098"/>
      <c r="T53" s="3098"/>
      <c r="U53" s="3098"/>
      <c r="V53" s="3098"/>
      <c r="W53" s="3098"/>
      <c r="X53" s="3271"/>
      <c r="Y53" s="3098"/>
      <c r="Z53" s="3098"/>
      <c r="AA53" s="3098"/>
      <c r="AB53" s="3098"/>
      <c r="AC53" s="3098"/>
      <c r="AD53" s="3098"/>
      <c r="AE53" s="3098"/>
      <c r="AF53" s="3098"/>
      <c r="AG53" s="3098"/>
      <c r="AH53" s="3098"/>
      <c r="AI53" s="3301"/>
      <c r="AJ53" s="3473"/>
      <c r="AK53" s="3272"/>
      <c r="AL53" s="3098"/>
      <c r="AM53" s="3098"/>
      <c r="AN53" s="3098"/>
      <c r="AO53" s="3098"/>
      <c r="AP53" s="3098"/>
      <c r="AQ53" s="3098"/>
      <c r="AR53" s="3098"/>
      <c r="AS53" s="3098"/>
      <c r="AT53" s="3098"/>
      <c r="AU53" s="3098"/>
      <c r="AV53" s="3272"/>
      <c r="AW53" s="3098"/>
      <c r="AX53" s="3098"/>
      <c r="AY53" s="3098"/>
      <c r="AZ53" s="3098"/>
      <c r="BA53" s="3098"/>
      <c r="BB53" s="3098"/>
      <c r="BC53" s="3098"/>
      <c r="BD53" s="3098"/>
      <c r="BE53" s="3098"/>
      <c r="BF53" s="3271"/>
      <c r="BG53" s="3098"/>
      <c r="BH53" s="3213"/>
      <c r="BI53" s="3098"/>
      <c r="BJ53" s="3271"/>
      <c r="BK53" s="3098"/>
      <c r="BL53" s="3189"/>
      <c r="BM53" s="3189"/>
      <c r="BN53" s="3189"/>
      <c r="BO53" s="3189"/>
      <c r="BP53" s="3189"/>
      <c r="BQ53" s="3189"/>
      <c r="BR53" s="3189"/>
      <c r="BS53" s="3189"/>
      <c r="BT53" s="3189"/>
      <c r="BU53" s="3189"/>
      <c r="BV53" s="3301"/>
      <c r="BW53" s="3098"/>
      <c r="BX53" s="3098"/>
      <c r="BY53" s="3098"/>
      <c r="BZ53" s="3098"/>
      <c r="CA53" s="3098"/>
      <c r="CB53" s="3098"/>
      <c r="CC53" s="3098"/>
      <c r="CD53" s="3098"/>
      <c r="CE53" s="3098"/>
      <c r="CF53" s="3098"/>
      <c r="CG53" s="3098"/>
      <c r="CH53" s="3098"/>
      <c r="CI53" s="3098"/>
    </row>
    <row r="54" spans="1:87" ht="3" customHeight="1">
      <c r="A54" s="3299"/>
      <c r="B54" s="3098"/>
      <c r="C54" s="3098"/>
      <c r="D54" s="3098"/>
      <c r="E54" s="3098"/>
      <c r="F54" s="3098"/>
      <c r="G54" s="3098"/>
      <c r="H54" s="3098"/>
      <c r="I54" s="3098"/>
      <c r="J54" s="3098"/>
      <c r="K54" s="6047"/>
      <c r="L54" s="6079"/>
      <c r="M54" s="6119"/>
      <c r="N54" s="3098"/>
      <c r="O54" s="3098"/>
      <c r="P54" s="3098"/>
      <c r="Q54" s="3098"/>
      <c r="R54" s="3098"/>
      <c r="S54" s="3098"/>
      <c r="T54" s="3098"/>
      <c r="U54" s="3098"/>
      <c r="V54" s="3098"/>
      <c r="W54" s="3098"/>
      <c r="X54" s="3271"/>
      <c r="Y54" s="3098"/>
      <c r="Z54" s="3098"/>
      <c r="AA54" s="3098"/>
      <c r="AB54" s="3098"/>
      <c r="AC54" s="3098"/>
      <c r="AD54" s="3098"/>
      <c r="AE54" s="3098"/>
      <c r="AF54" s="3098"/>
      <c r="AG54" s="3098"/>
      <c r="AH54" s="3098"/>
      <c r="AI54" s="3301"/>
      <c r="AJ54" s="6134"/>
      <c r="AK54" s="3098"/>
      <c r="AL54" s="3098"/>
      <c r="AM54" s="3098"/>
      <c r="AN54" s="3098"/>
      <c r="AO54" s="3098"/>
      <c r="AP54" s="3098"/>
      <c r="AQ54" s="3098"/>
      <c r="AR54" s="3098"/>
      <c r="AS54" s="3098"/>
      <c r="AT54" s="3098"/>
      <c r="AU54" s="3098"/>
      <c r="AV54" s="3272"/>
      <c r="AW54" s="3098"/>
      <c r="AX54" s="3098"/>
      <c r="AY54" s="3098"/>
      <c r="AZ54" s="3098"/>
      <c r="BA54" s="3098"/>
      <c r="BB54" s="3098"/>
      <c r="BC54" s="3098"/>
      <c r="BD54" s="3098"/>
      <c r="BE54" s="3098"/>
      <c r="BF54" s="3271"/>
      <c r="BG54" s="3098"/>
      <c r="BH54" s="3098"/>
      <c r="BI54" s="3098"/>
      <c r="BJ54" s="3271"/>
      <c r="BK54" s="3098"/>
      <c r="BL54" s="3098"/>
      <c r="BM54" s="3098"/>
      <c r="BN54" s="3098"/>
      <c r="BO54" s="3098"/>
      <c r="BP54" s="3098"/>
      <c r="BQ54" s="3098"/>
      <c r="BR54" s="3098"/>
      <c r="BS54" s="3098"/>
      <c r="BT54" s="3098"/>
      <c r="BU54" s="3098"/>
      <c r="BV54" s="3301"/>
      <c r="BW54" s="3098"/>
      <c r="BX54" s="3098"/>
      <c r="BY54" s="3098"/>
      <c r="BZ54" s="3098"/>
      <c r="CA54" s="3098"/>
      <c r="CB54" s="3098"/>
      <c r="CC54" s="3098"/>
      <c r="CD54" s="3098"/>
      <c r="CE54" s="3098"/>
      <c r="CF54" s="3098"/>
      <c r="CG54" s="3098"/>
      <c r="CH54" s="3098"/>
      <c r="CI54" s="3098"/>
    </row>
    <row r="55" spans="1:87" ht="3" customHeight="1">
      <c r="A55" s="3474"/>
      <c r="B55" s="3143"/>
      <c r="C55" s="3430"/>
      <c r="D55" s="3142"/>
      <c r="E55" s="3431"/>
      <c r="F55" s="3431"/>
      <c r="G55" s="3431"/>
      <c r="H55" s="3431"/>
      <c r="I55" s="3431"/>
      <c r="J55" s="3431"/>
      <c r="K55" s="5937"/>
      <c r="L55" s="6079"/>
      <c r="M55" s="6119"/>
      <c r="N55" s="3361"/>
      <c r="O55" s="6130"/>
      <c r="P55" s="5924"/>
      <c r="Q55" s="5924"/>
      <c r="R55" s="5924"/>
      <c r="S55" s="6130"/>
      <c r="T55" s="5924"/>
      <c r="U55" s="5924"/>
      <c r="V55" s="5924"/>
      <c r="W55" s="5924"/>
      <c r="X55" s="3403"/>
      <c r="Y55" s="3120"/>
      <c r="Z55" s="6130"/>
      <c r="AA55" s="5924"/>
      <c r="AB55" s="5924"/>
      <c r="AC55" s="5924"/>
      <c r="AD55" s="6130"/>
      <c r="AE55" s="5924"/>
      <c r="AF55" s="5924"/>
      <c r="AG55" s="5924"/>
      <c r="AH55" s="5924"/>
      <c r="AI55" s="3475"/>
      <c r="AJ55" s="5954"/>
      <c r="AK55" s="3378"/>
      <c r="AL55" s="6130"/>
      <c r="AM55" s="5924"/>
      <c r="AN55" s="5924"/>
      <c r="AO55" s="5924"/>
      <c r="AP55" s="6130"/>
      <c r="AQ55" s="5924"/>
      <c r="AR55" s="5924"/>
      <c r="AS55" s="5924"/>
      <c r="AT55" s="5924"/>
      <c r="AU55" s="3403"/>
      <c r="AV55" s="3404"/>
      <c r="AW55" s="6130"/>
      <c r="AX55" s="5924"/>
      <c r="AY55" s="5924"/>
      <c r="AZ55" s="5924"/>
      <c r="BA55" s="6130"/>
      <c r="BB55" s="5924"/>
      <c r="BC55" s="5924"/>
      <c r="BD55" s="5924"/>
      <c r="BE55" s="5924"/>
      <c r="BF55" s="3120"/>
      <c r="BG55" s="3404"/>
      <c r="BH55" s="3120"/>
      <c r="BI55" s="3120"/>
      <c r="BJ55" s="3403"/>
      <c r="BK55" s="3120"/>
      <c r="BL55" s="3426"/>
      <c r="BM55" s="3426"/>
      <c r="BN55" s="3426"/>
      <c r="BO55" s="3426"/>
      <c r="BP55" s="3426"/>
      <c r="BQ55" s="3426"/>
      <c r="BR55" s="3426"/>
      <c r="BS55" s="3426"/>
      <c r="BT55" s="3426"/>
      <c r="BU55" s="3426"/>
      <c r="BV55" s="3301"/>
      <c r="BW55" s="3143"/>
      <c r="BX55" s="3143"/>
      <c r="BY55" s="3143"/>
      <c r="BZ55" s="3143"/>
      <c r="CA55" s="3143"/>
      <c r="CB55" s="3143"/>
      <c r="CC55" s="3143"/>
      <c r="CD55" s="3143"/>
      <c r="CE55" s="3143"/>
      <c r="CF55" s="3143"/>
      <c r="CG55" s="3143"/>
      <c r="CH55" s="3143"/>
      <c r="CI55" s="3143"/>
    </row>
    <row r="56" spans="1:87" ht="3" customHeight="1" thickBot="1">
      <c r="A56" s="3476"/>
      <c r="B56" s="3204"/>
      <c r="C56" s="3204"/>
      <c r="D56" s="3204"/>
      <c r="E56" s="3204"/>
      <c r="F56" s="3204"/>
      <c r="G56" s="3204"/>
      <c r="H56" s="3204"/>
      <c r="I56" s="3204"/>
      <c r="J56" s="3284"/>
      <c r="K56" s="5937"/>
      <c r="L56" s="6120"/>
      <c r="M56" s="6121"/>
      <c r="N56" s="3272"/>
      <c r="O56" s="3098"/>
      <c r="P56" s="3098"/>
      <c r="Q56" s="3098"/>
      <c r="R56" s="3098"/>
      <c r="S56" s="3098"/>
      <c r="T56" s="3098"/>
      <c r="U56" s="3098"/>
      <c r="V56" s="3098"/>
      <c r="W56" s="3098"/>
      <c r="X56" s="3271"/>
      <c r="Y56" s="3098"/>
      <c r="Z56" s="3098"/>
      <c r="AA56" s="3098"/>
      <c r="AB56" s="3098"/>
      <c r="AC56" s="3098"/>
      <c r="AD56" s="3098"/>
      <c r="AE56" s="3098"/>
      <c r="AF56" s="3098"/>
      <c r="AG56" s="3098"/>
      <c r="AH56" s="3300"/>
      <c r="AI56" s="3301"/>
      <c r="AJ56" s="5955"/>
      <c r="AK56" s="3098"/>
      <c r="AL56" s="3098"/>
      <c r="AM56" s="3098"/>
      <c r="AN56" s="3098"/>
      <c r="AO56" s="3098"/>
      <c r="AP56" s="3098"/>
      <c r="AQ56" s="3098"/>
      <c r="AR56" s="3098"/>
      <c r="AS56" s="3098"/>
      <c r="AT56" s="3098"/>
      <c r="AU56" s="3271"/>
      <c r="AV56" s="3283"/>
      <c r="AW56" s="3204"/>
      <c r="AX56" s="3204"/>
      <c r="AY56" s="3204"/>
      <c r="AZ56" s="3204"/>
      <c r="BA56" s="3204"/>
      <c r="BB56" s="3204"/>
      <c r="BC56" s="3204"/>
      <c r="BD56" s="3204"/>
      <c r="BE56" s="3204"/>
      <c r="BF56" s="3204"/>
      <c r="BG56" s="3283"/>
      <c r="BH56" s="3204"/>
      <c r="BI56" s="3204"/>
      <c r="BJ56" s="3284"/>
      <c r="BK56" s="3204"/>
      <c r="BL56" s="3204"/>
      <c r="BM56" s="3204"/>
      <c r="BN56" s="3204"/>
      <c r="BO56" s="3204"/>
      <c r="BP56" s="3204"/>
      <c r="BQ56" s="3204"/>
      <c r="BR56" s="3204"/>
      <c r="BS56" s="3204"/>
      <c r="BT56" s="3204"/>
      <c r="BU56" s="3204"/>
      <c r="BV56" s="3433"/>
      <c r="BW56" s="3098"/>
      <c r="BX56" s="3098"/>
      <c r="BY56" s="3098"/>
      <c r="BZ56" s="3098"/>
      <c r="CA56" s="3098"/>
      <c r="CB56" s="3098"/>
      <c r="CC56" s="3098"/>
      <c r="CD56" s="3098"/>
      <c r="CE56" s="3098"/>
      <c r="CF56" s="3098"/>
      <c r="CG56" s="3098"/>
      <c r="CH56" s="3098"/>
      <c r="CI56" s="3098"/>
    </row>
    <row r="57" spans="1:87" ht="3" customHeight="1">
      <c r="A57" s="3477"/>
      <c r="B57" s="3380"/>
      <c r="C57" s="3381"/>
      <c r="D57" s="3382"/>
      <c r="E57" s="3382"/>
      <c r="F57" s="3382"/>
      <c r="G57" s="3382"/>
      <c r="H57" s="3382"/>
      <c r="I57" s="3382"/>
      <c r="J57" s="3382"/>
      <c r="K57" s="6131">
        <v>59</v>
      </c>
      <c r="L57" s="6132"/>
      <c r="M57" s="6126"/>
      <c r="N57" s="3423"/>
      <c r="O57" s="6041"/>
      <c r="P57" s="5939"/>
      <c r="Q57" s="5939"/>
      <c r="R57" s="5939"/>
      <c r="S57" s="6041"/>
      <c r="T57" s="5939"/>
      <c r="U57" s="5939"/>
      <c r="V57" s="5939"/>
      <c r="W57" s="5939"/>
      <c r="X57" s="3354"/>
      <c r="Y57" s="3357"/>
      <c r="Z57" s="6041"/>
      <c r="AA57" s="5939"/>
      <c r="AB57" s="5939"/>
      <c r="AC57" s="5939"/>
      <c r="AD57" s="6041"/>
      <c r="AE57" s="5939"/>
      <c r="AF57" s="5939"/>
      <c r="AG57" s="5939"/>
      <c r="AH57" s="5939"/>
      <c r="AI57" s="3466"/>
      <c r="AJ57" s="6111">
        <v>59</v>
      </c>
      <c r="AK57" s="3353"/>
      <c r="AL57" s="6041"/>
      <c r="AM57" s="5939"/>
      <c r="AN57" s="5939"/>
      <c r="AO57" s="5939"/>
      <c r="AP57" s="6041"/>
      <c r="AQ57" s="5939"/>
      <c r="AR57" s="5939"/>
      <c r="AS57" s="5939"/>
      <c r="AT57" s="5939"/>
      <c r="AU57" s="3357"/>
      <c r="AV57" s="3355"/>
      <c r="AW57" s="6042"/>
      <c r="AX57" s="5993"/>
      <c r="AY57" s="5993"/>
      <c r="AZ57" s="5993"/>
      <c r="BA57" s="6042"/>
      <c r="BB57" s="5993"/>
      <c r="BC57" s="5993"/>
      <c r="BD57" s="5993"/>
      <c r="BE57" s="5993"/>
      <c r="BF57" s="3354"/>
      <c r="BG57" s="3478"/>
      <c r="BH57" s="3479"/>
      <c r="BI57" s="3479"/>
      <c r="BJ57" s="3479"/>
      <c r="BK57" s="3479"/>
      <c r="BL57" s="3480"/>
      <c r="BM57" s="3480"/>
      <c r="BN57" s="3480"/>
      <c r="BO57" s="3480"/>
      <c r="BP57" s="3480"/>
      <c r="BQ57" s="3480"/>
      <c r="BR57" s="3480"/>
      <c r="BS57" s="3480"/>
      <c r="BT57" s="3480"/>
      <c r="BU57" s="3480"/>
      <c r="BV57" s="3314"/>
      <c r="BW57" s="3143"/>
      <c r="BX57" s="3143"/>
      <c r="BY57" s="3143"/>
      <c r="BZ57" s="3143"/>
      <c r="CA57" s="3143"/>
      <c r="CB57" s="3143"/>
      <c r="CC57" s="3143"/>
      <c r="CD57" s="3143"/>
      <c r="CE57" s="3143"/>
      <c r="CF57" s="3143"/>
      <c r="CG57" s="3143"/>
      <c r="CH57" s="3143"/>
      <c r="CI57" s="3143"/>
    </row>
    <row r="58" spans="1:87" ht="21.75" customHeight="1">
      <c r="A58" s="3481"/>
      <c r="B58" s="3398"/>
      <c r="C58" s="3399" t="s">
        <v>3055</v>
      </c>
      <c r="D58" s="6114" t="s">
        <v>3056</v>
      </c>
      <c r="E58" s="6115"/>
      <c r="F58" s="6115"/>
      <c r="G58" s="6115"/>
      <c r="H58" s="6115"/>
      <c r="I58" s="6115"/>
      <c r="J58" s="6115"/>
      <c r="K58" s="5940"/>
      <c r="L58" s="6127"/>
      <c r="M58" s="5924"/>
      <c r="N58" s="3378"/>
      <c r="O58" s="6046">
        <f>O37+O40+O43+O46+O49+O52</f>
        <v>0</v>
      </c>
      <c r="P58" s="5933"/>
      <c r="Q58" s="5933"/>
      <c r="R58" s="5933"/>
      <c r="S58" s="5933"/>
      <c r="T58" s="5933"/>
      <c r="U58" s="5933"/>
      <c r="V58" s="5933"/>
      <c r="W58" s="5934"/>
      <c r="X58" s="3362"/>
      <c r="Y58" s="3378"/>
      <c r="Z58" s="6046">
        <f>Z37+Z40+Z43+Z46+Z49+Z52</f>
        <v>0</v>
      </c>
      <c r="AA58" s="5933"/>
      <c r="AB58" s="5933"/>
      <c r="AC58" s="5933"/>
      <c r="AD58" s="5933"/>
      <c r="AE58" s="5933"/>
      <c r="AF58" s="5933"/>
      <c r="AG58" s="5933"/>
      <c r="AH58" s="5934"/>
      <c r="AI58" s="3468"/>
      <c r="AJ58" s="6112"/>
      <c r="AK58" s="3361"/>
      <c r="AL58" s="6046">
        <f>AL37+AL40+AL43+AL46+AL49+AL52</f>
        <v>0</v>
      </c>
      <c r="AM58" s="5933"/>
      <c r="AN58" s="5933"/>
      <c r="AO58" s="5933"/>
      <c r="AP58" s="5933"/>
      <c r="AQ58" s="5933"/>
      <c r="AR58" s="5933"/>
      <c r="AS58" s="5933"/>
      <c r="AT58" s="5934"/>
      <c r="AU58" s="3378"/>
      <c r="AV58" s="3361"/>
      <c r="AW58" s="6046">
        <f>AW37+AW40+AW43+AW46+AW49+AW52</f>
        <v>0</v>
      </c>
      <c r="AX58" s="5933"/>
      <c r="AY58" s="5933"/>
      <c r="AZ58" s="5933"/>
      <c r="BA58" s="5933"/>
      <c r="BB58" s="5933"/>
      <c r="BC58" s="5933"/>
      <c r="BD58" s="5933"/>
      <c r="BE58" s="5934"/>
      <c r="BF58" s="3362"/>
      <c r="BG58" s="3482"/>
      <c r="BH58" s="3390"/>
      <c r="BI58" s="3390"/>
      <c r="BJ58" s="3390"/>
      <c r="BK58" s="3390"/>
      <c r="BL58" s="3390"/>
      <c r="BM58" s="3390"/>
      <c r="BN58" s="3390"/>
      <c r="BO58" s="3390"/>
      <c r="BP58" s="3390"/>
      <c r="BQ58" s="3390"/>
      <c r="BR58" s="3390"/>
      <c r="BS58" s="3390"/>
      <c r="BT58" s="3390"/>
      <c r="BU58" s="3390"/>
      <c r="BV58" s="3315"/>
      <c r="BW58" s="3098"/>
      <c r="BX58" s="3143"/>
      <c r="BY58" s="3143"/>
      <c r="BZ58" s="3143"/>
      <c r="CA58" s="3143"/>
      <c r="CB58" s="3143"/>
      <c r="CC58" s="3143"/>
      <c r="CD58" s="3143"/>
      <c r="CE58" s="3143"/>
      <c r="CF58" s="3143"/>
      <c r="CG58" s="3143"/>
      <c r="CH58" s="3143"/>
      <c r="CI58" s="3143"/>
    </row>
    <row r="59" spans="1:87" ht="3" customHeight="1" thickBot="1">
      <c r="A59" s="3483"/>
      <c r="B59" s="3484"/>
      <c r="C59" s="3484"/>
      <c r="D59" s="3484"/>
      <c r="E59" s="3484"/>
      <c r="F59" s="3484"/>
      <c r="G59" s="3484"/>
      <c r="H59" s="3484"/>
      <c r="I59" s="3484"/>
      <c r="J59" s="3484"/>
      <c r="K59" s="5949"/>
      <c r="L59" s="6128"/>
      <c r="M59" s="6129"/>
      <c r="N59" s="3204"/>
      <c r="O59" s="3204"/>
      <c r="P59" s="3204"/>
      <c r="Q59" s="3204"/>
      <c r="R59" s="3204"/>
      <c r="S59" s="3204"/>
      <c r="T59" s="3204"/>
      <c r="U59" s="3204"/>
      <c r="V59" s="3204"/>
      <c r="W59" s="3204"/>
      <c r="X59" s="3284"/>
      <c r="Y59" s="3204"/>
      <c r="Z59" s="3204"/>
      <c r="AA59" s="3204"/>
      <c r="AB59" s="3204"/>
      <c r="AC59" s="3204"/>
      <c r="AD59" s="3204"/>
      <c r="AE59" s="3204"/>
      <c r="AF59" s="3204"/>
      <c r="AG59" s="3204"/>
      <c r="AH59" s="3204"/>
      <c r="AI59" s="3433"/>
      <c r="AJ59" s="6113"/>
      <c r="AK59" s="3283"/>
      <c r="AL59" s="3204"/>
      <c r="AM59" s="3204"/>
      <c r="AN59" s="3204"/>
      <c r="AO59" s="3204"/>
      <c r="AP59" s="3204"/>
      <c r="AQ59" s="3204"/>
      <c r="AR59" s="3204"/>
      <c r="AS59" s="3204"/>
      <c r="AT59" s="3204"/>
      <c r="AU59" s="3204"/>
      <c r="AV59" s="3283"/>
      <c r="AW59" s="3204"/>
      <c r="AX59" s="3204"/>
      <c r="AY59" s="3204"/>
      <c r="AZ59" s="3204"/>
      <c r="BA59" s="3204"/>
      <c r="BB59" s="3204"/>
      <c r="BC59" s="3204"/>
      <c r="BD59" s="3204"/>
      <c r="BE59" s="3204"/>
      <c r="BF59" s="3284"/>
      <c r="BG59" s="3485"/>
      <c r="BH59" s="3484"/>
      <c r="BI59" s="3484"/>
      <c r="BJ59" s="3484"/>
      <c r="BK59" s="3484"/>
      <c r="BL59" s="3484"/>
      <c r="BM59" s="3484"/>
      <c r="BN59" s="3484"/>
      <c r="BO59" s="3484"/>
      <c r="BP59" s="3484"/>
      <c r="BQ59" s="3484"/>
      <c r="BR59" s="3484"/>
      <c r="BS59" s="3484"/>
      <c r="BT59" s="3484"/>
      <c r="BU59" s="3484"/>
      <c r="BV59" s="3486"/>
      <c r="BW59" s="3098"/>
      <c r="BX59" s="3098"/>
      <c r="BY59" s="3098"/>
      <c r="BZ59" s="3098"/>
      <c r="CA59" s="3098"/>
      <c r="CB59" s="3098"/>
      <c r="CC59" s="3098"/>
      <c r="CD59" s="3098"/>
      <c r="CE59" s="3098"/>
      <c r="CF59" s="3098"/>
      <c r="CG59" s="3098"/>
      <c r="CH59" s="3098"/>
      <c r="CI59" s="3098"/>
    </row>
    <row r="60" spans="1:87" ht="3" customHeight="1">
      <c r="A60" s="3299"/>
      <c r="B60" s="3098"/>
      <c r="C60" s="3098"/>
      <c r="D60" s="3098"/>
      <c r="E60" s="3098"/>
      <c r="F60" s="3098"/>
      <c r="G60" s="3098"/>
      <c r="H60" s="3098"/>
      <c r="I60" s="3098"/>
      <c r="J60" s="3098"/>
      <c r="K60" s="3414"/>
      <c r="L60" s="3415"/>
      <c r="M60" s="3415"/>
      <c r="N60" s="3098"/>
      <c r="O60" s="3098"/>
      <c r="P60" s="3098"/>
      <c r="Q60" s="3098"/>
      <c r="R60" s="3098"/>
      <c r="S60" s="3098"/>
      <c r="T60" s="3098"/>
      <c r="U60" s="3098"/>
      <c r="V60" s="3098"/>
      <c r="W60" s="3098"/>
      <c r="X60" s="3098"/>
      <c r="Y60" s="3098"/>
      <c r="Z60" s="3098"/>
      <c r="AA60" s="3098"/>
      <c r="AB60" s="3098"/>
      <c r="AC60" s="3098"/>
      <c r="AD60" s="3098"/>
      <c r="AE60" s="3098"/>
      <c r="AF60" s="3098"/>
      <c r="AG60" s="3098"/>
      <c r="AH60" s="3098"/>
      <c r="AI60" s="3301"/>
      <c r="AJ60" s="3487"/>
      <c r="AK60" s="3098"/>
      <c r="AL60" s="3098"/>
      <c r="AM60" s="3098"/>
      <c r="AN60" s="3098"/>
      <c r="AO60" s="3098"/>
      <c r="AP60" s="3098"/>
      <c r="AQ60" s="3098"/>
      <c r="AR60" s="3098"/>
      <c r="AS60" s="3098"/>
      <c r="AT60" s="3098"/>
      <c r="AU60" s="3098"/>
      <c r="AV60" s="3098"/>
      <c r="AW60" s="3098"/>
      <c r="AX60" s="3098"/>
      <c r="AY60" s="3098"/>
      <c r="AZ60" s="3098"/>
      <c r="BA60" s="3098"/>
      <c r="BB60" s="3098"/>
      <c r="BC60" s="3098"/>
      <c r="BD60" s="3098"/>
      <c r="BE60" s="3098"/>
      <c r="BF60" s="3098"/>
      <c r="BG60" s="3098"/>
      <c r="BH60" s="3098"/>
      <c r="BI60" s="3098"/>
      <c r="BJ60" s="3098"/>
      <c r="BK60" s="3098"/>
      <c r="BL60" s="3098"/>
      <c r="BM60" s="3098"/>
      <c r="BN60" s="3210"/>
      <c r="BO60" s="3210"/>
      <c r="BP60" s="3210"/>
      <c r="BQ60" s="3210"/>
      <c r="BR60" s="3210"/>
      <c r="BS60" s="3210"/>
      <c r="BT60" s="3210"/>
      <c r="BU60" s="3210"/>
      <c r="BV60" s="3210"/>
      <c r="BW60" s="3098"/>
      <c r="BX60" s="3098"/>
      <c r="BY60" s="3098"/>
      <c r="BZ60" s="3098"/>
      <c r="CA60" s="3098"/>
      <c r="CB60" s="3098"/>
      <c r="CC60" s="3098"/>
      <c r="CD60" s="3098"/>
      <c r="CE60" s="3098"/>
      <c r="CF60" s="3098"/>
      <c r="CG60" s="3098"/>
      <c r="CH60" s="3098"/>
      <c r="CI60" s="3098"/>
    </row>
    <row r="61" spans="1:87" ht="5.25" customHeight="1" thickBot="1">
      <c r="A61" s="3299"/>
      <c r="B61" s="3098"/>
      <c r="C61" s="3098"/>
      <c r="D61" s="3098"/>
      <c r="E61" s="3098"/>
      <c r="F61" s="3098"/>
      <c r="G61" s="3098"/>
      <c r="H61" s="3098"/>
      <c r="I61" s="3098"/>
      <c r="J61" s="3098"/>
      <c r="K61" s="3414"/>
      <c r="L61" s="3488"/>
      <c r="M61" s="3488"/>
      <c r="N61" s="3098"/>
      <c r="O61" s="3098"/>
      <c r="P61" s="3098"/>
      <c r="Q61" s="3098"/>
      <c r="R61" s="3098"/>
      <c r="S61" s="3098"/>
      <c r="T61" s="3098"/>
      <c r="U61" s="3098"/>
      <c r="V61" s="3098"/>
      <c r="W61" s="3098"/>
      <c r="X61" s="3098"/>
      <c r="Y61" s="3098"/>
      <c r="Z61" s="3098"/>
      <c r="AA61" s="3098"/>
      <c r="AB61" s="3098"/>
      <c r="AC61" s="3098"/>
      <c r="AD61" s="3098"/>
      <c r="AE61" s="3098"/>
      <c r="AF61" s="3098"/>
      <c r="AG61" s="3098"/>
      <c r="AH61" s="3098"/>
      <c r="AI61" s="3301"/>
      <c r="AJ61" s="3487"/>
      <c r="AK61" s="3098"/>
      <c r="AL61" s="3098"/>
      <c r="AM61" s="3098"/>
      <c r="AN61" s="3098"/>
      <c r="AO61" s="3098"/>
      <c r="AP61" s="3098"/>
      <c r="AQ61" s="3098"/>
      <c r="AR61" s="3098"/>
      <c r="AS61" s="3098"/>
      <c r="AT61" s="3098"/>
      <c r="AU61" s="3098"/>
      <c r="AV61" s="3098"/>
      <c r="AW61" s="3098"/>
      <c r="AX61" s="3098"/>
      <c r="AY61" s="3098"/>
      <c r="AZ61" s="3098"/>
      <c r="BA61" s="3098"/>
      <c r="BB61" s="3098"/>
      <c r="BC61" s="3098"/>
      <c r="BD61" s="3098"/>
      <c r="BE61" s="3098"/>
      <c r="BF61" s="3098"/>
      <c r="BG61" s="3098"/>
      <c r="BH61" s="3098"/>
      <c r="BI61" s="3098"/>
      <c r="BJ61" s="3098"/>
      <c r="BK61" s="3098"/>
      <c r="BL61" s="3098"/>
      <c r="BM61" s="3098"/>
      <c r="BN61" s="3098"/>
      <c r="BO61" s="3098"/>
      <c r="BP61" s="3098"/>
      <c r="BQ61" s="3098"/>
      <c r="BR61" s="3098"/>
      <c r="BS61" s="3098"/>
      <c r="BT61" s="3098"/>
      <c r="BU61" s="3098"/>
      <c r="BV61" s="3098"/>
      <c r="BW61" s="3098"/>
      <c r="BX61" s="3098"/>
      <c r="BY61" s="3098"/>
      <c r="BZ61" s="3098"/>
      <c r="CA61" s="3098"/>
      <c r="CB61" s="3098"/>
      <c r="CC61" s="3098"/>
      <c r="CD61" s="3098"/>
      <c r="CE61" s="3098"/>
      <c r="CF61" s="3098"/>
      <c r="CG61" s="3098"/>
      <c r="CH61" s="3098"/>
      <c r="CI61" s="3098"/>
    </row>
    <row r="62" spans="1:87" ht="3" customHeight="1">
      <c r="A62" s="3477"/>
      <c r="B62" s="3380"/>
      <c r="C62" s="3381"/>
      <c r="D62" s="3382"/>
      <c r="E62" s="3382"/>
      <c r="F62" s="3382"/>
      <c r="G62" s="3382"/>
      <c r="H62" s="3382"/>
      <c r="I62" s="3382"/>
      <c r="J62" s="3383"/>
      <c r="K62" s="6124">
        <v>60</v>
      </c>
      <c r="L62" s="6125"/>
      <c r="M62" s="6126"/>
      <c r="N62" s="3423"/>
      <c r="O62" s="6109"/>
      <c r="P62" s="5939"/>
      <c r="Q62" s="5939"/>
      <c r="R62" s="5939"/>
      <c r="S62" s="6109"/>
      <c r="T62" s="5939"/>
      <c r="U62" s="5939"/>
      <c r="V62" s="5939"/>
      <c r="W62" s="5939"/>
      <c r="X62" s="3489"/>
      <c r="Y62" s="3479"/>
      <c r="Z62" s="6109"/>
      <c r="AA62" s="5939"/>
      <c r="AB62" s="5939"/>
      <c r="AC62" s="5939"/>
      <c r="AD62" s="6109"/>
      <c r="AE62" s="5939"/>
      <c r="AF62" s="5939"/>
      <c r="AG62" s="5939"/>
      <c r="AH62" s="6110"/>
      <c r="AI62" s="3490"/>
      <c r="AJ62" s="3491"/>
      <c r="AK62" s="3492"/>
      <c r="AL62" s="6123"/>
      <c r="AM62" s="5993"/>
      <c r="AN62" s="5993"/>
      <c r="AO62" s="5993"/>
      <c r="AP62" s="6123"/>
      <c r="AQ62" s="5993"/>
      <c r="AR62" s="5993"/>
      <c r="AS62" s="5993"/>
      <c r="AT62" s="5993"/>
      <c r="AU62" s="3489"/>
      <c r="AV62" s="3478"/>
      <c r="AW62" s="6123"/>
      <c r="AX62" s="5993"/>
      <c r="AY62" s="5993"/>
      <c r="AZ62" s="5993"/>
      <c r="BA62" s="6123"/>
      <c r="BB62" s="5993"/>
      <c r="BC62" s="5993"/>
      <c r="BD62" s="5993"/>
      <c r="BE62" s="5993"/>
      <c r="BF62" s="3490"/>
      <c r="BG62" s="3120"/>
      <c r="BH62" s="3120"/>
      <c r="BI62" s="3120"/>
      <c r="BJ62" s="3120"/>
      <c r="BK62" s="3120"/>
      <c r="BL62" s="3426"/>
      <c r="BM62" s="3426"/>
      <c r="BN62" s="3426"/>
      <c r="BO62" s="3426"/>
      <c r="BP62" s="3426"/>
      <c r="BQ62" s="3426"/>
      <c r="BR62" s="3426"/>
      <c r="BS62" s="3426"/>
      <c r="BT62" s="3426"/>
      <c r="BU62" s="3426"/>
      <c r="BV62" s="3098"/>
      <c r="BW62" s="3143"/>
      <c r="BX62" s="3143"/>
      <c r="BY62" s="3143"/>
      <c r="BZ62" s="3143"/>
      <c r="CA62" s="3143"/>
      <c r="CB62" s="3143"/>
      <c r="CC62" s="3143"/>
      <c r="CD62" s="3143"/>
      <c r="CE62" s="3143"/>
      <c r="CF62" s="3143"/>
      <c r="CG62" s="3143"/>
      <c r="CH62" s="3143"/>
      <c r="CI62" s="3143"/>
    </row>
    <row r="63" spans="1:87" ht="21.75" customHeight="1">
      <c r="A63" s="3481"/>
      <c r="B63" s="3493"/>
      <c r="C63" s="3398"/>
      <c r="D63" s="6114" t="s">
        <v>3057</v>
      </c>
      <c r="E63" s="6115"/>
      <c r="F63" s="6115"/>
      <c r="G63" s="6115"/>
      <c r="H63" s="6115"/>
      <c r="I63" s="6115"/>
      <c r="J63" s="6045"/>
      <c r="K63" s="5940"/>
      <c r="L63" s="6127"/>
      <c r="M63" s="5924"/>
      <c r="N63" s="3378"/>
      <c r="O63" s="5932">
        <f>'Soalan 13B(ms30-31)'!O54+'Soalan 13B(ms30-31)'!O88+'Soalan 13B (ms32-33)'!O58</f>
        <v>0</v>
      </c>
      <c r="P63" s="5933"/>
      <c r="Q63" s="5933"/>
      <c r="R63" s="5933"/>
      <c r="S63" s="5933"/>
      <c r="T63" s="5933"/>
      <c r="U63" s="5933"/>
      <c r="V63" s="5933"/>
      <c r="W63" s="5934"/>
      <c r="X63" s="3494"/>
      <c r="Y63" s="3495"/>
      <c r="Z63" s="5932">
        <f>'Soalan 13B(ms30-31)'!Z54+'Soalan 13B(ms30-31)'!Z88+'Soalan 13B (ms32-33)'!Z58</f>
        <v>0</v>
      </c>
      <c r="AA63" s="5933"/>
      <c r="AB63" s="5933"/>
      <c r="AC63" s="5933"/>
      <c r="AD63" s="5933"/>
      <c r="AE63" s="5933"/>
      <c r="AF63" s="5933"/>
      <c r="AG63" s="5933"/>
      <c r="AH63" s="5934"/>
      <c r="AI63" s="3496"/>
      <c r="AJ63" s="3497">
        <v>60</v>
      </c>
      <c r="AK63" s="3495"/>
      <c r="AL63" s="5932">
        <f>'Soalan 13B(ms30-31)'!AL54+'Soalan 13B(ms30-31)'!AL88+'Soalan 13B (ms32-33)'!AL58</f>
        <v>0</v>
      </c>
      <c r="AM63" s="5933"/>
      <c r="AN63" s="5933"/>
      <c r="AO63" s="5933"/>
      <c r="AP63" s="5933"/>
      <c r="AQ63" s="5933"/>
      <c r="AR63" s="5933"/>
      <c r="AS63" s="5933"/>
      <c r="AT63" s="5934"/>
      <c r="AU63" s="3494"/>
      <c r="AV63" s="3498"/>
      <c r="AW63" s="5932">
        <f>'Soalan 13B(ms30-31)'!AW54+'Soalan 13B(ms30-31)'!AW88+'Soalan 13B (ms32-33)'!AW58</f>
        <v>0</v>
      </c>
      <c r="AX63" s="5933"/>
      <c r="AY63" s="5933"/>
      <c r="AZ63" s="5933"/>
      <c r="BA63" s="5933"/>
      <c r="BB63" s="5933"/>
      <c r="BC63" s="5933"/>
      <c r="BD63" s="5933"/>
      <c r="BE63" s="5934"/>
      <c r="BF63" s="3496"/>
      <c r="BG63" s="3098"/>
      <c r="BH63" s="3098"/>
      <c r="BI63" s="3098"/>
      <c r="BJ63" s="3098"/>
      <c r="BK63" s="3098"/>
      <c r="BL63" s="3098"/>
      <c r="BM63" s="3098"/>
      <c r="BN63" s="3098"/>
      <c r="BO63" s="3098"/>
      <c r="BP63" s="3098"/>
      <c r="BQ63" s="3098"/>
      <c r="BR63" s="3098"/>
      <c r="BS63" s="3098"/>
      <c r="BT63" s="3098"/>
      <c r="BU63" s="3098"/>
      <c r="BV63" s="3098"/>
      <c r="BW63" s="3098"/>
      <c r="BX63" s="3143"/>
      <c r="BY63" s="3143"/>
      <c r="BZ63" s="3143"/>
      <c r="CA63" s="3143"/>
      <c r="CB63" s="3143"/>
      <c r="CC63" s="3143"/>
      <c r="CD63" s="3143"/>
      <c r="CE63" s="3143"/>
      <c r="CF63" s="3143"/>
      <c r="CG63" s="3143"/>
      <c r="CH63" s="3143"/>
      <c r="CI63" s="3143"/>
    </row>
    <row r="64" spans="1:87" ht="4.5" customHeight="1" thickBot="1">
      <c r="A64" s="3499"/>
      <c r="B64" s="3408"/>
      <c r="C64" s="3408"/>
      <c r="D64" s="3408"/>
      <c r="E64" s="3408"/>
      <c r="F64" s="3408"/>
      <c r="G64" s="3408"/>
      <c r="H64" s="3408"/>
      <c r="I64" s="3408"/>
      <c r="J64" s="3409"/>
      <c r="K64" s="5949"/>
      <c r="L64" s="6128"/>
      <c r="M64" s="6129"/>
      <c r="N64" s="3204"/>
      <c r="O64" s="3484"/>
      <c r="P64" s="3484"/>
      <c r="Q64" s="3484"/>
      <c r="R64" s="3484"/>
      <c r="S64" s="3484"/>
      <c r="T64" s="3484"/>
      <c r="U64" s="3484"/>
      <c r="V64" s="3484"/>
      <c r="W64" s="3484"/>
      <c r="X64" s="3500"/>
      <c r="Y64" s="3484"/>
      <c r="Z64" s="3484"/>
      <c r="AA64" s="3484"/>
      <c r="AB64" s="3484"/>
      <c r="AC64" s="3484"/>
      <c r="AD64" s="3484"/>
      <c r="AE64" s="3484"/>
      <c r="AF64" s="3484"/>
      <c r="AG64" s="3484"/>
      <c r="AH64" s="3484"/>
      <c r="AI64" s="3486"/>
      <c r="AJ64" s="3501"/>
      <c r="AK64" s="3484"/>
      <c r="AL64" s="3484"/>
      <c r="AM64" s="3484"/>
      <c r="AN64" s="3484"/>
      <c r="AO64" s="3484"/>
      <c r="AP64" s="3484"/>
      <c r="AQ64" s="3484"/>
      <c r="AR64" s="3484"/>
      <c r="AS64" s="3484"/>
      <c r="AT64" s="3484"/>
      <c r="AU64" s="3500"/>
      <c r="AV64" s="3484"/>
      <c r="AW64" s="3484"/>
      <c r="AX64" s="3484"/>
      <c r="AY64" s="3484"/>
      <c r="AZ64" s="3484"/>
      <c r="BA64" s="3484"/>
      <c r="BB64" s="3484"/>
      <c r="BC64" s="3484"/>
      <c r="BD64" s="3484"/>
      <c r="BE64" s="3484"/>
      <c r="BF64" s="3484"/>
      <c r="BG64" s="3299"/>
      <c r="BH64" s="3098"/>
      <c r="BI64" s="3098"/>
      <c r="BJ64" s="3098"/>
      <c r="BK64" s="3098"/>
      <c r="BL64" s="3098"/>
      <c r="BM64" s="3098"/>
      <c r="BN64" s="3098"/>
      <c r="BO64" s="3098"/>
      <c r="BP64" s="3098"/>
      <c r="BQ64" s="3098"/>
      <c r="BR64" s="3098"/>
      <c r="BS64" s="3098"/>
      <c r="BT64" s="3098"/>
      <c r="BU64" s="3098"/>
      <c r="BV64" s="3098"/>
      <c r="BW64" s="3098"/>
      <c r="BX64" s="3098"/>
      <c r="BY64" s="3098"/>
      <c r="BZ64" s="3098"/>
      <c r="CA64" s="3098"/>
      <c r="CB64" s="3098"/>
      <c r="CC64" s="3098"/>
      <c r="CD64" s="3098"/>
      <c r="CE64" s="3098"/>
      <c r="CF64" s="3098"/>
      <c r="CG64" s="3098"/>
      <c r="CH64" s="3098"/>
      <c r="CI64" s="3098"/>
    </row>
    <row r="65" spans="1:87" ht="7.5" customHeight="1">
      <c r="A65" s="3210"/>
      <c r="B65" s="3210"/>
      <c r="C65" s="3210"/>
      <c r="D65" s="3210"/>
      <c r="E65" s="3210"/>
      <c r="F65" s="3210"/>
      <c r="G65" s="3210"/>
      <c r="H65" s="3210"/>
      <c r="I65" s="3210"/>
      <c r="J65" s="3210"/>
      <c r="K65" s="3502"/>
      <c r="L65" s="3415"/>
      <c r="M65" s="3415"/>
      <c r="N65" s="3210"/>
      <c r="O65" s="3210"/>
      <c r="P65" s="3210"/>
      <c r="Q65" s="3210"/>
      <c r="R65" s="3210"/>
      <c r="S65" s="3210"/>
      <c r="T65" s="3210"/>
      <c r="U65" s="3210"/>
      <c r="V65" s="3210"/>
      <c r="W65" s="3210"/>
      <c r="X65" s="3210"/>
      <c r="Y65" s="3210"/>
      <c r="Z65" s="3210"/>
      <c r="AA65" s="3210"/>
      <c r="AB65" s="3210"/>
      <c r="AC65" s="3210"/>
      <c r="AD65" s="3210"/>
      <c r="AE65" s="3210"/>
      <c r="AF65" s="3210"/>
      <c r="AG65" s="3210"/>
      <c r="AH65" s="3210"/>
      <c r="AI65" s="3210"/>
      <c r="AJ65" s="3098"/>
      <c r="AK65" s="3098"/>
      <c r="AL65" s="3098"/>
      <c r="AM65" s="3098"/>
      <c r="AN65" s="3098"/>
      <c r="AO65" s="3098"/>
      <c r="AP65" s="3098"/>
      <c r="AQ65" s="3098"/>
      <c r="AR65" s="3098"/>
      <c r="AS65" s="3098"/>
      <c r="AT65" s="3098"/>
      <c r="AU65" s="3098"/>
      <c r="AV65" s="3098"/>
      <c r="AW65" s="3098"/>
      <c r="AX65" s="3098"/>
      <c r="AY65" s="3098"/>
      <c r="AZ65" s="3098"/>
      <c r="BA65" s="3098"/>
      <c r="BB65" s="3098"/>
      <c r="BC65" s="3098"/>
      <c r="BD65" s="3098"/>
      <c r="BE65" s="3098"/>
      <c r="BF65" s="3098"/>
      <c r="BG65" s="3098"/>
      <c r="BH65" s="3098"/>
      <c r="BI65" s="3098"/>
      <c r="BJ65" s="3098"/>
      <c r="BK65" s="3098"/>
      <c r="BL65" s="3098"/>
      <c r="BM65" s="3098"/>
      <c r="BN65" s="3098"/>
      <c r="BO65" s="3098"/>
      <c r="BP65" s="3098"/>
      <c r="BQ65" s="3098"/>
      <c r="BR65" s="3098"/>
      <c r="BS65" s="3098"/>
      <c r="BT65" s="3098"/>
      <c r="BU65" s="3098"/>
      <c r="BV65" s="3098"/>
      <c r="BW65" s="3098"/>
      <c r="BX65" s="3098"/>
      <c r="BY65" s="3098"/>
      <c r="BZ65" s="3098"/>
      <c r="CA65" s="3098"/>
      <c r="CB65" s="3098"/>
      <c r="CC65" s="3098"/>
      <c r="CD65" s="3098"/>
      <c r="CE65" s="3098"/>
      <c r="CF65" s="3098"/>
      <c r="CG65" s="3098"/>
      <c r="CH65" s="3098"/>
      <c r="CI65" s="3098"/>
    </row>
    <row r="66" spans="1:87" ht="10.5" customHeight="1">
      <c r="A66" s="3098"/>
      <c r="B66" s="3098"/>
      <c r="E66" s="3098"/>
      <c r="F66" s="3098"/>
      <c r="G66" s="3098"/>
      <c r="H66" s="3098"/>
      <c r="I66" s="3098"/>
      <c r="J66" s="3098"/>
      <c r="K66" s="3503" t="s">
        <v>35</v>
      </c>
      <c r="L66" s="3099" t="s">
        <v>3000</v>
      </c>
      <c r="M66" s="3098"/>
      <c r="N66" s="3098"/>
      <c r="O66" s="3098"/>
      <c r="P66" s="3098"/>
      <c r="Q66" s="3098"/>
      <c r="R66" s="3098"/>
      <c r="S66" s="3098"/>
      <c r="T66" s="3098"/>
      <c r="U66" s="3098"/>
      <c r="V66" s="3098"/>
      <c r="W66" s="3098"/>
      <c r="X66" s="3098"/>
      <c r="Y66" s="3098"/>
      <c r="Z66" s="3098"/>
      <c r="AA66" s="3098"/>
      <c r="AB66" s="3098"/>
      <c r="AC66" s="3098"/>
      <c r="AD66" s="3098"/>
      <c r="AE66" s="3098"/>
      <c r="AF66" s="3098"/>
      <c r="AG66" s="3098"/>
      <c r="AH66" s="3098"/>
      <c r="AI66" s="3098"/>
      <c r="AJ66" s="3098"/>
      <c r="AK66" s="3098"/>
      <c r="AL66" s="3098"/>
      <c r="AM66" s="3098"/>
      <c r="AN66" s="3098"/>
      <c r="AO66" s="3098"/>
      <c r="AP66" s="3098"/>
      <c r="AQ66" s="3098"/>
      <c r="AR66" s="3098"/>
      <c r="AS66" s="3098"/>
      <c r="AT66" s="3098"/>
      <c r="AU66" s="3098"/>
      <c r="AV66" s="3098"/>
      <c r="AW66" s="3098"/>
      <c r="AX66" s="3098"/>
      <c r="AY66" s="3098"/>
      <c r="AZ66" s="3098"/>
      <c r="BA66" s="3098"/>
      <c r="BB66" s="3098"/>
      <c r="BC66" s="3098"/>
      <c r="BD66" s="3098"/>
      <c r="BE66" s="3098"/>
      <c r="BF66" s="3098"/>
      <c r="BG66" s="3098"/>
      <c r="BH66" s="3098"/>
      <c r="BI66" s="3098"/>
      <c r="BJ66" s="3098"/>
      <c r="BK66" s="3098"/>
      <c r="BL66" s="3098"/>
      <c r="BM66" s="3098"/>
      <c r="BN66" s="3098"/>
      <c r="BO66" s="3098"/>
      <c r="BP66" s="3098"/>
      <c r="BQ66" s="3098"/>
      <c r="BR66" s="3098"/>
      <c r="BS66" s="3098"/>
      <c r="BT66" s="3098"/>
      <c r="BU66" s="3098"/>
      <c r="BV66" s="3098"/>
      <c r="BW66" s="3098"/>
      <c r="BX66" s="3098"/>
      <c r="BY66" s="3098"/>
      <c r="BZ66" s="3098"/>
      <c r="CA66" s="3098"/>
      <c r="CB66" s="3098"/>
      <c r="CC66" s="3098"/>
      <c r="CD66" s="3098"/>
      <c r="CE66" s="3098"/>
      <c r="CF66" s="3098"/>
      <c r="CG66" s="3098"/>
      <c r="CH66" s="3098"/>
      <c r="CI66" s="3098"/>
    </row>
    <row r="67" spans="1:87" ht="10.5" customHeight="1">
      <c r="A67" s="3098"/>
      <c r="B67" s="3098"/>
      <c r="E67" s="3098"/>
      <c r="F67" s="3098"/>
      <c r="G67" s="3098"/>
      <c r="H67" s="3098"/>
      <c r="I67" s="3098"/>
      <c r="J67" s="3098"/>
      <c r="K67" s="3193"/>
      <c r="L67" s="3348" t="s">
        <v>3001</v>
      </c>
      <c r="M67" s="3098"/>
      <c r="N67" s="3098"/>
      <c r="O67" s="3098"/>
      <c r="P67" s="3098"/>
      <c r="Q67" s="3098"/>
      <c r="R67" s="3098"/>
      <c r="S67" s="3098"/>
      <c r="T67" s="3098"/>
      <c r="U67" s="3098"/>
      <c r="V67" s="3098"/>
      <c r="W67" s="3098"/>
      <c r="X67" s="3098"/>
      <c r="Y67" s="3098"/>
      <c r="Z67" s="3098"/>
      <c r="AA67" s="3098"/>
      <c r="AB67" s="3098"/>
      <c r="AC67" s="3098"/>
      <c r="AD67" s="3098"/>
      <c r="AE67" s="3098"/>
      <c r="AF67" s="3098"/>
      <c r="AG67" s="3098"/>
      <c r="AH67" s="3098"/>
      <c r="AI67" s="3098"/>
      <c r="AJ67" s="3098"/>
      <c r="AK67" s="3098"/>
      <c r="AL67" s="3098"/>
      <c r="AM67" s="3098"/>
      <c r="AN67" s="3098"/>
      <c r="AO67" s="3098"/>
      <c r="AP67" s="3098"/>
      <c r="AQ67" s="3098"/>
      <c r="AR67" s="3098"/>
      <c r="AS67" s="3098"/>
      <c r="AT67" s="3098"/>
      <c r="AU67" s="3098"/>
      <c r="AV67" s="3098"/>
      <c r="AW67" s="3098"/>
      <c r="AX67" s="3098"/>
      <c r="AY67" s="3098"/>
      <c r="AZ67" s="3098"/>
      <c r="BA67" s="3098"/>
      <c r="BB67" s="3098"/>
      <c r="BC67" s="3098"/>
      <c r="BD67" s="3098"/>
      <c r="BE67" s="3098"/>
      <c r="BF67" s="3098"/>
      <c r="BG67" s="3098"/>
      <c r="BH67" s="3098"/>
      <c r="BI67" s="3098"/>
      <c r="BJ67" s="3098"/>
      <c r="BK67" s="3098"/>
      <c r="BL67" s="3098"/>
      <c r="BM67" s="3098"/>
      <c r="BN67" s="3098"/>
      <c r="BO67" s="3098"/>
      <c r="BP67" s="3098"/>
      <c r="BQ67" s="3098"/>
      <c r="BR67" s="3098"/>
      <c r="BS67" s="3098"/>
      <c r="BT67" s="3098"/>
      <c r="BU67" s="3098"/>
      <c r="BV67" s="3098"/>
      <c r="BW67" s="3098"/>
      <c r="BX67" s="3098"/>
      <c r="BY67" s="3098"/>
      <c r="BZ67" s="3098"/>
      <c r="CA67" s="3098"/>
      <c r="CB67" s="3098"/>
      <c r="CC67" s="3098"/>
      <c r="CD67" s="3098"/>
      <c r="CE67" s="3098"/>
      <c r="CF67" s="3098"/>
      <c r="CG67" s="3098"/>
      <c r="CH67" s="3098"/>
      <c r="CI67" s="3098"/>
    </row>
    <row r="68" spans="1:87" ht="9.75" customHeight="1">
      <c r="A68" s="3193"/>
      <c r="B68" s="3099"/>
      <c r="C68" s="3143"/>
      <c r="D68" s="3143"/>
      <c r="E68" s="3098"/>
      <c r="F68" s="3098"/>
      <c r="G68" s="3098"/>
      <c r="H68" s="3098"/>
      <c r="I68" s="3098"/>
      <c r="J68" s="3098"/>
      <c r="K68" s="3098"/>
      <c r="L68" s="3098"/>
      <c r="M68" s="3098"/>
      <c r="N68" s="3098"/>
      <c r="O68" s="3098"/>
      <c r="P68" s="3098"/>
      <c r="Q68" s="3098"/>
      <c r="R68" s="3098"/>
      <c r="S68" s="3098"/>
      <c r="T68" s="3098"/>
      <c r="U68" s="3098"/>
      <c r="V68" s="3098"/>
      <c r="W68" s="3098"/>
      <c r="X68" s="3098"/>
      <c r="Y68" s="3098"/>
      <c r="Z68" s="3098"/>
      <c r="AA68" s="3098"/>
      <c r="AB68" s="3098"/>
      <c r="AC68" s="3098"/>
      <c r="AD68" s="3098"/>
      <c r="AE68" s="3098"/>
      <c r="AF68" s="3098"/>
      <c r="AG68" s="3098"/>
      <c r="AH68" s="3098"/>
      <c r="AI68" s="3098"/>
      <c r="AJ68" s="3098"/>
      <c r="AK68" s="3098"/>
      <c r="AL68" s="3098"/>
      <c r="AM68" s="3098"/>
      <c r="AN68" s="3098"/>
      <c r="AO68" s="3098"/>
      <c r="AP68" s="3098"/>
      <c r="AQ68" s="3098"/>
      <c r="AR68" s="3098"/>
      <c r="AS68" s="3098"/>
      <c r="AT68" s="3098"/>
      <c r="AU68" s="3098"/>
      <c r="AV68" s="3098"/>
      <c r="AW68" s="3098"/>
      <c r="AX68" s="3098"/>
      <c r="AY68" s="3098"/>
      <c r="AZ68" s="3098"/>
      <c r="BA68" s="3098"/>
      <c r="BB68" s="3098"/>
      <c r="BC68" s="3098"/>
      <c r="BD68" s="3098"/>
      <c r="BE68" s="3098"/>
      <c r="BF68" s="3098"/>
      <c r="BG68" s="3098"/>
      <c r="BH68" s="3098"/>
      <c r="BI68" s="3098"/>
      <c r="BJ68" s="3098"/>
      <c r="BK68" s="3098"/>
      <c r="BL68" s="3098"/>
      <c r="BM68" s="3098"/>
      <c r="BN68" s="3098"/>
      <c r="BO68" s="3098"/>
      <c r="BP68" s="3098"/>
      <c r="BQ68" s="3098"/>
      <c r="BR68" s="3098"/>
      <c r="BS68" s="3098"/>
      <c r="BT68" s="3098"/>
      <c r="BU68" s="3098"/>
      <c r="BV68" s="3098"/>
      <c r="BW68" s="3098"/>
      <c r="BX68" s="3098"/>
      <c r="BY68" s="3098"/>
      <c r="BZ68" s="3098"/>
      <c r="CA68" s="3098"/>
      <c r="CB68" s="3098"/>
      <c r="CC68" s="3098"/>
      <c r="CD68" s="3098"/>
      <c r="CE68" s="3098"/>
      <c r="CF68" s="3098"/>
      <c r="CG68" s="3098"/>
      <c r="CH68" s="3098"/>
      <c r="CI68" s="3098"/>
    </row>
    <row r="69" spans="1:87" ht="9.75" customHeight="1">
      <c r="A69" s="3193"/>
      <c r="B69" s="3099"/>
      <c r="C69" s="3143"/>
      <c r="D69" s="3143"/>
      <c r="E69" s="3098"/>
      <c r="F69" s="3098"/>
      <c r="G69" s="3098"/>
      <c r="H69" s="3098"/>
      <c r="I69" s="3098"/>
      <c r="J69" s="3098"/>
      <c r="K69" s="3098"/>
      <c r="L69" s="3098"/>
      <c r="M69" s="3098"/>
      <c r="N69" s="3098"/>
      <c r="O69" s="3098"/>
      <c r="P69" s="3098"/>
      <c r="Q69" s="3098"/>
      <c r="R69" s="3098"/>
      <c r="S69" s="3098"/>
      <c r="T69" s="3098"/>
      <c r="U69" s="3098"/>
      <c r="V69" s="3098"/>
      <c r="W69" s="3098"/>
      <c r="X69" s="3098"/>
      <c r="Y69" s="3098"/>
      <c r="Z69" s="3098"/>
      <c r="AA69" s="3098"/>
      <c r="AB69" s="3098"/>
      <c r="AC69" s="3098"/>
      <c r="AD69" s="3098"/>
      <c r="AE69" s="3098"/>
      <c r="AF69" s="3098"/>
      <c r="AG69" s="3098"/>
      <c r="AH69" s="3098"/>
      <c r="AI69" s="3098"/>
      <c r="AJ69" s="3098"/>
      <c r="AK69" s="3098"/>
      <c r="AL69" s="3098"/>
      <c r="AM69" s="3098"/>
      <c r="AN69" s="3098"/>
      <c r="AO69" s="3098"/>
      <c r="AP69" s="3098"/>
      <c r="AQ69" s="3098"/>
      <c r="AR69" s="3098"/>
      <c r="AS69" s="3098"/>
      <c r="AT69" s="3098"/>
      <c r="AU69" s="3098"/>
      <c r="AV69" s="3098"/>
      <c r="AW69" s="3098"/>
      <c r="AX69" s="3098"/>
      <c r="AY69" s="3098"/>
      <c r="AZ69" s="3098"/>
      <c r="BA69" s="3098"/>
      <c r="BB69" s="3098"/>
      <c r="BC69" s="3098"/>
      <c r="BD69" s="3098"/>
      <c r="BE69" s="3098"/>
      <c r="BF69" s="3098"/>
      <c r="BG69" s="3098"/>
      <c r="BH69" s="3098"/>
      <c r="BI69" s="3098"/>
      <c r="BJ69" s="3098"/>
      <c r="BK69" s="3098"/>
      <c r="BL69" s="3098"/>
      <c r="BM69" s="3098"/>
      <c r="BN69" s="3098"/>
      <c r="BO69" s="3098"/>
      <c r="BP69" s="3098"/>
      <c r="BQ69" s="3098"/>
      <c r="BR69" s="3098"/>
      <c r="BS69" s="3098"/>
      <c r="BT69" s="3098"/>
      <c r="BU69" s="3098"/>
      <c r="BV69" s="3098"/>
      <c r="BW69" s="3098"/>
      <c r="BX69" s="3098"/>
      <c r="BY69" s="3098"/>
      <c r="BZ69" s="3098"/>
      <c r="CA69" s="3098"/>
      <c r="CB69" s="3098"/>
      <c r="CC69" s="3098"/>
      <c r="CD69" s="3098"/>
      <c r="CE69" s="3098"/>
      <c r="CF69" s="3098"/>
      <c r="CG69" s="3098"/>
      <c r="CH69" s="3098"/>
      <c r="CI69" s="3098"/>
    </row>
    <row r="70" spans="1:87" ht="9.75" customHeight="1">
      <c r="A70" s="3193"/>
      <c r="B70" s="3099"/>
      <c r="C70" s="3143"/>
      <c r="D70" s="3143"/>
      <c r="E70" s="3098"/>
      <c r="F70" s="3098"/>
      <c r="G70" s="3098"/>
      <c r="H70" s="3098"/>
      <c r="I70" s="3098"/>
      <c r="J70" s="3098"/>
      <c r="K70" s="3098"/>
      <c r="L70" s="3098"/>
      <c r="M70" s="3098"/>
      <c r="N70" s="3098"/>
      <c r="O70" s="3098"/>
      <c r="P70" s="3098"/>
      <c r="Q70" s="3098"/>
      <c r="R70" s="3098"/>
      <c r="S70" s="3098"/>
      <c r="T70" s="3098"/>
      <c r="U70" s="3098"/>
      <c r="V70" s="3098"/>
      <c r="W70" s="3098"/>
      <c r="X70" s="3098"/>
      <c r="Y70" s="3098"/>
      <c r="Z70" s="3098"/>
      <c r="AA70" s="3098"/>
      <c r="AB70" s="3098"/>
      <c r="AC70" s="3098"/>
      <c r="AD70" s="3098"/>
      <c r="AE70" s="3098"/>
      <c r="AF70" s="3098"/>
      <c r="AG70" s="3098"/>
      <c r="AH70" s="3098"/>
      <c r="AI70" s="3098"/>
      <c r="AJ70" s="3098"/>
      <c r="AK70" s="3098"/>
      <c r="AL70" s="3098"/>
      <c r="AM70" s="3098"/>
      <c r="AN70" s="3098"/>
      <c r="AO70" s="3098"/>
      <c r="AP70" s="3098"/>
      <c r="AQ70" s="3098"/>
      <c r="AR70" s="3098"/>
      <c r="AS70" s="3098"/>
      <c r="AT70" s="3098"/>
      <c r="AU70" s="3098"/>
      <c r="AV70" s="3098"/>
      <c r="AW70" s="3098"/>
      <c r="AX70" s="3098"/>
      <c r="AY70" s="3098"/>
      <c r="AZ70" s="3098"/>
      <c r="BA70" s="3098"/>
      <c r="BB70" s="3098"/>
      <c r="BC70" s="3098"/>
      <c r="BD70" s="3098"/>
      <c r="BE70" s="3098"/>
      <c r="BF70" s="3098"/>
      <c r="BG70" s="3098"/>
      <c r="BH70" s="3098"/>
      <c r="BI70" s="3098"/>
      <c r="BJ70" s="3098"/>
      <c r="BK70" s="3098"/>
      <c r="BL70" s="3098"/>
      <c r="BM70" s="3098"/>
      <c r="BN70" s="3098"/>
      <c r="BO70" s="3098"/>
      <c r="BP70" s="3098"/>
      <c r="BQ70" s="3098"/>
      <c r="BR70" s="3098"/>
      <c r="BS70" s="3098"/>
      <c r="BT70" s="3098"/>
      <c r="BU70" s="3098"/>
      <c r="BV70" s="3098"/>
      <c r="BW70" s="3098"/>
      <c r="BX70" s="3098"/>
      <c r="BY70" s="3098"/>
      <c r="BZ70" s="3098"/>
      <c r="CA70" s="3098"/>
      <c r="CB70" s="3098"/>
      <c r="CC70" s="3098"/>
      <c r="CD70" s="3098"/>
      <c r="CE70" s="3098"/>
      <c r="CF70" s="3098"/>
      <c r="CG70" s="3098"/>
      <c r="CH70" s="3098"/>
      <c r="CI70" s="3098"/>
    </row>
    <row r="71" spans="1:87" ht="9.75" customHeight="1">
      <c r="A71" s="3193"/>
      <c r="B71" s="3099"/>
      <c r="C71" s="3143"/>
      <c r="D71" s="3143"/>
      <c r="E71" s="3098"/>
      <c r="F71" s="3098"/>
      <c r="G71" s="3098"/>
      <c r="H71" s="3098"/>
      <c r="I71" s="3098"/>
      <c r="J71" s="3098"/>
      <c r="K71" s="3098"/>
      <c r="L71" s="3098"/>
      <c r="M71" s="3098"/>
      <c r="N71" s="3098"/>
      <c r="O71" s="3098"/>
      <c r="P71" s="3098"/>
      <c r="Q71" s="3098"/>
      <c r="R71" s="3098"/>
      <c r="S71" s="3098"/>
      <c r="T71" s="3098"/>
      <c r="U71" s="3098"/>
      <c r="V71" s="3098"/>
      <c r="W71" s="3098"/>
      <c r="X71" s="3098"/>
      <c r="Y71" s="3098"/>
      <c r="Z71" s="3098"/>
      <c r="AA71" s="3098"/>
      <c r="AB71" s="3098"/>
      <c r="AC71" s="3098"/>
      <c r="AD71" s="3098"/>
      <c r="AE71" s="3098"/>
      <c r="AF71" s="3098"/>
      <c r="AG71" s="3098"/>
      <c r="AH71" s="3098"/>
      <c r="AI71" s="3098"/>
      <c r="AJ71" s="3098"/>
      <c r="AK71" s="3098"/>
      <c r="AL71" s="3098"/>
      <c r="AM71" s="3098"/>
      <c r="AN71" s="3098"/>
      <c r="AO71" s="3098"/>
      <c r="AP71" s="3098"/>
      <c r="AQ71" s="3098"/>
      <c r="AR71" s="3098"/>
      <c r="AS71" s="3098"/>
      <c r="AT71" s="3098"/>
      <c r="AU71" s="3098"/>
      <c r="AV71" s="3098"/>
      <c r="AW71" s="3098"/>
      <c r="AX71" s="3098"/>
      <c r="AY71" s="3098"/>
      <c r="AZ71" s="3098"/>
      <c r="BA71" s="3098"/>
      <c r="BB71" s="3098"/>
      <c r="BC71" s="3098"/>
      <c r="BD71" s="3098"/>
      <c r="BE71" s="3098"/>
      <c r="BF71" s="3098"/>
      <c r="BG71" s="3098"/>
      <c r="BH71" s="3098"/>
      <c r="BI71" s="3098"/>
      <c r="BJ71" s="3098"/>
      <c r="BK71" s="3098"/>
      <c r="BL71" s="3098"/>
      <c r="BM71" s="3098"/>
      <c r="BN71" s="3098"/>
      <c r="BO71" s="3098"/>
      <c r="BP71" s="3098"/>
      <c r="BQ71" s="3098"/>
      <c r="BR71" s="3098"/>
      <c r="BS71" s="3098"/>
      <c r="BT71" s="3098"/>
      <c r="BU71" s="3098"/>
      <c r="BV71" s="3098"/>
      <c r="BW71" s="3098"/>
      <c r="BX71" s="3098"/>
      <c r="BY71" s="3098"/>
      <c r="BZ71" s="3098"/>
      <c r="CA71" s="3098"/>
      <c r="CB71" s="3098"/>
      <c r="CC71" s="3098"/>
      <c r="CD71" s="3098"/>
      <c r="CE71" s="3098"/>
      <c r="CF71" s="3098"/>
      <c r="CG71" s="3098"/>
      <c r="CH71" s="3098"/>
      <c r="CI71" s="3098"/>
    </row>
    <row r="72" spans="1:87" ht="9.75" customHeight="1">
      <c r="A72" s="3193"/>
      <c r="B72" s="3099"/>
      <c r="C72" s="3143"/>
      <c r="D72" s="3143"/>
      <c r="E72" s="3098"/>
      <c r="F72" s="3098"/>
      <c r="G72" s="3098"/>
      <c r="H72" s="3098"/>
      <c r="I72" s="3098"/>
      <c r="J72" s="3098"/>
      <c r="K72" s="3098"/>
      <c r="L72" s="3098"/>
      <c r="M72" s="3098"/>
      <c r="N72" s="3098"/>
      <c r="O72" s="3098"/>
      <c r="P72" s="3098"/>
      <c r="Q72" s="3098"/>
      <c r="R72" s="3098"/>
      <c r="S72" s="3098"/>
      <c r="T72" s="3098"/>
      <c r="U72" s="3098"/>
      <c r="V72" s="3098"/>
      <c r="W72" s="3098"/>
      <c r="X72" s="3098"/>
      <c r="Y72" s="3098"/>
      <c r="Z72" s="3098"/>
      <c r="AA72" s="3098"/>
      <c r="AB72" s="3098"/>
      <c r="AC72" s="3098"/>
      <c r="AD72" s="3098"/>
      <c r="AE72" s="3098"/>
      <c r="AF72" s="3098"/>
      <c r="AG72" s="3098"/>
      <c r="AH72" s="3098"/>
      <c r="AI72" s="3098"/>
      <c r="AJ72" s="3098"/>
      <c r="AK72" s="3098"/>
      <c r="AL72" s="3098"/>
      <c r="AM72" s="3098"/>
      <c r="AN72" s="3098"/>
      <c r="AO72" s="3098"/>
      <c r="AP72" s="3098"/>
      <c r="AQ72" s="3098"/>
      <c r="AR72" s="3098"/>
      <c r="AS72" s="3098"/>
      <c r="AT72" s="3098"/>
      <c r="AU72" s="3098"/>
      <c r="AV72" s="3098"/>
      <c r="AW72" s="3098"/>
      <c r="AX72" s="3098"/>
      <c r="AY72" s="3098"/>
      <c r="AZ72" s="3098"/>
      <c r="BA72" s="3098"/>
      <c r="BB72" s="3098"/>
      <c r="BC72" s="3098"/>
      <c r="BD72" s="3098"/>
      <c r="BE72" s="3098"/>
      <c r="BF72" s="3098"/>
      <c r="BG72" s="3098"/>
      <c r="BH72" s="3098"/>
      <c r="BI72" s="3098"/>
      <c r="BJ72" s="3098"/>
      <c r="BK72" s="3098"/>
      <c r="BL72" s="3098"/>
      <c r="BM72" s="3098"/>
      <c r="BN72" s="3098"/>
      <c r="BO72" s="3098"/>
      <c r="BP72" s="3098"/>
      <c r="BQ72" s="3098"/>
      <c r="BR72" s="3098"/>
      <c r="BS72" s="3098"/>
      <c r="BT72" s="3098"/>
      <c r="BU72" s="3098"/>
      <c r="BV72" s="3098"/>
      <c r="BW72" s="3098"/>
      <c r="BX72" s="3098"/>
      <c r="BY72" s="3098"/>
      <c r="BZ72" s="3098"/>
      <c r="CA72" s="3098"/>
      <c r="CB72" s="3098"/>
      <c r="CC72" s="3098"/>
      <c r="CD72" s="3098"/>
      <c r="CE72" s="3098"/>
      <c r="CF72" s="3098"/>
      <c r="CG72" s="3098"/>
      <c r="CH72" s="3098"/>
      <c r="CI72" s="3098"/>
    </row>
    <row r="73" spans="1:87" ht="9.75" customHeight="1">
      <c r="A73" s="3193"/>
      <c r="B73" s="3099"/>
      <c r="C73" s="3143"/>
      <c r="D73" s="3143"/>
      <c r="E73" s="3098"/>
      <c r="F73" s="3098"/>
      <c r="G73" s="3098"/>
      <c r="H73" s="3098"/>
      <c r="I73" s="3098"/>
      <c r="J73" s="3098"/>
      <c r="K73" s="3098"/>
      <c r="L73" s="3098"/>
      <c r="M73" s="3098"/>
      <c r="N73" s="3098"/>
      <c r="O73" s="3098"/>
      <c r="P73" s="3098"/>
      <c r="Q73" s="3098"/>
      <c r="R73" s="3098"/>
      <c r="S73" s="3098"/>
      <c r="T73" s="3098"/>
      <c r="U73" s="3098"/>
      <c r="V73" s="3098"/>
      <c r="W73" s="3098"/>
      <c r="X73" s="3098"/>
      <c r="Y73" s="3098"/>
      <c r="Z73" s="3098"/>
      <c r="AA73" s="3098"/>
      <c r="AB73" s="3098"/>
      <c r="AC73" s="3098"/>
      <c r="AD73" s="3098"/>
      <c r="AE73" s="3098"/>
      <c r="AF73" s="3098"/>
      <c r="AG73" s="3098"/>
      <c r="AH73" s="3098"/>
      <c r="AI73" s="3098"/>
      <c r="AJ73" s="3098"/>
      <c r="AK73" s="3098"/>
      <c r="AL73" s="3098"/>
      <c r="AM73" s="3098"/>
      <c r="AN73" s="3098"/>
      <c r="AO73" s="3098"/>
      <c r="AP73" s="3098"/>
      <c r="AQ73" s="3098"/>
      <c r="AR73" s="3098"/>
      <c r="AS73" s="3098"/>
      <c r="AT73" s="3098"/>
      <c r="AU73" s="3098"/>
      <c r="AV73" s="3098"/>
      <c r="AW73" s="3098"/>
      <c r="AX73" s="3098"/>
      <c r="AY73" s="3098"/>
      <c r="AZ73" s="3098"/>
      <c r="BA73" s="3098"/>
      <c r="BB73" s="3098"/>
      <c r="BC73" s="3098"/>
      <c r="BD73" s="3098"/>
      <c r="BE73" s="3098"/>
      <c r="BF73" s="3098"/>
      <c r="BG73" s="3098"/>
      <c r="BH73" s="3098"/>
      <c r="BI73" s="3098"/>
      <c r="BJ73" s="3098"/>
      <c r="BK73" s="3098"/>
      <c r="BL73" s="3098"/>
      <c r="BM73" s="3098"/>
      <c r="BN73" s="3098"/>
      <c r="BO73" s="3098"/>
      <c r="BP73" s="3098"/>
      <c r="BQ73" s="3098"/>
      <c r="BR73" s="3098"/>
      <c r="BS73" s="3098"/>
      <c r="BT73" s="3098"/>
      <c r="BU73" s="3098"/>
      <c r="BV73" s="3098"/>
      <c r="BW73" s="3098"/>
      <c r="BX73" s="3098"/>
      <c r="BY73" s="3098"/>
      <c r="BZ73" s="3098"/>
      <c r="CA73" s="3098"/>
      <c r="CB73" s="3098"/>
      <c r="CC73" s="3098"/>
      <c r="CD73" s="3098"/>
      <c r="CE73" s="3098"/>
      <c r="CF73" s="3098"/>
      <c r="CG73" s="3098"/>
      <c r="CH73" s="3098"/>
      <c r="CI73" s="3098"/>
    </row>
    <row r="74" spans="1:87" ht="9.75" customHeight="1">
      <c r="A74" s="3193"/>
      <c r="B74" s="3099"/>
      <c r="C74" s="3143"/>
      <c r="D74" s="3143"/>
      <c r="E74" s="3098"/>
      <c r="F74" s="3098"/>
      <c r="G74" s="3098"/>
      <c r="H74" s="3098"/>
      <c r="I74" s="3098"/>
      <c r="J74" s="3098"/>
      <c r="K74" s="3098"/>
      <c r="L74" s="3098"/>
      <c r="M74" s="3098"/>
      <c r="N74" s="3098"/>
      <c r="O74" s="3098"/>
      <c r="P74" s="3098"/>
      <c r="Q74" s="3098"/>
      <c r="R74" s="3098"/>
      <c r="S74" s="3098"/>
      <c r="T74" s="3098"/>
      <c r="U74" s="3098"/>
      <c r="V74" s="3098"/>
      <c r="W74" s="3098"/>
      <c r="X74" s="3098"/>
      <c r="Y74" s="3098"/>
      <c r="Z74" s="3098"/>
      <c r="AA74" s="3098"/>
      <c r="AB74" s="3098"/>
      <c r="AC74" s="3098"/>
      <c r="AD74" s="3098"/>
      <c r="AE74" s="3098"/>
      <c r="AF74" s="3098"/>
      <c r="AG74" s="3098"/>
      <c r="AH74" s="3098"/>
      <c r="AI74" s="3098"/>
      <c r="AJ74" s="3098"/>
      <c r="AK74" s="3098"/>
      <c r="AL74" s="3098"/>
      <c r="AM74" s="3098"/>
      <c r="AN74" s="3098"/>
      <c r="AO74" s="3098"/>
      <c r="AP74" s="3098"/>
      <c r="AQ74" s="3098"/>
      <c r="AR74" s="3098"/>
      <c r="AS74" s="3098"/>
      <c r="AT74" s="3098"/>
      <c r="AU74" s="3098"/>
      <c r="AV74" s="3098"/>
      <c r="AW74" s="3098"/>
      <c r="AX74" s="3098"/>
      <c r="AY74" s="3098"/>
      <c r="AZ74" s="3098"/>
      <c r="BA74" s="3098"/>
      <c r="BB74" s="3098"/>
      <c r="BC74" s="3098"/>
      <c r="BD74" s="3098"/>
      <c r="BE74" s="3098"/>
      <c r="BF74" s="3098"/>
      <c r="BG74" s="3098"/>
      <c r="BH74" s="3098"/>
      <c r="BI74" s="3098"/>
      <c r="BJ74" s="3098"/>
      <c r="BK74" s="3098"/>
      <c r="BL74" s="3098"/>
      <c r="BM74" s="3098"/>
      <c r="BN74" s="3098"/>
      <c r="BO74" s="3098"/>
      <c r="BP74" s="3098"/>
      <c r="BQ74" s="3098"/>
      <c r="BR74" s="3098"/>
      <c r="BS74" s="3098"/>
      <c r="BT74" s="3098"/>
      <c r="BU74" s="3098"/>
      <c r="BV74" s="3098"/>
      <c r="BW74" s="3098"/>
      <c r="BX74" s="3098"/>
      <c r="BY74" s="3098"/>
      <c r="BZ74" s="3098"/>
      <c r="CA74" s="3098"/>
      <c r="CB74" s="3098"/>
      <c r="CC74" s="3098"/>
      <c r="CD74" s="3098"/>
      <c r="CE74" s="3098"/>
      <c r="CF74" s="3098"/>
      <c r="CG74" s="3098"/>
      <c r="CH74" s="3098"/>
      <c r="CI74" s="3098"/>
    </row>
    <row r="75" spans="1:87" ht="9.75" customHeight="1">
      <c r="A75" s="3193"/>
      <c r="B75" s="3099"/>
      <c r="C75" s="3143"/>
      <c r="D75" s="3143"/>
      <c r="E75" s="3098"/>
      <c r="F75" s="3098"/>
      <c r="G75" s="3098"/>
      <c r="H75" s="3098"/>
      <c r="I75" s="3098"/>
      <c r="J75" s="3098"/>
      <c r="K75" s="3098"/>
      <c r="L75" s="3098"/>
      <c r="M75" s="3098"/>
      <c r="N75" s="3098"/>
      <c r="O75" s="3098"/>
      <c r="P75" s="3098"/>
      <c r="Q75" s="3098"/>
      <c r="R75" s="3098"/>
      <c r="S75" s="3098"/>
      <c r="T75" s="3098"/>
      <c r="U75" s="3098"/>
      <c r="V75" s="3098"/>
      <c r="W75" s="3098"/>
      <c r="X75" s="3098"/>
      <c r="Y75" s="3098"/>
      <c r="Z75" s="3098"/>
      <c r="AA75" s="3098"/>
      <c r="AB75" s="3098"/>
      <c r="AC75" s="3098"/>
      <c r="AD75" s="3098"/>
      <c r="AE75" s="3098"/>
      <c r="AF75" s="3098"/>
      <c r="AG75" s="3098"/>
      <c r="AH75" s="3098"/>
      <c r="AI75" s="3098"/>
      <c r="AJ75" s="3098"/>
      <c r="AK75" s="3098"/>
      <c r="AL75" s="3098"/>
      <c r="AM75" s="3098"/>
      <c r="AN75" s="3098"/>
      <c r="AO75" s="3098"/>
      <c r="AP75" s="3098"/>
      <c r="AQ75" s="3098"/>
      <c r="AR75" s="3098"/>
      <c r="AS75" s="3098"/>
      <c r="AT75" s="3098"/>
      <c r="AU75" s="3098"/>
      <c r="AV75" s="3098"/>
      <c r="AW75" s="3098"/>
      <c r="AX75" s="3098"/>
      <c r="AY75" s="3098"/>
      <c r="AZ75" s="3098"/>
      <c r="BA75" s="3098"/>
      <c r="BB75" s="3098"/>
      <c r="BC75" s="3098"/>
      <c r="BD75" s="3098"/>
      <c r="BE75" s="3098"/>
      <c r="BF75" s="3098"/>
      <c r="BG75" s="3098"/>
      <c r="BH75" s="3098"/>
      <c r="BI75" s="3098"/>
      <c r="BJ75" s="3098"/>
      <c r="BK75" s="3098"/>
      <c r="BL75" s="3098"/>
      <c r="BM75" s="3098"/>
      <c r="BN75" s="3098"/>
      <c r="BO75" s="3098"/>
      <c r="BP75" s="3098"/>
      <c r="BQ75" s="3098"/>
      <c r="BR75" s="3098"/>
      <c r="BS75" s="3098"/>
      <c r="BT75" s="3098"/>
      <c r="BU75" s="3098"/>
      <c r="BV75" s="3098"/>
      <c r="BW75" s="3098"/>
      <c r="BX75" s="3098"/>
      <c r="BY75" s="3098"/>
      <c r="BZ75" s="3098"/>
      <c r="CA75" s="3098"/>
      <c r="CB75" s="3098"/>
      <c r="CC75" s="3098"/>
      <c r="CD75" s="3098"/>
      <c r="CE75" s="3098"/>
      <c r="CF75" s="3098"/>
      <c r="CG75" s="3098"/>
      <c r="CH75" s="3098"/>
      <c r="CI75" s="3098"/>
    </row>
    <row r="76" spans="1:87" ht="9.75" customHeight="1">
      <c r="A76" s="3193"/>
      <c r="B76" s="3099"/>
      <c r="C76" s="3143"/>
      <c r="D76" s="3143"/>
      <c r="E76" s="3098"/>
      <c r="F76" s="3098"/>
      <c r="G76" s="3098"/>
      <c r="H76" s="3098"/>
      <c r="I76" s="3098"/>
      <c r="J76" s="3098"/>
      <c r="K76" s="3098"/>
      <c r="L76" s="3098"/>
      <c r="M76" s="3098"/>
      <c r="N76" s="3098"/>
      <c r="O76" s="3098"/>
      <c r="P76" s="3098"/>
      <c r="Q76" s="3098"/>
      <c r="R76" s="3098"/>
      <c r="S76" s="3098"/>
      <c r="T76" s="3098"/>
      <c r="U76" s="3098"/>
      <c r="V76" s="3098"/>
      <c r="W76" s="3098"/>
      <c r="X76" s="3098"/>
      <c r="Y76" s="3098"/>
      <c r="Z76" s="3098"/>
      <c r="AA76" s="3098"/>
      <c r="AB76" s="3098"/>
      <c r="AC76" s="3098"/>
      <c r="AD76" s="3098"/>
      <c r="AE76" s="3098"/>
      <c r="AF76" s="3098"/>
      <c r="AG76" s="3098"/>
      <c r="AH76" s="3098"/>
      <c r="AI76" s="3098"/>
      <c r="AJ76" s="3098"/>
      <c r="AK76" s="3098"/>
      <c r="AL76" s="3098"/>
      <c r="AM76" s="3098"/>
      <c r="AN76" s="3098"/>
      <c r="AO76" s="3098"/>
      <c r="AP76" s="3098"/>
      <c r="AQ76" s="3098"/>
      <c r="AR76" s="3098"/>
      <c r="AS76" s="3098"/>
      <c r="AT76" s="3098"/>
      <c r="AU76" s="3098"/>
      <c r="AV76" s="3098"/>
      <c r="AW76" s="3098"/>
      <c r="AX76" s="3098"/>
      <c r="AY76" s="3098"/>
      <c r="AZ76" s="3098"/>
      <c r="BA76" s="3098"/>
      <c r="BB76" s="3098"/>
      <c r="BC76" s="3098"/>
      <c r="BD76" s="3098"/>
      <c r="BE76" s="3098"/>
      <c r="BF76" s="3098"/>
      <c r="BG76" s="3098"/>
      <c r="BH76" s="3098"/>
      <c r="BI76" s="3098"/>
      <c r="BJ76" s="3098"/>
      <c r="BK76" s="3098"/>
      <c r="BL76" s="3098"/>
      <c r="BM76" s="3098"/>
      <c r="BN76" s="3098"/>
      <c r="BO76" s="3098"/>
      <c r="BP76" s="3098"/>
      <c r="BQ76" s="3098"/>
      <c r="BR76" s="3098"/>
      <c r="BS76" s="3098"/>
      <c r="BT76" s="3098"/>
      <c r="BU76" s="3098"/>
      <c r="BV76" s="3098"/>
      <c r="BW76" s="3098"/>
      <c r="BX76" s="3098"/>
      <c r="BY76" s="3098"/>
      <c r="BZ76" s="3098"/>
      <c r="CA76" s="3098"/>
      <c r="CB76" s="3098"/>
      <c r="CC76" s="3098"/>
      <c r="CD76" s="3098"/>
      <c r="CE76" s="3098"/>
      <c r="CF76" s="3098"/>
      <c r="CG76" s="3098"/>
      <c r="CH76" s="3098"/>
      <c r="CI76" s="3098"/>
    </row>
    <row r="77" spans="1:87" ht="9.75" customHeight="1">
      <c r="A77" s="3193"/>
      <c r="B77" s="3099"/>
      <c r="C77" s="3143"/>
      <c r="D77" s="3143"/>
      <c r="E77" s="3098"/>
      <c r="F77" s="3098"/>
      <c r="G77" s="3098"/>
      <c r="H77" s="3098"/>
      <c r="I77" s="3098"/>
      <c r="J77" s="3098"/>
      <c r="K77" s="3098"/>
      <c r="L77" s="3098"/>
      <c r="M77" s="3098"/>
      <c r="N77" s="3098"/>
      <c r="O77" s="3098"/>
      <c r="P77" s="3098"/>
      <c r="Q77" s="3098"/>
      <c r="R77" s="3098"/>
      <c r="S77" s="3098"/>
      <c r="T77" s="3098"/>
      <c r="U77" s="3098"/>
      <c r="V77" s="3098"/>
      <c r="W77" s="3098"/>
      <c r="X77" s="3098"/>
      <c r="Y77" s="3098"/>
      <c r="Z77" s="3098"/>
      <c r="AA77" s="3098"/>
      <c r="AB77" s="3098"/>
      <c r="AC77" s="3098"/>
      <c r="AD77" s="3098"/>
      <c r="AE77" s="3098"/>
      <c r="AF77" s="3098"/>
      <c r="AG77" s="3098"/>
      <c r="AH77" s="3098"/>
      <c r="AI77" s="3098"/>
      <c r="AJ77" s="3098"/>
      <c r="AK77" s="3098"/>
      <c r="AL77" s="3098"/>
      <c r="AM77" s="3098"/>
      <c r="AN77" s="3098"/>
      <c r="AO77" s="3098"/>
      <c r="AP77" s="3098"/>
      <c r="AQ77" s="3098"/>
      <c r="AR77" s="3098"/>
      <c r="AS77" s="3098"/>
      <c r="AT77" s="3098"/>
      <c r="AU77" s="3098"/>
      <c r="AV77" s="3098"/>
      <c r="AW77" s="3098"/>
      <c r="AX77" s="3098"/>
      <c r="AY77" s="3098"/>
      <c r="AZ77" s="3098"/>
      <c r="BA77" s="3098"/>
      <c r="BB77" s="3098"/>
      <c r="BC77" s="3098"/>
      <c r="BD77" s="3098"/>
      <c r="BE77" s="3098"/>
      <c r="BF77" s="3098"/>
      <c r="BG77" s="3098"/>
      <c r="BH77" s="3098"/>
      <c r="BI77" s="3098"/>
      <c r="BJ77" s="3098"/>
      <c r="BK77" s="3098"/>
      <c r="BL77" s="3098"/>
      <c r="BM77" s="3098"/>
      <c r="BN77" s="3098"/>
      <c r="BO77" s="3098"/>
      <c r="BP77" s="3098"/>
      <c r="BQ77" s="3098"/>
      <c r="BR77" s="3098"/>
      <c r="BS77" s="3098"/>
      <c r="BT77" s="3098"/>
      <c r="BU77" s="3098"/>
      <c r="BV77" s="3098"/>
      <c r="BW77" s="3098"/>
      <c r="BX77" s="3098"/>
      <c r="BY77" s="3098"/>
      <c r="BZ77" s="3098"/>
      <c r="CA77" s="3098"/>
      <c r="CB77" s="3098"/>
      <c r="CC77" s="3098"/>
      <c r="CD77" s="3098"/>
      <c r="CE77" s="3098"/>
      <c r="CF77" s="3098"/>
      <c r="CG77" s="3098"/>
      <c r="CH77" s="3098"/>
      <c r="CI77" s="3098"/>
    </row>
    <row r="78" spans="1:87" ht="9.75" customHeight="1">
      <c r="A78" s="3193"/>
      <c r="B78" s="3099"/>
      <c r="C78" s="3143"/>
      <c r="D78" s="3143"/>
      <c r="E78" s="3098"/>
      <c r="F78" s="3098"/>
      <c r="G78" s="3098"/>
      <c r="H78" s="3098"/>
      <c r="I78" s="3098"/>
      <c r="J78" s="3098"/>
      <c r="K78" s="3098"/>
      <c r="L78" s="3098"/>
      <c r="M78" s="3098"/>
      <c r="N78" s="3098"/>
      <c r="O78" s="3098"/>
      <c r="P78" s="3098"/>
      <c r="Q78" s="3098"/>
      <c r="R78" s="3098"/>
      <c r="S78" s="3098"/>
      <c r="T78" s="3098"/>
      <c r="U78" s="3098"/>
      <c r="V78" s="3098"/>
      <c r="W78" s="3098"/>
      <c r="X78" s="3098"/>
      <c r="Y78" s="3098"/>
      <c r="Z78" s="3098"/>
      <c r="AA78" s="3098"/>
      <c r="AB78" s="3098"/>
      <c r="AC78" s="3098"/>
      <c r="AD78" s="3098"/>
      <c r="AE78" s="3098"/>
      <c r="AF78" s="3098"/>
      <c r="AG78" s="3098"/>
      <c r="AH78" s="3098"/>
      <c r="AI78" s="3098"/>
      <c r="AJ78" s="3098"/>
      <c r="AK78" s="3098"/>
      <c r="AL78" s="3098"/>
      <c r="AM78" s="3098"/>
      <c r="AN78" s="3098"/>
      <c r="AO78" s="3098"/>
      <c r="AP78" s="3098"/>
      <c r="AQ78" s="3098"/>
      <c r="AR78" s="3098"/>
      <c r="AS78" s="3098"/>
      <c r="AT78" s="3098"/>
      <c r="AU78" s="3098"/>
      <c r="AV78" s="3098"/>
      <c r="AW78" s="3098"/>
      <c r="AX78" s="3098"/>
      <c r="AY78" s="3098"/>
      <c r="AZ78" s="3098"/>
      <c r="BA78" s="3098"/>
      <c r="BB78" s="3098"/>
      <c r="BC78" s="3098"/>
      <c r="BD78" s="3098"/>
      <c r="BE78" s="3098"/>
      <c r="BF78" s="3098"/>
      <c r="BG78" s="3098"/>
      <c r="BH78" s="3098"/>
      <c r="BI78" s="3098"/>
      <c r="BJ78" s="3098"/>
      <c r="BK78" s="3098"/>
      <c r="BL78" s="3098"/>
      <c r="BM78" s="3098"/>
      <c r="BN78" s="3098"/>
      <c r="BO78" s="3098"/>
      <c r="BP78" s="3098"/>
      <c r="BQ78" s="3098"/>
      <c r="BR78" s="3098"/>
      <c r="BS78" s="3098"/>
      <c r="BT78" s="3098"/>
      <c r="BU78" s="3098"/>
      <c r="BV78" s="3098"/>
      <c r="BW78" s="3098"/>
      <c r="BX78" s="3098"/>
      <c r="BY78" s="3098"/>
      <c r="BZ78" s="3098"/>
      <c r="CA78" s="3098"/>
      <c r="CB78" s="3098"/>
      <c r="CC78" s="3098"/>
      <c r="CD78" s="3098"/>
      <c r="CE78" s="3098"/>
      <c r="CF78" s="3098"/>
      <c r="CG78" s="3098"/>
      <c r="CH78" s="3098"/>
      <c r="CI78" s="3098"/>
    </row>
    <row r="79" spans="1:87" ht="9.75" customHeight="1">
      <c r="A79" s="3193"/>
      <c r="B79" s="3099"/>
      <c r="C79" s="3143"/>
      <c r="D79" s="3143"/>
      <c r="E79" s="3098"/>
      <c r="F79" s="3098"/>
      <c r="G79" s="3098"/>
      <c r="H79" s="3098"/>
      <c r="I79" s="3098"/>
      <c r="J79" s="3098"/>
      <c r="K79" s="3098"/>
      <c r="L79" s="3098"/>
      <c r="M79" s="3098"/>
      <c r="N79" s="3098"/>
      <c r="O79" s="3098"/>
      <c r="P79" s="3098"/>
      <c r="Q79" s="3098"/>
      <c r="R79" s="3098"/>
      <c r="S79" s="3098"/>
      <c r="T79" s="3098"/>
      <c r="U79" s="3098"/>
      <c r="V79" s="3098"/>
      <c r="W79" s="3098"/>
      <c r="X79" s="3098"/>
      <c r="Y79" s="3098"/>
      <c r="Z79" s="3098"/>
      <c r="AA79" s="3098"/>
      <c r="AB79" s="3098"/>
      <c r="AC79" s="3098"/>
      <c r="AD79" s="3098"/>
      <c r="AE79" s="3098"/>
      <c r="AF79" s="3098"/>
      <c r="AG79" s="3098"/>
      <c r="AH79" s="3098"/>
      <c r="AI79" s="3098"/>
      <c r="AJ79" s="3098"/>
      <c r="AK79" s="3098"/>
      <c r="AL79" s="3098"/>
      <c r="AM79" s="3098"/>
      <c r="AN79" s="3098"/>
      <c r="AO79" s="3098"/>
      <c r="AP79" s="3098"/>
      <c r="AQ79" s="3098"/>
      <c r="AR79" s="3098"/>
      <c r="AS79" s="3098"/>
      <c r="AT79" s="3098"/>
      <c r="AU79" s="3098"/>
      <c r="AV79" s="3098"/>
      <c r="AW79" s="3098"/>
      <c r="AX79" s="3098"/>
      <c r="AY79" s="3098"/>
      <c r="AZ79" s="3098"/>
      <c r="BA79" s="3098"/>
      <c r="BB79" s="3098"/>
      <c r="BC79" s="3098"/>
      <c r="BD79" s="3098"/>
      <c r="BE79" s="3098"/>
      <c r="BF79" s="3098"/>
      <c r="BG79" s="3098"/>
      <c r="BH79" s="3098"/>
      <c r="BI79" s="3098"/>
      <c r="BJ79" s="3098"/>
      <c r="BK79" s="3098"/>
      <c r="BL79" s="3098"/>
      <c r="BM79" s="3098"/>
      <c r="BN79" s="3098"/>
      <c r="BO79" s="3098"/>
      <c r="BP79" s="3098"/>
      <c r="BQ79" s="3098"/>
      <c r="BR79" s="3098"/>
      <c r="BS79" s="3098"/>
      <c r="BT79" s="3098"/>
      <c r="BU79" s="3098"/>
      <c r="BV79" s="3098"/>
      <c r="BW79" s="3098"/>
      <c r="BX79" s="3098"/>
      <c r="BY79" s="3098"/>
      <c r="BZ79" s="3098"/>
      <c r="CA79" s="3098"/>
      <c r="CB79" s="3098"/>
      <c r="CC79" s="3098"/>
      <c r="CD79" s="3098"/>
      <c r="CE79" s="3098"/>
      <c r="CF79" s="3098"/>
      <c r="CG79" s="3098"/>
      <c r="CH79" s="3098"/>
      <c r="CI79" s="3098"/>
    </row>
    <row r="80" spans="1:87" ht="9.75" customHeight="1">
      <c r="A80" s="3193"/>
      <c r="B80" s="3099"/>
      <c r="C80" s="3143"/>
      <c r="D80" s="3143"/>
      <c r="E80" s="3098"/>
      <c r="F80" s="3098"/>
      <c r="G80" s="3098"/>
      <c r="H80" s="3098"/>
      <c r="I80" s="3098"/>
      <c r="J80" s="3098"/>
      <c r="K80" s="3098"/>
      <c r="L80" s="3098"/>
      <c r="M80" s="3098"/>
      <c r="N80" s="3098"/>
      <c r="O80" s="3098"/>
      <c r="P80" s="3098"/>
      <c r="Q80" s="3098"/>
      <c r="R80" s="3098"/>
      <c r="S80" s="3098"/>
      <c r="T80" s="3098"/>
      <c r="U80" s="3098"/>
      <c r="V80" s="3098"/>
      <c r="W80" s="3098"/>
      <c r="X80" s="3098"/>
      <c r="Y80" s="3098"/>
      <c r="Z80" s="3098"/>
      <c r="AA80" s="3098"/>
      <c r="AB80" s="3098"/>
      <c r="AC80" s="3098"/>
      <c r="AD80" s="3098"/>
      <c r="AE80" s="3098"/>
      <c r="AF80" s="3098"/>
      <c r="AG80" s="3098"/>
      <c r="AH80" s="3098"/>
      <c r="AI80" s="3098"/>
      <c r="AJ80" s="3098"/>
      <c r="AK80" s="3098"/>
      <c r="AL80" s="3098"/>
      <c r="AM80" s="3098"/>
      <c r="AN80" s="3098"/>
      <c r="AO80" s="3098"/>
      <c r="AP80" s="3098"/>
      <c r="AQ80" s="3098"/>
      <c r="AR80" s="3098"/>
      <c r="AS80" s="3098"/>
      <c r="AT80" s="3098"/>
      <c r="AU80" s="3098"/>
      <c r="AV80" s="3098"/>
      <c r="AW80" s="3098"/>
      <c r="AX80" s="3098"/>
      <c r="AY80" s="3098"/>
      <c r="AZ80" s="3098"/>
      <c r="BA80" s="3098"/>
      <c r="BB80" s="3098"/>
      <c r="BC80" s="3098"/>
      <c r="BD80" s="3098"/>
      <c r="BE80" s="3098"/>
      <c r="BF80" s="3098"/>
      <c r="BG80" s="3098"/>
      <c r="BH80" s="3098"/>
      <c r="BI80" s="3098"/>
      <c r="BJ80" s="3098"/>
      <c r="BK80" s="3098"/>
      <c r="BL80" s="3098"/>
      <c r="BM80" s="3098"/>
      <c r="BN80" s="3098"/>
      <c r="BO80" s="3098"/>
      <c r="BP80" s="3098"/>
      <c r="BQ80" s="3098"/>
      <c r="BR80" s="3098"/>
      <c r="BS80" s="3098"/>
      <c r="BT80" s="3098"/>
      <c r="BU80" s="3098"/>
      <c r="BV80" s="3098"/>
      <c r="BW80" s="3098"/>
      <c r="BX80" s="3098"/>
      <c r="BY80" s="3098"/>
      <c r="BZ80" s="3098"/>
      <c r="CA80" s="3098"/>
      <c r="CB80" s="3098"/>
      <c r="CC80" s="3098"/>
      <c r="CD80" s="3098"/>
      <c r="CE80" s="3098"/>
      <c r="CF80" s="3098"/>
      <c r="CG80" s="3098"/>
      <c r="CH80" s="3098"/>
      <c r="CI80" s="3098"/>
    </row>
    <row r="81" spans="1:87" ht="9.75" customHeight="1">
      <c r="A81" s="3193"/>
      <c r="B81" s="3099"/>
      <c r="C81" s="3143"/>
      <c r="D81" s="3143"/>
      <c r="E81" s="3098"/>
      <c r="F81" s="3098"/>
      <c r="G81" s="3098"/>
      <c r="H81" s="3098"/>
      <c r="I81" s="3098"/>
      <c r="J81" s="3098"/>
      <c r="K81" s="3098"/>
      <c r="L81" s="3098"/>
      <c r="M81" s="3098"/>
      <c r="N81" s="3098"/>
      <c r="O81" s="3098"/>
      <c r="P81" s="3098"/>
      <c r="Q81" s="3098"/>
      <c r="R81" s="3098"/>
      <c r="S81" s="3098"/>
      <c r="T81" s="3098"/>
      <c r="U81" s="3098"/>
      <c r="V81" s="3098"/>
      <c r="W81" s="3098"/>
      <c r="X81" s="3098"/>
      <c r="Y81" s="3098"/>
      <c r="Z81" s="3098"/>
      <c r="AA81" s="3098"/>
      <c r="AB81" s="3098"/>
      <c r="AC81" s="3098"/>
      <c r="AD81" s="3098"/>
      <c r="AE81" s="3098"/>
      <c r="AF81" s="3098"/>
      <c r="AG81" s="3098"/>
      <c r="AH81" s="3098"/>
      <c r="AI81" s="3098"/>
      <c r="AJ81" s="3098"/>
      <c r="AK81" s="3098"/>
      <c r="AL81" s="3098"/>
      <c r="AM81" s="3098"/>
      <c r="AN81" s="3098"/>
      <c r="AO81" s="3098"/>
      <c r="AP81" s="3098"/>
      <c r="AQ81" s="3098"/>
      <c r="AR81" s="3098"/>
      <c r="AS81" s="3098"/>
      <c r="AT81" s="3098"/>
      <c r="AU81" s="3098"/>
      <c r="AV81" s="3098"/>
      <c r="AW81" s="3098"/>
      <c r="AX81" s="3098"/>
      <c r="AY81" s="3098"/>
      <c r="AZ81" s="3098"/>
      <c r="BA81" s="3098"/>
      <c r="BB81" s="3098"/>
      <c r="BC81" s="3098"/>
      <c r="BD81" s="3098"/>
      <c r="BE81" s="3098"/>
      <c r="BF81" s="3098"/>
      <c r="BG81" s="3098"/>
      <c r="BH81" s="3098"/>
      <c r="BI81" s="3098"/>
      <c r="BJ81" s="3098"/>
      <c r="BK81" s="3098"/>
      <c r="BL81" s="3098"/>
      <c r="BM81" s="3098"/>
      <c r="BN81" s="3098"/>
      <c r="BO81" s="3098"/>
      <c r="BP81" s="3098"/>
      <c r="BQ81" s="3098"/>
      <c r="BR81" s="3098"/>
      <c r="BS81" s="3098"/>
      <c r="BT81" s="3098"/>
      <c r="BU81" s="3098"/>
      <c r="BV81" s="3098"/>
      <c r="BW81" s="3098"/>
      <c r="BX81" s="3098"/>
      <c r="BY81" s="3098"/>
      <c r="BZ81" s="3098"/>
      <c r="CA81" s="3098"/>
      <c r="CB81" s="3098"/>
      <c r="CC81" s="3098"/>
      <c r="CD81" s="3098"/>
      <c r="CE81" s="3098"/>
      <c r="CF81" s="3098"/>
      <c r="CG81" s="3098"/>
      <c r="CH81" s="3098"/>
      <c r="CI81" s="3098"/>
    </row>
    <row r="82" spans="1:87" ht="9.75" customHeight="1">
      <c r="A82" s="3193"/>
      <c r="B82" s="3099"/>
      <c r="C82" s="3143"/>
      <c r="D82" s="3143"/>
      <c r="E82" s="3098"/>
      <c r="F82" s="3098"/>
      <c r="G82" s="3098"/>
      <c r="H82" s="3098"/>
      <c r="I82" s="3098"/>
      <c r="J82" s="3098"/>
      <c r="K82" s="3098"/>
      <c r="L82" s="3098"/>
      <c r="M82" s="3098"/>
      <c r="N82" s="3098"/>
      <c r="O82" s="3098"/>
      <c r="P82" s="3098"/>
      <c r="Q82" s="3098"/>
      <c r="R82" s="3098"/>
      <c r="S82" s="3098"/>
      <c r="T82" s="3098"/>
      <c r="U82" s="3098"/>
      <c r="V82" s="3098"/>
      <c r="W82" s="3098"/>
      <c r="X82" s="3098"/>
      <c r="Y82" s="3098"/>
      <c r="Z82" s="3098"/>
      <c r="AA82" s="3098"/>
      <c r="AB82" s="3098"/>
      <c r="AC82" s="3098"/>
      <c r="AD82" s="3098"/>
      <c r="AE82" s="3098"/>
      <c r="AF82" s="3098"/>
      <c r="AG82" s="3098"/>
      <c r="AH82" s="3098"/>
      <c r="AI82" s="3098"/>
      <c r="AJ82" s="3098"/>
      <c r="AK82" s="3098"/>
      <c r="AL82" s="3098"/>
      <c r="AM82" s="3098"/>
      <c r="AN82" s="3098"/>
      <c r="AO82" s="3098"/>
      <c r="AP82" s="3098"/>
      <c r="AQ82" s="3098"/>
      <c r="AR82" s="3098"/>
      <c r="AS82" s="3098"/>
      <c r="AT82" s="3098"/>
      <c r="AU82" s="3098"/>
      <c r="AV82" s="3098"/>
      <c r="AW82" s="3098"/>
      <c r="AX82" s="3098"/>
      <c r="AY82" s="3098"/>
      <c r="AZ82" s="3098"/>
      <c r="BA82" s="3098"/>
      <c r="BB82" s="3098"/>
      <c r="BC82" s="3098"/>
      <c r="BD82" s="3098"/>
      <c r="BE82" s="3098"/>
      <c r="BF82" s="3098"/>
      <c r="BG82" s="3098"/>
      <c r="BH82" s="3098"/>
      <c r="BI82" s="3098"/>
      <c r="BJ82" s="3098"/>
      <c r="BK82" s="3098"/>
      <c r="BL82" s="3098"/>
      <c r="BM82" s="3098"/>
      <c r="BN82" s="3098"/>
      <c r="BO82" s="3098"/>
      <c r="BP82" s="3098"/>
      <c r="BQ82" s="3098"/>
      <c r="BR82" s="3098"/>
      <c r="BS82" s="3098"/>
      <c r="BT82" s="3098"/>
      <c r="BU82" s="3098"/>
      <c r="BV82" s="3098"/>
      <c r="BW82" s="3098"/>
      <c r="BX82" s="3098"/>
      <c r="BY82" s="3098"/>
      <c r="BZ82" s="3098"/>
      <c r="CA82" s="3098"/>
      <c r="CB82" s="3098"/>
      <c r="CC82" s="3098"/>
      <c r="CD82" s="3098"/>
      <c r="CE82" s="3098"/>
      <c r="CF82" s="3098"/>
      <c r="CG82" s="3098"/>
      <c r="CH82" s="3098"/>
      <c r="CI82" s="3098"/>
    </row>
    <row r="83" spans="1:87" ht="9.75" customHeight="1">
      <c r="A83" s="3193"/>
      <c r="B83" s="3099"/>
      <c r="C83" s="3143"/>
      <c r="D83" s="3143"/>
      <c r="E83" s="3098"/>
      <c r="F83" s="3098"/>
      <c r="G83" s="3098"/>
      <c r="H83" s="3098"/>
      <c r="I83" s="3098"/>
      <c r="J83" s="3098"/>
      <c r="K83" s="3098"/>
      <c r="L83" s="3098"/>
      <c r="M83" s="3098"/>
      <c r="N83" s="3098"/>
      <c r="O83" s="3098"/>
      <c r="P83" s="3098"/>
      <c r="Q83" s="3098"/>
      <c r="R83" s="3098"/>
      <c r="S83" s="3098"/>
      <c r="T83" s="3098"/>
      <c r="U83" s="3098"/>
      <c r="V83" s="3098"/>
      <c r="W83" s="3098"/>
      <c r="X83" s="3098"/>
      <c r="Y83" s="3098"/>
      <c r="Z83" s="3098"/>
      <c r="AA83" s="3098"/>
      <c r="AB83" s="3098"/>
      <c r="AC83" s="3098"/>
      <c r="AD83" s="3098"/>
      <c r="AE83" s="3098"/>
      <c r="AF83" s="3098"/>
      <c r="AG83" s="3098"/>
      <c r="AH83" s="3098"/>
      <c r="AI83" s="3098"/>
      <c r="AJ83" s="3098"/>
      <c r="AK83" s="3098"/>
      <c r="AL83" s="3098"/>
      <c r="AM83" s="3098"/>
      <c r="AN83" s="3098"/>
      <c r="AO83" s="3098"/>
      <c r="AP83" s="3098"/>
      <c r="AQ83" s="3098"/>
      <c r="AR83" s="3098"/>
      <c r="AS83" s="3098"/>
      <c r="AT83" s="3098"/>
      <c r="AU83" s="3098"/>
      <c r="AV83" s="3098"/>
      <c r="AW83" s="3098"/>
      <c r="AX83" s="3098"/>
      <c r="AY83" s="3098"/>
      <c r="AZ83" s="3098"/>
      <c r="BA83" s="3098"/>
      <c r="BB83" s="3098"/>
      <c r="BC83" s="3098"/>
      <c r="BD83" s="3098"/>
      <c r="BE83" s="3098"/>
      <c r="BF83" s="3098"/>
      <c r="BG83" s="3098"/>
      <c r="BH83" s="3098"/>
      <c r="BI83" s="3098"/>
      <c r="BJ83" s="3098"/>
      <c r="BK83" s="3098"/>
      <c r="BL83" s="3098"/>
      <c r="BM83" s="3098"/>
      <c r="BN83" s="3098"/>
      <c r="BO83" s="3098"/>
      <c r="BP83" s="3098"/>
      <c r="BQ83" s="3098"/>
      <c r="BR83" s="3098"/>
      <c r="BS83" s="3098"/>
      <c r="BT83" s="3098"/>
      <c r="BU83" s="3098"/>
      <c r="BV83" s="3098"/>
      <c r="BW83" s="3098"/>
      <c r="BX83" s="3098"/>
      <c r="BY83" s="3098"/>
      <c r="BZ83" s="3098"/>
      <c r="CA83" s="3098"/>
      <c r="CB83" s="3098"/>
      <c r="CC83" s="3098"/>
      <c r="CD83" s="3098"/>
      <c r="CE83" s="3098"/>
      <c r="CF83" s="3098"/>
      <c r="CG83" s="3098"/>
      <c r="CH83" s="3098"/>
      <c r="CI83" s="3098"/>
    </row>
    <row r="84" spans="1:87" ht="9.75" customHeight="1">
      <c r="A84" s="3193"/>
      <c r="B84" s="3099"/>
      <c r="C84" s="3143"/>
      <c r="D84" s="3143"/>
      <c r="E84" s="3098"/>
      <c r="F84" s="3098"/>
      <c r="G84" s="3098"/>
      <c r="H84" s="3098"/>
      <c r="I84" s="3098"/>
      <c r="J84" s="3098"/>
      <c r="K84" s="3098"/>
      <c r="L84" s="3098"/>
      <c r="M84" s="3098"/>
      <c r="N84" s="3098"/>
      <c r="O84" s="3098"/>
      <c r="P84" s="3098"/>
      <c r="Q84" s="3098"/>
      <c r="R84" s="3098"/>
      <c r="S84" s="3098"/>
      <c r="T84" s="3098"/>
      <c r="U84" s="3098"/>
      <c r="V84" s="3098"/>
      <c r="W84" s="3098"/>
      <c r="X84" s="3098"/>
      <c r="Y84" s="3098"/>
      <c r="Z84" s="3098"/>
      <c r="AA84" s="3098"/>
      <c r="AB84" s="3098"/>
      <c r="AC84" s="3098"/>
      <c r="AD84" s="3098"/>
      <c r="AE84" s="3098"/>
      <c r="AF84" s="3098"/>
      <c r="AG84" s="3098"/>
      <c r="AH84" s="3098"/>
      <c r="AI84" s="3098"/>
      <c r="AJ84" s="3098"/>
      <c r="AK84" s="3098"/>
      <c r="AL84" s="3098"/>
      <c r="AM84" s="3098"/>
      <c r="AN84" s="3098"/>
      <c r="AO84" s="3098"/>
      <c r="AP84" s="3098"/>
      <c r="AQ84" s="3098"/>
      <c r="AR84" s="3098"/>
      <c r="AS84" s="3098"/>
      <c r="AT84" s="3098"/>
      <c r="AU84" s="3098"/>
      <c r="AV84" s="3098"/>
      <c r="AW84" s="3098"/>
      <c r="AX84" s="3098"/>
      <c r="AY84" s="3098"/>
      <c r="AZ84" s="3098"/>
      <c r="BA84" s="3098"/>
      <c r="BB84" s="3098"/>
      <c r="BC84" s="3098"/>
      <c r="BD84" s="3098"/>
      <c r="BE84" s="3098"/>
      <c r="BF84" s="3098"/>
      <c r="BG84" s="3098"/>
      <c r="BH84" s="3098"/>
      <c r="BI84" s="3098"/>
      <c r="BJ84" s="3098"/>
      <c r="BK84" s="3098"/>
      <c r="BL84" s="3098"/>
      <c r="BM84" s="3098"/>
      <c r="BN84" s="3098"/>
      <c r="BO84" s="3098"/>
      <c r="BP84" s="3098"/>
      <c r="BQ84" s="3098"/>
      <c r="BR84" s="3098"/>
      <c r="BS84" s="3098"/>
      <c r="BT84" s="3098"/>
      <c r="BU84" s="3098"/>
      <c r="BV84" s="3098"/>
      <c r="BW84" s="3098"/>
      <c r="BX84" s="3098"/>
      <c r="BY84" s="3098"/>
      <c r="BZ84" s="3098"/>
      <c r="CA84" s="3098"/>
      <c r="CB84" s="3098"/>
      <c r="CC84" s="3098"/>
      <c r="CD84" s="3098"/>
      <c r="CE84" s="3098"/>
      <c r="CF84" s="3098"/>
      <c r="CG84" s="3098"/>
      <c r="CH84" s="3098"/>
      <c r="CI84" s="3098"/>
    </row>
    <row r="85" spans="1:87" ht="9.75" customHeight="1">
      <c r="A85" s="3193"/>
      <c r="B85" s="3099"/>
      <c r="C85" s="3143"/>
      <c r="D85" s="3143"/>
      <c r="E85" s="3098"/>
      <c r="F85" s="3098"/>
      <c r="G85" s="3098"/>
      <c r="H85" s="3098"/>
      <c r="I85" s="3098"/>
      <c r="J85" s="3098"/>
      <c r="K85" s="3098"/>
      <c r="L85" s="3098"/>
      <c r="M85" s="3098"/>
      <c r="N85" s="3098"/>
      <c r="O85" s="3098"/>
      <c r="P85" s="3098"/>
      <c r="Q85" s="3098"/>
      <c r="R85" s="3098"/>
      <c r="S85" s="3098"/>
      <c r="T85" s="3098"/>
      <c r="U85" s="3098"/>
      <c r="V85" s="3098"/>
      <c r="W85" s="3098"/>
      <c r="X85" s="3098"/>
      <c r="Y85" s="3098"/>
      <c r="Z85" s="3098"/>
      <c r="AA85" s="3098"/>
      <c r="AB85" s="3098"/>
      <c r="AC85" s="3098"/>
      <c r="AD85" s="3098"/>
      <c r="AE85" s="3098"/>
      <c r="AF85" s="3098"/>
      <c r="AG85" s="3098"/>
      <c r="AH85" s="3098"/>
      <c r="AI85" s="3098"/>
      <c r="AJ85" s="3098"/>
      <c r="AK85" s="3098"/>
      <c r="AL85" s="3098"/>
      <c r="AM85" s="3098"/>
      <c r="AN85" s="3098"/>
      <c r="AO85" s="3098"/>
      <c r="AP85" s="3098"/>
      <c r="AQ85" s="3098"/>
      <c r="AR85" s="3098"/>
      <c r="AS85" s="3098"/>
      <c r="AT85" s="3098"/>
      <c r="AU85" s="3098"/>
      <c r="AV85" s="3098"/>
      <c r="AW85" s="3098"/>
      <c r="AX85" s="3098"/>
      <c r="AY85" s="3098"/>
      <c r="AZ85" s="3098"/>
      <c r="BA85" s="3098"/>
      <c r="BB85" s="3098"/>
      <c r="BC85" s="3098"/>
      <c r="BD85" s="3098"/>
      <c r="BE85" s="3098"/>
      <c r="BF85" s="3098"/>
      <c r="BG85" s="3098"/>
      <c r="BH85" s="3098"/>
      <c r="BI85" s="3098"/>
      <c r="BJ85" s="3098"/>
      <c r="BK85" s="3098"/>
      <c r="BL85" s="3098"/>
      <c r="BM85" s="3098"/>
      <c r="BN85" s="3098"/>
      <c r="BO85" s="3098"/>
      <c r="BP85" s="3098"/>
      <c r="BQ85" s="3098"/>
      <c r="BR85" s="3098"/>
      <c r="BS85" s="3098"/>
      <c r="BT85" s="3098"/>
      <c r="BU85" s="3098"/>
      <c r="BV85" s="3098"/>
      <c r="BW85" s="3098"/>
      <c r="BX85" s="3098"/>
      <c r="BY85" s="3098"/>
      <c r="BZ85" s="3098"/>
      <c r="CA85" s="3098"/>
      <c r="CB85" s="3098"/>
      <c r="CC85" s="3098"/>
      <c r="CD85" s="3098"/>
      <c r="CE85" s="3098"/>
      <c r="CF85" s="3098"/>
      <c r="CG85" s="3098"/>
      <c r="CH85" s="3098"/>
      <c r="CI85" s="3098"/>
    </row>
    <row r="86" spans="1:87" ht="9.75" customHeight="1">
      <c r="A86" s="3193"/>
      <c r="B86" s="3099"/>
      <c r="C86" s="3143"/>
      <c r="D86" s="3143"/>
      <c r="E86" s="3098"/>
      <c r="F86" s="3098"/>
      <c r="G86" s="3098"/>
      <c r="H86" s="3098"/>
      <c r="I86" s="3098"/>
      <c r="J86" s="3098"/>
      <c r="K86" s="3098"/>
      <c r="L86" s="3098"/>
      <c r="M86" s="3098"/>
      <c r="N86" s="3098"/>
      <c r="O86" s="3098"/>
      <c r="P86" s="3098"/>
      <c r="Q86" s="3098"/>
      <c r="R86" s="3098"/>
      <c r="S86" s="3098"/>
      <c r="T86" s="3098"/>
      <c r="U86" s="3098"/>
      <c r="V86" s="3098"/>
      <c r="W86" s="3098"/>
      <c r="X86" s="3098"/>
      <c r="Y86" s="3098"/>
      <c r="Z86" s="3098"/>
      <c r="AA86" s="3098"/>
      <c r="AB86" s="3098"/>
      <c r="AC86" s="3098"/>
      <c r="AD86" s="3098"/>
      <c r="AE86" s="3098"/>
      <c r="AF86" s="3098"/>
      <c r="AG86" s="3098"/>
      <c r="AH86" s="3098"/>
      <c r="AI86" s="3098"/>
      <c r="AJ86" s="3098"/>
      <c r="AK86" s="3098"/>
      <c r="AL86" s="3098"/>
      <c r="AM86" s="3098"/>
      <c r="AN86" s="3098"/>
      <c r="AO86" s="3098"/>
      <c r="AP86" s="3098"/>
      <c r="AQ86" s="3098"/>
      <c r="AR86" s="3098"/>
      <c r="AS86" s="3098"/>
      <c r="AT86" s="3098"/>
      <c r="AU86" s="3098"/>
      <c r="AV86" s="3098"/>
      <c r="AW86" s="3098"/>
      <c r="AX86" s="3098"/>
      <c r="AY86" s="3098"/>
      <c r="AZ86" s="3098"/>
      <c r="BA86" s="3098"/>
      <c r="BB86" s="3098"/>
      <c r="BC86" s="3098"/>
      <c r="BD86" s="3098"/>
      <c r="BE86" s="3098"/>
      <c r="BF86" s="3098"/>
      <c r="BG86" s="3098"/>
      <c r="BH86" s="3098"/>
      <c r="BI86" s="3098"/>
      <c r="BJ86" s="3098"/>
      <c r="BK86" s="3098"/>
      <c r="BL86" s="3098"/>
      <c r="BM86" s="3098"/>
      <c r="BN86" s="3098"/>
      <c r="BO86" s="3098"/>
      <c r="BP86" s="3098"/>
      <c r="BQ86" s="3098"/>
      <c r="BR86" s="3098"/>
      <c r="BS86" s="3098"/>
      <c r="BT86" s="3098"/>
      <c r="BU86" s="3098"/>
      <c r="BV86" s="3098"/>
      <c r="BW86" s="3098"/>
      <c r="BX86" s="3098"/>
      <c r="BY86" s="3098"/>
      <c r="BZ86" s="3098"/>
      <c r="CA86" s="3098"/>
      <c r="CB86" s="3098"/>
      <c r="CC86" s="3098"/>
      <c r="CD86" s="3098"/>
      <c r="CE86" s="3098"/>
      <c r="CF86" s="3098"/>
      <c r="CG86" s="3098"/>
      <c r="CH86" s="3098"/>
      <c r="CI86" s="3098"/>
    </row>
    <row r="87" spans="1:87" ht="9.75" customHeight="1">
      <c r="A87" s="3193"/>
      <c r="B87" s="3099"/>
      <c r="C87" s="3143"/>
      <c r="D87" s="3143"/>
      <c r="E87" s="3098"/>
      <c r="F87" s="3098"/>
      <c r="G87" s="3098"/>
      <c r="H87" s="3098"/>
      <c r="I87" s="3098"/>
      <c r="J87" s="3098"/>
      <c r="K87" s="3098"/>
      <c r="L87" s="3098"/>
      <c r="M87" s="3098"/>
      <c r="N87" s="3098"/>
      <c r="O87" s="3098"/>
      <c r="P87" s="3098"/>
      <c r="Q87" s="3098"/>
      <c r="R87" s="3098"/>
      <c r="S87" s="3098"/>
      <c r="T87" s="3098"/>
      <c r="U87" s="3098"/>
      <c r="V87" s="3098"/>
      <c r="W87" s="3098"/>
      <c r="X87" s="3098"/>
      <c r="Y87" s="3098"/>
      <c r="Z87" s="3098"/>
      <c r="AA87" s="3098"/>
      <c r="AB87" s="3098"/>
      <c r="AC87" s="3098"/>
      <c r="AD87" s="3098"/>
      <c r="AE87" s="3098"/>
      <c r="AF87" s="3098"/>
      <c r="AG87" s="3098"/>
      <c r="AH87" s="3098"/>
      <c r="AI87" s="3098"/>
      <c r="AJ87" s="3098"/>
      <c r="AK87" s="3098"/>
      <c r="AL87" s="3098"/>
      <c r="AM87" s="3098"/>
      <c r="AN87" s="3098"/>
      <c r="AO87" s="3098"/>
      <c r="AP87" s="3098"/>
      <c r="AQ87" s="3098"/>
      <c r="AR87" s="3098"/>
      <c r="AS87" s="3098"/>
      <c r="AT87" s="3098"/>
      <c r="AU87" s="3098"/>
      <c r="AV87" s="3098"/>
      <c r="AW87" s="3098"/>
      <c r="AX87" s="3098"/>
      <c r="AY87" s="3098"/>
      <c r="AZ87" s="3098"/>
      <c r="BA87" s="3098"/>
      <c r="BB87" s="3098"/>
      <c r="BC87" s="3098"/>
      <c r="BD87" s="3098"/>
      <c r="BE87" s="3098"/>
      <c r="BF87" s="3098"/>
      <c r="BG87" s="3098"/>
      <c r="BH87" s="3098"/>
      <c r="BI87" s="3098"/>
      <c r="BJ87" s="3098"/>
      <c r="BK87" s="3098"/>
      <c r="BL87" s="3098"/>
      <c r="BM87" s="3098"/>
      <c r="BN87" s="3098"/>
      <c r="BO87" s="3098"/>
      <c r="BP87" s="3098"/>
      <c r="BQ87" s="3098"/>
      <c r="BR87" s="3098"/>
      <c r="BS87" s="3098"/>
      <c r="BT87" s="3098"/>
      <c r="BU87" s="3098"/>
      <c r="BV87" s="3098"/>
      <c r="BW87" s="3098"/>
      <c r="BX87" s="3098"/>
      <c r="BY87" s="3098"/>
      <c r="BZ87" s="3098"/>
      <c r="CA87" s="3098"/>
      <c r="CB87" s="3098"/>
      <c r="CC87" s="3098"/>
      <c r="CD87" s="3098"/>
      <c r="CE87" s="3098"/>
      <c r="CF87" s="3098"/>
      <c r="CG87" s="3098"/>
      <c r="CH87" s="3098"/>
      <c r="CI87" s="3098"/>
    </row>
    <row r="88" spans="1:87" ht="9.75" customHeight="1">
      <c r="A88" s="3193"/>
      <c r="B88" s="3099"/>
      <c r="C88" s="3143"/>
      <c r="D88" s="3143"/>
      <c r="E88" s="3098"/>
      <c r="F88" s="3098"/>
      <c r="G88" s="3098"/>
      <c r="H88" s="3098"/>
      <c r="I88" s="3098"/>
      <c r="J88" s="3098"/>
      <c r="K88" s="3098"/>
      <c r="L88" s="3098"/>
      <c r="M88" s="3098"/>
      <c r="N88" s="3098"/>
      <c r="O88" s="3098"/>
      <c r="P88" s="3098"/>
      <c r="Q88" s="3098"/>
      <c r="R88" s="3098"/>
      <c r="S88" s="3098"/>
      <c r="T88" s="3098"/>
      <c r="U88" s="3098"/>
      <c r="V88" s="3098"/>
      <c r="W88" s="3098"/>
      <c r="X88" s="3098"/>
      <c r="Y88" s="3098"/>
      <c r="Z88" s="3098"/>
      <c r="AA88" s="3098"/>
      <c r="AB88" s="3098"/>
      <c r="AC88" s="3098"/>
      <c r="AD88" s="3098"/>
      <c r="AE88" s="3098"/>
      <c r="AF88" s="3098"/>
      <c r="AG88" s="3098"/>
      <c r="AH88" s="3098"/>
      <c r="AI88" s="3098"/>
      <c r="AJ88" s="3098"/>
      <c r="AK88" s="3098"/>
      <c r="AL88" s="3098"/>
      <c r="AM88" s="3098"/>
      <c r="AN88" s="3098"/>
      <c r="AO88" s="3098"/>
      <c r="AP88" s="3098"/>
      <c r="AQ88" s="3098"/>
      <c r="AR88" s="3098"/>
      <c r="AS88" s="3098"/>
      <c r="AT88" s="3098"/>
      <c r="AU88" s="3098"/>
      <c r="AV88" s="3098"/>
      <c r="AW88" s="3098"/>
      <c r="AX88" s="3098"/>
      <c r="AY88" s="3098"/>
      <c r="AZ88" s="3098"/>
      <c r="BA88" s="3098"/>
      <c r="BB88" s="3098"/>
      <c r="BC88" s="3098"/>
      <c r="BD88" s="3098"/>
      <c r="BE88" s="3098"/>
      <c r="BF88" s="3098"/>
      <c r="BG88" s="3098"/>
      <c r="BH88" s="3098"/>
      <c r="BI88" s="3098"/>
      <c r="BJ88" s="3098"/>
      <c r="BK88" s="3098"/>
      <c r="BL88" s="3098"/>
      <c r="BM88" s="3098"/>
      <c r="BN88" s="3098"/>
      <c r="BO88" s="3098"/>
      <c r="BP88" s="3098"/>
      <c r="BQ88" s="3098"/>
      <c r="BR88" s="3098"/>
      <c r="BS88" s="3098"/>
      <c r="BT88" s="3098"/>
      <c r="BU88" s="3098"/>
      <c r="BV88" s="3098"/>
      <c r="BW88" s="3098"/>
      <c r="BX88" s="3098"/>
      <c r="BY88" s="3098"/>
      <c r="BZ88" s="3098"/>
      <c r="CA88" s="3098"/>
      <c r="CB88" s="3098"/>
      <c r="CC88" s="3098"/>
      <c r="CD88" s="3098"/>
      <c r="CE88" s="3098"/>
      <c r="CF88" s="3098"/>
      <c r="CG88" s="3098"/>
      <c r="CH88" s="3098"/>
      <c r="CI88" s="3098"/>
    </row>
    <row r="89" spans="1:87" ht="9.75" customHeight="1">
      <c r="A89" s="3193"/>
      <c r="B89" s="3099"/>
      <c r="C89" s="3143"/>
      <c r="D89" s="3143"/>
      <c r="E89" s="3098"/>
      <c r="F89" s="3098"/>
      <c r="G89" s="3098"/>
      <c r="H89" s="3098"/>
      <c r="I89" s="3098"/>
      <c r="J89" s="3098"/>
      <c r="K89" s="3098"/>
      <c r="L89" s="3098"/>
      <c r="M89" s="3098"/>
      <c r="N89" s="3098"/>
      <c r="O89" s="3098"/>
      <c r="P89" s="3098"/>
      <c r="Q89" s="3098"/>
      <c r="R89" s="3098"/>
      <c r="S89" s="3098"/>
      <c r="T89" s="3098"/>
      <c r="U89" s="3098"/>
      <c r="V89" s="3098"/>
      <c r="W89" s="3098"/>
      <c r="X89" s="3098"/>
      <c r="Y89" s="3098"/>
      <c r="Z89" s="3098"/>
      <c r="AA89" s="3098"/>
      <c r="AB89" s="3098"/>
      <c r="AC89" s="3098"/>
      <c r="AD89" s="3098"/>
      <c r="AE89" s="3098"/>
      <c r="AF89" s="3098"/>
      <c r="AG89" s="3098"/>
      <c r="AH89" s="3098"/>
      <c r="AI89" s="3098"/>
      <c r="AJ89" s="3098"/>
      <c r="AK89" s="3098"/>
      <c r="AL89" s="3098"/>
      <c r="AM89" s="3098"/>
      <c r="AN89" s="3098"/>
      <c r="AO89" s="3098"/>
      <c r="AP89" s="3098"/>
      <c r="AQ89" s="3098"/>
      <c r="AR89" s="3098"/>
      <c r="AS89" s="3098"/>
      <c r="AT89" s="3098"/>
      <c r="AU89" s="3098"/>
      <c r="AV89" s="3098"/>
      <c r="AW89" s="3098"/>
      <c r="AX89" s="3098"/>
      <c r="AY89" s="3098"/>
      <c r="AZ89" s="3098"/>
      <c r="BA89" s="3098"/>
      <c r="BB89" s="3098"/>
      <c r="BC89" s="3098"/>
      <c r="BD89" s="3098"/>
      <c r="BE89" s="3098"/>
      <c r="BF89" s="3098"/>
      <c r="BG89" s="3098"/>
      <c r="BH89" s="3098"/>
      <c r="BI89" s="3098"/>
      <c r="BJ89" s="3098"/>
      <c r="BK89" s="3098"/>
      <c r="BL89" s="3098"/>
      <c r="BM89" s="3098"/>
      <c r="BN89" s="3098"/>
      <c r="BO89" s="3098"/>
      <c r="BP89" s="3098"/>
      <c r="BQ89" s="3098"/>
      <c r="BR89" s="3098"/>
      <c r="BS89" s="3098"/>
      <c r="BT89" s="3098"/>
      <c r="BU89" s="3098"/>
      <c r="BV89" s="3098"/>
      <c r="BW89" s="3098"/>
      <c r="BX89" s="3098"/>
      <c r="BY89" s="3098"/>
      <c r="BZ89" s="3098"/>
      <c r="CA89" s="3098"/>
      <c r="CB89" s="3098"/>
      <c r="CC89" s="3098"/>
      <c r="CD89" s="3098"/>
      <c r="CE89" s="3098"/>
      <c r="CF89" s="3098"/>
      <c r="CG89" s="3098"/>
      <c r="CH89" s="3098"/>
      <c r="CI89" s="3098"/>
    </row>
    <row r="90" spans="1:87" ht="9.75" customHeight="1">
      <c r="A90" s="3193"/>
      <c r="B90" s="3099"/>
      <c r="C90" s="3143"/>
      <c r="D90" s="3143"/>
      <c r="E90" s="3098"/>
      <c r="F90" s="3098"/>
      <c r="G90" s="3098"/>
      <c r="H90" s="3098"/>
      <c r="I90" s="3098"/>
      <c r="J90" s="3098"/>
      <c r="K90" s="3098"/>
      <c r="L90" s="3098"/>
      <c r="M90" s="3098"/>
      <c r="N90" s="3098"/>
      <c r="O90" s="3098"/>
      <c r="P90" s="3098"/>
      <c r="Q90" s="3098"/>
      <c r="R90" s="3098"/>
      <c r="S90" s="3098"/>
      <c r="T90" s="3098"/>
      <c r="U90" s="3098"/>
      <c r="V90" s="3098"/>
      <c r="W90" s="3098"/>
      <c r="X90" s="3098"/>
      <c r="Y90" s="3098"/>
      <c r="Z90" s="3098"/>
      <c r="AA90" s="3098"/>
      <c r="AB90" s="3098"/>
      <c r="AC90" s="3098"/>
      <c r="AD90" s="3098"/>
      <c r="AE90" s="3098"/>
      <c r="AF90" s="3098"/>
      <c r="AG90" s="3098"/>
      <c r="AH90" s="3098"/>
      <c r="AI90" s="3098"/>
      <c r="AJ90" s="3098"/>
      <c r="AK90" s="3098"/>
      <c r="AL90" s="3098"/>
      <c r="AM90" s="3098"/>
      <c r="AN90" s="3098"/>
      <c r="AO90" s="3098"/>
      <c r="AP90" s="3098"/>
      <c r="AQ90" s="3098"/>
      <c r="AR90" s="3098"/>
      <c r="AS90" s="3098"/>
      <c r="AT90" s="3098"/>
      <c r="AU90" s="3098"/>
      <c r="AV90" s="3098"/>
      <c r="AW90" s="3098"/>
      <c r="AX90" s="3098"/>
      <c r="AY90" s="3098"/>
      <c r="AZ90" s="3098"/>
      <c r="BA90" s="3098"/>
      <c r="BB90" s="3098"/>
      <c r="BC90" s="3098"/>
      <c r="BD90" s="3098"/>
      <c r="BE90" s="3098"/>
      <c r="BF90" s="3098"/>
      <c r="BG90" s="3098"/>
      <c r="BH90" s="3098"/>
      <c r="BI90" s="3098"/>
      <c r="BJ90" s="3098"/>
      <c r="BK90" s="3098"/>
      <c r="BL90" s="3098"/>
      <c r="BM90" s="3098"/>
      <c r="BN90" s="3098"/>
      <c r="BO90" s="3098"/>
      <c r="BP90" s="3098"/>
      <c r="BQ90" s="3098"/>
      <c r="BR90" s="3098"/>
      <c r="BS90" s="3098"/>
      <c r="BT90" s="3098"/>
      <c r="BU90" s="3098"/>
      <c r="BV90" s="3098"/>
      <c r="BW90" s="3098"/>
      <c r="BX90" s="3098"/>
      <c r="BY90" s="3098"/>
      <c r="BZ90" s="3098"/>
      <c r="CA90" s="3098"/>
      <c r="CB90" s="3098"/>
      <c r="CC90" s="3098"/>
      <c r="CD90" s="3098"/>
      <c r="CE90" s="3098"/>
      <c r="CF90" s="3098"/>
      <c r="CG90" s="3098"/>
      <c r="CH90" s="3098"/>
      <c r="CI90" s="3098"/>
    </row>
    <row r="91" spans="1:87" ht="9.75" customHeight="1">
      <c r="A91" s="3193"/>
      <c r="B91" s="3099"/>
      <c r="C91" s="3143"/>
      <c r="D91" s="3143"/>
      <c r="E91" s="3098"/>
      <c r="F91" s="3098"/>
      <c r="G91" s="3098"/>
      <c r="H91" s="3098"/>
      <c r="I91" s="3098"/>
      <c r="J91" s="3098"/>
      <c r="K91" s="3098"/>
      <c r="L91" s="3098"/>
      <c r="M91" s="3098"/>
      <c r="N91" s="3098"/>
      <c r="O91" s="3098"/>
      <c r="P91" s="3098"/>
      <c r="Q91" s="3098"/>
      <c r="R91" s="3098"/>
      <c r="S91" s="3098"/>
      <c r="T91" s="3098"/>
      <c r="U91" s="3098"/>
      <c r="V91" s="3098"/>
      <c r="W91" s="3098"/>
      <c r="X91" s="3098"/>
      <c r="Y91" s="3098"/>
      <c r="Z91" s="3098"/>
      <c r="AA91" s="3098"/>
      <c r="AB91" s="3098"/>
      <c r="AC91" s="3098"/>
      <c r="AD91" s="3098"/>
      <c r="AE91" s="3098"/>
      <c r="AF91" s="3098"/>
      <c r="AG91" s="3098"/>
      <c r="AH91" s="3098"/>
      <c r="AI91" s="3098"/>
      <c r="AJ91" s="3098"/>
      <c r="AK91" s="3098"/>
      <c r="AL91" s="3098"/>
      <c r="AM91" s="3098"/>
      <c r="AN91" s="3098"/>
      <c r="AO91" s="3098"/>
      <c r="AP91" s="3098"/>
      <c r="AQ91" s="3098"/>
      <c r="AR91" s="3098"/>
      <c r="AS91" s="3098"/>
      <c r="AT91" s="3098"/>
      <c r="AU91" s="3098"/>
      <c r="AV91" s="3098"/>
      <c r="AW91" s="3098"/>
      <c r="AX91" s="3098"/>
      <c r="AY91" s="3098"/>
      <c r="AZ91" s="3098"/>
      <c r="BA91" s="3098"/>
      <c r="BB91" s="3098"/>
      <c r="BC91" s="3098"/>
      <c r="BD91" s="3098"/>
      <c r="BE91" s="3098"/>
      <c r="BF91" s="3098"/>
      <c r="BG91" s="3098"/>
      <c r="BH91" s="3098"/>
      <c r="BI91" s="3098"/>
      <c r="BJ91" s="3098"/>
      <c r="BK91" s="3098"/>
      <c r="BL91" s="3098"/>
      <c r="BM91" s="3098"/>
      <c r="BN91" s="3098"/>
      <c r="BO91" s="3098"/>
      <c r="BP91" s="3098"/>
      <c r="BQ91" s="3098"/>
      <c r="BR91" s="3098"/>
      <c r="BS91" s="3098"/>
      <c r="BT91" s="3098"/>
      <c r="BU91" s="3098"/>
      <c r="BV91" s="3098"/>
      <c r="BW91" s="3098"/>
      <c r="BX91" s="3098"/>
      <c r="BY91" s="3098"/>
      <c r="BZ91" s="3098"/>
      <c r="CA91" s="3098"/>
      <c r="CB91" s="3098"/>
      <c r="CC91" s="3098"/>
      <c r="CD91" s="3098"/>
      <c r="CE91" s="3098"/>
      <c r="CF91" s="3098"/>
      <c r="CG91" s="3098"/>
      <c r="CH91" s="3098"/>
      <c r="CI91" s="3098"/>
    </row>
    <row r="92" spans="1:87" ht="9.75" customHeight="1">
      <c r="A92" s="3193"/>
      <c r="B92" s="3099"/>
      <c r="C92" s="3143"/>
      <c r="D92" s="3143"/>
      <c r="E92" s="3098"/>
      <c r="F92" s="3098"/>
      <c r="G92" s="3098"/>
      <c r="H92" s="3098"/>
      <c r="I92" s="3098"/>
      <c r="J92" s="3098"/>
      <c r="K92" s="3098"/>
      <c r="L92" s="3098"/>
      <c r="M92" s="3098"/>
      <c r="N92" s="3098"/>
      <c r="O92" s="3098"/>
      <c r="P92" s="3098"/>
      <c r="Q92" s="3098"/>
      <c r="R92" s="3098"/>
      <c r="S92" s="3098"/>
      <c r="T92" s="3098"/>
      <c r="U92" s="3098"/>
      <c r="V92" s="3098"/>
      <c r="W92" s="3098"/>
      <c r="X92" s="3098"/>
      <c r="Y92" s="3098"/>
      <c r="Z92" s="3098"/>
      <c r="AA92" s="3098"/>
      <c r="AB92" s="3098"/>
      <c r="AC92" s="3098"/>
      <c r="AD92" s="3098"/>
      <c r="AE92" s="3098"/>
      <c r="AF92" s="3098"/>
      <c r="AG92" s="3098"/>
      <c r="AH92" s="3098"/>
      <c r="AI92" s="3098"/>
      <c r="AJ92" s="3098"/>
      <c r="AK92" s="3098"/>
      <c r="AL92" s="3098"/>
      <c r="AM92" s="3098"/>
      <c r="AN92" s="3098"/>
      <c r="AO92" s="3098"/>
      <c r="AP92" s="3098"/>
      <c r="AQ92" s="3098"/>
      <c r="AR92" s="3098"/>
      <c r="AS92" s="3098"/>
      <c r="AT92" s="3098"/>
      <c r="AU92" s="3098"/>
      <c r="AV92" s="3098"/>
      <c r="AW92" s="3098"/>
      <c r="AX92" s="3098"/>
      <c r="AY92" s="3098"/>
      <c r="AZ92" s="3098"/>
      <c r="BA92" s="3098"/>
      <c r="BB92" s="3098"/>
      <c r="BC92" s="3098"/>
      <c r="BD92" s="3098"/>
      <c r="BE92" s="3098"/>
      <c r="BF92" s="3098"/>
      <c r="BG92" s="3098"/>
      <c r="BH92" s="3098"/>
      <c r="BI92" s="3098"/>
      <c r="BJ92" s="3098"/>
      <c r="BK92" s="3098"/>
      <c r="BL92" s="3098"/>
      <c r="BM92" s="3098"/>
      <c r="BN92" s="3098"/>
      <c r="BO92" s="3098"/>
      <c r="BP92" s="3098"/>
      <c r="BQ92" s="3098"/>
      <c r="BR92" s="3098"/>
      <c r="BS92" s="3098"/>
      <c r="BT92" s="3098"/>
      <c r="BU92" s="3098"/>
      <c r="BV92" s="3098"/>
      <c r="BW92" s="3098"/>
      <c r="BX92" s="3098"/>
      <c r="BY92" s="3098"/>
      <c r="BZ92" s="3098"/>
      <c r="CA92" s="3098"/>
      <c r="CB92" s="3098"/>
      <c r="CC92" s="3098"/>
      <c r="CD92" s="3098"/>
      <c r="CE92" s="3098"/>
      <c r="CF92" s="3098"/>
      <c r="CG92" s="3098"/>
      <c r="CH92" s="3098"/>
      <c r="CI92" s="3098"/>
    </row>
    <row r="93" spans="1:87" ht="9.75" customHeight="1">
      <c r="A93" s="3193"/>
      <c r="B93" s="3099"/>
      <c r="C93" s="3143"/>
      <c r="D93" s="3143"/>
      <c r="E93" s="3098"/>
      <c r="F93" s="3098"/>
      <c r="G93" s="3098"/>
      <c r="H93" s="3098"/>
      <c r="I93" s="3098"/>
      <c r="J93" s="3098"/>
      <c r="K93" s="3098"/>
      <c r="L93" s="3098"/>
      <c r="M93" s="3098"/>
      <c r="N93" s="3098"/>
      <c r="O93" s="3098"/>
      <c r="P93" s="3098"/>
      <c r="Q93" s="3098"/>
      <c r="R93" s="3098"/>
      <c r="S93" s="3098"/>
      <c r="T93" s="3098"/>
      <c r="U93" s="3098"/>
      <c r="V93" s="3098"/>
      <c r="W93" s="3098"/>
      <c r="X93" s="3098"/>
      <c r="Y93" s="3098"/>
      <c r="Z93" s="3098"/>
      <c r="AA93" s="3098"/>
      <c r="AB93" s="3098"/>
      <c r="AC93" s="3098"/>
      <c r="AD93" s="3098"/>
      <c r="AE93" s="3098"/>
      <c r="AF93" s="3098"/>
      <c r="AG93" s="3098"/>
      <c r="AH93" s="3098"/>
      <c r="AI93" s="3098"/>
      <c r="AJ93" s="3098"/>
      <c r="AK93" s="3098"/>
      <c r="AL93" s="3098"/>
      <c r="AM93" s="3098"/>
      <c r="AN93" s="3098"/>
      <c r="AO93" s="3098"/>
      <c r="AP93" s="3098"/>
      <c r="AQ93" s="3098"/>
      <c r="AR93" s="3098"/>
      <c r="AS93" s="3098"/>
      <c r="AT93" s="3098"/>
      <c r="AU93" s="3098"/>
      <c r="AV93" s="3098"/>
      <c r="AW93" s="3098"/>
      <c r="AX93" s="3098"/>
      <c r="AY93" s="3098"/>
      <c r="AZ93" s="3098"/>
      <c r="BA93" s="3098"/>
      <c r="BB93" s="3098"/>
      <c r="BC93" s="3098"/>
      <c r="BD93" s="3098"/>
      <c r="BE93" s="3098"/>
      <c r="BF93" s="3098"/>
      <c r="BG93" s="3098"/>
      <c r="BH93" s="3098"/>
      <c r="BI93" s="3098"/>
      <c r="BJ93" s="3098"/>
      <c r="BK93" s="3098"/>
      <c r="BL93" s="3098"/>
      <c r="BM93" s="3098"/>
      <c r="BN93" s="3098"/>
      <c r="BO93" s="3098"/>
      <c r="BP93" s="3098"/>
      <c r="BQ93" s="3098"/>
      <c r="BR93" s="3098"/>
      <c r="BS93" s="3098"/>
      <c r="BT93" s="3098"/>
      <c r="BU93" s="3098"/>
      <c r="BV93" s="3098"/>
      <c r="BW93" s="3098"/>
      <c r="BX93" s="3098"/>
      <c r="BY93" s="3098"/>
      <c r="BZ93" s="3098"/>
      <c r="CA93" s="3098"/>
      <c r="CB93" s="3098"/>
      <c r="CC93" s="3098"/>
      <c r="CD93" s="3098"/>
      <c r="CE93" s="3098"/>
      <c r="CF93" s="3098"/>
      <c r="CG93" s="3098"/>
      <c r="CH93" s="3098"/>
      <c r="CI93" s="3098"/>
    </row>
    <row r="94" spans="1:87" ht="9.75" customHeight="1">
      <c r="A94" s="3193"/>
      <c r="B94" s="3099"/>
      <c r="C94" s="3143"/>
      <c r="D94" s="3143"/>
      <c r="E94" s="3098"/>
      <c r="F94" s="3098"/>
      <c r="G94" s="3098"/>
      <c r="H94" s="3098"/>
      <c r="I94" s="3098"/>
      <c r="J94" s="3098"/>
      <c r="K94" s="3098"/>
      <c r="L94" s="3098"/>
      <c r="M94" s="3098"/>
      <c r="N94" s="3098"/>
      <c r="O94" s="3098"/>
      <c r="P94" s="3098"/>
      <c r="Q94" s="3098"/>
      <c r="R94" s="3098"/>
      <c r="S94" s="3098"/>
      <c r="T94" s="3098"/>
      <c r="U94" s="3098"/>
      <c r="V94" s="3098"/>
      <c r="W94" s="3098"/>
      <c r="X94" s="3098"/>
      <c r="Y94" s="3098"/>
      <c r="Z94" s="3098"/>
      <c r="AA94" s="3098"/>
      <c r="AB94" s="3098"/>
      <c r="AC94" s="3098"/>
      <c r="AD94" s="3098"/>
      <c r="AE94" s="3098"/>
      <c r="AF94" s="3098"/>
      <c r="AG94" s="3098"/>
      <c r="AH94" s="3098"/>
      <c r="AI94" s="3098"/>
      <c r="AJ94" s="3098"/>
      <c r="AK94" s="3098"/>
      <c r="AL94" s="3098"/>
      <c r="AM94" s="3098"/>
      <c r="AN94" s="3098"/>
      <c r="AO94" s="3098"/>
      <c r="AP94" s="3098"/>
      <c r="AQ94" s="3098"/>
      <c r="AR94" s="3098"/>
      <c r="AS94" s="3098"/>
      <c r="AT94" s="3098"/>
      <c r="AU94" s="3098"/>
      <c r="AV94" s="3098"/>
      <c r="AW94" s="3098"/>
      <c r="AX94" s="3098"/>
      <c r="AY94" s="3098"/>
      <c r="AZ94" s="3098"/>
      <c r="BA94" s="3098"/>
      <c r="BB94" s="3098"/>
      <c r="BC94" s="3098"/>
      <c r="BD94" s="3098"/>
      <c r="BE94" s="3098"/>
      <c r="BF94" s="3098"/>
      <c r="BG94" s="3098"/>
      <c r="BH94" s="3098"/>
      <c r="BI94" s="3098"/>
      <c r="BJ94" s="3098"/>
      <c r="BK94" s="3098"/>
      <c r="BL94" s="3098"/>
      <c r="BM94" s="3098"/>
      <c r="BN94" s="3098"/>
      <c r="BO94" s="3098"/>
      <c r="BP94" s="3098"/>
      <c r="BQ94" s="3098"/>
      <c r="BR94" s="3098"/>
      <c r="BS94" s="3098"/>
      <c r="BT94" s="3098"/>
      <c r="BU94" s="3098"/>
      <c r="BV94" s="3098"/>
      <c r="BW94" s="3098"/>
      <c r="BX94" s="3098"/>
      <c r="BY94" s="3098"/>
      <c r="BZ94" s="3098"/>
      <c r="CA94" s="3098"/>
      <c r="CB94" s="3098"/>
      <c r="CC94" s="3098"/>
      <c r="CD94" s="3098"/>
      <c r="CE94" s="3098"/>
      <c r="CF94" s="3098"/>
      <c r="CG94" s="3098"/>
      <c r="CH94" s="3098"/>
      <c r="CI94" s="3098"/>
    </row>
    <row r="95" spans="1:87" ht="9.75" customHeight="1">
      <c r="A95" s="3193"/>
      <c r="B95" s="3099"/>
      <c r="C95" s="3143"/>
      <c r="D95" s="3143"/>
      <c r="E95" s="3098"/>
      <c r="F95" s="3098"/>
      <c r="G95" s="3098"/>
      <c r="H95" s="3098"/>
      <c r="I95" s="3098"/>
      <c r="J95" s="3098"/>
      <c r="K95" s="3098"/>
      <c r="L95" s="3098"/>
      <c r="M95" s="3098"/>
      <c r="N95" s="3098"/>
      <c r="O95" s="3098"/>
      <c r="P95" s="3098"/>
      <c r="Q95" s="3098"/>
      <c r="R95" s="3098"/>
      <c r="S95" s="3098"/>
      <c r="T95" s="3098"/>
      <c r="U95" s="3098"/>
      <c r="V95" s="3098"/>
      <c r="W95" s="3098"/>
      <c r="X95" s="3098"/>
      <c r="Y95" s="3098"/>
      <c r="Z95" s="3098"/>
      <c r="AA95" s="3098"/>
      <c r="AB95" s="3098"/>
      <c r="AC95" s="3098"/>
      <c r="AD95" s="3098"/>
      <c r="AE95" s="3098"/>
      <c r="AF95" s="3098"/>
      <c r="AG95" s="3098"/>
      <c r="AH95" s="3098"/>
      <c r="AI95" s="3098"/>
      <c r="AJ95" s="3098"/>
      <c r="AK95" s="3098"/>
      <c r="AL95" s="3098"/>
      <c r="AM95" s="3098"/>
      <c r="AN95" s="3098"/>
      <c r="AO95" s="3098"/>
      <c r="AP95" s="3098"/>
      <c r="AQ95" s="3098"/>
      <c r="AR95" s="3098"/>
      <c r="AS95" s="3098"/>
      <c r="AT95" s="3098"/>
      <c r="AU95" s="3098"/>
      <c r="AV95" s="3098"/>
      <c r="AW95" s="3098"/>
      <c r="AX95" s="3098"/>
      <c r="AY95" s="3098"/>
      <c r="AZ95" s="3098"/>
      <c r="BA95" s="3098"/>
      <c r="BB95" s="3098"/>
      <c r="BC95" s="3098"/>
      <c r="BD95" s="3098"/>
      <c r="BE95" s="3098"/>
      <c r="BF95" s="3098"/>
      <c r="BG95" s="3098"/>
      <c r="BH95" s="3098"/>
      <c r="BI95" s="3098"/>
      <c r="BJ95" s="3098"/>
      <c r="BK95" s="3098"/>
      <c r="BL95" s="3098"/>
      <c r="BM95" s="3098"/>
      <c r="BN95" s="3098"/>
      <c r="BO95" s="3098"/>
      <c r="BP95" s="3098"/>
      <c r="BQ95" s="3098"/>
      <c r="BR95" s="3098"/>
      <c r="BS95" s="3098"/>
      <c r="BT95" s="3098"/>
      <c r="BU95" s="3098"/>
      <c r="BV95" s="3098"/>
      <c r="BW95" s="3098"/>
      <c r="BX95" s="3098"/>
      <c r="BY95" s="3098"/>
      <c r="BZ95" s="3098"/>
      <c r="CA95" s="3098"/>
      <c r="CB95" s="3098"/>
      <c r="CC95" s="3098"/>
      <c r="CD95" s="3098"/>
      <c r="CE95" s="3098"/>
      <c r="CF95" s="3098"/>
      <c r="CG95" s="3098"/>
      <c r="CH95" s="3098"/>
      <c r="CI95" s="3098"/>
    </row>
    <row r="96" spans="1:87" ht="9.75" customHeight="1">
      <c r="A96" s="3193"/>
      <c r="B96" s="3099"/>
      <c r="C96" s="3143"/>
      <c r="D96" s="3143"/>
      <c r="E96" s="3098"/>
      <c r="F96" s="3098"/>
      <c r="G96" s="3098"/>
      <c r="H96" s="3098"/>
      <c r="I96" s="3098"/>
      <c r="J96" s="3098"/>
      <c r="K96" s="3098"/>
      <c r="L96" s="3098"/>
      <c r="M96" s="3098"/>
      <c r="N96" s="3098"/>
      <c r="O96" s="3098"/>
      <c r="P96" s="3098"/>
      <c r="Q96" s="3098"/>
      <c r="R96" s="3098"/>
      <c r="S96" s="3098"/>
      <c r="T96" s="3098"/>
      <c r="U96" s="3098"/>
      <c r="V96" s="3098"/>
      <c r="W96" s="3098"/>
      <c r="X96" s="3098"/>
      <c r="Y96" s="3098"/>
      <c r="Z96" s="3098"/>
      <c r="AA96" s="3098"/>
      <c r="AB96" s="3098"/>
      <c r="AC96" s="3098"/>
      <c r="AD96" s="3098"/>
      <c r="AE96" s="3098"/>
      <c r="AF96" s="3098"/>
      <c r="AG96" s="3098"/>
      <c r="AH96" s="3098"/>
      <c r="AI96" s="3098"/>
      <c r="AJ96" s="3098"/>
      <c r="AK96" s="3098"/>
      <c r="AL96" s="3098"/>
      <c r="AM96" s="3098"/>
      <c r="AN96" s="3098"/>
      <c r="AO96" s="3098"/>
      <c r="AP96" s="3098"/>
      <c r="AQ96" s="3098"/>
      <c r="AR96" s="3098"/>
      <c r="AS96" s="3098"/>
      <c r="AT96" s="3098"/>
      <c r="AU96" s="3098"/>
      <c r="AV96" s="3098"/>
      <c r="AW96" s="3098"/>
      <c r="AX96" s="3098"/>
      <c r="AY96" s="3098"/>
      <c r="AZ96" s="3098"/>
      <c r="BA96" s="3098"/>
      <c r="BB96" s="3098"/>
      <c r="BC96" s="3098"/>
      <c r="BD96" s="3098"/>
      <c r="BE96" s="3098"/>
      <c r="BF96" s="3098"/>
      <c r="BG96" s="3098"/>
      <c r="BH96" s="3098"/>
      <c r="BI96" s="3098"/>
      <c r="BJ96" s="3098"/>
      <c r="BK96" s="3098"/>
      <c r="BL96" s="3098"/>
      <c r="BM96" s="3098"/>
      <c r="BN96" s="3098"/>
      <c r="BO96" s="3098"/>
      <c r="BP96" s="3098"/>
      <c r="BQ96" s="3098"/>
      <c r="BR96" s="3098"/>
      <c r="BS96" s="3098"/>
      <c r="BT96" s="3098"/>
      <c r="BU96" s="3098"/>
      <c r="BV96" s="3098"/>
      <c r="BW96" s="3098"/>
      <c r="BX96" s="3098"/>
      <c r="BY96" s="3098"/>
      <c r="BZ96" s="3098"/>
      <c r="CA96" s="3098"/>
      <c r="CB96" s="3098"/>
      <c r="CC96" s="3098"/>
      <c r="CD96" s="3098"/>
      <c r="CE96" s="3098"/>
      <c r="CF96" s="3098"/>
      <c r="CG96" s="3098"/>
      <c r="CH96" s="3098"/>
      <c r="CI96" s="3098"/>
    </row>
    <row r="97" spans="1:87" ht="9.75" customHeight="1">
      <c r="A97" s="3193"/>
      <c r="B97" s="3099"/>
      <c r="C97" s="3143"/>
      <c r="D97" s="3143"/>
      <c r="E97" s="3098"/>
      <c r="F97" s="3098"/>
      <c r="G97" s="3098"/>
      <c r="H97" s="3098"/>
      <c r="I97" s="3098"/>
      <c r="J97" s="3098"/>
      <c r="K97" s="3098"/>
      <c r="L97" s="3098"/>
      <c r="M97" s="3098"/>
      <c r="N97" s="3098"/>
      <c r="O97" s="3098"/>
      <c r="P97" s="3098"/>
      <c r="Q97" s="3098"/>
      <c r="R97" s="3098"/>
      <c r="S97" s="3098"/>
      <c r="T97" s="3098"/>
      <c r="U97" s="3098"/>
      <c r="V97" s="3098"/>
      <c r="W97" s="3098"/>
      <c r="X97" s="3098"/>
      <c r="Y97" s="3098"/>
      <c r="Z97" s="3098"/>
      <c r="AA97" s="3098"/>
      <c r="AB97" s="3098"/>
      <c r="AC97" s="3098"/>
      <c r="AD97" s="3098"/>
      <c r="AE97" s="3098"/>
      <c r="AF97" s="3098"/>
      <c r="AG97" s="3098"/>
      <c r="AH97" s="3098"/>
      <c r="AI97" s="3098"/>
      <c r="AJ97" s="3098"/>
      <c r="AK97" s="3098"/>
      <c r="AL97" s="3098"/>
      <c r="AM97" s="3098"/>
      <c r="AN97" s="3098"/>
      <c r="AO97" s="3098"/>
      <c r="AP97" s="3098"/>
      <c r="AQ97" s="3098"/>
      <c r="AR97" s="3098"/>
      <c r="AS97" s="3098"/>
      <c r="AT97" s="3098"/>
      <c r="AU97" s="3098"/>
      <c r="AV97" s="3098"/>
      <c r="AW97" s="3098"/>
      <c r="AX97" s="3098"/>
      <c r="AY97" s="3098"/>
      <c r="AZ97" s="3098"/>
      <c r="BA97" s="3098"/>
      <c r="BB97" s="3098"/>
      <c r="BC97" s="3098"/>
      <c r="BD97" s="3098"/>
      <c r="BE97" s="3098"/>
      <c r="BF97" s="3098"/>
      <c r="BG97" s="3098"/>
      <c r="BH97" s="3098"/>
      <c r="BI97" s="3098"/>
      <c r="BJ97" s="3098"/>
      <c r="BK97" s="3098"/>
      <c r="BL97" s="3098"/>
      <c r="BM97" s="3098"/>
      <c r="BN97" s="3098"/>
      <c r="BO97" s="3098"/>
      <c r="BP97" s="3098"/>
      <c r="BQ97" s="3098"/>
      <c r="BR97" s="3098"/>
      <c r="BS97" s="3098"/>
      <c r="BT97" s="3098"/>
      <c r="BU97" s="3098"/>
      <c r="BV97" s="3098"/>
      <c r="BW97" s="3098"/>
      <c r="BX97" s="3098"/>
      <c r="BY97" s="3098"/>
      <c r="BZ97" s="3098"/>
      <c r="CA97" s="3098"/>
      <c r="CB97" s="3098"/>
      <c r="CC97" s="3098"/>
      <c r="CD97" s="3098"/>
      <c r="CE97" s="3098"/>
      <c r="CF97" s="3098"/>
      <c r="CG97" s="3098"/>
      <c r="CH97" s="3098"/>
      <c r="CI97" s="3098"/>
    </row>
    <row r="98" spans="1:87" ht="9.75" customHeight="1">
      <c r="A98" s="3193"/>
      <c r="B98" s="3099"/>
      <c r="C98" s="3143"/>
      <c r="D98" s="3143"/>
      <c r="E98" s="3098"/>
      <c r="F98" s="3098"/>
      <c r="G98" s="3098"/>
      <c r="H98" s="3098"/>
      <c r="I98" s="3098"/>
      <c r="J98" s="3098"/>
      <c r="K98" s="3098"/>
      <c r="L98" s="3098"/>
      <c r="M98" s="3098"/>
      <c r="N98" s="3098"/>
      <c r="O98" s="3098"/>
      <c r="P98" s="3098"/>
      <c r="Q98" s="3098"/>
      <c r="R98" s="3098"/>
      <c r="S98" s="3098"/>
      <c r="T98" s="3098"/>
      <c r="U98" s="3098"/>
      <c r="V98" s="3098"/>
      <c r="W98" s="3098"/>
      <c r="X98" s="3098"/>
      <c r="Y98" s="3098"/>
      <c r="Z98" s="3098"/>
      <c r="AA98" s="3098"/>
      <c r="AB98" s="3098"/>
      <c r="AC98" s="3098"/>
      <c r="AD98" s="3098"/>
      <c r="AE98" s="3098"/>
      <c r="AF98" s="3098"/>
      <c r="AG98" s="3098"/>
      <c r="AH98" s="3098"/>
      <c r="AI98" s="3098"/>
      <c r="AJ98" s="3098"/>
      <c r="AK98" s="3098"/>
      <c r="AL98" s="3098"/>
      <c r="AM98" s="3098"/>
      <c r="AN98" s="3098"/>
      <c r="AO98" s="3098"/>
      <c r="AP98" s="3098"/>
      <c r="AQ98" s="3098"/>
      <c r="AR98" s="3098"/>
      <c r="AS98" s="3098"/>
      <c r="AT98" s="3098"/>
      <c r="AU98" s="3098"/>
      <c r="AV98" s="3098"/>
      <c r="AW98" s="3098"/>
      <c r="AX98" s="3098"/>
      <c r="AY98" s="3098"/>
      <c r="AZ98" s="3098"/>
      <c r="BA98" s="3098"/>
      <c r="BB98" s="3098"/>
      <c r="BC98" s="3098"/>
      <c r="BD98" s="3098"/>
      <c r="BE98" s="3098"/>
      <c r="BF98" s="3098"/>
      <c r="BG98" s="3098"/>
      <c r="BH98" s="3098"/>
      <c r="BI98" s="3098"/>
      <c r="BJ98" s="3098"/>
      <c r="BK98" s="3098"/>
      <c r="BL98" s="3098"/>
      <c r="BM98" s="3098"/>
      <c r="BN98" s="3098"/>
      <c r="BO98" s="3098"/>
      <c r="BP98" s="3098"/>
      <c r="BQ98" s="3098"/>
      <c r="BR98" s="3098"/>
      <c r="BS98" s="3098"/>
      <c r="BT98" s="3098"/>
      <c r="BU98" s="3098"/>
      <c r="BV98" s="3098"/>
      <c r="BW98" s="3098"/>
      <c r="BX98" s="3098"/>
      <c r="BY98" s="3098"/>
      <c r="BZ98" s="3098"/>
      <c r="CA98" s="3098"/>
      <c r="CB98" s="3098"/>
      <c r="CC98" s="3098"/>
      <c r="CD98" s="3098"/>
      <c r="CE98" s="3098"/>
      <c r="CF98" s="3098"/>
      <c r="CG98" s="3098"/>
      <c r="CH98" s="3098"/>
      <c r="CI98" s="3098"/>
    </row>
    <row r="99" spans="1:87" ht="9.75" customHeight="1">
      <c r="A99" s="3193"/>
      <c r="B99" s="3099"/>
      <c r="C99" s="3143"/>
      <c r="D99" s="3143"/>
      <c r="E99" s="3098"/>
      <c r="F99" s="3098"/>
      <c r="G99" s="3098"/>
      <c r="H99" s="3098"/>
      <c r="I99" s="3098"/>
      <c r="J99" s="3098"/>
      <c r="K99" s="3098"/>
      <c r="L99" s="3098"/>
      <c r="M99" s="3098"/>
      <c r="N99" s="3098"/>
      <c r="O99" s="3098"/>
      <c r="P99" s="3098"/>
      <c r="Q99" s="3098"/>
      <c r="R99" s="3098"/>
      <c r="S99" s="3098"/>
      <c r="T99" s="3098"/>
      <c r="U99" s="3098"/>
      <c r="V99" s="3098"/>
      <c r="W99" s="3098"/>
      <c r="X99" s="3098"/>
      <c r="Y99" s="3098"/>
      <c r="Z99" s="3098"/>
      <c r="AA99" s="3098"/>
      <c r="AB99" s="3098"/>
      <c r="AC99" s="3098"/>
      <c r="AD99" s="3098"/>
      <c r="AE99" s="3098"/>
      <c r="AF99" s="3098"/>
      <c r="AG99" s="3098"/>
      <c r="AH99" s="3098"/>
      <c r="AI99" s="3098"/>
      <c r="AJ99" s="3098"/>
      <c r="AK99" s="3098"/>
      <c r="AL99" s="3098"/>
      <c r="AM99" s="3098"/>
      <c r="AN99" s="3098"/>
      <c r="AO99" s="3098"/>
      <c r="AP99" s="3098"/>
      <c r="AQ99" s="3098"/>
      <c r="AR99" s="3098"/>
      <c r="AS99" s="3098"/>
      <c r="AT99" s="3098"/>
      <c r="AU99" s="3098"/>
      <c r="AV99" s="3098"/>
      <c r="AW99" s="3098"/>
      <c r="AX99" s="3098"/>
      <c r="AY99" s="3098"/>
      <c r="AZ99" s="3098"/>
      <c r="BA99" s="3098"/>
      <c r="BB99" s="3098"/>
      <c r="BC99" s="3098"/>
      <c r="BD99" s="3098"/>
      <c r="BE99" s="3098"/>
      <c r="BF99" s="3098"/>
      <c r="BG99" s="3098"/>
      <c r="BH99" s="3098"/>
      <c r="BI99" s="3098"/>
      <c r="BJ99" s="3098"/>
      <c r="BK99" s="3098"/>
      <c r="BL99" s="3098"/>
      <c r="BM99" s="3098"/>
      <c r="BN99" s="3098"/>
      <c r="BO99" s="3098"/>
      <c r="BP99" s="3098"/>
      <c r="BQ99" s="3098"/>
      <c r="BR99" s="3098"/>
      <c r="BS99" s="3098"/>
      <c r="BT99" s="3098"/>
      <c r="BU99" s="3098"/>
      <c r="BV99" s="3098"/>
      <c r="BW99" s="3098"/>
      <c r="BX99" s="3098"/>
      <c r="BY99" s="3098"/>
      <c r="BZ99" s="3098"/>
      <c r="CA99" s="3098"/>
      <c r="CB99" s="3098"/>
      <c r="CC99" s="3098"/>
      <c r="CD99" s="3098"/>
      <c r="CE99" s="3098"/>
      <c r="CF99" s="3098"/>
      <c r="CG99" s="3098"/>
      <c r="CH99" s="3098"/>
      <c r="CI99" s="3098"/>
    </row>
    <row r="100" spans="1:87" ht="9.75" customHeight="1">
      <c r="A100" s="3193"/>
      <c r="B100" s="3099"/>
      <c r="C100" s="3143"/>
      <c r="D100" s="3143"/>
      <c r="E100" s="3098"/>
      <c r="F100" s="3098"/>
      <c r="G100" s="3098"/>
      <c r="H100" s="3098"/>
      <c r="I100" s="3098"/>
      <c r="J100" s="3098"/>
      <c r="K100" s="3098"/>
      <c r="L100" s="3098"/>
      <c r="M100" s="3098"/>
      <c r="N100" s="3098"/>
      <c r="O100" s="3098"/>
      <c r="P100" s="3098"/>
      <c r="Q100" s="3098"/>
      <c r="R100" s="3098"/>
      <c r="S100" s="3098"/>
      <c r="T100" s="3098"/>
      <c r="U100" s="3098"/>
      <c r="V100" s="3098"/>
      <c r="W100" s="3098"/>
      <c r="X100" s="3098"/>
      <c r="Y100" s="3098"/>
      <c r="Z100" s="3098"/>
      <c r="AA100" s="3098"/>
      <c r="AB100" s="3098"/>
      <c r="AC100" s="3098"/>
      <c r="AD100" s="3098"/>
      <c r="AE100" s="3098"/>
      <c r="AF100" s="3098"/>
      <c r="AG100" s="3098"/>
      <c r="AH100" s="3098"/>
      <c r="AI100" s="3098"/>
      <c r="AJ100" s="3098"/>
      <c r="AK100" s="3098"/>
      <c r="AL100" s="3098"/>
      <c r="AM100" s="3098"/>
      <c r="AN100" s="3098"/>
      <c r="AO100" s="3098"/>
      <c r="AP100" s="3098"/>
      <c r="AQ100" s="3098"/>
      <c r="AR100" s="3098"/>
      <c r="AS100" s="3098"/>
      <c r="AT100" s="3098"/>
      <c r="AU100" s="3098"/>
      <c r="AV100" s="3098"/>
      <c r="AW100" s="3098"/>
      <c r="AX100" s="3098"/>
      <c r="AY100" s="3098"/>
      <c r="AZ100" s="3098"/>
      <c r="BA100" s="3098"/>
      <c r="BB100" s="3098"/>
      <c r="BC100" s="3098"/>
      <c r="BD100" s="3098"/>
      <c r="BE100" s="3098"/>
      <c r="BF100" s="3098"/>
      <c r="BG100" s="3098"/>
      <c r="BH100" s="3098"/>
      <c r="BI100" s="3098"/>
      <c r="BJ100" s="3098"/>
      <c r="BK100" s="3098"/>
      <c r="BL100" s="3098"/>
      <c r="BM100" s="3098"/>
      <c r="BN100" s="3098"/>
      <c r="BO100" s="3098"/>
      <c r="BP100" s="3098"/>
      <c r="BQ100" s="3098"/>
      <c r="BR100" s="3098"/>
      <c r="BS100" s="3098"/>
      <c r="BT100" s="3098"/>
      <c r="BU100" s="3098"/>
      <c r="BV100" s="3098"/>
      <c r="BW100" s="3098"/>
      <c r="BX100" s="3098"/>
      <c r="BY100" s="3098"/>
      <c r="BZ100" s="3098"/>
      <c r="CA100" s="3098"/>
      <c r="CB100" s="3098"/>
      <c r="CC100" s="3098"/>
      <c r="CD100" s="3098"/>
      <c r="CE100" s="3098"/>
      <c r="CF100" s="3098"/>
      <c r="CG100" s="3098"/>
      <c r="CH100" s="3098"/>
      <c r="CI100" s="3098"/>
    </row>
    <row r="101" spans="1:87" ht="9.75" customHeight="1">
      <c r="A101" s="3193"/>
      <c r="B101" s="3099"/>
      <c r="C101" s="3143"/>
      <c r="D101" s="3143"/>
      <c r="E101" s="3098"/>
      <c r="F101" s="3098"/>
      <c r="G101" s="3098"/>
      <c r="H101" s="3098"/>
      <c r="I101" s="3098"/>
      <c r="J101" s="3098"/>
      <c r="K101" s="3098"/>
      <c r="L101" s="3098"/>
      <c r="M101" s="3098"/>
      <c r="N101" s="3098"/>
      <c r="O101" s="3098"/>
      <c r="P101" s="3098"/>
      <c r="Q101" s="3098"/>
      <c r="R101" s="3098"/>
      <c r="S101" s="3098"/>
      <c r="T101" s="3098"/>
      <c r="U101" s="3098"/>
      <c r="V101" s="3098"/>
      <c r="W101" s="3098"/>
      <c r="X101" s="3098"/>
      <c r="Y101" s="3098"/>
      <c r="Z101" s="3098"/>
      <c r="AA101" s="3098"/>
      <c r="AB101" s="3098"/>
      <c r="AC101" s="3098"/>
      <c r="AD101" s="3098"/>
      <c r="AE101" s="3098"/>
      <c r="AF101" s="3098"/>
      <c r="AG101" s="3098"/>
      <c r="AH101" s="3098"/>
      <c r="AI101" s="3098"/>
      <c r="AJ101" s="3098"/>
      <c r="AK101" s="3098"/>
      <c r="AL101" s="3098"/>
      <c r="AM101" s="3098"/>
      <c r="AN101" s="3098"/>
      <c r="AO101" s="3098"/>
      <c r="AP101" s="3098"/>
      <c r="AQ101" s="3098"/>
      <c r="AR101" s="3098"/>
      <c r="AS101" s="3098"/>
      <c r="AT101" s="3098"/>
      <c r="AU101" s="3098"/>
      <c r="AV101" s="3098"/>
      <c r="AW101" s="3098"/>
      <c r="AX101" s="3098"/>
      <c r="AY101" s="3098"/>
      <c r="AZ101" s="3098"/>
      <c r="BA101" s="3098"/>
      <c r="BB101" s="3098"/>
      <c r="BC101" s="3098"/>
      <c r="BD101" s="3098"/>
      <c r="BE101" s="3098"/>
      <c r="BF101" s="3098"/>
      <c r="BG101" s="3098"/>
      <c r="BH101" s="3098"/>
      <c r="BI101" s="3098"/>
      <c r="BJ101" s="3098"/>
      <c r="BK101" s="3098"/>
      <c r="BL101" s="3098"/>
      <c r="BM101" s="3098"/>
      <c r="BN101" s="3098"/>
      <c r="BO101" s="3098"/>
      <c r="BP101" s="3098"/>
      <c r="BQ101" s="3098"/>
      <c r="BR101" s="3098"/>
      <c r="BS101" s="3098"/>
      <c r="BT101" s="3098"/>
      <c r="BU101" s="3098"/>
      <c r="BV101" s="3098"/>
      <c r="BW101" s="3098"/>
      <c r="BX101" s="3098"/>
      <c r="BY101" s="3098"/>
      <c r="BZ101" s="3098"/>
      <c r="CA101" s="3098"/>
      <c r="CB101" s="3098"/>
      <c r="CC101" s="3098"/>
      <c r="CD101" s="3098"/>
      <c r="CE101" s="3098"/>
      <c r="CF101" s="3098"/>
      <c r="CG101" s="3098"/>
      <c r="CH101" s="3098"/>
      <c r="CI101" s="3098"/>
    </row>
    <row r="102" spans="1:87" ht="9.75" customHeight="1">
      <c r="A102" s="3193"/>
      <c r="B102" s="3099"/>
      <c r="C102" s="3143"/>
      <c r="D102" s="3143"/>
      <c r="E102" s="3098"/>
      <c r="F102" s="3098"/>
      <c r="G102" s="3098"/>
      <c r="H102" s="3098"/>
      <c r="I102" s="3098"/>
      <c r="J102" s="3098"/>
      <c r="K102" s="3098"/>
      <c r="L102" s="3098"/>
      <c r="M102" s="3098"/>
      <c r="N102" s="3098"/>
      <c r="O102" s="3098"/>
      <c r="P102" s="3098"/>
      <c r="Q102" s="3098"/>
      <c r="R102" s="3098"/>
      <c r="S102" s="3098"/>
      <c r="T102" s="3098"/>
      <c r="U102" s="3098"/>
      <c r="V102" s="3098"/>
      <c r="W102" s="3098"/>
      <c r="X102" s="3098"/>
      <c r="Y102" s="3098"/>
      <c r="Z102" s="3098"/>
      <c r="AA102" s="3098"/>
      <c r="AB102" s="3098"/>
      <c r="AC102" s="3098"/>
      <c r="AD102" s="3098"/>
      <c r="AE102" s="3098"/>
      <c r="AF102" s="3098"/>
      <c r="AG102" s="3098"/>
      <c r="AH102" s="3098"/>
      <c r="AI102" s="3098"/>
      <c r="AJ102" s="3098"/>
      <c r="AK102" s="3098"/>
      <c r="AL102" s="3098"/>
      <c r="AM102" s="3098"/>
      <c r="AN102" s="3098"/>
      <c r="AO102" s="3098"/>
      <c r="AP102" s="3098"/>
      <c r="AQ102" s="3098"/>
      <c r="AR102" s="3098"/>
      <c r="AS102" s="3098"/>
      <c r="AT102" s="3098"/>
      <c r="AU102" s="3098"/>
      <c r="AV102" s="3098"/>
      <c r="AW102" s="3098"/>
      <c r="AX102" s="3098"/>
      <c r="AY102" s="3098"/>
      <c r="AZ102" s="3098"/>
      <c r="BA102" s="3098"/>
      <c r="BB102" s="3098"/>
      <c r="BC102" s="3098"/>
      <c r="BD102" s="3098"/>
      <c r="BE102" s="3098"/>
      <c r="BF102" s="3098"/>
      <c r="BG102" s="3098"/>
      <c r="BH102" s="3098"/>
      <c r="BI102" s="3098"/>
      <c r="BJ102" s="3098"/>
      <c r="BK102" s="3098"/>
      <c r="BL102" s="3098"/>
      <c r="BM102" s="3098"/>
      <c r="BN102" s="3098"/>
      <c r="BO102" s="3098"/>
      <c r="BP102" s="3098"/>
      <c r="BQ102" s="3098"/>
      <c r="BR102" s="3098"/>
      <c r="BS102" s="3098"/>
      <c r="BT102" s="3098"/>
      <c r="BU102" s="3098"/>
      <c r="BV102" s="3098"/>
      <c r="BW102" s="3098"/>
      <c r="BX102" s="3098"/>
      <c r="BY102" s="3098"/>
      <c r="BZ102" s="3098"/>
      <c r="CA102" s="3098"/>
      <c r="CB102" s="3098"/>
      <c r="CC102" s="3098"/>
      <c r="CD102" s="3098"/>
      <c r="CE102" s="3098"/>
      <c r="CF102" s="3098"/>
      <c r="CG102" s="3098"/>
      <c r="CH102" s="3098"/>
      <c r="CI102" s="3098"/>
    </row>
    <row r="103" spans="1:87" ht="9.75" customHeight="1">
      <c r="A103" s="3193"/>
      <c r="B103" s="3099"/>
      <c r="C103" s="3143"/>
      <c r="D103" s="3143"/>
      <c r="E103" s="3098"/>
      <c r="F103" s="3098"/>
      <c r="G103" s="3098"/>
      <c r="H103" s="3098"/>
      <c r="I103" s="3098"/>
      <c r="J103" s="3098"/>
      <c r="K103" s="3098"/>
      <c r="L103" s="3098"/>
      <c r="M103" s="3098"/>
      <c r="N103" s="3098"/>
      <c r="O103" s="3098"/>
      <c r="P103" s="3098"/>
      <c r="Q103" s="3098"/>
      <c r="R103" s="3098"/>
      <c r="S103" s="3098"/>
      <c r="T103" s="3098"/>
      <c r="U103" s="3098"/>
      <c r="V103" s="3098"/>
      <c r="W103" s="3098"/>
      <c r="X103" s="3098"/>
      <c r="Y103" s="3098"/>
      <c r="Z103" s="3098"/>
      <c r="AA103" s="3098"/>
      <c r="AB103" s="3098"/>
      <c r="AC103" s="3098"/>
      <c r="AD103" s="3098"/>
      <c r="AE103" s="3098"/>
      <c r="AF103" s="3098"/>
      <c r="AG103" s="3098"/>
      <c r="AH103" s="3098"/>
      <c r="AI103" s="3098"/>
      <c r="AJ103" s="3098"/>
      <c r="AK103" s="3098"/>
      <c r="AL103" s="3098"/>
      <c r="AM103" s="3098"/>
      <c r="AN103" s="3098"/>
      <c r="AO103" s="3098"/>
      <c r="AP103" s="3098"/>
      <c r="AQ103" s="3098"/>
      <c r="AR103" s="3098"/>
      <c r="AS103" s="3098"/>
      <c r="AT103" s="3098"/>
      <c r="AU103" s="3098"/>
      <c r="AV103" s="3098"/>
      <c r="AW103" s="3098"/>
      <c r="AX103" s="3098"/>
      <c r="AY103" s="3098"/>
      <c r="AZ103" s="3098"/>
      <c r="BA103" s="3098"/>
      <c r="BB103" s="3098"/>
      <c r="BC103" s="3098"/>
      <c r="BD103" s="3098"/>
      <c r="BE103" s="3098"/>
      <c r="BF103" s="3098"/>
      <c r="BG103" s="3098"/>
      <c r="BH103" s="3098"/>
      <c r="BI103" s="3098"/>
      <c r="BJ103" s="3098"/>
      <c r="BK103" s="3098"/>
      <c r="BL103" s="3098"/>
      <c r="BM103" s="3098"/>
      <c r="BN103" s="3098"/>
      <c r="BO103" s="3098"/>
      <c r="BP103" s="3098"/>
      <c r="BQ103" s="3098"/>
      <c r="BR103" s="3098"/>
      <c r="BS103" s="3098"/>
      <c r="BT103" s="3098"/>
      <c r="BU103" s="3098"/>
      <c r="BV103" s="3098"/>
      <c r="BW103" s="3098"/>
      <c r="BX103" s="3098"/>
      <c r="BY103" s="3098"/>
      <c r="BZ103" s="3098"/>
      <c r="CA103" s="3098"/>
      <c r="CB103" s="3098"/>
      <c r="CC103" s="3098"/>
      <c r="CD103" s="3098"/>
      <c r="CE103" s="3098"/>
      <c r="CF103" s="3098"/>
      <c r="CG103" s="3098"/>
      <c r="CH103" s="3098"/>
      <c r="CI103" s="3098"/>
    </row>
    <row r="104" spans="1:87" ht="9.75" customHeight="1">
      <c r="A104" s="3193"/>
      <c r="B104" s="3099"/>
      <c r="C104" s="3143"/>
      <c r="D104" s="3143"/>
      <c r="E104" s="3098"/>
      <c r="F104" s="3098"/>
      <c r="G104" s="3098"/>
      <c r="H104" s="3098"/>
      <c r="I104" s="3098"/>
      <c r="J104" s="3098"/>
      <c r="K104" s="3098"/>
      <c r="L104" s="3098"/>
      <c r="M104" s="3098"/>
      <c r="N104" s="3098"/>
      <c r="O104" s="3098"/>
      <c r="P104" s="3098"/>
      <c r="Q104" s="3098"/>
      <c r="R104" s="3098"/>
      <c r="S104" s="3098"/>
      <c r="T104" s="3098"/>
      <c r="U104" s="3098"/>
      <c r="V104" s="3098"/>
      <c r="W104" s="3098"/>
      <c r="X104" s="3098"/>
      <c r="Y104" s="3098"/>
      <c r="Z104" s="3098"/>
      <c r="AA104" s="3098"/>
      <c r="AB104" s="3098"/>
      <c r="AC104" s="3098"/>
      <c r="AD104" s="3098"/>
      <c r="AE104" s="3098"/>
      <c r="AF104" s="3098"/>
      <c r="AG104" s="3098"/>
      <c r="AH104" s="3098"/>
      <c r="AI104" s="3098"/>
      <c r="AJ104" s="3098"/>
      <c r="AK104" s="3098"/>
      <c r="AL104" s="3098"/>
      <c r="AM104" s="3098"/>
      <c r="AN104" s="3098"/>
      <c r="AO104" s="3098"/>
      <c r="AP104" s="3098"/>
      <c r="AQ104" s="3098"/>
      <c r="AR104" s="3098"/>
      <c r="AS104" s="3098"/>
      <c r="AT104" s="3098"/>
      <c r="AU104" s="3098"/>
      <c r="AV104" s="3098"/>
      <c r="AW104" s="3098"/>
      <c r="AX104" s="3098"/>
      <c r="AY104" s="3098"/>
      <c r="AZ104" s="3098"/>
      <c r="BA104" s="3098"/>
      <c r="BB104" s="3098"/>
      <c r="BC104" s="3098"/>
      <c r="BD104" s="3098"/>
      <c r="BE104" s="3098"/>
      <c r="BF104" s="3098"/>
      <c r="BG104" s="3098"/>
      <c r="BH104" s="3098"/>
      <c r="BI104" s="3098"/>
      <c r="BJ104" s="3098"/>
      <c r="BK104" s="3098"/>
      <c r="BL104" s="3098"/>
      <c r="BM104" s="3098"/>
      <c r="BN104" s="3098"/>
      <c r="BO104" s="3098"/>
      <c r="BP104" s="3098"/>
      <c r="BQ104" s="3098"/>
      <c r="BR104" s="3098"/>
      <c r="BS104" s="3098"/>
      <c r="BT104" s="3098"/>
      <c r="BU104" s="3098"/>
      <c r="BV104" s="3098"/>
      <c r="BW104" s="3098"/>
      <c r="BX104" s="3098"/>
      <c r="BY104" s="3098"/>
      <c r="BZ104" s="3098"/>
      <c r="CA104" s="3098"/>
      <c r="CB104" s="3098"/>
      <c r="CC104" s="3098"/>
      <c r="CD104" s="3098"/>
      <c r="CE104" s="3098"/>
      <c r="CF104" s="3098"/>
      <c r="CG104" s="3098"/>
      <c r="CH104" s="3098"/>
      <c r="CI104" s="3098"/>
    </row>
    <row r="105" spans="1:87" ht="9.75" customHeight="1">
      <c r="A105" s="3193"/>
      <c r="B105" s="3099"/>
      <c r="C105" s="3143"/>
      <c r="D105" s="3143"/>
      <c r="E105" s="3098"/>
      <c r="F105" s="3098"/>
      <c r="G105" s="3098"/>
      <c r="H105" s="3098"/>
      <c r="I105" s="3098"/>
      <c r="J105" s="3098"/>
      <c r="K105" s="3098"/>
      <c r="L105" s="3098"/>
      <c r="M105" s="3098"/>
      <c r="N105" s="3098"/>
      <c r="O105" s="3098"/>
      <c r="P105" s="3098"/>
      <c r="Q105" s="3098"/>
      <c r="R105" s="3098"/>
      <c r="S105" s="3098"/>
      <c r="T105" s="3098"/>
      <c r="U105" s="3098"/>
      <c r="V105" s="3098"/>
      <c r="W105" s="3098"/>
      <c r="X105" s="3098"/>
      <c r="Y105" s="3098"/>
      <c r="Z105" s="3098"/>
      <c r="AA105" s="3098"/>
      <c r="AB105" s="3098"/>
      <c r="AC105" s="3098"/>
      <c r="AD105" s="3098"/>
      <c r="AE105" s="3098"/>
      <c r="AF105" s="3098"/>
      <c r="AG105" s="3098"/>
      <c r="AH105" s="3098"/>
      <c r="AI105" s="3098"/>
      <c r="AJ105" s="3098"/>
      <c r="AK105" s="3098"/>
      <c r="AL105" s="3098"/>
      <c r="AM105" s="3098"/>
      <c r="AN105" s="3098"/>
      <c r="AO105" s="3098"/>
      <c r="AP105" s="3098"/>
      <c r="AQ105" s="3098"/>
      <c r="AR105" s="3098"/>
      <c r="AS105" s="3098"/>
      <c r="AT105" s="3098"/>
      <c r="AU105" s="3098"/>
      <c r="AV105" s="3098"/>
      <c r="AW105" s="3098"/>
      <c r="AX105" s="3098"/>
      <c r="AY105" s="3098"/>
      <c r="AZ105" s="3098"/>
      <c r="BA105" s="3098"/>
      <c r="BB105" s="3098"/>
      <c r="BC105" s="3098"/>
      <c r="BD105" s="3098"/>
      <c r="BE105" s="3098"/>
      <c r="BF105" s="3098"/>
      <c r="BG105" s="3098"/>
      <c r="BH105" s="3098"/>
      <c r="BI105" s="3098"/>
      <c r="BJ105" s="3098"/>
      <c r="BK105" s="3098"/>
      <c r="BL105" s="3098"/>
      <c r="BM105" s="3098"/>
      <c r="BN105" s="3098"/>
      <c r="BO105" s="3098"/>
      <c r="BP105" s="3098"/>
      <c r="BQ105" s="3098"/>
      <c r="BR105" s="3098"/>
      <c r="BS105" s="3098"/>
      <c r="BT105" s="3098"/>
      <c r="BU105" s="3098"/>
      <c r="BV105" s="3098"/>
      <c r="BW105" s="3098"/>
      <c r="BX105" s="3098"/>
      <c r="BY105" s="3098"/>
      <c r="BZ105" s="3098"/>
      <c r="CA105" s="3098"/>
      <c r="CB105" s="3098"/>
      <c r="CC105" s="3098"/>
      <c r="CD105" s="3098"/>
      <c r="CE105" s="3098"/>
      <c r="CF105" s="3098"/>
      <c r="CG105" s="3098"/>
      <c r="CH105" s="3098"/>
      <c r="CI105" s="3098"/>
    </row>
    <row r="106" spans="1:87" ht="18.75" customHeight="1">
      <c r="A106" s="6038">
        <f>SUM('Soalan 13B(ms30-31)'!AJ99:BU99)+1</f>
        <v>32</v>
      </c>
      <c r="B106" s="5924"/>
      <c r="C106" s="5924"/>
      <c r="D106" s="5924"/>
      <c r="E106" s="5924"/>
      <c r="F106" s="5924"/>
      <c r="G106" s="5924"/>
      <c r="H106" s="5924"/>
      <c r="I106" s="5924"/>
      <c r="J106" s="5924"/>
      <c r="K106" s="5924"/>
      <c r="L106" s="5924"/>
      <c r="M106" s="5924"/>
      <c r="N106" s="5924"/>
      <c r="O106" s="5924"/>
      <c r="P106" s="5924"/>
      <c r="Q106" s="5924"/>
      <c r="R106" s="5924"/>
      <c r="S106" s="5924"/>
      <c r="T106" s="5924"/>
      <c r="U106" s="5924"/>
      <c r="V106" s="5924"/>
      <c r="W106" s="5924"/>
      <c r="X106" s="5924"/>
      <c r="Y106" s="5924"/>
      <c r="Z106" s="5924"/>
      <c r="AA106" s="5924"/>
      <c r="AB106" s="5924"/>
      <c r="AC106" s="5924"/>
      <c r="AD106" s="5924"/>
      <c r="AE106" s="5924"/>
      <c r="AF106" s="5924"/>
      <c r="AG106" s="5924"/>
      <c r="AH106" s="5924"/>
      <c r="AI106" s="5924"/>
      <c r="AJ106" s="6038">
        <f>A106+1</f>
        <v>33</v>
      </c>
      <c r="AK106" s="5924"/>
      <c r="AL106" s="5924"/>
      <c r="AM106" s="5924"/>
      <c r="AN106" s="5924"/>
      <c r="AO106" s="5924"/>
      <c r="AP106" s="5924"/>
      <c r="AQ106" s="5924"/>
      <c r="AR106" s="5924"/>
      <c r="AS106" s="5924"/>
      <c r="AT106" s="5924"/>
      <c r="AU106" s="5924"/>
      <c r="AV106" s="5924"/>
      <c r="AW106" s="5924"/>
      <c r="AX106" s="5924"/>
      <c r="AY106" s="5924"/>
      <c r="AZ106" s="5924"/>
      <c r="BA106" s="5924"/>
      <c r="BB106" s="5924"/>
      <c r="BC106" s="5924"/>
      <c r="BD106" s="5924"/>
      <c r="BE106" s="5924"/>
      <c r="BF106" s="5924"/>
      <c r="BG106" s="5924"/>
      <c r="BH106" s="5924"/>
      <c r="BI106" s="5924"/>
      <c r="BJ106" s="5924"/>
      <c r="BK106" s="5924"/>
      <c r="BL106" s="5924"/>
      <c r="BM106" s="5924"/>
      <c r="BN106" s="5924"/>
      <c r="BO106" s="5924"/>
      <c r="BP106" s="5924"/>
      <c r="BQ106" s="5924"/>
      <c r="BR106" s="5924"/>
      <c r="BS106" s="5924"/>
      <c r="BT106" s="5924"/>
      <c r="BU106" s="5924"/>
      <c r="BV106" s="5924"/>
      <c r="BW106" s="3143"/>
      <c r="BX106" s="3143"/>
      <c r="BY106" s="3143"/>
      <c r="BZ106" s="3143"/>
      <c r="CA106" s="3143"/>
      <c r="CB106" s="3143"/>
      <c r="CC106" s="3143"/>
      <c r="CD106" s="3143"/>
      <c r="CE106" s="3143"/>
      <c r="CF106" s="3143"/>
      <c r="CG106" s="3143"/>
      <c r="CH106" s="3143"/>
      <c r="CI106" s="3143"/>
    </row>
    <row r="107" spans="1:87" ht="16.5" customHeight="1">
      <c r="A107" s="3143"/>
      <c r="B107" s="3143"/>
      <c r="C107" s="3143"/>
      <c r="D107" s="3143"/>
      <c r="E107" s="3143"/>
      <c r="F107" s="3143"/>
      <c r="G107" s="3143"/>
      <c r="H107" s="3143"/>
      <c r="I107" s="3143"/>
      <c r="J107" s="3143"/>
      <c r="K107" s="3098"/>
      <c r="L107" s="3098"/>
      <c r="M107" s="3098"/>
      <c r="N107" s="3098"/>
      <c r="O107" s="3098"/>
      <c r="P107" s="3098"/>
      <c r="Q107" s="3098"/>
      <c r="R107" s="3098"/>
      <c r="S107" s="3098"/>
      <c r="T107" s="3098"/>
      <c r="U107" s="3098"/>
      <c r="V107" s="3098"/>
      <c r="W107" s="3098"/>
      <c r="X107" s="3098"/>
      <c r="Y107" s="3098"/>
      <c r="Z107" s="3098"/>
      <c r="AA107" s="3098"/>
      <c r="AB107" s="3098"/>
      <c r="AC107" s="3098"/>
      <c r="AD107" s="3098"/>
      <c r="AE107" s="3098"/>
      <c r="AF107" s="3098"/>
      <c r="AG107" s="3098"/>
      <c r="AH107" s="3098"/>
      <c r="AI107" s="3098"/>
      <c r="AJ107" s="3143"/>
      <c r="AK107" s="3143"/>
      <c r="AL107" s="3143"/>
      <c r="AM107" s="3143"/>
      <c r="AN107" s="3143"/>
      <c r="AO107" s="3143"/>
      <c r="AP107" s="3143"/>
      <c r="AQ107" s="3143"/>
      <c r="AR107" s="3143"/>
      <c r="AS107" s="3143"/>
      <c r="AT107" s="3143"/>
      <c r="AU107" s="3143"/>
      <c r="AV107" s="3143"/>
      <c r="AW107" s="3143"/>
      <c r="AX107" s="3143"/>
      <c r="AY107" s="3143"/>
      <c r="AZ107" s="3143"/>
      <c r="BA107" s="3143"/>
      <c r="BB107" s="3143"/>
      <c r="BC107" s="3143"/>
      <c r="BD107" s="3143"/>
      <c r="BE107" s="3143"/>
      <c r="BF107" s="3143"/>
      <c r="BG107" s="3143"/>
      <c r="BH107" s="3143"/>
      <c r="BI107" s="3143"/>
      <c r="BJ107" s="3143"/>
      <c r="BK107" s="3143"/>
      <c r="BL107" s="3143"/>
      <c r="BM107" s="3143"/>
      <c r="BN107" s="3143"/>
      <c r="BO107" s="3143"/>
      <c r="BP107" s="3143"/>
      <c r="BQ107" s="3143"/>
      <c r="BR107" s="3143"/>
      <c r="BS107" s="3143"/>
      <c r="BT107" s="3143"/>
      <c r="BU107" s="3143"/>
      <c r="BV107" s="3143"/>
      <c r="BW107" s="3143"/>
      <c r="BX107" s="3143"/>
      <c r="BY107" s="3143"/>
      <c r="BZ107" s="3143"/>
      <c r="CA107" s="3143"/>
      <c r="CB107" s="3143"/>
      <c r="CC107" s="3143"/>
      <c r="CD107" s="3143"/>
      <c r="CE107" s="3143"/>
      <c r="CF107" s="3143"/>
      <c r="CG107" s="3143"/>
      <c r="CH107" s="3143"/>
      <c r="CI107" s="3143"/>
    </row>
    <row r="108" spans="1:87" ht="16.5" customHeight="1">
      <c r="A108" s="3143"/>
      <c r="B108" s="3143"/>
      <c r="C108" s="3143"/>
      <c r="D108" s="3143"/>
      <c r="E108" s="3143"/>
      <c r="F108" s="3143"/>
      <c r="G108" s="3143"/>
      <c r="H108" s="3143"/>
      <c r="I108" s="3143"/>
      <c r="J108" s="3143"/>
      <c r="K108" s="3098"/>
      <c r="L108" s="3098"/>
      <c r="M108" s="3098"/>
      <c r="N108" s="3098"/>
      <c r="O108" s="6122"/>
      <c r="P108" s="5923"/>
      <c r="Q108" s="5923"/>
      <c r="R108" s="5923"/>
      <c r="S108" s="5923"/>
      <c r="T108" s="5923"/>
      <c r="U108" s="5923"/>
      <c r="V108" s="5923"/>
      <c r="W108" s="5923"/>
      <c r="X108" s="3098"/>
      <c r="Y108" s="3098"/>
      <c r="Z108" s="6122"/>
      <c r="AA108" s="5923"/>
      <c r="AB108" s="5923"/>
      <c r="AC108" s="5923"/>
      <c r="AD108" s="5923"/>
      <c r="AE108" s="5923"/>
      <c r="AF108" s="5923"/>
      <c r="AG108" s="5923"/>
      <c r="AH108" s="5923"/>
      <c r="AI108" s="3098"/>
      <c r="AJ108" s="3143"/>
      <c r="AK108" s="3143"/>
      <c r="AL108" s="6122"/>
      <c r="AM108" s="5923"/>
      <c r="AN108" s="5923"/>
      <c r="AO108" s="5923"/>
      <c r="AP108" s="5923"/>
      <c r="AQ108" s="5923"/>
      <c r="AR108" s="5923"/>
      <c r="AS108" s="5923"/>
      <c r="AT108" s="5923"/>
      <c r="AU108" s="3143"/>
      <c r="AV108" s="3143"/>
      <c r="AW108" s="6122"/>
      <c r="AX108" s="5923"/>
      <c r="AY108" s="5923"/>
      <c r="AZ108" s="5923"/>
      <c r="BA108" s="5923"/>
      <c r="BB108" s="5923"/>
      <c r="BC108" s="5923"/>
      <c r="BD108" s="5923"/>
      <c r="BE108" s="5923"/>
      <c r="BF108" s="3143"/>
      <c r="BG108" s="3143"/>
      <c r="BH108" s="3143"/>
      <c r="BI108" s="3143"/>
      <c r="BJ108" s="3143"/>
      <c r="BK108" s="3143"/>
      <c r="BL108" s="3143"/>
      <c r="BM108" s="3143"/>
      <c r="BN108" s="3143"/>
      <c r="BO108" s="3143"/>
      <c r="BP108" s="3143"/>
      <c r="BQ108" s="3143"/>
      <c r="BR108" s="3143"/>
      <c r="BS108" s="3143"/>
      <c r="BT108" s="3143"/>
      <c r="BU108" s="3143"/>
      <c r="BV108" s="3143"/>
      <c r="BW108" s="3143"/>
      <c r="BX108" s="3143"/>
      <c r="BY108" s="3143"/>
      <c r="BZ108" s="3143"/>
      <c r="CA108" s="3143"/>
      <c r="CB108" s="3143"/>
      <c r="CC108" s="3143"/>
      <c r="CD108" s="3143"/>
      <c r="CE108" s="3143"/>
      <c r="CF108" s="3143"/>
      <c r="CG108" s="3143"/>
      <c r="CH108" s="3143"/>
      <c r="CI108" s="3143"/>
    </row>
    <row r="109" spans="1:87" ht="16.5" customHeight="1">
      <c r="A109" s="3143"/>
      <c r="B109" s="3143"/>
      <c r="C109" s="3143"/>
      <c r="D109" s="3143"/>
      <c r="E109" s="3143"/>
      <c r="F109" s="3143"/>
      <c r="G109" s="3143"/>
      <c r="H109" s="3143"/>
      <c r="I109" s="3143"/>
      <c r="J109" s="3143"/>
      <c r="K109" s="3098"/>
      <c r="L109" s="3098"/>
      <c r="M109" s="3143"/>
      <c r="N109" s="3143"/>
      <c r="O109" s="3098"/>
      <c r="P109" s="3098"/>
      <c r="Q109" s="3098"/>
      <c r="R109" s="3098"/>
      <c r="S109" s="3098"/>
      <c r="T109" s="3098"/>
      <c r="U109" s="3098"/>
      <c r="V109" s="3098"/>
      <c r="W109" s="3098"/>
      <c r="X109" s="3143"/>
      <c r="Y109" s="3143"/>
      <c r="Z109" s="3143"/>
      <c r="AA109" s="3143"/>
      <c r="AB109" s="3143"/>
      <c r="AC109" s="3143"/>
      <c r="AD109" s="3143"/>
      <c r="AE109" s="3143"/>
      <c r="AF109" s="3143"/>
      <c r="AG109" s="3143"/>
      <c r="AH109" s="3143"/>
      <c r="AI109" s="3143"/>
      <c r="AJ109" s="3143"/>
      <c r="AK109" s="3143"/>
      <c r="AL109" s="3143"/>
      <c r="AM109" s="3143"/>
      <c r="AN109" s="3143"/>
      <c r="AO109" s="3143"/>
      <c r="AP109" s="3143"/>
      <c r="AQ109" s="3143"/>
      <c r="AR109" s="3143"/>
      <c r="AS109" s="3143"/>
      <c r="AT109" s="3143"/>
      <c r="AU109" s="3143"/>
      <c r="AV109" s="3143"/>
      <c r="AW109" s="3143"/>
      <c r="AX109" s="3143"/>
      <c r="AY109" s="3143"/>
      <c r="AZ109" s="3143"/>
      <c r="BA109" s="3143"/>
      <c r="BB109" s="3143"/>
      <c r="BC109" s="3143"/>
      <c r="BD109" s="3143"/>
      <c r="BE109" s="3143"/>
      <c r="BF109" s="3143"/>
      <c r="BG109" s="3143"/>
      <c r="BH109" s="3143"/>
      <c r="BI109" s="3143"/>
      <c r="BJ109" s="3143"/>
      <c r="BK109" s="3143"/>
      <c r="BL109" s="3143"/>
      <c r="BM109" s="3143"/>
      <c r="BN109" s="3143"/>
      <c r="BO109" s="3143"/>
      <c r="BP109" s="3143"/>
      <c r="BQ109" s="3143"/>
      <c r="BR109" s="3143"/>
      <c r="BS109" s="3143"/>
      <c r="BT109" s="3143"/>
      <c r="BU109" s="3143"/>
      <c r="BV109" s="3143"/>
      <c r="BW109" s="3143"/>
      <c r="BX109" s="3143"/>
      <c r="BY109" s="3143"/>
      <c r="BZ109" s="3143"/>
      <c r="CA109" s="3143"/>
      <c r="CB109" s="3143"/>
      <c r="CC109" s="3143"/>
      <c r="CD109" s="3143"/>
      <c r="CE109" s="3143"/>
      <c r="CF109" s="3143"/>
      <c r="CG109" s="3143"/>
      <c r="CH109" s="3143"/>
      <c r="CI109" s="3143"/>
    </row>
    <row r="110" spans="1:87" ht="16.5" customHeight="1">
      <c r="A110" s="3143"/>
      <c r="B110" s="3143"/>
      <c r="C110" s="3143"/>
      <c r="D110" s="3143"/>
      <c r="E110" s="3143"/>
      <c r="F110" s="3143"/>
      <c r="G110" s="3143"/>
      <c r="H110" s="3143"/>
      <c r="I110" s="3143"/>
      <c r="J110" s="3143"/>
      <c r="K110" s="3098"/>
      <c r="L110" s="3098"/>
      <c r="M110" s="3098"/>
      <c r="N110" s="3098"/>
      <c r="O110" s="3098"/>
      <c r="P110" s="3098"/>
      <c r="Q110" s="3098"/>
      <c r="R110" s="3098"/>
      <c r="S110" s="3098"/>
      <c r="T110" s="3098"/>
      <c r="U110" s="3098"/>
      <c r="V110" s="3098"/>
      <c r="W110" s="3098"/>
      <c r="X110" s="3098"/>
      <c r="Y110" s="3098"/>
      <c r="Z110" s="3098"/>
      <c r="AA110" s="3098"/>
      <c r="AB110" s="3098"/>
      <c r="AC110" s="3098"/>
      <c r="AD110" s="3098"/>
      <c r="AE110" s="3098"/>
      <c r="AF110" s="3098"/>
      <c r="AG110" s="3098"/>
      <c r="AH110" s="3098"/>
      <c r="AI110" s="3098"/>
      <c r="AJ110" s="3143"/>
      <c r="AK110" s="3143"/>
      <c r="AL110" s="3143"/>
      <c r="AM110" s="3143"/>
      <c r="AN110" s="3143"/>
      <c r="AO110" s="3143"/>
      <c r="AP110" s="3143"/>
      <c r="AQ110" s="3143"/>
      <c r="AR110" s="3143"/>
      <c r="AS110" s="3143"/>
      <c r="AT110" s="3143"/>
      <c r="AU110" s="3143"/>
      <c r="AV110" s="3143"/>
      <c r="AW110" s="3143"/>
      <c r="AX110" s="3143"/>
      <c r="AY110" s="3143"/>
      <c r="AZ110" s="3143"/>
      <c r="BA110" s="3143"/>
      <c r="BB110" s="3143"/>
      <c r="BC110" s="3143"/>
      <c r="BD110" s="3143"/>
      <c r="BE110" s="3143"/>
      <c r="BF110" s="3143"/>
      <c r="BG110" s="3143"/>
      <c r="BH110" s="3143"/>
      <c r="BI110" s="3143"/>
      <c r="BJ110" s="3143"/>
      <c r="BK110" s="3143"/>
      <c r="BL110" s="3143"/>
      <c r="BM110" s="3143"/>
      <c r="BN110" s="3143"/>
      <c r="BO110" s="3143"/>
      <c r="BP110" s="3143"/>
      <c r="BQ110" s="3143"/>
      <c r="BR110" s="3143"/>
      <c r="BS110" s="3143"/>
      <c r="BT110" s="3143"/>
      <c r="BU110" s="3143"/>
      <c r="BV110" s="3143"/>
      <c r="BW110" s="3143"/>
      <c r="BX110" s="3143"/>
      <c r="BY110" s="3143"/>
      <c r="BZ110" s="3143"/>
      <c r="CA110" s="3143"/>
      <c r="CB110" s="3143"/>
      <c r="CC110" s="3143"/>
      <c r="CD110" s="3143"/>
      <c r="CE110" s="3143"/>
      <c r="CF110" s="3143"/>
      <c r="CG110" s="3143"/>
      <c r="CH110" s="3143"/>
      <c r="CI110" s="3143"/>
    </row>
    <row r="111" spans="1:87" ht="16.5" customHeight="1">
      <c r="A111" s="3143"/>
      <c r="B111" s="3143"/>
      <c r="C111" s="3143"/>
      <c r="D111" s="3143"/>
      <c r="E111" s="3143"/>
      <c r="F111" s="3143"/>
      <c r="G111" s="3143"/>
      <c r="H111" s="3143"/>
      <c r="I111" s="3143"/>
      <c r="J111" s="3143"/>
      <c r="K111" s="3098"/>
      <c r="L111" s="3098"/>
      <c r="M111" s="3098"/>
      <c r="N111" s="3098"/>
      <c r="O111" s="3098"/>
      <c r="P111" s="3098"/>
      <c r="Q111" s="3098"/>
      <c r="R111" s="3098"/>
      <c r="S111" s="3098"/>
      <c r="T111" s="3098"/>
      <c r="U111" s="3098"/>
      <c r="V111" s="3098"/>
      <c r="W111" s="3098"/>
      <c r="X111" s="3098"/>
      <c r="Y111" s="3098"/>
      <c r="Z111" s="3098"/>
      <c r="AA111" s="3098"/>
      <c r="AB111" s="3098"/>
      <c r="AC111" s="3098"/>
      <c r="AD111" s="3098"/>
      <c r="AE111" s="3098"/>
      <c r="AF111" s="3098"/>
      <c r="AG111" s="3098"/>
      <c r="AH111" s="3098"/>
      <c r="AI111" s="3098"/>
      <c r="AJ111" s="3143"/>
      <c r="AK111" s="3143"/>
      <c r="AL111" s="3143"/>
      <c r="AM111" s="3143"/>
      <c r="AN111" s="3143"/>
      <c r="AO111" s="3143"/>
      <c r="AP111" s="3143"/>
      <c r="AQ111" s="3143"/>
      <c r="AR111" s="3143"/>
      <c r="AS111" s="3143"/>
      <c r="AT111" s="3143"/>
      <c r="AU111" s="3143"/>
      <c r="AV111" s="3143"/>
      <c r="AW111" s="3143"/>
      <c r="AX111" s="3143"/>
      <c r="AY111" s="3143"/>
      <c r="AZ111" s="3143"/>
      <c r="BA111" s="3143"/>
      <c r="BB111" s="3143"/>
      <c r="BC111" s="3143"/>
      <c r="BD111" s="3143"/>
      <c r="BE111" s="3143"/>
      <c r="BF111" s="3143"/>
      <c r="BG111" s="3143"/>
      <c r="BH111" s="3143"/>
      <c r="BI111" s="3143"/>
      <c r="BJ111" s="3143"/>
      <c r="BK111" s="3143"/>
      <c r="BL111" s="3189"/>
      <c r="BM111" s="3189"/>
      <c r="BN111" s="3189"/>
      <c r="BO111" s="3189"/>
      <c r="BP111" s="3189"/>
      <c r="BQ111" s="3189"/>
      <c r="BR111" s="3189"/>
      <c r="BS111" s="3189"/>
      <c r="BT111" s="3189"/>
      <c r="BU111" s="3189"/>
      <c r="BV111" s="3143"/>
      <c r="BW111" s="3143"/>
      <c r="BX111" s="3143"/>
      <c r="BY111" s="3143"/>
      <c r="BZ111" s="3143"/>
      <c r="CA111" s="3143"/>
      <c r="CB111" s="3143"/>
      <c r="CC111" s="3143"/>
      <c r="CD111" s="3143"/>
      <c r="CE111" s="3143"/>
      <c r="CF111" s="3143"/>
      <c r="CG111" s="3143"/>
      <c r="CH111" s="3143"/>
      <c r="CI111" s="3143"/>
    </row>
    <row r="112" spans="1:87" ht="16.5" customHeight="1">
      <c r="A112" s="3143"/>
      <c r="B112" s="3143"/>
      <c r="C112" s="3143"/>
      <c r="D112" s="3143"/>
      <c r="E112" s="3143"/>
      <c r="F112" s="3143"/>
      <c r="G112" s="3143"/>
      <c r="H112" s="3143"/>
      <c r="I112" s="3143"/>
      <c r="J112" s="3143"/>
      <c r="K112" s="3098"/>
      <c r="L112" s="3098"/>
      <c r="M112" s="3098"/>
      <c r="N112" s="3098"/>
      <c r="O112" s="3098"/>
      <c r="P112" s="3098"/>
      <c r="Q112" s="3098"/>
      <c r="R112" s="3098"/>
      <c r="S112" s="3098"/>
      <c r="T112" s="3098"/>
      <c r="U112" s="3098"/>
      <c r="V112" s="3098"/>
      <c r="W112" s="3098"/>
      <c r="X112" s="3098"/>
      <c r="Y112" s="3098"/>
      <c r="Z112" s="3098"/>
      <c r="AA112" s="3098"/>
      <c r="AB112" s="3098"/>
      <c r="AC112" s="3098"/>
      <c r="AD112" s="3098"/>
      <c r="AE112" s="3098"/>
      <c r="AF112" s="3098"/>
      <c r="AG112" s="3098"/>
      <c r="AH112" s="3098"/>
      <c r="AI112" s="3098"/>
      <c r="AJ112" s="3143"/>
      <c r="AK112" s="3143"/>
      <c r="AL112" s="3143"/>
      <c r="AM112" s="3143"/>
      <c r="AN112" s="3143"/>
      <c r="AO112" s="3143"/>
      <c r="AP112" s="3143"/>
      <c r="AQ112" s="3143"/>
      <c r="AR112" s="3143"/>
      <c r="AS112" s="3143"/>
      <c r="AT112" s="3143"/>
      <c r="AU112" s="3143"/>
      <c r="AV112" s="3143"/>
      <c r="AW112" s="3143"/>
      <c r="AX112" s="3143"/>
      <c r="AY112" s="3143"/>
      <c r="AZ112" s="3143"/>
      <c r="BA112" s="3143"/>
      <c r="BB112" s="3143"/>
      <c r="BC112" s="3143"/>
      <c r="BD112" s="3143"/>
      <c r="BE112" s="3143"/>
      <c r="BF112" s="3143"/>
      <c r="BG112" s="3143"/>
      <c r="BH112" s="3143"/>
      <c r="BI112" s="3143"/>
      <c r="BJ112" s="3143"/>
      <c r="BK112" s="3143"/>
      <c r="BL112" s="3189"/>
      <c r="BM112" s="3189"/>
      <c r="BN112" s="3189"/>
      <c r="BO112" s="3189"/>
      <c r="BP112" s="3189"/>
      <c r="BQ112" s="3189"/>
      <c r="BR112" s="3189"/>
      <c r="BS112" s="3189"/>
      <c r="BT112" s="3189"/>
      <c r="BU112" s="3189"/>
      <c r="BV112" s="3143"/>
      <c r="BW112" s="3143"/>
      <c r="BX112" s="3143"/>
      <c r="BY112" s="3143"/>
      <c r="BZ112" s="3143"/>
      <c r="CA112" s="3143"/>
      <c r="CB112" s="3143"/>
      <c r="CC112" s="3143"/>
      <c r="CD112" s="3143"/>
      <c r="CE112" s="3143"/>
      <c r="CF112" s="3143"/>
      <c r="CG112" s="3143"/>
      <c r="CH112" s="3143"/>
      <c r="CI112" s="3143"/>
    </row>
    <row r="113" spans="1:87" ht="16.5" customHeight="1">
      <c r="A113" s="3143"/>
      <c r="B113" s="3143"/>
      <c r="C113" s="3143"/>
      <c r="D113" s="3143"/>
      <c r="E113" s="3143"/>
      <c r="F113" s="3143"/>
      <c r="G113" s="3143"/>
      <c r="H113" s="3143"/>
      <c r="I113" s="3143"/>
      <c r="J113" s="3143"/>
      <c r="K113" s="3098"/>
      <c r="L113" s="3098"/>
      <c r="M113" s="3098"/>
      <c r="N113" s="3098"/>
      <c r="O113" s="3098"/>
      <c r="P113" s="3098"/>
      <c r="Q113" s="3098"/>
      <c r="R113" s="3098"/>
      <c r="S113" s="3098"/>
      <c r="T113" s="3098"/>
      <c r="U113" s="3098"/>
      <c r="V113" s="3098"/>
      <c r="W113" s="3098"/>
      <c r="X113" s="3098"/>
      <c r="Y113" s="3098"/>
      <c r="Z113" s="3098"/>
      <c r="AA113" s="3098"/>
      <c r="AB113" s="3098"/>
      <c r="AC113" s="3098"/>
      <c r="AD113" s="3098"/>
      <c r="AE113" s="3098"/>
      <c r="AF113" s="3098"/>
      <c r="AG113" s="3098"/>
      <c r="AH113" s="3098"/>
      <c r="AI113" s="3098"/>
      <c r="AJ113" s="3143"/>
      <c r="AK113" s="3143"/>
      <c r="AL113" s="3143"/>
      <c r="AM113" s="3143"/>
      <c r="AN113" s="3143"/>
      <c r="AO113" s="3143"/>
      <c r="AP113" s="3143"/>
      <c r="AQ113" s="3143"/>
      <c r="AR113" s="3143"/>
      <c r="AS113" s="3143"/>
      <c r="AT113" s="3143"/>
      <c r="AU113" s="3143"/>
      <c r="AV113" s="3143"/>
      <c r="AW113" s="3143"/>
      <c r="AX113" s="3143"/>
      <c r="AY113" s="3143"/>
      <c r="AZ113" s="3143"/>
      <c r="BA113" s="3143"/>
      <c r="BB113" s="3143"/>
      <c r="BC113" s="3143"/>
      <c r="BD113" s="3143"/>
      <c r="BE113" s="3143"/>
      <c r="BF113" s="3143"/>
      <c r="BG113" s="3143"/>
      <c r="BH113" s="3143"/>
      <c r="BI113" s="3143"/>
      <c r="BJ113" s="3143"/>
      <c r="BK113" s="3143"/>
      <c r="BL113" s="3189"/>
      <c r="BM113" s="3189"/>
      <c r="BN113" s="3189"/>
      <c r="BO113" s="3189"/>
      <c r="BP113" s="3189"/>
      <c r="BQ113" s="3189"/>
      <c r="BR113" s="3189"/>
      <c r="BS113" s="3189"/>
      <c r="BT113" s="3189"/>
      <c r="BU113" s="3189"/>
      <c r="BV113" s="3143"/>
      <c r="BW113" s="3143"/>
      <c r="BX113" s="3143"/>
      <c r="BY113" s="3143"/>
      <c r="BZ113" s="3143"/>
      <c r="CA113" s="3143"/>
      <c r="CB113" s="3143"/>
      <c r="CC113" s="3143"/>
      <c r="CD113" s="3143"/>
      <c r="CE113" s="3143"/>
      <c r="CF113" s="3143"/>
      <c r="CG113" s="3143"/>
      <c r="CH113" s="3143"/>
      <c r="CI113" s="3143"/>
    </row>
    <row r="114" spans="1:87" ht="16.5" customHeight="1">
      <c r="A114" s="3143"/>
      <c r="B114" s="3143"/>
      <c r="C114" s="3143"/>
      <c r="D114" s="3143"/>
      <c r="E114" s="3143"/>
      <c r="F114" s="3143"/>
      <c r="G114" s="3143"/>
      <c r="H114" s="3143"/>
      <c r="I114" s="3143"/>
      <c r="J114" s="3143"/>
      <c r="K114" s="3098"/>
      <c r="L114" s="3098"/>
      <c r="M114" s="3098"/>
      <c r="N114" s="3098"/>
      <c r="O114" s="3098"/>
      <c r="P114" s="3098"/>
      <c r="Q114" s="3098"/>
      <c r="R114" s="3098"/>
      <c r="S114" s="3098"/>
      <c r="T114" s="3098"/>
      <c r="U114" s="3098"/>
      <c r="V114" s="3098"/>
      <c r="W114" s="3098"/>
      <c r="X114" s="3098"/>
      <c r="Y114" s="3098"/>
      <c r="Z114" s="3098"/>
      <c r="AA114" s="3098"/>
      <c r="AB114" s="3098"/>
      <c r="AC114" s="3098"/>
      <c r="AD114" s="3098"/>
      <c r="AE114" s="3098"/>
      <c r="AF114" s="3098"/>
      <c r="AG114" s="3098"/>
      <c r="AH114" s="3098"/>
      <c r="AI114" s="3098"/>
      <c r="AJ114" s="3143"/>
      <c r="AK114" s="3143"/>
      <c r="AL114" s="3143"/>
      <c r="AM114" s="3143"/>
      <c r="AN114" s="3143"/>
      <c r="AO114" s="3143"/>
      <c r="AP114" s="3143"/>
      <c r="AQ114" s="3143"/>
      <c r="AR114" s="3143"/>
      <c r="AS114" s="3143"/>
      <c r="AT114" s="3143"/>
      <c r="AU114" s="3143"/>
      <c r="AV114" s="3143"/>
      <c r="AW114" s="3143"/>
      <c r="AX114" s="3143"/>
      <c r="AY114" s="3143"/>
      <c r="AZ114" s="3143"/>
      <c r="BA114" s="3143"/>
      <c r="BB114" s="3143"/>
      <c r="BC114" s="3143"/>
      <c r="BD114" s="3143"/>
      <c r="BE114" s="3143"/>
      <c r="BF114" s="3143"/>
      <c r="BG114" s="3143"/>
      <c r="BH114" s="3143"/>
      <c r="BI114" s="3143"/>
      <c r="BJ114" s="3143"/>
      <c r="BK114" s="3143"/>
      <c r="BL114" s="3189"/>
      <c r="BM114" s="3189"/>
      <c r="BN114" s="3189"/>
      <c r="BO114" s="3189"/>
      <c r="BP114" s="3189"/>
      <c r="BQ114" s="3189"/>
      <c r="BR114" s="3189"/>
      <c r="BS114" s="3189"/>
      <c r="BT114" s="3189"/>
      <c r="BU114" s="3189"/>
      <c r="BV114" s="3143"/>
      <c r="BW114" s="3143"/>
      <c r="BX114" s="3143"/>
      <c r="BY114" s="3143"/>
      <c r="BZ114" s="3143"/>
      <c r="CA114" s="3143"/>
      <c r="CB114" s="3143"/>
      <c r="CC114" s="3143"/>
      <c r="CD114" s="3143"/>
      <c r="CE114" s="3143"/>
      <c r="CF114" s="3143"/>
      <c r="CG114" s="3143"/>
      <c r="CH114" s="3143"/>
      <c r="CI114" s="3143"/>
    </row>
    <row r="115" spans="1:87" ht="16.5" customHeight="1">
      <c r="A115" s="3143"/>
      <c r="B115" s="3143"/>
      <c r="C115" s="3143"/>
      <c r="D115" s="3143"/>
      <c r="E115" s="3143"/>
      <c r="F115" s="3143"/>
      <c r="G115" s="3143"/>
      <c r="H115" s="3143"/>
      <c r="I115" s="3143"/>
      <c r="J115" s="3143"/>
      <c r="K115" s="3098"/>
      <c r="L115" s="3098"/>
      <c r="M115" s="3098"/>
      <c r="N115" s="3098"/>
      <c r="O115" s="3098"/>
      <c r="P115" s="3098"/>
      <c r="Q115" s="3098"/>
      <c r="R115" s="3098"/>
      <c r="S115" s="3098"/>
      <c r="T115" s="3098"/>
      <c r="U115" s="3098"/>
      <c r="V115" s="3098"/>
      <c r="W115" s="3098"/>
      <c r="X115" s="3098"/>
      <c r="Y115" s="3098"/>
      <c r="Z115" s="3098"/>
      <c r="AA115" s="3098"/>
      <c r="AB115" s="3098"/>
      <c r="AC115" s="3098"/>
      <c r="AD115" s="3098"/>
      <c r="AE115" s="3098"/>
      <c r="AF115" s="3098"/>
      <c r="AG115" s="3098"/>
      <c r="AH115" s="3098"/>
      <c r="AI115" s="3098"/>
      <c r="AJ115" s="3143"/>
      <c r="AK115" s="3143"/>
      <c r="AL115" s="3143"/>
      <c r="AM115" s="3143"/>
      <c r="AN115" s="3143"/>
      <c r="AO115" s="3143"/>
      <c r="AP115" s="3143"/>
      <c r="AQ115" s="3143"/>
      <c r="AR115" s="3143"/>
      <c r="AS115" s="3143"/>
      <c r="AT115" s="3143"/>
      <c r="AU115" s="3143"/>
      <c r="AV115" s="3143"/>
      <c r="AW115" s="3143"/>
      <c r="AX115" s="3143"/>
      <c r="AY115" s="3143"/>
      <c r="AZ115" s="3143"/>
      <c r="BA115" s="3143"/>
      <c r="BB115" s="3143"/>
      <c r="BC115" s="3143"/>
      <c r="BD115" s="3143"/>
      <c r="BE115" s="3143"/>
      <c r="BF115" s="3143"/>
      <c r="BG115" s="3143"/>
      <c r="BH115" s="3143"/>
      <c r="BI115" s="3143"/>
      <c r="BJ115" s="3143"/>
      <c r="BK115" s="3143"/>
      <c r="BL115" s="3189"/>
      <c r="BM115" s="3189"/>
      <c r="BN115" s="3189"/>
      <c r="BO115" s="3189"/>
      <c r="BP115" s="3189"/>
      <c r="BQ115" s="3189"/>
      <c r="BR115" s="3189"/>
      <c r="BS115" s="3189"/>
      <c r="BT115" s="3189"/>
      <c r="BU115" s="3189"/>
      <c r="BV115" s="3143"/>
      <c r="BW115" s="3143"/>
      <c r="BX115" s="3143"/>
      <c r="BY115" s="3143"/>
      <c r="BZ115" s="3143"/>
      <c r="CA115" s="3143"/>
      <c r="CB115" s="3143"/>
      <c r="CC115" s="3143"/>
      <c r="CD115" s="3143"/>
      <c r="CE115" s="3143"/>
      <c r="CF115" s="3143"/>
      <c r="CG115" s="3143"/>
      <c r="CH115" s="3143"/>
      <c r="CI115" s="3143"/>
    </row>
    <row r="116" spans="1:87" ht="16.5" customHeight="1">
      <c r="A116" s="3143"/>
      <c r="B116" s="3143"/>
      <c r="C116" s="3143"/>
      <c r="D116" s="3143"/>
      <c r="E116" s="3143"/>
      <c r="F116" s="3143"/>
      <c r="G116" s="3143"/>
      <c r="H116" s="3143"/>
      <c r="I116" s="3143"/>
      <c r="J116" s="3143"/>
      <c r="K116" s="3098"/>
      <c r="L116" s="3098"/>
      <c r="M116" s="3098"/>
      <c r="N116" s="3098"/>
      <c r="O116" s="3098"/>
      <c r="P116" s="3098"/>
      <c r="Q116" s="3098"/>
      <c r="R116" s="3098"/>
      <c r="S116" s="3098"/>
      <c r="T116" s="3098"/>
      <c r="U116" s="3098"/>
      <c r="V116" s="3098"/>
      <c r="W116" s="3098"/>
      <c r="X116" s="3098"/>
      <c r="Y116" s="3098"/>
      <c r="Z116" s="3098"/>
      <c r="AA116" s="3098"/>
      <c r="AB116" s="3098"/>
      <c r="AC116" s="3098"/>
      <c r="AD116" s="3098"/>
      <c r="AE116" s="3098"/>
      <c r="AF116" s="3098"/>
      <c r="AG116" s="3098"/>
      <c r="AH116" s="3098"/>
      <c r="AI116" s="3098"/>
      <c r="AJ116" s="3143"/>
      <c r="AK116" s="3143"/>
      <c r="AL116" s="3143"/>
      <c r="AM116" s="3143"/>
      <c r="AN116" s="3143"/>
      <c r="AO116" s="3143"/>
      <c r="AP116" s="3143"/>
      <c r="AQ116" s="3143"/>
      <c r="AR116" s="3143"/>
      <c r="AS116" s="3143"/>
      <c r="AT116" s="3143"/>
      <c r="AU116" s="3143"/>
      <c r="AV116" s="3143"/>
      <c r="AW116" s="3143"/>
      <c r="AX116" s="3143"/>
      <c r="AY116" s="3143"/>
      <c r="AZ116" s="3143"/>
      <c r="BA116" s="3143"/>
      <c r="BB116" s="3143"/>
      <c r="BC116" s="3143"/>
      <c r="BD116" s="3143"/>
      <c r="BE116" s="3143"/>
      <c r="BF116" s="3143"/>
      <c r="BG116" s="3143"/>
      <c r="BH116" s="3143"/>
      <c r="BI116" s="3143"/>
      <c r="BJ116" s="3143"/>
      <c r="BK116" s="3143"/>
      <c r="BL116" s="3189"/>
      <c r="BM116" s="3189"/>
      <c r="BN116" s="3189"/>
      <c r="BO116" s="3189"/>
      <c r="BP116" s="3189"/>
      <c r="BQ116" s="3189"/>
      <c r="BR116" s="3189"/>
      <c r="BS116" s="3189"/>
      <c r="BT116" s="3189"/>
      <c r="BU116" s="3189"/>
      <c r="BV116" s="3143"/>
      <c r="BW116" s="3143"/>
      <c r="BX116" s="3143"/>
      <c r="BY116" s="3143"/>
      <c r="BZ116" s="3143"/>
      <c r="CA116" s="3143"/>
      <c r="CB116" s="3143"/>
      <c r="CC116" s="3143"/>
      <c r="CD116" s="3143"/>
      <c r="CE116" s="3143"/>
      <c r="CF116" s="3143"/>
      <c r="CG116" s="3143"/>
      <c r="CH116" s="3143"/>
      <c r="CI116" s="3143"/>
    </row>
    <row r="117" spans="1:87" ht="16.5" customHeight="1">
      <c r="A117" s="3143"/>
      <c r="B117" s="3143"/>
      <c r="C117" s="3143"/>
      <c r="D117" s="3143"/>
      <c r="E117" s="3143"/>
      <c r="F117" s="3143"/>
      <c r="G117" s="3143"/>
      <c r="H117" s="3143"/>
      <c r="I117" s="3143"/>
      <c r="J117" s="3143"/>
      <c r="K117" s="3098"/>
      <c r="L117" s="3098"/>
      <c r="M117" s="3098"/>
      <c r="N117" s="3098"/>
      <c r="O117" s="3098"/>
      <c r="P117" s="3098"/>
      <c r="Q117" s="3098"/>
      <c r="R117" s="3098"/>
      <c r="S117" s="3098"/>
      <c r="T117" s="3098"/>
      <c r="U117" s="3098"/>
      <c r="V117" s="3098"/>
      <c r="W117" s="3098"/>
      <c r="X117" s="3098"/>
      <c r="Y117" s="3098"/>
      <c r="Z117" s="3098"/>
      <c r="AA117" s="3098"/>
      <c r="AB117" s="3098"/>
      <c r="AC117" s="3098"/>
      <c r="AD117" s="3098"/>
      <c r="AE117" s="3098"/>
      <c r="AF117" s="3098"/>
      <c r="AG117" s="3098"/>
      <c r="AH117" s="3098"/>
      <c r="AI117" s="3098"/>
      <c r="AJ117" s="3143"/>
      <c r="AK117" s="3143"/>
      <c r="AL117" s="3143"/>
      <c r="AM117" s="3143"/>
      <c r="AN117" s="3143"/>
      <c r="AO117" s="3143"/>
      <c r="AP117" s="3143"/>
      <c r="AQ117" s="3143"/>
      <c r="AR117" s="3143"/>
      <c r="AS117" s="3143"/>
      <c r="AT117" s="3143"/>
      <c r="AU117" s="3143"/>
      <c r="AV117" s="3143"/>
      <c r="AW117" s="3143"/>
      <c r="AX117" s="3143"/>
      <c r="AY117" s="3143"/>
      <c r="AZ117" s="3143"/>
      <c r="BA117" s="3143"/>
      <c r="BB117" s="3143"/>
      <c r="BC117" s="3143"/>
      <c r="BD117" s="3143"/>
      <c r="BE117" s="3143"/>
      <c r="BF117" s="3143"/>
      <c r="BG117" s="3143"/>
      <c r="BH117" s="3143"/>
      <c r="BI117" s="3143"/>
      <c r="BJ117" s="3143"/>
      <c r="BK117" s="3143"/>
      <c r="BL117" s="3189"/>
      <c r="BM117" s="3189"/>
      <c r="BN117" s="3189"/>
      <c r="BO117" s="3189"/>
      <c r="BP117" s="3189"/>
      <c r="BQ117" s="3189"/>
      <c r="BR117" s="3189"/>
      <c r="BS117" s="3189"/>
      <c r="BT117" s="3189"/>
      <c r="BU117" s="3189"/>
      <c r="BV117" s="3143"/>
      <c r="BW117" s="3143"/>
      <c r="BX117" s="3143"/>
      <c r="BY117" s="3143"/>
      <c r="BZ117" s="3143"/>
      <c r="CA117" s="3143"/>
      <c r="CB117" s="3143"/>
      <c r="CC117" s="3143"/>
      <c r="CD117" s="3143"/>
      <c r="CE117" s="3143"/>
      <c r="CF117" s="3143"/>
      <c r="CG117" s="3143"/>
      <c r="CH117" s="3143"/>
      <c r="CI117" s="3143"/>
    </row>
    <row r="118" spans="1:87" ht="16.5" customHeight="1">
      <c r="A118" s="3143"/>
      <c r="B118" s="3143"/>
      <c r="C118" s="3143"/>
      <c r="D118" s="3143"/>
      <c r="E118" s="3143"/>
      <c r="F118" s="3143"/>
      <c r="G118" s="3143"/>
      <c r="H118" s="3143"/>
      <c r="I118" s="3143"/>
      <c r="J118" s="3143"/>
      <c r="K118" s="3098"/>
      <c r="L118" s="3098"/>
      <c r="M118" s="3098"/>
      <c r="N118" s="3098"/>
      <c r="O118" s="3098"/>
      <c r="P118" s="3098"/>
      <c r="Q118" s="3098"/>
      <c r="R118" s="3098"/>
      <c r="S118" s="3098"/>
      <c r="T118" s="3098"/>
      <c r="U118" s="3098"/>
      <c r="V118" s="3098"/>
      <c r="W118" s="3098"/>
      <c r="X118" s="3098"/>
      <c r="Y118" s="3098"/>
      <c r="Z118" s="3098"/>
      <c r="AA118" s="3098"/>
      <c r="AB118" s="3098"/>
      <c r="AC118" s="3098"/>
      <c r="AD118" s="3098"/>
      <c r="AE118" s="3098"/>
      <c r="AF118" s="3098"/>
      <c r="AG118" s="3098"/>
      <c r="AH118" s="3098"/>
      <c r="AI118" s="3098"/>
      <c r="AJ118" s="3143"/>
      <c r="AK118" s="3143"/>
      <c r="AL118" s="3143"/>
      <c r="AM118" s="3143"/>
      <c r="AN118" s="3143"/>
      <c r="AO118" s="3143"/>
      <c r="AP118" s="3143"/>
      <c r="AQ118" s="3143"/>
      <c r="AR118" s="3143"/>
      <c r="AS118" s="3143"/>
      <c r="AT118" s="3143"/>
      <c r="AU118" s="3143"/>
      <c r="AV118" s="3143"/>
      <c r="AW118" s="3143"/>
      <c r="AX118" s="3143"/>
      <c r="AY118" s="3143"/>
      <c r="AZ118" s="3143"/>
      <c r="BA118" s="3143"/>
      <c r="BB118" s="3143"/>
      <c r="BC118" s="3143"/>
      <c r="BD118" s="3143"/>
      <c r="BE118" s="3143"/>
      <c r="BF118" s="3143"/>
      <c r="BG118" s="3143"/>
      <c r="BH118" s="3143"/>
      <c r="BI118" s="3143"/>
      <c r="BJ118" s="3143"/>
      <c r="BK118" s="3143"/>
      <c r="BL118" s="3189"/>
      <c r="BM118" s="3189"/>
      <c r="BN118" s="3189"/>
      <c r="BO118" s="3189"/>
      <c r="BP118" s="3189"/>
      <c r="BQ118" s="3189"/>
      <c r="BR118" s="3189"/>
      <c r="BS118" s="3189"/>
      <c r="BT118" s="3189"/>
      <c r="BU118" s="3189"/>
      <c r="BV118" s="3143"/>
      <c r="BW118" s="3143"/>
      <c r="BX118" s="3143"/>
      <c r="BY118" s="3143"/>
      <c r="BZ118" s="3143"/>
      <c r="CA118" s="3143"/>
      <c r="CB118" s="3143"/>
      <c r="CC118" s="3143"/>
      <c r="CD118" s="3143"/>
      <c r="CE118" s="3143"/>
      <c r="CF118" s="3143"/>
      <c r="CG118" s="3143"/>
      <c r="CH118" s="3143"/>
      <c r="CI118" s="3143"/>
    </row>
    <row r="119" spans="1:87" ht="16.5" customHeight="1">
      <c r="A119" s="3143"/>
      <c r="B119" s="3143"/>
      <c r="C119" s="3143"/>
      <c r="D119" s="3143"/>
      <c r="E119" s="3143"/>
      <c r="F119" s="3143"/>
      <c r="G119" s="3143"/>
      <c r="H119" s="3143"/>
      <c r="I119" s="3143"/>
      <c r="J119" s="3143"/>
      <c r="K119" s="3098"/>
      <c r="L119" s="3098"/>
      <c r="M119" s="3098"/>
      <c r="N119" s="3098"/>
      <c r="O119" s="3098"/>
      <c r="P119" s="3098"/>
      <c r="Q119" s="3098"/>
      <c r="R119" s="3098"/>
      <c r="S119" s="3098"/>
      <c r="T119" s="3098"/>
      <c r="U119" s="3098"/>
      <c r="V119" s="3098"/>
      <c r="W119" s="3098"/>
      <c r="X119" s="3098"/>
      <c r="Y119" s="3098"/>
      <c r="Z119" s="3098"/>
      <c r="AA119" s="3098"/>
      <c r="AB119" s="3098"/>
      <c r="AC119" s="3098"/>
      <c r="AD119" s="3098"/>
      <c r="AE119" s="3098"/>
      <c r="AF119" s="3098"/>
      <c r="AG119" s="3098"/>
      <c r="AH119" s="3098"/>
      <c r="AI119" s="3098"/>
      <c r="AJ119" s="3143"/>
      <c r="AK119" s="3143"/>
      <c r="AL119" s="3143"/>
      <c r="AM119" s="3143"/>
      <c r="AN119" s="3143"/>
      <c r="AO119" s="3143"/>
      <c r="AP119" s="3143"/>
      <c r="AQ119" s="3143"/>
      <c r="AR119" s="3143"/>
      <c r="AS119" s="3143"/>
      <c r="AT119" s="3143"/>
      <c r="AU119" s="3143"/>
      <c r="AV119" s="3143"/>
      <c r="AW119" s="3143"/>
      <c r="AX119" s="3143"/>
      <c r="AY119" s="3143"/>
      <c r="AZ119" s="3143"/>
      <c r="BA119" s="3143"/>
      <c r="BB119" s="3143"/>
      <c r="BC119" s="3143"/>
      <c r="BD119" s="3143"/>
      <c r="BE119" s="3143"/>
      <c r="BF119" s="3143"/>
      <c r="BG119" s="3143"/>
      <c r="BH119" s="3143"/>
      <c r="BI119" s="3143"/>
      <c r="BJ119" s="3143"/>
      <c r="BK119" s="3143"/>
      <c r="BL119" s="3189"/>
      <c r="BM119" s="3189"/>
      <c r="BN119" s="3189"/>
      <c r="BO119" s="3189"/>
      <c r="BP119" s="3189"/>
      <c r="BQ119" s="3189"/>
      <c r="BR119" s="3189"/>
      <c r="BS119" s="3189"/>
      <c r="BT119" s="3189"/>
      <c r="BU119" s="3189"/>
      <c r="BV119" s="3143"/>
      <c r="BW119" s="3143"/>
      <c r="BX119" s="3143"/>
      <c r="BY119" s="3143"/>
      <c r="BZ119" s="3143"/>
      <c r="CA119" s="3143"/>
      <c r="CB119" s="3143"/>
      <c r="CC119" s="3143"/>
      <c r="CD119" s="3143"/>
      <c r="CE119" s="3143"/>
      <c r="CF119" s="3143"/>
      <c r="CG119" s="3143"/>
      <c r="CH119" s="3143"/>
      <c r="CI119" s="3143"/>
    </row>
    <row r="120" spans="1:87" ht="16.5" customHeight="1">
      <c r="A120" s="3143"/>
      <c r="B120" s="3143"/>
      <c r="C120" s="3143"/>
      <c r="D120" s="3143"/>
      <c r="E120" s="3143"/>
      <c r="F120" s="3143"/>
      <c r="G120" s="3143"/>
      <c r="H120" s="3143"/>
      <c r="I120" s="3143"/>
      <c r="J120" s="3143"/>
      <c r="K120" s="3098"/>
      <c r="L120" s="3098"/>
      <c r="M120" s="3098"/>
      <c r="N120" s="3098"/>
      <c r="O120" s="3098"/>
      <c r="P120" s="3098"/>
      <c r="Q120" s="3098"/>
      <c r="R120" s="3098"/>
      <c r="S120" s="3098"/>
      <c r="T120" s="3098"/>
      <c r="U120" s="3098"/>
      <c r="V120" s="3098"/>
      <c r="W120" s="3098"/>
      <c r="X120" s="3098"/>
      <c r="Y120" s="3098"/>
      <c r="Z120" s="3098"/>
      <c r="AA120" s="3098"/>
      <c r="AB120" s="3098"/>
      <c r="AC120" s="3098"/>
      <c r="AD120" s="3098"/>
      <c r="AE120" s="3098"/>
      <c r="AF120" s="3098"/>
      <c r="AG120" s="3098"/>
      <c r="AH120" s="3098"/>
      <c r="AI120" s="3098"/>
      <c r="AJ120" s="3143"/>
      <c r="AK120" s="3143"/>
      <c r="AL120" s="3143"/>
      <c r="AM120" s="3143"/>
      <c r="AN120" s="3143"/>
      <c r="AO120" s="3143"/>
      <c r="AP120" s="3143"/>
      <c r="AQ120" s="3143"/>
      <c r="AR120" s="3143"/>
      <c r="AS120" s="3143"/>
      <c r="AT120" s="3143"/>
      <c r="AU120" s="3143"/>
      <c r="AV120" s="3143"/>
      <c r="AW120" s="3143"/>
      <c r="AX120" s="3143"/>
      <c r="AY120" s="3143"/>
      <c r="AZ120" s="3143"/>
      <c r="BA120" s="3143"/>
      <c r="BB120" s="3143"/>
      <c r="BC120" s="3143"/>
      <c r="BD120" s="3143"/>
      <c r="BE120" s="3143"/>
      <c r="BF120" s="3143"/>
      <c r="BG120" s="3143"/>
      <c r="BH120" s="3143"/>
      <c r="BI120" s="3143"/>
      <c r="BJ120" s="3143"/>
      <c r="BK120" s="3143"/>
      <c r="BL120" s="3189"/>
      <c r="BM120" s="3189"/>
      <c r="BN120" s="3189"/>
      <c r="BO120" s="3189"/>
      <c r="BP120" s="3189"/>
      <c r="BQ120" s="3189"/>
      <c r="BR120" s="3189"/>
      <c r="BS120" s="3189"/>
      <c r="BT120" s="3189"/>
      <c r="BU120" s="3189"/>
      <c r="BV120" s="3143"/>
      <c r="BW120" s="3143"/>
      <c r="BX120" s="3143"/>
      <c r="BY120" s="3143"/>
      <c r="BZ120" s="3143"/>
      <c r="CA120" s="3143"/>
      <c r="CB120" s="3143"/>
      <c r="CC120" s="3143"/>
      <c r="CD120" s="3143"/>
      <c r="CE120" s="3143"/>
      <c r="CF120" s="3143"/>
      <c r="CG120" s="3143"/>
      <c r="CH120" s="3143"/>
      <c r="CI120" s="3143"/>
    </row>
    <row r="121" spans="1:87" ht="16.5" customHeight="1">
      <c r="A121" s="3143"/>
      <c r="B121" s="3143"/>
      <c r="C121" s="3143"/>
      <c r="D121" s="3143"/>
      <c r="E121" s="3143"/>
      <c r="F121" s="3143"/>
      <c r="G121" s="3143"/>
      <c r="H121" s="3143"/>
      <c r="I121" s="3143"/>
      <c r="J121" s="3143"/>
      <c r="K121" s="3098"/>
      <c r="L121" s="3098"/>
      <c r="M121" s="3098"/>
      <c r="N121" s="3098"/>
      <c r="O121" s="3098"/>
      <c r="P121" s="3098"/>
      <c r="Q121" s="3098"/>
      <c r="R121" s="3098"/>
      <c r="S121" s="3098"/>
      <c r="T121" s="3098"/>
      <c r="U121" s="3098"/>
      <c r="V121" s="3098"/>
      <c r="W121" s="3098"/>
      <c r="X121" s="3098"/>
      <c r="Y121" s="3098"/>
      <c r="Z121" s="3098"/>
      <c r="AA121" s="3098"/>
      <c r="AB121" s="3098"/>
      <c r="AC121" s="3098"/>
      <c r="AD121" s="3098"/>
      <c r="AE121" s="3098"/>
      <c r="AF121" s="3098"/>
      <c r="AG121" s="3098"/>
      <c r="AH121" s="3098"/>
      <c r="AI121" s="3098"/>
      <c r="AJ121" s="3143"/>
      <c r="AK121" s="3143"/>
      <c r="AL121" s="3143"/>
      <c r="AM121" s="3143"/>
      <c r="AN121" s="3143"/>
      <c r="AO121" s="3143"/>
      <c r="AP121" s="3143"/>
      <c r="AQ121" s="3143"/>
      <c r="AR121" s="3143"/>
      <c r="AS121" s="3143"/>
      <c r="AT121" s="3143"/>
      <c r="AU121" s="3143"/>
      <c r="AV121" s="3143"/>
      <c r="AW121" s="3143"/>
      <c r="AX121" s="3143"/>
      <c r="AY121" s="3143"/>
      <c r="AZ121" s="3143"/>
      <c r="BA121" s="3143"/>
      <c r="BB121" s="3143"/>
      <c r="BC121" s="3143"/>
      <c r="BD121" s="3143"/>
      <c r="BE121" s="3143"/>
      <c r="BF121" s="3143"/>
      <c r="BG121" s="3143"/>
      <c r="BH121" s="3143"/>
      <c r="BI121" s="3143"/>
      <c r="BJ121" s="3143"/>
      <c r="BK121" s="3143"/>
      <c r="BL121" s="3189"/>
      <c r="BM121" s="3189"/>
      <c r="BN121" s="3189"/>
      <c r="BO121" s="3189"/>
      <c r="BP121" s="3189"/>
      <c r="BQ121" s="3189"/>
      <c r="BR121" s="3189"/>
      <c r="BS121" s="3189"/>
      <c r="BT121" s="3189"/>
      <c r="BU121" s="3189"/>
      <c r="BV121" s="3143"/>
      <c r="BW121" s="3143"/>
      <c r="BX121" s="3143"/>
      <c r="BY121" s="3143"/>
      <c r="BZ121" s="3143"/>
      <c r="CA121" s="3143"/>
      <c r="CB121" s="3143"/>
      <c r="CC121" s="3143"/>
      <c r="CD121" s="3143"/>
      <c r="CE121" s="3143"/>
      <c r="CF121" s="3143"/>
      <c r="CG121" s="3143"/>
      <c r="CH121" s="3143"/>
      <c r="CI121" s="3143"/>
    </row>
    <row r="122" spans="1:87" ht="16.5" customHeight="1">
      <c r="A122" s="3143"/>
      <c r="B122" s="3143"/>
      <c r="C122" s="3143"/>
      <c r="D122" s="3143"/>
      <c r="E122" s="3143"/>
      <c r="F122" s="3143"/>
      <c r="G122" s="3143"/>
      <c r="H122" s="3143"/>
      <c r="I122" s="3143"/>
      <c r="J122" s="3143"/>
      <c r="K122" s="3098"/>
      <c r="L122" s="3098"/>
      <c r="M122" s="3098"/>
      <c r="N122" s="3098"/>
      <c r="O122" s="3098"/>
      <c r="P122" s="3098"/>
      <c r="Q122" s="3098"/>
      <c r="R122" s="3098"/>
      <c r="S122" s="3098"/>
      <c r="T122" s="3098"/>
      <c r="U122" s="3098"/>
      <c r="V122" s="3098"/>
      <c r="W122" s="3098"/>
      <c r="X122" s="3098"/>
      <c r="Y122" s="3098"/>
      <c r="Z122" s="3098"/>
      <c r="AA122" s="3098"/>
      <c r="AB122" s="3098"/>
      <c r="AC122" s="3098"/>
      <c r="AD122" s="3098"/>
      <c r="AE122" s="3098"/>
      <c r="AF122" s="3098"/>
      <c r="AG122" s="3098"/>
      <c r="AH122" s="3098"/>
      <c r="AI122" s="3098"/>
      <c r="AJ122" s="3143"/>
      <c r="AK122" s="3143"/>
      <c r="AL122" s="3143"/>
      <c r="AM122" s="3143"/>
      <c r="AN122" s="3143"/>
      <c r="AO122" s="3143"/>
      <c r="AP122" s="3143"/>
      <c r="AQ122" s="3143"/>
      <c r="AR122" s="3143"/>
      <c r="AS122" s="3143"/>
      <c r="AT122" s="3143"/>
      <c r="AU122" s="3143"/>
      <c r="AV122" s="3143"/>
      <c r="AW122" s="3143"/>
      <c r="AX122" s="3143"/>
      <c r="AY122" s="3143"/>
      <c r="AZ122" s="3143"/>
      <c r="BA122" s="3143"/>
      <c r="BB122" s="3143"/>
      <c r="BC122" s="3143"/>
      <c r="BD122" s="3143"/>
      <c r="BE122" s="3143"/>
      <c r="BF122" s="3143"/>
      <c r="BG122" s="3143"/>
      <c r="BH122" s="3143"/>
      <c r="BI122" s="3143"/>
      <c r="BJ122" s="3143"/>
      <c r="BK122" s="3143"/>
      <c r="BL122" s="3189"/>
      <c r="BM122" s="3189"/>
      <c r="BN122" s="3189"/>
      <c r="BO122" s="3189"/>
      <c r="BP122" s="3189"/>
      <c r="BQ122" s="3189"/>
      <c r="BR122" s="3189"/>
      <c r="BS122" s="3189"/>
      <c r="BT122" s="3189"/>
      <c r="BU122" s="3189"/>
      <c r="BV122" s="3143"/>
      <c r="BW122" s="3143"/>
      <c r="BX122" s="3143"/>
      <c r="BY122" s="3143"/>
      <c r="BZ122" s="3143"/>
      <c r="CA122" s="3143"/>
      <c r="CB122" s="3143"/>
      <c r="CC122" s="3143"/>
      <c r="CD122" s="3143"/>
      <c r="CE122" s="3143"/>
      <c r="CF122" s="3143"/>
      <c r="CG122" s="3143"/>
      <c r="CH122" s="3143"/>
      <c r="CI122" s="3143"/>
    </row>
    <row r="123" spans="1:87" ht="16.5" customHeight="1">
      <c r="A123" s="3143"/>
      <c r="B123" s="3143"/>
      <c r="C123" s="3143"/>
      <c r="D123" s="3143"/>
      <c r="E123" s="3143"/>
      <c r="F123" s="3143"/>
      <c r="G123" s="3143"/>
      <c r="H123" s="3143"/>
      <c r="I123" s="3143"/>
      <c r="J123" s="3143"/>
      <c r="K123" s="3098"/>
      <c r="L123" s="3098"/>
      <c r="M123" s="3098"/>
      <c r="N123" s="3098"/>
      <c r="O123" s="3098"/>
      <c r="P123" s="3098"/>
      <c r="Q123" s="3098"/>
      <c r="R123" s="3098"/>
      <c r="S123" s="3098"/>
      <c r="T123" s="3098"/>
      <c r="U123" s="3098"/>
      <c r="V123" s="3098"/>
      <c r="W123" s="3098"/>
      <c r="X123" s="3098"/>
      <c r="Y123" s="3098"/>
      <c r="Z123" s="3098"/>
      <c r="AA123" s="3098"/>
      <c r="AB123" s="3098"/>
      <c r="AC123" s="3098"/>
      <c r="AD123" s="3098"/>
      <c r="AE123" s="3098"/>
      <c r="AF123" s="3098"/>
      <c r="AG123" s="3098"/>
      <c r="AH123" s="3098"/>
      <c r="AI123" s="3098"/>
      <c r="AJ123" s="3143"/>
      <c r="AK123" s="3143"/>
      <c r="AL123" s="3143"/>
      <c r="AM123" s="3143"/>
      <c r="AN123" s="3143"/>
      <c r="AO123" s="3143"/>
      <c r="AP123" s="3143"/>
      <c r="AQ123" s="3143"/>
      <c r="AR123" s="3143"/>
      <c r="AS123" s="3143"/>
      <c r="AT123" s="3143"/>
      <c r="AU123" s="3143"/>
      <c r="AV123" s="3143"/>
      <c r="AW123" s="3143"/>
      <c r="AX123" s="3143"/>
      <c r="AY123" s="3143"/>
      <c r="AZ123" s="3143"/>
      <c r="BA123" s="3143"/>
      <c r="BB123" s="3143"/>
      <c r="BC123" s="3143"/>
      <c r="BD123" s="3143"/>
      <c r="BE123" s="3143"/>
      <c r="BF123" s="3143"/>
      <c r="BG123" s="3143"/>
      <c r="BH123" s="3143"/>
      <c r="BI123" s="3143"/>
      <c r="BJ123" s="3143"/>
      <c r="BK123" s="3143"/>
      <c r="BL123" s="3189"/>
      <c r="BM123" s="3189"/>
      <c r="BN123" s="3189"/>
      <c r="BO123" s="3189"/>
      <c r="BP123" s="3189"/>
      <c r="BQ123" s="3189"/>
      <c r="BR123" s="3189"/>
      <c r="BS123" s="3189"/>
      <c r="BT123" s="3189"/>
      <c r="BU123" s="3189"/>
      <c r="BV123" s="3143"/>
      <c r="BW123" s="3143"/>
      <c r="BX123" s="3143"/>
      <c r="BY123" s="3143"/>
      <c r="BZ123" s="3143"/>
      <c r="CA123" s="3143"/>
      <c r="CB123" s="3143"/>
      <c r="CC123" s="3143"/>
      <c r="CD123" s="3143"/>
      <c r="CE123" s="3143"/>
      <c r="CF123" s="3143"/>
      <c r="CG123" s="3143"/>
      <c r="CH123" s="3143"/>
      <c r="CI123" s="3143"/>
    </row>
    <row r="124" spans="1:87" ht="16.5" customHeight="1">
      <c r="A124" s="3143"/>
      <c r="B124" s="3143"/>
      <c r="C124" s="3143"/>
      <c r="D124" s="3143"/>
      <c r="E124" s="3143"/>
      <c r="F124" s="3143"/>
      <c r="G124" s="3143"/>
      <c r="H124" s="3143"/>
      <c r="I124" s="3143"/>
      <c r="J124" s="3143"/>
      <c r="K124" s="3098"/>
      <c r="L124" s="3098"/>
      <c r="M124" s="3098"/>
      <c r="N124" s="3098"/>
      <c r="O124" s="3098"/>
      <c r="P124" s="3098"/>
      <c r="Q124" s="3098"/>
      <c r="R124" s="3098"/>
      <c r="S124" s="3098"/>
      <c r="T124" s="3098"/>
      <c r="U124" s="3098"/>
      <c r="V124" s="3098"/>
      <c r="W124" s="3098"/>
      <c r="X124" s="3098"/>
      <c r="Y124" s="3098"/>
      <c r="Z124" s="3098"/>
      <c r="AA124" s="3098"/>
      <c r="AB124" s="3098"/>
      <c r="AC124" s="3098"/>
      <c r="AD124" s="3098"/>
      <c r="AE124" s="3098"/>
      <c r="AF124" s="3098"/>
      <c r="AG124" s="3098"/>
      <c r="AH124" s="3098"/>
      <c r="AI124" s="3098"/>
      <c r="AJ124" s="3143"/>
      <c r="AK124" s="3143"/>
      <c r="AL124" s="3143"/>
      <c r="AM124" s="3143"/>
      <c r="AN124" s="3143"/>
      <c r="AO124" s="3143"/>
      <c r="AP124" s="3143"/>
      <c r="AQ124" s="3143"/>
      <c r="AR124" s="3143"/>
      <c r="AS124" s="3143"/>
      <c r="AT124" s="3143"/>
      <c r="AU124" s="3143"/>
      <c r="AV124" s="3143"/>
      <c r="AW124" s="3143"/>
      <c r="AX124" s="3143"/>
      <c r="AY124" s="3143"/>
      <c r="AZ124" s="3143"/>
      <c r="BA124" s="3143"/>
      <c r="BB124" s="3143"/>
      <c r="BC124" s="3143"/>
      <c r="BD124" s="3143"/>
      <c r="BE124" s="3143"/>
      <c r="BF124" s="3143"/>
      <c r="BG124" s="3143"/>
      <c r="BH124" s="3143"/>
      <c r="BI124" s="3143"/>
      <c r="BJ124" s="3143"/>
      <c r="BK124" s="3143"/>
      <c r="BL124" s="3189"/>
      <c r="BM124" s="3189"/>
      <c r="BN124" s="3189"/>
      <c r="BO124" s="3189"/>
      <c r="BP124" s="3189"/>
      <c r="BQ124" s="3189"/>
      <c r="BR124" s="3189"/>
      <c r="BS124" s="3189"/>
      <c r="BT124" s="3189"/>
      <c r="BU124" s="3189"/>
      <c r="BV124" s="3143"/>
      <c r="BW124" s="3143"/>
      <c r="BX124" s="3143"/>
      <c r="BY124" s="3143"/>
      <c r="BZ124" s="3143"/>
      <c r="CA124" s="3143"/>
      <c r="CB124" s="3143"/>
      <c r="CC124" s="3143"/>
      <c r="CD124" s="3143"/>
      <c r="CE124" s="3143"/>
      <c r="CF124" s="3143"/>
      <c r="CG124" s="3143"/>
      <c r="CH124" s="3143"/>
      <c r="CI124" s="3143"/>
    </row>
    <row r="125" spans="1:87" ht="16.5" customHeight="1">
      <c r="A125" s="3143"/>
      <c r="B125" s="3143"/>
      <c r="C125" s="3143"/>
      <c r="D125" s="3143"/>
      <c r="E125" s="3143"/>
      <c r="F125" s="3143"/>
      <c r="G125" s="3143"/>
      <c r="H125" s="3143"/>
      <c r="I125" s="3143"/>
      <c r="J125" s="3143"/>
      <c r="K125" s="3098"/>
      <c r="L125" s="3098"/>
      <c r="M125" s="3098"/>
      <c r="N125" s="3098"/>
      <c r="O125" s="3098"/>
      <c r="P125" s="3098"/>
      <c r="Q125" s="3098"/>
      <c r="R125" s="3098"/>
      <c r="S125" s="3098"/>
      <c r="T125" s="3098"/>
      <c r="U125" s="3098"/>
      <c r="V125" s="3098"/>
      <c r="W125" s="3098"/>
      <c r="X125" s="3098"/>
      <c r="Y125" s="3098"/>
      <c r="Z125" s="3098"/>
      <c r="AA125" s="3098"/>
      <c r="AB125" s="3098"/>
      <c r="AC125" s="3098"/>
      <c r="AD125" s="3098"/>
      <c r="AE125" s="3098"/>
      <c r="AF125" s="3098"/>
      <c r="AG125" s="3098"/>
      <c r="AH125" s="3098"/>
      <c r="AI125" s="3098"/>
      <c r="AJ125" s="3143"/>
      <c r="AK125" s="3143"/>
      <c r="AL125" s="3143"/>
      <c r="AM125" s="3143"/>
      <c r="AN125" s="3143"/>
      <c r="AO125" s="3143"/>
      <c r="AP125" s="3143"/>
      <c r="AQ125" s="3143"/>
      <c r="AR125" s="3143"/>
      <c r="AS125" s="3143"/>
      <c r="AT125" s="3143"/>
      <c r="AU125" s="3143"/>
      <c r="AV125" s="3143"/>
      <c r="AW125" s="3143"/>
      <c r="AX125" s="3143"/>
      <c r="AY125" s="3143"/>
      <c r="AZ125" s="3143"/>
      <c r="BA125" s="3143"/>
      <c r="BB125" s="3143"/>
      <c r="BC125" s="3143"/>
      <c r="BD125" s="3143"/>
      <c r="BE125" s="3143"/>
      <c r="BF125" s="3143"/>
      <c r="BG125" s="3143"/>
      <c r="BH125" s="3143"/>
      <c r="BI125" s="3143"/>
      <c r="BJ125" s="3143"/>
      <c r="BK125" s="3143"/>
      <c r="BL125" s="3189"/>
      <c r="BM125" s="3189"/>
      <c r="BN125" s="3189"/>
      <c r="BO125" s="3189"/>
      <c r="BP125" s="3189"/>
      <c r="BQ125" s="3189"/>
      <c r="BR125" s="3189"/>
      <c r="BS125" s="3189"/>
      <c r="BT125" s="3189"/>
      <c r="BU125" s="3189"/>
      <c r="BV125" s="3143"/>
      <c r="BW125" s="3143"/>
      <c r="BX125" s="3143"/>
      <c r="BY125" s="3143"/>
      <c r="BZ125" s="3143"/>
      <c r="CA125" s="3143"/>
      <c r="CB125" s="3143"/>
      <c r="CC125" s="3143"/>
      <c r="CD125" s="3143"/>
      <c r="CE125" s="3143"/>
      <c r="CF125" s="3143"/>
      <c r="CG125" s="3143"/>
      <c r="CH125" s="3143"/>
      <c r="CI125" s="3143"/>
    </row>
    <row r="126" spans="1:87" ht="16.5" customHeight="1">
      <c r="A126" s="3143"/>
      <c r="B126" s="3143"/>
      <c r="C126" s="3143"/>
      <c r="D126" s="3143"/>
      <c r="E126" s="3143"/>
      <c r="F126" s="3143"/>
      <c r="G126" s="3143"/>
      <c r="H126" s="3143"/>
      <c r="I126" s="3143"/>
      <c r="J126" s="3143"/>
      <c r="K126" s="3098"/>
      <c r="L126" s="3098"/>
      <c r="M126" s="3098"/>
      <c r="N126" s="3098"/>
      <c r="O126" s="3098"/>
      <c r="P126" s="3098"/>
      <c r="Q126" s="3098"/>
      <c r="R126" s="3098"/>
      <c r="S126" s="3098"/>
      <c r="T126" s="3098"/>
      <c r="U126" s="3098"/>
      <c r="V126" s="3098"/>
      <c r="W126" s="3098"/>
      <c r="X126" s="3098"/>
      <c r="Y126" s="3098"/>
      <c r="Z126" s="3098"/>
      <c r="AA126" s="3098"/>
      <c r="AB126" s="3098"/>
      <c r="AC126" s="3098"/>
      <c r="AD126" s="3098"/>
      <c r="AE126" s="3098"/>
      <c r="AF126" s="3098"/>
      <c r="AG126" s="3098"/>
      <c r="AH126" s="3098"/>
      <c r="AI126" s="3098"/>
      <c r="AJ126" s="3143"/>
      <c r="AK126" s="3143"/>
      <c r="AL126" s="3143"/>
      <c r="AM126" s="3143"/>
      <c r="AN126" s="3143"/>
      <c r="AO126" s="3143"/>
      <c r="AP126" s="3143"/>
      <c r="AQ126" s="3143"/>
      <c r="AR126" s="3143"/>
      <c r="AS126" s="3143"/>
      <c r="AT126" s="3143"/>
      <c r="AU126" s="3143"/>
      <c r="AV126" s="3143"/>
      <c r="AW126" s="3143"/>
      <c r="AX126" s="3143"/>
      <c r="AY126" s="3143"/>
      <c r="AZ126" s="3143"/>
      <c r="BA126" s="3143"/>
      <c r="BB126" s="3143"/>
      <c r="BC126" s="3143"/>
      <c r="BD126" s="3143"/>
      <c r="BE126" s="3143"/>
      <c r="BF126" s="3143"/>
      <c r="BG126" s="3143"/>
      <c r="BH126" s="3143"/>
      <c r="BI126" s="3143"/>
      <c r="BJ126" s="3143"/>
      <c r="BK126" s="3143"/>
      <c r="BL126" s="3189"/>
      <c r="BM126" s="3189"/>
      <c r="BN126" s="3189"/>
      <c r="BO126" s="3189"/>
      <c r="BP126" s="3189"/>
      <c r="BQ126" s="3189"/>
      <c r="BR126" s="3189"/>
      <c r="BS126" s="3189"/>
      <c r="BT126" s="3189"/>
      <c r="BU126" s="3189"/>
      <c r="BV126" s="3143"/>
      <c r="BW126" s="3143"/>
      <c r="BX126" s="3143"/>
      <c r="BY126" s="3143"/>
      <c r="BZ126" s="3143"/>
      <c r="CA126" s="3143"/>
      <c r="CB126" s="3143"/>
      <c r="CC126" s="3143"/>
      <c r="CD126" s="3143"/>
      <c r="CE126" s="3143"/>
      <c r="CF126" s="3143"/>
      <c r="CG126" s="3143"/>
      <c r="CH126" s="3143"/>
      <c r="CI126" s="3143"/>
    </row>
    <row r="127" spans="1:87" ht="16.5" customHeight="1">
      <c r="A127" s="3143"/>
      <c r="B127" s="3143"/>
      <c r="C127" s="3143"/>
      <c r="D127" s="3143"/>
      <c r="E127" s="3143"/>
      <c r="F127" s="3143"/>
      <c r="G127" s="3143"/>
      <c r="H127" s="3143"/>
      <c r="I127" s="3143"/>
      <c r="J127" s="3143"/>
      <c r="K127" s="3098"/>
      <c r="L127" s="3098"/>
      <c r="M127" s="3098"/>
      <c r="N127" s="3098"/>
      <c r="O127" s="3098"/>
      <c r="P127" s="3098"/>
      <c r="Q127" s="3098"/>
      <c r="R127" s="3098"/>
      <c r="S127" s="3098"/>
      <c r="T127" s="3098"/>
      <c r="U127" s="3098"/>
      <c r="V127" s="3098"/>
      <c r="W127" s="3098"/>
      <c r="X127" s="3098"/>
      <c r="Y127" s="3098"/>
      <c r="Z127" s="3098"/>
      <c r="AA127" s="3098"/>
      <c r="AB127" s="3098"/>
      <c r="AC127" s="3098"/>
      <c r="AD127" s="3098"/>
      <c r="AE127" s="3098"/>
      <c r="AF127" s="3098"/>
      <c r="AG127" s="3098"/>
      <c r="AH127" s="3098"/>
      <c r="AI127" s="3098"/>
      <c r="AJ127" s="3143"/>
      <c r="AK127" s="3143"/>
      <c r="AL127" s="3143"/>
      <c r="AM127" s="3143"/>
      <c r="AN127" s="3143"/>
      <c r="AO127" s="3143"/>
      <c r="AP127" s="3143"/>
      <c r="AQ127" s="3143"/>
      <c r="AR127" s="3143"/>
      <c r="AS127" s="3143"/>
      <c r="AT127" s="3143"/>
      <c r="AU127" s="3143"/>
      <c r="AV127" s="3143"/>
      <c r="AW127" s="3143"/>
      <c r="AX127" s="3143"/>
      <c r="AY127" s="3143"/>
      <c r="AZ127" s="3143"/>
      <c r="BA127" s="3143"/>
      <c r="BB127" s="3143"/>
      <c r="BC127" s="3143"/>
      <c r="BD127" s="3143"/>
      <c r="BE127" s="3143"/>
      <c r="BF127" s="3143"/>
      <c r="BG127" s="3143"/>
      <c r="BH127" s="3143"/>
      <c r="BI127" s="3143"/>
      <c r="BJ127" s="3143"/>
      <c r="BK127" s="3143"/>
      <c r="BL127" s="3189"/>
      <c r="BM127" s="3189"/>
      <c r="BN127" s="3189"/>
      <c r="BO127" s="3189"/>
      <c r="BP127" s="3189"/>
      <c r="BQ127" s="3189"/>
      <c r="BR127" s="3189"/>
      <c r="BS127" s="3189"/>
      <c r="BT127" s="3189"/>
      <c r="BU127" s="3189"/>
      <c r="BV127" s="3143"/>
      <c r="BW127" s="3143"/>
      <c r="BX127" s="3143"/>
      <c r="BY127" s="3143"/>
      <c r="BZ127" s="3143"/>
      <c r="CA127" s="3143"/>
      <c r="CB127" s="3143"/>
      <c r="CC127" s="3143"/>
      <c r="CD127" s="3143"/>
      <c r="CE127" s="3143"/>
      <c r="CF127" s="3143"/>
      <c r="CG127" s="3143"/>
      <c r="CH127" s="3143"/>
      <c r="CI127" s="3143"/>
    </row>
    <row r="128" spans="1:87" ht="16.5" customHeight="1">
      <c r="A128" s="3143"/>
      <c r="B128" s="3143"/>
      <c r="C128" s="3143"/>
      <c r="D128" s="3143"/>
      <c r="E128" s="3143"/>
      <c r="F128" s="3143"/>
      <c r="G128" s="3143"/>
      <c r="H128" s="3143"/>
      <c r="I128" s="3143"/>
      <c r="J128" s="3143"/>
      <c r="K128" s="3098"/>
      <c r="L128" s="3098"/>
      <c r="M128" s="3098"/>
      <c r="N128" s="3098"/>
      <c r="O128" s="3098"/>
      <c r="P128" s="3098"/>
      <c r="Q128" s="3098"/>
      <c r="R128" s="3098"/>
      <c r="S128" s="3098"/>
      <c r="T128" s="3098"/>
      <c r="U128" s="3098"/>
      <c r="V128" s="3098"/>
      <c r="W128" s="3098"/>
      <c r="X128" s="3098"/>
      <c r="Y128" s="3098"/>
      <c r="Z128" s="3098"/>
      <c r="AA128" s="3098"/>
      <c r="AB128" s="3098"/>
      <c r="AC128" s="3098"/>
      <c r="AD128" s="3098"/>
      <c r="AE128" s="3098"/>
      <c r="AF128" s="3098"/>
      <c r="AG128" s="3098"/>
      <c r="AH128" s="3098"/>
      <c r="AI128" s="3098"/>
      <c r="AJ128" s="3143"/>
      <c r="AK128" s="3143"/>
      <c r="AL128" s="3143"/>
      <c r="AM128" s="3143"/>
      <c r="AN128" s="3143"/>
      <c r="AO128" s="3143"/>
      <c r="AP128" s="3143"/>
      <c r="AQ128" s="3143"/>
      <c r="AR128" s="3143"/>
      <c r="AS128" s="3143"/>
      <c r="AT128" s="3143"/>
      <c r="AU128" s="3143"/>
      <c r="AV128" s="3143"/>
      <c r="AW128" s="3143"/>
      <c r="AX128" s="3143"/>
      <c r="AY128" s="3143"/>
      <c r="AZ128" s="3143"/>
      <c r="BA128" s="3143"/>
      <c r="BB128" s="3143"/>
      <c r="BC128" s="3143"/>
      <c r="BD128" s="3143"/>
      <c r="BE128" s="3143"/>
      <c r="BF128" s="3143"/>
      <c r="BG128" s="3143"/>
      <c r="BH128" s="3143"/>
      <c r="BI128" s="3143"/>
      <c r="BJ128" s="3143"/>
      <c r="BK128" s="3143"/>
      <c r="BL128" s="3189"/>
      <c r="BM128" s="3189"/>
      <c r="BN128" s="3189"/>
      <c r="BO128" s="3189"/>
      <c r="BP128" s="3189"/>
      <c r="BQ128" s="3189"/>
      <c r="BR128" s="3189"/>
      <c r="BS128" s="3189"/>
      <c r="BT128" s="3189"/>
      <c r="BU128" s="3189"/>
      <c r="BV128" s="3143"/>
      <c r="BW128" s="3143"/>
      <c r="BX128" s="3143"/>
      <c r="BY128" s="3143"/>
      <c r="BZ128" s="3143"/>
      <c r="CA128" s="3143"/>
      <c r="CB128" s="3143"/>
      <c r="CC128" s="3143"/>
      <c r="CD128" s="3143"/>
      <c r="CE128" s="3143"/>
      <c r="CF128" s="3143"/>
      <c r="CG128" s="3143"/>
      <c r="CH128" s="3143"/>
      <c r="CI128" s="3143"/>
    </row>
    <row r="129" spans="1:87" ht="16.5" customHeight="1">
      <c r="A129" s="6116"/>
      <c r="B129" s="5924"/>
      <c r="C129" s="5924"/>
      <c r="D129" s="5924"/>
      <c r="E129" s="5924"/>
      <c r="F129" s="5924"/>
      <c r="G129" s="5924"/>
      <c r="H129" s="5924"/>
      <c r="I129" s="5924"/>
      <c r="J129" s="5924"/>
      <c r="K129" s="5924"/>
      <c r="L129" s="5924"/>
      <c r="M129" s="5924"/>
      <c r="N129" s="5924"/>
      <c r="O129" s="5924"/>
      <c r="P129" s="5924"/>
      <c r="Q129" s="5924"/>
      <c r="R129" s="5924"/>
      <c r="S129" s="5924"/>
      <c r="T129" s="5924"/>
      <c r="U129" s="5924"/>
      <c r="V129" s="5924"/>
      <c r="W129" s="5924"/>
      <c r="X129" s="5924"/>
      <c r="Y129" s="5924"/>
      <c r="Z129" s="5924"/>
      <c r="AA129" s="5924"/>
      <c r="AB129" s="5924"/>
      <c r="AC129" s="5924"/>
      <c r="AD129" s="5924"/>
      <c r="AE129" s="5924"/>
      <c r="AF129" s="5924"/>
      <c r="AG129" s="5924"/>
      <c r="AH129" s="5924"/>
      <c r="AI129" s="5924"/>
      <c r="AJ129" s="3143"/>
      <c r="AK129" s="3143"/>
      <c r="AL129" s="3143"/>
      <c r="AM129" s="3143"/>
      <c r="AN129" s="3143"/>
      <c r="AO129" s="3143"/>
      <c r="AP129" s="3143"/>
      <c r="AQ129" s="3143"/>
      <c r="AR129" s="3143"/>
      <c r="AS129" s="3143"/>
      <c r="AT129" s="3143"/>
      <c r="AU129" s="3143"/>
      <c r="AV129" s="3143"/>
      <c r="AW129" s="3143"/>
      <c r="AX129" s="3143"/>
      <c r="AY129" s="3143"/>
      <c r="AZ129" s="3143"/>
      <c r="BA129" s="3143"/>
      <c r="BB129" s="3143"/>
      <c r="BC129" s="3143"/>
      <c r="BD129" s="3143"/>
      <c r="BE129" s="3143"/>
      <c r="BF129" s="3143"/>
      <c r="BG129" s="3143"/>
      <c r="BH129" s="3143"/>
      <c r="BI129" s="3143"/>
      <c r="BJ129" s="3143"/>
      <c r="BK129" s="3143"/>
      <c r="BL129" s="3189"/>
      <c r="BM129" s="3189"/>
      <c r="BN129" s="3189"/>
      <c r="BO129" s="3189"/>
      <c r="BP129" s="3189"/>
      <c r="BQ129" s="3189"/>
      <c r="BR129" s="3189"/>
      <c r="BS129" s="3189"/>
      <c r="BT129" s="3189"/>
      <c r="BU129" s="3189"/>
      <c r="BV129" s="3143"/>
      <c r="BW129" s="3143"/>
      <c r="BX129" s="3143"/>
      <c r="BY129" s="3143"/>
      <c r="BZ129" s="3143"/>
      <c r="CA129" s="3143"/>
      <c r="CB129" s="3143"/>
      <c r="CC129" s="3143"/>
      <c r="CD129" s="3143"/>
      <c r="CE129" s="3143"/>
      <c r="CF129" s="3143"/>
      <c r="CG129" s="3143"/>
      <c r="CH129" s="3143"/>
      <c r="CI129" s="3143"/>
    </row>
    <row r="130" spans="1:87" ht="16.5" customHeight="1">
      <c r="A130" s="3143"/>
      <c r="B130" s="3143"/>
      <c r="C130" s="3143"/>
      <c r="D130" s="3143"/>
      <c r="E130" s="3143"/>
      <c r="F130" s="3143"/>
      <c r="G130" s="3143"/>
      <c r="H130" s="3143"/>
      <c r="I130" s="3143"/>
      <c r="J130" s="3143"/>
      <c r="K130" s="3098"/>
      <c r="L130" s="3098"/>
      <c r="M130" s="3098"/>
      <c r="N130" s="3098"/>
      <c r="O130" s="3098"/>
      <c r="P130" s="3098"/>
      <c r="Q130" s="3098"/>
      <c r="R130" s="3098"/>
      <c r="S130" s="3098"/>
      <c r="T130" s="3098"/>
      <c r="U130" s="3098"/>
      <c r="V130" s="3098"/>
      <c r="W130" s="3098"/>
      <c r="X130" s="3098"/>
      <c r="Y130" s="3098"/>
      <c r="Z130" s="3098"/>
      <c r="AA130" s="3098"/>
      <c r="AB130" s="3098"/>
      <c r="AC130" s="3098"/>
      <c r="AD130" s="3098"/>
      <c r="AE130" s="3098"/>
      <c r="AF130" s="3098"/>
      <c r="AG130" s="3098"/>
      <c r="AH130" s="3098"/>
      <c r="AI130" s="3098"/>
      <c r="AJ130" s="3143"/>
      <c r="AK130" s="3143"/>
      <c r="AL130" s="3143"/>
      <c r="AM130" s="3143"/>
      <c r="AN130" s="3143"/>
      <c r="AO130" s="3143"/>
      <c r="AP130" s="3143"/>
      <c r="AQ130" s="3143"/>
      <c r="AR130" s="3143"/>
      <c r="AS130" s="3143"/>
      <c r="AT130" s="3143"/>
      <c r="AU130" s="3143"/>
      <c r="AV130" s="3143"/>
      <c r="AW130" s="3143"/>
      <c r="AX130" s="3143"/>
      <c r="AY130" s="3143"/>
      <c r="AZ130" s="3143"/>
      <c r="BA130" s="3143"/>
      <c r="BB130" s="3143"/>
      <c r="BC130" s="3143"/>
      <c r="BD130" s="3143"/>
      <c r="BE130" s="3143"/>
      <c r="BF130" s="3143"/>
      <c r="BG130" s="3143"/>
      <c r="BH130" s="3143"/>
      <c r="BI130" s="3143"/>
      <c r="BJ130" s="3143"/>
      <c r="BK130" s="3143"/>
      <c r="BL130" s="3189"/>
      <c r="BM130" s="3189"/>
      <c r="BN130" s="3189"/>
      <c r="BO130" s="3189"/>
      <c r="BP130" s="3189"/>
      <c r="BQ130" s="3189"/>
      <c r="BR130" s="3189"/>
      <c r="BS130" s="3189"/>
      <c r="BT130" s="3189"/>
      <c r="BU130" s="3189"/>
      <c r="BV130" s="3143"/>
      <c r="BW130" s="3143"/>
      <c r="BX130" s="3143"/>
      <c r="BY130" s="3143"/>
      <c r="BZ130" s="3143"/>
      <c r="CA130" s="3143"/>
      <c r="CB130" s="3143"/>
      <c r="CC130" s="3143"/>
      <c r="CD130" s="3143"/>
      <c r="CE130" s="3143"/>
      <c r="CF130" s="3143"/>
      <c r="CG130" s="3143"/>
      <c r="CH130" s="3143"/>
      <c r="CI130" s="3143"/>
    </row>
    <row r="131" spans="1:87" ht="16.5" customHeight="1">
      <c r="A131" s="3143"/>
      <c r="B131" s="3143"/>
      <c r="C131" s="3143"/>
      <c r="D131" s="3143"/>
      <c r="E131" s="3143"/>
      <c r="F131" s="3143"/>
      <c r="G131" s="3143"/>
      <c r="H131" s="3143"/>
      <c r="I131" s="3143"/>
      <c r="J131" s="3143"/>
      <c r="K131" s="3098"/>
      <c r="L131" s="3098"/>
      <c r="M131" s="3098"/>
      <c r="N131" s="3098"/>
      <c r="O131" s="3098"/>
      <c r="P131" s="3098"/>
      <c r="Q131" s="3098"/>
      <c r="R131" s="3098"/>
      <c r="S131" s="3098"/>
      <c r="T131" s="3098"/>
      <c r="U131" s="3098"/>
      <c r="V131" s="3098"/>
      <c r="W131" s="3098"/>
      <c r="X131" s="3098"/>
      <c r="Y131" s="3098"/>
      <c r="Z131" s="3098"/>
      <c r="AA131" s="3098"/>
      <c r="AB131" s="3098"/>
      <c r="AC131" s="3098"/>
      <c r="AD131" s="3098"/>
      <c r="AE131" s="3098"/>
      <c r="AF131" s="3098"/>
      <c r="AG131" s="3098"/>
      <c r="AH131" s="3098"/>
      <c r="AI131" s="3098"/>
      <c r="AJ131" s="3143"/>
      <c r="AK131" s="3143"/>
      <c r="AL131" s="3143"/>
      <c r="AM131" s="3143"/>
      <c r="AN131" s="3143"/>
      <c r="AO131" s="3143"/>
      <c r="AP131" s="3143"/>
      <c r="AQ131" s="3143"/>
      <c r="AR131" s="3143"/>
      <c r="AS131" s="3143"/>
      <c r="AT131" s="3143"/>
      <c r="AU131" s="3143"/>
      <c r="AV131" s="3143"/>
      <c r="AW131" s="3143"/>
      <c r="AX131" s="3143"/>
      <c r="AY131" s="3143"/>
      <c r="AZ131" s="3143"/>
      <c r="BA131" s="3143"/>
      <c r="BB131" s="3143"/>
      <c r="BC131" s="3143"/>
      <c r="BD131" s="3143"/>
      <c r="BE131" s="3143"/>
      <c r="BF131" s="3143"/>
      <c r="BG131" s="3143"/>
      <c r="BH131" s="3143"/>
      <c r="BI131" s="3143"/>
      <c r="BJ131" s="3143"/>
      <c r="BK131" s="3143"/>
      <c r="BL131" s="3189"/>
      <c r="BM131" s="3189"/>
      <c r="BN131" s="3189"/>
      <c r="BO131" s="3189"/>
      <c r="BP131" s="3189"/>
      <c r="BQ131" s="3189"/>
      <c r="BR131" s="3189"/>
      <c r="BS131" s="3189"/>
      <c r="BT131" s="3189"/>
      <c r="BU131" s="3189"/>
      <c r="BV131" s="3143"/>
      <c r="BW131" s="3143"/>
      <c r="BX131" s="3143"/>
      <c r="BY131" s="3143"/>
      <c r="BZ131" s="3143"/>
      <c r="CA131" s="3143"/>
      <c r="CB131" s="3143"/>
      <c r="CC131" s="3143"/>
      <c r="CD131" s="3143"/>
      <c r="CE131" s="3143"/>
      <c r="CF131" s="3143"/>
      <c r="CG131" s="3143"/>
      <c r="CH131" s="3143"/>
      <c r="CI131" s="3143"/>
    </row>
    <row r="132" spans="1:87" ht="16.5" customHeight="1">
      <c r="A132" s="3143"/>
      <c r="B132" s="3143"/>
      <c r="C132" s="3143"/>
      <c r="D132" s="3143"/>
      <c r="E132" s="3143"/>
      <c r="F132" s="3143"/>
      <c r="G132" s="3143"/>
      <c r="H132" s="3143"/>
      <c r="I132" s="3143"/>
      <c r="J132" s="3143"/>
      <c r="K132" s="3098"/>
      <c r="L132" s="3098"/>
      <c r="M132" s="3098"/>
      <c r="N132" s="3098"/>
      <c r="O132" s="3098"/>
      <c r="P132" s="3098"/>
      <c r="Q132" s="3098"/>
      <c r="R132" s="3098"/>
      <c r="S132" s="3098"/>
      <c r="T132" s="3098"/>
      <c r="U132" s="3098"/>
      <c r="V132" s="3098"/>
      <c r="W132" s="3098"/>
      <c r="X132" s="3098"/>
      <c r="Y132" s="3098"/>
      <c r="Z132" s="3098"/>
      <c r="AA132" s="3098"/>
      <c r="AB132" s="3098"/>
      <c r="AC132" s="3098"/>
      <c r="AD132" s="3098"/>
      <c r="AE132" s="3098"/>
      <c r="AF132" s="3098"/>
      <c r="AG132" s="3098"/>
      <c r="AH132" s="3098"/>
      <c r="AI132" s="3098"/>
      <c r="AJ132" s="3143"/>
      <c r="AK132" s="3143"/>
      <c r="AL132" s="3143"/>
      <c r="AM132" s="3143"/>
      <c r="AN132" s="3143"/>
      <c r="AO132" s="3143"/>
      <c r="AP132" s="3143"/>
      <c r="AQ132" s="3143"/>
      <c r="AR132" s="3143"/>
      <c r="AS132" s="3143"/>
      <c r="AT132" s="3143"/>
      <c r="AU132" s="3143"/>
      <c r="AV132" s="3143"/>
      <c r="AW132" s="3143"/>
      <c r="AX132" s="3143"/>
      <c r="AY132" s="3143"/>
      <c r="AZ132" s="3143"/>
      <c r="BA132" s="3143"/>
      <c r="BB132" s="3143"/>
      <c r="BC132" s="3143"/>
      <c r="BD132" s="3143"/>
      <c r="BE132" s="3143"/>
      <c r="BF132" s="3143"/>
      <c r="BG132" s="3143"/>
      <c r="BH132" s="3143"/>
      <c r="BI132" s="3143"/>
      <c r="BJ132" s="3143"/>
      <c r="BK132" s="3143"/>
      <c r="BL132" s="3189"/>
      <c r="BM132" s="3189"/>
      <c r="BN132" s="3189"/>
      <c r="BO132" s="3189"/>
      <c r="BP132" s="3189"/>
      <c r="BQ132" s="3189"/>
      <c r="BR132" s="3189"/>
      <c r="BS132" s="3189"/>
      <c r="BT132" s="3189"/>
      <c r="BU132" s="3189"/>
      <c r="BV132" s="3143"/>
      <c r="BW132" s="3143"/>
      <c r="BX132" s="3143"/>
      <c r="BY132" s="3143"/>
      <c r="BZ132" s="3143"/>
      <c r="CA132" s="3143"/>
      <c r="CB132" s="3143"/>
      <c r="CC132" s="3143"/>
      <c r="CD132" s="3143"/>
      <c r="CE132" s="3143"/>
      <c r="CF132" s="3143"/>
      <c r="CG132" s="3143"/>
      <c r="CH132" s="3143"/>
      <c r="CI132" s="3143"/>
    </row>
    <row r="133" spans="1:87" ht="16.5" customHeight="1">
      <c r="A133" s="3143"/>
      <c r="B133" s="3143"/>
      <c r="C133" s="3143"/>
      <c r="D133" s="3143"/>
      <c r="E133" s="3143"/>
      <c r="F133" s="3143"/>
      <c r="G133" s="3143"/>
      <c r="H133" s="3143"/>
      <c r="I133" s="3143"/>
      <c r="J133" s="3143"/>
      <c r="K133" s="3098"/>
      <c r="L133" s="3098"/>
      <c r="M133" s="3098"/>
      <c r="N133" s="3098"/>
      <c r="O133" s="3098"/>
      <c r="P133" s="3098"/>
      <c r="Q133" s="3098"/>
      <c r="R133" s="3098"/>
      <c r="S133" s="3098"/>
      <c r="T133" s="3098"/>
      <c r="U133" s="3098"/>
      <c r="V133" s="3098"/>
      <c r="W133" s="3098"/>
      <c r="X133" s="3098"/>
      <c r="Y133" s="3098"/>
      <c r="Z133" s="3098"/>
      <c r="AA133" s="3098"/>
      <c r="AB133" s="3098"/>
      <c r="AC133" s="3098"/>
      <c r="AD133" s="3098"/>
      <c r="AE133" s="3098"/>
      <c r="AF133" s="3098"/>
      <c r="AG133" s="3098"/>
      <c r="AH133" s="3098"/>
      <c r="AI133" s="3098"/>
      <c r="AJ133" s="3143"/>
      <c r="AK133" s="3143"/>
      <c r="AL133" s="3143"/>
      <c r="AM133" s="3143"/>
      <c r="AN133" s="3143"/>
      <c r="AO133" s="3143"/>
      <c r="AP133" s="3143"/>
      <c r="AQ133" s="3143"/>
      <c r="AR133" s="3143"/>
      <c r="AS133" s="3143"/>
      <c r="AT133" s="3143"/>
      <c r="AU133" s="3143"/>
      <c r="AV133" s="3143"/>
      <c r="AW133" s="3143"/>
      <c r="AX133" s="3143"/>
      <c r="AY133" s="3143"/>
      <c r="AZ133" s="3143"/>
      <c r="BA133" s="3143"/>
      <c r="BB133" s="3143"/>
      <c r="BC133" s="3143"/>
      <c r="BD133" s="3143"/>
      <c r="BE133" s="3143"/>
      <c r="BF133" s="3143"/>
      <c r="BG133" s="3143"/>
      <c r="BH133" s="3143"/>
      <c r="BI133" s="3143"/>
      <c r="BJ133" s="3143"/>
      <c r="BK133" s="3143"/>
      <c r="BL133" s="3189"/>
      <c r="BM133" s="3189"/>
      <c r="BN133" s="3189"/>
      <c r="BO133" s="3189"/>
      <c r="BP133" s="3189"/>
      <c r="BQ133" s="3189"/>
      <c r="BR133" s="3189"/>
      <c r="BS133" s="3189"/>
      <c r="BT133" s="3189"/>
      <c r="BU133" s="3189"/>
      <c r="BV133" s="3143"/>
      <c r="BW133" s="3143"/>
      <c r="BX133" s="3143"/>
      <c r="BY133" s="3143"/>
      <c r="BZ133" s="3143"/>
      <c r="CA133" s="3143"/>
      <c r="CB133" s="3143"/>
      <c r="CC133" s="3143"/>
      <c r="CD133" s="3143"/>
      <c r="CE133" s="3143"/>
      <c r="CF133" s="3143"/>
      <c r="CG133" s="3143"/>
      <c r="CH133" s="3143"/>
      <c r="CI133" s="3143"/>
    </row>
    <row r="134" spans="1:87" ht="16.5" customHeight="1">
      <c r="A134" s="3143"/>
      <c r="B134" s="3143"/>
      <c r="C134" s="3143"/>
      <c r="D134" s="3143"/>
      <c r="E134" s="3143"/>
      <c r="F134" s="3143"/>
      <c r="G134" s="3143"/>
      <c r="H134" s="3143"/>
      <c r="I134" s="3143"/>
      <c r="J134" s="3143"/>
      <c r="K134" s="3098"/>
      <c r="L134" s="3098"/>
      <c r="M134" s="3098"/>
      <c r="N134" s="3098"/>
      <c r="O134" s="3098"/>
      <c r="P134" s="3098"/>
      <c r="Q134" s="3098"/>
      <c r="R134" s="3098"/>
      <c r="S134" s="3098"/>
      <c r="T134" s="3098"/>
      <c r="U134" s="3098"/>
      <c r="V134" s="3098"/>
      <c r="W134" s="3098"/>
      <c r="X134" s="3098"/>
      <c r="Y134" s="3098"/>
      <c r="Z134" s="3098"/>
      <c r="AA134" s="3098"/>
      <c r="AB134" s="3098"/>
      <c r="AC134" s="3098"/>
      <c r="AD134" s="3098"/>
      <c r="AE134" s="3098"/>
      <c r="AF134" s="3098"/>
      <c r="AG134" s="3098"/>
      <c r="AH134" s="3098"/>
      <c r="AI134" s="3098"/>
      <c r="AJ134" s="3143"/>
      <c r="AK134" s="3143"/>
      <c r="AL134" s="3143"/>
      <c r="AM134" s="3143"/>
      <c r="AN134" s="3143"/>
      <c r="AO134" s="3143"/>
      <c r="AP134" s="3143"/>
      <c r="AQ134" s="3143"/>
      <c r="AR134" s="3143"/>
      <c r="AS134" s="3143"/>
      <c r="AT134" s="3143"/>
      <c r="AU134" s="3143"/>
      <c r="AV134" s="3143"/>
      <c r="AW134" s="3143"/>
      <c r="AX134" s="3143"/>
      <c r="AY134" s="3143"/>
      <c r="AZ134" s="3143"/>
      <c r="BA134" s="3143"/>
      <c r="BB134" s="3143"/>
      <c r="BC134" s="3143"/>
      <c r="BD134" s="3143"/>
      <c r="BE134" s="3143"/>
      <c r="BF134" s="3143"/>
      <c r="BG134" s="3143"/>
      <c r="BH134" s="3143"/>
      <c r="BI134" s="3143"/>
      <c r="BJ134" s="3143"/>
      <c r="BK134" s="3143"/>
      <c r="BL134" s="3189"/>
      <c r="BM134" s="3189"/>
      <c r="BN134" s="3189"/>
      <c r="BO134" s="3189"/>
      <c r="BP134" s="3189"/>
      <c r="BQ134" s="3189"/>
      <c r="BR134" s="3189"/>
      <c r="BS134" s="3189"/>
      <c r="BT134" s="3189"/>
      <c r="BU134" s="3189"/>
      <c r="BV134" s="3143"/>
      <c r="BW134" s="3143"/>
      <c r="BX134" s="3143"/>
      <c r="BY134" s="3143"/>
      <c r="BZ134" s="3143"/>
      <c r="CA134" s="3143"/>
      <c r="CB134" s="3143"/>
      <c r="CC134" s="3143"/>
      <c r="CD134" s="3143"/>
      <c r="CE134" s="3143"/>
      <c r="CF134" s="3143"/>
      <c r="CG134" s="3143"/>
      <c r="CH134" s="3143"/>
      <c r="CI134" s="3143"/>
    </row>
    <row r="135" spans="1:87" ht="16.5" customHeight="1">
      <c r="A135" s="3143"/>
      <c r="B135" s="3143"/>
      <c r="C135" s="3143"/>
      <c r="D135" s="3143"/>
      <c r="E135" s="3143"/>
      <c r="F135" s="3143"/>
      <c r="G135" s="3143"/>
      <c r="H135" s="3143"/>
      <c r="I135" s="3143"/>
      <c r="J135" s="3143"/>
      <c r="K135" s="3098"/>
      <c r="L135" s="3098"/>
      <c r="M135" s="3098"/>
      <c r="N135" s="3098"/>
      <c r="O135" s="3098"/>
      <c r="P135" s="3098"/>
      <c r="Q135" s="3098"/>
      <c r="R135" s="3098"/>
      <c r="S135" s="3098"/>
      <c r="T135" s="3098"/>
      <c r="U135" s="3098"/>
      <c r="V135" s="3098"/>
      <c r="W135" s="3098"/>
      <c r="X135" s="3098"/>
      <c r="Y135" s="3098"/>
      <c r="Z135" s="3098"/>
      <c r="AA135" s="3098"/>
      <c r="AB135" s="3098"/>
      <c r="AC135" s="3098"/>
      <c r="AD135" s="3098"/>
      <c r="AE135" s="3098"/>
      <c r="AF135" s="3098"/>
      <c r="AG135" s="3098"/>
      <c r="AH135" s="3098"/>
      <c r="AI135" s="3098"/>
      <c r="AJ135" s="3143"/>
      <c r="AK135" s="3143"/>
      <c r="AL135" s="3143"/>
      <c r="AM135" s="3143"/>
      <c r="AN135" s="3143"/>
      <c r="AO135" s="3143"/>
      <c r="AP135" s="3143"/>
      <c r="AQ135" s="3143"/>
      <c r="AR135" s="3143"/>
      <c r="AS135" s="3143"/>
      <c r="AT135" s="3143"/>
      <c r="AU135" s="3143"/>
      <c r="AV135" s="3143"/>
      <c r="AW135" s="3143"/>
      <c r="AX135" s="3143"/>
      <c r="AY135" s="3143"/>
      <c r="AZ135" s="3143"/>
      <c r="BA135" s="3143"/>
      <c r="BB135" s="3143"/>
      <c r="BC135" s="3143"/>
      <c r="BD135" s="3143"/>
      <c r="BE135" s="3143"/>
      <c r="BF135" s="3143"/>
      <c r="BG135" s="3143"/>
      <c r="BH135" s="3143"/>
      <c r="BI135" s="3143"/>
      <c r="BJ135" s="3143"/>
      <c r="BK135" s="3143"/>
      <c r="BL135" s="3189"/>
      <c r="BM135" s="3189"/>
      <c r="BN135" s="3189"/>
      <c r="BO135" s="3189"/>
      <c r="BP135" s="3189"/>
      <c r="BQ135" s="3189"/>
      <c r="BR135" s="3189"/>
      <c r="BS135" s="3189"/>
      <c r="BT135" s="3189"/>
      <c r="BU135" s="3189"/>
      <c r="BV135" s="3143"/>
      <c r="BW135" s="3143"/>
      <c r="BX135" s="3143"/>
      <c r="BY135" s="3143"/>
      <c r="BZ135" s="3143"/>
      <c r="CA135" s="3143"/>
      <c r="CB135" s="3143"/>
      <c r="CC135" s="3143"/>
      <c r="CD135" s="3143"/>
      <c r="CE135" s="3143"/>
      <c r="CF135" s="3143"/>
      <c r="CG135" s="3143"/>
      <c r="CH135" s="3143"/>
      <c r="CI135" s="3143"/>
    </row>
    <row r="136" spans="1:87" ht="16.5" customHeight="1">
      <c r="A136" s="3143"/>
      <c r="B136" s="3143"/>
      <c r="C136" s="3143"/>
      <c r="D136" s="3143"/>
      <c r="E136" s="3143"/>
      <c r="F136" s="3143"/>
      <c r="G136" s="3143"/>
      <c r="H136" s="3143"/>
      <c r="I136" s="3143"/>
      <c r="J136" s="3143"/>
      <c r="K136" s="3098"/>
      <c r="L136" s="3098"/>
      <c r="M136" s="3098"/>
      <c r="N136" s="3098"/>
      <c r="O136" s="3098"/>
      <c r="P136" s="3098"/>
      <c r="Q136" s="3098"/>
      <c r="R136" s="3098"/>
      <c r="S136" s="3098"/>
      <c r="T136" s="3098"/>
      <c r="U136" s="3098"/>
      <c r="V136" s="3098"/>
      <c r="W136" s="3098"/>
      <c r="X136" s="3098"/>
      <c r="Y136" s="3098"/>
      <c r="Z136" s="3098"/>
      <c r="AA136" s="3098"/>
      <c r="AB136" s="3098"/>
      <c r="AC136" s="3098"/>
      <c r="AD136" s="3098"/>
      <c r="AE136" s="3098"/>
      <c r="AF136" s="3098"/>
      <c r="AG136" s="3098"/>
      <c r="AH136" s="3098"/>
      <c r="AI136" s="3098"/>
      <c r="AJ136" s="3143"/>
      <c r="AK136" s="3143"/>
      <c r="AL136" s="3143"/>
      <c r="AM136" s="3143"/>
      <c r="AN136" s="3143"/>
      <c r="AO136" s="3143"/>
      <c r="AP136" s="3143"/>
      <c r="AQ136" s="3143"/>
      <c r="AR136" s="3143"/>
      <c r="AS136" s="3143"/>
      <c r="AT136" s="3143"/>
      <c r="AU136" s="3143"/>
      <c r="AV136" s="3143"/>
      <c r="AW136" s="3143"/>
      <c r="AX136" s="3143"/>
      <c r="AY136" s="3143"/>
      <c r="AZ136" s="3143"/>
      <c r="BA136" s="3143"/>
      <c r="BB136" s="3143"/>
      <c r="BC136" s="3143"/>
      <c r="BD136" s="3143"/>
      <c r="BE136" s="3143"/>
      <c r="BF136" s="3143"/>
      <c r="BG136" s="3143"/>
      <c r="BH136" s="3143"/>
      <c r="BI136" s="3143"/>
      <c r="BJ136" s="3143"/>
      <c r="BK136" s="3143"/>
      <c r="BL136" s="3189"/>
      <c r="BM136" s="3189"/>
      <c r="BN136" s="3189"/>
      <c r="BO136" s="3189"/>
      <c r="BP136" s="3189"/>
      <c r="BQ136" s="3189"/>
      <c r="BR136" s="3189"/>
      <c r="BS136" s="3189"/>
      <c r="BT136" s="3189"/>
      <c r="BU136" s="3189"/>
      <c r="BV136" s="3143"/>
      <c r="BW136" s="3143"/>
      <c r="BX136" s="3143"/>
      <c r="BY136" s="3143"/>
      <c r="BZ136" s="3143"/>
      <c r="CA136" s="3143"/>
      <c r="CB136" s="3143"/>
      <c r="CC136" s="3143"/>
      <c r="CD136" s="3143"/>
      <c r="CE136" s="3143"/>
      <c r="CF136" s="3143"/>
      <c r="CG136" s="3143"/>
      <c r="CH136" s="3143"/>
      <c r="CI136" s="3143"/>
    </row>
    <row r="137" spans="1:87" ht="16.5" customHeight="1">
      <c r="A137" s="3143"/>
      <c r="B137" s="3143"/>
      <c r="C137" s="3143"/>
      <c r="D137" s="3143"/>
      <c r="E137" s="3143"/>
      <c r="F137" s="3143"/>
      <c r="G137" s="3143"/>
      <c r="H137" s="3143"/>
      <c r="I137" s="3143"/>
      <c r="J137" s="3143"/>
      <c r="K137" s="3098"/>
      <c r="L137" s="3098"/>
      <c r="M137" s="3098"/>
      <c r="N137" s="3098"/>
      <c r="O137" s="3098"/>
      <c r="P137" s="3098"/>
      <c r="Q137" s="3098"/>
      <c r="R137" s="3098"/>
      <c r="S137" s="3098"/>
      <c r="T137" s="3098"/>
      <c r="U137" s="3098"/>
      <c r="V137" s="3098"/>
      <c r="W137" s="3098"/>
      <c r="X137" s="3098"/>
      <c r="Y137" s="3098"/>
      <c r="Z137" s="3098"/>
      <c r="AA137" s="3098"/>
      <c r="AB137" s="3098"/>
      <c r="AC137" s="3098"/>
      <c r="AD137" s="3098"/>
      <c r="AE137" s="3098"/>
      <c r="AF137" s="3098"/>
      <c r="AG137" s="3098"/>
      <c r="AH137" s="3098"/>
      <c r="AI137" s="3098"/>
      <c r="AJ137" s="3143"/>
      <c r="AK137" s="3143"/>
      <c r="AL137" s="3143"/>
      <c r="AM137" s="3143"/>
      <c r="AN137" s="3143"/>
      <c r="AO137" s="3143"/>
      <c r="AP137" s="3143"/>
      <c r="AQ137" s="3143"/>
      <c r="AR137" s="3143"/>
      <c r="AS137" s="3143"/>
      <c r="AT137" s="3143"/>
      <c r="AU137" s="3143"/>
      <c r="AV137" s="3143"/>
      <c r="AW137" s="3143"/>
      <c r="AX137" s="3143"/>
      <c r="AY137" s="3143"/>
      <c r="AZ137" s="3143"/>
      <c r="BA137" s="3143"/>
      <c r="BB137" s="3143"/>
      <c r="BC137" s="3143"/>
      <c r="BD137" s="3143"/>
      <c r="BE137" s="3143"/>
      <c r="BF137" s="3143"/>
      <c r="BG137" s="3143"/>
      <c r="BH137" s="3143"/>
      <c r="BI137" s="3143"/>
      <c r="BJ137" s="3143"/>
      <c r="BK137" s="3143"/>
      <c r="BL137" s="3189"/>
      <c r="BM137" s="3189"/>
      <c r="BN137" s="3189"/>
      <c r="BO137" s="3189"/>
      <c r="BP137" s="3189"/>
      <c r="BQ137" s="3189"/>
      <c r="BR137" s="3189"/>
      <c r="BS137" s="3189"/>
      <c r="BT137" s="3189"/>
      <c r="BU137" s="3189"/>
      <c r="BV137" s="3143"/>
      <c r="BW137" s="3143"/>
      <c r="BX137" s="3143"/>
      <c r="BY137" s="3143"/>
      <c r="BZ137" s="3143"/>
      <c r="CA137" s="3143"/>
      <c r="CB137" s="3143"/>
      <c r="CC137" s="3143"/>
      <c r="CD137" s="3143"/>
      <c r="CE137" s="3143"/>
      <c r="CF137" s="3143"/>
      <c r="CG137" s="3143"/>
      <c r="CH137" s="3143"/>
      <c r="CI137" s="3143"/>
    </row>
    <row r="138" spans="1:87" ht="16.5" customHeight="1">
      <c r="A138" s="3143"/>
      <c r="B138" s="3143"/>
      <c r="C138" s="3143"/>
      <c r="D138" s="3143"/>
      <c r="E138" s="3143"/>
      <c r="F138" s="3143"/>
      <c r="G138" s="3143"/>
      <c r="H138" s="3143"/>
      <c r="I138" s="3143"/>
      <c r="J138" s="3143"/>
      <c r="K138" s="3098"/>
      <c r="L138" s="3098"/>
      <c r="M138" s="3098"/>
      <c r="N138" s="3098"/>
      <c r="O138" s="3098"/>
      <c r="P138" s="3098"/>
      <c r="Q138" s="3098"/>
      <c r="R138" s="3098"/>
      <c r="S138" s="3098"/>
      <c r="T138" s="3098"/>
      <c r="U138" s="3098"/>
      <c r="V138" s="3098"/>
      <c r="W138" s="3098"/>
      <c r="X138" s="3098"/>
      <c r="Y138" s="3098"/>
      <c r="Z138" s="3098"/>
      <c r="AA138" s="3098"/>
      <c r="AB138" s="3098"/>
      <c r="AC138" s="3098"/>
      <c r="AD138" s="3098"/>
      <c r="AE138" s="3098"/>
      <c r="AF138" s="3098"/>
      <c r="AG138" s="3098"/>
      <c r="AH138" s="3098"/>
      <c r="AI138" s="3098"/>
      <c r="AJ138" s="3143"/>
      <c r="AK138" s="3143"/>
      <c r="AL138" s="3143"/>
      <c r="AM138" s="3143"/>
      <c r="AN138" s="3143"/>
      <c r="AO138" s="3143"/>
      <c r="AP138" s="3143"/>
      <c r="AQ138" s="3143"/>
      <c r="AR138" s="3143"/>
      <c r="AS138" s="3143"/>
      <c r="AT138" s="3143"/>
      <c r="AU138" s="3143"/>
      <c r="AV138" s="3143"/>
      <c r="AW138" s="3143"/>
      <c r="AX138" s="3143"/>
      <c r="AY138" s="3143"/>
      <c r="AZ138" s="3143"/>
      <c r="BA138" s="3143"/>
      <c r="BB138" s="3143"/>
      <c r="BC138" s="3143"/>
      <c r="BD138" s="3143"/>
      <c r="BE138" s="3143"/>
      <c r="BF138" s="3143"/>
      <c r="BG138" s="3143"/>
      <c r="BH138" s="3143"/>
      <c r="BI138" s="3143"/>
      <c r="BJ138" s="3143"/>
      <c r="BK138" s="3143"/>
      <c r="BL138" s="3189"/>
      <c r="BM138" s="3189"/>
      <c r="BN138" s="3189"/>
      <c r="BO138" s="3189"/>
      <c r="BP138" s="3189"/>
      <c r="BQ138" s="3189"/>
      <c r="BR138" s="3189"/>
      <c r="BS138" s="3189"/>
      <c r="BT138" s="3189"/>
      <c r="BU138" s="3189"/>
      <c r="BV138" s="3143"/>
      <c r="BW138" s="3143"/>
      <c r="BX138" s="3143"/>
      <c r="BY138" s="3143"/>
      <c r="BZ138" s="3143"/>
      <c r="CA138" s="3143"/>
      <c r="CB138" s="3143"/>
      <c r="CC138" s="3143"/>
      <c r="CD138" s="3143"/>
      <c r="CE138" s="3143"/>
      <c r="CF138" s="3143"/>
      <c r="CG138" s="3143"/>
      <c r="CH138" s="3143"/>
      <c r="CI138" s="3143"/>
    </row>
    <row r="139" spans="1:87" ht="16.5" customHeight="1">
      <c r="A139" s="3143"/>
      <c r="B139" s="3143"/>
      <c r="C139" s="3143"/>
      <c r="D139" s="3143"/>
      <c r="E139" s="3143"/>
      <c r="F139" s="3143"/>
      <c r="G139" s="3143"/>
      <c r="H139" s="3143"/>
      <c r="I139" s="3143"/>
      <c r="J139" s="3143"/>
      <c r="K139" s="3098"/>
      <c r="L139" s="3098"/>
      <c r="M139" s="3098"/>
      <c r="N139" s="3098"/>
      <c r="O139" s="3098"/>
      <c r="P139" s="3098"/>
      <c r="Q139" s="3098"/>
      <c r="R139" s="3098"/>
      <c r="S139" s="3098"/>
      <c r="T139" s="3098"/>
      <c r="U139" s="3098"/>
      <c r="V139" s="3098"/>
      <c r="W139" s="3098"/>
      <c r="X139" s="3098"/>
      <c r="Y139" s="3098"/>
      <c r="Z139" s="3098"/>
      <c r="AA139" s="3098"/>
      <c r="AB139" s="3098"/>
      <c r="AC139" s="3098"/>
      <c r="AD139" s="3098"/>
      <c r="AE139" s="3098"/>
      <c r="AF139" s="3098"/>
      <c r="AG139" s="3098"/>
      <c r="AH139" s="3098"/>
      <c r="AI139" s="3098"/>
      <c r="AJ139" s="3143"/>
      <c r="AK139" s="3143"/>
      <c r="AL139" s="3143"/>
      <c r="AM139" s="3143"/>
      <c r="AN139" s="3143"/>
      <c r="AO139" s="3143"/>
      <c r="AP139" s="3143"/>
      <c r="AQ139" s="3143"/>
      <c r="AR139" s="3143"/>
      <c r="AS139" s="3143"/>
      <c r="AT139" s="3143"/>
      <c r="AU139" s="3143"/>
      <c r="AV139" s="3143"/>
      <c r="AW139" s="3143"/>
      <c r="AX139" s="3143"/>
      <c r="AY139" s="3143"/>
      <c r="AZ139" s="3143"/>
      <c r="BA139" s="3143"/>
      <c r="BB139" s="3143"/>
      <c r="BC139" s="3143"/>
      <c r="BD139" s="3143"/>
      <c r="BE139" s="3143"/>
      <c r="BF139" s="3143"/>
      <c r="BG139" s="3143"/>
      <c r="BH139" s="3143"/>
      <c r="BI139" s="3143"/>
      <c r="BJ139" s="3143"/>
      <c r="BK139" s="3143"/>
      <c r="BL139" s="3189"/>
      <c r="BM139" s="3189"/>
      <c r="BN139" s="3189"/>
      <c r="BO139" s="3189"/>
      <c r="BP139" s="3189"/>
      <c r="BQ139" s="3189"/>
      <c r="BR139" s="3189"/>
      <c r="BS139" s="3189"/>
      <c r="BT139" s="3189"/>
      <c r="BU139" s="3189"/>
      <c r="BV139" s="3143"/>
      <c r="BW139" s="3143"/>
      <c r="BX139" s="3143"/>
      <c r="BY139" s="3143"/>
      <c r="BZ139" s="3143"/>
      <c r="CA139" s="3143"/>
      <c r="CB139" s="3143"/>
      <c r="CC139" s="3143"/>
      <c r="CD139" s="3143"/>
      <c r="CE139" s="3143"/>
      <c r="CF139" s="3143"/>
      <c r="CG139" s="3143"/>
      <c r="CH139" s="3143"/>
      <c r="CI139" s="3143"/>
    </row>
    <row r="140" spans="1:87" ht="16.5" customHeight="1">
      <c r="A140" s="3143"/>
      <c r="B140" s="3143"/>
      <c r="C140" s="3143"/>
      <c r="D140" s="3143"/>
      <c r="E140" s="3143"/>
      <c r="F140" s="3143"/>
      <c r="G140" s="3143"/>
      <c r="H140" s="3143"/>
      <c r="I140" s="3143"/>
      <c r="J140" s="3143"/>
      <c r="K140" s="3098"/>
      <c r="L140" s="3098"/>
      <c r="M140" s="3098"/>
      <c r="N140" s="3098"/>
      <c r="O140" s="3098"/>
      <c r="P140" s="3098"/>
      <c r="Q140" s="3098"/>
      <c r="R140" s="3098"/>
      <c r="S140" s="3098"/>
      <c r="T140" s="3098"/>
      <c r="U140" s="3098"/>
      <c r="V140" s="3098"/>
      <c r="W140" s="3098"/>
      <c r="X140" s="3098"/>
      <c r="Y140" s="3098"/>
      <c r="Z140" s="3098"/>
      <c r="AA140" s="3098"/>
      <c r="AB140" s="3098"/>
      <c r="AC140" s="3098"/>
      <c r="AD140" s="3098"/>
      <c r="AE140" s="3098"/>
      <c r="AF140" s="3098"/>
      <c r="AG140" s="3098"/>
      <c r="AH140" s="3098"/>
      <c r="AI140" s="3098"/>
      <c r="AJ140" s="3143"/>
      <c r="AK140" s="3143"/>
      <c r="AL140" s="3143"/>
      <c r="AM140" s="3143"/>
      <c r="AN140" s="3143"/>
      <c r="AO140" s="3143"/>
      <c r="AP140" s="3143"/>
      <c r="AQ140" s="3143"/>
      <c r="AR140" s="3143"/>
      <c r="AS140" s="3143"/>
      <c r="AT140" s="3143"/>
      <c r="AU140" s="3143"/>
      <c r="AV140" s="3143"/>
      <c r="AW140" s="3143"/>
      <c r="AX140" s="3143"/>
      <c r="AY140" s="3143"/>
      <c r="AZ140" s="3143"/>
      <c r="BA140" s="3143"/>
      <c r="BB140" s="3143"/>
      <c r="BC140" s="3143"/>
      <c r="BD140" s="3143"/>
      <c r="BE140" s="3143"/>
      <c r="BF140" s="3143"/>
      <c r="BG140" s="3143"/>
      <c r="BH140" s="3143"/>
      <c r="BI140" s="3143"/>
      <c r="BJ140" s="3143"/>
      <c r="BK140" s="3143"/>
      <c r="BL140" s="3189"/>
      <c r="BM140" s="3189"/>
      <c r="BN140" s="3189"/>
      <c r="BO140" s="3189"/>
      <c r="BP140" s="3189"/>
      <c r="BQ140" s="3189"/>
      <c r="BR140" s="3189"/>
      <c r="BS140" s="3189"/>
      <c r="BT140" s="3189"/>
      <c r="BU140" s="3189"/>
      <c r="BV140" s="3143"/>
      <c r="BW140" s="3143"/>
      <c r="BX140" s="3143"/>
      <c r="BY140" s="3143"/>
      <c r="BZ140" s="3143"/>
      <c r="CA140" s="3143"/>
      <c r="CB140" s="3143"/>
      <c r="CC140" s="3143"/>
      <c r="CD140" s="3143"/>
      <c r="CE140" s="3143"/>
      <c r="CF140" s="3143"/>
      <c r="CG140" s="3143"/>
      <c r="CH140" s="3143"/>
      <c r="CI140" s="3143"/>
    </row>
    <row r="141" spans="1:87" ht="16.5" customHeight="1">
      <c r="A141" s="3143"/>
      <c r="B141" s="3143"/>
      <c r="C141" s="3143"/>
      <c r="D141" s="3143"/>
      <c r="E141" s="3143"/>
      <c r="F141" s="3143"/>
      <c r="G141" s="3143"/>
      <c r="H141" s="3143"/>
      <c r="I141" s="3143"/>
      <c r="J141" s="3143"/>
      <c r="K141" s="3098"/>
      <c r="L141" s="3098"/>
      <c r="M141" s="3098"/>
      <c r="N141" s="3098"/>
      <c r="O141" s="3098"/>
      <c r="P141" s="3098"/>
      <c r="Q141" s="3098"/>
      <c r="R141" s="3098"/>
      <c r="S141" s="3098"/>
      <c r="T141" s="3098"/>
      <c r="U141" s="3098"/>
      <c r="V141" s="3098"/>
      <c r="W141" s="3098"/>
      <c r="X141" s="3098"/>
      <c r="Y141" s="3098"/>
      <c r="Z141" s="3098"/>
      <c r="AA141" s="3098"/>
      <c r="AB141" s="3098"/>
      <c r="AC141" s="3098"/>
      <c r="AD141" s="3098"/>
      <c r="AE141" s="3098"/>
      <c r="AF141" s="3098"/>
      <c r="AG141" s="3098"/>
      <c r="AH141" s="3098"/>
      <c r="AI141" s="3098"/>
      <c r="AJ141" s="3143"/>
      <c r="AK141" s="3143"/>
      <c r="AL141" s="3143"/>
      <c r="AM141" s="3143"/>
      <c r="AN141" s="3143"/>
      <c r="AO141" s="3143"/>
      <c r="AP141" s="3143"/>
      <c r="AQ141" s="3143"/>
      <c r="AR141" s="3143"/>
      <c r="AS141" s="3143"/>
      <c r="AT141" s="3143"/>
      <c r="AU141" s="3143"/>
      <c r="AV141" s="3143"/>
      <c r="AW141" s="3143"/>
      <c r="AX141" s="3143"/>
      <c r="AY141" s="3143"/>
      <c r="AZ141" s="3143"/>
      <c r="BA141" s="3143"/>
      <c r="BB141" s="3143"/>
      <c r="BC141" s="3143"/>
      <c r="BD141" s="3143"/>
      <c r="BE141" s="3143"/>
      <c r="BF141" s="3143"/>
      <c r="BG141" s="3143"/>
      <c r="BH141" s="3143"/>
      <c r="BI141" s="3143"/>
      <c r="BJ141" s="3143"/>
      <c r="BK141" s="3143"/>
      <c r="BL141" s="3189"/>
      <c r="BM141" s="3189"/>
      <c r="BN141" s="3189"/>
      <c r="BO141" s="3189"/>
      <c r="BP141" s="3189"/>
      <c r="BQ141" s="3189"/>
      <c r="BR141" s="3189"/>
      <c r="BS141" s="3189"/>
      <c r="BT141" s="3189"/>
      <c r="BU141" s="3189"/>
      <c r="BV141" s="3143"/>
      <c r="BW141" s="3143"/>
      <c r="BX141" s="3143"/>
      <c r="BY141" s="3143"/>
      <c r="BZ141" s="3143"/>
      <c r="CA141" s="3143"/>
      <c r="CB141" s="3143"/>
      <c r="CC141" s="3143"/>
      <c r="CD141" s="3143"/>
      <c r="CE141" s="3143"/>
      <c r="CF141" s="3143"/>
      <c r="CG141" s="3143"/>
      <c r="CH141" s="3143"/>
      <c r="CI141" s="3143"/>
    </row>
    <row r="142" spans="1:87" ht="16.5" customHeight="1">
      <c r="A142" s="3143"/>
      <c r="B142" s="3143"/>
      <c r="C142" s="3143"/>
      <c r="D142" s="3143"/>
      <c r="E142" s="3143"/>
      <c r="F142" s="3143"/>
      <c r="G142" s="3143"/>
      <c r="H142" s="3143"/>
      <c r="I142" s="3143"/>
      <c r="J142" s="3143"/>
      <c r="K142" s="3098"/>
      <c r="L142" s="3098"/>
      <c r="M142" s="3098"/>
      <c r="N142" s="3098"/>
      <c r="O142" s="3098"/>
      <c r="P142" s="3098"/>
      <c r="Q142" s="3098"/>
      <c r="R142" s="3098"/>
      <c r="S142" s="3098"/>
      <c r="T142" s="3098"/>
      <c r="U142" s="3098"/>
      <c r="V142" s="3098"/>
      <c r="W142" s="3098"/>
      <c r="X142" s="3098"/>
      <c r="Y142" s="3098"/>
      <c r="Z142" s="3098"/>
      <c r="AA142" s="3098"/>
      <c r="AB142" s="3098"/>
      <c r="AC142" s="3098"/>
      <c r="AD142" s="3098"/>
      <c r="AE142" s="3098"/>
      <c r="AF142" s="3098"/>
      <c r="AG142" s="3098"/>
      <c r="AH142" s="3098"/>
      <c r="AI142" s="3098"/>
      <c r="AJ142" s="3143"/>
      <c r="AK142" s="3143"/>
      <c r="AL142" s="3143"/>
      <c r="AM142" s="3143"/>
      <c r="AN142" s="3143"/>
      <c r="AO142" s="3143"/>
      <c r="AP142" s="3143"/>
      <c r="AQ142" s="3143"/>
      <c r="AR142" s="3143"/>
      <c r="AS142" s="3143"/>
      <c r="AT142" s="3143"/>
      <c r="AU142" s="3143"/>
      <c r="AV142" s="3143"/>
      <c r="AW142" s="3143"/>
      <c r="AX142" s="3143"/>
      <c r="AY142" s="3143"/>
      <c r="AZ142" s="3143"/>
      <c r="BA142" s="3143"/>
      <c r="BB142" s="3143"/>
      <c r="BC142" s="3143"/>
      <c r="BD142" s="3143"/>
      <c r="BE142" s="3143"/>
      <c r="BF142" s="3143"/>
      <c r="BG142" s="3143"/>
      <c r="BH142" s="3143"/>
      <c r="BI142" s="3143"/>
      <c r="BJ142" s="3143"/>
      <c r="BK142" s="3143"/>
      <c r="BL142" s="3189"/>
      <c r="BM142" s="3189"/>
      <c r="BN142" s="3189"/>
      <c r="BO142" s="3189"/>
      <c r="BP142" s="3189"/>
      <c r="BQ142" s="3189"/>
      <c r="BR142" s="3189"/>
      <c r="BS142" s="3189"/>
      <c r="BT142" s="3189"/>
      <c r="BU142" s="3189"/>
      <c r="BV142" s="3143"/>
      <c r="BW142" s="3143"/>
      <c r="BX142" s="3143"/>
      <c r="BY142" s="3143"/>
      <c r="BZ142" s="3143"/>
      <c r="CA142" s="3143"/>
      <c r="CB142" s="3143"/>
      <c r="CC142" s="3143"/>
      <c r="CD142" s="3143"/>
      <c r="CE142" s="3143"/>
      <c r="CF142" s="3143"/>
      <c r="CG142" s="3143"/>
      <c r="CH142" s="3143"/>
      <c r="CI142" s="3143"/>
    </row>
    <row r="143" spans="1:87" ht="16.5" customHeight="1">
      <c r="A143" s="3143"/>
      <c r="B143" s="3143"/>
      <c r="C143" s="3143"/>
      <c r="D143" s="3143"/>
      <c r="E143" s="3143"/>
      <c r="F143" s="3143"/>
      <c r="G143" s="3143"/>
      <c r="H143" s="3143"/>
      <c r="I143" s="3143"/>
      <c r="J143" s="3143"/>
      <c r="K143" s="3098"/>
      <c r="L143" s="3098"/>
      <c r="M143" s="3098"/>
      <c r="N143" s="3098"/>
      <c r="O143" s="3098"/>
      <c r="P143" s="3098"/>
      <c r="Q143" s="3098"/>
      <c r="R143" s="3098"/>
      <c r="S143" s="3098"/>
      <c r="T143" s="3098"/>
      <c r="U143" s="3098"/>
      <c r="V143" s="3098"/>
      <c r="W143" s="3098"/>
      <c r="X143" s="3098"/>
      <c r="Y143" s="3098"/>
      <c r="Z143" s="3098"/>
      <c r="AA143" s="3098"/>
      <c r="AB143" s="3098"/>
      <c r="AC143" s="3098"/>
      <c r="AD143" s="3098"/>
      <c r="AE143" s="3098"/>
      <c r="AF143" s="3098"/>
      <c r="AG143" s="3098"/>
      <c r="AH143" s="3098"/>
      <c r="AI143" s="3098"/>
      <c r="AJ143" s="3143"/>
      <c r="AK143" s="3143"/>
      <c r="AL143" s="3143"/>
      <c r="AM143" s="3143"/>
      <c r="AN143" s="3143"/>
      <c r="AO143" s="3143"/>
      <c r="AP143" s="3143"/>
      <c r="AQ143" s="3143"/>
      <c r="AR143" s="3143"/>
      <c r="AS143" s="3143"/>
      <c r="AT143" s="3143"/>
      <c r="AU143" s="3143"/>
      <c r="AV143" s="3143"/>
      <c r="AW143" s="3143"/>
      <c r="AX143" s="3143"/>
      <c r="AY143" s="3143"/>
      <c r="AZ143" s="3143"/>
      <c r="BA143" s="3143"/>
      <c r="BB143" s="3143"/>
      <c r="BC143" s="3143"/>
      <c r="BD143" s="3143"/>
      <c r="BE143" s="3143"/>
      <c r="BF143" s="3143"/>
      <c r="BG143" s="3143"/>
      <c r="BH143" s="3143"/>
      <c r="BI143" s="3143"/>
      <c r="BJ143" s="3143"/>
      <c r="BK143" s="3143"/>
      <c r="BL143" s="3189"/>
      <c r="BM143" s="3189"/>
      <c r="BN143" s="3189"/>
      <c r="BO143" s="3189"/>
      <c r="BP143" s="3189"/>
      <c r="BQ143" s="3189"/>
      <c r="BR143" s="3189"/>
      <c r="BS143" s="3189"/>
      <c r="BT143" s="3189"/>
      <c r="BU143" s="3189"/>
      <c r="BV143" s="3143"/>
      <c r="BW143" s="3143"/>
      <c r="BX143" s="3143"/>
      <c r="BY143" s="3143"/>
      <c r="BZ143" s="3143"/>
      <c r="CA143" s="3143"/>
      <c r="CB143" s="3143"/>
      <c r="CC143" s="3143"/>
      <c r="CD143" s="3143"/>
      <c r="CE143" s="3143"/>
      <c r="CF143" s="3143"/>
      <c r="CG143" s="3143"/>
      <c r="CH143" s="3143"/>
      <c r="CI143" s="3143"/>
    </row>
    <row r="144" spans="1:87" ht="16.5" customHeight="1">
      <c r="A144" s="3143"/>
      <c r="B144" s="3143"/>
      <c r="C144" s="3143"/>
      <c r="D144" s="3143"/>
      <c r="E144" s="3143"/>
      <c r="F144" s="3143"/>
      <c r="G144" s="3143"/>
      <c r="H144" s="3143"/>
      <c r="I144" s="3143"/>
      <c r="J144" s="3143"/>
      <c r="K144" s="3098"/>
      <c r="L144" s="3098"/>
      <c r="M144" s="3098"/>
      <c r="N144" s="3098"/>
      <c r="O144" s="3098"/>
      <c r="P144" s="3098"/>
      <c r="Q144" s="3098"/>
      <c r="R144" s="3098"/>
      <c r="S144" s="3098"/>
      <c r="T144" s="3098"/>
      <c r="U144" s="3098"/>
      <c r="V144" s="3098"/>
      <c r="W144" s="3098"/>
      <c r="X144" s="3098"/>
      <c r="Y144" s="3098"/>
      <c r="Z144" s="3098"/>
      <c r="AA144" s="3098"/>
      <c r="AB144" s="3098"/>
      <c r="AC144" s="3098"/>
      <c r="AD144" s="3098"/>
      <c r="AE144" s="3098"/>
      <c r="AF144" s="3098"/>
      <c r="AG144" s="3098"/>
      <c r="AH144" s="3098"/>
      <c r="AI144" s="3098"/>
      <c r="AJ144" s="3143"/>
      <c r="AK144" s="3143"/>
      <c r="AL144" s="3143"/>
      <c r="AM144" s="3143"/>
      <c r="AN144" s="3143"/>
      <c r="AO144" s="3143"/>
      <c r="AP144" s="3143"/>
      <c r="AQ144" s="3143"/>
      <c r="AR144" s="3143"/>
      <c r="AS144" s="3143"/>
      <c r="AT144" s="3143"/>
      <c r="AU144" s="3143"/>
      <c r="AV144" s="3143"/>
      <c r="AW144" s="3143"/>
      <c r="AX144" s="3143"/>
      <c r="AY144" s="3143"/>
      <c r="AZ144" s="3143"/>
      <c r="BA144" s="3143"/>
      <c r="BB144" s="3143"/>
      <c r="BC144" s="3143"/>
      <c r="BD144" s="3143"/>
      <c r="BE144" s="3143"/>
      <c r="BF144" s="3143"/>
      <c r="BG144" s="3143"/>
      <c r="BH144" s="3143"/>
      <c r="BI144" s="3143"/>
      <c r="BJ144" s="3143"/>
      <c r="BK144" s="3143"/>
      <c r="BL144" s="3189"/>
      <c r="BM144" s="3189"/>
      <c r="BN144" s="3189"/>
      <c r="BO144" s="3189"/>
      <c r="BP144" s="3189"/>
      <c r="BQ144" s="3189"/>
      <c r="BR144" s="3189"/>
      <c r="BS144" s="3189"/>
      <c r="BT144" s="3189"/>
      <c r="BU144" s="3189"/>
      <c r="BV144" s="3143"/>
      <c r="BW144" s="3143"/>
      <c r="BX144" s="3143"/>
      <c r="BY144" s="3143"/>
      <c r="BZ144" s="3143"/>
      <c r="CA144" s="3143"/>
      <c r="CB144" s="3143"/>
      <c r="CC144" s="3143"/>
      <c r="CD144" s="3143"/>
      <c r="CE144" s="3143"/>
      <c r="CF144" s="3143"/>
      <c r="CG144" s="3143"/>
      <c r="CH144" s="3143"/>
      <c r="CI144" s="3143"/>
    </row>
    <row r="145" spans="1:87" ht="16.5" customHeight="1">
      <c r="A145" s="3143"/>
      <c r="B145" s="3143"/>
      <c r="C145" s="3143"/>
      <c r="D145" s="3143"/>
      <c r="E145" s="3143"/>
      <c r="F145" s="3143"/>
      <c r="G145" s="3143"/>
      <c r="H145" s="3143"/>
      <c r="I145" s="3143"/>
      <c r="J145" s="3143"/>
      <c r="K145" s="3098"/>
      <c r="L145" s="3098"/>
      <c r="M145" s="3098"/>
      <c r="N145" s="3098"/>
      <c r="O145" s="3098"/>
      <c r="P145" s="3098"/>
      <c r="Q145" s="3098"/>
      <c r="R145" s="3098"/>
      <c r="S145" s="3098"/>
      <c r="T145" s="3098"/>
      <c r="U145" s="3098"/>
      <c r="V145" s="3098"/>
      <c r="W145" s="3098"/>
      <c r="X145" s="3098"/>
      <c r="Y145" s="3098"/>
      <c r="Z145" s="3098"/>
      <c r="AA145" s="3098"/>
      <c r="AB145" s="3098"/>
      <c r="AC145" s="3098"/>
      <c r="AD145" s="3098"/>
      <c r="AE145" s="3098"/>
      <c r="AF145" s="3098"/>
      <c r="AG145" s="3098"/>
      <c r="AH145" s="3098"/>
      <c r="AI145" s="3098"/>
      <c r="AJ145" s="3143"/>
      <c r="AK145" s="3143"/>
      <c r="AL145" s="3143"/>
      <c r="AM145" s="3143"/>
      <c r="AN145" s="3143"/>
      <c r="AO145" s="3143"/>
      <c r="AP145" s="3143"/>
      <c r="AQ145" s="3143"/>
      <c r="AR145" s="3143"/>
      <c r="AS145" s="3143"/>
      <c r="AT145" s="3143"/>
      <c r="AU145" s="3143"/>
      <c r="AV145" s="3143"/>
      <c r="AW145" s="3143"/>
      <c r="AX145" s="3143"/>
      <c r="AY145" s="3143"/>
      <c r="AZ145" s="3143"/>
      <c r="BA145" s="3143"/>
      <c r="BB145" s="3143"/>
      <c r="BC145" s="3143"/>
      <c r="BD145" s="3143"/>
      <c r="BE145" s="3143"/>
      <c r="BF145" s="3143"/>
      <c r="BG145" s="3143"/>
      <c r="BH145" s="3143"/>
      <c r="BI145" s="3143"/>
      <c r="BJ145" s="3143"/>
      <c r="BK145" s="3143"/>
      <c r="BL145" s="3189"/>
      <c r="BM145" s="3189"/>
      <c r="BN145" s="3189"/>
      <c r="BO145" s="3189"/>
      <c r="BP145" s="3189"/>
      <c r="BQ145" s="3189"/>
      <c r="BR145" s="3189"/>
      <c r="BS145" s="3189"/>
      <c r="BT145" s="3189"/>
      <c r="BU145" s="3189"/>
      <c r="BV145" s="3143"/>
      <c r="BW145" s="3143"/>
      <c r="BX145" s="3143"/>
      <c r="BY145" s="3143"/>
      <c r="BZ145" s="3143"/>
      <c r="CA145" s="3143"/>
      <c r="CB145" s="3143"/>
      <c r="CC145" s="3143"/>
      <c r="CD145" s="3143"/>
      <c r="CE145" s="3143"/>
      <c r="CF145" s="3143"/>
      <c r="CG145" s="3143"/>
      <c r="CH145" s="3143"/>
      <c r="CI145" s="3143"/>
    </row>
    <row r="146" spans="1:87" ht="16.5" customHeight="1">
      <c r="A146" s="3143"/>
      <c r="B146" s="3143"/>
      <c r="C146" s="3143"/>
      <c r="D146" s="3143"/>
      <c r="E146" s="3143"/>
      <c r="F146" s="3143"/>
      <c r="G146" s="3143"/>
      <c r="H146" s="3143"/>
      <c r="I146" s="3143"/>
      <c r="J146" s="3143"/>
      <c r="K146" s="3098"/>
      <c r="L146" s="3098"/>
      <c r="M146" s="3098"/>
      <c r="N146" s="3098"/>
      <c r="O146" s="3098"/>
      <c r="P146" s="3098"/>
      <c r="Q146" s="3098"/>
      <c r="R146" s="3098"/>
      <c r="S146" s="3098"/>
      <c r="T146" s="3098"/>
      <c r="U146" s="3098"/>
      <c r="V146" s="3098"/>
      <c r="W146" s="3098"/>
      <c r="X146" s="3098"/>
      <c r="Y146" s="3098"/>
      <c r="Z146" s="3098"/>
      <c r="AA146" s="3098"/>
      <c r="AB146" s="3098"/>
      <c r="AC146" s="3098"/>
      <c r="AD146" s="3098"/>
      <c r="AE146" s="3098"/>
      <c r="AF146" s="3098"/>
      <c r="AG146" s="3098"/>
      <c r="AH146" s="3098"/>
      <c r="AI146" s="3098"/>
      <c r="AJ146" s="3143"/>
      <c r="AK146" s="3143"/>
      <c r="AL146" s="3143"/>
      <c r="AM146" s="3143"/>
      <c r="AN146" s="3143"/>
      <c r="AO146" s="3143"/>
      <c r="AP146" s="3143"/>
      <c r="AQ146" s="3143"/>
      <c r="AR146" s="3143"/>
      <c r="AS146" s="3143"/>
      <c r="AT146" s="3143"/>
      <c r="AU146" s="3143"/>
      <c r="AV146" s="3143"/>
      <c r="AW146" s="3143"/>
      <c r="AX146" s="3143"/>
      <c r="AY146" s="3143"/>
      <c r="AZ146" s="3143"/>
      <c r="BA146" s="3143"/>
      <c r="BB146" s="3143"/>
      <c r="BC146" s="3143"/>
      <c r="BD146" s="3143"/>
      <c r="BE146" s="3143"/>
      <c r="BF146" s="3143"/>
      <c r="BG146" s="3143"/>
      <c r="BH146" s="3143"/>
      <c r="BI146" s="3143"/>
      <c r="BJ146" s="3143"/>
      <c r="BK146" s="3143"/>
      <c r="BL146" s="3189"/>
      <c r="BM146" s="3189"/>
      <c r="BN146" s="3189"/>
      <c r="BO146" s="3189"/>
      <c r="BP146" s="3189"/>
      <c r="BQ146" s="3189"/>
      <c r="BR146" s="3189"/>
      <c r="BS146" s="3189"/>
      <c r="BT146" s="3189"/>
      <c r="BU146" s="3189"/>
      <c r="BV146" s="3143"/>
      <c r="BW146" s="3143"/>
      <c r="BX146" s="3143"/>
      <c r="BY146" s="3143"/>
      <c r="BZ146" s="3143"/>
      <c r="CA146" s="3143"/>
      <c r="CB146" s="3143"/>
      <c r="CC146" s="3143"/>
      <c r="CD146" s="3143"/>
      <c r="CE146" s="3143"/>
      <c r="CF146" s="3143"/>
      <c r="CG146" s="3143"/>
      <c r="CH146" s="3143"/>
      <c r="CI146" s="3143"/>
    </row>
    <row r="147" spans="1:87" ht="16.5" customHeight="1">
      <c r="A147" s="3143"/>
      <c r="B147" s="3143"/>
      <c r="C147" s="3143"/>
      <c r="D147" s="3143"/>
      <c r="E147" s="3143"/>
      <c r="F147" s="3143"/>
      <c r="G147" s="3143"/>
      <c r="H147" s="3143"/>
      <c r="I147" s="3143"/>
      <c r="J147" s="3143"/>
      <c r="K147" s="3098"/>
      <c r="L147" s="3098"/>
      <c r="M147" s="3098"/>
      <c r="N147" s="3098"/>
      <c r="O147" s="3098"/>
      <c r="P147" s="3098"/>
      <c r="Q147" s="3098"/>
      <c r="R147" s="3098"/>
      <c r="S147" s="3098"/>
      <c r="T147" s="3098"/>
      <c r="U147" s="3098"/>
      <c r="V147" s="3098"/>
      <c r="W147" s="3098"/>
      <c r="X147" s="3098"/>
      <c r="Y147" s="3098"/>
      <c r="Z147" s="3098"/>
      <c r="AA147" s="3098"/>
      <c r="AB147" s="3098"/>
      <c r="AC147" s="3098"/>
      <c r="AD147" s="3098"/>
      <c r="AE147" s="3098"/>
      <c r="AF147" s="3098"/>
      <c r="AG147" s="3098"/>
      <c r="AH147" s="3098"/>
      <c r="AI147" s="3098"/>
      <c r="AJ147" s="3143"/>
      <c r="AK147" s="3143"/>
      <c r="AL147" s="3143"/>
      <c r="AM147" s="3143"/>
      <c r="AN147" s="3143"/>
      <c r="AO147" s="3143"/>
      <c r="AP147" s="3143"/>
      <c r="AQ147" s="3143"/>
      <c r="AR147" s="3143"/>
      <c r="AS147" s="3143"/>
      <c r="AT147" s="3143"/>
      <c r="AU147" s="3143"/>
      <c r="AV147" s="3143"/>
      <c r="AW147" s="3143"/>
      <c r="AX147" s="3143"/>
      <c r="AY147" s="3143"/>
      <c r="AZ147" s="3143"/>
      <c r="BA147" s="3143"/>
      <c r="BB147" s="3143"/>
      <c r="BC147" s="3143"/>
      <c r="BD147" s="3143"/>
      <c r="BE147" s="3143"/>
      <c r="BF147" s="3143"/>
      <c r="BG147" s="3143"/>
      <c r="BH147" s="3143"/>
      <c r="BI147" s="3143"/>
      <c r="BJ147" s="3143"/>
      <c r="BK147" s="3143"/>
      <c r="BL147" s="3189"/>
      <c r="BM147" s="3189"/>
      <c r="BN147" s="3189"/>
      <c r="BO147" s="3189"/>
      <c r="BP147" s="3189"/>
      <c r="BQ147" s="3189"/>
      <c r="BR147" s="3189"/>
      <c r="BS147" s="3189"/>
      <c r="BT147" s="3189"/>
      <c r="BU147" s="3189"/>
      <c r="BV147" s="3143"/>
      <c r="BW147" s="3143"/>
      <c r="BX147" s="3143"/>
      <c r="BY147" s="3143"/>
      <c r="BZ147" s="3143"/>
      <c r="CA147" s="3143"/>
      <c r="CB147" s="3143"/>
      <c r="CC147" s="3143"/>
      <c r="CD147" s="3143"/>
      <c r="CE147" s="3143"/>
      <c r="CF147" s="3143"/>
      <c r="CG147" s="3143"/>
      <c r="CH147" s="3143"/>
      <c r="CI147" s="3143"/>
    </row>
    <row r="148" spans="1:87" ht="16.5" customHeight="1">
      <c r="A148" s="3143"/>
      <c r="B148" s="3143"/>
      <c r="C148" s="3143"/>
      <c r="D148" s="3143"/>
      <c r="E148" s="3143"/>
      <c r="F148" s="3143"/>
      <c r="G148" s="3143"/>
      <c r="H148" s="3143"/>
      <c r="I148" s="3143"/>
      <c r="J148" s="3143"/>
      <c r="K148" s="3098"/>
      <c r="L148" s="3098"/>
      <c r="M148" s="3098"/>
      <c r="N148" s="3098"/>
      <c r="O148" s="3098"/>
      <c r="P148" s="3098"/>
      <c r="Q148" s="3098"/>
      <c r="R148" s="3098"/>
      <c r="S148" s="3098"/>
      <c r="T148" s="3098"/>
      <c r="U148" s="3098"/>
      <c r="V148" s="3098"/>
      <c r="W148" s="3098"/>
      <c r="X148" s="3098"/>
      <c r="Y148" s="3098"/>
      <c r="Z148" s="3098"/>
      <c r="AA148" s="3098"/>
      <c r="AB148" s="3098"/>
      <c r="AC148" s="3098"/>
      <c r="AD148" s="3098"/>
      <c r="AE148" s="3098"/>
      <c r="AF148" s="3098"/>
      <c r="AG148" s="3098"/>
      <c r="AH148" s="3098"/>
      <c r="AI148" s="3098"/>
      <c r="AJ148" s="3143"/>
      <c r="AK148" s="3143"/>
      <c r="AL148" s="3143"/>
      <c r="AM148" s="3143"/>
      <c r="AN148" s="3143"/>
      <c r="AO148" s="3143"/>
      <c r="AP148" s="3143"/>
      <c r="AQ148" s="3143"/>
      <c r="AR148" s="3143"/>
      <c r="AS148" s="3143"/>
      <c r="AT148" s="3143"/>
      <c r="AU148" s="3143"/>
      <c r="AV148" s="3143"/>
      <c r="AW148" s="3143"/>
      <c r="AX148" s="3143"/>
      <c r="AY148" s="3143"/>
      <c r="AZ148" s="3143"/>
      <c r="BA148" s="3143"/>
      <c r="BB148" s="3143"/>
      <c r="BC148" s="3143"/>
      <c r="BD148" s="3143"/>
      <c r="BE148" s="3143"/>
      <c r="BF148" s="3143"/>
      <c r="BG148" s="3143"/>
      <c r="BH148" s="3143"/>
      <c r="BI148" s="3143"/>
      <c r="BJ148" s="3143"/>
      <c r="BK148" s="3143"/>
      <c r="BL148" s="3189"/>
      <c r="BM148" s="3189"/>
      <c r="BN148" s="3189"/>
      <c r="BO148" s="3189"/>
      <c r="BP148" s="3189"/>
      <c r="BQ148" s="3189"/>
      <c r="BR148" s="3189"/>
      <c r="BS148" s="3189"/>
      <c r="BT148" s="3189"/>
      <c r="BU148" s="3189"/>
      <c r="BV148" s="3143"/>
      <c r="BW148" s="3143"/>
      <c r="BX148" s="3143"/>
      <c r="BY148" s="3143"/>
      <c r="BZ148" s="3143"/>
      <c r="CA148" s="3143"/>
      <c r="CB148" s="3143"/>
      <c r="CC148" s="3143"/>
      <c r="CD148" s="3143"/>
      <c r="CE148" s="3143"/>
      <c r="CF148" s="3143"/>
      <c r="CG148" s="3143"/>
      <c r="CH148" s="3143"/>
      <c r="CI148" s="3143"/>
    </row>
    <row r="149" spans="1:87" ht="16.5" customHeight="1">
      <c r="A149" s="3143"/>
      <c r="B149" s="3143"/>
      <c r="C149" s="3143"/>
      <c r="D149" s="3143"/>
      <c r="E149" s="3143"/>
      <c r="F149" s="3143"/>
      <c r="G149" s="3143"/>
      <c r="H149" s="3143"/>
      <c r="I149" s="3143"/>
      <c r="J149" s="3143"/>
      <c r="K149" s="3098"/>
      <c r="L149" s="3098"/>
      <c r="M149" s="3098"/>
      <c r="N149" s="3098"/>
      <c r="O149" s="3098"/>
      <c r="P149" s="3098"/>
      <c r="Q149" s="3098"/>
      <c r="R149" s="3098"/>
      <c r="S149" s="3098"/>
      <c r="T149" s="3098"/>
      <c r="U149" s="3098"/>
      <c r="V149" s="3098"/>
      <c r="W149" s="3098"/>
      <c r="X149" s="3098"/>
      <c r="Y149" s="3098"/>
      <c r="Z149" s="3098"/>
      <c r="AA149" s="3098"/>
      <c r="AB149" s="3098"/>
      <c r="AC149" s="3098"/>
      <c r="AD149" s="3098"/>
      <c r="AE149" s="3098"/>
      <c r="AF149" s="3098"/>
      <c r="AG149" s="3098"/>
      <c r="AH149" s="3098"/>
      <c r="AI149" s="3098"/>
      <c r="AJ149" s="3143"/>
      <c r="AK149" s="3143"/>
      <c r="AL149" s="3143"/>
      <c r="AM149" s="3143"/>
      <c r="AN149" s="3143"/>
      <c r="AO149" s="3143"/>
      <c r="AP149" s="3143"/>
      <c r="AQ149" s="3143"/>
      <c r="AR149" s="3143"/>
      <c r="AS149" s="3143"/>
      <c r="AT149" s="3143"/>
      <c r="AU149" s="3143"/>
      <c r="AV149" s="3143"/>
      <c r="AW149" s="3143"/>
      <c r="AX149" s="3143"/>
      <c r="AY149" s="3143"/>
      <c r="AZ149" s="3143"/>
      <c r="BA149" s="3143"/>
      <c r="BB149" s="3143"/>
      <c r="BC149" s="3143"/>
      <c r="BD149" s="3143"/>
      <c r="BE149" s="3143"/>
      <c r="BF149" s="3143"/>
      <c r="BG149" s="3143"/>
      <c r="BH149" s="3143"/>
      <c r="BI149" s="3143"/>
      <c r="BJ149" s="3143"/>
      <c r="BK149" s="3143"/>
      <c r="BL149" s="3189"/>
      <c r="BM149" s="3189"/>
      <c r="BN149" s="3189"/>
      <c r="BO149" s="3189"/>
      <c r="BP149" s="3189"/>
      <c r="BQ149" s="3189"/>
      <c r="BR149" s="3189"/>
      <c r="BS149" s="3189"/>
      <c r="BT149" s="3189"/>
      <c r="BU149" s="3189"/>
      <c r="BV149" s="3143"/>
      <c r="BW149" s="3143"/>
      <c r="BX149" s="3143"/>
      <c r="BY149" s="3143"/>
      <c r="BZ149" s="3143"/>
      <c r="CA149" s="3143"/>
      <c r="CB149" s="3143"/>
      <c r="CC149" s="3143"/>
      <c r="CD149" s="3143"/>
      <c r="CE149" s="3143"/>
      <c r="CF149" s="3143"/>
      <c r="CG149" s="3143"/>
      <c r="CH149" s="3143"/>
      <c r="CI149" s="3143"/>
    </row>
    <row r="150" spans="1:87" ht="16.5" customHeight="1">
      <c r="A150" s="3143"/>
      <c r="B150" s="3143"/>
      <c r="C150" s="3143"/>
      <c r="D150" s="3143"/>
      <c r="E150" s="3143"/>
      <c r="F150" s="3143"/>
      <c r="G150" s="3143"/>
      <c r="H150" s="3143"/>
      <c r="I150" s="3143"/>
      <c r="J150" s="3143"/>
      <c r="K150" s="3098"/>
      <c r="L150" s="3098"/>
      <c r="M150" s="3098"/>
      <c r="N150" s="3098"/>
      <c r="O150" s="3098"/>
      <c r="P150" s="3098"/>
      <c r="Q150" s="3098"/>
      <c r="R150" s="3098"/>
      <c r="S150" s="3098"/>
      <c r="T150" s="3098"/>
      <c r="U150" s="3098"/>
      <c r="V150" s="3098"/>
      <c r="W150" s="3098"/>
      <c r="X150" s="3098"/>
      <c r="Y150" s="3098"/>
      <c r="Z150" s="3098"/>
      <c r="AA150" s="3098"/>
      <c r="AB150" s="3098"/>
      <c r="AC150" s="3098"/>
      <c r="AD150" s="3098"/>
      <c r="AE150" s="3098"/>
      <c r="AF150" s="3098"/>
      <c r="AG150" s="3098"/>
      <c r="AH150" s="3098"/>
      <c r="AI150" s="3098"/>
      <c r="AJ150" s="3143"/>
      <c r="AK150" s="3143"/>
      <c r="AL150" s="3143"/>
      <c r="AM150" s="3143"/>
      <c r="AN150" s="3143"/>
      <c r="AO150" s="3143"/>
      <c r="AP150" s="3143"/>
      <c r="AQ150" s="3143"/>
      <c r="AR150" s="3143"/>
      <c r="AS150" s="3143"/>
      <c r="AT150" s="3143"/>
      <c r="AU150" s="3143"/>
      <c r="AV150" s="3143"/>
      <c r="AW150" s="3143"/>
      <c r="AX150" s="3143"/>
      <c r="AY150" s="3143"/>
      <c r="AZ150" s="3143"/>
      <c r="BA150" s="3143"/>
      <c r="BB150" s="3143"/>
      <c r="BC150" s="3143"/>
      <c r="BD150" s="3143"/>
      <c r="BE150" s="3143"/>
      <c r="BF150" s="3143"/>
      <c r="BG150" s="3143"/>
      <c r="BH150" s="3143"/>
      <c r="BI150" s="3143"/>
      <c r="BJ150" s="3143"/>
      <c r="BK150" s="3143"/>
      <c r="BL150" s="3189"/>
      <c r="BM150" s="3189"/>
      <c r="BN150" s="3189"/>
      <c r="BO150" s="3189"/>
      <c r="BP150" s="3189"/>
      <c r="BQ150" s="3189"/>
      <c r="BR150" s="3189"/>
      <c r="BS150" s="3189"/>
      <c r="BT150" s="3189"/>
      <c r="BU150" s="3189"/>
      <c r="BV150" s="3143"/>
      <c r="BW150" s="3143"/>
      <c r="BX150" s="3143"/>
      <c r="BY150" s="3143"/>
      <c r="BZ150" s="3143"/>
      <c r="CA150" s="3143"/>
      <c r="CB150" s="3143"/>
      <c r="CC150" s="3143"/>
      <c r="CD150" s="3143"/>
      <c r="CE150" s="3143"/>
      <c r="CF150" s="3143"/>
      <c r="CG150" s="3143"/>
      <c r="CH150" s="3143"/>
      <c r="CI150" s="3143"/>
    </row>
    <row r="151" spans="1:87" ht="16.5" customHeight="1">
      <c r="A151" s="3143"/>
      <c r="B151" s="3143"/>
      <c r="C151" s="3143"/>
      <c r="D151" s="3143"/>
      <c r="E151" s="3143"/>
      <c r="F151" s="3143"/>
      <c r="G151" s="3143"/>
      <c r="H151" s="3143"/>
      <c r="I151" s="3143"/>
      <c r="J151" s="3143"/>
      <c r="K151" s="3098"/>
      <c r="L151" s="3098"/>
      <c r="M151" s="3098"/>
      <c r="N151" s="3098"/>
      <c r="O151" s="3098"/>
      <c r="P151" s="3098"/>
      <c r="Q151" s="3098"/>
      <c r="R151" s="3098"/>
      <c r="S151" s="3098"/>
      <c r="T151" s="3098"/>
      <c r="U151" s="3098"/>
      <c r="V151" s="3098"/>
      <c r="W151" s="3098"/>
      <c r="X151" s="3098"/>
      <c r="Y151" s="3098"/>
      <c r="Z151" s="3098"/>
      <c r="AA151" s="3098"/>
      <c r="AB151" s="3098"/>
      <c r="AC151" s="3098"/>
      <c r="AD151" s="3098"/>
      <c r="AE151" s="3098"/>
      <c r="AF151" s="3098"/>
      <c r="AG151" s="3098"/>
      <c r="AH151" s="3098"/>
      <c r="AI151" s="3098"/>
      <c r="AJ151" s="3143"/>
      <c r="AK151" s="3143"/>
      <c r="AL151" s="3143"/>
      <c r="AM151" s="3143"/>
      <c r="AN151" s="3143"/>
      <c r="AO151" s="3143"/>
      <c r="AP151" s="3143"/>
      <c r="AQ151" s="3143"/>
      <c r="AR151" s="3143"/>
      <c r="AS151" s="3143"/>
      <c r="AT151" s="3143"/>
      <c r="AU151" s="3143"/>
      <c r="AV151" s="3143"/>
      <c r="AW151" s="3143"/>
      <c r="AX151" s="3143"/>
      <c r="AY151" s="3143"/>
      <c r="AZ151" s="3143"/>
      <c r="BA151" s="3143"/>
      <c r="BB151" s="3143"/>
      <c r="BC151" s="3143"/>
      <c r="BD151" s="3143"/>
      <c r="BE151" s="3143"/>
      <c r="BF151" s="3143"/>
      <c r="BG151" s="3143"/>
      <c r="BH151" s="3143"/>
      <c r="BI151" s="3143"/>
      <c r="BJ151" s="3143"/>
      <c r="BK151" s="3143"/>
      <c r="BL151" s="3189"/>
      <c r="BM151" s="3189"/>
      <c r="BN151" s="3189"/>
      <c r="BO151" s="3189"/>
      <c r="BP151" s="3189"/>
      <c r="BQ151" s="3189"/>
      <c r="BR151" s="3189"/>
      <c r="BS151" s="3189"/>
      <c r="BT151" s="3189"/>
      <c r="BU151" s="3189"/>
      <c r="BV151" s="3143"/>
      <c r="BW151" s="3143"/>
      <c r="BX151" s="3143"/>
      <c r="BY151" s="3143"/>
      <c r="BZ151" s="3143"/>
      <c r="CA151" s="3143"/>
      <c r="CB151" s="3143"/>
      <c r="CC151" s="3143"/>
      <c r="CD151" s="3143"/>
      <c r="CE151" s="3143"/>
      <c r="CF151" s="3143"/>
      <c r="CG151" s="3143"/>
      <c r="CH151" s="3143"/>
      <c r="CI151" s="3143"/>
    </row>
    <row r="152" spans="1:87" ht="16.5" customHeight="1">
      <c r="A152" s="3143"/>
      <c r="B152" s="3143"/>
      <c r="C152" s="3143"/>
      <c r="D152" s="3143"/>
      <c r="E152" s="3143"/>
      <c r="F152" s="3143"/>
      <c r="G152" s="3143"/>
      <c r="H152" s="3143"/>
      <c r="I152" s="3143"/>
      <c r="J152" s="3143"/>
      <c r="K152" s="3098"/>
      <c r="L152" s="3098"/>
      <c r="M152" s="3098"/>
      <c r="N152" s="3098"/>
      <c r="O152" s="3098"/>
      <c r="P152" s="3098"/>
      <c r="Q152" s="3098"/>
      <c r="R152" s="3098"/>
      <c r="S152" s="3098"/>
      <c r="T152" s="3098"/>
      <c r="U152" s="3098"/>
      <c r="V152" s="3098"/>
      <c r="W152" s="3098"/>
      <c r="X152" s="3098"/>
      <c r="Y152" s="3098"/>
      <c r="Z152" s="3098"/>
      <c r="AA152" s="3098"/>
      <c r="AB152" s="3098"/>
      <c r="AC152" s="3098"/>
      <c r="AD152" s="3098"/>
      <c r="AE152" s="3098"/>
      <c r="AF152" s="3098"/>
      <c r="AG152" s="3098"/>
      <c r="AH152" s="3098"/>
      <c r="AI152" s="3098"/>
      <c r="AJ152" s="3143"/>
      <c r="AK152" s="3143"/>
      <c r="AL152" s="3143"/>
      <c r="AM152" s="3143"/>
      <c r="AN152" s="3143"/>
      <c r="AO152" s="3143"/>
      <c r="AP152" s="3143"/>
      <c r="AQ152" s="3143"/>
      <c r="AR152" s="3143"/>
      <c r="AS152" s="3143"/>
      <c r="AT152" s="3143"/>
      <c r="AU152" s="3143"/>
      <c r="AV152" s="3143"/>
      <c r="AW152" s="3143"/>
      <c r="AX152" s="3143"/>
      <c r="AY152" s="3143"/>
      <c r="AZ152" s="3143"/>
      <c r="BA152" s="3143"/>
      <c r="BB152" s="3143"/>
      <c r="BC152" s="3143"/>
      <c r="BD152" s="3143"/>
      <c r="BE152" s="3143"/>
      <c r="BF152" s="3143"/>
      <c r="BG152" s="3143"/>
      <c r="BH152" s="3143"/>
      <c r="BI152" s="3143"/>
      <c r="BJ152" s="3143"/>
      <c r="BK152" s="3143"/>
      <c r="BL152" s="3189"/>
      <c r="BM152" s="3189"/>
      <c r="BN152" s="3189"/>
      <c r="BO152" s="3189"/>
      <c r="BP152" s="3189"/>
      <c r="BQ152" s="3189"/>
      <c r="BR152" s="3189"/>
      <c r="BS152" s="3189"/>
      <c r="BT152" s="3189"/>
      <c r="BU152" s="3189"/>
      <c r="BV152" s="3143"/>
      <c r="BW152" s="3143"/>
      <c r="BX152" s="3143"/>
      <c r="BY152" s="3143"/>
      <c r="BZ152" s="3143"/>
      <c r="CA152" s="3143"/>
      <c r="CB152" s="3143"/>
      <c r="CC152" s="3143"/>
      <c r="CD152" s="3143"/>
      <c r="CE152" s="3143"/>
      <c r="CF152" s="3143"/>
      <c r="CG152" s="3143"/>
      <c r="CH152" s="3143"/>
      <c r="CI152" s="3143"/>
    </row>
    <row r="153" spans="1:87" ht="16.5" customHeight="1">
      <c r="A153" s="3143"/>
      <c r="B153" s="3143"/>
      <c r="C153" s="3143"/>
      <c r="D153" s="3143"/>
      <c r="E153" s="3143"/>
      <c r="F153" s="3143"/>
      <c r="G153" s="3143"/>
      <c r="H153" s="3143"/>
      <c r="I153" s="3143"/>
      <c r="J153" s="3143"/>
      <c r="K153" s="3098"/>
      <c r="L153" s="3098"/>
      <c r="M153" s="3098"/>
      <c r="N153" s="3098"/>
      <c r="O153" s="3098"/>
      <c r="P153" s="3098"/>
      <c r="Q153" s="3098"/>
      <c r="R153" s="3098"/>
      <c r="S153" s="3098"/>
      <c r="T153" s="3098"/>
      <c r="U153" s="3098"/>
      <c r="V153" s="3098"/>
      <c r="W153" s="3098"/>
      <c r="X153" s="3098"/>
      <c r="Y153" s="3098"/>
      <c r="Z153" s="3098"/>
      <c r="AA153" s="3098"/>
      <c r="AB153" s="3098"/>
      <c r="AC153" s="3098"/>
      <c r="AD153" s="3098"/>
      <c r="AE153" s="3098"/>
      <c r="AF153" s="3098"/>
      <c r="AG153" s="3098"/>
      <c r="AH153" s="3098"/>
      <c r="AI153" s="3098"/>
      <c r="AJ153" s="3143"/>
      <c r="AK153" s="3143"/>
      <c r="AL153" s="3143"/>
      <c r="AM153" s="3143"/>
      <c r="AN153" s="3143"/>
      <c r="AO153" s="3143"/>
      <c r="AP153" s="3143"/>
      <c r="AQ153" s="3143"/>
      <c r="AR153" s="3143"/>
      <c r="AS153" s="3143"/>
      <c r="AT153" s="3143"/>
      <c r="AU153" s="3143"/>
      <c r="AV153" s="3143"/>
      <c r="AW153" s="3143"/>
      <c r="AX153" s="3143"/>
      <c r="AY153" s="3143"/>
      <c r="AZ153" s="3143"/>
      <c r="BA153" s="3143"/>
      <c r="BB153" s="3143"/>
      <c r="BC153" s="3143"/>
      <c r="BD153" s="3143"/>
      <c r="BE153" s="3143"/>
      <c r="BF153" s="3143"/>
      <c r="BG153" s="3143"/>
      <c r="BH153" s="3143"/>
      <c r="BI153" s="3143"/>
      <c r="BJ153" s="3143"/>
      <c r="BK153" s="3143"/>
      <c r="BL153" s="3189"/>
      <c r="BM153" s="3189"/>
      <c r="BN153" s="3189"/>
      <c r="BO153" s="3189"/>
      <c r="BP153" s="3189"/>
      <c r="BQ153" s="3189"/>
      <c r="BR153" s="3189"/>
      <c r="BS153" s="3189"/>
      <c r="BT153" s="3189"/>
      <c r="BU153" s="3189"/>
      <c r="BV153" s="3143"/>
      <c r="BW153" s="3143"/>
      <c r="BX153" s="3143"/>
      <c r="BY153" s="3143"/>
      <c r="BZ153" s="3143"/>
      <c r="CA153" s="3143"/>
      <c r="CB153" s="3143"/>
      <c r="CC153" s="3143"/>
      <c r="CD153" s="3143"/>
      <c r="CE153" s="3143"/>
      <c r="CF153" s="3143"/>
      <c r="CG153" s="3143"/>
      <c r="CH153" s="3143"/>
      <c r="CI153" s="3143"/>
    </row>
    <row r="154" spans="1:87" ht="16.5" customHeight="1">
      <c r="A154" s="3143"/>
      <c r="B154" s="3143"/>
      <c r="C154" s="3143"/>
      <c r="D154" s="3143"/>
      <c r="E154" s="3143"/>
      <c r="F154" s="3143"/>
      <c r="G154" s="3143"/>
      <c r="H154" s="3143"/>
      <c r="I154" s="3143"/>
      <c r="J154" s="3143"/>
      <c r="K154" s="3098"/>
      <c r="L154" s="3098"/>
      <c r="M154" s="3098"/>
      <c r="N154" s="3098"/>
      <c r="O154" s="3098"/>
      <c r="P154" s="3098"/>
      <c r="Q154" s="3098"/>
      <c r="R154" s="3098"/>
      <c r="S154" s="3098"/>
      <c r="T154" s="3098"/>
      <c r="U154" s="3098"/>
      <c r="V154" s="3098"/>
      <c r="W154" s="3098"/>
      <c r="X154" s="3098"/>
      <c r="Y154" s="3098"/>
      <c r="Z154" s="3098"/>
      <c r="AA154" s="3098"/>
      <c r="AB154" s="3098"/>
      <c r="AC154" s="3098"/>
      <c r="AD154" s="3098"/>
      <c r="AE154" s="3098"/>
      <c r="AF154" s="3098"/>
      <c r="AG154" s="3098"/>
      <c r="AH154" s="3098"/>
      <c r="AI154" s="3098"/>
      <c r="AJ154" s="3143"/>
      <c r="AK154" s="3143"/>
      <c r="AL154" s="3143"/>
      <c r="AM154" s="3143"/>
      <c r="AN154" s="3143"/>
      <c r="AO154" s="3143"/>
      <c r="AP154" s="3143"/>
      <c r="AQ154" s="3143"/>
      <c r="AR154" s="3143"/>
      <c r="AS154" s="3143"/>
      <c r="AT154" s="3143"/>
      <c r="AU154" s="3143"/>
      <c r="AV154" s="3143"/>
      <c r="AW154" s="3143"/>
      <c r="AX154" s="3143"/>
      <c r="AY154" s="3143"/>
      <c r="AZ154" s="3143"/>
      <c r="BA154" s="3143"/>
      <c r="BB154" s="3143"/>
      <c r="BC154" s="3143"/>
      <c r="BD154" s="3143"/>
      <c r="BE154" s="3143"/>
      <c r="BF154" s="3143"/>
      <c r="BG154" s="3143"/>
      <c r="BH154" s="3143"/>
      <c r="BI154" s="3143"/>
      <c r="BJ154" s="3143"/>
      <c r="BK154" s="3143"/>
      <c r="BL154" s="3189"/>
      <c r="BM154" s="3189"/>
      <c r="BN154" s="3189"/>
      <c r="BO154" s="3189"/>
      <c r="BP154" s="3189"/>
      <c r="BQ154" s="3189"/>
      <c r="BR154" s="3189"/>
      <c r="BS154" s="3189"/>
      <c r="BT154" s="3189"/>
      <c r="BU154" s="3189"/>
      <c r="BV154" s="3143"/>
      <c r="BW154" s="3143"/>
      <c r="BX154" s="3143"/>
      <c r="BY154" s="3143"/>
      <c r="BZ154" s="3143"/>
      <c r="CA154" s="3143"/>
      <c r="CB154" s="3143"/>
      <c r="CC154" s="3143"/>
      <c r="CD154" s="3143"/>
      <c r="CE154" s="3143"/>
      <c r="CF154" s="3143"/>
      <c r="CG154" s="3143"/>
      <c r="CH154" s="3143"/>
      <c r="CI154" s="3143"/>
    </row>
    <row r="155" spans="1:87" ht="16.5" customHeight="1">
      <c r="A155" s="3143"/>
      <c r="B155" s="3143"/>
      <c r="C155" s="3143"/>
      <c r="D155" s="3143"/>
      <c r="E155" s="3143"/>
      <c r="F155" s="3143"/>
      <c r="G155" s="3143"/>
      <c r="H155" s="3143"/>
      <c r="I155" s="3143"/>
      <c r="J155" s="3143"/>
      <c r="K155" s="3098"/>
      <c r="L155" s="3098"/>
      <c r="M155" s="3098"/>
      <c r="N155" s="3098"/>
      <c r="O155" s="3098"/>
      <c r="P155" s="3098"/>
      <c r="Q155" s="3098"/>
      <c r="R155" s="3098"/>
      <c r="S155" s="3098"/>
      <c r="T155" s="3098"/>
      <c r="U155" s="3098"/>
      <c r="V155" s="3098"/>
      <c r="W155" s="3098"/>
      <c r="X155" s="3098"/>
      <c r="Y155" s="3098"/>
      <c r="Z155" s="3098"/>
      <c r="AA155" s="3098"/>
      <c r="AB155" s="3098"/>
      <c r="AC155" s="3098"/>
      <c r="AD155" s="3098"/>
      <c r="AE155" s="3098"/>
      <c r="AF155" s="3098"/>
      <c r="AG155" s="3098"/>
      <c r="AH155" s="3098"/>
      <c r="AI155" s="3098"/>
      <c r="AJ155" s="3143"/>
      <c r="AK155" s="3143"/>
      <c r="AL155" s="3143"/>
      <c r="AM155" s="3143"/>
      <c r="AN155" s="3143"/>
      <c r="AO155" s="3143"/>
      <c r="AP155" s="3143"/>
      <c r="AQ155" s="3143"/>
      <c r="AR155" s="3143"/>
      <c r="AS155" s="3143"/>
      <c r="AT155" s="3143"/>
      <c r="AU155" s="3143"/>
      <c r="AV155" s="3143"/>
      <c r="AW155" s="3143"/>
      <c r="AX155" s="3143"/>
      <c r="AY155" s="3143"/>
      <c r="AZ155" s="3143"/>
      <c r="BA155" s="3143"/>
      <c r="BB155" s="3143"/>
      <c r="BC155" s="3143"/>
      <c r="BD155" s="3143"/>
      <c r="BE155" s="3143"/>
      <c r="BF155" s="3143"/>
      <c r="BG155" s="3143"/>
      <c r="BH155" s="3143"/>
      <c r="BI155" s="3143"/>
      <c r="BJ155" s="3143"/>
      <c r="BK155" s="3143"/>
      <c r="BL155" s="3189"/>
      <c r="BM155" s="3189"/>
      <c r="BN155" s="3189"/>
      <c r="BO155" s="3189"/>
      <c r="BP155" s="3189"/>
      <c r="BQ155" s="3189"/>
      <c r="BR155" s="3189"/>
      <c r="BS155" s="3189"/>
      <c r="BT155" s="3189"/>
      <c r="BU155" s="3189"/>
      <c r="BV155" s="3143"/>
      <c r="BW155" s="3143"/>
      <c r="BX155" s="3143"/>
      <c r="BY155" s="3143"/>
      <c r="BZ155" s="3143"/>
      <c r="CA155" s="3143"/>
      <c r="CB155" s="3143"/>
      <c r="CC155" s="3143"/>
      <c r="CD155" s="3143"/>
      <c r="CE155" s="3143"/>
      <c r="CF155" s="3143"/>
      <c r="CG155" s="3143"/>
      <c r="CH155" s="3143"/>
      <c r="CI155" s="3143"/>
    </row>
    <row r="156" spans="1:87" ht="16.5" customHeight="1">
      <c r="A156" s="3143"/>
      <c r="B156" s="3143"/>
      <c r="C156" s="3143"/>
      <c r="D156" s="3143"/>
      <c r="E156" s="3143"/>
      <c r="F156" s="3143"/>
      <c r="G156" s="3143"/>
      <c r="H156" s="3143"/>
      <c r="I156" s="3143"/>
      <c r="J156" s="3143"/>
      <c r="K156" s="3098"/>
      <c r="L156" s="3098"/>
      <c r="M156" s="3098"/>
      <c r="N156" s="3098"/>
      <c r="O156" s="3098"/>
      <c r="P156" s="3098"/>
      <c r="Q156" s="3098"/>
      <c r="R156" s="3098"/>
      <c r="S156" s="3098"/>
      <c r="T156" s="3098"/>
      <c r="U156" s="3098"/>
      <c r="V156" s="3098"/>
      <c r="W156" s="3098"/>
      <c r="X156" s="3098"/>
      <c r="Y156" s="3098"/>
      <c r="Z156" s="3098"/>
      <c r="AA156" s="3098"/>
      <c r="AB156" s="3098"/>
      <c r="AC156" s="3098"/>
      <c r="AD156" s="3098"/>
      <c r="AE156" s="3098"/>
      <c r="AF156" s="3098"/>
      <c r="AG156" s="3098"/>
      <c r="AH156" s="3098"/>
      <c r="AI156" s="3098"/>
      <c r="AJ156" s="3143"/>
      <c r="AK156" s="3143"/>
      <c r="AL156" s="3143"/>
      <c r="AM156" s="3143"/>
      <c r="AN156" s="3143"/>
      <c r="AO156" s="3143"/>
      <c r="AP156" s="3143"/>
      <c r="AQ156" s="3143"/>
      <c r="AR156" s="3143"/>
      <c r="AS156" s="3143"/>
      <c r="AT156" s="3143"/>
      <c r="AU156" s="3143"/>
      <c r="AV156" s="3143"/>
      <c r="AW156" s="3143"/>
      <c r="AX156" s="3143"/>
      <c r="AY156" s="3143"/>
      <c r="AZ156" s="3143"/>
      <c r="BA156" s="3143"/>
      <c r="BB156" s="3143"/>
      <c r="BC156" s="3143"/>
      <c r="BD156" s="3143"/>
      <c r="BE156" s="3143"/>
      <c r="BF156" s="3143"/>
      <c r="BG156" s="3143"/>
      <c r="BH156" s="3143"/>
      <c r="BI156" s="3143"/>
      <c r="BJ156" s="3143"/>
      <c r="BK156" s="3143"/>
      <c r="BL156" s="3189"/>
      <c r="BM156" s="3189"/>
      <c r="BN156" s="3189"/>
      <c r="BO156" s="3189"/>
      <c r="BP156" s="3189"/>
      <c r="BQ156" s="3189"/>
      <c r="BR156" s="3189"/>
      <c r="BS156" s="3189"/>
      <c r="BT156" s="3189"/>
      <c r="BU156" s="3189"/>
      <c r="BV156" s="3143"/>
      <c r="BW156" s="3143"/>
      <c r="BX156" s="3143"/>
      <c r="BY156" s="3143"/>
      <c r="BZ156" s="3143"/>
      <c r="CA156" s="3143"/>
      <c r="CB156" s="3143"/>
      <c r="CC156" s="3143"/>
      <c r="CD156" s="3143"/>
      <c r="CE156" s="3143"/>
      <c r="CF156" s="3143"/>
      <c r="CG156" s="3143"/>
      <c r="CH156" s="3143"/>
      <c r="CI156" s="3143"/>
    </row>
    <row r="157" spans="1:87" ht="16.5" customHeight="1">
      <c r="A157" s="3143"/>
      <c r="B157" s="3143"/>
      <c r="C157" s="3143"/>
      <c r="D157" s="3143"/>
      <c r="E157" s="3143"/>
      <c r="F157" s="3143"/>
      <c r="G157" s="3143"/>
      <c r="H157" s="3143"/>
      <c r="I157" s="3143"/>
      <c r="J157" s="3143"/>
      <c r="K157" s="3098"/>
      <c r="L157" s="3098"/>
      <c r="M157" s="3098"/>
      <c r="N157" s="3098"/>
      <c r="O157" s="3098"/>
      <c r="P157" s="3098"/>
      <c r="Q157" s="3098"/>
      <c r="R157" s="3098"/>
      <c r="S157" s="3098"/>
      <c r="T157" s="3098"/>
      <c r="U157" s="3098"/>
      <c r="V157" s="3098"/>
      <c r="W157" s="3098"/>
      <c r="X157" s="3098"/>
      <c r="Y157" s="3098"/>
      <c r="Z157" s="3098"/>
      <c r="AA157" s="3098"/>
      <c r="AB157" s="3098"/>
      <c r="AC157" s="3098"/>
      <c r="AD157" s="3098"/>
      <c r="AE157" s="3098"/>
      <c r="AF157" s="3098"/>
      <c r="AG157" s="3098"/>
      <c r="AH157" s="3098"/>
      <c r="AI157" s="3098"/>
      <c r="AJ157" s="3143"/>
      <c r="AK157" s="3143"/>
      <c r="AL157" s="3143"/>
      <c r="AM157" s="3143"/>
      <c r="AN157" s="3143"/>
      <c r="AO157" s="3143"/>
      <c r="AP157" s="3143"/>
      <c r="AQ157" s="3143"/>
      <c r="AR157" s="3143"/>
      <c r="AS157" s="3143"/>
      <c r="AT157" s="3143"/>
      <c r="AU157" s="3143"/>
      <c r="AV157" s="3143"/>
      <c r="AW157" s="3143"/>
      <c r="AX157" s="3143"/>
      <c r="AY157" s="3143"/>
      <c r="AZ157" s="3143"/>
      <c r="BA157" s="3143"/>
      <c r="BB157" s="3143"/>
      <c r="BC157" s="3143"/>
      <c r="BD157" s="3143"/>
      <c r="BE157" s="3143"/>
      <c r="BF157" s="3143"/>
      <c r="BG157" s="3143"/>
      <c r="BH157" s="3143"/>
      <c r="BI157" s="3143"/>
      <c r="BJ157" s="3143"/>
      <c r="BK157" s="3143"/>
      <c r="BL157" s="3189"/>
      <c r="BM157" s="3189"/>
      <c r="BN157" s="3189"/>
      <c r="BO157" s="3189"/>
      <c r="BP157" s="3189"/>
      <c r="BQ157" s="3189"/>
      <c r="BR157" s="3189"/>
      <c r="BS157" s="3189"/>
      <c r="BT157" s="3189"/>
      <c r="BU157" s="3189"/>
      <c r="BV157" s="3143"/>
      <c r="BW157" s="3143"/>
      <c r="BX157" s="3143"/>
      <c r="BY157" s="3143"/>
      <c r="BZ157" s="3143"/>
      <c r="CA157" s="3143"/>
      <c r="CB157" s="3143"/>
      <c r="CC157" s="3143"/>
      <c r="CD157" s="3143"/>
      <c r="CE157" s="3143"/>
      <c r="CF157" s="3143"/>
      <c r="CG157" s="3143"/>
      <c r="CH157" s="3143"/>
      <c r="CI157" s="3143"/>
    </row>
    <row r="158" spans="1:87" ht="16.5" customHeight="1">
      <c r="A158" s="3143"/>
      <c r="B158" s="3143"/>
      <c r="C158" s="3143"/>
      <c r="D158" s="3143"/>
      <c r="E158" s="3143"/>
      <c r="F158" s="3143"/>
      <c r="G158" s="3143"/>
      <c r="H158" s="3143"/>
      <c r="I158" s="3143"/>
      <c r="J158" s="3143"/>
      <c r="K158" s="3098"/>
      <c r="L158" s="3098"/>
      <c r="M158" s="3098"/>
      <c r="N158" s="3098"/>
      <c r="O158" s="3098"/>
      <c r="P158" s="3098"/>
      <c r="Q158" s="3098"/>
      <c r="R158" s="3098"/>
      <c r="S158" s="3098"/>
      <c r="T158" s="3098"/>
      <c r="U158" s="3098"/>
      <c r="V158" s="3098"/>
      <c r="W158" s="3098"/>
      <c r="X158" s="3098"/>
      <c r="Y158" s="3098"/>
      <c r="Z158" s="3098"/>
      <c r="AA158" s="3098"/>
      <c r="AB158" s="3098"/>
      <c r="AC158" s="3098"/>
      <c r="AD158" s="3098"/>
      <c r="AE158" s="3098"/>
      <c r="AF158" s="3098"/>
      <c r="AG158" s="3098"/>
      <c r="AH158" s="3098"/>
      <c r="AI158" s="3098"/>
      <c r="AJ158" s="3143"/>
      <c r="AK158" s="3143"/>
      <c r="AL158" s="3143"/>
      <c r="AM158" s="3143"/>
      <c r="AN158" s="3143"/>
      <c r="AO158" s="3143"/>
      <c r="AP158" s="3143"/>
      <c r="AQ158" s="3143"/>
      <c r="AR158" s="3143"/>
      <c r="AS158" s="3143"/>
      <c r="AT158" s="3143"/>
      <c r="AU158" s="3143"/>
      <c r="AV158" s="3143"/>
      <c r="AW158" s="3143"/>
      <c r="AX158" s="3143"/>
      <c r="AY158" s="3143"/>
      <c r="AZ158" s="3143"/>
      <c r="BA158" s="3143"/>
      <c r="BB158" s="3143"/>
      <c r="BC158" s="3143"/>
      <c r="BD158" s="3143"/>
      <c r="BE158" s="3143"/>
      <c r="BF158" s="3143"/>
      <c r="BG158" s="3143"/>
      <c r="BH158" s="3143"/>
      <c r="BI158" s="3143"/>
      <c r="BJ158" s="3143"/>
      <c r="BK158" s="3143"/>
      <c r="BL158" s="3189"/>
      <c r="BM158" s="3189"/>
      <c r="BN158" s="3189"/>
      <c r="BO158" s="3189"/>
      <c r="BP158" s="3189"/>
      <c r="BQ158" s="3189"/>
      <c r="BR158" s="3189"/>
      <c r="BS158" s="3189"/>
      <c r="BT158" s="3189"/>
      <c r="BU158" s="3189"/>
      <c r="BV158" s="3143"/>
      <c r="BW158" s="3143"/>
      <c r="BX158" s="3143"/>
      <c r="BY158" s="3143"/>
      <c r="BZ158" s="3143"/>
      <c r="CA158" s="3143"/>
      <c r="CB158" s="3143"/>
      <c r="CC158" s="3143"/>
      <c r="CD158" s="3143"/>
      <c r="CE158" s="3143"/>
      <c r="CF158" s="3143"/>
      <c r="CG158" s="3143"/>
      <c r="CH158" s="3143"/>
      <c r="CI158" s="3143"/>
    </row>
    <row r="159" spans="1:87" ht="16.5" customHeight="1">
      <c r="A159" s="3143"/>
      <c r="B159" s="3143"/>
      <c r="C159" s="3143"/>
      <c r="D159" s="3143"/>
      <c r="E159" s="3143"/>
      <c r="F159" s="3143"/>
      <c r="G159" s="3143"/>
      <c r="H159" s="3143"/>
      <c r="I159" s="3143"/>
      <c r="J159" s="3143"/>
      <c r="K159" s="3098"/>
      <c r="L159" s="3098"/>
      <c r="M159" s="3098"/>
      <c r="N159" s="3098"/>
      <c r="O159" s="3098"/>
      <c r="P159" s="3098"/>
      <c r="Q159" s="3098"/>
      <c r="R159" s="3098"/>
      <c r="S159" s="3098"/>
      <c r="T159" s="3098"/>
      <c r="U159" s="3098"/>
      <c r="V159" s="3098"/>
      <c r="W159" s="3098"/>
      <c r="X159" s="3098"/>
      <c r="Y159" s="3098"/>
      <c r="Z159" s="3098"/>
      <c r="AA159" s="3098"/>
      <c r="AB159" s="3098"/>
      <c r="AC159" s="3098"/>
      <c r="AD159" s="3098"/>
      <c r="AE159" s="3098"/>
      <c r="AF159" s="3098"/>
      <c r="AG159" s="3098"/>
      <c r="AH159" s="3098"/>
      <c r="AI159" s="3098"/>
      <c r="AJ159" s="3143"/>
      <c r="AK159" s="3143"/>
      <c r="AL159" s="3143"/>
      <c r="AM159" s="3143"/>
      <c r="AN159" s="3143"/>
      <c r="AO159" s="3143"/>
      <c r="AP159" s="3143"/>
      <c r="AQ159" s="3143"/>
      <c r="AR159" s="3143"/>
      <c r="AS159" s="3143"/>
      <c r="AT159" s="3143"/>
      <c r="AU159" s="3143"/>
      <c r="AV159" s="3143"/>
      <c r="AW159" s="3143"/>
      <c r="AX159" s="3143"/>
      <c r="AY159" s="3143"/>
      <c r="AZ159" s="3143"/>
      <c r="BA159" s="3143"/>
      <c r="BB159" s="3143"/>
      <c r="BC159" s="3143"/>
      <c r="BD159" s="3143"/>
      <c r="BE159" s="3143"/>
      <c r="BF159" s="3143"/>
      <c r="BG159" s="3143"/>
      <c r="BH159" s="3143"/>
      <c r="BI159" s="3143"/>
      <c r="BJ159" s="3143"/>
      <c r="BK159" s="3143"/>
      <c r="BL159" s="3189"/>
      <c r="BM159" s="3189"/>
      <c r="BN159" s="3189"/>
      <c r="BO159" s="3189"/>
      <c r="BP159" s="3189"/>
      <c r="BQ159" s="3189"/>
      <c r="BR159" s="3189"/>
      <c r="BS159" s="3189"/>
      <c r="BT159" s="3189"/>
      <c r="BU159" s="3189"/>
      <c r="BV159" s="3143"/>
      <c r="BW159" s="3143"/>
      <c r="BX159" s="3143"/>
      <c r="BY159" s="3143"/>
      <c r="BZ159" s="3143"/>
      <c r="CA159" s="3143"/>
      <c r="CB159" s="3143"/>
      <c r="CC159" s="3143"/>
      <c r="CD159" s="3143"/>
      <c r="CE159" s="3143"/>
      <c r="CF159" s="3143"/>
      <c r="CG159" s="3143"/>
      <c r="CH159" s="3143"/>
      <c r="CI159" s="3143"/>
    </row>
    <row r="160" spans="1:87" ht="16.5" customHeight="1">
      <c r="A160" s="3143"/>
      <c r="B160" s="3143"/>
      <c r="C160" s="3143"/>
      <c r="D160" s="3143"/>
      <c r="E160" s="3143"/>
      <c r="F160" s="3143"/>
      <c r="G160" s="3143"/>
      <c r="H160" s="3143"/>
      <c r="I160" s="3143"/>
      <c r="J160" s="3143"/>
      <c r="K160" s="3098"/>
      <c r="L160" s="3098"/>
      <c r="M160" s="3098"/>
      <c r="N160" s="3098"/>
      <c r="O160" s="3098"/>
      <c r="P160" s="3098"/>
      <c r="Q160" s="3098"/>
      <c r="R160" s="3098"/>
      <c r="S160" s="3098"/>
      <c r="T160" s="3098"/>
      <c r="U160" s="3098"/>
      <c r="V160" s="3098"/>
      <c r="W160" s="3098"/>
      <c r="X160" s="3098"/>
      <c r="Y160" s="3098"/>
      <c r="Z160" s="3098"/>
      <c r="AA160" s="3098"/>
      <c r="AB160" s="3098"/>
      <c r="AC160" s="3098"/>
      <c r="AD160" s="3098"/>
      <c r="AE160" s="3098"/>
      <c r="AF160" s="3098"/>
      <c r="AG160" s="3098"/>
      <c r="AH160" s="3098"/>
      <c r="AI160" s="3098"/>
      <c r="AJ160" s="3143"/>
      <c r="AK160" s="3143"/>
      <c r="AL160" s="3143"/>
      <c r="AM160" s="3143"/>
      <c r="AN160" s="3143"/>
      <c r="AO160" s="3143"/>
      <c r="AP160" s="3143"/>
      <c r="AQ160" s="3143"/>
      <c r="AR160" s="3143"/>
      <c r="AS160" s="3143"/>
      <c r="AT160" s="3143"/>
      <c r="AU160" s="3143"/>
      <c r="AV160" s="3143"/>
      <c r="AW160" s="3143"/>
      <c r="AX160" s="3143"/>
      <c r="AY160" s="3143"/>
      <c r="AZ160" s="3143"/>
      <c r="BA160" s="3143"/>
      <c r="BB160" s="3143"/>
      <c r="BC160" s="3143"/>
      <c r="BD160" s="3143"/>
      <c r="BE160" s="3143"/>
      <c r="BF160" s="3143"/>
      <c r="BG160" s="3143"/>
      <c r="BH160" s="3143"/>
      <c r="BI160" s="3143"/>
      <c r="BJ160" s="3143"/>
      <c r="BK160" s="3143"/>
      <c r="BL160" s="3189"/>
      <c r="BM160" s="3189"/>
      <c r="BN160" s="3189"/>
      <c r="BO160" s="3189"/>
      <c r="BP160" s="3189"/>
      <c r="BQ160" s="3189"/>
      <c r="BR160" s="3189"/>
      <c r="BS160" s="3189"/>
      <c r="BT160" s="3189"/>
      <c r="BU160" s="3189"/>
      <c r="BV160" s="3143"/>
      <c r="BW160" s="3143"/>
      <c r="BX160" s="3143"/>
      <c r="BY160" s="3143"/>
      <c r="BZ160" s="3143"/>
      <c r="CA160" s="3143"/>
      <c r="CB160" s="3143"/>
      <c r="CC160" s="3143"/>
      <c r="CD160" s="3143"/>
      <c r="CE160" s="3143"/>
      <c r="CF160" s="3143"/>
      <c r="CG160" s="3143"/>
      <c r="CH160" s="3143"/>
      <c r="CI160" s="3143"/>
    </row>
    <row r="161" spans="1:87" ht="16.5" customHeight="1">
      <c r="A161" s="3143"/>
      <c r="B161" s="3143"/>
      <c r="C161" s="3143"/>
      <c r="D161" s="3143"/>
      <c r="E161" s="3143"/>
      <c r="F161" s="3143"/>
      <c r="G161" s="3143"/>
      <c r="H161" s="3143"/>
      <c r="I161" s="3143"/>
      <c r="J161" s="3143"/>
      <c r="K161" s="3098"/>
      <c r="L161" s="3098"/>
      <c r="M161" s="3098"/>
      <c r="N161" s="3098"/>
      <c r="O161" s="3098"/>
      <c r="P161" s="3098"/>
      <c r="Q161" s="3098"/>
      <c r="R161" s="3098"/>
      <c r="S161" s="3098"/>
      <c r="T161" s="3098"/>
      <c r="U161" s="3098"/>
      <c r="V161" s="3098"/>
      <c r="W161" s="3098"/>
      <c r="X161" s="3098"/>
      <c r="Y161" s="3098"/>
      <c r="Z161" s="3098"/>
      <c r="AA161" s="3098"/>
      <c r="AB161" s="3098"/>
      <c r="AC161" s="3098"/>
      <c r="AD161" s="3098"/>
      <c r="AE161" s="3098"/>
      <c r="AF161" s="3098"/>
      <c r="AG161" s="3098"/>
      <c r="AH161" s="3098"/>
      <c r="AI161" s="3098"/>
      <c r="AJ161" s="3143"/>
      <c r="AK161" s="3143"/>
      <c r="AL161" s="3143"/>
      <c r="AM161" s="3143"/>
      <c r="AN161" s="3143"/>
      <c r="AO161" s="3143"/>
      <c r="AP161" s="3143"/>
      <c r="AQ161" s="3143"/>
      <c r="AR161" s="3143"/>
      <c r="AS161" s="3143"/>
      <c r="AT161" s="3143"/>
      <c r="AU161" s="3143"/>
      <c r="AV161" s="3143"/>
      <c r="AW161" s="3143"/>
      <c r="AX161" s="3143"/>
      <c r="AY161" s="3143"/>
      <c r="AZ161" s="3143"/>
      <c r="BA161" s="3143"/>
      <c r="BB161" s="3143"/>
      <c r="BC161" s="3143"/>
      <c r="BD161" s="3143"/>
      <c r="BE161" s="3143"/>
      <c r="BF161" s="3143"/>
      <c r="BG161" s="3143"/>
      <c r="BH161" s="3143"/>
      <c r="BI161" s="3143"/>
      <c r="BJ161" s="3143"/>
      <c r="BK161" s="3143"/>
      <c r="BL161" s="3189"/>
      <c r="BM161" s="3189"/>
      <c r="BN161" s="3189"/>
      <c r="BO161" s="3189"/>
      <c r="BP161" s="3189"/>
      <c r="BQ161" s="3189"/>
      <c r="BR161" s="3189"/>
      <c r="BS161" s="3189"/>
      <c r="BT161" s="3189"/>
      <c r="BU161" s="3189"/>
      <c r="BV161" s="3143"/>
      <c r="BW161" s="3143"/>
      <c r="BX161" s="3143"/>
      <c r="BY161" s="3143"/>
      <c r="BZ161" s="3143"/>
      <c r="CA161" s="3143"/>
      <c r="CB161" s="3143"/>
      <c r="CC161" s="3143"/>
      <c r="CD161" s="3143"/>
      <c r="CE161" s="3143"/>
      <c r="CF161" s="3143"/>
      <c r="CG161" s="3143"/>
      <c r="CH161" s="3143"/>
      <c r="CI161" s="3143"/>
    </row>
    <row r="162" spans="1:87" ht="16.5" customHeight="1">
      <c r="A162" s="3143"/>
      <c r="B162" s="3143"/>
      <c r="C162" s="3143"/>
      <c r="D162" s="3143"/>
      <c r="E162" s="3143"/>
      <c r="F162" s="3143"/>
      <c r="G162" s="3143"/>
      <c r="H162" s="3143"/>
      <c r="I162" s="3143"/>
      <c r="J162" s="3143"/>
      <c r="K162" s="3098"/>
      <c r="L162" s="3098"/>
      <c r="M162" s="3098"/>
      <c r="N162" s="3098"/>
      <c r="O162" s="3098"/>
      <c r="P162" s="3098"/>
      <c r="Q162" s="3098"/>
      <c r="R162" s="3098"/>
      <c r="S162" s="3098"/>
      <c r="T162" s="3098"/>
      <c r="U162" s="3098"/>
      <c r="V162" s="3098"/>
      <c r="W162" s="3098"/>
      <c r="X162" s="3098"/>
      <c r="Y162" s="3098"/>
      <c r="Z162" s="3098"/>
      <c r="AA162" s="3098"/>
      <c r="AB162" s="3098"/>
      <c r="AC162" s="3098"/>
      <c r="AD162" s="3098"/>
      <c r="AE162" s="3098"/>
      <c r="AF162" s="3098"/>
      <c r="AG162" s="3098"/>
      <c r="AH162" s="3098"/>
      <c r="AI162" s="3098"/>
      <c r="AJ162" s="3143"/>
      <c r="AK162" s="3143"/>
      <c r="AL162" s="3143"/>
      <c r="AM162" s="3143"/>
      <c r="AN162" s="3143"/>
      <c r="AO162" s="3143"/>
      <c r="AP162" s="3143"/>
      <c r="AQ162" s="3143"/>
      <c r="AR162" s="3143"/>
      <c r="AS162" s="3143"/>
      <c r="AT162" s="3143"/>
      <c r="AU162" s="3143"/>
      <c r="AV162" s="3143"/>
      <c r="AW162" s="3143"/>
      <c r="AX162" s="3143"/>
      <c r="AY162" s="3143"/>
      <c r="AZ162" s="3143"/>
      <c r="BA162" s="3143"/>
      <c r="BB162" s="3143"/>
      <c r="BC162" s="3143"/>
      <c r="BD162" s="3143"/>
      <c r="BE162" s="3143"/>
      <c r="BF162" s="3143"/>
      <c r="BG162" s="3143"/>
      <c r="BH162" s="3143"/>
      <c r="BI162" s="3143"/>
      <c r="BJ162" s="3143"/>
      <c r="BK162" s="3143"/>
      <c r="BL162" s="3189"/>
      <c r="BM162" s="3189"/>
      <c r="BN162" s="3189"/>
      <c r="BO162" s="3189"/>
      <c r="BP162" s="3189"/>
      <c r="BQ162" s="3189"/>
      <c r="BR162" s="3189"/>
      <c r="BS162" s="3189"/>
      <c r="BT162" s="3189"/>
      <c r="BU162" s="3189"/>
      <c r="BV162" s="3143"/>
      <c r="BW162" s="3143"/>
      <c r="BX162" s="3143"/>
      <c r="BY162" s="3143"/>
      <c r="BZ162" s="3143"/>
      <c r="CA162" s="3143"/>
      <c r="CB162" s="3143"/>
      <c r="CC162" s="3143"/>
      <c r="CD162" s="3143"/>
      <c r="CE162" s="3143"/>
      <c r="CF162" s="3143"/>
      <c r="CG162" s="3143"/>
      <c r="CH162" s="3143"/>
      <c r="CI162" s="3143"/>
    </row>
    <row r="163" spans="1:87" ht="16.5" customHeight="1">
      <c r="A163" s="3143"/>
      <c r="B163" s="3143"/>
      <c r="C163" s="3143"/>
      <c r="D163" s="3143"/>
      <c r="E163" s="3143"/>
      <c r="F163" s="3143"/>
      <c r="G163" s="3143"/>
      <c r="H163" s="3143"/>
      <c r="I163" s="3143"/>
      <c r="J163" s="3143"/>
      <c r="K163" s="3098"/>
      <c r="L163" s="3098"/>
      <c r="M163" s="3098"/>
      <c r="N163" s="3098"/>
      <c r="O163" s="3098"/>
      <c r="P163" s="3098"/>
      <c r="Q163" s="3098"/>
      <c r="R163" s="3098"/>
      <c r="S163" s="3098"/>
      <c r="T163" s="3098"/>
      <c r="U163" s="3098"/>
      <c r="V163" s="3098"/>
      <c r="W163" s="3098"/>
      <c r="X163" s="3098"/>
      <c r="Y163" s="3098"/>
      <c r="Z163" s="3098"/>
      <c r="AA163" s="3098"/>
      <c r="AB163" s="3098"/>
      <c r="AC163" s="3098"/>
      <c r="AD163" s="3098"/>
      <c r="AE163" s="3098"/>
      <c r="AF163" s="3098"/>
      <c r="AG163" s="3098"/>
      <c r="AH163" s="3098"/>
      <c r="AI163" s="3098"/>
      <c r="AJ163" s="3143"/>
      <c r="AK163" s="3143"/>
      <c r="AL163" s="3143"/>
      <c r="AM163" s="3143"/>
      <c r="AN163" s="3143"/>
      <c r="AO163" s="3143"/>
      <c r="AP163" s="3143"/>
      <c r="AQ163" s="3143"/>
      <c r="AR163" s="3143"/>
      <c r="AS163" s="3143"/>
      <c r="AT163" s="3143"/>
      <c r="AU163" s="3143"/>
      <c r="AV163" s="3143"/>
      <c r="AW163" s="3143"/>
      <c r="AX163" s="3143"/>
      <c r="AY163" s="3143"/>
      <c r="AZ163" s="3143"/>
      <c r="BA163" s="3143"/>
      <c r="BB163" s="3143"/>
      <c r="BC163" s="3143"/>
      <c r="BD163" s="3143"/>
      <c r="BE163" s="3143"/>
      <c r="BF163" s="3143"/>
      <c r="BG163" s="3143"/>
      <c r="BH163" s="3143"/>
      <c r="BI163" s="3143"/>
      <c r="BJ163" s="3143"/>
      <c r="BK163" s="3143"/>
      <c r="BL163" s="3189"/>
      <c r="BM163" s="3189"/>
      <c r="BN163" s="3189"/>
      <c r="BO163" s="3189"/>
      <c r="BP163" s="3189"/>
      <c r="BQ163" s="3189"/>
      <c r="BR163" s="3189"/>
      <c r="BS163" s="3189"/>
      <c r="BT163" s="3189"/>
      <c r="BU163" s="3189"/>
      <c r="BV163" s="3143"/>
      <c r="BW163" s="3143"/>
      <c r="BX163" s="3143"/>
      <c r="BY163" s="3143"/>
      <c r="BZ163" s="3143"/>
      <c r="CA163" s="3143"/>
      <c r="CB163" s="3143"/>
      <c r="CC163" s="3143"/>
      <c r="CD163" s="3143"/>
      <c r="CE163" s="3143"/>
      <c r="CF163" s="3143"/>
      <c r="CG163" s="3143"/>
      <c r="CH163" s="3143"/>
      <c r="CI163" s="3143"/>
    </row>
    <row r="164" spans="1:87" ht="16.5" customHeight="1">
      <c r="A164" s="3143"/>
      <c r="B164" s="3143"/>
      <c r="C164" s="3143"/>
      <c r="D164" s="3143"/>
      <c r="E164" s="3143"/>
      <c r="F164" s="3143"/>
      <c r="G164" s="3143"/>
      <c r="H164" s="3143"/>
      <c r="I164" s="3143"/>
      <c r="J164" s="3143"/>
      <c r="K164" s="3098"/>
      <c r="L164" s="3098"/>
      <c r="M164" s="3098"/>
      <c r="N164" s="3098"/>
      <c r="O164" s="3098"/>
      <c r="P164" s="3098"/>
      <c r="Q164" s="3098"/>
      <c r="R164" s="3098"/>
      <c r="S164" s="3098"/>
      <c r="T164" s="3098"/>
      <c r="U164" s="3098"/>
      <c r="V164" s="3098"/>
      <c r="W164" s="3098"/>
      <c r="X164" s="3098"/>
      <c r="Y164" s="3098"/>
      <c r="Z164" s="3098"/>
      <c r="AA164" s="3098"/>
      <c r="AB164" s="3098"/>
      <c r="AC164" s="3098"/>
      <c r="AD164" s="3098"/>
      <c r="AE164" s="3098"/>
      <c r="AF164" s="3098"/>
      <c r="AG164" s="3098"/>
      <c r="AH164" s="3098"/>
      <c r="AI164" s="3098"/>
      <c r="AJ164" s="3143"/>
      <c r="AK164" s="3143"/>
      <c r="AL164" s="3143"/>
      <c r="AM164" s="3143"/>
      <c r="AN164" s="3143"/>
      <c r="AO164" s="3143"/>
      <c r="AP164" s="3143"/>
      <c r="AQ164" s="3143"/>
      <c r="AR164" s="3143"/>
      <c r="AS164" s="3143"/>
      <c r="AT164" s="3143"/>
      <c r="AU164" s="3143"/>
      <c r="AV164" s="3143"/>
      <c r="AW164" s="3143"/>
      <c r="AX164" s="3143"/>
      <c r="AY164" s="3143"/>
      <c r="AZ164" s="3143"/>
      <c r="BA164" s="3143"/>
      <c r="BB164" s="3143"/>
      <c r="BC164" s="3143"/>
      <c r="BD164" s="3143"/>
      <c r="BE164" s="3143"/>
      <c r="BF164" s="3143"/>
      <c r="BG164" s="3143"/>
      <c r="BH164" s="3143"/>
      <c r="BI164" s="3143"/>
      <c r="BJ164" s="3143"/>
      <c r="BK164" s="3143"/>
      <c r="BL164" s="3189"/>
      <c r="BM164" s="3189"/>
      <c r="BN164" s="3189"/>
      <c r="BO164" s="3189"/>
      <c r="BP164" s="3189"/>
      <c r="BQ164" s="3189"/>
      <c r="BR164" s="3189"/>
      <c r="BS164" s="3189"/>
      <c r="BT164" s="3189"/>
      <c r="BU164" s="3189"/>
      <c r="BV164" s="3143"/>
      <c r="BW164" s="3143"/>
      <c r="BX164" s="3143"/>
      <c r="BY164" s="3143"/>
      <c r="BZ164" s="3143"/>
      <c r="CA164" s="3143"/>
      <c r="CB164" s="3143"/>
      <c r="CC164" s="3143"/>
      <c r="CD164" s="3143"/>
      <c r="CE164" s="3143"/>
      <c r="CF164" s="3143"/>
      <c r="CG164" s="3143"/>
      <c r="CH164" s="3143"/>
      <c r="CI164" s="3143"/>
    </row>
    <row r="165" spans="1:87" ht="16.5" customHeight="1">
      <c r="A165" s="3143"/>
      <c r="B165" s="3143"/>
      <c r="C165" s="3143"/>
      <c r="D165" s="3143"/>
      <c r="E165" s="3143"/>
      <c r="F165" s="3143"/>
      <c r="G165" s="3143"/>
      <c r="H165" s="3143"/>
      <c r="I165" s="3143"/>
      <c r="J165" s="3143"/>
      <c r="K165" s="3098"/>
      <c r="L165" s="3098"/>
      <c r="M165" s="3098"/>
      <c r="N165" s="3098"/>
      <c r="O165" s="3098"/>
      <c r="P165" s="3098"/>
      <c r="Q165" s="3098"/>
      <c r="R165" s="3098"/>
      <c r="S165" s="3098"/>
      <c r="T165" s="3098"/>
      <c r="U165" s="3098"/>
      <c r="V165" s="3098"/>
      <c r="W165" s="3098"/>
      <c r="X165" s="3098"/>
      <c r="Y165" s="3098"/>
      <c r="Z165" s="3098"/>
      <c r="AA165" s="3098"/>
      <c r="AB165" s="3098"/>
      <c r="AC165" s="3098"/>
      <c r="AD165" s="3098"/>
      <c r="AE165" s="3098"/>
      <c r="AF165" s="3098"/>
      <c r="AG165" s="3098"/>
      <c r="AH165" s="3098"/>
      <c r="AI165" s="3098"/>
      <c r="AJ165" s="3143"/>
      <c r="AK165" s="3143"/>
      <c r="AL165" s="3143"/>
      <c r="AM165" s="3143"/>
      <c r="AN165" s="3143"/>
      <c r="AO165" s="3143"/>
      <c r="AP165" s="3143"/>
      <c r="AQ165" s="3143"/>
      <c r="AR165" s="3143"/>
      <c r="AS165" s="3143"/>
      <c r="AT165" s="3143"/>
      <c r="AU165" s="3143"/>
      <c r="AV165" s="3143"/>
      <c r="AW165" s="3143"/>
      <c r="AX165" s="3143"/>
      <c r="AY165" s="3143"/>
      <c r="AZ165" s="3143"/>
      <c r="BA165" s="3143"/>
      <c r="BB165" s="3143"/>
      <c r="BC165" s="3143"/>
      <c r="BD165" s="3143"/>
      <c r="BE165" s="3143"/>
      <c r="BF165" s="3143"/>
      <c r="BG165" s="3143"/>
      <c r="BH165" s="3143"/>
      <c r="BI165" s="3143"/>
      <c r="BJ165" s="3143"/>
      <c r="BK165" s="3143"/>
      <c r="BL165" s="3189"/>
      <c r="BM165" s="3189"/>
      <c r="BN165" s="3189"/>
      <c r="BO165" s="3189"/>
      <c r="BP165" s="3189"/>
      <c r="BQ165" s="3189"/>
      <c r="BR165" s="3189"/>
      <c r="BS165" s="3189"/>
      <c r="BT165" s="3189"/>
      <c r="BU165" s="3189"/>
      <c r="BV165" s="3143"/>
      <c r="BW165" s="3143"/>
      <c r="BX165" s="3143"/>
      <c r="BY165" s="3143"/>
      <c r="BZ165" s="3143"/>
      <c r="CA165" s="3143"/>
      <c r="CB165" s="3143"/>
      <c r="CC165" s="3143"/>
      <c r="CD165" s="3143"/>
      <c r="CE165" s="3143"/>
      <c r="CF165" s="3143"/>
      <c r="CG165" s="3143"/>
      <c r="CH165" s="3143"/>
      <c r="CI165" s="3143"/>
    </row>
    <row r="166" spans="1:87" ht="16.5" customHeight="1">
      <c r="A166" s="3143"/>
      <c r="B166" s="3143"/>
      <c r="C166" s="3143"/>
      <c r="D166" s="3143"/>
      <c r="E166" s="3143"/>
      <c r="F166" s="3143"/>
      <c r="G166" s="3143"/>
      <c r="H166" s="3143"/>
      <c r="I166" s="3143"/>
      <c r="J166" s="3143"/>
      <c r="K166" s="3098"/>
      <c r="L166" s="3098"/>
      <c r="M166" s="3098"/>
      <c r="N166" s="3098"/>
      <c r="O166" s="3098"/>
      <c r="P166" s="3098"/>
      <c r="Q166" s="3098"/>
      <c r="R166" s="3098"/>
      <c r="S166" s="3098"/>
      <c r="T166" s="3098"/>
      <c r="U166" s="3098"/>
      <c r="V166" s="3098"/>
      <c r="W166" s="3098"/>
      <c r="X166" s="3098"/>
      <c r="Y166" s="3098"/>
      <c r="Z166" s="3098"/>
      <c r="AA166" s="3098"/>
      <c r="AB166" s="3098"/>
      <c r="AC166" s="3098"/>
      <c r="AD166" s="3098"/>
      <c r="AE166" s="3098"/>
      <c r="AF166" s="3098"/>
      <c r="AG166" s="3098"/>
      <c r="AH166" s="3098"/>
      <c r="AI166" s="3098"/>
      <c r="AJ166" s="3143"/>
      <c r="AK166" s="3143"/>
      <c r="AL166" s="3143"/>
      <c r="AM166" s="3143"/>
      <c r="AN166" s="3143"/>
      <c r="AO166" s="3143"/>
      <c r="AP166" s="3143"/>
      <c r="AQ166" s="3143"/>
      <c r="AR166" s="3143"/>
      <c r="AS166" s="3143"/>
      <c r="AT166" s="3143"/>
      <c r="AU166" s="3143"/>
      <c r="AV166" s="3143"/>
      <c r="AW166" s="3143"/>
      <c r="AX166" s="3143"/>
      <c r="AY166" s="3143"/>
      <c r="AZ166" s="3143"/>
      <c r="BA166" s="3143"/>
      <c r="BB166" s="3143"/>
      <c r="BC166" s="3143"/>
      <c r="BD166" s="3143"/>
      <c r="BE166" s="3143"/>
      <c r="BF166" s="3143"/>
      <c r="BG166" s="3143"/>
      <c r="BH166" s="3143"/>
      <c r="BI166" s="3143"/>
      <c r="BJ166" s="3143"/>
      <c r="BK166" s="3143"/>
      <c r="BL166" s="3189"/>
      <c r="BM166" s="3189"/>
      <c r="BN166" s="3189"/>
      <c r="BO166" s="3189"/>
      <c r="BP166" s="3189"/>
      <c r="BQ166" s="3189"/>
      <c r="BR166" s="3189"/>
      <c r="BS166" s="3189"/>
      <c r="BT166" s="3189"/>
      <c r="BU166" s="3189"/>
      <c r="BV166" s="3143"/>
      <c r="BW166" s="3143"/>
      <c r="BX166" s="3143"/>
      <c r="BY166" s="3143"/>
      <c r="BZ166" s="3143"/>
      <c r="CA166" s="3143"/>
      <c r="CB166" s="3143"/>
      <c r="CC166" s="3143"/>
      <c r="CD166" s="3143"/>
      <c r="CE166" s="3143"/>
      <c r="CF166" s="3143"/>
      <c r="CG166" s="3143"/>
      <c r="CH166" s="3143"/>
      <c r="CI166" s="3143"/>
    </row>
    <row r="167" spans="1:87" ht="16.5" customHeight="1">
      <c r="A167" s="3143"/>
      <c r="B167" s="3143"/>
      <c r="C167" s="3143"/>
      <c r="D167" s="3143"/>
      <c r="E167" s="3143"/>
      <c r="F167" s="3143"/>
      <c r="G167" s="3143"/>
      <c r="H167" s="3143"/>
      <c r="I167" s="3143"/>
      <c r="J167" s="3143"/>
      <c r="K167" s="3098"/>
      <c r="L167" s="3098"/>
      <c r="M167" s="3098"/>
      <c r="N167" s="3098"/>
      <c r="O167" s="3098"/>
      <c r="P167" s="3098"/>
      <c r="Q167" s="3098"/>
      <c r="R167" s="3098"/>
      <c r="S167" s="3098"/>
      <c r="T167" s="3098"/>
      <c r="U167" s="3098"/>
      <c r="V167" s="3098"/>
      <c r="W167" s="3098"/>
      <c r="X167" s="3098"/>
      <c r="Y167" s="3098"/>
      <c r="Z167" s="3098"/>
      <c r="AA167" s="3098"/>
      <c r="AB167" s="3098"/>
      <c r="AC167" s="3098"/>
      <c r="AD167" s="3098"/>
      <c r="AE167" s="3098"/>
      <c r="AF167" s="3098"/>
      <c r="AG167" s="3098"/>
      <c r="AH167" s="3098"/>
      <c r="AI167" s="3098"/>
      <c r="AJ167" s="3143"/>
      <c r="AK167" s="3143"/>
      <c r="AL167" s="3143"/>
      <c r="AM167" s="3143"/>
      <c r="AN167" s="3143"/>
      <c r="AO167" s="3143"/>
      <c r="AP167" s="3143"/>
      <c r="AQ167" s="3143"/>
      <c r="AR167" s="3143"/>
      <c r="AS167" s="3143"/>
      <c r="AT167" s="3143"/>
      <c r="AU167" s="3143"/>
      <c r="AV167" s="3143"/>
      <c r="AW167" s="3143"/>
      <c r="AX167" s="3143"/>
      <c r="AY167" s="3143"/>
      <c r="AZ167" s="3143"/>
      <c r="BA167" s="3143"/>
      <c r="BB167" s="3143"/>
      <c r="BC167" s="3143"/>
      <c r="BD167" s="3143"/>
      <c r="BE167" s="3143"/>
      <c r="BF167" s="3143"/>
      <c r="BG167" s="3143"/>
      <c r="BH167" s="3143"/>
      <c r="BI167" s="3143"/>
      <c r="BJ167" s="3143"/>
      <c r="BK167" s="3143"/>
      <c r="BL167" s="3189"/>
      <c r="BM167" s="3189"/>
      <c r="BN167" s="3189"/>
      <c r="BO167" s="3189"/>
      <c r="BP167" s="3189"/>
      <c r="BQ167" s="3189"/>
      <c r="BR167" s="3189"/>
      <c r="BS167" s="3189"/>
      <c r="BT167" s="3189"/>
      <c r="BU167" s="3189"/>
      <c r="BV167" s="3143"/>
      <c r="BW167" s="3143"/>
      <c r="BX167" s="3143"/>
      <c r="BY167" s="3143"/>
      <c r="BZ167" s="3143"/>
      <c r="CA167" s="3143"/>
      <c r="CB167" s="3143"/>
      <c r="CC167" s="3143"/>
      <c r="CD167" s="3143"/>
      <c r="CE167" s="3143"/>
      <c r="CF167" s="3143"/>
      <c r="CG167" s="3143"/>
      <c r="CH167" s="3143"/>
      <c r="CI167" s="3143"/>
    </row>
    <row r="168" spans="1:87" ht="16.5" customHeight="1">
      <c r="A168" s="3143"/>
      <c r="B168" s="3143"/>
      <c r="C168" s="3143"/>
      <c r="D168" s="3143"/>
      <c r="E168" s="3143"/>
      <c r="F168" s="3143"/>
      <c r="G168" s="3143"/>
      <c r="H168" s="3143"/>
      <c r="I168" s="3143"/>
      <c r="J168" s="3143"/>
      <c r="K168" s="3098"/>
      <c r="L168" s="3098"/>
      <c r="M168" s="3098"/>
      <c r="N168" s="3098"/>
      <c r="O168" s="3098"/>
      <c r="P168" s="3098"/>
      <c r="Q168" s="3098"/>
      <c r="R168" s="3098"/>
      <c r="S168" s="3098"/>
      <c r="T168" s="3098"/>
      <c r="U168" s="3098"/>
      <c r="V168" s="3098"/>
      <c r="W168" s="3098"/>
      <c r="X168" s="3098"/>
      <c r="Y168" s="3098"/>
      <c r="Z168" s="3098"/>
      <c r="AA168" s="3098"/>
      <c r="AB168" s="3098"/>
      <c r="AC168" s="3098"/>
      <c r="AD168" s="3098"/>
      <c r="AE168" s="3098"/>
      <c r="AF168" s="3098"/>
      <c r="AG168" s="3098"/>
      <c r="AH168" s="3098"/>
      <c r="AI168" s="3098"/>
      <c r="AJ168" s="3143"/>
      <c r="AK168" s="3143"/>
      <c r="AL168" s="3143"/>
      <c r="AM168" s="3143"/>
      <c r="AN168" s="3143"/>
      <c r="AO168" s="3143"/>
      <c r="AP168" s="3143"/>
      <c r="AQ168" s="3143"/>
      <c r="AR168" s="3143"/>
      <c r="AS168" s="3143"/>
      <c r="AT168" s="3143"/>
      <c r="AU168" s="3143"/>
      <c r="AV168" s="3143"/>
      <c r="AW168" s="3143"/>
      <c r="AX168" s="3143"/>
      <c r="AY168" s="3143"/>
      <c r="AZ168" s="3143"/>
      <c r="BA168" s="3143"/>
      <c r="BB168" s="3143"/>
      <c r="BC168" s="3143"/>
      <c r="BD168" s="3143"/>
      <c r="BE168" s="3143"/>
      <c r="BF168" s="3143"/>
      <c r="BG168" s="3143"/>
      <c r="BH168" s="3143"/>
      <c r="BI168" s="3143"/>
      <c r="BJ168" s="3143"/>
      <c r="BK168" s="3143"/>
      <c r="BL168" s="3189"/>
      <c r="BM168" s="3189"/>
      <c r="BN168" s="3189"/>
      <c r="BO168" s="3189"/>
      <c r="BP168" s="3189"/>
      <c r="BQ168" s="3189"/>
      <c r="BR168" s="3189"/>
      <c r="BS168" s="3189"/>
      <c r="BT168" s="3189"/>
      <c r="BU168" s="3189"/>
      <c r="BV168" s="3143"/>
      <c r="BW168" s="3143"/>
      <c r="BX168" s="3143"/>
      <c r="BY168" s="3143"/>
      <c r="BZ168" s="3143"/>
      <c r="CA168" s="3143"/>
      <c r="CB168" s="3143"/>
      <c r="CC168" s="3143"/>
      <c r="CD168" s="3143"/>
      <c r="CE168" s="3143"/>
      <c r="CF168" s="3143"/>
      <c r="CG168" s="3143"/>
      <c r="CH168" s="3143"/>
      <c r="CI168" s="3143"/>
    </row>
    <row r="169" spans="1:87" ht="16.5" customHeight="1">
      <c r="A169" s="3143"/>
      <c r="B169" s="3143"/>
      <c r="C169" s="3143"/>
      <c r="D169" s="3143"/>
      <c r="E169" s="3143"/>
      <c r="F169" s="3143"/>
      <c r="G169" s="3143"/>
      <c r="H169" s="3143"/>
      <c r="I169" s="3143"/>
      <c r="J169" s="3143"/>
      <c r="K169" s="3098"/>
      <c r="L169" s="3098"/>
      <c r="M169" s="3098"/>
      <c r="N169" s="3098"/>
      <c r="O169" s="3098"/>
      <c r="P169" s="3098"/>
      <c r="Q169" s="3098"/>
      <c r="R169" s="3098"/>
      <c r="S169" s="3098"/>
      <c r="T169" s="3098"/>
      <c r="U169" s="3098"/>
      <c r="V169" s="3098"/>
      <c r="W169" s="3098"/>
      <c r="X169" s="3098"/>
      <c r="Y169" s="3098"/>
      <c r="Z169" s="3098"/>
      <c r="AA169" s="3098"/>
      <c r="AB169" s="3098"/>
      <c r="AC169" s="3098"/>
      <c r="AD169" s="3098"/>
      <c r="AE169" s="3098"/>
      <c r="AF169" s="3098"/>
      <c r="AG169" s="3098"/>
      <c r="AH169" s="3098"/>
      <c r="AI169" s="3098"/>
      <c r="AJ169" s="3143"/>
      <c r="AK169" s="3143"/>
      <c r="AL169" s="3143"/>
      <c r="AM169" s="3143"/>
      <c r="AN169" s="3143"/>
      <c r="AO169" s="3143"/>
      <c r="AP169" s="3143"/>
      <c r="AQ169" s="3143"/>
      <c r="AR169" s="3143"/>
      <c r="AS169" s="3143"/>
      <c r="AT169" s="3143"/>
      <c r="AU169" s="3143"/>
      <c r="AV169" s="3143"/>
      <c r="AW169" s="3143"/>
      <c r="AX169" s="3143"/>
      <c r="AY169" s="3143"/>
      <c r="AZ169" s="3143"/>
      <c r="BA169" s="3143"/>
      <c r="BB169" s="3143"/>
      <c r="BC169" s="3143"/>
      <c r="BD169" s="3143"/>
      <c r="BE169" s="3143"/>
      <c r="BF169" s="3143"/>
      <c r="BG169" s="3143"/>
      <c r="BH169" s="3143"/>
      <c r="BI169" s="3143"/>
      <c r="BJ169" s="3143"/>
      <c r="BK169" s="3143"/>
      <c r="BL169" s="3189"/>
      <c r="BM169" s="3189"/>
      <c r="BN169" s="3189"/>
      <c r="BO169" s="3189"/>
      <c r="BP169" s="3189"/>
      <c r="BQ169" s="3189"/>
      <c r="BR169" s="3189"/>
      <c r="BS169" s="3189"/>
      <c r="BT169" s="3189"/>
      <c r="BU169" s="3189"/>
      <c r="BV169" s="3143"/>
      <c r="BW169" s="3143"/>
      <c r="BX169" s="3143"/>
      <c r="BY169" s="3143"/>
      <c r="BZ169" s="3143"/>
      <c r="CA169" s="3143"/>
      <c r="CB169" s="3143"/>
      <c r="CC169" s="3143"/>
      <c r="CD169" s="3143"/>
      <c r="CE169" s="3143"/>
      <c r="CF169" s="3143"/>
      <c r="CG169" s="3143"/>
      <c r="CH169" s="3143"/>
      <c r="CI169" s="3143"/>
    </row>
    <row r="170" spans="1:87" ht="16.5" customHeight="1">
      <c r="A170" s="3143"/>
      <c r="B170" s="3143"/>
      <c r="C170" s="3143"/>
      <c r="D170" s="3143"/>
      <c r="E170" s="3143"/>
      <c r="F170" s="3143"/>
      <c r="G170" s="3143"/>
      <c r="H170" s="3143"/>
      <c r="I170" s="3143"/>
      <c r="J170" s="3143"/>
      <c r="K170" s="3098"/>
      <c r="L170" s="3098"/>
      <c r="M170" s="3098"/>
      <c r="N170" s="3098"/>
      <c r="O170" s="3098"/>
      <c r="P170" s="3098"/>
      <c r="Q170" s="3098"/>
      <c r="R170" s="3098"/>
      <c r="S170" s="3098"/>
      <c r="T170" s="3098"/>
      <c r="U170" s="3098"/>
      <c r="V170" s="3098"/>
      <c r="W170" s="3098"/>
      <c r="X170" s="3098"/>
      <c r="Y170" s="3098"/>
      <c r="Z170" s="3098"/>
      <c r="AA170" s="3098"/>
      <c r="AB170" s="3098"/>
      <c r="AC170" s="3098"/>
      <c r="AD170" s="3098"/>
      <c r="AE170" s="3098"/>
      <c r="AF170" s="3098"/>
      <c r="AG170" s="3098"/>
      <c r="AH170" s="3098"/>
      <c r="AI170" s="3098"/>
      <c r="AJ170" s="3143"/>
      <c r="AK170" s="3143"/>
      <c r="AL170" s="3143"/>
      <c r="AM170" s="3143"/>
      <c r="AN170" s="3143"/>
      <c r="AO170" s="3143"/>
      <c r="AP170" s="3143"/>
      <c r="AQ170" s="3143"/>
      <c r="AR170" s="3143"/>
      <c r="AS170" s="3143"/>
      <c r="AT170" s="3143"/>
      <c r="AU170" s="3143"/>
      <c r="AV170" s="3143"/>
      <c r="AW170" s="3143"/>
      <c r="AX170" s="3143"/>
      <c r="AY170" s="3143"/>
      <c r="AZ170" s="3143"/>
      <c r="BA170" s="3143"/>
      <c r="BB170" s="3143"/>
      <c r="BC170" s="3143"/>
      <c r="BD170" s="3143"/>
      <c r="BE170" s="3143"/>
      <c r="BF170" s="3143"/>
      <c r="BG170" s="3143"/>
      <c r="BH170" s="3143"/>
      <c r="BI170" s="3143"/>
      <c r="BJ170" s="3143"/>
      <c r="BK170" s="3143"/>
      <c r="BL170" s="3189"/>
      <c r="BM170" s="3189"/>
      <c r="BN170" s="3189"/>
      <c r="BO170" s="3189"/>
      <c r="BP170" s="3189"/>
      <c r="BQ170" s="3189"/>
      <c r="BR170" s="3189"/>
      <c r="BS170" s="3189"/>
      <c r="BT170" s="3189"/>
      <c r="BU170" s="3189"/>
      <c r="BV170" s="3143"/>
      <c r="BW170" s="3143"/>
      <c r="BX170" s="3143"/>
      <c r="BY170" s="3143"/>
      <c r="BZ170" s="3143"/>
      <c r="CA170" s="3143"/>
      <c r="CB170" s="3143"/>
      <c r="CC170" s="3143"/>
      <c r="CD170" s="3143"/>
      <c r="CE170" s="3143"/>
      <c r="CF170" s="3143"/>
      <c r="CG170" s="3143"/>
      <c r="CH170" s="3143"/>
      <c r="CI170" s="3143"/>
    </row>
    <row r="171" spans="1:87" ht="16.5" customHeight="1">
      <c r="A171" s="3143"/>
      <c r="B171" s="3143"/>
      <c r="C171" s="3143"/>
      <c r="D171" s="3143"/>
      <c r="E171" s="3143"/>
      <c r="F171" s="3143"/>
      <c r="G171" s="3143"/>
      <c r="H171" s="3143"/>
      <c r="I171" s="3143"/>
      <c r="J171" s="3143"/>
      <c r="K171" s="3098"/>
      <c r="L171" s="3098"/>
      <c r="M171" s="3098"/>
      <c r="N171" s="3098"/>
      <c r="O171" s="3098"/>
      <c r="P171" s="3098"/>
      <c r="Q171" s="3098"/>
      <c r="R171" s="3098"/>
      <c r="S171" s="3098"/>
      <c r="T171" s="3098"/>
      <c r="U171" s="3098"/>
      <c r="V171" s="3098"/>
      <c r="W171" s="3098"/>
      <c r="X171" s="3098"/>
      <c r="Y171" s="3098"/>
      <c r="Z171" s="3098"/>
      <c r="AA171" s="3098"/>
      <c r="AB171" s="3098"/>
      <c r="AC171" s="3098"/>
      <c r="AD171" s="3098"/>
      <c r="AE171" s="3098"/>
      <c r="AF171" s="3098"/>
      <c r="AG171" s="3098"/>
      <c r="AH171" s="3098"/>
      <c r="AI171" s="3098"/>
      <c r="AJ171" s="3143"/>
      <c r="AK171" s="3143"/>
      <c r="AL171" s="3143"/>
      <c r="AM171" s="3143"/>
      <c r="AN171" s="3143"/>
      <c r="AO171" s="3143"/>
      <c r="AP171" s="3143"/>
      <c r="AQ171" s="3143"/>
      <c r="AR171" s="3143"/>
      <c r="AS171" s="3143"/>
      <c r="AT171" s="3143"/>
      <c r="AU171" s="3143"/>
      <c r="AV171" s="3143"/>
      <c r="AW171" s="3143"/>
      <c r="AX171" s="3143"/>
      <c r="AY171" s="3143"/>
      <c r="AZ171" s="3143"/>
      <c r="BA171" s="3143"/>
      <c r="BB171" s="3143"/>
      <c r="BC171" s="3143"/>
      <c r="BD171" s="3143"/>
      <c r="BE171" s="3143"/>
      <c r="BF171" s="3143"/>
      <c r="BG171" s="3143"/>
      <c r="BH171" s="3143"/>
      <c r="BI171" s="3143"/>
      <c r="BJ171" s="3143"/>
      <c r="BK171" s="3143"/>
      <c r="BL171" s="3189"/>
      <c r="BM171" s="3189"/>
      <c r="BN171" s="3189"/>
      <c r="BO171" s="3189"/>
      <c r="BP171" s="3189"/>
      <c r="BQ171" s="3189"/>
      <c r="BR171" s="3189"/>
      <c r="BS171" s="3189"/>
      <c r="BT171" s="3189"/>
      <c r="BU171" s="3189"/>
      <c r="BV171" s="3143"/>
      <c r="BW171" s="3143"/>
      <c r="BX171" s="3143"/>
      <c r="BY171" s="3143"/>
      <c r="BZ171" s="3143"/>
      <c r="CA171" s="3143"/>
      <c r="CB171" s="3143"/>
      <c r="CC171" s="3143"/>
      <c r="CD171" s="3143"/>
      <c r="CE171" s="3143"/>
      <c r="CF171" s="3143"/>
      <c r="CG171" s="3143"/>
      <c r="CH171" s="3143"/>
      <c r="CI171" s="3143"/>
    </row>
    <row r="172" spans="1:87" ht="16.5" customHeight="1">
      <c r="A172" s="3143"/>
      <c r="B172" s="3143"/>
      <c r="C172" s="3143"/>
      <c r="D172" s="3143"/>
      <c r="E172" s="3143"/>
      <c r="F172" s="3143"/>
      <c r="G172" s="3143"/>
      <c r="H172" s="3143"/>
      <c r="I172" s="3143"/>
      <c r="J172" s="3143"/>
      <c r="K172" s="3098"/>
      <c r="L172" s="3098"/>
      <c r="M172" s="3098"/>
      <c r="N172" s="3098"/>
      <c r="O172" s="3098"/>
      <c r="P172" s="3098"/>
      <c r="Q172" s="3098"/>
      <c r="R172" s="3098"/>
      <c r="S172" s="3098"/>
      <c r="T172" s="3098"/>
      <c r="U172" s="3098"/>
      <c r="V172" s="3098"/>
      <c r="W172" s="3098"/>
      <c r="X172" s="3098"/>
      <c r="Y172" s="3098"/>
      <c r="Z172" s="3098"/>
      <c r="AA172" s="3098"/>
      <c r="AB172" s="3098"/>
      <c r="AC172" s="3098"/>
      <c r="AD172" s="3098"/>
      <c r="AE172" s="3098"/>
      <c r="AF172" s="3098"/>
      <c r="AG172" s="3098"/>
      <c r="AH172" s="3098"/>
      <c r="AI172" s="3098"/>
      <c r="AJ172" s="3143"/>
      <c r="AK172" s="3143"/>
      <c r="AL172" s="3143"/>
      <c r="AM172" s="3143"/>
      <c r="AN172" s="3143"/>
      <c r="AO172" s="3143"/>
      <c r="AP172" s="3143"/>
      <c r="AQ172" s="3143"/>
      <c r="AR172" s="3143"/>
      <c r="AS172" s="3143"/>
      <c r="AT172" s="3143"/>
      <c r="AU172" s="3143"/>
      <c r="AV172" s="3143"/>
      <c r="AW172" s="3143"/>
      <c r="AX172" s="3143"/>
      <c r="AY172" s="3143"/>
      <c r="AZ172" s="3143"/>
      <c r="BA172" s="3143"/>
      <c r="BB172" s="3143"/>
      <c r="BC172" s="3143"/>
      <c r="BD172" s="3143"/>
      <c r="BE172" s="3143"/>
      <c r="BF172" s="3143"/>
      <c r="BG172" s="3143"/>
      <c r="BH172" s="3143"/>
      <c r="BI172" s="3143"/>
      <c r="BJ172" s="3143"/>
      <c r="BK172" s="3143"/>
      <c r="BL172" s="3189"/>
      <c r="BM172" s="3189"/>
      <c r="BN172" s="3189"/>
      <c r="BO172" s="3189"/>
      <c r="BP172" s="3189"/>
      <c r="BQ172" s="3189"/>
      <c r="BR172" s="3189"/>
      <c r="BS172" s="3189"/>
      <c r="BT172" s="3189"/>
      <c r="BU172" s="3189"/>
      <c r="BV172" s="3143"/>
      <c r="BW172" s="3143"/>
      <c r="BX172" s="3143"/>
      <c r="BY172" s="3143"/>
      <c r="BZ172" s="3143"/>
      <c r="CA172" s="3143"/>
      <c r="CB172" s="3143"/>
      <c r="CC172" s="3143"/>
      <c r="CD172" s="3143"/>
      <c r="CE172" s="3143"/>
      <c r="CF172" s="3143"/>
      <c r="CG172" s="3143"/>
      <c r="CH172" s="3143"/>
      <c r="CI172" s="3143"/>
    </row>
    <row r="173" spans="1:87" ht="16.5" customHeight="1">
      <c r="A173" s="3143"/>
      <c r="B173" s="3143"/>
      <c r="C173" s="3143"/>
      <c r="D173" s="3143"/>
      <c r="E173" s="3143"/>
      <c r="F173" s="3143"/>
      <c r="G173" s="3143"/>
      <c r="H173" s="3143"/>
      <c r="I173" s="3143"/>
      <c r="J173" s="3143"/>
      <c r="K173" s="3098"/>
      <c r="L173" s="3098"/>
      <c r="M173" s="3098"/>
      <c r="N173" s="3098"/>
      <c r="O173" s="3098"/>
      <c r="P173" s="3098"/>
      <c r="Q173" s="3098"/>
      <c r="R173" s="3098"/>
      <c r="S173" s="3098"/>
      <c r="T173" s="3098"/>
      <c r="U173" s="3098"/>
      <c r="V173" s="3098"/>
      <c r="W173" s="3098"/>
      <c r="X173" s="3098"/>
      <c r="Y173" s="3098"/>
      <c r="Z173" s="3098"/>
      <c r="AA173" s="3098"/>
      <c r="AB173" s="3098"/>
      <c r="AC173" s="3098"/>
      <c r="AD173" s="3098"/>
      <c r="AE173" s="3098"/>
      <c r="AF173" s="3098"/>
      <c r="AG173" s="3098"/>
      <c r="AH173" s="3098"/>
      <c r="AI173" s="3098"/>
      <c r="AJ173" s="3143"/>
      <c r="AK173" s="3143"/>
      <c r="AL173" s="3143"/>
      <c r="AM173" s="3143"/>
      <c r="AN173" s="3143"/>
      <c r="AO173" s="3143"/>
      <c r="AP173" s="3143"/>
      <c r="AQ173" s="3143"/>
      <c r="AR173" s="3143"/>
      <c r="AS173" s="3143"/>
      <c r="AT173" s="3143"/>
      <c r="AU173" s="3143"/>
      <c r="AV173" s="3143"/>
      <c r="AW173" s="3143"/>
      <c r="AX173" s="3143"/>
      <c r="AY173" s="3143"/>
      <c r="AZ173" s="3143"/>
      <c r="BA173" s="3143"/>
      <c r="BB173" s="3143"/>
      <c r="BC173" s="3143"/>
      <c r="BD173" s="3143"/>
      <c r="BE173" s="3143"/>
      <c r="BF173" s="3143"/>
      <c r="BG173" s="3143"/>
      <c r="BH173" s="3143"/>
      <c r="BI173" s="3143"/>
      <c r="BJ173" s="3143"/>
      <c r="BK173" s="3143"/>
      <c r="BL173" s="3189"/>
      <c r="BM173" s="3189"/>
      <c r="BN173" s="3189"/>
      <c r="BO173" s="3189"/>
      <c r="BP173" s="3189"/>
      <c r="BQ173" s="3189"/>
      <c r="BR173" s="3189"/>
      <c r="BS173" s="3189"/>
      <c r="BT173" s="3189"/>
      <c r="BU173" s="3189"/>
      <c r="BV173" s="3143"/>
      <c r="BW173" s="3143"/>
      <c r="BX173" s="3143"/>
      <c r="BY173" s="3143"/>
      <c r="BZ173" s="3143"/>
      <c r="CA173" s="3143"/>
      <c r="CB173" s="3143"/>
      <c r="CC173" s="3143"/>
      <c r="CD173" s="3143"/>
      <c r="CE173" s="3143"/>
      <c r="CF173" s="3143"/>
      <c r="CG173" s="3143"/>
      <c r="CH173" s="3143"/>
      <c r="CI173" s="3143"/>
    </row>
    <row r="174" spans="1:87" ht="16.5" customHeight="1">
      <c r="A174" s="3143"/>
      <c r="B174" s="3143"/>
      <c r="C174" s="3143"/>
      <c r="D174" s="3143"/>
      <c r="E174" s="3143"/>
      <c r="F174" s="3143"/>
      <c r="G174" s="3143"/>
      <c r="H174" s="3143"/>
      <c r="I174" s="3143"/>
      <c r="J174" s="3143"/>
      <c r="K174" s="3098"/>
      <c r="L174" s="3098"/>
      <c r="M174" s="3098"/>
      <c r="N174" s="3098"/>
      <c r="O174" s="3098"/>
      <c r="P174" s="3098"/>
      <c r="Q174" s="3098"/>
      <c r="R174" s="3098"/>
      <c r="S174" s="3098"/>
      <c r="T174" s="3098"/>
      <c r="U174" s="3098"/>
      <c r="V174" s="3098"/>
      <c r="W174" s="3098"/>
      <c r="X174" s="3098"/>
      <c r="Y174" s="3098"/>
      <c r="Z174" s="3098"/>
      <c r="AA174" s="3098"/>
      <c r="AB174" s="3098"/>
      <c r="AC174" s="3098"/>
      <c r="AD174" s="3098"/>
      <c r="AE174" s="3098"/>
      <c r="AF174" s="3098"/>
      <c r="AG174" s="3098"/>
      <c r="AH174" s="3098"/>
      <c r="AI174" s="3098"/>
      <c r="AJ174" s="3143"/>
      <c r="AK174" s="3143"/>
      <c r="AL174" s="3143"/>
      <c r="AM174" s="3143"/>
      <c r="AN174" s="3143"/>
      <c r="AO174" s="3143"/>
      <c r="AP174" s="3143"/>
      <c r="AQ174" s="3143"/>
      <c r="AR174" s="3143"/>
      <c r="AS174" s="3143"/>
      <c r="AT174" s="3143"/>
      <c r="AU174" s="3143"/>
      <c r="AV174" s="3143"/>
      <c r="AW174" s="3143"/>
      <c r="AX174" s="3143"/>
      <c r="AY174" s="3143"/>
      <c r="AZ174" s="3143"/>
      <c r="BA174" s="3143"/>
      <c r="BB174" s="3143"/>
      <c r="BC174" s="3143"/>
      <c r="BD174" s="3143"/>
      <c r="BE174" s="3143"/>
      <c r="BF174" s="3143"/>
      <c r="BG174" s="3143"/>
      <c r="BH174" s="3143"/>
      <c r="BI174" s="3143"/>
      <c r="BJ174" s="3143"/>
      <c r="BK174" s="3143"/>
      <c r="BL174" s="3189"/>
      <c r="BM174" s="3189"/>
      <c r="BN174" s="3189"/>
      <c r="BO174" s="3189"/>
      <c r="BP174" s="3189"/>
      <c r="BQ174" s="3189"/>
      <c r="BR174" s="3189"/>
      <c r="BS174" s="3189"/>
      <c r="BT174" s="3189"/>
      <c r="BU174" s="3189"/>
      <c r="BV174" s="3143"/>
      <c r="BW174" s="3143"/>
      <c r="BX174" s="3143"/>
      <c r="BY174" s="3143"/>
      <c r="BZ174" s="3143"/>
      <c r="CA174" s="3143"/>
      <c r="CB174" s="3143"/>
      <c r="CC174" s="3143"/>
      <c r="CD174" s="3143"/>
      <c r="CE174" s="3143"/>
      <c r="CF174" s="3143"/>
      <c r="CG174" s="3143"/>
      <c r="CH174" s="3143"/>
      <c r="CI174" s="3143"/>
    </row>
    <row r="175" spans="1:87" ht="16.5" customHeight="1">
      <c r="A175" s="3143"/>
      <c r="B175" s="3143"/>
      <c r="C175" s="3143"/>
      <c r="D175" s="3143"/>
      <c r="E175" s="3143"/>
      <c r="F175" s="3143"/>
      <c r="G175" s="3143"/>
      <c r="H175" s="3143"/>
      <c r="I175" s="3143"/>
      <c r="J175" s="3143"/>
      <c r="K175" s="3098"/>
      <c r="L175" s="3098"/>
      <c r="M175" s="3098"/>
      <c r="N175" s="3098"/>
      <c r="O175" s="3098"/>
      <c r="P175" s="3098"/>
      <c r="Q175" s="3098"/>
      <c r="R175" s="3098"/>
      <c r="S175" s="3098"/>
      <c r="T175" s="3098"/>
      <c r="U175" s="3098"/>
      <c r="V175" s="3098"/>
      <c r="W175" s="3098"/>
      <c r="X175" s="3098"/>
      <c r="Y175" s="3098"/>
      <c r="Z175" s="3098"/>
      <c r="AA175" s="3098"/>
      <c r="AB175" s="3098"/>
      <c r="AC175" s="3098"/>
      <c r="AD175" s="3098"/>
      <c r="AE175" s="3098"/>
      <c r="AF175" s="3098"/>
      <c r="AG175" s="3098"/>
      <c r="AH175" s="3098"/>
      <c r="AI175" s="3098"/>
      <c r="AJ175" s="3143"/>
      <c r="AK175" s="3143"/>
      <c r="AL175" s="3143"/>
      <c r="AM175" s="3143"/>
      <c r="AN175" s="3143"/>
      <c r="AO175" s="3143"/>
      <c r="AP175" s="3143"/>
      <c r="AQ175" s="3143"/>
      <c r="AR175" s="3143"/>
      <c r="AS175" s="3143"/>
      <c r="AT175" s="3143"/>
      <c r="AU175" s="3143"/>
      <c r="AV175" s="3143"/>
      <c r="AW175" s="3143"/>
      <c r="AX175" s="3143"/>
      <c r="AY175" s="3143"/>
      <c r="AZ175" s="3143"/>
      <c r="BA175" s="3143"/>
      <c r="BB175" s="3143"/>
      <c r="BC175" s="3143"/>
      <c r="BD175" s="3143"/>
      <c r="BE175" s="3143"/>
      <c r="BF175" s="3143"/>
      <c r="BG175" s="3143"/>
      <c r="BH175" s="3143"/>
      <c r="BI175" s="3143"/>
      <c r="BJ175" s="3143"/>
      <c r="BK175" s="3143"/>
      <c r="BL175" s="3189"/>
      <c r="BM175" s="3189"/>
      <c r="BN175" s="3189"/>
      <c r="BO175" s="3189"/>
      <c r="BP175" s="3189"/>
      <c r="BQ175" s="3189"/>
      <c r="BR175" s="3189"/>
      <c r="BS175" s="3189"/>
      <c r="BT175" s="3189"/>
      <c r="BU175" s="3189"/>
      <c r="BV175" s="3143"/>
      <c r="BW175" s="3143"/>
      <c r="BX175" s="3143"/>
      <c r="BY175" s="3143"/>
      <c r="BZ175" s="3143"/>
      <c r="CA175" s="3143"/>
      <c r="CB175" s="3143"/>
      <c r="CC175" s="3143"/>
      <c r="CD175" s="3143"/>
      <c r="CE175" s="3143"/>
      <c r="CF175" s="3143"/>
      <c r="CG175" s="3143"/>
      <c r="CH175" s="3143"/>
      <c r="CI175" s="3143"/>
    </row>
    <row r="176" spans="1:87" ht="16.5" customHeight="1">
      <c r="A176" s="3143"/>
      <c r="B176" s="3143"/>
      <c r="C176" s="3143"/>
      <c r="D176" s="3143"/>
      <c r="E176" s="3143"/>
      <c r="F176" s="3143"/>
      <c r="G176" s="3143"/>
      <c r="H176" s="3143"/>
      <c r="I176" s="3143"/>
      <c r="J176" s="3143"/>
      <c r="K176" s="3098"/>
      <c r="L176" s="3098"/>
      <c r="M176" s="3098"/>
      <c r="N176" s="3098"/>
      <c r="O176" s="3098"/>
      <c r="P176" s="3098"/>
      <c r="Q176" s="3098"/>
      <c r="R176" s="3098"/>
      <c r="S176" s="3098"/>
      <c r="T176" s="3098"/>
      <c r="U176" s="3098"/>
      <c r="V176" s="3098"/>
      <c r="W176" s="3098"/>
      <c r="X176" s="3098"/>
      <c r="Y176" s="3098"/>
      <c r="Z176" s="3098"/>
      <c r="AA176" s="3098"/>
      <c r="AB176" s="3098"/>
      <c r="AC176" s="3098"/>
      <c r="AD176" s="3098"/>
      <c r="AE176" s="3098"/>
      <c r="AF176" s="3098"/>
      <c r="AG176" s="3098"/>
      <c r="AH176" s="3098"/>
      <c r="AI176" s="3098"/>
      <c r="AJ176" s="3143"/>
      <c r="AK176" s="3143"/>
      <c r="AL176" s="3143"/>
      <c r="AM176" s="3143"/>
      <c r="AN176" s="3143"/>
      <c r="AO176" s="3143"/>
      <c r="AP176" s="3143"/>
      <c r="AQ176" s="3143"/>
      <c r="AR176" s="3143"/>
      <c r="AS176" s="3143"/>
      <c r="AT176" s="3143"/>
      <c r="AU176" s="3143"/>
      <c r="AV176" s="3143"/>
      <c r="AW176" s="3143"/>
      <c r="AX176" s="3143"/>
      <c r="AY176" s="3143"/>
      <c r="AZ176" s="3143"/>
      <c r="BA176" s="3143"/>
      <c r="BB176" s="3143"/>
      <c r="BC176" s="3143"/>
      <c r="BD176" s="3143"/>
      <c r="BE176" s="3143"/>
      <c r="BF176" s="3143"/>
      <c r="BG176" s="3143"/>
      <c r="BH176" s="3143"/>
      <c r="BI176" s="3143"/>
      <c r="BJ176" s="3143"/>
      <c r="BK176" s="3143"/>
      <c r="BL176" s="3189"/>
      <c r="BM176" s="3189"/>
      <c r="BN176" s="3189"/>
      <c r="BO176" s="3189"/>
      <c r="BP176" s="3189"/>
      <c r="BQ176" s="3189"/>
      <c r="BR176" s="3189"/>
      <c r="BS176" s="3189"/>
      <c r="BT176" s="3189"/>
      <c r="BU176" s="3189"/>
      <c r="BV176" s="3143"/>
      <c r="BW176" s="3143"/>
      <c r="BX176" s="3143"/>
      <c r="BY176" s="3143"/>
      <c r="BZ176" s="3143"/>
      <c r="CA176" s="3143"/>
      <c r="CB176" s="3143"/>
      <c r="CC176" s="3143"/>
      <c r="CD176" s="3143"/>
      <c r="CE176" s="3143"/>
      <c r="CF176" s="3143"/>
      <c r="CG176" s="3143"/>
      <c r="CH176" s="3143"/>
      <c r="CI176" s="3143"/>
    </row>
    <row r="177" spans="1:87" ht="16.5" customHeight="1">
      <c r="A177" s="3143"/>
      <c r="B177" s="3143"/>
      <c r="C177" s="3143"/>
      <c r="D177" s="3143"/>
      <c r="E177" s="3143"/>
      <c r="F177" s="3143"/>
      <c r="G177" s="3143"/>
      <c r="H177" s="3143"/>
      <c r="I177" s="3143"/>
      <c r="J177" s="3143"/>
      <c r="K177" s="3098"/>
      <c r="L177" s="3098"/>
      <c r="M177" s="3098"/>
      <c r="N177" s="3098"/>
      <c r="O177" s="3098"/>
      <c r="P177" s="3098"/>
      <c r="Q177" s="3098"/>
      <c r="R177" s="3098"/>
      <c r="S177" s="3098"/>
      <c r="T177" s="3098"/>
      <c r="U177" s="3098"/>
      <c r="V177" s="3098"/>
      <c r="W177" s="3098"/>
      <c r="X177" s="3098"/>
      <c r="Y177" s="3098"/>
      <c r="Z177" s="3098"/>
      <c r="AA177" s="3098"/>
      <c r="AB177" s="3098"/>
      <c r="AC177" s="3098"/>
      <c r="AD177" s="3098"/>
      <c r="AE177" s="3098"/>
      <c r="AF177" s="3098"/>
      <c r="AG177" s="3098"/>
      <c r="AH177" s="3098"/>
      <c r="AI177" s="3098"/>
      <c r="AJ177" s="3143"/>
      <c r="AK177" s="3143"/>
      <c r="AL177" s="3143"/>
      <c r="AM177" s="3143"/>
      <c r="AN177" s="3143"/>
      <c r="AO177" s="3143"/>
      <c r="AP177" s="3143"/>
      <c r="AQ177" s="3143"/>
      <c r="AR177" s="3143"/>
      <c r="AS177" s="3143"/>
      <c r="AT177" s="3143"/>
      <c r="AU177" s="3143"/>
      <c r="AV177" s="3143"/>
      <c r="AW177" s="3143"/>
      <c r="AX177" s="3143"/>
      <c r="AY177" s="3143"/>
      <c r="AZ177" s="3143"/>
      <c r="BA177" s="3143"/>
      <c r="BB177" s="3143"/>
      <c r="BC177" s="3143"/>
      <c r="BD177" s="3143"/>
      <c r="BE177" s="3143"/>
      <c r="BF177" s="3143"/>
      <c r="BG177" s="3143"/>
      <c r="BH177" s="3143"/>
      <c r="BI177" s="3143"/>
      <c r="BJ177" s="3143"/>
      <c r="BK177" s="3143"/>
      <c r="BL177" s="3189"/>
      <c r="BM177" s="3189"/>
      <c r="BN177" s="3189"/>
      <c r="BO177" s="3189"/>
      <c r="BP177" s="3189"/>
      <c r="BQ177" s="3189"/>
      <c r="BR177" s="3189"/>
      <c r="BS177" s="3189"/>
      <c r="BT177" s="3189"/>
      <c r="BU177" s="3189"/>
      <c r="BV177" s="3143"/>
      <c r="BW177" s="3143"/>
      <c r="BX177" s="3143"/>
      <c r="BY177" s="3143"/>
      <c r="BZ177" s="3143"/>
      <c r="CA177" s="3143"/>
      <c r="CB177" s="3143"/>
      <c r="CC177" s="3143"/>
      <c r="CD177" s="3143"/>
      <c r="CE177" s="3143"/>
      <c r="CF177" s="3143"/>
      <c r="CG177" s="3143"/>
      <c r="CH177" s="3143"/>
      <c r="CI177" s="3143"/>
    </row>
    <row r="178" spans="1:87" ht="16.5" customHeight="1">
      <c r="A178" s="3143"/>
      <c r="B178" s="3143"/>
      <c r="C178" s="3143"/>
      <c r="D178" s="3143"/>
      <c r="E178" s="3143"/>
      <c r="F178" s="3143"/>
      <c r="G178" s="3143"/>
      <c r="H178" s="3143"/>
      <c r="I178" s="3143"/>
      <c r="J178" s="3143"/>
      <c r="K178" s="3098"/>
      <c r="L178" s="3098"/>
      <c r="M178" s="3098"/>
      <c r="N178" s="3098"/>
      <c r="O178" s="3098"/>
      <c r="P178" s="3098"/>
      <c r="Q178" s="3098"/>
      <c r="R178" s="3098"/>
      <c r="S178" s="3098"/>
      <c r="T178" s="3098"/>
      <c r="U178" s="3098"/>
      <c r="V178" s="3098"/>
      <c r="W178" s="3098"/>
      <c r="X178" s="3098"/>
      <c r="Y178" s="3098"/>
      <c r="Z178" s="3098"/>
      <c r="AA178" s="3098"/>
      <c r="AB178" s="3098"/>
      <c r="AC178" s="3098"/>
      <c r="AD178" s="3098"/>
      <c r="AE178" s="3098"/>
      <c r="AF178" s="3098"/>
      <c r="AG178" s="3098"/>
      <c r="AH178" s="3098"/>
      <c r="AI178" s="3098"/>
      <c r="AJ178" s="3143"/>
      <c r="AK178" s="3143"/>
      <c r="AL178" s="3143"/>
      <c r="AM178" s="3143"/>
      <c r="AN178" s="3143"/>
      <c r="AO178" s="3143"/>
      <c r="AP178" s="3143"/>
      <c r="AQ178" s="3143"/>
      <c r="AR178" s="3143"/>
      <c r="AS178" s="3143"/>
      <c r="AT178" s="3143"/>
      <c r="AU178" s="3143"/>
      <c r="AV178" s="3143"/>
      <c r="AW178" s="3143"/>
      <c r="AX178" s="3143"/>
      <c r="AY178" s="3143"/>
      <c r="AZ178" s="3143"/>
      <c r="BA178" s="3143"/>
      <c r="BB178" s="3143"/>
      <c r="BC178" s="3143"/>
      <c r="BD178" s="3143"/>
      <c r="BE178" s="3143"/>
      <c r="BF178" s="3143"/>
      <c r="BG178" s="3143"/>
      <c r="BH178" s="3143"/>
      <c r="BI178" s="3143"/>
      <c r="BJ178" s="3143"/>
      <c r="BK178" s="3143"/>
      <c r="BL178" s="3189"/>
      <c r="BM178" s="3189"/>
      <c r="BN178" s="3189"/>
      <c r="BO178" s="3189"/>
      <c r="BP178" s="3189"/>
      <c r="BQ178" s="3189"/>
      <c r="BR178" s="3189"/>
      <c r="BS178" s="3189"/>
      <c r="BT178" s="3189"/>
      <c r="BU178" s="3189"/>
      <c r="BV178" s="3143"/>
      <c r="BW178" s="3143"/>
      <c r="BX178" s="3143"/>
      <c r="BY178" s="3143"/>
      <c r="BZ178" s="3143"/>
      <c r="CA178" s="3143"/>
      <c r="CB178" s="3143"/>
      <c r="CC178" s="3143"/>
      <c r="CD178" s="3143"/>
      <c r="CE178" s="3143"/>
      <c r="CF178" s="3143"/>
      <c r="CG178" s="3143"/>
      <c r="CH178" s="3143"/>
      <c r="CI178" s="3143"/>
    </row>
    <row r="179" spans="1:87" ht="16.5" customHeight="1">
      <c r="A179" s="3143"/>
      <c r="B179" s="3143"/>
      <c r="C179" s="3143"/>
      <c r="D179" s="3143"/>
      <c r="E179" s="3143"/>
      <c r="F179" s="3143"/>
      <c r="G179" s="3143"/>
      <c r="H179" s="3143"/>
      <c r="I179" s="3143"/>
      <c r="J179" s="3143"/>
      <c r="K179" s="3098"/>
      <c r="L179" s="3098"/>
      <c r="M179" s="3098"/>
      <c r="N179" s="3098"/>
      <c r="O179" s="3098"/>
      <c r="P179" s="3098"/>
      <c r="Q179" s="3098"/>
      <c r="R179" s="3098"/>
      <c r="S179" s="3098"/>
      <c r="T179" s="3098"/>
      <c r="U179" s="3098"/>
      <c r="V179" s="3098"/>
      <c r="W179" s="3098"/>
      <c r="X179" s="3098"/>
      <c r="Y179" s="3098"/>
      <c r="Z179" s="3098"/>
      <c r="AA179" s="3098"/>
      <c r="AB179" s="3098"/>
      <c r="AC179" s="3098"/>
      <c r="AD179" s="3098"/>
      <c r="AE179" s="3098"/>
      <c r="AF179" s="3098"/>
      <c r="AG179" s="3098"/>
      <c r="AH179" s="3098"/>
      <c r="AI179" s="3098"/>
      <c r="AJ179" s="3143"/>
      <c r="AK179" s="3143"/>
      <c r="AL179" s="3143"/>
      <c r="AM179" s="3143"/>
      <c r="AN179" s="3143"/>
      <c r="AO179" s="3143"/>
      <c r="AP179" s="3143"/>
      <c r="AQ179" s="3143"/>
      <c r="AR179" s="3143"/>
      <c r="AS179" s="3143"/>
      <c r="AT179" s="3143"/>
      <c r="AU179" s="3143"/>
      <c r="AV179" s="3143"/>
      <c r="AW179" s="3143"/>
      <c r="AX179" s="3143"/>
      <c r="AY179" s="3143"/>
      <c r="AZ179" s="3143"/>
      <c r="BA179" s="3143"/>
      <c r="BB179" s="3143"/>
      <c r="BC179" s="3143"/>
      <c r="BD179" s="3143"/>
      <c r="BE179" s="3143"/>
      <c r="BF179" s="3143"/>
      <c r="BG179" s="3143"/>
      <c r="BH179" s="3143"/>
      <c r="BI179" s="3143"/>
      <c r="BJ179" s="3143"/>
      <c r="BK179" s="3143"/>
      <c r="BL179" s="3189"/>
      <c r="BM179" s="3189"/>
      <c r="BN179" s="3189"/>
      <c r="BO179" s="3189"/>
      <c r="BP179" s="3189"/>
      <c r="BQ179" s="3189"/>
      <c r="BR179" s="3189"/>
      <c r="BS179" s="3189"/>
      <c r="BT179" s="3189"/>
      <c r="BU179" s="3189"/>
      <c r="BV179" s="3143"/>
      <c r="BW179" s="3143"/>
      <c r="BX179" s="3143"/>
      <c r="BY179" s="3143"/>
      <c r="BZ179" s="3143"/>
      <c r="CA179" s="3143"/>
      <c r="CB179" s="3143"/>
      <c r="CC179" s="3143"/>
      <c r="CD179" s="3143"/>
      <c r="CE179" s="3143"/>
      <c r="CF179" s="3143"/>
      <c r="CG179" s="3143"/>
      <c r="CH179" s="3143"/>
      <c r="CI179" s="3143"/>
    </row>
    <row r="180" spans="1:87" ht="16.5" customHeight="1">
      <c r="A180" s="3143"/>
      <c r="B180" s="3143"/>
      <c r="C180" s="3143"/>
      <c r="D180" s="3143"/>
      <c r="E180" s="3143"/>
      <c r="F180" s="3143"/>
      <c r="G180" s="3143"/>
      <c r="H180" s="3143"/>
      <c r="I180" s="3143"/>
      <c r="J180" s="3143"/>
      <c r="K180" s="3098"/>
      <c r="L180" s="3098"/>
      <c r="M180" s="3098"/>
      <c r="N180" s="3098"/>
      <c r="O180" s="3098"/>
      <c r="P180" s="3098"/>
      <c r="Q180" s="3098"/>
      <c r="R180" s="3098"/>
      <c r="S180" s="3098"/>
      <c r="T180" s="3098"/>
      <c r="U180" s="3098"/>
      <c r="V180" s="3098"/>
      <c r="W180" s="3098"/>
      <c r="X180" s="3098"/>
      <c r="Y180" s="3098"/>
      <c r="Z180" s="3098"/>
      <c r="AA180" s="3098"/>
      <c r="AB180" s="3098"/>
      <c r="AC180" s="3098"/>
      <c r="AD180" s="3098"/>
      <c r="AE180" s="3098"/>
      <c r="AF180" s="3098"/>
      <c r="AG180" s="3098"/>
      <c r="AH180" s="3098"/>
      <c r="AI180" s="3098"/>
      <c r="AJ180" s="3143"/>
      <c r="AK180" s="3143"/>
      <c r="AL180" s="3143"/>
      <c r="AM180" s="3143"/>
      <c r="AN180" s="3143"/>
      <c r="AO180" s="3143"/>
      <c r="AP180" s="3143"/>
      <c r="AQ180" s="3143"/>
      <c r="AR180" s="3143"/>
      <c r="AS180" s="3143"/>
      <c r="AT180" s="3143"/>
      <c r="AU180" s="3143"/>
      <c r="AV180" s="3143"/>
      <c r="AW180" s="3143"/>
      <c r="AX180" s="3143"/>
      <c r="AY180" s="3143"/>
      <c r="AZ180" s="3143"/>
      <c r="BA180" s="3143"/>
      <c r="BB180" s="3143"/>
      <c r="BC180" s="3143"/>
      <c r="BD180" s="3143"/>
      <c r="BE180" s="3143"/>
      <c r="BF180" s="3143"/>
      <c r="BG180" s="3143"/>
      <c r="BH180" s="3143"/>
      <c r="BI180" s="3143"/>
      <c r="BJ180" s="3143"/>
      <c r="BK180" s="3143"/>
      <c r="BL180" s="3189"/>
      <c r="BM180" s="3189"/>
      <c r="BN180" s="3189"/>
      <c r="BO180" s="3189"/>
      <c r="BP180" s="3189"/>
      <c r="BQ180" s="3189"/>
      <c r="BR180" s="3189"/>
      <c r="BS180" s="3189"/>
      <c r="BT180" s="3189"/>
      <c r="BU180" s="3189"/>
      <c r="BV180" s="3143"/>
      <c r="BW180" s="3143"/>
      <c r="BX180" s="3143"/>
      <c r="BY180" s="3143"/>
      <c r="BZ180" s="3143"/>
      <c r="CA180" s="3143"/>
      <c r="CB180" s="3143"/>
      <c r="CC180" s="3143"/>
      <c r="CD180" s="3143"/>
      <c r="CE180" s="3143"/>
      <c r="CF180" s="3143"/>
      <c r="CG180" s="3143"/>
      <c r="CH180" s="3143"/>
      <c r="CI180" s="3143"/>
    </row>
    <row r="181" spans="1:87" ht="16.5" customHeight="1">
      <c r="A181" s="3143"/>
      <c r="B181" s="3143"/>
      <c r="C181" s="3143"/>
      <c r="D181" s="3143"/>
      <c r="E181" s="3143"/>
      <c r="F181" s="3143"/>
      <c r="G181" s="3143"/>
      <c r="H181" s="3143"/>
      <c r="I181" s="3143"/>
      <c r="J181" s="3143"/>
      <c r="K181" s="3098"/>
      <c r="L181" s="3098"/>
      <c r="M181" s="3098"/>
      <c r="N181" s="3098"/>
      <c r="O181" s="3098"/>
      <c r="P181" s="3098"/>
      <c r="Q181" s="3098"/>
      <c r="R181" s="3098"/>
      <c r="S181" s="3098"/>
      <c r="T181" s="3098"/>
      <c r="U181" s="3098"/>
      <c r="V181" s="3098"/>
      <c r="W181" s="3098"/>
      <c r="X181" s="3098"/>
      <c r="Y181" s="3098"/>
      <c r="Z181" s="3098"/>
      <c r="AA181" s="3098"/>
      <c r="AB181" s="3098"/>
      <c r="AC181" s="3098"/>
      <c r="AD181" s="3098"/>
      <c r="AE181" s="3098"/>
      <c r="AF181" s="3098"/>
      <c r="AG181" s="3098"/>
      <c r="AH181" s="3098"/>
      <c r="AI181" s="3098"/>
      <c r="AJ181" s="3143"/>
      <c r="AK181" s="3143"/>
      <c r="AL181" s="3143"/>
      <c r="AM181" s="3143"/>
      <c r="AN181" s="3143"/>
      <c r="AO181" s="3143"/>
      <c r="AP181" s="3143"/>
      <c r="AQ181" s="3143"/>
      <c r="AR181" s="3143"/>
      <c r="AS181" s="3143"/>
      <c r="AT181" s="3143"/>
      <c r="AU181" s="3143"/>
      <c r="AV181" s="3143"/>
      <c r="AW181" s="3143"/>
      <c r="AX181" s="3143"/>
      <c r="AY181" s="3143"/>
      <c r="AZ181" s="3143"/>
      <c r="BA181" s="3143"/>
      <c r="BB181" s="3143"/>
      <c r="BC181" s="3143"/>
      <c r="BD181" s="3143"/>
      <c r="BE181" s="3143"/>
      <c r="BF181" s="3143"/>
      <c r="BG181" s="3143"/>
      <c r="BH181" s="3143"/>
      <c r="BI181" s="3143"/>
      <c r="BJ181" s="3143"/>
      <c r="BK181" s="3143"/>
      <c r="BL181" s="3189"/>
      <c r="BM181" s="3189"/>
      <c r="BN181" s="3189"/>
      <c r="BO181" s="3189"/>
      <c r="BP181" s="3189"/>
      <c r="BQ181" s="3189"/>
      <c r="BR181" s="3189"/>
      <c r="BS181" s="3189"/>
      <c r="BT181" s="3189"/>
      <c r="BU181" s="3189"/>
      <c r="BV181" s="3143"/>
      <c r="BW181" s="3143"/>
      <c r="BX181" s="3143"/>
      <c r="BY181" s="3143"/>
      <c r="BZ181" s="3143"/>
      <c r="CA181" s="3143"/>
      <c r="CB181" s="3143"/>
      <c r="CC181" s="3143"/>
      <c r="CD181" s="3143"/>
      <c r="CE181" s="3143"/>
      <c r="CF181" s="3143"/>
      <c r="CG181" s="3143"/>
      <c r="CH181" s="3143"/>
      <c r="CI181" s="3143"/>
    </row>
    <row r="182" spans="1:87" ht="16.5" customHeight="1">
      <c r="A182" s="3143"/>
      <c r="B182" s="3143"/>
      <c r="C182" s="3143"/>
      <c r="D182" s="3143"/>
      <c r="E182" s="3143"/>
      <c r="F182" s="3143"/>
      <c r="G182" s="3143"/>
      <c r="H182" s="3143"/>
      <c r="I182" s="3143"/>
      <c r="J182" s="3143"/>
      <c r="K182" s="3098"/>
      <c r="L182" s="3098"/>
      <c r="M182" s="3098"/>
      <c r="N182" s="3098"/>
      <c r="O182" s="3098"/>
      <c r="P182" s="3098"/>
      <c r="Q182" s="3098"/>
      <c r="R182" s="3098"/>
      <c r="S182" s="3098"/>
      <c r="T182" s="3098"/>
      <c r="U182" s="3098"/>
      <c r="V182" s="3098"/>
      <c r="W182" s="3098"/>
      <c r="X182" s="3098"/>
      <c r="Y182" s="3098"/>
      <c r="Z182" s="3098"/>
      <c r="AA182" s="3098"/>
      <c r="AB182" s="3098"/>
      <c r="AC182" s="3098"/>
      <c r="AD182" s="3098"/>
      <c r="AE182" s="3098"/>
      <c r="AF182" s="3098"/>
      <c r="AG182" s="3098"/>
      <c r="AH182" s="3098"/>
      <c r="AI182" s="3098"/>
      <c r="AJ182" s="3143"/>
      <c r="AK182" s="3143"/>
      <c r="AL182" s="3143"/>
      <c r="AM182" s="3143"/>
      <c r="AN182" s="3143"/>
      <c r="AO182" s="3143"/>
      <c r="AP182" s="3143"/>
      <c r="AQ182" s="3143"/>
      <c r="AR182" s="3143"/>
      <c r="AS182" s="3143"/>
      <c r="AT182" s="3143"/>
      <c r="AU182" s="3143"/>
      <c r="AV182" s="3143"/>
      <c r="AW182" s="3143"/>
      <c r="AX182" s="3143"/>
      <c r="AY182" s="3143"/>
      <c r="AZ182" s="3143"/>
      <c r="BA182" s="3143"/>
      <c r="BB182" s="3143"/>
      <c r="BC182" s="3143"/>
      <c r="BD182" s="3143"/>
      <c r="BE182" s="3143"/>
      <c r="BF182" s="3143"/>
      <c r="BG182" s="3143"/>
      <c r="BH182" s="3143"/>
      <c r="BI182" s="3143"/>
      <c r="BJ182" s="3143"/>
      <c r="BK182" s="3143"/>
      <c r="BL182" s="3189"/>
      <c r="BM182" s="3189"/>
      <c r="BN182" s="3189"/>
      <c r="BO182" s="3189"/>
      <c r="BP182" s="3189"/>
      <c r="BQ182" s="3189"/>
      <c r="BR182" s="3189"/>
      <c r="BS182" s="3189"/>
      <c r="BT182" s="3189"/>
      <c r="BU182" s="3189"/>
      <c r="BV182" s="3143"/>
      <c r="BW182" s="3143"/>
      <c r="BX182" s="3143"/>
      <c r="BY182" s="3143"/>
      <c r="BZ182" s="3143"/>
      <c r="CA182" s="3143"/>
      <c r="CB182" s="3143"/>
      <c r="CC182" s="3143"/>
      <c r="CD182" s="3143"/>
      <c r="CE182" s="3143"/>
      <c r="CF182" s="3143"/>
      <c r="CG182" s="3143"/>
      <c r="CH182" s="3143"/>
      <c r="CI182" s="3143"/>
    </row>
    <row r="183" spans="1:87" ht="16.5" customHeight="1">
      <c r="A183" s="3143"/>
      <c r="B183" s="3143"/>
      <c r="C183" s="3143"/>
      <c r="D183" s="3143"/>
      <c r="E183" s="3143"/>
      <c r="F183" s="3143"/>
      <c r="G183" s="3143"/>
      <c r="H183" s="3143"/>
      <c r="I183" s="3143"/>
      <c r="J183" s="3143"/>
      <c r="K183" s="3098"/>
      <c r="L183" s="3098"/>
      <c r="M183" s="3098"/>
      <c r="N183" s="3098"/>
      <c r="O183" s="3098"/>
      <c r="P183" s="3098"/>
      <c r="Q183" s="3098"/>
      <c r="R183" s="3098"/>
      <c r="S183" s="3098"/>
      <c r="T183" s="3098"/>
      <c r="U183" s="3098"/>
      <c r="V183" s="3098"/>
      <c r="W183" s="3098"/>
      <c r="X183" s="3098"/>
      <c r="Y183" s="3098"/>
      <c r="Z183" s="3098"/>
      <c r="AA183" s="3098"/>
      <c r="AB183" s="3098"/>
      <c r="AC183" s="3098"/>
      <c r="AD183" s="3098"/>
      <c r="AE183" s="3098"/>
      <c r="AF183" s="3098"/>
      <c r="AG183" s="3098"/>
      <c r="AH183" s="3098"/>
      <c r="AI183" s="3098"/>
      <c r="AJ183" s="3143"/>
      <c r="AK183" s="3143"/>
      <c r="AL183" s="3143"/>
      <c r="AM183" s="3143"/>
      <c r="AN183" s="3143"/>
      <c r="AO183" s="3143"/>
      <c r="AP183" s="3143"/>
      <c r="AQ183" s="3143"/>
      <c r="AR183" s="3143"/>
      <c r="AS183" s="3143"/>
      <c r="AT183" s="3143"/>
      <c r="AU183" s="3143"/>
      <c r="AV183" s="3143"/>
      <c r="AW183" s="3143"/>
      <c r="AX183" s="3143"/>
      <c r="AY183" s="3143"/>
      <c r="AZ183" s="3143"/>
      <c r="BA183" s="3143"/>
      <c r="BB183" s="3143"/>
      <c r="BC183" s="3143"/>
      <c r="BD183" s="3143"/>
      <c r="BE183" s="3143"/>
      <c r="BF183" s="3143"/>
      <c r="BG183" s="3143"/>
      <c r="BH183" s="3143"/>
      <c r="BI183" s="3143"/>
      <c r="BJ183" s="3143"/>
      <c r="BK183" s="3143"/>
      <c r="BL183" s="3189"/>
      <c r="BM183" s="3189"/>
      <c r="BN183" s="3189"/>
      <c r="BO183" s="3189"/>
      <c r="BP183" s="3189"/>
      <c r="BQ183" s="3189"/>
      <c r="BR183" s="3189"/>
      <c r="BS183" s="3189"/>
      <c r="BT183" s="3189"/>
      <c r="BU183" s="3189"/>
      <c r="BV183" s="3143"/>
      <c r="BW183" s="3143"/>
      <c r="BX183" s="3143"/>
      <c r="BY183" s="3143"/>
      <c r="BZ183" s="3143"/>
      <c r="CA183" s="3143"/>
      <c r="CB183" s="3143"/>
      <c r="CC183" s="3143"/>
      <c r="CD183" s="3143"/>
      <c r="CE183" s="3143"/>
      <c r="CF183" s="3143"/>
      <c r="CG183" s="3143"/>
      <c r="CH183" s="3143"/>
      <c r="CI183" s="3143"/>
    </row>
    <row r="184" spans="1:87" ht="16.5" customHeight="1">
      <c r="A184" s="3143"/>
      <c r="B184" s="3143"/>
      <c r="C184" s="3143"/>
      <c r="D184" s="3143"/>
      <c r="E184" s="3143"/>
      <c r="F184" s="3143"/>
      <c r="G184" s="3143"/>
      <c r="H184" s="3143"/>
      <c r="I184" s="3143"/>
      <c r="J184" s="3143"/>
      <c r="K184" s="3098"/>
      <c r="L184" s="3098"/>
      <c r="M184" s="3098"/>
      <c r="N184" s="3098"/>
      <c r="O184" s="3098"/>
      <c r="P184" s="3098"/>
      <c r="Q184" s="3098"/>
      <c r="R184" s="3098"/>
      <c r="S184" s="3098"/>
      <c r="T184" s="3098"/>
      <c r="U184" s="3098"/>
      <c r="V184" s="3098"/>
      <c r="W184" s="3098"/>
      <c r="X184" s="3098"/>
      <c r="Y184" s="3098"/>
      <c r="Z184" s="3098"/>
      <c r="AA184" s="3098"/>
      <c r="AB184" s="3098"/>
      <c r="AC184" s="3098"/>
      <c r="AD184" s="3098"/>
      <c r="AE184" s="3098"/>
      <c r="AF184" s="3098"/>
      <c r="AG184" s="3098"/>
      <c r="AH184" s="3098"/>
      <c r="AI184" s="3098"/>
      <c r="AJ184" s="3143"/>
      <c r="AK184" s="3143"/>
      <c r="AL184" s="3143"/>
      <c r="AM184" s="3143"/>
      <c r="AN184" s="3143"/>
      <c r="AO184" s="3143"/>
      <c r="AP184" s="3143"/>
      <c r="AQ184" s="3143"/>
      <c r="AR184" s="3143"/>
      <c r="AS184" s="3143"/>
      <c r="AT184" s="3143"/>
      <c r="AU184" s="3143"/>
      <c r="AV184" s="3143"/>
      <c r="AW184" s="3143"/>
      <c r="AX184" s="3143"/>
      <c r="AY184" s="3143"/>
      <c r="AZ184" s="3143"/>
      <c r="BA184" s="3143"/>
      <c r="BB184" s="3143"/>
      <c r="BC184" s="3143"/>
      <c r="BD184" s="3143"/>
      <c r="BE184" s="3143"/>
      <c r="BF184" s="3143"/>
      <c r="BG184" s="3143"/>
      <c r="BH184" s="3143"/>
      <c r="BI184" s="3143"/>
      <c r="BJ184" s="3143"/>
      <c r="BK184" s="3143"/>
      <c r="BL184" s="3189"/>
      <c r="BM184" s="3189"/>
      <c r="BN184" s="3189"/>
      <c r="BO184" s="3189"/>
      <c r="BP184" s="3189"/>
      <c r="BQ184" s="3189"/>
      <c r="BR184" s="3189"/>
      <c r="BS184" s="3189"/>
      <c r="BT184" s="3189"/>
      <c r="BU184" s="3189"/>
      <c r="BV184" s="3143"/>
      <c r="BW184" s="3143"/>
      <c r="BX184" s="3143"/>
      <c r="BY184" s="3143"/>
      <c r="BZ184" s="3143"/>
      <c r="CA184" s="3143"/>
      <c r="CB184" s="3143"/>
      <c r="CC184" s="3143"/>
      <c r="CD184" s="3143"/>
      <c r="CE184" s="3143"/>
      <c r="CF184" s="3143"/>
      <c r="CG184" s="3143"/>
      <c r="CH184" s="3143"/>
      <c r="CI184" s="3143"/>
    </row>
    <row r="185" spans="1:87" ht="16.5" customHeight="1">
      <c r="A185" s="3143"/>
      <c r="B185" s="3143"/>
      <c r="C185" s="3143"/>
      <c r="D185" s="3143"/>
      <c r="E185" s="3143"/>
      <c r="F185" s="3143"/>
      <c r="G185" s="3143"/>
      <c r="H185" s="3143"/>
      <c r="I185" s="3143"/>
      <c r="J185" s="3143"/>
      <c r="K185" s="3098"/>
      <c r="L185" s="3098"/>
      <c r="M185" s="3098"/>
      <c r="N185" s="3098"/>
      <c r="O185" s="3098"/>
      <c r="P185" s="3098"/>
      <c r="Q185" s="3098"/>
      <c r="R185" s="3098"/>
      <c r="S185" s="3098"/>
      <c r="T185" s="3098"/>
      <c r="U185" s="3098"/>
      <c r="V185" s="3098"/>
      <c r="W185" s="3098"/>
      <c r="X185" s="3098"/>
      <c r="Y185" s="3098"/>
      <c r="Z185" s="3098"/>
      <c r="AA185" s="3098"/>
      <c r="AB185" s="3098"/>
      <c r="AC185" s="3098"/>
      <c r="AD185" s="3098"/>
      <c r="AE185" s="3098"/>
      <c r="AF185" s="3098"/>
      <c r="AG185" s="3098"/>
      <c r="AH185" s="3098"/>
      <c r="AI185" s="3098"/>
      <c r="AJ185" s="3143"/>
      <c r="AK185" s="3143"/>
      <c r="AL185" s="3143"/>
      <c r="AM185" s="3143"/>
      <c r="AN185" s="3143"/>
      <c r="AO185" s="3143"/>
      <c r="AP185" s="3143"/>
      <c r="AQ185" s="3143"/>
      <c r="AR185" s="3143"/>
      <c r="AS185" s="3143"/>
      <c r="AT185" s="3143"/>
      <c r="AU185" s="3143"/>
      <c r="AV185" s="3143"/>
      <c r="AW185" s="3143"/>
      <c r="AX185" s="3143"/>
      <c r="AY185" s="3143"/>
      <c r="AZ185" s="3143"/>
      <c r="BA185" s="3143"/>
      <c r="BB185" s="3143"/>
      <c r="BC185" s="3143"/>
      <c r="BD185" s="3143"/>
      <c r="BE185" s="3143"/>
      <c r="BF185" s="3143"/>
      <c r="BG185" s="3143"/>
      <c r="BH185" s="3143"/>
      <c r="BI185" s="3143"/>
      <c r="BJ185" s="3143"/>
      <c r="BK185" s="3143"/>
      <c r="BL185" s="3189"/>
      <c r="BM185" s="3189"/>
      <c r="BN185" s="3189"/>
      <c r="BO185" s="3189"/>
      <c r="BP185" s="3189"/>
      <c r="BQ185" s="3189"/>
      <c r="BR185" s="3189"/>
      <c r="BS185" s="3189"/>
      <c r="BT185" s="3189"/>
      <c r="BU185" s="3189"/>
      <c r="BV185" s="3143"/>
      <c r="BW185" s="3143"/>
      <c r="BX185" s="3143"/>
      <c r="BY185" s="3143"/>
      <c r="BZ185" s="3143"/>
      <c r="CA185" s="3143"/>
      <c r="CB185" s="3143"/>
      <c r="CC185" s="3143"/>
      <c r="CD185" s="3143"/>
      <c r="CE185" s="3143"/>
      <c r="CF185" s="3143"/>
      <c r="CG185" s="3143"/>
      <c r="CH185" s="3143"/>
      <c r="CI185" s="3143"/>
    </row>
    <row r="186" spans="1:87" ht="16.5" customHeight="1">
      <c r="A186" s="3143"/>
      <c r="B186" s="3143"/>
      <c r="C186" s="3143"/>
      <c r="D186" s="3143"/>
      <c r="E186" s="3143"/>
      <c r="F186" s="3143"/>
      <c r="G186" s="3143"/>
      <c r="H186" s="3143"/>
      <c r="I186" s="3143"/>
      <c r="J186" s="3143"/>
      <c r="K186" s="3098"/>
      <c r="L186" s="3098"/>
      <c r="M186" s="3098"/>
      <c r="N186" s="3098"/>
      <c r="O186" s="3098"/>
      <c r="P186" s="3098"/>
      <c r="Q186" s="3098"/>
      <c r="R186" s="3098"/>
      <c r="S186" s="3098"/>
      <c r="T186" s="3098"/>
      <c r="U186" s="3098"/>
      <c r="V186" s="3098"/>
      <c r="W186" s="3098"/>
      <c r="X186" s="3098"/>
      <c r="Y186" s="3098"/>
      <c r="Z186" s="3098"/>
      <c r="AA186" s="3098"/>
      <c r="AB186" s="3098"/>
      <c r="AC186" s="3098"/>
      <c r="AD186" s="3098"/>
      <c r="AE186" s="3098"/>
      <c r="AF186" s="3098"/>
      <c r="AG186" s="3098"/>
      <c r="AH186" s="3098"/>
      <c r="AI186" s="3098"/>
      <c r="AJ186" s="3143"/>
      <c r="AK186" s="3143"/>
      <c r="AL186" s="3143"/>
      <c r="AM186" s="3143"/>
      <c r="AN186" s="3143"/>
      <c r="AO186" s="3143"/>
      <c r="AP186" s="3143"/>
      <c r="AQ186" s="3143"/>
      <c r="AR186" s="3143"/>
      <c r="AS186" s="3143"/>
      <c r="AT186" s="3143"/>
      <c r="AU186" s="3143"/>
      <c r="AV186" s="3143"/>
      <c r="AW186" s="3143"/>
      <c r="AX186" s="3143"/>
      <c r="AY186" s="3143"/>
      <c r="AZ186" s="3143"/>
      <c r="BA186" s="3143"/>
      <c r="BB186" s="3143"/>
      <c r="BC186" s="3143"/>
      <c r="BD186" s="3143"/>
      <c r="BE186" s="3143"/>
      <c r="BF186" s="3143"/>
      <c r="BG186" s="3143"/>
      <c r="BH186" s="3143"/>
      <c r="BI186" s="3143"/>
      <c r="BJ186" s="3143"/>
      <c r="BK186" s="3143"/>
      <c r="BL186" s="3189"/>
      <c r="BM186" s="3189"/>
      <c r="BN186" s="3189"/>
      <c r="BO186" s="3189"/>
      <c r="BP186" s="3189"/>
      <c r="BQ186" s="3189"/>
      <c r="BR186" s="3189"/>
      <c r="BS186" s="3189"/>
      <c r="BT186" s="3189"/>
      <c r="BU186" s="3189"/>
      <c r="BV186" s="3143"/>
      <c r="BW186" s="3143"/>
      <c r="BX186" s="3143"/>
      <c r="BY186" s="3143"/>
      <c r="BZ186" s="3143"/>
      <c r="CA186" s="3143"/>
      <c r="CB186" s="3143"/>
      <c r="CC186" s="3143"/>
      <c r="CD186" s="3143"/>
      <c r="CE186" s="3143"/>
      <c r="CF186" s="3143"/>
      <c r="CG186" s="3143"/>
      <c r="CH186" s="3143"/>
      <c r="CI186" s="3143"/>
    </row>
    <row r="187" spans="1:87" ht="16.5" customHeight="1">
      <c r="A187" s="3143"/>
      <c r="B187" s="3143"/>
      <c r="C187" s="3143"/>
      <c r="D187" s="3143"/>
      <c r="E187" s="3143"/>
      <c r="F187" s="3143"/>
      <c r="G187" s="3143"/>
      <c r="H187" s="3143"/>
      <c r="I187" s="3143"/>
      <c r="J187" s="3143"/>
      <c r="K187" s="3098"/>
      <c r="L187" s="3098"/>
      <c r="M187" s="3098"/>
      <c r="N187" s="3098"/>
      <c r="O187" s="3098"/>
      <c r="P187" s="3098"/>
      <c r="Q187" s="3098"/>
      <c r="R187" s="3098"/>
      <c r="S187" s="3098"/>
      <c r="T187" s="3098"/>
      <c r="U187" s="3098"/>
      <c r="V187" s="3098"/>
      <c r="W187" s="3098"/>
      <c r="X187" s="3098"/>
      <c r="Y187" s="3098"/>
      <c r="Z187" s="3098"/>
      <c r="AA187" s="3098"/>
      <c r="AB187" s="3098"/>
      <c r="AC187" s="3098"/>
      <c r="AD187" s="3098"/>
      <c r="AE187" s="3098"/>
      <c r="AF187" s="3098"/>
      <c r="AG187" s="3098"/>
      <c r="AH187" s="3098"/>
      <c r="AI187" s="3098"/>
      <c r="AJ187" s="3143"/>
      <c r="AK187" s="3143"/>
      <c r="AL187" s="3143"/>
      <c r="AM187" s="3143"/>
      <c r="AN187" s="3143"/>
      <c r="AO187" s="3143"/>
      <c r="AP187" s="3143"/>
      <c r="AQ187" s="3143"/>
      <c r="AR187" s="3143"/>
      <c r="AS187" s="3143"/>
      <c r="AT187" s="3143"/>
      <c r="AU187" s="3143"/>
      <c r="AV187" s="3143"/>
      <c r="AW187" s="3143"/>
      <c r="AX187" s="3143"/>
      <c r="AY187" s="3143"/>
      <c r="AZ187" s="3143"/>
      <c r="BA187" s="3143"/>
      <c r="BB187" s="3143"/>
      <c r="BC187" s="3143"/>
      <c r="BD187" s="3143"/>
      <c r="BE187" s="3143"/>
      <c r="BF187" s="3143"/>
      <c r="BG187" s="3143"/>
      <c r="BH187" s="3143"/>
      <c r="BI187" s="3143"/>
      <c r="BJ187" s="3143"/>
      <c r="BK187" s="3143"/>
      <c r="BL187" s="3189"/>
      <c r="BM187" s="3189"/>
      <c r="BN187" s="3189"/>
      <c r="BO187" s="3189"/>
      <c r="BP187" s="3189"/>
      <c r="BQ187" s="3189"/>
      <c r="BR187" s="3189"/>
      <c r="BS187" s="3189"/>
      <c r="BT187" s="3189"/>
      <c r="BU187" s="3189"/>
      <c r="BV187" s="3143"/>
      <c r="BW187" s="3143"/>
      <c r="BX187" s="3143"/>
      <c r="BY187" s="3143"/>
      <c r="BZ187" s="3143"/>
      <c r="CA187" s="3143"/>
      <c r="CB187" s="3143"/>
      <c r="CC187" s="3143"/>
      <c r="CD187" s="3143"/>
      <c r="CE187" s="3143"/>
      <c r="CF187" s="3143"/>
      <c r="CG187" s="3143"/>
      <c r="CH187" s="3143"/>
      <c r="CI187" s="3143"/>
    </row>
    <row r="188" spans="1:87" ht="16.5" customHeight="1">
      <c r="A188" s="3143"/>
      <c r="B188" s="3143"/>
      <c r="C188" s="3143"/>
      <c r="D188" s="3143"/>
      <c r="E188" s="3143"/>
      <c r="F188" s="3143"/>
      <c r="G188" s="3143"/>
      <c r="H188" s="3143"/>
      <c r="I188" s="3143"/>
      <c r="J188" s="3143"/>
      <c r="K188" s="3098"/>
      <c r="L188" s="3098"/>
      <c r="M188" s="3098"/>
      <c r="N188" s="3098"/>
      <c r="O188" s="3098"/>
      <c r="P188" s="3098"/>
      <c r="Q188" s="3098"/>
      <c r="R188" s="3098"/>
      <c r="S188" s="3098"/>
      <c r="T188" s="3098"/>
      <c r="U188" s="3098"/>
      <c r="V188" s="3098"/>
      <c r="W188" s="3098"/>
      <c r="X188" s="3098"/>
      <c r="Y188" s="3098"/>
      <c r="Z188" s="3098"/>
      <c r="AA188" s="3098"/>
      <c r="AB188" s="3098"/>
      <c r="AC188" s="3098"/>
      <c r="AD188" s="3098"/>
      <c r="AE188" s="3098"/>
      <c r="AF188" s="3098"/>
      <c r="AG188" s="3098"/>
      <c r="AH188" s="3098"/>
      <c r="AI188" s="3098"/>
      <c r="AJ188" s="3143"/>
      <c r="AK188" s="3143"/>
      <c r="AL188" s="3143"/>
      <c r="AM188" s="3143"/>
      <c r="AN188" s="3143"/>
      <c r="AO188" s="3143"/>
      <c r="AP188" s="3143"/>
      <c r="AQ188" s="3143"/>
      <c r="AR188" s="3143"/>
      <c r="AS188" s="3143"/>
      <c r="AT188" s="3143"/>
      <c r="AU188" s="3143"/>
      <c r="AV188" s="3143"/>
      <c r="AW188" s="3143"/>
      <c r="AX188" s="3143"/>
      <c r="AY188" s="3143"/>
      <c r="AZ188" s="3143"/>
      <c r="BA188" s="3143"/>
      <c r="BB188" s="3143"/>
      <c r="BC188" s="3143"/>
      <c r="BD188" s="3143"/>
      <c r="BE188" s="3143"/>
      <c r="BF188" s="3143"/>
      <c r="BG188" s="3143"/>
      <c r="BH188" s="3143"/>
      <c r="BI188" s="3143"/>
      <c r="BJ188" s="3143"/>
      <c r="BK188" s="3143"/>
      <c r="BL188" s="3189"/>
      <c r="BM188" s="3189"/>
      <c r="BN188" s="3189"/>
      <c r="BO188" s="3189"/>
      <c r="BP188" s="3189"/>
      <c r="BQ188" s="3189"/>
      <c r="BR188" s="3189"/>
      <c r="BS188" s="3189"/>
      <c r="BT188" s="3189"/>
      <c r="BU188" s="3189"/>
      <c r="BV188" s="3143"/>
      <c r="BW188" s="3143"/>
      <c r="BX188" s="3143"/>
      <c r="BY188" s="3143"/>
      <c r="BZ188" s="3143"/>
      <c r="CA188" s="3143"/>
      <c r="CB188" s="3143"/>
      <c r="CC188" s="3143"/>
      <c r="CD188" s="3143"/>
      <c r="CE188" s="3143"/>
      <c r="CF188" s="3143"/>
      <c r="CG188" s="3143"/>
      <c r="CH188" s="3143"/>
      <c r="CI188" s="3143"/>
    </row>
    <row r="189" spans="1:87" ht="16.5" customHeight="1">
      <c r="A189" s="3143"/>
      <c r="B189" s="3143"/>
      <c r="C189" s="3143"/>
      <c r="D189" s="3143"/>
      <c r="E189" s="3143"/>
      <c r="F189" s="3143"/>
      <c r="G189" s="3143"/>
      <c r="H189" s="3143"/>
      <c r="I189" s="3143"/>
      <c r="J189" s="3143"/>
      <c r="K189" s="3098"/>
      <c r="L189" s="3098"/>
      <c r="M189" s="3098"/>
      <c r="N189" s="3098"/>
      <c r="O189" s="3098"/>
      <c r="P189" s="3098"/>
      <c r="Q189" s="3098"/>
      <c r="R189" s="3098"/>
      <c r="S189" s="3098"/>
      <c r="T189" s="3098"/>
      <c r="U189" s="3098"/>
      <c r="V189" s="3098"/>
      <c r="W189" s="3098"/>
      <c r="X189" s="3098"/>
      <c r="Y189" s="3098"/>
      <c r="Z189" s="3098"/>
      <c r="AA189" s="3098"/>
      <c r="AB189" s="3098"/>
      <c r="AC189" s="3098"/>
      <c r="AD189" s="3098"/>
      <c r="AE189" s="3098"/>
      <c r="AF189" s="3098"/>
      <c r="AG189" s="3098"/>
      <c r="AH189" s="3098"/>
      <c r="AI189" s="3098"/>
      <c r="AJ189" s="3143"/>
      <c r="AK189" s="3143"/>
      <c r="AL189" s="3143"/>
      <c r="AM189" s="3143"/>
      <c r="AN189" s="3143"/>
      <c r="AO189" s="3143"/>
      <c r="AP189" s="3143"/>
      <c r="AQ189" s="3143"/>
      <c r="AR189" s="3143"/>
      <c r="AS189" s="3143"/>
      <c r="AT189" s="3143"/>
      <c r="AU189" s="3143"/>
      <c r="AV189" s="3143"/>
      <c r="AW189" s="3143"/>
      <c r="AX189" s="3143"/>
      <c r="AY189" s="3143"/>
      <c r="AZ189" s="3143"/>
      <c r="BA189" s="3143"/>
      <c r="BB189" s="3143"/>
      <c r="BC189" s="3143"/>
      <c r="BD189" s="3143"/>
      <c r="BE189" s="3143"/>
      <c r="BF189" s="3143"/>
      <c r="BG189" s="3143"/>
      <c r="BH189" s="3143"/>
      <c r="BI189" s="3143"/>
      <c r="BJ189" s="3143"/>
      <c r="BK189" s="3143"/>
      <c r="BL189" s="3189"/>
      <c r="BM189" s="3189"/>
      <c r="BN189" s="3189"/>
      <c r="BO189" s="3189"/>
      <c r="BP189" s="3189"/>
      <c r="BQ189" s="3189"/>
      <c r="BR189" s="3189"/>
      <c r="BS189" s="3189"/>
      <c r="BT189" s="3189"/>
      <c r="BU189" s="3189"/>
      <c r="BV189" s="3143"/>
      <c r="BW189" s="3143"/>
      <c r="BX189" s="3143"/>
      <c r="BY189" s="3143"/>
      <c r="BZ189" s="3143"/>
      <c r="CA189" s="3143"/>
      <c r="CB189" s="3143"/>
      <c r="CC189" s="3143"/>
      <c r="CD189" s="3143"/>
      <c r="CE189" s="3143"/>
      <c r="CF189" s="3143"/>
      <c r="CG189" s="3143"/>
      <c r="CH189" s="3143"/>
      <c r="CI189" s="3143"/>
    </row>
    <row r="190" spans="1:87" ht="16.5" customHeight="1">
      <c r="A190" s="3143"/>
      <c r="B190" s="3143"/>
      <c r="C190" s="3143"/>
      <c r="D190" s="3143"/>
      <c r="E190" s="3143"/>
      <c r="F190" s="3143"/>
      <c r="G190" s="3143"/>
      <c r="H190" s="3143"/>
      <c r="I190" s="3143"/>
      <c r="J190" s="3143"/>
      <c r="K190" s="3098"/>
      <c r="L190" s="3098"/>
      <c r="M190" s="3098"/>
      <c r="N190" s="3098"/>
      <c r="O190" s="3098"/>
      <c r="P190" s="3098"/>
      <c r="Q190" s="3098"/>
      <c r="R190" s="3098"/>
      <c r="S190" s="3098"/>
      <c r="T190" s="3098"/>
      <c r="U190" s="3098"/>
      <c r="V190" s="3098"/>
      <c r="W190" s="3098"/>
      <c r="X190" s="3098"/>
      <c r="Y190" s="3098"/>
      <c r="Z190" s="3098"/>
      <c r="AA190" s="3098"/>
      <c r="AB190" s="3098"/>
      <c r="AC190" s="3098"/>
      <c r="AD190" s="3098"/>
      <c r="AE190" s="3098"/>
      <c r="AF190" s="3098"/>
      <c r="AG190" s="3098"/>
      <c r="AH190" s="3098"/>
      <c r="AI190" s="3098"/>
      <c r="AJ190" s="3143"/>
      <c r="AK190" s="3143"/>
      <c r="AL190" s="3143"/>
      <c r="AM190" s="3143"/>
      <c r="AN190" s="3143"/>
      <c r="AO190" s="3143"/>
      <c r="AP190" s="3143"/>
      <c r="AQ190" s="3143"/>
      <c r="AR190" s="3143"/>
      <c r="AS190" s="3143"/>
      <c r="AT190" s="3143"/>
      <c r="AU190" s="3143"/>
      <c r="AV190" s="3143"/>
      <c r="AW190" s="3143"/>
      <c r="AX190" s="3143"/>
      <c r="AY190" s="3143"/>
      <c r="AZ190" s="3143"/>
      <c r="BA190" s="3143"/>
      <c r="BB190" s="3143"/>
      <c r="BC190" s="3143"/>
      <c r="BD190" s="3143"/>
      <c r="BE190" s="3143"/>
      <c r="BF190" s="3143"/>
      <c r="BG190" s="3143"/>
      <c r="BH190" s="3143"/>
      <c r="BI190" s="3143"/>
      <c r="BJ190" s="3143"/>
      <c r="BK190" s="3143"/>
      <c r="BL190" s="3189"/>
      <c r="BM190" s="3189"/>
      <c r="BN190" s="3189"/>
      <c r="BO190" s="3189"/>
      <c r="BP190" s="3189"/>
      <c r="BQ190" s="3189"/>
      <c r="BR190" s="3189"/>
      <c r="BS190" s="3189"/>
      <c r="BT190" s="3189"/>
      <c r="BU190" s="3189"/>
      <c r="BV190" s="3143"/>
      <c r="BW190" s="3143"/>
      <c r="BX190" s="3143"/>
      <c r="BY190" s="3143"/>
      <c r="BZ190" s="3143"/>
      <c r="CA190" s="3143"/>
      <c r="CB190" s="3143"/>
      <c r="CC190" s="3143"/>
      <c r="CD190" s="3143"/>
      <c r="CE190" s="3143"/>
      <c r="CF190" s="3143"/>
      <c r="CG190" s="3143"/>
      <c r="CH190" s="3143"/>
      <c r="CI190" s="3143"/>
    </row>
    <row r="191" spans="1:87" ht="16.5" customHeight="1">
      <c r="A191" s="3143"/>
      <c r="B191" s="3143"/>
      <c r="C191" s="3143"/>
      <c r="D191" s="3143"/>
      <c r="E191" s="3143"/>
      <c r="F191" s="3143"/>
      <c r="G191" s="3143"/>
      <c r="H191" s="3143"/>
      <c r="I191" s="3143"/>
      <c r="J191" s="3143"/>
      <c r="K191" s="3098"/>
      <c r="L191" s="3098"/>
      <c r="M191" s="3098"/>
      <c r="N191" s="3098"/>
      <c r="O191" s="3098"/>
      <c r="P191" s="3098"/>
      <c r="Q191" s="3098"/>
      <c r="R191" s="3098"/>
      <c r="S191" s="3098"/>
      <c r="T191" s="3098"/>
      <c r="U191" s="3098"/>
      <c r="V191" s="3098"/>
      <c r="W191" s="3098"/>
      <c r="X191" s="3098"/>
      <c r="Y191" s="3098"/>
      <c r="Z191" s="3098"/>
      <c r="AA191" s="3098"/>
      <c r="AB191" s="3098"/>
      <c r="AC191" s="3098"/>
      <c r="AD191" s="3098"/>
      <c r="AE191" s="3098"/>
      <c r="AF191" s="3098"/>
      <c r="AG191" s="3098"/>
      <c r="AH191" s="3098"/>
      <c r="AI191" s="3098"/>
      <c r="AJ191" s="3143"/>
      <c r="AK191" s="3143"/>
      <c r="AL191" s="3143"/>
      <c r="AM191" s="3143"/>
      <c r="AN191" s="3143"/>
      <c r="AO191" s="3143"/>
      <c r="AP191" s="3143"/>
      <c r="AQ191" s="3143"/>
      <c r="AR191" s="3143"/>
      <c r="AS191" s="3143"/>
      <c r="AT191" s="3143"/>
      <c r="AU191" s="3143"/>
      <c r="AV191" s="3143"/>
      <c r="AW191" s="3143"/>
      <c r="AX191" s="3143"/>
      <c r="AY191" s="3143"/>
      <c r="AZ191" s="3143"/>
      <c r="BA191" s="3143"/>
      <c r="BB191" s="3143"/>
      <c r="BC191" s="3143"/>
      <c r="BD191" s="3143"/>
      <c r="BE191" s="3143"/>
      <c r="BF191" s="3143"/>
      <c r="BG191" s="3143"/>
      <c r="BH191" s="3143"/>
      <c r="BI191" s="3143"/>
      <c r="BJ191" s="3143"/>
      <c r="BK191" s="3143"/>
      <c r="BL191" s="3189"/>
      <c r="BM191" s="3189"/>
      <c r="BN191" s="3189"/>
      <c r="BO191" s="3189"/>
      <c r="BP191" s="3189"/>
      <c r="BQ191" s="3189"/>
      <c r="BR191" s="3189"/>
      <c r="BS191" s="3189"/>
      <c r="BT191" s="3189"/>
      <c r="BU191" s="3189"/>
      <c r="BV191" s="3143"/>
      <c r="BW191" s="3143"/>
      <c r="BX191" s="3143"/>
      <c r="BY191" s="3143"/>
      <c r="BZ191" s="3143"/>
      <c r="CA191" s="3143"/>
      <c r="CB191" s="3143"/>
      <c r="CC191" s="3143"/>
      <c r="CD191" s="3143"/>
      <c r="CE191" s="3143"/>
      <c r="CF191" s="3143"/>
      <c r="CG191" s="3143"/>
      <c r="CH191" s="3143"/>
      <c r="CI191" s="3143"/>
    </row>
    <row r="192" spans="1:87" ht="16.5" customHeight="1">
      <c r="A192" s="3143"/>
      <c r="B192" s="3143"/>
      <c r="C192" s="3143"/>
      <c r="D192" s="3143"/>
      <c r="E192" s="3143"/>
      <c r="F192" s="3143"/>
      <c r="G192" s="3143"/>
      <c r="H192" s="3143"/>
      <c r="I192" s="3143"/>
      <c r="J192" s="3143"/>
      <c r="K192" s="3098"/>
      <c r="L192" s="3098"/>
      <c r="M192" s="3098"/>
      <c r="N192" s="3098"/>
      <c r="O192" s="3098"/>
      <c r="P192" s="3098"/>
      <c r="Q192" s="3098"/>
      <c r="R192" s="3098"/>
      <c r="S192" s="3098"/>
      <c r="T192" s="3098"/>
      <c r="U192" s="3098"/>
      <c r="V192" s="3098"/>
      <c r="W192" s="3098"/>
      <c r="X192" s="3098"/>
      <c r="Y192" s="3098"/>
      <c r="Z192" s="3098"/>
      <c r="AA192" s="3098"/>
      <c r="AB192" s="3098"/>
      <c r="AC192" s="3098"/>
      <c r="AD192" s="3098"/>
      <c r="AE192" s="3098"/>
      <c r="AF192" s="3098"/>
      <c r="AG192" s="3098"/>
      <c r="AH192" s="3098"/>
      <c r="AI192" s="3098"/>
      <c r="AJ192" s="3143"/>
      <c r="AK192" s="3143"/>
      <c r="AL192" s="3143"/>
      <c r="AM192" s="3143"/>
      <c r="AN192" s="3143"/>
      <c r="AO192" s="3143"/>
      <c r="AP192" s="3143"/>
      <c r="AQ192" s="3143"/>
      <c r="AR192" s="3143"/>
      <c r="AS192" s="3143"/>
      <c r="AT192" s="3143"/>
      <c r="AU192" s="3143"/>
      <c r="AV192" s="3143"/>
      <c r="AW192" s="3143"/>
      <c r="AX192" s="3143"/>
      <c r="AY192" s="3143"/>
      <c r="AZ192" s="3143"/>
      <c r="BA192" s="3143"/>
      <c r="BB192" s="3143"/>
      <c r="BC192" s="3143"/>
      <c r="BD192" s="3143"/>
      <c r="BE192" s="3143"/>
      <c r="BF192" s="3143"/>
      <c r="BG192" s="3143"/>
      <c r="BH192" s="3143"/>
      <c r="BI192" s="3143"/>
      <c r="BJ192" s="3143"/>
      <c r="BK192" s="3143"/>
      <c r="BL192" s="3189"/>
      <c r="BM192" s="3189"/>
      <c r="BN192" s="3189"/>
      <c r="BO192" s="3189"/>
      <c r="BP192" s="3189"/>
      <c r="BQ192" s="3189"/>
      <c r="BR192" s="3189"/>
      <c r="BS192" s="3189"/>
      <c r="BT192" s="3189"/>
      <c r="BU192" s="3189"/>
      <c r="BV192" s="3143"/>
      <c r="BW192" s="3143"/>
      <c r="BX192" s="3143"/>
      <c r="BY192" s="3143"/>
      <c r="BZ192" s="3143"/>
      <c r="CA192" s="3143"/>
      <c r="CB192" s="3143"/>
      <c r="CC192" s="3143"/>
      <c r="CD192" s="3143"/>
      <c r="CE192" s="3143"/>
      <c r="CF192" s="3143"/>
      <c r="CG192" s="3143"/>
      <c r="CH192" s="3143"/>
      <c r="CI192" s="3143"/>
    </row>
    <row r="193" spans="1:87" ht="16.5" customHeight="1">
      <c r="A193" s="3143"/>
      <c r="B193" s="3143"/>
      <c r="C193" s="3143"/>
      <c r="D193" s="3143"/>
      <c r="E193" s="3143"/>
      <c r="F193" s="3143"/>
      <c r="G193" s="3143"/>
      <c r="H193" s="3143"/>
      <c r="I193" s="3143"/>
      <c r="J193" s="3143"/>
      <c r="K193" s="3098"/>
      <c r="L193" s="3098"/>
      <c r="M193" s="3098"/>
      <c r="N193" s="3098"/>
      <c r="O193" s="3098"/>
      <c r="P193" s="3098"/>
      <c r="Q193" s="3098"/>
      <c r="R193" s="3098"/>
      <c r="S193" s="3098"/>
      <c r="T193" s="3098"/>
      <c r="U193" s="3098"/>
      <c r="V193" s="3098"/>
      <c r="W193" s="3098"/>
      <c r="X193" s="3098"/>
      <c r="Y193" s="3098"/>
      <c r="Z193" s="3098"/>
      <c r="AA193" s="3098"/>
      <c r="AB193" s="3098"/>
      <c r="AC193" s="3098"/>
      <c r="AD193" s="3098"/>
      <c r="AE193" s="3098"/>
      <c r="AF193" s="3098"/>
      <c r="AG193" s="3098"/>
      <c r="AH193" s="3098"/>
      <c r="AI193" s="3098"/>
      <c r="AJ193" s="3143"/>
      <c r="AK193" s="3143"/>
      <c r="AL193" s="3143"/>
      <c r="AM193" s="3143"/>
      <c r="AN193" s="3143"/>
      <c r="AO193" s="3143"/>
      <c r="AP193" s="3143"/>
      <c r="AQ193" s="3143"/>
      <c r="AR193" s="3143"/>
      <c r="AS193" s="3143"/>
      <c r="AT193" s="3143"/>
      <c r="AU193" s="3143"/>
      <c r="AV193" s="3143"/>
      <c r="AW193" s="3143"/>
      <c r="AX193" s="3143"/>
      <c r="AY193" s="3143"/>
      <c r="AZ193" s="3143"/>
      <c r="BA193" s="3143"/>
      <c r="BB193" s="3143"/>
      <c r="BC193" s="3143"/>
      <c r="BD193" s="3143"/>
      <c r="BE193" s="3143"/>
      <c r="BF193" s="3143"/>
      <c r="BG193" s="3143"/>
      <c r="BH193" s="3143"/>
      <c r="BI193" s="3143"/>
      <c r="BJ193" s="3143"/>
      <c r="BK193" s="3143"/>
      <c r="BL193" s="3189"/>
      <c r="BM193" s="3189"/>
      <c r="BN193" s="3189"/>
      <c r="BO193" s="3189"/>
      <c r="BP193" s="3189"/>
      <c r="BQ193" s="3189"/>
      <c r="BR193" s="3189"/>
      <c r="BS193" s="3189"/>
      <c r="BT193" s="3189"/>
      <c r="BU193" s="3189"/>
      <c r="BV193" s="3143"/>
      <c r="BW193" s="3143"/>
      <c r="BX193" s="3143"/>
      <c r="BY193" s="3143"/>
      <c r="BZ193" s="3143"/>
      <c r="CA193" s="3143"/>
      <c r="CB193" s="3143"/>
      <c r="CC193" s="3143"/>
      <c r="CD193" s="3143"/>
      <c r="CE193" s="3143"/>
      <c r="CF193" s="3143"/>
      <c r="CG193" s="3143"/>
      <c r="CH193" s="3143"/>
      <c r="CI193" s="3143"/>
    </row>
    <row r="194" spans="1:87" ht="16.5" customHeight="1">
      <c r="A194" s="3143"/>
      <c r="B194" s="3143"/>
      <c r="C194" s="3143"/>
      <c r="D194" s="3143"/>
      <c r="E194" s="3143"/>
      <c r="F194" s="3143"/>
      <c r="G194" s="3143"/>
      <c r="H194" s="3143"/>
      <c r="I194" s="3143"/>
      <c r="J194" s="3143"/>
      <c r="K194" s="3098"/>
      <c r="L194" s="3098"/>
      <c r="M194" s="3098"/>
      <c r="N194" s="3098"/>
      <c r="O194" s="3098"/>
      <c r="P194" s="3098"/>
      <c r="Q194" s="3098"/>
      <c r="R194" s="3098"/>
      <c r="S194" s="3098"/>
      <c r="T194" s="3098"/>
      <c r="U194" s="3098"/>
      <c r="V194" s="3098"/>
      <c r="W194" s="3098"/>
      <c r="X194" s="3098"/>
      <c r="Y194" s="3098"/>
      <c r="Z194" s="3098"/>
      <c r="AA194" s="3098"/>
      <c r="AB194" s="3098"/>
      <c r="AC194" s="3098"/>
      <c r="AD194" s="3098"/>
      <c r="AE194" s="3098"/>
      <c r="AF194" s="3098"/>
      <c r="AG194" s="3098"/>
      <c r="AH194" s="3098"/>
      <c r="AI194" s="3098"/>
      <c r="AJ194" s="3143"/>
      <c r="AK194" s="3143"/>
      <c r="AL194" s="3143"/>
      <c r="AM194" s="3143"/>
      <c r="AN194" s="3143"/>
      <c r="AO194" s="3143"/>
      <c r="AP194" s="3143"/>
      <c r="AQ194" s="3143"/>
      <c r="AR194" s="3143"/>
      <c r="AS194" s="3143"/>
      <c r="AT194" s="3143"/>
      <c r="AU194" s="3143"/>
      <c r="AV194" s="3143"/>
      <c r="AW194" s="3143"/>
      <c r="AX194" s="3143"/>
      <c r="AY194" s="3143"/>
      <c r="AZ194" s="3143"/>
      <c r="BA194" s="3143"/>
      <c r="BB194" s="3143"/>
      <c r="BC194" s="3143"/>
      <c r="BD194" s="3143"/>
      <c r="BE194" s="3143"/>
      <c r="BF194" s="3143"/>
      <c r="BG194" s="3143"/>
      <c r="BH194" s="3143"/>
      <c r="BI194" s="3143"/>
      <c r="BJ194" s="3143"/>
      <c r="BK194" s="3143"/>
      <c r="BL194" s="3189"/>
      <c r="BM194" s="3189"/>
      <c r="BN194" s="3189"/>
      <c r="BO194" s="3189"/>
      <c r="BP194" s="3189"/>
      <c r="BQ194" s="3189"/>
      <c r="BR194" s="3189"/>
      <c r="BS194" s="3189"/>
      <c r="BT194" s="3189"/>
      <c r="BU194" s="3189"/>
      <c r="BV194" s="3143"/>
      <c r="BW194" s="3143"/>
      <c r="BX194" s="3143"/>
      <c r="BY194" s="3143"/>
      <c r="BZ194" s="3143"/>
      <c r="CA194" s="3143"/>
      <c r="CB194" s="3143"/>
      <c r="CC194" s="3143"/>
      <c r="CD194" s="3143"/>
      <c r="CE194" s="3143"/>
      <c r="CF194" s="3143"/>
      <c r="CG194" s="3143"/>
      <c r="CH194" s="3143"/>
      <c r="CI194" s="3143"/>
    </row>
    <row r="195" spans="1:87" ht="16.5" customHeight="1">
      <c r="A195" s="3143"/>
      <c r="B195" s="3143"/>
      <c r="C195" s="3143"/>
      <c r="D195" s="3143"/>
      <c r="E195" s="3143"/>
      <c r="F195" s="3143"/>
      <c r="G195" s="3143"/>
      <c r="H195" s="3143"/>
      <c r="I195" s="3143"/>
      <c r="J195" s="3143"/>
      <c r="K195" s="3098"/>
      <c r="L195" s="3098"/>
      <c r="M195" s="3098"/>
      <c r="N195" s="3098"/>
      <c r="O195" s="3098"/>
      <c r="P195" s="3098"/>
      <c r="Q195" s="3098"/>
      <c r="R195" s="3098"/>
      <c r="S195" s="3098"/>
      <c r="T195" s="3098"/>
      <c r="U195" s="3098"/>
      <c r="V195" s="3098"/>
      <c r="W195" s="3098"/>
      <c r="X195" s="3098"/>
      <c r="Y195" s="3098"/>
      <c r="Z195" s="3098"/>
      <c r="AA195" s="3098"/>
      <c r="AB195" s="3098"/>
      <c r="AC195" s="3098"/>
      <c r="AD195" s="3098"/>
      <c r="AE195" s="3098"/>
      <c r="AF195" s="3098"/>
      <c r="AG195" s="3098"/>
      <c r="AH195" s="3098"/>
      <c r="AI195" s="3098"/>
      <c r="AJ195" s="3143"/>
      <c r="AK195" s="3143"/>
      <c r="AL195" s="3143"/>
      <c r="AM195" s="3143"/>
      <c r="AN195" s="3143"/>
      <c r="AO195" s="3143"/>
      <c r="AP195" s="3143"/>
      <c r="AQ195" s="3143"/>
      <c r="AR195" s="3143"/>
      <c r="AS195" s="3143"/>
      <c r="AT195" s="3143"/>
      <c r="AU195" s="3143"/>
      <c r="AV195" s="3143"/>
      <c r="AW195" s="3143"/>
      <c r="AX195" s="3143"/>
      <c r="AY195" s="3143"/>
      <c r="AZ195" s="3143"/>
      <c r="BA195" s="3143"/>
      <c r="BB195" s="3143"/>
      <c r="BC195" s="3143"/>
      <c r="BD195" s="3143"/>
      <c r="BE195" s="3143"/>
      <c r="BF195" s="3143"/>
      <c r="BG195" s="3143"/>
      <c r="BH195" s="3143"/>
      <c r="BI195" s="3143"/>
      <c r="BJ195" s="3143"/>
      <c r="BK195" s="3143"/>
      <c r="BL195" s="3189"/>
      <c r="BM195" s="3189"/>
      <c r="BN195" s="3189"/>
      <c r="BO195" s="3189"/>
      <c r="BP195" s="3189"/>
      <c r="BQ195" s="3189"/>
      <c r="BR195" s="3189"/>
      <c r="BS195" s="3189"/>
      <c r="BT195" s="3189"/>
      <c r="BU195" s="3189"/>
      <c r="BV195" s="3143"/>
      <c r="BW195" s="3143"/>
      <c r="BX195" s="3143"/>
      <c r="BY195" s="3143"/>
      <c r="BZ195" s="3143"/>
      <c r="CA195" s="3143"/>
      <c r="CB195" s="3143"/>
      <c r="CC195" s="3143"/>
      <c r="CD195" s="3143"/>
      <c r="CE195" s="3143"/>
      <c r="CF195" s="3143"/>
      <c r="CG195" s="3143"/>
      <c r="CH195" s="3143"/>
      <c r="CI195" s="3143"/>
    </row>
    <row r="196" spans="1:87" ht="16.5" customHeight="1">
      <c r="A196" s="3143"/>
      <c r="B196" s="3143"/>
      <c r="C196" s="3143"/>
      <c r="D196" s="3143"/>
      <c r="E196" s="3143"/>
      <c r="F196" s="3143"/>
      <c r="G196" s="3143"/>
      <c r="H196" s="3143"/>
      <c r="I196" s="3143"/>
      <c r="J196" s="3143"/>
      <c r="K196" s="3098"/>
      <c r="L196" s="3098"/>
      <c r="M196" s="3098"/>
      <c r="N196" s="3098"/>
      <c r="O196" s="3098"/>
      <c r="P196" s="3098"/>
      <c r="Q196" s="3098"/>
      <c r="R196" s="3098"/>
      <c r="S196" s="3098"/>
      <c r="T196" s="3098"/>
      <c r="U196" s="3098"/>
      <c r="V196" s="3098"/>
      <c r="W196" s="3098"/>
      <c r="X196" s="3098"/>
      <c r="Y196" s="3098"/>
      <c r="Z196" s="3098"/>
      <c r="AA196" s="3098"/>
      <c r="AB196" s="3098"/>
      <c r="AC196" s="3098"/>
      <c r="AD196" s="3098"/>
      <c r="AE196" s="3098"/>
      <c r="AF196" s="3098"/>
      <c r="AG196" s="3098"/>
      <c r="AH196" s="3098"/>
      <c r="AI196" s="3098"/>
      <c r="AJ196" s="3143"/>
      <c r="AK196" s="3143"/>
      <c r="AL196" s="3143"/>
      <c r="AM196" s="3143"/>
      <c r="AN196" s="3143"/>
      <c r="AO196" s="3143"/>
      <c r="AP196" s="3143"/>
      <c r="AQ196" s="3143"/>
      <c r="AR196" s="3143"/>
      <c r="AS196" s="3143"/>
      <c r="AT196" s="3143"/>
      <c r="AU196" s="3143"/>
      <c r="AV196" s="3143"/>
      <c r="AW196" s="3143"/>
      <c r="AX196" s="3143"/>
      <c r="AY196" s="3143"/>
      <c r="AZ196" s="3143"/>
      <c r="BA196" s="3143"/>
      <c r="BB196" s="3143"/>
      <c r="BC196" s="3143"/>
      <c r="BD196" s="3143"/>
      <c r="BE196" s="3143"/>
      <c r="BF196" s="3143"/>
      <c r="BG196" s="3143"/>
      <c r="BH196" s="3143"/>
      <c r="BI196" s="3143"/>
      <c r="BJ196" s="3143"/>
      <c r="BK196" s="3143"/>
      <c r="BL196" s="3189"/>
      <c r="BM196" s="3189"/>
      <c r="BN196" s="3189"/>
      <c r="BO196" s="3189"/>
      <c r="BP196" s="3189"/>
      <c r="BQ196" s="3189"/>
      <c r="BR196" s="3189"/>
      <c r="BS196" s="3189"/>
      <c r="BT196" s="3189"/>
      <c r="BU196" s="3189"/>
      <c r="BV196" s="3143"/>
      <c r="BW196" s="3143"/>
      <c r="BX196" s="3143"/>
      <c r="BY196" s="3143"/>
      <c r="BZ196" s="3143"/>
      <c r="CA196" s="3143"/>
      <c r="CB196" s="3143"/>
      <c r="CC196" s="3143"/>
      <c r="CD196" s="3143"/>
      <c r="CE196" s="3143"/>
      <c r="CF196" s="3143"/>
      <c r="CG196" s="3143"/>
      <c r="CH196" s="3143"/>
      <c r="CI196" s="3143"/>
    </row>
    <row r="197" spans="1:87" ht="16.5" customHeight="1">
      <c r="A197" s="3143"/>
      <c r="B197" s="3143"/>
      <c r="C197" s="3143"/>
      <c r="D197" s="3143"/>
      <c r="E197" s="3143"/>
      <c r="F197" s="3143"/>
      <c r="G197" s="3143"/>
      <c r="H197" s="3143"/>
      <c r="I197" s="3143"/>
      <c r="J197" s="3143"/>
      <c r="K197" s="3098"/>
      <c r="L197" s="3098"/>
      <c r="M197" s="3098"/>
      <c r="N197" s="3098"/>
      <c r="O197" s="3098"/>
      <c r="P197" s="3098"/>
      <c r="Q197" s="3098"/>
      <c r="R197" s="3098"/>
      <c r="S197" s="3098"/>
      <c r="T197" s="3098"/>
      <c r="U197" s="3098"/>
      <c r="V197" s="3098"/>
      <c r="W197" s="3098"/>
      <c r="X197" s="3098"/>
      <c r="Y197" s="3098"/>
      <c r="Z197" s="3098"/>
      <c r="AA197" s="3098"/>
      <c r="AB197" s="3098"/>
      <c r="AC197" s="3098"/>
      <c r="AD197" s="3098"/>
      <c r="AE197" s="3098"/>
      <c r="AF197" s="3098"/>
      <c r="AG197" s="3098"/>
      <c r="AH197" s="3098"/>
      <c r="AI197" s="3098"/>
      <c r="AJ197" s="3143"/>
      <c r="AK197" s="3143"/>
      <c r="AL197" s="3143"/>
      <c r="AM197" s="3143"/>
      <c r="AN197" s="3143"/>
      <c r="AO197" s="3143"/>
      <c r="AP197" s="3143"/>
      <c r="AQ197" s="3143"/>
      <c r="AR197" s="3143"/>
      <c r="AS197" s="3143"/>
      <c r="AT197" s="3143"/>
      <c r="AU197" s="3143"/>
      <c r="AV197" s="3143"/>
      <c r="AW197" s="3143"/>
      <c r="AX197" s="3143"/>
      <c r="AY197" s="3143"/>
      <c r="AZ197" s="3143"/>
      <c r="BA197" s="3143"/>
      <c r="BB197" s="3143"/>
      <c r="BC197" s="3143"/>
      <c r="BD197" s="3143"/>
      <c r="BE197" s="3143"/>
      <c r="BF197" s="3143"/>
      <c r="BG197" s="3143"/>
      <c r="BH197" s="3143"/>
      <c r="BI197" s="3143"/>
      <c r="BJ197" s="3143"/>
      <c r="BK197" s="3143"/>
      <c r="BL197" s="3189"/>
      <c r="BM197" s="3189"/>
      <c r="BN197" s="3189"/>
      <c r="BO197" s="3189"/>
      <c r="BP197" s="3189"/>
      <c r="BQ197" s="3189"/>
      <c r="BR197" s="3189"/>
      <c r="BS197" s="3189"/>
      <c r="BT197" s="3189"/>
      <c r="BU197" s="3189"/>
      <c r="BV197" s="3143"/>
      <c r="BW197" s="3143"/>
      <c r="BX197" s="3143"/>
      <c r="BY197" s="3143"/>
      <c r="BZ197" s="3143"/>
      <c r="CA197" s="3143"/>
      <c r="CB197" s="3143"/>
      <c r="CC197" s="3143"/>
      <c r="CD197" s="3143"/>
      <c r="CE197" s="3143"/>
      <c r="CF197" s="3143"/>
      <c r="CG197" s="3143"/>
      <c r="CH197" s="3143"/>
      <c r="CI197" s="3143"/>
    </row>
    <row r="198" spans="1:87" ht="16.5" customHeight="1">
      <c r="A198" s="3143"/>
      <c r="B198" s="3143"/>
      <c r="C198" s="3143"/>
      <c r="D198" s="3143"/>
      <c r="E198" s="3143"/>
      <c r="F198" s="3143"/>
      <c r="G198" s="3143"/>
      <c r="H198" s="3143"/>
      <c r="I198" s="3143"/>
      <c r="J198" s="3143"/>
      <c r="K198" s="3098"/>
      <c r="L198" s="3098"/>
      <c r="M198" s="3098"/>
      <c r="N198" s="3098"/>
      <c r="O198" s="3098"/>
      <c r="P198" s="3098"/>
      <c r="Q198" s="3098"/>
      <c r="R198" s="3098"/>
      <c r="S198" s="3098"/>
      <c r="T198" s="3098"/>
      <c r="U198" s="3098"/>
      <c r="V198" s="3098"/>
      <c r="W198" s="3098"/>
      <c r="X198" s="3098"/>
      <c r="Y198" s="3098"/>
      <c r="Z198" s="3098"/>
      <c r="AA198" s="3098"/>
      <c r="AB198" s="3098"/>
      <c r="AC198" s="3098"/>
      <c r="AD198" s="3098"/>
      <c r="AE198" s="3098"/>
      <c r="AF198" s="3098"/>
      <c r="AG198" s="3098"/>
      <c r="AH198" s="3098"/>
      <c r="AI198" s="3098"/>
      <c r="AJ198" s="3143"/>
      <c r="AK198" s="3143"/>
      <c r="AL198" s="3143"/>
      <c r="AM198" s="3143"/>
      <c r="AN198" s="3143"/>
      <c r="AO198" s="3143"/>
      <c r="AP198" s="3143"/>
      <c r="AQ198" s="3143"/>
      <c r="AR198" s="3143"/>
      <c r="AS198" s="3143"/>
      <c r="AT198" s="3143"/>
      <c r="AU198" s="3143"/>
      <c r="AV198" s="3143"/>
      <c r="AW198" s="3143"/>
      <c r="AX198" s="3143"/>
      <c r="AY198" s="3143"/>
      <c r="AZ198" s="3143"/>
      <c r="BA198" s="3143"/>
      <c r="BB198" s="3143"/>
      <c r="BC198" s="3143"/>
      <c r="BD198" s="3143"/>
      <c r="BE198" s="3143"/>
      <c r="BF198" s="3143"/>
      <c r="BG198" s="3143"/>
      <c r="BH198" s="3143"/>
      <c r="BI198" s="3143"/>
      <c r="BJ198" s="3143"/>
      <c r="BK198" s="3143"/>
      <c r="BL198" s="3189"/>
      <c r="BM198" s="3189"/>
      <c r="BN198" s="3189"/>
      <c r="BO198" s="3189"/>
      <c r="BP198" s="3189"/>
      <c r="BQ198" s="3189"/>
      <c r="BR198" s="3189"/>
      <c r="BS198" s="3189"/>
      <c r="BT198" s="3189"/>
      <c r="BU198" s="3189"/>
      <c r="BV198" s="3143"/>
      <c r="BW198" s="3143"/>
      <c r="BX198" s="3143"/>
      <c r="BY198" s="3143"/>
      <c r="BZ198" s="3143"/>
      <c r="CA198" s="3143"/>
      <c r="CB198" s="3143"/>
      <c r="CC198" s="3143"/>
      <c r="CD198" s="3143"/>
      <c r="CE198" s="3143"/>
      <c r="CF198" s="3143"/>
      <c r="CG198" s="3143"/>
      <c r="CH198" s="3143"/>
      <c r="CI198" s="3143"/>
    </row>
    <row r="199" spans="1:87" ht="16.5" customHeight="1">
      <c r="A199" s="3143"/>
      <c r="B199" s="3143"/>
      <c r="C199" s="3143"/>
      <c r="D199" s="3143"/>
      <c r="E199" s="3143"/>
      <c r="F199" s="3143"/>
      <c r="G199" s="3143"/>
      <c r="H199" s="3143"/>
      <c r="I199" s="3143"/>
      <c r="J199" s="3143"/>
      <c r="K199" s="3098"/>
      <c r="L199" s="3098"/>
      <c r="M199" s="3098"/>
      <c r="N199" s="3098"/>
      <c r="O199" s="3098"/>
      <c r="P199" s="3098"/>
      <c r="Q199" s="3098"/>
      <c r="R199" s="3098"/>
      <c r="S199" s="3098"/>
      <c r="T199" s="3098"/>
      <c r="U199" s="3098"/>
      <c r="V199" s="3098"/>
      <c r="W199" s="3098"/>
      <c r="X199" s="3098"/>
      <c r="Y199" s="3098"/>
      <c r="Z199" s="3098"/>
      <c r="AA199" s="3098"/>
      <c r="AB199" s="3098"/>
      <c r="AC199" s="3098"/>
      <c r="AD199" s="3098"/>
      <c r="AE199" s="3098"/>
      <c r="AF199" s="3098"/>
      <c r="AG199" s="3098"/>
      <c r="AH199" s="3098"/>
      <c r="AI199" s="3098"/>
      <c r="AJ199" s="3143"/>
      <c r="AK199" s="3143"/>
      <c r="AL199" s="3143"/>
      <c r="AM199" s="3143"/>
      <c r="AN199" s="3143"/>
      <c r="AO199" s="3143"/>
      <c r="AP199" s="3143"/>
      <c r="AQ199" s="3143"/>
      <c r="AR199" s="3143"/>
      <c r="AS199" s="3143"/>
      <c r="AT199" s="3143"/>
      <c r="AU199" s="3143"/>
      <c r="AV199" s="3143"/>
      <c r="AW199" s="3143"/>
      <c r="AX199" s="3143"/>
      <c r="AY199" s="3143"/>
      <c r="AZ199" s="3143"/>
      <c r="BA199" s="3143"/>
      <c r="BB199" s="3143"/>
      <c r="BC199" s="3143"/>
      <c r="BD199" s="3143"/>
      <c r="BE199" s="3143"/>
      <c r="BF199" s="3143"/>
      <c r="BG199" s="3143"/>
      <c r="BH199" s="3143"/>
      <c r="BI199" s="3143"/>
      <c r="BJ199" s="3143"/>
      <c r="BK199" s="3143"/>
      <c r="BL199" s="3189"/>
      <c r="BM199" s="3189"/>
      <c r="BN199" s="3189"/>
      <c r="BO199" s="3189"/>
      <c r="BP199" s="3189"/>
      <c r="BQ199" s="3189"/>
      <c r="BR199" s="3189"/>
      <c r="BS199" s="3189"/>
      <c r="BT199" s="3189"/>
      <c r="BU199" s="3189"/>
      <c r="BV199" s="3143"/>
      <c r="BW199" s="3143"/>
      <c r="BX199" s="3143"/>
      <c r="BY199" s="3143"/>
      <c r="BZ199" s="3143"/>
      <c r="CA199" s="3143"/>
      <c r="CB199" s="3143"/>
      <c r="CC199" s="3143"/>
      <c r="CD199" s="3143"/>
      <c r="CE199" s="3143"/>
      <c r="CF199" s="3143"/>
      <c r="CG199" s="3143"/>
      <c r="CH199" s="3143"/>
      <c r="CI199" s="3143"/>
    </row>
    <row r="200" spans="1:87" ht="16.5" customHeight="1">
      <c r="A200" s="3143"/>
      <c r="B200" s="3143"/>
      <c r="C200" s="3143"/>
      <c r="D200" s="3143"/>
      <c r="E200" s="3143"/>
      <c r="F200" s="3143"/>
      <c r="G200" s="3143"/>
      <c r="H200" s="3143"/>
      <c r="I200" s="3143"/>
      <c r="J200" s="3143"/>
      <c r="K200" s="3098"/>
      <c r="L200" s="3098"/>
      <c r="M200" s="3098"/>
      <c r="N200" s="3098"/>
      <c r="O200" s="3098"/>
      <c r="P200" s="3098"/>
      <c r="Q200" s="3098"/>
      <c r="R200" s="3098"/>
      <c r="S200" s="3098"/>
      <c r="T200" s="3098"/>
      <c r="U200" s="3098"/>
      <c r="V200" s="3098"/>
      <c r="W200" s="3098"/>
      <c r="X200" s="3098"/>
      <c r="Y200" s="3098"/>
      <c r="Z200" s="3098"/>
      <c r="AA200" s="3098"/>
      <c r="AB200" s="3098"/>
      <c r="AC200" s="3098"/>
      <c r="AD200" s="3098"/>
      <c r="AE200" s="3098"/>
      <c r="AF200" s="3098"/>
      <c r="AG200" s="3098"/>
      <c r="AH200" s="3098"/>
      <c r="AI200" s="3098"/>
      <c r="AJ200" s="3143"/>
      <c r="AK200" s="3143"/>
      <c r="AL200" s="3143"/>
      <c r="AM200" s="3143"/>
      <c r="AN200" s="3143"/>
      <c r="AO200" s="3143"/>
      <c r="AP200" s="3143"/>
      <c r="AQ200" s="3143"/>
      <c r="AR200" s="3143"/>
      <c r="AS200" s="3143"/>
      <c r="AT200" s="3143"/>
      <c r="AU200" s="3143"/>
      <c r="AV200" s="3143"/>
      <c r="AW200" s="3143"/>
      <c r="AX200" s="3143"/>
      <c r="AY200" s="3143"/>
      <c r="AZ200" s="3143"/>
      <c r="BA200" s="3143"/>
      <c r="BB200" s="3143"/>
      <c r="BC200" s="3143"/>
      <c r="BD200" s="3143"/>
      <c r="BE200" s="3143"/>
      <c r="BF200" s="3143"/>
      <c r="BG200" s="3143"/>
      <c r="BH200" s="3143"/>
      <c r="BI200" s="3143"/>
      <c r="BJ200" s="3143"/>
      <c r="BK200" s="3143"/>
      <c r="BL200" s="3189"/>
      <c r="BM200" s="3189"/>
      <c r="BN200" s="3189"/>
      <c r="BO200" s="3189"/>
      <c r="BP200" s="3189"/>
      <c r="BQ200" s="3189"/>
      <c r="BR200" s="3189"/>
      <c r="BS200" s="3189"/>
      <c r="BT200" s="3189"/>
      <c r="BU200" s="3189"/>
      <c r="BV200" s="3143"/>
      <c r="BW200" s="3143"/>
      <c r="BX200" s="3143"/>
      <c r="BY200" s="3143"/>
      <c r="BZ200" s="3143"/>
      <c r="CA200" s="3143"/>
      <c r="CB200" s="3143"/>
      <c r="CC200" s="3143"/>
      <c r="CD200" s="3143"/>
      <c r="CE200" s="3143"/>
      <c r="CF200" s="3143"/>
      <c r="CG200" s="3143"/>
      <c r="CH200" s="3143"/>
      <c r="CI200" s="3143"/>
    </row>
    <row r="201" spans="1:87" ht="16.5" customHeight="1">
      <c r="A201" s="3143"/>
      <c r="B201" s="3143"/>
      <c r="C201" s="3143"/>
      <c r="D201" s="3143"/>
      <c r="E201" s="3143"/>
      <c r="F201" s="3143"/>
      <c r="G201" s="3143"/>
      <c r="H201" s="3143"/>
      <c r="I201" s="3143"/>
      <c r="J201" s="3143"/>
      <c r="K201" s="3098"/>
      <c r="L201" s="3098"/>
      <c r="M201" s="3098"/>
      <c r="N201" s="3098"/>
      <c r="O201" s="3098"/>
      <c r="P201" s="3098"/>
      <c r="Q201" s="3098"/>
      <c r="R201" s="3098"/>
      <c r="S201" s="3098"/>
      <c r="T201" s="3098"/>
      <c r="U201" s="3098"/>
      <c r="V201" s="3098"/>
      <c r="W201" s="3098"/>
      <c r="X201" s="3098"/>
      <c r="Y201" s="3098"/>
      <c r="Z201" s="3098"/>
      <c r="AA201" s="3098"/>
      <c r="AB201" s="3098"/>
      <c r="AC201" s="3098"/>
      <c r="AD201" s="3098"/>
      <c r="AE201" s="3098"/>
      <c r="AF201" s="3098"/>
      <c r="AG201" s="3098"/>
      <c r="AH201" s="3098"/>
      <c r="AI201" s="3098"/>
      <c r="AJ201" s="3143"/>
      <c r="AK201" s="3143"/>
      <c r="AL201" s="3143"/>
      <c r="AM201" s="3143"/>
      <c r="AN201" s="3143"/>
      <c r="AO201" s="3143"/>
      <c r="AP201" s="3143"/>
      <c r="AQ201" s="3143"/>
      <c r="AR201" s="3143"/>
      <c r="AS201" s="3143"/>
      <c r="AT201" s="3143"/>
      <c r="AU201" s="3143"/>
      <c r="AV201" s="3143"/>
      <c r="AW201" s="3143"/>
      <c r="AX201" s="3143"/>
      <c r="AY201" s="3143"/>
      <c r="AZ201" s="3143"/>
      <c r="BA201" s="3143"/>
      <c r="BB201" s="3143"/>
      <c r="BC201" s="3143"/>
      <c r="BD201" s="3143"/>
      <c r="BE201" s="3143"/>
      <c r="BF201" s="3143"/>
      <c r="BG201" s="3143"/>
      <c r="BH201" s="3143"/>
      <c r="BI201" s="3143"/>
      <c r="BJ201" s="3143"/>
      <c r="BK201" s="3143"/>
      <c r="BL201" s="3189"/>
      <c r="BM201" s="3189"/>
      <c r="BN201" s="3189"/>
      <c r="BO201" s="3189"/>
      <c r="BP201" s="3189"/>
      <c r="BQ201" s="3189"/>
      <c r="BR201" s="3189"/>
      <c r="BS201" s="3189"/>
      <c r="BT201" s="3189"/>
      <c r="BU201" s="3189"/>
      <c r="BV201" s="3143"/>
      <c r="BW201" s="3143"/>
      <c r="BX201" s="3143"/>
      <c r="BY201" s="3143"/>
      <c r="BZ201" s="3143"/>
      <c r="CA201" s="3143"/>
      <c r="CB201" s="3143"/>
      <c r="CC201" s="3143"/>
      <c r="CD201" s="3143"/>
      <c r="CE201" s="3143"/>
      <c r="CF201" s="3143"/>
      <c r="CG201" s="3143"/>
      <c r="CH201" s="3143"/>
      <c r="CI201" s="3143"/>
    </row>
    <row r="202" spans="1:87" ht="16.5" customHeight="1">
      <c r="A202" s="3143"/>
      <c r="B202" s="3143"/>
      <c r="C202" s="3143"/>
      <c r="D202" s="3143"/>
      <c r="E202" s="3143"/>
      <c r="F202" s="3143"/>
      <c r="G202" s="3143"/>
      <c r="H202" s="3143"/>
      <c r="I202" s="3143"/>
      <c r="J202" s="3143"/>
      <c r="K202" s="3098"/>
      <c r="L202" s="3098"/>
      <c r="M202" s="3098"/>
      <c r="N202" s="3098"/>
      <c r="O202" s="3098"/>
      <c r="P202" s="3098"/>
      <c r="Q202" s="3098"/>
      <c r="R202" s="3098"/>
      <c r="S202" s="3098"/>
      <c r="T202" s="3098"/>
      <c r="U202" s="3098"/>
      <c r="V202" s="3098"/>
      <c r="W202" s="3098"/>
      <c r="X202" s="3098"/>
      <c r="Y202" s="3098"/>
      <c r="Z202" s="3098"/>
      <c r="AA202" s="3098"/>
      <c r="AB202" s="3098"/>
      <c r="AC202" s="3098"/>
      <c r="AD202" s="3098"/>
      <c r="AE202" s="3098"/>
      <c r="AF202" s="3098"/>
      <c r="AG202" s="3098"/>
      <c r="AH202" s="3098"/>
      <c r="AI202" s="3098"/>
      <c r="AJ202" s="3143"/>
      <c r="AK202" s="3143"/>
      <c r="AL202" s="3143"/>
      <c r="AM202" s="3143"/>
      <c r="AN202" s="3143"/>
      <c r="AO202" s="3143"/>
      <c r="AP202" s="3143"/>
      <c r="AQ202" s="3143"/>
      <c r="AR202" s="3143"/>
      <c r="AS202" s="3143"/>
      <c r="AT202" s="3143"/>
      <c r="AU202" s="3143"/>
      <c r="AV202" s="3143"/>
      <c r="AW202" s="3143"/>
      <c r="AX202" s="3143"/>
      <c r="AY202" s="3143"/>
      <c r="AZ202" s="3143"/>
      <c r="BA202" s="3143"/>
      <c r="BB202" s="3143"/>
      <c r="BC202" s="3143"/>
      <c r="BD202" s="3143"/>
      <c r="BE202" s="3143"/>
      <c r="BF202" s="3143"/>
      <c r="BG202" s="3143"/>
      <c r="BH202" s="3143"/>
      <c r="BI202" s="3143"/>
      <c r="BJ202" s="3143"/>
      <c r="BK202" s="3143"/>
      <c r="BL202" s="3189"/>
      <c r="BM202" s="3189"/>
      <c r="BN202" s="3189"/>
      <c r="BO202" s="3189"/>
      <c r="BP202" s="3189"/>
      <c r="BQ202" s="3189"/>
      <c r="BR202" s="3189"/>
      <c r="BS202" s="3189"/>
      <c r="BT202" s="3189"/>
      <c r="BU202" s="3189"/>
      <c r="BV202" s="3143"/>
      <c r="BW202" s="3143"/>
      <c r="BX202" s="3143"/>
      <c r="BY202" s="3143"/>
      <c r="BZ202" s="3143"/>
      <c r="CA202" s="3143"/>
      <c r="CB202" s="3143"/>
      <c r="CC202" s="3143"/>
      <c r="CD202" s="3143"/>
      <c r="CE202" s="3143"/>
      <c r="CF202" s="3143"/>
      <c r="CG202" s="3143"/>
      <c r="CH202" s="3143"/>
      <c r="CI202" s="3143"/>
    </row>
    <row r="203" spans="1:87" ht="16.5" customHeight="1">
      <c r="A203" s="3143"/>
      <c r="B203" s="3143"/>
      <c r="C203" s="3143"/>
      <c r="D203" s="3143"/>
      <c r="E203" s="3143"/>
      <c r="F203" s="3143"/>
      <c r="G203" s="3143"/>
      <c r="H203" s="3143"/>
      <c r="I203" s="3143"/>
      <c r="J203" s="3143"/>
      <c r="K203" s="3098"/>
      <c r="L203" s="3098"/>
      <c r="M203" s="3098"/>
      <c r="N203" s="3098"/>
      <c r="O203" s="3098"/>
      <c r="P203" s="3098"/>
      <c r="Q203" s="3098"/>
      <c r="R203" s="3098"/>
      <c r="S203" s="3098"/>
      <c r="T203" s="3098"/>
      <c r="U203" s="3098"/>
      <c r="V203" s="3098"/>
      <c r="W203" s="3098"/>
      <c r="X203" s="3098"/>
      <c r="Y203" s="3098"/>
      <c r="Z203" s="3098"/>
      <c r="AA203" s="3098"/>
      <c r="AB203" s="3098"/>
      <c r="AC203" s="3098"/>
      <c r="AD203" s="3098"/>
      <c r="AE203" s="3098"/>
      <c r="AF203" s="3098"/>
      <c r="AG203" s="3098"/>
      <c r="AH203" s="3098"/>
      <c r="AI203" s="3098"/>
      <c r="AJ203" s="3143"/>
      <c r="AK203" s="3143"/>
      <c r="AL203" s="3143"/>
      <c r="AM203" s="3143"/>
      <c r="AN203" s="3143"/>
      <c r="AO203" s="3143"/>
      <c r="AP203" s="3143"/>
      <c r="AQ203" s="3143"/>
      <c r="AR203" s="3143"/>
      <c r="AS203" s="3143"/>
      <c r="AT203" s="3143"/>
      <c r="AU203" s="3143"/>
      <c r="AV203" s="3143"/>
      <c r="AW203" s="3143"/>
      <c r="AX203" s="3143"/>
      <c r="AY203" s="3143"/>
      <c r="AZ203" s="3143"/>
      <c r="BA203" s="3143"/>
      <c r="BB203" s="3143"/>
      <c r="BC203" s="3143"/>
      <c r="BD203" s="3143"/>
      <c r="BE203" s="3143"/>
      <c r="BF203" s="3143"/>
      <c r="BG203" s="3143"/>
      <c r="BH203" s="3143"/>
      <c r="BI203" s="3143"/>
      <c r="BJ203" s="3143"/>
      <c r="BK203" s="3143"/>
      <c r="BL203" s="3189"/>
      <c r="BM203" s="3189"/>
      <c r="BN203" s="3189"/>
      <c r="BO203" s="3189"/>
      <c r="BP203" s="3189"/>
      <c r="BQ203" s="3189"/>
      <c r="BR203" s="3189"/>
      <c r="BS203" s="3189"/>
      <c r="BT203" s="3189"/>
      <c r="BU203" s="3189"/>
      <c r="BV203" s="3143"/>
      <c r="BW203" s="3143"/>
      <c r="BX203" s="3143"/>
      <c r="BY203" s="3143"/>
      <c r="BZ203" s="3143"/>
      <c r="CA203" s="3143"/>
      <c r="CB203" s="3143"/>
      <c r="CC203" s="3143"/>
      <c r="CD203" s="3143"/>
      <c r="CE203" s="3143"/>
      <c r="CF203" s="3143"/>
      <c r="CG203" s="3143"/>
      <c r="CH203" s="3143"/>
      <c r="CI203" s="3143"/>
    </row>
    <row r="204" spans="1:87" ht="16.5" customHeight="1">
      <c r="A204" s="3143"/>
      <c r="B204" s="3143"/>
      <c r="C204" s="3143"/>
      <c r="D204" s="3143"/>
      <c r="E204" s="3143"/>
      <c r="F204" s="3143"/>
      <c r="G204" s="3143"/>
      <c r="H204" s="3143"/>
      <c r="I204" s="3143"/>
      <c r="J204" s="3143"/>
      <c r="K204" s="3098"/>
      <c r="L204" s="3098"/>
      <c r="M204" s="3098"/>
      <c r="N204" s="3098"/>
      <c r="O204" s="3098"/>
      <c r="P204" s="3098"/>
      <c r="Q204" s="3098"/>
      <c r="R204" s="3098"/>
      <c r="S204" s="3098"/>
      <c r="T204" s="3098"/>
      <c r="U204" s="3098"/>
      <c r="V204" s="3098"/>
      <c r="W204" s="3098"/>
      <c r="X204" s="3098"/>
      <c r="Y204" s="3098"/>
      <c r="Z204" s="3098"/>
      <c r="AA204" s="3098"/>
      <c r="AB204" s="3098"/>
      <c r="AC204" s="3098"/>
      <c r="AD204" s="3098"/>
      <c r="AE204" s="3098"/>
      <c r="AF204" s="3098"/>
      <c r="AG204" s="3098"/>
      <c r="AH204" s="3098"/>
      <c r="AI204" s="3098"/>
      <c r="AJ204" s="3143"/>
      <c r="AK204" s="3143"/>
      <c r="AL204" s="3143"/>
      <c r="AM204" s="3143"/>
      <c r="AN204" s="3143"/>
      <c r="AO204" s="3143"/>
      <c r="AP204" s="3143"/>
      <c r="AQ204" s="3143"/>
      <c r="AR204" s="3143"/>
      <c r="AS204" s="3143"/>
      <c r="AT204" s="3143"/>
      <c r="AU204" s="3143"/>
      <c r="AV204" s="3143"/>
      <c r="AW204" s="3143"/>
      <c r="AX204" s="3143"/>
      <c r="AY204" s="3143"/>
      <c r="AZ204" s="3143"/>
      <c r="BA204" s="3143"/>
      <c r="BB204" s="3143"/>
      <c r="BC204" s="3143"/>
      <c r="BD204" s="3143"/>
      <c r="BE204" s="3143"/>
      <c r="BF204" s="3143"/>
      <c r="BG204" s="3143"/>
      <c r="BH204" s="3143"/>
      <c r="BI204" s="3143"/>
      <c r="BJ204" s="3143"/>
      <c r="BK204" s="3143"/>
      <c r="BL204" s="3189"/>
      <c r="BM204" s="3189"/>
      <c r="BN204" s="3189"/>
      <c r="BO204" s="3189"/>
      <c r="BP204" s="3189"/>
      <c r="BQ204" s="3189"/>
      <c r="BR204" s="3189"/>
      <c r="BS204" s="3189"/>
      <c r="BT204" s="3189"/>
      <c r="BU204" s="3189"/>
      <c r="BV204" s="3143"/>
      <c r="BW204" s="3143"/>
      <c r="BX204" s="3143"/>
      <c r="BY204" s="3143"/>
      <c r="BZ204" s="3143"/>
      <c r="CA204" s="3143"/>
      <c r="CB204" s="3143"/>
      <c r="CC204" s="3143"/>
      <c r="CD204" s="3143"/>
      <c r="CE204" s="3143"/>
      <c r="CF204" s="3143"/>
      <c r="CG204" s="3143"/>
      <c r="CH204" s="3143"/>
      <c r="CI204" s="3143"/>
    </row>
    <row r="205" spans="1:87" ht="16.5" customHeight="1">
      <c r="A205" s="3143"/>
      <c r="B205" s="3143"/>
      <c r="C205" s="3143"/>
      <c r="D205" s="3143"/>
      <c r="E205" s="3143"/>
      <c r="F205" s="3143"/>
      <c r="G205" s="3143"/>
      <c r="H205" s="3143"/>
      <c r="I205" s="3143"/>
      <c r="J205" s="3143"/>
      <c r="K205" s="3098"/>
      <c r="L205" s="3098"/>
      <c r="M205" s="3098"/>
      <c r="N205" s="3098"/>
      <c r="O205" s="3098"/>
      <c r="P205" s="3098"/>
      <c r="Q205" s="3098"/>
      <c r="R205" s="3098"/>
      <c r="S205" s="3098"/>
      <c r="T205" s="3098"/>
      <c r="U205" s="3098"/>
      <c r="V205" s="3098"/>
      <c r="W205" s="3098"/>
      <c r="X205" s="3098"/>
      <c r="Y205" s="3098"/>
      <c r="Z205" s="3098"/>
      <c r="AA205" s="3098"/>
      <c r="AB205" s="3098"/>
      <c r="AC205" s="3098"/>
      <c r="AD205" s="3098"/>
      <c r="AE205" s="3098"/>
      <c r="AF205" s="3098"/>
      <c r="AG205" s="3098"/>
      <c r="AH205" s="3098"/>
      <c r="AI205" s="3098"/>
      <c r="AJ205" s="3143"/>
      <c r="AK205" s="3143"/>
      <c r="AL205" s="3143"/>
      <c r="AM205" s="3143"/>
      <c r="AN205" s="3143"/>
      <c r="AO205" s="3143"/>
      <c r="AP205" s="3143"/>
      <c r="AQ205" s="3143"/>
      <c r="AR205" s="3143"/>
      <c r="AS205" s="3143"/>
      <c r="AT205" s="3143"/>
      <c r="AU205" s="3143"/>
      <c r="AV205" s="3143"/>
      <c r="AW205" s="3143"/>
      <c r="AX205" s="3143"/>
      <c r="AY205" s="3143"/>
      <c r="AZ205" s="3143"/>
      <c r="BA205" s="3143"/>
      <c r="BB205" s="3143"/>
      <c r="BC205" s="3143"/>
      <c r="BD205" s="3143"/>
      <c r="BE205" s="3143"/>
      <c r="BF205" s="3143"/>
      <c r="BG205" s="3143"/>
      <c r="BH205" s="3143"/>
      <c r="BI205" s="3143"/>
      <c r="BJ205" s="3143"/>
      <c r="BK205" s="3143"/>
      <c r="BL205" s="3189"/>
      <c r="BM205" s="3189"/>
      <c r="BN205" s="3189"/>
      <c r="BO205" s="3189"/>
      <c r="BP205" s="3189"/>
      <c r="BQ205" s="3189"/>
      <c r="BR205" s="3189"/>
      <c r="BS205" s="3189"/>
      <c r="BT205" s="3189"/>
      <c r="BU205" s="3189"/>
      <c r="BV205" s="3143"/>
      <c r="BW205" s="3143"/>
      <c r="BX205" s="3143"/>
      <c r="BY205" s="3143"/>
      <c r="BZ205" s="3143"/>
      <c r="CA205" s="3143"/>
      <c r="CB205" s="3143"/>
      <c r="CC205" s="3143"/>
      <c r="CD205" s="3143"/>
      <c r="CE205" s="3143"/>
      <c r="CF205" s="3143"/>
      <c r="CG205" s="3143"/>
      <c r="CH205" s="3143"/>
      <c r="CI205" s="3143"/>
    </row>
    <row r="206" spans="1:87" ht="16.5" customHeight="1">
      <c r="A206" s="3143"/>
      <c r="B206" s="3143"/>
      <c r="C206" s="3143"/>
      <c r="D206" s="3143"/>
      <c r="E206" s="3143"/>
      <c r="F206" s="3143"/>
      <c r="G206" s="3143"/>
      <c r="H206" s="3143"/>
      <c r="I206" s="3143"/>
      <c r="J206" s="3143"/>
      <c r="K206" s="3098"/>
      <c r="L206" s="3098"/>
      <c r="M206" s="3098"/>
      <c r="N206" s="3098"/>
      <c r="O206" s="3098"/>
      <c r="P206" s="3098"/>
      <c r="Q206" s="3098"/>
      <c r="R206" s="3098"/>
      <c r="S206" s="3098"/>
      <c r="T206" s="3098"/>
      <c r="U206" s="3098"/>
      <c r="V206" s="3098"/>
      <c r="W206" s="3098"/>
      <c r="X206" s="3098"/>
      <c r="Y206" s="3098"/>
      <c r="Z206" s="3098"/>
      <c r="AA206" s="3098"/>
      <c r="AB206" s="3098"/>
      <c r="AC206" s="3098"/>
      <c r="AD206" s="3098"/>
      <c r="AE206" s="3098"/>
      <c r="AF206" s="3098"/>
      <c r="AG206" s="3098"/>
      <c r="AH206" s="3098"/>
      <c r="AI206" s="3098"/>
      <c r="AJ206" s="3143"/>
      <c r="AK206" s="3143"/>
      <c r="AL206" s="3143"/>
      <c r="AM206" s="3143"/>
      <c r="AN206" s="3143"/>
      <c r="AO206" s="3143"/>
      <c r="AP206" s="3143"/>
      <c r="AQ206" s="3143"/>
      <c r="AR206" s="3143"/>
      <c r="AS206" s="3143"/>
      <c r="AT206" s="3143"/>
      <c r="AU206" s="3143"/>
      <c r="AV206" s="3143"/>
      <c r="AW206" s="3143"/>
      <c r="AX206" s="3143"/>
      <c r="AY206" s="3143"/>
      <c r="AZ206" s="3143"/>
      <c r="BA206" s="3143"/>
      <c r="BB206" s="3143"/>
      <c r="BC206" s="3143"/>
      <c r="BD206" s="3143"/>
      <c r="BE206" s="3143"/>
      <c r="BF206" s="3143"/>
      <c r="BG206" s="3143"/>
      <c r="BH206" s="3143"/>
      <c r="BI206" s="3143"/>
      <c r="BJ206" s="3143"/>
      <c r="BK206" s="3143"/>
      <c r="BL206" s="3189"/>
      <c r="BM206" s="3189"/>
      <c r="BN206" s="3189"/>
      <c r="BO206" s="3189"/>
      <c r="BP206" s="3189"/>
      <c r="BQ206" s="3189"/>
      <c r="BR206" s="3189"/>
      <c r="BS206" s="3189"/>
      <c r="BT206" s="3189"/>
      <c r="BU206" s="3189"/>
      <c r="BV206" s="3143"/>
      <c r="BW206" s="3143"/>
      <c r="BX206" s="3143"/>
      <c r="BY206" s="3143"/>
      <c r="BZ206" s="3143"/>
      <c r="CA206" s="3143"/>
      <c r="CB206" s="3143"/>
      <c r="CC206" s="3143"/>
      <c r="CD206" s="3143"/>
      <c r="CE206" s="3143"/>
      <c r="CF206" s="3143"/>
      <c r="CG206" s="3143"/>
      <c r="CH206" s="3143"/>
      <c r="CI206" s="3143"/>
    </row>
    <row r="207" spans="1:87" ht="16.5" customHeight="1">
      <c r="A207" s="3143"/>
      <c r="B207" s="3143"/>
      <c r="C207" s="3143"/>
      <c r="D207" s="3143"/>
      <c r="E207" s="3143"/>
      <c r="F207" s="3143"/>
      <c r="G207" s="3143"/>
      <c r="H207" s="3143"/>
      <c r="I207" s="3143"/>
      <c r="J207" s="3143"/>
      <c r="K207" s="3098"/>
      <c r="L207" s="3098"/>
      <c r="M207" s="3098"/>
      <c r="N207" s="3098"/>
      <c r="O207" s="3098"/>
      <c r="P207" s="3098"/>
      <c r="Q207" s="3098"/>
      <c r="R207" s="3098"/>
      <c r="S207" s="3098"/>
      <c r="T207" s="3098"/>
      <c r="U207" s="3098"/>
      <c r="V207" s="3098"/>
      <c r="W207" s="3098"/>
      <c r="X207" s="3098"/>
      <c r="Y207" s="3098"/>
      <c r="Z207" s="3098"/>
      <c r="AA207" s="3098"/>
      <c r="AB207" s="3098"/>
      <c r="AC207" s="3098"/>
      <c r="AD207" s="3098"/>
      <c r="AE207" s="3098"/>
      <c r="AF207" s="3098"/>
      <c r="AG207" s="3098"/>
      <c r="AH207" s="3098"/>
      <c r="AI207" s="3098"/>
      <c r="AJ207" s="3143"/>
      <c r="AK207" s="3143"/>
      <c r="AL207" s="3143"/>
      <c r="AM207" s="3143"/>
      <c r="AN207" s="3143"/>
      <c r="AO207" s="3143"/>
      <c r="AP207" s="3143"/>
      <c r="AQ207" s="3143"/>
      <c r="AR207" s="3143"/>
      <c r="AS207" s="3143"/>
      <c r="AT207" s="3143"/>
      <c r="AU207" s="3143"/>
      <c r="AV207" s="3143"/>
      <c r="AW207" s="3143"/>
      <c r="AX207" s="3143"/>
      <c r="AY207" s="3143"/>
      <c r="AZ207" s="3143"/>
      <c r="BA207" s="3143"/>
      <c r="BB207" s="3143"/>
      <c r="BC207" s="3143"/>
      <c r="BD207" s="3143"/>
      <c r="BE207" s="3143"/>
      <c r="BF207" s="3143"/>
      <c r="BG207" s="3143"/>
      <c r="BH207" s="3143"/>
      <c r="BI207" s="3143"/>
      <c r="BJ207" s="3143"/>
      <c r="BK207" s="3143"/>
      <c r="BL207" s="3189"/>
      <c r="BM207" s="3189"/>
      <c r="BN207" s="3189"/>
      <c r="BO207" s="3189"/>
      <c r="BP207" s="3189"/>
      <c r="BQ207" s="3189"/>
      <c r="BR207" s="3189"/>
      <c r="BS207" s="3189"/>
      <c r="BT207" s="3189"/>
      <c r="BU207" s="3189"/>
      <c r="BV207" s="3143"/>
      <c r="BW207" s="3143"/>
      <c r="BX207" s="3143"/>
      <c r="BY207" s="3143"/>
      <c r="BZ207" s="3143"/>
      <c r="CA207" s="3143"/>
      <c r="CB207" s="3143"/>
      <c r="CC207" s="3143"/>
      <c r="CD207" s="3143"/>
      <c r="CE207" s="3143"/>
      <c r="CF207" s="3143"/>
      <c r="CG207" s="3143"/>
      <c r="CH207" s="3143"/>
      <c r="CI207" s="3143"/>
    </row>
    <row r="208" spans="1:87" ht="16.5" customHeight="1">
      <c r="A208" s="3143"/>
      <c r="B208" s="3143"/>
      <c r="C208" s="3143"/>
      <c r="D208" s="3143"/>
      <c r="E208" s="3143"/>
      <c r="F208" s="3143"/>
      <c r="G208" s="3143"/>
      <c r="H208" s="3143"/>
      <c r="I208" s="3143"/>
      <c r="J208" s="3143"/>
      <c r="K208" s="3098"/>
      <c r="L208" s="3098"/>
      <c r="M208" s="3098"/>
      <c r="N208" s="3098"/>
      <c r="O208" s="3098"/>
      <c r="P208" s="3098"/>
      <c r="Q208" s="3098"/>
      <c r="R208" s="3098"/>
      <c r="S208" s="3098"/>
      <c r="T208" s="3098"/>
      <c r="U208" s="3098"/>
      <c r="V208" s="3098"/>
      <c r="W208" s="3098"/>
      <c r="X208" s="3098"/>
      <c r="Y208" s="3098"/>
      <c r="Z208" s="3098"/>
      <c r="AA208" s="3098"/>
      <c r="AB208" s="3098"/>
      <c r="AC208" s="3098"/>
      <c r="AD208" s="3098"/>
      <c r="AE208" s="3098"/>
      <c r="AF208" s="3098"/>
      <c r="AG208" s="3098"/>
      <c r="AH208" s="3098"/>
      <c r="AI208" s="3098"/>
      <c r="AJ208" s="3143"/>
      <c r="AK208" s="3143"/>
      <c r="AL208" s="3143"/>
      <c r="AM208" s="3143"/>
      <c r="AN208" s="3143"/>
      <c r="AO208" s="3143"/>
      <c r="AP208" s="3143"/>
      <c r="AQ208" s="3143"/>
      <c r="AR208" s="3143"/>
      <c r="AS208" s="3143"/>
      <c r="AT208" s="3143"/>
      <c r="AU208" s="3143"/>
      <c r="AV208" s="3143"/>
      <c r="AW208" s="3143"/>
      <c r="AX208" s="3143"/>
      <c r="AY208" s="3143"/>
      <c r="AZ208" s="3143"/>
      <c r="BA208" s="3143"/>
      <c r="BB208" s="3143"/>
      <c r="BC208" s="3143"/>
      <c r="BD208" s="3143"/>
      <c r="BE208" s="3143"/>
      <c r="BF208" s="3143"/>
      <c r="BG208" s="3143"/>
      <c r="BH208" s="3143"/>
      <c r="BI208" s="3143"/>
      <c r="BJ208" s="3143"/>
      <c r="BK208" s="3143"/>
      <c r="BL208" s="3189"/>
      <c r="BM208" s="3189"/>
      <c r="BN208" s="3189"/>
      <c r="BO208" s="3189"/>
      <c r="BP208" s="3189"/>
      <c r="BQ208" s="3189"/>
      <c r="BR208" s="3189"/>
      <c r="BS208" s="3189"/>
      <c r="BT208" s="3189"/>
      <c r="BU208" s="3189"/>
      <c r="BV208" s="3143"/>
      <c r="BW208" s="3143"/>
      <c r="BX208" s="3143"/>
      <c r="BY208" s="3143"/>
      <c r="BZ208" s="3143"/>
      <c r="CA208" s="3143"/>
      <c r="CB208" s="3143"/>
      <c r="CC208" s="3143"/>
      <c r="CD208" s="3143"/>
      <c r="CE208" s="3143"/>
      <c r="CF208" s="3143"/>
      <c r="CG208" s="3143"/>
      <c r="CH208" s="3143"/>
      <c r="CI208" s="3143"/>
    </row>
    <row r="209" spans="1:87" ht="16.5" customHeight="1">
      <c r="A209" s="3143"/>
      <c r="B209" s="3143"/>
      <c r="C209" s="3143"/>
      <c r="D209" s="3143"/>
      <c r="E209" s="3143"/>
      <c r="F209" s="3143"/>
      <c r="G209" s="3143"/>
      <c r="H209" s="3143"/>
      <c r="I209" s="3143"/>
      <c r="J209" s="3143"/>
      <c r="K209" s="3098"/>
      <c r="L209" s="3098"/>
      <c r="M209" s="3098"/>
      <c r="N209" s="3098"/>
      <c r="O209" s="3098"/>
      <c r="P209" s="3098"/>
      <c r="Q209" s="3098"/>
      <c r="R209" s="3098"/>
      <c r="S209" s="3098"/>
      <c r="T209" s="3098"/>
      <c r="U209" s="3098"/>
      <c r="V209" s="3098"/>
      <c r="W209" s="3098"/>
      <c r="X209" s="3098"/>
      <c r="Y209" s="3098"/>
      <c r="Z209" s="3098"/>
      <c r="AA209" s="3098"/>
      <c r="AB209" s="3098"/>
      <c r="AC209" s="3098"/>
      <c r="AD209" s="3098"/>
      <c r="AE209" s="3098"/>
      <c r="AF209" s="3098"/>
      <c r="AG209" s="3098"/>
      <c r="AH209" s="3098"/>
      <c r="AI209" s="3098"/>
      <c r="AJ209" s="3143"/>
      <c r="AK209" s="3143"/>
      <c r="AL209" s="3143"/>
      <c r="AM209" s="3143"/>
      <c r="AN209" s="3143"/>
      <c r="AO209" s="3143"/>
      <c r="AP209" s="3143"/>
      <c r="AQ209" s="3143"/>
      <c r="AR209" s="3143"/>
      <c r="AS209" s="3143"/>
      <c r="AT209" s="3143"/>
      <c r="AU209" s="3143"/>
      <c r="AV209" s="3143"/>
      <c r="AW209" s="3143"/>
      <c r="AX209" s="3143"/>
      <c r="AY209" s="3143"/>
      <c r="AZ209" s="3143"/>
      <c r="BA209" s="3143"/>
      <c r="BB209" s="3143"/>
      <c r="BC209" s="3143"/>
      <c r="BD209" s="3143"/>
      <c r="BE209" s="3143"/>
      <c r="BF209" s="3143"/>
      <c r="BG209" s="3143"/>
      <c r="BH209" s="3143"/>
      <c r="BI209" s="3143"/>
      <c r="BJ209" s="3143"/>
      <c r="BK209" s="3143"/>
      <c r="BL209" s="3189"/>
      <c r="BM209" s="3189"/>
      <c r="BN209" s="3189"/>
      <c r="BO209" s="3189"/>
      <c r="BP209" s="3189"/>
      <c r="BQ209" s="3189"/>
      <c r="BR209" s="3189"/>
      <c r="BS209" s="3189"/>
      <c r="BT209" s="3189"/>
      <c r="BU209" s="3189"/>
      <c r="BV209" s="3143"/>
      <c r="BW209" s="3143"/>
      <c r="BX209" s="3143"/>
      <c r="BY209" s="3143"/>
      <c r="BZ209" s="3143"/>
      <c r="CA209" s="3143"/>
      <c r="CB209" s="3143"/>
      <c r="CC209" s="3143"/>
      <c r="CD209" s="3143"/>
      <c r="CE209" s="3143"/>
      <c r="CF209" s="3143"/>
      <c r="CG209" s="3143"/>
      <c r="CH209" s="3143"/>
      <c r="CI209" s="3143"/>
    </row>
    <row r="210" spans="1:87" ht="16.5" customHeight="1">
      <c r="A210" s="3143"/>
      <c r="B210" s="3143"/>
      <c r="C210" s="3143"/>
      <c r="D210" s="3143"/>
      <c r="E210" s="3143"/>
      <c r="F210" s="3143"/>
      <c r="G210" s="3143"/>
      <c r="H210" s="3143"/>
      <c r="I210" s="3143"/>
      <c r="J210" s="3143"/>
      <c r="K210" s="3098"/>
      <c r="L210" s="3098"/>
      <c r="M210" s="3098"/>
      <c r="N210" s="3098"/>
      <c r="O210" s="3098"/>
      <c r="P210" s="3098"/>
      <c r="Q210" s="3098"/>
      <c r="R210" s="3098"/>
      <c r="S210" s="3098"/>
      <c r="T210" s="3098"/>
      <c r="U210" s="3098"/>
      <c r="V210" s="3098"/>
      <c r="W210" s="3098"/>
      <c r="X210" s="3098"/>
      <c r="Y210" s="3098"/>
      <c r="Z210" s="3098"/>
      <c r="AA210" s="3098"/>
      <c r="AB210" s="3098"/>
      <c r="AC210" s="3098"/>
      <c r="AD210" s="3098"/>
      <c r="AE210" s="3098"/>
      <c r="AF210" s="3098"/>
      <c r="AG210" s="3098"/>
      <c r="AH210" s="3098"/>
      <c r="AI210" s="3098"/>
      <c r="AJ210" s="3143"/>
      <c r="AK210" s="3143"/>
      <c r="AL210" s="3143"/>
      <c r="AM210" s="3143"/>
      <c r="AN210" s="3143"/>
      <c r="AO210" s="3143"/>
      <c r="AP210" s="3143"/>
      <c r="AQ210" s="3143"/>
      <c r="AR210" s="3143"/>
      <c r="AS210" s="3143"/>
      <c r="AT210" s="3143"/>
      <c r="AU210" s="3143"/>
      <c r="AV210" s="3143"/>
      <c r="AW210" s="3143"/>
      <c r="AX210" s="3143"/>
      <c r="AY210" s="3143"/>
      <c r="AZ210" s="3143"/>
      <c r="BA210" s="3143"/>
      <c r="BB210" s="3143"/>
      <c r="BC210" s="3143"/>
      <c r="BD210" s="3143"/>
      <c r="BE210" s="3143"/>
      <c r="BF210" s="3143"/>
      <c r="BG210" s="3143"/>
      <c r="BH210" s="3143"/>
      <c r="BI210" s="3143"/>
      <c r="BJ210" s="3143"/>
      <c r="BK210" s="3143"/>
      <c r="BL210" s="3189"/>
      <c r="BM210" s="3189"/>
      <c r="BN210" s="3189"/>
      <c r="BO210" s="3189"/>
      <c r="BP210" s="3189"/>
      <c r="BQ210" s="3189"/>
      <c r="BR210" s="3189"/>
      <c r="BS210" s="3189"/>
      <c r="BT210" s="3189"/>
      <c r="BU210" s="3189"/>
      <c r="BV210" s="3143"/>
      <c r="BW210" s="3143"/>
      <c r="BX210" s="3143"/>
      <c r="BY210" s="3143"/>
      <c r="BZ210" s="3143"/>
      <c r="CA210" s="3143"/>
      <c r="CB210" s="3143"/>
      <c r="CC210" s="3143"/>
      <c r="CD210" s="3143"/>
      <c r="CE210" s="3143"/>
      <c r="CF210" s="3143"/>
      <c r="CG210" s="3143"/>
      <c r="CH210" s="3143"/>
      <c r="CI210" s="3143"/>
    </row>
    <row r="211" spans="1:87" ht="16.5" customHeight="1">
      <c r="A211" s="3143"/>
      <c r="B211" s="3143"/>
      <c r="C211" s="3143"/>
      <c r="D211" s="3143"/>
      <c r="E211" s="3143"/>
      <c r="F211" s="3143"/>
      <c r="G211" s="3143"/>
      <c r="H211" s="3143"/>
      <c r="I211" s="3143"/>
      <c r="J211" s="3143"/>
      <c r="K211" s="3098"/>
      <c r="L211" s="3098"/>
      <c r="M211" s="3098"/>
      <c r="N211" s="3098"/>
      <c r="O211" s="3098"/>
      <c r="P211" s="3098"/>
      <c r="Q211" s="3098"/>
      <c r="R211" s="3098"/>
      <c r="S211" s="3098"/>
      <c r="T211" s="3098"/>
      <c r="U211" s="3098"/>
      <c r="V211" s="3098"/>
      <c r="W211" s="3098"/>
      <c r="X211" s="3098"/>
      <c r="Y211" s="3098"/>
      <c r="Z211" s="3098"/>
      <c r="AA211" s="3098"/>
      <c r="AB211" s="3098"/>
      <c r="AC211" s="3098"/>
      <c r="AD211" s="3098"/>
      <c r="AE211" s="3098"/>
      <c r="AF211" s="3098"/>
      <c r="AG211" s="3098"/>
      <c r="AH211" s="3098"/>
      <c r="AI211" s="3098"/>
      <c r="AJ211" s="3143"/>
      <c r="AK211" s="3143"/>
      <c r="AL211" s="3143"/>
      <c r="AM211" s="3143"/>
      <c r="AN211" s="3143"/>
      <c r="AO211" s="3143"/>
      <c r="AP211" s="3143"/>
      <c r="AQ211" s="3143"/>
      <c r="AR211" s="3143"/>
      <c r="AS211" s="3143"/>
      <c r="AT211" s="3143"/>
      <c r="AU211" s="3143"/>
      <c r="AV211" s="3143"/>
      <c r="AW211" s="3143"/>
      <c r="AX211" s="3143"/>
      <c r="AY211" s="3143"/>
      <c r="AZ211" s="3143"/>
      <c r="BA211" s="3143"/>
      <c r="BB211" s="3143"/>
      <c r="BC211" s="3143"/>
      <c r="BD211" s="3143"/>
      <c r="BE211" s="3143"/>
      <c r="BF211" s="3143"/>
      <c r="BG211" s="3143"/>
      <c r="BH211" s="3143"/>
      <c r="BI211" s="3143"/>
      <c r="BJ211" s="3143"/>
      <c r="BK211" s="3143"/>
      <c r="BL211" s="3189"/>
      <c r="BM211" s="3189"/>
      <c r="BN211" s="3189"/>
      <c r="BO211" s="3189"/>
      <c r="BP211" s="3189"/>
      <c r="BQ211" s="3189"/>
      <c r="BR211" s="3189"/>
      <c r="BS211" s="3189"/>
      <c r="BT211" s="3189"/>
      <c r="BU211" s="3189"/>
      <c r="BV211" s="3143"/>
      <c r="BW211" s="3143"/>
      <c r="BX211" s="3143"/>
      <c r="BY211" s="3143"/>
      <c r="BZ211" s="3143"/>
      <c r="CA211" s="3143"/>
      <c r="CB211" s="3143"/>
      <c r="CC211" s="3143"/>
      <c r="CD211" s="3143"/>
      <c r="CE211" s="3143"/>
      <c r="CF211" s="3143"/>
      <c r="CG211" s="3143"/>
      <c r="CH211" s="3143"/>
      <c r="CI211" s="3143"/>
    </row>
    <row r="212" spans="1:87" ht="16.5" customHeight="1">
      <c r="A212" s="3143"/>
      <c r="B212" s="3143"/>
      <c r="C212" s="3143"/>
      <c r="D212" s="3143"/>
      <c r="E212" s="3143"/>
      <c r="F212" s="3143"/>
      <c r="G212" s="3143"/>
      <c r="H212" s="3143"/>
      <c r="I212" s="3143"/>
      <c r="J212" s="3143"/>
      <c r="K212" s="3098"/>
      <c r="L212" s="3098"/>
      <c r="M212" s="3098"/>
      <c r="N212" s="3098"/>
      <c r="O212" s="3098"/>
      <c r="P212" s="3098"/>
      <c r="Q212" s="3098"/>
      <c r="R212" s="3098"/>
      <c r="S212" s="3098"/>
      <c r="T212" s="3098"/>
      <c r="U212" s="3098"/>
      <c r="V212" s="3098"/>
      <c r="W212" s="3098"/>
      <c r="X212" s="3098"/>
      <c r="Y212" s="3098"/>
      <c r="Z212" s="3098"/>
      <c r="AA212" s="3098"/>
      <c r="AB212" s="3098"/>
      <c r="AC212" s="3098"/>
      <c r="AD212" s="3098"/>
      <c r="AE212" s="3098"/>
      <c r="AF212" s="3098"/>
      <c r="AG212" s="3098"/>
      <c r="AH212" s="3098"/>
      <c r="AI212" s="3098"/>
      <c r="AJ212" s="3143"/>
      <c r="AK212" s="3143"/>
      <c r="AL212" s="3143"/>
      <c r="AM212" s="3143"/>
      <c r="AN212" s="3143"/>
      <c r="AO212" s="3143"/>
      <c r="AP212" s="3143"/>
      <c r="AQ212" s="3143"/>
      <c r="AR212" s="3143"/>
      <c r="AS212" s="3143"/>
      <c r="AT212" s="3143"/>
      <c r="AU212" s="3143"/>
      <c r="AV212" s="3143"/>
      <c r="AW212" s="3143"/>
      <c r="AX212" s="3143"/>
      <c r="AY212" s="3143"/>
      <c r="AZ212" s="3143"/>
      <c r="BA212" s="3143"/>
      <c r="BB212" s="3143"/>
      <c r="BC212" s="3143"/>
      <c r="BD212" s="3143"/>
      <c r="BE212" s="3143"/>
      <c r="BF212" s="3143"/>
      <c r="BG212" s="3143"/>
      <c r="BH212" s="3143"/>
      <c r="BI212" s="3143"/>
      <c r="BJ212" s="3143"/>
      <c r="BK212" s="3143"/>
      <c r="BL212" s="3189"/>
      <c r="BM212" s="3189"/>
      <c r="BN212" s="3189"/>
      <c r="BO212" s="3189"/>
      <c r="BP212" s="3189"/>
      <c r="BQ212" s="3189"/>
      <c r="BR212" s="3189"/>
      <c r="BS212" s="3189"/>
      <c r="BT212" s="3189"/>
      <c r="BU212" s="3189"/>
      <c r="BV212" s="3143"/>
      <c r="BW212" s="3143"/>
      <c r="BX212" s="3143"/>
      <c r="BY212" s="3143"/>
      <c r="BZ212" s="3143"/>
      <c r="CA212" s="3143"/>
      <c r="CB212" s="3143"/>
      <c r="CC212" s="3143"/>
      <c r="CD212" s="3143"/>
      <c r="CE212" s="3143"/>
      <c r="CF212" s="3143"/>
      <c r="CG212" s="3143"/>
      <c r="CH212" s="3143"/>
      <c r="CI212" s="3143"/>
    </row>
    <row r="213" spans="1:87" ht="16.5" customHeight="1">
      <c r="A213" s="3143"/>
      <c r="B213" s="3143"/>
      <c r="C213" s="3143"/>
      <c r="D213" s="3143"/>
      <c r="E213" s="3143"/>
      <c r="F213" s="3143"/>
      <c r="G213" s="3143"/>
      <c r="H213" s="3143"/>
      <c r="I213" s="3143"/>
      <c r="J213" s="3143"/>
      <c r="K213" s="3098"/>
      <c r="L213" s="3098"/>
      <c r="M213" s="3098"/>
      <c r="N213" s="3098"/>
      <c r="O213" s="3098"/>
      <c r="P213" s="3098"/>
      <c r="Q213" s="3098"/>
      <c r="R213" s="3098"/>
      <c r="S213" s="3098"/>
      <c r="T213" s="3098"/>
      <c r="U213" s="3098"/>
      <c r="V213" s="3098"/>
      <c r="W213" s="3098"/>
      <c r="X213" s="3098"/>
      <c r="Y213" s="3098"/>
      <c r="Z213" s="3098"/>
      <c r="AA213" s="3098"/>
      <c r="AB213" s="3098"/>
      <c r="AC213" s="3098"/>
      <c r="AD213" s="3098"/>
      <c r="AE213" s="3098"/>
      <c r="AF213" s="3098"/>
      <c r="AG213" s="3098"/>
      <c r="AH213" s="3098"/>
      <c r="AI213" s="3098"/>
      <c r="AJ213" s="3143"/>
      <c r="AK213" s="3143"/>
      <c r="AL213" s="3143"/>
      <c r="AM213" s="3143"/>
      <c r="AN213" s="3143"/>
      <c r="AO213" s="3143"/>
      <c r="AP213" s="3143"/>
      <c r="AQ213" s="3143"/>
      <c r="AR213" s="3143"/>
      <c r="AS213" s="3143"/>
      <c r="AT213" s="3143"/>
      <c r="AU213" s="3143"/>
      <c r="AV213" s="3143"/>
      <c r="AW213" s="3143"/>
      <c r="AX213" s="3143"/>
      <c r="AY213" s="3143"/>
      <c r="AZ213" s="3143"/>
      <c r="BA213" s="3143"/>
      <c r="BB213" s="3143"/>
      <c r="BC213" s="3143"/>
      <c r="BD213" s="3143"/>
      <c r="BE213" s="3143"/>
      <c r="BF213" s="3143"/>
      <c r="BG213" s="3143"/>
      <c r="BH213" s="3143"/>
      <c r="BI213" s="3143"/>
      <c r="BJ213" s="3143"/>
      <c r="BK213" s="3143"/>
      <c r="BL213" s="3189"/>
      <c r="BM213" s="3189"/>
      <c r="BN213" s="3189"/>
      <c r="BO213" s="3189"/>
      <c r="BP213" s="3189"/>
      <c r="BQ213" s="3189"/>
      <c r="BR213" s="3189"/>
      <c r="BS213" s="3189"/>
      <c r="BT213" s="3189"/>
      <c r="BU213" s="3189"/>
      <c r="BV213" s="3143"/>
      <c r="BW213" s="3143"/>
      <c r="BX213" s="3143"/>
      <c r="BY213" s="3143"/>
      <c r="BZ213" s="3143"/>
      <c r="CA213" s="3143"/>
      <c r="CB213" s="3143"/>
      <c r="CC213" s="3143"/>
      <c r="CD213" s="3143"/>
      <c r="CE213" s="3143"/>
      <c r="CF213" s="3143"/>
      <c r="CG213" s="3143"/>
      <c r="CH213" s="3143"/>
      <c r="CI213" s="3143"/>
    </row>
    <row r="214" spans="1:87" ht="16.5" customHeight="1">
      <c r="A214" s="3143"/>
      <c r="B214" s="3143"/>
      <c r="C214" s="3143"/>
      <c r="D214" s="3143"/>
      <c r="E214" s="3143"/>
      <c r="F214" s="3143"/>
      <c r="G214" s="3143"/>
      <c r="H214" s="3143"/>
      <c r="I214" s="3143"/>
      <c r="J214" s="3143"/>
      <c r="K214" s="3098"/>
      <c r="L214" s="3098"/>
      <c r="M214" s="3098"/>
      <c r="N214" s="3098"/>
      <c r="O214" s="3098"/>
      <c r="P214" s="3098"/>
      <c r="Q214" s="3098"/>
      <c r="R214" s="3098"/>
      <c r="S214" s="3098"/>
      <c r="T214" s="3098"/>
      <c r="U214" s="3098"/>
      <c r="V214" s="3098"/>
      <c r="W214" s="3098"/>
      <c r="X214" s="3098"/>
      <c r="Y214" s="3098"/>
      <c r="Z214" s="3098"/>
      <c r="AA214" s="3098"/>
      <c r="AB214" s="3098"/>
      <c r="AC214" s="3098"/>
      <c r="AD214" s="3098"/>
      <c r="AE214" s="3098"/>
      <c r="AF214" s="3098"/>
      <c r="AG214" s="3098"/>
      <c r="AH214" s="3098"/>
      <c r="AI214" s="3098"/>
      <c r="AJ214" s="3143"/>
      <c r="AK214" s="3143"/>
      <c r="AL214" s="3143"/>
      <c r="AM214" s="3143"/>
      <c r="AN214" s="3143"/>
      <c r="AO214" s="3143"/>
      <c r="AP214" s="3143"/>
      <c r="AQ214" s="3143"/>
      <c r="AR214" s="3143"/>
      <c r="AS214" s="3143"/>
      <c r="AT214" s="3143"/>
      <c r="AU214" s="3143"/>
      <c r="AV214" s="3143"/>
      <c r="AW214" s="3143"/>
      <c r="AX214" s="3143"/>
      <c r="AY214" s="3143"/>
      <c r="AZ214" s="3143"/>
      <c r="BA214" s="3143"/>
      <c r="BB214" s="3143"/>
      <c r="BC214" s="3143"/>
      <c r="BD214" s="3143"/>
      <c r="BE214" s="3143"/>
      <c r="BF214" s="3143"/>
      <c r="BG214" s="3143"/>
      <c r="BH214" s="3143"/>
      <c r="BI214" s="3143"/>
      <c r="BJ214" s="3143"/>
      <c r="BK214" s="3143"/>
      <c r="BL214" s="3189"/>
      <c r="BM214" s="3189"/>
      <c r="BN214" s="3189"/>
      <c r="BO214" s="3189"/>
      <c r="BP214" s="3189"/>
      <c r="BQ214" s="3189"/>
      <c r="BR214" s="3189"/>
      <c r="BS214" s="3189"/>
      <c r="BT214" s="3189"/>
      <c r="BU214" s="3189"/>
      <c r="BV214" s="3143"/>
      <c r="BW214" s="3143"/>
      <c r="BX214" s="3143"/>
      <c r="BY214" s="3143"/>
      <c r="BZ214" s="3143"/>
      <c r="CA214" s="3143"/>
      <c r="CB214" s="3143"/>
      <c r="CC214" s="3143"/>
      <c r="CD214" s="3143"/>
      <c r="CE214" s="3143"/>
      <c r="CF214" s="3143"/>
      <c r="CG214" s="3143"/>
      <c r="CH214" s="3143"/>
      <c r="CI214" s="3143"/>
    </row>
    <row r="215" spans="1:87" ht="16.5" customHeight="1">
      <c r="A215" s="3143"/>
      <c r="B215" s="3143"/>
      <c r="C215" s="3143"/>
      <c r="D215" s="3143"/>
      <c r="E215" s="3143"/>
      <c r="F215" s="3143"/>
      <c r="G215" s="3143"/>
      <c r="H215" s="3143"/>
      <c r="I215" s="3143"/>
      <c r="J215" s="3143"/>
      <c r="K215" s="3098"/>
      <c r="L215" s="3098"/>
      <c r="M215" s="3098"/>
      <c r="N215" s="3098"/>
      <c r="O215" s="3098"/>
      <c r="P215" s="3098"/>
      <c r="Q215" s="3098"/>
      <c r="R215" s="3098"/>
      <c r="S215" s="3098"/>
      <c r="T215" s="3098"/>
      <c r="U215" s="3098"/>
      <c r="V215" s="3098"/>
      <c r="W215" s="3098"/>
      <c r="X215" s="3098"/>
      <c r="Y215" s="3098"/>
      <c r="Z215" s="3098"/>
      <c r="AA215" s="3098"/>
      <c r="AB215" s="3098"/>
      <c r="AC215" s="3098"/>
      <c r="AD215" s="3098"/>
      <c r="AE215" s="3098"/>
      <c r="AF215" s="3098"/>
      <c r="AG215" s="3098"/>
      <c r="AH215" s="3098"/>
      <c r="AI215" s="3098"/>
      <c r="AJ215" s="3143"/>
      <c r="AK215" s="3143"/>
      <c r="AL215" s="3143"/>
      <c r="AM215" s="3143"/>
      <c r="AN215" s="3143"/>
      <c r="AO215" s="3143"/>
      <c r="AP215" s="3143"/>
      <c r="AQ215" s="3143"/>
      <c r="AR215" s="3143"/>
      <c r="AS215" s="3143"/>
      <c r="AT215" s="3143"/>
      <c r="AU215" s="3143"/>
      <c r="AV215" s="3143"/>
      <c r="AW215" s="3143"/>
      <c r="AX215" s="3143"/>
      <c r="AY215" s="3143"/>
      <c r="AZ215" s="3143"/>
      <c r="BA215" s="3143"/>
      <c r="BB215" s="3143"/>
      <c r="BC215" s="3143"/>
      <c r="BD215" s="3143"/>
      <c r="BE215" s="3143"/>
      <c r="BF215" s="3143"/>
      <c r="BG215" s="3143"/>
      <c r="BH215" s="3143"/>
      <c r="BI215" s="3143"/>
      <c r="BJ215" s="3143"/>
      <c r="BK215" s="3143"/>
      <c r="BL215" s="3189"/>
      <c r="BM215" s="3189"/>
      <c r="BN215" s="3189"/>
      <c r="BO215" s="3189"/>
      <c r="BP215" s="3189"/>
      <c r="BQ215" s="3189"/>
      <c r="BR215" s="3189"/>
      <c r="BS215" s="3189"/>
      <c r="BT215" s="3189"/>
      <c r="BU215" s="3189"/>
      <c r="BV215" s="3143"/>
      <c r="BW215" s="3143"/>
      <c r="BX215" s="3143"/>
      <c r="BY215" s="3143"/>
      <c r="BZ215" s="3143"/>
      <c r="CA215" s="3143"/>
      <c r="CB215" s="3143"/>
      <c r="CC215" s="3143"/>
      <c r="CD215" s="3143"/>
      <c r="CE215" s="3143"/>
      <c r="CF215" s="3143"/>
      <c r="CG215" s="3143"/>
      <c r="CH215" s="3143"/>
      <c r="CI215" s="3143"/>
    </row>
    <row r="216" spans="1:87" ht="16.5" customHeight="1">
      <c r="A216" s="3143"/>
      <c r="B216" s="3143"/>
      <c r="C216" s="3143"/>
      <c r="D216" s="3143"/>
      <c r="E216" s="3143"/>
      <c r="F216" s="3143"/>
      <c r="G216" s="3143"/>
      <c r="H216" s="3143"/>
      <c r="I216" s="3143"/>
      <c r="J216" s="3143"/>
      <c r="K216" s="3098"/>
      <c r="L216" s="3098"/>
      <c r="M216" s="3098"/>
      <c r="N216" s="3098"/>
      <c r="O216" s="3098"/>
      <c r="P216" s="3098"/>
      <c r="Q216" s="3098"/>
      <c r="R216" s="3098"/>
      <c r="S216" s="3098"/>
      <c r="T216" s="3098"/>
      <c r="U216" s="3098"/>
      <c r="V216" s="3098"/>
      <c r="W216" s="3098"/>
      <c r="X216" s="3098"/>
      <c r="Y216" s="3098"/>
      <c r="Z216" s="3098"/>
      <c r="AA216" s="3098"/>
      <c r="AB216" s="3098"/>
      <c r="AC216" s="3098"/>
      <c r="AD216" s="3098"/>
      <c r="AE216" s="3098"/>
      <c r="AF216" s="3098"/>
      <c r="AG216" s="3098"/>
      <c r="AH216" s="3098"/>
      <c r="AI216" s="3098"/>
      <c r="AJ216" s="3143"/>
      <c r="AK216" s="3143"/>
      <c r="AL216" s="3143"/>
      <c r="AM216" s="3143"/>
      <c r="AN216" s="3143"/>
      <c r="AO216" s="3143"/>
      <c r="AP216" s="3143"/>
      <c r="AQ216" s="3143"/>
      <c r="AR216" s="3143"/>
      <c r="AS216" s="3143"/>
      <c r="AT216" s="3143"/>
      <c r="AU216" s="3143"/>
      <c r="AV216" s="3143"/>
      <c r="AW216" s="3143"/>
      <c r="AX216" s="3143"/>
      <c r="AY216" s="3143"/>
      <c r="AZ216" s="3143"/>
      <c r="BA216" s="3143"/>
      <c r="BB216" s="3143"/>
      <c r="BC216" s="3143"/>
      <c r="BD216" s="3143"/>
      <c r="BE216" s="3143"/>
      <c r="BF216" s="3143"/>
      <c r="BG216" s="3143"/>
      <c r="BH216" s="3143"/>
      <c r="BI216" s="3143"/>
      <c r="BJ216" s="3143"/>
      <c r="BK216" s="3143"/>
      <c r="BL216" s="3189"/>
      <c r="BM216" s="3189"/>
      <c r="BN216" s="3189"/>
      <c r="BO216" s="3189"/>
      <c r="BP216" s="3189"/>
      <c r="BQ216" s="3189"/>
      <c r="BR216" s="3189"/>
      <c r="BS216" s="3189"/>
      <c r="BT216" s="3189"/>
      <c r="BU216" s="3189"/>
      <c r="BV216" s="3143"/>
      <c r="BW216" s="3143"/>
      <c r="BX216" s="3143"/>
      <c r="BY216" s="3143"/>
      <c r="BZ216" s="3143"/>
      <c r="CA216" s="3143"/>
      <c r="CB216" s="3143"/>
      <c r="CC216" s="3143"/>
      <c r="CD216" s="3143"/>
      <c r="CE216" s="3143"/>
      <c r="CF216" s="3143"/>
      <c r="CG216" s="3143"/>
      <c r="CH216" s="3143"/>
      <c r="CI216" s="3143"/>
    </row>
    <row r="217" spans="1:87" ht="16.5" customHeight="1">
      <c r="A217" s="3143"/>
      <c r="B217" s="3143"/>
      <c r="C217" s="3143"/>
      <c r="D217" s="3143"/>
      <c r="E217" s="3143"/>
      <c r="F217" s="3143"/>
      <c r="G217" s="3143"/>
      <c r="H217" s="3143"/>
      <c r="I217" s="3143"/>
      <c r="J217" s="3143"/>
      <c r="K217" s="3098"/>
      <c r="L217" s="3098"/>
      <c r="M217" s="3098"/>
      <c r="N217" s="3098"/>
      <c r="O217" s="3098"/>
      <c r="P217" s="3098"/>
      <c r="Q217" s="3098"/>
      <c r="R217" s="3098"/>
      <c r="S217" s="3098"/>
      <c r="T217" s="3098"/>
      <c r="U217" s="3098"/>
      <c r="V217" s="3098"/>
      <c r="W217" s="3098"/>
      <c r="X217" s="3098"/>
      <c r="Y217" s="3098"/>
      <c r="Z217" s="3098"/>
      <c r="AA217" s="3098"/>
      <c r="AB217" s="3098"/>
      <c r="AC217" s="3098"/>
      <c r="AD217" s="3098"/>
      <c r="AE217" s="3098"/>
      <c r="AF217" s="3098"/>
      <c r="AG217" s="3098"/>
      <c r="AH217" s="3098"/>
      <c r="AI217" s="3098"/>
      <c r="AJ217" s="3143"/>
      <c r="AK217" s="3143"/>
      <c r="AL217" s="3143"/>
      <c r="AM217" s="3143"/>
      <c r="AN217" s="3143"/>
      <c r="AO217" s="3143"/>
      <c r="AP217" s="3143"/>
      <c r="AQ217" s="3143"/>
      <c r="AR217" s="3143"/>
      <c r="AS217" s="3143"/>
      <c r="AT217" s="3143"/>
      <c r="AU217" s="3143"/>
      <c r="AV217" s="3143"/>
      <c r="AW217" s="3143"/>
      <c r="AX217" s="3143"/>
      <c r="AY217" s="3143"/>
      <c r="AZ217" s="3143"/>
      <c r="BA217" s="3143"/>
      <c r="BB217" s="3143"/>
      <c r="BC217" s="3143"/>
      <c r="BD217" s="3143"/>
      <c r="BE217" s="3143"/>
      <c r="BF217" s="3143"/>
      <c r="BG217" s="3143"/>
      <c r="BH217" s="3143"/>
      <c r="BI217" s="3143"/>
      <c r="BJ217" s="3143"/>
      <c r="BK217" s="3143"/>
      <c r="BL217" s="3189"/>
      <c r="BM217" s="3189"/>
      <c r="BN217" s="3189"/>
      <c r="BO217" s="3189"/>
      <c r="BP217" s="3189"/>
      <c r="BQ217" s="3189"/>
      <c r="BR217" s="3189"/>
      <c r="BS217" s="3189"/>
      <c r="BT217" s="3189"/>
      <c r="BU217" s="3189"/>
      <c r="BV217" s="3143"/>
      <c r="BW217" s="3143"/>
      <c r="BX217" s="3143"/>
      <c r="BY217" s="3143"/>
      <c r="BZ217" s="3143"/>
      <c r="CA217" s="3143"/>
      <c r="CB217" s="3143"/>
      <c r="CC217" s="3143"/>
      <c r="CD217" s="3143"/>
      <c r="CE217" s="3143"/>
      <c r="CF217" s="3143"/>
      <c r="CG217" s="3143"/>
      <c r="CH217" s="3143"/>
      <c r="CI217" s="3143"/>
    </row>
    <row r="218" spans="1:87" ht="16.5" customHeight="1">
      <c r="A218" s="3143"/>
      <c r="B218" s="3143"/>
      <c r="C218" s="3143"/>
      <c r="D218" s="3143"/>
      <c r="E218" s="3143"/>
      <c r="F218" s="3143"/>
      <c r="G218" s="3143"/>
      <c r="H218" s="3143"/>
      <c r="I218" s="3143"/>
      <c r="J218" s="3143"/>
      <c r="K218" s="3098"/>
      <c r="L218" s="3098"/>
      <c r="M218" s="3098"/>
      <c r="N218" s="3098"/>
      <c r="O218" s="3098"/>
      <c r="P218" s="3098"/>
      <c r="Q218" s="3098"/>
      <c r="R218" s="3098"/>
      <c r="S218" s="3098"/>
      <c r="T218" s="3098"/>
      <c r="U218" s="3098"/>
      <c r="V218" s="3098"/>
      <c r="W218" s="3098"/>
      <c r="X218" s="3098"/>
      <c r="Y218" s="3098"/>
      <c r="Z218" s="3098"/>
      <c r="AA218" s="3098"/>
      <c r="AB218" s="3098"/>
      <c r="AC218" s="3098"/>
      <c r="AD218" s="3098"/>
      <c r="AE218" s="3098"/>
      <c r="AF218" s="3098"/>
      <c r="AG218" s="3098"/>
      <c r="AH218" s="3098"/>
      <c r="AI218" s="3098"/>
      <c r="AJ218" s="3143"/>
      <c r="AK218" s="3143"/>
      <c r="AL218" s="3143"/>
      <c r="AM218" s="3143"/>
      <c r="AN218" s="3143"/>
      <c r="AO218" s="3143"/>
      <c r="AP218" s="3143"/>
      <c r="AQ218" s="3143"/>
      <c r="AR218" s="3143"/>
      <c r="AS218" s="3143"/>
      <c r="AT218" s="3143"/>
      <c r="AU218" s="3143"/>
      <c r="AV218" s="3143"/>
      <c r="AW218" s="3143"/>
      <c r="AX218" s="3143"/>
      <c r="AY218" s="3143"/>
      <c r="AZ218" s="3143"/>
      <c r="BA218" s="3143"/>
      <c r="BB218" s="3143"/>
      <c r="BC218" s="3143"/>
      <c r="BD218" s="3143"/>
      <c r="BE218" s="3143"/>
      <c r="BF218" s="3143"/>
      <c r="BG218" s="3143"/>
      <c r="BH218" s="3143"/>
      <c r="BI218" s="3143"/>
      <c r="BJ218" s="3143"/>
      <c r="BK218" s="3143"/>
      <c r="BL218" s="3189"/>
      <c r="BM218" s="3189"/>
      <c r="BN218" s="3189"/>
      <c r="BO218" s="3189"/>
      <c r="BP218" s="3189"/>
      <c r="BQ218" s="3189"/>
      <c r="BR218" s="3189"/>
      <c r="BS218" s="3189"/>
      <c r="BT218" s="3189"/>
      <c r="BU218" s="3189"/>
      <c r="BV218" s="3143"/>
      <c r="BW218" s="3143"/>
      <c r="BX218" s="3143"/>
      <c r="BY218" s="3143"/>
      <c r="BZ218" s="3143"/>
      <c r="CA218" s="3143"/>
      <c r="CB218" s="3143"/>
      <c r="CC218" s="3143"/>
      <c r="CD218" s="3143"/>
      <c r="CE218" s="3143"/>
      <c r="CF218" s="3143"/>
      <c r="CG218" s="3143"/>
      <c r="CH218" s="3143"/>
      <c r="CI218" s="3143"/>
    </row>
    <row r="219" spans="1:87" ht="16.5" customHeight="1">
      <c r="A219" s="3143"/>
      <c r="B219" s="3143"/>
      <c r="C219" s="3143"/>
      <c r="D219" s="3143"/>
      <c r="E219" s="3143"/>
      <c r="F219" s="3143"/>
      <c r="G219" s="3143"/>
      <c r="H219" s="3143"/>
      <c r="I219" s="3143"/>
      <c r="J219" s="3143"/>
      <c r="K219" s="3098"/>
      <c r="L219" s="3098"/>
      <c r="M219" s="3098"/>
      <c r="N219" s="3098"/>
      <c r="O219" s="3098"/>
      <c r="P219" s="3098"/>
      <c r="Q219" s="3098"/>
      <c r="R219" s="3098"/>
      <c r="S219" s="3098"/>
      <c r="T219" s="3098"/>
      <c r="U219" s="3098"/>
      <c r="V219" s="3098"/>
      <c r="W219" s="3098"/>
      <c r="X219" s="3098"/>
      <c r="Y219" s="3098"/>
      <c r="Z219" s="3098"/>
      <c r="AA219" s="3098"/>
      <c r="AB219" s="3098"/>
      <c r="AC219" s="3098"/>
      <c r="AD219" s="3098"/>
      <c r="AE219" s="3098"/>
      <c r="AF219" s="3098"/>
      <c r="AG219" s="3098"/>
      <c r="AH219" s="3098"/>
      <c r="AI219" s="3098"/>
      <c r="AJ219" s="3143"/>
      <c r="AK219" s="3143"/>
      <c r="AL219" s="3143"/>
      <c r="AM219" s="3143"/>
      <c r="AN219" s="3143"/>
      <c r="AO219" s="3143"/>
      <c r="AP219" s="3143"/>
      <c r="AQ219" s="3143"/>
      <c r="AR219" s="3143"/>
      <c r="AS219" s="3143"/>
      <c r="AT219" s="3143"/>
      <c r="AU219" s="3143"/>
      <c r="AV219" s="3143"/>
      <c r="AW219" s="3143"/>
      <c r="AX219" s="3143"/>
      <c r="AY219" s="3143"/>
      <c r="AZ219" s="3143"/>
      <c r="BA219" s="3143"/>
      <c r="BB219" s="3143"/>
      <c r="BC219" s="3143"/>
      <c r="BD219" s="3143"/>
      <c r="BE219" s="3143"/>
      <c r="BF219" s="3143"/>
      <c r="BG219" s="3143"/>
      <c r="BH219" s="3143"/>
      <c r="BI219" s="3143"/>
      <c r="BJ219" s="3143"/>
      <c r="BK219" s="3143"/>
      <c r="BL219" s="3189"/>
      <c r="BM219" s="3189"/>
      <c r="BN219" s="3189"/>
      <c r="BO219" s="3189"/>
      <c r="BP219" s="3189"/>
      <c r="BQ219" s="3189"/>
      <c r="BR219" s="3189"/>
      <c r="BS219" s="3189"/>
      <c r="BT219" s="3189"/>
      <c r="BU219" s="3189"/>
      <c r="BV219" s="3143"/>
      <c r="BW219" s="3143"/>
      <c r="BX219" s="3143"/>
      <c r="BY219" s="3143"/>
      <c r="BZ219" s="3143"/>
      <c r="CA219" s="3143"/>
      <c r="CB219" s="3143"/>
      <c r="CC219" s="3143"/>
      <c r="CD219" s="3143"/>
      <c r="CE219" s="3143"/>
      <c r="CF219" s="3143"/>
      <c r="CG219" s="3143"/>
      <c r="CH219" s="3143"/>
      <c r="CI219" s="3143"/>
    </row>
    <row r="220" spans="1:87" ht="16.5" customHeight="1">
      <c r="A220" s="3143"/>
      <c r="B220" s="3143"/>
      <c r="C220" s="3143"/>
      <c r="D220" s="3143"/>
      <c r="E220" s="3143"/>
      <c r="F220" s="3143"/>
      <c r="G220" s="3143"/>
      <c r="H220" s="3143"/>
      <c r="I220" s="3143"/>
      <c r="J220" s="3143"/>
      <c r="K220" s="3098"/>
      <c r="L220" s="3098"/>
      <c r="M220" s="3098"/>
      <c r="N220" s="3098"/>
      <c r="O220" s="3098"/>
      <c r="P220" s="3098"/>
      <c r="Q220" s="3098"/>
      <c r="R220" s="3098"/>
      <c r="S220" s="3098"/>
      <c r="T220" s="3098"/>
      <c r="U220" s="3098"/>
      <c r="V220" s="3098"/>
      <c r="W220" s="3098"/>
      <c r="X220" s="3098"/>
      <c r="Y220" s="3098"/>
      <c r="Z220" s="3098"/>
      <c r="AA220" s="3098"/>
      <c r="AB220" s="3098"/>
      <c r="AC220" s="3098"/>
      <c r="AD220" s="3098"/>
      <c r="AE220" s="3098"/>
      <c r="AF220" s="3098"/>
      <c r="AG220" s="3098"/>
      <c r="AH220" s="3098"/>
      <c r="AI220" s="3098"/>
      <c r="AJ220" s="3143"/>
      <c r="AK220" s="3143"/>
      <c r="AL220" s="3143"/>
      <c r="AM220" s="3143"/>
      <c r="AN220" s="3143"/>
      <c r="AO220" s="3143"/>
      <c r="AP220" s="3143"/>
      <c r="AQ220" s="3143"/>
      <c r="AR220" s="3143"/>
      <c r="AS220" s="3143"/>
      <c r="AT220" s="3143"/>
      <c r="AU220" s="3143"/>
      <c r="AV220" s="3143"/>
      <c r="AW220" s="3143"/>
      <c r="AX220" s="3143"/>
      <c r="AY220" s="3143"/>
      <c r="AZ220" s="3143"/>
      <c r="BA220" s="3143"/>
      <c r="BB220" s="3143"/>
      <c r="BC220" s="3143"/>
      <c r="BD220" s="3143"/>
      <c r="BE220" s="3143"/>
      <c r="BF220" s="3143"/>
      <c r="BG220" s="3143"/>
      <c r="BH220" s="3143"/>
      <c r="BI220" s="3143"/>
      <c r="BJ220" s="3143"/>
      <c r="BK220" s="3143"/>
      <c r="BL220" s="3189"/>
      <c r="BM220" s="3189"/>
      <c r="BN220" s="3189"/>
      <c r="BO220" s="3189"/>
      <c r="BP220" s="3189"/>
      <c r="BQ220" s="3189"/>
      <c r="BR220" s="3189"/>
      <c r="BS220" s="3189"/>
      <c r="BT220" s="3189"/>
      <c r="BU220" s="3189"/>
      <c r="BV220" s="3143"/>
      <c r="BW220" s="3143"/>
      <c r="BX220" s="3143"/>
      <c r="BY220" s="3143"/>
      <c r="BZ220" s="3143"/>
      <c r="CA220" s="3143"/>
      <c r="CB220" s="3143"/>
      <c r="CC220" s="3143"/>
      <c r="CD220" s="3143"/>
      <c r="CE220" s="3143"/>
      <c r="CF220" s="3143"/>
      <c r="CG220" s="3143"/>
      <c r="CH220" s="3143"/>
      <c r="CI220" s="3143"/>
    </row>
    <row r="221" spans="1:87" ht="16.5" customHeight="1">
      <c r="A221" s="3143"/>
      <c r="B221" s="3143"/>
      <c r="C221" s="3143"/>
      <c r="D221" s="3143"/>
      <c r="E221" s="3143"/>
      <c r="F221" s="3143"/>
      <c r="G221" s="3143"/>
      <c r="H221" s="3143"/>
      <c r="I221" s="3143"/>
      <c r="J221" s="3143"/>
      <c r="K221" s="3098"/>
      <c r="L221" s="3098"/>
      <c r="M221" s="3098"/>
      <c r="N221" s="3098"/>
      <c r="O221" s="3098"/>
      <c r="P221" s="3098"/>
      <c r="Q221" s="3098"/>
      <c r="R221" s="3098"/>
      <c r="S221" s="3098"/>
      <c r="T221" s="3098"/>
      <c r="U221" s="3098"/>
      <c r="V221" s="3098"/>
      <c r="W221" s="3098"/>
      <c r="X221" s="3098"/>
      <c r="Y221" s="3098"/>
      <c r="Z221" s="3098"/>
      <c r="AA221" s="3098"/>
      <c r="AB221" s="3098"/>
      <c r="AC221" s="3098"/>
      <c r="AD221" s="3098"/>
      <c r="AE221" s="3098"/>
      <c r="AF221" s="3098"/>
      <c r="AG221" s="3098"/>
      <c r="AH221" s="3098"/>
      <c r="AI221" s="3098"/>
      <c r="AJ221" s="3143"/>
      <c r="AK221" s="3143"/>
      <c r="AL221" s="3143"/>
      <c r="AM221" s="3143"/>
      <c r="AN221" s="3143"/>
      <c r="AO221" s="3143"/>
      <c r="AP221" s="3143"/>
      <c r="AQ221" s="3143"/>
      <c r="AR221" s="3143"/>
      <c r="AS221" s="3143"/>
      <c r="AT221" s="3143"/>
      <c r="AU221" s="3143"/>
      <c r="AV221" s="3143"/>
      <c r="AW221" s="3143"/>
      <c r="AX221" s="3143"/>
      <c r="AY221" s="3143"/>
      <c r="AZ221" s="3143"/>
      <c r="BA221" s="3143"/>
      <c r="BB221" s="3143"/>
      <c r="BC221" s="3143"/>
      <c r="BD221" s="3143"/>
      <c r="BE221" s="3143"/>
      <c r="BF221" s="3143"/>
      <c r="BG221" s="3143"/>
      <c r="BH221" s="3143"/>
      <c r="BI221" s="3143"/>
      <c r="BJ221" s="3143"/>
      <c r="BK221" s="3143"/>
      <c r="BL221" s="3189"/>
      <c r="BM221" s="3189"/>
      <c r="BN221" s="3189"/>
      <c r="BO221" s="3189"/>
      <c r="BP221" s="3189"/>
      <c r="BQ221" s="3189"/>
      <c r="BR221" s="3189"/>
      <c r="BS221" s="3189"/>
      <c r="BT221" s="3189"/>
      <c r="BU221" s="3189"/>
      <c r="BV221" s="3143"/>
      <c r="BW221" s="3143"/>
      <c r="BX221" s="3143"/>
      <c r="BY221" s="3143"/>
      <c r="BZ221" s="3143"/>
      <c r="CA221" s="3143"/>
      <c r="CB221" s="3143"/>
      <c r="CC221" s="3143"/>
      <c r="CD221" s="3143"/>
      <c r="CE221" s="3143"/>
      <c r="CF221" s="3143"/>
      <c r="CG221" s="3143"/>
      <c r="CH221" s="3143"/>
      <c r="CI221" s="3143"/>
    </row>
    <row r="222" spans="1:87" ht="16.5" customHeight="1">
      <c r="A222" s="3143"/>
      <c r="B222" s="3143"/>
      <c r="C222" s="3143"/>
      <c r="D222" s="3143"/>
      <c r="E222" s="3143"/>
      <c r="F222" s="3143"/>
      <c r="G222" s="3143"/>
      <c r="H222" s="3143"/>
      <c r="I222" s="3143"/>
      <c r="J222" s="3143"/>
      <c r="K222" s="3098"/>
      <c r="L222" s="3098"/>
      <c r="M222" s="3098"/>
      <c r="N222" s="3098"/>
      <c r="O222" s="3098"/>
      <c r="P222" s="3098"/>
      <c r="Q222" s="3098"/>
      <c r="R222" s="3098"/>
      <c r="S222" s="3098"/>
      <c r="T222" s="3098"/>
      <c r="U222" s="3098"/>
      <c r="V222" s="3098"/>
      <c r="W222" s="3098"/>
      <c r="X222" s="3098"/>
      <c r="Y222" s="3098"/>
      <c r="Z222" s="3098"/>
      <c r="AA222" s="3098"/>
      <c r="AB222" s="3098"/>
      <c r="AC222" s="3098"/>
      <c r="AD222" s="3098"/>
      <c r="AE222" s="3098"/>
      <c r="AF222" s="3098"/>
      <c r="AG222" s="3098"/>
      <c r="AH222" s="3098"/>
      <c r="AI222" s="3098"/>
      <c r="AJ222" s="3143"/>
      <c r="AK222" s="3143"/>
      <c r="AL222" s="3143"/>
      <c r="AM222" s="3143"/>
      <c r="AN222" s="3143"/>
      <c r="AO222" s="3143"/>
      <c r="AP222" s="3143"/>
      <c r="AQ222" s="3143"/>
      <c r="AR222" s="3143"/>
      <c r="AS222" s="3143"/>
      <c r="AT222" s="3143"/>
      <c r="AU222" s="3143"/>
      <c r="AV222" s="3143"/>
      <c r="AW222" s="3143"/>
      <c r="AX222" s="3143"/>
      <c r="AY222" s="3143"/>
      <c r="AZ222" s="3143"/>
      <c r="BA222" s="3143"/>
      <c r="BB222" s="3143"/>
      <c r="BC222" s="3143"/>
      <c r="BD222" s="3143"/>
      <c r="BE222" s="3143"/>
      <c r="BF222" s="3143"/>
      <c r="BG222" s="3143"/>
      <c r="BH222" s="3143"/>
      <c r="BI222" s="3143"/>
      <c r="BJ222" s="3143"/>
      <c r="BK222" s="3143"/>
      <c r="BL222" s="3189"/>
      <c r="BM222" s="3189"/>
      <c r="BN222" s="3189"/>
      <c r="BO222" s="3189"/>
      <c r="BP222" s="3189"/>
      <c r="BQ222" s="3189"/>
      <c r="BR222" s="3189"/>
      <c r="BS222" s="3189"/>
      <c r="BT222" s="3189"/>
      <c r="BU222" s="3189"/>
      <c r="BV222" s="3143"/>
      <c r="BW222" s="3143"/>
      <c r="BX222" s="3143"/>
      <c r="BY222" s="3143"/>
      <c r="BZ222" s="3143"/>
      <c r="CA222" s="3143"/>
      <c r="CB222" s="3143"/>
      <c r="CC222" s="3143"/>
      <c r="CD222" s="3143"/>
      <c r="CE222" s="3143"/>
      <c r="CF222" s="3143"/>
      <c r="CG222" s="3143"/>
      <c r="CH222" s="3143"/>
      <c r="CI222" s="3143"/>
    </row>
    <row r="223" spans="1:87" ht="16.5" customHeight="1">
      <c r="A223" s="3143"/>
      <c r="B223" s="3143"/>
      <c r="C223" s="3143"/>
      <c r="D223" s="3143"/>
      <c r="E223" s="3143"/>
      <c r="F223" s="3143"/>
      <c r="G223" s="3143"/>
      <c r="H223" s="3143"/>
      <c r="I223" s="3143"/>
      <c r="J223" s="3143"/>
      <c r="K223" s="3098"/>
      <c r="L223" s="3098"/>
      <c r="M223" s="3098"/>
      <c r="N223" s="3098"/>
      <c r="O223" s="3098"/>
      <c r="P223" s="3098"/>
      <c r="Q223" s="3098"/>
      <c r="R223" s="3098"/>
      <c r="S223" s="3098"/>
      <c r="T223" s="3098"/>
      <c r="U223" s="3098"/>
      <c r="V223" s="3098"/>
      <c r="W223" s="3098"/>
      <c r="X223" s="3098"/>
      <c r="Y223" s="3098"/>
      <c r="Z223" s="3098"/>
      <c r="AA223" s="3098"/>
      <c r="AB223" s="3098"/>
      <c r="AC223" s="3098"/>
      <c r="AD223" s="3098"/>
      <c r="AE223" s="3098"/>
      <c r="AF223" s="3098"/>
      <c r="AG223" s="3098"/>
      <c r="AH223" s="3098"/>
      <c r="AI223" s="3098"/>
      <c r="AJ223" s="3143"/>
      <c r="AK223" s="3143"/>
      <c r="AL223" s="3143"/>
      <c r="AM223" s="3143"/>
      <c r="AN223" s="3143"/>
      <c r="AO223" s="3143"/>
      <c r="AP223" s="3143"/>
      <c r="AQ223" s="3143"/>
      <c r="AR223" s="3143"/>
      <c r="AS223" s="3143"/>
      <c r="AT223" s="3143"/>
      <c r="AU223" s="3143"/>
      <c r="AV223" s="3143"/>
      <c r="AW223" s="3143"/>
      <c r="AX223" s="3143"/>
      <c r="AY223" s="3143"/>
      <c r="AZ223" s="3143"/>
      <c r="BA223" s="3143"/>
      <c r="BB223" s="3143"/>
      <c r="BC223" s="3143"/>
      <c r="BD223" s="3143"/>
      <c r="BE223" s="3143"/>
      <c r="BF223" s="3143"/>
      <c r="BG223" s="3143"/>
      <c r="BH223" s="3143"/>
      <c r="BI223" s="3143"/>
      <c r="BJ223" s="3143"/>
      <c r="BK223" s="3143"/>
      <c r="BL223" s="3189"/>
      <c r="BM223" s="3189"/>
      <c r="BN223" s="3189"/>
      <c r="BO223" s="3189"/>
      <c r="BP223" s="3189"/>
      <c r="BQ223" s="3189"/>
      <c r="BR223" s="3189"/>
      <c r="BS223" s="3189"/>
      <c r="BT223" s="3189"/>
      <c r="BU223" s="3189"/>
      <c r="BV223" s="3143"/>
      <c r="BW223" s="3143"/>
      <c r="BX223" s="3143"/>
      <c r="BY223" s="3143"/>
      <c r="BZ223" s="3143"/>
      <c r="CA223" s="3143"/>
      <c r="CB223" s="3143"/>
      <c r="CC223" s="3143"/>
      <c r="CD223" s="3143"/>
      <c r="CE223" s="3143"/>
      <c r="CF223" s="3143"/>
      <c r="CG223" s="3143"/>
      <c r="CH223" s="3143"/>
      <c r="CI223" s="3143"/>
    </row>
    <row r="224" spans="1:87" ht="16.5" customHeight="1">
      <c r="A224" s="3143"/>
      <c r="B224" s="3143"/>
      <c r="C224" s="3143"/>
      <c r="D224" s="3143"/>
      <c r="E224" s="3143"/>
      <c r="F224" s="3143"/>
      <c r="G224" s="3143"/>
      <c r="H224" s="3143"/>
      <c r="I224" s="3143"/>
      <c r="J224" s="3143"/>
      <c r="K224" s="3098"/>
      <c r="L224" s="3098"/>
      <c r="M224" s="3098"/>
      <c r="N224" s="3098"/>
      <c r="O224" s="3098"/>
      <c r="P224" s="3098"/>
      <c r="Q224" s="3098"/>
      <c r="R224" s="3098"/>
      <c r="S224" s="3098"/>
      <c r="T224" s="3098"/>
      <c r="U224" s="3098"/>
      <c r="V224" s="3098"/>
      <c r="W224" s="3098"/>
      <c r="X224" s="3098"/>
      <c r="Y224" s="3098"/>
      <c r="Z224" s="3098"/>
      <c r="AA224" s="3098"/>
      <c r="AB224" s="3098"/>
      <c r="AC224" s="3098"/>
      <c r="AD224" s="3098"/>
      <c r="AE224" s="3098"/>
      <c r="AF224" s="3098"/>
      <c r="AG224" s="3098"/>
      <c r="AH224" s="3098"/>
      <c r="AI224" s="3098"/>
      <c r="AJ224" s="3143"/>
      <c r="AK224" s="3143"/>
      <c r="AL224" s="3143"/>
      <c r="AM224" s="3143"/>
      <c r="AN224" s="3143"/>
      <c r="AO224" s="3143"/>
      <c r="AP224" s="3143"/>
      <c r="AQ224" s="3143"/>
      <c r="AR224" s="3143"/>
      <c r="AS224" s="3143"/>
      <c r="AT224" s="3143"/>
      <c r="AU224" s="3143"/>
      <c r="AV224" s="3143"/>
      <c r="AW224" s="3143"/>
      <c r="AX224" s="3143"/>
      <c r="AY224" s="3143"/>
      <c r="AZ224" s="3143"/>
      <c r="BA224" s="3143"/>
      <c r="BB224" s="3143"/>
      <c r="BC224" s="3143"/>
      <c r="BD224" s="3143"/>
      <c r="BE224" s="3143"/>
      <c r="BF224" s="3143"/>
      <c r="BG224" s="3143"/>
      <c r="BH224" s="3143"/>
      <c r="BI224" s="3143"/>
      <c r="BJ224" s="3143"/>
      <c r="BK224" s="3143"/>
      <c r="BL224" s="3189"/>
      <c r="BM224" s="3189"/>
      <c r="BN224" s="3189"/>
      <c r="BO224" s="3189"/>
      <c r="BP224" s="3189"/>
      <c r="BQ224" s="3189"/>
      <c r="BR224" s="3189"/>
      <c r="BS224" s="3189"/>
      <c r="BT224" s="3189"/>
      <c r="BU224" s="3189"/>
      <c r="BV224" s="3143"/>
      <c r="BW224" s="3143"/>
      <c r="BX224" s="3143"/>
      <c r="BY224" s="3143"/>
      <c r="BZ224" s="3143"/>
      <c r="CA224" s="3143"/>
      <c r="CB224" s="3143"/>
      <c r="CC224" s="3143"/>
      <c r="CD224" s="3143"/>
      <c r="CE224" s="3143"/>
      <c r="CF224" s="3143"/>
      <c r="CG224" s="3143"/>
      <c r="CH224" s="3143"/>
      <c r="CI224" s="3143"/>
    </row>
    <row r="225" spans="1:87" ht="16.5" customHeight="1">
      <c r="A225" s="3143"/>
      <c r="B225" s="3143"/>
      <c r="C225" s="3143"/>
      <c r="D225" s="3143"/>
      <c r="E225" s="3143"/>
      <c r="F225" s="3143"/>
      <c r="G225" s="3143"/>
      <c r="H225" s="3143"/>
      <c r="I225" s="3143"/>
      <c r="J225" s="3143"/>
      <c r="K225" s="3098"/>
      <c r="L225" s="3098"/>
      <c r="M225" s="3098"/>
      <c r="N225" s="3098"/>
      <c r="O225" s="3098"/>
      <c r="P225" s="3098"/>
      <c r="Q225" s="3098"/>
      <c r="R225" s="3098"/>
      <c r="S225" s="3098"/>
      <c r="T225" s="3098"/>
      <c r="U225" s="3098"/>
      <c r="V225" s="3098"/>
      <c r="W225" s="3098"/>
      <c r="X225" s="3098"/>
      <c r="Y225" s="3098"/>
      <c r="Z225" s="3098"/>
      <c r="AA225" s="3098"/>
      <c r="AB225" s="3098"/>
      <c r="AC225" s="3098"/>
      <c r="AD225" s="3098"/>
      <c r="AE225" s="3098"/>
      <c r="AF225" s="3098"/>
      <c r="AG225" s="3098"/>
      <c r="AH225" s="3098"/>
      <c r="AI225" s="3098"/>
      <c r="AJ225" s="3143"/>
      <c r="AK225" s="3143"/>
      <c r="AL225" s="3143"/>
      <c r="AM225" s="3143"/>
      <c r="AN225" s="3143"/>
      <c r="AO225" s="3143"/>
      <c r="AP225" s="3143"/>
      <c r="AQ225" s="3143"/>
      <c r="AR225" s="3143"/>
      <c r="AS225" s="3143"/>
      <c r="AT225" s="3143"/>
      <c r="AU225" s="3143"/>
      <c r="AV225" s="3143"/>
      <c r="AW225" s="3143"/>
      <c r="AX225" s="3143"/>
      <c r="AY225" s="3143"/>
      <c r="AZ225" s="3143"/>
      <c r="BA225" s="3143"/>
      <c r="BB225" s="3143"/>
      <c r="BC225" s="3143"/>
      <c r="BD225" s="3143"/>
      <c r="BE225" s="3143"/>
      <c r="BF225" s="3143"/>
      <c r="BG225" s="3143"/>
      <c r="BH225" s="3143"/>
      <c r="BI225" s="3143"/>
      <c r="BJ225" s="3143"/>
      <c r="BK225" s="3143"/>
      <c r="BL225" s="3189"/>
      <c r="BM225" s="3189"/>
      <c r="BN225" s="3189"/>
      <c r="BO225" s="3189"/>
      <c r="BP225" s="3189"/>
      <c r="BQ225" s="3189"/>
      <c r="BR225" s="3189"/>
      <c r="BS225" s="3189"/>
      <c r="BT225" s="3189"/>
      <c r="BU225" s="3189"/>
      <c r="BV225" s="3143"/>
      <c r="BW225" s="3143"/>
      <c r="BX225" s="3143"/>
      <c r="BY225" s="3143"/>
      <c r="BZ225" s="3143"/>
      <c r="CA225" s="3143"/>
      <c r="CB225" s="3143"/>
      <c r="CC225" s="3143"/>
      <c r="CD225" s="3143"/>
      <c r="CE225" s="3143"/>
      <c r="CF225" s="3143"/>
      <c r="CG225" s="3143"/>
      <c r="CH225" s="3143"/>
      <c r="CI225" s="3143"/>
    </row>
    <row r="226" spans="1:87" ht="16.5" customHeight="1">
      <c r="A226" s="3143"/>
      <c r="B226" s="3143"/>
      <c r="C226" s="3143"/>
      <c r="D226" s="3143"/>
      <c r="E226" s="3143"/>
      <c r="F226" s="3143"/>
      <c r="G226" s="3143"/>
      <c r="H226" s="3143"/>
      <c r="I226" s="3143"/>
      <c r="J226" s="3143"/>
      <c r="K226" s="3098"/>
      <c r="L226" s="3098"/>
      <c r="M226" s="3098"/>
      <c r="N226" s="3098"/>
      <c r="O226" s="3098"/>
      <c r="P226" s="3098"/>
      <c r="Q226" s="3098"/>
      <c r="R226" s="3098"/>
      <c r="S226" s="3098"/>
      <c r="T226" s="3098"/>
      <c r="U226" s="3098"/>
      <c r="V226" s="3098"/>
      <c r="W226" s="3098"/>
      <c r="X226" s="3098"/>
      <c r="Y226" s="3098"/>
      <c r="Z226" s="3098"/>
      <c r="AA226" s="3098"/>
      <c r="AB226" s="3098"/>
      <c r="AC226" s="3098"/>
      <c r="AD226" s="3098"/>
      <c r="AE226" s="3098"/>
      <c r="AF226" s="3098"/>
      <c r="AG226" s="3098"/>
      <c r="AH226" s="3098"/>
      <c r="AI226" s="3098"/>
      <c r="AJ226" s="3143"/>
      <c r="AK226" s="3143"/>
      <c r="AL226" s="3143"/>
      <c r="AM226" s="3143"/>
      <c r="AN226" s="3143"/>
      <c r="AO226" s="3143"/>
      <c r="AP226" s="3143"/>
      <c r="AQ226" s="3143"/>
      <c r="AR226" s="3143"/>
      <c r="AS226" s="3143"/>
      <c r="AT226" s="3143"/>
      <c r="AU226" s="3143"/>
      <c r="AV226" s="3143"/>
      <c r="AW226" s="3143"/>
      <c r="AX226" s="3143"/>
      <c r="AY226" s="3143"/>
      <c r="AZ226" s="3143"/>
      <c r="BA226" s="3143"/>
      <c r="BB226" s="3143"/>
      <c r="BC226" s="3143"/>
      <c r="BD226" s="3143"/>
      <c r="BE226" s="3143"/>
      <c r="BF226" s="3143"/>
      <c r="BG226" s="3143"/>
      <c r="BH226" s="3143"/>
      <c r="BI226" s="3143"/>
      <c r="BJ226" s="3143"/>
      <c r="BK226" s="3143"/>
      <c r="BL226" s="3189"/>
      <c r="BM226" s="3189"/>
      <c r="BN226" s="3189"/>
      <c r="BO226" s="3189"/>
      <c r="BP226" s="3189"/>
      <c r="BQ226" s="3189"/>
      <c r="BR226" s="3189"/>
      <c r="BS226" s="3189"/>
      <c r="BT226" s="3189"/>
      <c r="BU226" s="3189"/>
      <c r="BV226" s="3143"/>
      <c r="BW226" s="3143"/>
      <c r="BX226" s="3143"/>
      <c r="BY226" s="3143"/>
      <c r="BZ226" s="3143"/>
      <c r="CA226" s="3143"/>
      <c r="CB226" s="3143"/>
      <c r="CC226" s="3143"/>
      <c r="CD226" s="3143"/>
      <c r="CE226" s="3143"/>
      <c r="CF226" s="3143"/>
      <c r="CG226" s="3143"/>
      <c r="CH226" s="3143"/>
      <c r="CI226" s="3143"/>
    </row>
    <row r="227" spans="1:87" ht="16.5" customHeight="1">
      <c r="A227" s="3143"/>
      <c r="B227" s="3143"/>
      <c r="C227" s="3143"/>
      <c r="D227" s="3143"/>
      <c r="E227" s="3143"/>
      <c r="F227" s="3143"/>
      <c r="G227" s="3143"/>
      <c r="H227" s="3143"/>
      <c r="I227" s="3143"/>
      <c r="J227" s="3143"/>
      <c r="K227" s="3098"/>
      <c r="L227" s="3098"/>
      <c r="M227" s="3098"/>
      <c r="N227" s="3098"/>
      <c r="O227" s="3098"/>
      <c r="P227" s="3098"/>
      <c r="Q227" s="3098"/>
      <c r="R227" s="3098"/>
      <c r="S227" s="3098"/>
      <c r="T227" s="3098"/>
      <c r="U227" s="3098"/>
      <c r="V227" s="3098"/>
      <c r="W227" s="3098"/>
      <c r="X227" s="3098"/>
      <c r="Y227" s="3098"/>
      <c r="Z227" s="3098"/>
      <c r="AA227" s="3098"/>
      <c r="AB227" s="3098"/>
      <c r="AC227" s="3098"/>
      <c r="AD227" s="3098"/>
      <c r="AE227" s="3098"/>
      <c r="AF227" s="3098"/>
      <c r="AG227" s="3098"/>
      <c r="AH227" s="3098"/>
      <c r="AI227" s="3098"/>
      <c r="AJ227" s="3143"/>
      <c r="AK227" s="3143"/>
      <c r="AL227" s="3143"/>
      <c r="AM227" s="3143"/>
      <c r="AN227" s="3143"/>
      <c r="AO227" s="3143"/>
      <c r="AP227" s="3143"/>
      <c r="AQ227" s="3143"/>
      <c r="AR227" s="3143"/>
      <c r="AS227" s="3143"/>
      <c r="AT227" s="3143"/>
      <c r="AU227" s="3143"/>
      <c r="AV227" s="3143"/>
      <c r="AW227" s="3143"/>
      <c r="AX227" s="3143"/>
      <c r="AY227" s="3143"/>
      <c r="AZ227" s="3143"/>
      <c r="BA227" s="3143"/>
      <c r="BB227" s="3143"/>
      <c r="BC227" s="3143"/>
      <c r="BD227" s="3143"/>
      <c r="BE227" s="3143"/>
      <c r="BF227" s="3143"/>
      <c r="BG227" s="3143"/>
      <c r="BH227" s="3143"/>
      <c r="BI227" s="3143"/>
      <c r="BJ227" s="3143"/>
      <c r="BK227" s="3143"/>
      <c r="BL227" s="3189"/>
      <c r="BM227" s="3189"/>
      <c r="BN227" s="3189"/>
      <c r="BO227" s="3189"/>
      <c r="BP227" s="3189"/>
      <c r="BQ227" s="3189"/>
      <c r="BR227" s="3189"/>
      <c r="BS227" s="3189"/>
      <c r="BT227" s="3189"/>
      <c r="BU227" s="3189"/>
      <c r="BV227" s="3143"/>
      <c r="BW227" s="3143"/>
      <c r="BX227" s="3143"/>
      <c r="BY227" s="3143"/>
      <c r="BZ227" s="3143"/>
      <c r="CA227" s="3143"/>
      <c r="CB227" s="3143"/>
      <c r="CC227" s="3143"/>
      <c r="CD227" s="3143"/>
      <c r="CE227" s="3143"/>
      <c r="CF227" s="3143"/>
      <c r="CG227" s="3143"/>
      <c r="CH227" s="3143"/>
      <c r="CI227" s="3143"/>
    </row>
    <row r="228" spans="1:87" ht="16.5" customHeight="1">
      <c r="A228" s="3143"/>
      <c r="B228" s="3143"/>
      <c r="C228" s="3143"/>
      <c r="D228" s="3143"/>
      <c r="E228" s="3143"/>
      <c r="F228" s="3143"/>
      <c r="G228" s="3143"/>
      <c r="H228" s="3143"/>
      <c r="I228" s="3143"/>
      <c r="J228" s="3143"/>
      <c r="K228" s="3098"/>
      <c r="L228" s="3098"/>
      <c r="M228" s="3098"/>
      <c r="N228" s="3098"/>
      <c r="O228" s="3098"/>
      <c r="P228" s="3098"/>
      <c r="Q228" s="3098"/>
      <c r="R228" s="3098"/>
      <c r="S228" s="3098"/>
      <c r="T228" s="3098"/>
      <c r="U228" s="3098"/>
      <c r="V228" s="3098"/>
      <c r="W228" s="3098"/>
      <c r="X228" s="3098"/>
      <c r="Y228" s="3098"/>
      <c r="Z228" s="3098"/>
      <c r="AA228" s="3098"/>
      <c r="AB228" s="3098"/>
      <c r="AC228" s="3098"/>
      <c r="AD228" s="3098"/>
      <c r="AE228" s="3098"/>
      <c r="AF228" s="3098"/>
      <c r="AG228" s="3098"/>
      <c r="AH228" s="3098"/>
      <c r="AI228" s="3098"/>
      <c r="AJ228" s="3143"/>
      <c r="AK228" s="3143"/>
      <c r="AL228" s="3143"/>
      <c r="AM228" s="3143"/>
      <c r="AN228" s="3143"/>
      <c r="AO228" s="3143"/>
      <c r="AP228" s="3143"/>
      <c r="AQ228" s="3143"/>
      <c r="AR228" s="3143"/>
      <c r="AS228" s="3143"/>
      <c r="AT228" s="3143"/>
      <c r="AU228" s="3143"/>
      <c r="AV228" s="3143"/>
      <c r="AW228" s="3143"/>
      <c r="AX228" s="3143"/>
      <c r="AY228" s="3143"/>
      <c r="AZ228" s="3143"/>
      <c r="BA228" s="3143"/>
      <c r="BB228" s="3143"/>
      <c r="BC228" s="3143"/>
      <c r="BD228" s="3143"/>
      <c r="BE228" s="3143"/>
      <c r="BF228" s="3143"/>
      <c r="BG228" s="3143"/>
      <c r="BH228" s="3143"/>
      <c r="BI228" s="3143"/>
      <c r="BJ228" s="3143"/>
      <c r="BK228" s="3143"/>
      <c r="BL228" s="3189"/>
      <c r="BM228" s="3189"/>
      <c r="BN228" s="3189"/>
      <c r="BO228" s="3189"/>
      <c r="BP228" s="3189"/>
      <c r="BQ228" s="3189"/>
      <c r="BR228" s="3189"/>
      <c r="BS228" s="3189"/>
      <c r="BT228" s="3189"/>
      <c r="BU228" s="3189"/>
      <c r="BV228" s="3143"/>
      <c r="BW228" s="3143"/>
      <c r="BX228" s="3143"/>
      <c r="BY228" s="3143"/>
      <c r="BZ228" s="3143"/>
      <c r="CA228" s="3143"/>
      <c r="CB228" s="3143"/>
      <c r="CC228" s="3143"/>
      <c r="CD228" s="3143"/>
      <c r="CE228" s="3143"/>
      <c r="CF228" s="3143"/>
      <c r="CG228" s="3143"/>
      <c r="CH228" s="3143"/>
      <c r="CI228" s="3143"/>
    </row>
    <row r="229" spans="1:87" ht="16.5" customHeight="1">
      <c r="A229" s="3143"/>
      <c r="B229" s="3143"/>
      <c r="C229" s="3143"/>
      <c r="D229" s="3143"/>
      <c r="E229" s="3143"/>
      <c r="F229" s="3143"/>
      <c r="G229" s="3143"/>
      <c r="H229" s="3143"/>
      <c r="I229" s="3143"/>
      <c r="J229" s="3143"/>
      <c r="K229" s="3098"/>
      <c r="L229" s="3098"/>
      <c r="M229" s="3098"/>
      <c r="N229" s="3098"/>
      <c r="O229" s="3098"/>
      <c r="P229" s="3098"/>
      <c r="Q229" s="3098"/>
      <c r="R229" s="3098"/>
      <c r="S229" s="3098"/>
      <c r="T229" s="3098"/>
      <c r="U229" s="3098"/>
      <c r="V229" s="3098"/>
      <c r="W229" s="3098"/>
      <c r="X229" s="3098"/>
      <c r="Y229" s="3098"/>
      <c r="Z229" s="3098"/>
      <c r="AA229" s="3098"/>
      <c r="AB229" s="3098"/>
      <c r="AC229" s="3098"/>
      <c r="AD229" s="3098"/>
      <c r="AE229" s="3098"/>
      <c r="AF229" s="3098"/>
      <c r="AG229" s="3098"/>
      <c r="AH229" s="3098"/>
      <c r="AI229" s="3098"/>
      <c r="AJ229" s="3143"/>
      <c r="AK229" s="3143"/>
      <c r="AL229" s="3143"/>
      <c r="AM229" s="3143"/>
      <c r="AN229" s="3143"/>
      <c r="AO229" s="3143"/>
      <c r="AP229" s="3143"/>
      <c r="AQ229" s="3143"/>
      <c r="AR229" s="3143"/>
      <c r="AS229" s="3143"/>
      <c r="AT229" s="3143"/>
      <c r="AU229" s="3143"/>
      <c r="AV229" s="3143"/>
      <c r="AW229" s="3143"/>
      <c r="AX229" s="3143"/>
      <c r="AY229" s="3143"/>
      <c r="AZ229" s="3143"/>
      <c r="BA229" s="3143"/>
      <c r="BB229" s="3143"/>
      <c r="BC229" s="3143"/>
      <c r="BD229" s="3143"/>
      <c r="BE229" s="3143"/>
      <c r="BF229" s="3143"/>
      <c r="BG229" s="3143"/>
      <c r="BH229" s="3143"/>
      <c r="BI229" s="3143"/>
      <c r="BJ229" s="3143"/>
      <c r="BK229" s="3143"/>
      <c r="BL229" s="3189"/>
      <c r="BM229" s="3189"/>
      <c r="BN229" s="3189"/>
      <c r="BO229" s="3189"/>
      <c r="BP229" s="3189"/>
      <c r="BQ229" s="3189"/>
      <c r="BR229" s="3189"/>
      <c r="BS229" s="3189"/>
      <c r="BT229" s="3189"/>
      <c r="BU229" s="3189"/>
      <c r="BV229" s="3143"/>
      <c r="BW229" s="3143"/>
      <c r="BX229" s="3143"/>
      <c r="BY229" s="3143"/>
      <c r="BZ229" s="3143"/>
      <c r="CA229" s="3143"/>
      <c r="CB229" s="3143"/>
      <c r="CC229" s="3143"/>
      <c r="CD229" s="3143"/>
      <c r="CE229" s="3143"/>
      <c r="CF229" s="3143"/>
      <c r="CG229" s="3143"/>
      <c r="CH229" s="3143"/>
      <c r="CI229" s="3143"/>
    </row>
    <row r="230" spans="1:87" ht="16.5" customHeight="1">
      <c r="A230" s="3143"/>
      <c r="B230" s="3143"/>
      <c r="C230" s="3143"/>
      <c r="D230" s="3143"/>
      <c r="E230" s="3143"/>
      <c r="F230" s="3143"/>
      <c r="G230" s="3143"/>
      <c r="H230" s="3143"/>
      <c r="I230" s="3143"/>
      <c r="J230" s="3143"/>
      <c r="K230" s="3098"/>
      <c r="L230" s="3098"/>
      <c r="M230" s="3098"/>
      <c r="N230" s="3098"/>
      <c r="O230" s="3098"/>
      <c r="P230" s="3098"/>
      <c r="Q230" s="3098"/>
      <c r="R230" s="3098"/>
      <c r="S230" s="3098"/>
      <c r="T230" s="3098"/>
      <c r="U230" s="3098"/>
      <c r="V230" s="3098"/>
      <c r="W230" s="3098"/>
      <c r="X230" s="3098"/>
      <c r="Y230" s="3098"/>
      <c r="Z230" s="3098"/>
      <c r="AA230" s="3098"/>
      <c r="AB230" s="3098"/>
      <c r="AC230" s="3098"/>
      <c r="AD230" s="3098"/>
      <c r="AE230" s="3098"/>
      <c r="AF230" s="3098"/>
      <c r="AG230" s="3098"/>
      <c r="AH230" s="3098"/>
      <c r="AI230" s="3098"/>
      <c r="AJ230" s="3143"/>
      <c r="AK230" s="3143"/>
      <c r="AL230" s="3143"/>
      <c r="AM230" s="3143"/>
      <c r="AN230" s="3143"/>
      <c r="AO230" s="3143"/>
      <c r="AP230" s="3143"/>
      <c r="AQ230" s="3143"/>
      <c r="AR230" s="3143"/>
      <c r="AS230" s="3143"/>
      <c r="AT230" s="3143"/>
      <c r="AU230" s="3143"/>
      <c r="AV230" s="3143"/>
      <c r="AW230" s="3143"/>
      <c r="AX230" s="3143"/>
      <c r="AY230" s="3143"/>
      <c r="AZ230" s="3143"/>
      <c r="BA230" s="3143"/>
      <c r="BB230" s="3143"/>
      <c r="BC230" s="3143"/>
      <c r="BD230" s="3143"/>
      <c r="BE230" s="3143"/>
      <c r="BF230" s="3143"/>
      <c r="BG230" s="3143"/>
      <c r="BH230" s="3143"/>
      <c r="BI230" s="3143"/>
      <c r="BJ230" s="3143"/>
      <c r="BK230" s="3143"/>
      <c r="BL230" s="3189"/>
      <c r="BM230" s="3189"/>
      <c r="BN230" s="3189"/>
      <c r="BO230" s="3189"/>
      <c r="BP230" s="3189"/>
      <c r="BQ230" s="3189"/>
      <c r="BR230" s="3189"/>
      <c r="BS230" s="3189"/>
      <c r="BT230" s="3189"/>
      <c r="BU230" s="3189"/>
      <c r="BV230" s="3143"/>
      <c r="BW230" s="3143"/>
      <c r="BX230" s="3143"/>
      <c r="BY230" s="3143"/>
      <c r="BZ230" s="3143"/>
      <c r="CA230" s="3143"/>
      <c r="CB230" s="3143"/>
      <c r="CC230" s="3143"/>
      <c r="CD230" s="3143"/>
      <c r="CE230" s="3143"/>
      <c r="CF230" s="3143"/>
      <c r="CG230" s="3143"/>
      <c r="CH230" s="3143"/>
      <c r="CI230" s="3143"/>
    </row>
    <row r="231" spans="1:87" ht="16.5" customHeight="1">
      <c r="A231" s="3143"/>
      <c r="B231" s="3143"/>
      <c r="C231" s="3143"/>
      <c r="D231" s="3143"/>
      <c r="E231" s="3143"/>
      <c r="F231" s="3143"/>
      <c r="G231" s="3143"/>
      <c r="H231" s="3143"/>
      <c r="I231" s="3143"/>
      <c r="J231" s="3143"/>
      <c r="K231" s="3098"/>
      <c r="L231" s="3098"/>
      <c r="M231" s="3098"/>
      <c r="N231" s="3098"/>
      <c r="O231" s="3098"/>
      <c r="P231" s="3098"/>
      <c r="Q231" s="3098"/>
      <c r="R231" s="3098"/>
      <c r="S231" s="3098"/>
      <c r="T231" s="3098"/>
      <c r="U231" s="3098"/>
      <c r="V231" s="3098"/>
      <c r="W231" s="3098"/>
      <c r="X231" s="3098"/>
      <c r="Y231" s="3098"/>
      <c r="Z231" s="3098"/>
      <c r="AA231" s="3098"/>
      <c r="AB231" s="3098"/>
      <c r="AC231" s="3098"/>
      <c r="AD231" s="3098"/>
      <c r="AE231" s="3098"/>
      <c r="AF231" s="3098"/>
      <c r="AG231" s="3098"/>
      <c r="AH231" s="3098"/>
      <c r="AI231" s="3098"/>
      <c r="AJ231" s="3143"/>
      <c r="AK231" s="3143"/>
      <c r="AL231" s="3143"/>
      <c r="AM231" s="3143"/>
      <c r="AN231" s="3143"/>
      <c r="AO231" s="3143"/>
      <c r="AP231" s="3143"/>
      <c r="AQ231" s="3143"/>
      <c r="AR231" s="3143"/>
      <c r="AS231" s="3143"/>
      <c r="AT231" s="3143"/>
      <c r="AU231" s="3143"/>
      <c r="AV231" s="3143"/>
      <c r="AW231" s="3143"/>
      <c r="AX231" s="3143"/>
      <c r="AY231" s="3143"/>
      <c r="AZ231" s="3143"/>
      <c r="BA231" s="3143"/>
      <c r="BB231" s="3143"/>
      <c r="BC231" s="3143"/>
      <c r="BD231" s="3143"/>
      <c r="BE231" s="3143"/>
      <c r="BF231" s="3143"/>
      <c r="BG231" s="3143"/>
      <c r="BH231" s="3143"/>
      <c r="BI231" s="3143"/>
      <c r="BJ231" s="3143"/>
      <c r="BK231" s="3143"/>
      <c r="BL231" s="3189"/>
      <c r="BM231" s="3189"/>
      <c r="BN231" s="3189"/>
      <c r="BO231" s="3189"/>
      <c r="BP231" s="3189"/>
      <c r="BQ231" s="3189"/>
      <c r="BR231" s="3189"/>
      <c r="BS231" s="3189"/>
      <c r="BT231" s="3189"/>
      <c r="BU231" s="3189"/>
      <c r="BV231" s="3143"/>
      <c r="BW231" s="3143"/>
      <c r="BX231" s="3143"/>
      <c r="BY231" s="3143"/>
      <c r="BZ231" s="3143"/>
      <c r="CA231" s="3143"/>
      <c r="CB231" s="3143"/>
      <c r="CC231" s="3143"/>
      <c r="CD231" s="3143"/>
      <c r="CE231" s="3143"/>
      <c r="CF231" s="3143"/>
      <c r="CG231" s="3143"/>
      <c r="CH231" s="3143"/>
      <c r="CI231" s="3143"/>
    </row>
    <row r="232" spans="1:87" ht="16.5" customHeight="1">
      <c r="A232" s="3143"/>
      <c r="B232" s="3143"/>
      <c r="C232" s="3143"/>
      <c r="D232" s="3143"/>
      <c r="E232" s="3143"/>
      <c r="F232" s="3143"/>
      <c r="G232" s="3143"/>
      <c r="H232" s="3143"/>
      <c r="I232" s="3143"/>
      <c r="J232" s="3143"/>
      <c r="K232" s="3098"/>
      <c r="L232" s="3098"/>
      <c r="M232" s="3098"/>
      <c r="N232" s="3098"/>
      <c r="O232" s="3098"/>
      <c r="P232" s="3098"/>
      <c r="Q232" s="3098"/>
      <c r="R232" s="3098"/>
      <c r="S232" s="3098"/>
      <c r="T232" s="3098"/>
      <c r="U232" s="3098"/>
      <c r="V232" s="3098"/>
      <c r="W232" s="3098"/>
      <c r="X232" s="3098"/>
      <c r="Y232" s="3098"/>
      <c r="Z232" s="3098"/>
      <c r="AA232" s="3098"/>
      <c r="AB232" s="3098"/>
      <c r="AC232" s="3098"/>
      <c r="AD232" s="3098"/>
      <c r="AE232" s="3098"/>
      <c r="AF232" s="3098"/>
      <c r="AG232" s="3098"/>
      <c r="AH232" s="3098"/>
      <c r="AI232" s="3098"/>
      <c r="AJ232" s="3143"/>
      <c r="AK232" s="3143"/>
      <c r="AL232" s="3143"/>
      <c r="AM232" s="3143"/>
      <c r="AN232" s="3143"/>
      <c r="AO232" s="3143"/>
      <c r="AP232" s="3143"/>
      <c r="AQ232" s="3143"/>
      <c r="AR232" s="3143"/>
      <c r="AS232" s="3143"/>
      <c r="AT232" s="3143"/>
      <c r="AU232" s="3143"/>
      <c r="AV232" s="3143"/>
      <c r="AW232" s="3143"/>
      <c r="AX232" s="3143"/>
      <c r="AY232" s="3143"/>
      <c r="AZ232" s="3143"/>
      <c r="BA232" s="3143"/>
      <c r="BB232" s="3143"/>
      <c r="BC232" s="3143"/>
      <c r="BD232" s="3143"/>
      <c r="BE232" s="3143"/>
      <c r="BF232" s="3143"/>
      <c r="BG232" s="3143"/>
      <c r="BH232" s="3143"/>
      <c r="BI232" s="3143"/>
      <c r="BJ232" s="3143"/>
      <c r="BK232" s="3143"/>
      <c r="BL232" s="3189"/>
      <c r="BM232" s="3189"/>
      <c r="BN232" s="3189"/>
      <c r="BO232" s="3189"/>
      <c r="BP232" s="3189"/>
      <c r="BQ232" s="3189"/>
      <c r="BR232" s="3189"/>
      <c r="BS232" s="3189"/>
      <c r="BT232" s="3189"/>
      <c r="BU232" s="3189"/>
      <c r="BV232" s="3143"/>
      <c r="BW232" s="3143"/>
      <c r="BX232" s="3143"/>
      <c r="BY232" s="3143"/>
      <c r="BZ232" s="3143"/>
      <c r="CA232" s="3143"/>
      <c r="CB232" s="3143"/>
      <c r="CC232" s="3143"/>
      <c r="CD232" s="3143"/>
      <c r="CE232" s="3143"/>
      <c r="CF232" s="3143"/>
      <c r="CG232" s="3143"/>
      <c r="CH232" s="3143"/>
      <c r="CI232" s="3143"/>
    </row>
    <row r="233" spans="1:87" ht="16.5" customHeight="1">
      <c r="A233" s="3143"/>
      <c r="B233" s="3143"/>
      <c r="C233" s="3143"/>
      <c r="D233" s="3143"/>
      <c r="E233" s="3143"/>
      <c r="F233" s="3143"/>
      <c r="G233" s="3143"/>
      <c r="H233" s="3143"/>
      <c r="I233" s="3143"/>
      <c r="J233" s="3143"/>
      <c r="K233" s="3098"/>
      <c r="L233" s="3098"/>
      <c r="M233" s="3098"/>
      <c r="N233" s="3098"/>
      <c r="O233" s="3098"/>
      <c r="P233" s="3098"/>
      <c r="Q233" s="3098"/>
      <c r="R233" s="3098"/>
      <c r="S233" s="3098"/>
      <c r="T233" s="3098"/>
      <c r="U233" s="3098"/>
      <c r="V233" s="3098"/>
      <c r="W233" s="3098"/>
      <c r="X233" s="3098"/>
      <c r="Y233" s="3098"/>
      <c r="Z233" s="3098"/>
      <c r="AA233" s="3098"/>
      <c r="AB233" s="3098"/>
      <c r="AC233" s="3098"/>
      <c r="AD233" s="3098"/>
      <c r="AE233" s="3098"/>
      <c r="AF233" s="3098"/>
      <c r="AG233" s="3098"/>
      <c r="AH233" s="3098"/>
      <c r="AI233" s="3098"/>
      <c r="AJ233" s="3143"/>
      <c r="AK233" s="3143"/>
      <c r="AL233" s="3143"/>
      <c r="AM233" s="3143"/>
      <c r="AN233" s="3143"/>
      <c r="AO233" s="3143"/>
      <c r="AP233" s="3143"/>
      <c r="AQ233" s="3143"/>
      <c r="AR233" s="3143"/>
      <c r="AS233" s="3143"/>
      <c r="AT233" s="3143"/>
      <c r="AU233" s="3143"/>
      <c r="AV233" s="3143"/>
      <c r="AW233" s="3143"/>
      <c r="AX233" s="3143"/>
      <c r="AY233" s="3143"/>
      <c r="AZ233" s="3143"/>
      <c r="BA233" s="3143"/>
      <c r="BB233" s="3143"/>
      <c r="BC233" s="3143"/>
      <c r="BD233" s="3143"/>
      <c r="BE233" s="3143"/>
      <c r="BF233" s="3143"/>
      <c r="BG233" s="3143"/>
      <c r="BH233" s="3143"/>
      <c r="BI233" s="3143"/>
      <c r="BJ233" s="3143"/>
      <c r="BK233" s="3143"/>
      <c r="BL233" s="3189"/>
      <c r="BM233" s="3189"/>
      <c r="BN233" s="3189"/>
      <c r="BO233" s="3189"/>
      <c r="BP233" s="3189"/>
      <c r="BQ233" s="3189"/>
      <c r="BR233" s="3189"/>
      <c r="BS233" s="3189"/>
      <c r="BT233" s="3189"/>
      <c r="BU233" s="3189"/>
      <c r="BV233" s="3143"/>
      <c r="BW233" s="3143"/>
      <c r="BX233" s="3143"/>
      <c r="BY233" s="3143"/>
      <c r="BZ233" s="3143"/>
      <c r="CA233" s="3143"/>
      <c r="CB233" s="3143"/>
      <c r="CC233" s="3143"/>
      <c r="CD233" s="3143"/>
      <c r="CE233" s="3143"/>
      <c r="CF233" s="3143"/>
      <c r="CG233" s="3143"/>
      <c r="CH233" s="3143"/>
      <c r="CI233" s="3143"/>
    </row>
    <row r="234" spans="1:87" ht="16.5" customHeight="1">
      <c r="A234" s="3143"/>
      <c r="B234" s="3143"/>
      <c r="C234" s="3143"/>
      <c r="D234" s="3143"/>
      <c r="E234" s="3143"/>
      <c r="F234" s="3143"/>
      <c r="G234" s="3143"/>
      <c r="H234" s="3143"/>
      <c r="I234" s="3143"/>
      <c r="J234" s="3143"/>
      <c r="K234" s="3098"/>
      <c r="L234" s="3098"/>
      <c r="M234" s="3098"/>
      <c r="N234" s="3098"/>
      <c r="O234" s="3098"/>
      <c r="P234" s="3098"/>
      <c r="Q234" s="3098"/>
      <c r="R234" s="3098"/>
      <c r="S234" s="3098"/>
      <c r="T234" s="3098"/>
      <c r="U234" s="3098"/>
      <c r="V234" s="3098"/>
      <c r="W234" s="3098"/>
      <c r="X234" s="3098"/>
      <c r="Y234" s="3098"/>
      <c r="Z234" s="3098"/>
      <c r="AA234" s="3098"/>
      <c r="AB234" s="3098"/>
      <c r="AC234" s="3098"/>
      <c r="AD234" s="3098"/>
      <c r="AE234" s="3098"/>
      <c r="AF234" s="3098"/>
      <c r="AG234" s="3098"/>
      <c r="AH234" s="3098"/>
      <c r="AI234" s="3098"/>
      <c r="AJ234" s="3143"/>
      <c r="AK234" s="3143"/>
      <c r="AL234" s="3143"/>
      <c r="AM234" s="3143"/>
      <c r="AN234" s="3143"/>
      <c r="AO234" s="3143"/>
      <c r="AP234" s="3143"/>
      <c r="AQ234" s="3143"/>
      <c r="AR234" s="3143"/>
      <c r="AS234" s="3143"/>
      <c r="AT234" s="3143"/>
      <c r="AU234" s="3143"/>
      <c r="AV234" s="3143"/>
      <c r="AW234" s="3143"/>
      <c r="AX234" s="3143"/>
      <c r="AY234" s="3143"/>
      <c r="AZ234" s="3143"/>
      <c r="BA234" s="3143"/>
      <c r="BB234" s="3143"/>
      <c r="BC234" s="3143"/>
      <c r="BD234" s="3143"/>
      <c r="BE234" s="3143"/>
      <c r="BF234" s="3143"/>
      <c r="BG234" s="3143"/>
      <c r="BH234" s="3143"/>
      <c r="BI234" s="3143"/>
      <c r="BJ234" s="3143"/>
      <c r="BK234" s="3143"/>
      <c r="BL234" s="3189"/>
      <c r="BM234" s="3189"/>
      <c r="BN234" s="3189"/>
      <c r="BO234" s="3189"/>
      <c r="BP234" s="3189"/>
      <c r="BQ234" s="3189"/>
      <c r="BR234" s="3189"/>
      <c r="BS234" s="3189"/>
      <c r="BT234" s="3189"/>
      <c r="BU234" s="3189"/>
      <c r="BV234" s="3143"/>
      <c r="BW234" s="3143"/>
      <c r="BX234" s="3143"/>
      <c r="BY234" s="3143"/>
      <c r="BZ234" s="3143"/>
      <c r="CA234" s="3143"/>
      <c r="CB234" s="3143"/>
      <c r="CC234" s="3143"/>
      <c r="CD234" s="3143"/>
      <c r="CE234" s="3143"/>
      <c r="CF234" s="3143"/>
      <c r="CG234" s="3143"/>
      <c r="CH234" s="3143"/>
      <c r="CI234" s="3143"/>
    </row>
    <row r="235" spans="1:87" ht="16.5" customHeight="1">
      <c r="A235" s="3143"/>
      <c r="B235" s="3143"/>
      <c r="C235" s="3143"/>
      <c r="D235" s="3143"/>
      <c r="E235" s="3143"/>
      <c r="F235" s="3143"/>
      <c r="G235" s="3143"/>
      <c r="H235" s="3143"/>
      <c r="I235" s="3143"/>
      <c r="J235" s="3143"/>
      <c r="K235" s="3098"/>
      <c r="L235" s="3098"/>
      <c r="M235" s="3098"/>
      <c r="N235" s="3098"/>
      <c r="O235" s="3098"/>
      <c r="P235" s="3098"/>
      <c r="Q235" s="3098"/>
      <c r="R235" s="3098"/>
      <c r="S235" s="3098"/>
      <c r="T235" s="3098"/>
      <c r="U235" s="3098"/>
      <c r="V235" s="3098"/>
      <c r="W235" s="3098"/>
      <c r="X235" s="3098"/>
      <c r="Y235" s="3098"/>
      <c r="Z235" s="3098"/>
      <c r="AA235" s="3098"/>
      <c r="AB235" s="3098"/>
      <c r="AC235" s="3098"/>
      <c r="AD235" s="3098"/>
      <c r="AE235" s="3098"/>
      <c r="AF235" s="3098"/>
      <c r="AG235" s="3098"/>
      <c r="AH235" s="3098"/>
      <c r="AI235" s="3098"/>
      <c r="AJ235" s="3143"/>
      <c r="AK235" s="3143"/>
      <c r="AL235" s="3143"/>
      <c r="AM235" s="3143"/>
      <c r="AN235" s="3143"/>
      <c r="AO235" s="3143"/>
      <c r="AP235" s="3143"/>
      <c r="AQ235" s="3143"/>
      <c r="AR235" s="3143"/>
      <c r="AS235" s="3143"/>
      <c r="AT235" s="3143"/>
      <c r="AU235" s="3143"/>
      <c r="AV235" s="3143"/>
      <c r="AW235" s="3143"/>
      <c r="AX235" s="3143"/>
      <c r="AY235" s="3143"/>
      <c r="AZ235" s="3143"/>
      <c r="BA235" s="3143"/>
      <c r="BB235" s="3143"/>
      <c r="BC235" s="3143"/>
      <c r="BD235" s="3143"/>
      <c r="BE235" s="3143"/>
      <c r="BF235" s="3143"/>
      <c r="BG235" s="3143"/>
      <c r="BH235" s="3143"/>
      <c r="BI235" s="3143"/>
      <c r="BJ235" s="3143"/>
      <c r="BK235" s="3143"/>
      <c r="BL235" s="3189"/>
      <c r="BM235" s="3189"/>
      <c r="BN235" s="3189"/>
      <c r="BO235" s="3189"/>
      <c r="BP235" s="3189"/>
      <c r="BQ235" s="3189"/>
      <c r="BR235" s="3189"/>
      <c r="BS235" s="3189"/>
      <c r="BT235" s="3189"/>
      <c r="BU235" s="3189"/>
      <c r="BV235" s="3143"/>
      <c r="BW235" s="3143"/>
      <c r="BX235" s="3143"/>
      <c r="BY235" s="3143"/>
      <c r="BZ235" s="3143"/>
      <c r="CA235" s="3143"/>
      <c r="CB235" s="3143"/>
      <c r="CC235" s="3143"/>
      <c r="CD235" s="3143"/>
      <c r="CE235" s="3143"/>
      <c r="CF235" s="3143"/>
      <c r="CG235" s="3143"/>
      <c r="CH235" s="3143"/>
      <c r="CI235" s="3143"/>
    </row>
    <row r="236" spans="1:87" ht="16.5" customHeight="1">
      <c r="A236" s="3143"/>
      <c r="B236" s="3143"/>
      <c r="C236" s="3143"/>
      <c r="D236" s="3143"/>
      <c r="E236" s="3143"/>
      <c r="F236" s="3143"/>
      <c r="G236" s="3143"/>
      <c r="H236" s="3143"/>
      <c r="I236" s="3143"/>
      <c r="J236" s="3143"/>
      <c r="K236" s="3098"/>
      <c r="L236" s="3098"/>
      <c r="M236" s="3098"/>
      <c r="N236" s="3098"/>
      <c r="O236" s="3098"/>
      <c r="P236" s="3098"/>
      <c r="Q236" s="3098"/>
      <c r="R236" s="3098"/>
      <c r="S236" s="3098"/>
      <c r="T236" s="3098"/>
      <c r="U236" s="3098"/>
      <c r="V236" s="3098"/>
      <c r="W236" s="3098"/>
      <c r="X236" s="3098"/>
      <c r="Y236" s="3098"/>
      <c r="Z236" s="3098"/>
      <c r="AA236" s="3098"/>
      <c r="AB236" s="3098"/>
      <c r="AC236" s="3098"/>
      <c r="AD236" s="3098"/>
      <c r="AE236" s="3098"/>
      <c r="AF236" s="3098"/>
      <c r="AG236" s="3098"/>
      <c r="AH236" s="3098"/>
      <c r="AI236" s="3098"/>
      <c r="AJ236" s="3143"/>
      <c r="AK236" s="3143"/>
      <c r="AL236" s="3143"/>
      <c r="AM236" s="3143"/>
      <c r="AN236" s="3143"/>
      <c r="AO236" s="3143"/>
      <c r="AP236" s="3143"/>
      <c r="AQ236" s="3143"/>
      <c r="AR236" s="3143"/>
      <c r="AS236" s="3143"/>
      <c r="AT236" s="3143"/>
      <c r="AU236" s="3143"/>
      <c r="AV236" s="3143"/>
      <c r="AW236" s="3143"/>
      <c r="AX236" s="3143"/>
      <c r="AY236" s="3143"/>
      <c r="AZ236" s="3143"/>
      <c r="BA236" s="3143"/>
      <c r="BB236" s="3143"/>
      <c r="BC236" s="3143"/>
      <c r="BD236" s="3143"/>
      <c r="BE236" s="3143"/>
      <c r="BF236" s="3143"/>
      <c r="BG236" s="3143"/>
      <c r="BH236" s="3143"/>
      <c r="BI236" s="3143"/>
      <c r="BJ236" s="3143"/>
      <c r="BK236" s="3143"/>
      <c r="BL236" s="3189"/>
      <c r="BM236" s="3189"/>
      <c r="BN236" s="3189"/>
      <c r="BO236" s="3189"/>
      <c r="BP236" s="3189"/>
      <c r="BQ236" s="3189"/>
      <c r="BR236" s="3189"/>
      <c r="BS236" s="3189"/>
      <c r="BT236" s="3189"/>
      <c r="BU236" s="3189"/>
      <c r="BV236" s="3143"/>
      <c r="BW236" s="3143"/>
      <c r="BX236" s="3143"/>
      <c r="BY236" s="3143"/>
      <c r="BZ236" s="3143"/>
      <c r="CA236" s="3143"/>
      <c r="CB236" s="3143"/>
      <c r="CC236" s="3143"/>
      <c r="CD236" s="3143"/>
      <c r="CE236" s="3143"/>
      <c r="CF236" s="3143"/>
      <c r="CG236" s="3143"/>
      <c r="CH236" s="3143"/>
      <c r="CI236" s="3143"/>
    </row>
    <row r="237" spans="1:87" ht="16.5" customHeight="1">
      <c r="A237" s="3143"/>
      <c r="B237" s="3143"/>
      <c r="C237" s="3143"/>
      <c r="D237" s="3143"/>
      <c r="E237" s="3143"/>
      <c r="F237" s="3143"/>
      <c r="G237" s="3143"/>
      <c r="H237" s="3143"/>
      <c r="I237" s="3143"/>
      <c r="J237" s="3143"/>
      <c r="K237" s="3098"/>
      <c r="L237" s="3098"/>
      <c r="M237" s="3098"/>
      <c r="N237" s="3098"/>
      <c r="O237" s="3098"/>
      <c r="P237" s="3098"/>
      <c r="Q237" s="3098"/>
      <c r="R237" s="3098"/>
      <c r="S237" s="3098"/>
      <c r="T237" s="3098"/>
      <c r="U237" s="3098"/>
      <c r="V237" s="3098"/>
      <c r="W237" s="3098"/>
      <c r="X237" s="3098"/>
      <c r="Y237" s="3098"/>
      <c r="Z237" s="3098"/>
      <c r="AA237" s="3098"/>
      <c r="AB237" s="3098"/>
      <c r="AC237" s="3098"/>
      <c r="AD237" s="3098"/>
      <c r="AE237" s="3098"/>
      <c r="AF237" s="3098"/>
      <c r="AG237" s="3098"/>
      <c r="AH237" s="3098"/>
      <c r="AI237" s="3098"/>
      <c r="AJ237" s="3143"/>
      <c r="AK237" s="3143"/>
      <c r="AL237" s="3143"/>
      <c r="AM237" s="3143"/>
      <c r="AN237" s="3143"/>
      <c r="AO237" s="3143"/>
      <c r="AP237" s="3143"/>
      <c r="AQ237" s="3143"/>
      <c r="AR237" s="3143"/>
      <c r="AS237" s="3143"/>
      <c r="AT237" s="3143"/>
      <c r="AU237" s="3143"/>
      <c r="AV237" s="3143"/>
      <c r="AW237" s="3143"/>
      <c r="AX237" s="3143"/>
      <c r="AY237" s="3143"/>
      <c r="AZ237" s="3143"/>
      <c r="BA237" s="3143"/>
      <c r="BB237" s="3143"/>
      <c r="BC237" s="3143"/>
      <c r="BD237" s="3143"/>
      <c r="BE237" s="3143"/>
      <c r="BF237" s="3143"/>
      <c r="BG237" s="3143"/>
      <c r="BH237" s="3143"/>
      <c r="BI237" s="3143"/>
      <c r="BJ237" s="3143"/>
      <c r="BK237" s="3143"/>
      <c r="BL237" s="3189"/>
      <c r="BM237" s="3189"/>
      <c r="BN237" s="3189"/>
      <c r="BO237" s="3189"/>
      <c r="BP237" s="3189"/>
      <c r="BQ237" s="3189"/>
      <c r="BR237" s="3189"/>
      <c r="BS237" s="3189"/>
      <c r="BT237" s="3189"/>
      <c r="BU237" s="3189"/>
      <c r="BV237" s="3143"/>
      <c r="BW237" s="3143"/>
      <c r="BX237" s="3143"/>
      <c r="BY237" s="3143"/>
      <c r="BZ237" s="3143"/>
      <c r="CA237" s="3143"/>
      <c r="CB237" s="3143"/>
      <c r="CC237" s="3143"/>
      <c r="CD237" s="3143"/>
      <c r="CE237" s="3143"/>
      <c r="CF237" s="3143"/>
      <c r="CG237" s="3143"/>
      <c r="CH237" s="3143"/>
      <c r="CI237" s="3143"/>
    </row>
    <row r="238" spans="1:87" ht="16.5" customHeight="1">
      <c r="A238" s="3143"/>
      <c r="B238" s="3143"/>
      <c r="C238" s="3143"/>
      <c r="D238" s="3143"/>
      <c r="E238" s="3143"/>
      <c r="F238" s="3143"/>
      <c r="G238" s="3143"/>
      <c r="H238" s="3143"/>
      <c r="I238" s="3143"/>
      <c r="J238" s="3143"/>
      <c r="K238" s="3098"/>
      <c r="L238" s="3098"/>
      <c r="M238" s="3098"/>
      <c r="N238" s="3098"/>
      <c r="O238" s="3098"/>
      <c r="P238" s="3098"/>
      <c r="Q238" s="3098"/>
      <c r="R238" s="3098"/>
      <c r="S238" s="3098"/>
      <c r="T238" s="3098"/>
      <c r="U238" s="3098"/>
      <c r="V238" s="3098"/>
      <c r="W238" s="3098"/>
      <c r="X238" s="3098"/>
      <c r="Y238" s="3098"/>
      <c r="Z238" s="3098"/>
      <c r="AA238" s="3098"/>
      <c r="AB238" s="3098"/>
      <c r="AC238" s="3098"/>
      <c r="AD238" s="3098"/>
      <c r="AE238" s="3098"/>
      <c r="AF238" s="3098"/>
      <c r="AG238" s="3098"/>
      <c r="AH238" s="3098"/>
      <c r="AI238" s="3098"/>
      <c r="AJ238" s="3143"/>
      <c r="AK238" s="3143"/>
      <c r="AL238" s="3143"/>
      <c r="AM238" s="3143"/>
      <c r="AN238" s="3143"/>
      <c r="AO238" s="3143"/>
      <c r="AP238" s="3143"/>
      <c r="AQ238" s="3143"/>
      <c r="AR238" s="3143"/>
      <c r="AS238" s="3143"/>
      <c r="AT238" s="3143"/>
      <c r="AU238" s="3143"/>
      <c r="AV238" s="3143"/>
      <c r="AW238" s="3143"/>
      <c r="AX238" s="3143"/>
      <c r="AY238" s="3143"/>
      <c r="AZ238" s="3143"/>
      <c r="BA238" s="3143"/>
      <c r="BB238" s="3143"/>
      <c r="BC238" s="3143"/>
      <c r="BD238" s="3143"/>
      <c r="BE238" s="3143"/>
      <c r="BF238" s="3143"/>
      <c r="BG238" s="3143"/>
      <c r="BH238" s="3143"/>
      <c r="BI238" s="3143"/>
      <c r="BJ238" s="3143"/>
      <c r="BK238" s="3143"/>
      <c r="BL238" s="3189"/>
      <c r="BM238" s="3189"/>
      <c r="BN238" s="3189"/>
      <c r="BO238" s="3189"/>
      <c r="BP238" s="3189"/>
      <c r="BQ238" s="3189"/>
      <c r="BR238" s="3189"/>
      <c r="BS238" s="3189"/>
      <c r="BT238" s="3189"/>
      <c r="BU238" s="3189"/>
      <c r="BV238" s="3143"/>
      <c r="BW238" s="3143"/>
      <c r="BX238" s="3143"/>
      <c r="BY238" s="3143"/>
      <c r="BZ238" s="3143"/>
      <c r="CA238" s="3143"/>
      <c r="CB238" s="3143"/>
      <c r="CC238" s="3143"/>
      <c r="CD238" s="3143"/>
      <c r="CE238" s="3143"/>
      <c r="CF238" s="3143"/>
      <c r="CG238" s="3143"/>
      <c r="CH238" s="3143"/>
      <c r="CI238" s="3143"/>
    </row>
    <row r="239" spans="1:87" ht="16.5" customHeight="1">
      <c r="A239" s="3143"/>
      <c r="B239" s="3143"/>
      <c r="C239" s="3143"/>
      <c r="D239" s="3143"/>
      <c r="E239" s="3143"/>
      <c r="F239" s="3143"/>
      <c r="G239" s="3143"/>
      <c r="H239" s="3143"/>
      <c r="I239" s="3143"/>
      <c r="J239" s="3143"/>
      <c r="K239" s="3098"/>
      <c r="L239" s="3098"/>
      <c r="M239" s="3098"/>
      <c r="N239" s="3098"/>
      <c r="O239" s="3098"/>
      <c r="P239" s="3098"/>
      <c r="Q239" s="3098"/>
      <c r="R239" s="3098"/>
      <c r="S239" s="3098"/>
      <c r="T239" s="3098"/>
      <c r="U239" s="3098"/>
      <c r="V239" s="3098"/>
      <c r="W239" s="3098"/>
      <c r="X239" s="3098"/>
      <c r="Y239" s="3098"/>
      <c r="Z239" s="3098"/>
      <c r="AA239" s="3098"/>
      <c r="AB239" s="3098"/>
      <c r="AC239" s="3098"/>
      <c r="AD239" s="3098"/>
      <c r="AE239" s="3098"/>
      <c r="AF239" s="3098"/>
      <c r="AG239" s="3098"/>
      <c r="AH239" s="3098"/>
      <c r="AI239" s="3098"/>
      <c r="AJ239" s="3143"/>
      <c r="AK239" s="3143"/>
      <c r="AL239" s="3143"/>
      <c r="AM239" s="3143"/>
      <c r="AN239" s="3143"/>
      <c r="AO239" s="3143"/>
      <c r="AP239" s="3143"/>
      <c r="AQ239" s="3143"/>
      <c r="AR239" s="3143"/>
      <c r="AS239" s="3143"/>
      <c r="AT239" s="3143"/>
      <c r="AU239" s="3143"/>
      <c r="AV239" s="3143"/>
      <c r="AW239" s="3143"/>
      <c r="AX239" s="3143"/>
      <c r="AY239" s="3143"/>
      <c r="AZ239" s="3143"/>
      <c r="BA239" s="3143"/>
      <c r="BB239" s="3143"/>
      <c r="BC239" s="3143"/>
      <c r="BD239" s="3143"/>
      <c r="BE239" s="3143"/>
      <c r="BF239" s="3143"/>
      <c r="BG239" s="3143"/>
      <c r="BH239" s="3143"/>
      <c r="BI239" s="3143"/>
      <c r="BJ239" s="3143"/>
      <c r="BK239" s="3143"/>
      <c r="BL239" s="3189"/>
      <c r="BM239" s="3189"/>
      <c r="BN239" s="3189"/>
      <c r="BO239" s="3189"/>
      <c r="BP239" s="3189"/>
      <c r="BQ239" s="3189"/>
      <c r="BR239" s="3189"/>
      <c r="BS239" s="3189"/>
      <c r="BT239" s="3189"/>
      <c r="BU239" s="3189"/>
      <c r="BV239" s="3143"/>
      <c r="BW239" s="3143"/>
      <c r="BX239" s="3143"/>
      <c r="BY239" s="3143"/>
      <c r="BZ239" s="3143"/>
      <c r="CA239" s="3143"/>
      <c r="CB239" s="3143"/>
      <c r="CC239" s="3143"/>
      <c r="CD239" s="3143"/>
      <c r="CE239" s="3143"/>
      <c r="CF239" s="3143"/>
      <c r="CG239" s="3143"/>
      <c r="CH239" s="3143"/>
      <c r="CI239" s="3143"/>
    </row>
    <row r="240" spans="1:87" ht="16.5" customHeight="1">
      <c r="A240" s="3143"/>
      <c r="B240" s="3143"/>
      <c r="C240" s="3143"/>
      <c r="D240" s="3143"/>
      <c r="E240" s="3143"/>
      <c r="F240" s="3143"/>
      <c r="G240" s="3143"/>
      <c r="H240" s="3143"/>
      <c r="I240" s="3143"/>
      <c r="J240" s="3143"/>
      <c r="K240" s="3098"/>
      <c r="L240" s="3098"/>
      <c r="M240" s="3098"/>
      <c r="N240" s="3098"/>
      <c r="O240" s="3098"/>
      <c r="P240" s="3098"/>
      <c r="Q240" s="3098"/>
      <c r="R240" s="3098"/>
      <c r="S240" s="3098"/>
      <c r="T240" s="3098"/>
      <c r="U240" s="3098"/>
      <c r="V240" s="3098"/>
      <c r="W240" s="3098"/>
      <c r="X240" s="3098"/>
      <c r="Y240" s="3098"/>
      <c r="Z240" s="3098"/>
      <c r="AA240" s="3098"/>
      <c r="AB240" s="3098"/>
      <c r="AC240" s="3098"/>
      <c r="AD240" s="3098"/>
      <c r="AE240" s="3098"/>
      <c r="AF240" s="3098"/>
      <c r="AG240" s="3098"/>
      <c r="AH240" s="3098"/>
      <c r="AI240" s="3098"/>
      <c r="AJ240" s="3143"/>
      <c r="AK240" s="3143"/>
      <c r="AL240" s="3143"/>
      <c r="AM240" s="3143"/>
      <c r="AN240" s="3143"/>
      <c r="AO240" s="3143"/>
      <c r="AP240" s="3143"/>
      <c r="AQ240" s="3143"/>
      <c r="AR240" s="3143"/>
      <c r="AS240" s="3143"/>
      <c r="AT240" s="3143"/>
      <c r="AU240" s="3143"/>
      <c r="AV240" s="3143"/>
      <c r="AW240" s="3143"/>
      <c r="AX240" s="3143"/>
      <c r="AY240" s="3143"/>
      <c r="AZ240" s="3143"/>
      <c r="BA240" s="3143"/>
      <c r="BB240" s="3143"/>
      <c r="BC240" s="3143"/>
      <c r="BD240" s="3143"/>
      <c r="BE240" s="3143"/>
      <c r="BF240" s="3143"/>
      <c r="BG240" s="3143"/>
      <c r="BH240" s="3143"/>
      <c r="BI240" s="3143"/>
      <c r="BJ240" s="3143"/>
      <c r="BK240" s="3143"/>
      <c r="BL240" s="3189"/>
      <c r="BM240" s="3189"/>
      <c r="BN240" s="3189"/>
      <c r="BO240" s="3189"/>
      <c r="BP240" s="3189"/>
      <c r="BQ240" s="3189"/>
      <c r="BR240" s="3189"/>
      <c r="BS240" s="3189"/>
      <c r="BT240" s="3189"/>
      <c r="BU240" s="3189"/>
      <c r="BV240" s="3143"/>
      <c r="BW240" s="3143"/>
      <c r="BX240" s="3143"/>
      <c r="BY240" s="3143"/>
      <c r="BZ240" s="3143"/>
      <c r="CA240" s="3143"/>
      <c r="CB240" s="3143"/>
      <c r="CC240" s="3143"/>
      <c r="CD240" s="3143"/>
      <c r="CE240" s="3143"/>
      <c r="CF240" s="3143"/>
      <c r="CG240" s="3143"/>
      <c r="CH240" s="3143"/>
      <c r="CI240" s="3143"/>
    </row>
    <row r="241" spans="1:87" ht="16.5" customHeight="1">
      <c r="A241" s="3143"/>
      <c r="B241" s="3143"/>
      <c r="C241" s="3143"/>
      <c r="D241" s="3143"/>
      <c r="E241" s="3143"/>
      <c r="F241" s="3143"/>
      <c r="G241" s="3143"/>
      <c r="H241" s="3143"/>
      <c r="I241" s="3143"/>
      <c r="J241" s="3143"/>
      <c r="K241" s="3098"/>
      <c r="L241" s="3098"/>
      <c r="M241" s="3098"/>
      <c r="N241" s="3098"/>
      <c r="O241" s="3098"/>
      <c r="P241" s="3098"/>
      <c r="Q241" s="3098"/>
      <c r="R241" s="3098"/>
      <c r="S241" s="3098"/>
      <c r="T241" s="3098"/>
      <c r="U241" s="3098"/>
      <c r="V241" s="3098"/>
      <c r="W241" s="3098"/>
      <c r="X241" s="3098"/>
      <c r="Y241" s="3098"/>
      <c r="Z241" s="3098"/>
      <c r="AA241" s="3098"/>
      <c r="AB241" s="3098"/>
      <c r="AC241" s="3098"/>
      <c r="AD241" s="3098"/>
      <c r="AE241" s="3098"/>
      <c r="AF241" s="3098"/>
      <c r="AG241" s="3098"/>
      <c r="AH241" s="3098"/>
      <c r="AI241" s="3098"/>
      <c r="AJ241" s="3143"/>
      <c r="AK241" s="3143"/>
      <c r="AL241" s="3143"/>
      <c r="AM241" s="3143"/>
      <c r="AN241" s="3143"/>
      <c r="AO241" s="3143"/>
      <c r="AP241" s="3143"/>
      <c r="AQ241" s="3143"/>
      <c r="AR241" s="3143"/>
      <c r="AS241" s="3143"/>
      <c r="AT241" s="3143"/>
      <c r="AU241" s="3143"/>
      <c r="AV241" s="3143"/>
      <c r="AW241" s="3143"/>
      <c r="AX241" s="3143"/>
      <c r="AY241" s="3143"/>
      <c r="AZ241" s="3143"/>
      <c r="BA241" s="3143"/>
      <c r="BB241" s="3143"/>
      <c r="BC241" s="3143"/>
      <c r="BD241" s="3143"/>
      <c r="BE241" s="3143"/>
      <c r="BF241" s="3143"/>
      <c r="BG241" s="3143"/>
      <c r="BH241" s="3143"/>
      <c r="BI241" s="3143"/>
      <c r="BJ241" s="3143"/>
      <c r="BK241" s="3143"/>
      <c r="BL241" s="3189"/>
      <c r="BM241" s="3189"/>
      <c r="BN241" s="3189"/>
      <c r="BO241" s="3189"/>
      <c r="BP241" s="3189"/>
      <c r="BQ241" s="3189"/>
      <c r="BR241" s="3189"/>
      <c r="BS241" s="3189"/>
      <c r="BT241" s="3189"/>
      <c r="BU241" s="3189"/>
      <c r="BV241" s="3143"/>
      <c r="BW241" s="3143"/>
      <c r="BX241" s="3143"/>
      <c r="BY241" s="3143"/>
      <c r="BZ241" s="3143"/>
      <c r="CA241" s="3143"/>
      <c r="CB241" s="3143"/>
      <c r="CC241" s="3143"/>
      <c r="CD241" s="3143"/>
      <c r="CE241" s="3143"/>
      <c r="CF241" s="3143"/>
      <c r="CG241" s="3143"/>
      <c r="CH241" s="3143"/>
      <c r="CI241" s="3143"/>
    </row>
    <row r="242" spans="1:87" ht="16.5" customHeight="1">
      <c r="A242" s="3143"/>
      <c r="B242" s="3143"/>
      <c r="C242" s="3143"/>
      <c r="D242" s="3143"/>
      <c r="E242" s="3143"/>
      <c r="F242" s="3143"/>
      <c r="G242" s="3143"/>
      <c r="H242" s="3143"/>
      <c r="I242" s="3143"/>
      <c r="J242" s="3143"/>
      <c r="K242" s="3098"/>
      <c r="L242" s="3098"/>
      <c r="M242" s="3098"/>
      <c r="N242" s="3098"/>
      <c r="O242" s="3098"/>
      <c r="P242" s="3098"/>
      <c r="Q242" s="3098"/>
      <c r="R242" s="3098"/>
      <c r="S242" s="3098"/>
      <c r="T242" s="3098"/>
      <c r="U242" s="3098"/>
      <c r="V242" s="3098"/>
      <c r="W242" s="3098"/>
      <c r="X242" s="3098"/>
      <c r="Y242" s="3098"/>
      <c r="Z242" s="3098"/>
      <c r="AA242" s="3098"/>
      <c r="AB242" s="3098"/>
      <c r="AC242" s="3098"/>
      <c r="AD242" s="3098"/>
      <c r="AE242" s="3098"/>
      <c r="AF242" s="3098"/>
      <c r="AG242" s="3098"/>
      <c r="AH242" s="3098"/>
      <c r="AI242" s="3098"/>
      <c r="AJ242" s="3143"/>
      <c r="AK242" s="3143"/>
      <c r="AL242" s="3143"/>
      <c r="AM242" s="3143"/>
      <c r="AN242" s="3143"/>
      <c r="AO242" s="3143"/>
      <c r="AP242" s="3143"/>
      <c r="AQ242" s="3143"/>
      <c r="AR242" s="3143"/>
      <c r="AS242" s="3143"/>
      <c r="AT242" s="3143"/>
      <c r="AU242" s="3143"/>
      <c r="AV242" s="3143"/>
      <c r="AW242" s="3143"/>
      <c r="AX242" s="3143"/>
      <c r="AY242" s="3143"/>
      <c r="AZ242" s="3143"/>
      <c r="BA242" s="3143"/>
      <c r="BB242" s="3143"/>
      <c r="BC242" s="3143"/>
      <c r="BD242" s="3143"/>
      <c r="BE242" s="3143"/>
      <c r="BF242" s="3143"/>
      <c r="BG242" s="3143"/>
      <c r="BH242" s="3143"/>
      <c r="BI242" s="3143"/>
      <c r="BJ242" s="3143"/>
      <c r="BK242" s="3143"/>
      <c r="BL242" s="3189"/>
      <c r="BM242" s="3189"/>
      <c r="BN242" s="3189"/>
      <c r="BO242" s="3189"/>
      <c r="BP242" s="3189"/>
      <c r="BQ242" s="3189"/>
      <c r="BR242" s="3189"/>
      <c r="BS242" s="3189"/>
      <c r="BT242" s="3189"/>
      <c r="BU242" s="3189"/>
      <c r="BV242" s="3143"/>
      <c r="BW242" s="3143"/>
      <c r="BX242" s="3143"/>
      <c r="BY242" s="3143"/>
      <c r="BZ242" s="3143"/>
      <c r="CA242" s="3143"/>
      <c r="CB242" s="3143"/>
      <c r="CC242" s="3143"/>
      <c r="CD242" s="3143"/>
      <c r="CE242" s="3143"/>
      <c r="CF242" s="3143"/>
      <c r="CG242" s="3143"/>
      <c r="CH242" s="3143"/>
      <c r="CI242" s="3143"/>
    </row>
    <row r="243" spans="1:87" ht="16.5" customHeight="1">
      <c r="A243" s="3143"/>
      <c r="B243" s="3143"/>
      <c r="C243" s="3143"/>
      <c r="D243" s="3143"/>
      <c r="E243" s="3143"/>
      <c r="F243" s="3143"/>
      <c r="G243" s="3143"/>
      <c r="H243" s="3143"/>
      <c r="I243" s="3143"/>
      <c r="J243" s="3143"/>
      <c r="K243" s="3098"/>
      <c r="L243" s="3098"/>
      <c r="M243" s="3098"/>
      <c r="N243" s="3098"/>
      <c r="O243" s="3098"/>
      <c r="P243" s="3098"/>
      <c r="Q243" s="3098"/>
      <c r="R243" s="3098"/>
      <c r="S243" s="3098"/>
      <c r="T243" s="3098"/>
      <c r="U243" s="3098"/>
      <c r="V243" s="3098"/>
      <c r="W243" s="3098"/>
      <c r="X243" s="3098"/>
      <c r="Y243" s="3098"/>
      <c r="Z243" s="3098"/>
      <c r="AA243" s="3098"/>
      <c r="AB243" s="3098"/>
      <c r="AC243" s="3098"/>
      <c r="AD243" s="3098"/>
      <c r="AE243" s="3098"/>
      <c r="AF243" s="3098"/>
      <c r="AG243" s="3098"/>
      <c r="AH243" s="3098"/>
      <c r="AI243" s="3098"/>
      <c r="AJ243" s="3143"/>
      <c r="AK243" s="3143"/>
      <c r="AL243" s="3143"/>
      <c r="AM243" s="3143"/>
      <c r="AN243" s="3143"/>
      <c r="AO243" s="3143"/>
      <c r="AP243" s="3143"/>
      <c r="AQ243" s="3143"/>
      <c r="AR243" s="3143"/>
      <c r="AS243" s="3143"/>
      <c r="AT243" s="3143"/>
      <c r="AU243" s="3143"/>
      <c r="AV243" s="3143"/>
      <c r="AW243" s="3143"/>
      <c r="AX243" s="3143"/>
      <c r="AY243" s="3143"/>
      <c r="AZ243" s="3143"/>
      <c r="BA243" s="3143"/>
      <c r="BB243" s="3143"/>
      <c r="BC243" s="3143"/>
      <c r="BD243" s="3143"/>
      <c r="BE243" s="3143"/>
      <c r="BF243" s="3143"/>
      <c r="BG243" s="3143"/>
      <c r="BH243" s="3143"/>
      <c r="BI243" s="3143"/>
      <c r="BJ243" s="3143"/>
      <c r="BK243" s="3143"/>
      <c r="BL243" s="3189"/>
      <c r="BM243" s="3189"/>
      <c r="BN243" s="3189"/>
      <c r="BO243" s="3189"/>
      <c r="BP243" s="3189"/>
      <c r="BQ243" s="3189"/>
      <c r="BR243" s="3189"/>
      <c r="BS243" s="3189"/>
      <c r="BT243" s="3189"/>
      <c r="BU243" s="3189"/>
      <c r="BV243" s="3143"/>
      <c r="BW243" s="3143"/>
      <c r="BX243" s="3143"/>
      <c r="BY243" s="3143"/>
      <c r="BZ243" s="3143"/>
      <c r="CA243" s="3143"/>
      <c r="CB243" s="3143"/>
      <c r="CC243" s="3143"/>
      <c r="CD243" s="3143"/>
      <c r="CE243" s="3143"/>
      <c r="CF243" s="3143"/>
      <c r="CG243" s="3143"/>
      <c r="CH243" s="3143"/>
      <c r="CI243" s="3143"/>
    </row>
    <row r="244" spans="1:87" ht="16.5" customHeight="1">
      <c r="A244" s="3143"/>
      <c r="B244" s="3143"/>
      <c r="C244" s="3143"/>
      <c r="D244" s="3143"/>
      <c r="E244" s="3143"/>
      <c r="F244" s="3143"/>
      <c r="G244" s="3143"/>
      <c r="H244" s="3143"/>
      <c r="I244" s="3143"/>
      <c r="J244" s="3143"/>
      <c r="K244" s="3098"/>
      <c r="L244" s="3098"/>
      <c r="M244" s="3098"/>
      <c r="N244" s="3098"/>
      <c r="O244" s="3098"/>
      <c r="P244" s="3098"/>
      <c r="Q244" s="3098"/>
      <c r="R244" s="3098"/>
      <c r="S244" s="3098"/>
      <c r="T244" s="3098"/>
      <c r="U244" s="3098"/>
      <c r="V244" s="3098"/>
      <c r="W244" s="3098"/>
      <c r="X244" s="3098"/>
      <c r="Y244" s="3098"/>
      <c r="Z244" s="3098"/>
      <c r="AA244" s="3098"/>
      <c r="AB244" s="3098"/>
      <c r="AC244" s="3098"/>
      <c r="AD244" s="3098"/>
      <c r="AE244" s="3098"/>
      <c r="AF244" s="3098"/>
      <c r="AG244" s="3098"/>
      <c r="AH244" s="3098"/>
      <c r="AI244" s="3098"/>
      <c r="AJ244" s="3143"/>
      <c r="AK244" s="3143"/>
      <c r="AL244" s="3143"/>
      <c r="AM244" s="3143"/>
      <c r="AN244" s="3143"/>
      <c r="AO244" s="3143"/>
      <c r="AP244" s="3143"/>
      <c r="AQ244" s="3143"/>
      <c r="AR244" s="3143"/>
      <c r="AS244" s="3143"/>
      <c r="AT244" s="3143"/>
      <c r="AU244" s="3143"/>
      <c r="AV244" s="3143"/>
      <c r="AW244" s="3143"/>
      <c r="AX244" s="3143"/>
      <c r="AY244" s="3143"/>
      <c r="AZ244" s="3143"/>
      <c r="BA244" s="3143"/>
      <c r="BB244" s="3143"/>
      <c r="BC244" s="3143"/>
      <c r="BD244" s="3143"/>
      <c r="BE244" s="3143"/>
      <c r="BF244" s="3143"/>
      <c r="BG244" s="3143"/>
      <c r="BH244" s="3143"/>
      <c r="BI244" s="3143"/>
      <c r="BJ244" s="3143"/>
      <c r="BK244" s="3143"/>
      <c r="BL244" s="3189"/>
      <c r="BM244" s="3189"/>
      <c r="BN244" s="3189"/>
      <c r="BO244" s="3189"/>
      <c r="BP244" s="3189"/>
      <c r="BQ244" s="3189"/>
      <c r="BR244" s="3189"/>
      <c r="BS244" s="3189"/>
      <c r="BT244" s="3189"/>
      <c r="BU244" s="3189"/>
      <c r="BV244" s="3143"/>
      <c r="BW244" s="3143"/>
      <c r="BX244" s="3143"/>
      <c r="BY244" s="3143"/>
      <c r="BZ244" s="3143"/>
      <c r="CA244" s="3143"/>
      <c r="CB244" s="3143"/>
      <c r="CC244" s="3143"/>
      <c r="CD244" s="3143"/>
      <c r="CE244" s="3143"/>
      <c r="CF244" s="3143"/>
      <c r="CG244" s="3143"/>
      <c r="CH244" s="3143"/>
      <c r="CI244" s="3143"/>
    </row>
    <row r="245" spans="1:87" ht="16.5" customHeight="1">
      <c r="A245" s="3143"/>
      <c r="B245" s="3143"/>
      <c r="C245" s="3143"/>
      <c r="D245" s="3143"/>
      <c r="E245" s="3143"/>
      <c r="F245" s="3143"/>
      <c r="G245" s="3143"/>
      <c r="H245" s="3143"/>
      <c r="I245" s="3143"/>
      <c r="J245" s="3143"/>
      <c r="K245" s="3098"/>
      <c r="L245" s="3098"/>
      <c r="M245" s="3098"/>
      <c r="N245" s="3098"/>
      <c r="O245" s="3098"/>
      <c r="P245" s="3098"/>
      <c r="Q245" s="3098"/>
      <c r="R245" s="3098"/>
      <c r="S245" s="3098"/>
      <c r="T245" s="3098"/>
      <c r="U245" s="3098"/>
      <c r="V245" s="3098"/>
      <c r="W245" s="3098"/>
      <c r="X245" s="3098"/>
      <c r="Y245" s="3098"/>
      <c r="Z245" s="3098"/>
      <c r="AA245" s="3098"/>
      <c r="AB245" s="3098"/>
      <c r="AC245" s="3098"/>
      <c r="AD245" s="3098"/>
      <c r="AE245" s="3098"/>
      <c r="AF245" s="3098"/>
      <c r="AG245" s="3098"/>
      <c r="AH245" s="3098"/>
      <c r="AI245" s="3098"/>
      <c r="AJ245" s="3143"/>
      <c r="AK245" s="3143"/>
      <c r="AL245" s="3143"/>
      <c r="AM245" s="3143"/>
      <c r="AN245" s="3143"/>
      <c r="AO245" s="3143"/>
      <c r="AP245" s="3143"/>
      <c r="AQ245" s="3143"/>
      <c r="AR245" s="3143"/>
      <c r="AS245" s="3143"/>
      <c r="AT245" s="3143"/>
      <c r="AU245" s="3143"/>
      <c r="AV245" s="3143"/>
      <c r="AW245" s="3143"/>
      <c r="AX245" s="3143"/>
      <c r="AY245" s="3143"/>
      <c r="AZ245" s="3143"/>
      <c r="BA245" s="3143"/>
      <c r="BB245" s="3143"/>
      <c r="BC245" s="3143"/>
      <c r="BD245" s="3143"/>
      <c r="BE245" s="3143"/>
      <c r="BF245" s="3143"/>
      <c r="BG245" s="3143"/>
      <c r="BH245" s="3143"/>
      <c r="BI245" s="3143"/>
      <c r="BJ245" s="3143"/>
      <c r="BK245" s="3143"/>
      <c r="BL245" s="3189"/>
      <c r="BM245" s="3189"/>
      <c r="BN245" s="3189"/>
      <c r="BO245" s="3189"/>
      <c r="BP245" s="3189"/>
      <c r="BQ245" s="3189"/>
      <c r="BR245" s="3189"/>
      <c r="BS245" s="3189"/>
      <c r="BT245" s="3189"/>
      <c r="BU245" s="3189"/>
      <c r="BV245" s="3143"/>
      <c r="BW245" s="3143"/>
      <c r="BX245" s="3143"/>
      <c r="BY245" s="3143"/>
      <c r="BZ245" s="3143"/>
      <c r="CA245" s="3143"/>
      <c r="CB245" s="3143"/>
      <c r="CC245" s="3143"/>
      <c r="CD245" s="3143"/>
      <c r="CE245" s="3143"/>
      <c r="CF245" s="3143"/>
      <c r="CG245" s="3143"/>
      <c r="CH245" s="3143"/>
      <c r="CI245" s="3143"/>
    </row>
    <row r="246" spans="1:87" ht="16.5" customHeight="1">
      <c r="A246" s="3143"/>
      <c r="B246" s="3143"/>
      <c r="C246" s="3143"/>
      <c r="D246" s="3143"/>
      <c r="E246" s="3143"/>
      <c r="F246" s="3143"/>
      <c r="G246" s="3143"/>
      <c r="H246" s="3143"/>
      <c r="I246" s="3143"/>
      <c r="J246" s="3143"/>
      <c r="K246" s="3098"/>
      <c r="L246" s="3098"/>
      <c r="M246" s="3098"/>
      <c r="N246" s="3098"/>
      <c r="O246" s="3098"/>
      <c r="P246" s="3098"/>
      <c r="Q246" s="3098"/>
      <c r="R246" s="3098"/>
      <c r="S246" s="3098"/>
      <c r="T246" s="3098"/>
      <c r="U246" s="3098"/>
      <c r="V246" s="3098"/>
      <c r="W246" s="3098"/>
      <c r="X246" s="3098"/>
      <c r="Y246" s="3098"/>
      <c r="Z246" s="3098"/>
      <c r="AA246" s="3098"/>
      <c r="AB246" s="3098"/>
      <c r="AC246" s="3098"/>
      <c r="AD246" s="3098"/>
      <c r="AE246" s="3098"/>
      <c r="AF246" s="3098"/>
      <c r="AG246" s="3098"/>
      <c r="AH246" s="3098"/>
      <c r="AI246" s="3098"/>
      <c r="AJ246" s="3143"/>
      <c r="AK246" s="3143"/>
      <c r="AL246" s="3143"/>
      <c r="AM246" s="3143"/>
      <c r="AN246" s="3143"/>
      <c r="AO246" s="3143"/>
      <c r="AP246" s="3143"/>
      <c r="AQ246" s="3143"/>
      <c r="AR246" s="3143"/>
      <c r="AS246" s="3143"/>
      <c r="AT246" s="3143"/>
      <c r="AU246" s="3143"/>
      <c r="AV246" s="3143"/>
      <c r="AW246" s="3143"/>
      <c r="AX246" s="3143"/>
      <c r="AY246" s="3143"/>
      <c r="AZ246" s="3143"/>
      <c r="BA246" s="3143"/>
      <c r="BB246" s="3143"/>
      <c r="BC246" s="3143"/>
      <c r="BD246" s="3143"/>
      <c r="BE246" s="3143"/>
      <c r="BF246" s="3143"/>
      <c r="BG246" s="3143"/>
      <c r="BH246" s="3143"/>
      <c r="BI246" s="3143"/>
      <c r="BJ246" s="3143"/>
      <c r="BK246" s="3143"/>
      <c r="BL246" s="3189"/>
      <c r="BM246" s="3189"/>
      <c r="BN246" s="3189"/>
      <c r="BO246" s="3189"/>
      <c r="BP246" s="3189"/>
      <c r="BQ246" s="3189"/>
      <c r="BR246" s="3189"/>
      <c r="BS246" s="3189"/>
      <c r="BT246" s="3189"/>
      <c r="BU246" s="3189"/>
      <c r="BV246" s="3143"/>
      <c r="BW246" s="3143"/>
      <c r="BX246" s="3143"/>
      <c r="BY246" s="3143"/>
      <c r="BZ246" s="3143"/>
      <c r="CA246" s="3143"/>
      <c r="CB246" s="3143"/>
      <c r="CC246" s="3143"/>
      <c r="CD246" s="3143"/>
      <c r="CE246" s="3143"/>
      <c r="CF246" s="3143"/>
      <c r="CG246" s="3143"/>
      <c r="CH246" s="3143"/>
      <c r="CI246" s="3143"/>
    </row>
    <row r="247" spans="1:87" ht="16.5" customHeight="1">
      <c r="A247" s="3143"/>
      <c r="B247" s="3143"/>
      <c r="C247" s="3143"/>
      <c r="D247" s="3143"/>
      <c r="E247" s="3143"/>
      <c r="F247" s="3143"/>
      <c r="G247" s="3143"/>
      <c r="H247" s="3143"/>
      <c r="I247" s="3143"/>
      <c r="J247" s="3143"/>
      <c r="K247" s="3098"/>
      <c r="L247" s="3098"/>
      <c r="M247" s="3098"/>
      <c r="N247" s="3098"/>
      <c r="O247" s="3098"/>
      <c r="P247" s="3098"/>
      <c r="Q247" s="3098"/>
      <c r="R247" s="3098"/>
      <c r="S247" s="3098"/>
      <c r="T247" s="3098"/>
      <c r="U247" s="3098"/>
      <c r="V247" s="3098"/>
      <c r="W247" s="3098"/>
      <c r="X247" s="3098"/>
      <c r="Y247" s="3098"/>
      <c r="Z247" s="3098"/>
      <c r="AA247" s="3098"/>
      <c r="AB247" s="3098"/>
      <c r="AC247" s="3098"/>
      <c r="AD247" s="3098"/>
      <c r="AE247" s="3098"/>
      <c r="AF247" s="3098"/>
      <c r="AG247" s="3098"/>
      <c r="AH247" s="3098"/>
      <c r="AI247" s="3098"/>
      <c r="AJ247" s="3143"/>
      <c r="AK247" s="3143"/>
      <c r="AL247" s="3143"/>
      <c r="AM247" s="3143"/>
      <c r="AN247" s="3143"/>
      <c r="AO247" s="3143"/>
      <c r="AP247" s="3143"/>
      <c r="AQ247" s="3143"/>
      <c r="AR247" s="3143"/>
      <c r="AS247" s="3143"/>
      <c r="AT247" s="3143"/>
      <c r="AU247" s="3143"/>
      <c r="AV247" s="3143"/>
      <c r="AW247" s="3143"/>
      <c r="AX247" s="3143"/>
      <c r="AY247" s="3143"/>
      <c r="AZ247" s="3143"/>
      <c r="BA247" s="3143"/>
      <c r="BB247" s="3143"/>
      <c r="BC247" s="3143"/>
      <c r="BD247" s="3143"/>
      <c r="BE247" s="3143"/>
      <c r="BF247" s="3143"/>
      <c r="BG247" s="3143"/>
      <c r="BH247" s="3143"/>
      <c r="BI247" s="3143"/>
      <c r="BJ247" s="3143"/>
      <c r="BK247" s="3143"/>
      <c r="BL247" s="3189"/>
      <c r="BM247" s="3189"/>
      <c r="BN247" s="3189"/>
      <c r="BO247" s="3189"/>
      <c r="BP247" s="3189"/>
      <c r="BQ247" s="3189"/>
      <c r="BR247" s="3189"/>
      <c r="BS247" s="3189"/>
      <c r="BT247" s="3189"/>
      <c r="BU247" s="3189"/>
      <c r="BV247" s="3143"/>
      <c r="BW247" s="3143"/>
      <c r="BX247" s="3143"/>
      <c r="BY247" s="3143"/>
      <c r="BZ247" s="3143"/>
      <c r="CA247" s="3143"/>
      <c r="CB247" s="3143"/>
      <c r="CC247" s="3143"/>
      <c r="CD247" s="3143"/>
      <c r="CE247" s="3143"/>
      <c r="CF247" s="3143"/>
      <c r="CG247" s="3143"/>
      <c r="CH247" s="3143"/>
      <c r="CI247" s="3143"/>
    </row>
    <row r="248" spans="1:87" ht="16.5" customHeight="1">
      <c r="A248" s="3143"/>
      <c r="B248" s="3143"/>
      <c r="C248" s="3143"/>
      <c r="D248" s="3143"/>
      <c r="E248" s="3143"/>
      <c r="F248" s="3143"/>
      <c r="G248" s="3143"/>
      <c r="H248" s="3143"/>
      <c r="I248" s="3143"/>
      <c r="J248" s="3143"/>
      <c r="K248" s="3098"/>
      <c r="L248" s="3098"/>
      <c r="M248" s="3098"/>
      <c r="N248" s="3098"/>
      <c r="O248" s="3098"/>
      <c r="P248" s="3098"/>
      <c r="Q248" s="3098"/>
      <c r="R248" s="3098"/>
      <c r="S248" s="3098"/>
      <c r="T248" s="3098"/>
      <c r="U248" s="3098"/>
      <c r="V248" s="3098"/>
      <c r="W248" s="3098"/>
      <c r="X248" s="3098"/>
      <c r="Y248" s="3098"/>
      <c r="Z248" s="3098"/>
      <c r="AA248" s="3098"/>
      <c r="AB248" s="3098"/>
      <c r="AC248" s="3098"/>
      <c r="AD248" s="3098"/>
      <c r="AE248" s="3098"/>
      <c r="AF248" s="3098"/>
      <c r="AG248" s="3098"/>
      <c r="AH248" s="3098"/>
      <c r="AI248" s="3098"/>
      <c r="AJ248" s="3143"/>
      <c r="AK248" s="3143"/>
      <c r="AL248" s="3143"/>
      <c r="AM248" s="3143"/>
      <c r="AN248" s="3143"/>
      <c r="AO248" s="3143"/>
      <c r="AP248" s="3143"/>
      <c r="AQ248" s="3143"/>
      <c r="AR248" s="3143"/>
      <c r="AS248" s="3143"/>
      <c r="AT248" s="3143"/>
      <c r="AU248" s="3143"/>
      <c r="AV248" s="3143"/>
      <c r="AW248" s="3143"/>
      <c r="AX248" s="3143"/>
      <c r="AY248" s="3143"/>
      <c r="AZ248" s="3143"/>
      <c r="BA248" s="3143"/>
      <c r="BB248" s="3143"/>
      <c r="BC248" s="3143"/>
      <c r="BD248" s="3143"/>
      <c r="BE248" s="3143"/>
      <c r="BF248" s="3143"/>
      <c r="BG248" s="3143"/>
      <c r="BH248" s="3143"/>
      <c r="BI248" s="3143"/>
      <c r="BJ248" s="3143"/>
      <c r="BK248" s="3143"/>
      <c r="BL248" s="3189"/>
      <c r="BM248" s="3189"/>
      <c r="BN248" s="3189"/>
      <c r="BO248" s="3189"/>
      <c r="BP248" s="3189"/>
      <c r="BQ248" s="3189"/>
      <c r="BR248" s="3189"/>
      <c r="BS248" s="3189"/>
      <c r="BT248" s="3189"/>
      <c r="BU248" s="3189"/>
      <c r="BV248" s="3143"/>
      <c r="BW248" s="3143"/>
      <c r="BX248" s="3143"/>
      <c r="BY248" s="3143"/>
      <c r="BZ248" s="3143"/>
      <c r="CA248" s="3143"/>
      <c r="CB248" s="3143"/>
      <c r="CC248" s="3143"/>
      <c r="CD248" s="3143"/>
      <c r="CE248" s="3143"/>
      <c r="CF248" s="3143"/>
      <c r="CG248" s="3143"/>
      <c r="CH248" s="3143"/>
      <c r="CI248" s="3143"/>
    </row>
    <row r="249" spans="1:87" ht="16.5" customHeight="1">
      <c r="A249" s="3143"/>
      <c r="B249" s="3143"/>
      <c r="C249" s="3143"/>
      <c r="D249" s="3143"/>
      <c r="E249" s="3143"/>
      <c r="F249" s="3143"/>
      <c r="G249" s="3143"/>
      <c r="H249" s="3143"/>
      <c r="I249" s="3143"/>
      <c r="J249" s="3143"/>
      <c r="K249" s="3098"/>
      <c r="L249" s="3098"/>
      <c r="M249" s="3098"/>
      <c r="N249" s="3098"/>
      <c r="O249" s="3098"/>
      <c r="P249" s="3098"/>
      <c r="Q249" s="3098"/>
      <c r="R249" s="3098"/>
      <c r="S249" s="3098"/>
      <c r="T249" s="3098"/>
      <c r="U249" s="3098"/>
      <c r="V249" s="3098"/>
      <c r="W249" s="3098"/>
      <c r="X249" s="3098"/>
      <c r="Y249" s="3098"/>
      <c r="Z249" s="3098"/>
      <c r="AA249" s="3098"/>
      <c r="AB249" s="3098"/>
      <c r="AC249" s="3098"/>
      <c r="AD249" s="3098"/>
      <c r="AE249" s="3098"/>
      <c r="AF249" s="3098"/>
      <c r="AG249" s="3098"/>
      <c r="AH249" s="3098"/>
      <c r="AI249" s="3098"/>
      <c r="AJ249" s="3143"/>
      <c r="AK249" s="3143"/>
      <c r="AL249" s="3143"/>
      <c r="AM249" s="3143"/>
      <c r="AN249" s="3143"/>
      <c r="AO249" s="3143"/>
      <c r="AP249" s="3143"/>
      <c r="AQ249" s="3143"/>
      <c r="AR249" s="3143"/>
      <c r="AS249" s="3143"/>
      <c r="AT249" s="3143"/>
      <c r="AU249" s="3143"/>
      <c r="AV249" s="3143"/>
      <c r="AW249" s="3143"/>
      <c r="AX249" s="3143"/>
      <c r="AY249" s="3143"/>
      <c r="AZ249" s="3143"/>
      <c r="BA249" s="3143"/>
      <c r="BB249" s="3143"/>
      <c r="BC249" s="3143"/>
      <c r="BD249" s="3143"/>
      <c r="BE249" s="3143"/>
      <c r="BF249" s="3143"/>
      <c r="BG249" s="3143"/>
      <c r="BH249" s="3143"/>
      <c r="BI249" s="3143"/>
      <c r="BJ249" s="3143"/>
      <c r="BK249" s="3143"/>
      <c r="BL249" s="3189"/>
      <c r="BM249" s="3189"/>
      <c r="BN249" s="3189"/>
      <c r="BO249" s="3189"/>
      <c r="BP249" s="3189"/>
      <c r="BQ249" s="3189"/>
      <c r="BR249" s="3189"/>
      <c r="BS249" s="3189"/>
      <c r="BT249" s="3189"/>
      <c r="BU249" s="3189"/>
      <c r="BV249" s="3143"/>
      <c r="BW249" s="3143"/>
      <c r="BX249" s="3143"/>
      <c r="BY249" s="3143"/>
      <c r="BZ249" s="3143"/>
      <c r="CA249" s="3143"/>
      <c r="CB249" s="3143"/>
      <c r="CC249" s="3143"/>
      <c r="CD249" s="3143"/>
      <c r="CE249" s="3143"/>
      <c r="CF249" s="3143"/>
      <c r="CG249" s="3143"/>
      <c r="CH249" s="3143"/>
      <c r="CI249" s="3143"/>
    </row>
    <row r="250" spans="1:87" ht="16.5" customHeight="1">
      <c r="A250" s="3143"/>
      <c r="B250" s="3143"/>
      <c r="C250" s="3143"/>
      <c r="D250" s="3143"/>
      <c r="E250" s="3143"/>
      <c r="F250" s="3143"/>
      <c r="G250" s="3143"/>
      <c r="H250" s="3143"/>
      <c r="I250" s="3143"/>
      <c r="J250" s="3143"/>
      <c r="K250" s="3098"/>
      <c r="L250" s="3098"/>
      <c r="M250" s="3098"/>
      <c r="N250" s="3098"/>
      <c r="O250" s="3098"/>
      <c r="P250" s="3098"/>
      <c r="Q250" s="3098"/>
      <c r="R250" s="3098"/>
      <c r="S250" s="3098"/>
      <c r="T250" s="3098"/>
      <c r="U250" s="3098"/>
      <c r="V250" s="3098"/>
      <c r="W250" s="3098"/>
      <c r="X250" s="3098"/>
      <c r="Y250" s="3098"/>
      <c r="Z250" s="3098"/>
      <c r="AA250" s="3098"/>
      <c r="AB250" s="3098"/>
      <c r="AC250" s="3098"/>
      <c r="AD250" s="3098"/>
      <c r="AE250" s="3098"/>
      <c r="AF250" s="3098"/>
      <c r="AG250" s="3098"/>
      <c r="AH250" s="3098"/>
      <c r="AI250" s="3098"/>
      <c r="AJ250" s="3143"/>
      <c r="AK250" s="3143"/>
      <c r="AL250" s="3143"/>
      <c r="AM250" s="3143"/>
      <c r="AN250" s="3143"/>
      <c r="AO250" s="3143"/>
      <c r="AP250" s="3143"/>
      <c r="AQ250" s="3143"/>
      <c r="AR250" s="3143"/>
      <c r="AS250" s="3143"/>
      <c r="AT250" s="3143"/>
      <c r="AU250" s="3143"/>
      <c r="AV250" s="3143"/>
      <c r="AW250" s="3143"/>
      <c r="AX250" s="3143"/>
      <c r="AY250" s="3143"/>
      <c r="AZ250" s="3143"/>
      <c r="BA250" s="3143"/>
      <c r="BB250" s="3143"/>
      <c r="BC250" s="3143"/>
      <c r="BD250" s="3143"/>
      <c r="BE250" s="3143"/>
      <c r="BF250" s="3143"/>
      <c r="BG250" s="3143"/>
      <c r="BH250" s="3143"/>
      <c r="BI250" s="3143"/>
      <c r="BJ250" s="3143"/>
      <c r="BK250" s="3143"/>
      <c r="BL250" s="3189"/>
      <c r="BM250" s="3189"/>
      <c r="BN250" s="3189"/>
      <c r="BO250" s="3189"/>
      <c r="BP250" s="3189"/>
      <c r="BQ250" s="3189"/>
      <c r="BR250" s="3189"/>
      <c r="BS250" s="3189"/>
      <c r="BT250" s="3189"/>
      <c r="BU250" s="3189"/>
      <c r="BV250" s="3143"/>
      <c r="BW250" s="3143"/>
      <c r="BX250" s="3143"/>
      <c r="BY250" s="3143"/>
      <c r="BZ250" s="3143"/>
      <c r="CA250" s="3143"/>
      <c r="CB250" s="3143"/>
      <c r="CC250" s="3143"/>
      <c r="CD250" s="3143"/>
      <c r="CE250" s="3143"/>
      <c r="CF250" s="3143"/>
      <c r="CG250" s="3143"/>
      <c r="CH250" s="3143"/>
      <c r="CI250" s="3143"/>
    </row>
    <row r="251" spans="1:87" ht="16.5" customHeight="1">
      <c r="A251" s="3143"/>
      <c r="B251" s="3143"/>
      <c r="C251" s="3143"/>
      <c r="D251" s="3143"/>
      <c r="E251" s="3143"/>
      <c r="F251" s="3143"/>
      <c r="G251" s="3143"/>
      <c r="H251" s="3143"/>
      <c r="I251" s="3143"/>
      <c r="J251" s="3143"/>
      <c r="K251" s="3098"/>
      <c r="L251" s="3098"/>
      <c r="M251" s="3098"/>
      <c r="N251" s="3098"/>
      <c r="O251" s="3098"/>
      <c r="P251" s="3098"/>
      <c r="Q251" s="3098"/>
      <c r="R251" s="3098"/>
      <c r="S251" s="3098"/>
      <c r="T251" s="3098"/>
      <c r="U251" s="3098"/>
      <c r="V251" s="3098"/>
      <c r="W251" s="3098"/>
      <c r="X251" s="3098"/>
      <c r="Y251" s="3098"/>
      <c r="Z251" s="3098"/>
      <c r="AA251" s="3098"/>
      <c r="AB251" s="3098"/>
      <c r="AC251" s="3098"/>
      <c r="AD251" s="3098"/>
      <c r="AE251" s="3098"/>
      <c r="AF251" s="3098"/>
      <c r="AG251" s="3098"/>
      <c r="AH251" s="3098"/>
      <c r="AI251" s="3098"/>
      <c r="AJ251" s="3143"/>
      <c r="AK251" s="3143"/>
      <c r="AL251" s="3143"/>
      <c r="AM251" s="3143"/>
      <c r="AN251" s="3143"/>
      <c r="AO251" s="3143"/>
      <c r="AP251" s="3143"/>
      <c r="AQ251" s="3143"/>
      <c r="AR251" s="3143"/>
      <c r="AS251" s="3143"/>
      <c r="AT251" s="3143"/>
      <c r="AU251" s="3143"/>
      <c r="AV251" s="3143"/>
      <c r="AW251" s="3143"/>
      <c r="AX251" s="3143"/>
      <c r="AY251" s="3143"/>
      <c r="AZ251" s="3143"/>
      <c r="BA251" s="3143"/>
      <c r="BB251" s="3143"/>
      <c r="BC251" s="3143"/>
      <c r="BD251" s="3143"/>
      <c r="BE251" s="3143"/>
      <c r="BF251" s="3143"/>
      <c r="BG251" s="3143"/>
      <c r="BH251" s="3143"/>
      <c r="BI251" s="3143"/>
      <c r="BJ251" s="3143"/>
      <c r="BK251" s="3143"/>
      <c r="BL251" s="3189"/>
      <c r="BM251" s="3189"/>
      <c r="BN251" s="3189"/>
      <c r="BO251" s="3189"/>
      <c r="BP251" s="3189"/>
      <c r="BQ251" s="3189"/>
      <c r="BR251" s="3189"/>
      <c r="BS251" s="3189"/>
      <c r="BT251" s="3189"/>
      <c r="BU251" s="3189"/>
      <c r="BV251" s="3143"/>
      <c r="BW251" s="3143"/>
      <c r="BX251" s="3143"/>
      <c r="BY251" s="3143"/>
      <c r="BZ251" s="3143"/>
      <c r="CA251" s="3143"/>
      <c r="CB251" s="3143"/>
      <c r="CC251" s="3143"/>
      <c r="CD251" s="3143"/>
      <c r="CE251" s="3143"/>
      <c r="CF251" s="3143"/>
      <c r="CG251" s="3143"/>
      <c r="CH251" s="3143"/>
      <c r="CI251" s="3143"/>
    </row>
    <row r="252" spans="1:87" ht="16.5" customHeight="1">
      <c r="A252" s="3143"/>
      <c r="B252" s="3143"/>
      <c r="C252" s="3143"/>
      <c r="D252" s="3143"/>
      <c r="E252" s="3143"/>
      <c r="F252" s="3143"/>
      <c r="G252" s="3143"/>
      <c r="H252" s="3143"/>
      <c r="I252" s="3143"/>
      <c r="J252" s="3143"/>
      <c r="K252" s="3098"/>
      <c r="L252" s="3098"/>
      <c r="M252" s="3098"/>
      <c r="N252" s="3098"/>
      <c r="O252" s="3098"/>
      <c r="P252" s="3098"/>
      <c r="Q252" s="3098"/>
      <c r="R252" s="3098"/>
      <c r="S252" s="3098"/>
      <c r="T252" s="3098"/>
      <c r="U252" s="3098"/>
      <c r="V252" s="3098"/>
      <c r="W252" s="3098"/>
      <c r="X252" s="3098"/>
      <c r="Y252" s="3098"/>
      <c r="Z252" s="3098"/>
      <c r="AA252" s="3098"/>
      <c r="AB252" s="3098"/>
      <c r="AC252" s="3098"/>
      <c r="AD252" s="3098"/>
      <c r="AE252" s="3098"/>
      <c r="AF252" s="3098"/>
      <c r="AG252" s="3098"/>
      <c r="AH252" s="3098"/>
      <c r="AI252" s="3098"/>
      <c r="AJ252" s="3143"/>
      <c r="AK252" s="3143"/>
      <c r="AL252" s="3143"/>
      <c r="AM252" s="3143"/>
      <c r="AN252" s="3143"/>
      <c r="AO252" s="3143"/>
      <c r="AP252" s="3143"/>
      <c r="AQ252" s="3143"/>
      <c r="AR252" s="3143"/>
      <c r="AS252" s="3143"/>
      <c r="AT252" s="3143"/>
      <c r="AU252" s="3143"/>
      <c r="AV252" s="3143"/>
      <c r="AW252" s="3143"/>
      <c r="AX252" s="3143"/>
      <c r="AY252" s="3143"/>
      <c r="AZ252" s="3143"/>
      <c r="BA252" s="3143"/>
      <c r="BB252" s="3143"/>
      <c r="BC252" s="3143"/>
      <c r="BD252" s="3143"/>
      <c r="BE252" s="3143"/>
      <c r="BF252" s="3143"/>
      <c r="BG252" s="3143"/>
      <c r="BH252" s="3143"/>
      <c r="BI252" s="3143"/>
      <c r="BJ252" s="3143"/>
      <c r="BK252" s="3143"/>
      <c r="BL252" s="3189"/>
      <c r="BM252" s="3189"/>
      <c r="BN252" s="3189"/>
      <c r="BO252" s="3189"/>
      <c r="BP252" s="3189"/>
      <c r="BQ252" s="3189"/>
      <c r="BR252" s="3189"/>
      <c r="BS252" s="3189"/>
      <c r="BT252" s="3189"/>
      <c r="BU252" s="3189"/>
      <c r="BV252" s="3143"/>
      <c r="BW252" s="3143"/>
      <c r="BX252" s="3143"/>
      <c r="BY252" s="3143"/>
      <c r="BZ252" s="3143"/>
      <c r="CA252" s="3143"/>
      <c r="CB252" s="3143"/>
      <c r="CC252" s="3143"/>
      <c r="CD252" s="3143"/>
      <c r="CE252" s="3143"/>
      <c r="CF252" s="3143"/>
      <c r="CG252" s="3143"/>
      <c r="CH252" s="3143"/>
      <c r="CI252" s="3143"/>
    </row>
    <row r="253" spans="1:87" ht="16.5" customHeight="1">
      <c r="A253" s="3143"/>
      <c r="B253" s="3143"/>
      <c r="C253" s="3143"/>
      <c r="D253" s="3143"/>
      <c r="E253" s="3143"/>
      <c r="F253" s="3143"/>
      <c r="G253" s="3143"/>
      <c r="H253" s="3143"/>
      <c r="I253" s="3143"/>
      <c r="J253" s="3143"/>
      <c r="K253" s="3098"/>
      <c r="L253" s="3098"/>
      <c r="M253" s="3098"/>
      <c r="N253" s="3098"/>
      <c r="O253" s="3098"/>
      <c r="P253" s="3098"/>
      <c r="Q253" s="3098"/>
      <c r="R253" s="3098"/>
      <c r="S253" s="3098"/>
      <c r="T253" s="3098"/>
      <c r="U253" s="3098"/>
      <c r="V253" s="3098"/>
      <c r="W253" s="3098"/>
      <c r="X253" s="3098"/>
      <c r="Y253" s="3098"/>
      <c r="Z253" s="3098"/>
      <c r="AA253" s="3098"/>
      <c r="AB253" s="3098"/>
      <c r="AC253" s="3098"/>
      <c r="AD253" s="3098"/>
      <c r="AE253" s="3098"/>
      <c r="AF253" s="3098"/>
      <c r="AG253" s="3098"/>
      <c r="AH253" s="3098"/>
      <c r="AI253" s="3098"/>
      <c r="AJ253" s="3143"/>
      <c r="AK253" s="3143"/>
      <c r="AL253" s="3143"/>
      <c r="AM253" s="3143"/>
      <c r="AN253" s="3143"/>
      <c r="AO253" s="3143"/>
      <c r="AP253" s="3143"/>
      <c r="AQ253" s="3143"/>
      <c r="AR253" s="3143"/>
      <c r="AS253" s="3143"/>
      <c r="AT253" s="3143"/>
      <c r="AU253" s="3143"/>
      <c r="AV253" s="3143"/>
      <c r="AW253" s="3143"/>
      <c r="AX253" s="3143"/>
      <c r="AY253" s="3143"/>
      <c r="AZ253" s="3143"/>
      <c r="BA253" s="3143"/>
      <c r="BB253" s="3143"/>
      <c r="BC253" s="3143"/>
      <c r="BD253" s="3143"/>
      <c r="BE253" s="3143"/>
      <c r="BF253" s="3143"/>
      <c r="BG253" s="3143"/>
      <c r="BH253" s="3143"/>
      <c r="BI253" s="3143"/>
      <c r="BJ253" s="3143"/>
      <c r="BK253" s="3143"/>
      <c r="BL253" s="3189"/>
      <c r="BM253" s="3189"/>
      <c r="BN253" s="3189"/>
      <c r="BO253" s="3189"/>
      <c r="BP253" s="3189"/>
      <c r="BQ253" s="3189"/>
      <c r="BR253" s="3189"/>
      <c r="BS253" s="3189"/>
      <c r="BT253" s="3189"/>
      <c r="BU253" s="3189"/>
      <c r="BV253" s="3143"/>
      <c r="BW253" s="3143"/>
      <c r="BX253" s="3143"/>
      <c r="BY253" s="3143"/>
      <c r="BZ253" s="3143"/>
      <c r="CA253" s="3143"/>
      <c r="CB253" s="3143"/>
      <c r="CC253" s="3143"/>
      <c r="CD253" s="3143"/>
      <c r="CE253" s="3143"/>
      <c r="CF253" s="3143"/>
      <c r="CG253" s="3143"/>
      <c r="CH253" s="3143"/>
      <c r="CI253" s="3143"/>
    </row>
    <row r="254" spans="1:87" ht="16.5" customHeight="1">
      <c r="A254" s="3143"/>
      <c r="B254" s="3143"/>
      <c r="C254" s="3143"/>
      <c r="D254" s="3143"/>
      <c r="E254" s="3143"/>
      <c r="F254" s="3143"/>
      <c r="G254" s="3143"/>
      <c r="H254" s="3143"/>
      <c r="I254" s="3143"/>
      <c r="J254" s="3143"/>
      <c r="K254" s="3098"/>
      <c r="L254" s="3098"/>
      <c r="M254" s="3098"/>
      <c r="N254" s="3098"/>
      <c r="O254" s="3098"/>
      <c r="P254" s="3098"/>
      <c r="Q254" s="3098"/>
      <c r="R254" s="3098"/>
      <c r="S254" s="3098"/>
      <c r="T254" s="3098"/>
      <c r="U254" s="3098"/>
      <c r="V254" s="3098"/>
      <c r="W254" s="3098"/>
      <c r="X254" s="3098"/>
      <c r="Y254" s="3098"/>
      <c r="Z254" s="3098"/>
      <c r="AA254" s="3098"/>
      <c r="AB254" s="3098"/>
      <c r="AC254" s="3098"/>
      <c r="AD254" s="3098"/>
      <c r="AE254" s="3098"/>
      <c r="AF254" s="3098"/>
      <c r="AG254" s="3098"/>
      <c r="AH254" s="3098"/>
      <c r="AI254" s="3098"/>
      <c r="AJ254" s="3143"/>
      <c r="AK254" s="3143"/>
      <c r="AL254" s="3143"/>
      <c r="AM254" s="3143"/>
      <c r="AN254" s="3143"/>
      <c r="AO254" s="3143"/>
      <c r="AP254" s="3143"/>
      <c r="AQ254" s="3143"/>
      <c r="AR254" s="3143"/>
      <c r="AS254" s="3143"/>
      <c r="AT254" s="3143"/>
      <c r="AU254" s="3143"/>
      <c r="AV254" s="3143"/>
      <c r="AW254" s="3143"/>
      <c r="AX254" s="3143"/>
      <c r="AY254" s="3143"/>
      <c r="AZ254" s="3143"/>
      <c r="BA254" s="3143"/>
      <c r="BB254" s="3143"/>
      <c r="BC254" s="3143"/>
      <c r="BD254" s="3143"/>
      <c r="BE254" s="3143"/>
      <c r="BF254" s="3143"/>
      <c r="BG254" s="3143"/>
      <c r="BH254" s="3143"/>
      <c r="BI254" s="3143"/>
      <c r="BJ254" s="3143"/>
      <c r="BK254" s="3143"/>
      <c r="BL254" s="3189"/>
      <c r="BM254" s="3189"/>
      <c r="BN254" s="3189"/>
      <c r="BO254" s="3189"/>
      <c r="BP254" s="3189"/>
      <c r="BQ254" s="3189"/>
      <c r="BR254" s="3189"/>
      <c r="BS254" s="3189"/>
      <c r="BT254" s="3189"/>
      <c r="BU254" s="3189"/>
      <c r="BV254" s="3143"/>
      <c r="BW254" s="3143"/>
      <c r="BX254" s="3143"/>
      <c r="BY254" s="3143"/>
      <c r="BZ254" s="3143"/>
      <c r="CA254" s="3143"/>
      <c r="CB254" s="3143"/>
      <c r="CC254" s="3143"/>
      <c r="CD254" s="3143"/>
      <c r="CE254" s="3143"/>
      <c r="CF254" s="3143"/>
      <c r="CG254" s="3143"/>
      <c r="CH254" s="3143"/>
      <c r="CI254" s="3143"/>
    </row>
    <row r="255" spans="1:87" ht="16.5" customHeight="1">
      <c r="A255" s="3143"/>
      <c r="B255" s="3143"/>
      <c r="C255" s="3143"/>
      <c r="D255" s="3143"/>
      <c r="E255" s="3143"/>
      <c r="F255" s="3143"/>
      <c r="G255" s="3143"/>
      <c r="H255" s="3143"/>
      <c r="I255" s="3143"/>
      <c r="J255" s="3143"/>
      <c r="K255" s="3098"/>
      <c r="L255" s="3098"/>
      <c r="M255" s="3098"/>
      <c r="N255" s="3098"/>
      <c r="O255" s="3098"/>
      <c r="P255" s="3098"/>
      <c r="Q255" s="3098"/>
      <c r="R255" s="3098"/>
      <c r="S255" s="3098"/>
      <c r="T255" s="3098"/>
      <c r="U255" s="3098"/>
      <c r="V255" s="3098"/>
      <c r="W255" s="3098"/>
      <c r="X255" s="3098"/>
      <c r="Y255" s="3098"/>
      <c r="Z255" s="3098"/>
      <c r="AA255" s="3098"/>
      <c r="AB255" s="3098"/>
      <c r="AC255" s="3098"/>
      <c r="AD255" s="3098"/>
      <c r="AE255" s="3098"/>
      <c r="AF255" s="3098"/>
      <c r="AG255" s="3098"/>
      <c r="AH255" s="3098"/>
      <c r="AI255" s="3098"/>
      <c r="AJ255" s="3143"/>
      <c r="AK255" s="3143"/>
      <c r="AL255" s="3143"/>
      <c r="AM255" s="3143"/>
      <c r="AN255" s="3143"/>
      <c r="AO255" s="3143"/>
      <c r="AP255" s="3143"/>
      <c r="AQ255" s="3143"/>
      <c r="AR255" s="3143"/>
      <c r="AS255" s="3143"/>
      <c r="AT255" s="3143"/>
      <c r="AU255" s="3143"/>
      <c r="AV255" s="3143"/>
      <c r="AW255" s="3143"/>
      <c r="AX255" s="3143"/>
      <c r="AY255" s="3143"/>
      <c r="AZ255" s="3143"/>
      <c r="BA255" s="3143"/>
      <c r="BB255" s="3143"/>
      <c r="BC255" s="3143"/>
      <c r="BD255" s="3143"/>
      <c r="BE255" s="3143"/>
      <c r="BF255" s="3143"/>
      <c r="BG255" s="3143"/>
      <c r="BH255" s="3143"/>
      <c r="BI255" s="3143"/>
      <c r="BJ255" s="3143"/>
      <c r="BK255" s="3143"/>
      <c r="BL255" s="3189"/>
      <c r="BM255" s="3189"/>
      <c r="BN255" s="3189"/>
      <c r="BO255" s="3189"/>
      <c r="BP255" s="3189"/>
      <c r="BQ255" s="3189"/>
      <c r="BR255" s="3189"/>
      <c r="BS255" s="3189"/>
      <c r="BT255" s="3189"/>
      <c r="BU255" s="3189"/>
      <c r="BV255" s="3143"/>
      <c r="BW255" s="3143"/>
      <c r="BX255" s="3143"/>
      <c r="BY255" s="3143"/>
      <c r="BZ255" s="3143"/>
      <c r="CA255" s="3143"/>
      <c r="CB255" s="3143"/>
      <c r="CC255" s="3143"/>
      <c r="CD255" s="3143"/>
      <c r="CE255" s="3143"/>
      <c r="CF255" s="3143"/>
      <c r="CG255" s="3143"/>
      <c r="CH255" s="3143"/>
      <c r="CI255" s="3143"/>
    </row>
    <row r="256" spans="1:87" ht="16.5" customHeight="1">
      <c r="A256" s="3143"/>
      <c r="B256" s="3143"/>
      <c r="C256" s="3143"/>
      <c r="D256" s="3143"/>
      <c r="E256" s="3143"/>
      <c r="F256" s="3143"/>
      <c r="G256" s="3143"/>
      <c r="H256" s="3143"/>
      <c r="I256" s="3143"/>
      <c r="J256" s="3143"/>
      <c r="K256" s="3098"/>
      <c r="L256" s="3098"/>
      <c r="M256" s="3098"/>
      <c r="N256" s="3098"/>
      <c r="O256" s="3098"/>
      <c r="P256" s="3098"/>
      <c r="Q256" s="3098"/>
      <c r="R256" s="3098"/>
      <c r="S256" s="3098"/>
      <c r="T256" s="3098"/>
      <c r="U256" s="3098"/>
      <c r="V256" s="3098"/>
      <c r="W256" s="3098"/>
      <c r="X256" s="3098"/>
      <c r="Y256" s="3098"/>
      <c r="Z256" s="3098"/>
      <c r="AA256" s="3098"/>
      <c r="AB256" s="3098"/>
      <c r="AC256" s="3098"/>
      <c r="AD256" s="3098"/>
      <c r="AE256" s="3098"/>
      <c r="AF256" s="3098"/>
      <c r="AG256" s="3098"/>
      <c r="AH256" s="3098"/>
      <c r="AI256" s="3098"/>
      <c r="AJ256" s="3143"/>
      <c r="AK256" s="3143"/>
      <c r="AL256" s="3143"/>
      <c r="AM256" s="3143"/>
      <c r="AN256" s="3143"/>
      <c r="AO256" s="3143"/>
      <c r="AP256" s="3143"/>
      <c r="AQ256" s="3143"/>
      <c r="AR256" s="3143"/>
      <c r="AS256" s="3143"/>
      <c r="AT256" s="3143"/>
      <c r="AU256" s="3143"/>
      <c r="AV256" s="3143"/>
      <c r="AW256" s="3143"/>
      <c r="AX256" s="3143"/>
      <c r="AY256" s="3143"/>
      <c r="AZ256" s="3143"/>
      <c r="BA256" s="3143"/>
      <c r="BB256" s="3143"/>
      <c r="BC256" s="3143"/>
      <c r="BD256" s="3143"/>
      <c r="BE256" s="3143"/>
      <c r="BF256" s="3143"/>
      <c r="BG256" s="3143"/>
      <c r="BH256" s="3143"/>
      <c r="BI256" s="3143"/>
      <c r="BJ256" s="3143"/>
      <c r="BK256" s="3143"/>
      <c r="BL256" s="3189"/>
      <c r="BM256" s="3189"/>
      <c r="BN256" s="3189"/>
      <c r="BO256" s="3189"/>
      <c r="BP256" s="3189"/>
      <c r="BQ256" s="3189"/>
      <c r="BR256" s="3189"/>
      <c r="BS256" s="3189"/>
      <c r="BT256" s="3189"/>
      <c r="BU256" s="3189"/>
      <c r="BV256" s="3143"/>
      <c r="BW256" s="3143"/>
      <c r="BX256" s="3143"/>
      <c r="BY256" s="3143"/>
      <c r="BZ256" s="3143"/>
      <c r="CA256" s="3143"/>
      <c r="CB256" s="3143"/>
      <c r="CC256" s="3143"/>
      <c r="CD256" s="3143"/>
      <c r="CE256" s="3143"/>
      <c r="CF256" s="3143"/>
      <c r="CG256" s="3143"/>
      <c r="CH256" s="3143"/>
      <c r="CI256" s="3143"/>
    </row>
    <row r="257" spans="1:87" ht="16.5" customHeight="1">
      <c r="A257" s="3143"/>
      <c r="B257" s="3143"/>
      <c r="C257" s="3143"/>
      <c r="D257" s="3143"/>
      <c r="E257" s="3143"/>
      <c r="F257" s="3143"/>
      <c r="G257" s="3143"/>
      <c r="H257" s="3143"/>
      <c r="I257" s="3143"/>
      <c r="J257" s="3143"/>
      <c r="K257" s="3098"/>
      <c r="L257" s="3098"/>
      <c r="M257" s="3098"/>
      <c r="N257" s="3098"/>
      <c r="O257" s="3098"/>
      <c r="P257" s="3098"/>
      <c r="Q257" s="3098"/>
      <c r="R257" s="3098"/>
      <c r="S257" s="3098"/>
      <c r="T257" s="3098"/>
      <c r="U257" s="3098"/>
      <c r="V257" s="3098"/>
      <c r="W257" s="3098"/>
      <c r="X257" s="3098"/>
      <c r="Y257" s="3098"/>
      <c r="Z257" s="3098"/>
      <c r="AA257" s="3098"/>
      <c r="AB257" s="3098"/>
      <c r="AC257" s="3098"/>
      <c r="AD257" s="3098"/>
      <c r="AE257" s="3098"/>
      <c r="AF257" s="3098"/>
      <c r="AG257" s="3098"/>
      <c r="AH257" s="3098"/>
      <c r="AI257" s="3098"/>
      <c r="AJ257" s="3143"/>
      <c r="AK257" s="3143"/>
      <c r="AL257" s="3143"/>
      <c r="AM257" s="3143"/>
      <c r="AN257" s="3143"/>
      <c r="AO257" s="3143"/>
      <c r="AP257" s="3143"/>
      <c r="AQ257" s="3143"/>
      <c r="AR257" s="3143"/>
      <c r="AS257" s="3143"/>
      <c r="AT257" s="3143"/>
      <c r="AU257" s="3143"/>
      <c r="AV257" s="3143"/>
      <c r="AW257" s="3143"/>
      <c r="AX257" s="3143"/>
      <c r="AY257" s="3143"/>
      <c r="AZ257" s="3143"/>
      <c r="BA257" s="3143"/>
      <c r="BB257" s="3143"/>
      <c r="BC257" s="3143"/>
      <c r="BD257" s="3143"/>
      <c r="BE257" s="3143"/>
      <c r="BF257" s="3143"/>
      <c r="BG257" s="3143"/>
      <c r="BH257" s="3143"/>
      <c r="BI257" s="3143"/>
      <c r="BJ257" s="3143"/>
      <c r="BK257" s="3143"/>
      <c r="BL257" s="3189"/>
      <c r="BM257" s="3189"/>
      <c r="BN257" s="3189"/>
      <c r="BO257" s="3189"/>
      <c r="BP257" s="3189"/>
      <c r="BQ257" s="3189"/>
      <c r="BR257" s="3189"/>
      <c r="BS257" s="3189"/>
      <c r="BT257" s="3189"/>
      <c r="BU257" s="3189"/>
      <c r="BV257" s="3143"/>
      <c r="BW257" s="3143"/>
      <c r="BX257" s="3143"/>
      <c r="BY257" s="3143"/>
      <c r="BZ257" s="3143"/>
      <c r="CA257" s="3143"/>
      <c r="CB257" s="3143"/>
      <c r="CC257" s="3143"/>
      <c r="CD257" s="3143"/>
      <c r="CE257" s="3143"/>
      <c r="CF257" s="3143"/>
      <c r="CG257" s="3143"/>
      <c r="CH257" s="3143"/>
      <c r="CI257" s="3143"/>
    </row>
    <row r="258" spans="1:87" ht="16.5" customHeight="1">
      <c r="A258" s="3143"/>
      <c r="B258" s="3143"/>
      <c r="C258" s="3143"/>
      <c r="D258" s="3143"/>
      <c r="E258" s="3143"/>
      <c r="F258" s="3143"/>
      <c r="G258" s="3143"/>
      <c r="H258" s="3143"/>
      <c r="I258" s="3143"/>
      <c r="J258" s="3143"/>
      <c r="K258" s="3098"/>
      <c r="L258" s="3098"/>
      <c r="M258" s="3098"/>
      <c r="N258" s="3098"/>
      <c r="O258" s="3098"/>
      <c r="P258" s="3098"/>
      <c r="Q258" s="3098"/>
      <c r="R258" s="3098"/>
      <c r="S258" s="3098"/>
      <c r="T258" s="3098"/>
      <c r="U258" s="3098"/>
      <c r="V258" s="3098"/>
      <c r="W258" s="3098"/>
      <c r="X258" s="3098"/>
      <c r="Y258" s="3098"/>
      <c r="Z258" s="3098"/>
      <c r="AA258" s="3098"/>
      <c r="AB258" s="3098"/>
      <c r="AC258" s="3098"/>
      <c r="AD258" s="3098"/>
      <c r="AE258" s="3098"/>
      <c r="AF258" s="3098"/>
      <c r="AG258" s="3098"/>
      <c r="AH258" s="3098"/>
      <c r="AI258" s="3098"/>
      <c r="AJ258" s="3143"/>
      <c r="AK258" s="3143"/>
      <c r="AL258" s="3143"/>
      <c r="AM258" s="3143"/>
      <c r="AN258" s="3143"/>
      <c r="AO258" s="3143"/>
      <c r="AP258" s="3143"/>
      <c r="AQ258" s="3143"/>
      <c r="AR258" s="3143"/>
      <c r="AS258" s="3143"/>
      <c r="AT258" s="3143"/>
      <c r="AU258" s="3143"/>
      <c r="AV258" s="3143"/>
      <c r="AW258" s="3143"/>
      <c r="AX258" s="3143"/>
      <c r="AY258" s="3143"/>
      <c r="AZ258" s="3143"/>
      <c r="BA258" s="3143"/>
      <c r="BB258" s="3143"/>
      <c r="BC258" s="3143"/>
      <c r="BD258" s="3143"/>
      <c r="BE258" s="3143"/>
      <c r="BF258" s="3143"/>
      <c r="BG258" s="3143"/>
      <c r="BH258" s="3143"/>
      <c r="BI258" s="3143"/>
      <c r="BJ258" s="3143"/>
      <c r="BK258" s="3143"/>
      <c r="BL258" s="3189"/>
      <c r="BM258" s="3189"/>
      <c r="BN258" s="3189"/>
      <c r="BO258" s="3189"/>
      <c r="BP258" s="3189"/>
      <c r="BQ258" s="3189"/>
      <c r="BR258" s="3189"/>
      <c r="BS258" s="3189"/>
      <c r="BT258" s="3189"/>
      <c r="BU258" s="3189"/>
      <c r="BV258" s="3143"/>
      <c r="BW258" s="3143"/>
      <c r="BX258" s="3143"/>
      <c r="BY258" s="3143"/>
      <c r="BZ258" s="3143"/>
      <c r="CA258" s="3143"/>
      <c r="CB258" s="3143"/>
      <c r="CC258" s="3143"/>
      <c r="CD258" s="3143"/>
      <c r="CE258" s="3143"/>
      <c r="CF258" s="3143"/>
      <c r="CG258" s="3143"/>
      <c r="CH258" s="3143"/>
      <c r="CI258" s="3143"/>
    </row>
    <row r="259" spans="1:87" ht="16.5" customHeight="1">
      <c r="A259" s="3143"/>
      <c r="B259" s="3143"/>
      <c r="C259" s="3143"/>
      <c r="D259" s="3143"/>
      <c r="E259" s="3143"/>
      <c r="F259" s="3143"/>
      <c r="G259" s="3143"/>
      <c r="H259" s="3143"/>
      <c r="I259" s="3143"/>
      <c r="J259" s="3143"/>
      <c r="K259" s="3098"/>
      <c r="L259" s="3098"/>
      <c r="M259" s="3098"/>
      <c r="N259" s="3098"/>
      <c r="O259" s="3098"/>
      <c r="P259" s="3098"/>
      <c r="Q259" s="3098"/>
      <c r="R259" s="3098"/>
      <c r="S259" s="3098"/>
      <c r="T259" s="3098"/>
      <c r="U259" s="3098"/>
      <c r="V259" s="3098"/>
      <c r="W259" s="3098"/>
      <c r="X259" s="3098"/>
      <c r="Y259" s="3098"/>
      <c r="Z259" s="3098"/>
      <c r="AA259" s="3098"/>
      <c r="AB259" s="3098"/>
      <c r="AC259" s="3098"/>
      <c r="AD259" s="3098"/>
      <c r="AE259" s="3098"/>
      <c r="AF259" s="3098"/>
      <c r="AG259" s="3098"/>
      <c r="AH259" s="3098"/>
      <c r="AI259" s="3098"/>
      <c r="AJ259" s="3143"/>
      <c r="AK259" s="3143"/>
      <c r="AL259" s="3143"/>
      <c r="AM259" s="3143"/>
      <c r="AN259" s="3143"/>
      <c r="AO259" s="3143"/>
      <c r="AP259" s="3143"/>
      <c r="AQ259" s="3143"/>
      <c r="AR259" s="3143"/>
      <c r="AS259" s="3143"/>
      <c r="AT259" s="3143"/>
      <c r="AU259" s="3143"/>
      <c r="AV259" s="3143"/>
      <c r="AW259" s="3143"/>
      <c r="AX259" s="3143"/>
      <c r="AY259" s="3143"/>
      <c r="AZ259" s="3143"/>
      <c r="BA259" s="3143"/>
      <c r="BB259" s="3143"/>
      <c r="BC259" s="3143"/>
      <c r="BD259" s="3143"/>
      <c r="BE259" s="3143"/>
      <c r="BF259" s="3143"/>
      <c r="BG259" s="3143"/>
      <c r="BH259" s="3143"/>
      <c r="BI259" s="3143"/>
      <c r="BJ259" s="3143"/>
      <c r="BK259" s="3143"/>
      <c r="BL259" s="3189"/>
      <c r="BM259" s="3189"/>
      <c r="BN259" s="3189"/>
      <c r="BO259" s="3189"/>
      <c r="BP259" s="3189"/>
      <c r="BQ259" s="3189"/>
      <c r="BR259" s="3189"/>
      <c r="BS259" s="3189"/>
      <c r="BT259" s="3189"/>
      <c r="BU259" s="3189"/>
      <c r="BV259" s="3143"/>
      <c r="BW259" s="3143"/>
      <c r="BX259" s="3143"/>
      <c r="BY259" s="3143"/>
      <c r="BZ259" s="3143"/>
      <c r="CA259" s="3143"/>
      <c r="CB259" s="3143"/>
      <c r="CC259" s="3143"/>
      <c r="CD259" s="3143"/>
      <c r="CE259" s="3143"/>
      <c r="CF259" s="3143"/>
      <c r="CG259" s="3143"/>
      <c r="CH259" s="3143"/>
      <c r="CI259" s="3143"/>
    </row>
    <row r="260" spans="1:87" ht="16.5" customHeight="1">
      <c r="A260" s="3143"/>
      <c r="B260" s="3143"/>
      <c r="C260" s="3143"/>
      <c r="D260" s="3143"/>
      <c r="E260" s="3143"/>
      <c r="F260" s="3143"/>
      <c r="G260" s="3143"/>
      <c r="H260" s="3143"/>
      <c r="I260" s="3143"/>
      <c r="J260" s="3143"/>
      <c r="K260" s="3098"/>
      <c r="L260" s="3098"/>
      <c r="M260" s="3098"/>
      <c r="N260" s="3098"/>
      <c r="O260" s="3098"/>
      <c r="P260" s="3098"/>
      <c r="Q260" s="3098"/>
      <c r="R260" s="3098"/>
      <c r="S260" s="3098"/>
      <c r="T260" s="3098"/>
      <c r="U260" s="3098"/>
      <c r="V260" s="3098"/>
      <c r="W260" s="3098"/>
      <c r="X260" s="3098"/>
      <c r="Y260" s="3098"/>
      <c r="Z260" s="3098"/>
      <c r="AA260" s="3098"/>
      <c r="AB260" s="3098"/>
      <c r="AC260" s="3098"/>
      <c r="AD260" s="3098"/>
      <c r="AE260" s="3098"/>
      <c r="AF260" s="3098"/>
      <c r="AG260" s="3098"/>
      <c r="AH260" s="3098"/>
      <c r="AI260" s="3098"/>
      <c r="AJ260" s="3143"/>
      <c r="AK260" s="3143"/>
      <c r="AL260" s="3143"/>
      <c r="AM260" s="3143"/>
      <c r="AN260" s="3143"/>
      <c r="AO260" s="3143"/>
      <c r="AP260" s="3143"/>
      <c r="AQ260" s="3143"/>
      <c r="AR260" s="3143"/>
      <c r="AS260" s="3143"/>
      <c r="AT260" s="3143"/>
      <c r="AU260" s="3143"/>
      <c r="AV260" s="3143"/>
      <c r="AW260" s="3143"/>
      <c r="AX260" s="3143"/>
      <c r="AY260" s="3143"/>
      <c r="AZ260" s="3143"/>
      <c r="BA260" s="3143"/>
      <c r="BB260" s="3143"/>
      <c r="BC260" s="3143"/>
      <c r="BD260" s="3143"/>
      <c r="BE260" s="3143"/>
      <c r="BF260" s="3143"/>
      <c r="BG260" s="3143"/>
      <c r="BH260" s="3143"/>
      <c r="BI260" s="3143"/>
      <c r="BJ260" s="3143"/>
      <c r="BK260" s="3143"/>
      <c r="BL260" s="3189"/>
      <c r="BM260" s="3189"/>
      <c r="BN260" s="3189"/>
      <c r="BO260" s="3189"/>
      <c r="BP260" s="3189"/>
      <c r="BQ260" s="3189"/>
      <c r="BR260" s="3189"/>
      <c r="BS260" s="3189"/>
      <c r="BT260" s="3189"/>
      <c r="BU260" s="3189"/>
      <c r="BV260" s="3143"/>
      <c r="BW260" s="3143"/>
      <c r="BX260" s="3143"/>
      <c r="BY260" s="3143"/>
      <c r="BZ260" s="3143"/>
      <c r="CA260" s="3143"/>
      <c r="CB260" s="3143"/>
      <c r="CC260" s="3143"/>
      <c r="CD260" s="3143"/>
      <c r="CE260" s="3143"/>
      <c r="CF260" s="3143"/>
      <c r="CG260" s="3143"/>
      <c r="CH260" s="3143"/>
      <c r="CI260" s="3143"/>
    </row>
    <row r="261" spans="1:87" ht="16.5" customHeight="1">
      <c r="A261" s="3143"/>
      <c r="B261" s="3143"/>
      <c r="C261" s="3143"/>
      <c r="D261" s="3143"/>
      <c r="E261" s="3143"/>
      <c r="F261" s="3143"/>
      <c r="G261" s="3143"/>
      <c r="H261" s="3143"/>
      <c r="I261" s="3143"/>
      <c r="J261" s="3143"/>
      <c r="K261" s="3098"/>
      <c r="L261" s="3098"/>
      <c r="M261" s="3098"/>
      <c r="N261" s="3098"/>
      <c r="O261" s="3098"/>
      <c r="P261" s="3098"/>
      <c r="Q261" s="3098"/>
      <c r="R261" s="3098"/>
      <c r="S261" s="3098"/>
      <c r="T261" s="3098"/>
      <c r="U261" s="3098"/>
      <c r="V261" s="3098"/>
      <c r="W261" s="3098"/>
      <c r="X261" s="3098"/>
      <c r="Y261" s="3098"/>
      <c r="Z261" s="3098"/>
      <c r="AA261" s="3098"/>
      <c r="AB261" s="3098"/>
      <c r="AC261" s="3098"/>
      <c r="AD261" s="3098"/>
      <c r="AE261" s="3098"/>
      <c r="AF261" s="3098"/>
      <c r="AG261" s="3098"/>
      <c r="AH261" s="3098"/>
      <c r="AI261" s="3098"/>
      <c r="AJ261" s="3143"/>
      <c r="AK261" s="3143"/>
      <c r="AL261" s="3143"/>
      <c r="AM261" s="3143"/>
      <c r="AN261" s="3143"/>
      <c r="AO261" s="3143"/>
      <c r="AP261" s="3143"/>
      <c r="AQ261" s="3143"/>
      <c r="AR261" s="3143"/>
      <c r="AS261" s="3143"/>
      <c r="AT261" s="3143"/>
      <c r="AU261" s="3143"/>
      <c r="AV261" s="3143"/>
      <c r="AW261" s="3143"/>
      <c r="AX261" s="3143"/>
      <c r="AY261" s="3143"/>
      <c r="AZ261" s="3143"/>
      <c r="BA261" s="3143"/>
      <c r="BB261" s="3143"/>
      <c r="BC261" s="3143"/>
      <c r="BD261" s="3143"/>
      <c r="BE261" s="3143"/>
      <c r="BF261" s="3143"/>
      <c r="BG261" s="3143"/>
      <c r="BH261" s="3143"/>
      <c r="BI261" s="3143"/>
      <c r="BJ261" s="3143"/>
      <c r="BK261" s="3143"/>
      <c r="BL261" s="3189"/>
      <c r="BM261" s="3189"/>
      <c r="BN261" s="3189"/>
      <c r="BO261" s="3189"/>
      <c r="BP261" s="3189"/>
      <c r="BQ261" s="3189"/>
      <c r="BR261" s="3189"/>
      <c r="BS261" s="3189"/>
      <c r="BT261" s="3189"/>
      <c r="BU261" s="3189"/>
      <c r="BV261" s="3143"/>
      <c r="BW261" s="3143"/>
      <c r="BX261" s="3143"/>
      <c r="BY261" s="3143"/>
      <c r="BZ261" s="3143"/>
      <c r="CA261" s="3143"/>
      <c r="CB261" s="3143"/>
      <c r="CC261" s="3143"/>
      <c r="CD261" s="3143"/>
      <c r="CE261" s="3143"/>
      <c r="CF261" s="3143"/>
      <c r="CG261" s="3143"/>
      <c r="CH261" s="3143"/>
      <c r="CI261" s="3143"/>
    </row>
    <row r="262" spans="1:87" ht="16.5" customHeight="1">
      <c r="A262" s="3143"/>
      <c r="B262" s="3143"/>
      <c r="C262" s="3143"/>
      <c r="D262" s="3143"/>
      <c r="E262" s="3143"/>
      <c r="F262" s="3143"/>
      <c r="G262" s="3143"/>
      <c r="H262" s="3143"/>
      <c r="I262" s="3143"/>
      <c r="J262" s="3143"/>
      <c r="K262" s="3098"/>
      <c r="L262" s="3098"/>
      <c r="M262" s="3098"/>
      <c r="N262" s="3098"/>
      <c r="O262" s="3098"/>
      <c r="P262" s="3098"/>
      <c r="Q262" s="3098"/>
      <c r="R262" s="3098"/>
      <c r="S262" s="3098"/>
      <c r="T262" s="3098"/>
      <c r="U262" s="3098"/>
      <c r="V262" s="3098"/>
      <c r="W262" s="3098"/>
      <c r="X262" s="3098"/>
      <c r="Y262" s="3098"/>
      <c r="Z262" s="3098"/>
      <c r="AA262" s="3098"/>
      <c r="AB262" s="3098"/>
      <c r="AC262" s="3098"/>
      <c r="AD262" s="3098"/>
      <c r="AE262" s="3098"/>
      <c r="AF262" s="3098"/>
      <c r="AG262" s="3098"/>
      <c r="AH262" s="3098"/>
      <c r="AI262" s="3098"/>
      <c r="AJ262" s="3143"/>
      <c r="AK262" s="3143"/>
      <c r="AL262" s="3143"/>
      <c r="AM262" s="3143"/>
      <c r="AN262" s="3143"/>
      <c r="AO262" s="3143"/>
      <c r="AP262" s="3143"/>
      <c r="AQ262" s="3143"/>
      <c r="AR262" s="3143"/>
      <c r="AS262" s="3143"/>
      <c r="AT262" s="3143"/>
      <c r="AU262" s="3143"/>
      <c r="AV262" s="3143"/>
      <c r="AW262" s="3143"/>
      <c r="AX262" s="3143"/>
      <c r="AY262" s="3143"/>
      <c r="AZ262" s="3143"/>
      <c r="BA262" s="3143"/>
      <c r="BB262" s="3143"/>
      <c r="BC262" s="3143"/>
      <c r="BD262" s="3143"/>
      <c r="BE262" s="3143"/>
      <c r="BF262" s="3143"/>
      <c r="BG262" s="3143"/>
      <c r="BH262" s="3143"/>
      <c r="BI262" s="3143"/>
      <c r="BJ262" s="3143"/>
      <c r="BK262" s="3143"/>
      <c r="BL262" s="3189"/>
      <c r="BM262" s="3189"/>
      <c r="BN262" s="3189"/>
      <c r="BO262" s="3189"/>
      <c r="BP262" s="3189"/>
      <c r="BQ262" s="3189"/>
      <c r="BR262" s="3189"/>
      <c r="BS262" s="3189"/>
      <c r="BT262" s="3189"/>
      <c r="BU262" s="3189"/>
      <c r="BV262" s="3143"/>
      <c r="BW262" s="3143"/>
      <c r="BX262" s="3143"/>
      <c r="BY262" s="3143"/>
      <c r="BZ262" s="3143"/>
      <c r="CA262" s="3143"/>
      <c r="CB262" s="3143"/>
      <c r="CC262" s="3143"/>
      <c r="CD262" s="3143"/>
      <c r="CE262" s="3143"/>
      <c r="CF262" s="3143"/>
      <c r="CG262" s="3143"/>
      <c r="CH262" s="3143"/>
      <c r="CI262" s="3143"/>
    </row>
    <row r="263" spans="1:87" ht="16.5" customHeight="1">
      <c r="A263" s="3143"/>
      <c r="B263" s="3143"/>
      <c r="C263" s="3143"/>
      <c r="D263" s="3143"/>
      <c r="E263" s="3143"/>
      <c r="F263" s="3143"/>
      <c r="G263" s="3143"/>
      <c r="H263" s="3143"/>
      <c r="I263" s="3143"/>
      <c r="J263" s="3143"/>
      <c r="K263" s="3098"/>
      <c r="L263" s="3098"/>
      <c r="M263" s="3098"/>
      <c r="N263" s="3098"/>
      <c r="O263" s="3098"/>
      <c r="P263" s="3098"/>
      <c r="Q263" s="3098"/>
      <c r="R263" s="3098"/>
      <c r="S263" s="3098"/>
      <c r="T263" s="3098"/>
      <c r="U263" s="3098"/>
      <c r="V263" s="3098"/>
      <c r="W263" s="3098"/>
      <c r="X263" s="3098"/>
      <c r="Y263" s="3098"/>
      <c r="Z263" s="3098"/>
      <c r="AA263" s="3098"/>
      <c r="AB263" s="3098"/>
      <c r="AC263" s="3098"/>
      <c r="AD263" s="3098"/>
      <c r="AE263" s="3098"/>
      <c r="AF263" s="3098"/>
      <c r="AG263" s="3098"/>
      <c r="AH263" s="3098"/>
      <c r="AI263" s="3098"/>
      <c r="AJ263" s="3143"/>
      <c r="AK263" s="3143"/>
      <c r="AL263" s="3143"/>
      <c r="AM263" s="3143"/>
      <c r="AN263" s="3143"/>
      <c r="AO263" s="3143"/>
      <c r="AP263" s="3143"/>
      <c r="AQ263" s="3143"/>
      <c r="AR263" s="3143"/>
      <c r="AS263" s="3143"/>
      <c r="AT263" s="3143"/>
      <c r="AU263" s="3143"/>
      <c r="AV263" s="3143"/>
      <c r="AW263" s="3143"/>
      <c r="AX263" s="3143"/>
      <c r="AY263" s="3143"/>
      <c r="AZ263" s="3143"/>
      <c r="BA263" s="3143"/>
      <c r="BB263" s="3143"/>
      <c r="BC263" s="3143"/>
      <c r="BD263" s="3143"/>
      <c r="BE263" s="3143"/>
      <c r="BF263" s="3143"/>
      <c r="BG263" s="3143"/>
      <c r="BH263" s="3143"/>
      <c r="BI263" s="3143"/>
      <c r="BJ263" s="3143"/>
      <c r="BK263" s="3143"/>
      <c r="BL263" s="3189"/>
      <c r="BM263" s="3189"/>
      <c r="BN263" s="3189"/>
      <c r="BO263" s="3189"/>
      <c r="BP263" s="3189"/>
      <c r="BQ263" s="3189"/>
      <c r="BR263" s="3189"/>
      <c r="BS263" s="3189"/>
      <c r="BT263" s="3189"/>
      <c r="BU263" s="3189"/>
      <c r="BV263" s="3143"/>
      <c r="BW263" s="3143"/>
      <c r="BX263" s="3143"/>
      <c r="BY263" s="3143"/>
      <c r="BZ263" s="3143"/>
      <c r="CA263" s="3143"/>
      <c r="CB263" s="3143"/>
      <c r="CC263" s="3143"/>
      <c r="CD263" s="3143"/>
      <c r="CE263" s="3143"/>
      <c r="CF263" s="3143"/>
      <c r="CG263" s="3143"/>
      <c r="CH263" s="3143"/>
      <c r="CI263" s="3143"/>
    </row>
    <row r="264" spans="1:87" ht="16.5" customHeight="1">
      <c r="A264" s="3143"/>
      <c r="B264" s="3143"/>
      <c r="C264" s="3143"/>
      <c r="D264" s="3143"/>
      <c r="E264" s="3143"/>
      <c r="F264" s="3143"/>
      <c r="G264" s="3143"/>
      <c r="H264" s="3143"/>
      <c r="I264" s="3143"/>
      <c r="J264" s="3143"/>
      <c r="K264" s="3098"/>
      <c r="L264" s="3098"/>
      <c r="M264" s="3098"/>
      <c r="N264" s="3098"/>
      <c r="O264" s="3098"/>
      <c r="P264" s="3098"/>
      <c r="Q264" s="3098"/>
      <c r="R264" s="3098"/>
      <c r="S264" s="3098"/>
      <c r="T264" s="3098"/>
      <c r="U264" s="3098"/>
      <c r="V264" s="3098"/>
      <c r="W264" s="3098"/>
      <c r="X264" s="3098"/>
      <c r="Y264" s="3098"/>
      <c r="Z264" s="3098"/>
      <c r="AA264" s="3098"/>
      <c r="AB264" s="3098"/>
      <c r="AC264" s="3098"/>
      <c r="AD264" s="3098"/>
      <c r="AE264" s="3098"/>
      <c r="AF264" s="3098"/>
      <c r="AG264" s="3098"/>
      <c r="AH264" s="3098"/>
      <c r="AI264" s="3098"/>
      <c r="AJ264" s="3143"/>
      <c r="AK264" s="3143"/>
      <c r="AL264" s="3143"/>
      <c r="AM264" s="3143"/>
      <c r="AN264" s="3143"/>
      <c r="AO264" s="3143"/>
      <c r="AP264" s="3143"/>
      <c r="AQ264" s="3143"/>
      <c r="AR264" s="3143"/>
      <c r="AS264" s="3143"/>
      <c r="AT264" s="3143"/>
      <c r="AU264" s="3143"/>
      <c r="AV264" s="3143"/>
      <c r="AW264" s="3143"/>
      <c r="AX264" s="3143"/>
      <c r="AY264" s="3143"/>
      <c r="AZ264" s="3143"/>
      <c r="BA264" s="3143"/>
      <c r="BB264" s="3143"/>
      <c r="BC264" s="3143"/>
      <c r="BD264" s="3143"/>
      <c r="BE264" s="3143"/>
      <c r="BF264" s="3143"/>
      <c r="BG264" s="3143"/>
      <c r="BH264" s="3143"/>
      <c r="BI264" s="3143"/>
      <c r="BJ264" s="3143"/>
      <c r="BK264" s="3143"/>
      <c r="BL264" s="3189"/>
      <c r="BM264" s="3189"/>
      <c r="BN264" s="3189"/>
      <c r="BO264" s="3189"/>
      <c r="BP264" s="3189"/>
      <c r="BQ264" s="3189"/>
      <c r="BR264" s="3189"/>
      <c r="BS264" s="3189"/>
      <c r="BT264" s="3189"/>
      <c r="BU264" s="3189"/>
      <c r="BV264" s="3143"/>
      <c r="BW264" s="3143"/>
      <c r="BX264" s="3143"/>
      <c r="BY264" s="3143"/>
      <c r="BZ264" s="3143"/>
      <c r="CA264" s="3143"/>
      <c r="CB264" s="3143"/>
      <c r="CC264" s="3143"/>
      <c r="CD264" s="3143"/>
      <c r="CE264" s="3143"/>
      <c r="CF264" s="3143"/>
      <c r="CG264" s="3143"/>
      <c r="CH264" s="3143"/>
      <c r="CI264" s="3143"/>
    </row>
    <row r="265" spans="1:87" ht="16.5" customHeight="1">
      <c r="A265" s="3143"/>
      <c r="B265" s="3143"/>
      <c r="C265" s="3143"/>
      <c r="D265" s="3143"/>
      <c r="E265" s="3143"/>
      <c r="F265" s="3143"/>
      <c r="G265" s="3143"/>
      <c r="H265" s="3143"/>
      <c r="I265" s="3143"/>
      <c r="J265" s="3143"/>
      <c r="K265" s="3098"/>
      <c r="L265" s="3098"/>
      <c r="M265" s="3098"/>
      <c r="N265" s="3098"/>
      <c r="O265" s="3098"/>
      <c r="P265" s="3098"/>
      <c r="Q265" s="3098"/>
      <c r="R265" s="3098"/>
      <c r="S265" s="3098"/>
      <c r="T265" s="3098"/>
      <c r="U265" s="3098"/>
      <c r="V265" s="3098"/>
      <c r="W265" s="3098"/>
      <c r="X265" s="3098"/>
      <c r="Y265" s="3098"/>
      <c r="Z265" s="3098"/>
      <c r="AA265" s="3098"/>
      <c r="AB265" s="3098"/>
      <c r="AC265" s="3098"/>
      <c r="AD265" s="3098"/>
      <c r="AE265" s="3098"/>
      <c r="AF265" s="3098"/>
      <c r="AG265" s="3098"/>
      <c r="AH265" s="3098"/>
      <c r="AI265" s="3098"/>
      <c r="AJ265" s="3143"/>
      <c r="AK265" s="3143"/>
      <c r="AL265" s="3143"/>
      <c r="AM265" s="3143"/>
      <c r="AN265" s="3143"/>
      <c r="AO265" s="3143"/>
      <c r="AP265" s="3143"/>
      <c r="AQ265" s="3143"/>
      <c r="AR265" s="3143"/>
      <c r="AS265" s="3143"/>
      <c r="AT265" s="3143"/>
      <c r="AU265" s="3143"/>
      <c r="AV265" s="3143"/>
      <c r="AW265" s="3143"/>
      <c r="AX265" s="3143"/>
      <c r="AY265" s="3143"/>
      <c r="AZ265" s="3143"/>
      <c r="BA265" s="3143"/>
      <c r="BB265" s="3143"/>
      <c r="BC265" s="3143"/>
      <c r="BD265" s="3143"/>
      <c r="BE265" s="3143"/>
      <c r="BF265" s="3143"/>
      <c r="BG265" s="3143"/>
      <c r="BH265" s="3143"/>
      <c r="BI265" s="3143"/>
      <c r="BJ265" s="3143"/>
      <c r="BK265" s="3143"/>
      <c r="BL265" s="3189"/>
      <c r="BM265" s="3189"/>
      <c r="BN265" s="3189"/>
      <c r="BO265" s="3189"/>
      <c r="BP265" s="3189"/>
      <c r="BQ265" s="3189"/>
      <c r="BR265" s="3189"/>
      <c r="BS265" s="3189"/>
      <c r="BT265" s="3189"/>
      <c r="BU265" s="3189"/>
      <c r="BV265" s="3143"/>
      <c r="BW265" s="3143"/>
      <c r="BX265" s="3143"/>
      <c r="BY265" s="3143"/>
      <c r="BZ265" s="3143"/>
      <c r="CA265" s="3143"/>
      <c r="CB265" s="3143"/>
      <c r="CC265" s="3143"/>
      <c r="CD265" s="3143"/>
      <c r="CE265" s="3143"/>
      <c r="CF265" s="3143"/>
      <c r="CG265" s="3143"/>
      <c r="CH265" s="3143"/>
      <c r="CI265" s="3143"/>
    </row>
    <row r="266" spans="1:87" ht="16.5" customHeight="1">
      <c r="A266" s="3143"/>
      <c r="B266" s="3143"/>
      <c r="C266" s="3143"/>
      <c r="D266" s="3143"/>
      <c r="E266" s="3143"/>
      <c r="F266" s="3143"/>
      <c r="G266" s="3143"/>
      <c r="H266" s="3143"/>
      <c r="I266" s="3143"/>
      <c r="J266" s="3143"/>
      <c r="K266" s="3098"/>
      <c r="L266" s="3098"/>
      <c r="M266" s="3098"/>
      <c r="N266" s="3098"/>
      <c r="O266" s="3098"/>
      <c r="P266" s="3098"/>
      <c r="Q266" s="3098"/>
      <c r="R266" s="3098"/>
      <c r="S266" s="3098"/>
      <c r="T266" s="3098"/>
      <c r="U266" s="3098"/>
      <c r="V266" s="3098"/>
      <c r="W266" s="3098"/>
      <c r="X266" s="3098"/>
      <c r="Y266" s="3098"/>
      <c r="Z266" s="3098"/>
      <c r="AA266" s="3098"/>
      <c r="AB266" s="3098"/>
      <c r="AC266" s="3098"/>
      <c r="AD266" s="3098"/>
      <c r="AE266" s="3098"/>
      <c r="AF266" s="3098"/>
      <c r="AG266" s="3098"/>
      <c r="AH266" s="3098"/>
      <c r="AI266" s="3098"/>
      <c r="AJ266" s="3143"/>
      <c r="AK266" s="3143"/>
      <c r="AL266" s="3143"/>
      <c r="AM266" s="3143"/>
      <c r="AN266" s="3143"/>
      <c r="AO266" s="3143"/>
      <c r="AP266" s="3143"/>
      <c r="AQ266" s="3143"/>
      <c r="AR266" s="3143"/>
      <c r="AS266" s="3143"/>
      <c r="AT266" s="3143"/>
      <c r="AU266" s="3143"/>
      <c r="AV266" s="3143"/>
      <c r="AW266" s="3143"/>
      <c r="AX266" s="3143"/>
      <c r="AY266" s="3143"/>
      <c r="AZ266" s="3143"/>
      <c r="BA266" s="3143"/>
      <c r="BB266" s="3143"/>
      <c r="BC266" s="3143"/>
      <c r="BD266" s="3143"/>
      <c r="BE266" s="3143"/>
      <c r="BF266" s="3143"/>
      <c r="BG266" s="3143"/>
      <c r="BH266" s="3143"/>
      <c r="BI266" s="3143"/>
      <c r="BJ266" s="3143"/>
      <c r="BK266" s="3143"/>
      <c r="BL266" s="3189"/>
      <c r="BM266" s="3189"/>
      <c r="BN266" s="3189"/>
      <c r="BO266" s="3189"/>
      <c r="BP266" s="3189"/>
      <c r="BQ266" s="3189"/>
      <c r="BR266" s="3189"/>
      <c r="BS266" s="3189"/>
      <c r="BT266" s="3189"/>
      <c r="BU266" s="3189"/>
      <c r="BV266" s="3143"/>
      <c r="BW266" s="3143"/>
      <c r="BX266" s="3143"/>
      <c r="BY266" s="3143"/>
      <c r="BZ266" s="3143"/>
      <c r="CA266" s="3143"/>
      <c r="CB266" s="3143"/>
      <c r="CC266" s="3143"/>
      <c r="CD266" s="3143"/>
      <c r="CE266" s="3143"/>
      <c r="CF266" s="3143"/>
      <c r="CG266" s="3143"/>
      <c r="CH266" s="3143"/>
      <c r="CI266" s="3143"/>
    </row>
    <row r="267" spans="1:87" ht="16.5" customHeight="1">
      <c r="A267" s="3143"/>
      <c r="B267" s="3143"/>
      <c r="C267" s="3143"/>
      <c r="D267" s="3143"/>
      <c r="E267" s="3143"/>
      <c r="F267" s="3143"/>
      <c r="G267" s="3143"/>
      <c r="H267" s="3143"/>
      <c r="I267" s="3143"/>
      <c r="J267" s="3143"/>
      <c r="K267" s="3098"/>
      <c r="L267" s="3098"/>
      <c r="M267" s="3098"/>
      <c r="N267" s="3098"/>
      <c r="O267" s="3098"/>
      <c r="P267" s="3098"/>
      <c r="Q267" s="3098"/>
      <c r="R267" s="3098"/>
      <c r="S267" s="3098"/>
      <c r="T267" s="3098"/>
      <c r="U267" s="3098"/>
      <c r="V267" s="3098"/>
      <c r="W267" s="3098"/>
      <c r="X267" s="3098"/>
      <c r="Y267" s="3098"/>
      <c r="Z267" s="3098"/>
      <c r="AA267" s="3098"/>
      <c r="AB267" s="3098"/>
      <c r="AC267" s="3098"/>
      <c r="AD267" s="3098"/>
      <c r="AE267" s="3098"/>
      <c r="AF267" s="3098"/>
      <c r="AG267" s="3098"/>
      <c r="AH267" s="3098"/>
      <c r="AI267" s="3098"/>
      <c r="AJ267" s="3143"/>
      <c r="AK267" s="3143"/>
      <c r="AL267" s="3143"/>
      <c r="AM267" s="3143"/>
      <c r="AN267" s="3143"/>
      <c r="AO267" s="3143"/>
      <c r="AP267" s="3143"/>
      <c r="AQ267" s="3143"/>
      <c r="AR267" s="3143"/>
      <c r="AS267" s="3143"/>
      <c r="AT267" s="3143"/>
      <c r="AU267" s="3143"/>
      <c r="AV267" s="3143"/>
      <c r="AW267" s="3143"/>
      <c r="AX267" s="3143"/>
      <c r="AY267" s="3143"/>
      <c r="AZ267" s="3143"/>
      <c r="BA267" s="3143"/>
      <c r="BB267" s="3143"/>
      <c r="BC267" s="3143"/>
      <c r="BD267" s="3143"/>
      <c r="BE267" s="3143"/>
      <c r="BF267" s="3143"/>
      <c r="BG267" s="3143"/>
      <c r="BH267" s="3143"/>
      <c r="BI267" s="3143"/>
      <c r="BJ267" s="3143"/>
      <c r="BK267" s="3143"/>
      <c r="BL267" s="3189"/>
      <c r="BM267" s="3189"/>
      <c r="BN267" s="3189"/>
      <c r="BO267" s="3189"/>
      <c r="BP267" s="3189"/>
      <c r="BQ267" s="3189"/>
      <c r="BR267" s="3189"/>
      <c r="BS267" s="3189"/>
      <c r="BT267" s="3189"/>
      <c r="BU267" s="3189"/>
      <c r="BV267" s="3143"/>
      <c r="BW267" s="3143"/>
      <c r="BX267" s="3143"/>
      <c r="BY267" s="3143"/>
      <c r="BZ267" s="3143"/>
      <c r="CA267" s="3143"/>
      <c r="CB267" s="3143"/>
      <c r="CC267" s="3143"/>
      <c r="CD267" s="3143"/>
      <c r="CE267" s="3143"/>
      <c r="CF267" s="3143"/>
      <c r="CG267" s="3143"/>
      <c r="CH267" s="3143"/>
      <c r="CI267" s="3143"/>
    </row>
    <row r="268" spans="1:87" ht="16.5" customHeight="1">
      <c r="A268" s="3143"/>
      <c r="B268" s="3143"/>
      <c r="C268" s="3143"/>
      <c r="D268" s="3143"/>
      <c r="E268" s="3143"/>
      <c r="F268" s="3143"/>
      <c r="G268" s="3143"/>
      <c r="H268" s="3143"/>
      <c r="I268" s="3143"/>
      <c r="J268" s="3143"/>
      <c r="K268" s="3098"/>
      <c r="L268" s="3098"/>
      <c r="M268" s="3098"/>
      <c r="N268" s="3098"/>
      <c r="O268" s="3098"/>
      <c r="P268" s="3098"/>
      <c r="Q268" s="3098"/>
      <c r="R268" s="3098"/>
      <c r="S268" s="3098"/>
      <c r="T268" s="3098"/>
      <c r="U268" s="3098"/>
      <c r="V268" s="3098"/>
      <c r="W268" s="3098"/>
      <c r="X268" s="3098"/>
      <c r="Y268" s="3098"/>
      <c r="Z268" s="3098"/>
      <c r="AA268" s="3098"/>
      <c r="AB268" s="3098"/>
      <c r="AC268" s="3098"/>
      <c r="AD268" s="3098"/>
      <c r="AE268" s="3098"/>
      <c r="AF268" s="3098"/>
      <c r="AG268" s="3098"/>
      <c r="AH268" s="3098"/>
      <c r="AI268" s="3098"/>
      <c r="AJ268" s="3143"/>
      <c r="AK268" s="3143"/>
      <c r="AL268" s="3143"/>
      <c r="AM268" s="3143"/>
      <c r="AN268" s="3143"/>
      <c r="AO268" s="3143"/>
      <c r="AP268" s="3143"/>
      <c r="AQ268" s="3143"/>
      <c r="AR268" s="3143"/>
      <c r="AS268" s="3143"/>
      <c r="AT268" s="3143"/>
      <c r="AU268" s="3143"/>
      <c r="AV268" s="3143"/>
      <c r="AW268" s="3143"/>
      <c r="AX268" s="3143"/>
      <c r="AY268" s="3143"/>
      <c r="AZ268" s="3143"/>
      <c r="BA268" s="3143"/>
      <c r="BB268" s="3143"/>
      <c r="BC268" s="3143"/>
      <c r="BD268" s="3143"/>
      <c r="BE268" s="3143"/>
      <c r="BF268" s="3143"/>
      <c r="BG268" s="3143"/>
      <c r="BH268" s="3143"/>
      <c r="BI268" s="3143"/>
      <c r="BJ268" s="3143"/>
      <c r="BK268" s="3143"/>
      <c r="BL268" s="3189"/>
      <c r="BM268" s="3189"/>
      <c r="BN268" s="3189"/>
      <c r="BO268" s="3189"/>
      <c r="BP268" s="3189"/>
      <c r="BQ268" s="3189"/>
      <c r="BR268" s="3189"/>
      <c r="BS268" s="3189"/>
      <c r="BT268" s="3189"/>
      <c r="BU268" s="3189"/>
      <c r="BV268" s="3143"/>
      <c r="BW268" s="3143"/>
      <c r="BX268" s="3143"/>
      <c r="BY268" s="3143"/>
      <c r="BZ268" s="3143"/>
      <c r="CA268" s="3143"/>
      <c r="CB268" s="3143"/>
      <c r="CC268" s="3143"/>
      <c r="CD268" s="3143"/>
      <c r="CE268" s="3143"/>
      <c r="CF268" s="3143"/>
      <c r="CG268" s="3143"/>
      <c r="CH268" s="3143"/>
      <c r="CI268" s="3143"/>
    </row>
    <row r="269" spans="1:87" ht="16.5" customHeight="1">
      <c r="A269" s="3143"/>
      <c r="B269" s="3143"/>
      <c r="C269" s="3143"/>
      <c r="D269" s="3143"/>
      <c r="E269" s="3143"/>
      <c r="F269" s="3143"/>
      <c r="G269" s="3143"/>
      <c r="H269" s="3143"/>
      <c r="I269" s="3143"/>
      <c r="J269" s="3143"/>
      <c r="K269" s="3098"/>
      <c r="L269" s="3098"/>
      <c r="M269" s="3098"/>
      <c r="N269" s="3098"/>
      <c r="O269" s="3098"/>
      <c r="P269" s="3098"/>
      <c r="Q269" s="3098"/>
      <c r="R269" s="3098"/>
      <c r="S269" s="3098"/>
      <c r="T269" s="3098"/>
      <c r="U269" s="3098"/>
      <c r="V269" s="3098"/>
      <c r="W269" s="3098"/>
      <c r="X269" s="3098"/>
      <c r="Y269" s="3098"/>
      <c r="Z269" s="3098"/>
      <c r="AA269" s="3098"/>
      <c r="AB269" s="3098"/>
      <c r="AC269" s="3098"/>
      <c r="AD269" s="3098"/>
      <c r="AE269" s="3098"/>
      <c r="AF269" s="3098"/>
      <c r="AG269" s="3098"/>
      <c r="AH269" s="3098"/>
      <c r="AI269" s="3098"/>
      <c r="AJ269" s="3143"/>
      <c r="AK269" s="3143"/>
      <c r="AL269" s="3143"/>
      <c r="AM269" s="3143"/>
      <c r="AN269" s="3143"/>
      <c r="AO269" s="3143"/>
      <c r="AP269" s="3143"/>
      <c r="AQ269" s="3143"/>
      <c r="AR269" s="3143"/>
      <c r="AS269" s="3143"/>
      <c r="AT269" s="3143"/>
      <c r="AU269" s="3143"/>
      <c r="AV269" s="3143"/>
      <c r="AW269" s="3143"/>
      <c r="AX269" s="3143"/>
      <c r="AY269" s="3143"/>
      <c r="AZ269" s="3143"/>
      <c r="BA269" s="3143"/>
      <c r="BB269" s="3143"/>
      <c r="BC269" s="3143"/>
      <c r="BD269" s="3143"/>
      <c r="BE269" s="3143"/>
      <c r="BF269" s="3143"/>
      <c r="BG269" s="3143"/>
      <c r="BH269" s="3143"/>
      <c r="BI269" s="3143"/>
      <c r="BJ269" s="3143"/>
      <c r="BK269" s="3143"/>
      <c r="BL269" s="3189"/>
      <c r="BM269" s="3189"/>
      <c r="BN269" s="3189"/>
      <c r="BO269" s="3189"/>
      <c r="BP269" s="3189"/>
      <c r="BQ269" s="3189"/>
      <c r="BR269" s="3189"/>
      <c r="BS269" s="3189"/>
      <c r="BT269" s="3189"/>
      <c r="BU269" s="3189"/>
      <c r="BV269" s="3143"/>
      <c r="BW269" s="3143"/>
      <c r="BX269" s="3143"/>
      <c r="BY269" s="3143"/>
      <c r="BZ269" s="3143"/>
      <c r="CA269" s="3143"/>
      <c r="CB269" s="3143"/>
      <c r="CC269" s="3143"/>
      <c r="CD269" s="3143"/>
      <c r="CE269" s="3143"/>
      <c r="CF269" s="3143"/>
      <c r="CG269" s="3143"/>
      <c r="CH269" s="3143"/>
      <c r="CI269" s="3143"/>
    </row>
    <row r="270" spans="1:87" ht="16.5" customHeight="1">
      <c r="A270" s="3143"/>
      <c r="B270" s="3143"/>
      <c r="C270" s="3143"/>
      <c r="D270" s="3143"/>
      <c r="E270" s="3143"/>
      <c r="F270" s="3143"/>
      <c r="G270" s="3143"/>
      <c r="H270" s="3143"/>
      <c r="I270" s="3143"/>
      <c r="J270" s="3143"/>
      <c r="K270" s="3098"/>
      <c r="L270" s="3098"/>
      <c r="M270" s="3098"/>
      <c r="N270" s="3098"/>
      <c r="O270" s="3098"/>
      <c r="P270" s="3098"/>
      <c r="Q270" s="3098"/>
      <c r="R270" s="3098"/>
      <c r="S270" s="3098"/>
      <c r="T270" s="3098"/>
      <c r="U270" s="3098"/>
      <c r="V270" s="3098"/>
      <c r="W270" s="3098"/>
      <c r="X270" s="3098"/>
      <c r="Y270" s="3098"/>
      <c r="Z270" s="3098"/>
      <c r="AA270" s="3098"/>
      <c r="AB270" s="3098"/>
      <c r="AC270" s="3098"/>
      <c r="AD270" s="3098"/>
      <c r="AE270" s="3098"/>
      <c r="AF270" s="3098"/>
      <c r="AG270" s="3098"/>
      <c r="AH270" s="3098"/>
      <c r="AI270" s="3098"/>
      <c r="AJ270" s="3143"/>
      <c r="AK270" s="3143"/>
      <c r="AL270" s="3143"/>
      <c r="AM270" s="3143"/>
      <c r="AN270" s="3143"/>
      <c r="AO270" s="3143"/>
      <c r="AP270" s="3143"/>
      <c r="AQ270" s="3143"/>
      <c r="AR270" s="3143"/>
      <c r="AS270" s="3143"/>
      <c r="AT270" s="3143"/>
      <c r="AU270" s="3143"/>
      <c r="AV270" s="3143"/>
      <c r="AW270" s="3143"/>
      <c r="AX270" s="3143"/>
      <c r="AY270" s="3143"/>
      <c r="AZ270" s="3143"/>
      <c r="BA270" s="3143"/>
      <c r="BB270" s="3143"/>
      <c r="BC270" s="3143"/>
      <c r="BD270" s="3143"/>
      <c r="BE270" s="3143"/>
      <c r="BF270" s="3143"/>
      <c r="BG270" s="3143"/>
      <c r="BH270" s="3143"/>
      <c r="BI270" s="3143"/>
      <c r="BJ270" s="3143"/>
      <c r="BK270" s="3143"/>
      <c r="BL270" s="3189"/>
      <c r="BM270" s="3189"/>
      <c r="BN270" s="3189"/>
      <c r="BO270" s="3189"/>
      <c r="BP270" s="3189"/>
      <c r="BQ270" s="3189"/>
      <c r="BR270" s="3189"/>
      <c r="BS270" s="3189"/>
      <c r="BT270" s="3189"/>
      <c r="BU270" s="3189"/>
      <c r="BV270" s="3143"/>
      <c r="BW270" s="3143"/>
      <c r="BX270" s="3143"/>
      <c r="BY270" s="3143"/>
      <c r="BZ270" s="3143"/>
      <c r="CA270" s="3143"/>
      <c r="CB270" s="3143"/>
      <c r="CC270" s="3143"/>
      <c r="CD270" s="3143"/>
      <c r="CE270" s="3143"/>
      <c r="CF270" s="3143"/>
      <c r="CG270" s="3143"/>
      <c r="CH270" s="3143"/>
      <c r="CI270" s="3143"/>
    </row>
    <row r="271" spans="1:87" ht="16.5" customHeight="1">
      <c r="A271" s="3143"/>
      <c r="B271" s="3143"/>
      <c r="C271" s="3143"/>
      <c r="D271" s="3143"/>
      <c r="E271" s="3143"/>
      <c r="F271" s="3143"/>
      <c r="G271" s="3143"/>
      <c r="H271" s="3143"/>
      <c r="I271" s="3143"/>
      <c r="J271" s="3143"/>
      <c r="K271" s="3098"/>
      <c r="L271" s="3098"/>
      <c r="M271" s="3098"/>
      <c r="N271" s="3098"/>
      <c r="O271" s="3098"/>
      <c r="P271" s="3098"/>
      <c r="Q271" s="3098"/>
      <c r="R271" s="3098"/>
      <c r="S271" s="3098"/>
      <c r="T271" s="3098"/>
      <c r="U271" s="3098"/>
      <c r="V271" s="3098"/>
      <c r="W271" s="3098"/>
      <c r="X271" s="3098"/>
      <c r="Y271" s="3098"/>
      <c r="Z271" s="3098"/>
      <c r="AA271" s="3098"/>
      <c r="AB271" s="3098"/>
      <c r="AC271" s="3098"/>
      <c r="AD271" s="3098"/>
      <c r="AE271" s="3098"/>
      <c r="AF271" s="3098"/>
      <c r="AG271" s="3098"/>
      <c r="AH271" s="3098"/>
      <c r="AI271" s="3098"/>
      <c r="AJ271" s="3143"/>
      <c r="AK271" s="3143"/>
      <c r="AL271" s="3143"/>
      <c r="AM271" s="3143"/>
      <c r="AN271" s="3143"/>
      <c r="AO271" s="3143"/>
      <c r="AP271" s="3143"/>
      <c r="AQ271" s="3143"/>
      <c r="AR271" s="3143"/>
      <c r="AS271" s="3143"/>
      <c r="AT271" s="3143"/>
      <c r="AU271" s="3143"/>
      <c r="AV271" s="3143"/>
      <c r="AW271" s="3143"/>
      <c r="AX271" s="3143"/>
      <c r="AY271" s="3143"/>
      <c r="AZ271" s="3143"/>
      <c r="BA271" s="3143"/>
      <c r="BB271" s="3143"/>
      <c r="BC271" s="3143"/>
      <c r="BD271" s="3143"/>
      <c r="BE271" s="3143"/>
      <c r="BF271" s="3143"/>
      <c r="BG271" s="3143"/>
      <c r="BH271" s="3143"/>
      <c r="BI271" s="3143"/>
      <c r="BJ271" s="3143"/>
      <c r="BK271" s="3143"/>
      <c r="BL271" s="3189"/>
      <c r="BM271" s="3189"/>
      <c r="BN271" s="3189"/>
      <c r="BO271" s="3189"/>
      <c r="BP271" s="3189"/>
      <c r="BQ271" s="3189"/>
      <c r="BR271" s="3189"/>
      <c r="BS271" s="3189"/>
      <c r="BT271" s="3189"/>
      <c r="BU271" s="3189"/>
      <c r="BV271" s="3143"/>
      <c r="BW271" s="3143"/>
      <c r="BX271" s="3143"/>
      <c r="BY271" s="3143"/>
      <c r="BZ271" s="3143"/>
      <c r="CA271" s="3143"/>
      <c r="CB271" s="3143"/>
      <c r="CC271" s="3143"/>
      <c r="CD271" s="3143"/>
      <c r="CE271" s="3143"/>
      <c r="CF271" s="3143"/>
      <c r="CG271" s="3143"/>
      <c r="CH271" s="3143"/>
      <c r="CI271" s="3143"/>
    </row>
    <row r="272" spans="1:87" ht="16.5" customHeight="1">
      <c r="A272" s="3143"/>
      <c r="B272" s="3143"/>
      <c r="C272" s="3143"/>
      <c r="D272" s="3143"/>
      <c r="E272" s="3143"/>
      <c r="F272" s="3143"/>
      <c r="G272" s="3143"/>
      <c r="H272" s="3143"/>
      <c r="I272" s="3143"/>
      <c r="J272" s="3143"/>
      <c r="K272" s="3098"/>
      <c r="L272" s="3098"/>
      <c r="M272" s="3098"/>
      <c r="N272" s="3098"/>
      <c r="O272" s="3098"/>
      <c r="P272" s="3098"/>
      <c r="Q272" s="3098"/>
      <c r="R272" s="3098"/>
      <c r="S272" s="3098"/>
      <c r="T272" s="3098"/>
      <c r="U272" s="3098"/>
      <c r="V272" s="3098"/>
      <c r="W272" s="3098"/>
      <c r="X272" s="3098"/>
      <c r="Y272" s="3098"/>
      <c r="Z272" s="3098"/>
      <c r="AA272" s="3098"/>
      <c r="AB272" s="3098"/>
      <c r="AC272" s="3098"/>
      <c r="AD272" s="3098"/>
      <c r="AE272" s="3098"/>
      <c r="AF272" s="3098"/>
      <c r="AG272" s="3098"/>
      <c r="AH272" s="3098"/>
      <c r="AI272" s="3098"/>
      <c r="AJ272" s="3143"/>
      <c r="AK272" s="3143"/>
      <c r="AL272" s="3143"/>
      <c r="AM272" s="3143"/>
      <c r="AN272" s="3143"/>
      <c r="AO272" s="3143"/>
      <c r="AP272" s="3143"/>
      <c r="AQ272" s="3143"/>
      <c r="AR272" s="3143"/>
      <c r="AS272" s="3143"/>
      <c r="AT272" s="3143"/>
      <c r="AU272" s="3143"/>
      <c r="AV272" s="3143"/>
      <c r="AW272" s="3143"/>
      <c r="AX272" s="3143"/>
      <c r="AY272" s="3143"/>
      <c r="AZ272" s="3143"/>
      <c r="BA272" s="3143"/>
      <c r="BB272" s="3143"/>
      <c r="BC272" s="3143"/>
      <c r="BD272" s="3143"/>
      <c r="BE272" s="3143"/>
      <c r="BF272" s="3143"/>
      <c r="BG272" s="3143"/>
      <c r="BH272" s="3143"/>
      <c r="BI272" s="3143"/>
      <c r="BJ272" s="3143"/>
      <c r="BK272" s="3143"/>
      <c r="BL272" s="3189"/>
      <c r="BM272" s="3189"/>
      <c r="BN272" s="3189"/>
      <c r="BO272" s="3189"/>
      <c r="BP272" s="3189"/>
      <c r="BQ272" s="3189"/>
      <c r="BR272" s="3189"/>
      <c r="BS272" s="3189"/>
      <c r="BT272" s="3189"/>
      <c r="BU272" s="3189"/>
      <c r="BV272" s="3143"/>
      <c r="BW272" s="3143"/>
      <c r="BX272" s="3143"/>
      <c r="BY272" s="3143"/>
      <c r="BZ272" s="3143"/>
      <c r="CA272" s="3143"/>
      <c r="CB272" s="3143"/>
      <c r="CC272" s="3143"/>
      <c r="CD272" s="3143"/>
      <c r="CE272" s="3143"/>
      <c r="CF272" s="3143"/>
      <c r="CG272" s="3143"/>
      <c r="CH272" s="3143"/>
      <c r="CI272" s="3143"/>
    </row>
    <row r="273" spans="1:87" ht="16.5" customHeight="1">
      <c r="A273" s="3143"/>
      <c r="B273" s="3143"/>
      <c r="C273" s="3143"/>
      <c r="D273" s="3143"/>
      <c r="E273" s="3143"/>
      <c r="F273" s="3143"/>
      <c r="G273" s="3143"/>
      <c r="H273" s="3143"/>
      <c r="I273" s="3143"/>
      <c r="J273" s="3143"/>
      <c r="K273" s="3098"/>
      <c r="L273" s="3098"/>
      <c r="M273" s="3098"/>
      <c r="N273" s="3098"/>
      <c r="O273" s="3098"/>
      <c r="P273" s="3098"/>
      <c r="Q273" s="3098"/>
      <c r="R273" s="3098"/>
      <c r="S273" s="3098"/>
      <c r="T273" s="3098"/>
      <c r="U273" s="3098"/>
      <c r="V273" s="3098"/>
      <c r="W273" s="3098"/>
      <c r="X273" s="3098"/>
      <c r="Y273" s="3098"/>
      <c r="Z273" s="3098"/>
      <c r="AA273" s="3098"/>
      <c r="AB273" s="3098"/>
      <c r="AC273" s="3098"/>
      <c r="AD273" s="3098"/>
      <c r="AE273" s="3098"/>
      <c r="AF273" s="3098"/>
      <c r="AG273" s="3098"/>
      <c r="AH273" s="3098"/>
      <c r="AI273" s="3098"/>
      <c r="AJ273" s="3143"/>
      <c r="AK273" s="3143"/>
      <c r="AL273" s="3143"/>
      <c r="AM273" s="3143"/>
      <c r="AN273" s="3143"/>
      <c r="AO273" s="3143"/>
      <c r="AP273" s="3143"/>
      <c r="AQ273" s="3143"/>
      <c r="AR273" s="3143"/>
      <c r="AS273" s="3143"/>
      <c r="AT273" s="3143"/>
      <c r="AU273" s="3143"/>
      <c r="AV273" s="3143"/>
      <c r="AW273" s="3143"/>
      <c r="AX273" s="3143"/>
      <c r="AY273" s="3143"/>
      <c r="AZ273" s="3143"/>
      <c r="BA273" s="3143"/>
      <c r="BB273" s="3143"/>
      <c r="BC273" s="3143"/>
      <c r="BD273" s="3143"/>
      <c r="BE273" s="3143"/>
      <c r="BF273" s="3143"/>
      <c r="BG273" s="3143"/>
      <c r="BH273" s="3143"/>
      <c r="BI273" s="3143"/>
      <c r="BJ273" s="3143"/>
      <c r="BK273" s="3143"/>
      <c r="BL273" s="3189"/>
      <c r="BM273" s="3189"/>
      <c r="BN273" s="3189"/>
      <c r="BO273" s="3189"/>
      <c r="BP273" s="3189"/>
      <c r="BQ273" s="3189"/>
      <c r="BR273" s="3189"/>
      <c r="BS273" s="3189"/>
      <c r="BT273" s="3189"/>
      <c r="BU273" s="3189"/>
      <c r="BV273" s="3143"/>
      <c r="BW273" s="3143"/>
      <c r="BX273" s="3143"/>
      <c r="BY273" s="3143"/>
      <c r="BZ273" s="3143"/>
      <c r="CA273" s="3143"/>
      <c r="CB273" s="3143"/>
      <c r="CC273" s="3143"/>
      <c r="CD273" s="3143"/>
      <c r="CE273" s="3143"/>
      <c r="CF273" s="3143"/>
      <c r="CG273" s="3143"/>
      <c r="CH273" s="3143"/>
      <c r="CI273" s="3143"/>
    </row>
    <row r="274" spans="1:87" ht="16.5" customHeight="1">
      <c r="A274" s="3143"/>
      <c r="B274" s="3143"/>
      <c r="C274" s="3143"/>
      <c r="D274" s="3143"/>
      <c r="E274" s="3143"/>
      <c r="F274" s="3143"/>
      <c r="G274" s="3143"/>
      <c r="H274" s="3143"/>
      <c r="I274" s="3143"/>
      <c r="J274" s="3143"/>
      <c r="K274" s="3098"/>
      <c r="L274" s="3098"/>
      <c r="M274" s="3098"/>
      <c r="N274" s="3098"/>
      <c r="O274" s="3098"/>
      <c r="P274" s="3098"/>
      <c r="Q274" s="3098"/>
      <c r="R274" s="3098"/>
      <c r="S274" s="3098"/>
      <c r="T274" s="3098"/>
      <c r="U274" s="3098"/>
      <c r="V274" s="3098"/>
      <c r="W274" s="3098"/>
      <c r="X274" s="3098"/>
      <c r="Y274" s="3098"/>
      <c r="Z274" s="3098"/>
      <c r="AA274" s="3098"/>
      <c r="AB274" s="3098"/>
      <c r="AC274" s="3098"/>
      <c r="AD274" s="3098"/>
      <c r="AE274" s="3098"/>
      <c r="AF274" s="3098"/>
      <c r="AG274" s="3098"/>
      <c r="AH274" s="3098"/>
      <c r="AI274" s="3098"/>
      <c r="AJ274" s="3143"/>
      <c r="AK274" s="3143"/>
      <c r="AL274" s="3143"/>
      <c r="AM274" s="3143"/>
      <c r="AN274" s="3143"/>
      <c r="AO274" s="3143"/>
      <c r="AP274" s="3143"/>
      <c r="AQ274" s="3143"/>
      <c r="AR274" s="3143"/>
      <c r="AS274" s="3143"/>
      <c r="AT274" s="3143"/>
      <c r="AU274" s="3143"/>
      <c r="AV274" s="3143"/>
      <c r="AW274" s="3143"/>
      <c r="AX274" s="3143"/>
      <c r="AY274" s="3143"/>
      <c r="AZ274" s="3143"/>
      <c r="BA274" s="3143"/>
      <c r="BB274" s="3143"/>
      <c r="BC274" s="3143"/>
      <c r="BD274" s="3143"/>
      <c r="BE274" s="3143"/>
      <c r="BF274" s="3143"/>
      <c r="BG274" s="3143"/>
      <c r="BH274" s="3143"/>
      <c r="BI274" s="3143"/>
      <c r="BJ274" s="3143"/>
      <c r="BK274" s="3143"/>
      <c r="BL274" s="3189"/>
      <c r="BM274" s="3189"/>
      <c r="BN274" s="3189"/>
      <c r="BO274" s="3189"/>
      <c r="BP274" s="3189"/>
      <c r="BQ274" s="3189"/>
      <c r="BR274" s="3189"/>
      <c r="BS274" s="3189"/>
      <c r="BT274" s="3189"/>
      <c r="BU274" s="3189"/>
      <c r="BV274" s="3143"/>
      <c r="BW274" s="3143"/>
      <c r="BX274" s="3143"/>
      <c r="BY274" s="3143"/>
      <c r="BZ274" s="3143"/>
      <c r="CA274" s="3143"/>
      <c r="CB274" s="3143"/>
      <c r="CC274" s="3143"/>
      <c r="CD274" s="3143"/>
      <c r="CE274" s="3143"/>
      <c r="CF274" s="3143"/>
      <c r="CG274" s="3143"/>
      <c r="CH274" s="3143"/>
      <c r="CI274" s="3143"/>
    </row>
    <row r="275" spans="1:87" ht="16.5" customHeight="1">
      <c r="A275" s="3143"/>
      <c r="B275" s="3143"/>
      <c r="C275" s="3143"/>
      <c r="D275" s="3143"/>
      <c r="E275" s="3143"/>
      <c r="F275" s="3143"/>
      <c r="G275" s="3143"/>
      <c r="H275" s="3143"/>
      <c r="I275" s="3143"/>
      <c r="J275" s="3143"/>
      <c r="K275" s="3098"/>
      <c r="L275" s="3098"/>
      <c r="M275" s="3098"/>
      <c r="N275" s="3098"/>
      <c r="O275" s="3098"/>
      <c r="P275" s="3098"/>
      <c r="Q275" s="3098"/>
      <c r="R275" s="3098"/>
      <c r="S275" s="3098"/>
      <c r="T275" s="3098"/>
      <c r="U275" s="3098"/>
      <c r="V275" s="3098"/>
      <c r="W275" s="3098"/>
      <c r="X275" s="3098"/>
      <c r="Y275" s="3098"/>
      <c r="Z275" s="3098"/>
      <c r="AA275" s="3098"/>
      <c r="AB275" s="3098"/>
      <c r="AC275" s="3098"/>
      <c r="AD275" s="3098"/>
      <c r="AE275" s="3098"/>
      <c r="AF275" s="3098"/>
      <c r="AG275" s="3098"/>
      <c r="AH275" s="3098"/>
      <c r="AI275" s="3098"/>
      <c r="AJ275" s="3143"/>
      <c r="AK275" s="3143"/>
      <c r="AL275" s="3143"/>
      <c r="AM275" s="3143"/>
      <c r="AN275" s="3143"/>
      <c r="AO275" s="3143"/>
      <c r="AP275" s="3143"/>
      <c r="AQ275" s="3143"/>
      <c r="AR275" s="3143"/>
      <c r="AS275" s="3143"/>
      <c r="AT275" s="3143"/>
      <c r="AU275" s="3143"/>
      <c r="AV275" s="3143"/>
      <c r="AW275" s="3143"/>
      <c r="AX275" s="3143"/>
      <c r="AY275" s="3143"/>
      <c r="AZ275" s="3143"/>
      <c r="BA275" s="3143"/>
      <c r="BB275" s="3143"/>
      <c r="BC275" s="3143"/>
      <c r="BD275" s="3143"/>
      <c r="BE275" s="3143"/>
      <c r="BF275" s="3143"/>
      <c r="BG275" s="3143"/>
      <c r="BH275" s="3143"/>
      <c r="BI275" s="3143"/>
      <c r="BJ275" s="3143"/>
      <c r="BK275" s="3143"/>
      <c r="BL275" s="3189"/>
      <c r="BM275" s="3189"/>
      <c r="BN275" s="3189"/>
      <c r="BO275" s="3189"/>
      <c r="BP275" s="3189"/>
      <c r="BQ275" s="3189"/>
      <c r="BR275" s="3189"/>
      <c r="BS275" s="3189"/>
      <c r="BT275" s="3189"/>
      <c r="BU275" s="3189"/>
      <c r="BV275" s="3143"/>
      <c r="BW275" s="3143"/>
      <c r="BX275" s="3143"/>
      <c r="BY275" s="3143"/>
      <c r="BZ275" s="3143"/>
      <c r="CA275" s="3143"/>
      <c r="CB275" s="3143"/>
      <c r="CC275" s="3143"/>
      <c r="CD275" s="3143"/>
      <c r="CE275" s="3143"/>
      <c r="CF275" s="3143"/>
      <c r="CG275" s="3143"/>
      <c r="CH275" s="3143"/>
      <c r="CI275" s="3143"/>
    </row>
    <row r="276" spans="1:87" ht="16.5" customHeight="1">
      <c r="A276" s="3143"/>
      <c r="B276" s="3143"/>
      <c r="C276" s="3143"/>
      <c r="D276" s="3143"/>
      <c r="E276" s="3143"/>
      <c r="F276" s="3143"/>
      <c r="G276" s="3143"/>
      <c r="H276" s="3143"/>
      <c r="I276" s="3143"/>
      <c r="J276" s="3143"/>
      <c r="K276" s="3098"/>
      <c r="L276" s="3098"/>
      <c r="M276" s="3098"/>
      <c r="N276" s="3098"/>
      <c r="O276" s="3098"/>
      <c r="P276" s="3098"/>
      <c r="Q276" s="3098"/>
      <c r="R276" s="3098"/>
      <c r="S276" s="3098"/>
      <c r="T276" s="3098"/>
      <c r="U276" s="3098"/>
      <c r="V276" s="3098"/>
      <c r="W276" s="3098"/>
      <c r="X276" s="3098"/>
      <c r="Y276" s="3098"/>
      <c r="Z276" s="3098"/>
      <c r="AA276" s="3098"/>
      <c r="AB276" s="3098"/>
      <c r="AC276" s="3098"/>
      <c r="AD276" s="3098"/>
      <c r="AE276" s="3098"/>
      <c r="AF276" s="3098"/>
      <c r="AG276" s="3098"/>
      <c r="AH276" s="3098"/>
      <c r="AI276" s="3098"/>
      <c r="AJ276" s="3143"/>
      <c r="AK276" s="3143"/>
      <c r="AL276" s="3143"/>
      <c r="AM276" s="3143"/>
      <c r="AN276" s="3143"/>
      <c r="AO276" s="3143"/>
      <c r="AP276" s="3143"/>
      <c r="AQ276" s="3143"/>
      <c r="AR276" s="3143"/>
      <c r="AS276" s="3143"/>
      <c r="AT276" s="3143"/>
      <c r="AU276" s="3143"/>
      <c r="AV276" s="3143"/>
      <c r="AW276" s="3143"/>
      <c r="AX276" s="3143"/>
      <c r="AY276" s="3143"/>
      <c r="AZ276" s="3143"/>
      <c r="BA276" s="3143"/>
      <c r="BB276" s="3143"/>
      <c r="BC276" s="3143"/>
      <c r="BD276" s="3143"/>
      <c r="BE276" s="3143"/>
      <c r="BF276" s="3143"/>
      <c r="BG276" s="3143"/>
      <c r="BH276" s="3143"/>
      <c r="BI276" s="3143"/>
      <c r="BJ276" s="3143"/>
      <c r="BK276" s="3143"/>
      <c r="BL276" s="3189"/>
      <c r="BM276" s="3189"/>
      <c r="BN276" s="3189"/>
      <c r="BO276" s="3189"/>
      <c r="BP276" s="3189"/>
      <c r="BQ276" s="3189"/>
      <c r="BR276" s="3189"/>
      <c r="BS276" s="3189"/>
      <c r="BT276" s="3189"/>
      <c r="BU276" s="3189"/>
      <c r="BV276" s="3143"/>
      <c r="BW276" s="3143"/>
      <c r="BX276" s="3143"/>
      <c r="BY276" s="3143"/>
      <c r="BZ276" s="3143"/>
      <c r="CA276" s="3143"/>
      <c r="CB276" s="3143"/>
      <c r="CC276" s="3143"/>
      <c r="CD276" s="3143"/>
      <c r="CE276" s="3143"/>
      <c r="CF276" s="3143"/>
      <c r="CG276" s="3143"/>
      <c r="CH276" s="3143"/>
      <c r="CI276" s="3143"/>
    </row>
    <row r="277" spans="1:87" ht="16.5" customHeight="1">
      <c r="A277" s="3143"/>
      <c r="B277" s="3143"/>
      <c r="C277" s="3143"/>
      <c r="D277" s="3143"/>
      <c r="E277" s="3143"/>
      <c r="F277" s="3143"/>
      <c r="G277" s="3143"/>
      <c r="H277" s="3143"/>
      <c r="I277" s="3143"/>
      <c r="J277" s="3143"/>
      <c r="K277" s="3098"/>
      <c r="L277" s="3098"/>
      <c r="M277" s="3098"/>
      <c r="N277" s="3098"/>
      <c r="O277" s="3098"/>
      <c r="P277" s="3098"/>
      <c r="Q277" s="3098"/>
      <c r="R277" s="3098"/>
      <c r="S277" s="3098"/>
      <c r="T277" s="3098"/>
      <c r="U277" s="3098"/>
      <c r="V277" s="3098"/>
      <c r="W277" s="3098"/>
      <c r="X277" s="3098"/>
      <c r="Y277" s="3098"/>
      <c r="Z277" s="3098"/>
      <c r="AA277" s="3098"/>
      <c r="AB277" s="3098"/>
      <c r="AC277" s="3098"/>
      <c r="AD277" s="3098"/>
      <c r="AE277" s="3098"/>
      <c r="AF277" s="3098"/>
      <c r="AG277" s="3098"/>
      <c r="AH277" s="3098"/>
      <c r="AI277" s="3098"/>
      <c r="AJ277" s="3143"/>
      <c r="AK277" s="3143"/>
      <c r="AL277" s="3143"/>
      <c r="AM277" s="3143"/>
      <c r="AN277" s="3143"/>
      <c r="AO277" s="3143"/>
      <c r="AP277" s="3143"/>
      <c r="AQ277" s="3143"/>
      <c r="AR277" s="3143"/>
      <c r="AS277" s="3143"/>
      <c r="AT277" s="3143"/>
      <c r="AU277" s="3143"/>
      <c r="AV277" s="3143"/>
      <c r="AW277" s="3143"/>
      <c r="AX277" s="3143"/>
      <c r="AY277" s="3143"/>
      <c r="AZ277" s="3143"/>
      <c r="BA277" s="3143"/>
      <c r="BB277" s="3143"/>
      <c r="BC277" s="3143"/>
      <c r="BD277" s="3143"/>
      <c r="BE277" s="3143"/>
      <c r="BF277" s="3143"/>
      <c r="BG277" s="3143"/>
      <c r="BH277" s="3143"/>
      <c r="BI277" s="3143"/>
      <c r="BJ277" s="3143"/>
      <c r="BK277" s="3143"/>
      <c r="BL277" s="3189"/>
      <c r="BM277" s="3189"/>
      <c r="BN277" s="3189"/>
      <c r="BO277" s="3189"/>
      <c r="BP277" s="3189"/>
      <c r="BQ277" s="3189"/>
      <c r="BR277" s="3189"/>
      <c r="BS277" s="3189"/>
      <c r="BT277" s="3189"/>
      <c r="BU277" s="3189"/>
      <c r="BV277" s="3143"/>
      <c r="BW277" s="3143"/>
      <c r="BX277" s="3143"/>
      <c r="BY277" s="3143"/>
      <c r="BZ277" s="3143"/>
      <c r="CA277" s="3143"/>
      <c r="CB277" s="3143"/>
      <c r="CC277" s="3143"/>
      <c r="CD277" s="3143"/>
      <c r="CE277" s="3143"/>
      <c r="CF277" s="3143"/>
      <c r="CG277" s="3143"/>
      <c r="CH277" s="3143"/>
      <c r="CI277" s="3143"/>
    </row>
    <row r="278" spans="1:87" ht="16.5" customHeight="1">
      <c r="A278" s="3143"/>
      <c r="B278" s="3143"/>
      <c r="C278" s="3143"/>
      <c r="D278" s="3143"/>
      <c r="E278" s="3143"/>
      <c r="F278" s="3143"/>
      <c r="G278" s="3143"/>
      <c r="H278" s="3143"/>
      <c r="I278" s="3143"/>
      <c r="J278" s="3143"/>
      <c r="K278" s="3098"/>
      <c r="L278" s="3098"/>
      <c r="M278" s="3098"/>
      <c r="N278" s="3098"/>
      <c r="O278" s="3098"/>
      <c r="P278" s="3098"/>
      <c r="Q278" s="3098"/>
      <c r="R278" s="3098"/>
      <c r="S278" s="3098"/>
      <c r="T278" s="3098"/>
      <c r="U278" s="3098"/>
      <c r="V278" s="3098"/>
      <c r="W278" s="3098"/>
      <c r="X278" s="3098"/>
      <c r="Y278" s="3098"/>
      <c r="Z278" s="3098"/>
      <c r="AA278" s="3098"/>
      <c r="AB278" s="3098"/>
      <c r="AC278" s="3098"/>
      <c r="AD278" s="3098"/>
      <c r="AE278" s="3098"/>
      <c r="AF278" s="3098"/>
      <c r="AG278" s="3098"/>
      <c r="AH278" s="3098"/>
      <c r="AI278" s="3098"/>
      <c r="AJ278" s="3143"/>
      <c r="AK278" s="3143"/>
      <c r="AL278" s="3143"/>
      <c r="AM278" s="3143"/>
      <c r="AN278" s="3143"/>
      <c r="AO278" s="3143"/>
      <c r="AP278" s="3143"/>
      <c r="AQ278" s="3143"/>
      <c r="AR278" s="3143"/>
      <c r="AS278" s="3143"/>
      <c r="AT278" s="3143"/>
      <c r="AU278" s="3143"/>
      <c r="AV278" s="3143"/>
      <c r="AW278" s="3143"/>
      <c r="AX278" s="3143"/>
      <c r="AY278" s="3143"/>
      <c r="AZ278" s="3143"/>
      <c r="BA278" s="3143"/>
      <c r="BB278" s="3143"/>
      <c r="BC278" s="3143"/>
      <c r="BD278" s="3143"/>
      <c r="BE278" s="3143"/>
      <c r="BF278" s="3143"/>
      <c r="BG278" s="3143"/>
      <c r="BH278" s="3143"/>
      <c r="BI278" s="3143"/>
      <c r="BJ278" s="3143"/>
      <c r="BK278" s="3143"/>
      <c r="BL278" s="3189"/>
      <c r="BM278" s="3189"/>
      <c r="BN278" s="3189"/>
      <c r="BO278" s="3189"/>
      <c r="BP278" s="3189"/>
      <c r="BQ278" s="3189"/>
      <c r="BR278" s="3189"/>
      <c r="BS278" s="3189"/>
      <c r="BT278" s="3189"/>
      <c r="BU278" s="3189"/>
      <c r="BV278" s="3143"/>
      <c r="BW278" s="3143"/>
      <c r="BX278" s="3143"/>
      <c r="BY278" s="3143"/>
      <c r="BZ278" s="3143"/>
      <c r="CA278" s="3143"/>
      <c r="CB278" s="3143"/>
      <c r="CC278" s="3143"/>
      <c r="CD278" s="3143"/>
      <c r="CE278" s="3143"/>
      <c r="CF278" s="3143"/>
      <c r="CG278" s="3143"/>
      <c r="CH278" s="3143"/>
      <c r="CI278" s="3143"/>
    </row>
    <row r="279" spans="1:87" ht="16.5" customHeight="1">
      <c r="A279" s="3143"/>
      <c r="B279" s="3143"/>
      <c r="C279" s="3143"/>
      <c r="D279" s="3143"/>
      <c r="E279" s="3143"/>
      <c r="F279" s="3143"/>
      <c r="G279" s="3143"/>
      <c r="H279" s="3143"/>
      <c r="I279" s="3143"/>
      <c r="J279" s="3143"/>
      <c r="K279" s="3098"/>
      <c r="L279" s="3098"/>
      <c r="M279" s="3098"/>
      <c r="N279" s="3098"/>
      <c r="O279" s="3098"/>
      <c r="P279" s="3098"/>
      <c r="Q279" s="3098"/>
      <c r="R279" s="3098"/>
      <c r="S279" s="3098"/>
      <c r="T279" s="3098"/>
      <c r="U279" s="3098"/>
      <c r="V279" s="3098"/>
      <c r="W279" s="3098"/>
      <c r="X279" s="3098"/>
      <c r="Y279" s="3098"/>
      <c r="Z279" s="3098"/>
      <c r="AA279" s="3098"/>
      <c r="AB279" s="3098"/>
      <c r="AC279" s="3098"/>
      <c r="AD279" s="3098"/>
      <c r="AE279" s="3098"/>
      <c r="AF279" s="3098"/>
      <c r="AG279" s="3098"/>
      <c r="AH279" s="3098"/>
      <c r="AI279" s="3098"/>
      <c r="AJ279" s="3143"/>
      <c r="AK279" s="3143"/>
      <c r="AL279" s="3143"/>
      <c r="AM279" s="3143"/>
      <c r="AN279" s="3143"/>
      <c r="AO279" s="3143"/>
      <c r="AP279" s="3143"/>
      <c r="AQ279" s="3143"/>
      <c r="AR279" s="3143"/>
      <c r="AS279" s="3143"/>
      <c r="AT279" s="3143"/>
      <c r="AU279" s="3143"/>
      <c r="AV279" s="3143"/>
      <c r="AW279" s="3143"/>
      <c r="AX279" s="3143"/>
      <c r="AY279" s="3143"/>
      <c r="AZ279" s="3143"/>
      <c r="BA279" s="3143"/>
      <c r="BB279" s="3143"/>
      <c r="BC279" s="3143"/>
      <c r="BD279" s="3143"/>
      <c r="BE279" s="3143"/>
      <c r="BF279" s="3143"/>
      <c r="BG279" s="3143"/>
      <c r="BH279" s="3143"/>
      <c r="BI279" s="3143"/>
      <c r="BJ279" s="3143"/>
      <c r="BK279" s="3143"/>
      <c r="BL279" s="3189"/>
      <c r="BM279" s="3189"/>
      <c r="BN279" s="3189"/>
      <c r="BO279" s="3189"/>
      <c r="BP279" s="3189"/>
      <c r="BQ279" s="3189"/>
      <c r="BR279" s="3189"/>
      <c r="BS279" s="3189"/>
      <c r="BT279" s="3189"/>
      <c r="BU279" s="3189"/>
      <c r="BV279" s="3143"/>
      <c r="BW279" s="3143"/>
      <c r="BX279" s="3143"/>
      <c r="BY279" s="3143"/>
      <c r="BZ279" s="3143"/>
      <c r="CA279" s="3143"/>
      <c r="CB279" s="3143"/>
      <c r="CC279" s="3143"/>
      <c r="CD279" s="3143"/>
      <c r="CE279" s="3143"/>
      <c r="CF279" s="3143"/>
      <c r="CG279" s="3143"/>
      <c r="CH279" s="3143"/>
      <c r="CI279" s="3143"/>
    </row>
    <row r="280" spans="1:87" ht="16.5" customHeight="1">
      <c r="A280" s="3143"/>
      <c r="B280" s="3143"/>
      <c r="C280" s="3143"/>
      <c r="D280" s="3143"/>
      <c r="E280" s="3143"/>
      <c r="F280" s="3143"/>
      <c r="G280" s="3143"/>
      <c r="H280" s="3143"/>
      <c r="I280" s="3143"/>
      <c r="J280" s="3143"/>
      <c r="K280" s="3098"/>
      <c r="L280" s="3098"/>
      <c r="M280" s="3098"/>
      <c r="N280" s="3098"/>
      <c r="O280" s="3098"/>
      <c r="P280" s="3098"/>
      <c r="Q280" s="3098"/>
      <c r="R280" s="3098"/>
      <c r="S280" s="3098"/>
      <c r="T280" s="3098"/>
      <c r="U280" s="3098"/>
      <c r="V280" s="3098"/>
      <c r="W280" s="3098"/>
      <c r="X280" s="3098"/>
      <c r="Y280" s="3098"/>
      <c r="Z280" s="3098"/>
      <c r="AA280" s="3098"/>
      <c r="AB280" s="3098"/>
      <c r="AC280" s="3098"/>
      <c r="AD280" s="3098"/>
      <c r="AE280" s="3098"/>
      <c r="AF280" s="3098"/>
      <c r="AG280" s="3098"/>
      <c r="AH280" s="3098"/>
      <c r="AI280" s="3098"/>
      <c r="AJ280" s="3143"/>
      <c r="AK280" s="3143"/>
      <c r="AL280" s="3143"/>
      <c r="AM280" s="3143"/>
      <c r="AN280" s="3143"/>
      <c r="AO280" s="3143"/>
      <c r="AP280" s="3143"/>
      <c r="AQ280" s="3143"/>
      <c r="AR280" s="3143"/>
      <c r="AS280" s="3143"/>
      <c r="AT280" s="3143"/>
      <c r="AU280" s="3143"/>
      <c r="AV280" s="3143"/>
      <c r="AW280" s="3143"/>
      <c r="AX280" s="3143"/>
      <c r="AY280" s="3143"/>
      <c r="AZ280" s="3143"/>
      <c r="BA280" s="3143"/>
      <c r="BB280" s="3143"/>
      <c r="BC280" s="3143"/>
      <c r="BD280" s="3143"/>
      <c r="BE280" s="3143"/>
      <c r="BF280" s="3143"/>
      <c r="BG280" s="3143"/>
      <c r="BH280" s="3143"/>
      <c r="BI280" s="3143"/>
      <c r="BJ280" s="3143"/>
      <c r="BK280" s="3143"/>
      <c r="BL280" s="3189"/>
      <c r="BM280" s="3189"/>
      <c r="BN280" s="3189"/>
      <c r="BO280" s="3189"/>
      <c r="BP280" s="3189"/>
      <c r="BQ280" s="3189"/>
      <c r="BR280" s="3189"/>
      <c r="BS280" s="3189"/>
      <c r="BT280" s="3189"/>
      <c r="BU280" s="3189"/>
      <c r="BV280" s="3143"/>
      <c r="BW280" s="3143"/>
      <c r="BX280" s="3143"/>
      <c r="BY280" s="3143"/>
      <c r="BZ280" s="3143"/>
      <c r="CA280" s="3143"/>
      <c r="CB280" s="3143"/>
      <c r="CC280" s="3143"/>
      <c r="CD280" s="3143"/>
      <c r="CE280" s="3143"/>
      <c r="CF280" s="3143"/>
      <c r="CG280" s="3143"/>
      <c r="CH280" s="3143"/>
      <c r="CI280" s="3143"/>
    </row>
    <row r="281" spans="1:87" ht="16.5" customHeight="1">
      <c r="A281" s="3143"/>
      <c r="B281" s="3143"/>
      <c r="C281" s="3143"/>
      <c r="D281" s="3143"/>
      <c r="E281" s="3143"/>
      <c r="F281" s="3143"/>
      <c r="G281" s="3143"/>
      <c r="H281" s="3143"/>
      <c r="I281" s="3143"/>
      <c r="J281" s="3143"/>
      <c r="K281" s="3098"/>
      <c r="L281" s="3098"/>
      <c r="M281" s="3098"/>
      <c r="N281" s="3098"/>
      <c r="O281" s="3098"/>
      <c r="P281" s="3098"/>
      <c r="Q281" s="3098"/>
      <c r="R281" s="3098"/>
      <c r="S281" s="3098"/>
      <c r="T281" s="3098"/>
      <c r="U281" s="3098"/>
      <c r="V281" s="3098"/>
      <c r="W281" s="3098"/>
      <c r="X281" s="3098"/>
      <c r="Y281" s="3098"/>
      <c r="Z281" s="3098"/>
      <c r="AA281" s="3098"/>
      <c r="AB281" s="3098"/>
      <c r="AC281" s="3098"/>
      <c r="AD281" s="3098"/>
      <c r="AE281" s="3098"/>
      <c r="AF281" s="3098"/>
      <c r="AG281" s="3098"/>
      <c r="AH281" s="3098"/>
      <c r="AI281" s="3098"/>
      <c r="AJ281" s="3143"/>
      <c r="AK281" s="3143"/>
      <c r="AL281" s="3143"/>
      <c r="AM281" s="3143"/>
      <c r="AN281" s="3143"/>
      <c r="AO281" s="3143"/>
      <c r="AP281" s="3143"/>
      <c r="AQ281" s="3143"/>
      <c r="AR281" s="3143"/>
      <c r="AS281" s="3143"/>
      <c r="AT281" s="3143"/>
      <c r="AU281" s="3143"/>
      <c r="AV281" s="3143"/>
      <c r="AW281" s="3143"/>
      <c r="AX281" s="3143"/>
      <c r="AY281" s="3143"/>
      <c r="AZ281" s="3143"/>
      <c r="BA281" s="3143"/>
      <c r="BB281" s="3143"/>
      <c r="BC281" s="3143"/>
      <c r="BD281" s="3143"/>
      <c r="BE281" s="3143"/>
      <c r="BF281" s="3143"/>
      <c r="BG281" s="3143"/>
      <c r="BH281" s="3143"/>
      <c r="BI281" s="3143"/>
      <c r="BJ281" s="3143"/>
      <c r="BK281" s="3143"/>
      <c r="BL281" s="3189"/>
      <c r="BM281" s="3189"/>
      <c r="BN281" s="3189"/>
      <c r="BO281" s="3189"/>
      <c r="BP281" s="3189"/>
      <c r="BQ281" s="3189"/>
      <c r="BR281" s="3189"/>
      <c r="BS281" s="3189"/>
      <c r="BT281" s="3189"/>
      <c r="BU281" s="3189"/>
      <c r="BV281" s="3143"/>
      <c r="BW281" s="3143"/>
      <c r="BX281" s="3143"/>
      <c r="BY281" s="3143"/>
      <c r="BZ281" s="3143"/>
      <c r="CA281" s="3143"/>
      <c r="CB281" s="3143"/>
      <c r="CC281" s="3143"/>
      <c r="CD281" s="3143"/>
      <c r="CE281" s="3143"/>
      <c r="CF281" s="3143"/>
      <c r="CG281" s="3143"/>
      <c r="CH281" s="3143"/>
      <c r="CI281" s="3143"/>
    </row>
    <row r="282" spans="1:87" ht="16.5" customHeight="1">
      <c r="A282" s="3143"/>
      <c r="B282" s="3143"/>
      <c r="C282" s="3143"/>
      <c r="D282" s="3143"/>
      <c r="E282" s="3143"/>
      <c r="F282" s="3143"/>
      <c r="G282" s="3143"/>
      <c r="H282" s="3143"/>
      <c r="I282" s="3143"/>
      <c r="J282" s="3143"/>
      <c r="K282" s="3098"/>
      <c r="L282" s="3098"/>
      <c r="M282" s="3098"/>
      <c r="N282" s="3098"/>
      <c r="O282" s="3098"/>
      <c r="P282" s="3098"/>
      <c r="Q282" s="3098"/>
      <c r="R282" s="3098"/>
      <c r="S282" s="3098"/>
      <c r="T282" s="3098"/>
      <c r="U282" s="3098"/>
      <c r="V282" s="3098"/>
      <c r="W282" s="3098"/>
      <c r="X282" s="3098"/>
      <c r="Y282" s="3098"/>
      <c r="Z282" s="3098"/>
      <c r="AA282" s="3098"/>
      <c r="AB282" s="3098"/>
      <c r="AC282" s="3098"/>
      <c r="AD282" s="3098"/>
      <c r="AE282" s="3098"/>
      <c r="AF282" s="3098"/>
      <c r="AG282" s="3098"/>
      <c r="AH282" s="3098"/>
      <c r="AI282" s="3098"/>
      <c r="AJ282" s="3143"/>
      <c r="AK282" s="3143"/>
      <c r="AL282" s="3143"/>
      <c r="AM282" s="3143"/>
      <c r="AN282" s="3143"/>
      <c r="AO282" s="3143"/>
      <c r="AP282" s="3143"/>
      <c r="AQ282" s="3143"/>
      <c r="AR282" s="3143"/>
      <c r="AS282" s="3143"/>
      <c r="AT282" s="3143"/>
      <c r="AU282" s="3143"/>
      <c r="AV282" s="3143"/>
      <c r="AW282" s="3143"/>
      <c r="AX282" s="3143"/>
      <c r="AY282" s="3143"/>
      <c r="AZ282" s="3143"/>
      <c r="BA282" s="3143"/>
      <c r="BB282" s="3143"/>
      <c r="BC282" s="3143"/>
      <c r="BD282" s="3143"/>
      <c r="BE282" s="3143"/>
      <c r="BF282" s="3143"/>
      <c r="BG282" s="3143"/>
      <c r="BH282" s="3143"/>
      <c r="BI282" s="3143"/>
      <c r="BJ282" s="3143"/>
      <c r="BK282" s="3143"/>
      <c r="BL282" s="3189"/>
      <c r="BM282" s="3189"/>
      <c r="BN282" s="3189"/>
      <c r="BO282" s="3189"/>
      <c r="BP282" s="3189"/>
      <c r="BQ282" s="3189"/>
      <c r="BR282" s="3189"/>
      <c r="BS282" s="3189"/>
      <c r="BT282" s="3189"/>
      <c r="BU282" s="3189"/>
      <c r="BV282" s="3143"/>
      <c r="BW282" s="3143"/>
      <c r="BX282" s="3143"/>
      <c r="BY282" s="3143"/>
      <c r="BZ282" s="3143"/>
      <c r="CA282" s="3143"/>
      <c r="CB282" s="3143"/>
      <c r="CC282" s="3143"/>
      <c r="CD282" s="3143"/>
      <c r="CE282" s="3143"/>
      <c r="CF282" s="3143"/>
      <c r="CG282" s="3143"/>
      <c r="CH282" s="3143"/>
      <c r="CI282" s="3143"/>
    </row>
    <row r="283" spans="1:87" ht="16.5" customHeight="1">
      <c r="A283" s="3143"/>
      <c r="B283" s="3143"/>
      <c r="C283" s="3143"/>
      <c r="D283" s="3143"/>
      <c r="E283" s="3143"/>
      <c r="F283" s="3143"/>
      <c r="G283" s="3143"/>
      <c r="H283" s="3143"/>
      <c r="I283" s="3143"/>
      <c r="J283" s="3143"/>
      <c r="K283" s="3098"/>
      <c r="L283" s="3098"/>
      <c r="M283" s="3098"/>
      <c r="N283" s="3098"/>
      <c r="O283" s="3098"/>
      <c r="P283" s="3098"/>
      <c r="Q283" s="3098"/>
      <c r="R283" s="3098"/>
      <c r="S283" s="3098"/>
      <c r="T283" s="3098"/>
      <c r="U283" s="3098"/>
      <c r="V283" s="3098"/>
      <c r="W283" s="3098"/>
      <c r="X283" s="3098"/>
      <c r="Y283" s="3098"/>
      <c r="Z283" s="3098"/>
      <c r="AA283" s="3098"/>
      <c r="AB283" s="3098"/>
      <c r="AC283" s="3098"/>
      <c r="AD283" s="3098"/>
      <c r="AE283" s="3098"/>
      <c r="AF283" s="3098"/>
      <c r="AG283" s="3098"/>
      <c r="AH283" s="3098"/>
      <c r="AI283" s="3098"/>
      <c r="AJ283" s="3143"/>
      <c r="AK283" s="3143"/>
      <c r="AL283" s="3143"/>
      <c r="AM283" s="3143"/>
      <c r="AN283" s="3143"/>
      <c r="AO283" s="3143"/>
      <c r="AP283" s="3143"/>
      <c r="AQ283" s="3143"/>
      <c r="AR283" s="3143"/>
      <c r="AS283" s="3143"/>
      <c r="AT283" s="3143"/>
      <c r="AU283" s="3143"/>
      <c r="AV283" s="3143"/>
      <c r="AW283" s="3143"/>
      <c r="AX283" s="3143"/>
      <c r="AY283" s="3143"/>
      <c r="AZ283" s="3143"/>
      <c r="BA283" s="3143"/>
      <c r="BB283" s="3143"/>
      <c r="BC283" s="3143"/>
      <c r="BD283" s="3143"/>
      <c r="BE283" s="3143"/>
      <c r="BF283" s="3143"/>
      <c r="BG283" s="3143"/>
      <c r="BH283" s="3143"/>
      <c r="BI283" s="3143"/>
      <c r="BJ283" s="3143"/>
      <c r="BK283" s="3143"/>
      <c r="BL283" s="3189"/>
      <c r="BM283" s="3189"/>
      <c r="BN283" s="3189"/>
      <c r="BO283" s="3189"/>
      <c r="BP283" s="3189"/>
      <c r="BQ283" s="3189"/>
      <c r="BR283" s="3189"/>
      <c r="BS283" s="3189"/>
      <c r="BT283" s="3189"/>
      <c r="BU283" s="3189"/>
      <c r="BV283" s="3143"/>
      <c r="BW283" s="3143"/>
      <c r="BX283" s="3143"/>
      <c r="BY283" s="3143"/>
      <c r="BZ283" s="3143"/>
      <c r="CA283" s="3143"/>
      <c r="CB283" s="3143"/>
      <c r="CC283" s="3143"/>
      <c r="CD283" s="3143"/>
      <c r="CE283" s="3143"/>
      <c r="CF283" s="3143"/>
      <c r="CG283" s="3143"/>
      <c r="CH283" s="3143"/>
      <c r="CI283" s="3143"/>
    </row>
    <row r="284" spans="1:87" ht="16.5" customHeight="1">
      <c r="A284" s="3143"/>
      <c r="B284" s="3143"/>
      <c r="C284" s="3143"/>
      <c r="D284" s="3143"/>
      <c r="E284" s="3143"/>
      <c r="F284" s="3143"/>
      <c r="G284" s="3143"/>
      <c r="H284" s="3143"/>
      <c r="I284" s="3143"/>
      <c r="J284" s="3143"/>
      <c r="K284" s="3098"/>
      <c r="L284" s="3098"/>
      <c r="M284" s="3098"/>
      <c r="N284" s="3098"/>
      <c r="O284" s="3098"/>
      <c r="P284" s="3098"/>
      <c r="Q284" s="3098"/>
      <c r="R284" s="3098"/>
      <c r="S284" s="3098"/>
      <c r="T284" s="3098"/>
      <c r="U284" s="3098"/>
      <c r="V284" s="3098"/>
      <c r="W284" s="3098"/>
      <c r="X284" s="3098"/>
      <c r="Y284" s="3098"/>
      <c r="Z284" s="3098"/>
      <c r="AA284" s="3098"/>
      <c r="AB284" s="3098"/>
      <c r="AC284" s="3098"/>
      <c r="AD284" s="3098"/>
      <c r="AE284" s="3098"/>
      <c r="AF284" s="3098"/>
      <c r="AG284" s="3098"/>
      <c r="AH284" s="3098"/>
      <c r="AI284" s="3098"/>
      <c r="AJ284" s="3143"/>
      <c r="AK284" s="3143"/>
      <c r="AL284" s="3143"/>
      <c r="AM284" s="3143"/>
      <c r="AN284" s="3143"/>
      <c r="AO284" s="3143"/>
      <c r="AP284" s="3143"/>
      <c r="AQ284" s="3143"/>
      <c r="AR284" s="3143"/>
      <c r="AS284" s="3143"/>
      <c r="AT284" s="3143"/>
      <c r="AU284" s="3143"/>
      <c r="AV284" s="3143"/>
      <c r="AW284" s="3143"/>
      <c r="AX284" s="3143"/>
      <c r="AY284" s="3143"/>
      <c r="AZ284" s="3143"/>
      <c r="BA284" s="3143"/>
      <c r="BB284" s="3143"/>
      <c r="BC284" s="3143"/>
      <c r="BD284" s="3143"/>
      <c r="BE284" s="3143"/>
      <c r="BF284" s="3143"/>
      <c r="BG284" s="3143"/>
      <c r="BH284" s="3143"/>
      <c r="BI284" s="3143"/>
      <c r="BJ284" s="3143"/>
      <c r="BK284" s="3143"/>
      <c r="BL284" s="3189"/>
      <c r="BM284" s="3189"/>
      <c r="BN284" s="3189"/>
      <c r="BO284" s="3189"/>
      <c r="BP284" s="3189"/>
      <c r="BQ284" s="3189"/>
      <c r="BR284" s="3189"/>
      <c r="BS284" s="3189"/>
      <c r="BT284" s="3189"/>
      <c r="BU284" s="3189"/>
      <c r="BV284" s="3143"/>
      <c r="BW284" s="3143"/>
      <c r="BX284" s="3143"/>
      <c r="BY284" s="3143"/>
      <c r="BZ284" s="3143"/>
      <c r="CA284" s="3143"/>
      <c r="CB284" s="3143"/>
      <c r="CC284" s="3143"/>
      <c r="CD284" s="3143"/>
      <c r="CE284" s="3143"/>
      <c r="CF284" s="3143"/>
      <c r="CG284" s="3143"/>
      <c r="CH284" s="3143"/>
      <c r="CI284" s="3143"/>
    </row>
    <row r="285" spans="1:87" ht="16.5" customHeight="1">
      <c r="A285" s="3143"/>
      <c r="B285" s="3143"/>
      <c r="C285" s="3143"/>
      <c r="D285" s="3143"/>
      <c r="E285" s="3143"/>
      <c r="F285" s="3143"/>
      <c r="G285" s="3143"/>
      <c r="H285" s="3143"/>
      <c r="I285" s="3143"/>
      <c r="J285" s="3143"/>
      <c r="K285" s="3098"/>
      <c r="L285" s="3098"/>
      <c r="M285" s="3098"/>
      <c r="N285" s="3098"/>
      <c r="O285" s="3098"/>
      <c r="P285" s="3098"/>
      <c r="Q285" s="3098"/>
      <c r="R285" s="3098"/>
      <c r="S285" s="3098"/>
      <c r="T285" s="3098"/>
      <c r="U285" s="3098"/>
      <c r="V285" s="3098"/>
      <c r="W285" s="3098"/>
      <c r="X285" s="3098"/>
      <c r="Y285" s="3098"/>
      <c r="Z285" s="3098"/>
      <c r="AA285" s="3098"/>
      <c r="AB285" s="3098"/>
      <c r="AC285" s="3098"/>
      <c r="AD285" s="3098"/>
      <c r="AE285" s="3098"/>
      <c r="AF285" s="3098"/>
      <c r="AG285" s="3098"/>
      <c r="AH285" s="3098"/>
      <c r="AI285" s="3098"/>
      <c r="AJ285" s="3143"/>
      <c r="AK285" s="3143"/>
      <c r="AL285" s="3143"/>
      <c r="AM285" s="3143"/>
      <c r="AN285" s="3143"/>
      <c r="AO285" s="3143"/>
      <c r="AP285" s="3143"/>
      <c r="AQ285" s="3143"/>
      <c r="AR285" s="3143"/>
      <c r="AS285" s="3143"/>
      <c r="AT285" s="3143"/>
      <c r="AU285" s="3143"/>
      <c r="AV285" s="3143"/>
      <c r="AW285" s="3143"/>
      <c r="AX285" s="3143"/>
      <c r="AY285" s="3143"/>
      <c r="AZ285" s="3143"/>
      <c r="BA285" s="3143"/>
      <c r="BB285" s="3143"/>
      <c r="BC285" s="3143"/>
      <c r="BD285" s="3143"/>
      <c r="BE285" s="3143"/>
      <c r="BF285" s="3143"/>
      <c r="BG285" s="3143"/>
      <c r="BH285" s="3143"/>
      <c r="BI285" s="3143"/>
      <c r="BJ285" s="3143"/>
      <c r="BK285" s="3143"/>
      <c r="BL285" s="3189"/>
      <c r="BM285" s="3189"/>
      <c r="BN285" s="3189"/>
      <c r="BO285" s="3189"/>
      <c r="BP285" s="3189"/>
      <c r="BQ285" s="3189"/>
      <c r="BR285" s="3189"/>
      <c r="BS285" s="3189"/>
      <c r="BT285" s="3189"/>
      <c r="BU285" s="3189"/>
      <c r="BV285" s="3143"/>
      <c r="BW285" s="3143"/>
      <c r="BX285" s="3143"/>
      <c r="BY285" s="3143"/>
      <c r="BZ285" s="3143"/>
      <c r="CA285" s="3143"/>
      <c r="CB285" s="3143"/>
      <c r="CC285" s="3143"/>
      <c r="CD285" s="3143"/>
      <c r="CE285" s="3143"/>
      <c r="CF285" s="3143"/>
      <c r="CG285" s="3143"/>
      <c r="CH285" s="3143"/>
      <c r="CI285" s="3143"/>
    </row>
    <row r="286" spans="1:87" ht="16.5" customHeight="1">
      <c r="A286" s="3143"/>
      <c r="B286" s="3143"/>
      <c r="C286" s="3143"/>
      <c r="D286" s="3143"/>
      <c r="E286" s="3143"/>
      <c r="F286" s="3143"/>
      <c r="G286" s="3143"/>
      <c r="H286" s="3143"/>
      <c r="I286" s="3143"/>
      <c r="J286" s="3143"/>
      <c r="K286" s="3098"/>
      <c r="L286" s="3098"/>
      <c r="M286" s="3098"/>
      <c r="N286" s="3098"/>
      <c r="O286" s="3098"/>
      <c r="P286" s="3098"/>
      <c r="Q286" s="3098"/>
      <c r="R286" s="3098"/>
      <c r="S286" s="3098"/>
      <c r="T286" s="3098"/>
      <c r="U286" s="3098"/>
      <c r="V286" s="3098"/>
      <c r="W286" s="3098"/>
      <c r="X286" s="3098"/>
      <c r="Y286" s="3098"/>
      <c r="Z286" s="3098"/>
      <c r="AA286" s="3098"/>
      <c r="AB286" s="3098"/>
      <c r="AC286" s="3098"/>
      <c r="AD286" s="3098"/>
      <c r="AE286" s="3098"/>
      <c r="AF286" s="3098"/>
      <c r="AG286" s="3098"/>
      <c r="AH286" s="3098"/>
      <c r="AI286" s="3098"/>
      <c r="AJ286" s="3143"/>
      <c r="AK286" s="3143"/>
      <c r="AL286" s="3143"/>
      <c r="AM286" s="3143"/>
      <c r="AN286" s="3143"/>
      <c r="AO286" s="3143"/>
      <c r="AP286" s="3143"/>
      <c r="AQ286" s="3143"/>
      <c r="AR286" s="3143"/>
      <c r="AS286" s="3143"/>
      <c r="AT286" s="3143"/>
      <c r="AU286" s="3143"/>
      <c r="AV286" s="3143"/>
      <c r="AW286" s="3143"/>
      <c r="AX286" s="3143"/>
      <c r="AY286" s="3143"/>
      <c r="AZ286" s="3143"/>
      <c r="BA286" s="3143"/>
      <c r="BB286" s="3143"/>
      <c r="BC286" s="3143"/>
      <c r="BD286" s="3143"/>
      <c r="BE286" s="3143"/>
      <c r="BF286" s="3143"/>
      <c r="BG286" s="3143"/>
      <c r="BH286" s="3143"/>
      <c r="BI286" s="3143"/>
      <c r="BJ286" s="3143"/>
      <c r="BK286" s="3143"/>
      <c r="BL286" s="3189"/>
      <c r="BM286" s="3189"/>
      <c r="BN286" s="3189"/>
      <c r="BO286" s="3189"/>
      <c r="BP286" s="3189"/>
      <c r="BQ286" s="3189"/>
      <c r="BR286" s="3189"/>
      <c r="BS286" s="3189"/>
      <c r="BT286" s="3189"/>
      <c r="BU286" s="3189"/>
      <c r="BV286" s="3143"/>
      <c r="BW286" s="3143"/>
      <c r="BX286" s="3143"/>
      <c r="BY286" s="3143"/>
      <c r="BZ286" s="3143"/>
      <c r="CA286" s="3143"/>
      <c r="CB286" s="3143"/>
      <c r="CC286" s="3143"/>
      <c r="CD286" s="3143"/>
      <c r="CE286" s="3143"/>
      <c r="CF286" s="3143"/>
      <c r="CG286" s="3143"/>
      <c r="CH286" s="3143"/>
      <c r="CI286" s="3143"/>
    </row>
    <row r="287" spans="1:87" ht="16.5" customHeight="1">
      <c r="A287" s="3143"/>
      <c r="B287" s="3143"/>
      <c r="C287" s="3143"/>
      <c r="D287" s="3143"/>
      <c r="E287" s="3143"/>
      <c r="F287" s="3143"/>
      <c r="G287" s="3143"/>
      <c r="H287" s="3143"/>
      <c r="I287" s="3143"/>
      <c r="J287" s="3143"/>
      <c r="K287" s="3098"/>
      <c r="L287" s="3098"/>
      <c r="M287" s="3098"/>
      <c r="N287" s="3098"/>
      <c r="O287" s="3098"/>
      <c r="P287" s="3098"/>
      <c r="Q287" s="3098"/>
      <c r="R287" s="3098"/>
      <c r="S287" s="3098"/>
      <c r="T287" s="3098"/>
      <c r="U287" s="3098"/>
      <c r="V287" s="3098"/>
      <c r="W287" s="3098"/>
      <c r="X287" s="3098"/>
      <c r="Y287" s="3098"/>
      <c r="Z287" s="3098"/>
      <c r="AA287" s="3098"/>
      <c r="AB287" s="3098"/>
      <c r="AC287" s="3098"/>
      <c r="AD287" s="3098"/>
      <c r="AE287" s="3098"/>
      <c r="AF287" s="3098"/>
      <c r="AG287" s="3098"/>
      <c r="AH287" s="3098"/>
      <c r="AI287" s="3098"/>
      <c r="AJ287" s="3143"/>
      <c r="AK287" s="3143"/>
      <c r="AL287" s="3143"/>
      <c r="AM287" s="3143"/>
      <c r="AN287" s="3143"/>
      <c r="AO287" s="3143"/>
      <c r="AP287" s="3143"/>
      <c r="AQ287" s="3143"/>
      <c r="AR287" s="3143"/>
      <c r="AS287" s="3143"/>
      <c r="AT287" s="3143"/>
      <c r="AU287" s="3143"/>
      <c r="AV287" s="3143"/>
      <c r="AW287" s="3143"/>
      <c r="AX287" s="3143"/>
      <c r="AY287" s="3143"/>
      <c r="AZ287" s="3143"/>
      <c r="BA287" s="3143"/>
      <c r="BB287" s="3143"/>
      <c r="BC287" s="3143"/>
      <c r="BD287" s="3143"/>
      <c r="BE287" s="3143"/>
      <c r="BF287" s="3143"/>
      <c r="BG287" s="3143"/>
      <c r="BH287" s="3143"/>
      <c r="BI287" s="3143"/>
      <c r="BJ287" s="3143"/>
      <c r="BK287" s="3143"/>
      <c r="BL287" s="3189"/>
      <c r="BM287" s="3189"/>
      <c r="BN287" s="3189"/>
      <c r="BO287" s="3189"/>
      <c r="BP287" s="3189"/>
      <c r="BQ287" s="3189"/>
      <c r="BR287" s="3189"/>
      <c r="BS287" s="3189"/>
      <c r="BT287" s="3189"/>
      <c r="BU287" s="3189"/>
      <c r="BV287" s="3143"/>
      <c r="BW287" s="3143"/>
      <c r="BX287" s="3143"/>
      <c r="BY287" s="3143"/>
      <c r="BZ287" s="3143"/>
      <c r="CA287" s="3143"/>
      <c r="CB287" s="3143"/>
      <c r="CC287" s="3143"/>
      <c r="CD287" s="3143"/>
      <c r="CE287" s="3143"/>
      <c r="CF287" s="3143"/>
      <c r="CG287" s="3143"/>
      <c r="CH287" s="3143"/>
      <c r="CI287" s="3143"/>
    </row>
    <row r="288" spans="1:87" ht="16.5" customHeight="1">
      <c r="A288" s="3143"/>
      <c r="B288" s="3143"/>
      <c r="C288" s="3143"/>
      <c r="D288" s="3143"/>
      <c r="E288" s="3143"/>
      <c r="F288" s="3143"/>
      <c r="G288" s="3143"/>
      <c r="H288" s="3143"/>
      <c r="I288" s="3143"/>
      <c r="J288" s="3143"/>
      <c r="K288" s="3098"/>
      <c r="L288" s="3098"/>
      <c r="M288" s="3098"/>
      <c r="N288" s="3098"/>
      <c r="O288" s="3098"/>
      <c r="P288" s="3098"/>
      <c r="Q288" s="3098"/>
      <c r="R288" s="3098"/>
      <c r="S288" s="3098"/>
      <c r="T288" s="3098"/>
      <c r="U288" s="3098"/>
      <c r="V288" s="3098"/>
      <c r="W288" s="3098"/>
      <c r="X288" s="3098"/>
      <c r="Y288" s="3098"/>
      <c r="Z288" s="3098"/>
      <c r="AA288" s="3098"/>
      <c r="AB288" s="3098"/>
      <c r="AC288" s="3098"/>
      <c r="AD288" s="3098"/>
      <c r="AE288" s="3098"/>
      <c r="AF288" s="3098"/>
      <c r="AG288" s="3098"/>
      <c r="AH288" s="3098"/>
      <c r="AI288" s="3098"/>
      <c r="AJ288" s="3143"/>
      <c r="AK288" s="3143"/>
      <c r="AL288" s="3143"/>
      <c r="AM288" s="3143"/>
      <c r="AN288" s="3143"/>
      <c r="AO288" s="3143"/>
      <c r="AP288" s="3143"/>
      <c r="AQ288" s="3143"/>
      <c r="AR288" s="3143"/>
      <c r="AS288" s="3143"/>
      <c r="AT288" s="3143"/>
      <c r="AU288" s="3143"/>
      <c r="AV288" s="3143"/>
      <c r="AW288" s="3143"/>
      <c r="AX288" s="3143"/>
      <c r="AY288" s="3143"/>
      <c r="AZ288" s="3143"/>
      <c r="BA288" s="3143"/>
      <c r="BB288" s="3143"/>
      <c r="BC288" s="3143"/>
      <c r="BD288" s="3143"/>
      <c r="BE288" s="3143"/>
      <c r="BF288" s="3143"/>
      <c r="BG288" s="3143"/>
      <c r="BH288" s="3143"/>
      <c r="BI288" s="3143"/>
      <c r="BJ288" s="3143"/>
      <c r="BK288" s="3143"/>
      <c r="BL288" s="3189"/>
      <c r="BM288" s="3189"/>
      <c r="BN288" s="3189"/>
      <c r="BO288" s="3189"/>
      <c r="BP288" s="3189"/>
      <c r="BQ288" s="3189"/>
      <c r="BR288" s="3189"/>
      <c r="BS288" s="3189"/>
      <c r="BT288" s="3189"/>
      <c r="BU288" s="3189"/>
      <c r="BV288" s="3143"/>
      <c r="BW288" s="3143"/>
      <c r="BX288" s="3143"/>
      <c r="BY288" s="3143"/>
      <c r="BZ288" s="3143"/>
      <c r="CA288" s="3143"/>
      <c r="CB288" s="3143"/>
      <c r="CC288" s="3143"/>
      <c r="CD288" s="3143"/>
      <c r="CE288" s="3143"/>
      <c r="CF288" s="3143"/>
      <c r="CG288" s="3143"/>
      <c r="CH288" s="3143"/>
      <c r="CI288" s="3143"/>
    </row>
    <row r="289" spans="1:87" ht="16.5" customHeight="1">
      <c r="A289" s="3143"/>
      <c r="B289" s="3143"/>
      <c r="C289" s="3143"/>
      <c r="D289" s="3143"/>
      <c r="E289" s="3143"/>
      <c r="F289" s="3143"/>
      <c r="G289" s="3143"/>
      <c r="H289" s="3143"/>
      <c r="I289" s="3143"/>
      <c r="J289" s="3143"/>
      <c r="K289" s="3098"/>
      <c r="L289" s="3098"/>
      <c r="M289" s="3098"/>
      <c r="N289" s="3098"/>
      <c r="O289" s="3098"/>
      <c r="P289" s="3098"/>
      <c r="Q289" s="3098"/>
      <c r="R289" s="3098"/>
      <c r="S289" s="3098"/>
      <c r="T289" s="3098"/>
      <c r="U289" s="3098"/>
      <c r="V289" s="3098"/>
      <c r="W289" s="3098"/>
      <c r="X289" s="3098"/>
      <c r="Y289" s="3098"/>
      <c r="Z289" s="3098"/>
      <c r="AA289" s="3098"/>
      <c r="AB289" s="3098"/>
      <c r="AC289" s="3098"/>
      <c r="AD289" s="3098"/>
      <c r="AE289" s="3098"/>
      <c r="AF289" s="3098"/>
      <c r="AG289" s="3098"/>
      <c r="AH289" s="3098"/>
      <c r="AI289" s="3098"/>
      <c r="AJ289" s="3143"/>
      <c r="AK289" s="3143"/>
      <c r="AL289" s="3143"/>
      <c r="AM289" s="3143"/>
      <c r="AN289" s="3143"/>
      <c r="AO289" s="3143"/>
      <c r="AP289" s="3143"/>
      <c r="AQ289" s="3143"/>
      <c r="AR289" s="3143"/>
      <c r="AS289" s="3143"/>
      <c r="AT289" s="3143"/>
      <c r="AU289" s="3143"/>
      <c r="AV289" s="3143"/>
      <c r="AW289" s="3143"/>
      <c r="AX289" s="3143"/>
      <c r="AY289" s="3143"/>
      <c r="AZ289" s="3143"/>
      <c r="BA289" s="3143"/>
      <c r="BB289" s="3143"/>
      <c r="BC289" s="3143"/>
      <c r="BD289" s="3143"/>
      <c r="BE289" s="3143"/>
      <c r="BF289" s="3143"/>
      <c r="BG289" s="3143"/>
      <c r="BH289" s="3143"/>
      <c r="BI289" s="3143"/>
      <c r="BJ289" s="3143"/>
      <c r="BK289" s="3143"/>
      <c r="BL289" s="3189"/>
      <c r="BM289" s="3189"/>
      <c r="BN289" s="3189"/>
      <c r="BO289" s="3189"/>
      <c r="BP289" s="3189"/>
      <c r="BQ289" s="3189"/>
      <c r="BR289" s="3189"/>
      <c r="BS289" s="3189"/>
      <c r="BT289" s="3189"/>
      <c r="BU289" s="3189"/>
      <c r="BV289" s="3143"/>
      <c r="BW289" s="3143"/>
      <c r="BX289" s="3143"/>
      <c r="BY289" s="3143"/>
      <c r="BZ289" s="3143"/>
      <c r="CA289" s="3143"/>
      <c r="CB289" s="3143"/>
      <c r="CC289" s="3143"/>
      <c r="CD289" s="3143"/>
      <c r="CE289" s="3143"/>
      <c r="CF289" s="3143"/>
      <c r="CG289" s="3143"/>
      <c r="CH289" s="3143"/>
      <c r="CI289" s="3143"/>
    </row>
    <row r="290" spans="1:87" ht="16.5" customHeight="1">
      <c r="A290" s="3143"/>
      <c r="B290" s="3143"/>
      <c r="C290" s="3143"/>
      <c r="D290" s="3143"/>
      <c r="E290" s="3143"/>
      <c r="F290" s="3143"/>
      <c r="G290" s="3143"/>
      <c r="H290" s="3143"/>
      <c r="I290" s="3143"/>
      <c r="J290" s="3143"/>
      <c r="K290" s="3098"/>
      <c r="L290" s="3098"/>
      <c r="M290" s="3098"/>
      <c r="N290" s="3098"/>
      <c r="O290" s="3098"/>
      <c r="P290" s="3098"/>
      <c r="Q290" s="3098"/>
      <c r="R290" s="3098"/>
      <c r="S290" s="3098"/>
      <c r="T290" s="3098"/>
      <c r="U290" s="3098"/>
      <c r="V290" s="3098"/>
      <c r="W290" s="3098"/>
      <c r="X290" s="3098"/>
      <c r="Y290" s="3098"/>
      <c r="Z290" s="3098"/>
      <c r="AA290" s="3098"/>
      <c r="AB290" s="3098"/>
      <c r="AC290" s="3098"/>
      <c r="AD290" s="3098"/>
      <c r="AE290" s="3098"/>
      <c r="AF290" s="3098"/>
      <c r="AG290" s="3098"/>
      <c r="AH290" s="3098"/>
      <c r="AI290" s="3098"/>
      <c r="AJ290" s="3143"/>
      <c r="AK290" s="3143"/>
      <c r="AL290" s="3143"/>
      <c r="AM290" s="3143"/>
      <c r="AN290" s="3143"/>
      <c r="AO290" s="3143"/>
      <c r="AP290" s="3143"/>
      <c r="AQ290" s="3143"/>
      <c r="AR290" s="3143"/>
      <c r="AS290" s="3143"/>
      <c r="AT290" s="3143"/>
      <c r="AU290" s="3143"/>
      <c r="AV290" s="3143"/>
      <c r="AW290" s="3143"/>
      <c r="AX290" s="3143"/>
      <c r="AY290" s="3143"/>
      <c r="AZ290" s="3143"/>
      <c r="BA290" s="3143"/>
      <c r="BB290" s="3143"/>
      <c r="BC290" s="3143"/>
      <c r="BD290" s="3143"/>
      <c r="BE290" s="3143"/>
      <c r="BF290" s="3143"/>
      <c r="BG290" s="3143"/>
      <c r="BH290" s="3143"/>
      <c r="BI290" s="3143"/>
      <c r="BJ290" s="3143"/>
      <c r="BK290" s="3143"/>
      <c r="BL290" s="3189"/>
      <c r="BM290" s="3189"/>
      <c r="BN290" s="3189"/>
      <c r="BO290" s="3189"/>
      <c r="BP290" s="3189"/>
      <c r="BQ290" s="3189"/>
      <c r="BR290" s="3189"/>
      <c r="BS290" s="3189"/>
      <c r="BT290" s="3189"/>
      <c r="BU290" s="3189"/>
      <c r="BV290" s="3143"/>
      <c r="BW290" s="3143"/>
      <c r="BX290" s="3143"/>
      <c r="BY290" s="3143"/>
      <c r="BZ290" s="3143"/>
      <c r="CA290" s="3143"/>
      <c r="CB290" s="3143"/>
      <c r="CC290" s="3143"/>
      <c r="CD290" s="3143"/>
      <c r="CE290" s="3143"/>
      <c r="CF290" s="3143"/>
      <c r="CG290" s="3143"/>
      <c r="CH290" s="3143"/>
      <c r="CI290" s="3143"/>
    </row>
    <row r="291" spans="1:87" ht="16.5" customHeight="1">
      <c r="A291" s="3143"/>
      <c r="B291" s="3143"/>
      <c r="C291" s="3143"/>
      <c r="D291" s="3143"/>
      <c r="E291" s="3143"/>
      <c r="F291" s="3143"/>
      <c r="G291" s="3143"/>
      <c r="H291" s="3143"/>
      <c r="I291" s="3143"/>
      <c r="J291" s="3143"/>
      <c r="K291" s="3098"/>
      <c r="L291" s="3098"/>
      <c r="M291" s="3098"/>
      <c r="N291" s="3098"/>
      <c r="O291" s="3098"/>
      <c r="P291" s="3098"/>
      <c r="Q291" s="3098"/>
      <c r="R291" s="3098"/>
      <c r="S291" s="3098"/>
      <c r="T291" s="3098"/>
      <c r="U291" s="3098"/>
      <c r="V291" s="3098"/>
      <c r="W291" s="3098"/>
      <c r="X291" s="3098"/>
      <c r="Y291" s="3098"/>
      <c r="Z291" s="3098"/>
      <c r="AA291" s="3098"/>
      <c r="AB291" s="3098"/>
      <c r="AC291" s="3098"/>
      <c r="AD291" s="3098"/>
      <c r="AE291" s="3098"/>
      <c r="AF291" s="3098"/>
      <c r="AG291" s="3098"/>
      <c r="AH291" s="3098"/>
      <c r="AI291" s="3098"/>
      <c r="AJ291" s="3143"/>
      <c r="AK291" s="3143"/>
      <c r="AL291" s="3143"/>
      <c r="AM291" s="3143"/>
      <c r="AN291" s="3143"/>
      <c r="AO291" s="3143"/>
      <c r="AP291" s="3143"/>
      <c r="AQ291" s="3143"/>
      <c r="AR291" s="3143"/>
      <c r="AS291" s="3143"/>
      <c r="AT291" s="3143"/>
      <c r="AU291" s="3143"/>
      <c r="AV291" s="3143"/>
      <c r="AW291" s="3143"/>
      <c r="AX291" s="3143"/>
      <c r="AY291" s="3143"/>
      <c r="AZ291" s="3143"/>
      <c r="BA291" s="3143"/>
      <c r="BB291" s="3143"/>
      <c r="BC291" s="3143"/>
      <c r="BD291" s="3143"/>
      <c r="BE291" s="3143"/>
      <c r="BF291" s="3143"/>
      <c r="BG291" s="3143"/>
      <c r="BH291" s="3143"/>
      <c r="BI291" s="3143"/>
      <c r="BJ291" s="3143"/>
      <c r="BK291" s="3143"/>
      <c r="BL291" s="3189"/>
      <c r="BM291" s="3189"/>
      <c r="BN291" s="3189"/>
      <c r="BO291" s="3189"/>
      <c r="BP291" s="3189"/>
      <c r="BQ291" s="3189"/>
      <c r="BR291" s="3189"/>
      <c r="BS291" s="3189"/>
      <c r="BT291" s="3189"/>
      <c r="BU291" s="3189"/>
      <c r="BV291" s="3143"/>
      <c r="BW291" s="3143"/>
      <c r="BX291" s="3143"/>
      <c r="BY291" s="3143"/>
      <c r="BZ291" s="3143"/>
      <c r="CA291" s="3143"/>
      <c r="CB291" s="3143"/>
      <c r="CC291" s="3143"/>
      <c r="CD291" s="3143"/>
      <c r="CE291" s="3143"/>
      <c r="CF291" s="3143"/>
      <c r="CG291" s="3143"/>
      <c r="CH291" s="3143"/>
      <c r="CI291" s="3143"/>
    </row>
    <row r="292" spans="1:87" ht="16.5" customHeight="1">
      <c r="A292" s="3143"/>
      <c r="B292" s="3143"/>
      <c r="C292" s="3143"/>
      <c r="D292" s="3143"/>
      <c r="E292" s="3143"/>
      <c r="F292" s="3143"/>
      <c r="G292" s="3143"/>
      <c r="H292" s="3143"/>
      <c r="I292" s="3143"/>
      <c r="J292" s="3143"/>
      <c r="K292" s="3098"/>
      <c r="L292" s="3098"/>
      <c r="M292" s="3098"/>
      <c r="N292" s="3098"/>
      <c r="O292" s="3098"/>
      <c r="P292" s="3098"/>
      <c r="Q292" s="3098"/>
      <c r="R292" s="3098"/>
      <c r="S292" s="3098"/>
      <c r="T292" s="3098"/>
      <c r="U292" s="3098"/>
      <c r="V292" s="3098"/>
      <c r="W292" s="3098"/>
      <c r="X292" s="3098"/>
      <c r="Y292" s="3098"/>
      <c r="Z292" s="3098"/>
      <c r="AA292" s="3098"/>
      <c r="AB292" s="3098"/>
      <c r="AC292" s="3098"/>
      <c r="AD292" s="3098"/>
      <c r="AE292" s="3098"/>
      <c r="AF292" s="3098"/>
      <c r="AG292" s="3098"/>
      <c r="AH292" s="3098"/>
      <c r="AI292" s="3098"/>
      <c r="AJ292" s="3143"/>
      <c r="AK292" s="3143"/>
      <c r="AL292" s="3143"/>
      <c r="AM292" s="3143"/>
      <c r="AN292" s="3143"/>
      <c r="AO292" s="3143"/>
      <c r="AP292" s="3143"/>
      <c r="AQ292" s="3143"/>
      <c r="AR292" s="3143"/>
      <c r="AS292" s="3143"/>
      <c r="AT292" s="3143"/>
      <c r="AU292" s="3143"/>
      <c r="AV292" s="3143"/>
      <c r="AW292" s="3143"/>
      <c r="AX292" s="3143"/>
      <c r="AY292" s="3143"/>
      <c r="AZ292" s="3143"/>
      <c r="BA292" s="3143"/>
      <c r="BB292" s="3143"/>
      <c r="BC292" s="3143"/>
      <c r="BD292" s="3143"/>
      <c r="BE292" s="3143"/>
      <c r="BF292" s="3143"/>
      <c r="BG292" s="3143"/>
      <c r="BH292" s="3143"/>
      <c r="BI292" s="3143"/>
      <c r="BJ292" s="3143"/>
      <c r="BK292" s="3143"/>
      <c r="BL292" s="3189"/>
      <c r="BM292" s="3189"/>
      <c r="BN292" s="3189"/>
      <c r="BO292" s="3189"/>
      <c r="BP292" s="3189"/>
      <c r="BQ292" s="3189"/>
      <c r="BR292" s="3189"/>
      <c r="BS292" s="3189"/>
      <c r="BT292" s="3189"/>
      <c r="BU292" s="3189"/>
      <c r="BV292" s="3143"/>
      <c r="BW292" s="3143"/>
      <c r="BX292" s="3143"/>
      <c r="BY292" s="3143"/>
      <c r="BZ292" s="3143"/>
      <c r="CA292" s="3143"/>
      <c r="CB292" s="3143"/>
      <c r="CC292" s="3143"/>
      <c r="CD292" s="3143"/>
      <c r="CE292" s="3143"/>
      <c r="CF292" s="3143"/>
      <c r="CG292" s="3143"/>
      <c r="CH292" s="3143"/>
      <c r="CI292" s="3143"/>
    </row>
    <row r="293" spans="1:87" ht="16.5" customHeight="1">
      <c r="A293" s="3143"/>
      <c r="B293" s="3143"/>
      <c r="C293" s="3143"/>
      <c r="D293" s="3143"/>
      <c r="E293" s="3143"/>
      <c r="F293" s="3143"/>
      <c r="G293" s="3143"/>
      <c r="H293" s="3143"/>
      <c r="I293" s="3143"/>
      <c r="J293" s="3143"/>
      <c r="K293" s="3098"/>
      <c r="L293" s="3098"/>
      <c r="M293" s="3098"/>
      <c r="N293" s="3098"/>
      <c r="O293" s="3098"/>
      <c r="P293" s="3098"/>
      <c r="Q293" s="3098"/>
      <c r="R293" s="3098"/>
      <c r="S293" s="3098"/>
      <c r="T293" s="3098"/>
      <c r="U293" s="3098"/>
      <c r="V293" s="3098"/>
      <c r="W293" s="3098"/>
      <c r="X293" s="3098"/>
      <c r="Y293" s="3098"/>
      <c r="Z293" s="3098"/>
      <c r="AA293" s="3098"/>
      <c r="AB293" s="3098"/>
      <c r="AC293" s="3098"/>
      <c r="AD293" s="3098"/>
      <c r="AE293" s="3098"/>
      <c r="AF293" s="3098"/>
      <c r="AG293" s="3098"/>
      <c r="AH293" s="3098"/>
      <c r="AI293" s="3098"/>
      <c r="AJ293" s="3143"/>
      <c r="AK293" s="3143"/>
      <c r="AL293" s="3143"/>
      <c r="AM293" s="3143"/>
      <c r="AN293" s="3143"/>
      <c r="AO293" s="3143"/>
      <c r="AP293" s="3143"/>
      <c r="AQ293" s="3143"/>
      <c r="AR293" s="3143"/>
      <c r="AS293" s="3143"/>
      <c r="AT293" s="3143"/>
      <c r="AU293" s="3143"/>
      <c r="AV293" s="3143"/>
      <c r="AW293" s="3143"/>
      <c r="AX293" s="3143"/>
      <c r="AY293" s="3143"/>
      <c r="AZ293" s="3143"/>
      <c r="BA293" s="3143"/>
      <c r="BB293" s="3143"/>
      <c r="BC293" s="3143"/>
      <c r="BD293" s="3143"/>
      <c r="BE293" s="3143"/>
      <c r="BF293" s="3143"/>
      <c r="BG293" s="3143"/>
      <c r="BH293" s="3143"/>
      <c r="BI293" s="3143"/>
      <c r="BJ293" s="3143"/>
      <c r="BK293" s="3143"/>
      <c r="BL293" s="3189"/>
      <c r="BM293" s="3189"/>
      <c r="BN293" s="3189"/>
      <c r="BO293" s="3189"/>
      <c r="BP293" s="3189"/>
      <c r="BQ293" s="3189"/>
      <c r="BR293" s="3189"/>
      <c r="BS293" s="3189"/>
      <c r="BT293" s="3189"/>
      <c r="BU293" s="3189"/>
      <c r="BV293" s="3143"/>
      <c r="BW293" s="3143"/>
      <c r="BX293" s="3143"/>
      <c r="BY293" s="3143"/>
      <c r="BZ293" s="3143"/>
      <c r="CA293" s="3143"/>
      <c r="CB293" s="3143"/>
      <c r="CC293" s="3143"/>
      <c r="CD293" s="3143"/>
      <c r="CE293" s="3143"/>
      <c r="CF293" s="3143"/>
      <c r="CG293" s="3143"/>
      <c r="CH293" s="3143"/>
      <c r="CI293" s="3143"/>
    </row>
    <row r="294" spans="1:87" ht="16.5" customHeight="1">
      <c r="A294" s="3143"/>
      <c r="B294" s="3143"/>
      <c r="C294" s="3143"/>
      <c r="D294" s="3143"/>
      <c r="E294" s="3143"/>
      <c r="F294" s="3143"/>
      <c r="G294" s="3143"/>
      <c r="H294" s="3143"/>
      <c r="I294" s="3143"/>
      <c r="J294" s="3143"/>
      <c r="K294" s="3098"/>
      <c r="L294" s="3098"/>
      <c r="M294" s="3098"/>
      <c r="N294" s="3098"/>
      <c r="O294" s="3098"/>
      <c r="P294" s="3098"/>
      <c r="Q294" s="3098"/>
      <c r="R294" s="3098"/>
      <c r="S294" s="3098"/>
      <c r="T294" s="3098"/>
      <c r="U294" s="3098"/>
      <c r="V294" s="3098"/>
      <c r="W294" s="3098"/>
      <c r="X294" s="3098"/>
      <c r="Y294" s="3098"/>
      <c r="Z294" s="3098"/>
      <c r="AA294" s="3098"/>
      <c r="AB294" s="3098"/>
      <c r="AC294" s="3098"/>
      <c r="AD294" s="3098"/>
      <c r="AE294" s="3098"/>
      <c r="AF294" s="3098"/>
      <c r="AG294" s="3098"/>
      <c r="AH294" s="3098"/>
      <c r="AI294" s="3098"/>
      <c r="AJ294" s="3143"/>
      <c r="AK294" s="3143"/>
      <c r="AL294" s="3143"/>
      <c r="AM294" s="3143"/>
      <c r="AN294" s="3143"/>
      <c r="AO294" s="3143"/>
      <c r="AP294" s="3143"/>
      <c r="AQ294" s="3143"/>
      <c r="AR294" s="3143"/>
      <c r="AS294" s="3143"/>
      <c r="AT294" s="3143"/>
      <c r="AU294" s="3143"/>
      <c r="AV294" s="3143"/>
      <c r="AW294" s="3143"/>
      <c r="AX294" s="3143"/>
      <c r="AY294" s="3143"/>
      <c r="AZ294" s="3143"/>
      <c r="BA294" s="3143"/>
      <c r="BB294" s="3143"/>
      <c r="BC294" s="3143"/>
      <c r="BD294" s="3143"/>
      <c r="BE294" s="3143"/>
      <c r="BF294" s="3143"/>
      <c r="BG294" s="3143"/>
      <c r="BH294" s="3143"/>
      <c r="BI294" s="3143"/>
      <c r="BJ294" s="3143"/>
      <c r="BK294" s="3143"/>
      <c r="BL294" s="3189"/>
      <c r="BM294" s="3189"/>
      <c r="BN294" s="3189"/>
      <c r="BO294" s="3189"/>
      <c r="BP294" s="3189"/>
      <c r="BQ294" s="3189"/>
      <c r="BR294" s="3189"/>
      <c r="BS294" s="3189"/>
      <c r="BT294" s="3189"/>
      <c r="BU294" s="3189"/>
      <c r="BV294" s="3143"/>
      <c r="BW294" s="3143"/>
      <c r="BX294" s="3143"/>
      <c r="BY294" s="3143"/>
      <c r="BZ294" s="3143"/>
      <c r="CA294" s="3143"/>
      <c r="CB294" s="3143"/>
      <c r="CC294" s="3143"/>
      <c r="CD294" s="3143"/>
      <c r="CE294" s="3143"/>
      <c r="CF294" s="3143"/>
      <c r="CG294" s="3143"/>
      <c r="CH294" s="3143"/>
      <c r="CI294" s="3143"/>
    </row>
    <row r="295" spans="1:87" ht="16.5" customHeight="1">
      <c r="A295" s="3143"/>
      <c r="B295" s="3143"/>
      <c r="C295" s="3143"/>
      <c r="D295" s="3143"/>
      <c r="E295" s="3143"/>
      <c r="F295" s="3143"/>
      <c r="G295" s="3143"/>
      <c r="H295" s="3143"/>
      <c r="I295" s="3143"/>
      <c r="J295" s="3143"/>
      <c r="K295" s="3098"/>
      <c r="L295" s="3098"/>
      <c r="M295" s="3098"/>
      <c r="N295" s="3098"/>
      <c r="O295" s="3098"/>
      <c r="P295" s="3098"/>
      <c r="Q295" s="3098"/>
      <c r="R295" s="3098"/>
      <c r="S295" s="3098"/>
      <c r="T295" s="3098"/>
      <c r="U295" s="3098"/>
      <c r="V295" s="3098"/>
      <c r="W295" s="3098"/>
      <c r="X295" s="3098"/>
      <c r="Y295" s="3098"/>
      <c r="Z295" s="3098"/>
      <c r="AA295" s="3098"/>
      <c r="AB295" s="3098"/>
      <c r="AC295" s="3098"/>
      <c r="AD295" s="3098"/>
      <c r="AE295" s="3098"/>
      <c r="AF295" s="3098"/>
      <c r="AG295" s="3098"/>
      <c r="AH295" s="3098"/>
      <c r="AI295" s="3098"/>
      <c r="AJ295" s="3143"/>
      <c r="AK295" s="3143"/>
      <c r="AL295" s="3143"/>
      <c r="AM295" s="3143"/>
      <c r="AN295" s="3143"/>
      <c r="AO295" s="3143"/>
      <c r="AP295" s="3143"/>
      <c r="AQ295" s="3143"/>
      <c r="AR295" s="3143"/>
      <c r="AS295" s="3143"/>
      <c r="AT295" s="3143"/>
      <c r="AU295" s="3143"/>
      <c r="AV295" s="3143"/>
      <c r="AW295" s="3143"/>
      <c r="AX295" s="3143"/>
      <c r="AY295" s="3143"/>
      <c r="AZ295" s="3143"/>
      <c r="BA295" s="3143"/>
      <c r="BB295" s="3143"/>
      <c r="BC295" s="3143"/>
      <c r="BD295" s="3143"/>
      <c r="BE295" s="3143"/>
      <c r="BF295" s="3143"/>
      <c r="BG295" s="3143"/>
      <c r="BH295" s="3143"/>
      <c r="BI295" s="3143"/>
      <c r="BJ295" s="3143"/>
      <c r="BK295" s="3143"/>
      <c r="BL295" s="3189"/>
      <c r="BM295" s="3189"/>
      <c r="BN295" s="3189"/>
      <c r="BO295" s="3189"/>
      <c r="BP295" s="3189"/>
      <c r="BQ295" s="3189"/>
      <c r="BR295" s="3189"/>
      <c r="BS295" s="3189"/>
      <c r="BT295" s="3189"/>
      <c r="BU295" s="3189"/>
      <c r="BV295" s="3143"/>
      <c r="BW295" s="3143"/>
      <c r="BX295" s="3143"/>
      <c r="BY295" s="3143"/>
      <c r="BZ295" s="3143"/>
      <c r="CA295" s="3143"/>
      <c r="CB295" s="3143"/>
      <c r="CC295" s="3143"/>
      <c r="CD295" s="3143"/>
      <c r="CE295" s="3143"/>
      <c r="CF295" s="3143"/>
      <c r="CG295" s="3143"/>
      <c r="CH295" s="3143"/>
      <c r="CI295" s="3143"/>
    </row>
    <row r="296" spans="1:87" ht="16.5" customHeight="1">
      <c r="A296" s="3143"/>
      <c r="B296" s="3143"/>
      <c r="C296" s="3143"/>
      <c r="D296" s="3143"/>
      <c r="E296" s="3143"/>
      <c r="F296" s="3143"/>
      <c r="G296" s="3143"/>
      <c r="H296" s="3143"/>
      <c r="I296" s="3143"/>
      <c r="J296" s="3143"/>
      <c r="K296" s="3098"/>
      <c r="L296" s="3098"/>
      <c r="M296" s="3098"/>
      <c r="N296" s="3098"/>
      <c r="O296" s="3098"/>
      <c r="P296" s="3098"/>
      <c r="Q296" s="3098"/>
      <c r="R296" s="3098"/>
      <c r="S296" s="3098"/>
      <c r="T296" s="3098"/>
      <c r="U296" s="3098"/>
      <c r="V296" s="3098"/>
      <c r="W296" s="3098"/>
      <c r="X296" s="3098"/>
      <c r="Y296" s="3098"/>
      <c r="Z296" s="3098"/>
      <c r="AA296" s="3098"/>
      <c r="AB296" s="3098"/>
      <c r="AC296" s="3098"/>
      <c r="AD296" s="3098"/>
      <c r="AE296" s="3098"/>
      <c r="AF296" s="3098"/>
      <c r="AG296" s="3098"/>
      <c r="AH296" s="3098"/>
      <c r="AI296" s="3098"/>
      <c r="AJ296" s="3143"/>
      <c r="AK296" s="3143"/>
      <c r="AL296" s="3143"/>
      <c r="AM296" s="3143"/>
      <c r="AN296" s="3143"/>
      <c r="AO296" s="3143"/>
      <c r="AP296" s="3143"/>
      <c r="AQ296" s="3143"/>
      <c r="AR296" s="3143"/>
      <c r="AS296" s="3143"/>
      <c r="AT296" s="3143"/>
      <c r="AU296" s="3143"/>
      <c r="AV296" s="3143"/>
      <c r="AW296" s="3143"/>
      <c r="AX296" s="3143"/>
      <c r="AY296" s="3143"/>
      <c r="AZ296" s="3143"/>
      <c r="BA296" s="3143"/>
      <c r="BB296" s="3143"/>
      <c r="BC296" s="3143"/>
      <c r="BD296" s="3143"/>
      <c r="BE296" s="3143"/>
      <c r="BF296" s="3143"/>
      <c r="BG296" s="3143"/>
      <c r="BH296" s="3143"/>
      <c r="BI296" s="3143"/>
      <c r="BJ296" s="3143"/>
      <c r="BK296" s="3143"/>
      <c r="BL296" s="3189"/>
      <c r="BM296" s="3189"/>
      <c r="BN296" s="3189"/>
      <c r="BO296" s="3189"/>
      <c r="BP296" s="3189"/>
      <c r="BQ296" s="3189"/>
      <c r="BR296" s="3189"/>
      <c r="BS296" s="3189"/>
      <c r="BT296" s="3189"/>
      <c r="BU296" s="3189"/>
      <c r="BV296" s="3143"/>
      <c r="BW296" s="3143"/>
      <c r="BX296" s="3143"/>
      <c r="BY296" s="3143"/>
      <c r="BZ296" s="3143"/>
      <c r="CA296" s="3143"/>
      <c r="CB296" s="3143"/>
      <c r="CC296" s="3143"/>
      <c r="CD296" s="3143"/>
      <c r="CE296" s="3143"/>
      <c r="CF296" s="3143"/>
      <c r="CG296" s="3143"/>
      <c r="CH296" s="3143"/>
      <c r="CI296" s="3143"/>
    </row>
    <row r="297" spans="1:87" ht="16.5" customHeight="1">
      <c r="A297" s="3143"/>
      <c r="B297" s="3143"/>
      <c r="C297" s="3143"/>
      <c r="D297" s="3143"/>
      <c r="E297" s="3143"/>
      <c r="F297" s="3143"/>
      <c r="G297" s="3143"/>
      <c r="H297" s="3143"/>
      <c r="I297" s="3143"/>
      <c r="J297" s="3143"/>
      <c r="K297" s="3098"/>
      <c r="L297" s="3098"/>
      <c r="M297" s="3098"/>
      <c r="N297" s="3098"/>
      <c r="O297" s="3098"/>
      <c r="P297" s="3098"/>
      <c r="Q297" s="3098"/>
      <c r="R297" s="3098"/>
      <c r="S297" s="3098"/>
      <c r="T297" s="3098"/>
      <c r="U297" s="3098"/>
      <c r="V297" s="3098"/>
      <c r="W297" s="3098"/>
      <c r="X297" s="3098"/>
      <c r="Y297" s="3098"/>
      <c r="Z297" s="3098"/>
      <c r="AA297" s="3098"/>
      <c r="AB297" s="3098"/>
      <c r="AC297" s="3098"/>
      <c r="AD297" s="3098"/>
      <c r="AE297" s="3098"/>
      <c r="AF297" s="3098"/>
      <c r="AG297" s="3098"/>
      <c r="AH297" s="3098"/>
      <c r="AI297" s="3098"/>
      <c r="AJ297" s="3143"/>
      <c r="AK297" s="3143"/>
      <c r="AL297" s="3143"/>
      <c r="AM297" s="3143"/>
      <c r="AN297" s="3143"/>
      <c r="AO297" s="3143"/>
      <c r="AP297" s="3143"/>
      <c r="AQ297" s="3143"/>
      <c r="AR297" s="3143"/>
      <c r="AS297" s="3143"/>
      <c r="AT297" s="3143"/>
      <c r="AU297" s="3143"/>
      <c r="AV297" s="3143"/>
      <c r="AW297" s="3143"/>
      <c r="AX297" s="3143"/>
      <c r="AY297" s="3143"/>
      <c r="AZ297" s="3143"/>
      <c r="BA297" s="3143"/>
      <c r="BB297" s="3143"/>
      <c r="BC297" s="3143"/>
      <c r="BD297" s="3143"/>
      <c r="BE297" s="3143"/>
      <c r="BF297" s="3143"/>
      <c r="BG297" s="3143"/>
      <c r="BH297" s="3143"/>
      <c r="BI297" s="3143"/>
      <c r="BJ297" s="3143"/>
      <c r="BK297" s="3143"/>
      <c r="BL297" s="3189"/>
      <c r="BM297" s="3189"/>
      <c r="BN297" s="3189"/>
      <c r="BO297" s="3189"/>
      <c r="BP297" s="3189"/>
      <c r="BQ297" s="3189"/>
      <c r="BR297" s="3189"/>
      <c r="BS297" s="3189"/>
      <c r="BT297" s="3189"/>
      <c r="BU297" s="3189"/>
      <c r="BV297" s="3143"/>
      <c r="BW297" s="3143"/>
      <c r="BX297" s="3143"/>
      <c r="BY297" s="3143"/>
      <c r="BZ297" s="3143"/>
      <c r="CA297" s="3143"/>
      <c r="CB297" s="3143"/>
      <c r="CC297" s="3143"/>
      <c r="CD297" s="3143"/>
      <c r="CE297" s="3143"/>
      <c r="CF297" s="3143"/>
      <c r="CG297" s="3143"/>
      <c r="CH297" s="3143"/>
      <c r="CI297" s="3143"/>
    </row>
    <row r="298" spans="1:87" ht="16.5" customHeight="1">
      <c r="A298" s="3143"/>
      <c r="B298" s="3143"/>
      <c r="C298" s="3143"/>
      <c r="D298" s="3143"/>
      <c r="E298" s="3143"/>
      <c r="F298" s="3143"/>
      <c r="G298" s="3143"/>
      <c r="H298" s="3143"/>
      <c r="I298" s="3143"/>
      <c r="J298" s="3143"/>
      <c r="K298" s="3098"/>
      <c r="L298" s="3098"/>
      <c r="M298" s="3098"/>
      <c r="N298" s="3098"/>
      <c r="O298" s="3098"/>
      <c r="P298" s="3098"/>
      <c r="Q298" s="3098"/>
      <c r="R298" s="3098"/>
      <c r="S298" s="3098"/>
      <c r="T298" s="3098"/>
      <c r="U298" s="3098"/>
      <c r="V298" s="3098"/>
      <c r="W298" s="3098"/>
      <c r="X298" s="3098"/>
      <c r="Y298" s="3098"/>
      <c r="Z298" s="3098"/>
      <c r="AA298" s="3098"/>
      <c r="AB298" s="3098"/>
      <c r="AC298" s="3098"/>
      <c r="AD298" s="3098"/>
      <c r="AE298" s="3098"/>
      <c r="AF298" s="3098"/>
      <c r="AG298" s="3098"/>
      <c r="AH298" s="3098"/>
      <c r="AI298" s="3098"/>
      <c r="AJ298" s="3143"/>
      <c r="AK298" s="3143"/>
      <c r="AL298" s="3143"/>
      <c r="AM298" s="3143"/>
      <c r="AN298" s="3143"/>
      <c r="AO298" s="3143"/>
      <c r="AP298" s="3143"/>
      <c r="AQ298" s="3143"/>
      <c r="AR298" s="3143"/>
      <c r="AS298" s="3143"/>
      <c r="AT298" s="3143"/>
      <c r="AU298" s="3143"/>
      <c r="AV298" s="3143"/>
      <c r="AW298" s="3143"/>
      <c r="AX298" s="3143"/>
      <c r="AY298" s="3143"/>
      <c r="AZ298" s="3143"/>
      <c r="BA298" s="3143"/>
      <c r="BB298" s="3143"/>
      <c r="BC298" s="3143"/>
      <c r="BD298" s="3143"/>
      <c r="BE298" s="3143"/>
      <c r="BF298" s="3143"/>
      <c r="BG298" s="3143"/>
      <c r="BH298" s="3143"/>
      <c r="BI298" s="3143"/>
      <c r="BJ298" s="3143"/>
      <c r="BK298" s="3143"/>
      <c r="BL298" s="3189"/>
      <c r="BM298" s="3189"/>
      <c r="BN298" s="3189"/>
      <c r="BO298" s="3189"/>
      <c r="BP298" s="3189"/>
      <c r="BQ298" s="3189"/>
      <c r="BR298" s="3189"/>
      <c r="BS298" s="3189"/>
      <c r="BT298" s="3189"/>
      <c r="BU298" s="3189"/>
      <c r="BV298" s="3143"/>
      <c r="BW298" s="3143"/>
      <c r="BX298" s="3143"/>
      <c r="BY298" s="3143"/>
      <c r="BZ298" s="3143"/>
      <c r="CA298" s="3143"/>
      <c r="CB298" s="3143"/>
      <c r="CC298" s="3143"/>
      <c r="CD298" s="3143"/>
      <c r="CE298" s="3143"/>
      <c r="CF298" s="3143"/>
      <c r="CG298" s="3143"/>
      <c r="CH298" s="3143"/>
      <c r="CI298" s="3143"/>
    </row>
    <row r="299" spans="1:87" ht="16.5" customHeight="1">
      <c r="A299" s="3143"/>
      <c r="B299" s="3143"/>
      <c r="C299" s="3143"/>
      <c r="D299" s="3143"/>
      <c r="E299" s="3143"/>
      <c r="F299" s="3143"/>
      <c r="G299" s="3143"/>
      <c r="H299" s="3143"/>
      <c r="I299" s="3143"/>
      <c r="J299" s="3143"/>
      <c r="K299" s="3098"/>
      <c r="L299" s="3098"/>
      <c r="M299" s="3098"/>
      <c r="N299" s="3098"/>
      <c r="O299" s="3098"/>
      <c r="P299" s="3098"/>
      <c r="Q299" s="3098"/>
      <c r="R299" s="3098"/>
      <c r="S299" s="3098"/>
      <c r="T299" s="3098"/>
      <c r="U299" s="3098"/>
      <c r="V299" s="3098"/>
      <c r="W299" s="3098"/>
      <c r="X299" s="3098"/>
      <c r="Y299" s="3098"/>
      <c r="Z299" s="3098"/>
      <c r="AA299" s="3098"/>
      <c r="AB299" s="3098"/>
      <c r="AC299" s="3098"/>
      <c r="AD299" s="3098"/>
      <c r="AE299" s="3098"/>
      <c r="AF299" s="3098"/>
      <c r="AG299" s="3098"/>
      <c r="AH299" s="3098"/>
      <c r="AI299" s="3098"/>
      <c r="AJ299" s="3143"/>
      <c r="AK299" s="3143"/>
      <c r="AL299" s="3143"/>
      <c r="AM299" s="3143"/>
      <c r="AN299" s="3143"/>
      <c r="AO299" s="3143"/>
      <c r="AP299" s="3143"/>
      <c r="AQ299" s="3143"/>
      <c r="AR299" s="3143"/>
      <c r="AS299" s="3143"/>
      <c r="AT299" s="3143"/>
      <c r="AU299" s="3143"/>
      <c r="AV299" s="3143"/>
      <c r="AW299" s="3143"/>
      <c r="AX299" s="3143"/>
      <c r="AY299" s="3143"/>
      <c r="AZ299" s="3143"/>
      <c r="BA299" s="3143"/>
      <c r="BB299" s="3143"/>
      <c r="BC299" s="3143"/>
      <c r="BD299" s="3143"/>
      <c r="BE299" s="3143"/>
      <c r="BF299" s="3143"/>
      <c r="BG299" s="3143"/>
      <c r="BH299" s="3143"/>
      <c r="BI299" s="3143"/>
      <c r="BJ299" s="3143"/>
      <c r="BK299" s="3143"/>
      <c r="BL299" s="3189"/>
      <c r="BM299" s="3189"/>
      <c r="BN299" s="3189"/>
      <c r="BO299" s="3189"/>
      <c r="BP299" s="3189"/>
      <c r="BQ299" s="3189"/>
      <c r="BR299" s="3189"/>
      <c r="BS299" s="3189"/>
      <c r="BT299" s="3189"/>
      <c r="BU299" s="3189"/>
      <c r="BV299" s="3143"/>
      <c r="BW299" s="3143"/>
      <c r="BX299" s="3143"/>
      <c r="BY299" s="3143"/>
      <c r="BZ299" s="3143"/>
      <c r="CA299" s="3143"/>
      <c r="CB299" s="3143"/>
      <c r="CC299" s="3143"/>
      <c r="CD299" s="3143"/>
      <c r="CE299" s="3143"/>
      <c r="CF299" s="3143"/>
      <c r="CG299" s="3143"/>
      <c r="CH299" s="3143"/>
      <c r="CI299" s="3143"/>
    </row>
    <row r="300" spans="1:87" ht="16.5" customHeight="1">
      <c r="A300" s="3143"/>
      <c r="B300" s="3143"/>
      <c r="C300" s="3143"/>
      <c r="D300" s="3143"/>
      <c r="E300" s="3143"/>
      <c r="F300" s="3143"/>
      <c r="G300" s="3143"/>
      <c r="H300" s="3143"/>
      <c r="I300" s="3143"/>
      <c r="J300" s="3143"/>
      <c r="K300" s="3098"/>
      <c r="L300" s="3098"/>
      <c r="M300" s="3098"/>
      <c r="N300" s="3098"/>
      <c r="O300" s="3098"/>
      <c r="P300" s="3098"/>
      <c r="Q300" s="3098"/>
      <c r="R300" s="3098"/>
      <c r="S300" s="3098"/>
      <c r="T300" s="3098"/>
      <c r="U300" s="3098"/>
      <c r="V300" s="3098"/>
      <c r="W300" s="3098"/>
      <c r="X300" s="3098"/>
      <c r="Y300" s="3098"/>
      <c r="Z300" s="3098"/>
      <c r="AA300" s="3098"/>
      <c r="AB300" s="3098"/>
      <c r="AC300" s="3098"/>
      <c r="AD300" s="3098"/>
      <c r="AE300" s="3098"/>
      <c r="AF300" s="3098"/>
      <c r="AG300" s="3098"/>
      <c r="AH300" s="3098"/>
      <c r="AI300" s="3098"/>
      <c r="AJ300" s="3143"/>
      <c r="AK300" s="3143"/>
      <c r="AL300" s="3143"/>
      <c r="AM300" s="3143"/>
      <c r="AN300" s="3143"/>
      <c r="AO300" s="3143"/>
      <c r="AP300" s="3143"/>
      <c r="AQ300" s="3143"/>
      <c r="AR300" s="3143"/>
      <c r="AS300" s="3143"/>
      <c r="AT300" s="3143"/>
      <c r="AU300" s="3143"/>
      <c r="AV300" s="3143"/>
      <c r="AW300" s="3143"/>
      <c r="AX300" s="3143"/>
      <c r="AY300" s="3143"/>
      <c r="AZ300" s="3143"/>
      <c r="BA300" s="3143"/>
      <c r="BB300" s="3143"/>
      <c r="BC300" s="3143"/>
      <c r="BD300" s="3143"/>
      <c r="BE300" s="3143"/>
      <c r="BF300" s="3143"/>
      <c r="BG300" s="3143"/>
      <c r="BH300" s="3143"/>
      <c r="BI300" s="3143"/>
      <c r="BJ300" s="3143"/>
      <c r="BK300" s="3143"/>
      <c r="BL300" s="3189"/>
      <c r="BM300" s="3189"/>
      <c r="BN300" s="3189"/>
      <c r="BO300" s="3189"/>
      <c r="BP300" s="3189"/>
      <c r="BQ300" s="3189"/>
      <c r="BR300" s="3189"/>
      <c r="BS300" s="3189"/>
      <c r="BT300" s="3189"/>
      <c r="BU300" s="3189"/>
      <c r="BV300" s="3143"/>
      <c r="BW300" s="3143"/>
      <c r="BX300" s="3143"/>
      <c r="BY300" s="3143"/>
      <c r="BZ300" s="3143"/>
      <c r="CA300" s="3143"/>
      <c r="CB300" s="3143"/>
      <c r="CC300" s="3143"/>
      <c r="CD300" s="3143"/>
      <c r="CE300" s="3143"/>
      <c r="CF300" s="3143"/>
      <c r="CG300" s="3143"/>
      <c r="CH300" s="3143"/>
      <c r="CI300" s="3143"/>
    </row>
    <row r="301" spans="1:87" ht="16.5" customHeight="1">
      <c r="A301" s="3143"/>
      <c r="B301" s="3143"/>
      <c r="C301" s="3143"/>
      <c r="D301" s="3143"/>
      <c r="E301" s="3143"/>
      <c r="F301" s="3143"/>
      <c r="G301" s="3143"/>
      <c r="H301" s="3143"/>
      <c r="I301" s="3143"/>
      <c r="J301" s="3143"/>
      <c r="K301" s="3098"/>
      <c r="L301" s="3098"/>
      <c r="M301" s="3098"/>
      <c r="N301" s="3098"/>
      <c r="O301" s="3098"/>
      <c r="P301" s="3098"/>
      <c r="Q301" s="3098"/>
      <c r="R301" s="3098"/>
      <c r="S301" s="3098"/>
      <c r="T301" s="3098"/>
      <c r="U301" s="3098"/>
      <c r="V301" s="3098"/>
      <c r="W301" s="3098"/>
      <c r="X301" s="3098"/>
      <c r="Y301" s="3098"/>
      <c r="Z301" s="3098"/>
      <c r="AA301" s="3098"/>
      <c r="AB301" s="3098"/>
      <c r="AC301" s="3098"/>
      <c r="AD301" s="3098"/>
      <c r="AE301" s="3098"/>
      <c r="AF301" s="3098"/>
      <c r="AG301" s="3098"/>
      <c r="AH301" s="3098"/>
      <c r="AI301" s="3098"/>
      <c r="AJ301" s="3143"/>
      <c r="AK301" s="3143"/>
      <c r="AL301" s="3143"/>
      <c r="AM301" s="3143"/>
      <c r="AN301" s="3143"/>
      <c r="AO301" s="3143"/>
      <c r="AP301" s="3143"/>
      <c r="AQ301" s="3143"/>
      <c r="AR301" s="3143"/>
      <c r="AS301" s="3143"/>
      <c r="AT301" s="3143"/>
      <c r="AU301" s="3143"/>
      <c r="AV301" s="3143"/>
      <c r="AW301" s="3143"/>
      <c r="AX301" s="3143"/>
      <c r="AY301" s="3143"/>
      <c r="AZ301" s="3143"/>
      <c r="BA301" s="3143"/>
      <c r="BB301" s="3143"/>
      <c r="BC301" s="3143"/>
      <c r="BD301" s="3143"/>
      <c r="BE301" s="3143"/>
      <c r="BF301" s="3143"/>
      <c r="BG301" s="3143"/>
      <c r="BH301" s="3143"/>
      <c r="BI301" s="3143"/>
      <c r="BJ301" s="3143"/>
      <c r="BK301" s="3143"/>
      <c r="BL301" s="3189"/>
      <c r="BM301" s="3189"/>
      <c r="BN301" s="3189"/>
      <c r="BO301" s="3189"/>
      <c r="BP301" s="3189"/>
      <c r="BQ301" s="3189"/>
      <c r="BR301" s="3189"/>
      <c r="BS301" s="3189"/>
      <c r="BT301" s="3189"/>
      <c r="BU301" s="3189"/>
      <c r="BV301" s="3143"/>
      <c r="BW301" s="3143"/>
      <c r="BX301" s="3143"/>
      <c r="BY301" s="3143"/>
      <c r="BZ301" s="3143"/>
      <c r="CA301" s="3143"/>
      <c r="CB301" s="3143"/>
      <c r="CC301" s="3143"/>
      <c r="CD301" s="3143"/>
      <c r="CE301" s="3143"/>
      <c r="CF301" s="3143"/>
      <c r="CG301" s="3143"/>
      <c r="CH301" s="3143"/>
      <c r="CI301" s="3143"/>
    </row>
    <row r="302" spans="1:87" ht="16.5" customHeight="1">
      <c r="A302" s="3143"/>
      <c r="B302" s="3143"/>
      <c r="C302" s="3143"/>
      <c r="D302" s="3143"/>
      <c r="E302" s="3143"/>
      <c r="F302" s="3143"/>
      <c r="G302" s="3143"/>
      <c r="H302" s="3143"/>
      <c r="I302" s="3143"/>
      <c r="J302" s="3143"/>
      <c r="K302" s="3098"/>
      <c r="L302" s="3098"/>
      <c r="M302" s="3098"/>
      <c r="N302" s="3098"/>
      <c r="O302" s="3098"/>
      <c r="P302" s="3098"/>
      <c r="Q302" s="3098"/>
      <c r="R302" s="3098"/>
      <c r="S302" s="3098"/>
      <c r="T302" s="3098"/>
      <c r="U302" s="3098"/>
      <c r="V302" s="3098"/>
      <c r="W302" s="3098"/>
      <c r="X302" s="3098"/>
      <c r="Y302" s="3098"/>
      <c r="Z302" s="3098"/>
      <c r="AA302" s="3098"/>
      <c r="AB302" s="3098"/>
      <c r="AC302" s="3098"/>
      <c r="AD302" s="3098"/>
      <c r="AE302" s="3098"/>
      <c r="AF302" s="3098"/>
      <c r="AG302" s="3098"/>
      <c r="AH302" s="3098"/>
      <c r="AI302" s="3098"/>
      <c r="AJ302" s="3143"/>
      <c r="AK302" s="3143"/>
      <c r="AL302" s="3143"/>
      <c r="AM302" s="3143"/>
      <c r="AN302" s="3143"/>
      <c r="AO302" s="3143"/>
      <c r="AP302" s="3143"/>
      <c r="AQ302" s="3143"/>
      <c r="AR302" s="3143"/>
      <c r="AS302" s="3143"/>
      <c r="AT302" s="3143"/>
      <c r="AU302" s="3143"/>
      <c r="AV302" s="3143"/>
      <c r="AW302" s="3143"/>
      <c r="AX302" s="3143"/>
      <c r="AY302" s="3143"/>
      <c r="AZ302" s="3143"/>
      <c r="BA302" s="3143"/>
      <c r="BB302" s="3143"/>
      <c r="BC302" s="3143"/>
      <c r="BD302" s="3143"/>
      <c r="BE302" s="3143"/>
      <c r="BF302" s="3143"/>
      <c r="BG302" s="3143"/>
      <c r="BH302" s="3143"/>
      <c r="BI302" s="3143"/>
      <c r="BJ302" s="3143"/>
      <c r="BK302" s="3143"/>
      <c r="BL302" s="3189"/>
      <c r="BM302" s="3189"/>
      <c r="BN302" s="3189"/>
      <c r="BO302" s="3189"/>
      <c r="BP302" s="3189"/>
      <c r="BQ302" s="3189"/>
      <c r="BR302" s="3189"/>
      <c r="BS302" s="3189"/>
      <c r="BT302" s="3189"/>
      <c r="BU302" s="3189"/>
      <c r="BV302" s="3143"/>
      <c r="BW302" s="3143"/>
      <c r="BX302" s="3143"/>
      <c r="BY302" s="3143"/>
      <c r="BZ302" s="3143"/>
      <c r="CA302" s="3143"/>
      <c r="CB302" s="3143"/>
      <c r="CC302" s="3143"/>
      <c r="CD302" s="3143"/>
      <c r="CE302" s="3143"/>
      <c r="CF302" s="3143"/>
      <c r="CG302" s="3143"/>
      <c r="CH302" s="3143"/>
      <c r="CI302" s="3143"/>
    </row>
    <row r="303" spans="1:87" ht="16.5" customHeight="1">
      <c r="A303" s="3143"/>
      <c r="B303" s="3143"/>
      <c r="C303" s="3143"/>
      <c r="D303" s="3143"/>
      <c r="E303" s="3143"/>
      <c r="F303" s="3143"/>
      <c r="G303" s="3143"/>
      <c r="H303" s="3143"/>
      <c r="I303" s="3143"/>
      <c r="J303" s="3143"/>
      <c r="K303" s="3098"/>
      <c r="L303" s="3098"/>
      <c r="M303" s="3098"/>
      <c r="N303" s="3098"/>
      <c r="O303" s="3098"/>
      <c r="P303" s="3098"/>
      <c r="Q303" s="3098"/>
      <c r="R303" s="3098"/>
      <c r="S303" s="3098"/>
      <c r="T303" s="3098"/>
      <c r="U303" s="3098"/>
      <c r="V303" s="3098"/>
      <c r="W303" s="3098"/>
      <c r="X303" s="3098"/>
      <c r="Y303" s="3098"/>
      <c r="Z303" s="3098"/>
      <c r="AA303" s="3098"/>
      <c r="AB303" s="3098"/>
      <c r="AC303" s="3098"/>
      <c r="AD303" s="3098"/>
      <c r="AE303" s="3098"/>
      <c r="AF303" s="3098"/>
      <c r="AG303" s="3098"/>
      <c r="AH303" s="3098"/>
      <c r="AI303" s="3098"/>
      <c r="AJ303" s="3143"/>
      <c r="AK303" s="3143"/>
      <c r="AL303" s="3143"/>
      <c r="AM303" s="3143"/>
      <c r="AN303" s="3143"/>
      <c r="AO303" s="3143"/>
      <c r="AP303" s="3143"/>
      <c r="AQ303" s="3143"/>
      <c r="AR303" s="3143"/>
      <c r="AS303" s="3143"/>
      <c r="AT303" s="3143"/>
      <c r="AU303" s="3143"/>
      <c r="AV303" s="3143"/>
      <c r="AW303" s="3143"/>
      <c r="AX303" s="3143"/>
      <c r="AY303" s="3143"/>
      <c r="AZ303" s="3143"/>
      <c r="BA303" s="3143"/>
      <c r="BB303" s="3143"/>
      <c r="BC303" s="3143"/>
      <c r="BD303" s="3143"/>
      <c r="BE303" s="3143"/>
      <c r="BF303" s="3143"/>
      <c r="BG303" s="3143"/>
      <c r="BH303" s="3143"/>
      <c r="BI303" s="3143"/>
      <c r="BJ303" s="3143"/>
      <c r="BK303" s="3143"/>
      <c r="BL303" s="3189"/>
      <c r="BM303" s="3189"/>
      <c r="BN303" s="3189"/>
      <c r="BO303" s="3189"/>
      <c r="BP303" s="3189"/>
      <c r="BQ303" s="3189"/>
      <c r="BR303" s="3189"/>
      <c r="BS303" s="3189"/>
      <c r="BT303" s="3189"/>
      <c r="BU303" s="3189"/>
      <c r="BV303" s="3143"/>
      <c r="BW303" s="3143"/>
      <c r="BX303" s="3143"/>
      <c r="BY303" s="3143"/>
      <c r="BZ303" s="3143"/>
      <c r="CA303" s="3143"/>
      <c r="CB303" s="3143"/>
      <c r="CC303" s="3143"/>
      <c r="CD303" s="3143"/>
      <c r="CE303" s="3143"/>
      <c r="CF303" s="3143"/>
      <c r="CG303" s="3143"/>
      <c r="CH303" s="3143"/>
      <c r="CI303" s="3143"/>
    </row>
    <row r="304" spans="1:87" ht="16.5" customHeight="1">
      <c r="A304" s="3143"/>
      <c r="B304" s="3143"/>
      <c r="C304" s="3143"/>
      <c r="D304" s="3143"/>
      <c r="E304" s="3143"/>
      <c r="F304" s="3143"/>
      <c r="G304" s="3143"/>
      <c r="H304" s="3143"/>
      <c r="I304" s="3143"/>
      <c r="J304" s="3143"/>
      <c r="K304" s="3098"/>
      <c r="L304" s="3098"/>
      <c r="M304" s="3098"/>
      <c r="N304" s="3098"/>
      <c r="O304" s="3098"/>
      <c r="P304" s="3098"/>
      <c r="Q304" s="3098"/>
      <c r="R304" s="3098"/>
      <c r="S304" s="3098"/>
      <c r="T304" s="3098"/>
      <c r="U304" s="3098"/>
      <c r="V304" s="3098"/>
      <c r="W304" s="3098"/>
      <c r="X304" s="3098"/>
      <c r="Y304" s="3098"/>
      <c r="Z304" s="3098"/>
      <c r="AA304" s="3098"/>
      <c r="AB304" s="3098"/>
      <c r="AC304" s="3098"/>
      <c r="AD304" s="3098"/>
      <c r="AE304" s="3098"/>
      <c r="AF304" s="3098"/>
      <c r="AG304" s="3098"/>
      <c r="AH304" s="3098"/>
      <c r="AI304" s="3098"/>
      <c r="AJ304" s="3143"/>
      <c r="AK304" s="3143"/>
      <c r="AL304" s="3143"/>
      <c r="AM304" s="3143"/>
      <c r="AN304" s="3143"/>
      <c r="AO304" s="3143"/>
      <c r="AP304" s="3143"/>
      <c r="AQ304" s="3143"/>
      <c r="AR304" s="3143"/>
      <c r="AS304" s="3143"/>
      <c r="AT304" s="3143"/>
      <c r="AU304" s="3143"/>
      <c r="AV304" s="3143"/>
      <c r="AW304" s="3143"/>
      <c r="AX304" s="3143"/>
      <c r="AY304" s="3143"/>
      <c r="AZ304" s="3143"/>
      <c r="BA304" s="3143"/>
      <c r="BB304" s="3143"/>
      <c r="BC304" s="3143"/>
      <c r="BD304" s="3143"/>
      <c r="BE304" s="3143"/>
      <c r="BF304" s="3143"/>
      <c r="BG304" s="3143"/>
      <c r="BH304" s="3143"/>
      <c r="BI304" s="3143"/>
      <c r="BJ304" s="3143"/>
      <c r="BK304" s="3143"/>
      <c r="BL304" s="3189"/>
      <c r="BM304" s="3189"/>
      <c r="BN304" s="3189"/>
      <c r="BO304" s="3189"/>
      <c r="BP304" s="3189"/>
      <c r="BQ304" s="3189"/>
      <c r="BR304" s="3189"/>
      <c r="BS304" s="3189"/>
      <c r="BT304" s="3189"/>
      <c r="BU304" s="3189"/>
      <c r="BV304" s="3143"/>
      <c r="BW304" s="3143"/>
      <c r="BX304" s="3143"/>
      <c r="BY304" s="3143"/>
      <c r="BZ304" s="3143"/>
      <c r="CA304" s="3143"/>
      <c r="CB304" s="3143"/>
      <c r="CC304" s="3143"/>
      <c r="CD304" s="3143"/>
      <c r="CE304" s="3143"/>
      <c r="CF304" s="3143"/>
      <c r="CG304" s="3143"/>
      <c r="CH304" s="3143"/>
      <c r="CI304" s="3143"/>
    </row>
    <row r="305" spans="1:87" ht="16.5" customHeight="1">
      <c r="A305" s="3143"/>
      <c r="B305" s="3143"/>
      <c r="C305" s="3143"/>
      <c r="D305" s="3143"/>
      <c r="E305" s="3143"/>
      <c r="F305" s="3143"/>
      <c r="G305" s="3143"/>
      <c r="H305" s="3143"/>
      <c r="I305" s="3143"/>
      <c r="J305" s="3143"/>
      <c r="K305" s="3098"/>
      <c r="L305" s="3098"/>
      <c r="M305" s="3098"/>
      <c r="N305" s="3098"/>
      <c r="O305" s="3098"/>
      <c r="P305" s="3098"/>
      <c r="Q305" s="3098"/>
      <c r="R305" s="3098"/>
      <c r="S305" s="3098"/>
      <c r="T305" s="3098"/>
      <c r="U305" s="3098"/>
      <c r="V305" s="3098"/>
      <c r="W305" s="3098"/>
      <c r="X305" s="3098"/>
      <c r="Y305" s="3098"/>
      <c r="Z305" s="3098"/>
      <c r="AA305" s="3098"/>
      <c r="AB305" s="3098"/>
      <c r="AC305" s="3098"/>
      <c r="AD305" s="3098"/>
      <c r="AE305" s="3098"/>
      <c r="AF305" s="3098"/>
      <c r="AG305" s="3098"/>
      <c r="AH305" s="3098"/>
      <c r="AI305" s="3098"/>
      <c r="AJ305" s="3143"/>
      <c r="AK305" s="3143"/>
      <c r="AL305" s="3143"/>
      <c r="AM305" s="3143"/>
      <c r="AN305" s="3143"/>
      <c r="AO305" s="3143"/>
      <c r="AP305" s="3143"/>
      <c r="AQ305" s="3143"/>
      <c r="AR305" s="3143"/>
      <c r="AS305" s="3143"/>
      <c r="AT305" s="3143"/>
      <c r="AU305" s="3143"/>
      <c r="AV305" s="3143"/>
      <c r="AW305" s="3143"/>
      <c r="AX305" s="3143"/>
      <c r="AY305" s="3143"/>
      <c r="AZ305" s="3143"/>
      <c r="BA305" s="3143"/>
      <c r="BB305" s="3143"/>
      <c r="BC305" s="3143"/>
      <c r="BD305" s="3143"/>
      <c r="BE305" s="3143"/>
      <c r="BF305" s="3143"/>
      <c r="BG305" s="3143"/>
      <c r="BH305" s="3143"/>
      <c r="BI305" s="3143"/>
      <c r="BJ305" s="3143"/>
      <c r="BK305" s="3143"/>
      <c r="BL305" s="3189"/>
      <c r="BM305" s="3189"/>
      <c r="BN305" s="3189"/>
      <c r="BO305" s="3189"/>
      <c r="BP305" s="3189"/>
      <c r="BQ305" s="3189"/>
      <c r="BR305" s="3189"/>
      <c r="BS305" s="3189"/>
      <c r="BT305" s="3189"/>
      <c r="BU305" s="3189"/>
      <c r="BV305" s="3143"/>
      <c r="BW305" s="3143"/>
      <c r="BX305" s="3143"/>
      <c r="BY305" s="3143"/>
      <c r="BZ305" s="3143"/>
      <c r="CA305" s="3143"/>
      <c r="CB305" s="3143"/>
      <c r="CC305" s="3143"/>
      <c r="CD305" s="3143"/>
      <c r="CE305" s="3143"/>
      <c r="CF305" s="3143"/>
      <c r="CG305" s="3143"/>
      <c r="CH305" s="3143"/>
      <c r="CI305" s="3143"/>
    </row>
    <row r="306" spans="1:87" ht="16.5" customHeight="1">
      <c r="A306" s="3143"/>
      <c r="B306" s="3143"/>
      <c r="C306" s="3143"/>
      <c r="D306" s="3143"/>
      <c r="E306" s="3143"/>
      <c r="F306" s="3143"/>
      <c r="G306" s="3143"/>
      <c r="H306" s="3143"/>
      <c r="I306" s="3143"/>
      <c r="J306" s="3143"/>
      <c r="K306" s="3098"/>
      <c r="L306" s="3098"/>
      <c r="M306" s="3098"/>
      <c r="N306" s="3098"/>
      <c r="O306" s="3098"/>
      <c r="P306" s="3098"/>
      <c r="Q306" s="3098"/>
      <c r="R306" s="3098"/>
      <c r="S306" s="3098"/>
      <c r="T306" s="3098"/>
      <c r="U306" s="3098"/>
      <c r="V306" s="3098"/>
      <c r="W306" s="3098"/>
      <c r="X306" s="3098"/>
      <c r="Y306" s="3098"/>
      <c r="Z306" s="3098"/>
      <c r="AA306" s="3098"/>
      <c r="AB306" s="3098"/>
      <c r="AC306" s="3098"/>
      <c r="AD306" s="3098"/>
      <c r="AE306" s="3098"/>
      <c r="AF306" s="3098"/>
      <c r="AG306" s="3098"/>
      <c r="AH306" s="3098"/>
      <c r="AI306" s="3098"/>
      <c r="AJ306" s="3143"/>
      <c r="AK306" s="3143"/>
      <c r="AL306" s="3143"/>
      <c r="AM306" s="3143"/>
      <c r="AN306" s="3143"/>
      <c r="AO306" s="3143"/>
      <c r="AP306" s="3143"/>
      <c r="AQ306" s="3143"/>
      <c r="AR306" s="3143"/>
      <c r="AS306" s="3143"/>
      <c r="AT306" s="3143"/>
      <c r="AU306" s="3143"/>
      <c r="AV306" s="3143"/>
      <c r="AW306" s="3143"/>
      <c r="AX306" s="3143"/>
      <c r="AY306" s="3143"/>
      <c r="AZ306" s="3143"/>
      <c r="BA306" s="3143"/>
      <c r="BB306" s="3143"/>
      <c r="BC306" s="3143"/>
      <c r="BD306" s="3143"/>
      <c r="BE306" s="3143"/>
      <c r="BF306" s="3143"/>
      <c r="BG306" s="3143"/>
      <c r="BH306" s="3143"/>
      <c r="BI306" s="3143"/>
      <c r="BJ306" s="3143"/>
      <c r="BK306" s="3143"/>
      <c r="BL306" s="3189"/>
      <c r="BM306" s="3189"/>
      <c r="BN306" s="3189"/>
      <c r="BO306" s="3189"/>
      <c r="BP306" s="3189"/>
      <c r="BQ306" s="3189"/>
      <c r="BR306" s="3189"/>
      <c r="BS306" s="3189"/>
      <c r="BT306" s="3189"/>
      <c r="BU306" s="3189"/>
      <c r="BV306" s="3143"/>
      <c r="BW306" s="3143"/>
      <c r="BX306" s="3143"/>
      <c r="BY306" s="3143"/>
      <c r="BZ306" s="3143"/>
      <c r="CA306" s="3143"/>
      <c r="CB306" s="3143"/>
      <c r="CC306" s="3143"/>
      <c r="CD306" s="3143"/>
      <c r="CE306" s="3143"/>
      <c r="CF306" s="3143"/>
      <c r="CG306" s="3143"/>
      <c r="CH306" s="3143"/>
      <c r="CI306" s="3143"/>
    </row>
    <row r="307" spans="1:87" ht="16.5" customHeight="1">
      <c r="A307" s="3143"/>
      <c r="B307" s="3143"/>
      <c r="C307" s="3143"/>
      <c r="D307" s="3143"/>
      <c r="E307" s="3143"/>
      <c r="F307" s="3143"/>
      <c r="G307" s="3143"/>
      <c r="H307" s="3143"/>
      <c r="I307" s="3143"/>
      <c r="J307" s="3143"/>
      <c r="K307" s="3098"/>
      <c r="L307" s="3098"/>
      <c r="M307" s="3098"/>
      <c r="N307" s="3098"/>
      <c r="O307" s="3098"/>
      <c r="P307" s="3098"/>
      <c r="Q307" s="3098"/>
      <c r="R307" s="3098"/>
      <c r="S307" s="3098"/>
      <c r="T307" s="3098"/>
      <c r="U307" s="3098"/>
      <c r="V307" s="3098"/>
      <c r="W307" s="3098"/>
      <c r="X307" s="3098"/>
      <c r="Y307" s="3098"/>
      <c r="Z307" s="3098"/>
      <c r="AA307" s="3098"/>
      <c r="AB307" s="3098"/>
      <c r="AC307" s="3098"/>
      <c r="AD307" s="3098"/>
      <c r="AE307" s="3098"/>
      <c r="AF307" s="3098"/>
      <c r="AG307" s="3098"/>
      <c r="AH307" s="3098"/>
      <c r="AI307" s="3098"/>
      <c r="AJ307" s="3143"/>
      <c r="AK307" s="3143"/>
      <c r="AL307" s="3143"/>
      <c r="AM307" s="3143"/>
      <c r="AN307" s="3143"/>
      <c r="AO307" s="3143"/>
      <c r="AP307" s="3143"/>
      <c r="AQ307" s="3143"/>
      <c r="AR307" s="3143"/>
      <c r="AS307" s="3143"/>
      <c r="AT307" s="3143"/>
      <c r="AU307" s="3143"/>
      <c r="AV307" s="3143"/>
      <c r="AW307" s="3143"/>
      <c r="AX307" s="3143"/>
      <c r="AY307" s="3143"/>
      <c r="AZ307" s="3143"/>
      <c r="BA307" s="3143"/>
      <c r="BB307" s="3143"/>
      <c r="BC307" s="3143"/>
      <c r="BD307" s="3143"/>
      <c r="BE307" s="3143"/>
      <c r="BF307" s="3143"/>
      <c r="BG307" s="3143"/>
      <c r="BH307" s="3143"/>
      <c r="BI307" s="3143"/>
      <c r="BJ307" s="3143"/>
      <c r="BK307" s="3143"/>
      <c r="BL307" s="3189"/>
      <c r="BM307" s="3189"/>
      <c r="BN307" s="3189"/>
      <c r="BO307" s="3189"/>
      <c r="BP307" s="3189"/>
      <c r="BQ307" s="3189"/>
      <c r="BR307" s="3189"/>
      <c r="BS307" s="3189"/>
      <c r="BT307" s="3189"/>
      <c r="BU307" s="3189"/>
      <c r="BV307" s="3143"/>
      <c r="BW307" s="3143"/>
      <c r="BX307" s="3143"/>
      <c r="BY307" s="3143"/>
      <c r="BZ307" s="3143"/>
      <c r="CA307" s="3143"/>
      <c r="CB307" s="3143"/>
      <c r="CC307" s="3143"/>
      <c r="CD307" s="3143"/>
      <c r="CE307" s="3143"/>
      <c r="CF307" s="3143"/>
      <c r="CG307" s="3143"/>
      <c r="CH307" s="3143"/>
      <c r="CI307" s="3143"/>
    </row>
    <row r="308" spans="1:87" ht="16.5" customHeight="1">
      <c r="A308" s="3143"/>
      <c r="B308" s="3143"/>
      <c r="C308" s="3143"/>
      <c r="D308" s="3143"/>
      <c r="E308" s="3143"/>
      <c r="F308" s="3143"/>
      <c r="G308" s="3143"/>
      <c r="H308" s="3143"/>
      <c r="I308" s="3143"/>
      <c r="J308" s="3143"/>
      <c r="K308" s="3098"/>
      <c r="L308" s="3098"/>
      <c r="M308" s="3098"/>
      <c r="N308" s="3098"/>
      <c r="O308" s="3098"/>
      <c r="P308" s="3098"/>
      <c r="Q308" s="3098"/>
      <c r="R308" s="3098"/>
      <c r="S308" s="3098"/>
      <c r="T308" s="3098"/>
      <c r="U308" s="3098"/>
      <c r="V308" s="3098"/>
      <c r="W308" s="3098"/>
      <c r="X308" s="3098"/>
      <c r="Y308" s="3098"/>
      <c r="Z308" s="3098"/>
      <c r="AA308" s="3098"/>
      <c r="AB308" s="3098"/>
      <c r="AC308" s="3098"/>
      <c r="AD308" s="3098"/>
      <c r="AE308" s="3098"/>
      <c r="AF308" s="3098"/>
      <c r="AG308" s="3098"/>
      <c r="AH308" s="3098"/>
      <c r="AI308" s="3098"/>
      <c r="AJ308" s="3143"/>
      <c r="AK308" s="3143"/>
      <c r="AL308" s="3143"/>
      <c r="AM308" s="3143"/>
      <c r="AN308" s="3143"/>
      <c r="AO308" s="3143"/>
      <c r="AP308" s="3143"/>
      <c r="AQ308" s="3143"/>
      <c r="AR308" s="3143"/>
      <c r="AS308" s="3143"/>
      <c r="AT308" s="3143"/>
      <c r="AU308" s="3143"/>
      <c r="AV308" s="3143"/>
      <c r="AW308" s="3143"/>
      <c r="AX308" s="3143"/>
      <c r="AY308" s="3143"/>
      <c r="AZ308" s="3143"/>
      <c r="BA308" s="3143"/>
      <c r="BB308" s="3143"/>
      <c r="BC308" s="3143"/>
      <c r="BD308" s="3143"/>
      <c r="BE308" s="3143"/>
      <c r="BF308" s="3143"/>
      <c r="BG308" s="3143"/>
      <c r="BH308" s="3143"/>
      <c r="BI308" s="3143"/>
      <c r="BJ308" s="3143"/>
      <c r="BK308" s="3143"/>
      <c r="BL308" s="3189"/>
      <c r="BM308" s="3189"/>
      <c r="BN308" s="3189"/>
      <c r="BO308" s="3189"/>
      <c r="BP308" s="3189"/>
      <c r="BQ308" s="3189"/>
      <c r="BR308" s="3189"/>
      <c r="BS308" s="3189"/>
      <c r="BT308" s="3189"/>
      <c r="BU308" s="3189"/>
      <c r="BV308" s="3143"/>
      <c r="BW308" s="3143"/>
      <c r="BX308" s="3143"/>
      <c r="BY308" s="3143"/>
      <c r="BZ308" s="3143"/>
      <c r="CA308" s="3143"/>
      <c r="CB308" s="3143"/>
      <c r="CC308" s="3143"/>
      <c r="CD308" s="3143"/>
      <c r="CE308" s="3143"/>
      <c r="CF308" s="3143"/>
      <c r="CG308" s="3143"/>
      <c r="CH308" s="3143"/>
      <c r="CI308" s="3143"/>
    </row>
    <row r="309" spans="1:87" ht="16.5" customHeight="1">
      <c r="A309" s="3143"/>
      <c r="B309" s="3143"/>
      <c r="C309" s="3143"/>
      <c r="D309" s="3143"/>
      <c r="E309" s="3143"/>
      <c r="F309" s="3143"/>
      <c r="G309" s="3143"/>
      <c r="H309" s="3143"/>
      <c r="I309" s="3143"/>
      <c r="J309" s="3143"/>
      <c r="K309" s="3098"/>
      <c r="L309" s="3098"/>
      <c r="M309" s="3098"/>
      <c r="N309" s="3098"/>
      <c r="O309" s="3098"/>
      <c r="P309" s="3098"/>
      <c r="Q309" s="3098"/>
      <c r="R309" s="3098"/>
      <c r="S309" s="3098"/>
      <c r="T309" s="3098"/>
      <c r="U309" s="3098"/>
      <c r="V309" s="3098"/>
      <c r="W309" s="3098"/>
      <c r="X309" s="3098"/>
      <c r="Y309" s="3098"/>
      <c r="Z309" s="3098"/>
      <c r="AA309" s="3098"/>
      <c r="AB309" s="3098"/>
      <c r="AC309" s="3098"/>
      <c r="AD309" s="3098"/>
      <c r="AE309" s="3098"/>
      <c r="AF309" s="3098"/>
      <c r="AG309" s="3098"/>
      <c r="AH309" s="3098"/>
      <c r="AI309" s="3098"/>
      <c r="AJ309" s="3143"/>
      <c r="AK309" s="3143"/>
      <c r="AL309" s="3143"/>
      <c r="AM309" s="3143"/>
      <c r="AN309" s="3143"/>
      <c r="AO309" s="3143"/>
      <c r="AP309" s="3143"/>
      <c r="AQ309" s="3143"/>
      <c r="AR309" s="3143"/>
      <c r="AS309" s="3143"/>
      <c r="AT309" s="3143"/>
      <c r="AU309" s="3143"/>
      <c r="AV309" s="3143"/>
      <c r="AW309" s="3143"/>
      <c r="AX309" s="3143"/>
      <c r="AY309" s="3143"/>
      <c r="AZ309" s="3143"/>
      <c r="BA309" s="3143"/>
      <c r="BB309" s="3143"/>
      <c r="BC309" s="3143"/>
      <c r="BD309" s="3143"/>
      <c r="BE309" s="3143"/>
      <c r="BF309" s="3143"/>
      <c r="BG309" s="3143"/>
      <c r="BH309" s="3143"/>
      <c r="BI309" s="3143"/>
      <c r="BJ309" s="3143"/>
      <c r="BK309" s="3143"/>
      <c r="BL309" s="3189"/>
      <c r="BM309" s="3189"/>
      <c r="BN309" s="3189"/>
      <c r="BO309" s="3189"/>
      <c r="BP309" s="3189"/>
      <c r="BQ309" s="3189"/>
      <c r="BR309" s="3189"/>
      <c r="BS309" s="3189"/>
      <c r="BT309" s="3189"/>
      <c r="BU309" s="3189"/>
      <c r="BV309" s="3143"/>
      <c r="BW309" s="3143"/>
      <c r="BX309" s="3143"/>
      <c r="BY309" s="3143"/>
      <c r="BZ309" s="3143"/>
      <c r="CA309" s="3143"/>
      <c r="CB309" s="3143"/>
      <c r="CC309" s="3143"/>
      <c r="CD309" s="3143"/>
      <c r="CE309" s="3143"/>
      <c r="CF309" s="3143"/>
      <c r="CG309" s="3143"/>
      <c r="CH309" s="3143"/>
      <c r="CI309" s="3143"/>
    </row>
    <row r="310" spans="1:87" ht="16.5" customHeight="1">
      <c r="A310" s="3143"/>
      <c r="B310" s="3143"/>
      <c r="C310" s="3143"/>
      <c r="D310" s="3143"/>
      <c r="E310" s="3143"/>
      <c r="F310" s="3143"/>
      <c r="G310" s="3143"/>
      <c r="H310" s="3143"/>
      <c r="I310" s="3143"/>
      <c r="J310" s="3143"/>
      <c r="K310" s="3098"/>
      <c r="L310" s="3098"/>
      <c r="M310" s="3098"/>
      <c r="N310" s="3098"/>
      <c r="O310" s="3098"/>
      <c r="P310" s="3098"/>
      <c r="Q310" s="3098"/>
      <c r="R310" s="3098"/>
      <c r="S310" s="3098"/>
      <c r="T310" s="3098"/>
      <c r="U310" s="3098"/>
      <c r="V310" s="3098"/>
      <c r="W310" s="3098"/>
      <c r="X310" s="3098"/>
      <c r="Y310" s="3098"/>
      <c r="Z310" s="3098"/>
      <c r="AA310" s="3098"/>
      <c r="AB310" s="3098"/>
      <c r="AC310" s="3098"/>
      <c r="AD310" s="3098"/>
      <c r="AE310" s="3098"/>
      <c r="AF310" s="3098"/>
      <c r="AG310" s="3098"/>
      <c r="AH310" s="3098"/>
      <c r="AI310" s="3098"/>
      <c r="AJ310" s="3143"/>
      <c r="AK310" s="3143"/>
      <c r="AL310" s="3143"/>
      <c r="AM310" s="3143"/>
      <c r="AN310" s="3143"/>
      <c r="AO310" s="3143"/>
      <c r="AP310" s="3143"/>
      <c r="AQ310" s="3143"/>
      <c r="AR310" s="3143"/>
      <c r="AS310" s="3143"/>
      <c r="AT310" s="3143"/>
      <c r="AU310" s="3143"/>
      <c r="AV310" s="3143"/>
      <c r="AW310" s="3143"/>
      <c r="AX310" s="3143"/>
      <c r="AY310" s="3143"/>
      <c r="AZ310" s="3143"/>
      <c r="BA310" s="3143"/>
      <c r="BB310" s="3143"/>
      <c r="BC310" s="3143"/>
      <c r="BD310" s="3143"/>
      <c r="BE310" s="3143"/>
      <c r="BF310" s="3143"/>
      <c r="BG310" s="3143"/>
      <c r="BH310" s="3143"/>
      <c r="BI310" s="3143"/>
      <c r="BJ310" s="3143"/>
      <c r="BK310" s="3143"/>
      <c r="BL310" s="3189"/>
      <c r="BM310" s="3189"/>
      <c r="BN310" s="3189"/>
      <c r="BO310" s="3189"/>
      <c r="BP310" s="3189"/>
      <c r="BQ310" s="3189"/>
      <c r="BR310" s="3189"/>
      <c r="BS310" s="3189"/>
      <c r="BT310" s="3189"/>
      <c r="BU310" s="3189"/>
      <c r="BV310" s="3143"/>
      <c r="BW310" s="3143"/>
      <c r="BX310" s="3143"/>
      <c r="BY310" s="3143"/>
      <c r="BZ310" s="3143"/>
      <c r="CA310" s="3143"/>
      <c r="CB310" s="3143"/>
      <c r="CC310" s="3143"/>
      <c r="CD310" s="3143"/>
      <c r="CE310" s="3143"/>
      <c r="CF310" s="3143"/>
      <c r="CG310" s="3143"/>
      <c r="CH310" s="3143"/>
      <c r="CI310" s="3143"/>
    </row>
    <row r="311" spans="1:87" ht="16.5" customHeight="1">
      <c r="A311" s="3143"/>
      <c r="B311" s="3143"/>
      <c r="C311" s="3143"/>
      <c r="D311" s="3143"/>
      <c r="E311" s="3143"/>
      <c r="F311" s="3143"/>
      <c r="G311" s="3143"/>
      <c r="H311" s="3143"/>
      <c r="I311" s="3143"/>
      <c r="J311" s="3143"/>
      <c r="K311" s="3098"/>
      <c r="L311" s="3098"/>
      <c r="M311" s="3098"/>
      <c r="N311" s="3098"/>
      <c r="O311" s="3098"/>
      <c r="P311" s="3098"/>
      <c r="Q311" s="3098"/>
      <c r="R311" s="3098"/>
      <c r="S311" s="3098"/>
      <c r="T311" s="3098"/>
      <c r="U311" s="3098"/>
      <c r="V311" s="3098"/>
      <c r="W311" s="3098"/>
      <c r="X311" s="3098"/>
      <c r="Y311" s="3098"/>
      <c r="Z311" s="3098"/>
      <c r="AA311" s="3098"/>
      <c r="AB311" s="3098"/>
      <c r="AC311" s="3098"/>
      <c r="AD311" s="3098"/>
      <c r="AE311" s="3098"/>
      <c r="AF311" s="3098"/>
      <c r="AG311" s="3098"/>
      <c r="AH311" s="3098"/>
      <c r="AI311" s="3098"/>
      <c r="AJ311" s="3143"/>
      <c r="AK311" s="3143"/>
      <c r="AL311" s="3143"/>
      <c r="AM311" s="3143"/>
      <c r="AN311" s="3143"/>
      <c r="AO311" s="3143"/>
      <c r="AP311" s="3143"/>
      <c r="AQ311" s="3143"/>
      <c r="AR311" s="3143"/>
      <c r="AS311" s="3143"/>
      <c r="AT311" s="3143"/>
      <c r="AU311" s="3143"/>
      <c r="AV311" s="3143"/>
      <c r="AW311" s="3143"/>
      <c r="AX311" s="3143"/>
      <c r="AY311" s="3143"/>
      <c r="AZ311" s="3143"/>
      <c r="BA311" s="3143"/>
      <c r="BB311" s="3143"/>
      <c r="BC311" s="3143"/>
      <c r="BD311" s="3143"/>
      <c r="BE311" s="3143"/>
      <c r="BF311" s="3143"/>
      <c r="BG311" s="3143"/>
      <c r="BH311" s="3143"/>
      <c r="BI311" s="3143"/>
      <c r="BJ311" s="3143"/>
      <c r="BK311" s="3143"/>
      <c r="BL311" s="3189"/>
      <c r="BM311" s="3189"/>
      <c r="BN311" s="3189"/>
      <c r="BO311" s="3189"/>
      <c r="BP311" s="3189"/>
      <c r="BQ311" s="3189"/>
      <c r="BR311" s="3189"/>
      <c r="BS311" s="3189"/>
      <c r="BT311" s="3189"/>
      <c r="BU311" s="3189"/>
      <c r="BV311" s="3143"/>
      <c r="BW311" s="3143"/>
      <c r="BX311" s="3143"/>
      <c r="BY311" s="3143"/>
      <c r="BZ311" s="3143"/>
      <c r="CA311" s="3143"/>
      <c r="CB311" s="3143"/>
      <c r="CC311" s="3143"/>
      <c r="CD311" s="3143"/>
      <c r="CE311" s="3143"/>
      <c r="CF311" s="3143"/>
      <c r="CG311" s="3143"/>
      <c r="CH311" s="3143"/>
      <c r="CI311" s="3143"/>
    </row>
    <row r="312" spans="1:87" ht="16.5" customHeight="1">
      <c r="A312" s="3143"/>
      <c r="B312" s="3143"/>
      <c r="C312" s="3143"/>
      <c r="D312" s="3143"/>
      <c r="E312" s="3143"/>
      <c r="F312" s="3143"/>
      <c r="G312" s="3143"/>
      <c r="H312" s="3143"/>
      <c r="I312" s="3143"/>
      <c r="J312" s="3143"/>
      <c r="K312" s="3098"/>
      <c r="L312" s="3098"/>
      <c r="M312" s="3098"/>
      <c r="N312" s="3098"/>
      <c r="O312" s="3098"/>
      <c r="P312" s="3098"/>
      <c r="Q312" s="3098"/>
      <c r="R312" s="3098"/>
      <c r="S312" s="3098"/>
      <c r="T312" s="3098"/>
      <c r="U312" s="3098"/>
      <c r="V312" s="3098"/>
      <c r="W312" s="3098"/>
      <c r="X312" s="3098"/>
      <c r="Y312" s="3098"/>
      <c r="Z312" s="3098"/>
      <c r="AA312" s="3098"/>
      <c r="AB312" s="3098"/>
      <c r="AC312" s="3098"/>
      <c r="AD312" s="3098"/>
      <c r="AE312" s="3098"/>
      <c r="AF312" s="3098"/>
      <c r="AG312" s="3098"/>
      <c r="AH312" s="3098"/>
      <c r="AI312" s="3098"/>
      <c r="AJ312" s="3143"/>
      <c r="AK312" s="3143"/>
      <c r="AL312" s="3143"/>
      <c r="AM312" s="3143"/>
      <c r="AN312" s="3143"/>
      <c r="AO312" s="3143"/>
      <c r="AP312" s="3143"/>
      <c r="AQ312" s="3143"/>
      <c r="AR312" s="3143"/>
      <c r="AS312" s="3143"/>
      <c r="AT312" s="3143"/>
      <c r="AU312" s="3143"/>
      <c r="AV312" s="3143"/>
      <c r="AW312" s="3143"/>
      <c r="AX312" s="3143"/>
      <c r="AY312" s="3143"/>
      <c r="AZ312" s="3143"/>
      <c r="BA312" s="3143"/>
      <c r="BB312" s="3143"/>
      <c r="BC312" s="3143"/>
      <c r="BD312" s="3143"/>
      <c r="BE312" s="3143"/>
      <c r="BF312" s="3143"/>
      <c r="BG312" s="3143"/>
      <c r="BH312" s="3143"/>
      <c r="BI312" s="3143"/>
      <c r="BJ312" s="3143"/>
      <c r="BK312" s="3143"/>
      <c r="BL312" s="3189"/>
      <c r="BM312" s="3189"/>
      <c r="BN312" s="3189"/>
      <c r="BO312" s="3189"/>
      <c r="BP312" s="3189"/>
      <c r="BQ312" s="3189"/>
      <c r="BR312" s="3189"/>
      <c r="BS312" s="3189"/>
      <c r="BT312" s="3189"/>
      <c r="BU312" s="3189"/>
      <c r="BV312" s="3143"/>
      <c r="BW312" s="3143"/>
      <c r="BX312" s="3143"/>
      <c r="BY312" s="3143"/>
      <c r="BZ312" s="3143"/>
      <c r="CA312" s="3143"/>
      <c r="CB312" s="3143"/>
      <c r="CC312" s="3143"/>
      <c r="CD312" s="3143"/>
      <c r="CE312" s="3143"/>
      <c r="CF312" s="3143"/>
      <c r="CG312" s="3143"/>
      <c r="CH312" s="3143"/>
      <c r="CI312" s="3143"/>
    </row>
    <row r="313" spans="1:87" ht="16.5" customHeight="1">
      <c r="A313" s="3143"/>
      <c r="B313" s="3143"/>
      <c r="C313" s="3143"/>
      <c r="D313" s="3143"/>
      <c r="E313" s="3143"/>
      <c r="F313" s="3143"/>
      <c r="G313" s="3143"/>
      <c r="H313" s="3143"/>
      <c r="I313" s="3143"/>
      <c r="J313" s="3143"/>
      <c r="K313" s="3098"/>
      <c r="L313" s="3098"/>
      <c r="M313" s="3098"/>
      <c r="N313" s="3098"/>
      <c r="O313" s="3098"/>
      <c r="P313" s="3098"/>
      <c r="Q313" s="3098"/>
      <c r="R313" s="3098"/>
      <c r="S313" s="3098"/>
      <c r="T313" s="3098"/>
      <c r="U313" s="3098"/>
      <c r="V313" s="3098"/>
      <c r="W313" s="3098"/>
      <c r="X313" s="3098"/>
      <c r="Y313" s="3098"/>
      <c r="Z313" s="3098"/>
      <c r="AA313" s="3098"/>
      <c r="AB313" s="3098"/>
      <c r="AC313" s="3098"/>
      <c r="AD313" s="3098"/>
      <c r="AE313" s="3098"/>
      <c r="AF313" s="3098"/>
      <c r="AG313" s="3098"/>
      <c r="AH313" s="3098"/>
      <c r="AI313" s="3098"/>
      <c r="AJ313" s="3143"/>
      <c r="AK313" s="3143"/>
      <c r="AL313" s="3143"/>
      <c r="AM313" s="3143"/>
      <c r="AN313" s="3143"/>
      <c r="AO313" s="3143"/>
      <c r="AP313" s="3143"/>
      <c r="AQ313" s="3143"/>
      <c r="AR313" s="3143"/>
      <c r="AS313" s="3143"/>
      <c r="AT313" s="3143"/>
      <c r="AU313" s="3143"/>
      <c r="AV313" s="3143"/>
      <c r="AW313" s="3143"/>
      <c r="AX313" s="3143"/>
      <c r="AY313" s="3143"/>
      <c r="AZ313" s="3143"/>
      <c r="BA313" s="3143"/>
      <c r="BB313" s="3143"/>
      <c r="BC313" s="3143"/>
      <c r="BD313" s="3143"/>
      <c r="BE313" s="3143"/>
      <c r="BF313" s="3143"/>
      <c r="BG313" s="3143"/>
      <c r="BH313" s="3143"/>
      <c r="BI313" s="3143"/>
      <c r="BJ313" s="3143"/>
      <c r="BK313" s="3143"/>
      <c r="BL313" s="3189"/>
      <c r="BM313" s="3189"/>
      <c r="BN313" s="3189"/>
      <c r="BO313" s="3189"/>
      <c r="BP313" s="3189"/>
      <c r="BQ313" s="3189"/>
      <c r="BR313" s="3189"/>
      <c r="BS313" s="3189"/>
      <c r="BT313" s="3189"/>
      <c r="BU313" s="3189"/>
      <c r="BV313" s="3143"/>
      <c r="BW313" s="3143"/>
      <c r="BX313" s="3143"/>
      <c r="BY313" s="3143"/>
      <c r="BZ313" s="3143"/>
      <c r="CA313" s="3143"/>
      <c r="CB313" s="3143"/>
      <c r="CC313" s="3143"/>
      <c r="CD313" s="3143"/>
      <c r="CE313" s="3143"/>
      <c r="CF313" s="3143"/>
      <c r="CG313" s="3143"/>
      <c r="CH313" s="3143"/>
      <c r="CI313" s="3143"/>
    </row>
    <row r="314" spans="1:87" ht="16.5" customHeight="1">
      <c r="A314" s="3143"/>
      <c r="B314" s="3143"/>
      <c r="C314" s="3143"/>
      <c r="D314" s="3143"/>
      <c r="E314" s="3143"/>
      <c r="F314" s="3143"/>
      <c r="G314" s="3143"/>
      <c r="H314" s="3143"/>
      <c r="I314" s="3143"/>
      <c r="J314" s="3143"/>
      <c r="K314" s="3098"/>
      <c r="L314" s="3098"/>
      <c r="M314" s="3098"/>
      <c r="N314" s="3098"/>
      <c r="O314" s="3098"/>
      <c r="P314" s="3098"/>
      <c r="Q314" s="3098"/>
      <c r="R314" s="3098"/>
      <c r="S314" s="3098"/>
      <c r="T314" s="3098"/>
      <c r="U314" s="3098"/>
      <c r="V314" s="3098"/>
      <c r="W314" s="3098"/>
      <c r="X314" s="3098"/>
      <c r="Y314" s="3098"/>
      <c r="Z314" s="3098"/>
      <c r="AA314" s="3098"/>
      <c r="AB314" s="3098"/>
      <c r="AC314" s="3098"/>
      <c r="AD314" s="3098"/>
      <c r="AE314" s="3098"/>
      <c r="AF314" s="3098"/>
      <c r="AG314" s="3098"/>
      <c r="AH314" s="3098"/>
      <c r="AI314" s="3098"/>
      <c r="AJ314" s="3143"/>
      <c r="AK314" s="3143"/>
      <c r="AL314" s="3143"/>
      <c r="AM314" s="3143"/>
      <c r="AN314" s="3143"/>
      <c r="AO314" s="3143"/>
      <c r="AP314" s="3143"/>
      <c r="AQ314" s="3143"/>
      <c r="AR314" s="3143"/>
      <c r="AS314" s="3143"/>
      <c r="AT314" s="3143"/>
      <c r="AU314" s="3143"/>
      <c r="AV314" s="3143"/>
      <c r="AW314" s="3143"/>
      <c r="AX314" s="3143"/>
      <c r="AY314" s="3143"/>
      <c r="AZ314" s="3143"/>
      <c r="BA314" s="3143"/>
      <c r="BB314" s="3143"/>
      <c r="BC314" s="3143"/>
      <c r="BD314" s="3143"/>
      <c r="BE314" s="3143"/>
      <c r="BF314" s="3143"/>
      <c r="BG314" s="3143"/>
      <c r="BH314" s="3143"/>
      <c r="BI314" s="3143"/>
      <c r="BJ314" s="3143"/>
      <c r="BK314" s="3143"/>
      <c r="BL314" s="3189"/>
      <c r="BM314" s="3189"/>
      <c r="BN314" s="3189"/>
      <c r="BO314" s="3189"/>
      <c r="BP314" s="3189"/>
      <c r="BQ314" s="3189"/>
      <c r="BR314" s="3189"/>
      <c r="BS314" s="3189"/>
      <c r="BT314" s="3189"/>
      <c r="BU314" s="3189"/>
      <c r="BV314" s="3143"/>
      <c r="BW314" s="3143"/>
      <c r="BX314" s="3143"/>
      <c r="BY314" s="3143"/>
      <c r="BZ314" s="3143"/>
      <c r="CA314" s="3143"/>
      <c r="CB314" s="3143"/>
      <c r="CC314" s="3143"/>
      <c r="CD314" s="3143"/>
      <c r="CE314" s="3143"/>
      <c r="CF314" s="3143"/>
      <c r="CG314" s="3143"/>
      <c r="CH314" s="3143"/>
      <c r="CI314" s="3143"/>
    </row>
    <row r="315" spans="1:87" ht="16.5" customHeight="1">
      <c r="A315" s="3143"/>
      <c r="B315" s="3143"/>
      <c r="C315" s="3143"/>
      <c r="D315" s="3143"/>
      <c r="E315" s="3143"/>
      <c r="F315" s="3143"/>
      <c r="G315" s="3143"/>
      <c r="H315" s="3143"/>
      <c r="I315" s="3143"/>
      <c r="J315" s="3143"/>
      <c r="K315" s="3098"/>
      <c r="L315" s="3098"/>
      <c r="M315" s="3098"/>
      <c r="N315" s="3098"/>
      <c r="O315" s="3098"/>
      <c r="P315" s="3098"/>
      <c r="Q315" s="3098"/>
      <c r="R315" s="3098"/>
      <c r="S315" s="3098"/>
      <c r="T315" s="3098"/>
      <c r="U315" s="3098"/>
      <c r="V315" s="3098"/>
      <c r="W315" s="3098"/>
      <c r="X315" s="3098"/>
      <c r="Y315" s="3098"/>
      <c r="Z315" s="3098"/>
      <c r="AA315" s="3098"/>
      <c r="AB315" s="3098"/>
      <c r="AC315" s="3098"/>
      <c r="AD315" s="3098"/>
      <c r="AE315" s="3098"/>
      <c r="AF315" s="3098"/>
      <c r="AG315" s="3098"/>
      <c r="AH315" s="3098"/>
      <c r="AI315" s="3098"/>
      <c r="AJ315" s="3143"/>
      <c r="AK315" s="3143"/>
      <c r="AL315" s="3143"/>
      <c r="AM315" s="3143"/>
      <c r="AN315" s="3143"/>
      <c r="AO315" s="3143"/>
      <c r="AP315" s="3143"/>
      <c r="AQ315" s="3143"/>
      <c r="AR315" s="3143"/>
      <c r="AS315" s="3143"/>
      <c r="AT315" s="3143"/>
      <c r="AU315" s="3143"/>
      <c r="AV315" s="3143"/>
      <c r="AW315" s="3143"/>
      <c r="AX315" s="3143"/>
      <c r="AY315" s="3143"/>
      <c r="AZ315" s="3143"/>
      <c r="BA315" s="3143"/>
      <c r="BB315" s="3143"/>
      <c r="BC315" s="3143"/>
      <c r="BD315" s="3143"/>
      <c r="BE315" s="3143"/>
      <c r="BF315" s="3143"/>
      <c r="BG315" s="3143"/>
      <c r="BH315" s="3143"/>
      <c r="BI315" s="3143"/>
      <c r="BJ315" s="3143"/>
      <c r="BK315" s="3143"/>
      <c r="BL315" s="3189"/>
      <c r="BM315" s="3189"/>
      <c r="BN315" s="3189"/>
      <c r="BO315" s="3189"/>
      <c r="BP315" s="3189"/>
      <c r="BQ315" s="3189"/>
      <c r="BR315" s="3189"/>
      <c r="BS315" s="3189"/>
      <c r="BT315" s="3189"/>
      <c r="BU315" s="3189"/>
      <c r="BV315" s="3143"/>
      <c r="BW315" s="3143"/>
      <c r="BX315" s="3143"/>
      <c r="BY315" s="3143"/>
      <c r="BZ315" s="3143"/>
      <c r="CA315" s="3143"/>
      <c r="CB315" s="3143"/>
      <c r="CC315" s="3143"/>
      <c r="CD315" s="3143"/>
      <c r="CE315" s="3143"/>
      <c r="CF315" s="3143"/>
      <c r="CG315" s="3143"/>
      <c r="CH315" s="3143"/>
      <c r="CI315" s="3143"/>
    </row>
    <row r="316" spans="1:87" ht="16.5" customHeight="1">
      <c r="A316" s="3143"/>
      <c r="B316" s="3143"/>
      <c r="C316" s="3143"/>
      <c r="D316" s="3143"/>
      <c r="E316" s="3143"/>
      <c r="F316" s="3143"/>
      <c r="G316" s="3143"/>
      <c r="H316" s="3143"/>
      <c r="I316" s="3143"/>
      <c r="J316" s="3143"/>
      <c r="K316" s="3098"/>
      <c r="L316" s="3098"/>
      <c r="M316" s="3098"/>
      <c r="N316" s="3098"/>
      <c r="O316" s="3098"/>
      <c r="P316" s="3098"/>
      <c r="Q316" s="3098"/>
      <c r="R316" s="3098"/>
      <c r="S316" s="3098"/>
      <c r="T316" s="3098"/>
      <c r="U316" s="3098"/>
      <c r="V316" s="3098"/>
      <c r="W316" s="3098"/>
      <c r="X316" s="3098"/>
      <c r="Y316" s="3098"/>
      <c r="Z316" s="3098"/>
      <c r="AA316" s="3098"/>
      <c r="AB316" s="3098"/>
      <c r="AC316" s="3098"/>
      <c r="AD316" s="3098"/>
      <c r="AE316" s="3098"/>
      <c r="AF316" s="3098"/>
      <c r="AG316" s="3098"/>
      <c r="AH316" s="3098"/>
      <c r="AI316" s="3098"/>
      <c r="AJ316" s="3143"/>
      <c r="AK316" s="3143"/>
      <c r="AL316" s="3143"/>
      <c r="AM316" s="3143"/>
      <c r="AN316" s="3143"/>
      <c r="AO316" s="3143"/>
      <c r="AP316" s="3143"/>
      <c r="AQ316" s="3143"/>
      <c r="AR316" s="3143"/>
      <c r="AS316" s="3143"/>
      <c r="AT316" s="3143"/>
      <c r="AU316" s="3143"/>
      <c r="AV316" s="3143"/>
      <c r="AW316" s="3143"/>
      <c r="AX316" s="3143"/>
      <c r="AY316" s="3143"/>
      <c r="AZ316" s="3143"/>
      <c r="BA316" s="3143"/>
      <c r="BB316" s="3143"/>
      <c r="BC316" s="3143"/>
      <c r="BD316" s="3143"/>
      <c r="BE316" s="3143"/>
      <c r="BF316" s="3143"/>
      <c r="BG316" s="3143"/>
      <c r="BH316" s="3143"/>
      <c r="BI316" s="3143"/>
      <c r="BJ316" s="3143"/>
      <c r="BK316" s="3143"/>
      <c r="BL316" s="3189"/>
      <c r="BM316" s="3189"/>
      <c r="BN316" s="3189"/>
      <c r="BO316" s="3189"/>
      <c r="BP316" s="3189"/>
      <c r="BQ316" s="3189"/>
      <c r="BR316" s="3189"/>
      <c r="BS316" s="3189"/>
      <c r="BT316" s="3189"/>
      <c r="BU316" s="3189"/>
      <c r="BV316" s="3143"/>
      <c r="BW316" s="3143"/>
      <c r="BX316" s="3143"/>
      <c r="BY316" s="3143"/>
      <c r="BZ316" s="3143"/>
      <c r="CA316" s="3143"/>
      <c r="CB316" s="3143"/>
      <c r="CC316" s="3143"/>
      <c r="CD316" s="3143"/>
      <c r="CE316" s="3143"/>
      <c r="CF316" s="3143"/>
      <c r="CG316" s="3143"/>
      <c r="CH316" s="3143"/>
      <c r="CI316" s="3143"/>
    </row>
    <row r="317" spans="1:87" ht="16.5" customHeight="1">
      <c r="A317" s="3143"/>
      <c r="B317" s="3143"/>
      <c r="C317" s="3143"/>
      <c r="D317" s="3143"/>
      <c r="E317" s="3143"/>
      <c r="F317" s="3143"/>
      <c r="G317" s="3143"/>
      <c r="H317" s="3143"/>
      <c r="I317" s="3143"/>
      <c r="J317" s="3143"/>
      <c r="K317" s="3098"/>
      <c r="L317" s="3098"/>
      <c r="M317" s="3098"/>
      <c r="N317" s="3098"/>
      <c r="O317" s="3098"/>
      <c r="P317" s="3098"/>
      <c r="Q317" s="3098"/>
      <c r="R317" s="3098"/>
      <c r="S317" s="3098"/>
      <c r="T317" s="3098"/>
      <c r="U317" s="3098"/>
      <c r="V317" s="3098"/>
      <c r="W317" s="3098"/>
      <c r="X317" s="3098"/>
      <c r="Y317" s="3098"/>
      <c r="Z317" s="3098"/>
      <c r="AA317" s="3098"/>
      <c r="AB317" s="3098"/>
      <c r="AC317" s="3098"/>
      <c r="AD317" s="3098"/>
      <c r="AE317" s="3098"/>
      <c r="AF317" s="3098"/>
      <c r="AG317" s="3098"/>
      <c r="AH317" s="3098"/>
      <c r="AI317" s="3098"/>
      <c r="AJ317" s="3143"/>
      <c r="AK317" s="3143"/>
      <c r="AL317" s="3143"/>
      <c r="AM317" s="3143"/>
      <c r="AN317" s="3143"/>
      <c r="AO317" s="3143"/>
      <c r="AP317" s="3143"/>
      <c r="AQ317" s="3143"/>
      <c r="AR317" s="3143"/>
      <c r="AS317" s="3143"/>
      <c r="AT317" s="3143"/>
      <c r="AU317" s="3143"/>
      <c r="AV317" s="3143"/>
      <c r="AW317" s="3143"/>
      <c r="AX317" s="3143"/>
      <c r="AY317" s="3143"/>
      <c r="AZ317" s="3143"/>
      <c r="BA317" s="3143"/>
      <c r="BB317" s="3143"/>
      <c r="BC317" s="3143"/>
      <c r="BD317" s="3143"/>
      <c r="BE317" s="3143"/>
      <c r="BF317" s="3143"/>
      <c r="BG317" s="3143"/>
      <c r="BH317" s="3143"/>
      <c r="BI317" s="3143"/>
      <c r="BJ317" s="3143"/>
      <c r="BK317" s="3143"/>
      <c r="BL317" s="3189"/>
      <c r="BM317" s="3189"/>
      <c r="BN317" s="3189"/>
      <c r="BO317" s="3189"/>
      <c r="BP317" s="3189"/>
      <c r="BQ317" s="3189"/>
      <c r="BR317" s="3189"/>
      <c r="BS317" s="3189"/>
      <c r="BT317" s="3189"/>
      <c r="BU317" s="3189"/>
      <c r="BV317" s="3143"/>
      <c r="BW317" s="3143"/>
      <c r="BX317" s="3143"/>
      <c r="BY317" s="3143"/>
      <c r="BZ317" s="3143"/>
      <c r="CA317" s="3143"/>
      <c r="CB317" s="3143"/>
      <c r="CC317" s="3143"/>
      <c r="CD317" s="3143"/>
      <c r="CE317" s="3143"/>
      <c r="CF317" s="3143"/>
      <c r="CG317" s="3143"/>
      <c r="CH317" s="3143"/>
      <c r="CI317" s="3143"/>
    </row>
    <row r="318" spans="1:87" ht="16.5" customHeight="1">
      <c r="A318" s="3143"/>
      <c r="B318" s="3143"/>
      <c r="C318" s="3143"/>
      <c r="D318" s="3143"/>
      <c r="E318" s="3143"/>
      <c r="F318" s="3143"/>
      <c r="G318" s="3143"/>
      <c r="H318" s="3143"/>
      <c r="I318" s="3143"/>
      <c r="J318" s="3143"/>
      <c r="K318" s="3098"/>
      <c r="L318" s="3098"/>
      <c r="M318" s="3098"/>
      <c r="N318" s="3098"/>
      <c r="O318" s="3098"/>
      <c r="P318" s="3098"/>
      <c r="Q318" s="3098"/>
      <c r="R318" s="3098"/>
      <c r="S318" s="3098"/>
      <c r="T318" s="3098"/>
      <c r="U318" s="3098"/>
      <c r="V318" s="3098"/>
      <c r="W318" s="3098"/>
      <c r="X318" s="3098"/>
      <c r="Y318" s="3098"/>
      <c r="Z318" s="3098"/>
      <c r="AA318" s="3098"/>
      <c r="AB318" s="3098"/>
      <c r="AC318" s="3098"/>
      <c r="AD318" s="3098"/>
      <c r="AE318" s="3098"/>
      <c r="AF318" s="3098"/>
      <c r="AG318" s="3098"/>
      <c r="AH318" s="3098"/>
      <c r="AI318" s="3098"/>
      <c r="AJ318" s="3143"/>
      <c r="AK318" s="3143"/>
      <c r="AL318" s="3143"/>
      <c r="AM318" s="3143"/>
      <c r="AN318" s="3143"/>
      <c r="AO318" s="3143"/>
      <c r="AP318" s="3143"/>
      <c r="AQ318" s="3143"/>
      <c r="AR318" s="3143"/>
      <c r="AS318" s="3143"/>
      <c r="AT318" s="3143"/>
      <c r="AU318" s="3143"/>
      <c r="AV318" s="3143"/>
      <c r="AW318" s="3143"/>
      <c r="AX318" s="3143"/>
      <c r="AY318" s="3143"/>
      <c r="AZ318" s="3143"/>
      <c r="BA318" s="3143"/>
      <c r="BB318" s="3143"/>
      <c r="BC318" s="3143"/>
      <c r="BD318" s="3143"/>
      <c r="BE318" s="3143"/>
      <c r="BF318" s="3143"/>
      <c r="BG318" s="3143"/>
      <c r="BH318" s="3143"/>
      <c r="BI318" s="3143"/>
      <c r="BJ318" s="3143"/>
      <c r="BK318" s="3143"/>
      <c r="BL318" s="3189"/>
      <c r="BM318" s="3189"/>
      <c r="BN318" s="3189"/>
      <c r="BO318" s="3189"/>
      <c r="BP318" s="3189"/>
      <c r="BQ318" s="3189"/>
      <c r="BR318" s="3189"/>
      <c r="BS318" s="3189"/>
      <c r="BT318" s="3189"/>
      <c r="BU318" s="3189"/>
      <c r="BV318" s="3143"/>
      <c r="BW318" s="3143"/>
      <c r="BX318" s="3143"/>
      <c r="BY318" s="3143"/>
      <c r="BZ318" s="3143"/>
      <c r="CA318" s="3143"/>
      <c r="CB318" s="3143"/>
      <c r="CC318" s="3143"/>
      <c r="CD318" s="3143"/>
      <c r="CE318" s="3143"/>
      <c r="CF318" s="3143"/>
      <c r="CG318" s="3143"/>
      <c r="CH318" s="3143"/>
      <c r="CI318" s="3143"/>
    </row>
    <row r="319" spans="1:87" ht="16.5" customHeight="1">
      <c r="A319" s="3143"/>
      <c r="B319" s="3143"/>
      <c r="C319" s="3143"/>
      <c r="D319" s="3143"/>
      <c r="E319" s="3143"/>
      <c r="F319" s="3143"/>
      <c r="G319" s="3143"/>
      <c r="H319" s="3143"/>
      <c r="I319" s="3143"/>
      <c r="J319" s="3143"/>
      <c r="K319" s="3098"/>
      <c r="L319" s="3098"/>
      <c r="M319" s="3098"/>
      <c r="N319" s="3098"/>
      <c r="O319" s="3098"/>
      <c r="P319" s="3098"/>
      <c r="Q319" s="3098"/>
      <c r="R319" s="3098"/>
      <c r="S319" s="3098"/>
      <c r="T319" s="3098"/>
      <c r="U319" s="3098"/>
      <c r="V319" s="3098"/>
      <c r="W319" s="3098"/>
      <c r="X319" s="3098"/>
      <c r="Y319" s="3098"/>
      <c r="Z319" s="3098"/>
      <c r="AA319" s="3098"/>
      <c r="AB319" s="3098"/>
      <c r="AC319" s="3098"/>
      <c r="AD319" s="3098"/>
      <c r="AE319" s="3098"/>
      <c r="AF319" s="3098"/>
      <c r="AG319" s="3098"/>
      <c r="AH319" s="3098"/>
      <c r="AI319" s="3098"/>
      <c r="AJ319" s="3143"/>
      <c r="AK319" s="3143"/>
      <c r="AL319" s="3143"/>
      <c r="AM319" s="3143"/>
      <c r="AN319" s="3143"/>
      <c r="AO319" s="3143"/>
      <c r="AP319" s="3143"/>
      <c r="AQ319" s="3143"/>
      <c r="AR319" s="3143"/>
      <c r="AS319" s="3143"/>
      <c r="AT319" s="3143"/>
      <c r="AU319" s="3143"/>
      <c r="AV319" s="3143"/>
      <c r="AW319" s="3143"/>
      <c r="AX319" s="3143"/>
      <c r="AY319" s="3143"/>
      <c r="AZ319" s="3143"/>
      <c r="BA319" s="3143"/>
      <c r="BB319" s="3143"/>
      <c r="BC319" s="3143"/>
      <c r="BD319" s="3143"/>
      <c r="BE319" s="3143"/>
      <c r="BF319" s="3143"/>
      <c r="BG319" s="3143"/>
      <c r="BH319" s="3143"/>
      <c r="BI319" s="3143"/>
      <c r="BJ319" s="3143"/>
      <c r="BK319" s="3143"/>
      <c r="BL319" s="3189"/>
      <c r="BM319" s="3189"/>
      <c r="BN319" s="3189"/>
      <c r="BO319" s="3189"/>
      <c r="BP319" s="3189"/>
      <c r="BQ319" s="3189"/>
      <c r="BR319" s="3189"/>
      <c r="BS319" s="3189"/>
      <c r="BT319" s="3189"/>
      <c r="BU319" s="3189"/>
      <c r="BV319" s="3143"/>
      <c r="BW319" s="3143"/>
      <c r="BX319" s="3143"/>
      <c r="BY319" s="3143"/>
      <c r="BZ319" s="3143"/>
      <c r="CA319" s="3143"/>
      <c r="CB319" s="3143"/>
      <c r="CC319" s="3143"/>
      <c r="CD319" s="3143"/>
      <c r="CE319" s="3143"/>
      <c r="CF319" s="3143"/>
      <c r="CG319" s="3143"/>
      <c r="CH319" s="3143"/>
      <c r="CI319" s="3143"/>
    </row>
    <row r="320" spans="1:87" ht="16.5" customHeight="1">
      <c r="A320" s="3143"/>
      <c r="B320" s="3143"/>
      <c r="C320" s="3143"/>
      <c r="D320" s="3143"/>
      <c r="E320" s="3143"/>
      <c r="F320" s="3143"/>
      <c r="G320" s="3143"/>
      <c r="H320" s="3143"/>
      <c r="I320" s="3143"/>
      <c r="J320" s="3143"/>
      <c r="K320" s="3098"/>
      <c r="L320" s="3098"/>
      <c r="M320" s="3098"/>
      <c r="N320" s="3098"/>
      <c r="O320" s="3098"/>
      <c r="P320" s="3098"/>
      <c r="Q320" s="3098"/>
      <c r="R320" s="3098"/>
      <c r="S320" s="3098"/>
      <c r="T320" s="3098"/>
      <c r="U320" s="3098"/>
      <c r="V320" s="3098"/>
      <c r="W320" s="3098"/>
      <c r="X320" s="3098"/>
      <c r="Y320" s="3098"/>
      <c r="Z320" s="3098"/>
      <c r="AA320" s="3098"/>
      <c r="AB320" s="3098"/>
      <c r="AC320" s="3098"/>
      <c r="AD320" s="3098"/>
      <c r="AE320" s="3098"/>
      <c r="AF320" s="3098"/>
      <c r="AG320" s="3098"/>
      <c r="AH320" s="3098"/>
      <c r="AI320" s="3098"/>
      <c r="AJ320" s="3143"/>
      <c r="AK320" s="3143"/>
      <c r="AL320" s="3143"/>
      <c r="AM320" s="3143"/>
      <c r="AN320" s="3143"/>
      <c r="AO320" s="3143"/>
      <c r="AP320" s="3143"/>
      <c r="AQ320" s="3143"/>
      <c r="AR320" s="3143"/>
      <c r="AS320" s="3143"/>
      <c r="AT320" s="3143"/>
      <c r="AU320" s="3143"/>
      <c r="AV320" s="3143"/>
      <c r="AW320" s="3143"/>
      <c r="AX320" s="3143"/>
      <c r="AY320" s="3143"/>
      <c r="AZ320" s="3143"/>
      <c r="BA320" s="3143"/>
      <c r="BB320" s="3143"/>
      <c r="BC320" s="3143"/>
      <c r="BD320" s="3143"/>
      <c r="BE320" s="3143"/>
      <c r="BF320" s="3143"/>
      <c r="BG320" s="3143"/>
      <c r="BH320" s="3143"/>
      <c r="BI320" s="3143"/>
      <c r="BJ320" s="3143"/>
      <c r="BK320" s="3143"/>
      <c r="BL320" s="3189"/>
      <c r="BM320" s="3189"/>
      <c r="BN320" s="3189"/>
      <c r="BO320" s="3189"/>
      <c r="BP320" s="3189"/>
      <c r="BQ320" s="3189"/>
      <c r="BR320" s="3189"/>
      <c r="BS320" s="3189"/>
      <c r="BT320" s="3189"/>
      <c r="BU320" s="3189"/>
      <c r="BV320" s="3143"/>
      <c r="BW320" s="3143"/>
      <c r="BX320" s="3143"/>
      <c r="BY320" s="3143"/>
      <c r="BZ320" s="3143"/>
      <c r="CA320" s="3143"/>
      <c r="CB320" s="3143"/>
      <c r="CC320" s="3143"/>
      <c r="CD320" s="3143"/>
      <c r="CE320" s="3143"/>
      <c r="CF320" s="3143"/>
      <c r="CG320" s="3143"/>
      <c r="CH320" s="3143"/>
      <c r="CI320" s="3143"/>
    </row>
    <row r="321" spans="1:87" ht="16.5" customHeight="1">
      <c r="A321" s="3143"/>
      <c r="B321" s="3143"/>
      <c r="C321" s="3143"/>
      <c r="D321" s="3143"/>
      <c r="E321" s="3143"/>
      <c r="F321" s="3143"/>
      <c r="G321" s="3143"/>
      <c r="H321" s="3143"/>
      <c r="I321" s="3143"/>
      <c r="J321" s="3143"/>
      <c r="K321" s="3098"/>
      <c r="L321" s="3098"/>
      <c r="M321" s="3098"/>
      <c r="N321" s="3098"/>
      <c r="O321" s="3098"/>
      <c r="P321" s="3098"/>
      <c r="Q321" s="3098"/>
      <c r="R321" s="3098"/>
      <c r="S321" s="3098"/>
      <c r="T321" s="3098"/>
      <c r="U321" s="3098"/>
      <c r="V321" s="3098"/>
      <c r="W321" s="3098"/>
      <c r="X321" s="3098"/>
      <c r="Y321" s="3098"/>
      <c r="Z321" s="3098"/>
      <c r="AA321" s="3098"/>
      <c r="AB321" s="3098"/>
      <c r="AC321" s="3098"/>
      <c r="AD321" s="3098"/>
      <c r="AE321" s="3098"/>
      <c r="AF321" s="3098"/>
      <c r="AG321" s="3098"/>
      <c r="AH321" s="3098"/>
      <c r="AI321" s="3098"/>
      <c r="AJ321" s="3143"/>
      <c r="AK321" s="3143"/>
      <c r="AL321" s="3143"/>
      <c r="AM321" s="3143"/>
      <c r="AN321" s="3143"/>
      <c r="AO321" s="3143"/>
      <c r="AP321" s="3143"/>
      <c r="AQ321" s="3143"/>
      <c r="AR321" s="3143"/>
      <c r="AS321" s="3143"/>
      <c r="AT321" s="3143"/>
      <c r="AU321" s="3143"/>
      <c r="AV321" s="3143"/>
      <c r="AW321" s="3143"/>
      <c r="AX321" s="3143"/>
      <c r="AY321" s="3143"/>
      <c r="AZ321" s="3143"/>
      <c r="BA321" s="3143"/>
      <c r="BB321" s="3143"/>
      <c r="BC321" s="3143"/>
      <c r="BD321" s="3143"/>
      <c r="BE321" s="3143"/>
      <c r="BF321" s="3143"/>
      <c r="BG321" s="3143"/>
      <c r="BH321" s="3143"/>
      <c r="BI321" s="3143"/>
      <c r="BJ321" s="3143"/>
      <c r="BK321" s="3143"/>
      <c r="BL321" s="3189"/>
      <c r="BM321" s="3189"/>
      <c r="BN321" s="3189"/>
      <c r="BO321" s="3189"/>
      <c r="BP321" s="3189"/>
      <c r="BQ321" s="3189"/>
      <c r="BR321" s="3189"/>
      <c r="BS321" s="3189"/>
      <c r="BT321" s="3189"/>
      <c r="BU321" s="3189"/>
      <c r="BV321" s="3143"/>
      <c r="BW321" s="3143"/>
      <c r="BX321" s="3143"/>
      <c r="BY321" s="3143"/>
      <c r="BZ321" s="3143"/>
      <c r="CA321" s="3143"/>
      <c r="CB321" s="3143"/>
      <c r="CC321" s="3143"/>
      <c r="CD321" s="3143"/>
      <c r="CE321" s="3143"/>
      <c r="CF321" s="3143"/>
      <c r="CG321" s="3143"/>
      <c r="CH321" s="3143"/>
      <c r="CI321" s="3143"/>
    </row>
    <row r="322" spans="1:87" ht="16.5" customHeight="1">
      <c r="A322" s="3143"/>
      <c r="B322" s="3143"/>
      <c r="C322" s="3143"/>
      <c r="D322" s="3143"/>
      <c r="E322" s="3143"/>
      <c r="F322" s="3143"/>
      <c r="G322" s="3143"/>
      <c r="H322" s="3143"/>
      <c r="I322" s="3143"/>
      <c r="J322" s="3143"/>
      <c r="K322" s="3098"/>
      <c r="L322" s="3098"/>
      <c r="M322" s="3098"/>
      <c r="N322" s="3098"/>
      <c r="O322" s="3098"/>
      <c r="P322" s="3098"/>
      <c r="Q322" s="3098"/>
      <c r="R322" s="3098"/>
      <c r="S322" s="3098"/>
      <c r="T322" s="3098"/>
      <c r="U322" s="3098"/>
      <c r="V322" s="3098"/>
      <c r="W322" s="3098"/>
      <c r="X322" s="3098"/>
      <c r="Y322" s="3098"/>
      <c r="Z322" s="3098"/>
      <c r="AA322" s="3098"/>
      <c r="AB322" s="3098"/>
      <c r="AC322" s="3098"/>
      <c r="AD322" s="3098"/>
      <c r="AE322" s="3098"/>
      <c r="AF322" s="3098"/>
      <c r="AG322" s="3098"/>
      <c r="AH322" s="3098"/>
      <c r="AI322" s="3098"/>
      <c r="AJ322" s="3143"/>
      <c r="AK322" s="3143"/>
      <c r="AL322" s="3143"/>
      <c r="AM322" s="3143"/>
      <c r="AN322" s="3143"/>
      <c r="AO322" s="3143"/>
      <c r="AP322" s="3143"/>
      <c r="AQ322" s="3143"/>
      <c r="AR322" s="3143"/>
      <c r="AS322" s="3143"/>
      <c r="AT322" s="3143"/>
      <c r="AU322" s="3143"/>
      <c r="AV322" s="3143"/>
      <c r="AW322" s="3143"/>
      <c r="AX322" s="3143"/>
      <c r="AY322" s="3143"/>
      <c r="AZ322" s="3143"/>
      <c r="BA322" s="3143"/>
      <c r="BB322" s="3143"/>
      <c r="BC322" s="3143"/>
      <c r="BD322" s="3143"/>
      <c r="BE322" s="3143"/>
      <c r="BF322" s="3143"/>
      <c r="BG322" s="3143"/>
      <c r="BH322" s="3143"/>
      <c r="BI322" s="3143"/>
      <c r="BJ322" s="3143"/>
      <c r="BK322" s="3143"/>
      <c r="BL322" s="3189"/>
      <c r="BM322" s="3189"/>
      <c r="BN322" s="3189"/>
      <c r="BO322" s="3189"/>
      <c r="BP322" s="3189"/>
      <c r="BQ322" s="3189"/>
      <c r="BR322" s="3189"/>
      <c r="BS322" s="3189"/>
      <c r="BT322" s="3189"/>
      <c r="BU322" s="3189"/>
      <c r="BV322" s="3143"/>
      <c r="BW322" s="3143"/>
      <c r="BX322" s="3143"/>
      <c r="BY322" s="3143"/>
      <c r="BZ322" s="3143"/>
      <c r="CA322" s="3143"/>
      <c r="CB322" s="3143"/>
      <c r="CC322" s="3143"/>
      <c r="CD322" s="3143"/>
      <c r="CE322" s="3143"/>
      <c r="CF322" s="3143"/>
      <c r="CG322" s="3143"/>
      <c r="CH322" s="3143"/>
      <c r="CI322" s="3143"/>
    </row>
    <row r="323" spans="1:87" ht="16.5" customHeight="1">
      <c r="A323" s="3143"/>
      <c r="B323" s="3143"/>
      <c r="C323" s="3143"/>
      <c r="D323" s="3143"/>
      <c r="E323" s="3143"/>
      <c r="F323" s="3143"/>
      <c r="G323" s="3143"/>
      <c r="H323" s="3143"/>
      <c r="I323" s="3143"/>
      <c r="J323" s="3143"/>
      <c r="K323" s="3098"/>
      <c r="L323" s="3098"/>
      <c r="M323" s="3098"/>
      <c r="N323" s="3098"/>
      <c r="O323" s="3098"/>
      <c r="P323" s="3098"/>
      <c r="Q323" s="3098"/>
      <c r="R323" s="3098"/>
      <c r="S323" s="3098"/>
      <c r="T323" s="3098"/>
      <c r="U323" s="3098"/>
      <c r="V323" s="3098"/>
      <c r="W323" s="3098"/>
      <c r="X323" s="3098"/>
      <c r="Y323" s="3098"/>
      <c r="Z323" s="3098"/>
      <c r="AA323" s="3098"/>
      <c r="AB323" s="3098"/>
      <c r="AC323" s="3098"/>
      <c r="AD323" s="3098"/>
      <c r="AE323" s="3098"/>
      <c r="AF323" s="3098"/>
      <c r="AG323" s="3098"/>
      <c r="AH323" s="3098"/>
      <c r="AI323" s="3098"/>
      <c r="AJ323" s="3143"/>
      <c r="AK323" s="3143"/>
      <c r="AL323" s="3143"/>
      <c r="AM323" s="3143"/>
      <c r="AN323" s="3143"/>
      <c r="AO323" s="3143"/>
      <c r="AP323" s="3143"/>
      <c r="AQ323" s="3143"/>
      <c r="AR323" s="3143"/>
      <c r="AS323" s="3143"/>
      <c r="AT323" s="3143"/>
      <c r="AU323" s="3143"/>
      <c r="AV323" s="3143"/>
      <c r="AW323" s="3143"/>
      <c r="AX323" s="3143"/>
      <c r="AY323" s="3143"/>
      <c r="AZ323" s="3143"/>
      <c r="BA323" s="3143"/>
      <c r="BB323" s="3143"/>
      <c r="BC323" s="3143"/>
      <c r="BD323" s="3143"/>
      <c r="BE323" s="3143"/>
      <c r="BF323" s="3143"/>
      <c r="BG323" s="3143"/>
      <c r="BH323" s="3143"/>
      <c r="BI323" s="3143"/>
      <c r="BJ323" s="3143"/>
      <c r="BK323" s="3143"/>
      <c r="BL323" s="3189"/>
      <c r="BM323" s="3189"/>
      <c r="BN323" s="3189"/>
      <c r="BO323" s="3189"/>
      <c r="BP323" s="3189"/>
      <c r="BQ323" s="3189"/>
      <c r="BR323" s="3189"/>
      <c r="BS323" s="3189"/>
      <c r="BT323" s="3189"/>
      <c r="BU323" s="3189"/>
      <c r="BV323" s="3143"/>
      <c r="BW323" s="3143"/>
      <c r="BX323" s="3143"/>
      <c r="BY323" s="3143"/>
      <c r="BZ323" s="3143"/>
      <c r="CA323" s="3143"/>
      <c r="CB323" s="3143"/>
      <c r="CC323" s="3143"/>
      <c r="CD323" s="3143"/>
      <c r="CE323" s="3143"/>
      <c r="CF323" s="3143"/>
      <c r="CG323" s="3143"/>
      <c r="CH323" s="3143"/>
      <c r="CI323" s="3143"/>
    </row>
    <row r="324" spans="1:87" ht="16.5" customHeight="1">
      <c r="A324" s="3143"/>
      <c r="B324" s="3143"/>
      <c r="C324" s="3143"/>
      <c r="D324" s="3143"/>
      <c r="E324" s="3143"/>
      <c r="F324" s="3143"/>
      <c r="G324" s="3143"/>
      <c r="H324" s="3143"/>
      <c r="I324" s="3143"/>
      <c r="J324" s="3143"/>
      <c r="K324" s="3098"/>
      <c r="L324" s="3098"/>
      <c r="M324" s="3098"/>
      <c r="N324" s="3098"/>
      <c r="O324" s="3098"/>
      <c r="P324" s="3098"/>
      <c r="Q324" s="3098"/>
      <c r="R324" s="3098"/>
      <c r="S324" s="3098"/>
      <c r="T324" s="3098"/>
      <c r="U324" s="3098"/>
      <c r="V324" s="3098"/>
      <c r="W324" s="3098"/>
      <c r="X324" s="3098"/>
      <c r="Y324" s="3098"/>
      <c r="Z324" s="3098"/>
      <c r="AA324" s="3098"/>
      <c r="AB324" s="3098"/>
      <c r="AC324" s="3098"/>
      <c r="AD324" s="3098"/>
      <c r="AE324" s="3098"/>
      <c r="AF324" s="3098"/>
      <c r="AG324" s="3098"/>
      <c r="AH324" s="3098"/>
      <c r="AI324" s="3098"/>
      <c r="AJ324" s="3143"/>
      <c r="AK324" s="3143"/>
      <c r="AL324" s="3143"/>
      <c r="AM324" s="3143"/>
      <c r="AN324" s="3143"/>
      <c r="AO324" s="3143"/>
      <c r="AP324" s="3143"/>
      <c r="AQ324" s="3143"/>
      <c r="AR324" s="3143"/>
      <c r="AS324" s="3143"/>
      <c r="AT324" s="3143"/>
      <c r="AU324" s="3143"/>
      <c r="AV324" s="3143"/>
      <c r="AW324" s="3143"/>
      <c r="AX324" s="3143"/>
      <c r="AY324" s="3143"/>
      <c r="AZ324" s="3143"/>
      <c r="BA324" s="3143"/>
      <c r="BB324" s="3143"/>
      <c r="BC324" s="3143"/>
      <c r="BD324" s="3143"/>
      <c r="BE324" s="3143"/>
      <c r="BF324" s="3143"/>
      <c r="BG324" s="3143"/>
      <c r="BH324" s="3143"/>
      <c r="BI324" s="3143"/>
      <c r="BJ324" s="3143"/>
      <c r="BK324" s="3143"/>
      <c r="BL324" s="3189"/>
      <c r="BM324" s="3189"/>
      <c r="BN324" s="3189"/>
      <c r="BO324" s="3189"/>
      <c r="BP324" s="3189"/>
      <c r="BQ324" s="3189"/>
      <c r="BR324" s="3189"/>
      <c r="BS324" s="3189"/>
      <c r="BT324" s="3189"/>
      <c r="BU324" s="3189"/>
      <c r="BV324" s="3143"/>
      <c r="BW324" s="3143"/>
      <c r="BX324" s="3143"/>
      <c r="BY324" s="3143"/>
      <c r="BZ324" s="3143"/>
      <c r="CA324" s="3143"/>
      <c r="CB324" s="3143"/>
      <c r="CC324" s="3143"/>
      <c r="CD324" s="3143"/>
      <c r="CE324" s="3143"/>
      <c r="CF324" s="3143"/>
      <c r="CG324" s="3143"/>
      <c r="CH324" s="3143"/>
      <c r="CI324" s="3143"/>
    </row>
    <row r="325" spans="1:87" ht="16.5" customHeight="1">
      <c r="A325" s="3143"/>
      <c r="B325" s="3143"/>
      <c r="C325" s="3143"/>
      <c r="D325" s="3143"/>
      <c r="E325" s="3143"/>
      <c r="F325" s="3143"/>
      <c r="G325" s="3143"/>
      <c r="H325" s="3143"/>
      <c r="I325" s="3143"/>
      <c r="J325" s="3143"/>
      <c r="K325" s="3098"/>
      <c r="L325" s="3098"/>
      <c r="M325" s="3098"/>
      <c r="N325" s="3098"/>
      <c r="O325" s="3098"/>
      <c r="P325" s="3098"/>
      <c r="Q325" s="3098"/>
      <c r="R325" s="3098"/>
      <c r="S325" s="3098"/>
      <c r="T325" s="3098"/>
      <c r="U325" s="3098"/>
      <c r="V325" s="3098"/>
      <c r="W325" s="3098"/>
      <c r="X325" s="3098"/>
      <c r="Y325" s="3098"/>
      <c r="Z325" s="3098"/>
      <c r="AA325" s="3098"/>
      <c r="AB325" s="3098"/>
      <c r="AC325" s="3098"/>
      <c r="AD325" s="3098"/>
      <c r="AE325" s="3098"/>
      <c r="AF325" s="3098"/>
      <c r="AG325" s="3098"/>
      <c r="AH325" s="3098"/>
      <c r="AI325" s="3098"/>
      <c r="AJ325" s="3143"/>
      <c r="AK325" s="3143"/>
      <c r="AL325" s="3143"/>
      <c r="AM325" s="3143"/>
      <c r="AN325" s="3143"/>
      <c r="AO325" s="3143"/>
      <c r="AP325" s="3143"/>
      <c r="AQ325" s="3143"/>
      <c r="AR325" s="3143"/>
      <c r="AS325" s="3143"/>
      <c r="AT325" s="3143"/>
      <c r="AU325" s="3143"/>
      <c r="AV325" s="3143"/>
      <c r="AW325" s="3143"/>
      <c r="AX325" s="3143"/>
      <c r="AY325" s="3143"/>
      <c r="AZ325" s="3143"/>
      <c r="BA325" s="3143"/>
      <c r="BB325" s="3143"/>
      <c r="BC325" s="3143"/>
      <c r="BD325" s="3143"/>
      <c r="BE325" s="3143"/>
      <c r="BF325" s="3143"/>
      <c r="BG325" s="3143"/>
      <c r="BH325" s="3143"/>
      <c r="BI325" s="3143"/>
      <c r="BJ325" s="3143"/>
      <c r="BK325" s="3143"/>
      <c r="BL325" s="3189"/>
      <c r="BM325" s="3189"/>
      <c r="BN325" s="3189"/>
      <c r="BO325" s="3189"/>
      <c r="BP325" s="3189"/>
      <c r="BQ325" s="3189"/>
      <c r="BR325" s="3189"/>
      <c r="BS325" s="3189"/>
      <c r="BT325" s="3189"/>
      <c r="BU325" s="3189"/>
      <c r="BV325" s="3143"/>
      <c r="BW325" s="3143"/>
      <c r="BX325" s="3143"/>
      <c r="BY325" s="3143"/>
      <c r="BZ325" s="3143"/>
      <c r="CA325" s="3143"/>
      <c r="CB325" s="3143"/>
      <c r="CC325" s="3143"/>
      <c r="CD325" s="3143"/>
      <c r="CE325" s="3143"/>
      <c r="CF325" s="3143"/>
      <c r="CG325" s="3143"/>
      <c r="CH325" s="3143"/>
      <c r="CI325" s="3143"/>
    </row>
    <row r="326" spans="1:87" ht="16.5" customHeight="1">
      <c r="A326" s="3143"/>
      <c r="B326" s="3143"/>
      <c r="C326" s="3143"/>
      <c r="D326" s="3143"/>
      <c r="E326" s="3143"/>
      <c r="F326" s="3143"/>
      <c r="G326" s="3143"/>
      <c r="H326" s="3143"/>
      <c r="I326" s="3143"/>
      <c r="J326" s="3143"/>
      <c r="K326" s="3098"/>
      <c r="L326" s="3098"/>
      <c r="M326" s="3098"/>
      <c r="N326" s="3098"/>
      <c r="O326" s="3098"/>
      <c r="P326" s="3098"/>
      <c r="Q326" s="3098"/>
      <c r="R326" s="3098"/>
      <c r="S326" s="3098"/>
      <c r="T326" s="3098"/>
      <c r="U326" s="3098"/>
      <c r="V326" s="3098"/>
      <c r="W326" s="3098"/>
      <c r="X326" s="3098"/>
      <c r="Y326" s="3098"/>
      <c r="Z326" s="3098"/>
      <c r="AA326" s="3098"/>
      <c r="AB326" s="3098"/>
      <c r="AC326" s="3098"/>
      <c r="AD326" s="3098"/>
      <c r="AE326" s="3098"/>
      <c r="AF326" s="3098"/>
      <c r="AG326" s="3098"/>
      <c r="AH326" s="3098"/>
      <c r="AI326" s="3098"/>
      <c r="AJ326" s="3143"/>
      <c r="AK326" s="3143"/>
      <c r="AL326" s="3143"/>
      <c r="AM326" s="3143"/>
      <c r="AN326" s="3143"/>
      <c r="AO326" s="3143"/>
      <c r="AP326" s="3143"/>
      <c r="AQ326" s="3143"/>
      <c r="AR326" s="3143"/>
      <c r="AS326" s="3143"/>
      <c r="AT326" s="3143"/>
      <c r="AU326" s="3143"/>
      <c r="AV326" s="3143"/>
      <c r="AW326" s="3143"/>
      <c r="AX326" s="3143"/>
      <c r="AY326" s="3143"/>
      <c r="AZ326" s="3143"/>
      <c r="BA326" s="3143"/>
      <c r="BB326" s="3143"/>
      <c r="BC326" s="3143"/>
      <c r="BD326" s="3143"/>
      <c r="BE326" s="3143"/>
      <c r="BF326" s="3143"/>
      <c r="BG326" s="3143"/>
      <c r="BH326" s="3143"/>
      <c r="BI326" s="3143"/>
      <c r="BJ326" s="3143"/>
      <c r="BK326" s="3143"/>
      <c r="BL326" s="3189"/>
      <c r="BM326" s="3189"/>
      <c r="BN326" s="3189"/>
      <c r="BO326" s="3189"/>
      <c r="BP326" s="3189"/>
      <c r="BQ326" s="3189"/>
      <c r="BR326" s="3189"/>
      <c r="BS326" s="3189"/>
      <c r="BT326" s="3189"/>
      <c r="BU326" s="3189"/>
      <c r="BV326" s="3143"/>
      <c r="BW326" s="3143"/>
      <c r="BX326" s="3143"/>
      <c r="BY326" s="3143"/>
      <c r="BZ326" s="3143"/>
      <c r="CA326" s="3143"/>
      <c r="CB326" s="3143"/>
      <c r="CC326" s="3143"/>
      <c r="CD326" s="3143"/>
      <c r="CE326" s="3143"/>
      <c r="CF326" s="3143"/>
      <c r="CG326" s="3143"/>
      <c r="CH326" s="3143"/>
      <c r="CI326" s="3143"/>
    </row>
    <row r="327" spans="1:87" ht="16.5" customHeight="1">
      <c r="A327" s="3143"/>
      <c r="B327" s="3143"/>
      <c r="C327" s="3143"/>
      <c r="D327" s="3143"/>
      <c r="E327" s="3143"/>
      <c r="F327" s="3143"/>
      <c r="G327" s="3143"/>
      <c r="H327" s="3143"/>
      <c r="I327" s="3143"/>
      <c r="J327" s="3143"/>
      <c r="K327" s="3098"/>
      <c r="L327" s="3098"/>
      <c r="M327" s="3098"/>
      <c r="N327" s="3098"/>
      <c r="O327" s="3098"/>
      <c r="P327" s="3098"/>
      <c r="Q327" s="3098"/>
      <c r="R327" s="3098"/>
      <c r="S327" s="3098"/>
      <c r="T327" s="3098"/>
      <c r="U327" s="3098"/>
      <c r="V327" s="3098"/>
      <c r="W327" s="3098"/>
      <c r="X327" s="3098"/>
      <c r="Y327" s="3098"/>
      <c r="Z327" s="3098"/>
      <c r="AA327" s="3098"/>
      <c r="AB327" s="3098"/>
      <c r="AC327" s="3098"/>
      <c r="AD327" s="3098"/>
      <c r="AE327" s="3098"/>
      <c r="AF327" s="3098"/>
      <c r="AG327" s="3098"/>
      <c r="AH327" s="3098"/>
      <c r="AI327" s="3098"/>
      <c r="AJ327" s="3143"/>
      <c r="AK327" s="3143"/>
      <c r="AL327" s="3143"/>
      <c r="AM327" s="3143"/>
      <c r="AN327" s="3143"/>
      <c r="AO327" s="3143"/>
      <c r="AP327" s="3143"/>
      <c r="AQ327" s="3143"/>
      <c r="AR327" s="3143"/>
      <c r="AS327" s="3143"/>
      <c r="AT327" s="3143"/>
      <c r="AU327" s="3143"/>
      <c r="AV327" s="3143"/>
      <c r="AW327" s="3143"/>
      <c r="AX327" s="3143"/>
      <c r="AY327" s="3143"/>
      <c r="AZ327" s="3143"/>
      <c r="BA327" s="3143"/>
      <c r="BB327" s="3143"/>
      <c r="BC327" s="3143"/>
      <c r="BD327" s="3143"/>
      <c r="BE327" s="3143"/>
      <c r="BF327" s="3143"/>
      <c r="BG327" s="3143"/>
      <c r="BH327" s="3143"/>
      <c r="BI327" s="3143"/>
      <c r="BJ327" s="3143"/>
      <c r="BK327" s="3143"/>
      <c r="BL327" s="3189"/>
      <c r="BM327" s="3189"/>
      <c r="BN327" s="3189"/>
      <c r="BO327" s="3189"/>
      <c r="BP327" s="3189"/>
      <c r="BQ327" s="3189"/>
      <c r="BR327" s="3189"/>
      <c r="BS327" s="3189"/>
      <c r="BT327" s="3189"/>
      <c r="BU327" s="3189"/>
      <c r="BV327" s="3143"/>
      <c r="BW327" s="3143"/>
      <c r="BX327" s="3143"/>
      <c r="BY327" s="3143"/>
      <c r="BZ327" s="3143"/>
      <c r="CA327" s="3143"/>
      <c r="CB327" s="3143"/>
      <c r="CC327" s="3143"/>
      <c r="CD327" s="3143"/>
      <c r="CE327" s="3143"/>
      <c r="CF327" s="3143"/>
      <c r="CG327" s="3143"/>
      <c r="CH327" s="3143"/>
      <c r="CI327" s="3143"/>
    </row>
    <row r="328" spans="1:87" ht="16.5" customHeight="1">
      <c r="A328" s="3143"/>
      <c r="B328" s="3143"/>
      <c r="C328" s="3143"/>
      <c r="D328" s="3143"/>
      <c r="E328" s="3143"/>
      <c r="F328" s="3143"/>
      <c r="G328" s="3143"/>
      <c r="H328" s="3143"/>
      <c r="I328" s="3143"/>
      <c r="J328" s="3143"/>
      <c r="K328" s="3098"/>
      <c r="L328" s="3098"/>
      <c r="M328" s="3098"/>
      <c r="N328" s="3098"/>
      <c r="O328" s="3098"/>
      <c r="P328" s="3098"/>
      <c r="Q328" s="3098"/>
      <c r="R328" s="3098"/>
      <c r="S328" s="3098"/>
      <c r="T328" s="3098"/>
      <c r="U328" s="3098"/>
      <c r="V328" s="3098"/>
      <c r="W328" s="3098"/>
      <c r="X328" s="3098"/>
      <c r="Y328" s="3098"/>
      <c r="Z328" s="3098"/>
      <c r="AA328" s="3098"/>
      <c r="AB328" s="3098"/>
      <c r="AC328" s="3098"/>
      <c r="AD328" s="3098"/>
      <c r="AE328" s="3098"/>
      <c r="AF328" s="3098"/>
      <c r="AG328" s="3098"/>
      <c r="AH328" s="3098"/>
      <c r="AI328" s="3098"/>
      <c r="AJ328" s="3143"/>
      <c r="AK328" s="3143"/>
      <c r="AL328" s="3143"/>
      <c r="AM328" s="3143"/>
      <c r="AN328" s="3143"/>
      <c r="AO328" s="3143"/>
      <c r="AP328" s="3143"/>
      <c r="AQ328" s="3143"/>
      <c r="AR328" s="3143"/>
      <c r="AS328" s="3143"/>
      <c r="AT328" s="3143"/>
      <c r="AU328" s="3143"/>
      <c r="AV328" s="3143"/>
      <c r="AW328" s="3143"/>
      <c r="AX328" s="3143"/>
      <c r="AY328" s="3143"/>
      <c r="AZ328" s="3143"/>
      <c r="BA328" s="3143"/>
      <c r="BB328" s="3143"/>
      <c r="BC328" s="3143"/>
      <c r="BD328" s="3143"/>
      <c r="BE328" s="3143"/>
      <c r="BF328" s="3143"/>
      <c r="BG328" s="3143"/>
      <c r="BH328" s="3143"/>
      <c r="BI328" s="3143"/>
      <c r="BJ328" s="3143"/>
      <c r="BK328" s="3143"/>
      <c r="BL328" s="3189"/>
      <c r="BM328" s="3189"/>
      <c r="BN328" s="3189"/>
      <c r="BO328" s="3189"/>
      <c r="BP328" s="3189"/>
      <c r="BQ328" s="3189"/>
      <c r="BR328" s="3189"/>
      <c r="BS328" s="3189"/>
      <c r="BT328" s="3189"/>
      <c r="BU328" s="3189"/>
      <c r="BV328" s="3143"/>
      <c r="BW328" s="3143"/>
      <c r="BX328" s="3143"/>
      <c r="BY328" s="3143"/>
      <c r="BZ328" s="3143"/>
      <c r="CA328" s="3143"/>
      <c r="CB328" s="3143"/>
      <c r="CC328" s="3143"/>
      <c r="CD328" s="3143"/>
      <c r="CE328" s="3143"/>
      <c r="CF328" s="3143"/>
      <c r="CG328" s="3143"/>
      <c r="CH328" s="3143"/>
      <c r="CI328" s="3143"/>
    </row>
    <row r="329" spans="1:87" ht="16.5" customHeight="1">
      <c r="A329" s="3143"/>
      <c r="B329" s="3143"/>
      <c r="C329" s="3143"/>
      <c r="D329" s="3143"/>
      <c r="E329" s="3143"/>
      <c r="F329" s="3143"/>
      <c r="G329" s="3143"/>
      <c r="H329" s="3143"/>
      <c r="I329" s="3143"/>
      <c r="J329" s="3143"/>
      <c r="K329" s="3098"/>
      <c r="L329" s="3098"/>
      <c r="M329" s="3098"/>
      <c r="N329" s="3098"/>
      <c r="O329" s="3098"/>
      <c r="P329" s="3098"/>
      <c r="Q329" s="3098"/>
      <c r="R329" s="3098"/>
      <c r="S329" s="3098"/>
      <c r="T329" s="3098"/>
      <c r="U329" s="3098"/>
      <c r="V329" s="3098"/>
      <c r="W329" s="3098"/>
      <c r="X329" s="3098"/>
      <c r="Y329" s="3098"/>
      <c r="Z329" s="3098"/>
      <c r="AA329" s="3098"/>
      <c r="AB329" s="3098"/>
      <c r="AC329" s="3098"/>
      <c r="AD329" s="3098"/>
      <c r="AE329" s="3098"/>
      <c r="AF329" s="3098"/>
      <c r="AG329" s="3098"/>
      <c r="AH329" s="3098"/>
      <c r="AI329" s="3098"/>
      <c r="AJ329" s="3143"/>
      <c r="AK329" s="3143"/>
      <c r="AL329" s="3143"/>
      <c r="AM329" s="3143"/>
      <c r="AN329" s="3143"/>
      <c r="AO329" s="3143"/>
      <c r="AP329" s="3143"/>
      <c r="AQ329" s="3143"/>
      <c r="AR329" s="3143"/>
      <c r="AS329" s="3143"/>
      <c r="AT329" s="3143"/>
      <c r="AU329" s="3143"/>
      <c r="AV329" s="3143"/>
      <c r="AW329" s="3143"/>
      <c r="AX329" s="3143"/>
      <c r="AY329" s="3143"/>
      <c r="AZ329" s="3143"/>
      <c r="BA329" s="3143"/>
      <c r="BB329" s="3143"/>
      <c r="BC329" s="3143"/>
      <c r="BD329" s="3143"/>
      <c r="BE329" s="3143"/>
      <c r="BF329" s="3143"/>
      <c r="BG329" s="3143"/>
      <c r="BH329" s="3143"/>
      <c r="BI329" s="3143"/>
      <c r="BJ329" s="3143"/>
      <c r="BK329" s="3143"/>
      <c r="BL329" s="3189"/>
      <c r="BM329" s="3189"/>
      <c r="BN329" s="3189"/>
      <c r="BO329" s="3189"/>
      <c r="BP329" s="3189"/>
      <c r="BQ329" s="3189"/>
      <c r="BR329" s="3189"/>
      <c r="BS329" s="3189"/>
      <c r="BT329" s="3189"/>
      <c r="BU329" s="3189"/>
      <c r="BV329" s="3143"/>
      <c r="BW329" s="3143"/>
      <c r="BX329" s="3143"/>
      <c r="BY329" s="3143"/>
      <c r="BZ329" s="3143"/>
      <c r="CA329" s="3143"/>
      <c r="CB329" s="3143"/>
      <c r="CC329" s="3143"/>
      <c r="CD329" s="3143"/>
      <c r="CE329" s="3143"/>
      <c r="CF329" s="3143"/>
      <c r="CG329" s="3143"/>
      <c r="CH329" s="3143"/>
      <c r="CI329" s="3143"/>
    </row>
    <row r="330" spans="1:87" ht="16.5" customHeight="1">
      <c r="A330" s="3143"/>
      <c r="B330" s="3143"/>
      <c r="C330" s="3143"/>
      <c r="D330" s="3143"/>
      <c r="E330" s="3143"/>
      <c r="F330" s="3143"/>
      <c r="G330" s="3143"/>
      <c r="H330" s="3143"/>
      <c r="I330" s="3143"/>
      <c r="J330" s="3143"/>
      <c r="K330" s="3098"/>
      <c r="L330" s="3098"/>
      <c r="M330" s="3098"/>
      <c r="N330" s="3098"/>
      <c r="O330" s="3098"/>
      <c r="P330" s="3098"/>
      <c r="Q330" s="3098"/>
      <c r="R330" s="3098"/>
      <c r="S330" s="3098"/>
      <c r="T330" s="3098"/>
      <c r="U330" s="3098"/>
      <c r="V330" s="3098"/>
      <c r="W330" s="3098"/>
      <c r="X330" s="3098"/>
      <c r="Y330" s="3098"/>
      <c r="Z330" s="3098"/>
      <c r="AA330" s="3098"/>
      <c r="AB330" s="3098"/>
      <c r="AC330" s="3098"/>
      <c r="AD330" s="3098"/>
      <c r="AE330" s="3098"/>
      <c r="AF330" s="3098"/>
      <c r="AG330" s="3098"/>
      <c r="AH330" s="3098"/>
      <c r="AI330" s="3098"/>
      <c r="AJ330" s="3143"/>
      <c r="AK330" s="3143"/>
      <c r="AL330" s="3143"/>
      <c r="AM330" s="3143"/>
      <c r="AN330" s="3143"/>
      <c r="AO330" s="3143"/>
      <c r="AP330" s="3143"/>
      <c r="AQ330" s="3143"/>
      <c r="AR330" s="3143"/>
      <c r="AS330" s="3143"/>
      <c r="AT330" s="3143"/>
      <c r="AU330" s="3143"/>
      <c r="AV330" s="3143"/>
      <c r="AW330" s="3143"/>
      <c r="AX330" s="3143"/>
      <c r="AY330" s="3143"/>
      <c r="AZ330" s="3143"/>
      <c r="BA330" s="3143"/>
      <c r="BB330" s="3143"/>
      <c r="BC330" s="3143"/>
      <c r="BD330" s="3143"/>
      <c r="BE330" s="3143"/>
      <c r="BF330" s="3143"/>
      <c r="BG330" s="3143"/>
      <c r="BH330" s="3143"/>
      <c r="BI330" s="3143"/>
      <c r="BJ330" s="3143"/>
      <c r="BK330" s="3143"/>
      <c r="BL330" s="3189"/>
      <c r="BM330" s="3189"/>
      <c r="BN330" s="3189"/>
      <c r="BO330" s="3189"/>
      <c r="BP330" s="3189"/>
      <c r="BQ330" s="3189"/>
      <c r="BR330" s="3189"/>
      <c r="BS330" s="3189"/>
      <c r="BT330" s="3189"/>
      <c r="BU330" s="3189"/>
      <c r="BV330" s="3143"/>
      <c r="BW330" s="3143"/>
      <c r="BX330" s="3143"/>
      <c r="BY330" s="3143"/>
      <c r="BZ330" s="3143"/>
      <c r="CA330" s="3143"/>
      <c r="CB330" s="3143"/>
      <c r="CC330" s="3143"/>
      <c r="CD330" s="3143"/>
      <c r="CE330" s="3143"/>
      <c r="CF330" s="3143"/>
      <c r="CG330" s="3143"/>
      <c r="CH330" s="3143"/>
      <c r="CI330" s="3143"/>
    </row>
    <row r="331" spans="1:87" ht="16.5" customHeight="1">
      <c r="A331" s="3143"/>
      <c r="B331" s="3143"/>
      <c r="C331" s="3143"/>
      <c r="D331" s="3143"/>
      <c r="E331" s="3143"/>
      <c r="F331" s="3143"/>
      <c r="G331" s="3143"/>
      <c r="H331" s="3143"/>
      <c r="I331" s="3143"/>
      <c r="J331" s="3143"/>
      <c r="K331" s="3098"/>
      <c r="L331" s="3098"/>
      <c r="M331" s="3098"/>
      <c r="N331" s="3098"/>
      <c r="O331" s="3098"/>
      <c r="P331" s="3098"/>
      <c r="Q331" s="3098"/>
      <c r="R331" s="3098"/>
      <c r="S331" s="3098"/>
      <c r="T331" s="3098"/>
      <c r="U331" s="3098"/>
      <c r="V331" s="3098"/>
      <c r="W331" s="3098"/>
      <c r="X331" s="3098"/>
      <c r="Y331" s="3098"/>
      <c r="Z331" s="3098"/>
      <c r="AA331" s="3098"/>
      <c r="AB331" s="3098"/>
      <c r="AC331" s="3098"/>
      <c r="AD331" s="3098"/>
      <c r="AE331" s="3098"/>
      <c r="AF331" s="3098"/>
      <c r="AG331" s="3098"/>
      <c r="AH331" s="3098"/>
      <c r="AI331" s="3098"/>
      <c r="AJ331" s="3143"/>
      <c r="AK331" s="3143"/>
      <c r="AL331" s="3143"/>
      <c r="AM331" s="3143"/>
      <c r="AN331" s="3143"/>
      <c r="AO331" s="3143"/>
      <c r="AP331" s="3143"/>
      <c r="AQ331" s="3143"/>
      <c r="AR331" s="3143"/>
      <c r="AS331" s="3143"/>
      <c r="AT331" s="3143"/>
      <c r="AU331" s="3143"/>
      <c r="AV331" s="3143"/>
      <c r="AW331" s="3143"/>
      <c r="AX331" s="3143"/>
      <c r="AY331" s="3143"/>
      <c r="AZ331" s="3143"/>
      <c r="BA331" s="3143"/>
      <c r="BB331" s="3143"/>
      <c r="BC331" s="3143"/>
      <c r="BD331" s="3143"/>
      <c r="BE331" s="3143"/>
      <c r="BF331" s="3143"/>
      <c r="BG331" s="3143"/>
      <c r="BH331" s="3143"/>
      <c r="BI331" s="3143"/>
      <c r="BJ331" s="3143"/>
      <c r="BK331" s="3143"/>
      <c r="BL331" s="3189"/>
      <c r="BM331" s="3189"/>
      <c r="BN331" s="3189"/>
      <c r="BO331" s="3189"/>
      <c r="BP331" s="3189"/>
      <c r="BQ331" s="3189"/>
      <c r="BR331" s="3189"/>
      <c r="BS331" s="3189"/>
      <c r="BT331" s="3189"/>
      <c r="BU331" s="3189"/>
      <c r="BV331" s="3143"/>
      <c r="BW331" s="3143"/>
      <c r="BX331" s="3143"/>
      <c r="BY331" s="3143"/>
      <c r="BZ331" s="3143"/>
      <c r="CA331" s="3143"/>
      <c r="CB331" s="3143"/>
      <c r="CC331" s="3143"/>
      <c r="CD331" s="3143"/>
      <c r="CE331" s="3143"/>
      <c r="CF331" s="3143"/>
      <c r="CG331" s="3143"/>
      <c r="CH331" s="3143"/>
      <c r="CI331" s="3143"/>
    </row>
    <row r="332" spans="1:87" ht="16.5" customHeight="1">
      <c r="A332" s="3143"/>
      <c r="B332" s="3143"/>
      <c r="C332" s="3143"/>
      <c r="D332" s="3143"/>
      <c r="E332" s="3143"/>
      <c r="F332" s="3143"/>
      <c r="G332" s="3143"/>
      <c r="H332" s="3143"/>
      <c r="I332" s="3143"/>
      <c r="J332" s="3143"/>
      <c r="K332" s="3098"/>
      <c r="L332" s="3098"/>
      <c r="M332" s="3098"/>
      <c r="N332" s="3098"/>
      <c r="O332" s="3098"/>
      <c r="P332" s="3098"/>
      <c r="Q332" s="3098"/>
      <c r="R332" s="3098"/>
      <c r="S332" s="3098"/>
      <c r="T332" s="3098"/>
      <c r="U332" s="3098"/>
      <c r="V332" s="3098"/>
      <c r="W332" s="3098"/>
      <c r="X332" s="3098"/>
      <c r="Y332" s="3098"/>
      <c r="Z332" s="3098"/>
      <c r="AA332" s="3098"/>
      <c r="AB332" s="3098"/>
      <c r="AC332" s="3098"/>
      <c r="AD332" s="3098"/>
      <c r="AE332" s="3098"/>
      <c r="AF332" s="3098"/>
      <c r="AG332" s="3098"/>
      <c r="AH332" s="3098"/>
      <c r="AI332" s="3098"/>
      <c r="AJ332" s="3143"/>
      <c r="AK332" s="3143"/>
      <c r="AL332" s="3143"/>
      <c r="AM332" s="3143"/>
      <c r="AN332" s="3143"/>
      <c r="AO332" s="3143"/>
      <c r="AP332" s="3143"/>
      <c r="AQ332" s="3143"/>
      <c r="AR332" s="3143"/>
      <c r="AS332" s="3143"/>
      <c r="AT332" s="3143"/>
      <c r="AU332" s="3143"/>
      <c r="AV332" s="3143"/>
      <c r="AW332" s="3143"/>
      <c r="AX332" s="3143"/>
      <c r="AY332" s="3143"/>
      <c r="AZ332" s="3143"/>
      <c r="BA332" s="3143"/>
      <c r="BB332" s="3143"/>
      <c r="BC332" s="3143"/>
      <c r="BD332" s="3143"/>
      <c r="BE332" s="3143"/>
      <c r="BF332" s="3143"/>
      <c r="BG332" s="3143"/>
      <c r="BH332" s="3143"/>
      <c r="BI332" s="3143"/>
      <c r="BJ332" s="3143"/>
      <c r="BK332" s="3143"/>
      <c r="BL332" s="3189"/>
      <c r="BM332" s="3189"/>
      <c r="BN332" s="3189"/>
      <c r="BO332" s="3189"/>
      <c r="BP332" s="3189"/>
      <c r="BQ332" s="3189"/>
      <c r="BR332" s="3189"/>
      <c r="BS332" s="3189"/>
      <c r="BT332" s="3189"/>
      <c r="BU332" s="3189"/>
      <c r="BV332" s="3143"/>
      <c r="BW332" s="3143"/>
      <c r="BX332" s="3143"/>
      <c r="BY332" s="3143"/>
      <c r="BZ332" s="3143"/>
      <c r="CA332" s="3143"/>
      <c r="CB332" s="3143"/>
      <c r="CC332" s="3143"/>
      <c r="CD332" s="3143"/>
      <c r="CE332" s="3143"/>
      <c r="CF332" s="3143"/>
      <c r="CG332" s="3143"/>
      <c r="CH332" s="3143"/>
      <c r="CI332" s="3143"/>
    </row>
    <row r="333" spans="1:87" ht="16.5" customHeight="1">
      <c r="A333" s="3143"/>
      <c r="B333" s="3143"/>
      <c r="C333" s="3143"/>
      <c r="D333" s="3143"/>
      <c r="E333" s="3143"/>
      <c r="F333" s="3143"/>
      <c r="G333" s="3143"/>
      <c r="H333" s="3143"/>
      <c r="I333" s="3143"/>
      <c r="J333" s="3143"/>
      <c r="K333" s="3098"/>
      <c r="L333" s="3098"/>
      <c r="M333" s="3098"/>
      <c r="N333" s="3098"/>
      <c r="O333" s="3098"/>
      <c r="P333" s="3098"/>
      <c r="Q333" s="3098"/>
      <c r="R333" s="3098"/>
      <c r="S333" s="3098"/>
      <c r="T333" s="3098"/>
      <c r="U333" s="3098"/>
      <c r="V333" s="3098"/>
      <c r="W333" s="3098"/>
      <c r="X333" s="3098"/>
      <c r="Y333" s="3098"/>
      <c r="Z333" s="3098"/>
      <c r="AA333" s="3098"/>
      <c r="AB333" s="3098"/>
      <c r="AC333" s="3098"/>
      <c r="AD333" s="3098"/>
      <c r="AE333" s="3098"/>
      <c r="AF333" s="3098"/>
      <c r="AG333" s="3098"/>
      <c r="AH333" s="3098"/>
      <c r="AI333" s="3098"/>
      <c r="AJ333" s="3143"/>
      <c r="AK333" s="3143"/>
      <c r="AL333" s="3143"/>
      <c r="AM333" s="3143"/>
      <c r="AN333" s="3143"/>
      <c r="AO333" s="3143"/>
      <c r="AP333" s="3143"/>
      <c r="AQ333" s="3143"/>
      <c r="AR333" s="3143"/>
      <c r="AS333" s="3143"/>
      <c r="AT333" s="3143"/>
      <c r="AU333" s="3143"/>
      <c r="AV333" s="3143"/>
      <c r="AW333" s="3143"/>
      <c r="AX333" s="3143"/>
      <c r="AY333" s="3143"/>
      <c r="AZ333" s="3143"/>
      <c r="BA333" s="3143"/>
      <c r="BB333" s="3143"/>
      <c r="BC333" s="3143"/>
      <c r="BD333" s="3143"/>
      <c r="BE333" s="3143"/>
      <c r="BF333" s="3143"/>
      <c r="BG333" s="3143"/>
      <c r="BH333" s="3143"/>
      <c r="BI333" s="3143"/>
      <c r="BJ333" s="3143"/>
      <c r="BK333" s="3143"/>
      <c r="BL333" s="3189"/>
      <c r="BM333" s="3189"/>
      <c r="BN333" s="3189"/>
      <c r="BO333" s="3189"/>
      <c r="BP333" s="3189"/>
      <c r="BQ333" s="3189"/>
      <c r="BR333" s="3189"/>
      <c r="BS333" s="3189"/>
      <c r="BT333" s="3189"/>
      <c r="BU333" s="3189"/>
      <c r="BV333" s="3143"/>
      <c r="BW333" s="3143"/>
      <c r="BX333" s="3143"/>
      <c r="BY333" s="3143"/>
      <c r="BZ333" s="3143"/>
      <c r="CA333" s="3143"/>
      <c r="CB333" s="3143"/>
      <c r="CC333" s="3143"/>
      <c r="CD333" s="3143"/>
      <c r="CE333" s="3143"/>
      <c r="CF333" s="3143"/>
      <c r="CG333" s="3143"/>
      <c r="CH333" s="3143"/>
      <c r="CI333" s="3143"/>
    </row>
    <row r="334" spans="1:87" ht="16.5" customHeight="1">
      <c r="A334" s="3143"/>
      <c r="B334" s="3143"/>
      <c r="C334" s="3143"/>
      <c r="D334" s="3143"/>
      <c r="E334" s="3143"/>
      <c r="F334" s="3143"/>
      <c r="G334" s="3143"/>
      <c r="H334" s="3143"/>
      <c r="I334" s="3143"/>
      <c r="J334" s="3143"/>
      <c r="K334" s="3098"/>
      <c r="L334" s="3098"/>
      <c r="M334" s="3098"/>
      <c r="N334" s="3098"/>
      <c r="O334" s="3098"/>
      <c r="P334" s="3098"/>
      <c r="Q334" s="3098"/>
      <c r="R334" s="3098"/>
      <c r="S334" s="3098"/>
      <c r="T334" s="3098"/>
      <c r="U334" s="3098"/>
      <c r="V334" s="3098"/>
      <c r="W334" s="3098"/>
      <c r="X334" s="3098"/>
      <c r="Y334" s="3098"/>
      <c r="Z334" s="3098"/>
      <c r="AA334" s="3098"/>
      <c r="AB334" s="3098"/>
      <c r="AC334" s="3098"/>
      <c r="AD334" s="3098"/>
      <c r="AE334" s="3098"/>
      <c r="AF334" s="3098"/>
      <c r="AG334" s="3098"/>
      <c r="AH334" s="3098"/>
      <c r="AI334" s="3098"/>
      <c r="AJ334" s="3143"/>
      <c r="AK334" s="3143"/>
      <c r="AL334" s="3143"/>
      <c r="AM334" s="3143"/>
      <c r="AN334" s="3143"/>
      <c r="AO334" s="3143"/>
      <c r="AP334" s="3143"/>
      <c r="AQ334" s="3143"/>
      <c r="AR334" s="3143"/>
      <c r="AS334" s="3143"/>
      <c r="AT334" s="3143"/>
      <c r="AU334" s="3143"/>
      <c r="AV334" s="3143"/>
      <c r="AW334" s="3143"/>
      <c r="AX334" s="3143"/>
      <c r="AY334" s="3143"/>
      <c r="AZ334" s="3143"/>
      <c r="BA334" s="3143"/>
      <c r="BB334" s="3143"/>
      <c r="BC334" s="3143"/>
      <c r="BD334" s="3143"/>
      <c r="BE334" s="3143"/>
      <c r="BF334" s="3143"/>
      <c r="BG334" s="3143"/>
      <c r="BH334" s="3143"/>
      <c r="BI334" s="3143"/>
      <c r="BJ334" s="3143"/>
      <c r="BK334" s="3143"/>
      <c r="BL334" s="3189"/>
      <c r="BM334" s="3189"/>
      <c r="BN334" s="3189"/>
      <c r="BO334" s="3189"/>
      <c r="BP334" s="3189"/>
      <c r="BQ334" s="3189"/>
      <c r="BR334" s="3189"/>
      <c r="BS334" s="3189"/>
      <c r="BT334" s="3189"/>
      <c r="BU334" s="3189"/>
      <c r="BV334" s="3143"/>
      <c r="BW334" s="3143"/>
      <c r="BX334" s="3143"/>
      <c r="BY334" s="3143"/>
      <c r="BZ334" s="3143"/>
      <c r="CA334" s="3143"/>
      <c r="CB334" s="3143"/>
      <c r="CC334" s="3143"/>
      <c r="CD334" s="3143"/>
      <c r="CE334" s="3143"/>
      <c r="CF334" s="3143"/>
      <c r="CG334" s="3143"/>
      <c r="CH334" s="3143"/>
      <c r="CI334" s="3143"/>
    </row>
    <row r="335" spans="1:87" ht="16.5" customHeight="1">
      <c r="A335" s="3143"/>
      <c r="B335" s="3143"/>
      <c r="C335" s="3143"/>
      <c r="D335" s="3143"/>
      <c r="E335" s="3143"/>
      <c r="F335" s="3143"/>
      <c r="G335" s="3143"/>
      <c r="H335" s="3143"/>
      <c r="I335" s="3143"/>
      <c r="J335" s="3143"/>
      <c r="K335" s="3098"/>
      <c r="L335" s="3098"/>
      <c r="M335" s="3098"/>
      <c r="N335" s="3098"/>
      <c r="O335" s="3098"/>
      <c r="P335" s="3098"/>
      <c r="Q335" s="3098"/>
      <c r="R335" s="3098"/>
      <c r="S335" s="3098"/>
      <c r="T335" s="3098"/>
      <c r="U335" s="3098"/>
      <c r="V335" s="3098"/>
      <c r="W335" s="3098"/>
      <c r="X335" s="3098"/>
      <c r="Y335" s="3098"/>
      <c r="Z335" s="3098"/>
      <c r="AA335" s="3098"/>
      <c r="AB335" s="3098"/>
      <c r="AC335" s="3098"/>
      <c r="AD335" s="3098"/>
      <c r="AE335" s="3098"/>
      <c r="AF335" s="3098"/>
      <c r="AG335" s="3098"/>
      <c r="AH335" s="3098"/>
      <c r="AI335" s="3098"/>
      <c r="AJ335" s="3143"/>
      <c r="AK335" s="3143"/>
      <c r="AL335" s="3143"/>
      <c r="AM335" s="3143"/>
      <c r="AN335" s="3143"/>
      <c r="AO335" s="3143"/>
      <c r="AP335" s="3143"/>
      <c r="AQ335" s="3143"/>
      <c r="AR335" s="3143"/>
      <c r="AS335" s="3143"/>
      <c r="AT335" s="3143"/>
      <c r="AU335" s="3143"/>
      <c r="AV335" s="3143"/>
      <c r="AW335" s="3143"/>
      <c r="AX335" s="3143"/>
      <c r="AY335" s="3143"/>
      <c r="AZ335" s="3143"/>
      <c r="BA335" s="3143"/>
      <c r="BB335" s="3143"/>
      <c r="BC335" s="3143"/>
      <c r="BD335" s="3143"/>
      <c r="BE335" s="3143"/>
      <c r="BF335" s="3143"/>
      <c r="BG335" s="3143"/>
      <c r="BH335" s="3143"/>
      <c r="BI335" s="3143"/>
      <c r="BJ335" s="3143"/>
      <c r="BK335" s="3143"/>
      <c r="BL335" s="3189"/>
      <c r="BM335" s="3189"/>
      <c r="BN335" s="3189"/>
      <c r="BO335" s="3189"/>
      <c r="BP335" s="3189"/>
      <c r="BQ335" s="3189"/>
      <c r="BR335" s="3189"/>
      <c r="BS335" s="3189"/>
      <c r="BT335" s="3189"/>
      <c r="BU335" s="3189"/>
      <c r="BV335" s="3143"/>
      <c r="BW335" s="3143"/>
      <c r="BX335" s="3143"/>
      <c r="BY335" s="3143"/>
      <c r="BZ335" s="3143"/>
      <c r="CA335" s="3143"/>
      <c r="CB335" s="3143"/>
      <c r="CC335" s="3143"/>
      <c r="CD335" s="3143"/>
      <c r="CE335" s="3143"/>
      <c r="CF335" s="3143"/>
      <c r="CG335" s="3143"/>
      <c r="CH335" s="3143"/>
      <c r="CI335" s="3143"/>
    </row>
    <row r="336" spans="1:87" ht="16.5" customHeight="1">
      <c r="A336" s="3143"/>
      <c r="B336" s="3143"/>
      <c r="C336" s="3143"/>
      <c r="D336" s="3143"/>
      <c r="E336" s="3143"/>
      <c r="F336" s="3143"/>
      <c r="G336" s="3143"/>
      <c r="H336" s="3143"/>
      <c r="I336" s="3143"/>
      <c r="J336" s="3143"/>
      <c r="K336" s="3098"/>
      <c r="L336" s="3098"/>
      <c r="M336" s="3098"/>
      <c r="N336" s="3098"/>
      <c r="O336" s="3098"/>
      <c r="P336" s="3098"/>
      <c r="Q336" s="3098"/>
      <c r="R336" s="3098"/>
      <c r="S336" s="3098"/>
      <c r="T336" s="3098"/>
      <c r="U336" s="3098"/>
      <c r="V336" s="3098"/>
      <c r="W336" s="3098"/>
      <c r="X336" s="3098"/>
      <c r="Y336" s="3098"/>
      <c r="Z336" s="3098"/>
      <c r="AA336" s="3098"/>
      <c r="AB336" s="3098"/>
      <c r="AC336" s="3098"/>
      <c r="AD336" s="3098"/>
      <c r="AE336" s="3098"/>
      <c r="AF336" s="3098"/>
      <c r="AG336" s="3098"/>
      <c r="AH336" s="3098"/>
      <c r="AI336" s="3098"/>
      <c r="AJ336" s="3143"/>
      <c r="AK336" s="3143"/>
      <c r="AL336" s="3143"/>
      <c r="AM336" s="3143"/>
      <c r="AN336" s="3143"/>
      <c r="AO336" s="3143"/>
      <c r="AP336" s="3143"/>
      <c r="AQ336" s="3143"/>
      <c r="AR336" s="3143"/>
      <c r="AS336" s="3143"/>
      <c r="AT336" s="3143"/>
      <c r="AU336" s="3143"/>
      <c r="AV336" s="3143"/>
      <c r="AW336" s="3143"/>
      <c r="AX336" s="3143"/>
      <c r="AY336" s="3143"/>
      <c r="AZ336" s="3143"/>
      <c r="BA336" s="3143"/>
      <c r="BB336" s="3143"/>
      <c r="BC336" s="3143"/>
      <c r="BD336" s="3143"/>
      <c r="BE336" s="3143"/>
      <c r="BF336" s="3143"/>
      <c r="BG336" s="3143"/>
      <c r="BH336" s="3143"/>
      <c r="BI336" s="3143"/>
      <c r="BJ336" s="3143"/>
      <c r="BK336" s="3143"/>
      <c r="BL336" s="3189"/>
      <c r="BM336" s="3189"/>
      <c r="BN336" s="3189"/>
      <c r="BO336" s="3189"/>
      <c r="BP336" s="3189"/>
      <c r="BQ336" s="3189"/>
      <c r="BR336" s="3189"/>
      <c r="BS336" s="3189"/>
      <c r="BT336" s="3189"/>
      <c r="BU336" s="3189"/>
      <c r="BV336" s="3143"/>
      <c r="BW336" s="3143"/>
      <c r="BX336" s="3143"/>
      <c r="BY336" s="3143"/>
      <c r="BZ336" s="3143"/>
      <c r="CA336" s="3143"/>
      <c r="CB336" s="3143"/>
      <c r="CC336" s="3143"/>
      <c r="CD336" s="3143"/>
      <c r="CE336" s="3143"/>
      <c r="CF336" s="3143"/>
      <c r="CG336" s="3143"/>
      <c r="CH336" s="3143"/>
      <c r="CI336" s="3143"/>
    </row>
    <row r="337" spans="1:87" ht="16.5" customHeight="1">
      <c r="A337" s="3143"/>
      <c r="B337" s="3143"/>
      <c r="C337" s="3143"/>
      <c r="D337" s="3143"/>
      <c r="E337" s="3143"/>
      <c r="F337" s="3143"/>
      <c r="G337" s="3143"/>
      <c r="H337" s="3143"/>
      <c r="I337" s="3143"/>
      <c r="J337" s="3143"/>
      <c r="K337" s="3098"/>
      <c r="L337" s="3098"/>
      <c r="M337" s="3098"/>
      <c r="N337" s="3098"/>
      <c r="O337" s="3098"/>
      <c r="P337" s="3098"/>
      <c r="Q337" s="3098"/>
      <c r="R337" s="3098"/>
      <c r="S337" s="3098"/>
      <c r="T337" s="3098"/>
      <c r="U337" s="3098"/>
      <c r="V337" s="3098"/>
      <c r="W337" s="3098"/>
      <c r="X337" s="3098"/>
      <c r="Y337" s="3098"/>
      <c r="Z337" s="3098"/>
      <c r="AA337" s="3098"/>
      <c r="AB337" s="3098"/>
      <c r="AC337" s="3098"/>
      <c r="AD337" s="3098"/>
      <c r="AE337" s="3098"/>
      <c r="AF337" s="3098"/>
      <c r="AG337" s="3098"/>
      <c r="AH337" s="3098"/>
      <c r="AI337" s="3098"/>
      <c r="AJ337" s="3143"/>
      <c r="AK337" s="3143"/>
      <c r="AL337" s="3143"/>
      <c r="AM337" s="3143"/>
      <c r="AN337" s="3143"/>
      <c r="AO337" s="3143"/>
      <c r="AP337" s="3143"/>
      <c r="AQ337" s="3143"/>
      <c r="AR337" s="3143"/>
      <c r="AS337" s="3143"/>
      <c r="AT337" s="3143"/>
      <c r="AU337" s="3143"/>
      <c r="AV337" s="3143"/>
      <c r="AW337" s="3143"/>
      <c r="AX337" s="3143"/>
      <c r="AY337" s="3143"/>
      <c r="AZ337" s="3143"/>
      <c r="BA337" s="3143"/>
      <c r="BB337" s="3143"/>
      <c r="BC337" s="3143"/>
      <c r="BD337" s="3143"/>
      <c r="BE337" s="3143"/>
      <c r="BF337" s="3143"/>
      <c r="BG337" s="3143"/>
      <c r="BH337" s="3143"/>
      <c r="BI337" s="3143"/>
      <c r="BJ337" s="3143"/>
      <c r="BK337" s="3143"/>
      <c r="BL337" s="3189"/>
      <c r="BM337" s="3189"/>
      <c r="BN337" s="3189"/>
      <c r="BO337" s="3189"/>
      <c r="BP337" s="3189"/>
      <c r="BQ337" s="3189"/>
      <c r="BR337" s="3189"/>
      <c r="BS337" s="3189"/>
      <c r="BT337" s="3189"/>
      <c r="BU337" s="3189"/>
      <c r="BV337" s="3143"/>
      <c r="BW337" s="3143"/>
      <c r="BX337" s="3143"/>
      <c r="BY337" s="3143"/>
      <c r="BZ337" s="3143"/>
      <c r="CA337" s="3143"/>
      <c r="CB337" s="3143"/>
      <c r="CC337" s="3143"/>
      <c r="CD337" s="3143"/>
      <c r="CE337" s="3143"/>
      <c r="CF337" s="3143"/>
      <c r="CG337" s="3143"/>
      <c r="CH337" s="3143"/>
      <c r="CI337" s="3143"/>
    </row>
    <row r="338" spans="1:87" ht="16.5" customHeight="1">
      <c r="A338" s="3143"/>
      <c r="B338" s="3143"/>
      <c r="C338" s="3143"/>
      <c r="D338" s="3143"/>
      <c r="E338" s="3143"/>
      <c r="F338" s="3143"/>
      <c r="G338" s="3143"/>
      <c r="H338" s="3143"/>
      <c r="I338" s="3143"/>
      <c r="J338" s="3143"/>
      <c r="K338" s="3098"/>
      <c r="L338" s="3098"/>
      <c r="M338" s="3098"/>
      <c r="N338" s="3098"/>
      <c r="O338" s="3098"/>
      <c r="P338" s="3098"/>
      <c r="Q338" s="3098"/>
      <c r="R338" s="3098"/>
      <c r="S338" s="3098"/>
      <c r="T338" s="3098"/>
      <c r="U338" s="3098"/>
      <c r="V338" s="3098"/>
      <c r="W338" s="3098"/>
      <c r="X338" s="3098"/>
      <c r="Y338" s="3098"/>
      <c r="Z338" s="3098"/>
      <c r="AA338" s="3098"/>
      <c r="AB338" s="3098"/>
      <c r="AC338" s="3098"/>
      <c r="AD338" s="3098"/>
      <c r="AE338" s="3098"/>
      <c r="AF338" s="3098"/>
      <c r="AG338" s="3098"/>
      <c r="AH338" s="3098"/>
      <c r="AI338" s="3098"/>
      <c r="AJ338" s="3143"/>
      <c r="AK338" s="3143"/>
      <c r="AL338" s="3143"/>
      <c r="AM338" s="3143"/>
      <c r="AN338" s="3143"/>
      <c r="AO338" s="3143"/>
      <c r="AP338" s="3143"/>
      <c r="AQ338" s="3143"/>
      <c r="AR338" s="3143"/>
      <c r="AS338" s="3143"/>
      <c r="AT338" s="3143"/>
      <c r="AU338" s="3143"/>
      <c r="AV338" s="3143"/>
      <c r="AW338" s="3143"/>
      <c r="AX338" s="3143"/>
      <c r="AY338" s="3143"/>
      <c r="AZ338" s="3143"/>
      <c r="BA338" s="3143"/>
      <c r="BB338" s="3143"/>
      <c r="BC338" s="3143"/>
      <c r="BD338" s="3143"/>
      <c r="BE338" s="3143"/>
      <c r="BF338" s="3143"/>
      <c r="BG338" s="3143"/>
      <c r="BH338" s="3143"/>
      <c r="BI338" s="3143"/>
      <c r="BJ338" s="3143"/>
      <c r="BK338" s="3143"/>
      <c r="BL338" s="3189"/>
      <c r="BM338" s="3189"/>
      <c r="BN338" s="3189"/>
      <c r="BO338" s="3189"/>
      <c r="BP338" s="3189"/>
      <c r="BQ338" s="3189"/>
      <c r="BR338" s="3189"/>
      <c r="BS338" s="3189"/>
      <c r="BT338" s="3189"/>
      <c r="BU338" s="3189"/>
      <c r="BV338" s="3143"/>
      <c r="BW338" s="3143"/>
      <c r="BX338" s="3143"/>
      <c r="BY338" s="3143"/>
      <c r="BZ338" s="3143"/>
      <c r="CA338" s="3143"/>
      <c r="CB338" s="3143"/>
      <c r="CC338" s="3143"/>
      <c r="CD338" s="3143"/>
      <c r="CE338" s="3143"/>
      <c r="CF338" s="3143"/>
      <c r="CG338" s="3143"/>
      <c r="CH338" s="3143"/>
      <c r="CI338" s="3143"/>
    </row>
    <row r="339" spans="1:87" ht="16.5" customHeight="1">
      <c r="A339" s="3143"/>
      <c r="B339" s="3143"/>
      <c r="C339" s="3143"/>
      <c r="D339" s="3143"/>
      <c r="E339" s="3143"/>
      <c r="F339" s="3143"/>
      <c r="G339" s="3143"/>
      <c r="H339" s="3143"/>
      <c r="I339" s="3143"/>
      <c r="J339" s="3143"/>
      <c r="K339" s="3098"/>
      <c r="L339" s="3098"/>
      <c r="M339" s="3098"/>
      <c r="N339" s="3098"/>
      <c r="O339" s="3098"/>
      <c r="P339" s="3098"/>
      <c r="Q339" s="3098"/>
      <c r="R339" s="3098"/>
      <c r="S339" s="3098"/>
      <c r="T339" s="3098"/>
      <c r="U339" s="3098"/>
      <c r="V339" s="3098"/>
      <c r="W339" s="3098"/>
      <c r="X339" s="3098"/>
      <c r="Y339" s="3098"/>
      <c r="Z339" s="3098"/>
      <c r="AA339" s="3098"/>
      <c r="AB339" s="3098"/>
      <c r="AC339" s="3098"/>
      <c r="AD339" s="3098"/>
      <c r="AE339" s="3098"/>
      <c r="AF339" s="3098"/>
      <c r="AG339" s="3098"/>
      <c r="AH339" s="3098"/>
      <c r="AI339" s="3098"/>
      <c r="AJ339" s="3143"/>
      <c r="AK339" s="3143"/>
      <c r="AL339" s="3143"/>
      <c r="AM339" s="3143"/>
      <c r="AN339" s="3143"/>
      <c r="AO339" s="3143"/>
      <c r="AP339" s="3143"/>
      <c r="AQ339" s="3143"/>
      <c r="AR339" s="3143"/>
      <c r="AS339" s="3143"/>
      <c r="AT339" s="3143"/>
      <c r="AU339" s="3143"/>
      <c r="AV339" s="3143"/>
      <c r="AW339" s="3143"/>
      <c r="AX339" s="3143"/>
      <c r="AY339" s="3143"/>
      <c r="AZ339" s="3143"/>
      <c r="BA339" s="3143"/>
      <c r="BB339" s="3143"/>
      <c r="BC339" s="3143"/>
      <c r="BD339" s="3143"/>
      <c r="BE339" s="3143"/>
      <c r="BF339" s="3143"/>
      <c r="BG339" s="3143"/>
      <c r="BH339" s="3143"/>
      <c r="BI339" s="3143"/>
      <c r="BJ339" s="3143"/>
      <c r="BK339" s="3143"/>
      <c r="BL339" s="3189"/>
      <c r="BM339" s="3189"/>
      <c r="BN339" s="3189"/>
      <c r="BO339" s="3189"/>
      <c r="BP339" s="3189"/>
      <c r="BQ339" s="3189"/>
      <c r="BR339" s="3189"/>
      <c r="BS339" s="3189"/>
      <c r="BT339" s="3189"/>
      <c r="BU339" s="3189"/>
      <c r="BV339" s="3143"/>
      <c r="BW339" s="3143"/>
      <c r="BX339" s="3143"/>
      <c r="BY339" s="3143"/>
      <c r="BZ339" s="3143"/>
      <c r="CA339" s="3143"/>
      <c r="CB339" s="3143"/>
      <c r="CC339" s="3143"/>
      <c r="CD339" s="3143"/>
      <c r="CE339" s="3143"/>
      <c r="CF339" s="3143"/>
      <c r="CG339" s="3143"/>
      <c r="CH339" s="3143"/>
      <c r="CI339" s="3143"/>
    </row>
    <row r="340" spans="1:87" ht="16.5" customHeight="1">
      <c r="A340" s="3143"/>
      <c r="B340" s="3143"/>
      <c r="C340" s="3143"/>
      <c r="D340" s="3143"/>
      <c r="E340" s="3143"/>
      <c r="F340" s="3143"/>
      <c r="G340" s="3143"/>
      <c r="H340" s="3143"/>
      <c r="I340" s="3143"/>
      <c r="J340" s="3143"/>
      <c r="K340" s="3098"/>
      <c r="L340" s="3098"/>
      <c r="M340" s="3098"/>
      <c r="N340" s="3098"/>
      <c r="O340" s="3098"/>
      <c r="P340" s="3098"/>
      <c r="Q340" s="3098"/>
      <c r="R340" s="3098"/>
      <c r="S340" s="3098"/>
      <c r="T340" s="3098"/>
      <c r="U340" s="3098"/>
      <c r="V340" s="3098"/>
      <c r="W340" s="3098"/>
      <c r="X340" s="3098"/>
      <c r="Y340" s="3098"/>
      <c r="Z340" s="3098"/>
      <c r="AA340" s="3098"/>
      <c r="AB340" s="3098"/>
      <c r="AC340" s="3098"/>
      <c r="AD340" s="3098"/>
      <c r="AE340" s="3098"/>
      <c r="AF340" s="3098"/>
      <c r="AG340" s="3098"/>
      <c r="AH340" s="3098"/>
      <c r="AI340" s="3098"/>
      <c r="AJ340" s="3143"/>
      <c r="AK340" s="3143"/>
      <c r="AL340" s="3143"/>
      <c r="AM340" s="3143"/>
      <c r="AN340" s="3143"/>
      <c r="AO340" s="3143"/>
      <c r="AP340" s="3143"/>
      <c r="AQ340" s="3143"/>
      <c r="AR340" s="3143"/>
      <c r="AS340" s="3143"/>
      <c r="AT340" s="3143"/>
      <c r="AU340" s="3143"/>
      <c r="AV340" s="3143"/>
      <c r="AW340" s="3143"/>
      <c r="AX340" s="3143"/>
      <c r="AY340" s="3143"/>
      <c r="AZ340" s="3143"/>
      <c r="BA340" s="3143"/>
      <c r="BB340" s="3143"/>
      <c r="BC340" s="3143"/>
      <c r="BD340" s="3143"/>
      <c r="BE340" s="3143"/>
      <c r="BF340" s="3143"/>
      <c r="BG340" s="3143"/>
      <c r="BH340" s="3143"/>
      <c r="BI340" s="3143"/>
      <c r="BJ340" s="3143"/>
      <c r="BK340" s="3143"/>
      <c r="BL340" s="3189"/>
      <c r="BM340" s="3189"/>
      <c r="BN340" s="3189"/>
      <c r="BO340" s="3189"/>
      <c r="BP340" s="3189"/>
      <c r="BQ340" s="3189"/>
      <c r="BR340" s="3189"/>
      <c r="BS340" s="3189"/>
      <c r="BT340" s="3189"/>
      <c r="BU340" s="3189"/>
      <c r="BV340" s="3143"/>
      <c r="BW340" s="3143"/>
      <c r="BX340" s="3143"/>
      <c r="BY340" s="3143"/>
      <c r="BZ340" s="3143"/>
      <c r="CA340" s="3143"/>
      <c r="CB340" s="3143"/>
      <c r="CC340" s="3143"/>
      <c r="CD340" s="3143"/>
      <c r="CE340" s="3143"/>
      <c r="CF340" s="3143"/>
      <c r="CG340" s="3143"/>
      <c r="CH340" s="3143"/>
      <c r="CI340" s="3143"/>
    </row>
    <row r="341" spans="1:87" ht="16.5" customHeight="1">
      <c r="A341" s="3143"/>
      <c r="B341" s="3143"/>
      <c r="C341" s="3143"/>
      <c r="D341" s="3143"/>
      <c r="E341" s="3143"/>
      <c r="F341" s="3143"/>
      <c r="G341" s="3143"/>
      <c r="H341" s="3143"/>
      <c r="I341" s="3143"/>
      <c r="J341" s="3143"/>
      <c r="K341" s="3098"/>
      <c r="L341" s="3098"/>
      <c r="M341" s="3098"/>
      <c r="N341" s="3098"/>
      <c r="O341" s="3098"/>
      <c r="P341" s="3098"/>
      <c r="Q341" s="3098"/>
      <c r="R341" s="3098"/>
      <c r="S341" s="3098"/>
      <c r="T341" s="3098"/>
      <c r="U341" s="3098"/>
      <c r="V341" s="3098"/>
      <c r="W341" s="3098"/>
      <c r="X341" s="3098"/>
      <c r="Y341" s="3098"/>
      <c r="Z341" s="3098"/>
      <c r="AA341" s="3098"/>
      <c r="AB341" s="3098"/>
      <c r="AC341" s="3098"/>
      <c r="AD341" s="3098"/>
      <c r="AE341" s="3098"/>
      <c r="AF341" s="3098"/>
      <c r="AG341" s="3098"/>
      <c r="AH341" s="3098"/>
      <c r="AI341" s="3098"/>
      <c r="AJ341" s="3143"/>
      <c r="AK341" s="3143"/>
      <c r="AL341" s="3143"/>
      <c r="AM341" s="3143"/>
      <c r="AN341" s="3143"/>
      <c r="AO341" s="3143"/>
      <c r="AP341" s="3143"/>
      <c r="AQ341" s="3143"/>
      <c r="AR341" s="3143"/>
      <c r="AS341" s="3143"/>
      <c r="AT341" s="3143"/>
      <c r="AU341" s="3143"/>
      <c r="AV341" s="3143"/>
      <c r="AW341" s="3143"/>
      <c r="AX341" s="3143"/>
      <c r="AY341" s="3143"/>
      <c r="AZ341" s="3143"/>
      <c r="BA341" s="3143"/>
      <c r="BB341" s="3143"/>
      <c r="BC341" s="3143"/>
      <c r="BD341" s="3143"/>
      <c r="BE341" s="3143"/>
      <c r="BF341" s="3143"/>
      <c r="BG341" s="3143"/>
      <c r="BH341" s="3143"/>
      <c r="BI341" s="3143"/>
      <c r="BJ341" s="3143"/>
      <c r="BK341" s="3143"/>
      <c r="BL341" s="3189"/>
      <c r="BM341" s="3189"/>
      <c r="BN341" s="3189"/>
      <c r="BO341" s="3189"/>
      <c r="BP341" s="3189"/>
      <c r="BQ341" s="3189"/>
      <c r="BR341" s="3189"/>
      <c r="BS341" s="3189"/>
      <c r="BT341" s="3189"/>
      <c r="BU341" s="3189"/>
      <c r="BV341" s="3143"/>
      <c r="BW341" s="3143"/>
      <c r="BX341" s="3143"/>
      <c r="BY341" s="3143"/>
      <c r="BZ341" s="3143"/>
      <c r="CA341" s="3143"/>
      <c r="CB341" s="3143"/>
      <c r="CC341" s="3143"/>
      <c r="CD341" s="3143"/>
      <c r="CE341" s="3143"/>
      <c r="CF341" s="3143"/>
      <c r="CG341" s="3143"/>
      <c r="CH341" s="3143"/>
      <c r="CI341" s="3143"/>
    </row>
    <row r="342" spans="1:87" ht="16.5" customHeight="1">
      <c r="A342" s="3143"/>
      <c r="B342" s="3143"/>
      <c r="C342" s="3143"/>
      <c r="D342" s="3143"/>
      <c r="E342" s="3143"/>
      <c r="F342" s="3143"/>
      <c r="G342" s="3143"/>
      <c r="H342" s="3143"/>
      <c r="I342" s="3143"/>
      <c r="J342" s="3143"/>
      <c r="K342" s="3098"/>
      <c r="L342" s="3098"/>
      <c r="M342" s="3098"/>
      <c r="N342" s="3098"/>
      <c r="O342" s="3098"/>
      <c r="P342" s="3098"/>
      <c r="Q342" s="3098"/>
      <c r="R342" s="3098"/>
      <c r="S342" s="3098"/>
      <c r="T342" s="3098"/>
      <c r="U342" s="3098"/>
      <c r="V342" s="3098"/>
      <c r="W342" s="3098"/>
      <c r="X342" s="3098"/>
      <c r="Y342" s="3098"/>
      <c r="Z342" s="3098"/>
      <c r="AA342" s="3098"/>
      <c r="AB342" s="3098"/>
      <c r="AC342" s="3098"/>
      <c r="AD342" s="3098"/>
      <c r="AE342" s="3098"/>
      <c r="AF342" s="3098"/>
      <c r="AG342" s="3098"/>
      <c r="AH342" s="3098"/>
      <c r="AI342" s="3098"/>
      <c r="AJ342" s="3143"/>
      <c r="AK342" s="3143"/>
      <c r="AL342" s="3143"/>
      <c r="AM342" s="3143"/>
      <c r="AN342" s="3143"/>
      <c r="AO342" s="3143"/>
      <c r="AP342" s="3143"/>
      <c r="AQ342" s="3143"/>
      <c r="AR342" s="3143"/>
      <c r="AS342" s="3143"/>
      <c r="AT342" s="3143"/>
      <c r="AU342" s="3143"/>
      <c r="AV342" s="3143"/>
      <c r="AW342" s="3143"/>
      <c r="AX342" s="3143"/>
      <c r="AY342" s="3143"/>
      <c r="AZ342" s="3143"/>
      <c r="BA342" s="3143"/>
      <c r="BB342" s="3143"/>
      <c r="BC342" s="3143"/>
      <c r="BD342" s="3143"/>
      <c r="BE342" s="3143"/>
      <c r="BF342" s="3143"/>
      <c r="BG342" s="3143"/>
      <c r="BH342" s="3143"/>
      <c r="BI342" s="3143"/>
      <c r="BJ342" s="3143"/>
      <c r="BK342" s="3143"/>
      <c r="BL342" s="3189"/>
      <c r="BM342" s="3189"/>
      <c r="BN342" s="3189"/>
      <c r="BO342" s="3189"/>
      <c r="BP342" s="3189"/>
      <c r="BQ342" s="3189"/>
      <c r="BR342" s="3189"/>
      <c r="BS342" s="3189"/>
      <c r="BT342" s="3189"/>
      <c r="BU342" s="3189"/>
      <c r="BV342" s="3143"/>
      <c r="BW342" s="3143"/>
      <c r="BX342" s="3143"/>
      <c r="BY342" s="3143"/>
      <c r="BZ342" s="3143"/>
      <c r="CA342" s="3143"/>
      <c r="CB342" s="3143"/>
      <c r="CC342" s="3143"/>
      <c r="CD342" s="3143"/>
      <c r="CE342" s="3143"/>
      <c r="CF342" s="3143"/>
      <c r="CG342" s="3143"/>
      <c r="CH342" s="3143"/>
      <c r="CI342" s="3143"/>
    </row>
    <row r="343" spans="1:87" ht="16.5" customHeight="1">
      <c r="A343" s="3143"/>
      <c r="B343" s="3143"/>
      <c r="C343" s="3143"/>
      <c r="D343" s="3143"/>
      <c r="E343" s="3143"/>
      <c r="F343" s="3143"/>
      <c r="G343" s="3143"/>
      <c r="H343" s="3143"/>
      <c r="I343" s="3143"/>
      <c r="J343" s="3143"/>
      <c r="K343" s="3098"/>
      <c r="L343" s="3098"/>
      <c r="M343" s="3098"/>
      <c r="N343" s="3098"/>
      <c r="O343" s="3098"/>
      <c r="P343" s="3098"/>
      <c r="Q343" s="3098"/>
      <c r="R343" s="3098"/>
      <c r="S343" s="3098"/>
      <c r="T343" s="3098"/>
      <c r="U343" s="3098"/>
      <c r="V343" s="3098"/>
      <c r="W343" s="3098"/>
      <c r="X343" s="3098"/>
      <c r="Y343" s="3098"/>
      <c r="Z343" s="3098"/>
      <c r="AA343" s="3098"/>
      <c r="AB343" s="3098"/>
      <c r="AC343" s="3098"/>
      <c r="AD343" s="3098"/>
      <c r="AE343" s="3098"/>
      <c r="AF343" s="3098"/>
      <c r="AG343" s="3098"/>
      <c r="AH343" s="3098"/>
      <c r="AI343" s="3098"/>
      <c r="AJ343" s="3143"/>
      <c r="AK343" s="3143"/>
      <c r="AL343" s="3143"/>
      <c r="AM343" s="3143"/>
      <c r="AN343" s="3143"/>
      <c r="AO343" s="3143"/>
      <c r="AP343" s="3143"/>
      <c r="AQ343" s="3143"/>
      <c r="AR343" s="3143"/>
      <c r="AS343" s="3143"/>
      <c r="AT343" s="3143"/>
      <c r="AU343" s="3143"/>
      <c r="AV343" s="3143"/>
      <c r="AW343" s="3143"/>
      <c r="AX343" s="3143"/>
      <c r="AY343" s="3143"/>
      <c r="AZ343" s="3143"/>
      <c r="BA343" s="3143"/>
      <c r="BB343" s="3143"/>
      <c r="BC343" s="3143"/>
      <c r="BD343" s="3143"/>
      <c r="BE343" s="3143"/>
      <c r="BF343" s="3143"/>
      <c r="BG343" s="3143"/>
      <c r="BH343" s="3143"/>
      <c r="BI343" s="3143"/>
      <c r="BJ343" s="3143"/>
      <c r="BK343" s="3143"/>
      <c r="BL343" s="3189"/>
      <c r="BM343" s="3189"/>
      <c r="BN343" s="3189"/>
      <c r="BO343" s="3189"/>
      <c r="BP343" s="3189"/>
      <c r="BQ343" s="3189"/>
      <c r="BR343" s="3189"/>
      <c r="BS343" s="3189"/>
      <c r="BT343" s="3189"/>
      <c r="BU343" s="3189"/>
      <c r="BV343" s="3143"/>
      <c r="BW343" s="3143"/>
      <c r="BX343" s="3143"/>
      <c r="BY343" s="3143"/>
      <c r="BZ343" s="3143"/>
      <c r="CA343" s="3143"/>
      <c r="CB343" s="3143"/>
      <c r="CC343" s="3143"/>
      <c r="CD343" s="3143"/>
      <c r="CE343" s="3143"/>
      <c r="CF343" s="3143"/>
      <c r="CG343" s="3143"/>
      <c r="CH343" s="3143"/>
      <c r="CI343" s="3143"/>
    </row>
    <row r="344" spans="1:87" ht="16.5" customHeight="1">
      <c r="A344" s="3143"/>
      <c r="B344" s="3143"/>
      <c r="C344" s="3143"/>
      <c r="D344" s="3143"/>
      <c r="E344" s="3143"/>
      <c r="F344" s="3143"/>
      <c r="G344" s="3143"/>
      <c r="H344" s="3143"/>
      <c r="I344" s="3143"/>
      <c r="J344" s="3143"/>
      <c r="K344" s="3098"/>
      <c r="L344" s="3098"/>
      <c r="M344" s="3098"/>
      <c r="N344" s="3098"/>
      <c r="O344" s="3098"/>
      <c r="P344" s="3098"/>
      <c r="Q344" s="3098"/>
      <c r="R344" s="3098"/>
      <c r="S344" s="3098"/>
      <c r="T344" s="3098"/>
      <c r="U344" s="3098"/>
      <c r="V344" s="3098"/>
      <c r="W344" s="3098"/>
      <c r="X344" s="3098"/>
      <c r="Y344" s="3098"/>
      <c r="Z344" s="3098"/>
      <c r="AA344" s="3098"/>
      <c r="AB344" s="3098"/>
      <c r="AC344" s="3098"/>
      <c r="AD344" s="3098"/>
      <c r="AE344" s="3098"/>
      <c r="AF344" s="3098"/>
      <c r="AG344" s="3098"/>
      <c r="AH344" s="3098"/>
      <c r="AI344" s="3098"/>
      <c r="AJ344" s="3143"/>
      <c r="AK344" s="3143"/>
      <c r="AL344" s="3143"/>
      <c r="AM344" s="3143"/>
      <c r="AN344" s="3143"/>
      <c r="AO344" s="3143"/>
      <c r="AP344" s="3143"/>
      <c r="AQ344" s="3143"/>
      <c r="AR344" s="3143"/>
      <c r="AS344" s="3143"/>
      <c r="AT344" s="3143"/>
      <c r="AU344" s="3143"/>
      <c r="AV344" s="3143"/>
      <c r="AW344" s="3143"/>
      <c r="AX344" s="3143"/>
      <c r="AY344" s="3143"/>
      <c r="AZ344" s="3143"/>
      <c r="BA344" s="3143"/>
      <c r="BB344" s="3143"/>
      <c r="BC344" s="3143"/>
      <c r="BD344" s="3143"/>
      <c r="BE344" s="3143"/>
      <c r="BF344" s="3143"/>
      <c r="BG344" s="3143"/>
      <c r="BH344" s="3143"/>
      <c r="BI344" s="3143"/>
      <c r="BJ344" s="3143"/>
      <c r="BK344" s="3143"/>
      <c r="BL344" s="3189"/>
      <c r="BM344" s="3189"/>
      <c r="BN344" s="3189"/>
      <c r="BO344" s="3189"/>
      <c r="BP344" s="3189"/>
      <c r="BQ344" s="3189"/>
      <c r="BR344" s="3189"/>
      <c r="BS344" s="3189"/>
      <c r="BT344" s="3189"/>
      <c r="BU344" s="3189"/>
      <c r="BV344" s="3143"/>
      <c r="BW344" s="3143"/>
      <c r="BX344" s="3143"/>
      <c r="BY344" s="3143"/>
      <c r="BZ344" s="3143"/>
      <c r="CA344" s="3143"/>
      <c r="CB344" s="3143"/>
      <c r="CC344" s="3143"/>
      <c r="CD344" s="3143"/>
      <c r="CE344" s="3143"/>
      <c r="CF344" s="3143"/>
      <c r="CG344" s="3143"/>
      <c r="CH344" s="3143"/>
      <c r="CI344" s="3143"/>
    </row>
    <row r="345" spans="1:87" ht="16.5" customHeight="1">
      <c r="A345" s="3143"/>
      <c r="B345" s="3143"/>
      <c r="C345" s="3143"/>
      <c r="D345" s="3143"/>
      <c r="E345" s="3143"/>
      <c r="F345" s="3143"/>
      <c r="G345" s="3143"/>
      <c r="H345" s="3143"/>
      <c r="I345" s="3143"/>
      <c r="J345" s="3143"/>
      <c r="K345" s="3098"/>
      <c r="L345" s="3098"/>
      <c r="M345" s="3098"/>
      <c r="N345" s="3098"/>
      <c r="O345" s="3098"/>
      <c r="P345" s="3098"/>
      <c r="Q345" s="3098"/>
      <c r="R345" s="3098"/>
      <c r="S345" s="3098"/>
      <c r="T345" s="3098"/>
      <c r="U345" s="3098"/>
      <c r="V345" s="3098"/>
      <c r="W345" s="3098"/>
      <c r="X345" s="3098"/>
      <c r="Y345" s="3098"/>
      <c r="Z345" s="3098"/>
      <c r="AA345" s="3098"/>
      <c r="AB345" s="3098"/>
      <c r="AC345" s="3098"/>
      <c r="AD345" s="3098"/>
      <c r="AE345" s="3098"/>
      <c r="AF345" s="3098"/>
      <c r="AG345" s="3098"/>
      <c r="AH345" s="3098"/>
      <c r="AI345" s="3098"/>
      <c r="AJ345" s="3143"/>
      <c r="AK345" s="3143"/>
      <c r="AL345" s="3143"/>
      <c r="AM345" s="3143"/>
      <c r="AN345" s="3143"/>
      <c r="AO345" s="3143"/>
      <c r="AP345" s="3143"/>
      <c r="AQ345" s="3143"/>
      <c r="AR345" s="3143"/>
      <c r="AS345" s="3143"/>
      <c r="AT345" s="3143"/>
      <c r="AU345" s="3143"/>
      <c r="AV345" s="3143"/>
      <c r="AW345" s="3143"/>
      <c r="AX345" s="3143"/>
      <c r="AY345" s="3143"/>
      <c r="AZ345" s="3143"/>
      <c r="BA345" s="3143"/>
      <c r="BB345" s="3143"/>
      <c r="BC345" s="3143"/>
      <c r="BD345" s="3143"/>
      <c r="BE345" s="3143"/>
      <c r="BF345" s="3143"/>
      <c r="BG345" s="3143"/>
      <c r="BH345" s="3143"/>
      <c r="BI345" s="3143"/>
      <c r="BJ345" s="3143"/>
      <c r="BK345" s="3143"/>
      <c r="BL345" s="3189"/>
      <c r="BM345" s="3189"/>
      <c r="BN345" s="3189"/>
      <c r="BO345" s="3189"/>
      <c r="BP345" s="3189"/>
      <c r="BQ345" s="3189"/>
      <c r="BR345" s="3189"/>
      <c r="BS345" s="3189"/>
      <c r="BT345" s="3189"/>
      <c r="BU345" s="3189"/>
      <c r="BV345" s="3143"/>
      <c r="BW345" s="3143"/>
      <c r="BX345" s="3143"/>
      <c r="BY345" s="3143"/>
      <c r="BZ345" s="3143"/>
      <c r="CA345" s="3143"/>
      <c r="CB345" s="3143"/>
      <c r="CC345" s="3143"/>
      <c r="CD345" s="3143"/>
      <c r="CE345" s="3143"/>
      <c r="CF345" s="3143"/>
      <c r="CG345" s="3143"/>
      <c r="CH345" s="3143"/>
      <c r="CI345" s="3143"/>
    </row>
    <row r="346" spans="1:87" ht="16.5" customHeight="1">
      <c r="A346" s="3143"/>
      <c r="B346" s="3143"/>
      <c r="C346" s="3143"/>
      <c r="D346" s="3143"/>
      <c r="E346" s="3143"/>
      <c r="F346" s="3143"/>
      <c r="G346" s="3143"/>
      <c r="H346" s="3143"/>
      <c r="I346" s="3143"/>
      <c r="J346" s="3143"/>
      <c r="K346" s="3098"/>
      <c r="L346" s="3098"/>
      <c r="M346" s="3098"/>
      <c r="N346" s="3098"/>
      <c r="O346" s="3098"/>
      <c r="P346" s="3098"/>
      <c r="Q346" s="3098"/>
      <c r="R346" s="3098"/>
      <c r="S346" s="3098"/>
      <c r="T346" s="3098"/>
      <c r="U346" s="3098"/>
      <c r="V346" s="3098"/>
      <c r="W346" s="3098"/>
      <c r="X346" s="3098"/>
      <c r="Y346" s="3098"/>
      <c r="Z346" s="3098"/>
      <c r="AA346" s="3098"/>
      <c r="AB346" s="3098"/>
      <c r="AC346" s="3098"/>
      <c r="AD346" s="3098"/>
      <c r="AE346" s="3098"/>
      <c r="AF346" s="3098"/>
      <c r="AG346" s="3098"/>
      <c r="AH346" s="3098"/>
      <c r="AI346" s="3098"/>
      <c r="AJ346" s="3143"/>
      <c r="AK346" s="3143"/>
      <c r="AL346" s="3143"/>
      <c r="AM346" s="3143"/>
      <c r="AN346" s="3143"/>
      <c r="AO346" s="3143"/>
      <c r="AP346" s="3143"/>
      <c r="AQ346" s="3143"/>
      <c r="AR346" s="3143"/>
      <c r="AS346" s="3143"/>
      <c r="AT346" s="3143"/>
      <c r="AU346" s="3143"/>
      <c r="AV346" s="3143"/>
      <c r="AW346" s="3143"/>
      <c r="AX346" s="3143"/>
      <c r="AY346" s="3143"/>
      <c r="AZ346" s="3143"/>
      <c r="BA346" s="3143"/>
      <c r="BB346" s="3143"/>
      <c r="BC346" s="3143"/>
      <c r="BD346" s="3143"/>
      <c r="BE346" s="3143"/>
      <c r="BF346" s="3143"/>
      <c r="BG346" s="3143"/>
      <c r="BH346" s="3143"/>
      <c r="BI346" s="3143"/>
      <c r="BJ346" s="3143"/>
      <c r="BK346" s="3143"/>
      <c r="BL346" s="3189"/>
      <c r="BM346" s="3189"/>
      <c r="BN346" s="3189"/>
      <c r="BO346" s="3189"/>
      <c r="BP346" s="3189"/>
      <c r="BQ346" s="3189"/>
      <c r="BR346" s="3189"/>
      <c r="BS346" s="3189"/>
      <c r="BT346" s="3189"/>
      <c r="BU346" s="3189"/>
      <c r="BV346" s="3143"/>
      <c r="BW346" s="3143"/>
      <c r="BX346" s="3143"/>
      <c r="BY346" s="3143"/>
      <c r="BZ346" s="3143"/>
      <c r="CA346" s="3143"/>
      <c r="CB346" s="3143"/>
      <c r="CC346" s="3143"/>
      <c r="CD346" s="3143"/>
      <c r="CE346" s="3143"/>
      <c r="CF346" s="3143"/>
      <c r="CG346" s="3143"/>
      <c r="CH346" s="3143"/>
      <c r="CI346" s="3143"/>
    </row>
    <row r="347" spans="1:87" ht="16.5" customHeight="1">
      <c r="A347" s="3143"/>
      <c r="B347" s="3143"/>
      <c r="C347" s="3143"/>
      <c r="D347" s="3143"/>
      <c r="E347" s="3143"/>
      <c r="F347" s="3143"/>
      <c r="G347" s="3143"/>
      <c r="H347" s="3143"/>
      <c r="I347" s="3143"/>
      <c r="J347" s="3143"/>
      <c r="K347" s="3098"/>
      <c r="L347" s="3098"/>
      <c r="M347" s="3098"/>
      <c r="N347" s="3098"/>
      <c r="O347" s="3098"/>
      <c r="P347" s="3098"/>
      <c r="Q347" s="3098"/>
      <c r="R347" s="3098"/>
      <c r="S347" s="3098"/>
      <c r="T347" s="3098"/>
      <c r="U347" s="3098"/>
      <c r="V347" s="3098"/>
      <c r="W347" s="3098"/>
      <c r="X347" s="3098"/>
      <c r="Y347" s="3098"/>
      <c r="Z347" s="3098"/>
      <c r="AA347" s="3098"/>
      <c r="AB347" s="3098"/>
      <c r="AC347" s="3098"/>
      <c r="AD347" s="3098"/>
      <c r="AE347" s="3098"/>
      <c r="AF347" s="3098"/>
      <c r="AG347" s="3098"/>
      <c r="AH347" s="3098"/>
      <c r="AI347" s="3098"/>
      <c r="AJ347" s="3143"/>
      <c r="AK347" s="3143"/>
      <c r="AL347" s="3143"/>
      <c r="AM347" s="3143"/>
      <c r="AN347" s="3143"/>
      <c r="AO347" s="3143"/>
      <c r="AP347" s="3143"/>
      <c r="AQ347" s="3143"/>
      <c r="AR347" s="3143"/>
      <c r="AS347" s="3143"/>
      <c r="AT347" s="3143"/>
      <c r="AU347" s="3143"/>
      <c r="AV347" s="3143"/>
      <c r="AW347" s="3143"/>
      <c r="AX347" s="3143"/>
      <c r="AY347" s="3143"/>
      <c r="AZ347" s="3143"/>
      <c r="BA347" s="3143"/>
      <c r="BB347" s="3143"/>
      <c r="BC347" s="3143"/>
      <c r="BD347" s="3143"/>
      <c r="BE347" s="3143"/>
      <c r="BF347" s="3143"/>
      <c r="BG347" s="3143"/>
      <c r="BH347" s="3143"/>
      <c r="BI347" s="3143"/>
      <c r="BJ347" s="3143"/>
      <c r="BK347" s="3143"/>
      <c r="BL347" s="3189"/>
      <c r="BM347" s="3189"/>
      <c r="BN347" s="3189"/>
      <c r="BO347" s="3189"/>
      <c r="BP347" s="3189"/>
      <c r="BQ347" s="3189"/>
      <c r="BR347" s="3189"/>
      <c r="BS347" s="3189"/>
      <c r="BT347" s="3189"/>
      <c r="BU347" s="3189"/>
      <c r="BV347" s="3143"/>
      <c r="BW347" s="3143"/>
      <c r="BX347" s="3143"/>
      <c r="BY347" s="3143"/>
      <c r="BZ347" s="3143"/>
      <c r="CA347" s="3143"/>
      <c r="CB347" s="3143"/>
      <c r="CC347" s="3143"/>
      <c r="CD347" s="3143"/>
      <c r="CE347" s="3143"/>
      <c r="CF347" s="3143"/>
      <c r="CG347" s="3143"/>
      <c r="CH347" s="3143"/>
      <c r="CI347" s="3143"/>
    </row>
    <row r="348" spans="1:87" ht="16.5" customHeight="1">
      <c r="A348" s="3143"/>
      <c r="B348" s="3143"/>
      <c r="C348" s="3143"/>
      <c r="D348" s="3143"/>
      <c r="E348" s="3143"/>
      <c r="F348" s="3143"/>
      <c r="G348" s="3143"/>
      <c r="H348" s="3143"/>
      <c r="I348" s="3143"/>
      <c r="J348" s="3143"/>
      <c r="K348" s="3098"/>
      <c r="L348" s="3098"/>
      <c r="M348" s="3098"/>
      <c r="N348" s="3098"/>
      <c r="O348" s="3098"/>
      <c r="P348" s="3098"/>
      <c r="Q348" s="3098"/>
      <c r="R348" s="3098"/>
      <c r="S348" s="3098"/>
      <c r="T348" s="3098"/>
      <c r="U348" s="3098"/>
      <c r="V348" s="3098"/>
      <c r="W348" s="3098"/>
      <c r="X348" s="3098"/>
      <c r="Y348" s="3098"/>
      <c r="Z348" s="3098"/>
      <c r="AA348" s="3098"/>
      <c r="AB348" s="3098"/>
      <c r="AC348" s="3098"/>
      <c r="AD348" s="3098"/>
      <c r="AE348" s="3098"/>
      <c r="AF348" s="3098"/>
      <c r="AG348" s="3098"/>
      <c r="AH348" s="3098"/>
      <c r="AI348" s="3098"/>
      <c r="AJ348" s="3143"/>
      <c r="AK348" s="3143"/>
      <c r="AL348" s="3143"/>
      <c r="AM348" s="3143"/>
      <c r="AN348" s="3143"/>
      <c r="AO348" s="3143"/>
      <c r="AP348" s="3143"/>
      <c r="AQ348" s="3143"/>
      <c r="AR348" s="3143"/>
      <c r="AS348" s="3143"/>
      <c r="AT348" s="3143"/>
      <c r="AU348" s="3143"/>
      <c r="AV348" s="3143"/>
      <c r="AW348" s="3143"/>
      <c r="AX348" s="3143"/>
      <c r="AY348" s="3143"/>
      <c r="AZ348" s="3143"/>
      <c r="BA348" s="3143"/>
      <c r="BB348" s="3143"/>
      <c r="BC348" s="3143"/>
      <c r="BD348" s="3143"/>
      <c r="BE348" s="3143"/>
      <c r="BF348" s="3143"/>
      <c r="BG348" s="3143"/>
      <c r="BH348" s="3143"/>
      <c r="BI348" s="3143"/>
      <c r="BJ348" s="3143"/>
      <c r="BK348" s="3143"/>
      <c r="BL348" s="3189"/>
      <c r="BM348" s="3189"/>
      <c r="BN348" s="3189"/>
      <c r="BO348" s="3189"/>
      <c r="BP348" s="3189"/>
      <c r="BQ348" s="3189"/>
      <c r="BR348" s="3189"/>
      <c r="BS348" s="3189"/>
      <c r="BT348" s="3189"/>
      <c r="BU348" s="3189"/>
      <c r="BV348" s="3143"/>
      <c r="BW348" s="3143"/>
      <c r="BX348" s="3143"/>
      <c r="BY348" s="3143"/>
      <c r="BZ348" s="3143"/>
      <c r="CA348" s="3143"/>
      <c r="CB348" s="3143"/>
      <c r="CC348" s="3143"/>
      <c r="CD348" s="3143"/>
      <c r="CE348" s="3143"/>
      <c r="CF348" s="3143"/>
      <c r="CG348" s="3143"/>
      <c r="CH348" s="3143"/>
      <c r="CI348" s="3143"/>
    </row>
    <row r="349" spans="1:87" ht="16.5" customHeight="1">
      <c r="A349" s="3143"/>
      <c r="B349" s="3143"/>
      <c r="C349" s="3143"/>
      <c r="D349" s="3143"/>
      <c r="E349" s="3143"/>
      <c r="F349" s="3143"/>
      <c r="G349" s="3143"/>
      <c r="H349" s="3143"/>
      <c r="I349" s="3143"/>
      <c r="J349" s="3143"/>
      <c r="K349" s="3098"/>
      <c r="L349" s="3098"/>
      <c r="M349" s="3098"/>
      <c r="N349" s="3098"/>
      <c r="O349" s="3098"/>
      <c r="P349" s="3098"/>
      <c r="Q349" s="3098"/>
      <c r="R349" s="3098"/>
      <c r="S349" s="3098"/>
      <c r="T349" s="3098"/>
      <c r="U349" s="3098"/>
      <c r="V349" s="3098"/>
      <c r="W349" s="3098"/>
      <c r="X349" s="3098"/>
      <c r="Y349" s="3098"/>
      <c r="Z349" s="3098"/>
      <c r="AA349" s="3098"/>
      <c r="AB349" s="3098"/>
      <c r="AC349" s="3098"/>
      <c r="AD349" s="3098"/>
      <c r="AE349" s="3098"/>
      <c r="AF349" s="3098"/>
      <c r="AG349" s="3098"/>
      <c r="AH349" s="3098"/>
      <c r="AI349" s="3098"/>
      <c r="AJ349" s="3143"/>
      <c r="AK349" s="3143"/>
      <c r="AL349" s="3143"/>
      <c r="AM349" s="3143"/>
      <c r="AN349" s="3143"/>
      <c r="AO349" s="3143"/>
      <c r="AP349" s="3143"/>
      <c r="AQ349" s="3143"/>
      <c r="AR349" s="3143"/>
      <c r="AS349" s="3143"/>
      <c r="AT349" s="3143"/>
      <c r="AU349" s="3143"/>
      <c r="AV349" s="3143"/>
      <c r="AW349" s="3143"/>
      <c r="AX349" s="3143"/>
      <c r="AY349" s="3143"/>
      <c r="AZ349" s="3143"/>
      <c r="BA349" s="3143"/>
      <c r="BB349" s="3143"/>
      <c r="BC349" s="3143"/>
      <c r="BD349" s="3143"/>
      <c r="BE349" s="3143"/>
      <c r="BF349" s="3143"/>
      <c r="BG349" s="3143"/>
      <c r="BH349" s="3143"/>
      <c r="BI349" s="3143"/>
      <c r="BJ349" s="3143"/>
      <c r="BK349" s="3143"/>
      <c r="BL349" s="3189"/>
      <c r="BM349" s="3189"/>
      <c r="BN349" s="3189"/>
      <c r="BO349" s="3189"/>
      <c r="BP349" s="3189"/>
      <c r="BQ349" s="3189"/>
      <c r="BR349" s="3189"/>
      <c r="BS349" s="3189"/>
      <c r="BT349" s="3189"/>
      <c r="BU349" s="3189"/>
      <c r="BV349" s="3143"/>
      <c r="BW349" s="3143"/>
      <c r="BX349" s="3143"/>
      <c r="BY349" s="3143"/>
      <c r="BZ349" s="3143"/>
      <c r="CA349" s="3143"/>
      <c r="CB349" s="3143"/>
      <c r="CC349" s="3143"/>
      <c r="CD349" s="3143"/>
      <c r="CE349" s="3143"/>
      <c r="CF349" s="3143"/>
      <c r="CG349" s="3143"/>
      <c r="CH349" s="3143"/>
      <c r="CI349" s="3143"/>
    </row>
    <row r="350" spans="1:87" ht="16.5" customHeight="1">
      <c r="A350" s="3143"/>
      <c r="B350" s="3143"/>
      <c r="C350" s="3143"/>
      <c r="D350" s="3143"/>
      <c r="E350" s="3143"/>
      <c r="F350" s="3143"/>
      <c r="G350" s="3143"/>
      <c r="H350" s="3143"/>
      <c r="I350" s="3143"/>
      <c r="J350" s="3143"/>
      <c r="K350" s="3098"/>
      <c r="L350" s="3098"/>
      <c r="M350" s="3098"/>
      <c r="N350" s="3098"/>
      <c r="O350" s="3098"/>
      <c r="P350" s="3098"/>
      <c r="Q350" s="3098"/>
      <c r="R350" s="3098"/>
      <c r="S350" s="3098"/>
      <c r="T350" s="3098"/>
      <c r="U350" s="3098"/>
      <c r="V350" s="3098"/>
      <c r="W350" s="3098"/>
      <c r="X350" s="3098"/>
      <c r="Y350" s="3098"/>
      <c r="Z350" s="3098"/>
      <c r="AA350" s="3098"/>
      <c r="AB350" s="3098"/>
      <c r="AC350" s="3098"/>
      <c r="AD350" s="3098"/>
      <c r="AE350" s="3098"/>
      <c r="AF350" s="3098"/>
      <c r="AG350" s="3098"/>
      <c r="AH350" s="3098"/>
      <c r="AI350" s="3098"/>
      <c r="AJ350" s="3143"/>
      <c r="AK350" s="3143"/>
      <c r="AL350" s="3143"/>
      <c r="AM350" s="3143"/>
      <c r="AN350" s="3143"/>
      <c r="AO350" s="3143"/>
      <c r="AP350" s="3143"/>
      <c r="AQ350" s="3143"/>
      <c r="AR350" s="3143"/>
      <c r="AS350" s="3143"/>
      <c r="AT350" s="3143"/>
      <c r="AU350" s="3143"/>
      <c r="AV350" s="3143"/>
      <c r="AW350" s="3143"/>
      <c r="AX350" s="3143"/>
      <c r="AY350" s="3143"/>
      <c r="AZ350" s="3143"/>
      <c r="BA350" s="3143"/>
      <c r="BB350" s="3143"/>
      <c r="BC350" s="3143"/>
      <c r="BD350" s="3143"/>
      <c r="BE350" s="3143"/>
      <c r="BF350" s="3143"/>
      <c r="BG350" s="3143"/>
      <c r="BH350" s="3143"/>
      <c r="BI350" s="3143"/>
      <c r="BJ350" s="3143"/>
      <c r="BK350" s="3143"/>
      <c r="BL350" s="3189"/>
      <c r="BM350" s="3189"/>
      <c r="BN350" s="3189"/>
      <c r="BO350" s="3189"/>
      <c r="BP350" s="3189"/>
      <c r="BQ350" s="3189"/>
      <c r="BR350" s="3189"/>
      <c r="BS350" s="3189"/>
      <c r="BT350" s="3189"/>
      <c r="BU350" s="3189"/>
      <c r="BV350" s="3143"/>
      <c r="BW350" s="3143"/>
      <c r="BX350" s="3143"/>
      <c r="BY350" s="3143"/>
      <c r="BZ350" s="3143"/>
      <c r="CA350" s="3143"/>
      <c r="CB350" s="3143"/>
      <c r="CC350" s="3143"/>
      <c r="CD350" s="3143"/>
      <c r="CE350" s="3143"/>
      <c r="CF350" s="3143"/>
      <c r="CG350" s="3143"/>
      <c r="CH350" s="3143"/>
      <c r="CI350" s="3143"/>
    </row>
    <row r="351" spans="1:87" ht="16.5" customHeight="1">
      <c r="A351" s="3143"/>
      <c r="B351" s="3143"/>
      <c r="C351" s="3143"/>
      <c r="D351" s="3143"/>
      <c r="E351" s="3143"/>
      <c r="F351" s="3143"/>
      <c r="G351" s="3143"/>
      <c r="H351" s="3143"/>
      <c r="I351" s="3143"/>
      <c r="J351" s="3143"/>
      <c r="K351" s="3098"/>
      <c r="L351" s="3098"/>
      <c r="M351" s="3098"/>
      <c r="N351" s="3098"/>
      <c r="O351" s="3098"/>
      <c r="P351" s="3098"/>
      <c r="Q351" s="3098"/>
      <c r="R351" s="3098"/>
      <c r="S351" s="3098"/>
      <c r="T351" s="3098"/>
      <c r="U351" s="3098"/>
      <c r="V351" s="3098"/>
      <c r="W351" s="3098"/>
      <c r="X351" s="3098"/>
      <c r="Y351" s="3098"/>
      <c r="Z351" s="3098"/>
      <c r="AA351" s="3098"/>
      <c r="AB351" s="3098"/>
      <c r="AC351" s="3098"/>
      <c r="AD351" s="3098"/>
      <c r="AE351" s="3098"/>
      <c r="AF351" s="3098"/>
      <c r="AG351" s="3098"/>
      <c r="AH351" s="3098"/>
      <c r="AI351" s="3098"/>
      <c r="AJ351" s="3143"/>
      <c r="AK351" s="3143"/>
      <c r="AL351" s="3143"/>
      <c r="AM351" s="3143"/>
      <c r="AN351" s="3143"/>
      <c r="AO351" s="3143"/>
      <c r="AP351" s="3143"/>
      <c r="AQ351" s="3143"/>
      <c r="AR351" s="3143"/>
      <c r="AS351" s="3143"/>
      <c r="AT351" s="3143"/>
      <c r="AU351" s="3143"/>
      <c r="AV351" s="3143"/>
      <c r="AW351" s="3143"/>
      <c r="AX351" s="3143"/>
      <c r="AY351" s="3143"/>
      <c r="AZ351" s="3143"/>
      <c r="BA351" s="3143"/>
      <c r="BB351" s="3143"/>
      <c r="BC351" s="3143"/>
      <c r="BD351" s="3143"/>
      <c r="BE351" s="3143"/>
      <c r="BF351" s="3143"/>
      <c r="BG351" s="3143"/>
      <c r="BH351" s="3143"/>
      <c r="BI351" s="3143"/>
      <c r="BJ351" s="3143"/>
      <c r="BK351" s="3143"/>
      <c r="BL351" s="3189"/>
      <c r="BM351" s="3189"/>
      <c r="BN351" s="3189"/>
      <c r="BO351" s="3189"/>
      <c r="BP351" s="3189"/>
      <c r="BQ351" s="3189"/>
      <c r="BR351" s="3189"/>
      <c r="BS351" s="3189"/>
      <c r="BT351" s="3189"/>
      <c r="BU351" s="3189"/>
      <c r="BV351" s="3143"/>
      <c r="BW351" s="3143"/>
      <c r="BX351" s="3143"/>
      <c r="BY351" s="3143"/>
      <c r="BZ351" s="3143"/>
      <c r="CA351" s="3143"/>
      <c r="CB351" s="3143"/>
      <c r="CC351" s="3143"/>
      <c r="CD351" s="3143"/>
      <c r="CE351" s="3143"/>
      <c r="CF351" s="3143"/>
      <c r="CG351" s="3143"/>
      <c r="CH351" s="3143"/>
      <c r="CI351" s="3143"/>
    </row>
    <row r="352" spans="1:87" ht="16.5" customHeight="1">
      <c r="A352" s="3143"/>
      <c r="B352" s="3143"/>
      <c r="C352" s="3143"/>
      <c r="D352" s="3143"/>
      <c r="E352" s="3143"/>
      <c r="F352" s="3143"/>
      <c r="G352" s="3143"/>
      <c r="H352" s="3143"/>
      <c r="I352" s="3143"/>
      <c r="J352" s="3143"/>
      <c r="K352" s="3098"/>
      <c r="L352" s="3098"/>
      <c r="M352" s="3098"/>
      <c r="N352" s="3098"/>
      <c r="O352" s="3098"/>
      <c r="P352" s="3098"/>
      <c r="Q352" s="3098"/>
      <c r="R352" s="3098"/>
      <c r="S352" s="3098"/>
      <c r="T352" s="3098"/>
      <c r="U352" s="3098"/>
      <c r="V352" s="3098"/>
      <c r="W352" s="3098"/>
      <c r="X352" s="3098"/>
      <c r="Y352" s="3098"/>
      <c r="Z352" s="3098"/>
      <c r="AA352" s="3098"/>
      <c r="AB352" s="3098"/>
      <c r="AC352" s="3098"/>
      <c r="AD352" s="3098"/>
      <c r="AE352" s="3098"/>
      <c r="AF352" s="3098"/>
      <c r="AG352" s="3098"/>
      <c r="AH352" s="3098"/>
      <c r="AI352" s="3098"/>
      <c r="AJ352" s="3143"/>
      <c r="AK352" s="3143"/>
      <c r="AL352" s="3143"/>
      <c r="AM352" s="3143"/>
      <c r="AN352" s="3143"/>
      <c r="AO352" s="3143"/>
      <c r="AP352" s="3143"/>
      <c r="AQ352" s="3143"/>
      <c r="AR352" s="3143"/>
      <c r="AS352" s="3143"/>
      <c r="AT352" s="3143"/>
      <c r="AU352" s="3143"/>
      <c r="AV352" s="3143"/>
      <c r="AW352" s="3143"/>
      <c r="AX352" s="3143"/>
      <c r="AY352" s="3143"/>
      <c r="AZ352" s="3143"/>
      <c r="BA352" s="3143"/>
      <c r="BB352" s="3143"/>
      <c r="BC352" s="3143"/>
      <c r="BD352" s="3143"/>
      <c r="BE352" s="3143"/>
      <c r="BF352" s="3143"/>
      <c r="BG352" s="3143"/>
      <c r="BH352" s="3143"/>
      <c r="BI352" s="3143"/>
      <c r="BJ352" s="3143"/>
      <c r="BK352" s="3143"/>
      <c r="BL352" s="3189"/>
      <c r="BM352" s="3189"/>
      <c r="BN352" s="3189"/>
      <c r="BO352" s="3189"/>
      <c r="BP352" s="3189"/>
      <c r="BQ352" s="3189"/>
      <c r="BR352" s="3189"/>
      <c r="BS352" s="3189"/>
      <c r="BT352" s="3189"/>
      <c r="BU352" s="3189"/>
      <c r="BV352" s="3143"/>
      <c r="BW352" s="3143"/>
      <c r="BX352" s="3143"/>
      <c r="BY352" s="3143"/>
      <c r="BZ352" s="3143"/>
      <c r="CA352" s="3143"/>
      <c r="CB352" s="3143"/>
      <c r="CC352" s="3143"/>
      <c r="CD352" s="3143"/>
      <c r="CE352" s="3143"/>
      <c r="CF352" s="3143"/>
      <c r="CG352" s="3143"/>
      <c r="CH352" s="3143"/>
      <c r="CI352" s="3143"/>
    </row>
    <row r="353" spans="1:87" ht="16.5" customHeight="1">
      <c r="A353" s="3143"/>
      <c r="B353" s="3143"/>
      <c r="C353" s="3143"/>
      <c r="D353" s="3143"/>
      <c r="E353" s="3143"/>
      <c r="F353" s="3143"/>
      <c r="G353" s="3143"/>
      <c r="H353" s="3143"/>
      <c r="I353" s="3143"/>
      <c r="J353" s="3143"/>
      <c r="K353" s="3098"/>
      <c r="L353" s="3098"/>
      <c r="M353" s="3098"/>
      <c r="N353" s="3098"/>
      <c r="O353" s="3098"/>
      <c r="P353" s="3098"/>
      <c r="Q353" s="3098"/>
      <c r="R353" s="3098"/>
      <c r="S353" s="3098"/>
      <c r="T353" s="3098"/>
      <c r="U353" s="3098"/>
      <c r="V353" s="3098"/>
      <c r="W353" s="3098"/>
      <c r="X353" s="3098"/>
      <c r="Y353" s="3098"/>
      <c r="Z353" s="3098"/>
      <c r="AA353" s="3098"/>
      <c r="AB353" s="3098"/>
      <c r="AC353" s="3098"/>
      <c r="AD353" s="3098"/>
      <c r="AE353" s="3098"/>
      <c r="AF353" s="3098"/>
      <c r="AG353" s="3098"/>
      <c r="AH353" s="3098"/>
      <c r="AI353" s="3098"/>
      <c r="AJ353" s="3143"/>
      <c r="AK353" s="3143"/>
      <c r="AL353" s="3143"/>
      <c r="AM353" s="3143"/>
      <c r="AN353" s="3143"/>
      <c r="AO353" s="3143"/>
      <c r="AP353" s="3143"/>
      <c r="AQ353" s="3143"/>
      <c r="AR353" s="3143"/>
      <c r="AS353" s="3143"/>
      <c r="AT353" s="3143"/>
      <c r="AU353" s="3143"/>
      <c r="AV353" s="3143"/>
      <c r="AW353" s="3143"/>
      <c r="AX353" s="3143"/>
      <c r="AY353" s="3143"/>
      <c r="AZ353" s="3143"/>
      <c r="BA353" s="3143"/>
      <c r="BB353" s="3143"/>
      <c r="BC353" s="3143"/>
      <c r="BD353" s="3143"/>
      <c r="BE353" s="3143"/>
      <c r="BF353" s="3143"/>
      <c r="BG353" s="3143"/>
      <c r="BH353" s="3143"/>
      <c r="BI353" s="3143"/>
      <c r="BJ353" s="3143"/>
      <c r="BK353" s="3143"/>
      <c r="BL353" s="3189"/>
      <c r="BM353" s="3189"/>
      <c r="BN353" s="3189"/>
      <c r="BO353" s="3189"/>
      <c r="BP353" s="3189"/>
      <c r="BQ353" s="3189"/>
      <c r="BR353" s="3189"/>
      <c r="BS353" s="3189"/>
      <c r="BT353" s="3189"/>
      <c r="BU353" s="3189"/>
      <c r="BV353" s="3143"/>
      <c r="BW353" s="3143"/>
      <c r="BX353" s="3143"/>
      <c r="BY353" s="3143"/>
      <c r="BZ353" s="3143"/>
      <c r="CA353" s="3143"/>
      <c r="CB353" s="3143"/>
      <c r="CC353" s="3143"/>
      <c r="CD353" s="3143"/>
      <c r="CE353" s="3143"/>
      <c r="CF353" s="3143"/>
      <c r="CG353" s="3143"/>
      <c r="CH353" s="3143"/>
      <c r="CI353" s="3143"/>
    </row>
    <row r="354" spans="1:87" ht="16.5" customHeight="1">
      <c r="A354" s="3143"/>
      <c r="B354" s="3143"/>
      <c r="C354" s="3143"/>
      <c r="D354" s="3143"/>
      <c r="E354" s="3143"/>
      <c r="F354" s="3143"/>
      <c r="G354" s="3143"/>
      <c r="H354" s="3143"/>
      <c r="I354" s="3143"/>
      <c r="J354" s="3143"/>
      <c r="K354" s="3098"/>
      <c r="L354" s="3098"/>
      <c r="M354" s="3098"/>
      <c r="N354" s="3098"/>
      <c r="O354" s="3098"/>
      <c r="P354" s="3098"/>
      <c r="Q354" s="3098"/>
      <c r="R354" s="3098"/>
      <c r="S354" s="3098"/>
      <c r="T354" s="3098"/>
      <c r="U354" s="3098"/>
      <c r="V354" s="3098"/>
      <c r="W354" s="3098"/>
      <c r="X354" s="3098"/>
      <c r="Y354" s="3098"/>
      <c r="Z354" s="3098"/>
      <c r="AA354" s="3098"/>
      <c r="AB354" s="3098"/>
      <c r="AC354" s="3098"/>
      <c r="AD354" s="3098"/>
      <c r="AE354" s="3098"/>
      <c r="AF354" s="3098"/>
      <c r="AG354" s="3098"/>
      <c r="AH354" s="3098"/>
      <c r="AI354" s="3098"/>
      <c r="AJ354" s="3143"/>
      <c r="AK354" s="3143"/>
      <c r="AL354" s="3143"/>
      <c r="AM354" s="3143"/>
      <c r="AN354" s="3143"/>
      <c r="AO354" s="3143"/>
      <c r="AP354" s="3143"/>
      <c r="AQ354" s="3143"/>
      <c r="AR354" s="3143"/>
      <c r="AS354" s="3143"/>
      <c r="AT354" s="3143"/>
      <c r="AU354" s="3143"/>
      <c r="AV354" s="3143"/>
      <c r="AW354" s="3143"/>
      <c r="AX354" s="3143"/>
      <c r="AY354" s="3143"/>
      <c r="AZ354" s="3143"/>
      <c r="BA354" s="3143"/>
      <c r="BB354" s="3143"/>
      <c r="BC354" s="3143"/>
      <c r="BD354" s="3143"/>
      <c r="BE354" s="3143"/>
      <c r="BF354" s="3143"/>
      <c r="BG354" s="3143"/>
      <c r="BH354" s="3143"/>
      <c r="BI354" s="3143"/>
      <c r="BJ354" s="3143"/>
      <c r="BK354" s="3143"/>
      <c r="BL354" s="3189"/>
      <c r="BM354" s="3189"/>
      <c r="BN354" s="3189"/>
      <c r="BO354" s="3189"/>
      <c r="BP354" s="3189"/>
      <c r="BQ354" s="3189"/>
      <c r="BR354" s="3189"/>
      <c r="BS354" s="3189"/>
      <c r="BT354" s="3189"/>
      <c r="BU354" s="3189"/>
      <c r="BV354" s="3143"/>
      <c r="BW354" s="3143"/>
      <c r="BX354" s="3143"/>
      <c r="BY354" s="3143"/>
      <c r="BZ354" s="3143"/>
      <c r="CA354" s="3143"/>
      <c r="CB354" s="3143"/>
      <c r="CC354" s="3143"/>
      <c r="CD354" s="3143"/>
      <c r="CE354" s="3143"/>
      <c r="CF354" s="3143"/>
      <c r="CG354" s="3143"/>
      <c r="CH354" s="3143"/>
      <c r="CI354" s="3143"/>
    </row>
    <row r="355" spans="1:87" ht="16.5" customHeight="1">
      <c r="A355" s="3143"/>
      <c r="B355" s="3143"/>
      <c r="C355" s="3143"/>
      <c r="D355" s="3143"/>
      <c r="E355" s="3143"/>
      <c r="F355" s="3143"/>
      <c r="G355" s="3143"/>
      <c r="H355" s="3143"/>
      <c r="I355" s="3143"/>
      <c r="J355" s="3143"/>
      <c r="K355" s="3098"/>
      <c r="L355" s="3098"/>
      <c r="M355" s="3098"/>
      <c r="N355" s="3098"/>
      <c r="O355" s="3098"/>
      <c r="P355" s="3098"/>
      <c r="Q355" s="3098"/>
      <c r="R355" s="3098"/>
      <c r="S355" s="3098"/>
      <c r="T355" s="3098"/>
      <c r="U355" s="3098"/>
      <c r="V355" s="3098"/>
      <c r="W355" s="3098"/>
      <c r="X355" s="3098"/>
      <c r="Y355" s="3098"/>
      <c r="Z355" s="3098"/>
      <c r="AA355" s="3098"/>
      <c r="AB355" s="3098"/>
      <c r="AC355" s="3098"/>
      <c r="AD355" s="3098"/>
      <c r="AE355" s="3098"/>
      <c r="AF355" s="3098"/>
      <c r="AG355" s="3098"/>
      <c r="AH355" s="3098"/>
      <c r="AI355" s="3098"/>
      <c r="AJ355" s="3143"/>
      <c r="AK355" s="3143"/>
      <c r="AL355" s="3143"/>
      <c r="AM355" s="3143"/>
      <c r="AN355" s="3143"/>
      <c r="AO355" s="3143"/>
      <c r="AP355" s="3143"/>
      <c r="AQ355" s="3143"/>
      <c r="AR355" s="3143"/>
      <c r="AS355" s="3143"/>
      <c r="AT355" s="3143"/>
      <c r="AU355" s="3143"/>
      <c r="AV355" s="3143"/>
      <c r="AW355" s="3143"/>
      <c r="AX355" s="3143"/>
      <c r="AY355" s="3143"/>
      <c r="AZ355" s="3143"/>
      <c r="BA355" s="3143"/>
      <c r="BB355" s="3143"/>
      <c r="BC355" s="3143"/>
      <c r="BD355" s="3143"/>
      <c r="BE355" s="3143"/>
      <c r="BF355" s="3143"/>
      <c r="BG355" s="3143"/>
      <c r="BH355" s="3143"/>
      <c r="BI355" s="3143"/>
      <c r="BJ355" s="3143"/>
      <c r="BK355" s="3143"/>
      <c r="BL355" s="3189"/>
      <c r="BM355" s="3189"/>
      <c r="BN355" s="3189"/>
      <c r="BO355" s="3189"/>
      <c r="BP355" s="3189"/>
      <c r="BQ355" s="3189"/>
      <c r="BR355" s="3189"/>
      <c r="BS355" s="3189"/>
      <c r="BT355" s="3189"/>
      <c r="BU355" s="3189"/>
      <c r="BV355" s="3143"/>
      <c r="BW355" s="3143"/>
      <c r="BX355" s="3143"/>
      <c r="BY355" s="3143"/>
      <c r="BZ355" s="3143"/>
      <c r="CA355" s="3143"/>
      <c r="CB355" s="3143"/>
      <c r="CC355" s="3143"/>
      <c r="CD355" s="3143"/>
      <c r="CE355" s="3143"/>
      <c r="CF355" s="3143"/>
      <c r="CG355" s="3143"/>
      <c r="CH355" s="3143"/>
      <c r="CI355" s="3143"/>
    </row>
    <row r="356" spans="1:87" ht="16.5" customHeight="1">
      <c r="A356" s="3143"/>
      <c r="B356" s="3143"/>
      <c r="C356" s="3143"/>
      <c r="D356" s="3143"/>
      <c r="E356" s="3143"/>
      <c r="F356" s="3143"/>
      <c r="G356" s="3143"/>
      <c r="H356" s="3143"/>
      <c r="I356" s="3143"/>
      <c r="J356" s="3143"/>
      <c r="K356" s="3098"/>
      <c r="L356" s="3098"/>
      <c r="M356" s="3098"/>
      <c r="N356" s="3098"/>
      <c r="O356" s="3098"/>
      <c r="P356" s="3098"/>
      <c r="Q356" s="3098"/>
      <c r="R356" s="3098"/>
      <c r="S356" s="3098"/>
      <c r="T356" s="3098"/>
      <c r="U356" s="3098"/>
      <c r="V356" s="3098"/>
      <c r="W356" s="3098"/>
      <c r="X356" s="3098"/>
      <c r="Y356" s="3098"/>
      <c r="Z356" s="3098"/>
      <c r="AA356" s="3098"/>
      <c r="AB356" s="3098"/>
      <c r="AC356" s="3098"/>
      <c r="AD356" s="3098"/>
      <c r="AE356" s="3098"/>
      <c r="AF356" s="3098"/>
      <c r="AG356" s="3098"/>
      <c r="AH356" s="3098"/>
      <c r="AI356" s="3098"/>
      <c r="AJ356" s="3143"/>
      <c r="AK356" s="3143"/>
      <c r="AL356" s="3143"/>
      <c r="AM356" s="3143"/>
      <c r="AN356" s="3143"/>
      <c r="AO356" s="3143"/>
      <c r="AP356" s="3143"/>
      <c r="AQ356" s="3143"/>
      <c r="AR356" s="3143"/>
      <c r="AS356" s="3143"/>
      <c r="AT356" s="3143"/>
      <c r="AU356" s="3143"/>
      <c r="AV356" s="3143"/>
      <c r="AW356" s="3143"/>
      <c r="AX356" s="3143"/>
      <c r="AY356" s="3143"/>
      <c r="AZ356" s="3143"/>
      <c r="BA356" s="3143"/>
      <c r="BB356" s="3143"/>
      <c r="BC356" s="3143"/>
      <c r="BD356" s="3143"/>
      <c r="BE356" s="3143"/>
      <c r="BF356" s="3143"/>
      <c r="BG356" s="3143"/>
      <c r="BH356" s="3143"/>
      <c r="BI356" s="3143"/>
      <c r="BJ356" s="3143"/>
      <c r="BK356" s="3143"/>
      <c r="BL356" s="3189"/>
      <c r="BM356" s="3189"/>
      <c r="BN356" s="3189"/>
      <c r="BO356" s="3189"/>
      <c r="BP356" s="3189"/>
      <c r="BQ356" s="3189"/>
      <c r="BR356" s="3189"/>
      <c r="BS356" s="3189"/>
      <c r="BT356" s="3189"/>
      <c r="BU356" s="3189"/>
      <c r="BV356" s="3143"/>
      <c r="BW356" s="3143"/>
      <c r="BX356" s="3143"/>
      <c r="BY356" s="3143"/>
      <c r="BZ356" s="3143"/>
      <c r="CA356" s="3143"/>
      <c r="CB356" s="3143"/>
      <c r="CC356" s="3143"/>
      <c r="CD356" s="3143"/>
      <c r="CE356" s="3143"/>
      <c r="CF356" s="3143"/>
      <c r="CG356" s="3143"/>
      <c r="CH356" s="3143"/>
      <c r="CI356" s="3143"/>
    </row>
    <row r="357" spans="1:87" ht="16.5" customHeight="1">
      <c r="A357" s="3143"/>
      <c r="B357" s="3143"/>
      <c r="C357" s="3143"/>
      <c r="D357" s="3143"/>
      <c r="E357" s="3143"/>
      <c r="F357" s="3143"/>
      <c r="G357" s="3143"/>
      <c r="H357" s="3143"/>
      <c r="I357" s="3143"/>
      <c r="J357" s="3143"/>
      <c r="K357" s="3098"/>
      <c r="L357" s="3098"/>
      <c r="M357" s="3098"/>
      <c r="N357" s="3098"/>
      <c r="O357" s="3098"/>
      <c r="P357" s="3098"/>
      <c r="Q357" s="3098"/>
      <c r="R357" s="3098"/>
      <c r="S357" s="3098"/>
      <c r="T357" s="3098"/>
      <c r="U357" s="3098"/>
      <c r="V357" s="3098"/>
      <c r="W357" s="3098"/>
      <c r="X357" s="3098"/>
      <c r="Y357" s="3098"/>
      <c r="Z357" s="3098"/>
      <c r="AA357" s="3098"/>
      <c r="AB357" s="3098"/>
      <c r="AC357" s="3098"/>
      <c r="AD357" s="3098"/>
      <c r="AE357" s="3098"/>
      <c r="AF357" s="3098"/>
      <c r="AG357" s="3098"/>
      <c r="AH357" s="3098"/>
      <c r="AI357" s="3098"/>
      <c r="AJ357" s="3143"/>
      <c r="AK357" s="3143"/>
      <c r="AL357" s="3143"/>
      <c r="AM357" s="3143"/>
      <c r="AN357" s="3143"/>
      <c r="AO357" s="3143"/>
      <c r="AP357" s="3143"/>
      <c r="AQ357" s="3143"/>
      <c r="AR357" s="3143"/>
      <c r="AS357" s="3143"/>
      <c r="AT357" s="3143"/>
      <c r="AU357" s="3143"/>
      <c r="AV357" s="3143"/>
      <c r="AW357" s="3143"/>
      <c r="AX357" s="3143"/>
      <c r="AY357" s="3143"/>
      <c r="AZ357" s="3143"/>
      <c r="BA357" s="3143"/>
      <c r="BB357" s="3143"/>
      <c r="BC357" s="3143"/>
      <c r="BD357" s="3143"/>
      <c r="BE357" s="3143"/>
      <c r="BF357" s="3143"/>
      <c r="BG357" s="3143"/>
      <c r="BH357" s="3143"/>
      <c r="BI357" s="3143"/>
      <c r="BJ357" s="3143"/>
      <c r="BK357" s="3143"/>
      <c r="BL357" s="3189"/>
      <c r="BM357" s="3189"/>
      <c r="BN357" s="3189"/>
      <c r="BO357" s="3189"/>
      <c r="BP357" s="3189"/>
      <c r="BQ357" s="3189"/>
      <c r="BR357" s="3189"/>
      <c r="BS357" s="3189"/>
      <c r="BT357" s="3189"/>
      <c r="BU357" s="3189"/>
      <c r="BV357" s="3143"/>
      <c r="BW357" s="3143"/>
      <c r="BX357" s="3143"/>
      <c r="BY357" s="3143"/>
      <c r="BZ357" s="3143"/>
      <c r="CA357" s="3143"/>
      <c r="CB357" s="3143"/>
      <c r="CC357" s="3143"/>
      <c r="CD357" s="3143"/>
      <c r="CE357" s="3143"/>
      <c r="CF357" s="3143"/>
      <c r="CG357" s="3143"/>
      <c r="CH357" s="3143"/>
      <c r="CI357" s="3143"/>
    </row>
    <row r="358" spans="1:87" ht="16.5" customHeight="1">
      <c r="A358" s="3143"/>
      <c r="B358" s="3143"/>
      <c r="C358" s="3143"/>
      <c r="D358" s="3143"/>
      <c r="E358" s="3143"/>
      <c r="F358" s="3143"/>
      <c r="G358" s="3143"/>
      <c r="H358" s="3143"/>
      <c r="I358" s="3143"/>
      <c r="J358" s="3143"/>
      <c r="K358" s="3098"/>
      <c r="L358" s="3098"/>
      <c r="M358" s="3098"/>
      <c r="N358" s="3098"/>
      <c r="O358" s="3098"/>
      <c r="P358" s="3098"/>
      <c r="Q358" s="3098"/>
      <c r="R358" s="3098"/>
      <c r="S358" s="3098"/>
      <c r="T358" s="3098"/>
      <c r="U358" s="3098"/>
      <c r="V358" s="3098"/>
      <c r="W358" s="3098"/>
      <c r="X358" s="3098"/>
      <c r="Y358" s="3098"/>
      <c r="Z358" s="3098"/>
      <c r="AA358" s="3098"/>
      <c r="AB358" s="3098"/>
      <c r="AC358" s="3098"/>
      <c r="AD358" s="3098"/>
      <c r="AE358" s="3098"/>
      <c r="AF358" s="3098"/>
      <c r="AG358" s="3098"/>
      <c r="AH358" s="3098"/>
      <c r="AI358" s="3098"/>
      <c r="AJ358" s="3143"/>
      <c r="AK358" s="3143"/>
      <c r="AL358" s="3143"/>
      <c r="AM358" s="3143"/>
      <c r="AN358" s="3143"/>
      <c r="AO358" s="3143"/>
      <c r="AP358" s="3143"/>
      <c r="AQ358" s="3143"/>
      <c r="AR358" s="3143"/>
      <c r="AS358" s="3143"/>
      <c r="AT358" s="3143"/>
      <c r="AU358" s="3143"/>
      <c r="AV358" s="3143"/>
      <c r="AW358" s="3143"/>
      <c r="AX358" s="3143"/>
      <c r="AY358" s="3143"/>
      <c r="AZ358" s="3143"/>
      <c r="BA358" s="3143"/>
      <c r="BB358" s="3143"/>
      <c r="BC358" s="3143"/>
      <c r="BD358" s="3143"/>
      <c r="BE358" s="3143"/>
      <c r="BF358" s="3143"/>
      <c r="BG358" s="3143"/>
      <c r="BH358" s="3143"/>
      <c r="BI358" s="3143"/>
      <c r="BJ358" s="3143"/>
      <c r="BK358" s="3143"/>
      <c r="BL358" s="3189"/>
      <c r="BM358" s="3189"/>
      <c r="BN358" s="3189"/>
      <c r="BO358" s="3189"/>
      <c r="BP358" s="3189"/>
      <c r="BQ358" s="3189"/>
      <c r="BR358" s="3189"/>
      <c r="BS358" s="3189"/>
      <c r="BT358" s="3189"/>
      <c r="BU358" s="3189"/>
      <c r="BV358" s="3143"/>
      <c r="BW358" s="3143"/>
      <c r="BX358" s="3143"/>
      <c r="BY358" s="3143"/>
      <c r="BZ358" s="3143"/>
      <c r="CA358" s="3143"/>
      <c r="CB358" s="3143"/>
      <c r="CC358" s="3143"/>
      <c r="CD358" s="3143"/>
      <c r="CE358" s="3143"/>
      <c r="CF358" s="3143"/>
      <c r="CG358" s="3143"/>
      <c r="CH358" s="3143"/>
      <c r="CI358" s="3143"/>
    </row>
    <row r="359" spans="1:87" ht="16.5" customHeight="1">
      <c r="A359" s="3143"/>
      <c r="B359" s="3143"/>
      <c r="C359" s="3143"/>
      <c r="D359" s="3143"/>
      <c r="E359" s="3143"/>
      <c r="F359" s="3143"/>
      <c r="G359" s="3143"/>
      <c r="H359" s="3143"/>
      <c r="I359" s="3143"/>
      <c r="J359" s="3143"/>
      <c r="K359" s="3098"/>
      <c r="L359" s="3098"/>
      <c r="M359" s="3098"/>
      <c r="N359" s="3098"/>
      <c r="O359" s="3098"/>
      <c r="P359" s="3098"/>
      <c r="Q359" s="3098"/>
      <c r="R359" s="3098"/>
      <c r="S359" s="3098"/>
      <c r="T359" s="3098"/>
      <c r="U359" s="3098"/>
      <c r="V359" s="3098"/>
      <c r="W359" s="3098"/>
      <c r="X359" s="3098"/>
      <c r="Y359" s="3098"/>
      <c r="Z359" s="3098"/>
      <c r="AA359" s="3098"/>
      <c r="AB359" s="3098"/>
      <c r="AC359" s="3098"/>
      <c r="AD359" s="3098"/>
      <c r="AE359" s="3098"/>
      <c r="AF359" s="3098"/>
      <c r="AG359" s="3098"/>
      <c r="AH359" s="3098"/>
      <c r="AI359" s="3098"/>
      <c r="AJ359" s="3143"/>
      <c r="AK359" s="3143"/>
      <c r="AL359" s="3143"/>
      <c r="AM359" s="3143"/>
      <c r="AN359" s="3143"/>
      <c r="AO359" s="3143"/>
      <c r="AP359" s="3143"/>
      <c r="AQ359" s="3143"/>
      <c r="AR359" s="3143"/>
      <c r="AS359" s="3143"/>
      <c r="AT359" s="3143"/>
      <c r="AU359" s="3143"/>
      <c r="AV359" s="3143"/>
      <c r="AW359" s="3143"/>
      <c r="AX359" s="3143"/>
      <c r="AY359" s="3143"/>
      <c r="AZ359" s="3143"/>
      <c r="BA359" s="3143"/>
      <c r="BB359" s="3143"/>
      <c r="BC359" s="3143"/>
      <c r="BD359" s="3143"/>
      <c r="BE359" s="3143"/>
      <c r="BF359" s="3143"/>
      <c r="BG359" s="3143"/>
      <c r="BH359" s="3143"/>
      <c r="BI359" s="3143"/>
      <c r="BJ359" s="3143"/>
      <c r="BK359" s="3143"/>
      <c r="BL359" s="3189"/>
      <c r="BM359" s="3189"/>
      <c r="BN359" s="3189"/>
      <c r="BO359" s="3189"/>
      <c r="BP359" s="3189"/>
      <c r="BQ359" s="3189"/>
      <c r="BR359" s="3189"/>
      <c r="BS359" s="3189"/>
      <c r="BT359" s="3189"/>
      <c r="BU359" s="3189"/>
      <c r="BV359" s="3143"/>
      <c r="BW359" s="3143"/>
      <c r="BX359" s="3143"/>
      <c r="BY359" s="3143"/>
      <c r="BZ359" s="3143"/>
      <c r="CA359" s="3143"/>
      <c r="CB359" s="3143"/>
      <c r="CC359" s="3143"/>
      <c r="CD359" s="3143"/>
      <c r="CE359" s="3143"/>
      <c r="CF359" s="3143"/>
      <c r="CG359" s="3143"/>
      <c r="CH359" s="3143"/>
      <c r="CI359" s="3143"/>
    </row>
    <row r="360" spans="1:87" ht="16.5" customHeight="1">
      <c r="A360" s="3143"/>
      <c r="B360" s="3143"/>
      <c r="C360" s="3143"/>
      <c r="D360" s="3143"/>
      <c r="E360" s="3143"/>
      <c r="F360" s="3143"/>
      <c r="G360" s="3143"/>
      <c r="H360" s="3143"/>
      <c r="I360" s="3143"/>
      <c r="J360" s="3143"/>
      <c r="K360" s="3098"/>
      <c r="L360" s="3098"/>
      <c r="M360" s="3098"/>
      <c r="N360" s="3098"/>
      <c r="O360" s="3098"/>
      <c r="P360" s="3098"/>
      <c r="Q360" s="3098"/>
      <c r="R360" s="3098"/>
      <c r="S360" s="3098"/>
      <c r="T360" s="3098"/>
      <c r="U360" s="3098"/>
      <c r="V360" s="3098"/>
      <c r="W360" s="3098"/>
      <c r="X360" s="3098"/>
      <c r="Y360" s="3098"/>
      <c r="Z360" s="3098"/>
      <c r="AA360" s="3098"/>
      <c r="AB360" s="3098"/>
      <c r="AC360" s="3098"/>
      <c r="AD360" s="3098"/>
      <c r="AE360" s="3098"/>
      <c r="AF360" s="3098"/>
      <c r="AG360" s="3098"/>
      <c r="AH360" s="3098"/>
      <c r="AI360" s="3098"/>
      <c r="AJ360" s="3143"/>
      <c r="AK360" s="3143"/>
      <c r="AL360" s="3143"/>
      <c r="AM360" s="3143"/>
      <c r="AN360" s="3143"/>
      <c r="AO360" s="3143"/>
      <c r="AP360" s="3143"/>
      <c r="AQ360" s="3143"/>
      <c r="AR360" s="3143"/>
      <c r="AS360" s="3143"/>
      <c r="AT360" s="3143"/>
      <c r="AU360" s="3143"/>
      <c r="AV360" s="3143"/>
      <c r="AW360" s="3143"/>
      <c r="AX360" s="3143"/>
      <c r="AY360" s="3143"/>
      <c r="AZ360" s="3143"/>
      <c r="BA360" s="3143"/>
      <c r="BB360" s="3143"/>
      <c r="BC360" s="3143"/>
      <c r="BD360" s="3143"/>
      <c r="BE360" s="3143"/>
      <c r="BF360" s="3143"/>
      <c r="BG360" s="3143"/>
      <c r="BH360" s="3143"/>
      <c r="BI360" s="3143"/>
      <c r="BJ360" s="3143"/>
      <c r="BK360" s="3143"/>
      <c r="BL360" s="3189"/>
      <c r="BM360" s="3189"/>
      <c r="BN360" s="3189"/>
      <c r="BO360" s="3189"/>
      <c r="BP360" s="3189"/>
      <c r="BQ360" s="3189"/>
      <c r="BR360" s="3189"/>
      <c r="BS360" s="3189"/>
      <c r="BT360" s="3189"/>
      <c r="BU360" s="3189"/>
      <c r="BV360" s="3143"/>
      <c r="BW360" s="3143"/>
      <c r="BX360" s="3143"/>
      <c r="BY360" s="3143"/>
      <c r="BZ360" s="3143"/>
      <c r="CA360" s="3143"/>
      <c r="CB360" s="3143"/>
      <c r="CC360" s="3143"/>
      <c r="CD360" s="3143"/>
      <c r="CE360" s="3143"/>
      <c r="CF360" s="3143"/>
      <c r="CG360" s="3143"/>
      <c r="CH360" s="3143"/>
      <c r="CI360" s="3143"/>
    </row>
    <row r="361" spans="1:87" ht="16.5" customHeight="1">
      <c r="A361" s="3143"/>
      <c r="B361" s="3143"/>
      <c r="C361" s="3143"/>
      <c r="D361" s="3143"/>
      <c r="E361" s="3143"/>
      <c r="F361" s="3143"/>
      <c r="G361" s="3143"/>
      <c r="H361" s="3143"/>
      <c r="I361" s="3143"/>
      <c r="J361" s="3143"/>
      <c r="K361" s="3098"/>
      <c r="L361" s="3098"/>
      <c r="M361" s="3098"/>
      <c r="N361" s="3098"/>
      <c r="O361" s="3098"/>
      <c r="P361" s="3098"/>
      <c r="Q361" s="3098"/>
      <c r="R361" s="3098"/>
      <c r="S361" s="3098"/>
      <c r="T361" s="3098"/>
      <c r="U361" s="3098"/>
      <c r="V361" s="3098"/>
      <c r="W361" s="3098"/>
      <c r="X361" s="3098"/>
      <c r="Y361" s="3098"/>
      <c r="Z361" s="3098"/>
      <c r="AA361" s="3098"/>
      <c r="AB361" s="3098"/>
      <c r="AC361" s="3098"/>
      <c r="AD361" s="3098"/>
      <c r="AE361" s="3098"/>
      <c r="AF361" s="3098"/>
      <c r="AG361" s="3098"/>
      <c r="AH361" s="3098"/>
      <c r="AI361" s="3098"/>
      <c r="AJ361" s="3143"/>
      <c r="AK361" s="3143"/>
      <c r="AL361" s="3143"/>
      <c r="AM361" s="3143"/>
      <c r="AN361" s="3143"/>
      <c r="AO361" s="3143"/>
      <c r="AP361" s="3143"/>
      <c r="AQ361" s="3143"/>
      <c r="AR361" s="3143"/>
      <c r="AS361" s="3143"/>
      <c r="AT361" s="3143"/>
      <c r="AU361" s="3143"/>
      <c r="AV361" s="3143"/>
      <c r="AW361" s="3143"/>
      <c r="AX361" s="3143"/>
      <c r="AY361" s="3143"/>
      <c r="AZ361" s="3143"/>
      <c r="BA361" s="3143"/>
      <c r="BB361" s="3143"/>
      <c r="BC361" s="3143"/>
      <c r="BD361" s="3143"/>
      <c r="BE361" s="3143"/>
      <c r="BF361" s="3143"/>
      <c r="BG361" s="3143"/>
      <c r="BH361" s="3143"/>
      <c r="BI361" s="3143"/>
      <c r="BJ361" s="3143"/>
      <c r="BK361" s="3143"/>
      <c r="BL361" s="3189"/>
      <c r="BM361" s="3189"/>
      <c r="BN361" s="3189"/>
      <c r="BO361" s="3189"/>
      <c r="BP361" s="3189"/>
      <c r="BQ361" s="3189"/>
      <c r="BR361" s="3189"/>
      <c r="BS361" s="3189"/>
      <c r="BT361" s="3189"/>
      <c r="BU361" s="3189"/>
      <c r="BV361" s="3143"/>
      <c r="BW361" s="3143"/>
      <c r="BX361" s="3143"/>
      <c r="BY361" s="3143"/>
      <c r="BZ361" s="3143"/>
      <c r="CA361" s="3143"/>
      <c r="CB361" s="3143"/>
      <c r="CC361" s="3143"/>
      <c r="CD361" s="3143"/>
      <c r="CE361" s="3143"/>
      <c r="CF361" s="3143"/>
      <c r="CG361" s="3143"/>
      <c r="CH361" s="3143"/>
      <c r="CI361" s="3143"/>
    </row>
    <row r="362" spans="1:87" ht="16.5" customHeight="1">
      <c r="A362" s="3143"/>
      <c r="B362" s="3143"/>
      <c r="C362" s="3143"/>
      <c r="D362" s="3143"/>
      <c r="E362" s="3143"/>
      <c r="F362" s="3143"/>
      <c r="G362" s="3143"/>
      <c r="H362" s="3143"/>
      <c r="I362" s="3143"/>
      <c r="J362" s="3143"/>
      <c r="K362" s="3098"/>
      <c r="L362" s="3098"/>
      <c r="M362" s="3098"/>
      <c r="N362" s="3098"/>
      <c r="O362" s="3098"/>
      <c r="P362" s="3098"/>
      <c r="Q362" s="3098"/>
      <c r="R362" s="3098"/>
      <c r="S362" s="3098"/>
      <c r="T362" s="3098"/>
      <c r="U362" s="3098"/>
      <c r="V362" s="3098"/>
      <c r="W362" s="3098"/>
      <c r="X362" s="3098"/>
      <c r="Y362" s="3098"/>
      <c r="Z362" s="3098"/>
      <c r="AA362" s="3098"/>
      <c r="AB362" s="3098"/>
      <c r="AC362" s="3098"/>
      <c r="AD362" s="3098"/>
      <c r="AE362" s="3098"/>
      <c r="AF362" s="3098"/>
      <c r="AG362" s="3098"/>
      <c r="AH362" s="3098"/>
      <c r="AI362" s="3098"/>
      <c r="AJ362" s="3143"/>
      <c r="AK362" s="3143"/>
      <c r="AL362" s="3143"/>
      <c r="AM362" s="3143"/>
      <c r="AN362" s="3143"/>
      <c r="AO362" s="3143"/>
      <c r="AP362" s="3143"/>
      <c r="AQ362" s="3143"/>
      <c r="AR362" s="3143"/>
      <c r="AS362" s="3143"/>
      <c r="AT362" s="3143"/>
      <c r="AU362" s="3143"/>
      <c r="AV362" s="3143"/>
      <c r="AW362" s="3143"/>
      <c r="AX362" s="3143"/>
      <c r="AY362" s="3143"/>
      <c r="AZ362" s="3143"/>
      <c r="BA362" s="3143"/>
      <c r="BB362" s="3143"/>
      <c r="BC362" s="3143"/>
      <c r="BD362" s="3143"/>
      <c r="BE362" s="3143"/>
      <c r="BF362" s="3143"/>
      <c r="BG362" s="3143"/>
      <c r="BH362" s="3143"/>
      <c r="BI362" s="3143"/>
      <c r="BJ362" s="3143"/>
      <c r="BK362" s="3143"/>
      <c r="BL362" s="3189"/>
      <c r="BM362" s="3189"/>
      <c r="BN362" s="3189"/>
      <c r="BO362" s="3189"/>
      <c r="BP362" s="3189"/>
      <c r="BQ362" s="3189"/>
      <c r="BR362" s="3189"/>
      <c r="BS362" s="3189"/>
      <c r="BT362" s="3189"/>
      <c r="BU362" s="3189"/>
      <c r="BV362" s="3143"/>
      <c r="BW362" s="3143"/>
      <c r="BX362" s="3143"/>
      <c r="BY362" s="3143"/>
      <c r="BZ362" s="3143"/>
      <c r="CA362" s="3143"/>
      <c r="CB362" s="3143"/>
      <c r="CC362" s="3143"/>
      <c r="CD362" s="3143"/>
      <c r="CE362" s="3143"/>
      <c r="CF362" s="3143"/>
      <c r="CG362" s="3143"/>
      <c r="CH362" s="3143"/>
      <c r="CI362" s="3143"/>
    </row>
    <row r="363" spans="1:87" ht="16.5" customHeight="1">
      <c r="A363" s="3143"/>
      <c r="B363" s="3143"/>
      <c r="C363" s="3143"/>
      <c r="D363" s="3143"/>
      <c r="E363" s="3143"/>
      <c r="F363" s="3143"/>
      <c r="G363" s="3143"/>
      <c r="H363" s="3143"/>
      <c r="I363" s="3143"/>
      <c r="J363" s="3143"/>
      <c r="K363" s="3098"/>
      <c r="L363" s="3098"/>
      <c r="M363" s="3098"/>
      <c r="N363" s="3098"/>
      <c r="O363" s="3098"/>
      <c r="P363" s="3098"/>
      <c r="Q363" s="3098"/>
      <c r="R363" s="3098"/>
      <c r="S363" s="3098"/>
      <c r="T363" s="3098"/>
      <c r="U363" s="3098"/>
      <c r="V363" s="3098"/>
      <c r="W363" s="3098"/>
      <c r="X363" s="3098"/>
      <c r="Y363" s="3098"/>
      <c r="Z363" s="3098"/>
      <c r="AA363" s="3098"/>
      <c r="AB363" s="3098"/>
      <c r="AC363" s="3098"/>
      <c r="AD363" s="3098"/>
      <c r="AE363" s="3098"/>
      <c r="AF363" s="3098"/>
      <c r="AG363" s="3098"/>
      <c r="AH363" s="3098"/>
      <c r="AI363" s="3098"/>
      <c r="AJ363" s="3143"/>
      <c r="AK363" s="3143"/>
      <c r="AL363" s="3143"/>
      <c r="AM363" s="3143"/>
      <c r="AN363" s="3143"/>
      <c r="AO363" s="3143"/>
      <c r="AP363" s="3143"/>
      <c r="AQ363" s="3143"/>
      <c r="AR363" s="3143"/>
      <c r="AS363" s="3143"/>
      <c r="AT363" s="3143"/>
      <c r="AU363" s="3143"/>
      <c r="AV363" s="3143"/>
      <c r="AW363" s="3143"/>
      <c r="AX363" s="3143"/>
      <c r="AY363" s="3143"/>
      <c r="AZ363" s="3143"/>
      <c r="BA363" s="3143"/>
      <c r="BB363" s="3143"/>
      <c r="BC363" s="3143"/>
      <c r="BD363" s="3143"/>
      <c r="BE363" s="3143"/>
      <c r="BF363" s="3143"/>
      <c r="BG363" s="3143"/>
      <c r="BH363" s="3143"/>
      <c r="BI363" s="3143"/>
      <c r="BJ363" s="3143"/>
      <c r="BK363" s="3143"/>
      <c r="BL363" s="3189"/>
      <c r="BM363" s="3189"/>
      <c r="BN363" s="3189"/>
      <c r="BO363" s="3189"/>
      <c r="BP363" s="3189"/>
      <c r="BQ363" s="3189"/>
      <c r="BR363" s="3189"/>
      <c r="BS363" s="3189"/>
      <c r="BT363" s="3189"/>
      <c r="BU363" s="3189"/>
      <c r="BV363" s="3143"/>
      <c r="BW363" s="3143"/>
      <c r="BX363" s="3143"/>
      <c r="BY363" s="3143"/>
      <c r="BZ363" s="3143"/>
      <c r="CA363" s="3143"/>
      <c r="CB363" s="3143"/>
      <c r="CC363" s="3143"/>
      <c r="CD363" s="3143"/>
      <c r="CE363" s="3143"/>
      <c r="CF363" s="3143"/>
      <c r="CG363" s="3143"/>
      <c r="CH363" s="3143"/>
      <c r="CI363" s="3143"/>
    </row>
    <row r="364" spans="1:87" ht="16.5" customHeight="1">
      <c r="A364" s="3143"/>
      <c r="B364" s="3143"/>
      <c r="C364" s="3143"/>
      <c r="D364" s="3143"/>
      <c r="E364" s="3143"/>
      <c r="F364" s="3143"/>
      <c r="G364" s="3143"/>
      <c r="H364" s="3143"/>
      <c r="I364" s="3143"/>
      <c r="J364" s="3143"/>
      <c r="K364" s="3098"/>
      <c r="L364" s="3098"/>
      <c r="M364" s="3098"/>
      <c r="N364" s="3098"/>
      <c r="O364" s="3098"/>
      <c r="P364" s="3098"/>
      <c r="Q364" s="3098"/>
      <c r="R364" s="3098"/>
      <c r="S364" s="3098"/>
      <c r="T364" s="3098"/>
      <c r="U364" s="3098"/>
      <c r="V364" s="3098"/>
      <c r="W364" s="3098"/>
      <c r="X364" s="3098"/>
      <c r="Y364" s="3098"/>
      <c r="Z364" s="3098"/>
      <c r="AA364" s="3098"/>
      <c r="AB364" s="3098"/>
      <c r="AC364" s="3098"/>
      <c r="AD364" s="3098"/>
      <c r="AE364" s="3098"/>
      <c r="AF364" s="3098"/>
      <c r="AG364" s="3098"/>
      <c r="AH364" s="3098"/>
      <c r="AI364" s="3098"/>
      <c r="AJ364" s="3143"/>
      <c r="AK364" s="3143"/>
      <c r="AL364" s="3143"/>
      <c r="AM364" s="3143"/>
      <c r="AN364" s="3143"/>
      <c r="AO364" s="3143"/>
      <c r="AP364" s="3143"/>
      <c r="AQ364" s="3143"/>
      <c r="AR364" s="3143"/>
      <c r="AS364" s="3143"/>
      <c r="AT364" s="3143"/>
      <c r="AU364" s="3143"/>
      <c r="AV364" s="3143"/>
      <c r="AW364" s="3143"/>
      <c r="AX364" s="3143"/>
      <c r="AY364" s="3143"/>
      <c r="AZ364" s="3143"/>
      <c r="BA364" s="3143"/>
      <c r="BB364" s="3143"/>
      <c r="BC364" s="3143"/>
      <c r="BD364" s="3143"/>
      <c r="BE364" s="3143"/>
      <c r="BF364" s="3143"/>
      <c r="BG364" s="3143"/>
      <c r="BH364" s="3143"/>
      <c r="BI364" s="3143"/>
      <c r="BJ364" s="3143"/>
      <c r="BK364" s="3143"/>
      <c r="BL364" s="3189"/>
      <c r="BM364" s="3189"/>
      <c r="BN364" s="3189"/>
      <c r="BO364" s="3189"/>
      <c r="BP364" s="3189"/>
      <c r="BQ364" s="3189"/>
      <c r="BR364" s="3189"/>
      <c r="BS364" s="3189"/>
      <c r="BT364" s="3189"/>
      <c r="BU364" s="3189"/>
      <c r="BV364" s="3143"/>
      <c r="BW364" s="3143"/>
      <c r="BX364" s="3143"/>
      <c r="BY364" s="3143"/>
      <c r="BZ364" s="3143"/>
      <c r="CA364" s="3143"/>
      <c r="CB364" s="3143"/>
      <c r="CC364" s="3143"/>
      <c r="CD364" s="3143"/>
      <c r="CE364" s="3143"/>
      <c r="CF364" s="3143"/>
      <c r="CG364" s="3143"/>
      <c r="CH364" s="3143"/>
      <c r="CI364" s="3143"/>
    </row>
    <row r="365" spans="1:87" ht="16.5" customHeight="1">
      <c r="A365" s="3143"/>
      <c r="B365" s="3143"/>
      <c r="C365" s="3143"/>
      <c r="D365" s="3143"/>
      <c r="E365" s="3143"/>
      <c r="F365" s="3143"/>
      <c r="G365" s="3143"/>
      <c r="H365" s="3143"/>
      <c r="I365" s="3143"/>
      <c r="J365" s="3143"/>
      <c r="K365" s="3098"/>
      <c r="L365" s="3098"/>
      <c r="M365" s="3098"/>
      <c r="N365" s="3098"/>
      <c r="O365" s="3098"/>
      <c r="P365" s="3098"/>
      <c r="Q365" s="3098"/>
      <c r="R365" s="3098"/>
      <c r="S365" s="3098"/>
      <c r="T365" s="3098"/>
      <c r="U365" s="3098"/>
      <c r="V365" s="3098"/>
      <c r="W365" s="3098"/>
      <c r="X365" s="3098"/>
      <c r="Y365" s="3098"/>
      <c r="Z365" s="3098"/>
      <c r="AA365" s="3098"/>
      <c r="AB365" s="3098"/>
      <c r="AC365" s="3098"/>
      <c r="AD365" s="3098"/>
      <c r="AE365" s="3098"/>
      <c r="AF365" s="3098"/>
      <c r="AG365" s="3098"/>
      <c r="AH365" s="3098"/>
      <c r="AI365" s="3098"/>
      <c r="AJ365" s="3143"/>
      <c r="AK365" s="3143"/>
      <c r="AL365" s="3143"/>
      <c r="AM365" s="3143"/>
      <c r="AN365" s="3143"/>
      <c r="AO365" s="3143"/>
      <c r="AP365" s="3143"/>
      <c r="AQ365" s="3143"/>
      <c r="AR365" s="3143"/>
      <c r="AS365" s="3143"/>
      <c r="AT365" s="3143"/>
      <c r="AU365" s="3143"/>
      <c r="AV365" s="3143"/>
      <c r="AW365" s="3143"/>
      <c r="AX365" s="3143"/>
      <c r="AY365" s="3143"/>
      <c r="AZ365" s="3143"/>
      <c r="BA365" s="3143"/>
      <c r="BB365" s="3143"/>
      <c r="BC365" s="3143"/>
      <c r="BD365" s="3143"/>
      <c r="BE365" s="3143"/>
      <c r="BF365" s="3143"/>
      <c r="BG365" s="3143"/>
      <c r="BH365" s="3143"/>
      <c r="BI365" s="3143"/>
      <c r="BJ365" s="3143"/>
      <c r="BK365" s="3143"/>
      <c r="BL365" s="3189"/>
      <c r="BM365" s="3189"/>
      <c r="BN365" s="3189"/>
      <c r="BO365" s="3189"/>
      <c r="BP365" s="3189"/>
      <c r="BQ365" s="3189"/>
      <c r="BR365" s="3189"/>
      <c r="BS365" s="3189"/>
      <c r="BT365" s="3189"/>
      <c r="BU365" s="3189"/>
      <c r="BV365" s="3143"/>
      <c r="BW365" s="3143"/>
      <c r="BX365" s="3143"/>
      <c r="BY365" s="3143"/>
      <c r="BZ365" s="3143"/>
      <c r="CA365" s="3143"/>
      <c r="CB365" s="3143"/>
      <c r="CC365" s="3143"/>
      <c r="CD365" s="3143"/>
      <c r="CE365" s="3143"/>
      <c r="CF365" s="3143"/>
      <c r="CG365" s="3143"/>
      <c r="CH365" s="3143"/>
      <c r="CI365" s="3143"/>
    </row>
    <row r="366" spans="1:87" ht="16.5" customHeight="1">
      <c r="A366" s="3143"/>
      <c r="B366" s="3143"/>
      <c r="C366" s="3143"/>
      <c r="D366" s="3143"/>
      <c r="E366" s="3143"/>
      <c r="F366" s="3143"/>
      <c r="G366" s="3143"/>
      <c r="H366" s="3143"/>
      <c r="I366" s="3143"/>
      <c r="J366" s="3143"/>
      <c r="K366" s="3098"/>
      <c r="L366" s="3098"/>
      <c r="M366" s="3098"/>
      <c r="N366" s="3098"/>
      <c r="O366" s="3098"/>
      <c r="P366" s="3098"/>
      <c r="Q366" s="3098"/>
      <c r="R366" s="3098"/>
      <c r="S366" s="3098"/>
      <c r="T366" s="3098"/>
      <c r="U366" s="3098"/>
      <c r="V366" s="3098"/>
      <c r="W366" s="3098"/>
      <c r="X366" s="3098"/>
      <c r="Y366" s="3098"/>
      <c r="Z366" s="3098"/>
      <c r="AA366" s="3098"/>
      <c r="AB366" s="3098"/>
      <c r="AC366" s="3098"/>
      <c r="AD366" s="3098"/>
      <c r="AE366" s="3098"/>
      <c r="AF366" s="3098"/>
      <c r="AG366" s="3098"/>
      <c r="AH366" s="3098"/>
      <c r="AI366" s="3098"/>
      <c r="AJ366" s="3143"/>
      <c r="AK366" s="3143"/>
      <c r="AL366" s="3143"/>
      <c r="AM366" s="3143"/>
      <c r="AN366" s="3143"/>
      <c r="AO366" s="3143"/>
      <c r="AP366" s="3143"/>
      <c r="AQ366" s="3143"/>
      <c r="AR366" s="3143"/>
      <c r="AS366" s="3143"/>
      <c r="AT366" s="3143"/>
      <c r="AU366" s="3143"/>
      <c r="AV366" s="3143"/>
      <c r="AW366" s="3143"/>
      <c r="AX366" s="3143"/>
      <c r="AY366" s="3143"/>
      <c r="AZ366" s="3143"/>
      <c r="BA366" s="3143"/>
      <c r="BB366" s="3143"/>
      <c r="BC366" s="3143"/>
      <c r="BD366" s="3143"/>
      <c r="BE366" s="3143"/>
      <c r="BF366" s="3143"/>
      <c r="BG366" s="3143"/>
      <c r="BH366" s="3143"/>
      <c r="BI366" s="3143"/>
      <c r="BJ366" s="3143"/>
      <c r="BK366" s="3143"/>
      <c r="BL366" s="3189"/>
      <c r="BM366" s="3189"/>
      <c r="BN366" s="3189"/>
      <c r="BO366" s="3189"/>
      <c r="BP366" s="3189"/>
      <c r="BQ366" s="3189"/>
      <c r="BR366" s="3189"/>
      <c r="BS366" s="3189"/>
      <c r="BT366" s="3189"/>
      <c r="BU366" s="3189"/>
      <c r="BV366" s="3143"/>
      <c r="BW366" s="3143"/>
      <c r="BX366" s="3143"/>
      <c r="BY366" s="3143"/>
      <c r="BZ366" s="3143"/>
      <c r="CA366" s="3143"/>
      <c r="CB366" s="3143"/>
      <c r="CC366" s="3143"/>
      <c r="CD366" s="3143"/>
      <c r="CE366" s="3143"/>
      <c r="CF366" s="3143"/>
      <c r="CG366" s="3143"/>
      <c r="CH366" s="3143"/>
      <c r="CI366" s="3143"/>
    </row>
    <row r="367" spans="1:87" ht="16.5" customHeight="1">
      <c r="A367" s="3143"/>
      <c r="B367" s="3143"/>
      <c r="C367" s="3143"/>
      <c r="D367" s="3143"/>
      <c r="E367" s="3143"/>
      <c r="F367" s="3143"/>
      <c r="G367" s="3143"/>
      <c r="H367" s="3143"/>
      <c r="I367" s="3143"/>
      <c r="J367" s="3143"/>
      <c r="K367" s="3098"/>
      <c r="L367" s="3098"/>
      <c r="M367" s="3098"/>
      <c r="N367" s="3098"/>
      <c r="O367" s="3098"/>
      <c r="P367" s="3098"/>
      <c r="Q367" s="3098"/>
      <c r="R367" s="3098"/>
      <c r="S367" s="3098"/>
      <c r="T367" s="3098"/>
      <c r="U367" s="3098"/>
      <c r="V367" s="3098"/>
      <c r="W367" s="3098"/>
      <c r="X367" s="3098"/>
      <c r="Y367" s="3098"/>
      <c r="Z367" s="3098"/>
      <c r="AA367" s="3098"/>
      <c r="AB367" s="3098"/>
      <c r="AC367" s="3098"/>
      <c r="AD367" s="3098"/>
      <c r="AE367" s="3098"/>
      <c r="AF367" s="3098"/>
      <c r="AG367" s="3098"/>
      <c r="AH367" s="3098"/>
      <c r="AI367" s="3098"/>
      <c r="AJ367" s="3143"/>
      <c r="AK367" s="3143"/>
      <c r="AL367" s="3143"/>
      <c r="AM367" s="3143"/>
      <c r="AN367" s="3143"/>
      <c r="AO367" s="3143"/>
      <c r="AP367" s="3143"/>
      <c r="AQ367" s="3143"/>
      <c r="AR367" s="3143"/>
      <c r="AS367" s="3143"/>
      <c r="AT367" s="3143"/>
      <c r="AU367" s="3143"/>
      <c r="AV367" s="3143"/>
      <c r="AW367" s="3143"/>
      <c r="AX367" s="3143"/>
      <c r="AY367" s="3143"/>
      <c r="AZ367" s="3143"/>
      <c r="BA367" s="3143"/>
      <c r="BB367" s="3143"/>
      <c r="BC367" s="3143"/>
      <c r="BD367" s="3143"/>
      <c r="BE367" s="3143"/>
      <c r="BF367" s="3143"/>
      <c r="BG367" s="3143"/>
      <c r="BH367" s="3143"/>
      <c r="BI367" s="3143"/>
      <c r="BJ367" s="3143"/>
      <c r="BK367" s="3143"/>
      <c r="BL367" s="3189"/>
      <c r="BM367" s="3189"/>
      <c r="BN367" s="3189"/>
      <c r="BO367" s="3189"/>
      <c r="BP367" s="3189"/>
      <c r="BQ367" s="3189"/>
      <c r="BR367" s="3189"/>
      <c r="BS367" s="3189"/>
      <c r="BT367" s="3189"/>
      <c r="BU367" s="3189"/>
      <c r="BV367" s="3143"/>
      <c r="BW367" s="3143"/>
      <c r="BX367" s="3143"/>
      <c r="BY367" s="3143"/>
      <c r="BZ367" s="3143"/>
      <c r="CA367" s="3143"/>
      <c r="CB367" s="3143"/>
      <c r="CC367" s="3143"/>
      <c r="CD367" s="3143"/>
      <c r="CE367" s="3143"/>
      <c r="CF367" s="3143"/>
      <c r="CG367" s="3143"/>
      <c r="CH367" s="3143"/>
      <c r="CI367" s="3143"/>
    </row>
    <row r="368" spans="1:87" ht="16.5" customHeight="1">
      <c r="A368" s="3143"/>
      <c r="B368" s="3143"/>
      <c r="C368" s="3143"/>
      <c r="D368" s="3143"/>
      <c r="E368" s="3143"/>
      <c r="F368" s="3143"/>
      <c r="G368" s="3143"/>
      <c r="H368" s="3143"/>
      <c r="I368" s="3143"/>
      <c r="J368" s="3143"/>
      <c r="K368" s="3098"/>
      <c r="L368" s="3098"/>
      <c r="M368" s="3098"/>
      <c r="N368" s="3098"/>
      <c r="O368" s="3098"/>
      <c r="P368" s="3098"/>
      <c r="Q368" s="3098"/>
      <c r="R368" s="3098"/>
      <c r="S368" s="3098"/>
      <c r="T368" s="3098"/>
      <c r="U368" s="3098"/>
      <c r="V368" s="3098"/>
      <c r="W368" s="3098"/>
      <c r="X368" s="3098"/>
      <c r="Y368" s="3098"/>
      <c r="Z368" s="3098"/>
      <c r="AA368" s="3098"/>
      <c r="AB368" s="3098"/>
      <c r="AC368" s="3098"/>
      <c r="AD368" s="3098"/>
      <c r="AE368" s="3098"/>
      <c r="AF368" s="3098"/>
      <c r="AG368" s="3098"/>
      <c r="AH368" s="3098"/>
      <c r="AI368" s="3098"/>
      <c r="AJ368" s="3143"/>
      <c r="AK368" s="3143"/>
      <c r="AL368" s="3143"/>
      <c r="AM368" s="3143"/>
      <c r="AN368" s="3143"/>
      <c r="AO368" s="3143"/>
      <c r="AP368" s="3143"/>
      <c r="AQ368" s="3143"/>
      <c r="AR368" s="3143"/>
      <c r="AS368" s="3143"/>
      <c r="AT368" s="3143"/>
      <c r="AU368" s="3143"/>
      <c r="AV368" s="3143"/>
      <c r="AW368" s="3143"/>
      <c r="AX368" s="3143"/>
      <c r="AY368" s="3143"/>
      <c r="AZ368" s="3143"/>
      <c r="BA368" s="3143"/>
      <c r="BB368" s="3143"/>
      <c r="BC368" s="3143"/>
      <c r="BD368" s="3143"/>
      <c r="BE368" s="3143"/>
      <c r="BF368" s="3143"/>
      <c r="BG368" s="3143"/>
      <c r="BH368" s="3143"/>
      <c r="BI368" s="3143"/>
      <c r="BJ368" s="3143"/>
      <c r="BK368" s="3143"/>
      <c r="BL368" s="3189"/>
      <c r="BM368" s="3189"/>
      <c r="BN368" s="3189"/>
      <c r="BO368" s="3189"/>
      <c r="BP368" s="3189"/>
      <c r="BQ368" s="3189"/>
      <c r="BR368" s="3189"/>
      <c r="BS368" s="3189"/>
      <c r="BT368" s="3189"/>
      <c r="BU368" s="3189"/>
      <c r="BV368" s="3143"/>
      <c r="BW368" s="3143"/>
      <c r="BX368" s="3143"/>
      <c r="BY368" s="3143"/>
      <c r="BZ368" s="3143"/>
      <c r="CA368" s="3143"/>
      <c r="CB368" s="3143"/>
      <c r="CC368" s="3143"/>
      <c r="CD368" s="3143"/>
      <c r="CE368" s="3143"/>
      <c r="CF368" s="3143"/>
      <c r="CG368" s="3143"/>
      <c r="CH368" s="3143"/>
      <c r="CI368" s="3143"/>
    </row>
    <row r="369" spans="1:87" ht="16.5" customHeight="1">
      <c r="A369" s="3143"/>
      <c r="B369" s="3143"/>
      <c r="C369" s="3143"/>
      <c r="D369" s="3143"/>
      <c r="E369" s="3143"/>
      <c r="F369" s="3143"/>
      <c r="G369" s="3143"/>
      <c r="H369" s="3143"/>
      <c r="I369" s="3143"/>
      <c r="J369" s="3143"/>
      <c r="K369" s="3098"/>
      <c r="L369" s="3098"/>
      <c r="M369" s="3098"/>
      <c r="N369" s="3098"/>
      <c r="O369" s="3098"/>
      <c r="P369" s="3098"/>
      <c r="Q369" s="3098"/>
      <c r="R369" s="3098"/>
      <c r="S369" s="3098"/>
      <c r="T369" s="3098"/>
      <c r="U369" s="3098"/>
      <c r="V369" s="3098"/>
      <c r="W369" s="3098"/>
      <c r="X369" s="3098"/>
      <c r="Y369" s="3098"/>
      <c r="Z369" s="3098"/>
      <c r="AA369" s="3098"/>
      <c r="AB369" s="3098"/>
      <c r="AC369" s="3098"/>
      <c r="AD369" s="3098"/>
      <c r="AE369" s="3098"/>
      <c r="AF369" s="3098"/>
      <c r="AG369" s="3098"/>
      <c r="AH369" s="3098"/>
      <c r="AI369" s="3098"/>
      <c r="AJ369" s="3143"/>
      <c r="AK369" s="3143"/>
      <c r="AL369" s="3143"/>
      <c r="AM369" s="3143"/>
      <c r="AN369" s="3143"/>
      <c r="AO369" s="3143"/>
      <c r="AP369" s="3143"/>
      <c r="AQ369" s="3143"/>
      <c r="AR369" s="3143"/>
      <c r="AS369" s="3143"/>
      <c r="AT369" s="3143"/>
      <c r="AU369" s="3143"/>
      <c r="AV369" s="3143"/>
      <c r="AW369" s="3143"/>
      <c r="AX369" s="3143"/>
      <c r="AY369" s="3143"/>
      <c r="AZ369" s="3143"/>
      <c r="BA369" s="3143"/>
      <c r="BB369" s="3143"/>
      <c r="BC369" s="3143"/>
      <c r="BD369" s="3143"/>
      <c r="BE369" s="3143"/>
      <c r="BF369" s="3143"/>
      <c r="BG369" s="3143"/>
      <c r="BH369" s="3143"/>
      <c r="BI369" s="3143"/>
      <c r="BJ369" s="3143"/>
      <c r="BK369" s="3143"/>
      <c r="BL369" s="3189"/>
      <c r="BM369" s="3189"/>
      <c r="BN369" s="3189"/>
      <c r="BO369" s="3189"/>
      <c r="BP369" s="3189"/>
      <c r="BQ369" s="3189"/>
      <c r="BR369" s="3189"/>
      <c r="BS369" s="3189"/>
      <c r="BT369" s="3189"/>
      <c r="BU369" s="3189"/>
      <c r="BV369" s="3143"/>
      <c r="BW369" s="3143"/>
      <c r="BX369" s="3143"/>
      <c r="BY369" s="3143"/>
      <c r="BZ369" s="3143"/>
      <c r="CA369" s="3143"/>
      <c r="CB369" s="3143"/>
      <c r="CC369" s="3143"/>
      <c r="CD369" s="3143"/>
      <c r="CE369" s="3143"/>
      <c r="CF369" s="3143"/>
      <c r="CG369" s="3143"/>
      <c r="CH369" s="3143"/>
      <c r="CI369" s="3143"/>
    </row>
    <row r="370" spans="1:87" ht="16.5" customHeight="1">
      <c r="A370" s="3143"/>
      <c r="B370" s="3143"/>
      <c r="C370" s="3143"/>
      <c r="D370" s="3143"/>
      <c r="E370" s="3143"/>
      <c r="F370" s="3143"/>
      <c r="G370" s="3143"/>
      <c r="H370" s="3143"/>
      <c r="I370" s="3143"/>
      <c r="J370" s="3143"/>
      <c r="K370" s="3098"/>
      <c r="L370" s="3098"/>
      <c r="M370" s="3098"/>
      <c r="N370" s="3098"/>
      <c r="O370" s="3098"/>
      <c r="P370" s="3098"/>
      <c r="Q370" s="3098"/>
      <c r="R370" s="3098"/>
      <c r="S370" s="3098"/>
      <c r="T370" s="3098"/>
      <c r="U370" s="3098"/>
      <c r="V370" s="3098"/>
      <c r="W370" s="3098"/>
      <c r="X370" s="3098"/>
      <c r="Y370" s="3098"/>
      <c r="Z370" s="3098"/>
      <c r="AA370" s="3098"/>
      <c r="AB370" s="3098"/>
      <c r="AC370" s="3098"/>
      <c r="AD370" s="3098"/>
      <c r="AE370" s="3098"/>
      <c r="AF370" s="3098"/>
      <c r="AG370" s="3098"/>
      <c r="AH370" s="3098"/>
      <c r="AI370" s="3098"/>
      <c r="AJ370" s="3143"/>
      <c r="AK370" s="3143"/>
      <c r="AL370" s="3143"/>
      <c r="AM370" s="3143"/>
      <c r="AN370" s="3143"/>
      <c r="AO370" s="3143"/>
      <c r="AP370" s="3143"/>
      <c r="AQ370" s="3143"/>
      <c r="AR370" s="3143"/>
      <c r="AS370" s="3143"/>
      <c r="AT370" s="3143"/>
      <c r="AU370" s="3143"/>
      <c r="AV370" s="3143"/>
      <c r="AW370" s="3143"/>
      <c r="AX370" s="3143"/>
      <c r="AY370" s="3143"/>
      <c r="AZ370" s="3143"/>
      <c r="BA370" s="3143"/>
      <c r="BB370" s="3143"/>
      <c r="BC370" s="3143"/>
      <c r="BD370" s="3143"/>
      <c r="BE370" s="3143"/>
      <c r="BF370" s="3143"/>
      <c r="BG370" s="3143"/>
      <c r="BH370" s="3143"/>
      <c r="BI370" s="3143"/>
      <c r="BJ370" s="3143"/>
      <c r="BK370" s="3143"/>
      <c r="BL370" s="3189"/>
      <c r="BM370" s="3189"/>
      <c r="BN370" s="3189"/>
      <c r="BO370" s="3189"/>
      <c r="BP370" s="3189"/>
      <c r="BQ370" s="3189"/>
      <c r="BR370" s="3189"/>
      <c r="BS370" s="3189"/>
      <c r="BT370" s="3189"/>
      <c r="BU370" s="3189"/>
      <c r="BV370" s="3143"/>
      <c r="BW370" s="3143"/>
      <c r="BX370" s="3143"/>
      <c r="BY370" s="3143"/>
      <c r="BZ370" s="3143"/>
      <c r="CA370" s="3143"/>
      <c r="CB370" s="3143"/>
      <c r="CC370" s="3143"/>
      <c r="CD370" s="3143"/>
      <c r="CE370" s="3143"/>
      <c r="CF370" s="3143"/>
      <c r="CG370" s="3143"/>
      <c r="CH370" s="3143"/>
      <c r="CI370" s="3143"/>
    </row>
    <row r="371" spans="1:87" ht="16.5" customHeight="1">
      <c r="A371" s="3143"/>
      <c r="B371" s="3143"/>
      <c r="C371" s="3143"/>
      <c r="D371" s="3143"/>
      <c r="E371" s="3143"/>
      <c r="F371" s="3143"/>
      <c r="G371" s="3143"/>
      <c r="H371" s="3143"/>
      <c r="I371" s="3143"/>
      <c r="J371" s="3143"/>
      <c r="K371" s="3098"/>
      <c r="L371" s="3098"/>
      <c r="M371" s="3098"/>
      <c r="N371" s="3098"/>
      <c r="O371" s="3098"/>
      <c r="P371" s="3098"/>
      <c r="Q371" s="3098"/>
      <c r="R371" s="3098"/>
      <c r="S371" s="3098"/>
      <c r="T371" s="3098"/>
      <c r="U371" s="3098"/>
      <c r="V371" s="3098"/>
      <c r="W371" s="3098"/>
      <c r="X371" s="3098"/>
      <c r="Y371" s="3098"/>
      <c r="Z371" s="3098"/>
      <c r="AA371" s="3098"/>
      <c r="AB371" s="3098"/>
      <c r="AC371" s="3098"/>
      <c r="AD371" s="3098"/>
      <c r="AE371" s="3098"/>
      <c r="AF371" s="3098"/>
      <c r="AG371" s="3098"/>
      <c r="AH371" s="3098"/>
      <c r="AI371" s="3098"/>
      <c r="AJ371" s="3143"/>
      <c r="AK371" s="3143"/>
      <c r="AL371" s="3143"/>
      <c r="AM371" s="3143"/>
      <c r="AN371" s="3143"/>
      <c r="AO371" s="3143"/>
      <c r="AP371" s="3143"/>
      <c r="AQ371" s="3143"/>
      <c r="AR371" s="3143"/>
      <c r="AS371" s="3143"/>
      <c r="AT371" s="3143"/>
      <c r="AU371" s="3143"/>
      <c r="AV371" s="3143"/>
      <c r="AW371" s="3143"/>
      <c r="AX371" s="3143"/>
      <c r="AY371" s="3143"/>
      <c r="AZ371" s="3143"/>
      <c r="BA371" s="3143"/>
      <c r="BB371" s="3143"/>
      <c r="BC371" s="3143"/>
      <c r="BD371" s="3143"/>
      <c r="BE371" s="3143"/>
      <c r="BF371" s="3143"/>
      <c r="BG371" s="3143"/>
      <c r="BH371" s="3143"/>
      <c r="BI371" s="3143"/>
      <c r="BJ371" s="3143"/>
      <c r="BK371" s="3143"/>
      <c r="BL371" s="3189"/>
      <c r="BM371" s="3189"/>
      <c r="BN371" s="3189"/>
      <c r="BO371" s="3189"/>
      <c r="BP371" s="3189"/>
      <c r="BQ371" s="3189"/>
      <c r="BR371" s="3189"/>
      <c r="BS371" s="3189"/>
      <c r="BT371" s="3189"/>
      <c r="BU371" s="3189"/>
      <c r="BV371" s="3143"/>
      <c r="BW371" s="3143"/>
      <c r="BX371" s="3143"/>
      <c r="BY371" s="3143"/>
      <c r="BZ371" s="3143"/>
      <c r="CA371" s="3143"/>
      <c r="CB371" s="3143"/>
      <c r="CC371" s="3143"/>
      <c r="CD371" s="3143"/>
      <c r="CE371" s="3143"/>
      <c r="CF371" s="3143"/>
      <c r="CG371" s="3143"/>
      <c r="CH371" s="3143"/>
      <c r="CI371" s="3143"/>
    </row>
    <row r="372" spans="1:87" ht="16.5" customHeight="1">
      <c r="A372" s="3143"/>
      <c r="B372" s="3143"/>
      <c r="C372" s="3143"/>
      <c r="D372" s="3143"/>
      <c r="E372" s="3143"/>
      <c r="F372" s="3143"/>
      <c r="G372" s="3143"/>
      <c r="H372" s="3143"/>
      <c r="I372" s="3143"/>
      <c r="J372" s="3143"/>
      <c r="K372" s="3098"/>
      <c r="L372" s="3098"/>
      <c r="M372" s="3098"/>
      <c r="N372" s="3098"/>
      <c r="O372" s="3098"/>
      <c r="P372" s="3098"/>
      <c r="Q372" s="3098"/>
      <c r="R372" s="3098"/>
      <c r="S372" s="3098"/>
      <c r="T372" s="3098"/>
      <c r="U372" s="3098"/>
      <c r="V372" s="3098"/>
      <c r="W372" s="3098"/>
      <c r="X372" s="3098"/>
      <c r="Y372" s="3098"/>
      <c r="Z372" s="3098"/>
      <c r="AA372" s="3098"/>
      <c r="AB372" s="3098"/>
      <c r="AC372" s="3098"/>
      <c r="AD372" s="3098"/>
      <c r="AE372" s="3098"/>
      <c r="AF372" s="3098"/>
      <c r="AG372" s="3098"/>
      <c r="AH372" s="3098"/>
      <c r="AI372" s="3098"/>
      <c r="AJ372" s="3143"/>
      <c r="AK372" s="3143"/>
      <c r="AL372" s="3143"/>
      <c r="AM372" s="3143"/>
      <c r="AN372" s="3143"/>
      <c r="AO372" s="3143"/>
      <c r="AP372" s="3143"/>
      <c r="AQ372" s="3143"/>
      <c r="AR372" s="3143"/>
      <c r="AS372" s="3143"/>
      <c r="AT372" s="3143"/>
      <c r="AU372" s="3143"/>
      <c r="AV372" s="3143"/>
      <c r="AW372" s="3143"/>
      <c r="AX372" s="3143"/>
      <c r="AY372" s="3143"/>
      <c r="AZ372" s="3143"/>
      <c r="BA372" s="3143"/>
      <c r="BB372" s="3143"/>
      <c r="BC372" s="3143"/>
      <c r="BD372" s="3143"/>
      <c r="BE372" s="3143"/>
      <c r="BF372" s="3143"/>
      <c r="BG372" s="3143"/>
      <c r="BH372" s="3143"/>
      <c r="BI372" s="3143"/>
      <c r="BJ372" s="3143"/>
      <c r="BK372" s="3143"/>
      <c r="BL372" s="3189"/>
      <c r="BM372" s="3189"/>
      <c r="BN372" s="3189"/>
      <c r="BO372" s="3189"/>
      <c r="BP372" s="3189"/>
      <c r="BQ372" s="3189"/>
      <c r="BR372" s="3189"/>
      <c r="BS372" s="3189"/>
      <c r="BT372" s="3189"/>
      <c r="BU372" s="3189"/>
      <c r="BV372" s="3143"/>
      <c r="BW372" s="3143"/>
      <c r="BX372" s="3143"/>
      <c r="BY372" s="3143"/>
      <c r="BZ372" s="3143"/>
      <c r="CA372" s="3143"/>
      <c r="CB372" s="3143"/>
      <c r="CC372" s="3143"/>
      <c r="CD372" s="3143"/>
      <c r="CE372" s="3143"/>
      <c r="CF372" s="3143"/>
      <c r="CG372" s="3143"/>
      <c r="CH372" s="3143"/>
      <c r="CI372" s="3143"/>
    </row>
    <row r="373" spans="1:87" ht="16.5" customHeight="1">
      <c r="A373" s="3143"/>
      <c r="B373" s="3143"/>
      <c r="C373" s="3143"/>
      <c r="D373" s="3143"/>
      <c r="E373" s="3143"/>
      <c r="F373" s="3143"/>
      <c r="G373" s="3143"/>
      <c r="H373" s="3143"/>
      <c r="I373" s="3143"/>
      <c r="J373" s="3143"/>
      <c r="K373" s="3098"/>
      <c r="L373" s="3098"/>
      <c r="M373" s="3098"/>
      <c r="N373" s="3098"/>
      <c r="O373" s="3098"/>
      <c r="P373" s="3098"/>
      <c r="Q373" s="3098"/>
      <c r="R373" s="3098"/>
      <c r="S373" s="3098"/>
      <c r="T373" s="3098"/>
      <c r="U373" s="3098"/>
      <c r="V373" s="3098"/>
      <c r="W373" s="3098"/>
      <c r="X373" s="3098"/>
      <c r="Y373" s="3098"/>
      <c r="Z373" s="3098"/>
      <c r="AA373" s="3098"/>
      <c r="AB373" s="3098"/>
      <c r="AC373" s="3098"/>
      <c r="AD373" s="3098"/>
      <c r="AE373" s="3098"/>
      <c r="AF373" s="3098"/>
      <c r="AG373" s="3098"/>
      <c r="AH373" s="3098"/>
      <c r="AI373" s="3098"/>
      <c r="AJ373" s="3143"/>
      <c r="AK373" s="3143"/>
      <c r="AL373" s="3143"/>
      <c r="AM373" s="3143"/>
      <c r="AN373" s="3143"/>
      <c r="AO373" s="3143"/>
      <c r="AP373" s="3143"/>
      <c r="AQ373" s="3143"/>
      <c r="AR373" s="3143"/>
      <c r="AS373" s="3143"/>
      <c r="AT373" s="3143"/>
      <c r="AU373" s="3143"/>
      <c r="AV373" s="3143"/>
      <c r="AW373" s="3143"/>
      <c r="AX373" s="3143"/>
      <c r="AY373" s="3143"/>
      <c r="AZ373" s="3143"/>
      <c r="BA373" s="3143"/>
      <c r="BB373" s="3143"/>
      <c r="BC373" s="3143"/>
      <c r="BD373" s="3143"/>
      <c r="BE373" s="3143"/>
      <c r="BF373" s="3143"/>
      <c r="BG373" s="3143"/>
      <c r="BH373" s="3143"/>
      <c r="BI373" s="3143"/>
      <c r="BJ373" s="3143"/>
      <c r="BK373" s="3143"/>
      <c r="BL373" s="3189"/>
      <c r="BM373" s="3189"/>
      <c r="BN373" s="3189"/>
      <c r="BO373" s="3189"/>
      <c r="BP373" s="3189"/>
      <c r="BQ373" s="3189"/>
      <c r="BR373" s="3189"/>
      <c r="BS373" s="3189"/>
      <c r="BT373" s="3189"/>
      <c r="BU373" s="3189"/>
      <c r="BV373" s="3143"/>
      <c r="BW373" s="3143"/>
      <c r="BX373" s="3143"/>
      <c r="BY373" s="3143"/>
      <c r="BZ373" s="3143"/>
      <c r="CA373" s="3143"/>
      <c r="CB373" s="3143"/>
      <c r="CC373" s="3143"/>
      <c r="CD373" s="3143"/>
      <c r="CE373" s="3143"/>
      <c r="CF373" s="3143"/>
      <c r="CG373" s="3143"/>
      <c r="CH373" s="3143"/>
      <c r="CI373" s="3143"/>
    </row>
    <row r="374" spans="1:87" ht="16.5" customHeight="1">
      <c r="A374" s="3143"/>
      <c r="B374" s="3143"/>
      <c r="C374" s="3143"/>
      <c r="D374" s="3143"/>
      <c r="E374" s="3143"/>
      <c r="F374" s="3143"/>
      <c r="G374" s="3143"/>
      <c r="H374" s="3143"/>
      <c r="I374" s="3143"/>
      <c r="J374" s="3143"/>
      <c r="K374" s="3098"/>
      <c r="L374" s="3098"/>
      <c r="M374" s="3098"/>
      <c r="N374" s="3098"/>
      <c r="O374" s="3098"/>
      <c r="P374" s="3098"/>
      <c r="Q374" s="3098"/>
      <c r="R374" s="3098"/>
      <c r="S374" s="3098"/>
      <c r="T374" s="3098"/>
      <c r="U374" s="3098"/>
      <c r="V374" s="3098"/>
      <c r="W374" s="3098"/>
      <c r="X374" s="3098"/>
      <c r="Y374" s="3098"/>
      <c r="Z374" s="3098"/>
      <c r="AA374" s="3098"/>
      <c r="AB374" s="3098"/>
      <c r="AC374" s="3098"/>
      <c r="AD374" s="3098"/>
      <c r="AE374" s="3098"/>
      <c r="AF374" s="3098"/>
      <c r="AG374" s="3098"/>
      <c r="AH374" s="3098"/>
      <c r="AI374" s="3098"/>
      <c r="AJ374" s="3143"/>
      <c r="AK374" s="3143"/>
      <c r="AL374" s="3143"/>
      <c r="AM374" s="3143"/>
      <c r="AN374" s="3143"/>
      <c r="AO374" s="3143"/>
      <c r="AP374" s="3143"/>
      <c r="AQ374" s="3143"/>
      <c r="AR374" s="3143"/>
      <c r="AS374" s="3143"/>
      <c r="AT374" s="3143"/>
      <c r="AU374" s="3143"/>
      <c r="AV374" s="3143"/>
      <c r="AW374" s="3143"/>
      <c r="AX374" s="3143"/>
      <c r="AY374" s="3143"/>
      <c r="AZ374" s="3143"/>
      <c r="BA374" s="3143"/>
      <c r="BB374" s="3143"/>
      <c r="BC374" s="3143"/>
      <c r="BD374" s="3143"/>
      <c r="BE374" s="3143"/>
      <c r="BF374" s="3143"/>
      <c r="BG374" s="3143"/>
      <c r="BH374" s="3143"/>
      <c r="BI374" s="3143"/>
      <c r="BJ374" s="3143"/>
      <c r="BK374" s="3143"/>
      <c r="BL374" s="3189"/>
      <c r="BM374" s="3189"/>
      <c r="BN374" s="3189"/>
      <c r="BO374" s="3189"/>
      <c r="BP374" s="3189"/>
      <c r="BQ374" s="3189"/>
      <c r="BR374" s="3189"/>
      <c r="BS374" s="3189"/>
      <c r="BT374" s="3189"/>
      <c r="BU374" s="3189"/>
      <c r="BV374" s="3143"/>
      <c r="BW374" s="3143"/>
      <c r="BX374" s="3143"/>
      <c r="BY374" s="3143"/>
      <c r="BZ374" s="3143"/>
      <c r="CA374" s="3143"/>
      <c r="CB374" s="3143"/>
      <c r="CC374" s="3143"/>
      <c r="CD374" s="3143"/>
      <c r="CE374" s="3143"/>
      <c r="CF374" s="3143"/>
      <c r="CG374" s="3143"/>
      <c r="CH374" s="3143"/>
      <c r="CI374" s="3143"/>
    </row>
    <row r="375" spans="1:87" ht="16.5" customHeight="1">
      <c r="A375" s="3143"/>
      <c r="B375" s="3143"/>
      <c r="C375" s="3143"/>
      <c r="D375" s="3143"/>
      <c r="E375" s="3143"/>
      <c r="F375" s="3143"/>
      <c r="G375" s="3143"/>
      <c r="H375" s="3143"/>
      <c r="I375" s="3143"/>
      <c r="J375" s="3143"/>
      <c r="K375" s="3098"/>
      <c r="L375" s="3098"/>
      <c r="M375" s="3098"/>
      <c r="N375" s="3098"/>
      <c r="O375" s="3098"/>
      <c r="P375" s="3098"/>
      <c r="Q375" s="3098"/>
      <c r="R375" s="3098"/>
      <c r="S375" s="3098"/>
      <c r="T375" s="3098"/>
      <c r="U375" s="3098"/>
      <c r="V375" s="3098"/>
      <c r="W375" s="3098"/>
      <c r="X375" s="3098"/>
      <c r="Y375" s="3098"/>
      <c r="Z375" s="3098"/>
      <c r="AA375" s="3098"/>
      <c r="AB375" s="3098"/>
      <c r="AC375" s="3098"/>
      <c r="AD375" s="3098"/>
      <c r="AE375" s="3098"/>
      <c r="AF375" s="3098"/>
      <c r="AG375" s="3098"/>
      <c r="AH375" s="3098"/>
      <c r="AI375" s="3098"/>
      <c r="AJ375" s="3143"/>
      <c r="AK375" s="3143"/>
      <c r="AL375" s="3143"/>
      <c r="AM375" s="3143"/>
      <c r="AN375" s="3143"/>
      <c r="AO375" s="3143"/>
      <c r="AP375" s="3143"/>
      <c r="AQ375" s="3143"/>
      <c r="AR375" s="3143"/>
      <c r="AS375" s="3143"/>
      <c r="AT375" s="3143"/>
      <c r="AU375" s="3143"/>
      <c r="AV375" s="3143"/>
      <c r="AW375" s="3143"/>
      <c r="AX375" s="3143"/>
      <c r="AY375" s="3143"/>
      <c r="AZ375" s="3143"/>
      <c r="BA375" s="3143"/>
      <c r="BB375" s="3143"/>
      <c r="BC375" s="3143"/>
      <c r="BD375" s="3143"/>
      <c r="BE375" s="3143"/>
      <c r="BF375" s="3143"/>
      <c r="BG375" s="3143"/>
      <c r="BH375" s="3143"/>
      <c r="BI375" s="3143"/>
      <c r="BJ375" s="3143"/>
      <c r="BK375" s="3143"/>
      <c r="BL375" s="3189"/>
      <c r="BM375" s="3189"/>
      <c r="BN375" s="3189"/>
      <c r="BO375" s="3189"/>
      <c r="BP375" s="3189"/>
      <c r="BQ375" s="3189"/>
      <c r="BR375" s="3189"/>
      <c r="BS375" s="3189"/>
      <c r="BT375" s="3189"/>
      <c r="BU375" s="3189"/>
      <c r="BV375" s="3143"/>
      <c r="BW375" s="3143"/>
      <c r="BX375" s="3143"/>
      <c r="BY375" s="3143"/>
      <c r="BZ375" s="3143"/>
      <c r="CA375" s="3143"/>
      <c r="CB375" s="3143"/>
      <c r="CC375" s="3143"/>
      <c r="CD375" s="3143"/>
      <c r="CE375" s="3143"/>
      <c r="CF375" s="3143"/>
      <c r="CG375" s="3143"/>
      <c r="CH375" s="3143"/>
      <c r="CI375" s="3143"/>
    </row>
    <row r="376" spans="1:87" ht="16.5" customHeight="1">
      <c r="A376" s="3143"/>
      <c r="B376" s="3143"/>
      <c r="C376" s="3143"/>
      <c r="D376" s="3143"/>
      <c r="E376" s="3143"/>
      <c r="F376" s="3143"/>
      <c r="G376" s="3143"/>
      <c r="H376" s="3143"/>
      <c r="I376" s="3143"/>
      <c r="J376" s="3143"/>
      <c r="K376" s="3098"/>
      <c r="L376" s="3098"/>
      <c r="M376" s="3098"/>
      <c r="N376" s="3098"/>
      <c r="O376" s="3098"/>
      <c r="P376" s="3098"/>
      <c r="Q376" s="3098"/>
      <c r="R376" s="3098"/>
      <c r="S376" s="3098"/>
      <c r="T376" s="3098"/>
      <c r="U376" s="3098"/>
      <c r="V376" s="3098"/>
      <c r="W376" s="3098"/>
      <c r="X376" s="3098"/>
      <c r="Y376" s="3098"/>
      <c r="Z376" s="3098"/>
      <c r="AA376" s="3098"/>
      <c r="AB376" s="3098"/>
      <c r="AC376" s="3098"/>
      <c r="AD376" s="3098"/>
      <c r="AE376" s="3098"/>
      <c r="AF376" s="3098"/>
      <c r="AG376" s="3098"/>
      <c r="AH376" s="3098"/>
      <c r="AI376" s="3098"/>
      <c r="AJ376" s="3143"/>
      <c r="AK376" s="3143"/>
      <c r="AL376" s="3143"/>
      <c r="AM376" s="3143"/>
      <c r="AN376" s="3143"/>
      <c r="AO376" s="3143"/>
      <c r="AP376" s="3143"/>
      <c r="AQ376" s="3143"/>
      <c r="AR376" s="3143"/>
      <c r="AS376" s="3143"/>
      <c r="AT376" s="3143"/>
      <c r="AU376" s="3143"/>
      <c r="AV376" s="3143"/>
      <c r="AW376" s="3143"/>
      <c r="AX376" s="3143"/>
      <c r="AY376" s="3143"/>
      <c r="AZ376" s="3143"/>
      <c r="BA376" s="3143"/>
      <c r="BB376" s="3143"/>
      <c r="BC376" s="3143"/>
      <c r="BD376" s="3143"/>
      <c r="BE376" s="3143"/>
      <c r="BF376" s="3143"/>
      <c r="BG376" s="3143"/>
      <c r="BH376" s="3143"/>
      <c r="BI376" s="3143"/>
      <c r="BJ376" s="3143"/>
      <c r="BK376" s="3143"/>
      <c r="BL376" s="3189"/>
      <c r="BM376" s="3189"/>
      <c r="BN376" s="3189"/>
      <c r="BO376" s="3189"/>
      <c r="BP376" s="3189"/>
      <c r="BQ376" s="3189"/>
      <c r="BR376" s="3189"/>
      <c r="BS376" s="3189"/>
      <c r="BT376" s="3189"/>
      <c r="BU376" s="3189"/>
      <c r="BV376" s="3143"/>
      <c r="BW376" s="3143"/>
      <c r="BX376" s="3143"/>
      <c r="BY376" s="3143"/>
      <c r="BZ376" s="3143"/>
      <c r="CA376" s="3143"/>
      <c r="CB376" s="3143"/>
      <c r="CC376" s="3143"/>
      <c r="CD376" s="3143"/>
      <c r="CE376" s="3143"/>
      <c r="CF376" s="3143"/>
      <c r="CG376" s="3143"/>
      <c r="CH376" s="3143"/>
      <c r="CI376" s="3143"/>
    </row>
    <row r="377" spans="1:87" ht="16.5" customHeight="1">
      <c r="A377" s="3143"/>
      <c r="B377" s="3143"/>
      <c r="C377" s="3143"/>
      <c r="D377" s="3143"/>
      <c r="E377" s="3143"/>
      <c r="F377" s="3143"/>
      <c r="G377" s="3143"/>
      <c r="H377" s="3143"/>
      <c r="I377" s="3143"/>
      <c r="J377" s="3143"/>
      <c r="K377" s="3098"/>
      <c r="L377" s="3098"/>
      <c r="M377" s="3098"/>
      <c r="N377" s="3098"/>
      <c r="O377" s="3098"/>
      <c r="P377" s="3098"/>
      <c r="Q377" s="3098"/>
      <c r="R377" s="3098"/>
      <c r="S377" s="3098"/>
      <c r="T377" s="3098"/>
      <c r="U377" s="3098"/>
      <c r="V377" s="3098"/>
      <c r="W377" s="3098"/>
      <c r="X377" s="3098"/>
      <c r="Y377" s="3098"/>
      <c r="Z377" s="3098"/>
      <c r="AA377" s="3098"/>
      <c r="AB377" s="3098"/>
      <c r="AC377" s="3098"/>
      <c r="AD377" s="3098"/>
      <c r="AE377" s="3098"/>
      <c r="AF377" s="3098"/>
      <c r="AG377" s="3098"/>
      <c r="AH377" s="3098"/>
      <c r="AI377" s="3098"/>
      <c r="AJ377" s="3143"/>
      <c r="AK377" s="3143"/>
      <c r="AL377" s="3143"/>
      <c r="AM377" s="3143"/>
      <c r="AN377" s="3143"/>
      <c r="AO377" s="3143"/>
      <c r="AP377" s="3143"/>
      <c r="AQ377" s="3143"/>
      <c r="AR377" s="3143"/>
      <c r="AS377" s="3143"/>
      <c r="AT377" s="3143"/>
      <c r="AU377" s="3143"/>
      <c r="AV377" s="3143"/>
      <c r="AW377" s="3143"/>
      <c r="AX377" s="3143"/>
      <c r="AY377" s="3143"/>
      <c r="AZ377" s="3143"/>
      <c r="BA377" s="3143"/>
      <c r="BB377" s="3143"/>
      <c r="BC377" s="3143"/>
      <c r="BD377" s="3143"/>
      <c r="BE377" s="3143"/>
      <c r="BF377" s="3143"/>
      <c r="BG377" s="3143"/>
      <c r="BH377" s="3143"/>
      <c r="BI377" s="3143"/>
      <c r="BJ377" s="3143"/>
      <c r="BK377" s="3143"/>
      <c r="BL377" s="3189"/>
      <c r="BM377" s="3189"/>
      <c r="BN377" s="3189"/>
      <c r="BO377" s="3189"/>
      <c r="BP377" s="3189"/>
      <c r="BQ377" s="3189"/>
      <c r="BR377" s="3189"/>
      <c r="BS377" s="3189"/>
      <c r="BT377" s="3189"/>
      <c r="BU377" s="3189"/>
      <c r="BV377" s="3143"/>
      <c r="BW377" s="3143"/>
      <c r="BX377" s="3143"/>
      <c r="BY377" s="3143"/>
      <c r="BZ377" s="3143"/>
      <c r="CA377" s="3143"/>
      <c r="CB377" s="3143"/>
      <c r="CC377" s="3143"/>
      <c r="CD377" s="3143"/>
      <c r="CE377" s="3143"/>
      <c r="CF377" s="3143"/>
      <c r="CG377" s="3143"/>
      <c r="CH377" s="3143"/>
      <c r="CI377" s="3143"/>
    </row>
    <row r="378" spans="1:87" ht="16.5" customHeight="1">
      <c r="A378" s="3143"/>
      <c r="B378" s="3143"/>
      <c r="C378" s="3143"/>
      <c r="D378" s="3143"/>
      <c r="E378" s="3143"/>
      <c r="F378" s="3143"/>
      <c r="G378" s="3143"/>
      <c r="H378" s="3143"/>
      <c r="I378" s="3143"/>
      <c r="J378" s="3143"/>
      <c r="K378" s="3098"/>
      <c r="L378" s="3098"/>
      <c r="M378" s="3098"/>
      <c r="N378" s="3098"/>
      <c r="O378" s="3098"/>
      <c r="P378" s="3098"/>
      <c r="Q378" s="3098"/>
      <c r="R378" s="3098"/>
      <c r="S378" s="3098"/>
      <c r="T378" s="3098"/>
      <c r="U378" s="3098"/>
      <c r="V378" s="3098"/>
      <c r="W378" s="3098"/>
      <c r="X378" s="3098"/>
      <c r="Y378" s="3098"/>
      <c r="Z378" s="3098"/>
      <c r="AA378" s="3098"/>
      <c r="AB378" s="3098"/>
      <c r="AC378" s="3098"/>
      <c r="AD378" s="3098"/>
      <c r="AE378" s="3098"/>
      <c r="AF378" s="3098"/>
      <c r="AG378" s="3098"/>
      <c r="AH378" s="3098"/>
      <c r="AI378" s="3098"/>
      <c r="AJ378" s="3143"/>
      <c r="AK378" s="3143"/>
      <c r="AL378" s="3143"/>
      <c r="AM378" s="3143"/>
      <c r="AN378" s="3143"/>
      <c r="AO378" s="3143"/>
      <c r="AP378" s="3143"/>
      <c r="AQ378" s="3143"/>
      <c r="AR378" s="3143"/>
      <c r="AS378" s="3143"/>
      <c r="AT378" s="3143"/>
      <c r="AU378" s="3143"/>
      <c r="AV378" s="3143"/>
      <c r="AW378" s="3143"/>
      <c r="AX378" s="3143"/>
      <c r="AY378" s="3143"/>
      <c r="AZ378" s="3143"/>
      <c r="BA378" s="3143"/>
      <c r="BB378" s="3143"/>
      <c r="BC378" s="3143"/>
      <c r="BD378" s="3143"/>
      <c r="BE378" s="3143"/>
      <c r="BF378" s="3143"/>
      <c r="BG378" s="3143"/>
      <c r="BH378" s="3143"/>
      <c r="BI378" s="3143"/>
      <c r="BJ378" s="3143"/>
      <c r="BK378" s="3143"/>
      <c r="BL378" s="3189"/>
      <c r="BM378" s="3189"/>
      <c r="BN378" s="3189"/>
      <c r="BO378" s="3189"/>
      <c r="BP378" s="3189"/>
      <c r="BQ378" s="3189"/>
      <c r="BR378" s="3189"/>
      <c r="BS378" s="3189"/>
      <c r="BT378" s="3189"/>
      <c r="BU378" s="3189"/>
      <c r="BV378" s="3143"/>
      <c r="BW378" s="3143"/>
      <c r="BX378" s="3143"/>
      <c r="BY378" s="3143"/>
      <c r="BZ378" s="3143"/>
      <c r="CA378" s="3143"/>
      <c r="CB378" s="3143"/>
      <c r="CC378" s="3143"/>
      <c r="CD378" s="3143"/>
      <c r="CE378" s="3143"/>
      <c r="CF378" s="3143"/>
      <c r="CG378" s="3143"/>
      <c r="CH378" s="3143"/>
      <c r="CI378" s="3143"/>
    </row>
    <row r="379" spans="1:87" ht="16.5" customHeight="1">
      <c r="A379" s="3143"/>
      <c r="B379" s="3143"/>
      <c r="C379" s="3143"/>
      <c r="D379" s="3143"/>
      <c r="E379" s="3143"/>
      <c r="F379" s="3143"/>
      <c r="G379" s="3143"/>
      <c r="H379" s="3143"/>
      <c r="I379" s="3143"/>
      <c r="J379" s="3143"/>
      <c r="K379" s="3098"/>
      <c r="L379" s="3098"/>
      <c r="M379" s="3098"/>
      <c r="N379" s="3098"/>
      <c r="O379" s="3098"/>
      <c r="P379" s="3098"/>
      <c r="Q379" s="3098"/>
      <c r="R379" s="3098"/>
      <c r="S379" s="3098"/>
      <c r="T379" s="3098"/>
      <c r="U379" s="3098"/>
      <c r="V379" s="3098"/>
      <c r="W379" s="3098"/>
      <c r="X379" s="3098"/>
      <c r="Y379" s="3098"/>
      <c r="Z379" s="3098"/>
      <c r="AA379" s="3098"/>
      <c r="AB379" s="3098"/>
      <c r="AC379" s="3098"/>
      <c r="AD379" s="3098"/>
      <c r="AE379" s="3098"/>
      <c r="AF379" s="3098"/>
      <c r="AG379" s="3098"/>
      <c r="AH379" s="3098"/>
      <c r="AI379" s="3098"/>
      <c r="AJ379" s="3143"/>
      <c r="AK379" s="3143"/>
      <c r="AL379" s="3143"/>
      <c r="AM379" s="3143"/>
      <c r="AN379" s="3143"/>
      <c r="AO379" s="3143"/>
      <c r="AP379" s="3143"/>
      <c r="AQ379" s="3143"/>
      <c r="AR379" s="3143"/>
      <c r="AS379" s="3143"/>
      <c r="AT379" s="3143"/>
      <c r="AU379" s="3143"/>
      <c r="AV379" s="3143"/>
      <c r="AW379" s="3143"/>
      <c r="AX379" s="3143"/>
      <c r="AY379" s="3143"/>
      <c r="AZ379" s="3143"/>
      <c r="BA379" s="3143"/>
      <c r="BB379" s="3143"/>
      <c r="BC379" s="3143"/>
      <c r="BD379" s="3143"/>
      <c r="BE379" s="3143"/>
      <c r="BF379" s="3143"/>
      <c r="BG379" s="3143"/>
      <c r="BH379" s="3143"/>
      <c r="BI379" s="3143"/>
      <c r="BJ379" s="3143"/>
      <c r="BK379" s="3143"/>
      <c r="BL379" s="3189"/>
      <c r="BM379" s="3189"/>
      <c r="BN379" s="3189"/>
      <c r="BO379" s="3189"/>
      <c r="BP379" s="3189"/>
      <c r="BQ379" s="3189"/>
      <c r="BR379" s="3189"/>
      <c r="BS379" s="3189"/>
      <c r="BT379" s="3189"/>
      <c r="BU379" s="3189"/>
      <c r="BV379" s="3143"/>
      <c r="BW379" s="3143"/>
      <c r="BX379" s="3143"/>
      <c r="BY379" s="3143"/>
      <c r="BZ379" s="3143"/>
      <c r="CA379" s="3143"/>
      <c r="CB379" s="3143"/>
      <c r="CC379" s="3143"/>
      <c r="CD379" s="3143"/>
      <c r="CE379" s="3143"/>
      <c r="CF379" s="3143"/>
      <c r="CG379" s="3143"/>
      <c r="CH379" s="3143"/>
      <c r="CI379" s="3143"/>
    </row>
    <row r="380" spans="1:87" ht="16.5" customHeight="1">
      <c r="A380" s="3143"/>
      <c r="B380" s="3143"/>
      <c r="C380" s="3143"/>
      <c r="D380" s="3143"/>
      <c r="E380" s="3143"/>
      <c r="F380" s="3143"/>
      <c r="G380" s="3143"/>
      <c r="H380" s="3143"/>
      <c r="I380" s="3143"/>
      <c r="J380" s="3143"/>
      <c r="K380" s="3098"/>
      <c r="L380" s="3098"/>
      <c r="M380" s="3098"/>
      <c r="N380" s="3098"/>
      <c r="O380" s="3098"/>
      <c r="P380" s="3098"/>
      <c r="Q380" s="3098"/>
      <c r="R380" s="3098"/>
      <c r="S380" s="3098"/>
      <c r="T380" s="3098"/>
      <c r="U380" s="3098"/>
      <c r="V380" s="3098"/>
      <c r="W380" s="3098"/>
      <c r="X380" s="3098"/>
      <c r="Y380" s="3098"/>
      <c r="Z380" s="3098"/>
      <c r="AA380" s="3098"/>
      <c r="AB380" s="3098"/>
      <c r="AC380" s="3098"/>
      <c r="AD380" s="3098"/>
      <c r="AE380" s="3098"/>
      <c r="AF380" s="3098"/>
      <c r="AG380" s="3098"/>
      <c r="AH380" s="3098"/>
      <c r="AI380" s="3098"/>
      <c r="AJ380" s="3143"/>
      <c r="AK380" s="3143"/>
      <c r="AL380" s="3143"/>
      <c r="AM380" s="3143"/>
      <c r="AN380" s="3143"/>
      <c r="AO380" s="3143"/>
      <c r="AP380" s="3143"/>
      <c r="AQ380" s="3143"/>
      <c r="AR380" s="3143"/>
      <c r="AS380" s="3143"/>
      <c r="AT380" s="3143"/>
      <c r="AU380" s="3143"/>
      <c r="AV380" s="3143"/>
      <c r="AW380" s="3143"/>
      <c r="AX380" s="3143"/>
      <c r="AY380" s="3143"/>
      <c r="AZ380" s="3143"/>
      <c r="BA380" s="3143"/>
      <c r="BB380" s="3143"/>
      <c r="BC380" s="3143"/>
      <c r="BD380" s="3143"/>
      <c r="BE380" s="3143"/>
      <c r="BF380" s="3143"/>
      <c r="BG380" s="3143"/>
      <c r="BH380" s="3143"/>
      <c r="BI380" s="3143"/>
      <c r="BJ380" s="3143"/>
      <c r="BK380" s="3143"/>
      <c r="BL380" s="3189"/>
      <c r="BM380" s="3189"/>
      <c r="BN380" s="3189"/>
      <c r="BO380" s="3189"/>
      <c r="BP380" s="3189"/>
      <c r="BQ380" s="3189"/>
      <c r="BR380" s="3189"/>
      <c r="BS380" s="3189"/>
      <c r="BT380" s="3189"/>
      <c r="BU380" s="3189"/>
      <c r="BV380" s="3143"/>
      <c r="BW380" s="3143"/>
      <c r="BX380" s="3143"/>
      <c r="BY380" s="3143"/>
      <c r="BZ380" s="3143"/>
      <c r="CA380" s="3143"/>
      <c r="CB380" s="3143"/>
      <c r="CC380" s="3143"/>
      <c r="CD380" s="3143"/>
      <c r="CE380" s="3143"/>
      <c r="CF380" s="3143"/>
      <c r="CG380" s="3143"/>
      <c r="CH380" s="3143"/>
      <c r="CI380" s="3143"/>
    </row>
    <row r="381" spans="1:87" ht="16.5" customHeight="1">
      <c r="A381" s="3143"/>
      <c r="B381" s="3143"/>
      <c r="C381" s="3143"/>
      <c r="D381" s="3143"/>
      <c r="E381" s="3143"/>
      <c r="F381" s="3143"/>
      <c r="G381" s="3143"/>
      <c r="H381" s="3143"/>
      <c r="I381" s="3143"/>
      <c r="J381" s="3143"/>
      <c r="K381" s="3098"/>
      <c r="L381" s="3098"/>
      <c r="M381" s="3098"/>
      <c r="N381" s="3098"/>
      <c r="O381" s="3098"/>
      <c r="P381" s="3098"/>
      <c r="Q381" s="3098"/>
      <c r="R381" s="3098"/>
      <c r="S381" s="3098"/>
      <c r="T381" s="3098"/>
      <c r="U381" s="3098"/>
      <c r="V381" s="3098"/>
      <c r="W381" s="3098"/>
      <c r="X381" s="3098"/>
      <c r="Y381" s="3098"/>
      <c r="Z381" s="3098"/>
      <c r="AA381" s="3098"/>
      <c r="AB381" s="3098"/>
      <c r="AC381" s="3098"/>
      <c r="AD381" s="3098"/>
      <c r="AE381" s="3098"/>
      <c r="AF381" s="3098"/>
      <c r="AG381" s="3098"/>
      <c r="AH381" s="3098"/>
      <c r="AI381" s="3098"/>
      <c r="AJ381" s="3143"/>
      <c r="AK381" s="3143"/>
      <c r="AL381" s="3143"/>
      <c r="AM381" s="3143"/>
      <c r="AN381" s="3143"/>
      <c r="AO381" s="3143"/>
      <c r="AP381" s="3143"/>
      <c r="AQ381" s="3143"/>
      <c r="AR381" s="3143"/>
      <c r="AS381" s="3143"/>
      <c r="AT381" s="3143"/>
      <c r="AU381" s="3143"/>
      <c r="AV381" s="3143"/>
      <c r="AW381" s="3143"/>
      <c r="AX381" s="3143"/>
      <c r="AY381" s="3143"/>
      <c r="AZ381" s="3143"/>
      <c r="BA381" s="3143"/>
      <c r="BB381" s="3143"/>
      <c r="BC381" s="3143"/>
      <c r="BD381" s="3143"/>
      <c r="BE381" s="3143"/>
      <c r="BF381" s="3143"/>
      <c r="BG381" s="3143"/>
      <c r="BH381" s="3143"/>
      <c r="BI381" s="3143"/>
      <c r="BJ381" s="3143"/>
      <c r="BK381" s="3143"/>
      <c r="BL381" s="3189"/>
      <c r="BM381" s="3189"/>
      <c r="BN381" s="3189"/>
      <c r="BO381" s="3189"/>
      <c r="BP381" s="3189"/>
      <c r="BQ381" s="3189"/>
      <c r="BR381" s="3189"/>
      <c r="BS381" s="3189"/>
      <c r="BT381" s="3189"/>
      <c r="BU381" s="3189"/>
      <c r="BV381" s="3143"/>
      <c r="BW381" s="3143"/>
      <c r="BX381" s="3143"/>
      <c r="BY381" s="3143"/>
      <c r="BZ381" s="3143"/>
      <c r="CA381" s="3143"/>
      <c r="CB381" s="3143"/>
      <c r="CC381" s="3143"/>
      <c r="CD381" s="3143"/>
      <c r="CE381" s="3143"/>
      <c r="CF381" s="3143"/>
      <c r="CG381" s="3143"/>
      <c r="CH381" s="3143"/>
      <c r="CI381" s="3143"/>
    </row>
    <row r="382" spans="1:87" ht="16.5" customHeight="1">
      <c r="A382" s="3143"/>
      <c r="B382" s="3143"/>
      <c r="C382" s="3143"/>
      <c r="D382" s="3143"/>
      <c r="E382" s="3143"/>
      <c r="F382" s="3143"/>
      <c r="G382" s="3143"/>
      <c r="H382" s="3143"/>
      <c r="I382" s="3143"/>
      <c r="J382" s="3143"/>
      <c r="K382" s="3098"/>
      <c r="L382" s="3098"/>
      <c r="M382" s="3098"/>
      <c r="N382" s="3098"/>
      <c r="O382" s="3098"/>
      <c r="P382" s="3098"/>
      <c r="Q382" s="3098"/>
      <c r="R382" s="3098"/>
      <c r="S382" s="3098"/>
      <c r="T382" s="3098"/>
      <c r="U382" s="3098"/>
      <c r="V382" s="3098"/>
      <c r="W382" s="3098"/>
      <c r="X382" s="3098"/>
      <c r="Y382" s="3098"/>
      <c r="Z382" s="3098"/>
      <c r="AA382" s="3098"/>
      <c r="AB382" s="3098"/>
      <c r="AC382" s="3098"/>
      <c r="AD382" s="3098"/>
      <c r="AE382" s="3098"/>
      <c r="AF382" s="3098"/>
      <c r="AG382" s="3098"/>
      <c r="AH382" s="3098"/>
      <c r="AI382" s="3098"/>
      <c r="AJ382" s="3143"/>
      <c r="AK382" s="3143"/>
      <c r="AL382" s="3143"/>
      <c r="AM382" s="3143"/>
      <c r="AN382" s="3143"/>
      <c r="AO382" s="3143"/>
      <c r="AP382" s="3143"/>
      <c r="AQ382" s="3143"/>
      <c r="AR382" s="3143"/>
      <c r="AS382" s="3143"/>
      <c r="AT382" s="3143"/>
      <c r="AU382" s="3143"/>
      <c r="AV382" s="3143"/>
      <c r="AW382" s="3143"/>
      <c r="AX382" s="3143"/>
      <c r="AY382" s="3143"/>
      <c r="AZ382" s="3143"/>
      <c r="BA382" s="3143"/>
      <c r="BB382" s="3143"/>
      <c r="BC382" s="3143"/>
      <c r="BD382" s="3143"/>
      <c r="BE382" s="3143"/>
      <c r="BF382" s="3143"/>
      <c r="BG382" s="3143"/>
      <c r="BH382" s="3143"/>
      <c r="BI382" s="3143"/>
      <c r="BJ382" s="3143"/>
      <c r="BK382" s="3143"/>
      <c r="BL382" s="3189"/>
      <c r="BM382" s="3189"/>
      <c r="BN382" s="3189"/>
      <c r="BO382" s="3189"/>
      <c r="BP382" s="3189"/>
      <c r="BQ382" s="3189"/>
      <c r="BR382" s="3189"/>
      <c r="BS382" s="3189"/>
      <c r="BT382" s="3189"/>
      <c r="BU382" s="3189"/>
      <c r="BV382" s="3143"/>
      <c r="BW382" s="3143"/>
      <c r="BX382" s="3143"/>
      <c r="BY382" s="3143"/>
      <c r="BZ382" s="3143"/>
      <c r="CA382" s="3143"/>
      <c r="CB382" s="3143"/>
      <c r="CC382" s="3143"/>
      <c r="CD382" s="3143"/>
      <c r="CE382" s="3143"/>
      <c r="CF382" s="3143"/>
      <c r="CG382" s="3143"/>
      <c r="CH382" s="3143"/>
      <c r="CI382" s="3143"/>
    </row>
    <row r="383" spans="1:87" ht="16.5" customHeight="1">
      <c r="A383" s="3143"/>
      <c r="B383" s="3143"/>
      <c r="C383" s="3143"/>
      <c r="D383" s="3143"/>
      <c r="E383" s="3143"/>
      <c r="F383" s="3143"/>
      <c r="G383" s="3143"/>
      <c r="H383" s="3143"/>
      <c r="I383" s="3143"/>
      <c r="J383" s="3143"/>
      <c r="K383" s="3098"/>
      <c r="L383" s="3098"/>
      <c r="M383" s="3098"/>
      <c r="N383" s="3098"/>
      <c r="O383" s="3098"/>
      <c r="P383" s="3098"/>
      <c r="Q383" s="3098"/>
      <c r="R383" s="3098"/>
      <c r="S383" s="3098"/>
      <c r="T383" s="3098"/>
      <c r="U383" s="3098"/>
      <c r="V383" s="3098"/>
      <c r="W383" s="3098"/>
      <c r="X383" s="3098"/>
      <c r="Y383" s="3098"/>
      <c r="Z383" s="3098"/>
      <c r="AA383" s="3098"/>
      <c r="AB383" s="3098"/>
      <c r="AC383" s="3098"/>
      <c r="AD383" s="3098"/>
      <c r="AE383" s="3098"/>
      <c r="AF383" s="3098"/>
      <c r="AG383" s="3098"/>
      <c r="AH383" s="3098"/>
      <c r="AI383" s="3098"/>
      <c r="AJ383" s="3143"/>
      <c r="AK383" s="3143"/>
      <c r="AL383" s="3143"/>
      <c r="AM383" s="3143"/>
      <c r="AN383" s="3143"/>
      <c r="AO383" s="3143"/>
      <c r="AP383" s="3143"/>
      <c r="AQ383" s="3143"/>
      <c r="AR383" s="3143"/>
      <c r="AS383" s="3143"/>
      <c r="AT383" s="3143"/>
      <c r="AU383" s="3143"/>
      <c r="AV383" s="3143"/>
      <c r="AW383" s="3143"/>
      <c r="AX383" s="3143"/>
      <c r="AY383" s="3143"/>
      <c r="AZ383" s="3143"/>
      <c r="BA383" s="3143"/>
      <c r="BB383" s="3143"/>
      <c r="BC383" s="3143"/>
      <c r="BD383" s="3143"/>
      <c r="BE383" s="3143"/>
      <c r="BF383" s="3143"/>
      <c r="BG383" s="3143"/>
      <c r="BH383" s="3143"/>
      <c r="BI383" s="3143"/>
      <c r="BJ383" s="3143"/>
      <c r="BK383" s="3143"/>
      <c r="BL383" s="3189"/>
      <c r="BM383" s="3189"/>
      <c r="BN383" s="3189"/>
      <c r="BO383" s="3189"/>
      <c r="BP383" s="3189"/>
      <c r="BQ383" s="3189"/>
      <c r="BR383" s="3189"/>
      <c r="BS383" s="3189"/>
      <c r="BT383" s="3189"/>
      <c r="BU383" s="3189"/>
      <c r="BV383" s="3143"/>
      <c r="BW383" s="3143"/>
      <c r="BX383" s="3143"/>
      <c r="BY383" s="3143"/>
      <c r="BZ383" s="3143"/>
      <c r="CA383" s="3143"/>
      <c r="CB383" s="3143"/>
      <c r="CC383" s="3143"/>
      <c r="CD383" s="3143"/>
      <c r="CE383" s="3143"/>
      <c r="CF383" s="3143"/>
      <c r="CG383" s="3143"/>
      <c r="CH383" s="3143"/>
      <c r="CI383" s="3143"/>
    </row>
    <row r="384" spans="1:87" ht="16.5" customHeight="1">
      <c r="A384" s="3143"/>
      <c r="B384" s="3143"/>
      <c r="C384" s="3143"/>
      <c r="D384" s="3143"/>
      <c r="E384" s="3143"/>
      <c r="F384" s="3143"/>
      <c r="G384" s="3143"/>
      <c r="H384" s="3143"/>
      <c r="I384" s="3143"/>
      <c r="J384" s="3143"/>
      <c r="K384" s="3098"/>
      <c r="L384" s="3098"/>
      <c r="M384" s="3098"/>
      <c r="N384" s="3098"/>
      <c r="O384" s="3098"/>
      <c r="P384" s="3098"/>
      <c r="Q384" s="3098"/>
      <c r="R384" s="3098"/>
      <c r="S384" s="3098"/>
      <c r="T384" s="3098"/>
      <c r="U384" s="3098"/>
      <c r="V384" s="3098"/>
      <c r="W384" s="3098"/>
      <c r="X384" s="3098"/>
      <c r="Y384" s="3098"/>
      <c r="Z384" s="3098"/>
      <c r="AA384" s="3098"/>
      <c r="AB384" s="3098"/>
      <c r="AC384" s="3098"/>
      <c r="AD384" s="3098"/>
      <c r="AE384" s="3098"/>
      <c r="AF384" s="3098"/>
      <c r="AG384" s="3098"/>
      <c r="AH384" s="3098"/>
      <c r="AI384" s="3098"/>
      <c r="AJ384" s="3143"/>
      <c r="AK384" s="3143"/>
      <c r="AL384" s="3143"/>
      <c r="AM384" s="3143"/>
      <c r="AN384" s="3143"/>
      <c r="AO384" s="3143"/>
      <c r="AP384" s="3143"/>
      <c r="AQ384" s="3143"/>
      <c r="AR384" s="3143"/>
      <c r="AS384" s="3143"/>
      <c r="AT384" s="3143"/>
      <c r="AU384" s="3143"/>
      <c r="AV384" s="3143"/>
      <c r="AW384" s="3143"/>
      <c r="AX384" s="3143"/>
      <c r="AY384" s="3143"/>
      <c r="AZ384" s="3143"/>
      <c r="BA384" s="3143"/>
      <c r="BB384" s="3143"/>
      <c r="BC384" s="3143"/>
      <c r="BD384" s="3143"/>
      <c r="BE384" s="3143"/>
      <c r="BF384" s="3143"/>
      <c r="BG384" s="3143"/>
      <c r="BH384" s="3143"/>
      <c r="BI384" s="3143"/>
      <c r="BJ384" s="3143"/>
      <c r="BK384" s="3143"/>
      <c r="BL384" s="3189"/>
      <c r="BM384" s="3189"/>
      <c r="BN384" s="3189"/>
      <c r="BO384" s="3189"/>
      <c r="BP384" s="3189"/>
      <c r="BQ384" s="3189"/>
      <c r="BR384" s="3189"/>
      <c r="BS384" s="3189"/>
      <c r="BT384" s="3189"/>
      <c r="BU384" s="3189"/>
      <c r="BV384" s="3143"/>
      <c r="BW384" s="3143"/>
      <c r="BX384" s="3143"/>
      <c r="BY384" s="3143"/>
      <c r="BZ384" s="3143"/>
      <c r="CA384" s="3143"/>
      <c r="CB384" s="3143"/>
      <c r="CC384" s="3143"/>
      <c r="CD384" s="3143"/>
      <c r="CE384" s="3143"/>
      <c r="CF384" s="3143"/>
      <c r="CG384" s="3143"/>
      <c r="CH384" s="3143"/>
      <c r="CI384" s="3143"/>
    </row>
    <row r="385" spans="1:87" ht="16.5" customHeight="1">
      <c r="A385" s="3143"/>
      <c r="B385" s="3143"/>
      <c r="C385" s="3143"/>
      <c r="D385" s="3143"/>
      <c r="E385" s="3143"/>
      <c r="F385" s="3143"/>
      <c r="G385" s="3143"/>
      <c r="H385" s="3143"/>
      <c r="I385" s="3143"/>
      <c r="J385" s="3143"/>
      <c r="K385" s="3098"/>
      <c r="L385" s="3098"/>
      <c r="M385" s="3098"/>
      <c r="N385" s="3098"/>
      <c r="O385" s="3098"/>
      <c r="P385" s="3098"/>
      <c r="Q385" s="3098"/>
      <c r="R385" s="3098"/>
      <c r="S385" s="3098"/>
      <c r="T385" s="3098"/>
      <c r="U385" s="3098"/>
      <c r="V385" s="3098"/>
      <c r="W385" s="3098"/>
      <c r="X385" s="3098"/>
      <c r="Y385" s="3098"/>
      <c r="Z385" s="3098"/>
      <c r="AA385" s="3098"/>
      <c r="AB385" s="3098"/>
      <c r="AC385" s="3098"/>
      <c r="AD385" s="3098"/>
      <c r="AE385" s="3098"/>
      <c r="AF385" s="3098"/>
      <c r="AG385" s="3098"/>
      <c r="AH385" s="3098"/>
      <c r="AI385" s="3098"/>
      <c r="AJ385" s="3143"/>
      <c r="AK385" s="3143"/>
      <c r="AL385" s="3143"/>
      <c r="AM385" s="3143"/>
      <c r="AN385" s="3143"/>
      <c r="AO385" s="3143"/>
      <c r="AP385" s="3143"/>
      <c r="AQ385" s="3143"/>
      <c r="AR385" s="3143"/>
      <c r="AS385" s="3143"/>
      <c r="AT385" s="3143"/>
      <c r="AU385" s="3143"/>
      <c r="AV385" s="3143"/>
      <c r="AW385" s="3143"/>
      <c r="AX385" s="3143"/>
      <c r="AY385" s="3143"/>
      <c r="AZ385" s="3143"/>
      <c r="BA385" s="3143"/>
      <c r="BB385" s="3143"/>
      <c r="BC385" s="3143"/>
      <c r="BD385" s="3143"/>
      <c r="BE385" s="3143"/>
      <c r="BF385" s="3143"/>
      <c r="BG385" s="3143"/>
      <c r="BH385" s="3143"/>
      <c r="BI385" s="3143"/>
      <c r="BJ385" s="3143"/>
      <c r="BK385" s="3143"/>
      <c r="BL385" s="3189"/>
      <c r="BM385" s="3189"/>
      <c r="BN385" s="3189"/>
      <c r="BO385" s="3189"/>
      <c r="BP385" s="3189"/>
      <c r="BQ385" s="3189"/>
      <c r="BR385" s="3189"/>
      <c r="BS385" s="3189"/>
      <c r="BT385" s="3189"/>
      <c r="BU385" s="3189"/>
      <c r="BV385" s="3143"/>
      <c r="BW385" s="3143"/>
      <c r="BX385" s="3143"/>
      <c r="BY385" s="3143"/>
      <c r="BZ385" s="3143"/>
      <c r="CA385" s="3143"/>
      <c r="CB385" s="3143"/>
      <c r="CC385" s="3143"/>
      <c r="CD385" s="3143"/>
      <c r="CE385" s="3143"/>
      <c r="CF385" s="3143"/>
      <c r="CG385" s="3143"/>
      <c r="CH385" s="3143"/>
      <c r="CI385" s="3143"/>
    </row>
    <row r="386" spans="1:87" ht="16.5" customHeight="1">
      <c r="A386" s="3143"/>
      <c r="B386" s="3143"/>
      <c r="C386" s="3143"/>
      <c r="D386" s="3143"/>
      <c r="E386" s="3143"/>
      <c r="F386" s="3143"/>
      <c r="G386" s="3143"/>
      <c r="H386" s="3143"/>
      <c r="I386" s="3143"/>
      <c r="J386" s="3143"/>
      <c r="K386" s="3098"/>
      <c r="L386" s="3098"/>
      <c r="M386" s="3098"/>
      <c r="N386" s="3098"/>
      <c r="O386" s="3098"/>
      <c r="P386" s="3098"/>
      <c r="Q386" s="3098"/>
      <c r="R386" s="3098"/>
      <c r="S386" s="3098"/>
      <c r="T386" s="3098"/>
      <c r="U386" s="3098"/>
      <c r="V386" s="3098"/>
      <c r="W386" s="3098"/>
      <c r="X386" s="3098"/>
      <c r="Y386" s="3098"/>
      <c r="Z386" s="3098"/>
      <c r="AA386" s="3098"/>
      <c r="AB386" s="3098"/>
      <c r="AC386" s="3098"/>
      <c r="AD386" s="3098"/>
      <c r="AE386" s="3098"/>
      <c r="AF386" s="3098"/>
      <c r="AG386" s="3098"/>
      <c r="AH386" s="3098"/>
      <c r="AI386" s="3098"/>
      <c r="AJ386" s="3143"/>
      <c r="AK386" s="3143"/>
      <c r="AL386" s="3143"/>
      <c r="AM386" s="3143"/>
      <c r="AN386" s="3143"/>
      <c r="AO386" s="3143"/>
      <c r="AP386" s="3143"/>
      <c r="AQ386" s="3143"/>
      <c r="AR386" s="3143"/>
      <c r="AS386" s="3143"/>
      <c r="AT386" s="3143"/>
      <c r="AU386" s="3143"/>
      <c r="AV386" s="3143"/>
      <c r="AW386" s="3143"/>
      <c r="AX386" s="3143"/>
      <c r="AY386" s="3143"/>
      <c r="AZ386" s="3143"/>
      <c r="BA386" s="3143"/>
      <c r="BB386" s="3143"/>
      <c r="BC386" s="3143"/>
      <c r="BD386" s="3143"/>
      <c r="BE386" s="3143"/>
      <c r="BF386" s="3143"/>
      <c r="BG386" s="3143"/>
      <c r="BH386" s="3143"/>
      <c r="BI386" s="3143"/>
      <c r="BJ386" s="3143"/>
      <c r="BK386" s="3143"/>
      <c r="BL386" s="3189"/>
      <c r="BM386" s="3189"/>
      <c r="BN386" s="3189"/>
      <c r="BO386" s="3189"/>
      <c r="BP386" s="3189"/>
      <c r="BQ386" s="3189"/>
      <c r="BR386" s="3189"/>
      <c r="BS386" s="3189"/>
      <c r="BT386" s="3189"/>
      <c r="BU386" s="3189"/>
      <c r="BV386" s="3143"/>
      <c r="BW386" s="3143"/>
      <c r="BX386" s="3143"/>
      <c r="BY386" s="3143"/>
      <c r="BZ386" s="3143"/>
      <c r="CA386" s="3143"/>
      <c r="CB386" s="3143"/>
      <c r="CC386" s="3143"/>
      <c r="CD386" s="3143"/>
      <c r="CE386" s="3143"/>
      <c r="CF386" s="3143"/>
      <c r="CG386" s="3143"/>
      <c r="CH386" s="3143"/>
      <c r="CI386" s="3143"/>
    </row>
    <row r="387" spans="1:87" ht="16.5" customHeight="1">
      <c r="A387" s="3143"/>
      <c r="B387" s="3143"/>
      <c r="C387" s="3143"/>
      <c r="D387" s="3143"/>
      <c r="E387" s="3143"/>
      <c r="F387" s="3143"/>
      <c r="G387" s="3143"/>
      <c r="H387" s="3143"/>
      <c r="I387" s="3143"/>
      <c r="J387" s="3143"/>
      <c r="K387" s="3098"/>
      <c r="L387" s="3098"/>
      <c r="M387" s="3098"/>
      <c r="N387" s="3098"/>
      <c r="O387" s="3098"/>
      <c r="P387" s="3098"/>
      <c r="Q387" s="3098"/>
      <c r="R387" s="3098"/>
      <c r="S387" s="3098"/>
      <c r="T387" s="3098"/>
      <c r="U387" s="3098"/>
      <c r="V387" s="3098"/>
      <c r="W387" s="3098"/>
      <c r="X387" s="3098"/>
      <c r="Y387" s="3098"/>
      <c r="Z387" s="3098"/>
      <c r="AA387" s="3098"/>
      <c r="AB387" s="3098"/>
      <c r="AC387" s="3098"/>
      <c r="AD387" s="3098"/>
      <c r="AE387" s="3098"/>
      <c r="AF387" s="3098"/>
      <c r="AG387" s="3098"/>
      <c r="AH387" s="3098"/>
      <c r="AI387" s="3098"/>
      <c r="AJ387" s="3143"/>
      <c r="AK387" s="3143"/>
      <c r="AL387" s="3143"/>
      <c r="AM387" s="3143"/>
      <c r="AN387" s="3143"/>
      <c r="AO387" s="3143"/>
      <c r="AP387" s="3143"/>
      <c r="AQ387" s="3143"/>
      <c r="AR387" s="3143"/>
      <c r="AS387" s="3143"/>
      <c r="AT387" s="3143"/>
      <c r="AU387" s="3143"/>
      <c r="AV387" s="3143"/>
      <c r="AW387" s="3143"/>
      <c r="AX387" s="3143"/>
      <c r="AY387" s="3143"/>
      <c r="AZ387" s="3143"/>
      <c r="BA387" s="3143"/>
      <c r="BB387" s="3143"/>
      <c r="BC387" s="3143"/>
      <c r="BD387" s="3143"/>
      <c r="BE387" s="3143"/>
      <c r="BF387" s="3143"/>
      <c r="BG387" s="3143"/>
      <c r="BH387" s="3143"/>
      <c r="BI387" s="3143"/>
      <c r="BJ387" s="3143"/>
      <c r="BK387" s="3143"/>
      <c r="BL387" s="3189"/>
      <c r="BM387" s="3189"/>
      <c r="BN387" s="3189"/>
      <c r="BO387" s="3189"/>
      <c r="BP387" s="3189"/>
      <c r="BQ387" s="3189"/>
      <c r="BR387" s="3189"/>
      <c r="BS387" s="3189"/>
      <c r="BT387" s="3189"/>
      <c r="BU387" s="3189"/>
      <c r="BV387" s="3143"/>
      <c r="BW387" s="3143"/>
      <c r="BX387" s="3143"/>
      <c r="BY387" s="3143"/>
      <c r="BZ387" s="3143"/>
      <c r="CA387" s="3143"/>
      <c r="CB387" s="3143"/>
      <c r="CC387" s="3143"/>
      <c r="CD387" s="3143"/>
      <c r="CE387" s="3143"/>
      <c r="CF387" s="3143"/>
      <c r="CG387" s="3143"/>
      <c r="CH387" s="3143"/>
      <c r="CI387" s="3143"/>
    </row>
    <row r="388" spans="1:87" ht="16.5" customHeight="1">
      <c r="A388" s="3143"/>
      <c r="B388" s="3143"/>
      <c r="C388" s="3143"/>
      <c r="D388" s="3143"/>
      <c r="E388" s="3143"/>
      <c r="F388" s="3143"/>
      <c r="G388" s="3143"/>
      <c r="H388" s="3143"/>
      <c r="I388" s="3143"/>
      <c r="J388" s="3143"/>
      <c r="K388" s="3098"/>
      <c r="L388" s="3098"/>
      <c r="M388" s="3098"/>
      <c r="N388" s="3098"/>
      <c r="O388" s="3098"/>
      <c r="P388" s="3098"/>
      <c r="Q388" s="3098"/>
      <c r="R388" s="3098"/>
      <c r="S388" s="3098"/>
      <c r="T388" s="3098"/>
      <c r="U388" s="3098"/>
      <c r="V388" s="3098"/>
      <c r="W388" s="3098"/>
      <c r="X388" s="3098"/>
      <c r="Y388" s="3098"/>
      <c r="Z388" s="3098"/>
      <c r="AA388" s="3098"/>
      <c r="AB388" s="3098"/>
      <c r="AC388" s="3098"/>
      <c r="AD388" s="3098"/>
      <c r="AE388" s="3098"/>
      <c r="AF388" s="3098"/>
      <c r="AG388" s="3098"/>
      <c r="AH388" s="3098"/>
      <c r="AI388" s="3098"/>
      <c r="AJ388" s="3143"/>
      <c r="AK388" s="3143"/>
      <c r="AL388" s="3143"/>
      <c r="AM388" s="3143"/>
      <c r="AN388" s="3143"/>
      <c r="AO388" s="3143"/>
      <c r="AP388" s="3143"/>
      <c r="AQ388" s="3143"/>
      <c r="AR388" s="3143"/>
      <c r="AS388" s="3143"/>
      <c r="AT388" s="3143"/>
      <c r="AU388" s="3143"/>
      <c r="AV388" s="3143"/>
      <c r="AW388" s="3143"/>
      <c r="AX388" s="3143"/>
      <c r="AY388" s="3143"/>
      <c r="AZ388" s="3143"/>
      <c r="BA388" s="3143"/>
      <c r="BB388" s="3143"/>
      <c r="BC388" s="3143"/>
      <c r="BD388" s="3143"/>
      <c r="BE388" s="3143"/>
      <c r="BF388" s="3143"/>
      <c r="BG388" s="3143"/>
      <c r="BH388" s="3143"/>
      <c r="BI388" s="3143"/>
      <c r="BJ388" s="3143"/>
      <c r="BK388" s="3143"/>
      <c r="BL388" s="3189"/>
      <c r="BM388" s="3189"/>
      <c r="BN388" s="3189"/>
      <c r="BO388" s="3189"/>
      <c r="BP388" s="3189"/>
      <c r="BQ388" s="3189"/>
      <c r="BR388" s="3189"/>
      <c r="BS388" s="3189"/>
      <c r="BT388" s="3189"/>
      <c r="BU388" s="3189"/>
      <c r="BV388" s="3143"/>
      <c r="BW388" s="3143"/>
      <c r="BX388" s="3143"/>
      <c r="BY388" s="3143"/>
      <c r="BZ388" s="3143"/>
      <c r="CA388" s="3143"/>
      <c r="CB388" s="3143"/>
      <c r="CC388" s="3143"/>
      <c r="CD388" s="3143"/>
      <c r="CE388" s="3143"/>
      <c r="CF388" s="3143"/>
      <c r="CG388" s="3143"/>
      <c r="CH388" s="3143"/>
      <c r="CI388" s="3143"/>
    </row>
    <row r="389" spans="1:87" ht="16.5" customHeight="1">
      <c r="A389" s="3143"/>
      <c r="B389" s="3143"/>
      <c r="C389" s="3143"/>
      <c r="D389" s="3143"/>
      <c r="E389" s="3143"/>
      <c r="F389" s="3143"/>
      <c r="G389" s="3143"/>
      <c r="H389" s="3143"/>
      <c r="I389" s="3143"/>
      <c r="J389" s="3143"/>
      <c r="K389" s="3098"/>
      <c r="L389" s="3098"/>
      <c r="M389" s="3098"/>
      <c r="N389" s="3098"/>
      <c r="O389" s="3098"/>
      <c r="P389" s="3098"/>
      <c r="Q389" s="3098"/>
      <c r="R389" s="3098"/>
      <c r="S389" s="3098"/>
      <c r="T389" s="3098"/>
      <c r="U389" s="3098"/>
      <c r="V389" s="3098"/>
      <c r="W389" s="3098"/>
      <c r="X389" s="3098"/>
      <c r="Y389" s="3098"/>
      <c r="Z389" s="3098"/>
      <c r="AA389" s="3098"/>
      <c r="AB389" s="3098"/>
      <c r="AC389" s="3098"/>
      <c r="AD389" s="3098"/>
      <c r="AE389" s="3098"/>
      <c r="AF389" s="3098"/>
      <c r="AG389" s="3098"/>
      <c r="AH389" s="3098"/>
      <c r="AI389" s="3098"/>
      <c r="AJ389" s="3143"/>
      <c r="AK389" s="3143"/>
      <c r="AL389" s="3143"/>
      <c r="AM389" s="3143"/>
      <c r="AN389" s="3143"/>
      <c r="AO389" s="3143"/>
      <c r="AP389" s="3143"/>
      <c r="AQ389" s="3143"/>
      <c r="AR389" s="3143"/>
      <c r="AS389" s="3143"/>
      <c r="AT389" s="3143"/>
      <c r="AU389" s="3143"/>
      <c r="AV389" s="3143"/>
      <c r="AW389" s="3143"/>
      <c r="AX389" s="3143"/>
      <c r="AY389" s="3143"/>
      <c r="AZ389" s="3143"/>
      <c r="BA389" s="3143"/>
      <c r="BB389" s="3143"/>
      <c r="BC389" s="3143"/>
      <c r="BD389" s="3143"/>
      <c r="BE389" s="3143"/>
      <c r="BF389" s="3143"/>
      <c r="BG389" s="3143"/>
      <c r="BH389" s="3143"/>
      <c r="BI389" s="3143"/>
      <c r="BJ389" s="3143"/>
      <c r="BK389" s="3143"/>
      <c r="BL389" s="3189"/>
      <c r="BM389" s="3189"/>
      <c r="BN389" s="3189"/>
      <c r="BO389" s="3189"/>
      <c r="BP389" s="3189"/>
      <c r="BQ389" s="3189"/>
      <c r="BR389" s="3189"/>
      <c r="BS389" s="3189"/>
      <c r="BT389" s="3189"/>
      <c r="BU389" s="3189"/>
      <c r="BV389" s="3143"/>
      <c r="BW389" s="3143"/>
      <c r="BX389" s="3143"/>
      <c r="BY389" s="3143"/>
      <c r="BZ389" s="3143"/>
      <c r="CA389" s="3143"/>
      <c r="CB389" s="3143"/>
      <c r="CC389" s="3143"/>
      <c r="CD389" s="3143"/>
      <c r="CE389" s="3143"/>
      <c r="CF389" s="3143"/>
      <c r="CG389" s="3143"/>
      <c r="CH389" s="3143"/>
      <c r="CI389" s="3143"/>
    </row>
    <row r="390" spans="1:87" ht="16.5" customHeight="1">
      <c r="A390" s="3143"/>
      <c r="B390" s="3143"/>
      <c r="C390" s="3143"/>
      <c r="D390" s="3143"/>
      <c r="E390" s="3143"/>
      <c r="F390" s="3143"/>
      <c r="G390" s="3143"/>
      <c r="H390" s="3143"/>
      <c r="I390" s="3143"/>
      <c r="J390" s="3143"/>
      <c r="K390" s="3098"/>
      <c r="L390" s="3098"/>
      <c r="M390" s="3098"/>
      <c r="N390" s="3098"/>
      <c r="O390" s="3098"/>
      <c r="P390" s="3098"/>
      <c r="Q390" s="3098"/>
      <c r="R390" s="3098"/>
      <c r="S390" s="3098"/>
      <c r="T390" s="3098"/>
      <c r="U390" s="3098"/>
      <c r="V390" s="3098"/>
      <c r="W390" s="3098"/>
      <c r="X390" s="3098"/>
      <c r="Y390" s="3098"/>
      <c r="Z390" s="3098"/>
      <c r="AA390" s="3098"/>
      <c r="AB390" s="3098"/>
      <c r="AC390" s="3098"/>
      <c r="AD390" s="3098"/>
      <c r="AE390" s="3098"/>
      <c r="AF390" s="3098"/>
      <c r="AG390" s="3098"/>
      <c r="AH390" s="3098"/>
      <c r="AI390" s="3098"/>
      <c r="AJ390" s="3143"/>
      <c r="AK390" s="3143"/>
      <c r="AL390" s="3143"/>
      <c r="AM390" s="3143"/>
      <c r="AN390" s="3143"/>
      <c r="AO390" s="3143"/>
      <c r="AP390" s="3143"/>
      <c r="AQ390" s="3143"/>
      <c r="AR390" s="3143"/>
      <c r="AS390" s="3143"/>
      <c r="AT390" s="3143"/>
      <c r="AU390" s="3143"/>
      <c r="AV390" s="3143"/>
      <c r="AW390" s="3143"/>
      <c r="AX390" s="3143"/>
      <c r="AY390" s="3143"/>
      <c r="AZ390" s="3143"/>
      <c r="BA390" s="3143"/>
      <c r="BB390" s="3143"/>
      <c r="BC390" s="3143"/>
      <c r="BD390" s="3143"/>
      <c r="BE390" s="3143"/>
      <c r="BF390" s="3143"/>
      <c r="BG390" s="3143"/>
      <c r="BH390" s="3143"/>
      <c r="BI390" s="3143"/>
      <c r="BJ390" s="3143"/>
      <c r="BK390" s="3143"/>
      <c r="BL390" s="3189"/>
      <c r="BM390" s="3189"/>
      <c r="BN390" s="3189"/>
      <c r="BO390" s="3189"/>
      <c r="BP390" s="3189"/>
      <c r="BQ390" s="3189"/>
      <c r="BR390" s="3189"/>
      <c r="BS390" s="3189"/>
      <c r="BT390" s="3189"/>
      <c r="BU390" s="3189"/>
      <c r="BV390" s="3143"/>
      <c r="BW390" s="3143"/>
      <c r="BX390" s="3143"/>
      <c r="BY390" s="3143"/>
      <c r="BZ390" s="3143"/>
      <c r="CA390" s="3143"/>
      <c r="CB390" s="3143"/>
      <c r="CC390" s="3143"/>
      <c r="CD390" s="3143"/>
      <c r="CE390" s="3143"/>
      <c r="CF390" s="3143"/>
      <c r="CG390" s="3143"/>
      <c r="CH390" s="3143"/>
      <c r="CI390" s="3143"/>
    </row>
    <row r="391" spans="1:87" ht="16.5" customHeight="1">
      <c r="A391" s="3143"/>
      <c r="B391" s="3143"/>
      <c r="C391" s="3143"/>
      <c r="D391" s="3143"/>
      <c r="E391" s="3143"/>
      <c r="F391" s="3143"/>
      <c r="G391" s="3143"/>
      <c r="H391" s="3143"/>
      <c r="I391" s="3143"/>
      <c r="J391" s="3143"/>
      <c r="K391" s="3098"/>
      <c r="L391" s="3098"/>
      <c r="M391" s="3098"/>
      <c r="N391" s="3098"/>
      <c r="O391" s="3098"/>
      <c r="P391" s="3098"/>
      <c r="Q391" s="3098"/>
      <c r="R391" s="3098"/>
      <c r="S391" s="3098"/>
      <c r="T391" s="3098"/>
      <c r="U391" s="3098"/>
      <c r="V391" s="3098"/>
      <c r="W391" s="3098"/>
      <c r="X391" s="3098"/>
      <c r="Y391" s="3098"/>
      <c r="Z391" s="3098"/>
      <c r="AA391" s="3098"/>
      <c r="AB391" s="3098"/>
      <c r="AC391" s="3098"/>
      <c r="AD391" s="3098"/>
      <c r="AE391" s="3098"/>
      <c r="AF391" s="3098"/>
      <c r="AG391" s="3098"/>
      <c r="AH391" s="3098"/>
      <c r="AI391" s="3098"/>
      <c r="AJ391" s="3143"/>
      <c r="AK391" s="3143"/>
      <c r="AL391" s="3143"/>
      <c r="AM391" s="3143"/>
      <c r="AN391" s="3143"/>
      <c r="AO391" s="3143"/>
      <c r="AP391" s="3143"/>
      <c r="AQ391" s="3143"/>
      <c r="AR391" s="3143"/>
      <c r="AS391" s="3143"/>
      <c r="AT391" s="3143"/>
      <c r="AU391" s="3143"/>
      <c r="AV391" s="3143"/>
      <c r="AW391" s="3143"/>
      <c r="AX391" s="3143"/>
      <c r="AY391" s="3143"/>
      <c r="AZ391" s="3143"/>
      <c r="BA391" s="3143"/>
      <c r="BB391" s="3143"/>
      <c r="BC391" s="3143"/>
      <c r="BD391" s="3143"/>
      <c r="BE391" s="3143"/>
      <c r="BF391" s="3143"/>
      <c r="BG391" s="3143"/>
      <c r="BH391" s="3143"/>
      <c r="BI391" s="3143"/>
      <c r="BJ391" s="3143"/>
      <c r="BK391" s="3143"/>
      <c r="BL391" s="3189"/>
      <c r="BM391" s="3189"/>
      <c r="BN391" s="3189"/>
      <c r="BO391" s="3189"/>
      <c r="BP391" s="3189"/>
      <c r="BQ391" s="3189"/>
      <c r="BR391" s="3189"/>
      <c r="BS391" s="3189"/>
      <c r="BT391" s="3189"/>
      <c r="BU391" s="3189"/>
      <c r="BV391" s="3143"/>
      <c r="BW391" s="3143"/>
      <c r="BX391" s="3143"/>
      <c r="BY391" s="3143"/>
      <c r="BZ391" s="3143"/>
      <c r="CA391" s="3143"/>
      <c r="CB391" s="3143"/>
      <c r="CC391" s="3143"/>
      <c r="CD391" s="3143"/>
      <c r="CE391" s="3143"/>
      <c r="CF391" s="3143"/>
      <c r="CG391" s="3143"/>
      <c r="CH391" s="3143"/>
      <c r="CI391" s="3143"/>
    </row>
    <row r="392" spans="1:87" ht="16.5" customHeight="1">
      <c r="A392" s="3143"/>
      <c r="B392" s="3143"/>
      <c r="C392" s="3143"/>
      <c r="D392" s="3143"/>
      <c r="E392" s="3143"/>
      <c r="F392" s="3143"/>
      <c r="G392" s="3143"/>
      <c r="H392" s="3143"/>
      <c r="I392" s="3143"/>
      <c r="J392" s="3143"/>
      <c r="K392" s="3098"/>
      <c r="L392" s="3098"/>
      <c r="M392" s="3098"/>
      <c r="N392" s="3098"/>
      <c r="O392" s="3098"/>
      <c r="P392" s="3098"/>
      <c r="Q392" s="3098"/>
      <c r="R392" s="3098"/>
      <c r="S392" s="3098"/>
      <c r="T392" s="3098"/>
      <c r="U392" s="3098"/>
      <c r="V392" s="3098"/>
      <c r="W392" s="3098"/>
      <c r="X392" s="3098"/>
      <c r="Y392" s="3098"/>
      <c r="Z392" s="3098"/>
      <c r="AA392" s="3098"/>
      <c r="AB392" s="3098"/>
      <c r="AC392" s="3098"/>
      <c r="AD392" s="3098"/>
      <c r="AE392" s="3098"/>
      <c r="AF392" s="3098"/>
      <c r="AG392" s="3098"/>
      <c r="AH392" s="3098"/>
      <c r="AI392" s="3098"/>
      <c r="AJ392" s="3143"/>
      <c r="AK392" s="3143"/>
      <c r="AL392" s="3143"/>
      <c r="AM392" s="3143"/>
      <c r="AN392" s="3143"/>
      <c r="AO392" s="3143"/>
      <c r="AP392" s="3143"/>
      <c r="AQ392" s="3143"/>
      <c r="AR392" s="3143"/>
      <c r="AS392" s="3143"/>
      <c r="AT392" s="3143"/>
      <c r="AU392" s="3143"/>
      <c r="AV392" s="3143"/>
      <c r="AW392" s="3143"/>
      <c r="AX392" s="3143"/>
      <c r="AY392" s="3143"/>
      <c r="AZ392" s="3143"/>
      <c r="BA392" s="3143"/>
      <c r="BB392" s="3143"/>
      <c r="BC392" s="3143"/>
      <c r="BD392" s="3143"/>
      <c r="BE392" s="3143"/>
      <c r="BF392" s="3143"/>
      <c r="BG392" s="3143"/>
      <c r="BH392" s="3143"/>
      <c r="BI392" s="3143"/>
      <c r="BJ392" s="3143"/>
      <c r="BK392" s="3143"/>
      <c r="BL392" s="3189"/>
      <c r="BM392" s="3189"/>
      <c r="BN392" s="3189"/>
      <c r="BO392" s="3189"/>
      <c r="BP392" s="3189"/>
      <c r="BQ392" s="3189"/>
      <c r="BR392" s="3189"/>
      <c r="BS392" s="3189"/>
      <c r="BT392" s="3189"/>
      <c r="BU392" s="3189"/>
      <c r="BV392" s="3143"/>
      <c r="BW392" s="3143"/>
      <c r="BX392" s="3143"/>
      <c r="BY392" s="3143"/>
      <c r="BZ392" s="3143"/>
      <c r="CA392" s="3143"/>
      <c r="CB392" s="3143"/>
      <c r="CC392" s="3143"/>
      <c r="CD392" s="3143"/>
      <c r="CE392" s="3143"/>
      <c r="CF392" s="3143"/>
      <c r="CG392" s="3143"/>
      <c r="CH392" s="3143"/>
      <c r="CI392" s="3143"/>
    </row>
    <row r="393" spans="1:87" ht="16.5" customHeight="1">
      <c r="A393" s="3143"/>
      <c r="B393" s="3143"/>
      <c r="C393" s="3143"/>
      <c r="D393" s="3143"/>
      <c r="E393" s="3143"/>
      <c r="F393" s="3143"/>
      <c r="G393" s="3143"/>
      <c r="H393" s="3143"/>
      <c r="I393" s="3143"/>
      <c r="J393" s="3143"/>
      <c r="K393" s="3098"/>
      <c r="L393" s="3098"/>
      <c r="M393" s="3098"/>
      <c r="N393" s="3098"/>
      <c r="O393" s="3098"/>
      <c r="P393" s="3098"/>
      <c r="Q393" s="3098"/>
      <c r="R393" s="3098"/>
      <c r="S393" s="3098"/>
      <c r="T393" s="3098"/>
      <c r="U393" s="3098"/>
      <c r="V393" s="3098"/>
      <c r="W393" s="3098"/>
      <c r="X393" s="3098"/>
      <c r="Y393" s="3098"/>
      <c r="Z393" s="3098"/>
      <c r="AA393" s="3098"/>
      <c r="AB393" s="3098"/>
      <c r="AC393" s="3098"/>
      <c r="AD393" s="3098"/>
      <c r="AE393" s="3098"/>
      <c r="AF393" s="3098"/>
      <c r="AG393" s="3098"/>
      <c r="AH393" s="3098"/>
      <c r="AI393" s="3098"/>
      <c r="AJ393" s="3143"/>
      <c r="AK393" s="3143"/>
      <c r="AL393" s="3143"/>
      <c r="AM393" s="3143"/>
      <c r="AN393" s="3143"/>
      <c r="AO393" s="3143"/>
      <c r="AP393" s="3143"/>
      <c r="AQ393" s="3143"/>
      <c r="AR393" s="3143"/>
      <c r="AS393" s="3143"/>
      <c r="AT393" s="3143"/>
      <c r="AU393" s="3143"/>
      <c r="AV393" s="3143"/>
      <c r="AW393" s="3143"/>
      <c r="AX393" s="3143"/>
      <c r="AY393" s="3143"/>
      <c r="AZ393" s="3143"/>
      <c r="BA393" s="3143"/>
      <c r="BB393" s="3143"/>
      <c r="BC393" s="3143"/>
      <c r="BD393" s="3143"/>
      <c r="BE393" s="3143"/>
      <c r="BF393" s="3143"/>
      <c r="BG393" s="3143"/>
      <c r="BH393" s="3143"/>
      <c r="BI393" s="3143"/>
      <c r="BJ393" s="3143"/>
      <c r="BK393" s="3143"/>
      <c r="BL393" s="3189"/>
      <c r="BM393" s="3189"/>
      <c r="BN393" s="3189"/>
      <c r="BO393" s="3189"/>
      <c r="BP393" s="3189"/>
      <c r="BQ393" s="3189"/>
      <c r="BR393" s="3189"/>
      <c r="BS393" s="3189"/>
      <c r="BT393" s="3189"/>
      <c r="BU393" s="3189"/>
      <c r="BV393" s="3143"/>
      <c r="BW393" s="3143"/>
      <c r="BX393" s="3143"/>
      <c r="BY393" s="3143"/>
      <c r="BZ393" s="3143"/>
      <c r="CA393" s="3143"/>
      <c r="CB393" s="3143"/>
      <c r="CC393" s="3143"/>
      <c r="CD393" s="3143"/>
      <c r="CE393" s="3143"/>
      <c r="CF393" s="3143"/>
      <c r="CG393" s="3143"/>
      <c r="CH393" s="3143"/>
      <c r="CI393" s="3143"/>
    </row>
    <row r="394" spans="1:87" ht="16.5" customHeight="1">
      <c r="A394" s="3143"/>
      <c r="B394" s="3143"/>
      <c r="C394" s="3143"/>
      <c r="D394" s="3143"/>
      <c r="E394" s="3143"/>
      <c r="F394" s="3143"/>
      <c r="G394" s="3143"/>
      <c r="H394" s="3143"/>
      <c r="I394" s="3143"/>
      <c r="J394" s="3143"/>
      <c r="K394" s="3098"/>
      <c r="L394" s="3098"/>
      <c r="M394" s="3098"/>
      <c r="N394" s="3098"/>
      <c r="O394" s="3098"/>
      <c r="P394" s="3098"/>
      <c r="Q394" s="3098"/>
      <c r="R394" s="3098"/>
      <c r="S394" s="3098"/>
      <c r="T394" s="3098"/>
      <c r="U394" s="3098"/>
      <c r="V394" s="3098"/>
      <c r="W394" s="3098"/>
      <c r="X394" s="3098"/>
      <c r="Y394" s="3098"/>
      <c r="Z394" s="3098"/>
      <c r="AA394" s="3098"/>
      <c r="AB394" s="3098"/>
      <c r="AC394" s="3098"/>
      <c r="AD394" s="3098"/>
      <c r="AE394" s="3098"/>
      <c r="AF394" s="3098"/>
      <c r="AG394" s="3098"/>
      <c r="AH394" s="3098"/>
      <c r="AI394" s="3098"/>
      <c r="AJ394" s="3143"/>
      <c r="AK394" s="3143"/>
      <c r="AL394" s="3143"/>
      <c r="AM394" s="3143"/>
      <c r="AN394" s="3143"/>
      <c r="AO394" s="3143"/>
      <c r="AP394" s="3143"/>
      <c r="AQ394" s="3143"/>
      <c r="AR394" s="3143"/>
      <c r="AS394" s="3143"/>
      <c r="AT394" s="3143"/>
      <c r="AU394" s="3143"/>
      <c r="AV394" s="3143"/>
      <c r="AW394" s="3143"/>
      <c r="AX394" s="3143"/>
      <c r="AY394" s="3143"/>
      <c r="AZ394" s="3143"/>
      <c r="BA394" s="3143"/>
      <c r="BB394" s="3143"/>
      <c r="BC394" s="3143"/>
      <c r="BD394" s="3143"/>
      <c r="BE394" s="3143"/>
      <c r="BF394" s="3143"/>
      <c r="BG394" s="3143"/>
      <c r="BH394" s="3143"/>
      <c r="BI394" s="3143"/>
      <c r="BJ394" s="3143"/>
      <c r="BK394" s="3143"/>
      <c r="BL394" s="3189"/>
      <c r="BM394" s="3189"/>
      <c r="BN394" s="3189"/>
      <c r="BO394" s="3189"/>
      <c r="BP394" s="3189"/>
      <c r="BQ394" s="3189"/>
      <c r="BR394" s="3189"/>
      <c r="BS394" s="3189"/>
      <c r="BT394" s="3189"/>
      <c r="BU394" s="3189"/>
      <c r="BV394" s="3143"/>
      <c r="BW394" s="3143"/>
      <c r="BX394" s="3143"/>
      <c r="BY394" s="3143"/>
      <c r="BZ394" s="3143"/>
      <c r="CA394" s="3143"/>
      <c r="CB394" s="3143"/>
      <c r="CC394" s="3143"/>
      <c r="CD394" s="3143"/>
      <c r="CE394" s="3143"/>
      <c r="CF394" s="3143"/>
      <c r="CG394" s="3143"/>
      <c r="CH394" s="3143"/>
      <c r="CI394" s="3143"/>
    </row>
    <row r="395" spans="1:87" ht="16.5" customHeight="1">
      <c r="A395" s="3143"/>
      <c r="B395" s="3143"/>
      <c r="C395" s="3143"/>
      <c r="D395" s="3143"/>
      <c r="E395" s="3143"/>
      <c r="F395" s="3143"/>
      <c r="G395" s="3143"/>
      <c r="H395" s="3143"/>
      <c r="I395" s="3143"/>
      <c r="J395" s="3143"/>
      <c r="K395" s="3098"/>
      <c r="L395" s="3098"/>
      <c r="M395" s="3098"/>
      <c r="N395" s="3098"/>
      <c r="O395" s="3098"/>
      <c r="P395" s="3098"/>
      <c r="Q395" s="3098"/>
      <c r="R395" s="3098"/>
      <c r="S395" s="3098"/>
      <c r="T395" s="3098"/>
      <c r="U395" s="3098"/>
      <c r="V395" s="3098"/>
      <c r="W395" s="3098"/>
      <c r="X395" s="3098"/>
      <c r="Y395" s="3098"/>
      <c r="Z395" s="3098"/>
      <c r="AA395" s="3098"/>
      <c r="AB395" s="3098"/>
      <c r="AC395" s="3098"/>
      <c r="AD395" s="3098"/>
      <c r="AE395" s="3098"/>
      <c r="AF395" s="3098"/>
      <c r="AG395" s="3098"/>
      <c r="AH395" s="3098"/>
      <c r="AI395" s="3098"/>
      <c r="AJ395" s="3143"/>
      <c r="AK395" s="3143"/>
      <c r="AL395" s="3143"/>
      <c r="AM395" s="3143"/>
      <c r="AN395" s="3143"/>
      <c r="AO395" s="3143"/>
      <c r="AP395" s="3143"/>
      <c r="AQ395" s="3143"/>
      <c r="AR395" s="3143"/>
      <c r="AS395" s="3143"/>
      <c r="AT395" s="3143"/>
      <c r="AU395" s="3143"/>
      <c r="AV395" s="3143"/>
      <c r="AW395" s="3143"/>
      <c r="AX395" s="3143"/>
      <c r="AY395" s="3143"/>
      <c r="AZ395" s="3143"/>
      <c r="BA395" s="3143"/>
      <c r="BB395" s="3143"/>
      <c r="BC395" s="3143"/>
      <c r="BD395" s="3143"/>
      <c r="BE395" s="3143"/>
      <c r="BF395" s="3143"/>
      <c r="BG395" s="3143"/>
      <c r="BH395" s="3143"/>
      <c r="BI395" s="3143"/>
      <c r="BJ395" s="3143"/>
      <c r="BK395" s="3143"/>
      <c r="BL395" s="3189"/>
      <c r="BM395" s="3189"/>
      <c r="BN395" s="3189"/>
      <c r="BO395" s="3189"/>
      <c r="BP395" s="3189"/>
      <c r="BQ395" s="3189"/>
      <c r="BR395" s="3189"/>
      <c r="BS395" s="3189"/>
      <c r="BT395" s="3189"/>
      <c r="BU395" s="3189"/>
      <c r="BV395" s="3143"/>
      <c r="BW395" s="3143"/>
      <c r="BX395" s="3143"/>
      <c r="BY395" s="3143"/>
      <c r="BZ395" s="3143"/>
      <c r="CA395" s="3143"/>
      <c r="CB395" s="3143"/>
      <c r="CC395" s="3143"/>
      <c r="CD395" s="3143"/>
      <c r="CE395" s="3143"/>
      <c r="CF395" s="3143"/>
      <c r="CG395" s="3143"/>
      <c r="CH395" s="3143"/>
      <c r="CI395" s="3143"/>
    </row>
    <row r="396" spans="1:87" ht="16.5" customHeight="1">
      <c r="A396" s="3143"/>
      <c r="B396" s="3143"/>
      <c r="C396" s="3143"/>
      <c r="D396" s="3143"/>
      <c r="E396" s="3143"/>
      <c r="F396" s="3143"/>
      <c r="G396" s="3143"/>
      <c r="H396" s="3143"/>
      <c r="I396" s="3143"/>
      <c r="J396" s="3143"/>
      <c r="K396" s="3098"/>
      <c r="L396" s="3098"/>
      <c r="M396" s="3098"/>
      <c r="N396" s="3098"/>
      <c r="O396" s="3098"/>
      <c r="P396" s="3098"/>
      <c r="Q396" s="3098"/>
      <c r="R396" s="3098"/>
      <c r="S396" s="3098"/>
      <c r="T396" s="3098"/>
      <c r="U396" s="3098"/>
      <c r="V396" s="3098"/>
      <c r="W396" s="3098"/>
      <c r="X396" s="3098"/>
      <c r="Y396" s="3098"/>
      <c r="Z396" s="3098"/>
      <c r="AA396" s="3098"/>
      <c r="AB396" s="3098"/>
      <c r="AC396" s="3098"/>
      <c r="AD396" s="3098"/>
      <c r="AE396" s="3098"/>
      <c r="AF396" s="3098"/>
      <c r="AG396" s="3098"/>
      <c r="AH396" s="3098"/>
      <c r="AI396" s="3098"/>
      <c r="AJ396" s="3143"/>
      <c r="AK396" s="3143"/>
      <c r="AL396" s="3143"/>
      <c r="AM396" s="3143"/>
      <c r="AN396" s="3143"/>
      <c r="AO396" s="3143"/>
      <c r="AP396" s="3143"/>
      <c r="AQ396" s="3143"/>
      <c r="AR396" s="3143"/>
      <c r="AS396" s="3143"/>
      <c r="AT396" s="3143"/>
      <c r="AU396" s="3143"/>
      <c r="AV396" s="3143"/>
      <c r="AW396" s="3143"/>
      <c r="AX396" s="3143"/>
      <c r="AY396" s="3143"/>
      <c r="AZ396" s="3143"/>
      <c r="BA396" s="3143"/>
      <c r="BB396" s="3143"/>
      <c r="BC396" s="3143"/>
      <c r="BD396" s="3143"/>
      <c r="BE396" s="3143"/>
      <c r="BF396" s="3143"/>
      <c r="BG396" s="3143"/>
      <c r="BH396" s="3143"/>
      <c r="BI396" s="3143"/>
      <c r="BJ396" s="3143"/>
      <c r="BK396" s="3143"/>
      <c r="BL396" s="3189"/>
      <c r="BM396" s="3189"/>
      <c r="BN396" s="3189"/>
      <c r="BO396" s="3189"/>
      <c r="BP396" s="3189"/>
      <c r="BQ396" s="3189"/>
      <c r="BR396" s="3189"/>
      <c r="BS396" s="3189"/>
      <c r="BT396" s="3189"/>
      <c r="BU396" s="3189"/>
      <c r="BV396" s="3143"/>
      <c r="BW396" s="3143"/>
      <c r="BX396" s="3143"/>
      <c r="BY396" s="3143"/>
      <c r="BZ396" s="3143"/>
      <c r="CA396" s="3143"/>
      <c r="CB396" s="3143"/>
      <c r="CC396" s="3143"/>
      <c r="CD396" s="3143"/>
      <c r="CE396" s="3143"/>
      <c r="CF396" s="3143"/>
      <c r="CG396" s="3143"/>
      <c r="CH396" s="3143"/>
      <c r="CI396" s="3143"/>
    </row>
    <row r="397" spans="1:87" ht="16.5" customHeight="1">
      <c r="A397" s="3143"/>
      <c r="B397" s="3143"/>
      <c r="C397" s="3143"/>
      <c r="D397" s="3143"/>
      <c r="E397" s="3143"/>
      <c r="F397" s="3143"/>
      <c r="G397" s="3143"/>
      <c r="H397" s="3143"/>
      <c r="I397" s="3143"/>
      <c r="J397" s="3143"/>
      <c r="K397" s="3098"/>
      <c r="L397" s="3098"/>
      <c r="M397" s="3098"/>
      <c r="N397" s="3098"/>
      <c r="O397" s="3098"/>
      <c r="P397" s="3098"/>
      <c r="Q397" s="3098"/>
      <c r="R397" s="3098"/>
      <c r="S397" s="3098"/>
      <c r="T397" s="3098"/>
      <c r="U397" s="3098"/>
      <c r="V397" s="3098"/>
      <c r="W397" s="3098"/>
      <c r="X397" s="3098"/>
      <c r="Y397" s="3098"/>
      <c r="Z397" s="3098"/>
      <c r="AA397" s="3098"/>
      <c r="AB397" s="3098"/>
      <c r="AC397" s="3098"/>
      <c r="AD397" s="3098"/>
      <c r="AE397" s="3098"/>
      <c r="AF397" s="3098"/>
      <c r="AG397" s="3098"/>
      <c r="AH397" s="3098"/>
      <c r="AI397" s="3098"/>
      <c r="AJ397" s="3143"/>
      <c r="AK397" s="3143"/>
      <c r="AL397" s="3143"/>
      <c r="AM397" s="3143"/>
      <c r="AN397" s="3143"/>
      <c r="AO397" s="3143"/>
      <c r="AP397" s="3143"/>
      <c r="AQ397" s="3143"/>
      <c r="AR397" s="3143"/>
      <c r="AS397" s="3143"/>
      <c r="AT397" s="3143"/>
      <c r="AU397" s="3143"/>
      <c r="AV397" s="3143"/>
      <c r="AW397" s="3143"/>
      <c r="AX397" s="3143"/>
      <c r="AY397" s="3143"/>
      <c r="AZ397" s="3143"/>
      <c r="BA397" s="3143"/>
      <c r="BB397" s="3143"/>
      <c r="BC397" s="3143"/>
      <c r="BD397" s="3143"/>
      <c r="BE397" s="3143"/>
      <c r="BF397" s="3143"/>
      <c r="BG397" s="3143"/>
      <c r="BH397" s="3143"/>
      <c r="BI397" s="3143"/>
      <c r="BJ397" s="3143"/>
      <c r="BK397" s="3143"/>
      <c r="BL397" s="3189"/>
      <c r="BM397" s="3189"/>
      <c r="BN397" s="3189"/>
      <c r="BO397" s="3189"/>
      <c r="BP397" s="3189"/>
      <c r="BQ397" s="3189"/>
      <c r="BR397" s="3189"/>
      <c r="BS397" s="3189"/>
      <c r="BT397" s="3189"/>
      <c r="BU397" s="3189"/>
      <c r="BV397" s="3143"/>
      <c r="BW397" s="3143"/>
      <c r="BX397" s="3143"/>
      <c r="BY397" s="3143"/>
      <c r="BZ397" s="3143"/>
      <c r="CA397" s="3143"/>
      <c r="CB397" s="3143"/>
      <c r="CC397" s="3143"/>
      <c r="CD397" s="3143"/>
      <c r="CE397" s="3143"/>
      <c r="CF397" s="3143"/>
      <c r="CG397" s="3143"/>
      <c r="CH397" s="3143"/>
      <c r="CI397" s="3143"/>
    </row>
    <row r="398" spans="1:87" ht="16.5" customHeight="1">
      <c r="A398" s="3143"/>
      <c r="B398" s="3143"/>
      <c r="C398" s="3143"/>
      <c r="D398" s="3143"/>
      <c r="E398" s="3143"/>
      <c r="F398" s="3143"/>
      <c r="G398" s="3143"/>
      <c r="H398" s="3143"/>
      <c r="I398" s="3143"/>
      <c r="J398" s="3143"/>
      <c r="K398" s="3098"/>
      <c r="L398" s="3098"/>
      <c r="M398" s="3098"/>
      <c r="N398" s="3098"/>
      <c r="O398" s="3098"/>
      <c r="P398" s="3098"/>
      <c r="Q398" s="3098"/>
      <c r="R398" s="3098"/>
      <c r="S398" s="3098"/>
      <c r="T398" s="3098"/>
      <c r="U398" s="3098"/>
      <c r="V398" s="3098"/>
      <c r="W398" s="3098"/>
      <c r="X398" s="3098"/>
      <c r="Y398" s="3098"/>
      <c r="Z398" s="3098"/>
      <c r="AA398" s="3098"/>
      <c r="AB398" s="3098"/>
      <c r="AC398" s="3098"/>
      <c r="AD398" s="3098"/>
      <c r="AE398" s="3098"/>
      <c r="AF398" s="3098"/>
      <c r="AG398" s="3098"/>
      <c r="AH398" s="3098"/>
      <c r="AI398" s="3098"/>
      <c r="AJ398" s="3143"/>
      <c r="AK398" s="3143"/>
      <c r="AL398" s="3143"/>
      <c r="AM398" s="3143"/>
      <c r="AN398" s="3143"/>
      <c r="AO398" s="3143"/>
      <c r="AP398" s="3143"/>
      <c r="AQ398" s="3143"/>
      <c r="AR398" s="3143"/>
      <c r="AS398" s="3143"/>
      <c r="AT398" s="3143"/>
      <c r="AU398" s="3143"/>
      <c r="AV398" s="3143"/>
      <c r="AW398" s="3143"/>
      <c r="AX398" s="3143"/>
      <c r="AY398" s="3143"/>
      <c r="AZ398" s="3143"/>
      <c r="BA398" s="3143"/>
      <c r="BB398" s="3143"/>
      <c r="BC398" s="3143"/>
      <c r="BD398" s="3143"/>
      <c r="BE398" s="3143"/>
      <c r="BF398" s="3143"/>
      <c r="BG398" s="3143"/>
      <c r="BH398" s="3143"/>
      <c r="BI398" s="3143"/>
      <c r="BJ398" s="3143"/>
      <c r="BK398" s="3143"/>
      <c r="BL398" s="3189"/>
      <c r="BM398" s="3189"/>
      <c r="BN398" s="3189"/>
      <c r="BO398" s="3189"/>
      <c r="BP398" s="3189"/>
      <c r="BQ398" s="3189"/>
      <c r="BR398" s="3189"/>
      <c r="BS398" s="3189"/>
      <c r="BT398" s="3189"/>
      <c r="BU398" s="3189"/>
      <c r="BV398" s="3143"/>
      <c r="BW398" s="3143"/>
      <c r="BX398" s="3143"/>
      <c r="BY398" s="3143"/>
      <c r="BZ398" s="3143"/>
      <c r="CA398" s="3143"/>
      <c r="CB398" s="3143"/>
      <c r="CC398" s="3143"/>
      <c r="CD398" s="3143"/>
      <c r="CE398" s="3143"/>
      <c r="CF398" s="3143"/>
      <c r="CG398" s="3143"/>
      <c r="CH398" s="3143"/>
      <c r="CI398" s="3143"/>
    </row>
    <row r="399" spans="1:87" ht="16.5" customHeight="1">
      <c r="A399" s="3143"/>
      <c r="B399" s="3143"/>
      <c r="C399" s="3143"/>
      <c r="D399" s="3143"/>
      <c r="E399" s="3143"/>
      <c r="F399" s="3143"/>
      <c r="G399" s="3143"/>
      <c r="H399" s="3143"/>
      <c r="I399" s="3143"/>
      <c r="J399" s="3143"/>
      <c r="K399" s="3098"/>
      <c r="L399" s="3098"/>
      <c r="M399" s="3098"/>
      <c r="N399" s="3098"/>
      <c r="O399" s="3098"/>
      <c r="P399" s="3098"/>
      <c r="Q399" s="3098"/>
      <c r="R399" s="3098"/>
      <c r="S399" s="3098"/>
      <c r="T399" s="3098"/>
      <c r="U399" s="3098"/>
      <c r="V399" s="3098"/>
      <c r="W399" s="3098"/>
      <c r="X399" s="3098"/>
      <c r="Y399" s="3098"/>
      <c r="Z399" s="3098"/>
      <c r="AA399" s="3098"/>
      <c r="AB399" s="3098"/>
      <c r="AC399" s="3098"/>
      <c r="AD399" s="3098"/>
      <c r="AE399" s="3098"/>
      <c r="AF399" s="3098"/>
      <c r="AG399" s="3098"/>
      <c r="AH399" s="3098"/>
      <c r="AI399" s="3098"/>
      <c r="AJ399" s="3143"/>
      <c r="AK399" s="3143"/>
      <c r="AL399" s="3143"/>
      <c r="AM399" s="3143"/>
      <c r="AN399" s="3143"/>
      <c r="AO399" s="3143"/>
      <c r="AP399" s="3143"/>
      <c r="AQ399" s="3143"/>
      <c r="AR399" s="3143"/>
      <c r="AS399" s="3143"/>
      <c r="AT399" s="3143"/>
      <c r="AU399" s="3143"/>
      <c r="AV399" s="3143"/>
      <c r="AW399" s="3143"/>
      <c r="AX399" s="3143"/>
      <c r="AY399" s="3143"/>
      <c r="AZ399" s="3143"/>
      <c r="BA399" s="3143"/>
      <c r="BB399" s="3143"/>
      <c r="BC399" s="3143"/>
      <c r="BD399" s="3143"/>
      <c r="BE399" s="3143"/>
      <c r="BF399" s="3143"/>
      <c r="BG399" s="3143"/>
      <c r="BH399" s="3143"/>
      <c r="BI399" s="3143"/>
      <c r="BJ399" s="3143"/>
      <c r="BK399" s="3143"/>
      <c r="BL399" s="3189"/>
      <c r="BM399" s="3189"/>
      <c r="BN399" s="3189"/>
      <c r="BO399" s="3189"/>
      <c r="BP399" s="3189"/>
      <c r="BQ399" s="3189"/>
      <c r="BR399" s="3189"/>
      <c r="BS399" s="3189"/>
      <c r="BT399" s="3189"/>
      <c r="BU399" s="3189"/>
      <c r="BV399" s="3143"/>
      <c r="BW399" s="3143"/>
      <c r="BX399" s="3143"/>
      <c r="BY399" s="3143"/>
      <c r="BZ399" s="3143"/>
      <c r="CA399" s="3143"/>
      <c r="CB399" s="3143"/>
      <c r="CC399" s="3143"/>
      <c r="CD399" s="3143"/>
      <c r="CE399" s="3143"/>
      <c r="CF399" s="3143"/>
      <c r="CG399" s="3143"/>
      <c r="CH399" s="3143"/>
      <c r="CI399" s="3143"/>
    </row>
    <row r="400" spans="1:87" ht="16.5" customHeight="1">
      <c r="A400" s="3143"/>
      <c r="B400" s="3143"/>
      <c r="C400" s="3143"/>
      <c r="D400" s="3143"/>
      <c r="E400" s="3143"/>
      <c r="F400" s="3143"/>
      <c r="G400" s="3143"/>
      <c r="H400" s="3143"/>
      <c r="I400" s="3143"/>
      <c r="J400" s="3143"/>
      <c r="K400" s="3098"/>
      <c r="L400" s="3098"/>
      <c r="M400" s="3098"/>
      <c r="N400" s="3098"/>
      <c r="O400" s="3098"/>
      <c r="P400" s="3098"/>
      <c r="Q400" s="3098"/>
      <c r="R400" s="3098"/>
      <c r="S400" s="3098"/>
      <c r="T400" s="3098"/>
      <c r="U400" s="3098"/>
      <c r="V400" s="3098"/>
      <c r="W400" s="3098"/>
      <c r="X400" s="3098"/>
      <c r="Y400" s="3098"/>
      <c r="Z400" s="3098"/>
      <c r="AA400" s="3098"/>
      <c r="AB400" s="3098"/>
      <c r="AC400" s="3098"/>
      <c r="AD400" s="3098"/>
      <c r="AE400" s="3098"/>
      <c r="AF400" s="3098"/>
      <c r="AG400" s="3098"/>
      <c r="AH400" s="3098"/>
      <c r="AI400" s="3098"/>
      <c r="AJ400" s="3143"/>
      <c r="AK400" s="3143"/>
      <c r="AL400" s="3143"/>
      <c r="AM400" s="3143"/>
      <c r="AN400" s="3143"/>
      <c r="AO400" s="3143"/>
      <c r="AP400" s="3143"/>
      <c r="AQ400" s="3143"/>
      <c r="AR400" s="3143"/>
      <c r="AS400" s="3143"/>
      <c r="AT400" s="3143"/>
      <c r="AU400" s="3143"/>
      <c r="AV400" s="3143"/>
      <c r="AW400" s="3143"/>
      <c r="AX400" s="3143"/>
      <c r="AY400" s="3143"/>
      <c r="AZ400" s="3143"/>
      <c r="BA400" s="3143"/>
      <c r="BB400" s="3143"/>
      <c r="BC400" s="3143"/>
      <c r="BD400" s="3143"/>
      <c r="BE400" s="3143"/>
      <c r="BF400" s="3143"/>
      <c r="BG400" s="3143"/>
      <c r="BH400" s="3143"/>
      <c r="BI400" s="3143"/>
      <c r="BJ400" s="3143"/>
      <c r="BK400" s="3143"/>
      <c r="BL400" s="3189"/>
      <c r="BM400" s="3189"/>
      <c r="BN400" s="3189"/>
      <c r="BO400" s="3189"/>
      <c r="BP400" s="3189"/>
      <c r="BQ400" s="3189"/>
      <c r="BR400" s="3189"/>
      <c r="BS400" s="3189"/>
      <c r="BT400" s="3189"/>
      <c r="BU400" s="3189"/>
      <c r="BV400" s="3143"/>
      <c r="BW400" s="3143"/>
      <c r="BX400" s="3143"/>
      <c r="BY400" s="3143"/>
      <c r="BZ400" s="3143"/>
      <c r="CA400" s="3143"/>
      <c r="CB400" s="3143"/>
      <c r="CC400" s="3143"/>
      <c r="CD400" s="3143"/>
      <c r="CE400" s="3143"/>
      <c r="CF400" s="3143"/>
      <c r="CG400" s="3143"/>
      <c r="CH400" s="3143"/>
      <c r="CI400" s="3143"/>
    </row>
    <row r="401" spans="1:87" ht="16.5" customHeight="1">
      <c r="A401" s="3143"/>
      <c r="B401" s="3143"/>
      <c r="C401" s="3143"/>
      <c r="D401" s="3143"/>
      <c r="E401" s="3143"/>
      <c r="F401" s="3143"/>
      <c r="G401" s="3143"/>
      <c r="H401" s="3143"/>
      <c r="I401" s="3143"/>
      <c r="J401" s="3143"/>
      <c r="K401" s="3098"/>
      <c r="L401" s="3098"/>
      <c r="M401" s="3098"/>
      <c r="N401" s="3098"/>
      <c r="O401" s="3098"/>
      <c r="P401" s="3098"/>
      <c r="Q401" s="3098"/>
      <c r="R401" s="3098"/>
      <c r="S401" s="3098"/>
      <c r="T401" s="3098"/>
      <c r="U401" s="3098"/>
      <c r="V401" s="3098"/>
      <c r="W401" s="3098"/>
      <c r="X401" s="3098"/>
      <c r="Y401" s="3098"/>
      <c r="Z401" s="3098"/>
      <c r="AA401" s="3098"/>
      <c r="AB401" s="3098"/>
      <c r="AC401" s="3098"/>
      <c r="AD401" s="3098"/>
      <c r="AE401" s="3098"/>
      <c r="AF401" s="3098"/>
      <c r="AG401" s="3098"/>
      <c r="AH401" s="3098"/>
      <c r="AI401" s="3098"/>
      <c r="AJ401" s="3143"/>
      <c r="AK401" s="3143"/>
      <c r="AL401" s="3143"/>
      <c r="AM401" s="3143"/>
      <c r="AN401" s="3143"/>
      <c r="AO401" s="3143"/>
      <c r="AP401" s="3143"/>
      <c r="AQ401" s="3143"/>
      <c r="AR401" s="3143"/>
      <c r="AS401" s="3143"/>
      <c r="AT401" s="3143"/>
      <c r="AU401" s="3143"/>
      <c r="AV401" s="3143"/>
      <c r="AW401" s="3143"/>
      <c r="AX401" s="3143"/>
      <c r="AY401" s="3143"/>
      <c r="AZ401" s="3143"/>
      <c r="BA401" s="3143"/>
      <c r="BB401" s="3143"/>
      <c r="BC401" s="3143"/>
      <c r="BD401" s="3143"/>
      <c r="BE401" s="3143"/>
      <c r="BF401" s="3143"/>
      <c r="BG401" s="3143"/>
      <c r="BH401" s="3143"/>
      <c r="BI401" s="3143"/>
      <c r="BJ401" s="3143"/>
      <c r="BK401" s="3143"/>
      <c r="BL401" s="3189"/>
      <c r="BM401" s="3189"/>
      <c r="BN401" s="3189"/>
      <c r="BO401" s="3189"/>
      <c r="BP401" s="3189"/>
      <c r="BQ401" s="3189"/>
      <c r="BR401" s="3189"/>
      <c r="BS401" s="3189"/>
      <c r="BT401" s="3189"/>
      <c r="BU401" s="3189"/>
      <c r="BV401" s="3143"/>
      <c r="BW401" s="3143"/>
      <c r="BX401" s="3143"/>
      <c r="BY401" s="3143"/>
      <c r="BZ401" s="3143"/>
      <c r="CA401" s="3143"/>
      <c r="CB401" s="3143"/>
      <c r="CC401" s="3143"/>
      <c r="CD401" s="3143"/>
      <c r="CE401" s="3143"/>
      <c r="CF401" s="3143"/>
      <c r="CG401" s="3143"/>
      <c r="CH401" s="3143"/>
      <c r="CI401" s="3143"/>
    </row>
    <row r="402" spans="1:87" ht="16.5" customHeight="1">
      <c r="A402" s="3143"/>
      <c r="B402" s="3143"/>
      <c r="C402" s="3143"/>
      <c r="D402" s="3143"/>
      <c r="E402" s="3143"/>
      <c r="F402" s="3143"/>
      <c r="G402" s="3143"/>
      <c r="H402" s="3143"/>
      <c r="I402" s="3143"/>
      <c r="J402" s="3143"/>
      <c r="K402" s="3098"/>
      <c r="L402" s="3098"/>
      <c r="M402" s="3098"/>
      <c r="N402" s="3098"/>
      <c r="O402" s="3098"/>
      <c r="P402" s="3098"/>
      <c r="Q402" s="3098"/>
      <c r="R402" s="3098"/>
      <c r="S402" s="3098"/>
      <c r="T402" s="3098"/>
      <c r="U402" s="3098"/>
      <c r="V402" s="3098"/>
      <c r="W402" s="3098"/>
      <c r="X402" s="3098"/>
      <c r="Y402" s="3098"/>
      <c r="Z402" s="3098"/>
      <c r="AA402" s="3098"/>
      <c r="AB402" s="3098"/>
      <c r="AC402" s="3098"/>
      <c r="AD402" s="3098"/>
      <c r="AE402" s="3098"/>
      <c r="AF402" s="3098"/>
      <c r="AG402" s="3098"/>
      <c r="AH402" s="3098"/>
      <c r="AI402" s="3098"/>
      <c r="AJ402" s="3143"/>
      <c r="AK402" s="3143"/>
      <c r="AL402" s="3143"/>
      <c r="AM402" s="3143"/>
      <c r="AN402" s="3143"/>
      <c r="AO402" s="3143"/>
      <c r="AP402" s="3143"/>
      <c r="AQ402" s="3143"/>
      <c r="AR402" s="3143"/>
      <c r="AS402" s="3143"/>
      <c r="AT402" s="3143"/>
      <c r="AU402" s="3143"/>
      <c r="AV402" s="3143"/>
      <c r="AW402" s="3143"/>
      <c r="AX402" s="3143"/>
      <c r="AY402" s="3143"/>
      <c r="AZ402" s="3143"/>
      <c r="BA402" s="3143"/>
      <c r="BB402" s="3143"/>
      <c r="BC402" s="3143"/>
      <c r="BD402" s="3143"/>
      <c r="BE402" s="3143"/>
      <c r="BF402" s="3143"/>
      <c r="BG402" s="3143"/>
      <c r="BH402" s="3143"/>
      <c r="BI402" s="3143"/>
      <c r="BJ402" s="3143"/>
      <c r="BK402" s="3143"/>
      <c r="BL402" s="3189"/>
      <c r="BM402" s="3189"/>
      <c r="BN402" s="3189"/>
      <c r="BO402" s="3189"/>
      <c r="BP402" s="3189"/>
      <c r="BQ402" s="3189"/>
      <c r="BR402" s="3189"/>
      <c r="BS402" s="3189"/>
      <c r="BT402" s="3189"/>
      <c r="BU402" s="3189"/>
      <c r="BV402" s="3143"/>
      <c r="BW402" s="3143"/>
      <c r="BX402" s="3143"/>
      <c r="BY402" s="3143"/>
      <c r="BZ402" s="3143"/>
      <c r="CA402" s="3143"/>
      <c r="CB402" s="3143"/>
      <c r="CC402" s="3143"/>
      <c r="CD402" s="3143"/>
      <c r="CE402" s="3143"/>
      <c r="CF402" s="3143"/>
      <c r="CG402" s="3143"/>
      <c r="CH402" s="3143"/>
      <c r="CI402" s="3143"/>
    </row>
    <row r="403" spans="1:87" ht="16.5" customHeight="1">
      <c r="A403" s="3143"/>
      <c r="B403" s="3143"/>
      <c r="C403" s="3143"/>
      <c r="D403" s="3143"/>
      <c r="E403" s="3143"/>
      <c r="F403" s="3143"/>
      <c r="G403" s="3143"/>
      <c r="H403" s="3143"/>
      <c r="I403" s="3143"/>
      <c r="J403" s="3143"/>
      <c r="K403" s="3098"/>
      <c r="L403" s="3098"/>
      <c r="M403" s="3098"/>
      <c r="N403" s="3098"/>
      <c r="O403" s="3098"/>
      <c r="P403" s="3098"/>
      <c r="Q403" s="3098"/>
      <c r="R403" s="3098"/>
      <c r="S403" s="3098"/>
      <c r="T403" s="3098"/>
      <c r="U403" s="3098"/>
      <c r="V403" s="3098"/>
      <c r="W403" s="3098"/>
      <c r="X403" s="3098"/>
      <c r="Y403" s="3098"/>
      <c r="Z403" s="3098"/>
      <c r="AA403" s="3098"/>
      <c r="AB403" s="3098"/>
      <c r="AC403" s="3098"/>
      <c r="AD403" s="3098"/>
      <c r="AE403" s="3098"/>
      <c r="AF403" s="3098"/>
      <c r="AG403" s="3098"/>
      <c r="AH403" s="3098"/>
      <c r="AI403" s="3098"/>
      <c r="AJ403" s="3143"/>
      <c r="AK403" s="3143"/>
      <c r="AL403" s="3143"/>
      <c r="AM403" s="3143"/>
      <c r="AN403" s="3143"/>
      <c r="AO403" s="3143"/>
      <c r="AP403" s="3143"/>
      <c r="AQ403" s="3143"/>
      <c r="AR403" s="3143"/>
      <c r="AS403" s="3143"/>
      <c r="AT403" s="3143"/>
      <c r="AU403" s="3143"/>
      <c r="AV403" s="3143"/>
      <c r="AW403" s="3143"/>
      <c r="AX403" s="3143"/>
      <c r="AY403" s="3143"/>
      <c r="AZ403" s="3143"/>
      <c r="BA403" s="3143"/>
      <c r="BB403" s="3143"/>
      <c r="BC403" s="3143"/>
      <c r="BD403" s="3143"/>
      <c r="BE403" s="3143"/>
      <c r="BF403" s="3143"/>
      <c r="BG403" s="3143"/>
      <c r="BH403" s="3143"/>
      <c r="BI403" s="3143"/>
      <c r="BJ403" s="3143"/>
      <c r="BK403" s="3143"/>
      <c r="BL403" s="3189"/>
      <c r="BM403" s="3189"/>
      <c r="BN403" s="3189"/>
      <c r="BO403" s="3189"/>
      <c r="BP403" s="3189"/>
      <c r="BQ403" s="3189"/>
      <c r="BR403" s="3189"/>
      <c r="BS403" s="3189"/>
      <c r="BT403" s="3189"/>
      <c r="BU403" s="3189"/>
      <c r="BV403" s="3143"/>
      <c r="BW403" s="3143"/>
      <c r="BX403" s="3143"/>
      <c r="BY403" s="3143"/>
      <c r="BZ403" s="3143"/>
      <c r="CA403" s="3143"/>
      <c r="CB403" s="3143"/>
      <c r="CC403" s="3143"/>
      <c r="CD403" s="3143"/>
      <c r="CE403" s="3143"/>
      <c r="CF403" s="3143"/>
      <c r="CG403" s="3143"/>
      <c r="CH403" s="3143"/>
      <c r="CI403" s="3143"/>
    </row>
    <row r="404" spans="1:87" ht="16.5" customHeight="1">
      <c r="A404" s="3143"/>
      <c r="B404" s="3143"/>
      <c r="C404" s="3143"/>
      <c r="D404" s="3143"/>
      <c r="E404" s="3143"/>
      <c r="F404" s="3143"/>
      <c r="G404" s="3143"/>
      <c r="H404" s="3143"/>
      <c r="I404" s="3143"/>
      <c r="J404" s="3143"/>
      <c r="K404" s="3098"/>
      <c r="L404" s="3098"/>
      <c r="M404" s="3098"/>
      <c r="N404" s="3098"/>
      <c r="O404" s="3098"/>
      <c r="P404" s="3098"/>
      <c r="Q404" s="3098"/>
      <c r="R404" s="3098"/>
      <c r="S404" s="3098"/>
      <c r="T404" s="3098"/>
      <c r="U404" s="3098"/>
      <c r="V404" s="3098"/>
      <c r="W404" s="3098"/>
      <c r="X404" s="3098"/>
      <c r="Y404" s="3098"/>
      <c r="Z404" s="3098"/>
      <c r="AA404" s="3098"/>
      <c r="AB404" s="3098"/>
      <c r="AC404" s="3098"/>
      <c r="AD404" s="3098"/>
      <c r="AE404" s="3098"/>
      <c r="AF404" s="3098"/>
      <c r="AG404" s="3098"/>
      <c r="AH404" s="3098"/>
      <c r="AI404" s="3098"/>
      <c r="AJ404" s="3143"/>
      <c r="AK404" s="3143"/>
      <c r="AL404" s="3143"/>
      <c r="AM404" s="3143"/>
      <c r="AN404" s="3143"/>
      <c r="AO404" s="3143"/>
      <c r="AP404" s="3143"/>
      <c r="AQ404" s="3143"/>
      <c r="AR404" s="3143"/>
      <c r="AS404" s="3143"/>
      <c r="AT404" s="3143"/>
      <c r="AU404" s="3143"/>
      <c r="AV404" s="3143"/>
      <c r="AW404" s="3143"/>
      <c r="AX404" s="3143"/>
      <c r="AY404" s="3143"/>
      <c r="AZ404" s="3143"/>
      <c r="BA404" s="3143"/>
      <c r="BB404" s="3143"/>
      <c r="BC404" s="3143"/>
      <c r="BD404" s="3143"/>
      <c r="BE404" s="3143"/>
      <c r="BF404" s="3143"/>
      <c r="BG404" s="3143"/>
      <c r="BH404" s="3143"/>
      <c r="BI404" s="3143"/>
      <c r="BJ404" s="3143"/>
      <c r="BK404" s="3143"/>
      <c r="BL404" s="3189"/>
      <c r="BM404" s="3189"/>
      <c r="BN404" s="3189"/>
      <c r="BO404" s="3189"/>
      <c r="BP404" s="3189"/>
      <c r="BQ404" s="3189"/>
      <c r="BR404" s="3189"/>
      <c r="BS404" s="3189"/>
      <c r="BT404" s="3189"/>
      <c r="BU404" s="3189"/>
      <c r="BV404" s="3143"/>
      <c r="BW404" s="3143"/>
      <c r="BX404" s="3143"/>
      <c r="BY404" s="3143"/>
      <c r="BZ404" s="3143"/>
      <c r="CA404" s="3143"/>
      <c r="CB404" s="3143"/>
      <c r="CC404" s="3143"/>
      <c r="CD404" s="3143"/>
      <c r="CE404" s="3143"/>
      <c r="CF404" s="3143"/>
      <c r="CG404" s="3143"/>
      <c r="CH404" s="3143"/>
      <c r="CI404" s="3143"/>
    </row>
    <row r="405" spans="1:87" ht="16.5" customHeight="1">
      <c r="A405" s="3143"/>
      <c r="B405" s="3143"/>
      <c r="C405" s="3143"/>
      <c r="D405" s="3143"/>
      <c r="E405" s="3143"/>
      <c r="F405" s="3143"/>
      <c r="G405" s="3143"/>
      <c r="H405" s="3143"/>
      <c r="I405" s="3143"/>
      <c r="J405" s="3143"/>
      <c r="K405" s="3098"/>
      <c r="L405" s="3098"/>
      <c r="M405" s="3098"/>
      <c r="N405" s="3098"/>
      <c r="O405" s="3098"/>
      <c r="P405" s="3098"/>
      <c r="Q405" s="3098"/>
      <c r="R405" s="3098"/>
      <c r="S405" s="3098"/>
      <c r="T405" s="3098"/>
      <c r="U405" s="3098"/>
      <c r="V405" s="3098"/>
      <c r="W405" s="3098"/>
      <c r="X405" s="3098"/>
      <c r="Y405" s="3098"/>
      <c r="Z405" s="3098"/>
      <c r="AA405" s="3098"/>
      <c r="AB405" s="3098"/>
      <c r="AC405" s="3098"/>
      <c r="AD405" s="3098"/>
      <c r="AE405" s="3098"/>
      <c r="AF405" s="3098"/>
      <c r="AG405" s="3098"/>
      <c r="AH405" s="3098"/>
      <c r="AI405" s="3098"/>
      <c r="AJ405" s="3143"/>
      <c r="AK405" s="3143"/>
      <c r="AL405" s="3143"/>
      <c r="AM405" s="3143"/>
      <c r="AN405" s="3143"/>
      <c r="AO405" s="3143"/>
      <c r="AP405" s="3143"/>
      <c r="AQ405" s="3143"/>
      <c r="AR405" s="3143"/>
      <c r="AS405" s="3143"/>
      <c r="AT405" s="3143"/>
      <c r="AU405" s="3143"/>
      <c r="AV405" s="3143"/>
      <c r="AW405" s="3143"/>
      <c r="AX405" s="3143"/>
      <c r="AY405" s="3143"/>
      <c r="AZ405" s="3143"/>
      <c r="BA405" s="3143"/>
      <c r="BB405" s="3143"/>
      <c r="BC405" s="3143"/>
      <c r="BD405" s="3143"/>
      <c r="BE405" s="3143"/>
      <c r="BF405" s="3143"/>
      <c r="BG405" s="3143"/>
      <c r="BH405" s="3143"/>
      <c r="BI405" s="3143"/>
      <c r="BJ405" s="3143"/>
      <c r="BK405" s="3143"/>
      <c r="BL405" s="3189"/>
      <c r="BM405" s="3189"/>
      <c r="BN405" s="3189"/>
      <c r="BO405" s="3189"/>
      <c r="BP405" s="3189"/>
      <c r="BQ405" s="3189"/>
      <c r="BR405" s="3189"/>
      <c r="BS405" s="3189"/>
      <c r="BT405" s="3189"/>
      <c r="BU405" s="3189"/>
      <c r="BV405" s="3143"/>
      <c r="BW405" s="3143"/>
      <c r="BX405" s="3143"/>
      <c r="BY405" s="3143"/>
      <c r="BZ405" s="3143"/>
      <c r="CA405" s="3143"/>
      <c r="CB405" s="3143"/>
      <c r="CC405" s="3143"/>
      <c r="CD405" s="3143"/>
      <c r="CE405" s="3143"/>
      <c r="CF405" s="3143"/>
      <c r="CG405" s="3143"/>
      <c r="CH405" s="3143"/>
      <c r="CI405" s="3143"/>
    </row>
    <row r="406" spans="1:87" ht="16.5" customHeight="1">
      <c r="A406" s="3143"/>
      <c r="B406" s="3143"/>
      <c r="C406" s="3143"/>
      <c r="D406" s="3143"/>
      <c r="E406" s="3143"/>
      <c r="F406" s="3143"/>
      <c r="G406" s="3143"/>
      <c r="H406" s="3143"/>
      <c r="I406" s="3143"/>
      <c r="J406" s="3143"/>
      <c r="K406" s="3098"/>
      <c r="L406" s="3098"/>
      <c r="M406" s="3098"/>
      <c r="N406" s="3098"/>
      <c r="O406" s="3098"/>
      <c r="P406" s="3098"/>
      <c r="Q406" s="3098"/>
      <c r="R406" s="3098"/>
      <c r="S406" s="3098"/>
      <c r="T406" s="3098"/>
      <c r="U406" s="3098"/>
      <c r="V406" s="3098"/>
      <c r="W406" s="3098"/>
      <c r="X406" s="3098"/>
      <c r="Y406" s="3098"/>
      <c r="Z406" s="3098"/>
      <c r="AA406" s="3098"/>
      <c r="AB406" s="3098"/>
      <c r="AC406" s="3098"/>
      <c r="AD406" s="3098"/>
      <c r="AE406" s="3098"/>
      <c r="AF406" s="3098"/>
      <c r="AG406" s="3098"/>
      <c r="AH406" s="3098"/>
      <c r="AI406" s="3098"/>
      <c r="AJ406" s="3143"/>
      <c r="AK406" s="3143"/>
      <c r="AL406" s="3143"/>
      <c r="AM406" s="3143"/>
      <c r="AN406" s="3143"/>
      <c r="AO406" s="3143"/>
      <c r="AP406" s="3143"/>
      <c r="AQ406" s="3143"/>
      <c r="AR406" s="3143"/>
      <c r="AS406" s="3143"/>
      <c r="AT406" s="3143"/>
      <c r="AU406" s="3143"/>
      <c r="AV406" s="3143"/>
      <c r="AW406" s="3143"/>
      <c r="AX406" s="3143"/>
      <c r="AY406" s="3143"/>
      <c r="AZ406" s="3143"/>
      <c r="BA406" s="3143"/>
      <c r="BB406" s="3143"/>
      <c r="BC406" s="3143"/>
      <c r="BD406" s="3143"/>
      <c r="BE406" s="3143"/>
      <c r="BF406" s="3143"/>
      <c r="BG406" s="3143"/>
      <c r="BH406" s="3143"/>
      <c r="BI406" s="3143"/>
      <c r="BJ406" s="3143"/>
      <c r="BK406" s="3143"/>
      <c r="BL406" s="3189"/>
      <c r="BM406" s="3189"/>
      <c r="BN406" s="3189"/>
      <c r="BO406" s="3189"/>
      <c r="BP406" s="3189"/>
      <c r="BQ406" s="3189"/>
      <c r="BR406" s="3189"/>
      <c r="BS406" s="3189"/>
      <c r="BT406" s="3189"/>
      <c r="BU406" s="3189"/>
      <c r="BV406" s="3143"/>
      <c r="BW406" s="3143"/>
      <c r="BX406" s="3143"/>
      <c r="BY406" s="3143"/>
      <c r="BZ406" s="3143"/>
      <c r="CA406" s="3143"/>
      <c r="CB406" s="3143"/>
      <c r="CC406" s="3143"/>
      <c r="CD406" s="3143"/>
      <c r="CE406" s="3143"/>
      <c r="CF406" s="3143"/>
      <c r="CG406" s="3143"/>
      <c r="CH406" s="3143"/>
      <c r="CI406" s="3143"/>
    </row>
    <row r="407" spans="1:87" ht="16.5" customHeight="1">
      <c r="A407" s="3143"/>
      <c r="B407" s="3143"/>
      <c r="C407" s="3143"/>
      <c r="D407" s="3143"/>
      <c r="E407" s="3143"/>
      <c r="F407" s="3143"/>
      <c r="G407" s="3143"/>
      <c r="H407" s="3143"/>
      <c r="I407" s="3143"/>
      <c r="J407" s="3143"/>
      <c r="K407" s="3098"/>
      <c r="L407" s="3098"/>
      <c r="M407" s="3098"/>
      <c r="N407" s="3098"/>
      <c r="O407" s="3098"/>
      <c r="P407" s="3098"/>
      <c r="Q407" s="3098"/>
      <c r="R407" s="3098"/>
      <c r="S407" s="3098"/>
      <c r="T407" s="3098"/>
      <c r="U407" s="3098"/>
      <c r="V407" s="3098"/>
      <c r="W407" s="3098"/>
      <c r="X407" s="3098"/>
      <c r="Y407" s="3098"/>
      <c r="Z407" s="3098"/>
      <c r="AA407" s="3098"/>
      <c r="AB407" s="3098"/>
      <c r="AC407" s="3098"/>
      <c r="AD407" s="3098"/>
      <c r="AE407" s="3098"/>
      <c r="AF407" s="3098"/>
      <c r="AG407" s="3098"/>
      <c r="AH407" s="3098"/>
      <c r="AI407" s="3098"/>
      <c r="AJ407" s="3143"/>
      <c r="AK407" s="3143"/>
      <c r="AL407" s="3143"/>
      <c r="AM407" s="3143"/>
      <c r="AN407" s="3143"/>
      <c r="AO407" s="3143"/>
      <c r="AP407" s="3143"/>
      <c r="AQ407" s="3143"/>
      <c r="AR407" s="3143"/>
      <c r="AS407" s="3143"/>
      <c r="AT407" s="3143"/>
      <c r="AU407" s="3143"/>
      <c r="AV407" s="3143"/>
      <c r="AW407" s="3143"/>
      <c r="AX407" s="3143"/>
      <c r="AY407" s="3143"/>
      <c r="AZ407" s="3143"/>
      <c r="BA407" s="3143"/>
      <c r="BB407" s="3143"/>
      <c r="BC407" s="3143"/>
      <c r="BD407" s="3143"/>
      <c r="BE407" s="3143"/>
      <c r="BF407" s="3143"/>
      <c r="BG407" s="3143"/>
      <c r="BH407" s="3143"/>
      <c r="BI407" s="3143"/>
      <c r="BJ407" s="3143"/>
      <c r="BK407" s="3143"/>
      <c r="BL407" s="3189"/>
      <c r="BM407" s="3189"/>
      <c r="BN407" s="3189"/>
      <c r="BO407" s="3189"/>
      <c r="BP407" s="3189"/>
      <c r="BQ407" s="3189"/>
      <c r="BR407" s="3189"/>
      <c r="BS407" s="3189"/>
      <c r="BT407" s="3189"/>
      <c r="BU407" s="3189"/>
      <c r="BV407" s="3143"/>
      <c r="BW407" s="3143"/>
      <c r="BX407" s="3143"/>
      <c r="BY407" s="3143"/>
      <c r="BZ407" s="3143"/>
      <c r="CA407" s="3143"/>
      <c r="CB407" s="3143"/>
      <c r="CC407" s="3143"/>
      <c r="CD407" s="3143"/>
      <c r="CE407" s="3143"/>
      <c r="CF407" s="3143"/>
      <c r="CG407" s="3143"/>
      <c r="CH407" s="3143"/>
      <c r="CI407" s="3143"/>
    </row>
    <row r="408" spans="1:87" ht="16.5" customHeight="1">
      <c r="A408" s="3143"/>
      <c r="B408" s="3143"/>
      <c r="C408" s="3143"/>
      <c r="D408" s="3143"/>
      <c r="E408" s="3143"/>
      <c r="F408" s="3143"/>
      <c r="G408" s="3143"/>
      <c r="H408" s="3143"/>
      <c r="I408" s="3143"/>
      <c r="J408" s="3143"/>
      <c r="K408" s="3098"/>
      <c r="L408" s="3098"/>
      <c r="M408" s="3098"/>
      <c r="N408" s="3098"/>
      <c r="O408" s="3098"/>
      <c r="P408" s="3098"/>
      <c r="Q408" s="3098"/>
      <c r="R408" s="3098"/>
      <c r="S408" s="3098"/>
      <c r="T408" s="3098"/>
      <c r="U408" s="3098"/>
      <c r="V408" s="3098"/>
      <c r="W408" s="3098"/>
      <c r="X408" s="3098"/>
      <c r="Y408" s="3098"/>
      <c r="Z408" s="3098"/>
      <c r="AA408" s="3098"/>
      <c r="AB408" s="3098"/>
      <c r="AC408" s="3098"/>
      <c r="AD408" s="3098"/>
      <c r="AE408" s="3098"/>
      <c r="AF408" s="3098"/>
      <c r="AG408" s="3098"/>
      <c r="AH408" s="3098"/>
      <c r="AI408" s="3098"/>
      <c r="AJ408" s="3143"/>
      <c r="AK408" s="3143"/>
      <c r="AL408" s="3143"/>
      <c r="AM408" s="3143"/>
      <c r="AN408" s="3143"/>
      <c r="AO408" s="3143"/>
      <c r="AP408" s="3143"/>
      <c r="AQ408" s="3143"/>
      <c r="AR408" s="3143"/>
      <c r="AS408" s="3143"/>
      <c r="AT408" s="3143"/>
      <c r="AU408" s="3143"/>
      <c r="AV408" s="3143"/>
      <c r="AW408" s="3143"/>
      <c r="AX408" s="3143"/>
      <c r="AY408" s="3143"/>
      <c r="AZ408" s="3143"/>
      <c r="BA408" s="3143"/>
      <c r="BB408" s="3143"/>
      <c r="BC408" s="3143"/>
      <c r="BD408" s="3143"/>
      <c r="BE408" s="3143"/>
      <c r="BF408" s="3143"/>
      <c r="BG408" s="3143"/>
      <c r="BH408" s="3143"/>
      <c r="BI408" s="3143"/>
      <c r="BJ408" s="3143"/>
      <c r="BK408" s="3143"/>
      <c r="BL408" s="3189"/>
      <c r="BM408" s="3189"/>
      <c r="BN408" s="3189"/>
      <c r="BO408" s="3189"/>
      <c r="BP408" s="3189"/>
      <c r="BQ408" s="3189"/>
      <c r="BR408" s="3189"/>
      <c r="BS408" s="3189"/>
      <c r="BT408" s="3189"/>
      <c r="BU408" s="3189"/>
      <c r="BV408" s="3143"/>
      <c r="BW408" s="3143"/>
      <c r="BX408" s="3143"/>
      <c r="BY408" s="3143"/>
      <c r="BZ408" s="3143"/>
      <c r="CA408" s="3143"/>
      <c r="CB408" s="3143"/>
      <c r="CC408" s="3143"/>
      <c r="CD408" s="3143"/>
      <c r="CE408" s="3143"/>
      <c r="CF408" s="3143"/>
      <c r="CG408" s="3143"/>
      <c r="CH408" s="3143"/>
      <c r="CI408" s="3143"/>
    </row>
    <row r="409" spans="1:87" ht="16.5" customHeight="1">
      <c r="A409" s="3143"/>
      <c r="B409" s="3143"/>
      <c r="C409" s="3143"/>
      <c r="D409" s="3143"/>
      <c r="E409" s="3143"/>
      <c r="F409" s="3143"/>
      <c r="G409" s="3143"/>
      <c r="H409" s="3143"/>
      <c r="I409" s="3143"/>
      <c r="J409" s="3143"/>
      <c r="K409" s="3098"/>
      <c r="L409" s="3098"/>
      <c r="M409" s="3098"/>
      <c r="N409" s="3098"/>
      <c r="O409" s="3098"/>
      <c r="P409" s="3098"/>
      <c r="Q409" s="3098"/>
      <c r="R409" s="3098"/>
      <c r="S409" s="3098"/>
      <c r="T409" s="3098"/>
      <c r="U409" s="3098"/>
      <c r="V409" s="3098"/>
      <c r="W409" s="3098"/>
      <c r="X409" s="3098"/>
      <c r="Y409" s="3098"/>
      <c r="Z409" s="3098"/>
      <c r="AA409" s="3098"/>
      <c r="AB409" s="3098"/>
      <c r="AC409" s="3098"/>
      <c r="AD409" s="3098"/>
      <c r="AE409" s="3098"/>
      <c r="AF409" s="3098"/>
      <c r="AG409" s="3098"/>
      <c r="AH409" s="3098"/>
      <c r="AI409" s="3098"/>
      <c r="AJ409" s="3143"/>
      <c r="AK409" s="3143"/>
      <c r="AL409" s="3143"/>
      <c r="AM409" s="3143"/>
      <c r="AN409" s="3143"/>
      <c r="AO409" s="3143"/>
      <c r="AP409" s="3143"/>
      <c r="AQ409" s="3143"/>
      <c r="AR409" s="3143"/>
      <c r="AS409" s="3143"/>
      <c r="AT409" s="3143"/>
      <c r="AU409" s="3143"/>
      <c r="AV409" s="3143"/>
      <c r="AW409" s="3143"/>
      <c r="AX409" s="3143"/>
      <c r="AY409" s="3143"/>
      <c r="AZ409" s="3143"/>
      <c r="BA409" s="3143"/>
      <c r="BB409" s="3143"/>
      <c r="BC409" s="3143"/>
      <c r="BD409" s="3143"/>
      <c r="BE409" s="3143"/>
      <c r="BF409" s="3143"/>
      <c r="BG409" s="3143"/>
      <c r="BH409" s="3143"/>
      <c r="BI409" s="3143"/>
      <c r="BJ409" s="3143"/>
      <c r="BK409" s="3143"/>
      <c r="BL409" s="3189"/>
      <c r="BM409" s="3189"/>
      <c r="BN409" s="3189"/>
      <c r="BO409" s="3189"/>
      <c r="BP409" s="3189"/>
      <c r="BQ409" s="3189"/>
      <c r="BR409" s="3189"/>
      <c r="BS409" s="3189"/>
      <c r="BT409" s="3189"/>
      <c r="BU409" s="3189"/>
      <c r="BV409" s="3143"/>
      <c r="BW409" s="3143"/>
      <c r="BX409" s="3143"/>
      <c r="BY409" s="3143"/>
      <c r="BZ409" s="3143"/>
      <c r="CA409" s="3143"/>
      <c r="CB409" s="3143"/>
      <c r="CC409" s="3143"/>
      <c r="CD409" s="3143"/>
      <c r="CE409" s="3143"/>
      <c r="CF409" s="3143"/>
      <c r="CG409" s="3143"/>
      <c r="CH409" s="3143"/>
      <c r="CI409" s="3143"/>
    </row>
    <row r="410" spans="1:87" ht="16.5" customHeight="1">
      <c r="A410" s="3143"/>
      <c r="B410" s="3143"/>
      <c r="C410" s="3143"/>
      <c r="D410" s="3143"/>
      <c r="E410" s="3143"/>
      <c r="F410" s="3143"/>
      <c r="G410" s="3143"/>
      <c r="H410" s="3143"/>
      <c r="I410" s="3143"/>
      <c r="J410" s="3143"/>
      <c r="K410" s="3098"/>
      <c r="L410" s="3098"/>
      <c r="M410" s="3098"/>
      <c r="N410" s="3098"/>
      <c r="O410" s="3098"/>
      <c r="P410" s="3098"/>
      <c r="Q410" s="3098"/>
      <c r="R410" s="3098"/>
      <c r="S410" s="3098"/>
      <c r="T410" s="3098"/>
      <c r="U410" s="3098"/>
      <c r="V410" s="3098"/>
      <c r="W410" s="3098"/>
      <c r="X410" s="3098"/>
      <c r="Y410" s="3098"/>
      <c r="Z410" s="3098"/>
      <c r="AA410" s="3098"/>
      <c r="AB410" s="3098"/>
      <c r="AC410" s="3098"/>
      <c r="AD410" s="3098"/>
      <c r="AE410" s="3098"/>
      <c r="AF410" s="3098"/>
      <c r="AG410" s="3098"/>
      <c r="AH410" s="3098"/>
      <c r="AI410" s="3098"/>
      <c r="AJ410" s="3143"/>
      <c r="AK410" s="3143"/>
      <c r="AL410" s="3143"/>
      <c r="AM410" s="3143"/>
      <c r="AN410" s="3143"/>
      <c r="AO410" s="3143"/>
      <c r="AP410" s="3143"/>
      <c r="AQ410" s="3143"/>
      <c r="AR410" s="3143"/>
      <c r="AS410" s="3143"/>
      <c r="AT410" s="3143"/>
      <c r="AU410" s="3143"/>
      <c r="AV410" s="3143"/>
      <c r="AW410" s="3143"/>
      <c r="AX410" s="3143"/>
      <c r="AY410" s="3143"/>
      <c r="AZ410" s="3143"/>
      <c r="BA410" s="3143"/>
      <c r="BB410" s="3143"/>
      <c r="BC410" s="3143"/>
      <c r="BD410" s="3143"/>
      <c r="BE410" s="3143"/>
      <c r="BF410" s="3143"/>
      <c r="BG410" s="3143"/>
      <c r="BH410" s="3143"/>
      <c r="BI410" s="3143"/>
      <c r="BJ410" s="3143"/>
      <c r="BK410" s="3143"/>
      <c r="BL410" s="3189"/>
      <c r="BM410" s="3189"/>
      <c r="BN410" s="3189"/>
      <c r="BO410" s="3189"/>
      <c r="BP410" s="3189"/>
      <c r="BQ410" s="3189"/>
      <c r="BR410" s="3189"/>
      <c r="BS410" s="3189"/>
      <c r="BT410" s="3189"/>
      <c r="BU410" s="3189"/>
      <c r="BV410" s="3143"/>
      <c r="BW410" s="3143"/>
      <c r="BX410" s="3143"/>
      <c r="BY410" s="3143"/>
      <c r="BZ410" s="3143"/>
      <c r="CA410" s="3143"/>
      <c r="CB410" s="3143"/>
      <c r="CC410" s="3143"/>
      <c r="CD410" s="3143"/>
      <c r="CE410" s="3143"/>
      <c r="CF410" s="3143"/>
      <c r="CG410" s="3143"/>
      <c r="CH410" s="3143"/>
      <c r="CI410" s="3143"/>
    </row>
    <row r="411" spans="1:87" ht="16.5" customHeight="1">
      <c r="A411" s="3143"/>
      <c r="B411" s="3143"/>
      <c r="C411" s="3143"/>
      <c r="D411" s="3143"/>
      <c r="E411" s="3143"/>
      <c r="F411" s="3143"/>
      <c r="G411" s="3143"/>
      <c r="H411" s="3143"/>
      <c r="I411" s="3143"/>
      <c r="J411" s="3143"/>
      <c r="K411" s="3098"/>
      <c r="L411" s="3098"/>
      <c r="M411" s="3098"/>
      <c r="N411" s="3098"/>
      <c r="O411" s="3098"/>
      <c r="P411" s="3098"/>
      <c r="Q411" s="3098"/>
      <c r="R411" s="3098"/>
      <c r="S411" s="3098"/>
      <c r="T411" s="3098"/>
      <c r="U411" s="3098"/>
      <c r="V411" s="3098"/>
      <c r="W411" s="3098"/>
      <c r="X411" s="3098"/>
      <c r="Y411" s="3098"/>
      <c r="Z411" s="3098"/>
      <c r="AA411" s="3098"/>
      <c r="AB411" s="3098"/>
      <c r="AC411" s="3098"/>
      <c r="AD411" s="3098"/>
      <c r="AE411" s="3098"/>
      <c r="AF411" s="3098"/>
      <c r="AG411" s="3098"/>
      <c r="AH411" s="3098"/>
      <c r="AI411" s="3098"/>
      <c r="AJ411" s="3143"/>
      <c r="AK411" s="3143"/>
      <c r="AL411" s="3143"/>
      <c r="AM411" s="3143"/>
      <c r="AN411" s="3143"/>
      <c r="AO411" s="3143"/>
      <c r="AP411" s="3143"/>
      <c r="AQ411" s="3143"/>
      <c r="AR411" s="3143"/>
      <c r="AS411" s="3143"/>
      <c r="AT411" s="3143"/>
      <c r="AU411" s="3143"/>
      <c r="AV411" s="3143"/>
      <c r="AW411" s="3143"/>
      <c r="AX411" s="3143"/>
      <c r="AY411" s="3143"/>
      <c r="AZ411" s="3143"/>
      <c r="BA411" s="3143"/>
      <c r="BB411" s="3143"/>
      <c r="BC411" s="3143"/>
      <c r="BD411" s="3143"/>
      <c r="BE411" s="3143"/>
      <c r="BF411" s="3143"/>
      <c r="BG411" s="3143"/>
      <c r="BH411" s="3143"/>
      <c r="BI411" s="3143"/>
      <c r="BJ411" s="3143"/>
      <c r="BK411" s="3143"/>
      <c r="BL411" s="3189"/>
      <c r="BM411" s="3189"/>
      <c r="BN411" s="3189"/>
      <c r="BO411" s="3189"/>
      <c r="BP411" s="3189"/>
      <c r="BQ411" s="3189"/>
      <c r="BR411" s="3189"/>
      <c r="BS411" s="3189"/>
      <c r="BT411" s="3189"/>
      <c r="BU411" s="3189"/>
      <c r="BV411" s="3143"/>
      <c r="BW411" s="3143"/>
      <c r="BX411" s="3143"/>
      <c r="BY411" s="3143"/>
      <c r="BZ411" s="3143"/>
      <c r="CA411" s="3143"/>
      <c r="CB411" s="3143"/>
      <c r="CC411" s="3143"/>
      <c r="CD411" s="3143"/>
      <c r="CE411" s="3143"/>
      <c r="CF411" s="3143"/>
      <c r="CG411" s="3143"/>
      <c r="CH411" s="3143"/>
      <c r="CI411" s="3143"/>
    </row>
    <row r="412" spans="1:87" ht="16.5" customHeight="1">
      <c r="A412" s="3143"/>
      <c r="B412" s="3143"/>
      <c r="C412" s="3143"/>
      <c r="D412" s="3143"/>
      <c r="E412" s="3143"/>
      <c r="F412" s="3143"/>
      <c r="G412" s="3143"/>
      <c r="H412" s="3143"/>
      <c r="I412" s="3143"/>
      <c r="J412" s="3143"/>
      <c r="K412" s="3098"/>
      <c r="L412" s="3098"/>
      <c r="M412" s="3098"/>
      <c r="N412" s="3098"/>
      <c r="O412" s="3098"/>
      <c r="P412" s="3098"/>
      <c r="Q412" s="3098"/>
      <c r="R412" s="3098"/>
      <c r="S412" s="3098"/>
      <c r="T412" s="3098"/>
      <c r="U412" s="3098"/>
      <c r="V412" s="3098"/>
      <c r="W412" s="3098"/>
      <c r="X412" s="3098"/>
      <c r="Y412" s="3098"/>
      <c r="Z412" s="3098"/>
      <c r="AA412" s="3098"/>
      <c r="AB412" s="3098"/>
      <c r="AC412" s="3098"/>
      <c r="AD412" s="3098"/>
      <c r="AE412" s="3098"/>
      <c r="AF412" s="3098"/>
      <c r="AG412" s="3098"/>
      <c r="AH412" s="3098"/>
      <c r="AI412" s="3098"/>
      <c r="AJ412" s="3143"/>
      <c r="AK412" s="3143"/>
      <c r="AL412" s="3143"/>
      <c r="AM412" s="3143"/>
      <c r="AN412" s="3143"/>
      <c r="AO412" s="3143"/>
      <c r="AP412" s="3143"/>
      <c r="AQ412" s="3143"/>
      <c r="AR412" s="3143"/>
      <c r="AS412" s="3143"/>
      <c r="AT412" s="3143"/>
      <c r="AU412" s="3143"/>
      <c r="AV412" s="3143"/>
      <c r="AW412" s="3143"/>
      <c r="AX412" s="3143"/>
      <c r="AY412" s="3143"/>
      <c r="AZ412" s="3143"/>
      <c r="BA412" s="3143"/>
      <c r="BB412" s="3143"/>
      <c r="BC412" s="3143"/>
      <c r="BD412" s="3143"/>
      <c r="BE412" s="3143"/>
      <c r="BF412" s="3143"/>
      <c r="BG412" s="3143"/>
      <c r="BH412" s="3143"/>
      <c r="BI412" s="3143"/>
      <c r="BJ412" s="3143"/>
      <c r="BK412" s="3143"/>
      <c r="BL412" s="3189"/>
      <c r="BM412" s="3189"/>
      <c r="BN412" s="3189"/>
      <c r="BO412" s="3189"/>
      <c r="BP412" s="3189"/>
      <c r="BQ412" s="3189"/>
      <c r="BR412" s="3189"/>
      <c r="BS412" s="3189"/>
      <c r="BT412" s="3189"/>
      <c r="BU412" s="3189"/>
      <c r="BV412" s="3143"/>
      <c r="BW412" s="3143"/>
      <c r="BX412" s="3143"/>
      <c r="BY412" s="3143"/>
      <c r="BZ412" s="3143"/>
      <c r="CA412" s="3143"/>
      <c r="CB412" s="3143"/>
      <c r="CC412" s="3143"/>
      <c r="CD412" s="3143"/>
      <c r="CE412" s="3143"/>
      <c r="CF412" s="3143"/>
      <c r="CG412" s="3143"/>
      <c r="CH412" s="3143"/>
      <c r="CI412" s="3143"/>
    </row>
    <row r="413" spans="1:87" ht="16.5" customHeight="1">
      <c r="A413" s="3143"/>
      <c r="B413" s="3143"/>
      <c r="C413" s="3143"/>
      <c r="D413" s="3143"/>
      <c r="E413" s="3143"/>
      <c r="F413" s="3143"/>
      <c r="G413" s="3143"/>
      <c r="H413" s="3143"/>
      <c r="I413" s="3143"/>
      <c r="J413" s="3143"/>
      <c r="K413" s="3098"/>
      <c r="L413" s="3098"/>
      <c r="M413" s="3098"/>
      <c r="N413" s="3098"/>
      <c r="O413" s="3098"/>
      <c r="P413" s="3098"/>
      <c r="Q413" s="3098"/>
      <c r="R413" s="3098"/>
      <c r="S413" s="3098"/>
      <c r="T413" s="3098"/>
      <c r="U413" s="3098"/>
      <c r="V413" s="3098"/>
      <c r="W413" s="3098"/>
      <c r="X413" s="3098"/>
      <c r="Y413" s="3098"/>
      <c r="Z413" s="3098"/>
      <c r="AA413" s="3098"/>
      <c r="AB413" s="3098"/>
      <c r="AC413" s="3098"/>
      <c r="AD413" s="3098"/>
      <c r="AE413" s="3098"/>
      <c r="AF413" s="3098"/>
      <c r="AG413" s="3098"/>
      <c r="AH413" s="3098"/>
      <c r="AI413" s="3098"/>
      <c r="AJ413" s="3143"/>
      <c r="AK413" s="3143"/>
      <c r="AL413" s="3143"/>
      <c r="AM413" s="3143"/>
      <c r="AN413" s="3143"/>
      <c r="AO413" s="3143"/>
      <c r="AP413" s="3143"/>
      <c r="AQ413" s="3143"/>
      <c r="AR413" s="3143"/>
      <c r="AS413" s="3143"/>
      <c r="AT413" s="3143"/>
      <c r="AU413" s="3143"/>
      <c r="AV413" s="3143"/>
      <c r="AW413" s="3143"/>
      <c r="AX413" s="3143"/>
      <c r="AY413" s="3143"/>
      <c r="AZ413" s="3143"/>
      <c r="BA413" s="3143"/>
      <c r="BB413" s="3143"/>
      <c r="BC413" s="3143"/>
      <c r="BD413" s="3143"/>
      <c r="BE413" s="3143"/>
      <c r="BF413" s="3143"/>
      <c r="BG413" s="3143"/>
      <c r="BH413" s="3143"/>
      <c r="BI413" s="3143"/>
      <c r="BJ413" s="3143"/>
      <c r="BK413" s="3143"/>
      <c r="BL413" s="3189"/>
      <c r="BM413" s="3189"/>
      <c r="BN413" s="3189"/>
      <c r="BO413" s="3189"/>
      <c r="BP413" s="3189"/>
      <c r="BQ413" s="3189"/>
      <c r="BR413" s="3189"/>
      <c r="BS413" s="3189"/>
      <c r="BT413" s="3189"/>
      <c r="BU413" s="3189"/>
      <c r="BV413" s="3143"/>
      <c r="BW413" s="3143"/>
      <c r="BX413" s="3143"/>
      <c r="BY413" s="3143"/>
      <c r="BZ413" s="3143"/>
      <c r="CA413" s="3143"/>
      <c r="CB413" s="3143"/>
      <c r="CC413" s="3143"/>
      <c r="CD413" s="3143"/>
      <c r="CE413" s="3143"/>
      <c r="CF413" s="3143"/>
      <c r="CG413" s="3143"/>
      <c r="CH413" s="3143"/>
      <c r="CI413" s="3143"/>
    </row>
    <row r="414" spans="1:87" ht="16.5" customHeight="1">
      <c r="A414" s="3143"/>
      <c r="B414" s="3143"/>
      <c r="C414" s="3143"/>
      <c r="D414" s="3143"/>
      <c r="E414" s="3143"/>
      <c r="F414" s="3143"/>
      <c r="G414" s="3143"/>
      <c r="H414" s="3143"/>
      <c r="I414" s="3143"/>
      <c r="J414" s="3143"/>
      <c r="K414" s="3098"/>
      <c r="L414" s="3098"/>
      <c r="M414" s="3098"/>
      <c r="N414" s="3098"/>
      <c r="O414" s="3098"/>
      <c r="P414" s="3098"/>
      <c r="Q414" s="3098"/>
      <c r="R414" s="3098"/>
      <c r="S414" s="3098"/>
      <c r="T414" s="3098"/>
      <c r="U414" s="3098"/>
      <c r="V414" s="3098"/>
      <c r="W414" s="3098"/>
      <c r="X414" s="3098"/>
      <c r="Y414" s="3098"/>
      <c r="Z414" s="3098"/>
      <c r="AA414" s="3098"/>
      <c r="AB414" s="3098"/>
      <c r="AC414" s="3098"/>
      <c r="AD414" s="3098"/>
      <c r="AE414" s="3098"/>
      <c r="AF414" s="3098"/>
      <c r="AG414" s="3098"/>
      <c r="AH414" s="3098"/>
      <c r="AI414" s="3098"/>
      <c r="AJ414" s="3143"/>
      <c r="AK414" s="3143"/>
      <c r="AL414" s="3143"/>
      <c r="AM414" s="3143"/>
      <c r="AN414" s="3143"/>
      <c r="AO414" s="3143"/>
      <c r="AP414" s="3143"/>
      <c r="AQ414" s="3143"/>
      <c r="AR414" s="3143"/>
      <c r="AS414" s="3143"/>
      <c r="AT414" s="3143"/>
      <c r="AU414" s="3143"/>
      <c r="AV414" s="3143"/>
      <c r="AW414" s="3143"/>
      <c r="AX414" s="3143"/>
      <c r="AY414" s="3143"/>
      <c r="AZ414" s="3143"/>
      <c r="BA414" s="3143"/>
      <c r="BB414" s="3143"/>
      <c r="BC414" s="3143"/>
      <c r="BD414" s="3143"/>
      <c r="BE414" s="3143"/>
      <c r="BF414" s="3143"/>
      <c r="BG414" s="3143"/>
      <c r="BH414" s="3143"/>
      <c r="BI414" s="3143"/>
      <c r="BJ414" s="3143"/>
      <c r="BK414" s="3143"/>
      <c r="BL414" s="3189"/>
      <c r="BM414" s="3189"/>
      <c r="BN414" s="3189"/>
      <c r="BO414" s="3189"/>
      <c r="BP414" s="3189"/>
      <c r="BQ414" s="3189"/>
      <c r="BR414" s="3189"/>
      <c r="BS414" s="3189"/>
      <c r="BT414" s="3189"/>
      <c r="BU414" s="3189"/>
      <c r="BV414" s="3143"/>
      <c r="BW414" s="3143"/>
      <c r="BX414" s="3143"/>
      <c r="BY414" s="3143"/>
      <c r="BZ414" s="3143"/>
      <c r="CA414" s="3143"/>
      <c r="CB414" s="3143"/>
      <c r="CC414" s="3143"/>
      <c r="CD414" s="3143"/>
      <c r="CE414" s="3143"/>
      <c r="CF414" s="3143"/>
      <c r="CG414" s="3143"/>
      <c r="CH414" s="3143"/>
      <c r="CI414" s="3143"/>
    </row>
    <row r="415" spans="1:87" ht="16.5" customHeight="1">
      <c r="A415" s="3143"/>
      <c r="B415" s="3143"/>
      <c r="C415" s="3143"/>
      <c r="D415" s="3143"/>
      <c r="E415" s="3143"/>
      <c r="F415" s="3143"/>
      <c r="G415" s="3143"/>
      <c r="H415" s="3143"/>
      <c r="I415" s="3143"/>
      <c r="J415" s="3143"/>
      <c r="K415" s="3098"/>
      <c r="L415" s="3098"/>
      <c r="M415" s="3098"/>
      <c r="N415" s="3098"/>
      <c r="O415" s="3098"/>
      <c r="P415" s="3098"/>
      <c r="Q415" s="3098"/>
      <c r="R415" s="3098"/>
      <c r="S415" s="3098"/>
      <c r="T415" s="3098"/>
      <c r="U415" s="3098"/>
      <c r="V415" s="3098"/>
      <c r="W415" s="3098"/>
      <c r="X415" s="3098"/>
      <c r="Y415" s="3098"/>
      <c r="Z415" s="3098"/>
      <c r="AA415" s="3098"/>
      <c r="AB415" s="3098"/>
      <c r="AC415" s="3098"/>
      <c r="AD415" s="3098"/>
      <c r="AE415" s="3098"/>
      <c r="AF415" s="3098"/>
      <c r="AG415" s="3098"/>
      <c r="AH415" s="3098"/>
      <c r="AI415" s="3098"/>
      <c r="AJ415" s="3143"/>
      <c r="AK415" s="3143"/>
      <c r="AL415" s="3143"/>
      <c r="AM415" s="3143"/>
      <c r="AN415" s="3143"/>
      <c r="AO415" s="3143"/>
      <c r="AP415" s="3143"/>
      <c r="AQ415" s="3143"/>
      <c r="AR415" s="3143"/>
      <c r="AS415" s="3143"/>
      <c r="AT415" s="3143"/>
      <c r="AU415" s="3143"/>
      <c r="AV415" s="3143"/>
      <c r="AW415" s="3143"/>
      <c r="AX415" s="3143"/>
      <c r="AY415" s="3143"/>
      <c r="AZ415" s="3143"/>
      <c r="BA415" s="3143"/>
      <c r="BB415" s="3143"/>
      <c r="BC415" s="3143"/>
      <c r="BD415" s="3143"/>
      <c r="BE415" s="3143"/>
      <c r="BF415" s="3143"/>
      <c r="BG415" s="3143"/>
      <c r="BH415" s="3143"/>
      <c r="BI415" s="3143"/>
      <c r="BJ415" s="3143"/>
      <c r="BK415" s="3143"/>
      <c r="BL415" s="3189"/>
      <c r="BM415" s="3189"/>
      <c r="BN415" s="3189"/>
      <c r="BO415" s="3189"/>
      <c r="BP415" s="3189"/>
      <c r="BQ415" s="3189"/>
      <c r="BR415" s="3189"/>
      <c r="BS415" s="3189"/>
      <c r="BT415" s="3189"/>
      <c r="BU415" s="3189"/>
      <c r="BV415" s="3143"/>
      <c r="BW415" s="3143"/>
      <c r="BX415" s="3143"/>
      <c r="BY415" s="3143"/>
      <c r="BZ415" s="3143"/>
      <c r="CA415" s="3143"/>
      <c r="CB415" s="3143"/>
      <c r="CC415" s="3143"/>
      <c r="CD415" s="3143"/>
      <c r="CE415" s="3143"/>
      <c r="CF415" s="3143"/>
      <c r="CG415" s="3143"/>
      <c r="CH415" s="3143"/>
      <c r="CI415" s="3143"/>
    </row>
    <row r="416" spans="1:87" ht="16.5" customHeight="1">
      <c r="A416" s="3143"/>
      <c r="B416" s="3143"/>
      <c r="C416" s="3143"/>
      <c r="D416" s="3143"/>
      <c r="E416" s="3143"/>
      <c r="F416" s="3143"/>
      <c r="G416" s="3143"/>
      <c r="H416" s="3143"/>
      <c r="I416" s="3143"/>
      <c r="J416" s="3143"/>
      <c r="K416" s="3098"/>
      <c r="L416" s="3098"/>
      <c r="M416" s="3098"/>
      <c r="N416" s="3098"/>
      <c r="O416" s="3098"/>
      <c r="P416" s="3098"/>
      <c r="Q416" s="3098"/>
      <c r="R416" s="3098"/>
      <c r="S416" s="3098"/>
      <c r="T416" s="3098"/>
      <c r="U416" s="3098"/>
      <c r="V416" s="3098"/>
      <c r="W416" s="3098"/>
      <c r="X416" s="3098"/>
      <c r="Y416" s="3098"/>
      <c r="Z416" s="3098"/>
      <c r="AA416" s="3098"/>
      <c r="AB416" s="3098"/>
      <c r="AC416" s="3098"/>
      <c r="AD416" s="3098"/>
      <c r="AE416" s="3098"/>
      <c r="AF416" s="3098"/>
      <c r="AG416" s="3098"/>
      <c r="AH416" s="3098"/>
      <c r="AI416" s="3098"/>
      <c r="AJ416" s="3143"/>
      <c r="AK416" s="3143"/>
      <c r="AL416" s="3143"/>
      <c r="AM416" s="3143"/>
      <c r="AN416" s="3143"/>
      <c r="AO416" s="3143"/>
      <c r="AP416" s="3143"/>
      <c r="AQ416" s="3143"/>
      <c r="AR416" s="3143"/>
      <c r="AS416" s="3143"/>
      <c r="AT416" s="3143"/>
      <c r="AU416" s="3143"/>
      <c r="AV416" s="3143"/>
      <c r="AW416" s="3143"/>
      <c r="AX416" s="3143"/>
      <c r="AY416" s="3143"/>
      <c r="AZ416" s="3143"/>
      <c r="BA416" s="3143"/>
      <c r="BB416" s="3143"/>
      <c r="BC416" s="3143"/>
      <c r="BD416" s="3143"/>
      <c r="BE416" s="3143"/>
      <c r="BF416" s="3143"/>
      <c r="BG416" s="3143"/>
      <c r="BH416" s="3143"/>
      <c r="BI416" s="3143"/>
      <c r="BJ416" s="3143"/>
      <c r="BK416" s="3143"/>
      <c r="BL416" s="3189"/>
      <c r="BM416" s="3189"/>
      <c r="BN416" s="3189"/>
      <c r="BO416" s="3189"/>
      <c r="BP416" s="3189"/>
      <c r="BQ416" s="3189"/>
      <c r="BR416" s="3189"/>
      <c r="BS416" s="3189"/>
      <c r="BT416" s="3189"/>
      <c r="BU416" s="3189"/>
      <c r="BV416" s="3143"/>
      <c r="BW416" s="3143"/>
      <c r="BX416" s="3143"/>
      <c r="BY416" s="3143"/>
      <c r="BZ416" s="3143"/>
      <c r="CA416" s="3143"/>
      <c r="CB416" s="3143"/>
      <c r="CC416" s="3143"/>
      <c r="CD416" s="3143"/>
      <c r="CE416" s="3143"/>
      <c r="CF416" s="3143"/>
      <c r="CG416" s="3143"/>
      <c r="CH416" s="3143"/>
      <c r="CI416" s="3143"/>
    </row>
    <row r="417" spans="1:87" ht="16.5" customHeight="1">
      <c r="A417" s="3143"/>
      <c r="B417" s="3143"/>
      <c r="C417" s="3143"/>
      <c r="D417" s="3143"/>
      <c r="E417" s="3143"/>
      <c r="F417" s="3143"/>
      <c r="G417" s="3143"/>
      <c r="H417" s="3143"/>
      <c r="I417" s="3143"/>
      <c r="J417" s="3143"/>
      <c r="K417" s="3098"/>
      <c r="L417" s="3098"/>
      <c r="M417" s="3098"/>
      <c r="N417" s="3098"/>
      <c r="O417" s="3098"/>
      <c r="P417" s="3098"/>
      <c r="Q417" s="3098"/>
      <c r="R417" s="3098"/>
      <c r="S417" s="3098"/>
      <c r="T417" s="3098"/>
      <c r="U417" s="3098"/>
      <c r="V417" s="3098"/>
      <c r="W417" s="3098"/>
      <c r="X417" s="3098"/>
      <c r="Y417" s="3098"/>
      <c r="Z417" s="3098"/>
      <c r="AA417" s="3098"/>
      <c r="AB417" s="3098"/>
      <c r="AC417" s="3098"/>
      <c r="AD417" s="3098"/>
      <c r="AE417" s="3098"/>
      <c r="AF417" s="3098"/>
      <c r="AG417" s="3098"/>
      <c r="AH417" s="3098"/>
      <c r="AI417" s="3098"/>
      <c r="AJ417" s="3143"/>
      <c r="AK417" s="3143"/>
      <c r="AL417" s="3143"/>
      <c r="AM417" s="3143"/>
      <c r="AN417" s="3143"/>
      <c r="AO417" s="3143"/>
      <c r="AP417" s="3143"/>
      <c r="AQ417" s="3143"/>
      <c r="AR417" s="3143"/>
      <c r="AS417" s="3143"/>
      <c r="AT417" s="3143"/>
      <c r="AU417" s="3143"/>
      <c r="AV417" s="3143"/>
      <c r="AW417" s="3143"/>
      <c r="AX417" s="3143"/>
      <c r="AY417" s="3143"/>
      <c r="AZ417" s="3143"/>
      <c r="BA417" s="3143"/>
      <c r="BB417" s="3143"/>
      <c r="BC417" s="3143"/>
      <c r="BD417" s="3143"/>
      <c r="BE417" s="3143"/>
      <c r="BF417" s="3143"/>
      <c r="BG417" s="3143"/>
      <c r="BH417" s="3143"/>
      <c r="BI417" s="3143"/>
      <c r="BJ417" s="3143"/>
      <c r="BK417" s="3143"/>
      <c r="BL417" s="3189"/>
      <c r="BM417" s="3189"/>
      <c r="BN417" s="3189"/>
      <c r="BO417" s="3189"/>
      <c r="BP417" s="3189"/>
      <c r="BQ417" s="3189"/>
      <c r="BR417" s="3189"/>
      <c r="BS417" s="3189"/>
      <c r="BT417" s="3189"/>
      <c r="BU417" s="3189"/>
      <c r="BV417" s="3143"/>
      <c r="BW417" s="3143"/>
      <c r="BX417" s="3143"/>
      <c r="BY417" s="3143"/>
      <c r="BZ417" s="3143"/>
      <c r="CA417" s="3143"/>
      <c r="CB417" s="3143"/>
      <c r="CC417" s="3143"/>
      <c r="CD417" s="3143"/>
      <c r="CE417" s="3143"/>
      <c r="CF417" s="3143"/>
      <c r="CG417" s="3143"/>
      <c r="CH417" s="3143"/>
      <c r="CI417" s="3143"/>
    </row>
    <row r="418" spans="1:87" ht="16.5" customHeight="1">
      <c r="A418" s="3143"/>
      <c r="B418" s="3143"/>
      <c r="C418" s="3143"/>
      <c r="D418" s="3143"/>
      <c r="E418" s="3143"/>
      <c r="F418" s="3143"/>
      <c r="G418" s="3143"/>
      <c r="H418" s="3143"/>
      <c r="I418" s="3143"/>
      <c r="J418" s="3143"/>
      <c r="K418" s="3098"/>
      <c r="L418" s="3098"/>
      <c r="M418" s="3098"/>
      <c r="N418" s="3098"/>
      <c r="O418" s="3098"/>
      <c r="P418" s="3098"/>
      <c r="Q418" s="3098"/>
      <c r="R418" s="3098"/>
      <c r="S418" s="3098"/>
      <c r="T418" s="3098"/>
      <c r="U418" s="3098"/>
      <c r="V418" s="3098"/>
      <c r="W418" s="3098"/>
      <c r="X418" s="3098"/>
      <c r="Y418" s="3098"/>
      <c r="Z418" s="3098"/>
      <c r="AA418" s="3098"/>
      <c r="AB418" s="3098"/>
      <c r="AC418" s="3098"/>
      <c r="AD418" s="3098"/>
      <c r="AE418" s="3098"/>
      <c r="AF418" s="3098"/>
      <c r="AG418" s="3098"/>
      <c r="AH418" s="3098"/>
      <c r="AI418" s="3098"/>
      <c r="AJ418" s="3143"/>
      <c r="AK418" s="3143"/>
      <c r="AL418" s="3143"/>
      <c r="AM418" s="3143"/>
      <c r="AN418" s="3143"/>
      <c r="AO418" s="3143"/>
      <c r="AP418" s="3143"/>
      <c r="AQ418" s="3143"/>
      <c r="AR418" s="3143"/>
      <c r="AS418" s="3143"/>
      <c r="AT418" s="3143"/>
      <c r="AU418" s="3143"/>
      <c r="AV418" s="3143"/>
      <c r="AW418" s="3143"/>
      <c r="AX418" s="3143"/>
      <c r="AY418" s="3143"/>
      <c r="AZ418" s="3143"/>
      <c r="BA418" s="3143"/>
      <c r="BB418" s="3143"/>
      <c r="BC418" s="3143"/>
      <c r="BD418" s="3143"/>
      <c r="BE418" s="3143"/>
      <c r="BF418" s="3143"/>
      <c r="BG418" s="3143"/>
      <c r="BH418" s="3143"/>
      <c r="BI418" s="3143"/>
      <c r="BJ418" s="3143"/>
      <c r="BK418" s="3143"/>
      <c r="BL418" s="3189"/>
      <c r="BM418" s="3189"/>
      <c r="BN418" s="3189"/>
      <c r="BO418" s="3189"/>
      <c r="BP418" s="3189"/>
      <c r="BQ418" s="3189"/>
      <c r="BR418" s="3189"/>
      <c r="BS418" s="3189"/>
      <c r="BT418" s="3189"/>
      <c r="BU418" s="3189"/>
      <c r="BV418" s="3143"/>
      <c r="BW418" s="3143"/>
      <c r="BX418" s="3143"/>
      <c r="BY418" s="3143"/>
      <c r="BZ418" s="3143"/>
      <c r="CA418" s="3143"/>
      <c r="CB418" s="3143"/>
      <c r="CC418" s="3143"/>
      <c r="CD418" s="3143"/>
      <c r="CE418" s="3143"/>
      <c r="CF418" s="3143"/>
      <c r="CG418" s="3143"/>
      <c r="CH418" s="3143"/>
      <c r="CI418" s="3143"/>
    </row>
    <row r="419" spans="1:87" ht="16.5" customHeight="1">
      <c r="A419" s="3143"/>
      <c r="B419" s="3143"/>
      <c r="C419" s="3143"/>
      <c r="D419" s="3143"/>
      <c r="E419" s="3143"/>
      <c r="F419" s="3143"/>
      <c r="G419" s="3143"/>
      <c r="H419" s="3143"/>
      <c r="I419" s="3143"/>
      <c r="J419" s="3143"/>
      <c r="K419" s="3098"/>
      <c r="L419" s="3098"/>
      <c r="M419" s="3098"/>
      <c r="N419" s="3098"/>
      <c r="O419" s="3098"/>
      <c r="P419" s="3098"/>
      <c r="Q419" s="3098"/>
      <c r="R419" s="3098"/>
      <c r="S419" s="3098"/>
      <c r="T419" s="3098"/>
      <c r="U419" s="3098"/>
      <c r="V419" s="3098"/>
      <c r="W419" s="3098"/>
      <c r="X419" s="3098"/>
      <c r="Y419" s="3098"/>
      <c r="Z419" s="3098"/>
      <c r="AA419" s="3098"/>
      <c r="AB419" s="3098"/>
      <c r="AC419" s="3098"/>
      <c r="AD419" s="3098"/>
      <c r="AE419" s="3098"/>
      <c r="AF419" s="3098"/>
      <c r="AG419" s="3098"/>
      <c r="AH419" s="3098"/>
      <c r="AI419" s="3098"/>
      <c r="AJ419" s="3143"/>
      <c r="AK419" s="3143"/>
      <c r="AL419" s="3143"/>
      <c r="AM419" s="3143"/>
      <c r="AN419" s="3143"/>
      <c r="AO419" s="3143"/>
      <c r="AP419" s="3143"/>
      <c r="AQ419" s="3143"/>
      <c r="AR419" s="3143"/>
      <c r="AS419" s="3143"/>
      <c r="AT419" s="3143"/>
      <c r="AU419" s="3143"/>
      <c r="AV419" s="3143"/>
      <c r="AW419" s="3143"/>
      <c r="AX419" s="3143"/>
      <c r="AY419" s="3143"/>
      <c r="AZ419" s="3143"/>
      <c r="BA419" s="3143"/>
      <c r="BB419" s="3143"/>
      <c r="BC419" s="3143"/>
      <c r="BD419" s="3143"/>
      <c r="BE419" s="3143"/>
      <c r="BF419" s="3143"/>
      <c r="BG419" s="3143"/>
      <c r="BH419" s="3143"/>
      <c r="BI419" s="3143"/>
      <c r="BJ419" s="3143"/>
      <c r="BK419" s="3143"/>
      <c r="BL419" s="3189"/>
      <c r="BM419" s="3189"/>
      <c r="BN419" s="3189"/>
      <c r="BO419" s="3189"/>
      <c r="BP419" s="3189"/>
      <c r="BQ419" s="3189"/>
      <c r="BR419" s="3189"/>
      <c r="BS419" s="3189"/>
      <c r="BT419" s="3189"/>
      <c r="BU419" s="3189"/>
      <c r="BV419" s="3143"/>
      <c r="BW419" s="3143"/>
      <c r="BX419" s="3143"/>
      <c r="BY419" s="3143"/>
      <c r="BZ419" s="3143"/>
      <c r="CA419" s="3143"/>
      <c r="CB419" s="3143"/>
      <c r="CC419" s="3143"/>
      <c r="CD419" s="3143"/>
      <c r="CE419" s="3143"/>
      <c r="CF419" s="3143"/>
      <c r="CG419" s="3143"/>
      <c r="CH419" s="3143"/>
      <c r="CI419" s="3143"/>
    </row>
    <row r="420" spans="1:87" ht="16.5" customHeight="1">
      <c r="A420" s="3143"/>
      <c r="B420" s="3143"/>
      <c r="C420" s="3143"/>
      <c r="D420" s="3143"/>
      <c r="E420" s="3143"/>
      <c r="F420" s="3143"/>
      <c r="G420" s="3143"/>
      <c r="H420" s="3143"/>
      <c r="I420" s="3143"/>
      <c r="J420" s="3143"/>
      <c r="K420" s="3098"/>
      <c r="L420" s="3098"/>
      <c r="M420" s="3098"/>
      <c r="N420" s="3098"/>
      <c r="O420" s="3098"/>
      <c r="P420" s="3098"/>
      <c r="Q420" s="3098"/>
      <c r="R420" s="3098"/>
      <c r="S420" s="3098"/>
      <c r="T420" s="3098"/>
      <c r="U420" s="3098"/>
      <c r="V420" s="3098"/>
      <c r="W420" s="3098"/>
      <c r="X420" s="3098"/>
      <c r="Y420" s="3098"/>
      <c r="Z420" s="3098"/>
      <c r="AA420" s="3098"/>
      <c r="AB420" s="3098"/>
      <c r="AC420" s="3098"/>
      <c r="AD420" s="3098"/>
      <c r="AE420" s="3098"/>
      <c r="AF420" s="3098"/>
      <c r="AG420" s="3098"/>
      <c r="AH420" s="3098"/>
      <c r="AI420" s="3098"/>
      <c r="AJ420" s="3143"/>
      <c r="AK420" s="3143"/>
      <c r="AL420" s="3143"/>
      <c r="AM420" s="3143"/>
      <c r="AN420" s="3143"/>
      <c r="AO420" s="3143"/>
      <c r="AP420" s="3143"/>
      <c r="AQ420" s="3143"/>
      <c r="AR420" s="3143"/>
      <c r="AS420" s="3143"/>
      <c r="AT420" s="3143"/>
      <c r="AU420" s="3143"/>
      <c r="AV420" s="3143"/>
      <c r="AW420" s="3143"/>
      <c r="AX420" s="3143"/>
      <c r="AY420" s="3143"/>
      <c r="AZ420" s="3143"/>
      <c r="BA420" s="3143"/>
      <c r="BB420" s="3143"/>
      <c r="BC420" s="3143"/>
      <c r="BD420" s="3143"/>
      <c r="BE420" s="3143"/>
      <c r="BF420" s="3143"/>
      <c r="BG420" s="3143"/>
      <c r="BH420" s="3143"/>
      <c r="BI420" s="3143"/>
      <c r="BJ420" s="3143"/>
      <c r="BK420" s="3143"/>
      <c r="BL420" s="3189"/>
      <c r="BM420" s="3189"/>
      <c r="BN420" s="3189"/>
      <c r="BO420" s="3189"/>
      <c r="BP420" s="3189"/>
      <c r="BQ420" s="3189"/>
      <c r="BR420" s="3189"/>
      <c r="BS420" s="3189"/>
      <c r="BT420" s="3189"/>
      <c r="BU420" s="3189"/>
      <c r="BV420" s="3143"/>
      <c r="BW420" s="3143"/>
      <c r="BX420" s="3143"/>
      <c r="BY420" s="3143"/>
      <c r="BZ420" s="3143"/>
      <c r="CA420" s="3143"/>
      <c r="CB420" s="3143"/>
      <c r="CC420" s="3143"/>
      <c r="CD420" s="3143"/>
      <c r="CE420" s="3143"/>
      <c r="CF420" s="3143"/>
      <c r="CG420" s="3143"/>
      <c r="CH420" s="3143"/>
      <c r="CI420" s="3143"/>
    </row>
    <row r="421" spans="1:87" ht="16.5" customHeight="1">
      <c r="A421" s="3143"/>
      <c r="B421" s="3143"/>
      <c r="C421" s="3143"/>
      <c r="D421" s="3143"/>
      <c r="E421" s="3143"/>
      <c r="F421" s="3143"/>
      <c r="G421" s="3143"/>
      <c r="H421" s="3143"/>
      <c r="I421" s="3143"/>
      <c r="J421" s="3143"/>
      <c r="K421" s="3098"/>
      <c r="L421" s="3098"/>
      <c r="M421" s="3098"/>
      <c r="N421" s="3098"/>
      <c r="O421" s="3098"/>
      <c r="P421" s="3098"/>
      <c r="Q421" s="3098"/>
      <c r="R421" s="3098"/>
      <c r="S421" s="3098"/>
      <c r="T421" s="3098"/>
      <c r="U421" s="3098"/>
      <c r="V421" s="3098"/>
      <c r="W421" s="3098"/>
      <c r="X421" s="3098"/>
      <c r="Y421" s="3098"/>
      <c r="Z421" s="3098"/>
      <c r="AA421" s="3098"/>
      <c r="AB421" s="3098"/>
      <c r="AC421" s="3098"/>
      <c r="AD421" s="3098"/>
      <c r="AE421" s="3098"/>
      <c r="AF421" s="3098"/>
      <c r="AG421" s="3098"/>
      <c r="AH421" s="3098"/>
      <c r="AI421" s="3098"/>
      <c r="AJ421" s="3143"/>
      <c r="AK421" s="3143"/>
      <c r="AL421" s="3143"/>
      <c r="AM421" s="3143"/>
      <c r="AN421" s="3143"/>
      <c r="AO421" s="3143"/>
      <c r="AP421" s="3143"/>
      <c r="AQ421" s="3143"/>
      <c r="AR421" s="3143"/>
      <c r="AS421" s="3143"/>
      <c r="AT421" s="3143"/>
      <c r="AU421" s="3143"/>
      <c r="AV421" s="3143"/>
      <c r="AW421" s="3143"/>
      <c r="AX421" s="3143"/>
      <c r="AY421" s="3143"/>
      <c r="AZ421" s="3143"/>
      <c r="BA421" s="3143"/>
      <c r="BB421" s="3143"/>
      <c r="BC421" s="3143"/>
      <c r="BD421" s="3143"/>
      <c r="BE421" s="3143"/>
      <c r="BF421" s="3143"/>
      <c r="BG421" s="3143"/>
      <c r="BH421" s="3143"/>
      <c r="BI421" s="3143"/>
      <c r="BJ421" s="3143"/>
      <c r="BK421" s="3143"/>
      <c r="BL421" s="3189"/>
      <c r="BM421" s="3189"/>
      <c r="BN421" s="3189"/>
      <c r="BO421" s="3189"/>
      <c r="BP421" s="3189"/>
      <c r="BQ421" s="3189"/>
      <c r="BR421" s="3189"/>
      <c r="BS421" s="3189"/>
      <c r="BT421" s="3189"/>
      <c r="BU421" s="3189"/>
      <c r="BV421" s="3143"/>
      <c r="BW421" s="3143"/>
      <c r="BX421" s="3143"/>
      <c r="BY421" s="3143"/>
      <c r="BZ421" s="3143"/>
      <c r="CA421" s="3143"/>
      <c r="CB421" s="3143"/>
      <c r="CC421" s="3143"/>
      <c r="CD421" s="3143"/>
      <c r="CE421" s="3143"/>
      <c r="CF421" s="3143"/>
      <c r="CG421" s="3143"/>
      <c r="CH421" s="3143"/>
      <c r="CI421" s="3143"/>
    </row>
    <row r="422" spans="1:87" ht="16.5" customHeight="1">
      <c r="A422" s="3143"/>
      <c r="B422" s="3143"/>
      <c r="C422" s="3143"/>
      <c r="D422" s="3143"/>
      <c r="E422" s="3143"/>
      <c r="F422" s="3143"/>
      <c r="G422" s="3143"/>
      <c r="H422" s="3143"/>
      <c r="I422" s="3143"/>
      <c r="J422" s="3143"/>
      <c r="K422" s="3098"/>
      <c r="L422" s="3098"/>
      <c r="M422" s="3098"/>
      <c r="N422" s="3098"/>
      <c r="O422" s="3098"/>
      <c r="P422" s="3098"/>
      <c r="Q422" s="3098"/>
      <c r="R422" s="3098"/>
      <c r="S422" s="3098"/>
      <c r="T422" s="3098"/>
      <c r="U422" s="3098"/>
      <c r="V422" s="3098"/>
      <c r="W422" s="3098"/>
      <c r="X422" s="3098"/>
      <c r="Y422" s="3098"/>
      <c r="Z422" s="3098"/>
      <c r="AA422" s="3098"/>
      <c r="AB422" s="3098"/>
      <c r="AC422" s="3098"/>
      <c r="AD422" s="3098"/>
      <c r="AE422" s="3098"/>
      <c r="AF422" s="3098"/>
      <c r="AG422" s="3098"/>
      <c r="AH422" s="3098"/>
      <c r="AI422" s="3098"/>
      <c r="AJ422" s="3143"/>
      <c r="AK422" s="3143"/>
      <c r="AL422" s="3143"/>
      <c r="AM422" s="3143"/>
      <c r="AN422" s="3143"/>
      <c r="AO422" s="3143"/>
      <c r="AP422" s="3143"/>
      <c r="AQ422" s="3143"/>
      <c r="AR422" s="3143"/>
      <c r="AS422" s="3143"/>
      <c r="AT422" s="3143"/>
      <c r="AU422" s="3143"/>
      <c r="AV422" s="3143"/>
      <c r="AW422" s="3143"/>
      <c r="AX422" s="3143"/>
      <c r="AY422" s="3143"/>
      <c r="AZ422" s="3143"/>
      <c r="BA422" s="3143"/>
      <c r="BB422" s="3143"/>
      <c r="BC422" s="3143"/>
      <c r="BD422" s="3143"/>
      <c r="BE422" s="3143"/>
      <c r="BF422" s="3143"/>
      <c r="BG422" s="3143"/>
      <c r="BH422" s="3143"/>
      <c r="BI422" s="3143"/>
      <c r="BJ422" s="3143"/>
      <c r="BK422" s="3143"/>
      <c r="BL422" s="3189"/>
      <c r="BM422" s="3189"/>
      <c r="BN422" s="3189"/>
      <c r="BO422" s="3189"/>
      <c r="BP422" s="3189"/>
      <c r="BQ422" s="3189"/>
      <c r="BR422" s="3189"/>
      <c r="BS422" s="3189"/>
      <c r="BT422" s="3189"/>
      <c r="BU422" s="3189"/>
      <c r="BV422" s="3143"/>
      <c r="BW422" s="3143"/>
      <c r="BX422" s="3143"/>
      <c r="BY422" s="3143"/>
      <c r="BZ422" s="3143"/>
      <c r="CA422" s="3143"/>
      <c r="CB422" s="3143"/>
      <c r="CC422" s="3143"/>
      <c r="CD422" s="3143"/>
      <c r="CE422" s="3143"/>
      <c r="CF422" s="3143"/>
      <c r="CG422" s="3143"/>
      <c r="CH422" s="3143"/>
      <c r="CI422" s="3143"/>
    </row>
    <row r="423" spans="1:87" ht="16.5" customHeight="1">
      <c r="A423" s="3143"/>
      <c r="B423" s="3143"/>
      <c r="C423" s="3143"/>
      <c r="D423" s="3143"/>
      <c r="E423" s="3143"/>
      <c r="F423" s="3143"/>
      <c r="G423" s="3143"/>
      <c r="H423" s="3143"/>
      <c r="I423" s="3143"/>
      <c r="J423" s="3143"/>
      <c r="K423" s="3098"/>
      <c r="L423" s="3098"/>
      <c r="M423" s="3098"/>
      <c r="N423" s="3098"/>
      <c r="O423" s="3098"/>
      <c r="P423" s="3098"/>
      <c r="Q423" s="3098"/>
      <c r="R423" s="3098"/>
      <c r="S423" s="3098"/>
      <c r="T423" s="3098"/>
      <c r="U423" s="3098"/>
      <c r="V423" s="3098"/>
      <c r="W423" s="3098"/>
      <c r="X423" s="3098"/>
      <c r="Y423" s="3098"/>
      <c r="Z423" s="3098"/>
      <c r="AA423" s="3098"/>
      <c r="AB423" s="3098"/>
      <c r="AC423" s="3098"/>
      <c r="AD423" s="3098"/>
      <c r="AE423" s="3098"/>
      <c r="AF423" s="3098"/>
      <c r="AG423" s="3098"/>
      <c r="AH423" s="3098"/>
      <c r="AI423" s="3098"/>
      <c r="AJ423" s="3143"/>
      <c r="AK423" s="3143"/>
      <c r="AL423" s="3143"/>
      <c r="AM423" s="3143"/>
      <c r="AN423" s="3143"/>
      <c r="AO423" s="3143"/>
      <c r="AP423" s="3143"/>
      <c r="AQ423" s="3143"/>
      <c r="AR423" s="3143"/>
      <c r="AS423" s="3143"/>
      <c r="AT423" s="3143"/>
      <c r="AU423" s="3143"/>
      <c r="AV423" s="3143"/>
      <c r="AW423" s="3143"/>
      <c r="AX423" s="3143"/>
      <c r="AY423" s="3143"/>
      <c r="AZ423" s="3143"/>
      <c r="BA423" s="3143"/>
      <c r="BB423" s="3143"/>
      <c r="BC423" s="3143"/>
      <c r="BD423" s="3143"/>
      <c r="BE423" s="3143"/>
      <c r="BF423" s="3143"/>
      <c r="BG423" s="3143"/>
      <c r="BH423" s="3143"/>
      <c r="BI423" s="3143"/>
      <c r="BJ423" s="3143"/>
      <c r="BK423" s="3143"/>
      <c r="BL423" s="3189"/>
      <c r="BM423" s="3189"/>
      <c r="BN423" s="3189"/>
      <c r="BO423" s="3189"/>
      <c r="BP423" s="3189"/>
      <c r="BQ423" s="3189"/>
      <c r="BR423" s="3189"/>
      <c r="BS423" s="3189"/>
      <c r="BT423" s="3189"/>
      <c r="BU423" s="3189"/>
      <c r="BV423" s="3143"/>
      <c r="BW423" s="3143"/>
      <c r="BX423" s="3143"/>
      <c r="BY423" s="3143"/>
      <c r="BZ423" s="3143"/>
      <c r="CA423" s="3143"/>
      <c r="CB423" s="3143"/>
      <c r="CC423" s="3143"/>
      <c r="CD423" s="3143"/>
      <c r="CE423" s="3143"/>
      <c r="CF423" s="3143"/>
      <c r="CG423" s="3143"/>
      <c r="CH423" s="3143"/>
      <c r="CI423" s="3143"/>
    </row>
    <row r="424" spans="1:87" ht="16.5" customHeight="1">
      <c r="A424" s="3143"/>
      <c r="B424" s="3143"/>
      <c r="C424" s="3143"/>
      <c r="D424" s="3143"/>
      <c r="E424" s="3143"/>
      <c r="F424" s="3143"/>
      <c r="G424" s="3143"/>
      <c r="H424" s="3143"/>
      <c r="I424" s="3143"/>
      <c r="J424" s="3143"/>
      <c r="K424" s="3098"/>
      <c r="L424" s="3098"/>
      <c r="M424" s="3098"/>
      <c r="N424" s="3098"/>
      <c r="O424" s="3098"/>
      <c r="P424" s="3098"/>
      <c r="Q424" s="3098"/>
      <c r="R424" s="3098"/>
      <c r="S424" s="3098"/>
      <c r="T424" s="3098"/>
      <c r="U424" s="3098"/>
      <c r="V424" s="3098"/>
      <c r="W424" s="3098"/>
      <c r="X424" s="3098"/>
      <c r="Y424" s="3098"/>
      <c r="Z424" s="3098"/>
      <c r="AA424" s="3098"/>
      <c r="AB424" s="3098"/>
      <c r="AC424" s="3098"/>
      <c r="AD424" s="3098"/>
      <c r="AE424" s="3098"/>
      <c r="AF424" s="3098"/>
      <c r="AG424" s="3098"/>
      <c r="AH424" s="3098"/>
      <c r="AI424" s="3098"/>
      <c r="AJ424" s="3143"/>
      <c r="AK424" s="3143"/>
      <c r="AL424" s="3143"/>
      <c r="AM424" s="3143"/>
      <c r="AN424" s="3143"/>
      <c r="AO424" s="3143"/>
      <c r="AP424" s="3143"/>
      <c r="AQ424" s="3143"/>
      <c r="AR424" s="3143"/>
      <c r="AS424" s="3143"/>
      <c r="AT424" s="3143"/>
      <c r="AU424" s="3143"/>
      <c r="AV424" s="3143"/>
      <c r="AW424" s="3143"/>
      <c r="AX424" s="3143"/>
      <c r="AY424" s="3143"/>
      <c r="AZ424" s="3143"/>
      <c r="BA424" s="3143"/>
      <c r="BB424" s="3143"/>
      <c r="BC424" s="3143"/>
      <c r="BD424" s="3143"/>
      <c r="BE424" s="3143"/>
      <c r="BF424" s="3143"/>
      <c r="BG424" s="3143"/>
      <c r="BH424" s="3143"/>
      <c r="BI424" s="3143"/>
      <c r="BJ424" s="3143"/>
      <c r="BK424" s="3143"/>
      <c r="BL424" s="3189"/>
      <c r="BM424" s="3189"/>
      <c r="BN424" s="3189"/>
      <c r="BO424" s="3189"/>
      <c r="BP424" s="3189"/>
      <c r="BQ424" s="3189"/>
      <c r="BR424" s="3189"/>
      <c r="BS424" s="3189"/>
      <c r="BT424" s="3189"/>
      <c r="BU424" s="3189"/>
      <c r="BV424" s="3143"/>
      <c r="BW424" s="3143"/>
      <c r="BX424" s="3143"/>
      <c r="BY424" s="3143"/>
      <c r="BZ424" s="3143"/>
      <c r="CA424" s="3143"/>
      <c r="CB424" s="3143"/>
      <c r="CC424" s="3143"/>
      <c r="CD424" s="3143"/>
      <c r="CE424" s="3143"/>
      <c r="CF424" s="3143"/>
      <c r="CG424" s="3143"/>
      <c r="CH424" s="3143"/>
      <c r="CI424" s="3143"/>
    </row>
    <row r="425" spans="1:87" ht="16.5" customHeight="1">
      <c r="A425" s="3143"/>
      <c r="B425" s="3143"/>
      <c r="C425" s="3143"/>
      <c r="D425" s="3143"/>
      <c r="E425" s="3143"/>
      <c r="F425" s="3143"/>
      <c r="G425" s="3143"/>
      <c r="H425" s="3143"/>
      <c r="I425" s="3143"/>
      <c r="J425" s="3143"/>
      <c r="K425" s="3098"/>
      <c r="L425" s="3098"/>
      <c r="M425" s="3098"/>
      <c r="N425" s="3098"/>
      <c r="O425" s="3098"/>
      <c r="P425" s="3098"/>
      <c r="Q425" s="3098"/>
      <c r="R425" s="3098"/>
      <c r="S425" s="3098"/>
      <c r="T425" s="3098"/>
      <c r="U425" s="3098"/>
      <c r="V425" s="3098"/>
      <c r="W425" s="3098"/>
      <c r="X425" s="3098"/>
      <c r="Y425" s="3098"/>
      <c r="Z425" s="3098"/>
      <c r="AA425" s="3098"/>
      <c r="AB425" s="3098"/>
      <c r="AC425" s="3098"/>
      <c r="AD425" s="3098"/>
      <c r="AE425" s="3098"/>
      <c r="AF425" s="3098"/>
      <c r="AG425" s="3098"/>
      <c r="AH425" s="3098"/>
      <c r="AI425" s="3098"/>
      <c r="AJ425" s="3143"/>
      <c r="AK425" s="3143"/>
      <c r="AL425" s="3143"/>
      <c r="AM425" s="3143"/>
      <c r="AN425" s="3143"/>
      <c r="AO425" s="3143"/>
      <c r="AP425" s="3143"/>
      <c r="AQ425" s="3143"/>
      <c r="AR425" s="3143"/>
      <c r="AS425" s="3143"/>
      <c r="AT425" s="3143"/>
      <c r="AU425" s="3143"/>
      <c r="AV425" s="3143"/>
      <c r="AW425" s="3143"/>
      <c r="AX425" s="3143"/>
      <c r="AY425" s="3143"/>
      <c r="AZ425" s="3143"/>
      <c r="BA425" s="3143"/>
      <c r="BB425" s="3143"/>
      <c r="BC425" s="3143"/>
      <c r="BD425" s="3143"/>
      <c r="BE425" s="3143"/>
      <c r="BF425" s="3143"/>
      <c r="BG425" s="3143"/>
      <c r="BH425" s="3143"/>
      <c r="BI425" s="3143"/>
      <c r="BJ425" s="3143"/>
      <c r="BK425" s="3143"/>
      <c r="BL425" s="3189"/>
      <c r="BM425" s="3189"/>
      <c r="BN425" s="3189"/>
      <c r="BO425" s="3189"/>
      <c r="BP425" s="3189"/>
      <c r="BQ425" s="3189"/>
      <c r="BR425" s="3189"/>
      <c r="BS425" s="3189"/>
      <c r="BT425" s="3189"/>
      <c r="BU425" s="3189"/>
      <c r="BV425" s="3143"/>
      <c r="BW425" s="3143"/>
      <c r="BX425" s="3143"/>
      <c r="BY425" s="3143"/>
      <c r="BZ425" s="3143"/>
      <c r="CA425" s="3143"/>
      <c r="CB425" s="3143"/>
      <c r="CC425" s="3143"/>
      <c r="CD425" s="3143"/>
      <c r="CE425" s="3143"/>
      <c r="CF425" s="3143"/>
      <c r="CG425" s="3143"/>
      <c r="CH425" s="3143"/>
      <c r="CI425" s="3143"/>
    </row>
    <row r="426" spans="1:87" ht="16.5" customHeight="1">
      <c r="A426" s="3143"/>
      <c r="B426" s="3143"/>
      <c r="C426" s="3143"/>
      <c r="D426" s="3143"/>
      <c r="E426" s="3143"/>
      <c r="F426" s="3143"/>
      <c r="G426" s="3143"/>
      <c r="H426" s="3143"/>
      <c r="I426" s="3143"/>
      <c r="J426" s="3143"/>
      <c r="K426" s="3098"/>
      <c r="L426" s="3098"/>
      <c r="M426" s="3098"/>
      <c r="N426" s="3098"/>
      <c r="O426" s="3098"/>
      <c r="P426" s="3098"/>
      <c r="Q426" s="3098"/>
      <c r="R426" s="3098"/>
      <c r="S426" s="3098"/>
      <c r="T426" s="3098"/>
      <c r="U426" s="3098"/>
      <c r="V426" s="3098"/>
      <c r="W426" s="3098"/>
      <c r="X426" s="3098"/>
      <c r="Y426" s="3098"/>
      <c r="Z426" s="3098"/>
      <c r="AA426" s="3098"/>
      <c r="AB426" s="3098"/>
      <c r="AC426" s="3098"/>
      <c r="AD426" s="3098"/>
      <c r="AE426" s="3098"/>
      <c r="AF426" s="3098"/>
      <c r="AG426" s="3098"/>
      <c r="AH426" s="3098"/>
      <c r="AI426" s="3098"/>
      <c r="AJ426" s="3143"/>
      <c r="AK426" s="3143"/>
      <c r="AL426" s="3143"/>
      <c r="AM426" s="3143"/>
      <c r="AN426" s="3143"/>
      <c r="AO426" s="3143"/>
      <c r="AP426" s="3143"/>
      <c r="AQ426" s="3143"/>
      <c r="AR426" s="3143"/>
      <c r="AS426" s="3143"/>
      <c r="AT426" s="3143"/>
      <c r="AU426" s="3143"/>
      <c r="AV426" s="3143"/>
      <c r="AW426" s="3143"/>
      <c r="AX426" s="3143"/>
      <c r="AY426" s="3143"/>
      <c r="AZ426" s="3143"/>
      <c r="BA426" s="3143"/>
      <c r="BB426" s="3143"/>
      <c r="BC426" s="3143"/>
      <c r="BD426" s="3143"/>
      <c r="BE426" s="3143"/>
      <c r="BF426" s="3143"/>
      <c r="BG426" s="3143"/>
      <c r="BH426" s="3143"/>
      <c r="BI426" s="3143"/>
      <c r="BJ426" s="3143"/>
      <c r="BK426" s="3143"/>
      <c r="BL426" s="3189"/>
      <c r="BM426" s="3189"/>
      <c r="BN426" s="3189"/>
      <c r="BO426" s="3189"/>
      <c r="BP426" s="3189"/>
      <c r="BQ426" s="3189"/>
      <c r="BR426" s="3189"/>
      <c r="BS426" s="3189"/>
      <c r="BT426" s="3189"/>
      <c r="BU426" s="3189"/>
      <c r="BV426" s="3143"/>
      <c r="BW426" s="3143"/>
      <c r="BX426" s="3143"/>
      <c r="BY426" s="3143"/>
      <c r="BZ426" s="3143"/>
      <c r="CA426" s="3143"/>
      <c r="CB426" s="3143"/>
      <c r="CC426" s="3143"/>
      <c r="CD426" s="3143"/>
      <c r="CE426" s="3143"/>
      <c r="CF426" s="3143"/>
      <c r="CG426" s="3143"/>
      <c r="CH426" s="3143"/>
      <c r="CI426" s="3143"/>
    </row>
    <row r="427" spans="1:87" ht="16.5" customHeight="1">
      <c r="A427" s="3143"/>
      <c r="B427" s="3143"/>
      <c r="C427" s="3143"/>
      <c r="D427" s="3143"/>
      <c r="E427" s="3143"/>
      <c r="F427" s="3143"/>
      <c r="G427" s="3143"/>
      <c r="H427" s="3143"/>
      <c r="I427" s="3143"/>
      <c r="J427" s="3143"/>
      <c r="K427" s="3098"/>
      <c r="L427" s="3098"/>
      <c r="M427" s="3098"/>
      <c r="N427" s="3098"/>
      <c r="O427" s="3098"/>
      <c r="P427" s="3098"/>
      <c r="Q427" s="3098"/>
      <c r="R427" s="3098"/>
      <c r="S427" s="3098"/>
      <c r="T427" s="3098"/>
      <c r="U427" s="3098"/>
      <c r="V427" s="3098"/>
      <c r="W427" s="3098"/>
      <c r="X427" s="3098"/>
      <c r="Y427" s="3098"/>
      <c r="Z427" s="3098"/>
      <c r="AA427" s="3098"/>
      <c r="AB427" s="3098"/>
      <c r="AC427" s="3098"/>
      <c r="AD427" s="3098"/>
      <c r="AE427" s="3098"/>
      <c r="AF427" s="3098"/>
      <c r="AG427" s="3098"/>
      <c r="AH427" s="3098"/>
      <c r="AI427" s="3098"/>
      <c r="AJ427" s="3143"/>
      <c r="AK427" s="3143"/>
      <c r="AL427" s="3143"/>
      <c r="AM427" s="3143"/>
      <c r="AN427" s="3143"/>
      <c r="AO427" s="3143"/>
      <c r="AP427" s="3143"/>
      <c r="AQ427" s="3143"/>
      <c r="AR427" s="3143"/>
      <c r="AS427" s="3143"/>
      <c r="AT427" s="3143"/>
      <c r="AU427" s="3143"/>
      <c r="AV427" s="3143"/>
      <c r="AW427" s="3143"/>
      <c r="AX427" s="3143"/>
      <c r="AY427" s="3143"/>
      <c r="AZ427" s="3143"/>
      <c r="BA427" s="3143"/>
      <c r="BB427" s="3143"/>
      <c r="BC427" s="3143"/>
      <c r="BD427" s="3143"/>
      <c r="BE427" s="3143"/>
      <c r="BF427" s="3143"/>
      <c r="BG427" s="3143"/>
      <c r="BH427" s="3143"/>
      <c r="BI427" s="3143"/>
      <c r="BJ427" s="3143"/>
      <c r="BK427" s="3143"/>
      <c r="BL427" s="3189"/>
      <c r="BM427" s="3189"/>
      <c r="BN427" s="3189"/>
      <c r="BO427" s="3189"/>
      <c r="BP427" s="3189"/>
      <c r="BQ427" s="3189"/>
      <c r="BR427" s="3189"/>
      <c r="BS427" s="3189"/>
      <c r="BT427" s="3189"/>
      <c r="BU427" s="3189"/>
      <c r="BV427" s="3143"/>
      <c r="BW427" s="3143"/>
      <c r="BX427" s="3143"/>
      <c r="BY427" s="3143"/>
      <c r="BZ427" s="3143"/>
      <c r="CA427" s="3143"/>
      <c r="CB427" s="3143"/>
      <c r="CC427" s="3143"/>
      <c r="CD427" s="3143"/>
      <c r="CE427" s="3143"/>
      <c r="CF427" s="3143"/>
      <c r="CG427" s="3143"/>
      <c r="CH427" s="3143"/>
      <c r="CI427" s="3143"/>
    </row>
    <row r="428" spans="1:87" ht="16.5" customHeight="1">
      <c r="A428" s="3143"/>
      <c r="B428" s="3143"/>
      <c r="C428" s="3143"/>
      <c r="D428" s="3143"/>
      <c r="E428" s="3143"/>
      <c r="F428" s="3143"/>
      <c r="G428" s="3143"/>
      <c r="H428" s="3143"/>
      <c r="I428" s="3143"/>
      <c r="J428" s="3143"/>
      <c r="K428" s="3098"/>
      <c r="L428" s="3098"/>
      <c r="M428" s="3098"/>
      <c r="N428" s="3098"/>
      <c r="O428" s="3098"/>
      <c r="P428" s="3098"/>
      <c r="Q428" s="3098"/>
      <c r="R428" s="3098"/>
      <c r="S428" s="3098"/>
      <c r="T428" s="3098"/>
      <c r="U428" s="3098"/>
      <c r="V428" s="3098"/>
      <c r="W428" s="3098"/>
      <c r="X428" s="3098"/>
      <c r="Y428" s="3098"/>
      <c r="Z428" s="3098"/>
      <c r="AA428" s="3098"/>
      <c r="AB428" s="3098"/>
      <c r="AC428" s="3098"/>
      <c r="AD428" s="3098"/>
      <c r="AE428" s="3098"/>
      <c r="AF428" s="3098"/>
      <c r="AG428" s="3098"/>
      <c r="AH428" s="3098"/>
      <c r="AI428" s="3098"/>
      <c r="AJ428" s="3143"/>
      <c r="AK428" s="3143"/>
      <c r="AL428" s="3143"/>
      <c r="AM428" s="3143"/>
      <c r="AN428" s="3143"/>
      <c r="AO428" s="3143"/>
      <c r="AP428" s="3143"/>
      <c r="AQ428" s="3143"/>
      <c r="AR428" s="3143"/>
      <c r="AS428" s="3143"/>
      <c r="AT428" s="3143"/>
      <c r="AU428" s="3143"/>
      <c r="AV428" s="3143"/>
      <c r="AW428" s="3143"/>
      <c r="AX428" s="3143"/>
      <c r="AY428" s="3143"/>
      <c r="AZ428" s="3143"/>
      <c r="BA428" s="3143"/>
      <c r="BB428" s="3143"/>
      <c r="BC428" s="3143"/>
      <c r="BD428" s="3143"/>
      <c r="BE428" s="3143"/>
      <c r="BF428" s="3143"/>
      <c r="BG428" s="3143"/>
      <c r="BH428" s="3143"/>
      <c r="BI428" s="3143"/>
      <c r="BJ428" s="3143"/>
      <c r="BK428" s="3143"/>
      <c r="BL428" s="3189"/>
      <c r="BM428" s="3189"/>
      <c r="BN428" s="3189"/>
      <c r="BO428" s="3189"/>
      <c r="BP428" s="3189"/>
      <c r="BQ428" s="3189"/>
      <c r="BR428" s="3189"/>
      <c r="BS428" s="3189"/>
      <c r="BT428" s="3189"/>
      <c r="BU428" s="3189"/>
      <c r="BV428" s="3143"/>
      <c r="BW428" s="3143"/>
      <c r="BX428" s="3143"/>
      <c r="BY428" s="3143"/>
      <c r="BZ428" s="3143"/>
      <c r="CA428" s="3143"/>
      <c r="CB428" s="3143"/>
      <c r="CC428" s="3143"/>
      <c r="CD428" s="3143"/>
      <c r="CE428" s="3143"/>
      <c r="CF428" s="3143"/>
      <c r="CG428" s="3143"/>
      <c r="CH428" s="3143"/>
      <c r="CI428" s="3143"/>
    </row>
    <row r="429" spans="1:87" ht="16.5" customHeight="1">
      <c r="A429" s="3143"/>
      <c r="B429" s="3143"/>
      <c r="C429" s="3143"/>
      <c r="D429" s="3143"/>
      <c r="E429" s="3143"/>
      <c r="F429" s="3143"/>
      <c r="G429" s="3143"/>
      <c r="H429" s="3143"/>
      <c r="I429" s="3143"/>
      <c r="J429" s="3143"/>
      <c r="K429" s="3098"/>
      <c r="L429" s="3098"/>
      <c r="M429" s="3098"/>
      <c r="N429" s="3098"/>
      <c r="O429" s="3098"/>
      <c r="P429" s="3098"/>
      <c r="Q429" s="3098"/>
      <c r="R429" s="3098"/>
      <c r="S429" s="3098"/>
      <c r="T429" s="3098"/>
      <c r="U429" s="3098"/>
      <c r="V429" s="3098"/>
      <c r="W429" s="3098"/>
      <c r="X429" s="3098"/>
      <c r="Y429" s="3098"/>
      <c r="Z429" s="3098"/>
      <c r="AA429" s="3098"/>
      <c r="AB429" s="3098"/>
      <c r="AC429" s="3098"/>
      <c r="AD429" s="3098"/>
      <c r="AE429" s="3098"/>
      <c r="AF429" s="3098"/>
      <c r="AG429" s="3098"/>
      <c r="AH429" s="3098"/>
      <c r="AI429" s="3098"/>
      <c r="AJ429" s="3143"/>
      <c r="AK429" s="3143"/>
      <c r="AL429" s="3143"/>
      <c r="AM429" s="3143"/>
      <c r="AN429" s="3143"/>
      <c r="AO429" s="3143"/>
      <c r="AP429" s="3143"/>
      <c r="AQ429" s="3143"/>
      <c r="AR429" s="3143"/>
      <c r="AS429" s="3143"/>
      <c r="AT429" s="3143"/>
      <c r="AU429" s="3143"/>
      <c r="AV429" s="3143"/>
      <c r="AW429" s="3143"/>
      <c r="AX429" s="3143"/>
      <c r="AY429" s="3143"/>
      <c r="AZ429" s="3143"/>
      <c r="BA429" s="3143"/>
      <c r="BB429" s="3143"/>
      <c r="BC429" s="3143"/>
      <c r="BD429" s="3143"/>
      <c r="BE429" s="3143"/>
      <c r="BF429" s="3143"/>
      <c r="BG429" s="3143"/>
      <c r="BH429" s="3143"/>
      <c r="BI429" s="3143"/>
      <c r="BJ429" s="3143"/>
      <c r="BK429" s="3143"/>
      <c r="BL429" s="3189"/>
      <c r="BM429" s="3189"/>
      <c r="BN429" s="3189"/>
      <c r="BO429" s="3189"/>
      <c r="BP429" s="3189"/>
      <c r="BQ429" s="3189"/>
      <c r="BR429" s="3189"/>
      <c r="BS429" s="3189"/>
      <c r="BT429" s="3189"/>
      <c r="BU429" s="3189"/>
      <c r="BV429" s="3143"/>
      <c r="BW429" s="3143"/>
      <c r="BX429" s="3143"/>
      <c r="BY429" s="3143"/>
      <c r="BZ429" s="3143"/>
      <c r="CA429" s="3143"/>
      <c r="CB429" s="3143"/>
      <c r="CC429" s="3143"/>
      <c r="CD429" s="3143"/>
      <c r="CE429" s="3143"/>
      <c r="CF429" s="3143"/>
      <c r="CG429" s="3143"/>
      <c r="CH429" s="3143"/>
      <c r="CI429" s="3143"/>
    </row>
    <row r="430" spans="1:87" ht="16.5" customHeight="1">
      <c r="A430" s="3143"/>
      <c r="B430" s="3143"/>
      <c r="C430" s="3143"/>
      <c r="D430" s="3143"/>
      <c r="E430" s="3143"/>
      <c r="F430" s="3143"/>
      <c r="G430" s="3143"/>
      <c r="H430" s="3143"/>
      <c r="I430" s="3143"/>
      <c r="J430" s="3143"/>
      <c r="K430" s="3098"/>
      <c r="L430" s="3098"/>
      <c r="M430" s="3098"/>
      <c r="N430" s="3098"/>
      <c r="O430" s="3098"/>
      <c r="P430" s="3098"/>
      <c r="Q430" s="3098"/>
      <c r="R430" s="3098"/>
      <c r="S430" s="3098"/>
      <c r="T430" s="3098"/>
      <c r="U430" s="3098"/>
      <c r="V430" s="3098"/>
      <c r="W430" s="3098"/>
      <c r="X430" s="3098"/>
      <c r="Y430" s="3098"/>
      <c r="Z430" s="3098"/>
      <c r="AA430" s="3098"/>
      <c r="AB430" s="3098"/>
      <c r="AC430" s="3098"/>
      <c r="AD430" s="3098"/>
      <c r="AE430" s="3098"/>
      <c r="AF430" s="3098"/>
      <c r="AG430" s="3098"/>
      <c r="AH430" s="3098"/>
      <c r="AI430" s="3098"/>
      <c r="AJ430" s="3143"/>
      <c r="AK430" s="3143"/>
      <c r="AL430" s="3143"/>
      <c r="AM430" s="3143"/>
      <c r="AN430" s="3143"/>
      <c r="AO430" s="3143"/>
      <c r="AP430" s="3143"/>
      <c r="AQ430" s="3143"/>
      <c r="AR430" s="3143"/>
      <c r="AS430" s="3143"/>
      <c r="AT430" s="3143"/>
      <c r="AU430" s="3143"/>
      <c r="AV430" s="3143"/>
      <c r="AW430" s="3143"/>
      <c r="AX430" s="3143"/>
      <c r="AY430" s="3143"/>
      <c r="AZ430" s="3143"/>
      <c r="BA430" s="3143"/>
      <c r="BB430" s="3143"/>
      <c r="BC430" s="3143"/>
      <c r="BD430" s="3143"/>
      <c r="BE430" s="3143"/>
      <c r="BF430" s="3143"/>
      <c r="BG430" s="3143"/>
      <c r="BH430" s="3143"/>
      <c r="BI430" s="3143"/>
      <c r="BJ430" s="3143"/>
      <c r="BK430" s="3143"/>
      <c r="BL430" s="3189"/>
      <c r="BM430" s="3189"/>
      <c r="BN430" s="3189"/>
      <c r="BO430" s="3189"/>
      <c r="BP430" s="3189"/>
      <c r="BQ430" s="3189"/>
      <c r="BR430" s="3189"/>
      <c r="BS430" s="3189"/>
      <c r="BT430" s="3189"/>
      <c r="BU430" s="3189"/>
      <c r="BV430" s="3143"/>
      <c r="BW430" s="3143"/>
      <c r="BX430" s="3143"/>
      <c r="BY430" s="3143"/>
      <c r="BZ430" s="3143"/>
      <c r="CA430" s="3143"/>
      <c r="CB430" s="3143"/>
      <c r="CC430" s="3143"/>
      <c r="CD430" s="3143"/>
      <c r="CE430" s="3143"/>
      <c r="CF430" s="3143"/>
      <c r="CG430" s="3143"/>
      <c r="CH430" s="3143"/>
      <c r="CI430" s="3143"/>
    </row>
    <row r="431" spans="1:87" ht="16.5" customHeight="1">
      <c r="A431" s="3143"/>
      <c r="B431" s="3143"/>
      <c r="C431" s="3143"/>
      <c r="D431" s="3143"/>
      <c r="E431" s="3143"/>
      <c r="F431" s="3143"/>
      <c r="G431" s="3143"/>
      <c r="H431" s="3143"/>
      <c r="I431" s="3143"/>
      <c r="J431" s="3143"/>
      <c r="K431" s="3098"/>
      <c r="L431" s="3098"/>
      <c r="M431" s="3098"/>
      <c r="N431" s="3098"/>
      <c r="O431" s="3098"/>
      <c r="P431" s="3098"/>
      <c r="Q431" s="3098"/>
      <c r="R431" s="3098"/>
      <c r="S431" s="3098"/>
      <c r="T431" s="3098"/>
      <c r="U431" s="3098"/>
      <c r="V431" s="3098"/>
      <c r="W431" s="3098"/>
      <c r="X431" s="3098"/>
      <c r="Y431" s="3098"/>
      <c r="Z431" s="3098"/>
      <c r="AA431" s="3098"/>
      <c r="AB431" s="3098"/>
      <c r="AC431" s="3098"/>
      <c r="AD431" s="3098"/>
      <c r="AE431" s="3098"/>
      <c r="AF431" s="3098"/>
      <c r="AG431" s="3098"/>
      <c r="AH431" s="3098"/>
      <c r="AI431" s="3098"/>
      <c r="AJ431" s="3143"/>
      <c r="AK431" s="3143"/>
      <c r="AL431" s="3143"/>
      <c r="AM431" s="3143"/>
      <c r="AN431" s="3143"/>
      <c r="AO431" s="3143"/>
      <c r="AP431" s="3143"/>
      <c r="AQ431" s="3143"/>
      <c r="AR431" s="3143"/>
      <c r="AS431" s="3143"/>
      <c r="AT431" s="3143"/>
      <c r="AU431" s="3143"/>
      <c r="AV431" s="3143"/>
      <c r="AW431" s="3143"/>
      <c r="AX431" s="3143"/>
      <c r="AY431" s="3143"/>
      <c r="AZ431" s="3143"/>
      <c r="BA431" s="3143"/>
      <c r="BB431" s="3143"/>
      <c r="BC431" s="3143"/>
      <c r="BD431" s="3143"/>
      <c r="BE431" s="3143"/>
      <c r="BF431" s="3143"/>
      <c r="BG431" s="3143"/>
      <c r="BH431" s="3143"/>
      <c r="BI431" s="3143"/>
      <c r="BJ431" s="3143"/>
      <c r="BK431" s="3143"/>
      <c r="BL431" s="3189"/>
      <c r="BM431" s="3189"/>
      <c r="BN431" s="3189"/>
      <c r="BO431" s="3189"/>
      <c r="BP431" s="3189"/>
      <c r="BQ431" s="3189"/>
      <c r="BR431" s="3189"/>
      <c r="BS431" s="3189"/>
      <c r="BT431" s="3189"/>
      <c r="BU431" s="3189"/>
      <c r="BV431" s="3143"/>
      <c r="BW431" s="3143"/>
      <c r="BX431" s="3143"/>
      <c r="BY431" s="3143"/>
      <c r="BZ431" s="3143"/>
      <c r="CA431" s="3143"/>
      <c r="CB431" s="3143"/>
      <c r="CC431" s="3143"/>
      <c r="CD431" s="3143"/>
      <c r="CE431" s="3143"/>
      <c r="CF431" s="3143"/>
      <c r="CG431" s="3143"/>
      <c r="CH431" s="3143"/>
      <c r="CI431" s="3143"/>
    </row>
    <row r="432" spans="1:87" ht="16.5" customHeight="1">
      <c r="A432" s="3143"/>
      <c r="B432" s="3143"/>
      <c r="C432" s="3143"/>
      <c r="D432" s="3143"/>
      <c r="E432" s="3143"/>
      <c r="F432" s="3143"/>
      <c r="G432" s="3143"/>
      <c r="H432" s="3143"/>
      <c r="I432" s="3143"/>
      <c r="J432" s="3143"/>
      <c r="K432" s="3098"/>
      <c r="L432" s="3098"/>
      <c r="M432" s="3098"/>
      <c r="N432" s="3098"/>
      <c r="O432" s="3098"/>
      <c r="P432" s="3098"/>
      <c r="Q432" s="3098"/>
      <c r="R432" s="3098"/>
      <c r="S432" s="3098"/>
      <c r="T432" s="3098"/>
      <c r="U432" s="3098"/>
      <c r="V432" s="3098"/>
      <c r="W432" s="3098"/>
      <c r="X432" s="3098"/>
      <c r="Y432" s="3098"/>
      <c r="Z432" s="3098"/>
      <c r="AA432" s="3098"/>
      <c r="AB432" s="3098"/>
      <c r="AC432" s="3098"/>
      <c r="AD432" s="3098"/>
      <c r="AE432" s="3098"/>
      <c r="AF432" s="3098"/>
      <c r="AG432" s="3098"/>
      <c r="AH432" s="3098"/>
      <c r="AI432" s="3098"/>
      <c r="AJ432" s="3143"/>
      <c r="AK432" s="3143"/>
      <c r="AL432" s="3143"/>
      <c r="AM432" s="3143"/>
      <c r="AN432" s="3143"/>
      <c r="AO432" s="3143"/>
      <c r="AP432" s="3143"/>
      <c r="AQ432" s="3143"/>
      <c r="AR432" s="3143"/>
      <c r="AS432" s="3143"/>
      <c r="AT432" s="3143"/>
      <c r="AU432" s="3143"/>
      <c r="AV432" s="3143"/>
      <c r="AW432" s="3143"/>
      <c r="AX432" s="3143"/>
      <c r="AY432" s="3143"/>
      <c r="AZ432" s="3143"/>
      <c r="BA432" s="3143"/>
      <c r="BB432" s="3143"/>
      <c r="BC432" s="3143"/>
      <c r="BD432" s="3143"/>
      <c r="BE432" s="3143"/>
      <c r="BF432" s="3143"/>
      <c r="BG432" s="3143"/>
      <c r="BH432" s="3143"/>
      <c r="BI432" s="3143"/>
      <c r="BJ432" s="3143"/>
      <c r="BK432" s="3143"/>
      <c r="BL432" s="3189"/>
      <c r="BM432" s="3189"/>
      <c r="BN432" s="3189"/>
      <c r="BO432" s="3189"/>
      <c r="BP432" s="3189"/>
      <c r="BQ432" s="3189"/>
      <c r="BR432" s="3189"/>
      <c r="BS432" s="3189"/>
      <c r="BT432" s="3189"/>
      <c r="BU432" s="3189"/>
      <c r="BV432" s="3143"/>
      <c r="BW432" s="3143"/>
      <c r="BX432" s="3143"/>
      <c r="BY432" s="3143"/>
      <c r="BZ432" s="3143"/>
      <c r="CA432" s="3143"/>
      <c r="CB432" s="3143"/>
      <c r="CC432" s="3143"/>
      <c r="CD432" s="3143"/>
      <c r="CE432" s="3143"/>
      <c r="CF432" s="3143"/>
      <c r="CG432" s="3143"/>
      <c r="CH432" s="3143"/>
      <c r="CI432" s="3143"/>
    </row>
    <row r="433" spans="1:87" ht="16.5" customHeight="1">
      <c r="A433" s="3143"/>
      <c r="B433" s="3143"/>
      <c r="C433" s="3143"/>
      <c r="D433" s="3143"/>
      <c r="E433" s="3143"/>
      <c r="F433" s="3143"/>
      <c r="G433" s="3143"/>
      <c r="H433" s="3143"/>
      <c r="I433" s="3143"/>
      <c r="J433" s="3143"/>
      <c r="K433" s="3098"/>
      <c r="L433" s="3098"/>
      <c r="M433" s="3098"/>
      <c r="N433" s="3098"/>
      <c r="O433" s="3098"/>
      <c r="P433" s="3098"/>
      <c r="Q433" s="3098"/>
      <c r="R433" s="3098"/>
      <c r="S433" s="3098"/>
      <c r="T433" s="3098"/>
      <c r="U433" s="3098"/>
      <c r="V433" s="3098"/>
      <c r="W433" s="3098"/>
      <c r="X433" s="3098"/>
      <c r="Y433" s="3098"/>
      <c r="Z433" s="3098"/>
      <c r="AA433" s="3098"/>
      <c r="AB433" s="3098"/>
      <c r="AC433" s="3098"/>
      <c r="AD433" s="3098"/>
      <c r="AE433" s="3098"/>
      <c r="AF433" s="3098"/>
      <c r="AG433" s="3098"/>
      <c r="AH433" s="3098"/>
      <c r="AI433" s="3098"/>
      <c r="AJ433" s="3143"/>
      <c r="AK433" s="3143"/>
      <c r="AL433" s="3143"/>
      <c r="AM433" s="3143"/>
      <c r="AN433" s="3143"/>
      <c r="AO433" s="3143"/>
      <c r="AP433" s="3143"/>
      <c r="AQ433" s="3143"/>
      <c r="AR433" s="3143"/>
      <c r="AS433" s="3143"/>
      <c r="AT433" s="3143"/>
      <c r="AU433" s="3143"/>
      <c r="AV433" s="3143"/>
      <c r="AW433" s="3143"/>
      <c r="AX433" s="3143"/>
      <c r="AY433" s="3143"/>
      <c r="AZ433" s="3143"/>
      <c r="BA433" s="3143"/>
      <c r="BB433" s="3143"/>
      <c r="BC433" s="3143"/>
      <c r="BD433" s="3143"/>
      <c r="BE433" s="3143"/>
      <c r="BF433" s="3143"/>
      <c r="BG433" s="3143"/>
      <c r="BH433" s="3143"/>
      <c r="BI433" s="3143"/>
      <c r="BJ433" s="3143"/>
      <c r="BK433" s="3143"/>
      <c r="BL433" s="3189"/>
      <c r="BM433" s="3189"/>
      <c r="BN433" s="3189"/>
      <c r="BO433" s="3189"/>
      <c r="BP433" s="3189"/>
      <c r="BQ433" s="3189"/>
      <c r="BR433" s="3189"/>
      <c r="BS433" s="3189"/>
      <c r="BT433" s="3189"/>
      <c r="BU433" s="3189"/>
      <c r="BV433" s="3143"/>
      <c r="BW433" s="3143"/>
      <c r="BX433" s="3143"/>
      <c r="BY433" s="3143"/>
      <c r="BZ433" s="3143"/>
      <c r="CA433" s="3143"/>
      <c r="CB433" s="3143"/>
      <c r="CC433" s="3143"/>
      <c r="CD433" s="3143"/>
      <c r="CE433" s="3143"/>
      <c r="CF433" s="3143"/>
      <c r="CG433" s="3143"/>
      <c r="CH433" s="3143"/>
      <c r="CI433" s="3143"/>
    </row>
    <row r="434" spans="1:87" ht="16.5" customHeight="1">
      <c r="A434" s="3143"/>
      <c r="B434" s="3143"/>
      <c r="C434" s="3143"/>
      <c r="D434" s="3143"/>
      <c r="E434" s="3143"/>
      <c r="F434" s="3143"/>
      <c r="G434" s="3143"/>
      <c r="H434" s="3143"/>
      <c r="I434" s="3143"/>
      <c r="J434" s="3143"/>
      <c r="K434" s="3098"/>
      <c r="L434" s="3098"/>
      <c r="M434" s="3098"/>
      <c r="N434" s="3098"/>
      <c r="O434" s="3098"/>
      <c r="P434" s="3098"/>
      <c r="Q434" s="3098"/>
      <c r="R434" s="3098"/>
      <c r="S434" s="3098"/>
      <c r="T434" s="3098"/>
      <c r="U434" s="3098"/>
      <c r="V434" s="3098"/>
      <c r="W434" s="3098"/>
      <c r="X434" s="3098"/>
      <c r="Y434" s="3098"/>
      <c r="Z434" s="3098"/>
      <c r="AA434" s="3098"/>
      <c r="AB434" s="3098"/>
      <c r="AC434" s="3098"/>
      <c r="AD434" s="3098"/>
      <c r="AE434" s="3098"/>
      <c r="AF434" s="3098"/>
      <c r="AG434" s="3098"/>
      <c r="AH434" s="3098"/>
      <c r="AI434" s="3098"/>
      <c r="AJ434" s="3143"/>
      <c r="AK434" s="3143"/>
      <c r="AL434" s="3143"/>
      <c r="AM434" s="3143"/>
      <c r="AN434" s="3143"/>
      <c r="AO434" s="3143"/>
      <c r="AP434" s="3143"/>
      <c r="AQ434" s="3143"/>
      <c r="AR434" s="3143"/>
      <c r="AS434" s="3143"/>
      <c r="AT434" s="3143"/>
      <c r="AU434" s="3143"/>
      <c r="AV434" s="3143"/>
      <c r="AW434" s="3143"/>
      <c r="AX434" s="3143"/>
      <c r="AY434" s="3143"/>
      <c r="AZ434" s="3143"/>
      <c r="BA434" s="3143"/>
      <c r="BB434" s="3143"/>
      <c r="BC434" s="3143"/>
      <c r="BD434" s="3143"/>
      <c r="BE434" s="3143"/>
      <c r="BF434" s="3143"/>
      <c r="BG434" s="3143"/>
      <c r="BH434" s="3143"/>
      <c r="BI434" s="3143"/>
      <c r="BJ434" s="3143"/>
      <c r="BK434" s="3143"/>
      <c r="BL434" s="3189"/>
      <c r="BM434" s="3189"/>
      <c r="BN434" s="3189"/>
      <c r="BO434" s="3189"/>
      <c r="BP434" s="3189"/>
      <c r="BQ434" s="3189"/>
      <c r="BR434" s="3189"/>
      <c r="BS434" s="3189"/>
      <c r="BT434" s="3189"/>
      <c r="BU434" s="3189"/>
      <c r="BV434" s="3143"/>
      <c r="BW434" s="3143"/>
      <c r="BX434" s="3143"/>
      <c r="BY434" s="3143"/>
      <c r="BZ434" s="3143"/>
      <c r="CA434" s="3143"/>
      <c r="CB434" s="3143"/>
      <c r="CC434" s="3143"/>
      <c r="CD434" s="3143"/>
      <c r="CE434" s="3143"/>
      <c r="CF434" s="3143"/>
      <c r="CG434" s="3143"/>
      <c r="CH434" s="3143"/>
      <c r="CI434" s="3143"/>
    </row>
    <row r="435" spans="1:87" ht="16.5" customHeight="1">
      <c r="A435" s="3143"/>
      <c r="B435" s="3143"/>
      <c r="C435" s="3143"/>
      <c r="D435" s="3143"/>
      <c r="E435" s="3143"/>
      <c r="F435" s="3143"/>
      <c r="G435" s="3143"/>
      <c r="H435" s="3143"/>
      <c r="I435" s="3143"/>
      <c r="J435" s="3143"/>
      <c r="K435" s="3098"/>
      <c r="L435" s="3098"/>
      <c r="M435" s="3098"/>
      <c r="N435" s="3098"/>
      <c r="O435" s="3098"/>
      <c r="P435" s="3098"/>
      <c r="Q435" s="3098"/>
      <c r="R435" s="3098"/>
      <c r="S435" s="3098"/>
      <c r="T435" s="3098"/>
      <c r="U435" s="3098"/>
      <c r="V435" s="3098"/>
      <c r="W435" s="3098"/>
      <c r="X435" s="3098"/>
      <c r="Y435" s="3098"/>
      <c r="Z435" s="3098"/>
      <c r="AA435" s="3098"/>
      <c r="AB435" s="3098"/>
      <c r="AC435" s="3098"/>
      <c r="AD435" s="3098"/>
      <c r="AE435" s="3098"/>
      <c r="AF435" s="3098"/>
      <c r="AG435" s="3098"/>
      <c r="AH435" s="3098"/>
      <c r="AI435" s="3098"/>
      <c r="AJ435" s="3143"/>
      <c r="AK435" s="3143"/>
      <c r="AL435" s="3143"/>
      <c r="AM435" s="3143"/>
      <c r="AN435" s="3143"/>
      <c r="AO435" s="3143"/>
      <c r="AP435" s="3143"/>
      <c r="AQ435" s="3143"/>
      <c r="AR435" s="3143"/>
      <c r="AS435" s="3143"/>
      <c r="AT435" s="3143"/>
      <c r="AU435" s="3143"/>
      <c r="AV435" s="3143"/>
      <c r="AW435" s="3143"/>
      <c r="AX435" s="3143"/>
      <c r="AY435" s="3143"/>
      <c r="AZ435" s="3143"/>
      <c r="BA435" s="3143"/>
      <c r="BB435" s="3143"/>
      <c r="BC435" s="3143"/>
      <c r="BD435" s="3143"/>
      <c r="BE435" s="3143"/>
      <c r="BF435" s="3143"/>
      <c r="BG435" s="3143"/>
      <c r="BH435" s="3143"/>
      <c r="BI435" s="3143"/>
      <c r="BJ435" s="3143"/>
      <c r="BK435" s="3143"/>
      <c r="BL435" s="3189"/>
      <c r="BM435" s="3189"/>
      <c r="BN435" s="3189"/>
      <c r="BO435" s="3189"/>
      <c r="BP435" s="3189"/>
      <c r="BQ435" s="3189"/>
      <c r="BR435" s="3189"/>
      <c r="BS435" s="3189"/>
      <c r="BT435" s="3189"/>
      <c r="BU435" s="3189"/>
      <c r="BV435" s="3143"/>
      <c r="BW435" s="3143"/>
      <c r="BX435" s="3143"/>
      <c r="BY435" s="3143"/>
      <c r="BZ435" s="3143"/>
      <c r="CA435" s="3143"/>
      <c r="CB435" s="3143"/>
      <c r="CC435" s="3143"/>
      <c r="CD435" s="3143"/>
      <c r="CE435" s="3143"/>
      <c r="CF435" s="3143"/>
      <c r="CG435" s="3143"/>
      <c r="CH435" s="3143"/>
      <c r="CI435" s="3143"/>
    </row>
    <row r="436" spans="1:87" ht="16.5" customHeight="1">
      <c r="A436" s="3143"/>
      <c r="B436" s="3143"/>
      <c r="C436" s="3143"/>
      <c r="D436" s="3143"/>
      <c r="E436" s="3143"/>
      <c r="F436" s="3143"/>
      <c r="G436" s="3143"/>
      <c r="H436" s="3143"/>
      <c r="I436" s="3143"/>
      <c r="J436" s="3143"/>
      <c r="K436" s="3098"/>
      <c r="L436" s="3098"/>
      <c r="M436" s="3098"/>
      <c r="N436" s="3098"/>
      <c r="O436" s="3098"/>
      <c r="P436" s="3098"/>
      <c r="Q436" s="3098"/>
      <c r="R436" s="3098"/>
      <c r="S436" s="3098"/>
      <c r="T436" s="3098"/>
      <c r="U436" s="3098"/>
      <c r="V436" s="3098"/>
      <c r="W436" s="3098"/>
      <c r="X436" s="3098"/>
      <c r="Y436" s="3098"/>
      <c r="Z436" s="3098"/>
      <c r="AA436" s="3098"/>
      <c r="AB436" s="3098"/>
      <c r="AC436" s="3098"/>
      <c r="AD436" s="3098"/>
      <c r="AE436" s="3098"/>
      <c r="AF436" s="3098"/>
      <c r="AG436" s="3098"/>
      <c r="AH436" s="3098"/>
      <c r="AI436" s="3098"/>
      <c r="AJ436" s="3143"/>
      <c r="AK436" s="3143"/>
      <c r="AL436" s="3143"/>
      <c r="AM436" s="3143"/>
      <c r="AN436" s="3143"/>
      <c r="AO436" s="3143"/>
      <c r="AP436" s="3143"/>
      <c r="AQ436" s="3143"/>
      <c r="AR436" s="3143"/>
      <c r="AS436" s="3143"/>
      <c r="AT436" s="3143"/>
      <c r="AU436" s="3143"/>
      <c r="AV436" s="3143"/>
      <c r="AW436" s="3143"/>
      <c r="AX436" s="3143"/>
      <c r="AY436" s="3143"/>
      <c r="AZ436" s="3143"/>
      <c r="BA436" s="3143"/>
      <c r="BB436" s="3143"/>
      <c r="BC436" s="3143"/>
      <c r="BD436" s="3143"/>
      <c r="BE436" s="3143"/>
      <c r="BF436" s="3143"/>
      <c r="BG436" s="3143"/>
      <c r="BH436" s="3143"/>
      <c r="BI436" s="3143"/>
      <c r="BJ436" s="3143"/>
      <c r="BK436" s="3143"/>
      <c r="BL436" s="3189"/>
      <c r="BM436" s="3189"/>
      <c r="BN436" s="3189"/>
      <c r="BO436" s="3189"/>
      <c r="BP436" s="3189"/>
      <c r="BQ436" s="3189"/>
      <c r="BR436" s="3189"/>
      <c r="BS436" s="3189"/>
      <c r="BT436" s="3189"/>
      <c r="BU436" s="3189"/>
      <c r="BV436" s="3143"/>
      <c r="BW436" s="3143"/>
      <c r="BX436" s="3143"/>
      <c r="BY436" s="3143"/>
      <c r="BZ436" s="3143"/>
      <c r="CA436" s="3143"/>
      <c r="CB436" s="3143"/>
      <c r="CC436" s="3143"/>
      <c r="CD436" s="3143"/>
      <c r="CE436" s="3143"/>
      <c r="CF436" s="3143"/>
      <c r="CG436" s="3143"/>
      <c r="CH436" s="3143"/>
      <c r="CI436" s="3143"/>
    </row>
    <row r="437" spans="1:87" ht="16.5" customHeight="1">
      <c r="A437" s="3143"/>
      <c r="B437" s="3143"/>
      <c r="C437" s="3143"/>
      <c r="D437" s="3143"/>
      <c r="E437" s="3143"/>
      <c r="F437" s="3143"/>
      <c r="G437" s="3143"/>
      <c r="H437" s="3143"/>
      <c r="I437" s="3143"/>
      <c r="J437" s="3143"/>
      <c r="K437" s="3098"/>
      <c r="L437" s="3098"/>
      <c r="M437" s="3098"/>
      <c r="N437" s="3098"/>
      <c r="O437" s="3098"/>
      <c r="P437" s="3098"/>
      <c r="Q437" s="3098"/>
      <c r="R437" s="3098"/>
      <c r="S437" s="3098"/>
      <c r="T437" s="3098"/>
      <c r="U437" s="3098"/>
      <c r="V437" s="3098"/>
      <c r="W437" s="3098"/>
      <c r="X437" s="3098"/>
      <c r="Y437" s="3098"/>
      <c r="Z437" s="3098"/>
      <c r="AA437" s="3098"/>
      <c r="AB437" s="3098"/>
      <c r="AC437" s="3098"/>
      <c r="AD437" s="3098"/>
      <c r="AE437" s="3098"/>
      <c r="AF437" s="3098"/>
      <c r="AG437" s="3098"/>
      <c r="AH437" s="3098"/>
      <c r="AI437" s="3098"/>
      <c r="AJ437" s="3143"/>
      <c r="AK437" s="3143"/>
      <c r="AL437" s="3143"/>
      <c r="AM437" s="3143"/>
      <c r="AN437" s="3143"/>
      <c r="AO437" s="3143"/>
      <c r="AP437" s="3143"/>
      <c r="AQ437" s="3143"/>
      <c r="AR437" s="3143"/>
      <c r="AS437" s="3143"/>
      <c r="AT437" s="3143"/>
      <c r="AU437" s="3143"/>
      <c r="AV437" s="3143"/>
      <c r="AW437" s="3143"/>
      <c r="AX437" s="3143"/>
      <c r="AY437" s="3143"/>
      <c r="AZ437" s="3143"/>
      <c r="BA437" s="3143"/>
      <c r="BB437" s="3143"/>
      <c r="BC437" s="3143"/>
      <c r="BD437" s="3143"/>
      <c r="BE437" s="3143"/>
      <c r="BF437" s="3143"/>
      <c r="BG437" s="3143"/>
      <c r="BH437" s="3143"/>
      <c r="BI437" s="3143"/>
      <c r="BJ437" s="3143"/>
      <c r="BK437" s="3143"/>
      <c r="BL437" s="3189"/>
      <c r="BM437" s="3189"/>
      <c r="BN437" s="3189"/>
      <c r="BO437" s="3189"/>
      <c r="BP437" s="3189"/>
      <c r="BQ437" s="3189"/>
      <c r="BR437" s="3189"/>
      <c r="BS437" s="3189"/>
      <c r="BT437" s="3189"/>
      <c r="BU437" s="3189"/>
      <c r="BV437" s="3143"/>
      <c r="BW437" s="3143"/>
      <c r="BX437" s="3143"/>
      <c r="BY437" s="3143"/>
      <c r="BZ437" s="3143"/>
      <c r="CA437" s="3143"/>
      <c r="CB437" s="3143"/>
      <c r="CC437" s="3143"/>
      <c r="CD437" s="3143"/>
      <c r="CE437" s="3143"/>
      <c r="CF437" s="3143"/>
      <c r="CG437" s="3143"/>
      <c r="CH437" s="3143"/>
      <c r="CI437" s="3143"/>
    </row>
    <row r="438" spans="1:87" ht="16.5" customHeight="1">
      <c r="A438" s="3143"/>
      <c r="B438" s="3143"/>
      <c r="C438" s="3143"/>
      <c r="D438" s="3143"/>
      <c r="E438" s="3143"/>
      <c r="F438" s="3143"/>
      <c r="G438" s="3143"/>
      <c r="H438" s="3143"/>
      <c r="I438" s="3143"/>
      <c r="J438" s="3143"/>
      <c r="K438" s="3098"/>
      <c r="L438" s="3098"/>
      <c r="M438" s="3098"/>
      <c r="N438" s="3098"/>
      <c r="O438" s="3098"/>
      <c r="P438" s="3098"/>
      <c r="Q438" s="3098"/>
      <c r="R438" s="3098"/>
      <c r="S438" s="3098"/>
      <c r="T438" s="3098"/>
      <c r="U438" s="3098"/>
      <c r="V438" s="3098"/>
      <c r="W438" s="3098"/>
      <c r="X438" s="3098"/>
      <c r="Y438" s="3098"/>
      <c r="Z438" s="3098"/>
      <c r="AA438" s="3098"/>
      <c r="AB438" s="3098"/>
      <c r="AC438" s="3098"/>
      <c r="AD438" s="3098"/>
      <c r="AE438" s="3098"/>
      <c r="AF438" s="3098"/>
      <c r="AG438" s="3098"/>
      <c r="AH438" s="3098"/>
      <c r="AI438" s="3098"/>
      <c r="AJ438" s="3143"/>
      <c r="AK438" s="3143"/>
      <c r="AL438" s="3143"/>
      <c r="AM438" s="3143"/>
      <c r="AN438" s="3143"/>
      <c r="AO438" s="3143"/>
      <c r="AP438" s="3143"/>
      <c r="AQ438" s="3143"/>
      <c r="AR438" s="3143"/>
      <c r="AS438" s="3143"/>
      <c r="AT438" s="3143"/>
      <c r="AU438" s="3143"/>
      <c r="AV438" s="3143"/>
      <c r="AW438" s="3143"/>
      <c r="AX438" s="3143"/>
      <c r="AY438" s="3143"/>
      <c r="AZ438" s="3143"/>
      <c r="BA438" s="3143"/>
      <c r="BB438" s="3143"/>
      <c r="BC438" s="3143"/>
      <c r="BD438" s="3143"/>
      <c r="BE438" s="3143"/>
      <c r="BF438" s="3143"/>
      <c r="BG438" s="3143"/>
      <c r="BH438" s="3143"/>
      <c r="BI438" s="3143"/>
      <c r="BJ438" s="3143"/>
      <c r="BK438" s="3143"/>
      <c r="BL438" s="3189"/>
      <c r="BM438" s="3189"/>
      <c r="BN438" s="3189"/>
      <c r="BO438" s="3189"/>
      <c r="BP438" s="3189"/>
      <c r="BQ438" s="3189"/>
      <c r="BR438" s="3189"/>
      <c r="BS438" s="3189"/>
      <c r="BT438" s="3189"/>
      <c r="BU438" s="3189"/>
      <c r="BV438" s="3143"/>
      <c r="BW438" s="3143"/>
      <c r="BX438" s="3143"/>
      <c r="BY438" s="3143"/>
      <c r="BZ438" s="3143"/>
      <c r="CA438" s="3143"/>
      <c r="CB438" s="3143"/>
      <c r="CC438" s="3143"/>
      <c r="CD438" s="3143"/>
      <c r="CE438" s="3143"/>
      <c r="CF438" s="3143"/>
      <c r="CG438" s="3143"/>
      <c r="CH438" s="3143"/>
      <c r="CI438" s="3143"/>
    </row>
    <row r="439" spans="1:87" ht="16.5" customHeight="1">
      <c r="A439" s="3143"/>
      <c r="B439" s="3143"/>
      <c r="C439" s="3143"/>
      <c r="D439" s="3143"/>
      <c r="E439" s="3143"/>
      <c r="F439" s="3143"/>
      <c r="G439" s="3143"/>
      <c r="H439" s="3143"/>
      <c r="I439" s="3143"/>
      <c r="J439" s="3143"/>
      <c r="K439" s="3098"/>
      <c r="L439" s="3098"/>
      <c r="M439" s="3098"/>
      <c r="N439" s="3098"/>
      <c r="O439" s="3098"/>
      <c r="P439" s="3098"/>
      <c r="Q439" s="3098"/>
      <c r="R439" s="3098"/>
      <c r="S439" s="3098"/>
      <c r="T439" s="3098"/>
      <c r="U439" s="3098"/>
      <c r="V439" s="3098"/>
      <c r="W439" s="3098"/>
      <c r="X439" s="3098"/>
      <c r="Y439" s="3098"/>
      <c r="Z439" s="3098"/>
      <c r="AA439" s="3098"/>
      <c r="AB439" s="3098"/>
      <c r="AC439" s="3098"/>
      <c r="AD439" s="3098"/>
      <c r="AE439" s="3098"/>
      <c r="AF439" s="3098"/>
      <c r="AG439" s="3098"/>
      <c r="AH439" s="3098"/>
      <c r="AI439" s="3098"/>
      <c r="AJ439" s="3143"/>
      <c r="AK439" s="3143"/>
      <c r="AL439" s="3143"/>
      <c r="AM439" s="3143"/>
      <c r="AN439" s="3143"/>
      <c r="AO439" s="3143"/>
      <c r="AP439" s="3143"/>
      <c r="AQ439" s="3143"/>
      <c r="AR439" s="3143"/>
      <c r="AS439" s="3143"/>
      <c r="AT439" s="3143"/>
      <c r="AU439" s="3143"/>
      <c r="AV439" s="3143"/>
      <c r="AW439" s="3143"/>
      <c r="AX439" s="3143"/>
      <c r="AY439" s="3143"/>
      <c r="AZ439" s="3143"/>
      <c r="BA439" s="3143"/>
      <c r="BB439" s="3143"/>
      <c r="BC439" s="3143"/>
      <c r="BD439" s="3143"/>
      <c r="BE439" s="3143"/>
      <c r="BF439" s="3143"/>
      <c r="BG439" s="3143"/>
      <c r="BH439" s="3143"/>
      <c r="BI439" s="3143"/>
      <c r="BJ439" s="3143"/>
      <c r="BK439" s="3143"/>
      <c r="BL439" s="3189"/>
      <c r="BM439" s="3189"/>
      <c r="BN439" s="3189"/>
      <c r="BO439" s="3189"/>
      <c r="BP439" s="3189"/>
      <c r="BQ439" s="3189"/>
      <c r="BR439" s="3189"/>
      <c r="BS439" s="3189"/>
      <c r="BT439" s="3189"/>
      <c r="BU439" s="3189"/>
      <c r="BV439" s="3143"/>
      <c r="BW439" s="3143"/>
      <c r="BX439" s="3143"/>
      <c r="BY439" s="3143"/>
      <c r="BZ439" s="3143"/>
      <c r="CA439" s="3143"/>
      <c r="CB439" s="3143"/>
      <c r="CC439" s="3143"/>
      <c r="CD439" s="3143"/>
      <c r="CE439" s="3143"/>
      <c r="CF439" s="3143"/>
      <c r="CG439" s="3143"/>
      <c r="CH439" s="3143"/>
      <c r="CI439" s="3143"/>
    </row>
    <row r="440" spans="1:87" ht="16.5" customHeight="1">
      <c r="A440" s="3143"/>
      <c r="B440" s="3143"/>
      <c r="C440" s="3143"/>
      <c r="D440" s="3143"/>
      <c r="E440" s="3143"/>
      <c r="F440" s="3143"/>
      <c r="G440" s="3143"/>
      <c r="H440" s="3143"/>
      <c r="I440" s="3143"/>
      <c r="J440" s="3143"/>
      <c r="K440" s="3098"/>
      <c r="L440" s="3098"/>
      <c r="M440" s="3098"/>
      <c r="N440" s="3098"/>
      <c r="O440" s="3098"/>
      <c r="P440" s="3098"/>
      <c r="Q440" s="3098"/>
      <c r="R440" s="3098"/>
      <c r="S440" s="3098"/>
      <c r="T440" s="3098"/>
      <c r="U440" s="3098"/>
      <c r="V440" s="3098"/>
      <c r="W440" s="3098"/>
      <c r="X440" s="3098"/>
      <c r="Y440" s="3098"/>
      <c r="Z440" s="3098"/>
      <c r="AA440" s="3098"/>
      <c r="AB440" s="3098"/>
      <c r="AC440" s="3098"/>
      <c r="AD440" s="3098"/>
      <c r="AE440" s="3098"/>
      <c r="AF440" s="3098"/>
      <c r="AG440" s="3098"/>
      <c r="AH440" s="3098"/>
      <c r="AI440" s="3098"/>
      <c r="AJ440" s="3143"/>
      <c r="AK440" s="3143"/>
      <c r="AL440" s="3143"/>
      <c r="AM440" s="3143"/>
      <c r="AN440" s="3143"/>
      <c r="AO440" s="3143"/>
      <c r="AP440" s="3143"/>
      <c r="AQ440" s="3143"/>
      <c r="AR440" s="3143"/>
      <c r="AS440" s="3143"/>
      <c r="AT440" s="3143"/>
      <c r="AU440" s="3143"/>
      <c r="AV440" s="3143"/>
      <c r="AW440" s="3143"/>
      <c r="AX440" s="3143"/>
      <c r="AY440" s="3143"/>
      <c r="AZ440" s="3143"/>
      <c r="BA440" s="3143"/>
      <c r="BB440" s="3143"/>
      <c r="BC440" s="3143"/>
      <c r="BD440" s="3143"/>
      <c r="BE440" s="3143"/>
      <c r="BF440" s="3143"/>
      <c r="BG440" s="3143"/>
      <c r="BH440" s="3143"/>
      <c r="BI440" s="3143"/>
      <c r="BJ440" s="3143"/>
      <c r="BK440" s="3143"/>
      <c r="BL440" s="3189"/>
      <c r="BM440" s="3189"/>
      <c r="BN440" s="3189"/>
      <c r="BO440" s="3189"/>
      <c r="BP440" s="3189"/>
      <c r="BQ440" s="3189"/>
      <c r="BR440" s="3189"/>
      <c r="BS440" s="3189"/>
      <c r="BT440" s="3189"/>
      <c r="BU440" s="3189"/>
      <c r="BV440" s="3143"/>
      <c r="BW440" s="3143"/>
      <c r="BX440" s="3143"/>
      <c r="BY440" s="3143"/>
      <c r="BZ440" s="3143"/>
      <c r="CA440" s="3143"/>
      <c r="CB440" s="3143"/>
      <c r="CC440" s="3143"/>
      <c r="CD440" s="3143"/>
      <c r="CE440" s="3143"/>
      <c r="CF440" s="3143"/>
      <c r="CG440" s="3143"/>
      <c r="CH440" s="3143"/>
      <c r="CI440" s="3143"/>
    </row>
    <row r="441" spans="1:87" ht="16.5" customHeight="1">
      <c r="A441" s="3143"/>
      <c r="B441" s="3143"/>
      <c r="C441" s="3143"/>
      <c r="D441" s="3143"/>
      <c r="E441" s="3143"/>
      <c r="F441" s="3143"/>
      <c r="G441" s="3143"/>
      <c r="H441" s="3143"/>
      <c r="I441" s="3143"/>
      <c r="J441" s="3143"/>
      <c r="K441" s="3098"/>
      <c r="L441" s="3098"/>
      <c r="M441" s="3098"/>
      <c r="N441" s="3098"/>
      <c r="O441" s="3098"/>
      <c r="P441" s="3098"/>
      <c r="Q441" s="3098"/>
      <c r="R441" s="3098"/>
      <c r="S441" s="3098"/>
      <c r="T441" s="3098"/>
      <c r="U441" s="3098"/>
      <c r="V441" s="3098"/>
      <c r="W441" s="3098"/>
      <c r="X441" s="3098"/>
      <c r="Y441" s="3098"/>
      <c r="Z441" s="3098"/>
      <c r="AA441" s="3098"/>
      <c r="AB441" s="3098"/>
      <c r="AC441" s="3098"/>
      <c r="AD441" s="3098"/>
      <c r="AE441" s="3098"/>
      <c r="AF441" s="3098"/>
      <c r="AG441" s="3098"/>
      <c r="AH441" s="3098"/>
      <c r="AI441" s="3098"/>
      <c r="AJ441" s="3143"/>
      <c r="AK441" s="3143"/>
      <c r="AL441" s="3143"/>
      <c r="AM441" s="3143"/>
      <c r="AN441" s="3143"/>
      <c r="AO441" s="3143"/>
      <c r="AP441" s="3143"/>
      <c r="AQ441" s="3143"/>
      <c r="AR441" s="3143"/>
      <c r="AS441" s="3143"/>
      <c r="AT441" s="3143"/>
      <c r="AU441" s="3143"/>
      <c r="AV441" s="3143"/>
      <c r="AW441" s="3143"/>
      <c r="AX441" s="3143"/>
      <c r="AY441" s="3143"/>
      <c r="AZ441" s="3143"/>
      <c r="BA441" s="3143"/>
      <c r="BB441" s="3143"/>
      <c r="BC441" s="3143"/>
      <c r="BD441" s="3143"/>
      <c r="BE441" s="3143"/>
      <c r="BF441" s="3143"/>
      <c r="BG441" s="3143"/>
      <c r="BH441" s="3143"/>
      <c r="BI441" s="3143"/>
      <c r="BJ441" s="3143"/>
      <c r="BK441" s="3143"/>
      <c r="BL441" s="3189"/>
      <c r="BM441" s="3189"/>
      <c r="BN441" s="3189"/>
      <c r="BO441" s="3189"/>
      <c r="BP441" s="3189"/>
      <c r="BQ441" s="3189"/>
      <c r="BR441" s="3189"/>
      <c r="BS441" s="3189"/>
      <c r="BT441" s="3189"/>
      <c r="BU441" s="3189"/>
      <c r="BV441" s="3143"/>
      <c r="BW441" s="3143"/>
      <c r="BX441" s="3143"/>
      <c r="BY441" s="3143"/>
      <c r="BZ441" s="3143"/>
      <c r="CA441" s="3143"/>
      <c r="CB441" s="3143"/>
      <c r="CC441" s="3143"/>
      <c r="CD441" s="3143"/>
      <c r="CE441" s="3143"/>
      <c r="CF441" s="3143"/>
      <c r="CG441" s="3143"/>
      <c r="CH441" s="3143"/>
      <c r="CI441" s="3143"/>
    </row>
    <row r="442" spans="1:87" ht="16.5" customHeight="1">
      <c r="A442" s="3143"/>
      <c r="B442" s="3143"/>
      <c r="C442" s="3143"/>
      <c r="D442" s="3143"/>
      <c r="E442" s="3143"/>
      <c r="F442" s="3143"/>
      <c r="G442" s="3143"/>
      <c r="H442" s="3143"/>
      <c r="I442" s="3143"/>
      <c r="J442" s="3143"/>
      <c r="K442" s="3098"/>
      <c r="L442" s="3098"/>
      <c r="M442" s="3098"/>
      <c r="N442" s="3098"/>
      <c r="O442" s="3098"/>
      <c r="P442" s="3098"/>
      <c r="Q442" s="3098"/>
      <c r="R442" s="3098"/>
      <c r="S442" s="3098"/>
      <c r="T442" s="3098"/>
      <c r="U442" s="3098"/>
      <c r="V442" s="3098"/>
      <c r="W442" s="3098"/>
      <c r="X442" s="3098"/>
      <c r="Y442" s="3098"/>
      <c r="Z442" s="3098"/>
      <c r="AA442" s="3098"/>
      <c r="AB442" s="3098"/>
      <c r="AC442" s="3098"/>
      <c r="AD442" s="3098"/>
      <c r="AE442" s="3098"/>
      <c r="AF442" s="3098"/>
      <c r="AG442" s="3098"/>
      <c r="AH442" s="3098"/>
      <c r="AI442" s="3098"/>
      <c r="AJ442" s="3143"/>
      <c r="AK442" s="3143"/>
      <c r="AL442" s="3143"/>
      <c r="AM442" s="3143"/>
      <c r="AN442" s="3143"/>
      <c r="AO442" s="3143"/>
      <c r="AP442" s="3143"/>
      <c r="AQ442" s="3143"/>
      <c r="AR442" s="3143"/>
      <c r="AS442" s="3143"/>
      <c r="AT442" s="3143"/>
      <c r="AU442" s="3143"/>
      <c r="AV442" s="3143"/>
      <c r="AW442" s="3143"/>
      <c r="AX442" s="3143"/>
      <c r="AY442" s="3143"/>
      <c r="AZ442" s="3143"/>
      <c r="BA442" s="3143"/>
      <c r="BB442" s="3143"/>
      <c r="BC442" s="3143"/>
      <c r="BD442" s="3143"/>
      <c r="BE442" s="3143"/>
      <c r="BF442" s="3143"/>
      <c r="BG442" s="3143"/>
      <c r="BH442" s="3143"/>
      <c r="BI442" s="3143"/>
      <c r="BJ442" s="3143"/>
      <c r="BK442" s="3143"/>
      <c r="BL442" s="3189"/>
      <c r="BM442" s="3189"/>
      <c r="BN442" s="3189"/>
      <c r="BO442" s="3189"/>
      <c r="BP442" s="3189"/>
      <c r="BQ442" s="3189"/>
      <c r="BR442" s="3189"/>
      <c r="BS442" s="3189"/>
      <c r="BT442" s="3189"/>
      <c r="BU442" s="3189"/>
      <c r="BV442" s="3143"/>
      <c r="BW442" s="3143"/>
      <c r="BX442" s="3143"/>
      <c r="BY442" s="3143"/>
      <c r="BZ442" s="3143"/>
      <c r="CA442" s="3143"/>
      <c r="CB442" s="3143"/>
      <c r="CC442" s="3143"/>
      <c r="CD442" s="3143"/>
      <c r="CE442" s="3143"/>
      <c r="CF442" s="3143"/>
      <c r="CG442" s="3143"/>
      <c r="CH442" s="3143"/>
      <c r="CI442" s="3143"/>
    </row>
    <row r="443" spans="1:87" ht="16.5" customHeight="1">
      <c r="A443" s="3143"/>
      <c r="B443" s="3143"/>
      <c r="C443" s="3143"/>
      <c r="D443" s="3143"/>
      <c r="E443" s="3143"/>
      <c r="F443" s="3143"/>
      <c r="G443" s="3143"/>
      <c r="H443" s="3143"/>
      <c r="I443" s="3143"/>
      <c r="J443" s="3143"/>
      <c r="K443" s="3098"/>
      <c r="L443" s="3098"/>
      <c r="M443" s="3098"/>
      <c r="N443" s="3098"/>
      <c r="O443" s="3098"/>
      <c r="P443" s="3098"/>
      <c r="Q443" s="3098"/>
      <c r="R443" s="3098"/>
      <c r="S443" s="3098"/>
      <c r="T443" s="3098"/>
      <c r="U443" s="3098"/>
      <c r="V443" s="3098"/>
      <c r="W443" s="3098"/>
      <c r="X443" s="3098"/>
      <c r="Y443" s="3098"/>
      <c r="Z443" s="3098"/>
      <c r="AA443" s="3098"/>
      <c r="AB443" s="3098"/>
      <c r="AC443" s="3098"/>
      <c r="AD443" s="3098"/>
      <c r="AE443" s="3098"/>
      <c r="AF443" s="3098"/>
      <c r="AG443" s="3098"/>
      <c r="AH443" s="3098"/>
      <c r="AI443" s="3098"/>
      <c r="AJ443" s="3143"/>
      <c r="AK443" s="3143"/>
      <c r="AL443" s="3143"/>
      <c r="AM443" s="3143"/>
      <c r="AN443" s="3143"/>
      <c r="AO443" s="3143"/>
      <c r="AP443" s="3143"/>
      <c r="AQ443" s="3143"/>
      <c r="AR443" s="3143"/>
      <c r="AS443" s="3143"/>
      <c r="AT443" s="3143"/>
      <c r="AU443" s="3143"/>
      <c r="AV443" s="3143"/>
      <c r="AW443" s="3143"/>
      <c r="AX443" s="3143"/>
      <c r="AY443" s="3143"/>
      <c r="AZ443" s="3143"/>
      <c r="BA443" s="3143"/>
      <c r="BB443" s="3143"/>
      <c r="BC443" s="3143"/>
      <c r="BD443" s="3143"/>
      <c r="BE443" s="3143"/>
      <c r="BF443" s="3143"/>
      <c r="BG443" s="3143"/>
      <c r="BH443" s="3143"/>
      <c r="BI443" s="3143"/>
      <c r="BJ443" s="3143"/>
      <c r="BK443" s="3143"/>
      <c r="BL443" s="3189"/>
      <c r="BM443" s="3189"/>
      <c r="BN443" s="3189"/>
      <c r="BO443" s="3189"/>
      <c r="BP443" s="3189"/>
      <c r="BQ443" s="3189"/>
      <c r="BR443" s="3189"/>
      <c r="BS443" s="3189"/>
      <c r="BT443" s="3189"/>
      <c r="BU443" s="3189"/>
      <c r="BV443" s="3143"/>
      <c r="BW443" s="3143"/>
      <c r="BX443" s="3143"/>
      <c r="BY443" s="3143"/>
      <c r="BZ443" s="3143"/>
      <c r="CA443" s="3143"/>
      <c r="CB443" s="3143"/>
      <c r="CC443" s="3143"/>
      <c r="CD443" s="3143"/>
      <c r="CE443" s="3143"/>
      <c r="CF443" s="3143"/>
      <c r="CG443" s="3143"/>
      <c r="CH443" s="3143"/>
      <c r="CI443" s="3143"/>
    </row>
    <row r="444" spans="1:87" ht="16.5" customHeight="1">
      <c r="A444" s="3143"/>
      <c r="B444" s="3143"/>
      <c r="C444" s="3143"/>
      <c r="D444" s="3143"/>
      <c r="E444" s="3143"/>
      <c r="F444" s="3143"/>
      <c r="G444" s="3143"/>
      <c r="H444" s="3143"/>
      <c r="I444" s="3143"/>
      <c r="J444" s="3143"/>
      <c r="K444" s="3098"/>
      <c r="L444" s="3098"/>
      <c r="M444" s="3098"/>
      <c r="N444" s="3098"/>
      <c r="O444" s="3098"/>
      <c r="P444" s="3098"/>
      <c r="Q444" s="3098"/>
      <c r="R444" s="3098"/>
      <c r="S444" s="3098"/>
      <c r="T444" s="3098"/>
      <c r="U444" s="3098"/>
      <c r="V444" s="3098"/>
      <c r="W444" s="3098"/>
      <c r="X444" s="3098"/>
      <c r="Y444" s="3098"/>
      <c r="Z444" s="3098"/>
      <c r="AA444" s="3098"/>
      <c r="AB444" s="3098"/>
      <c r="AC444" s="3098"/>
      <c r="AD444" s="3098"/>
      <c r="AE444" s="3098"/>
      <c r="AF444" s="3098"/>
      <c r="AG444" s="3098"/>
      <c r="AH444" s="3098"/>
      <c r="AI444" s="3098"/>
      <c r="AJ444" s="3143"/>
      <c r="AK444" s="3143"/>
      <c r="AL444" s="3143"/>
      <c r="AM444" s="3143"/>
      <c r="AN444" s="3143"/>
      <c r="AO444" s="3143"/>
      <c r="AP444" s="3143"/>
      <c r="AQ444" s="3143"/>
      <c r="AR444" s="3143"/>
      <c r="AS444" s="3143"/>
      <c r="AT444" s="3143"/>
      <c r="AU444" s="3143"/>
      <c r="AV444" s="3143"/>
      <c r="AW444" s="3143"/>
      <c r="AX444" s="3143"/>
      <c r="AY444" s="3143"/>
      <c r="AZ444" s="3143"/>
      <c r="BA444" s="3143"/>
      <c r="BB444" s="3143"/>
      <c r="BC444" s="3143"/>
      <c r="BD444" s="3143"/>
      <c r="BE444" s="3143"/>
      <c r="BF444" s="3143"/>
      <c r="BG444" s="3143"/>
      <c r="BH444" s="3143"/>
      <c r="BI444" s="3143"/>
      <c r="BJ444" s="3143"/>
      <c r="BK444" s="3143"/>
      <c r="BL444" s="3189"/>
      <c r="BM444" s="3189"/>
      <c r="BN444" s="3189"/>
      <c r="BO444" s="3189"/>
      <c r="BP444" s="3189"/>
      <c r="BQ444" s="3189"/>
      <c r="BR444" s="3189"/>
      <c r="BS444" s="3189"/>
      <c r="BT444" s="3189"/>
      <c r="BU444" s="3189"/>
      <c r="BV444" s="3143"/>
      <c r="BW444" s="3143"/>
      <c r="BX444" s="3143"/>
      <c r="BY444" s="3143"/>
      <c r="BZ444" s="3143"/>
      <c r="CA444" s="3143"/>
      <c r="CB444" s="3143"/>
      <c r="CC444" s="3143"/>
      <c r="CD444" s="3143"/>
      <c r="CE444" s="3143"/>
      <c r="CF444" s="3143"/>
      <c r="CG444" s="3143"/>
      <c r="CH444" s="3143"/>
      <c r="CI444" s="3143"/>
    </row>
    <row r="445" spans="1:87" ht="16.5" customHeight="1">
      <c r="A445" s="3143"/>
      <c r="B445" s="3143"/>
      <c r="C445" s="3143"/>
      <c r="D445" s="3143"/>
      <c r="E445" s="3143"/>
      <c r="F445" s="3143"/>
      <c r="G445" s="3143"/>
      <c r="H445" s="3143"/>
      <c r="I445" s="3143"/>
      <c r="J445" s="3143"/>
      <c r="K445" s="3098"/>
      <c r="L445" s="3098"/>
      <c r="M445" s="3098"/>
      <c r="N445" s="3098"/>
      <c r="O445" s="3098"/>
      <c r="P445" s="3098"/>
      <c r="Q445" s="3098"/>
      <c r="R445" s="3098"/>
      <c r="S445" s="3098"/>
      <c r="T445" s="3098"/>
      <c r="U445" s="3098"/>
      <c r="V445" s="3098"/>
      <c r="W445" s="3098"/>
      <c r="X445" s="3098"/>
      <c r="Y445" s="3098"/>
      <c r="Z445" s="3098"/>
      <c r="AA445" s="3098"/>
      <c r="AB445" s="3098"/>
      <c r="AC445" s="3098"/>
      <c r="AD445" s="3098"/>
      <c r="AE445" s="3098"/>
      <c r="AF445" s="3098"/>
      <c r="AG445" s="3098"/>
      <c r="AH445" s="3098"/>
      <c r="AI445" s="3098"/>
      <c r="AJ445" s="3143"/>
      <c r="AK445" s="3143"/>
      <c r="AL445" s="3143"/>
      <c r="AM445" s="3143"/>
      <c r="AN445" s="3143"/>
      <c r="AO445" s="3143"/>
      <c r="AP445" s="3143"/>
      <c r="AQ445" s="3143"/>
      <c r="AR445" s="3143"/>
      <c r="AS445" s="3143"/>
      <c r="AT445" s="3143"/>
      <c r="AU445" s="3143"/>
      <c r="AV445" s="3143"/>
      <c r="AW445" s="3143"/>
      <c r="AX445" s="3143"/>
      <c r="AY445" s="3143"/>
      <c r="AZ445" s="3143"/>
      <c r="BA445" s="3143"/>
      <c r="BB445" s="3143"/>
      <c r="BC445" s="3143"/>
      <c r="BD445" s="3143"/>
      <c r="BE445" s="3143"/>
      <c r="BF445" s="3143"/>
      <c r="BG445" s="3143"/>
      <c r="BH445" s="3143"/>
      <c r="BI445" s="3143"/>
      <c r="BJ445" s="3143"/>
      <c r="BK445" s="3143"/>
      <c r="BL445" s="3189"/>
      <c r="BM445" s="3189"/>
      <c r="BN445" s="3189"/>
      <c r="BO445" s="3189"/>
      <c r="BP445" s="3189"/>
      <c r="BQ445" s="3189"/>
      <c r="BR445" s="3189"/>
      <c r="BS445" s="3189"/>
      <c r="BT445" s="3189"/>
      <c r="BU445" s="3189"/>
      <c r="BV445" s="3143"/>
      <c r="BW445" s="3143"/>
      <c r="BX445" s="3143"/>
      <c r="BY445" s="3143"/>
      <c r="BZ445" s="3143"/>
      <c r="CA445" s="3143"/>
      <c r="CB445" s="3143"/>
      <c r="CC445" s="3143"/>
      <c r="CD445" s="3143"/>
      <c r="CE445" s="3143"/>
      <c r="CF445" s="3143"/>
      <c r="CG445" s="3143"/>
      <c r="CH445" s="3143"/>
      <c r="CI445" s="3143"/>
    </row>
    <row r="446" spans="1:87" ht="16.5" customHeight="1">
      <c r="A446" s="3143"/>
      <c r="B446" s="3143"/>
      <c r="C446" s="3143"/>
      <c r="D446" s="3143"/>
      <c r="E446" s="3143"/>
      <c r="F446" s="3143"/>
      <c r="G446" s="3143"/>
      <c r="H446" s="3143"/>
      <c r="I446" s="3143"/>
      <c r="J446" s="3143"/>
      <c r="K446" s="3098"/>
      <c r="L446" s="3098"/>
      <c r="M446" s="3098"/>
      <c r="N446" s="3098"/>
      <c r="O446" s="3098"/>
      <c r="P446" s="3098"/>
      <c r="Q446" s="3098"/>
      <c r="R446" s="3098"/>
      <c r="S446" s="3098"/>
      <c r="T446" s="3098"/>
      <c r="U446" s="3098"/>
      <c r="V446" s="3098"/>
      <c r="W446" s="3098"/>
      <c r="X446" s="3098"/>
      <c r="Y446" s="3098"/>
      <c r="Z446" s="3098"/>
      <c r="AA446" s="3098"/>
      <c r="AB446" s="3098"/>
      <c r="AC446" s="3098"/>
      <c r="AD446" s="3098"/>
      <c r="AE446" s="3098"/>
      <c r="AF446" s="3098"/>
      <c r="AG446" s="3098"/>
      <c r="AH446" s="3098"/>
      <c r="AI446" s="3098"/>
      <c r="AJ446" s="3143"/>
      <c r="AK446" s="3143"/>
      <c r="AL446" s="3143"/>
      <c r="AM446" s="3143"/>
      <c r="AN446" s="3143"/>
      <c r="AO446" s="3143"/>
      <c r="AP446" s="3143"/>
      <c r="AQ446" s="3143"/>
      <c r="AR446" s="3143"/>
      <c r="AS446" s="3143"/>
      <c r="AT446" s="3143"/>
      <c r="AU446" s="3143"/>
      <c r="AV446" s="3143"/>
      <c r="AW446" s="3143"/>
      <c r="AX446" s="3143"/>
      <c r="AY446" s="3143"/>
      <c r="AZ446" s="3143"/>
      <c r="BA446" s="3143"/>
      <c r="BB446" s="3143"/>
      <c r="BC446" s="3143"/>
      <c r="BD446" s="3143"/>
      <c r="BE446" s="3143"/>
      <c r="BF446" s="3143"/>
      <c r="BG446" s="3143"/>
      <c r="BH446" s="3143"/>
      <c r="BI446" s="3143"/>
      <c r="BJ446" s="3143"/>
      <c r="BK446" s="3143"/>
      <c r="BL446" s="3189"/>
      <c r="BM446" s="3189"/>
      <c r="BN446" s="3189"/>
      <c r="BO446" s="3189"/>
      <c r="BP446" s="3189"/>
      <c r="BQ446" s="3189"/>
      <c r="BR446" s="3189"/>
      <c r="BS446" s="3189"/>
      <c r="BT446" s="3189"/>
      <c r="BU446" s="3189"/>
      <c r="BV446" s="3143"/>
      <c r="BW446" s="3143"/>
      <c r="BX446" s="3143"/>
      <c r="BY446" s="3143"/>
      <c r="BZ446" s="3143"/>
      <c r="CA446" s="3143"/>
      <c r="CB446" s="3143"/>
      <c r="CC446" s="3143"/>
      <c r="CD446" s="3143"/>
      <c r="CE446" s="3143"/>
      <c r="CF446" s="3143"/>
      <c r="CG446" s="3143"/>
      <c r="CH446" s="3143"/>
      <c r="CI446" s="3143"/>
    </row>
    <row r="447" spans="1:87" ht="16.5" customHeight="1">
      <c r="A447" s="3143"/>
      <c r="B447" s="3143"/>
      <c r="C447" s="3143"/>
      <c r="D447" s="3143"/>
      <c r="E447" s="3143"/>
      <c r="F447" s="3143"/>
      <c r="G447" s="3143"/>
      <c r="H447" s="3143"/>
      <c r="I447" s="3143"/>
      <c r="J447" s="3143"/>
      <c r="K447" s="3098"/>
      <c r="L447" s="3098"/>
      <c r="M447" s="3098"/>
      <c r="N447" s="3098"/>
      <c r="O447" s="3098"/>
      <c r="P447" s="3098"/>
      <c r="Q447" s="3098"/>
      <c r="R447" s="3098"/>
      <c r="S447" s="3098"/>
      <c r="T447" s="3098"/>
      <c r="U447" s="3098"/>
      <c r="V447" s="3098"/>
      <c r="W447" s="3098"/>
      <c r="X447" s="3098"/>
      <c r="Y447" s="3098"/>
      <c r="Z447" s="3098"/>
      <c r="AA447" s="3098"/>
      <c r="AB447" s="3098"/>
      <c r="AC447" s="3098"/>
      <c r="AD447" s="3098"/>
      <c r="AE447" s="3098"/>
      <c r="AF447" s="3098"/>
      <c r="AG447" s="3098"/>
      <c r="AH447" s="3098"/>
      <c r="AI447" s="3098"/>
      <c r="AJ447" s="3143"/>
      <c r="AK447" s="3143"/>
      <c r="AL447" s="3143"/>
      <c r="AM447" s="3143"/>
      <c r="AN447" s="3143"/>
      <c r="AO447" s="3143"/>
      <c r="AP447" s="3143"/>
      <c r="AQ447" s="3143"/>
      <c r="AR447" s="3143"/>
      <c r="AS447" s="3143"/>
      <c r="AT447" s="3143"/>
      <c r="AU447" s="3143"/>
      <c r="AV447" s="3143"/>
      <c r="AW447" s="3143"/>
      <c r="AX447" s="3143"/>
      <c r="AY447" s="3143"/>
      <c r="AZ447" s="3143"/>
      <c r="BA447" s="3143"/>
      <c r="BB447" s="3143"/>
      <c r="BC447" s="3143"/>
      <c r="BD447" s="3143"/>
      <c r="BE447" s="3143"/>
      <c r="BF447" s="3143"/>
      <c r="BG447" s="3143"/>
      <c r="BH447" s="3143"/>
      <c r="BI447" s="3143"/>
      <c r="BJ447" s="3143"/>
      <c r="BK447" s="3143"/>
      <c r="BL447" s="3189"/>
      <c r="BM447" s="3189"/>
      <c r="BN447" s="3189"/>
      <c r="BO447" s="3189"/>
      <c r="BP447" s="3189"/>
      <c r="BQ447" s="3189"/>
      <c r="BR447" s="3189"/>
      <c r="BS447" s="3189"/>
      <c r="BT447" s="3189"/>
      <c r="BU447" s="3189"/>
      <c r="BV447" s="3143"/>
      <c r="BW447" s="3143"/>
      <c r="BX447" s="3143"/>
      <c r="BY447" s="3143"/>
      <c r="BZ447" s="3143"/>
      <c r="CA447" s="3143"/>
      <c r="CB447" s="3143"/>
      <c r="CC447" s="3143"/>
      <c r="CD447" s="3143"/>
      <c r="CE447" s="3143"/>
      <c r="CF447" s="3143"/>
      <c r="CG447" s="3143"/>
      <c r="CH447" s="3143"/>
      <c r="CI447" s="3143"/>
    </row>
    <row r="448" spans="1:87" ht="16.5" customHeight="1">
      <c r="A448" s="3143"/>
      <c r="B448" s="3143"/>
      <c r="C448" s="3143"/>
      <c r="D448" s="3143"/>
      <c r="E448" s="3143"/>
      <c r="F448" s="3143"/>
      <c r="G448" s="3143"/>
      <c r="H448" s="3143"/>
      <c r="I448" s="3143"/>
      <c r="J448" s="3143"/>
      <c r="K448" s="3098"/>
      <c r="L448" s="3098"/>
      <c r="M448" s="3098"/>
      <c r="N448" s="3098"/>
      <c r="O448" s="3098"/>
      <c r="P448" s="3098"/>
      <c r="Q448" s="3098"/>
      <c r="R448" s="3098"/>
      <c r="S448" s="3098"/>
      <c r="T448" s="3098"/>
      <c r="U448" s="3098"/>
      <c r="V448" s="3098"/>
      <c r="W448" s="3098"/>
      <c r="X448" s="3098"/>
      <c r="Y448" s="3098"/>
      <c r="Z448" s="3098"/>
      <c r="AA448" s="3098"/>
      <c r="AB448" s="3098"/>
      <c r="AC448" s="3098"/>
      <c r="AD448" s="3098"/>
      <c r="AE448" s="3098"/>
      <c r="AF448" s="3098"/>
      <c r="AG448" s="3098"/>
      <c r="AH448" s="3098"/>
      <c r="AI448" s="3098"/>
      <c r="AJ448" s="3143"/>
      <c r="AK448" s="3143"/>
      <c r="AL448" s="3143"/>
      <c r="AM448" s="3143"/>
      <c r="AN448" s="3143"/>
      <c r="AO448" s="3143"/>
      <c r="AP448" s="3143"/>
      <c r="AQ448" s="3143"/>
      <c r="AR448" s="3143"/>
      <c r="AS448" s="3143"/>
      <c r="AT448" s="3143"/>
      <c r="AU448" s="3143"/>
      <c r="AV448" s="3143"/>
      <c r="AW448" s="3143"/>
      <c r="AX448" s="3143"/>
      <c r="AY448" s="3143"/>
      <c r="AZ448" s="3143"/>
      <c r="BA448" s="3143"/>
      <c r="BB448" s="3143"/>
      <c r="BC448" s="3143"/>
      <c r="BD448" s="3143"/>
      <c r="BE448" s="3143"/>
      <c r="BF448" s="3143"/>
      <c r="BG448" s="3143"/>
      <c r="BH448" s="3143"/>
      <c r="BI448" s="3143"/>
      <c r="BJ448" s="3143"/>
      <c r="BK448" s="3143"/>
      <c r="BL448" s="3189"/>
      <c r="BM448" s="3189"/>
      <c r="BN448" s="3189"/>
      <c r="BO448" s="3189"/>
      <c r="BP448" s="3189"/>
      <c r="BQ448" s="3189"/>
      <c r="BR448" s="3189"/>
      <c r="BS448" s="3189"/>
      <c r="BT448" s="3189"/>
      <c r="BU448" s="3189"/>
      <c r="BV448" s="3143"/>
      <c r="BW448" s="3143"/>
      <c r="BX448" s="3143"/>
      <c r="BY448" s="3143"/>
      <c r="BZ448" s="3143"/>
      <c r="CA448" s="3143"/>
      <c r="CB448" s="3143"/>
      <c r="CC448" s="3143"/>
      <c r="CD448" s="3143"/>
      <c r="CE448" s="3143"/>
      <c r="CF448" s="3143"/>
      <c r="CG448" s="3143"/>
      <c r="CH448" s="3143"/>
      <c r="CI448" s="3143"/>
    </row>
    <row r="449" spans="1:87" ht="16.5" customHeight="1">
      <c r="A449" s="3143"/>
      <c r="B449" s="3143"/>
      <c r="C449" s="3143"/>
      <c r="D449" s="3143"/>
      <c r="E449" s="3143"/>
      <c r="F449" s="3143"/>
      <c r="G449" s="3143"/>
      <c r="H449" s="3143"/>
      <c r="I449" s="3143"/>
      <c r="J449" s="3143"/>
      <c r="K449" s="3098"/>
      <c r="L449" s="3098"/>
      <c r="M449" s="3098"/>
      <c r="N449" s="3098"/>
      <c r="O449" s="3098"/>
      <c r="P449" s="3098"/>
      <c r="Q449" s="3098"/>
      <c r="R449" s="3098"/>
      <c r="S449" s="3098"/>
      <c r="T449" s="3098"/>
      <c r="U449" s="3098"/>
      <c r="V449" s="3098"/>
      <c r="W449" s="3098"/>
      <c r="X449" s="3098"/>
      <c r="Y449" s="3098"/>
      <c r="Z449" s="3098"/>
      <c r="AA449" s="3098"/>
      <c r="AB449" s="3098"/>
      <c r="AC449" s="3098"/>
      <c r="AD449" s="3098"/>
      <c r="AE449" s="3098"/>
      <c r="AF449" s="3098"/>
      <c r="AG449" s="3098"/>
      <c r="AH449" s="3098"/>
      <c r="AI449" s="3098"/>
      <c r="AJ449" s="3143"/>
      <c r="AK449" s="3143"/>
      <c r="AL449" s="3143"/>
      <c r="AM449" s="3143"/>
      <c r="AN449" s="3143"/>
      <c r="AO449" s="3143"/>
      <c r="AP449" s="3143"/>
      <c r="AQ449" s="3143"/>
      <c r="AR449" s="3143"/>
      <c r="AS449" s="3143"/>
      <c r="AT449" s="3143"/>
      <c r="AU449" s="3143"/>
      <c r="AV449" s="3143"/>
      <c r="AW449" s="3143"/>
      <c r="AX449" s="3143"/>
      <c r="AY449" s="3143"/>
      <c r="AZ449" s="3143"/>
      <c r="BA449" s="3143"/>
      <c r="BB449" s="3143"/>
      <c r="BC449" s="3143"/>
      <c r="BD449" s="3143"/>
      <c r="BE449" s="3143"/>
      <c r="BF449" s="3143"/>
      <c r="BG449" s="3143"/>
      <c r="BH449" s="3143"/>
      <c r="BI449" s="3143"/>
      <c r="BJ449" s="3143"/>
      <c r="BK449" s="3143"/>
      <c r="BL449" s="3189"/>
      <c r="BM449" s="3189"/>
      <c r="BN449" s="3189"/>
      <c r="BO449" s="3189"/>
      <c r="BP449" s="3189"/>
      <c r="BQ449" s="3189"/>
      <c r="BR449" s="3189"/>
      <c r="BS449" s="3189"/>
      <c r="BT449" s="3189"/>
      <c r="BU449" s="3189"/>
      <c r="BV449" s="3143"/>
      <c r="BW449" s="3143"/>
      <c r="BX449" s="3143"/>
      <c r="BY449" s="3143"/>
      <c r="BZ449" s="3143"/>
      <c r="CA449" s="3143"/>
      <c r="CB449" s="3143"/>
      <c r="CC449" s="3143"/>
      <c r="CD449" s="3143"/>
      <c r="CE449" s="3143"/>
      <c r="CF449" s="3143"/>
      <c r="CG449" s="3143"/>
      <c r="CH449" s="3143"/>
      <c r="CI449" s="3143"/>
    </row>
    <row r="450" spans="1:87" ht="16.5" customHeight="1">
      <c r="A450" s="3143"/>
      <c r="B450" s="3143"/>
      <c r="C450" s="3143"/>
      <c r="D450" s="3143"/>
      <c r="E450" s="3143"/>
      <c r="F450" s="3143"/>
      <c r="G450" s="3143"/>
      <c r="H450" s="3143"/>
      <c r="I450" s="3143"/>
      <c r="J450" s="3143"/>
      <c r="K450" s="3098"/>
      <c r="L450" s="3098"/>
      <c r="M450" s="3098"/>
      <c r="N450" s="3098"/>
      <c r="O450" s="3098"/>
      <c r="P450" s="3098"/>
      <c r="Q450" s="3098"/>
      <c r="R450" s="3098"/>
      <c r="S450" s="3098"/>
      <c r="T450" s="3098"/>
      <c r="U450" s="3098"/>
      <c r="V450" s="3098"/>
      <c r="W450" s="3098"/>
      <c r="X450" s="3098"/>
      <c r="Y450" s="3098"/>
      <c r="Z450" s="3098"/>
      <c r="AA450" s="3098"/>
      <c r="AB450" s="3098"/>
      <c r="AC450" s="3098"/>
      <c r="AD450" s="3098"/>
      <c r="AE450" s="3098"/>
      <c r="AF450" s="3098"/>
      <c r="AG450" s="3098"/>
      <c r="AH450" s="3098"/>
      <c r="AI450" s="3098"/>
      <c r="AJ450" s="3143"/>
      <c r="AK450" s="3143"/>
      <c r="AL450" s="3143"/>
      <c r="AM450" s="3143"/>
      <c r="AN450" s="3143"/>
      <c r="AO450" s="3143"/>
      <c r="AP450" s="3143"/>
      <c r="AQ450" s="3143"/>
      <c r="AR450" s="3143"/>
      <c r="AS450" s="3143"/>
      <c r="AT450" s="3143"/>
      <c r="AU450" s="3143"/>
      <c r="AV450" s="3143"/>
      <c r="AW450" s="3143"/>
      <c r="AX450" s="3143"/>
      <c r="AY450" s="3143"/>
      <c r="AZ450" s="3143"/>
      <c r="BA450" s="3143"/>
      <c r="BB450" s="3143"/>
      <c r="BC450" s="3143"/>
      <c r="BD450" s="3143"/>
      <c r="BE450" s="3143"/>
      <c r="BF450" s="3143"/>
      <c r="BG450" s="3143"/>
      <c r="BH450" s="3143"/>
      <c r="BI450" s="3143"/>
      <c r="BJ450" s="3143"/>
      <c r="BK450" s="3143"/>
      <c r="BL450" s="3189"/>
      <c r="BM450" s="3189"/>
      <c r="BN450" s="3189"/>
      <c r="BO450" s="3189"/>
      <c r="BP450" s="3189"/>
      <c r="BQ450" s="3189"/>
      <c r="BR450" s="3189"/>
      <c r="BS450" s="3189"/>
      <c r="BT450" s="3189"/>
      <c r="BU450" s="3189"/>
      <c r="BV450" s="3143"/>
      <c r="BW450" s="3143"/>
      <c r="BX450" s="3143"/>
      <c r="BY450" s="3143"/>
      <c r="BZ450" s="3143"/>
      <c r="CA450" s="3143"/>
      <c r="CB450" s="3143"/>
      <c r="CC450" s="3143"/>
      <c r="CD450" s="3143"/>
      <c r="CE450" s="3143"/>
      <c r="CF450" s="3143"/>
      <c r="CG450" s="3143"/>
      <c r="CH450" s="3143"/>
      <c r="CI450" s="3143"/>
    </row>
    <row r="451" spans="1:87" ht="16.5" customHeight="1">
      <c r="A451" s="3143"/>
      <c r="B451" s="3143"/>
      <c r="C451" s="3143"/>
      <c r="D451" s="3143"/>
      <c r="E451" s="3143"/>
      <c r="F451" s="3143"/>
      <c r="G451" s="3143"/>
      <c r="H451" s="3143"/>
      <c r="I451" s="3143"/>
      <c r="J451" s="3143"/>
      <c r="K451" s="3098"/>
      <c r="L451" s="3098"/>
      <c r="M451" s="3098"/>
      <c r="N451" s="3098"/>
      <c r="O451" s="3098"/>
      <c r="P451" s="3098"/>
      <c r="Q451" s="3098"/>
      <c r="R451" s="3098"/>
      <c r="S451" s="3098"/>
      <c r="T451" s="3098"/>
      <c r="U451" s="3098"/>
      <c r="V451" s="3098"/>
      <c r="W451" s="3098"/>
      <c r="X451" s="3098"/>
      <c r="Y451" s="3098"/>
      <c r="Z451" s="3098"/>
      <c r="AA451" s="3098"/>
      <c r="AB451" s="3098"/>
      <c r="AC451" s="3098"/>
      <c r="AD451" s="3098"/>
      <c r="AE451" s="3098"/>
      <c r="AF451" s="3098"/>
      <c r="AG451" s="3098"/>
      <c r="AH451" s="3098"/>
      <c r="AI451" s="3098"/>
      <c r="AJ451" s="3143"/>
      <c r="AK451" s="3143"/>
      <c r="AL451" s="3143"/>
      <c r="AM451" s="3143"/>
      <c r="AN451" s="3143"/>
      <c r="AO451" s="3143"/>
      <c r="AP451" s="3143"/>
      <c r="AQ451" s="3143"/>
      <c r="AR451" s="3143"/>
      <c r="AS451" s="3143"/>
      <c r="AT451" s="3143"/>
      <c r="AU451" s="3143"/>
      <c r="AV451" s="3143"/>
      <c r="AW451" s="3143"/>
      <c r="AX451" s="3143"/>
      <c r="AY451" s="3143"/>
      <c r="AZ451" s="3143"/>
      <c r="BA451" s="3143"/>
      <c r="BB451" s="3143"/>
      <c r="BC451" s="3143"/>
      <c r="BD451" s="3143"/>
      <c r="BE451" s="3143"/>
      <c r="BF451" s="3143"/>
      <c r="BG451" s="3143"/>
      <c r="BH451" s="3143"/>
      <c r="BI451" s="3143"/>
      <c r="BJ451" s="3143"/>
      <c r="BK451" s="3143"/>
      <c r="BL451" s="3189"/>
      <c r="BM451" s="3189"/>
      <c r="BN451" s="3189"/>
      <c r="BO451" s="3189"/>
      <c r="BP451" s="3189"/>
      <c r="BQ451" s="3189"/>
      <c r="BR451" s="3189"/>
      <c r="BS451" s="3189"/>
      <c r="BT451" s="3189"/>
      <c r="BU451" s="3189"/>
      <c r="BV451" s="3143"/>
      <c r="BW451" s="3143"/>
      <c r="BX451" s="3143"/>
      <c r="BY451" s="3143"/>
      <c r="BZ451" s="3143"/>
      <c r="CA451" s="3143"/>
      <c r="CB451" s="3143"/>
      <c r="CC451" s="3143"/>
      <c r="CD451" s="3143"/>
      <c r="CE451" s="3143"/>
      <c r="CF451" s="3143"/>
      <c r="CG451" s="3143"/>
      <c r="CH451" s="3143"/>
      <c r="CI451" s="3143"/>
    </row>
    <row r="452" spans="1:87" ht="16.5" customHeight="1">
      <c r="A452" s="3143"/>
      <c r="B452" s="3143"/>
      <c r="C452" s="3143"/>
      <c r="D452" s="3143"/>
      <c r="E452" s="3143"/>
      <c r="F452" s="3143"/>
      <c r="G452" s="3143"/>
      <c r="H452" s="3143"/>
      <c r="I452" s="3143"/>
      <c r="J452" s="3143"/>
      <c r="K452" s="3098"/>
      <c r="L452" s="3098"/>
      <c r="M452" s="3098"/>
      <c r="N452" s="3098"/>
      <c r="O452" s="3098"/>
      <c r="P452" s="3098"/>
      <c r="Q452" s="3098"/>
      <c r="R452" s="3098"/>
      <c r="S452" s="3098"/>
      <c r="T452" s="3098"/>
      <c r="U452" s="3098"/>
      <c r="V452" s="3098"/>
      <c r="W452" s="3098"/>
      <c r="X452" s="3098"/>
      <c r="Y452" s="3098"/>
      <c r="Z452" s="3098"/>
      <c r="AA452" s="3098"/>
      <c r="AB452" s="3098"/>
      <c r="AC452" s="3098"/>
      <c r="AD452" s="3098"/>
      <c r="AE452" s="3098"/>
      <c r="AF452" s="3098"/>
      <c r="AG452" s="3098"/>
      <c r="AH452" s="3098"/>
      <c r="AI452" s="3098"/>
      <c r="AJ452" s="3143"/>
      <c r="AK452" s="3143"/>
      <c r="AL452" s="3143"/>
      <c r="AM452" s="3143"/>
      <c r="AN452" s="3143"/>
      <c r="AO452" s="3143"/>
      <c r="AP452" s="3143"/>
      <c r="AQ452" s="3143"/>
      <c r="AR452" s="3143"/>
      <c r="AS452" s="3143"/>
      <c r="AT452" s="3143"/>
      <c r="AU452" s="3143"/>
      <c r="AV452" s="3143"/>
      <c r="AW452" s="3143"/>
      <c r="AX452" s="3143"/>
      <c r="AY452" s="3143"/>
      <c r="AZ452" s="3143"/>
      <c r="BA452" s="3143"/>
      <c r="BB452" s="3143"/>
      <c r="BC452" s="3143"/>
      <c r="BD452" s="3143"/>
      <c r="BE452" s="3143"/>
      <c r="BF452" s="3143"/>
      <c r="BG452" s="3143"/>
      <c r="BH452" s="3143"/>
      <c r="BI452" s="3143"/>
      <c r="BJ452" s="3143"/>
      <c r="BK452" s="3143"/>
      <c r="BL452" s="3189"/>
      <c r="BM452" s="3189"/>
      <c r="BN452" s="3189"/>
      <c r="BO452" s="3189"/>
      <c r="BP452" s="3189"/>
      <c r="BQ452" s="3189"/>
      <c r="BR452" s="3189"/>
      <c r="BS452" s="3189"/>
      <c r="BT452" s="3189"/>
      <c r="BU452" s="3189"/>
      <c r="BV452" s="3143"/>
      <c r="BW452" s="3143"/>
      <c r="BX452" s="3143"/>
      <c r="BY452" s="3143"/>
      <c r="BZ452" s="3143"/>
      <c r="CA452" s="3143"/>
      <c r="CB452" s="3143"/>
      <c r="CC452" s="3143"/>
      <c r="CD452" s="3143"/>
      <c r="CE452" s="3143"/>
      <c r="CF452" s="3143"/>
      <c r="CG452" s="3143"/>
      <c r="CH452" s="3143"/>
      <c r="CI452" s="3143"/>
    </row>
    <row r="453" spans="1:87" ht="16.5" customHeight="1">
      <c r="A453" s="3143"/>
      <c r="B453" s="3143"/>
      <c r="C453" s="3143"/>
      <c r="D453" s="3143"/>
      <c r="E453" s="3143"/>
      <c r="F453" s="3143"/>
      <c r="G453" s="3143"/>
      <c r="H453" s="3143"/>
      <c r="I453" s="3143"/>
      <c r="J453" s="3143"/>
      <c r="K453" s="3098"/>
      <c r="L453" s="3098"/>
      <c r="M453" s="3098"/>
      <c r="N453" s="3098"/>
      <c r="O453" s="3098"/>
      <c r="P453" s="3098"/>
      <c r="Q453" s="3098"/>
      <c r="R453" s="3098"/>
      <c r="S453" s="3098"/>
      <c r="T453" s="3098"/>
      <c r="U453" s="3098"/>
      <c r="V453" s="3098"/>
      <c r="W453" s="3098"/>
      <c r="X453" s="3098"/>
      <c r="Y453" s="3098"/>
      <c r="Z453" s="3098"/>
      <c r="AA453" s="3098"/>
      <c r="AB453" s="3098"/>
      <c r="AC453" s="3098"/>
      <c r="AD453" s="3098"/>
      <c r="AE453" s="3098"/>
      <c r="AF453" s="3098"/>
      <c r="AG453" s="3098"/>
      <c r="AH453" s="3098"/>
      <c r="AI453" s="3098"/>
      <c r="AJ453" s="3143"/>
      <c r="AK453" s="3143"/>
      <c r="AL453" s="3143"/>
      <c r="AM453" s="3143"/>
      <c r="AN453" s="3143"/>
      <c r="AO453" s="3143"/>
      <c r="AP453" s="3143"/>
      <c r="AQ453" s="3143"/>
      <c r="AR453" s="3143"/>
      <c r="AS453" s="3143"/>
      <c r="AT453" s="3143"/>
      <c r="AU453" s="3143"/>
      <c r="AV453" s="3143"/>
      <c r="AW453" s="3143"/>
      <c r="AX453" s="3143"/>
      <c r="AY453" s="3143"/>
      <c r="AZ453" s="3143"/>
      <c r="BA453" s="3143"/>
      <c r="BB453" s="3143"/>
      <c r="BC453" s="3143"/>
      <c r="BD453" s="3143"/>
      <c r="BE453" s="3143"/>
      <c r="BF453" s="3143"/>
      <c r="BG453" s="3143"/>
      <c r="BH453" s="3143"/>
      <c r="BI453" s="3143"/>
      <c r="BJ453" s="3143"/>
      <c r="BK453" s="3143"/>
      <c r="BL453" s="3189"/>
      <c r="BM453" s="3189"/>
      <c r="BN453" s="3189"/>
      <c r="BO453" s="3189"/>
      <c r="BP453" s="3189"/>
      <c r="BQ453" s="3189"/>
      <c r="BR453" s="3189"/>
      <c r="BS453" s="3189"/>
      <c r="BT453" s="3189"/>
      <c r="BU453" s="3189"/>
      <c r="BV453" s="3143"/>
      <c r="BW453" s="3143"/>
      <c r="BX453" s="3143"/>
      <c r="BY453" s="3143"/>
      <c r="BZ453" s="3143"/>
      <c r="CA453" s="3143"/>
      <c r="CB453" s="3143"/>
      <c r="CC453" s="3143"/>
      <c r="CD453" s="3143"/>
      <c r="CE453" s="3143"/>
      <c r="CF453" s="3143"/>
      <c r="CG453" s="3143"/>
      <c r="CH453" s="3143"/>
      <c r="CI453" s="3143"/>
    </row>
    <row r="454" spans="1:87" ht="16.5" customHeight="1">
      <c r="A454" s="3143"/>
      <c r="B454" s="3143"/>
      <c r="C454" s="3143"/>
      <c r="D454" s="3143"/>
      <c r="E454" s="3143"/>
      <c r="F454" s="3143"/>
      <c r="G454" s="3143"/>
      <c r="H454" s="3143"/>
      <c r="I454" s="3143"/>
      <c r="J454" s="3143"/>
      <c r="K454" s="3098"/>
      <c r="L454" s="3098"/>
      <c r="M454" s="3098"/>
      <c r="N454" s="3098"/>
      <c r="O454" s="3098"/>
      <c r="P454" s="3098"/>
      <c r="Q454" s="3098"/>
      <c r="R454" s="3098"/>
      <c r="S454" s="3098"/>
      <c r="T454" s="3098"/>
      <c r="U454" s="3098"/>
      <c r="V454" s="3098"/>
      <c r="W454" s="3098"/>
      <c r="X454" s="3098"/>
      <c r="Y454" s="3098"/>
      <c r="Z454" s="3098"/>
      <c r="AA454" s="3098"/>
      <c r="AB454" s="3098"/>
      <c r="AC454" s="3098"/>
      <c r="AD454" s="3098"/>
      <c r="AE454" s="3098"/>
      <c r="AF454" s="3098"/>
      <c r="AG454" s="3098"/>
      <c r="AH454" s="3098"/>
      <c r="AI454" s="3098"/>
      <c r="AJ454" s="3143"/>
      <c r="AK454" s="3143"/>
      <c r="AL454" s="3143"/>
      <c r="AM454" s="3143"/>
      <c r="AN454" s="3143"/>
      <c r="AO454" s="3143"/>
      <c r="AP454" s="3143"/>
      <c r="AQ454" s="3143"/>
      <c r="AR454" s="3143"/>
      <c r="AS454" s="3143"/>
      <c r="AT454" s="3143"/>
      <c r="AU454" s="3143"/>
      <c r="AV454" s="3143"/>
      <c r="AW454" s="3143"/>
      <c r="AX454" s="3143"/>
      <c r="AY454" s="3143"/>
      <c r="AZ454" s="3143"/>
      <c r="BA454" s="3143"/>
      <c r="BB454" s="3143"/>
      <c r="BC454" s="3143"/>
      <c r="BD454" s="3143"/>
      <c r="BE454" s="3143"/>
      <c r="BF454" s="3143"/>
      <c r="BG454" s="3143"/>
      <c r="BH454" s="3143"/>
      <c r="BI454" s="3143"/>
      <c r="BJ454" s="3143"/>
      <c r="BK454" s="3143"/>
      <c r="BL454" s="3189"/>
      <c r="BM454" s="3189"/>
      <c r="BN454" s="3189"/>
      <c r="BO454" s="3189"/>
      <c r="BP454" s="3189"/>
      <c r="BQ454" s="3189"/>
      <c r="BR454" s="3189"/>
      <c r="BS454" s="3189"/>
      <c r="BT454" s="3189"/>
      <c r="BU454" s="3189"/>
      <c r="BV454" s="3143"/>
      <c r="BW454" s="3143"/>
      <c r="BX454" s="3143"/>
      <c r="BY454" s="3143"/>
      <c r="BZ454" s="3143"/>
      <c r="CA454" s="3143"/>
      <c r="CB454" s="3143"/>
      <c r="CC454" s="3143"/>
      <c r="CD454" s="3143"/>
      <c r="CE454" s="3143"/>
      <c r="CF454" s="3143"/>
      <c r="CG454" s="3143"/>
      <c r="CH454" s="3143"/>
      <c r="CI454" s="3143"/>
    </row>
    <row r="455" spans="1:87" ht="16.5" customHeight="1">
      <c r="A455" s="3143"/>
      <c r="B455" s="3143"/>
      <c r="C455" s="3143"/>
      <c r="D455" s="3143"/>
      <c r="E455" s="3143"/>
      <c r="F455" s="3143"/>
      <c r="G455" s="3143"/>
      <c r="H455" s="3143"/>
      <c r="I455" s="3143"/>
      <c r="J455" s="3143"/>
      <c r="K455" s="3098"/>
      <c r="L455" s="3098"/>
      <c r="M455" s="3098"/>
      <c r="N455" s="3098"/>
      <c r="O455" s="3098"/>
      <c r="P455" s="3098"/>
      <c r="Q455" s="3098"/>
      <c r="R455" s="3098"/>
      <c r="S455" s="3098"/>
      <c r="T455" s="3098"/>
      <c r="U455" s="3098"/>
      <c r="V455" s="3098"/>
      <c r="W455" s="3098"/>
      <c r="X455" s="3098"/>
      <c r="Y455" s="3098"/>
      <c r="Z455" s="3098"/>
      <c r="AA455" s="3098"/>
      <c r="AB455" s="3098"/>
      <c r="AC455" s="3098"/>
      <c r="AD455" s="3098"/>
      <c r="AE455" s="3098"/>
      <c r="AF455" s="3098"/>
      <c r="AG455" s="3098"/>
      <c r="AH455" s="3098"/>
      <c r="AI455" s="3098"/>
      <c r="AJ455" s="3143"/>
      <c r="AK455" s="3143"/>
      <c r="AL455" s="3143"/>
      <c r="AM455" s="3143"/>
      <c r="AN455" s="3143"/>
      <c r="AO455" s="3143"/>
      <c r="AP455" s="3143"/>
      <c r="AQ455" s="3143"/>
      <c r="AR455" s="3143"/>
      <c r="AS455" s="3143"/>
      <c r="AT455" s="3143"/>
      <c r="AU455" s="3143"/>
      <c r="AV455" s="3143"/>
      <c r="AW455" s="3143"/>
      <c r="AX455" s="3143"/>
      <c r="AY455" s="3143"/>
      <c r="AZ455" s="3143"/>
      <c r="BA455" s="3143"/>
      <c r="BB455" s="3143"/>
      <c r="BC455" s="3143"/>
      <c r="BD455" s="3143"/>
      <c r="BE455" s="3143"/>
      <c r="BF455" s="3143"/>
      <c r="BG455" s="3143"/>
      <c r="BH455" s="3143"/>
      <c r="BI455" s="3143"/>
      <c r="BJ455" s="3143"/>
      <c r="BK455" s="3143"/>
      <c r="BL455" s="3189"/>
      <c r="BM455" s="3189"/>
      <c r="BN455" s="3189"/>
      <c r="BO455" s="3189"/>
      <c r="BP455" s="3189"/>
      <c r="BQ455" s="3189"/>
      <c r="BR455" s="3189"/>
      <c r="BS455" s="3189"/>
      <c r="BT455" s="3189"/>
      <c r="BU455" s="3189"/>
      <c r="BV455" s="3143"/>
      <c r="BW455" s="3143"/>
      <c r="BX455" s="3143"/>
      <c r="BY455" s="3143"/>
      <c r="BZ455" s="3143"/>
      <c r="CA455" s="3143"/>
      <c r="CB455" s="3143"/>
      <c r="CC455" s="3143"/>
      <c r="CD455" s="3143"/>
      <c r="CE455" s="3143"/>
      <c r="CF455" s="3143"/>
      <c r="CG455" s="3143"/>
      <c r="CH455" s="3143"/>
      <c r="CI455" s="3143"/>
    </row>
    <row r="456" spans="1:87" ht="16.5" customHeight="1">
      <c r="A456" s="3143"/>
      <c r="B456" s="3143"/>
      <c r="C456" s="3143"/>
      <c r="D456" s="3143"/>
      <c r="E456" s="3143"/>
      <c r="F456" s="3143"/>
      <c r="G456" s="3143"/>
      <c r="H456" s="3143"/>
      <c r="I456" s="3143"/>
      <c r="J456" s="3143"/>
      <c r="K456" s="3098"/>
      <c r="L456" s="3098"/>
      <c r="M456" s="3098"/>
      <c r="N456" s="3098"/>
      <c r="O456" s="3098"/>
      <c r="P456" s="3098"/>
      <c r="Q456" s="3098"/>
      <c r="R456" s="3098"/>
      <c r="S456" s="3098"/>
      <c r="T456" s="3098"/>
      <c r="U456" s="3098"/>
      <c r="V456" s="3098"/>
      <c r="W456" s="3098"/>
      <c r="X456" s="3098"/>
      <c r="Y456" s="3098"/>
      <c r="Z456" s="3098"/>
      <c r="AA456" s="3098"/>
      <c r="AB456" s="3098"/>
      <c r="AC456" s="3098"/>
      <c r="AD456" s="3098"/>
      <c r="AE456" s="3098"/>
      <c r="AF456" s="3098"/>
      <c r="AG456" s="3098"/>
      <c r="AH456" s="3098"/>
      <c r="AI456" s="3098"/>
      <c r="AJ456" s="3143"/>
      <c r="AK456" s="3143"/>
      <c r="AL456" s="3143"/>
      <c r="AM456" s="3143"/>
      <c r="AN456" s="3143"/>
      <c r="AO456" s="3143"/>
      <c r="AP456" s="3143"/>
      <c r="AQ456" s="3143"/>
      <c r="AR456" s="3143"/>
      <c r="AS456" s="3143"/>
      <c r="AT456" s="3143"/>
      <c r="AU456" s="3143"/>
      <c r="AV456" s="3143"/>
      <c r="AW456" s="3143"/>
      <c r="AX456" s="3143"/>
      <c r="AY456" s="3143"/>
      <c r="AZ456" s="3143"/>
      <c r="BA456" s="3143"/>
      <c r="BB456" s="3143"/>
      <c r="BC456" s="3143"/>
      <c r="BD456" s="3143"/>
      <c r="BE456" s="3143"/>
      <c r="BF456" s="3143"/>
      <c r="BG456" s="3143"/>
      <c r="BH456" s="3143"/>
      <c r="BI456" s="3143"/>
      <c r="BJ456" s="3143"/>
      <c r="BK456" s="3143"/>
      <c r="BL456" s="3189"/>
      <c r="BM456" s="3189"/>
      <c r="BN456" s="3189"/>
      <c r="BO456" s="3189"/>
      <c r="BP456" s="3189"/>
      <c r="BQ456" s="3189"/>
      <c r="BR456" s="3189"/>
      <c r="BS456" s="3189"/>
      <c r="BT456" s="3189"/>
      <c r="BU456" s="3189"/>
      <c r="BV456" s="3143"/>
      <c r="BW456" s="3143"/>
      <c r="BX456" s="3143"/>
      <c r="BY456" s="3143"/>
      <c r="BZ456" s="3143"/>
      <c r="CA456" s="3143"/>
      <c r="CB456" s="3143"/>
      <c r="CC456" s="3143"/>
      <c r="CD456" s="3143"/>
      <c r="CE456" s="3143"/>
      <c r="CF456" s="3143"/>
      <c r="CG456" s="3143"/>
      <c r="CH456" s="3143"/>
      <c r="CI456" s="3143"/>
    </row>
    <row r="457" spans="1:87" ht="16.5" customHeight="1">
      <c r="A457" s="3143"/>
      <c r="B457" s="3143"/>
      <c r="C457" s="3143"/>
      <c r="D457" s="3143"/>
      <c r="E457" s="3143"/>
      <c r="F457" s="3143"/>
      <c r="G457" s="3143"/>
      <c r="H457" s="3143"/>
      <c r="I457" s="3143"/>
      <c r="J457" s="3143"/>
      <c r="K457" s="3098"/>
      <c r="L457" s="3098"/>
      <c r="M457" s="3098"/>
      <c r="N457" s="3098"/>
      <c r="O457" s="3098"/>
      <c r="P457" s="3098"/>
      <c r="Q457" s="3098"/>
      <c r="R457" s="3098"/>
      <c r="S457" s="3098"/>
      <c r="T457" s="3098"/>
      <c r="U457" s="3098"/>
      <c r="V457" s="3098"/>
      <c r="W457" s="3098"/>
      <c r="X457" s="3098"/>
      <c r="Y457" s="3098"/>
      <c r="Z457" s="3098"/>
      <c r="AA457" s="3098"/>
      <c r="AB457" s="3098"/>
      <c r="AC457" s="3098"/>
      <c r="AD457" s="3098"/>
      <c r="AE457" s="3098"/>
      <c r="AF457" s="3098"/>
      <c r="AG457" s="3098"/>
      <c r="AH457" s="3098"/>
      <c r="AI457" s="3098"/>
      <c r="AJ457" s="3143"/>
      <c r="AK457" s="3143"/>
      <c r="AL457" s="3143"/>
      <c r="AM457" s="3143"/>
      <c r="AN457" s="3143"/>
      <c r="AO457" s="3143"/>
      <c r="AP457" s="3143"/>
      <c r="AQ457" s="3143"/>
      <c r="AR457" s="3143"/>
      <c r="AS457" s="3143"/>
      <c r="AT457" s="3143"/>
      <c r="AU457" s="3143"/>
      <c r="AV457" s="3143"/>
      <c r="AW457" s="3143"/>
      <c r="AX457" s="3143"/>
      <c r="AY457" s="3143"/>
      <c r="AZ457" s="3143"/>
      <c r="BA457" s="3143"/>
      <c r="BB457" s="3143"/>
      <c r="BC457" s="3143"/>
      <c r="BD457" s="3143"/>
      <c r="BE457" s="3143"/>
      <c r="BF457" s="3143"/>
      <c r="BG457" s="3143"/>
      <c r="BH457" s="3143"/>
      <c r="BI457" s="3143"/>
      <c r="BJ457" s="3143"/>
      <c r="BK457" s="3143"/>
      <c r="BL457" s="3189"/>
      <c r="BM457" s="3189"/>
      <c r="BN457" s="3189"/>
      <c r="BO457" s="3189"/>
      <c r="BP457" s="3189"/>
      <c r="BQ457" s="3189"/>
      <c r="BR457" s="3189"/>
      <c r="BS457" s="3189"/>
      <c r="BT457" s="3189"/>
      <c r="BU457" s="3189"/>
      <c r="BV457" s="3143"/>
      <c r="BW457" s="3143"/>
      <c r="BX457" s="3143"/>
      <c r="BY457" s="3143"/>
      <c r="BZ457" s="3143"/>
      <c r="CA457" s="3143"/>
      <c r="CB457" s="3143"/>
      <c r="CC457" s="3143"/>
      <c r="CD457" s="3143"/>
      <c r="CE457" s="3143"/>
      <c r="CF457" s="3143"/>
      <c r="CG457" s="3143"/>
      <c r="CH457" s="3143"/>
      <c r="CI457" s="3143"/>
    </row>
    <row r="458" spans="1:87" ht="16.5" customHeight="1">
      <c r="A458" s="3143"/>
      <c r="B458" s="3143"/>
      <c r="C458" s="3143"/>
      <c r="D458" s="3143"/>
      <c r="E458" s="3143"/>
      <c r="F458" s="3143"/>
      <c r="G458" s="3143"/>
      <c r="H458" s="3143"/>
      <c r="I458" s="3143"/>
      <c r="J458" s="3143"/>
      <c r="K458" s="3098"/>
      <c r="L458" s="3098"/>
      <c r="M458" s="3098"/>
      <c r="N458" s="3098"/>
      <c r="O458" s="3098"/>
      <c r="P458" s="3098"/>
      <c r="Q458" s="3098"/>
      <c r="R458" s="3098"/>
      <c r="S458" s="3098"/>
      <c r="T458" s="3098"/>
      <c r="U458" s="3098"/>
      <c r="V458" s="3098"/>
      <c r="W458" s="3098"/>
      <c r="X458" s="3098"/>
      <c r="Y458" s="3098"/>
      <c r="Z458" s="3098"/>
      <c r="AA458" s="3098"/>
      <c r="AB458" s="3098"/>
      <c r="AC458" s="3098"/>
      <c r="AD458" s="3098"/>
      <c r="AE458" s="3098"/>
      <c r="AF458" s="3098"/>
      <c r="AG458" s="3098"/>
      <c r="AH458" s="3098"/>
      <c r="AI458" s="3098"/>
      <c r="AJ458" s="3143"/>
      <c r="AK458" s="3143"/>
      <c r="AL458" s="3143"/>
      <c r="AM458" s="3143"/>
      <c r="AN458" s="3143"/>
      <c r="AO458" s="3143"/>
      <c r="AP458" s="3143"/>
      <c r="AQ458" s="3143"/>
      <c r="AR458" s="3143"/>
      <c r="AS458" s="3143"/>
      <c r="AT458" s="3143"/>
      <c r="AU458" s="3143"/>
      <c r="AV458" s="3143"/>
      <c r="AW458" s="3143"/>
      <c r="AX458" s="3143"/>
      <c r="AY458" s="3143"/>
      <c r="AZ458" s="3143"/>
      <c r="BA458" s="3143"/>
      <c r="BB458" s="3143"/>
      <c r="BC458" s="3143"/>
      <c r="BD458" s="3143"/>
      <c r="BE458" s="3143"/>
      <c r="BF458" s="3143"/>
      <c r="BG458" s="3143"/>
      <c r="BH458" s="3143"/>
      <c r="BI458" s="3143"/>
      <c r="BJ458" s="3143"/>
      <c r="BK458" s="3143"/>
      <c r="BL458" s="3189"/>
      <c r="BM458" s="3189"/>
      <c r="BN458" s="3189"/>
      <c r="BO458" s="3189"/>
      <c r="BP458" s="3189"/>
      <c r="BQ458" s="3189"/>
      <c r="BR458" s="3189"/>
      <c r="BS458" s="3189"/>
      <c r="BT458" s="3189"/>
      <c r="BU458" s="3189"/>
      <c r="BV458" s="3143"/>
      <c r="BW458" s="3143"/>
      <c r="BX458" s="3143"/>
      <c r="BY458" s="3143"/>
      <c r="BZ458" s="3143"/>
      <c r="CA458" s="3143"/>
      <c r="CB458" s="3143"/>
      <c r="CC458" s="3143"/>
      <c r="CD458" s="3143"/>
      <c r="CE458" s="3143"/>
      <c r="CF458" s="3143"/>
      <c r="CG458" s="3143"/>
      <c r="CH458" s="3143"/>
      <c r="CI458" s="3143"/>
    </row>
    <row r="459" spans="1:87" ht="16.5" customHeight="1">
      <c r="A459" s="3143"/>
      <c r="B459" s="3143"/>
      <c r="C459" s="3143"/>
      <c r="D459" s="3143"/>
      <c r="E459" s="3143"/>
      <c r="F459" s="3143"/>
      <c r="G459" s="3143"/>
      <c r="H459" s="3143"/>
      <c r="I459" s="3143"/>
      <c r="J459" s="3143"/>
      <c r="K459" s="3098"/>
      <c r="L459" s="3098"/>
      <c r="M459" s="3098"/>
      <c r="N459" s="3098"/>
      <c r="O459" s="3098"/>
      <c r="P459" s="3098"/>
      <c r="Q459" s="3098"/>
      <c r="R459" s="3098"/>
      <c r="S459" s="3098"/>
      <c r="T459" s="3098"/>
      <c r="U459" s="3098"/>
      <c r="V459" s="3098"/>
      <c r="W459" s="3098"/>
      <c r="X459" s="3098"/>
      <c r="Y459" s="3098"/>
      <c r="Z459" s="3098"/>
      <c r="AA459" s="3098"/>
      <c r="AB459" s="3098"/>
      <c r="AC459" s="3098"/>
      <c r="AD459" s="3098"/>
      <c r="AE459" s="3098"/>
      <c r="AF459" s="3098"/>
      <c r="AG459" s="3098"/>
      <c r="AH459" s="3098"/>
      <c r="AI459" s="3098"/>
      <c r="AJ459" s="3143"/>
      <c r="AK459" s="3143"/>
      <c r="AL459" s="3143"/>
      <c r="AM459" s="3143"/>
      <c r="AN459" s="3143"/>
      <c r="AO459" s="3143"/>
      <c r="AP459" s="3143"/>
      <c r="AQ459" s="3143"/>
      <c r="AR459" s="3143"/>
      <c r="AS459" s="3143"/>
      <c r="AT459" s="3143"/>
      <c r="AU459" s="3143"/>
      <c r="AV459" s="3143"/>
      <c r="AW459" s="3143"/>
      <c r="AX459" s="3143"/>
      <c r="AY459" s="3143"/>
      <c r="AZ459" s="3143"/>
      <c r="BA459" s="3143"/>
      <c r="BB459" s="3143"/>
      <c r="BC459" s="3143"/>
      <c r="BD459" s="3143"/>
      <c r="BE459" s="3143"/>
      <c r="BF459" s="3143"/>
      <c r="BG459" s="3143"/>
      <c r="BH459" s="3143"/>
      <c r="BI459" s="3143"/>
      <c r="BJ459" s="3143"/>
      <c r="BK459" s="3143"/>
      <c r="BL459" s="3189"/>
      <c r="BM459" s="3189"/>
      <c r="BN459" s="3189"/>
      <c r="BO459" s="3189"/>
      <c r="BP459" s="3189"/>
      <c r="BQ459" s="3189"/>
      <c r="BR459" s="3189"/>
      <c r="BS459" s="3189"/>
      <c r="BT459" s="3189"/>
      <c r="BU459" s="3189"/>
      <c r="BV459" s="3143"/>
      <c r="BW459" s="3143"/>
      <c r="BX459" s="3143"/>
      <c r="BY459" s="3143"/>
      <c r="BZ459" s="3143"/>
      <c r="CA459" s="3143"/>
      <c r="CB459" s="3143"/>
      <c r="CC459" s="3143"/>
      <c r="CD459" s="3143"/>
      <c r="CE459" s="3143"/>
      <c r="CF459" s="3143"/>
      <c r="CG459" s="3143"/>
      <c r="CH459" s="3143"/>
      <c r="CI459" s="3143"/>
    </row>
    <row r="460" spans="1:87" ht="16.5" customHeight="1">
      <c r="A460" s="3143"/>
      <c r="B460" s="3143"/>
      <c r="C460" s="3143"/>
      <c r="D460" s="3143"/>
      <c r="E460" s="3143"/>
      <c r="F460" s="3143"/>
      <c r="G460" s="3143"/>
      <c r="H460" s="3143"/>
      <c r="I460" s="3143"/>
      <c r="J460" s="3143"/>
      <c r="K460" s="3098"/>
      <c r="L460" s="3098"/>
      <c r="M460" s="3098"/>
      <c r="N460" s="3098"/>
      <c r="O460" s="3098"/>
      <c r="P460" s="3098"/>
      <c r="Q460" s="3098"/>
      <c r="R460" s="3098"/>
      <c r="S460" s="3098"/>
      <c r="T460" s="3098"/>
      <c r="U460" s="3098"/>
      <c r="V460" s="3098"/>
      <c r="W460" s="3098"/>
      <c r="X460" s="3098"/>
      <c r="Y460" s="3098"/>
      <c r="Z460" s="3098"/>
      <c r="AA460" s="3098"/>
      <c r="AB460" s="3098"/>
      <c r="AC460" s="3098"/>
      <c r="AD460" s="3098"/>
      <c r="AE460" s="3098"/>
      <c r="AF460" s="3098"/>
      <c r="AG460" s="3098"/>
      <c r="AH460" s="3098"/>
      <c r="AI460" s="3098"/>
      <c r="AJ460" s="3143"/>
      <c r="AK460" s="3143"/>
      <c r="AL460" s="3143"/>
      <c r="AM460" s="3143"/>
      <c r="AN460" s="3143"/>
      <c r="AO460" s="3143"/>
      <c r="AP460" s="3143"/>
      <c r="AQ460" s="3143"/>
      <c r="AR460" s="3143"/>
      <c r="AS460" s="3143"/>
      <c r="AT460" s="3143"/>
      <c r="AU460" s="3143"/>
      <c r="AV460" s="3143"/>
      <c r="AW460" s="3143"/>
      <c r="AX460" s="3143"/>
      <c r="AY460" s="3143"/>
      <c r="AZ460" s="3143"/>
      <c r="BA460" s="3143"/>
      <c r="BB460" s="3143"/>
      <c r="BC460" s="3143"/>
      <c r="BD460" s="3143"/>
      <c r="BE460" s="3143"/>
      <c r="BF460" s="3143"/>
      <c r="BG460" s="3143"/>
      <c r="BH460" s="3143"/>
      <c r="BI460" s="3143"/>
      <c r="BJ460" s="3143"/>
      <c r="BK460" s="3143"/>
      <c r="BL460" s="3189"/>
      <c r="BM460" s="3189"/>
      <c r="BN460" s="3189"/>
      <c r="BO460" s="3189"/>
      <c r="BP460" s="3189"/>
      <c r="BQ460" s="3189"/>
      <c r="BR460" s="3189"/>
      <c r="BS460" s="3189"/>
      <c r="BT460" s="3189"/>
      <c r="BU460" s="3189"/>
      <c r="BV460" s="3143"/>
      <c r="BW460" s="3143"/>
      <c r="BX460" s="3143"/>
      <c r="BY460" s="3143"/>
      <c r="BZ460" s="3143"/>
      <c r="CA460" s="3143"/>
      <c r="CB460" s="3143"/>
      <c r="CC460" s="3143"/>
      <c r="CD460" s="3143"/>
      <c r="CE460" s="3143"/>
      <c r="CF460" s="3143"/>
      <c r="CG460" s="3143"/>
      <c r="CH460" s="3143"/>
      <c r="CI460" s="3143"/>
    </row>
    <row r="461" spans="1:87" ht="16.5" customHeight="1">
      <c r="A461" s="3143"/>
      <c r="B461" s="3143"/>
      <c r="C461" s="3143"/>
      <c r="D461" s="3143"/>
      <c r="E461" s="3143"/>
      <c r="F461" s="3143"/>
      <c r="G461" s="3143"/>
      <c r="H461" s="3143"/>
      <c r="I461" s="3143"/>
      <c r="J461" s="3143"/>
      <c r="K461" s="3098"/>
      <c r="L461" s="3098"/>
      <c r="M461" s="3098"/>
      <c r="N461" s="3098"/>
      <c r="O461" s="3098"/>
      <c r="P461" s="3098"/>
      <c r="Q461" s="3098"/>
      <c r="R461" s="3098"/>
      <c r="S461" s="3098"/>
      <c r="T461" s="3098"/>
      <c r="U461" s="3098"/>
      <c r="V461" s="3098"/>
      <c r="W461" s="3098"/>
      <c r="X461" s="3098"/>
      <c r="Y461" s="3098"/>
      <c r="Z461" s="3098"/>
      <c r="AA461" s="3098"/>
      <c r="AB461" s="3098"/>
      <c r="AC461" s="3098"/>
      <c r="AD461" s="3098"/>
      <c r="AE461" s="3098"/>
      <c r="AF461" s="3098"/>
      <c r="AG461" s="3098"/>
      <c r="AH461" s="3098"/>
      <c r="AI461" s="3098"/>
      <c r="AJ461" s="3143"/>
      <c r="AK461" s="3143"/>
      <c r="AL461" s="3143"/>
      <c r="AM461" s="3143"/>
      <c r="AN461" s="3143"/>
      <c r="AO461" s="3143"/>
      <c r="AP461" s="3143"/>
      <c r="AQ461" s="3143"/>
      <c r="AR461" s="3143"/>
      <c r="AS461" s="3143"/>
      <c r="AT461" s="3143"/>
      <c r="AU461" s="3143"/>
      <c r="AV461" s="3143"/>
      <c r="AW461" s="3143"/>
      <c r="AX461" s="3143"/>
      <c r="AY461" s="3143"/>
      <c r="AZ461" s="3143"/>
      <c r="BA461" s="3143"/>
      <c r="BB461" s="3143"/>
      <c r="BC461" s="3143"/>
      <c r="BD461" s="3143"/>
      <c r="BE461" s="3143"/>
      <c r="BF461" s="3143"/>
      <c r="BG461" s="3143"/>
      <c r="BH461" s="3143"/>
      <c r="BI461" s="3143"/>
      <c r="BJ461" s="3143"/>
      <c r="BK461" s="3143"/>
      <c r="BL461" s="3189"/>
      <c r="BM461" s="3189"/>
      <c r="BN461" s="3189"/>
      <c r="BO461" s="3189"/>
      <c r="BP461" s="3189"/>
      <c r="BQ461" s="3189"/>
      <c r="BR461" s="3189"/>
      <c r="BS461" s="3189"/>
      <c r="BT461" s="3189"/>
      <c r="BU461" s="3189"/>
      <c r="BV461" s="3143"/>
      <c r="BW461" s="3143"/>
      <c r="BX461" s="3143"/>
      <c r="BY461" s="3143"/>
      <c r="BZ461" s="3143"/>
      <c r="CA461" s="3143"/>
      <c r="CB461" s="3143"/>
      <c r="CC461" s="3143"/>
      <c r="CD461" s="3143"/>
      <c r="CE461" s="3143"/>
      <c r="CF461" s="3143"/>
      <c r="CG461" s="3143"/>
      <c r="CH461" s="3143"/>
      <c r="CI461" s="3143"/>
    </row>
    <row r="462" spans="1:87" ht="16.5" customHeight="1">
      <c r="A462" s="3143"/>
      <c r="B462" s="3143"/>
      <c r="C462" s="3143"/>
      <c r="D462" s="3143"/>
      <c r="E462" s="3143"/>
      <c r="F462" s="3143"/>
      <c r="G462" s="3143"/>
      <c r="H462" s="3143"/>
      <c r="I462" s="3143"/>
      <c r="J462" s="3143"/>
      <c r="K462" s="3098"/>
      <c r="L462" s="3098"/>
      <c r="M462" s="3098"/>
      <c r="N462" s="3098"/>
      <c r="O462" s="3098"/>
      <c r="P462" s="3098"/>
      <c r="Q462" s="3098"/>
      <c r="R462" s="3098"/>
      <c r="S462" s="3098"/>
      <c r="T462" s="3098"/>
      <c r="U462" s="3098"/>
      <c r="V462" s="3098"/>
      <c r="W462" s="3098"/>
      <c r="X462" s="3098"/>
      <c r="Y462" s="3098"/>
      <c r="Z462" s="3098"/>
      <c r="AA462" s="3098"/>
      <c r="AB462" s="3098"/>
      <c r="AC462" s="3098"/>
      <c r="AD462" s="3098"/>
      <c r="AE462" s="3098"/>
      <c r="AF462" s="3098"/>
      <c r="AG462" s="3098"/>
      <c r="AH462" s="3098"/>
      <c r="AI462" s="3098"/>
      <c r="AJ462" s="3143"/>
      <c r="AK462" s="3143"/>
      <c r="AL462" s="3143"/>
      <c r="AM462" s="3143"/>
      <c r="AN462" s="3143"/>
      <c r="AO462" s="3143"/>
      <c r="AP462" s="3143"/>
      <c r="AQ462" s="3143"/>
      <c r="AR462" s="3143"/>
      <c r="AS462" s="3143"/>
      <c r="AT462" s="3143"/>
      <c r="AU462" s="3143"/>
      <c r="AV462" s="3143"/>
      <c r="AW462" s="3143"/>
      <c r="AX462" s="3143"/>
      <c r="AY462" s="3143"/>
      <c r="AZ462" s="3143"/>
      <c r="BA462" s="3143"/>
      <c r="BB462" s="3143"/>
      <c r="BC462" s="3143"/>
      <c r="BD462" s="3143"/>
      <c r="BE462" s="3143"/>
      <c r="BF462" s="3143"/>
      <c r="BG462" s="3143"/>
      <c r="BH462" s="3143"/>
      <c r="BI462" s="3143"/>
      <c r="BJ462" s="3143"/>
      <c r="BK462" s="3143"/>
      <c r="BL462" s="3189"/>
      <c r="BM462" s="3189"/>
      <c r="BN462" s="3189"/>
      <c r="BO462" s="3189"/>
      <c r="BP462" s="3189"/>
      <c r="BQ462" s="3189"/>
      <c r="BR462" s="3189"/>
      <c r="BS462" s="3189"/>
      <c r="BT462" s="3189"/>
      <c r="BU462" s="3189"/>
      <c r="BV462" s="3143"/>
      <c r="BW462" s="3143"/>
      <c r="BX462" s="3143"/>
      <c r="BY462" s="3143"/>
      <c r="BZ462" s="3143"/>
      <c r="CA462" s="3143"/>
      <c r="CB462" s="3143"/>
      <c r="CC462" s="3143"/>
      <c r="CD462" s="3143"/>
      <c r="CE462" s="3143"/>
      <c r="CF462" s="3143"/>
      <c r="CG462" s="3143"/>
      <c r="CH462" s="3143"/>
      <c r="CI462" s="3143"/>
    </row>
    <row r="463" spans="1:87" ht="16.5" customHeight="1">
      <c r="A463" s="3143"/>
      <c r="B463" s="3143"/>
      <c r="C463" s="3143"/>
      <c r="D463" s="3143"/>
      <c r="E463" s="3143"/>
      <c r="F463" s="3143"/>
      <c r="G463" s="3143"/>
      <c r="H463" s="3143"/>
      <c r="I463" s="3143"/>
      <c r="J463" s="3143"/>
      <c r="K463" s="3098"/>
      <c r="L463" s="3098"/>
      <c r="M463" s="3098"/>
      <c r="N463" s="3098"/>
      <c r="O463" s="3098"/>
      <c r="P463" s="3098"/>
      <c r="Q463" s="3098"/>
      <c r="R463" s="3098"/>
      <c r="S463" s="3098"/>
      <c r="T463" s="3098"/>
      <c r="U463" s="3098"/>
      <c r="V463" s="3098"/>
      <c r="W463" s="3098"/>
      <c r="X463" s="3098"/>
      <c r="Y463" s="3098"/>
      <c r="Z463" s="3098"/>
      <c r="AA463" s="3098"/>
      <c r="AB463" s="3098"/>
      <c r="AC463" s="3098"/>
      <c r="AD463" s="3098"/>
      <c r="AE463" s="3098"/>
      <c r="AF463" s="3098"/>
      <c r="AG463" s="3098"/>
      <c r="AH463" s="3098"/>
      <c r="AI463" s="3098"/>
      <c r="AJ463" s="3143"/>
      <c r="AK463" s="3143"/>
      <c r="AL463" s="3143"/>
      <c r="AM463" s="3143"/>
      <c r="AN463" s="3143"/>
      <c r="AO463" s="3143"/>
      <c r="AP463" s="3143"/>
      <c r="AQ463" s="3143"/>
      <c r="AR463" s="3143"/>
      <c r="AS463" s="3143"/>
      <c r="AT463" s="3143"/>
      <c r="AU463" s="3143"/>
      <c r="AV463" s="3143"/>
      <c r="AW463" s="3143"/>
      <c r="AX463" s="3143"/>
      <c r="AY463" s="3143"/>
      <c r="AZ463" s="3143"/>
      <c r="BA463" s="3143"/>
      <c r="BB463" s="3143"/>
      <c r="BC463" s="3143"/>
      <c r="BD463" s="3143"/>
      <c r="BE463" s="3143"/>
      <c r="BF463" s="3143"/>
      <c r="BG463" s="3143"/>
      <c r="BH463" s="3143"/>
      <c r="BI463" s="3143"/>
      <c r="BJ463" s="3143"/>
      <c r="BK463" s="3143"/>
      <c r="BL463" s="3189"/>
      <c r="BM463" s="3189"/>
      <c r="BN463" s="3189"/>
      <c r="BO463" s="3189"/>
      <c r="BP463" s="3189"/>
      <c r="BQ463" s="3189"/>
      <c r="BR463" s="3189"/>
      <c r="BS463" s="3189"/>
      <c r="BT463" s="3189"/>
      <c r="BU463" s="3189"/>
      <c r="BV463" s="3143"/>
      <c r="BW463" s="3143"/>
      <c r="BX463" s="3143"/>
      <c r="BY463" s="3143"/>
      <c r="BZ463" s="3143"/>
      <c r="CA463" s="3143"/>
      <c r="CB463" s="3143"/>
      <c r="CC463" s="3143"/>
      <c r="CD463" s="3143"/>
      <c r="CE463" s="3143"/>
      <c r="CF463" s="3143"/>
      <c r="CG463" s="3143"/>
      <c r="CH463" s="3143"/>
      <c r="CI463" s="3143"/>
    </row>
    <row r="464" spans="1:87" ht="16.5" customHeight="1">
      <c r="A464" s="3143"/>
      <c r="B464" s="3143"/>
      <c r="C464" s="3143"/>
      <c r="D464" s="3143"/>
      <c r="E464" s="3143"/>
      <c r="F464" s="3143"/>
      <c r="G464" s="3143"/>
      <c r="H464" s="3143"/>
      <c r="I464" s="3143"/>
      <c r="J464" s="3143"/>
      <c r="K464" s="3098"/>
      <c r="L464" s="3098"/>
      <c r="M464" s="3098"/>
      <c r="N464" s="3098"/>
      <c r="O464" s="3098"/>
      <c r="P464" s="3098"/>
      <c r="Q464" s="3098"/>
      <c r="R464" s="3098"/>
      <c r="S464" s="3098"/>
      <c r="T464" s="3098"/>
      <c r="U464" s="3098"/>
      <c r="V464" s="3098"/>
      <c r="W464" s="3098"/>
      <c r="X464" s="3098"/>
      <c r="Y464" s="3098"/>
      <c r="Z464" s="3098"/>
      <c r="AA464" s="3098"/>
      <c r="AB464" s="3098"/>
      <c r="AC464" s="3098"/>
      <c r="AD464" s="3098"/>
      <c r="AE464" s="3098"/>
      <c r="AF464" s="3098"/>
      <c r="AG464" s="3098"/>
      <c r="AH464" s="3098"/>
      <c r="AI464" s="3098"/>
      <c r="AJ464" s="3143"/>
      <c r="AK464" s="3143"/>
      <c r="AL464" s="3143"/>
      <c r="AM464" s="3143"/>
      <c r="AN464" s="3143"/>
      <c r="AO464" s="3143"/>
      <c r="AP464" s="3143"/>
      <c r="AQ464" s="3143"/>
      <c r="AR464" s="3143"/>
      <c r="AS464" s="3143"/>
      <c r="AT464" s="3143"/>
      <c r="AU464" s="3143"/>
      <c r="AV464" s="3143"/>
      <c r="AW464" s="3143"/>
      <c r="AX464" s="3143"/>
      <c r="AY464" s="3143"/>
      <c r="AZ464" s="3143"/>
      <c r="BA464" s="3143"/>
      <c r="BB464" s="3143"/>
      <c r="BC464" s="3143"/>
      <c r="BD464" s="3143"/>
      <c r="BE464" s="3143"/>
      <c r="BF464" s="3143"/>
      <c r="BG464" s="3143"/>
      <c r="BH464" s="3143"/>
      <c r="BI464" s="3143"/>
      <c r="BJ464" s="3143"/>
      <c r="BK464" s="3143"/>
      <c r="BL464" s="3189"/>
      <c r="BM464" s="3189"/>
      <c r="BN464" s="3189"/>
      <c r="BO464" s="3189"/>
      <c r="BP464" s="3189"/>
      <c r="BQ464" s="3189"/>
      <c r="BR464" s="3189"/>
      <c r="BS464" s="3189"/>
      <c r="BT464" s="3189"/>
      <c r="BU464" s="3189"/>
      <c r="BV464" s="3143"/>
      <c r="BW464" s="3143"/>
      <c r="BX464" s="3143"/>
      <c r="BY464" s="3143"/>
      <c r="BZ464" s="3143"/>
      <c r="CA464" s="3143"/>
      <c r="CB464" s="3143"/>
      <c r="CC464" s="3143"/>
      <c r="CD464" s="3143"/>
      <c r="CE464" s="3143"/>
      <c r="CF464" s="3143"/>
      <c r="CG464" s="3143"/>
      <c r="CH464" s="3143"/>
      <c r="CI464" s="3143"/>
    </row>
    <row r="465" spans="1:87" ht="16.5" customHeight="1">
      <c r="A465" s="3143"/>
      <c r="B465" s="3143"/>
      <c r="C465" s="3143"/>
      <c r="D465" s="3143"/>
      <c r="E465" s="3143"/>
      <c r="F465" s="3143"/>
      <c r="G465" s="3143"/>
      <c r="H465" s="3143"/>
      <c r="I465" s="3143"/>
      <c r="J465" s="3143"/>
      <c r="K465" s="3098"/>
      <c r="L465" s="3098"/>
      <c r="M465" s="3098"/>
      <c r="N465" s="3098"/>
      <c r="O465" s="3098"/>
      <c r="P465" s="3098"/>
      <c r="Q465" s="3098"/>
      <c r="R465" s="3098"/>
      <c r="S465" s="3098"/>
      <c r="T465" s="3098"/>
      <c r="U465" s="3098"/>
      <c r="V465" s="3098"/>
      <c r="W465" s="3098"/>
      <c r="X465" s="3098"/>
      <c r="Y465" s="3098"/>
      <c r="Z465" s="3098"/>
      <c r="AA465" s="3098"/>
      <c r="AB465" s="3098"/>
      <c r="AC465" s="3098"/>
      <c r="AD465" s="3098"/>
      <c r="AE465" s="3098"/>
      <c r="AF465" s="3098"/>
      <c r="AG465" s="3098"/>
      <c r="AH465" s="3098"/>
      <c r="AI465" s="3098"/>
      <c r="AJ465" s="3143"/>
      <c r="AK465" s="3143"/>
      <c r="AL465" s="3143"/>
      <c r="AM465" s="3143"/>
      <c r="AN465" s="3143"/>
      <c r="AO465" s="3143"/>
      <c r="AP465" s="3143"/>
      <c r="AQ465" s="3143"/>
      <c r="AR465" s="3143"/>
      <c r="AS465" s="3143"/>
      <c r="AT465" s="3143"/>
      <c r="AU465" s="3143"/>
      <c r="AV465" s="3143"/>
      <c r="AW465" s="3143"/>
      <c r="AX465" s="3143"/>
      <c r="AY465" s="3143"/>
      <c r="AZ465" s="3143"/>
      <c r="BA465" s="3143"/>
      <c r="BB465" s="3143"/>
      <c r="BC465" s="3143"/>
      <c r="BD465" s="3143"/>
      <c r="BE465" s="3143"/>
      <c r="BF465" s="3143"/>
      <c r="BG465" s="3143"/>
      <c r="BH465" s="3143"/>
      <c r="BI465" s="3143"/>
      <c r="BJ465" s="3143"/>
      <c r="BK465" s="3143"/>
      <c r="BL465" s="3189"/>
      <c r="BM465" s="3189"/>
      <c r="BN465" s="3189"/>
      <c r="BO465" s="3189"/>
      <c r="BP465" s="3189"/>
      <c r="BQ465" s="3189"/>
      <c r="BR465" s="3189"/>
      <c r="BS465" s="3189"/>
      <c r="BT465" s="3189"/>
      <c r="BU465" s="3189"/>
      <c r="BV465" s="3143"/>
      <c r="BW465" s="3143"/>
      <c r="BX465" s="3143"/>
      <c r="BY465" s="3143"/>
      <c r="BZ465" s="3143"/>
      <c r="CA465" s="3143"/>
      <c r="CB465" s="3143"/>
      <c r="CC465" s="3143"/>
      <c r="CD465" s="3143"/>
      <c r="CE465" s="3143"/>
      <c r="CF465" s="3143"/>
      <c r="CG465" s="3143"/>
      <c r="CH465" s="3143"/>
      <c r="CI465" s="3143"/>
    </row>
    <row r="466" spans="1:87" ht="16.5" customHeight="1">
      <c r="A466" s="3143"/>
      <c r="B466" s="3143"/>
      <c r="C466" s="3143"/>
      <c r="D466" s="3143"/>
      <c r="E466" s="3143"/>
      <c r="F466" s="3143"/>
      <c r="G466" s="3143"/>
      <c r="H466" s="3143"/>
      <c r="I466" s="3143"/>
      <c r="J466" s="3143"/>
      <c r="K466" s="3098"/>
      <c r="L466" s="3098"/>
      <c r="M466" s="3098"/>
      <c r="N466" s="3098"/>
      <c r="O466" s="3098"/>
      <c r="P466" s="3098"/>
      <c r="Q466" s="3098"/>
      <c r="R466" s="3098"/>
      <c r="S466" s="3098"/>
      <c r="T466" s="3098"/>
      <c r="U466" s="3098"/>
      <c r="V466" s="3098"/>
      <c r="W466" s="3098"/>
      <c r="X466" s="3098"/>
      <c r="Y466" s="3098"/>
      <c r="Z466" s="3098"/>
      <c r="AA466" s="3098"/>
      <c r="AB466" s="3098"/>
      <c r="AC466" s="3098"/>
      <c r="AD466" s="3098"/>
      <c r="AE466" s="3098"/>
      <c r="AF466" s="3098"/>
      <c r="AG466" s="3098"/>
      <c r="AH466" s="3098"/>
      <c r="AI466" s="3098"/>
      <c r="AJ466" s="3143"/>
      <c r="AK466" s="3143"/>
      <c r="AL466" s="3143"/>
      <c r="AM466" s="3143"/>
      <c r="AN466" s="3143"/>
      <c r="AO466" s="3143"/>
      <c r="AP466" s="3143"/>
      <c r="AQ466" s="3143"/>
      <c r="AR466" s="3143"/>
      <c r="AS466" s="3143"/>
      <c r="AT466" s="3143"/>
      <c r="AU466" s="3143"/>
      <c r="AV466" s="3143"/>
      <c r="AW466" s="3143"/>
      <c r="AX466" s="3143"/>
      <c r="AY466" s="3143"/>
      <c r="AZ466" s="3143"/>
      <c r="BA466" s="3143"/>
      <c r="BB466" s="3143"/>
      <c r="BC466" s="3143"/>
      <c r="BD466" s="3143"/>
      <c r="BE466" s="3143"/>
      <c r="BF466" s="3143"/>
      <c r="BG466" s="3143"/>
      <c r="BH466" s="3143"/>
      <c r="BI466" s="3143"/>
      <c r="BJ466" s="3143"/>
      <c r="BK466" s="3143"/>
      <c r="BL466" s="3189"/>
      <c r="BM466" s="3189"/>
      <c r="BN466" s="3189"/>
      <c r="BO466" s="3189"/>
      <c r="BP466" s="3189"/>
      <c r="BQ466" s="3189"/>
      <c r="BR466" s="3189"/>
      <c r="BS466" s="3189"/>
      <c r="BT466" s="3189"/>
      <c r="BU466" s="3189"/>
      <c r="BV466" s="3143"/>
      <c r="BW466" s="3143"/>
      <c r="BX466" s="3143"/>
      <c r="BY466" s="3143"/>
      <c r="BZ466" s="3143"/>
      <c r="CA466" s="3143"/>
      <c r="CB466" s="3143"/>
      <c r="CC466" s="3143"/>
      <c r="CD466" s="3143"/>
      <c r="CE466" s="3143"/>
      <c r="CF466" s="3143"/>
      <c r="CG466" s="3143"/>
      <c r="CH466" s="3143"/>
      <c r="CI466" s="3143"/>
    </row>
    <row r="467" spans="1:87" ht="16.5" customHeight="1">
      <c r="A467" s="3143"/>
      <c r="B467" s="3143"/>
      <c r="C467" s="3143"/>
      <c r="D467" s="3143"/>
      <c r="E467" s="3143"/>
      <c r="F467" s="3143"/>
      <c r="G467" s="3143"/>
      <c r="H467" s="3143"/>
      <c r="I467" s="3143"/>
      <c r="J467" s="3143"/>
      <c r="K467" s="3098"/>
      <c r="L467" s="3098"/>
      <c r="M467" s="3098"/>
      <c r="N467" s="3098"/>
      <c r="O467" s="3098"/>
      <c r="P467" s="3098"/>
      <c r="Q467" s="3098"/>
      <c r="R467" s="3098"/>
      <c r="S467" s="3098"/>
      <c r="T467" s="3098"/>
      <c r="U467" s="3098"/>
      <c r="V467" s="3098"/>
      <c r="W467" s="3098"/>
      <c r="X467" s="3098"/>
      <c r="Y467" s="3098"/>
      <c r="Z467" s="3098"/>
      <c r="AA467" s="3098"/>
      <c r="AB467" s="3098"/>
      <c r="AC467" s="3098"/>
      <c r="AD467" s="3098"/>
      <c r="AE467" s="3098"/>
      <c r="AF467" s="3098"/>
      <c r="AG467" s="3098"/>
      <c r="AH467" s="3098"/>
      <c r="AI467" s="3098"/>
      <c r="AJ467" s="3143"/>
      <c r="AK467" s="3143"/>
      <c r="AL467" s="3143"/>
      <c r="AM467" s="3143"/>
      <c r="AN467" s="3143"/>
      <c r="AO467" s="3143"/>
      <c r="AP467" s="3143"/>
      <c r="AQ467" s="3143"/>
      <c r="AR467" s="3143"/>
      <c r="AS467" s="3143"/>
      <c r="AT467" s="3143"/>
      <c r="AU467" s="3143"/>
      <c r="AV467" s="3143"/>
      <c r="AW467" s="3143"/>
      <c r="AX467" s="3143"/>
      <c r="AY467" s="3143"/>
      <c r="AZ467" s="3143"/>
      <c r="BA467" s="3143"/>
      <c r="BB467" s="3143"/>
      <c r="BC467" s="3143"/>
      <c r="BD467" s="3143"/>
      <c r="BE467" s="3143"/>
      <c r="BF467" s="3143"/>
      <c r="BG467" s="3143"/>
      <c r="BH467" s="3143"/>
      <c r="BI467" s="3143"/>
      <c r="BJ467" s="3143"/>
      <c r="BK467" s="3143"/>
      <c r="BL467" s="3189"/>
      <c r="BM467" s="3189"/>
      <c r="BN467" s="3189"/>
      <c r="BO467" s="3189"/>
      <c r="BP467" s="3189"/>
      <c r="BQ467" s="3189"/>
      <c r="BR467" s="3189"/>
      <c r="BS467" s="3189"/>
      <c r="BT467" s="3189"/>
      <c r="BU467" s="3189"/>
      <c r="BV467" s="3143"/>
      <c r="BW467" s="3143"/>
      <c r="BX467" s="3143"/>
      <c r="BY467" s="3143"/>
      <c r="BZ467" s="3143"/>
      <c r="CA467" s="3143"/>
      <c r="CB467" s="3143"/>
      <c r="CC467" s="3143"/>
      <c r="CD467" s="3143"/>
      <c r="CE467" s="3143"/>
      <c r="CF467" s="3143"/>
      <c r="CG467" s="3143"/>
      <c r="CH467" s="3143"/>
      <c r="CI467" s="3143"/>
    </row>
    <row r="468" spans="1:87" ht="16.5" customHeight="1">
      <c r="A468" s="3143"/>
      <c r="B468" s="3143"/>
      <c r="C468" s="3143"/>
      <c r="D468" s="3143"/>
      <c r="E468" s="3143"/>
      <c r="F468" s="3143"/>
      <c r="G468" s="3143"/>
      <c r="H468" s="3143"/>
      <c r="I468" s="3143"/>
      <c r="J468" s="3143"/>
      <c r="K468" s="3098"/>
      <c r="L468" s="3098"/>
      <c r="M468" s="3098"/>
      <c r="N468" s="3098"/>
      <c r="O468" s="3098"/>
      <c r="P468" s="3098"/>
      <c r="Q468" s="3098"/>
      <c r="R468" s="3098"/>
      <c r="S468" s="3098"/>
      <c r="T468" s="3098"/>
      <c r="U468" s="3098"/>
      <c r="V468" s="3098"/>
      <c r="W468" s="3098"/>
      <c r="X468" s="3098"/>
      <c r="Y468" s="3098"/>
      <c r="Z468" s="3098"/>
      <c r="AA468" s="3098"/>
      <c r="AB468" s="3098"/>
      <c r="AC468" s="3098"/>
      <c r="AD468" s="3098"/>
      <c r="AE468" s="3098"/>
      <c r="AF468" s="3098"/>
      <c r="AG468" s="3098"/>
      <c r="AH468" s="3098"/>
      <c r="AI468" s="3098"/>
      <c r="AJ468" s="3143"/>
      <c r="AK468" s="3143"/>
      <c r="AL468" s="3143"/>
      <c r="AM468" s="3143"/>
      <c r="AN468" s="3143"/>
      <c r="AO468" s="3143"/>
      <c r="AP468" s="3143"/>
      <c r="AQ468" s="3143"/>
      <c r="AR468" s="3143"/>
      <c r="AS468" s="3143"/>
      <c r="AT468" s="3143"/>
      <c r="AU468" s="3143"/>
      <c r="AV468" s="3143"/>
      <c r="AW468" s="3143"/>
      <c r="AX468" s="3143"/>
      <c r="AY468" s="3143"/>
      <c r="AZ468" s="3143"/>
      <c r="BA468" s="3143"/>
      <c r="BB468" s="3143"/>
      <c r="BC468" s="3143"/>
      <c r="BD468" s="3143"/>
      <c r="BE468" s="3143"/>
      <c r="BF468" s="3143"/>
      <c r="BG468" s="3143"/>
      <c r="BH468" s="3143"/>
      <c r="BI468" s="3143"/>
      <c r="BJ468" s="3143"/>
      <c r="BK468" s="3143"/>
      <c r="BL468" s="3189"/>
      <c r="BM468" s="3189"/>
      <c r="BN468" s="3189"/>
      <c r="BO468" s="3189"/>
      <c r="BP468" s="3189"/>
      <c r="BQ468" s="3189"/>
      <c r="BR468" s="3189"/>
      <c r="BS468" s="3189"/>
      <c r="BT468" s="3189"/>
      <c r="BU468" s="3189"/>
      <c r="BV468" s="3143"/>
      <c r="BW468" s="3143"/>
      <c r="BX468" s="3143"/>
      <c r="BY468" s="3143"/>
      <c r="BZ468" s="3143"/>
      <c r="CA468" s="3143"/>
      <c r="CB468" s="3143"/>
      <c r="CC468" s="3143"/>
      <c r="CD468" s="3143"/>
      <c r="CE468" s="3143"/>
      <c r="CF468" s="3143"/>
      <c r="CG468" s="3143"/>
      <c r="CH468" s="3143"/>
      <c r="CI468" s="3143"/>
    </row>
    <row r="469" spans="1:87" ht="16.5" customHeight="1">
      <c r="A469" s="3143"/>
      <c r="B469" s="3143"/>
      <c r="C469" s="3143"/>
      <c r="D469" s="3143"/>
      <c r="E469" s="3143"/>
      <c r="F469" s="3143"/>
      <c r="G469" s="3143"/>
      <c r="H469" s="3143"/>
      <c r="I469" s="3143"/>
      <c r="J469" s="3143"/>
      <c r="K469" s="3098"/>
      <c r="L469" s="3098"/>
      <c r="M469" s="3098"/>
      <c r="N469" s="3098"/>
      <c r="O469" s="3098"/>
      <c r="P469" s="3098"/>
      <c r="Q469" s="3098"/>
      <c r="R469" s="3098"/>
      <c r="S469" s="3098"/>
      <c r="T469" s="3098"/>
      <c r="U469" s="3098"/>
      <c r="V469" s="3098"/>
      <c r="W469" s="3098"/>
      <c r="X469" s="3098"/>
      <c r="Y469" s="3098"/>
      <c r="Z469" s="3098"/>
      <c r="AA469" s="3098"/>
      <c r="AB469" s="3098"/>
      <c r="AC469" s="3098"/>
      <c r="AD469" s="3098"/>
      <c r="AE469" s="3098"/>
      <c r="AF469" s="3098"/>
      <c r="AG469" s="3098"/>
      <c r="AH469" s="3098"/>
      <c r="AI469" s="3098"/>
      <c r="AJ469" s="3143"/>
      <c r="AK469" s="3143"/>
      <c r="AL469" s="3143"/>
      <c r="AM469" s="3143"/>
      <c r="AN469" s="3143"/>
      <c r="AO469" s="3143"/>
      <c r="AP469" s="3143"/>
      <c r="AQ469" s="3143"/>
      <c r="AR469" s="3143"/>
      <c r="AS469" s="3143"/>
      <c r="AT469" s="3143"/>
      <c r="AU469" s="3143"/>
      <c r="AV469" s="3143"/>
      <c r="AW469" s="3143"/>
      <c r="AX469" s="3143"/>
      <c r="AY469" s="3143"/>
      <c r="AZ469" s="3143"/>
      <c r="BA469" s="3143"/>
      <c r="BB469" s="3143"/>
      <c r="BC469" s="3143"/>
      <c r="BD469" s="3143"/>
      <c r="BE469" s="3143"/>
      <c r="BF469" s="3143"/>
      <c r="BG469" s="3143"/>
      <c r="BH469" s="3143"/>
      <c r="BI469" s="3143"/>
      <c r="BJ469" s="3143"/>
      <c r="BK469" s="3143"/>
      <c r="BL469" s="3189"/>
      <c r="BM469" s="3189"/>
      <c r="BN469" s="3189"/>
      <c r="BO469" s="3189"/>
      <c r="BP469" s="3189"/>
      <c r="BQ469" s="3189"/>
      <c r="BR469" s="3189"/>
      <c r="BS469" s="3189"/>
      <c r="BT469" s="3189"/>
      <c r="BU469" s="3189"/>
      <c r="BV469" s="3143"/>
      <c r="BW469" s="3143"/>
      <c r="BX469" s="3143"/>
      <c r="BY469" s="3143"/>
      <c r="BZ469" s="3143"/>
      <c r="CA469" s="3143"/>
      <c r="CB469" s="3143"/>
      <c r="CC469" s="3143"/>
      <c r="CD469" s="3143"/>
      <c r="CE469" s="3143"/>
      <c r="CF469" s="3143"/>
      <c r="CG469" s="3143"/>
      <c r="CH469" s="3143"/>
      <c r="CI469" s="3143"/>
    </row>
    <row r="470" spans="1:87" ht="16.5" customHeight="1">
      <c r="A470" s="3143"/>
      <c r="B470" s="3143"/>
      <c r="C470" s="3143"/>
      <c r="D470" s="3143"/>
      <c r="E470" s="3143"/>
      <c r="F470" s="3143"/>
      <c r="G470" s="3143"/>
      <c r="H470" s="3143"/>
      <c r="I470" s="3143"/>
      <c r="J470" s="3143"/>
      <c r="K470" s="3098"/>
      <c r="L470" s="3098"/>
      <c r="M470" s="3098"/>
      <c r="N470" s="3098"/>
      <c r="O470" s="3098"/>
      <c r="P470" s="3098"/>
      <c r="Q470" s="3098"/>
      <c r="R470" s="3098"/>
      <c r="S470" s="3098"/>
      <c r="T470" s="3098"/>
      <c r="U470" s="3098"/>
      <c r="V470" s="3098"/>
      <c r="W470" s="3098"/>
      <c r="X470" s="3098"/>
      <c r="Y470" s="3098"/>
      <c r="Z470" s="3098"/>
      <c r="AA470" s="3098"/>
      <c r="AB470" s="3098"/>
      <c r="AC470" s="3098"/>
      <c r="AD470" s="3098"/>
      <c r="AE470" s="3098"/>
      <c r="AF470" s="3098"/>
      <c r="AG470" s="3098"/>
      <c r="AH470" s="3098"/>
      <c r="AI470" s="3098"/>
      <c r="AJ470" s="3143"/>
      <c r="AK470" s="3143"/>
      <c r="AL470" s="3143"/>
      <c r="AM470" s="3143"/>
      <c r="AN470" s="3143"/>
      <c r="AO470" s="3143"/>
      <c r="AP470" s="3143"/>
      <c r="AQ470" s="3143"/>
      <c r="AR470" s="3143"/>
      <c r="AS470" s="3143"/>
      <c r="AT470" s="3143"/>
      <c r="AU470" s="3143"/>
      <c r="AV470" s="3143"/>
      <c r="AW470" s="3143"/>
      <c r="AX470" s="3143"/>
      <c r="AY470" s="3143"/>
      <c r="AZ470" s="3143"/>
      <c r="BA470" s="3143"/>
      <c r="BB470" s="3143"/>
      <c r="BC470" s="3143"/>
      <c r="BD470" s="3143"/>
      <c r="BE470" s="3143"/>
      <c r="BF470" s="3143"/>
      <c r="BG470" s="3143"/>
      <c r="BH470" s="3143"/>
      <c r="BI470" s="3143"/>
      <c r="BJ470" s="3143"/>
      <c r="BK470" s="3143"/>
      <c r="BL470" s="3189"/>
      <c r="BM470" s="3189"/>
      <c r="BN470" s="3189"/>
      <c r="BO470" s="3189"/>
      <c r="BP470" s="3189"/>
      <c r="BQ470" s="3189"/>
      <c r="BR470" s="3189"/>
      <c r="BS470" s="3189"/>
      <c r="BT470" s="3189"/>
      <c r="BU470" s="3189"/>
      <c r="BV470" s="3143"/>
      <c r="BW470" s="3143"/>
      <c r="BX470" s="3143"/>
      <c r="BY470" s="3143"/>
      <c r="BZ470" s="3143"/>
      <c r="CA470" s="3143"/>
      <c r="CB470" s="3143"/>
      <c r="CC470" s="3143"/>
      <c r="CD470" s="3143"/>
      <c r="CE470" s="3143"/>
      <c r="CF470" s="3143"/>
      <c r="CG470" s="3143"/>
      <c r="CH470" s="3143"/>
      <c r="CI470" s="3143"/>
    </row>
    <row r="471" spans="1:87" ht="16.5" customHeight="1">
      <c r="A471" s="3143"/>
      <c r="B471" s="3143"/>
      <c r="C471" s="3143"/>
      <c r="D471" s="3143"/>
      <c r="E471" s="3143"/>
      <c r="F471" s="3143"/>
      <c r="G471" s="3143"/>
      <c r="H471" s="3143"/>
      <c r="I471" s="3143"/>
      <c r="J471" s="3143"/>
      <c r="K471" s="3098"/>
      <c r="L471" s="3098"/>
      <c r="M471" s="3098"/>
      <c r="N471" s="3098"/>
      <c r="O471" s="3098"/>
      <c r="P471" s="3098"/>
      <c r="Q471" s="3098"/>
      <c r="R471" s="3098"/>
      <c r="S471" s="3098"/>
      <c r="T471" s="3098"/>
      <c r="U471" s="3098"/>
      <c r="V471" s="3098"/>
      <c r="W471" s="3098"/>
      <c r="X471" s="3098"/>
      <c r="Y471" s="3098"/>
      <c r="Z471" s="3098"/>
      <c r="AA471" s="3098"/>
      <c r="AB471" s="3098"/>
      <c r="AC471" s="3098"/>
      <c r="AD471" s="3098"/>
      <c r="AE471" s="3098"/>
      <c r="AF471" s="3098"/>
      <c r="AG471" s="3098"/>
      <c r="AH471" s="3098"/>
      <c r="AI471" s="3098"/>
      <c r="AJ471" s="3143"/>
      <c r="AK471" s="3143"/>
      <c r="AL471" s="3143"/>
      <c r="AM471" s="3143"/>
      <c r="AN471" s="3143"/>
      <c r="AO471" s="3143"/>
      <c r="AP471" s="3143"/>
      <c r="AQ471" s="3143"/>
      <c r="AR471" s="3143"/>
      <c r="AS471" s="3143"/>
      <c r="AT471" s="3143"/>
      <c r="AU471" s="3143"/>
      <c r="AV471" s="3143"/>
      <c r="AW471" s="3143"/>
      <c r="AX471" s="3143"/>
      <c r="AY471" s="3143"/>
      <c r="AZ471" s="3143"/>
      <c r="BA471" s="3143"/>
      <c r="BB471" s="3143"/>
      <c r="BC471" s="3143"/>
      <c r="BD471" s="3143"/>
      <c r="BE471" s="3143"/>
      <c r="BF471" s="3143"/>
      <c r="BG471" s="3143"/>
      <c r="BH471" s="3143"/>
      <c r="BI471" s="3143"/>
      <c r="BJ471" s="3143"/>
      <c r="BK471" s="3143"/>
      <c r="BL471" s="3189"/>
      <c r="BM471" s="3189"/>
      <c r="BN471" s="3189"/>
      <c r="BO471" s="3189"/>
      <c r="BP471" s="3189"/>
      <c r="BQ471" s="3189"/>
      <c r="BR471" s="3189"/>
      <c r="BS471" s="3189"/>
      <c r="BT471" s="3189"/>
      <c r="BU471" s="3189"/>
      <c r="BV471" s="3143"/>
      <c r="BW471" s="3143"/>
      <c r="BX471" s="3143"/>
      <c r="BY471" s="3143"/>
      <c r="BZ471" s="3143"/>
      <c r="CA471" s="3143"/>
      <c r="CB471" s="3143"/>
      <c r="CC471" s="3143"/>
      <c r="CD471" s="3143"/>
      <c r="CE471" s="3143"/>
      <c r="CF471" s="3143"/>
      <c r="CG471" s="3143"/>
      <c r="CH471" s="3143"/>
      <c r="CI471" s="3143"/>
    </row>
    <row r="472" spans="1:87" ht="16.5" customHeight="1">
      <c r="A472" s="3143"/>
      <c r="B472" s="3143"/>
      <c r="C472" s="3143"/>
      <c r="D472" s="3143"/>
      <c r="E472" s="3143"/>
      <c r="F472" s="3143"/>
      <c r="G472" s="3143"/>
      <c r="H472" s="3143"/>
      <c r="I472" s="3143"/>
      <c r="J472" s="3143"/>
      <c r="K472" s="3098"/>
      <c r="L472" s="3098"/>
      <c r="M472" s="3098"/>
      <c r="N472" s="3098"/>
      <c r="O472" s="3098"/>
      <c r="P472" s="3098"/>
      <c r="Q472" s="3098"/>
      <c r="R472" s="3098"/>
      <c r="S472" s="3098"/>
      <c r="T472" s="3098"/>
      <c r="U472" s="3098"/>
      <c r="V472" s="3098"/>
      <c r="W472" s="3098"/>
      <c r="X472" s="3098"/>
      <c r="Y472" s="3098"/>
      <c r="Z472" s="3098"/>
      <c r="AA472" s="3098"/>
      <c r="AB472" s="3098"/>
      <c r="AC472" s="3098"/>
      <c r="AD472" s="3098"/>
      <c r="AE472" s="3098"/>
      <c r="AF472" s="3098"/>
      <c r="AG472" s="3098"/>
      <c r="AH472" s="3098"/>
      <c r="AI472" s="3098"/>
      <c r="AJ472" s="3143"/>
      <c r="AK472" s="3143"/>
      <c r="AL472" s="3143"/>
      <c r="AM472" s="3143"/>
      <c r="AN472" s="3143"/>
      <c r="AO472" s="3143"/>
      <c r="AP472" s="3143"/>
      <c r="AQ472" s="3143"/>
      <c r="AR472" s="3143"/>
      <c r="AS472" s="3143"/>
      <c r="AT472" s="3143"/>
      <c r="AU472" s="3143"/>
      <c r="AV472" s="3143"/>
      <c r="AW472" s="3143"/>
      <c r="AX472" s="3143"/>
      <c r="AY472" s="3143"/>
      <c r="AZ472" s="3143"/>
      <c r="BA472" s="3143"/>
      <c r="BB472" s="3143"/>
      <c r="BC472" s="3143"/>
      <c r="BD472" s="3143"/>
      <c r="BE472" s="3143"/>
      <c r="BF472" s="3143"/>
      <c r="BG472" s="3143"/>
      <c r="BH472" s="3143"/>
      <c r="BI472" s="3143"/>
      <c r="BJ472" s="3143"/>
      <c r="BK472" s="3143"/>
      <c r="BL472" s="3189"/>
      <c r="BM472" s="3189"/>
      <c r="BN472" s="3189"/>
      <c r="BO472" s="3189"/>
      <c r="BP472" s="3189"/>
      <c r="BQ472" s="3189"/>
      <c r="BR472" s="3189"/>
      <c r="BS472" s="3189"/>
      <c r="BT472" s="3189"/>
      <c r="BU472" s="3189"/>
      <c r="BV472" s="3143"/>
      <c r="BW472" s="3143"/>
      <c r="BX472" s="3143"/>
      <c r="BY472" s="3143"/>
      <c r="BZ472" s="3143"/>
      <c r="CA472" s="3143"/>
      <c r="CB472" s="3143"/>
      <c r="CC472" s="3143"/>
      <c r="CD472" s="3143"/>
      <c r="CE472" s="3143"/>
      <c r="CF472" s="3143"/>
      <c r="CG472" s="3143"/>
      <c r="CH472" s="3143"/>
      <c r="CI472" s="3143"/>
    </row>
    <row r="473" spans="1:87" ht="16.5" customHeight="1">
      <c r="A473" s="3143"/>
      <c r="B473" s="3143"/>
      <c r="C473" s="3143"/>
      <c r="D473" s="3143"/>
      <c r="E473" s="3143"/>
      <c r="F473" s="3143"/>
      <c r="G473" s="3143"/>
      <c r="H473" s="3143"/>
      <c r="I473" s="3143"/>
      <c r="J473" s="3143"/>
      <c r="K473" s="3098"/>
      <c r="L473" s="3098"/>
      <c r="M473" s="3098"/>
      <c r="N473" s="3098"/>
      <c r="O473" s="3098"/>
      <c r="P473" s="3098"/>
      <c r="Q473" s="3098"/>
      <c r="R473" s="3098"/>
      <c r="S473" s="3098"/>
      <c r="T473" s="3098"/>
      <c r="U473" s="3098"/>
      <c r="V473" s="3098"/>
      <c r="W473" s="3098"/>
      <c r="X473" s="3098"/>
      <c r="Y473" s="3098"/>
      <c r="Z473" s="3098"/>
      <c r="AA473" s="3098"/>
      <c r="AB473" s="3098"/>
      <c r="AC473" s="3098"/>
      <c r="AD473" s="3098"/>
      <c r="AE473" s="3098"/>
      <c r="AF473" s="3098"/>
      <c r="AG473" s="3098"/>
      <c r="AH473" s="3098"/>
      <c r="AI473" s="3098"/>
      <c r="AJ473" s="3143"/>
      <c r="AK473" s="3143"/>
      <c r="AL473" s="3143"/>
      <c r="AM473" s="3143"/>
      <c r="AN473" s="3143"/>
      <c r="AO473" s="3143"/>
      <c r="AP473" s="3143"/>
      <c r="AQ473" s="3143"/>
      <c r="AR473" s="3143"/>
      <c r="AS473" s="3143"/>
      <c r="AT473" s="3143"/>
      <c r="AU473" s="3143"/>
      <c r="AV473" s="3143"/>
      <c r="AW473" s="3143"/>
      <c r="AX473" s="3143"/>
      <c r="AY473" s="3143"/>
      <c r="AZ473" s="3143"/>
      <c r="BA473" s="3143"/>
      <c r="BB473" s="3143"/>
      <c r="BC473" s="3143"/>
      <c r="BD473" s="3143"/>
      <c r="BE473" s="3143"/>
      <c r="BF473" s="3143"/>
      <c r="BG473" s="3143"/>
      <c r="BH473" s="3143"/>
      <c r="BI473" s="3143"/>
      <c r="BJ473" s="3143"/>
      <c r="BK473" s="3143"/>
      <c r="BL473" s="3189"/>
      <c r="BM473" s="3189"/>
      <c r="BN473" s="3189"/>
      <c r="BO473" s="3189"/>
      <c r="BP473" s="3189"/>
      <c r="BQ473" s="3189"/>
      <c r="BR473" s="3189"/>
      <c r="BS473" s="3189"/>
      <c r="BT473" s="3189"/>
      <c r="BU473" s="3189"/>
      <c r="BV473" s="3143"/>
      <c r="BW473" s="3143"/>
      <c r="BX473" s="3143"/>
      <c r="BY473" s="3143"/>
      <c r="BZ473" s="3143"/>
      <c r="CA473" s="3143"/>
      <c r="CB473" s="3143"/>
      <c r="CC473" s="3143"/>
      <c r="CD473" s="3143"/>
      <c r="CE473" s="3143"/>
      <c r="CF473" s="3143"/>
      <c r="CG473" s="3143"/>
      <c r="CH473" s="3143"/>
      <c r="CI473" s="3143"/>
    </row>
    <row r="474" spans="1:87" ht="16.5" customHeight="1">
      <c r="A474" s="3143"/>
      <c r="B474" s="3143"/>
      <c r="C474" s="3143"/>
      <c r="D474" s="3143"/>
      <c r="E474" s="3143"/>
      <c r="F474" s="3143"/>
      <c r="G474" s="3143"/>
      <c r="H474" s="3143"/>
      <c r="I474" s="3143"/>
      <c r="J474" s="3143"/>
      <c r="K474" s="3098"/>
      <c r="L474" s="3098"/>
      <c r="M474" s="3098"/>
      <c r="N474" s="3098"/>
      <c r="O474" s="3098"/>
      <c r="P474" s="3098"/>
      <c r="Q474" s="3098"/>
      <c r="R474" s="3098"/>
      <c r="S474" s="3098"/>
      <c r="T474" s="3098"/>
      <c r="U474" s="3098"/>
      <c r="V474" s="3098"/>
      <c r="W474" s="3098"/>
      <c r="X474" s="3098"/>
      <c r="Y474" s="3098"/>
      <c r="Z474" s="3098"/>
      <c r="AA474" s="3098"/>
      <c r="AB474" s="3098"/>
      <c r="AC474" s="3098"/>
      <c r="AD474" s="3098"/>
      <c r="AE474" s="3098"/>
      <c r="AF474" s="3098"/>
      <c r="AG474" s="3098"/>
      <c r="AH474" s="3098"/>
      <c r="AI474" s="3098"/>
      <c r="AJ474" s="3143"/>
      <c r="AK474" s="3143"/>
      <c r="AL474" s="3143"/>
      <c r="AM474" s="3143"/>
      <c r="AN474" s="3143"/>
      <c r="AO474" s="3143"/>
      <c r="AP474" s="3143"/>
      <c r="AQ474" s="3143"/>
      <c r="AR474" s="3143"/>
      <c r="AS474" s="3143"/>
      <c r="AT474" s="3143"/>
      <c r="AU474" s="3143"/>
      <c r="AV474" s="3143"/>
      <c r="AW474" s="3143"/>
      <c r="AX474" s="3143"/>
      <c r="AY474" s="3143"/>
      <c r="AZ474" s="3143"/>
      <c r="BA474" s="3143"/>
      <c r="BB474" s="3143"/>
      <c r="BC474" s="3143"/>
      <c r="BD474" s="3143"/>
      <c r="BE474" s="3143"/>
      <c r="BF474" s="3143"/>
      <c r="BG474" s="3143"/>
      <c r="BH474" s="3143"/>
      <c r="BI474" s="3143"/>
      <c r="BJ474" s="3143"/>
      <c r="BK474" s="3143"/>
      <c r="BL474" s="3189"/>
      <c r="BM474" s="3189"/>
      <c r="BN474" s="3189"/>
      <c r="BO474" s="3189"/>
      <c r="BP474" s="3189"/>
      <c r="BQ474" s="3189"/>
      <c r="BR474" s="3189"/>
      <c r="BS474" s="3189"/>
      <c r="BT474" s="3189"/>
      <c r="BU474" s="3189"/>
      <c r="BV474" s="3143"/>
      <c r="BW474" s="3143"/>
      <c r="BX474" s="3143"/>
      <c r="BY474" s="3143"/>
      <c r="BZ474" s="3143"/>
      <c r="CA474" s="3143"/>
      <c r="CB474" s="3143"/>
      <c r="CC474" s="3143"/>
      <c r="CD474" s="3143"/>
      <c r="CE474" s="3143"/>
      <c r="CF474" s="3143"/>
      <c r="CG474" s="3143"/>
      <c r="CH474" s="3143"/>
      <c r="CI474" s="3143"/>
    </row>
    <row r="475" spans="1:87" ht="16.5" customHeight="1">
      <c r="A475" s="3143"/>
      <c r="B475" s="3143"/>
      <c r="C475" s="3143"/>
      <c r="D475" s="3143"/>
      <c r="E475" s="3143"/>
      <c r="F475" s="3143"/>
      <c r="G475" s="3143"/>
      <c r="H475" s="3143"/>
      <c r="I475" s="3143"/>
      <c r="J475" s="3143"/>
      <c r="K475" s="3098"/>
      <c r="L475" s="3098"/>
      <c r="M475" s="3098"/>
      <c r="N475" s="3098"/>
      <c r="O475" s="3098"/>
      <c r="P475" s="3098"/>
      <c r="Q475" s="3098"/>
      <c r="R475" s="3098"/>
      <c r="S475" s="3098"/>
      <c r="T475" s="3098"/>
      <c r="U475" s="3098"/>
      <c r="V475" s="3098"/>
      <c r="W475" s="3098"/>
      <c r="X475" s="3098"/>
      <c r="Y475" s="3098"/>
      <c r="Z475" s="3098"/>
      <c r="AA475" s="3098"/>
      <c r="AB475" s="3098"/>
      <c r="AC475" s="3098"/>
      <c r="AD475" s="3098"/>
      <c r="AE475" s="3098"/>
      <c r="AF475" s="3098"/>
      <c r="AG475" s="3098"/>
      <c r="AH475" s="3098"/>
      <c r="AI475" s="3098"/>
      <c r="AJ475" s="3143"/>
      <c r="AK475" s="3143"/>
      <c r="AL475" s="3143"/>
      <c r="AM475" s="3143"/>
      <c r="AN475" s="3143"/>
      <c r="AO475" s="3143"/>
      <c r="AP475" s="3143"/>
      <c r="AQ475" s="3143"/>
      <c r="AR475" s="3143"/>
      <c r="AS475" s="3143"/>
      <c r="AT475" s="3143"/>
      <c r="AU475" s="3143"/>
      <c r="AV475" s="3143"/>
      <c r="AW475" s="3143"/>
      <c r="AX475" s="3143"/>
      <c r="AY475" s="3143"/>
      <c r="AZ475" s="3143"/>
      <c r="BA475" s="3143"/>
      <c r="BB475" s="3143"/>
      <c r="BC475" s="3143"/>
      <c r="BD475" s="3143"/>
      <c r="BE475" s="3143"/>
      <c r="BF475" s="3143"/>
      <c r="BG475" s="3143"/>
      <c r="BH475" s="3143"/>
      <c r="BI475" s="3143"/>
      <c r="BJ475" s="3143"/>
      <c r="BK475" s="3143"/>
      <c r="BL475" s="3189"/>
      <c r="BM475" s="3189"/>
      <c r="BN475" s="3189"/>
      <c r="BO475" s="3189"/>
      <c r="BP475" s="3189"/>
      <c r="BQ475" s="3189"/>
      <c r="BR475" s="3189"/>
      <c r="BS475" s="3189"/>
      <c r="BT475" s="3189"/>
      <c r="BU475" s="3189"/>
      <c r="BV475" s="3143"/>
      <c r="BW475" s="3143"/>
      <c r="BX475" s="3143"/>
      <c r="BY475" s="3143"/>
      <c r="BZ475" s="3143"/>
      <c r="CA475" s="3143"/>
      <c r="CB475" s="3143"/>
      <c r="CC475" s="3143"/>
      <c r="CD475" s="3143"/>
      <c r="CE475" s="3143"/>
      <c r="CF475" s="3143"/>
      <c r="CG475" s="3143"/>
      <c r="CH475" s="3143"/>
      <c r="CI475" s="3143"/>
    </row>
    <row r="476" spans="1:87" ht="16.5" customHeight="1">
      <c r="A476" s="3143"/>
      <c r="B476" s="3143"/>
      <c r="C476" s="3143"/>
      <c r="D476" s="3143"/>
      <c r="E476" s="3143"/>
      <c r="F476" s="3143"/>
      <c r="G476" s="3143"/>
      <c r="H476" s="3143"/>
      <c r="I476" s="3143"/>
      <c r="J476" s="3143"/>
      <c r="K476" s="3098"/>
      <c r="L476" s="3098"/>
      <c r="M476" s="3098"/>
      <c r="N476" s="3098"/>
      <c r="O476" s="3098"/>
      <c r="P476" s="3098"/>
      <c r="Q476" s="3098"/>
      <c r="R476" s="3098"/>
      <c r="S476" s="3098"/>
      <c r="T476" s="3098"/>
      <c r="U476" s="3098"/>
      <c r="V476" s="3098"/>
      <c r="W476" s="3098"/>
      <c r="X476" s="3098"/>
      <c r="Y476" s="3098"/>
      <c r="Z476" s="3098"/>
      <c r="AA476" s="3098"/>
      <c r="AB476" s="3098"/>
      <c r="AC476" s="3098"/>
      <c r="AD476" s="3098"/>
      <c r="AE476" s="3098"/>
      <c r="AF476" s="3098"/>
      <c r="AG476" s="3098"/>
      <c r="AH476" s="3098"/>
      <c r="AI476" s="3098"/>
      <c r="AJ476" s="3143"/>
      <c r="AK476" s="3143"/>
      <c r="AL476" s="3143"/>
      <c r="AM476" s="3143"/>
      <c r="AN476" s="3143"/>
      <c r="AO476" s="3143"/>
      <c r="AP476" s="3143"/>
      <c r="AQ476" s="3143"/>
      <c r="AR476" s="3143"/>
      <c r="AS476" s="3143"/>
      <c r="AT476" s="3143"/>
      <c r="AU476" s="3143"/>
      <c r="AV476" s="3143"/>
      <c r="AW476" s="3143"/>
      <c r="AX476" s="3143"/>
      <c r="AY476" s="3143"/>
      <c r="AZ476" s="3143"/>
      <c r="BA476" s="3143"/>
      <c r="BB476" s="3143"/>
      <c r="BC476" s="3143"/>
      <c r="BD476" s="3143"/>
      <c r="BE476" s="3143"/>
      <c r="BF476" s="3143"/>
      <c r="BG476" s="3143"/>
      <c r="BH476" s="3143"/>
      <c r="BI476" s="3143"/>
      <c r="BJ476" s="3143"/>
      <c r="BK476" s="3143"/>
      <c r="BL476" s="3189"/>
      <c r="BM476" s="3189"/>
      <c r="BN476" s="3189"/>
      <c r="BO476" s="3189"/>
      <c r="BP476" s="3189"/>
      <c r="BQ476" s="3189"/>
      <c r="BR476" s="3189"/>
      <c r="BS476" s="3189"/>
      <c r="BT476" s="3189"/>
      <c r="BU476" s="3189"/>
      <c r="BV476" s="3143"/>
      <c r="BW476" s="3143"/>
      <c r="BX476" s="3143"/>
      <c r="BY476" s="3143"/>
      <c r="BZ476" s="3143"/>
      <c r="CA476" s="3143"/>
      <c r="CB476" s="3143"/>
      <c r="CC476" s="3143"/>
      <c r="CD476" s="3143"/>
      <c r="CE476" s="3143"/>
      <c r="CF476" s="3143"/>
      <c r="CG476" s="3143"/>
      <c r="CH476" s="3143"/>
      <c r="CI476" s="3143"/>
    </row>
    <row r="477" spans="1:87" ht="16.5" customHeight="1">
      <c r="A477" s="3143"/>
      <c r="B477" s="3143"/>
      <c r="C477" s="3143"/>
      <c r="D477" s="3143"/>
      <c r="E477" s="3143"/>
      <c r="F477" s="3143"/>
      <c r="G477" s="3143"/>
      <c r="H477" s="3143"/>
      <c r="I477" s="3143"/>
      <c r="J477" s="3143"/>
      <c r="K477" s="3098"/>
      <c r="L477" s="3098"/>
      <c r="M477" s="3098"/>
      <c r="N477" s="3098"/>
      <c r="O477" s="3098"/>
      <c r="P477" s="3098"/>
      <c r="Q477" s="3098"/>
      <c r="R477" s="3098"/>
      <c r="S477" s="3098"/>
      <c r="T477" s="3098"/>
      <c r="U477" s="3098"/>
      <c r="V477" s="3098"/>
      <c r="W477" s="3098"/>
      <c r="X477" s="3098"/>
      <c r="Y477" s="3098"/>
      <c r="Z477" s="3098"/>
      <c r="AA477" s="3098"/>
      <c r="AB477" s="3098"/>
      <c r="AC477" s="3098"/>
      <c r="AD477" s="3098"/>
      <c r="AE477" s="3098"/>
      <c r="AF477" s="3098"/>
      <c r="AG477" s="3098"/>
      <c r="AH477" s="3098"/>
      <c r="AI477" s="3098"/>
      <c r="AJ477" s="3143"/>
      <c r="AK477" s="3143"/>
      <c r="AL477" s="3143"/>
      <c r="AM477" s="3143"/>
      <c r="AN477" s="3143"/>
      <c r="AO477" s="3143"/>
      <c r="AP477" s="3143"/>
      <c r="AQ477" s="3143"/>
      <c r="AR477" s="3143"/>
      <c r="AS477" s="3143"/>
      <c r="AT477" s="3143"/>
      <c r="AU477" s="3143"/>
      <c r="AV477" s="3143"/>
      <c r="AW477" s="3143"/>
      <c r="AX477" s="3143"/>
      <c r="AY477" s="3143"/>
      <c r="AZ477" s="3143"/>
      <c r="BA477" s="3143"/>
      <c r="BB477" s="3143"/>
      <c r="BC477" s="3143"/>
      <c r="BD477" s="3143"/>
      <c r="BE477" s="3143"/>
      <c r="BF477" s="3143"/>
      <c r="BG477" s="3143"/>
      <c r="BH477" s="3143"/>
      <c r="BI477" s="3143"/>
      <c r="BJ477" s="3143"/>
      <c r="BK477" s="3143"/>
      <c r="BL477" s="3189"/>
      <c r="BM477" s="3189"/>
      <c r="BN477" s="3189"/>
      <c r="BO477" s="3189"/>
      <c r="BP477" s="3189"/>
      <c r="BQ477" s="3189"/>
      <c r="BR477" s="3189"/>
      <c r="BS477" s="3189"/>
      <c r="BT477" s="3189"/>
      <c r="BU477" s="3189"/>
      <c r="BV477" s="3143"/>
      <c r="BW477" s="3143"/>
      <c r="BX477" s="3143"/>
      <c r="BY477" s="3143"/>
      <c r="BZ477" s="3143"/>
      <c r="CA477" s="3143"/>
      <c r="CB477" s="3143"/>
      <c r="CC477" s="3143"/>
      <c r="CD477" s="3143"/>
      <c r="CE477" s="3143"/>
      <c r="CF477" s="3143"/>
      <c r="CG477" s="3143"/>
      <c r="CH477" s="3143"/>
      <c r="CI477" s="3143"/>
    </row>
    <row r="478" spans="1:87" ht="16.5" customHeight="1">
      <c r="A478" s="3143"/>
      <c r="B478" s="3143"/>
      <c r="C478" s="3143"/>
      <c r="D478" s="3143"/>
      <c r="E478" s="3143"/>
      <c r="F478" s="3143"/>
      <c r="G478" s="3143"/>
      <c r="H478" s="3143"/>
      <c r="I478" s="3143"/>
      <c r="J478" s="3143"/>
      <c r="K478" s="3098"/>
      <c r="L478" s="3098"/>
      <c r="M478" s="3098"/>
      <c r="N478" s="3098"/>
      <c r="O478" s="3098"/>
      <c r="P478" s="3098"/>
      <c r="Q478" s="3098"/>
      <c r="R478" s="3098"/>
      <c r="S478" s="3098"/>
      <c r="T478" s="3098"/>
      <c r="U478" s="3098"/>
      <c r="V478" s="3098"/>
      <c r="W478" s="3098"/>
      <c r="X478" s="3098"/>
      <c r="Y478" s="3098"/>
      <c r="Z478" s="3098"/>
      <c r="AA478" s="3098"/>
      <c r="AB478" s="3098"/>
      <c r="AC478" s="3098"/>
      <c r="AD478" s="3098"/>
      <c r="AE478" s="3098"/>
      <c r="AF478" s="3098"/>
      <c r="AG478" s="3098"/>
      <c r="AH478" s="3098"/>
      <c r="AI478" s="3098"/>
      <c r="AJ478" s="3143"/>
      <c r="AK478" s="3143"/>
      <c r="AL478" s="3143"/>
      <c r="AM478" s="3143"/>
      <c r="AN478" s="3143"/>
      <c r="AO478" s="3143"/>
      <c r="AP478" s="3143"/>
      <c r="AQ478" s="3143"/>
      <c r="AR478" s="3143"/>
      <c r="AS478" s="3143"/>
      <c r="AT478" s="3143"/>
      <c r="AU478" s="3143"/>
      <c r="AV478" s="3143"/>
      <c r="AW478" s="3143"/>
      <c r="AX478" s="3143"/>
      <c r="AY478" s="3143"/>
      <c r="AZ478" s="3143"/>
      <c r="BA478" s="3143"/>
      <c r="BB478" s="3143"/>
      <c r="BC478" s="3143"/>
      <c r="BD478" s="3143"/>
      <c r="BE478" s="3143"/>
      <c r="BF478" s="3143"/>
      <c r="BG478" s="3143"/>
      <c r="BH478" s="3143"/>
      <c r="BI478" s="3143"/>
      <c r="BJ478" s="3143"/>
      <c r="BK478" s="3143"/>
      <c r="BL478" s="3189"/>
      <c r="BM478" s="3189"/>
      <c r="BN478" s="3189"/>
      <c r="BO478" s="3189"/>
      <c r="BP478" s="3189"/>
      <c r="BQ478" s="3189"/>
      <c r="BR478" s="3189"/>
      <c r="BS478" s="3189"/>
      <c r="BT478" s="3189"/>
      <c r="BU478" s="3189"/>
      <c r="BV478" s="3143"/>
      <c r="BW478" s="3143"/>
      <c r="BX478" s="3143"/>
      <c r="BY478" s="3143"/>
      <c r="BZ478" s="3143"/>
      <c r="CA478" s="3143"/>
      <c r="CB478" s="3143"/>
      <c r="CC478" s="3143"/>
      <c r="CD478" s="3143"/>
      <c r="CE478" s="3143"/>
      <c r="CF478" s="3143"/>
      <c r="CG478" s="3143"/>
      <c r="CH478" s="3143"/>
      <c r="CI478" s="3143"/>
    </row>
    <row r="479" spans="1:87" ht="16.5" customHeight="1">
      <c r="A479" s="3143"/>
      <c r="B479" s="3143"/>
      <c r="C479" s="3143"/>
      <c r="D479" s="3143"/>
      <c r="E479" s="3143"/>
      <c r="F479" s="3143"/>
      <c r="G479" s="3143"/>
      <c r="H479" s="3143"/>
      <c r="I479" s="3143"/>
      <c r="J479" s="3143"/>
      <c r="K479" s="3098"/>
      <c r="L479" s="3098"/>
      <c r="M479" s="3098"/>
      <c r="N479" s="3098"/>
      <c r="O479" s="3098"/>
      <c r="P479" s="3098"/>
      <c r="Q479" s="3098"/>
      <c r="R479" s="3098"/>
      <c r="S479" s="3098"/>
      <c r="T479" s="3098"/>
      <c r="U479" s="3098"/>
      <c r="V479" s="3098"/>
      <c r="W479" s="3098"/>
      <c r="X479" s="3098"/>
      <c r="Y479" s="3098"/>
      <c r="Z479" s="3098"/>
      <c r="AA479" s="3098"/>
      <c r="AB479" s="3098"/>
      <c r="AC479" s="3098"/>
      <c r="AD479" s="3098"/>
      <c r="AE479" s="3098"/>
      <c r="AF479" s="3098"/>
      <c r="AG479" s="3098"/>
      <c r="AH479" s="3098"/>
      <c r="AI479" s="3098"/>
      <c r="AJ479" s="3143"/>
      <c r="AK479" s="3143"/>
      <c r="AL479" s="3143"/>
      <c r="AM479" s="3143"/>
      <c r="AN479" s="3143"/>
      <c r="AO479" s="3143"/>
      <c r="AP479" s="3143"/>
      <c r="AQ479" s="3143"/>
      <c r="AR479" s="3143"/>
      <c r="AS479" s="3143"/>
      <c r="AT479" s="3143"/>
      <c r="AU479" s="3143"/>
      <c r="AV479" s="3143"/>
      <c r="AW479" s="3143"/>
      <c r="AX479" s="3143"/>
      <c r="AY479" s="3143"/>
      <c r="AZ479" s="3143"/>
      <c r="BA479" s="3143"/>
      <c r="BB479" s="3143"/>
      <c r="BC479" s="3143"/>
      <c r="BD479" s="3143"/>
      <c r="BE479" s="3143"/>
      <c r="BF479" s="3143"/>
      <c r="BG479" s="3143"/>
      <c r="BH479" s="3143"/>
      <c r="BI479" s="3143"/>
      <c r="BJ479" s="3143"/>
      <c r="BK479" s="3143"/>
      <c r="BL479" s="3189"/>
      <c r="BM479" s="3189"/>
      <c r="BN479" s="3189"/>
      <c r="BO479" s="3189"/>
      <c r="BP479" s="3189"/>
      <c r="BQ479" s="3189"/>
      <c r="BR479" s="3189"/>
      <c r="BS479" s="3189"/>
      <c r="BT479" s="3189"/>
      <c r="BU479" s="3189"/>
      <c r="BV479" s="3143"/>
      <c r="BW479" s="3143"/>
      <c r="BX479" s="3143"/>
      <c r="BY479" s="3143"/>
      <c r="BZ479" s="3143"/>
      <c r="CA479" s="3143"/>
      <c r="CB479" s="3143"/>
      <c r="CC479" s="3143"/>
      <c r="CD479" s="3143"/>
      <c r="CE479" s="3143"/>
      <c r="CF479" s="3143"/>
      <c r="CG479" s="3143"/>
      <c r="CH479" s="3143"/>
      <c r="CI479" s="3143"/>
    </row>
    <row r="480" spans="1:87" ht="16.5" customHeight="1">
      <c r="A480" s="3143"/>
      <c r="B480" s="3143"/>
      <c r="C480" s="3143"/>
      <c r="D480" s="3143"/>
      <c r="E480" s="3143"/>
      <c r="F480" s="3143"/>
      <c r="G480" s="3143"/>
      <c r="H480" s="3143"/>
      <c r="I480" s="3143"/>
      <c r="J480" s="3143"/>
      <c r="K480" s="3098"/>
      <c r="L480" s="3098"/>
      <c r="M480" s="3098"/>
      <c r="N480" s="3098"/>
      <c r="O480" s="3098"/>
      <c r="P480" s="3098"/>
      <c r="Q480" s="3098"/>
      <c r="R480" s="3098"/>
      <c r="S480" s="3098"/>
      <c r="T480" s="3098"/>
      <c r="U480" s="3098"/>
      <c r="V480" s="3098"/>
      <c r="W480" s="3098"/>
      <c r="X480" s="3098"/>
      <c r="Y480" s="3098"/>
      <c r="Z480" s="3098"/>
      <c r="AA480" s="3098"/>
      <c r="AB480" s="3098"/>
      <c r="AC480" s="3098"/>
      <c r="AD480" s="3098"/>
      <c r="AE480" s="3098"/>
      <c r="AF480" s="3098"/>
      <c r="AG480" s="3098"/>
      <c r="AH480" s="3098"/>
      <c r="AI480" s="3098"/>
      <c r="AJ480" s="3143"/>
      <c r="AK480" s="3143"/>
      <c r="AL480" s="3143"/>
      <c r="AM480" s="3143"/>
      <c r="AN480" s="3143"/>
      <c r="AO480" s="3143"/>
      <c r="AP480" s="3143"/>
      <c r="AQ480" s="3143"/>
      <c r="AR480" s="3143"/>
      <c r="AS480" s="3143"/>
      <c r="AT480" s="3143"/>
      <c r="AU480" s="3143"/>
      <c r="AV480" s="3143"/>
      <c r="AW480" s="3143"/>
      <c r="AX480" s="3143"/>
      <c r="AY480" s="3143"/>
      <c r="AZ480" s="3143"/>
      <c r="BA480" s="3143"/>
      <c r="BB480" s="3143"/>
      <c r="BC480" s="3143"/>
      <c r="BD480" s="3143"/>
      <c r="BE480" s="3143"/>
      <c r="BF480" s="3143"/>
      <c r="BG480" s="3143"/>
      <c r="BH480" s="3143"/>
      <c r="BI480" s="3143"/>
      <c r="BJ480" s="3143"/>
      <c r="BK480" s="3143"/>
      <c r="BL480" s="3189"/>
      <c r="BM480" s="3189"/>
      <c r="BN480" s="3189"/>
      <c r="BO480" s="3189"/>
      <c r="BP480" s="3189"/>
      <c r="BQ480" s="3189"/>
      <c r="BR480" s="3189"/>
      <c r="BS480" s="3189"/>
      <c r="BT480" s="3189"/>
      <c r="BU480" s="3189"/>
      <c r="BV480" s="3143"/>
      <c r="BW480" s="3143"/>
      <c r="BX480" s="3143"/>
      <c r="BY480" s="3143"/>
      <c r="BZ480" s="3143"/>
      <c r="CA480" s="3143"/>
      <c r="CB480" s="3143"/>
      <c r="CC480" s="3143"/>
      <c r="CD480" s="3143"/>
      <c r="CE480" s="3143"/>
      <c r="CF480" s="3143"/>
      <c r="CG480" s="3143"/>
      <c r="CH480" s="3143"/>
      <c r="CI480" s="3143"/>
    </row>
    <row r="481" spans="1:87" ht="16.5" customHeight="1">
      <c r="A481" s="3143"/>
      <c r="B481" s="3143"/>
      <c r="C481" s="3143"/>
      <c r="D481" s="3143"/>
      <c r="E481" s="3143"/>
      <c r="F481" s="3143"/>
      <c r="G481" s="3143"/>
      <c r="H481" s="3143"/>
      <c r="I481" s="3143"/>
      <c r="J481" s="3143"/>
      <c r="K481" s="3098"/>
      <c r="L481" s="3098"/>
      <c r="M481" s="3098"/>
      <c r="N481" s="3098"/>
      <c r="O481" s="3098"/>
      <c r="P481" s="3098"/>
      <c r="Q481" s="3098"/>
      <c r="R481" s="3098"/>
      <c r="S481" s="3098"/>
      <c r="T481" s="3098"/>
      <c r="U481" s="3098"/>
      <c r="V481" s="3098"/>
      <c r="W481" s="3098"/>
      <c r="X481" s="3098"/>
      <c r="Y481" s="3098"/>
      <c r="Z481" s="3098"/>
      <c r="AA481" s="3098"/>
      <c r="AB481" s="3098"/>
      <c r="AC481" s="3098"/>
      <c r="AD481" s="3098"/>
      <c r="AE481" s="3098"/>
      <c r="AF481" s="3098"/>
      <c r="AG481" s="3098"/>
      <c r="AH481" s="3098"/>
      <c r="AI481" s="3098"/>
      <c r="AJ481" s="3143"/>
      <c r="AK481" s="3143"/>
      <c r="AL481" s="3143"/>
      <c r="AM481" s="3143"/>
      <c r="AN481" s="3143"/>
      <c r="AO481" s="3143"/>
      <c r="AP481" s="3143"/>
      <c r="AQ481" s="3143"/>
      <c r="AR481" s="3143"/>
      <c r="AS481" s="3143"/>
      <c r="AT481" s="3143"/>
      <c r="AU481" s="3143"/>
      <c r="AV481" s="3143"/>
      <c r="AW481" s="3143"/>
      <c r="AX481" s="3143"/>
      <c r="AY481" s="3143"/>
      <c r="AZ481" s="3143"/>
      <c r="BA481" s="3143"/>
      <c r="BB481" s="3143"/>
      <c r="BC481" s="3143"/>
      <c r="BD481" s="3143"/>
      <c r="BE481" s="3143"/>
      <c r="BF481" s="3143"/>
      <c r="BG481" s="3143"/>
      <c r="BH481" s="3143"/>
      <c r="BI481" s="3143"/>
      <c r="BJ481" s="3143"/>
      <c r="BK481" s="3143"/>
      <c r="BL481" s="3189"/>
      <c r="BM481" s="3189"/>
      <c r="BN481" s="3189"/>
      <c r="BO481" s="3189"/>
      <c r="BP481" s="3189"/>
      <c r="BQ481" s="3189"/>
      <c r="BR481" s="3189"/>
      <c r="BS481" s="3189"/>
      <c r="BT481" s="3189"/>
      <c r="BU481" s="3189"/>
      <c r="BV481" s="3143"/>
      <c r="BW481" s="3143"/>
      <c r="BX481" s="3143"/>
      <c r="BY481" s="3143"/>
      <c r="BZ481" s="3143"/>
      <c r="CA481" s="3143"/>
      <c r="CB481" s="3143"/>
      <c r="CC481" s="3143"/>
      <c r="CD481" s="3143"/>
      <c r="CE481" s="3143"/>
      <c r="CF481" s="3143"/>
      <c r="CG481" s="3143"/>
      <c r="CH481" s="3143"/>
      <c r="CI481" s="3143"/>
    </row>
    <row r="482" spans="1:87" ht="16.5" customHeight="1">
      <c r="A482" s="3143"/>
      <c r="B482" s="3143"/>
      <c r="C482" s="3143"/>
      <c r="D482" s="3143"/>
      <c r="E482" s="3143"/>
      <c r="F482" s="3143"/>
      <c r="G482" s="3143"/>
      <c r="H482" s="3143"/>
      <c r="I482" s="3143"/>
      <c r="J482" s="3143"/>
      <c r="K482" s="3098"/>
      <c r="L482" s="3098"/>
      <c r="M482" s="3098"/>
      <c r="N482" s="3098"/>
      <c r="O482" s="3098"/>
      <c r="P482" s="3098"/>
      <c r="Q482" s="3098"/>
      <c r="R482" s="3098"/>
      <c r="S482" s="3098"/>
      <c r="T482" s="3098"/>
      <c r="U482" s="3098"/>
      <c r="V482" s="3098"/>
      <c r="W482" s="3098"/>
      <c r="X482" s="3098"/>
      <c r="Y482" s="3098"/>
      <c r="Z482" s="3098"/>
      <c r="AA482" s="3098"/>
      <c r="AB482" s="3098"/>
      <c r="AC482" s="3098"/>
      <c r="AD482" s="3098"/>
      <c r="AE482" s="3098"/>
      <c r="AF482" s="3098"/>
      <c r="AG482" s="3098"/>
      <c r="AH482" s="3098"/>
      <c r="AI482" s="3098"/>
      <c r="AJ482" s="3143"/>
      <c r="AK482" s="3143"/>
      <c r="AL482" s="3143"/>
      <c r="AM482" s="3143"/>
      <c r="AN482" s="3143"/>
      <c r="AO482" s="3143"/>
      <c r="AP482" s="3143"/>
      <c r="AQ482" s="3143"/>
      <c r="AR482" s="3143"/>
      <c r="AS482" s="3143"/>
      <c r="AT482" s="3143"/>
      <c r="AU482" s="3143"/>
      <c r="AV482" s="3143"/>
      <c r="AW482" s="3143"/>
      <c r="AX482" s="3143"/>
      <c r="AY482" s="3143"/>
      <c r="AZ482" s="3143"/>
      <c r="BA482" s="3143"/>
      <c r="BB482" s="3143"/>
      <c r="BC482" s="3143"/>
      <c r="BD482" s="3143"/>
      <c r="BE482" s="3143"/>
      <c r="BF482" s="3143"/>
      <c r="BG482" s="3143"/>
      <c r="BH482" s="3143"/>
      <c r="BI482" s="3143"/>
      <c r="BJ482" s="3143"/>
      <c r="BK482" s="3143"/>
      <c r="BL482" s="3189"/>
      <c r="BM482" s="3189"/>
      <c r="BN482" s="3189"/>
      <c r="BO482" s="3189"/>
      <c r="BP482" s="3189"/>
      <c r="BQ482" s="3189"/>
      <c r="BR482" s="3189"/>
      <c r="BS482" s="3189"/>
      <c r="BT482" s="3189"/>
      <c r="BU482" s="3189"/>
      <c r="BV482" s="3143"/>
      <c r="BW482" s="3143"/>
      <c r="BX482" s="3143"/>
      <c r="BY482" s="3143"/>
      <c r="BZ482" s="3143"/>
      <c r="CA482" s="3143"/>
      <c r="CB482" s="3143"/>
      <c r="CC482" s="3143"/>
      <c r="CD482" s="3143"/>
      <c r="CE482" s="3143"/>
      <c r="CF482" s="3143"/>
      <c r="CG482" s="3143"/>
      <c r="CH482" s="3143"/>
      <c r="CI482" s="3143"/>
    </row>
    <row r="483" spans="1:87" ht="16.5" customHeight="1">
      <c r="A483" s="3143"/>
      <c r="B483" s="3143"/>
      <c r="C483" s="3143"/>
      <c r="D483" s="3143"/>
      <c r="E483" s="3143"/>
      <c r="F483" s="3143"/>
      <c r="G483" s="3143"/>
      <c r="H483" s="3143"/>
      <c r="I483" s="3143"/>
      <c r="J483" s="3143"/>
      <c r="K483" s="3098"/>
      <c r="L483" s="3098"/>
      <c r="M483" s="3098"/>
      <c r="N483" s="3098"/>
      <c r="O483" s="3098"/>
      <c r="P483" s="3098"/>
      <c r="Q483" s="3098"/>
      <c r="R483" s="3098"/>
      <c r="S483" s="3098"/>
      <c r="T483" s="3098"/>
      <c r="U483" s="3098"/>
      <c r="V483" s="3098"/>
      <c r="W483" s="3098"/>
      <c r="X483" s="3098"/>
      <c r="Y483" s="3098"/>
      <c r="Z483" s="3098"/>
      <c r="AA483" s="3098"/>
      <c r="AB483" s="3098"/>
      <c r="AC483" s="3098"/>
      <c r="AD483" s="3098"/>
      <c r="AE483" s="3098"/>
      <c r="AF483" s="3098"/>
      <c r="AG483" s="3098"/>
      <c r="AH483" s="3098"/>
      <c r="AI483" s="3098"/>
      <c r="AJ483" s="3143"/>
      <c r="AK483" s="3143"/>
      <c r="AL483" s="3143"/>
      <c r="AM483" s="3143"/>
      <c r="AN483" s="3143"/>
      <c r="AO483" s="3143"/>
      <c r="AP483" s="3143"/>
      <c r="AQ483" s="3143"/>
      <c r="AR483" s="3143"/>
      <c r="AS483" s="3143"/>
      <c r="AT483" s="3143"/>
      <c r="AU483" s="3143"/>
      <c r="AV483" s="3143"/>
      <c r="AW483" s="3143"/>
      <c r="AX483" s="3143"/>
      <c r="AY483" s="3143"/>
      <c r="AZ483" s="3143"/>
      <c r="BA483" s="3143"/>
      <c r="BB483" s="3143"/>
      <c r="BC483" s="3143"/>
      <c r="BD483" s="3143"/>
      <c r="BE483" s="3143"/>
      <c r="BF483" s="3143"/>
      <c r="BG483" s="3143"/>
      <c r="BH483" s="3143"/>
      <c r="BI483" s="3143"/>
      <c r="BJ483" s="3143"/>
      <c r="BK483" s="3143"/>
      <c r="BL483" s="3189"/>
      <c r="BM483" s="3189"/>
      <c r="BN483" s="3189"/>
      <c r="BO483" s="3189"/>
      <c r="BP483" s="3189"/>
      <c r="BQ483" s="3189"/>
      <c r="BR483" s="3189"/>
      <c r="BS483" s="3189"/>
      <c r="BT483" s="3189"/>
      <c r="BU483" s="3189"/>
      <c r="BV483" s="3143"/>
      <c r="BW483" s="3143"/>
      <c r="BX483" s="3143"/>
      <c r="BY483" s="3143"/>
      <c r="BZ483" s="3143"/>
      <c r="CA483" s="3143"/>
      <c r="CB483" s="3143"/>
      <c r="CC483" s="3143"/>
      <c r="CD483" s="3143"/>
      <c r="CE483" s="3143"/>
      <c r="CF483" s="3143"/>
      <c r="CG483" s="3143"/>
      <c r="CH483" s="3143"/>
      <c r="CI483" s="3143"/>
    </row>
    <row r="484" spans="1:87" ht="16.5" customHeight="1">
      <c r="A484" s="3143"/>
      <c r="B484" s="3143"/>
      <c r="C484" s="3143"/>
      <c r="D484" s="3143"/>
      <c r="E484" s="3143"/>
      <c r="F484" s="3143"/>
      <c r="G484" s="3143"/>
      <c r="H484" s="3143"/>
      <c r="I484" s="3143"/>
      <c r="J484" s="3143"/>
      <c r="K484" s="3098"/>
      <c r="L484" s="3098"/>
      <c r="M484" s="3098"/>
      <c r="N484" s="3098"/>
      <c r="O484" s="3098"/>
      <c r="P484" s="3098"/>
      <c r="Q484" s="3098"/>
      <c r="R484" s="3098"/>
      <c r="S484" s="3098"/>
      <c r="T484" s="3098"/>
      <c r="U484" s="3098"/>
      <c r="V484" s="3098"/>
      <c r="W484" s="3098"/>
      <c r="X484" s="3098"/>
      <c r="Y484" s="3098"/>
      <c r="Z484" s="3098"/>
      <c r="AA484" s="3098"/>
      <c r="AB484" s="3098"/>
      <c r="AC484" s="3098"/>
      <c r="AD484" s="3098"/>
      <c r="AE484" s="3098"/>
      <c r="AF484" s="3098"/>
      <c r="AG484" s="3098"/>
      <c r="AH484" s="3098"/>
      <c r="AI484" s="3098"/>
      <c r="AJ484" s="3143"/>
      <c r="AK484" s="3143"/>
      <c r="AL484" s="3143"/>
      <c r="AM484" s="3143"/>
      <c r="AN484" s="3143"/>
      <c r="AO484" s="3143"/>
      <c r="AP484" s="3143"/>
      <c r="AQ484" s="3143"/>
      <c r="AR484" s="3143"/>
      <c r="AS484" s="3143"/>
      <c r="AT484" s="3143"/>
      <c r="AU484" s="3143"/>
      <c r="AV484" s="3143"/>
      <c r="AW484" s="3143"/>
      <c r="AX484" s="3143"/>
      <c r="AY484" s="3143"/>
      <c r="AZ484" s="3143"/>
      <c r="BA484" s="3143"/>
      <c r="BB484" s="3143"/>
      <c r="BC484" s="3143"/>
      <c r="BD484" s="3143"/>
      <c r="BE484" s="3143"/>
      <c r="BF484" s="3143"/>
      <c r="BG484" s="3143"/>
      <c r="BH484" s="3143"/>
      <c r="BI484" s="3143"/>
      <c r="BJ484" s="3143"/>
      <c r="BK484" s="3143"/>
      <c r="BL484" s="3189"/>
      <c r="BM484" s="3189"/>
      <c r="BN484" s="3189"/>
      <c r="BO484" s="3189"/>
      <c r="BP484" s="3189"/>
      <c r="BQ484" s="3189"/>
      <c r="BR484" s="3189"/>
      <c r="BS484" s="3189"/>
      <c r="BT484" s="3189"/>
      <c r="BU484" s="3189"/>
      <c r="BV484" s="3143"/>
      <c r="BW484" s="3143"/>
      <c r="BX484" s="3143"/>
      <c r="BY484" s="3143"/>
      <c r="BZ484" s="3143"/>
      <c r="CA484" s="3143"/>
      <c r="CB484" s="3143"/>
      <c r="CC484" s="3143"/>
      <c r="CD484" s="3143"/>
      <c r="CE484" s="3143"/>
      <c r="CF484" s="3143"/>
      <c r="CG484" s="3143"/>
      <c r="CH484" s="3143"/>
      <c r="CI484" s="3143"/>
    </row>
    <row r="485" spans="1:87" ht="16.5" customHeight="1">
      <c r="A485" s="3143"/>
      <c r="B485" s="3143"/>
      <c r="C485" s="3143"/>
      <c r="D485" s="3143"/>
      <c r="E485" s="3143"/>
      <c r="F485" s="3143"/>
      <c r="G485" s="3143"/>
      <c r="H485" s="3143"/>
      <c r="I485" s="3143"/>
      <c r="J485" s="3143"/>
      <c r="K485" s="3098"/>
      <c r="L485" s="3098"/>
      <c r="M485" s="3098"/>
      <c r="N485" s="3098"/>
      <c r="O485" s="3098"/>
      <c r="P485" s="3098"/>
      <c r="Q485" s="3098"/>
      <c r="R485" s="3098"/>
      <c r="S485" s="3098"/>
      <c r="T485" s="3098"/>
      <c r="U485" s="3098"/>
      <c r="V485" s="3098"/>
      <c r="W485" s="3098"/>
      <c r="X485" s="3098"/>
      <c r="Y485" s="3098"/>
      <c r="Z485" s="3098"/>
      <c r="AA485" s="3098"/>
      <c r="AB485" s="3098"/>
      <c r="AC485" s="3098"/>
      <c r="AD485" s="3098"/>
      <c r="AE485" s="3098"/>
      <c r="AF485" s="3098"/>
      <c r="AG485" s="3098"/>
      <c r="AH485" s="3098"/>
      <c r="AI485" s="3098"/>
      <c r="AJ485" s="3143"/>
      <c r="AK485" s="3143"/>
      <c r="AL485" s="3143"/>
      <c r="AM485" s="3143"/>
      <c r="AN485" s="3143"/>
      <c r="AO485" s="3143"/>
      <c r="AP485" s="3143"/>
      <c r="AQ485" s="3143"/>
      <c r="AR485" s="3143"/>
      <c r="AS485" s="3143"/>
      <c r="AT485" s="3143"/>
      <c r="AU485" s="3143"/>
      <c r="AV485" s="3143"/>
      <c r="AW485" s="3143"/>
      <c r="AX485" s="3143"/>
      <c r="AY485" s="3143"/>
      <c r="AZ485" s="3143"/>
      <c r="BA485" s="3143"/>
      <c r="BB485" s="3143"/>
      <c r="BC485" s="3143"/>
      <c r="BD485" s="3143"/>
      <c r="BE485" s="3143"/>
      <c r="BF485" s="3143"/>
      <c r="BG485" s="3143"/>
      <c r="BH485" s="3143"/>
      <c r="BI485" s="3143"/>
      <c r="BJ485" s="3143"/>
      <c r="BK485" s="3143"/>
      <c r="BL485" s="3189"/>
      <c r="BM485" s="3189"/>
      <c r="BN485" s="3189"/>
      <c r="BO485" s="3189"/>
      <c r="BP485" s="3189"/>
      <c r="BQ485" s="3189"/>
      <c r="BR485" s="3189"/>
      <c r="BS485" s="3189"/>
      <c r="BT485" s="3189"/>
      <c r="BU485" s="3189"/>
      <c r="BV485" s="3143"/>
      <c r="BW485" s="3143"/>
      <c r="BX485" s="3143"/>
      <c r="BY485" s="3143"/>
      <c r="BZ485" s="3143"/>
      <c r="CA485" s="3143"/>
      <c r="CB485" s="3143"/>
      <c r="CC485" s="3143"/>
      <c r="CD485" s="3143"/>
      <c r="CE485" s="3143"/>
      <c r="CF485" s="3143"/>
      <c r="CG485" s="3143"/>
      <c r="CH485" s="3143"/>
      <c r="CI485" s="3143"/>
    </row>
    <row r="486" spans="1:87" ht="16.5" customHeight="1">
      <c r="A486" s="3143"/>
      <c r="B486" s="3143"/>
      <c r="C486" s="3143"/>
      <c r="D486" s="3143"/>
      <c r="E486" s="3143"/>
      <c r="F486" s="3143"/>
      <c r="G486" s="3143"/>
      <c r="H486" s="3143"/>
      <c r="I486" s="3143"/>
      <c r="J486" s="3143"/>
      <c r="K486" s="3098"/>
      <c r="L486" s="3098"/>
      <c r="M486" s="3098"/>
      <c r="N486" s="3098"/>
      <c r="O486" s="3098"/>
      <c r="P486" s="3098"/>
      <c r="Q486" s="3098"/>
      <c r="R486" s="3098"/>
      <c r="S486" s="3098"/>
      <c r="T486" s="3098"/>
      <c r="U486" s="3098"/>
      <c r="V486" s="3098"/>
      <c r="W486" s="3098"/>
      <c r="X486" s="3098"/>
      <c r="Y486" s="3098"/>
      <c r="Z486" s="3098"/>
      <c r="AA486" s="3098"/>
      <c r="AB486" s="3098"/>
      <c r="AC486" s="3098"/>
      <c r="AD486" s="3098"/>
      <c r="AE486" s="3098"/>
      <c r="AF486" s="3098"/>
      <c r="AG486" s="3098"/>
      <c r="AH486" s="3098"/>
      <c r="AI486" s="3098"/>
      <c r="AJ486" s="3143"/>
      <c r="AK486" s="3143"/>
      <c r="AL486" s="3143"/>
      <c r="AM486" s="3143"/>
      <c r="AN486" s="3143"/>
      <c r="AO486" s="3143"/>
      <c r="AP486" s="3143"/>
      <c r="AQ486" s="3143"/>
      <c r="AR486" s="3143"/>
      <c r="AS486" s="3143"/>
      <c r="AT486" s="3143"/>
      <c r="AU486" s="3143"/>
      <c r="AV486" s="3143"/>
      <c r="AW486" s="3143"/>
      <c r="AX486" s="3143"/>
      <c r="AY486" s="3143"/>
      <c r="AZ486" s="3143"/>
      <c r="BA486" s="3143"/>
      <c r="BB486" s="3143"/>
      <c r="BC486" s="3143"/>
      <c r="BD486" s="3143"/>
      <c r="BE486" s="3143"/>
      <c r="BF486" s="3143"/>
      <c r="BG486" s="3143"/>
      <c r="BH486" s="3143"/>
      <c r="BI486" s="3143"/>
      <c r="BJ486" s="3143"/>
      <c r="BK486" s="3143"/>
      <c r="BL486" s="3189"/>
      <c r="BM486" s="3189"/>
      <c r="BN486" s="3189"/>
      <c r="BO486" s="3189"/>
      <c r="BP486" s="3189"/>
      <c r="BQ486" s="3189"/>
      <c r="BR486" s="3189"/>
      <c r="BS486" s="3189"/>
      <c r="BT486" s="3189"/>
      <c r="BU486" s="3189"/>
      <c r="BV486" s="3143"/>
      <c r="BW486" s="3143"/>
      <c r="BX486" s="3143"/>
      <c r="BY486" s="3143"/>
      <c r="BZ486" s="3143"/>
      <c r="CA486" s="3143"/>
      <c r="CB486" s="3143"/>
      <c r="CC486" s="3143"/>
      <c r="CD486" s="3143"/>
      <c r="CE486" s="3143"/>
      <c r="CF486" s="3143"/>
      <c r="CG486" s="3143"/>
      <c r="CH486" s="3143"/>
      <c r="CI486" s="3143"/>
    </row>
    <row r="487" spans="1:87" ht="16.5" customHeight="1">
      <c r="A487" s="3143"/>
      <c r="B487" s="3143"/>
      <c r="C487" s="3143"/>
      <c r="D487" s="3143"/>
      <c r="E487" s="3143"/>
      <c r="F487" s="3143"/>
      <c r="G487" s="3143"/>
      <c r="H487" s="3143"/>
      <c r="I487" s="3143"/>
      <c r="J487" s="3143"/>
      <c r="K487" s="3098"/>
      <c r="L487" s="3098"/>
      <c r="M487" s="3098"/>
      <c r="N487" s="3098"/>
      <c r="O487" s="3098"/>
      <c r="P487" s="3098"/>
      <c r="Q487" s="3098"/>
      <c r="R487" s="3098"/>
      <c r="S487" s="3098"/>
      <c r="T487" s="3098"/>
      <c r="U487" s="3098"/>
      <c r="V487" s="3098"/>
      <c r="W487" s="3098"/>
      <c r="X487" s="3098"/>
      <c r="Y487" s="3098"/>
      <c r="Z487" s="3098"/>
      <c r="AA487" s="3098"/>
      <c r="AB487" s="3098"/>
      <c r="AC487" s="3098"/>
      <c r="AD487" s="3098"/>
      <c r="AE487" s="3098"/>
      <c r="AF487" s="3098"/>
      <c r="AG487" s="3098"/>
      <c r="AH487" s="3098"/>
      <c r="AI487" s="3098"/>
      <c r="AJ487" s="3143"/>
      <c r="AK487" s="3143"/>
      <c r="AL487" s="3143"/>
      <c r="AM487" s="3143"/>
      <c r="AN487" s="3143"/>
      <c r="AO487" s="3143"/>
      <c r="AP487" s="3143"/>
      <c r="AQ487" s="3143"/>
      <c r="AR487" s="3143"/>
      <c r="AS487" s="3143"/>
      <c r="AT487" s="3143"/>
      <c r="AU487" s="3143"/>
      <c r="AV487" s="3143"/>
      <c r="AW487" s="3143"/>
      <c r="AX487" s="3143"/>
      <c r="AY487" s="3143"/>
      <c r="AZ487" s="3143"/>
      <c r="BA487" s="3143"/>
      <c r="BB487" s="3143"/>
      <c r="BC487" s="3143"/>
      <c r="BD487" s="3143"/>
      <c r="BE487" s="3143"/>
      <c r="BF487" s="3143"/>
      <c r="BG487" s="3143"/>
      <c r="BH487" s="3143"/>
      <c r="BI487" s="3143"/>
      <c r="BJ487" s="3143"/>
      <c r="BK487" s="3143"/>
      <c r="BL487" s="3189"/>
      <c r="BM487" s="3189"/>
      <c r="BN487" s="3189"/>
      <c r="BO487" s="3189"/>
      <c r="BP487" s="3189"/>
      <c r="BQ487" s="3189"/>
      <c r="BR487" s="3189"/>
      <c r="BS487" s="3189"/>
      <c r="BT487" s="3189"/>
      <c r="BU487" s="3189"/>
      <c r="BV487" s="3143"/>
      <c r="BW487" s="3143"/>
      <c r="BX487" s="3143"/>
      <c r="BY487" s="3143"/>
      <c r="BZ487" s="3143"/>
      <c r="CA487" s="3143"/>
      <c r="CB487" s="3143"/>
      <c r="CC487" s="3143"/>
      <c r="CD487" s="3143"/>
      <c r="CE487" s="3143"/>
      <c r="CF487" s="3143"/>
      <c r="CG487" s="3143"/>
      <c r="CH487" s="3143"/>
      <c r="CI487" s="3143"/>
    </row>
    <row r="488" spans="1:87" ht="16.5" customHeight="1">
      <c r="A488" s="3143"/>
      <c r="B488" s="3143"/>
      <c r="C488" s="3143"/>
      <c r="D488" s="3143"/>
      <c r="E488" s="3143"/>
      <c r="F488" s="3143"/>
      <c r="G488" s="3143"/>
      <c r="H488" s="3143"/>
      <c r="I488" s="3143"/>
      <c r="J488" s="3143"/>
      <c r="K488" s="3098"/>
      <c r="L488" s="3098"/>
      <c r="M488" s="3098"/>
      <c r="N488" s="3098"/>
      <c r="O488" s="3098"/>
      <c r="P488" s="3098"/>
      <c r="Q488" s="3098"/>
      <c r="R488" s="3098"/>
      <c r="S488" s="3098"/>
      <c r="T488" s="3098"/>
      <c r="U488" s="3098"/>
      <c r="V488" s="3098"/>
      <c r="W488" s="3098"/>
      <c r="X488" s="3098"/>
      <c r="Y488" s="3098"/>
      <c r="Z488" s="3098"/>
      <c r="AA488" s="3098"/>
      <c r="AB488" s="3098"/>
      <c r="AC488" s="3098"/>
      <c r="AD488" s="3098"/>
      <c r="AE488" s="3098"/>
      <c r="AF488" s="3098"/>
      <c r="AG488" s="3098"/>
      <c r="AH488" s="3098"/>
      <c r="AI488" s="3098"/>
      <c r="AJ488" s="3143"/>
      <c r="AK488" s="3143"/>
      <c r="AL488" s="3143"/>
      <c r="AM488" s="3143"/>
      <c r="AN488" s="3143"/>
      <c r="AO488" s="3143"/>
      <c r="AP488" s="3143"/>
      <c r="AQ488" s="3143"/>
      <c r="AR488" s="3143"/>
      <c r="AS488" s="3143"/>
      <c r="AT488" s="3143"/>
      <c r="AU488" s="3143"/>
      <c r="AV488" s="3143"/>
      <c r="AW488" s="3143"/>
      <c r="AX488" s="3143"/>
      <c r="AY488" s="3143"/>
      <c r="AZ488" s="3143"/>
      <c r="BA488" s="3143"/>
      <c r="BB488" s="3143"/>
      <c r="BC488" s="3143"/>
      <c r="BD488" s="3143"/>
      <c r="BE488" s="3143"/>
      <c r="BF488" s="3143"/>
      <c r="BG488" s="3143"/>
      <c r="BH488" s="3143"/>
      <c r="BI488" s="3143"/>
      <c r="BJ488" s="3143"/>
      <c r="BK488" s="3143"/>
      <c r="BL488" s="3189"/>
      <c r="BM488" s="3189"/>
      <c r="BN488" s="3189"/>
      <c r="BO488" s="3189"/>
      <c r="BP488" s="3189"/>
      <c r="BQ488" s="3189"/>
      <c r="BR488" s="3189"/>
      <c r="BS488" s="3189"/>
      <c r="BT488" s="3189"/>
      <c r="BU488" s="3189"/>
      <c r="BV488" s="3143"/>
      <c r="BW488" s="3143"/>
      <c r="BX488" s="3143"/>
      <c r="BY488" s="3143"/>
      <c r="BZ488" s="3143"/>
      <c r="CA488" s="3143"/>
      <c r="CB488" s="3143"/>
      <c r="CC488" s="3143"/>
      <c r="CD488" s="3143"/>
      <c r="CE488" s="3143"/>
      <c r="CF488" s="3143"/>
      <c r="CG488" s="3143"/>
      <c r="CH488" s="3143"/>
      <c r="CI488" s="3143"/>
    </row>
    <row r="489" spans="1:87" ht="16.5" customHeight="1">
      <c r="A489" s="3143"/>
      <c r="B489" s="3143"/>
      <c r="C489" s="3143"/>
      <c r="D489" s="3143"/>
      <c r="E489" s="3143"/>
      <c r="F489" s="3143"/>
      <c r="G489" s="3143"/>
      <c r="H489" s="3143"/>
      <c r="I489" s="3143"/>
      <c r="J489" s="3143"/>
      <c r="K489" s="3098"/>
      <c r="L489" s="3098"/>
      <c r="M489" s="3098"/>
      <c r="N489" s="3098"/>
      <c r="O489" s="3098"/>
      <c r="P489" s="3098"/>
      <c r="Q489" s="3098"/>
      <c r="R489" s="3098"/>
      <c r="S489" s="3098"/>
      <c r="T489" s="3098"/>
      <c r="U489" s="3098"/>
      <c r="V489" s="3098"/>
      <c r="W489" s="3098"/>
      <c r="X489" s="3098"/>
      <c r="Y489" s="3098"/>
      <c r="Z489" s="3098"/>
      <c r="AA489" s="3098"/>
      <c r="AB489" s="3098"/>
      <c r="AC489" s="3098"/>
      <c r="AD489" s="3098"/>
      <c r="AE489" s="3098"/>
      <c r="AF489" s="3098"/>
      <c r="AG489" s="3098"/>
      <c r="AH489" s="3098"/>
      <c r="AI489" s="3098"/>
      <c r="AJ489" s="3143"/>
      <c r="AK489" s="3143"/>
      <c r="AL489" s="3143"/>
      <c r="AM489" s="3143"/>
      <c r="AN489" s="3143"/>
      <c r="AO489" s="3143"/>
      <c r="AP489" s="3143"/>
      <c r="AQ489" s="3143"/>
      <c r="AR489" s="3143"/>
      <c r="AS489" s="3143"/>
      <c r="AT489" s="3143"/>
      <c r="AU489" s="3143"/>
      <c r="AV489" s="3143"/>
      <c r="AW489" s="3143"/>
      <c r="AX489" s="3143"/>
      <c r="AY489" s="3143"/>
      <c r="AZ489" s="3143"/>
      <c r="BA489" s="3143"/>
      <c r="BB489" s="3143"/>
      <c r="BC489" s="3143"/>
      <c r="BD489" s="3143"/>
      <c r="BE489" s="3143"/>
      <c r="BF489" s="3143"/>
      <c r="BG489" s="3143"/>
      <c r="BH489" s="3143"/>
      <c r="BI489" s="3143"/>
      <c r="BJ489" s="3143"/>
      <c r="BK489" s="3143"/>
      <c r="BL489" s="3189"/>
      <c r="BM489" s="3189"/>
      <c r="BN489" s="3189"/>
      <c r="BO489" s="3189"/>
      <c r="BP489" s="3189"/>
      <c r="BQ489" s="3189"/>
      <c r="BR489" s="3189"/>
      <c r="BS489" s="3189"/>
      <c r="BT489" s="3189"/>
      <c r="BU489" s="3189"/>
      <c r="BV489" s="3143"/>
      <c r="BW489" s="3143"/>
      <c r="BX489" s="3143"/>
      <c r="BY489" s="3143"/>
      <c r="BZ489" s="3143"/>
      <c r="CA489" s="3143"/>
      <c r="CB489" s="3143"/>
      <c r="CC489" s="3143"/>
      <c r="CD489" s="3143"/>
      <c r="CE489" s="3143"/>
      <c r="CF489" s="3143"/>
      <c r="CG489" s="3143"/>
      <c r="CH489" s="3143"/>
      <c r="CI489" s="3143"/>
    </row>
    <row r="490" spans="1:87" ht="16.5" customHeight="1">
      <c r="A490" s="3143"/>
      <c r="B490" s="3143"/>
      <c r="C490" s="3143"/>
      <c r="D490" s="3143"/>
      <c r="E490" s="3143"/>
      <c r="F490" s="3143"/>
      <c r="G490" s="3143"/>
      <c r="H490" s="3143"/>
      <c r="I490" s="3143"/>
      <c r="J490" s="3143"/>
      <c r="K490" s="3098"/>
      <c r="L490" s="3098"/>
      <c r="M490" s="3098"/>
      <c r="N490" s="3098"/>
      <c r="O490" s="3098"/>
      <c r="P490" s="3098"/>
      <c r="Q490" s="3098"/>
      <c r="R490" s="3098"/>
      <c r="S490" s="3098"/>
      <c r="T490" s="3098"/>
      <c r="U490" s="3098"/>
      <c r="V490" s="3098"/>
      <c r="W490" s="3098"/>
      <c r="X490" s="3098"/>
      <c r="Y490" s="3098"/>
      <c r="Z490" s="3098"/>
      <c r="AA490" s="3098"/>
      <c r="AB490" s="3098"/>
      <c r="AC490" s="3098"/>
      <c r="AD490" s="3098"/>
      <c r="AE490" s="3098"/>
      <c r="AF490" s="3098"/>
      <c r="AG490" s="3098"/>
      <c r="AH490" s="3098"/>
      <c r="AI490" s="3098"/>
      <c r="AJ490" s="3143"/>
      <c r="AK490" s="3143"/>
      <c r="AL490" s="3143"/>
      <c r="AM490" s="3143"/>
      <c r="AN490" s="3143"/>
      <c r="AO490" s="3143"/>
      <c r="AP490" s="3143"/>
      <c r="AQ490" s="3143"/>
      <c r="AR490" s="3143"/>
      <c r="AS490" s="3143"/>
      <c r="AT490" s="3143"/>
      <c r="AU490" s="3143"/>
      <c r="AV490" s="3143"/>
      <c r="AW490" s="3143"/>
      <c r="AX490" s="3143"/>
      <c r="AY490" s="3143"/>
      <c r="AZ490" s="3143"/>
      <c r="BA490" s="3143"/>
      <c r="BB490" s="3143"/>
      <c r="BC490" s="3143"/>
      <c r="BD490" s="3143"/>
      <c r="BE490" s="3143"/>
      <c r="BF490" s="3143"/>
      <c r="BG490" s="3143"/>
      <c r="BH490" s="3143"/>
      <c r="BI490" s="3143"/>
      <c r="BJ490" s="3143"/>
      <c r="BK490" s="3143"/>
      <c r="BL490" s="3189"/>
      <c r="BM490" s="3189"/>
      <c r="BN490" s="3189"/>
      <c r="BO490" s="3189"/>
      <c r="BP490" s="3189"/>
      <c r="BQ490" s="3189"/>
      <c r="BR490" s="3189"/>
      <c r="BS490" s="3189"/>
      <c r="BT490" s="3189"/>
      <c r="BU490" s="3189"/>
      <c r="BV490" s="3143"/>
      <c r="BW490" s="3143"/>
      <c r="BX490" s="3143"/>
      <c r="BY490" s="3143"/>
      <c r="BZ490" s="3143"/>
      <c r="CA490" s="3143"/>
      <c r="CB490" s="3143"/>
      <c r="CC490" s="3143"/>
      <c r="CD490" s="3143"/>
      <c r="CE490" s="3143"/>
      <c r="CF490" s="3143"/>
      <c r="CG490" s="3143"/>
      <c r="CH490" s="3143"/>
      <c r="CI490" s="3143"/>
    </row>
    <row r="491" spans="1:87" ht="16.5" customHeight="1">
      <c r="A491" s="3143"/>
      <c r="B491" s="3143"/>
      <c r="C491" s="3143"/>
      <c r="D491" s="3143"/>
      <c r="E491" s="3143"/>
      <c r="F491" s="3143"/>
      <c r="G491" s="3143"/>
      <c r="H491" s="3143"/>
      <c r="I491" s="3143"/>
      <c r="J491" s="3143"/>
      <c r="K491" s="3098"/>
      <c r="L491" s="3098"/>
      <c r="M491" s="3098"/>
      <c r="N491" s="3098"/>
      <c r="O491" s="3098"/>
      <c r="P491" s="3098"/>
      <c r="Q491" s="3098"/>
      <c r="R491" s="3098"/>
      <c r="S491" s="3098"/>
      <c r="T491" s="3098"/>
      <c r="U491" s="3098"/>
      <c r="V491" s="3098"/>
      <c r="W491" s="3098"/>
      <c r="X491" s="3098"/>
      <c r="Y491" s="3098"/>
      <c r="Z491" s="3098"/>
      <c r="AA491" s="3098"/>
      <c r="AB491" s="3098"/>
      <c r="AC491" s="3098"/>
      <c r="AD491" s="3098"/>
      <c r="AE491" s="3098"/>
      <c r="AF491" s="3098"/>
      <c r="AG491" s="3098"/>
      <c r="AH491" s="3098"/>
      <c r="AI491" s="3098"/>
      <c r="AJ491" s="3143"/>
      <c r="AK491" s="3143"/>
      <c r="AL491" s="3143"/>
      <c r="AM491" s="3143"/>
      <c r="AN491" s="3143"/>
      <c r="AO491" s="3143"/>
      <c r="AP491" s="3143"/>
      <c r="AQ491" s="3143"/>
      <c r="AR491" s="3143"/>
      <c r="AS491" s="3143"/>
      <c r="AT491" s="3143"/>
      <c r="AU491" s="3143"/>
      <c r="AV491" s="3143"/>
      <c r="AW491" s="3143"/>
      <c r="AX491" s="3143"/>
      <c r="AY491" s="3143"/>
      <c r="AZ491" s="3143"/>
      <c r="BA491" s="3143"/>
      <c r="BB491" s="3143"/>
      <c r="BC491" s="3143"/>
      <c r="BD491" s="3143"/>
      <c r="BE491" s="3143"/>
      <c r="BF491" s="3143"/>
      <c r="BG491" s="3143"/>
      <c r="BH491" s="3143"/>
      <c r="BI491" s="3143"/>
      <c r="BJ491" s="3143"/>
      <c r="BK491" s="3143"/>
      <c r="BL491" s="3189"/>
      <c r="BM491" s="3189"/>
      <c r="BN491" s="3189"/>
      <c r="BO491" s="3189"/>
      <c r="BP491" s="3189"/>
      <c r="BQ491" s="3189"/>
      <c r="BR491" s="3189"/>
      <c r="BS491" s="3189"/>
      <c r="BT491" s="3189"/>
      <c r="BU491" s="3189"/>
      <c r="BV491" s="3143"/>
      <c r="BW491" s="3143"/>
      <c r="BX491" s="3143"/>
      <c r="BY491" s="3143"/>
      <c r="BZ491" s="3143"/>
      <c r="CA491" s="3143"/>
      <c r="CB491" s="3143"/>
      <c r="CC491" s="3143"/>
      <c r="CD491" s="3143"/>
      <c r="CE491" s="3143"/>
      <c r="CF491" s="3143"/>
      <c r="CG491" s="3143"/>
      <c r="CH491" s="3143"/>
      <c r="CI491" s="3143"/>
    </row>
    <row r="492" spans="1:87" ht="16.5" customHeight="1">
      <c r="A492" s="3143"/>
      <c r="B492" s="3143"/>
      <c r="C492" s="3143"/>
      <c r="D492" s="3143"/>
      <c r="E492" s="3143"/>
      <c r="F492" s="3143"/>
      <c r="G492" s="3143"/>
      <c r="H492" s="3143"/>
      <c r="I492" s="3143"/>
      <c r="J492" s="3143"/>
      <c r="K492" s="3098"/>
      <c r="L492" s="3098"/>
      <c r="M492" s="3098"/>
      <c r="N492" s="3098"/>
      <c r="O492" s="3098"/>
      <c r="P492" s="3098"/>
      <c r="Q492" s="3098"/>
      <c r="R492" s="3098"/>
      <c r="S492" s="3098"/>
      <c r="T492" s="3098"/>
      <c r="U492" s="3098"/>
      <c r="V492" s="3098"/>
      <c r="W492" s="3098"/>
      <c r="X492" s="3098"/>
      <c r="Y492" s="3098"/>
      <c r="Z492" s="3098"/>
      <c r="AA492" s="3098"/>
      <c r="AB492" s="3098"/>
      <c r="AC492" s="3098"/>
      <c r="AD492" s="3098"/>
      <c r="AE492" s="3098"/>
      <c r="AF492" s="3098"/>
      <c r="AG492" s="3098"/>
      <c r="AH492" s="3098"/>
      <c r="AI492" s="3098"/>
      <c r="AJ492" s="3143"/>
      <c r="AK492" s="3143"/>
      <c r="AL492" s="3143"/>
      <c r="AM492" s="3143"/>
      <c r="AN492" s="3143"/>
      <c r="AO492" s="3143"/>
      <c r="AP492" s="3143"/>
      <c r="AQ492" s="3143"/>
      <c r="AR492" s="3143"/>
      <c r="AS492" s="3143"/>
      <c r="AT492" s="3143"/>
      <c r="AU492" s="3143"/>
      <c r="AV492" s="3143"/>
      <c r="AW492" s="3143"/>
      <c r="AX492" s="3143"/>
      <c r="AY492" s="3143"/>
      <c r="AZ492" s="3143"/>
      <c r="BA492" s="3143"/>
      <c r="BB492" s="3143"/>
      <c r="BC492" s="3143"/>
      <c r="BD492" s="3143"/>
      <c r="BE492" s="3143"/>
      <c r="BF492" s="3143"/>
      <c r="BG492" s="3143"/>
      <c r="BH492" s="3143"/>
      <c r="BI492" s="3143"/>
      <c r="BJ492" s="3143"/>
      <c r="BK492" s="3143"/>
      <c r="BL492" s="3189"/>
      <c r="BM492" s="3189"/>
      <c r="BN492" s="3189"/>
      <c r="BO492" s="3189"/>
      <c r="BP492" s="3189"/>
      <c r="BQ492" s="3189"/>
      <c r="BR492" s="3189"/>
      <c r="BS492" s="3189"/>
      <c r="BT492" s="3189"/>
      <c r="BU492" s="3189"/>
      <c r="BV492" s="3143"/>
      <c r="BW492" s="3143"/>
      <c r="BX492" s="3143"/>
      <c r="BY492" s="3143"/>
      <c r="BZ492" s="3143"/>
      <c r="CA492" s="3143"/>
      <c r="CB492" s="3143"/>
      <c r="CC492" s="3143"/>
      <c r="CD492" s="3143"/>
      <c r="CE492" s="3143"/>
      <c r="CF492" s="3143"/>
      <c r="CG492" s="3143"/>
      <c r="CH492" s="3143"/>
      <c r="CI492" s="3143"/>
    </row>
    <row r="493" spans="1:87" ht="16.5" customHeight="1">
      <c r="A493" s="3143"/>
      <c r="B493" s="3143"/>
      <c r="C493" s="3143"/>
      <c r="D493" s="3143"/>
      <c r="E493" s="3143"/>
      <c r="F493" s="3143"/>
      <c r="G493" s="3143"/>
      <c r="H493" s="3143"/>
      <c r="I493" s="3143"/>
      <c r="J493" s="3143"/>
      <c r="K493" s="3098"/>
      <c r="L493" s="3098"/>
      <c r="M493" s="3098"/>
      <c r="N493" s="3098"/>
      <c r="O493" s="3098"/>
      <c r="P493" s="3098"/>
      <c r="Q493" s="3098"/>
      <c r="R493" s="3098"/>
      <c r="S493" s="3098"/>
      <c r="T493" s="3098"/>
      <c r="U493" s="3098"/>
      <c r="V493" s="3098"/>
      <c r="W493" s="3098"/>
      <c r="X493" s="3098"/>
      <c r="Y493" s="3098"/>
      <c r="Z493" s="3098"/>
      <c r="AA493" s="3098"/>
      <c r="AB493" s="3098"/>
      <c r="AC493" s="3098"/>
      <c r="AD493" s="3098"/>
      <c r="AE493" s="3098"/>
      <c r="AF493" s="3098"/>
      <c r="AG493" s="3098"/>
      <c r="AH493" s="3098"/>
      <c r="AI493" s="3098"/>
      <c r="AJ493" s="3143"/>
      <c r="AK493" s="3143"/>
      <c r="AL493" s="3143"/>
      <c r="AM493" s="3143"/>
      <c r="AN493" s="3143"/>
      <c r="AO493" s="3143"/>
      <c r="AP493" s="3143"/>
      <c r="AQ493" s="3143"/>
      <c r="AR493" s="3143"/>
      <c r="AS493" s="3143"/>
      <c r="AT493" s="3143"/>
      <c r="AU493" s="3143"/>
      <c r="AV493" s="3143"/>
      <c r="AW493" s="3143"/>
      <c r="AX493" s="3143"/>
      <c r="AY493" s="3143"/>
      <c r="AZ493" s="3143"/>
      <c r="BA493" s="3143"/>
      <c r="BB493" s="3143"/>
      <c r="BC493" s="3143"/>
      <c r="BD493" s="3143"/>
      <c r="BE493" s="3143"/>
      <c r="BF493" s="3143"/>
      <c r="BG493" s="3143"/>
      <c r="BH493" s="3143"/>
      <c r="BI493" s="3143"/>
      <c r="BJ493" s="3143"/>
      <c r="BK493" s="3143"/>
      <c r="BL493" s="3189"/>
      <c r="BM493" s="3189"/>
      <c r="BN493" s="3189"/>
      <c r="BO493" s="3189"/>
      <c r="BP493" s="3189"/>
      <c r="BQ493" s="3189"/>
      <c r="BR493" s="3189"/>
      <c r="BS493" s="3189"/>
      <c r="BT493" s="3189"/>
      <c r="BU493" s="3189"/>
      <c r="BV493" s="3143"/>
      <c r="BW493" s="3143"/>
      <c r="BX493" s="3143"/>
      <c r="BY493" s="3143"/>
      <c r="BZ493" s="3143"/>
      <c r="CA493" s="3143"/>
      <c r="CB493" s="3143"/>
      <c r="CC493" s="3143"/>
      <c r="CD493" s="3143"/>
      <c r="CE493" s="3143"/>
      <c r="CF493" s="3143"/>
      <c r="CG493" s="3143"/>
      <c r="CH493" s="3143"/>
      <c r="CI493" s="3143"/>
    </row>
    <row r="494" spans="1:87" ht="16.5" customHeight="1">
      <c r="A494" s="3143"/>
      <c r="B494" s="3143"/>
      <c r="C494" s="3143"/>
      <c r="D494" s="3143"/>
      <c r="E494" s="3143"/>
      <c r="F494" s="3143"/>
      <c r="G494" s="3143"/>
      <c r="H494" s="3143"/>
      <c r="I494" s="3143"/>
      <c r="J494" s="3143"/>
      <c r="K494" s="3098"/>
      <c r="L494" s="3098"/>
      <c r="M494" s="3098"/>
      <c r="N494" s="3098"/>
      <c r="O494" s="3098"/>
      <c r="P494" s="3098"/>
      <c r="Q494" s="3098"/>
      <c r="R494" s="3098"/>
      <c r="S494" s="3098"/>
      <c r="T494" s="3098"/>
      <c r="U494" s="3098"/>
      <c r="V494" s="3098"/>
      <c r="W494" s="3098"/>
      <c r="X494" s="3098"/>
      <c r="Y494" s="3098"/>
      <c r="Z494" s="3098"/>
      <c r="AA494" s="3098"/>
      <c r="AB494" s="3098"/>
      <c r="AC494" s="3098"/>
      <c r="AD494" s="3098"/>
      <c r="AE494" s="3098"/>
      <c r="AF494" s="3098"/>
      <c r="AG494" s="3098"/>
      <c r="AH494" s="3098"/>
      <c r="AI494" s="3098"/>
      <c r="AJ494" s="3143"/>
      <c r="AK494" s="3143"/>
      <c r="AL494" s="3143"/>
      <c r="AM494" s="3143"/>
      <c r="AN494" s="3143"/>
      <c r="AO494" s="3143"/>
      <c r="AP494" s="3143"/>
      <c r="AQ494" s="3143"/>
      <c r="AR494" s="3143"/>
      <c r="AS494" s="3143"/>
      <c r="AT494" s="3143"/>
      <c r="AU494" s="3143"/>
      <c r="AV494" s="3143"/>
      <c r="AW494" s="3143"/>
      <c r="AX494" s="3143"/>
      <c r="AY494" s="3143"/>
      <c r="AZ494" s="3143"/>
      <c r="BA494" s="3143"/>
      <c r="BB494" s="3143"/>
      <c r="BC494" s="3143"/>
      <c r="BD494" s="3143"/>
      <c r="BE494" s="3143"/>
      <c r="BF494" s="3143"/>
      <c r="BG494" s="3143"/>
      <c r="BH494" s="3143"/>
      <c r="BI494" s="3143"/>
      <c r="BJ494" s="3143"/>
      <c r="BK494" s="3143"/>
      <c r="BL494" s="3189"/>
      <c r="BM494" s="3189"/>
      <c r="BN494" s="3189"/>
      <c r="BO494" s="3189"/>
      <c r="BP494" s="3189"/>
      <c r="BQ494" s="3189"/>
      <c r="BR494" s="3189"/>
      <c r="BS494" s="3189"/>
      <c r="BT494" s="3189"/>
      <c r="BU494" s="3189"/>
      <c r="BV494" s="3143"/>
      <c r="BW494" s="3143"/>
      <c r="BX494" s="3143"/>
      <c r="BY494" s="3143"/>
      <c r="BZ494" s="3143"/>
      <c r="CA494" s="3143"/>
      <c r="CB494" s="3143"/>
      <c r="CC494" s="3143"/>
      <c r="CD494" s="3143"/>
      <c r="CE494" s="3143"/>
      <c r="CF494" s="3143"/>
      <c r="CG494" s="3143"/>
      <c r="CH494" s="3143"/>
      <c r="CI494" s="3143"/>
    </row>
    <row r="495" spans="1:87" ht="16.5" customHeight="1">
      <c r="A495" s="3143"/>
      <c r="B495" s="3143"/>
      <c r="C495" s="3143"/>
      <c r="D495" s="3143"/>
      <c r="E495" s="3143"/>
      <c r="F495" s="3143"/>
      <c r="G495" s="3143"/>
      <c r="H495" s="3143"/>
      <c r="I495" s="3143"/>
      <c r="J495" s="3143"/>
      <c r="K495" s="3098"/>
      <c r="L495" s="3098"/>
      <c r="M495" s="3098"/>
      <c r="N495" s="3098"/>
      <c r="O495" s="3098"/>
      <c r="P495" s="3098"/>
      <c r="Q495" s="3098"/>
      <c r="R495" s="3098"/>
      <c r="S495" s="3098"/>
      <c r="T495" s="3098"/>
      <c r="U495" s="3098"/>
      <c r="V495" s="3098"/>
      <c r="W495" s="3098"/>
      <c r="X495" s="3098"/>
      <c r="Y495" s="3098"/>
      <c r="Z495" s="3098"/>
      <c r="AA495" s="3098"/>
      <c r="AB495" s="3098"/>
      <c r="AC495" s="3098"/>
      <c r="AD495" s="3098"/>
      <c r="AE495" s="3098"/>
      <c r="AF495" s="3098"/>
      <c r="AG495" s="3098"/>
      <c r="AH495" s="3098"/>
      <c r="AI495" s="3098"/>
      <c r="AJ495" s="3143"/>
      <c r="AK495" s="3143"/>
      <c r="AL495" s="3143"/>
      <c r="AM495" s="3143"/>
      <c r="AN495" s="3143"/>
      <c r="AO495" s="3143"/>
      <c r="AP495" s="3143"/>
      <c r="AQ495" s="3143"/>
      <c r="AR495" s="3143"/>
      <c r="AS495" s="3143"/>
      <c r="AT495" s="3143"/>
      <c r="AU495" s="3143"/>
      <c r="AV495" s="3143"/>
      <c r="AW495" s="3143"/>
      <c r="AX495" s="3143"/>
      <c r="AY495" s="3143"/>
      <c r="AZ495" s="3143"/>
      <c r="BA495" s="3143"/>
      <c r="BB495" s="3143"/>
      <c r="BC495" s="3143"/>
      <c r="BD495" s="3143"/>
      <c r="BE495" s="3143"/>
      <c r="BF495" s="3143"/>
      <c r="BG495" s="3143"/>
      <c r="BH495" s="3143"/>
      <c r="BI495" s="3143"/>
      <c r="BJ495" s="3143"/>
      <c r="BK495" s="3143"/>
      <c r="BL495" s="3189"/>
      <c r="BM495" s="3189"/>
      <c r="BN495" s="3189"/>
      <c r="BO495" s="3189"/>
      <c r="BP495" s="3189"/>
      <c r="BQ495" s="3189"/>
      <c r="BR495" s="3189"/>
      <c r="BS495" s="3189"/>
      <c r="BT495" s="3189"/>
      <c r="BU495" s="3189"/>
      <c r="BV495" s="3143"/>
      <c r="BW495" s="3143"/>
      <c r="BX495" s="3143"/>
      <c r="BY495" s="3143"/>
      <c r="BZ495" s="3143"/>
      <c r="CA495" s="3143"/>
      <c r="CB495" s="3143"/>
      <c r="CC495" s="3143"/>
      <c r="CD495" s="3143"/>
      <c r="CE495" s="3143"/>
      <c r="CF495" s="3143"/>
      <c r="CG495" s="3143"/>
      <c r="CH495" s="3143"/>
      <c r="CI495" s="3143"/>
    </row>
    <row r="496" spans="1:87" ht="16.5" customHeight="1">
      <c r="A496" s="3143"/>
      <c r="B496" s="3143"/>
      <c r="C496" s="3143"/>
      <c r="D496" s="3143"/>
      <c r="E496" s="3143"/>
      <c r="F496" s="3143"/>
      <c r="G496" s="3143"/>
      <c r="H496" s="3143"/>
      <c r="I496" s="3143"/>
      <c r="J496" s="3143"/>
      <c r="K496" s="3098"/>
      <c r="L496" s="3098"/>
      <c r="M496" s="3098"/>
      <c r="N496" s="3098"/>
      <c r="O496" s="3098"/>
      <c r="P496" s="3098"/>
      <c r="Q496" s="3098"/>
      <c r="R496" s="3098"/>
      <c r="S496" s="3098"/>
      <c r="T496" s="3098"/>
      <c r="U496" s="3098"/>
      <c r="V496" s="3098"/>
      <c r="W496" s="3098"/>
      <c r="X496" s="3098"/>
      <c r="Y496" s="3098"/>
      <c r="Z496" s="3098"/>
      <c r="AA496" s="3098"/>
      <c r="AB496" s="3098"/>
      <c r="AC496" s="3098"/>
      <c r="AD496" s="3098"/>
      <c r="AE496" s="3098"/>
      <c r="AF496" s="3098"/>
      <c r="AG496" s="3098"/>
      <c r="AH496" s="3098"/>
      <c r="AI496" s="3098"/>
      <c r="AJ496" s="3143"/>
      <c r="AK496" s="3143"/>
      <c r="AL496" s="3143"/>
      <c r="AM496" s="3143"/>
      <c r="AN496" s="3143"/>
      <c r="AO496" s="3143"/>
      <c r="AP496" s="3143"/>
      <c r="AQ496" s="3143"/>
      <c r="AR496" s="3143"/>
      <c r="AS496" s="3143"/>
      <c r="AT496" s="3143"/>
      <c r="AU496" s="3143"/>
      <c r="AV496" s="3143"/>
      <c r="AW496" s="3143"/>
      <c r="AX496" s="3143"/>
      <c r="AY496" s="3143"/>
      <c r="AZ496" s="3143"/>
      <c r="BA496" s="3143"/>
      <c r="BB496" s="3143"/>
      <c r="BC496" s="3143"/>
      <c r="BD496" s="3143"/>
      <c r="BE496" s="3143"/>
      <c r="BF496" s="3143"/>
      <c r="BG496" s="3143"/>
      <c r="BH496" s="3143"/>
      <c r="BI496" s="3143"/>
      <c r="BJ496" s="3143"/>
      <c r="BK496" s="3143"/>
      <c r="BL496" s="3189"/>
      <c r="BM496" s="3189"/>
      <c r="BN496" s="3189"/>
      <c r="BO496" s="3189"/>
      <c r="BP496" s="3189"/>
      <c r="BQ496" s="3189"/>
      <c r="BR496" s="3189"/>
      <c r="BS496" s="3189"/>
      <c r="BT496" s="3189"/>
      <c r="BU496" s="3189"/>
      <c r="BV496" s="3143"/>
      <c r="BW496" s="3143"/>
      <c r="BX496" s="3143"/>
      <c r="BY496" s="3143"/>
      <c r="BZ496" s="3143"/>
      <c r="CA496" s="3143"/>
      <c r="CB496" s="3143"/>
      <c r="CC496" s="3143"/>
      <c r="CD496" s="3143"/>
      <c r="CE496" s="3143"/>
      <c r="CF496" s="3143"/>
      <c r="CG496" s="3143"/>
      <c r="CH496" s="3143"/>
      <c r="CI496" s="3143"/>
    </row>
    <row r="497" spans="1:87" ht="16.5" customHeight="1">
      <c r="A497" s="3143"/>
      <c r="B497" s="3143"/>
      <c r="C497" s="3143"/>
      <c r="D497" s="3143"/>
      <c r="E497" s="3143"/>
      <c r="F497" s="3143"/>
      <c r="G497" s="3143"/>
      <c r="H497" s="3143"/>
      <c r="I497" s="3143"/>
      <c r="J497" s="3143"/>
      <c r="K497" s="3098"/>
      <c r="L497" s="3098"/>
      <c r="M497" s="3098"/>
      <c r="N497" s="3098"/>
      <c r="O497" s="3098"/>
      <c r="P497" s="3098"/>
      <c r="Q497" s="3098"/>
      <c r="R497" s="3098"/>
      <c r="S497" s="3098"/>
      <c r="T497" s="3098"/>
      <c r="U497" s="3098"/>
      <c r="V497" s="3098"/>
      <c r="W497" s="3098"/>
      <c r="X497" s="3098"/>
      <c r="Y497" s="3098"/>
      <c r="Z497" s="3098"/>
      <c r="AA497" s="3098"/>
      <c r="AB497" s="3098"/>
      <c r="AC497" s="3098"/>
      <c r="AD497" s="3098"/>
      <c r="AE497" s="3098"/>
      <c r="AF497" s="3098"/>
      <c r="AG497" s="3098"/>
      <c r="AH497" s="3098"/>
      <c r="AI497" s="3098"/>
      <c r="AJ497" s="3143"/>
      <c r="AK497" s="3143"/>
      <c r="AL497" s="3143"/>
      <c r="AM497" s="3143"/>
      <c r="AN497" s="3143"/>
      <c r="AO497" s="3143"/>
      <c r="AP497" s="3143"/>
      <c r="AQ497" s="3143"/>
      <c r="AR497" s="3143"/>
      <c r="AS497" s="3143"/>
      <c r="AT497" s="3143"/>
      <c r="AU497" s="3143"/>
      <c r="AV497" s="3143"/>
      <c r="AW497" s="3143"/>
      <c r="AX497" s="3143"/>
      <c r="AY497" s="3143"/>
      <c r="AZ497" s="3143"/>
      <c r="BA497" s="3143"/>
      <c r="BB497" s="3143"/>
      <c r="BC497" s="3143"/>
      <c r="BD497" s="3143"/>
      <c r="BE497" s="3143"/>
      <c r="BF497" s="3143"/>
      <c r="BG497" s="3143"/>
      <c r="BH497" s="3143"/>
      <c r="BI497" s="3143"/>
      <c r="BJ497" s="3143"/>
      <c r="BK497" s="3143"/>
      <c r="BL497" s="3189"/>
      <c r="BM497" s="3189"/>
      <c r="BN497" s="3189"/>
      <c r="BO497" s="3189"/>
      <c r="BP497" s="3189"/>
      <c r="BQ497" s="3189"/>
      <c r="BR497" s="3189"/>
      <c r="BS497" s="3189"/>
      <c r="BT497" s="3189"/>
      <c r="BU497" s="3189"/>
      <c r="BV497" s="3143"/>
      <c r="BW497" s="3143"/>
      <c r="BX497" s="3143"/>
      <c r="BY497" s="3143"/>
      <c r="BZ497" s="3143"/>
      <c r="CA497" s="3143"/>
      <c r="CB497" s="3143"/>
      <c r="CC497" s="3143"/>
      <c r="CD497" s="3143"/>
      <c r="CE497" s="3143"/>
      <c r="CF497" s="3143"/>
      <c r="CG497" s="3143"/>
      <c r="CH497" s="3143"/>
      <c r="CI497" s="3143"/>
    </row>
    <row r="498" spans="1:87" ht="16.5" customHeight="1">
      <c r="A498" s="3143"/>
      <c r="B498" s="3143"/>
      <c r="C498" s="3143"/>
      <c r="D498" s="3143"/>
      <c r="E498" s="3143"/>
      <c r="F498" s="3143"/>
      <c r="G498" s="3143"/>
      <c r="H498" s="3143"/>
      <c r="I498" s="3143"/>
      <c r="J498" s="3143"/>
      <c r="K498" s="3098"/>
      <c r="L498" s="3098"/>
      <c r="M498" s="3098"/>
      <c r="N498" s="3098"/>
      <c r="O498" s="3098"/>
      <c r="P498" s="3098"/>
      <c r="Q498" s="3098"/>
      <c r="R498" s="3098"/>
      <c r="S498" s="3098"/>
      <c r="T498" s="3098"/>
      <c r="U498" s="3098"/>
      <c r="V498" s="3098"/>
      <c r="W498" s="3098"/>
      <c r="X498" s="3098"/>
      <c r="Y498" s="3098"/>
      <c r="Z498" s="3098"/>
      <c r="AA498" s="3098"/>
      <c r="AB498" s="3098"/>
      <c r="AC498" s="3098"/>
      <c r="AD498" s="3098"/>
      <c r="AE498" s="3098"/>
      <c r="AF498" s="3098"/>
      <c r="AG498" s="3098"/>
      <c r="AH498" s="3098"/>
      <c r="AI498" s="3098"/>
      <c r="AJ498" s="3143"/>
      <c r="AK498" s="3143"/>
      <c r="AL498" s="3143"/>
      <c r="AM498" s="3143"/>
      <c r="AN498" s="3143"/>
      <c r="AO498" s="3143"/>
      <c r="AP498" s="3143"/>
      <c r="AQ498" s="3143"/>
      <c r="AR498" s="3143"/>
      <c r="AS498" s="3143"/>
      <c r="AT498" s="3143"/>
      <c r="AU498" s="3143"/>
      <c r="AV498" s="3143"/>
      <c r="AW498" s="3143"/>
      <c r="AX498" s="3143"/>
      <c r="AY498" s="3143"/>
      <c r="AZ498" s="3143"/>
      <c r="BA498" s="3143"/>
      <c r="BB498" s="3143"/>
      <c r="BC498" s="3143"/>
      <c r="BD498" s="3143"/>
      <c r="BE498" s="3143"/>
      <c r="BF498" s="3143"/>
      <c r="BG498" s="3143"/>
      <c r="BH498" s="3143"/>
      <c r="BI498" s="3143"/>
      <c r="BJ498" s="3143"/>
      <c r="BK498" s="3143"/>
      <c r="BL498" s="3189"/>
      <c r="BM498" s="3189"/>
      <c r="BN498" s="3189"/>
      <c r="BO498" s="3189"/>
      <c r="BP498" s="3189"/>
      <c r="BQ498" s="3189"/>
      <c r="BR498" s="3189"/>
      <c r="BS498" s="3189"/>
      <c r="BT498" s="3189"/>
      <c r="BU498" s="3189"/>
      <c r="BV498" s="3143"/>
      <c r="BW498" s="3143"/>
      <c r="BX498" s="3143"/>
      <c r="BY498" s="3143"/>
      <c r="BZ498" s="3143"/>
      <c r="CA498" s="3143"/>
      <c r="CB498" s="3143"/>
      <c r="CC498" s="3143"/>
      <c r="CD498" s="3143"/>
      <c r="CE498" s="3143"/>
      <c r="CF498" s="3143"/>
      <c r="CG498" s="3143"/>
      <c r="CH498" s="3143"/>
      <c r="CI498" s="3143"/>
    </row>
    <row r="499" spans="1:87" ht="16.5" customHeight="1">
      <c r="A499" s="3143"/>
      <c r="B499" s="3143"/>
      <c r="C499" s="3143"/>
      <c r="D499" s="3143"/>
      <c r="E499" s="3143"/>
      <c r="F499" s="3143"/>
      <c r="G499" s="3143"/>
      <c r="H499" s="3143"/>
      <c r="I499" s="3143"/>
      <c r="J499" s="3143"/>
      <c r="K499" s="3098"/>
      <c r="L499" s="3098"/>
      <c r="M499" s="3098"/>
      <c r="N499" s="3098"/>
      <c r="O499" s="3098"/>
      <c r="P499" s="3098"/>
      <c r="Q499" s="3098"/>
      <c r="R499" s="3098"/>
      <c r="S499" s="3098"/>
      <c r="T499" s="3098"/>
      <c r="U499" s="3098"/>
      <c r="V499" s="3098"/>
      <c r="W499" s="3098"/>
      <c r="X499" s="3098"/>
      <c r="Y499" s="3098"/>
      <c r="Z499" s="3098"/>
      <c r="AA499" s="3098"/>
      <c r="AB499" s="3098"/>
      <c r="AC499" s="3098"/>
      <c r="AD499" s="3098"/>
      <c r="AE499" s="3098"/>
      <c r="AF499" s="3098"/>
      <c r="AG499" s="3098"/>
      <c r="AH499" s="3098"/>
      <c r="AI499" s="3098"/>
      <c r="AJ499" s="3143"/>
      <c r="AK499" s="3143"/>
      <c r="AL499" s="3143"/>
      <c r="AM499" s="3143"/>
      <c r="AN499" s="3143"/>
      <c r="AO499" s="3143"/>
      <c r="AP499" s="3143"/>
      <c r="AQ499" s="3143"/>
      <c r="AR499" s="3143"/>
      <c r="AS499" s="3143"/>
      <c r="AT499" s="3143"/>
      <c r="AU499" s="3143"/>
      <c r="AV499" s="3143"/>
      <c r="AW499" s="3143"/>
      <c r="AX499" s="3143"/>
      <c r="AY499" s="3143"/>
      <c r="AZ499" s="3143"/>
      <c r="BA499" s="3143"/>
      <c r="BB499" s="3143"/>
      <c r="BC499" s="3143"/>
      <c r="BD499" s="3143"/>
      <c r="BE499" s="3143"/>
      <c r="BF499" s="3143"/>
      <c r="BG499" s="3143"/>
      <c r="BH499" s="3143"/>
      <c r="BI499" s="3143"/>
      <c r="BJ499" s="3143"/>
      <c r="BK499" s="3143"/>
      <c r="BL499" s="3189"/>
      <c r="BM499" s="3189"/>
      <c r="BN499" s="3189"/>
      <c r="BO499" s="3189"/>
      <c r="BP499" s="3189"/>
      <c r="BQ499" s="3189"/>
      <c r="BR499" s="3189"/>
      <c r="BS499" s="3189"/>
      <c r="BT499" s="3189"/>
      <c r="BU499" s="3189"/>
      <c r="BV499" s="3143"/>
      <c r="BW499" s="3143"/>
      <c r="BX499" s="3143"/>
      <c r="BY499" s="3143"/>
      <c r="BZ499" s="3143"/>
      <c r="CA499" s="3143"/>
      <c r="CB499" s="3143"/>
      <c r="CC499" s="3143"/>
      <c r="CD499" s="3143"/>
      <c r="CE499" s="3143"/>
      <c r="CF499" s="3143"/>
      <c r="CG499" s="3143"/>
      <c r="CH499" s="3143"/>
      <c r="CI499" s="3143"/>
    </row>
    <row r="500" spans="1:87" ht="16.5" customHeight="1">
      <c r="A500" s="3143"/>
      <c r="B500" s="3143"/>
      <c r="C500" s="3143"/>
      <c r="D500" s="3143"/>
      <c r="E500" s="3143"/>
      <c r="F500" s="3143"/>
      <c r="G500" s="3143"/>
      <c r="H500" s="3143"/>
      <c r="I500" s="3143"/>
      <c r="J500" s="3143"/>
      <c r="K500" s="3098"/>
      <c r="L500" s="3098"/>
      <c r="M500" s="3098"/>
      <c r="N500" s="3098"/>
      <c r="O500" s="3098"/>
      <c r="P500" s="3098"/>
      <c r="Q500" s="3098"/>
      <c r="R500" s="3098"/>
      <c r="S500" s="3098"/>
      <c r="T500" s="3098"/>
      <c r="U500" s="3098"/>
      <c r="V500" s="3098"/>
      <c r="W500" s="3098"/>
      <c r="X500" s="3098"/>
      <c r="Y500" s="3098"/>
      <c r="Z500" s="3098"/>
      <c r="AA500" s="3098"/>
      <c r="AB500" s="3098"/>
      <c r="AC500" s="3098"/>
      <c r="AD500" s="3098"/>
      <c r="AE500" s="3098"/>
      <c r="AF500" s="3098"/>
      <c r="AG500" s="3098"/>
      <c r="AH500" s="3098"/>
      <c r="AI500" s="3098"/>
      <c r="AJ500" s="3143"/>
      <c r="AK500" s="3143"/>
      <c r="AL500" s="3143"/>
      <c r="AM500" s="3143"/>
      <c r="AN500" s="3143"/>
      <c r="AO500" s="3143"/>
      <c r="AP500" s="3143"/>
      <c r="AQ500" s="3143"/>
      <c r="AR500" s="3143"/>
      <c r="AS500" s="3143"/>
      <c r="AT500" s="3143"/>
      <c r="AU500" s="3143"/>
      <c r="AV500" s="3143"/>
      <c r="AW500" s="3143"/>
      <c r="AX500" s="3143"/>
      <c r="AY500" s="3143"/>
      <c r="AZ500" s="3143"/>
      <c r="BA500" s="3143"/>
      <c r="BB500" s="3143"/>
      <c r="BC500" s="3143"/>
      <c r="BD500" s="3143"/>
      <c r="BE500" s="3143"/>
      <c r="BF500" s="3143"/>
      <c r="BG500" s="3143"/>
      <c r="BH500" s="3143"/>
      <c r="BI500" s="3143"/>
      <c r="BJ500" s="3143"/>
      <c r="BK500" s="3143"/>
      <c r="BL500" s="3189"/>
      <c r="BM500" s="3189"/>
      <c r="BN500" s="3189"/>
      <c r="BO500" s="3189"/>
      <c r="BP500" s="3189"/>
      <c r="BQ500" s="3189"/>
      <c r="BR500" s="3189"/>
      <c r="BS500" s="3189"/>
      <c r="BT500" s="3189"/>
      <c r="BU500" s="3189"/>
      <c r="BV500" s="3143"/>
      <c r="BW500" s="3143"/>
      <c r="BX500" s="3143"/>
      <c r="BY500" s="3143"/>
      <c r="BZ500" s="3143"/>
      <c r="CA500" s="3143"/>
      <c r="CB500" s="3143"/>
      <c r="CC500" s="3143"/>
      <c r="CD500" s="3143"/>
      <c r="CE500" s="3143"/>
      <c r="CF500" s="3143"/>
      <c r="CG500" s="3143"/>
      <c r="CH500" s="3143"/>
      <c r="CI500" s="3143"/>
    </row>
    <row r="501" spans="1:87" ht="16.5" customHeight="1">
      <c r="A501" s="3143"/>
      <c r="B501" s="3143"/>
      <c r="C501" s="3143"/>
      <c r="D501" s="3143"/>
      <c r="E501" s="3143"/>
      <c r="F501" s="3143"/>
      <c r="G501" s="3143"/>
      <c r="H501" s="3143"/>
      <c r="I501" s="3143"/>
      <c r="J501" s="3143"/>
      <c r="K501" s="3098"/>
      <c r="L501" s="3098"/>
      <c r="M501" s="3098"/>
      <c r="N501" s="3098"/>
      <c r="O501" s="3098"/>
      <c r="P501" s="3098"/>
      <c r="Q501" s="3098"/>
      <c r="R501" s="3098"/>
      <c r="S501" s="3098"/>
      <c r="T501" s="3098"/>
      <c r="U501" s="3098"/>
      <c r="V501" s="3098"/>
      <c r="W501" s="3098"/>
      <c r="X501" s="3098"/>
      <c r="Y501" s="3098"/>
      <c r="Z501" s="3098"/>
      <c r="AA501" s="3098"/>
      <c r="AB501" s="3098"/>
      <c r="AC501" s="3098"/>
      <c r="AD501" s="3098"/>
      <c r="AE501" s="3098"/>
      <c r="AF501" s="3098"/>
      <c r="AG501" s="3098"/>
      <c r="AH501" s="3098"/>
      <c r="AI501" s="3098"/>
      <c r="AJ501" s="3143"/>
      <c r="AK501" s="3143"/>
      <c r="AL501" s="3143"/>
      <c r="AM501" s="3143"/>
      <c r="AN501" s="3143"/>
      <c r="AO501" s="3143"/>
      <c r="AP501" s="3143"/>
      <c r="AQ501" s="3143"/>
      <c r="AR501" s="3143"/>
      <c r="AS501" s="3143"/>
      <c r="AT501" s="3143"/>
      <c r="AU501" s="3143"/>
      <c r="AV501" s="3143"/>
      <c r="AW501" s="3143"/>
      <c r="AX501" s="3143"/>
      <c r="AY501" s="3143"/>
      <c r="AZ501" s="3143"/>
      <c r="BA501" s="3143"/>
      <c r="BB501" s="3143"/>
      <c r="BC501" s="3143"/>
      <c r="BD501" s="3143"/>
      <c r="BE501" s="3143"/>
      <c r="BF501" s="3143"/>
      <c r="BG501" s="3143"/>
      <c r="BH501" s="3143"/>
      <c r="BI501" s="3143"/>
      <c r="BJ501" s="3143"/>
      <c r="BK501" s="3143"/>
      <c r="BL501" s="3189"/>
      <c r="BM501" s="3189"/>
      <c r="BN501" s="3189"/>
      <c r="BO501" s="3189"/>
      <c r="BP501" s="3189"/>
      <c r="BQ501" s="3189"/>
      <c r="BR501" s="3189"/>
      <c r="BS501" s="3189"/>
      <c r="BT501" s="3189"/>
      <c r="BU501" s="3189"/>
      <c r="BV501" s="3143"/>
      <c r="BW501" s="3143"/>
      <c r="BX501" s="3143"/>
      <c r="BY501" s="3143"/>
      <c r="BZ501" s="3143"/>
      <c r="CA501" s="3143"/>
      <c r="CB501" s="3143"/>
      <c r="CC501" s="3143"/>
      <c r="CD501" s="3143"/>
      <c r="CE501" s="3143"/>
      <c r="CF501" s="3143"/>
      <c r="CG501" s="3143"/>
      <c r="CH501" s="3143"/>
      <c r="CI501" s="3143"/>
    </row>
    <row r="502" spans="1:87" ht="16.5" customHeight="1">
      <c r="A502" s="3143"/>
      <c r="B502" s="3143"/>
      <c r="C502" s="3143"/>
      <c r="D502" s="3143"/>
      <c r="E502" s="3143"/>
      <c r="F502" s="3143"/>
      <c r="G502" s="3143"/>
      <c r="H502" s="3143"/>
      <c r="I502" s="3143"/>
      <c r="J502" s="3143"/>
      <c r="K502" s="3098"/>
      <c r="L502" s="3098"/>
      <c r="M502" s="3098"/>
      <c r="N502" s="3098"/>
      <c r="O502" s="3098"/>
      <c r="P502" s="3098"/>
      <c r="Q502" s="3098"/>
      <c r="R502" s="3098"/>
      <c r="S502" s="3098"/>
      <c r="T502" s="3098"/>
      <c r="U502" s="3098"/>
      <c r="V502" s="3098"/>
      <c r="W502" s="3098"/>
      <c r="X502" s="3098"/>
      <c r="Y502" s="3098"/>
      <c r="Z502" s="3098"/>
      <c r="AA502" s="3098"/>
      <c r="AB502" s="3098"/>
      <c r="AC502" s="3098"/>
      <c r="AD502" s="3098"/>
      <c r="AE502" s="3098"/>
      <c r="AF502" s="3098"/>
      <c r="AG502" s="3098"/>
      <c r="AH502" s="3098"/>
      <c r="AI502" s="3098"/>
      <c r="AJ502" s="3143"/>
      <c r="AK502" s="3143"/>
      <c r="AL502" s="3143"/>
      <c r="AM502" s="3143"/>
      <c r="AN502" s="3143"/>
      <c r="AO502" s="3143"/>
      <c r="AP502" s="3143"/>
      <c r="AQ502" s="3143"/>
      <c r="AR502" s="3143"/>
      <c r="AS502" s="3143"/>
      <c r="AT502" s="3143"/>
      <c r="AU502" s="3143"/>
      <c r="AV502" s="3143"/>
      <c r="AW502" s="3143"/>
      <c r="AX502" s="3143"/>
      <c r="AY502" s="3143"/>
      <c r="AZ502" s="3143"/>
      <c r="BA502" s="3143"/>
      <c r="BB502" s="3143"/>
      <c r="BC502" s="3143"/>
      <c r="BD502" s="3143"/>
      <c r="BE502" s="3143"/>
      <c r="BF502" s="3143"/>
      <c r="BG502" s="3143"/>
      <c r="BH502" s="3143"/>
      <c r="BI502" s="3143"/>
      <c r="BJ502" s="3143"/>
      <c r="BK502" s="3143"/>
      <c r="BL502" s="3189"/>
      <c r="BM502" s="3189"/>
      <c r="BN502" s="3189"/>
      <c r="BO502" s="3189"/>
      <c r="BP502" s="3189"/>
      <c r="BQ502" s="3189"/>
      <c r="BR502" s="3189"/>
      <c r="BS502" s="3189"/>
      <c r="BT502" s="3189"/>
      <c r="BU502" s="3189"/>
      <c r="BV502" s="3143"/>
      <c r="BW502" s="3143"/>
      <c r="BX502" s="3143"/>
      <c r="BY502" s="3143"/>
      <c r="BZ502" s="3143"/>
      <c r="CA502" s="3143"/>
      <c r="CB502" s="3143"/>
      <c r="CC502" s="3143"/>
      <c r="CD502" s="3143"/>
      <c r="CE502" s="3143"/>
      <c r="CF502" s="3143"/>
      <c r="CG502" s="3143"/>
      <c r="CH502" s="3143"/>
      <c r="CI502" s="3143"/>
    </row>
    <row r="503" spans="1:87" ht="16.5" customHeight="1">
      <c r="A503" s="3143"/>
      <c r="B503" s="3143"/>
      <c r="C503" s="3143"/>
      <c r="D503" s="3143"/>
      <c r="E503" s="3143"/>
      <c r="F503" s="3143"/>
      <c r="G503" s="3143"/>
      <c r="H503" s="3143"/>
      <c r="I503" s="3143"/>
      <c r="J503" s="3143"/>
      <c r="K503" s="3098"/>
      <c r="L503" s="3098"/>
      <c r="M503" s="3098"/>
      <c r="N503" s="3098"/>
      <c r="O503" s="3098"/>
      <c r="P503" s="3098"/>
      <c r="Q503" s="3098"/>
      <c r="R503" s="3098"/>
      <c r="S503" s="3098"/>
      <c r="T503" s="3098"/>
      <c r="U503" s="3098"/>
      <c r="V503" s="3098"/>
      <c r="W503" s="3098"/>
      <c r="X503" s="3098"/>
      <c r="Y503" s="3098"/>
      <c r="Z503" s="3098"/>
      <c r="AA503" s="3098"/>
      <c r="AB503" s="3098"/>
      <c r="AC503" s="3098"/>
      <c r="AD503" s="3098"/>
      <c r="AE503" s="3098"/>
      <c r="AF503" s="3098"/>
      <c r="AG503" s="3098"/>
      <c r="AH503" s="3098"/>
      <c r="AI503" s="3098"/>
      <c r="AJ503" s="3143"/>
      <c r="AK503" s="3143"/>
      <c r="AL503" s="3143"/>
      <c r="AM503" s="3143"/>
      <c r="AN503" s="3143"/>
      <c r="AO503" s="3143"/>
      <c r="AP503" s="3143"/>
      <c r="AQ503" s="3143"/>
      <c r="AR503" s="3143"/>
      <c r="AS503" s="3143"/>
      <c r="AT503" s="3143"/>
      <c r="AU503" s="3143"/>
      <c r="AV503" s="3143"/>
      <c r="AW503" s="3143"/>
      <c r="AX503" s="3143"/>
      <c r="AY503" s="3143"/>
      <c r="AZ503" s="3143"/>
      <c r="BA503" s="3143"/>
      <c r="BB503" s="3143"/>
      <c r="BC503" s="3143"/>
      <c r="BD503" s="3143"/>
      <c r="BE503" s="3143"/>
      <c r="BF503" s="3143"/>
      <c r="BG503" s="3143"/>
      <c r="BH503" s="3143"/>
      <c r="BI503" s="3143"/>
      <c r="BJ503" s="3143"/>
      <c r="BK503" s="3143"/>
      <c r="BL503" s="3189"/>
      <c r="BM503" s="3189"/>
      <c r="BN503" s="3189"/>
      <c r="BO503" s="3189"/>
      <c r="BP503" s="3189"/>
      <c r="BQ503" s="3189"/>
      <c r="BR503" s="3189"/>
      <c r="BS503" s="3189"/>
      <c r="BT503" s="3189"/>
      <c r="BU503" s="3189"/>
      <c r="BV503" s="3143"/>
      <c r="BW503" s="3143"/>
      <c r="BX503" s="3143"/>
      <c r="BY503" s="3143"/>
      <c r="BZ503" s="3143"/>
      <c r="CA503" s="3143"/>
      <c r="CB503" s="3143"/>
      <c r="CC503" s="3143"/>
      <c r="CD503" s="3143"/>
      <c r="CE503" s="3143"/>
      <c r="CF503" s="3143"/>
      <c r="CG503" s="3143"/>
      <c r="CH503" s="3143"/>
      <c r="CI503" s="3143"/>
    </row>
    <row r="504" spans="1:87" ht="16.5" customHeight="1">
      <c r="A504" s="3143"/>
      <c r="B504" s="3143"/>
      <c r="C504" s="3143"/>
      <c r="D504" s="3143"/>
      <c r="E504" s="3143"/>
      <c r="F504" s="3143"/>
      <c r="G504" s="3143"/>
      <c r="H504" s="3143"/>
      <c r="I504" s="3143"/>
      <c r="J504" s="3143"/>
      <c r="K504" s="3098"/>
      <c r="L504" s="3098"/>
      <c r="M504" s="3098"/>
      <c r="N504" s="3098"/>
      <c r="O504" s="3098"/>
      <c r="P504" s="3098"/>
      <c r="Q504" s="3098"/>
      <c r="R504" s="3098"/>
      <c r="S504" s="3098"/>
      <c r="T504" s="3098"/>
      <c r="U504" s="3098"/>
      <c r="V504" s="3098"/>
      <c r="W504" s="3098"/>
      <c r="X504" s="3098"/>
      <c r="Y504" s="3098"/>
      <c r="Z504" s="3098"/>
      <c r="AA504" s="3098"/>
      <c r="AB504" s="3098"/>
      <c r="AC504" s="3098"/>
      <c r="AD504" s="3098"/>
      <c r="AE504" s="3098"/>
      <c r="AF504" s="3098"/>
      <c r="AG504" s="3098"/>
      <c r="AH504" s="3098"/>
      <c r="AI504" s="3098"/>
      <c r="AJ504" s="3143"/>
      <c r="AK504" s="3143"/>
      <c r="AL504" s="3143"/>
      <c r="AM504" s="3143"/>
      <c r="AN504" s="3143"/>
      <c r="AO504" s="3143"/>
      <c r="AP504" s="3143"/>
      <c r="AQ504" s="3143"/>
      <c r="AR504" s="3143"/>
      <c r="AS504" s="3143"/>
      <c r="AT504" s="3143"/>
      <c r="AU504" s="3143"/>
      <c r="AV504" s="3143"/>
      <c r="AW504" s="3143"/>
      <c r="AX504" s="3143"/>
      <c r="AY504" s="3143"/>
      <c r="AZ504" s="3143"/>
      <c r="BA504" s="3143"/>
      <c r="BB504" s="3143"/>
      <c r="BC504" s="3143"/>
      <c r="BD504" s="3143"/>
      <c r="BE504" s="3143"/>
      <c r="BF504" s="3143"/>
      <c r="BG504" s="3143"/>
      <c r="BH504" s="3143"/>
      <c r="BI504" s="3143"/>
      <c r="BJ504" s="3143"/>
      <c r="BK504" s="3143"/>
      <c r="BL504" s="3189"/>
      <c r="BM504" s="3189"/>
      <c r="BN504" s="3189"/>
      <c r="BO504" s="3189"/>
      <c r="BP504" s="3189"/>
      <c r="BQ504" s="3189"/>
      <c r="BR504" s="3189"/>
      <c r="BS504" s="3189"/>
      <c r="BT504" s="3189"/>
      <c r="BU504" s="3189"/>
      <c r="BV504" s="3143"/>
      <c r="BW504" s="3143"/>
      <c r="BX504" s="3143"/>
      <c r="BY504" s="3143"/>
      <c r="BZ504" s="3143"/>
      <c r="CA504" s="3143"/>
      <c r="CB504" s="3143"/>
      <c r="CC504" s="3143"/>
      <c r="CD504" s="3143"/>
      <c r="CE504" s="3143"/>
      <c r="CF504" s="3143"/>
      <c r="CG504" s="3143"/>
      <c r="CH504" s="3143"/>
      <c r="CI504" s="3143"/>
    </row>
    <row r="505" spans="1:87" ht="16.5" customHeight="1">
      <c r="A505" s="3143"/>
      <c r="B505" s="3143"/>
      <c r="C505" s="3143"/>
      <c r="D505" s="3143"/>
      <c r="E505" s="3143"/>
      <c r="F505" s="3143"/>
      <c r="G505" s="3143"/>
      <c r="H505" s="3143"/>
      <c r="I505" s="3143"/>
      <c r="J505" s="3143"/>
      <c r="K505" s="3098"/>
      <c r="L505" s="3098"/>
      <c r="M505" s="3098"/>
      <c r="N505" s="3098"/>
      <c r="O505" s="3098"/>
      <c r="P505" s="3098"/>
      <c r="Q505" s="3098"/>
      <c r="R505" s="3098"/>
      <c r="S505" s="3098"/>
      <c r="T505" s="3098"/>
      <c r="U505" s="3098"/>
      <c r="V505" s="3098"/>
      <c r="W505" s="3098"/>
      <c r="X505" s="3098"/>
      <c r="Y505" s="3098"/>
      <c r="Z505" s="3098"/>
      <c r="AA505" s="3098"/>
      <c r="AB505" s="3098"/>
      <c r="AC505" s="3098"/>
      <c r="AD505" s="3098"/>
      <c r="AE505" s="3098"/>
      <c r="AF505" s="3098"/>
      <c r="AG505" s="3098"/>
      <c r="AH505" s="3098"/>
      <c r="AI505" s="3098"/>
      <c r="AJ505" s="3143"/>
      <c r="AK505" s="3143"/>
      <c r="AL505" s="3143"/>
      <c r="AM505" s="3143"/>
      <c r="AN505" s="3143"/>
      <c r="AO505" s="3143"/>
      <c r="AP505" s="3143"/>
      <c r="AQ505" s="3143"/>
      <c r="AR505" s="3143"/>
      <c r="AS505" s="3143"/>
      <c r="AT505" s="3143"/>
      <c r="AU505" s="3143"/>
      <c r="AV505" s="3143"/>
      <c r="AW505" s="3143"/>
      <c r="AX505" s="3143"/>
      <c r="AY505" s="3143"/>
      <c r="AZ505" s="3143"/>
      <c r="BA505" s="3143"/>
      <c r="BB505" s="3143"/>
      <c r="BC505" s="3143"/>
      <c r="BD505" s="3143"/>
      <c r="BE505" s="3143"/>
      <c r="BF505" s="3143"/>
      <c r="BG505" s="3143"/>
      <c r="BH505" s="3143"/>
      <c r="BI505" s="3143"/>
      <c r="BJ505" s="3143"/>
      <c r="BK505" s="3143"/>
      <c r="BL505" s="3189"/>
      <c r="BM505" s="3189"/>
      <c r="BN505" s="3189"/>
      <c r="BO505" s="3189"/>
      <c r="BP505" s="3189"/>
      <c r="BQ505" s="3189"/>
      <c r="BR505" s="3189"/>
      <c r="BS505" s="3189"/>
      <c r="BT505" s="3189"/>
      <c r="BU505" s="3189"/>
      <c r="BV505" s="3143"/>
      <c r="BW505" s="3143"/>
      <c r="BX505" s="3143"/>
      <c r="BY505" s="3143"/>
      <c r="BZ505" s="3143"/>
      <c r="CA505" s="3143"/>
      <c r="CB505" s="3143"/>
      <c r="CC505" s="3143"/>
      <c r="CD505" s="3143"/>
      <c r="CE505" s="3143"/>
      <c r="CF505" s="3143"/>
      <c r="CG505" s="3143"/>
      <c r="CH505" s="3143"/>
      <c r="CI505" s="3143"/>
    </row>
    <row r="506" spans="1:87" ht="16.5" customHeight="1">
      <c r="A506" s="3143"/>
      <c r="B506" s="3143"/>
      <c r="C506" s="3143"/>
      <c r="D506" s="3143"/>
      <c r="E506" s="3143"/>
      <c r="F506" s="3143"/>
      <c r="G506" s="3143"/>
      <c r="H506" s="3143"/>
      <c r="I506" s="3143"/>
      <c r="J506" s="3143"/>
      <c r="K506" s="3098"/>
      <c r="L506" s="3098"/>
      <c r="M506" s="3098"/>
      <c r="N506" s="3098"/>
      <c r="O506" s="3098"/>
      <c r="P506" s="3098"/>
      <c r="Q506" s="3098"/>
      <c r="R506" s="3098"/>
      <c r="S506" s="3098"/>
      <c r="T506" s="3098"/>
      <c r="U506" s="3098"/>
      <c r="V506" s="3098"/>
      <c r="W506" s="3098"/>
      <c r="X506" s="3098"/>
      <c r="Y506" s="3098"/>
      <c r="Z506" s="3098"/>
      <c r="AA506" s="3098"/>
      <c r="AB506" s="3098"/>
      <c r="AC506" s="3098"/>
      <c r="AD506" s="3098"/>
      <c r="AE506" s="3098"/>
      <c r="AF506" s="3098"/>
      <c r="AG506" s="3098"/>
      <c r="AH506" s="3098"/>
      <c r="AI506" s="3098"/>
      <c r="AJ506" s="3143"/>
      <c r="AK506" s="3143"/>
      <c r="AL506" s="3143"/>
      <c r="AM506" s="3143"/>
      <c r="AN506" s="3143"/>
      <c r="AO506" s="3143"/>
      <c r="AP506" s="3143"/>
      <c r="AQ506" s="3143"/>
      <c r="AR506" s="3143"/>
      <c r="AS506" s="3143"/>
      <c r="AT506" s="3143"/>
      <c r="AU506" s="3143"/>
      <c r="AV506" s="3143"/>
      <c r="AW506" s="3143"/>
      <c r="AX506" s="3143"/>
      <c r="AY506" s="3143"/>
      <c r="AZ506" s="3143"/>
      <c r="BA506" s="3143"/>
      <c r="BB506" s="3143"/>
      <c r="BC506" s="3143"/>
      <c r="BD506" s="3143"/>
      <c r="BE506" s="3143"/>
      <c r="BF506" s="3143"/>
      <c r="BG506" s="3143"/>
      <c r="BH506" s="3143"/>
      <c r="BI506" s="3143"/>
      <c r="BJ506" s="3143"/>
      <c r="BK506" s="3143"/>
      <c r="BL506" s="3189"/>
      <c r="BM506" s="3189"/>
      <c r="BN506" s="3189"/>
      <c r="BO506" s="3189"/>
      <c r="BP506" s="3189"/>
      <c r="BQ506" s="3189"/>
      <c r="BR506" s="3189"/>
      <c r="BS506" s="3189"/>
      <c r="BT506" s="3189"/>
      <c r="BU506" s="3189"/>
      <c r="BV506" s="3143"/>
      <c r="BW506" s="3143"/>
      <c r="BX506" s="3143"/>
      <c r="BY506" s="3143"/>
      <c r="BZ506" s="3143"/>
      <c r="CA506" s="3143"/>
      <c r="CB506" s="3143"/>
      <c r="CC506" s="3143"/>
      <c r="CD506" s="3143"/>
      <c r="CE506" s="3143"/>
      <c r="CF506" s="3143"/>
      <c r="CG506" s="3143"/>
      <c r="CH506" s="3143"/>
      <c r="CI506" s="3143"/>
    </row>
    <row r="507" spans="1:87" ht="16.5" customHeight="1">
      <c r="A507" s="3143"/>
      <c r="B507" s="3143"/>
      <c r="C507" s="3143"/>
      <c r="D507" s="3143"/>
      <c r="E507" s="3143"/>
      <c r="F507" s="3143"/>
      <c r="G507" s="3143"/>
      <c r="H507" s="3143"/>
      <c r="I507" s="3143"/>
      <c r="J507" s="3143"/>
      <c r="K507" s="3098"/>
      <c r="L507" s="3098"/>
      <c r="M507" s="3098"/>
      <c r="N507" s="3098"/>
      <c r="O507" s="3098"/>
      <c r="P507" s="3098"/>
      <c r="Q507" s="3098"/>
      <c r="R507" s="3098"/>
      <c r="S507" s="3098"/>
      <c r="T507" s="3098"/>
      <c r="U507" s="3098"/>
      <c r="V507" s="3098"/>
      <c r="W507" s="3098"/>
      <c r="X507" s="3098"/>
      <c r="Y507" s="3098"/>
      <c r="Z507" s="3098"/>
      <c r="AA507" s="3098"/>
      <c r="AB507" s="3098"/>
      <c r="AC507" s="3098"/>
      <c r="AD507" s="3098"/>
      <c r="AE507" s="3098"/>
      <c r="AF507" s="3098"/>
      <c r="AG507" s="3098"/>
      <c r="AH507" s="3098"/>
      <c r="AI507" s="3098"/>
      <c r="AJ507" s="3143"/>
      <c r="AK507" s="3143"/>
      <c r="AL507" s="3143"/>
      <c r="AM507" s="3143"/>
      <c r="AN507" s="3143"/>
      <c r="AO507" s="3143"/>
      <c r="AP507" s="3143"/>
      <c r="AQ507" s="3143"/>
      <c r="AR507" s="3143"/>
      <c r="AS507" s="3143"/>
      <c r="AT507" s="3143"/>
      <c r="AU507" s="3143"/>
      <c r="AV507" s="3143"/>
      <c r="AW507" s="3143"/>
      <c r="AX507" s="3143"/>
      <c r="AY507" s="3143"/>
      <c r="AZ507" s="3143"/>
      <c r="BA507" s="3143"/>
      <c r="BB507" s="3143"/>
      <c r="BC507" s="3143"/>
      <c r="BD507" s="3143"/>
      <c r="BE507" s="3143"/>
      <c r="BF507" s="3143"/>
      <c r="BG507" s="3143"/>
      <c r="BH507" s="3143"/>
      <c r="BI507" s="3143"/>
      <c r="BJ507" s="3143"/>
      <c r="BK507" s="3143"/>
      <c r="BL507" s="3189"/>
      <c r="BM507" s="3189"/>
      <c r="BN507" s="3189"/>
      <c r="BO507" s="3189"/>
      <c r="BP507" s="3189"/>
      <c r="BQ507" s="3189"/>
      <c r="BR507" s="3189"/>
      <c r="BS507" s="3189"/>
      <c r="BT507" s="3189"/>
      <c r="BU507" s="3189"/>
      <c r="BV507" s="3143"/>
      <c r="BW507" s="3143"/>
      <c r="BX507" s="3143"/>
      <c r="BY507" s="3143"/>
      <c r="BZ507" s="3143"/>
      <c r="CA507" s="3143"/>
      <c r="CB507" s="3143"/>
      <c r="CC507" s="3143"/>
      <c r="CD507" s="3143"/>
      <c r="CE507" s="3143"/>
      <c r="CF507" s="3143"/>
      <c r="CG507" s="3143"/>
      <c r="CH507" s="3143"/>
      <c r="CI507" s="3143"/>
    </row>
    <row r="508" spans="1:87" ht="16.5" customHeight="1">
      <c r="A508" s="3143"/>
      <c r="B508" s="3143"/>
      <c r="C508" s="3143"/>
      <c r="D508" s="3143"/>
      <c r="E508" s="3143"/>
      <c r="F508" s="3143"/>
      <c r="G508" s="3143"/>
      <c r="H508" s="3143"/>
      <c r="I508" s="3143"/>
      <c r="J508" s="3143"/>
      <c r="K508" s="3098"/>
      <c r="L508" s="3098"/>
      <c r="M508" s="3098"/>
      <c r="N508" s="3098"/>
      <c r="O508" s="3098"/>
      <c r="P508" s="3098"/>
      <c r="Q508" s="3098"/>
      <c r="R508" s="3098"/>
      <c r="S508" s="3098"/>
      <c r="T508" s="3098"/>
      <c r="U508" s="3098"/>
      <c r="V508" s="3098"/>
      <c r="W508" s="3098"/>
      <c r="X508" s="3098"/>
      <c r="Y508" s="3098"/>
      <c r="Z508" s="3098"/>
      <c r="AA508" s="3098"/>
      <c r="AB508" s="3098"/>
      <c r="AC508" s="3098"/>
      <c r="AD508" s="3098"/>
      <c r="AE508" s="3098"/>
      <c r="AF508" s="3098"/>
      <c r="AG508" s="3098"/>
      <c r="AH508" s="3098"/>
      <c r="AI508" s="3098"/>
      <c r="AJ508" s="3143"/>
      <c r="AK508" s="3143"/>
      <c r="AL508" s="3143"/>
      <c r="AM508" s="3143"/>
      <c r="AN508" s="3143"/>
      <c r="AO508" s="3143"/>
      <c r="AP508" s="3143"/>
      <c r="AQ508" s="3143"/>
      <c r="AR508" s="3143"/>
      <c r="AS508" s="3143"/>
      <c r="AT508" s="3143"/>
      <c r="AU508" s="3143"/>
      <c r="AV508" s="3143"/>
      <c r="AW508" s="3143"/>
      <c r="AX508" s="3143"/>
      <c r="AY508" s="3143"/>
      <c r="AZ508" s="3143"/>
      <c r="BA508" s="3143"/>
      <c r="BB508" s="3143"/>
      <c r="BC508" s="3143"/>
      <c r="BD508" s="3143"/>
      <c r="BE508" s="3143"/>
      <c r="BF508" s="3143"/>
      <c r="BG508" s="3143"/>
      <c r="BH508" s="3143"/>
      <c r="BI508" s="3143"/>
      <c r="BJ508" s="3143"/>
      <c r="BK508" s="3143"/>
      <c r="BL508" s="3189"/>
      <c r="BM508" s="3189"/>
      <c r="BN508" s="3189"/>
      <c r="BO508" s="3189"/>
      <c r="BP508" s="3189"/>
      <c r="BQ508" s="3189"/>
      <c r="BR508" s="3189"/>
      <c r="BS508" s="3189"/>
      <c r="BT508" s="3189"/>
      <c r="BU508" s="3189"/>
      <c r="BV508" s="3143"/>
      <c r="BW508" s="3143"/>
      <c r="BX508" s="3143"/>
      <c r="BY508" s="3143"/>
      <c r="BZ508" s="3143"/>
      <c r="CA508" s="3143"/>
      <c r="CB508" s="3143"/>
      <c r="CC508" s="3143"/>
      <c r="CD508" s="3143"/>
      <c r="CE508" s="3143"/>
      <c r="CF508" s="3143"/>
      <c r="CG508" s="3143"/>
      <c r="CH508" s="3143"/>
      <c r="CI508" s="3143"/>
    </row>
    <row r="509" spans="1:87" ht="16.5" customHeight="1">
      <c r="A509" s="3143"/>
      <c r="B509" s="3143"/>
      <c r="C509" s="3143"/>
      <c r="D509" s="3143"/>
      <c r="E509" s="3143"/>
      <c r="F509" s="3143"/>
      <c r="G509" s="3143"/>
      <c r="H509" s="3143"/>
      <c r="I509" s="3143"/>
      <c r="J509" s="3143"/>
      <c r="K509" s="3098"/>
      <c r="L509" s="3098"/>
      <c r="M509" s="3098"/>
      <c r="N509" s="3098"/>
      <c r="O509" s="3098"/>
      <c r="P509" s="3098"/>
      <c r="Q509" s="3098"/>
      <c r="R509" s="3098"/>
      <c r="S509" s="3098"/>
      <c r="T509" s="3098"/>
      <c r="U509" s="3098"/>
      <c r="V509" s="3098"/>
      <c r="W509" s="3098"/>
      <c r="X509" s="3098"/>
      <c r="Y509" s="3098"/>
      <c r="Z509" s="3098"/>
      <c r="AA509" s="3098"/>
      <c r="AB509" s="3098"/>
      <c r="AC509" s="3098"/>
      <c r="AD509" s="3098"/>
      <c r="AE509" s="3098"/>
      <c r="AF509" s="3098"/>
      <c r="AG509" s="3098"/>
      <c r="AH509" s="3098"/>
      <c r="AI509" s="3098"/>
      <c r="AJ509" s="3143"/>
      <c r="AK509" s="3143"/>
      <c r="AL509" s="3143"/>
      <c r="AM509" s="3143"/>
      <c r="AN509" s="3143"/>
      <c r="AO509" s="3143"/>
      <c r="AP509" s="3143"/>
      <c r="AQ509" s="3143"/>
      <c r="AR509" s="3143"/>
      <c r="AS509" s="3143"/>
      <c r="AT509" s="3143"/>
      <c r="AU509" s="3143"/>
      <c r="AV509" s="3143"/>
      <c r="AW509" s="3143"/>
      <c r="AX509" s="3143"/>
      <c r="AY509" s="3143"/>
      <c r="AZ509" s="3143"/>
      <c r="BA509" s="3143"/>
      <c r="BB509" s="3143"/>
      <c r="BC509" s="3143"/>
      <c r="BD509" s="3143"/>
      <c r="BE509" s="3143"/>
      <c r="BF509" s="3143"/>
      <c r="BG509" s="3143"/>
      <c r="BH509" s="3143"/>
      <c r="BI509" s="3143"/>
      <c r="BJ509" s="3143"/>
      <c r="BK509" s="3143"/>
      <c r="BL509" s="3189"/>
      <c r="BM509" s="3189"/>
      <c r="BN509" s="3189"/>
      <c r="BO509" s="3189"/>
      <c r="BP509" s="3189"/>
      <c r="BQ509" s="3189"/>
      <c r="BR509" s="3189"/>
      <c r="BS509" s="3189"/>
      <c r="BT509" s="3189"/>
      <c r="BU509" s="3189"/>
      <c r="BV509" s="3143"/>
      <c r="BW509" s="3143"/>
      <c r="BX509" s="3143"/>
      <c r="BY509" s="3143"/>
      <c r="BZ509" s="3143"/>
      <c r="CA509" s="3143"/>
      <c r="CB509" s="3143"/>
      <c r="CC509" s="3143"/>
      <c r="CD509" s="3143"/>
      <c r="CE509" s="3143"/>
      <c r="CF509" s="3143"/>
      <c r="CG509" s="3143"/>
      <c r="CH509" s="3143"/>
      <c r="CI509" s="3143"/>
    </row>
    <row r="510" spans="1:87" ht="16.5" customHeight="1">
      <c r="A510" s="3143"/>
      <c r="B510" s="3143"/>
      <c r="C510" s="3143"/>
      <c r="D510" s="3143"/>
      <c r="E510" s="3143"/>
      <c r="F510" s="3143"/>
      <c r="G510" s="3143"/>
      <c r="H510" s="3143"/>
      <c r="I510" s="3143"/>
      <c r="J510" s="3143"/>
      <c r="K510" s="3098"/>
      <c r="L510" s="3098"/>
      <c r="M510" s="3098"/>
      <c r="N510" s="3098"/>
      <c r="O510" s="3098"/>
      <c r="P510" s="3098"/>
      <c r="Q510" s="3098"/>
      <c r="R510" s="3098"/>
      <c r="S510" s="3098"/>
      <c r="T510" s="3098"/>
      <c r="U510" s="3098"/>
      <c r="V510" s="3098"/>
      <c r="W510" s="3098"/>
      <c r="X510" s="3098"/>
      <c r="Y510" s="3098"/>
      <c r="Z510" s="3098"/>
      <c r="AA510" s="3098"/>
      <c r="AB510" s="3098"/>
      <c r="AC510" s="3098"/>
      <c r="AD510" s="3098"/>
      <c r="AE510" s="3098"/>
      <c r="AF510" s="3098"/>
      <c r="AG510" s="3098"/>
      <c r="AH510" s="3098"/>
      <c r="AI510" s="3098"/>
      <c r="AJ510" s="3143"/>
      <c r="AK510" s="3143"/>
      <c r="AL510" s="3143"/>
      <c r="AM510" s="3143"/>
      <c r="AN510" s="3143"/>
      <c r="AO510" s="3143"/>
      <c r="AP510" s="3143"/>
      <c r="AQ510" s="3143"/>
      <c r="AR510" s="3143"/>
      <c r="AS510" s="3143"/>
      <c r="AT510" s="3143"/>
      <c r="AU510" s="3143"/>
      <c r="AV510" s="3143"/>
      <c r="AW510" s="3143"/>
      <c r="AX510" s="3143"/>
      <c r="AY510" s="3143"/>
      <c r="AZ510" s="3143"/>
      <c r="BA510" s="3143"/>
      <c r="BB510" s="3143"/>
      <c r="BC510" s="3143"/>
      <c r="BD510" s="3143"/>
      <c r="BE510" s="3143"/>
      <c r="BF510" s="3143"/>
      <c r="BG510" s="3143"/>
      <c r="BH510" s="3143"/>
      <c r="BI510" s="3143"/>
      <c r="BJ510" s="3143"/>
      <c r="BK510" s="3143"/>
      <c r="BL510" s="3189"/>
      <c r="BM510" s="3189"/>
      <c r="BN510" s="3189"/>
      <c r="BO510" s="3189"/>
      <c r="BP510" s="3189"/>
      <c r="BQ510" s="3189"/>
      <c r="BR510" s="3189"/>
      <c r="BS510" s="3189"/>
      <c r="BT510" s="3189"/>
      <c r="BU510" s="3189"/>
      <c r="BV510" s="3143"/>
      <c r="BW510" s="3143"/>
      <c r="BX510" s="3143"/>
      <c r="BY510" s="3143"/>
      <c r="BZ510" s="3143"/>
      <c r="CA510" s="3143"/>
      <c r="CB510" s="3143"/>
      <c r="CC510" s="3143"/>
      <c r="CD510" s="3143"/>
      <c r="CE510" s="3143"/>
      <c r="CF510" s="3143"/>
      <c r="CG510" s="3143"/>
      <c r="CH510" s="3143"/>
      <c r="CI510" s="3143"/>
    </row>
    <row r="511" spans="1:87" ht="16.5" customHeight="1">
      <c r="A511" s="3143"/>
      <c r="B511" s="3143"/>
      <c r="C511" s="3143"/>
      <c r="D511" s="3143"/>
      <c r="E511" s="3143"/>
      <c r="F511" s="3143"/>
      <c r="G511" s="3143"/>
      <c r="H511" s="3143"/>
      <c r="I511" s="3143"/>
      <c r="J511" s="3143"/>
      <c r="K511" s="3098"/>
      <c r="L511" s="3098"/>
      <c r="M511" s="3098"/>
      <c r="N511" s="3098"/>
      <c r="O511" s="3098"/>
      <c r="P511" s="3098"/>
      <c r="Q511" s="3098"/>
      <c r="R511" s="3098"/>
      <c r="S511" s="3098"/>
      <c r="T511" s="3098"/>
      <c r="U511" s="3098"/>
      <c r="V511" s="3098"/>
      <c r="W511" s="3098"/>
      <c r="X511" s="3098"/>
      <c r="Y511" s="3098"/>
      <c r="Z511" s="3098"/>
      <c r="AA511" s="3098"/>
      <c r="AB511" s="3098"/>
      <c r="AC511" s="3098"/>
      <c r="AD511" s="3098"/>
      <c r="AE511" s="3098"/>
      <c r="AF511" s="3098"/>
      <c r="AG511" s="3098"/>
      <c r="AH511" s="3098"/>
      <c r="AI511" s="3098"/>
      <c r="AJ511" s="3143"/>
      <c r="AK511" s="3143"/>
      <c r="AL511" s="3143"/>
      <c r="AM511" s="3143"/>
      <c r="AN511" s="3143"/>
      <c r="AO511" s="3143"/>
      <c r="AP511" s="3143"/>
      <c r="AQ511" s="3143"/>
      <c r="AR511" s="3143"/>
      <c r="AS511" s="3143"/>
      <c r="AT511" s="3143"/>
      <c r="AU511" s="3143"/>
      <c r="AV511" s="3143"/>
      <c r="AW511" s="3143"/>
      <c r="AX511" s="3143"/>
      <c r="AY511" s="3143"/>
      <c r="AZ511" s="3143"/>
      <c r="BA511" s="3143"/>
      <c r="BB511" s="3143"/>
      <c r="BC511" s="3143"/>
      <c r="BD511" s="3143"/>
      <c r="BE511" s="3143"/>
      <c r="BF511" s="3143"/>
      <c r="BG511" s="3143"/>
      <c r="BH511" s="3143"/>
      <c r="BI511" s="3143"/>
      <c r="BJ511" s="3143"/>
      <c r="BK511" s="3143"/>
      <c r="BL511" s="3189"/>
      <c r="BM511" s="3189"/>
      <c r="BN511" s="3189"/>
      <c r="BO511" s="3189"/>
      <c r="BP511" s="3189"/>
      <c r="BQ511" s="3189"/>
      <c r="BR511" s="3189"/>
      <c r="BS511" s="3189"/>
      <c r="BT511" s="3189"/>
      <c r="BU511" s="3189"/>
      <c r="BV511" s="3143"/>
      <c r="BW511" s="3143"/>
      <c r="BX511" s="3143"/>
      <c r="BY511" s="3143"/>
      <c r="BZ511" s="3143"/>
      <c r="CA511" s="3143"/>
      <c r="CB511" s="3143"/>
      <c r="CC511" s="3143"/>
      <c r="CD511" s="3143"/>
      <c r="CE511" s="3143"/>
      <c r="CF511" s="3143"/>
      <c r="CG511" s="3143"/>
      <c r="CH511" s="3143"/>
      <c r="CI511" s="3143"/>
    </row>
    <row r="512" spans="1:87" ht="16.5" customHeight="1">
      <c r="A512" s="3143"/>
      <c r="B512" s="3143"/>
      <c r="C512" s="3143"/>
      <c r="D512" s="3143"/>
      <c r="E512" s="3143"/>
      <c r="F512" s="3143"/>
      <c r="G512" s="3143"/>
      <c r="H512" s="3143"/>
      <c r="I512" s="3143"/>
      <c r="J512" s="3143"/>
      <c r="K512" s="3098"/>
      <c r="L512" s="3098"/>
      <c r="M512" s="3098"/>
      <c r="N512" s="3098"/>
      <c r="O512" s="3098"/>
      <c r="P512" s="3098"/>
      <c r="Q512" s="3098"/>
      <c r="R512" s="3098"/>
      <c r="S512" s="3098"/>
      <c r="T512" s="3098"/>
      <c r="U512" s="3098"/>
      <c r="V512" s="3098"/>
      <c r="W512" s="3098"/>
      <c r="X512" s="3098"/>
      <c r="Y512" s="3098"/>
      <c r="Z512" s="3098"/>
      <c r="AA512" s="3098"/>
      <c r="AB512" s="3098"/>
      <c r="AC512" s="3098"/>
      <c r="AD512" s="3098"/>
      <c r="AE512" s="3098"/>
      <c r="AF512" s="3098"/>
      <c r="AG512" s="3098"/>
      <c r="AH512" s="3098"/>
      <c r="AI512" s="3098"/>
      <c r="AJ512" s="3143"/>
      <c r="AK512" s="3143"/>
      <c r="AL512" s="3143"/>
      <c r="AM512" s="3143"/>
      <c r="AN512" s="3143"/>
      <c r="AO512" s="3143"/>
      <c r="AP512" s="3143"/>
      <c r="AQ512" s="3143"/>
      <c r="AR512" s="3143"/>
      <c r="AS512" s="3143"/>
      <c r="AT512" s="3143"/>
      <c r="AU512" s="3143"/>
      <c r="AV512" s="3143"/>
      <c r="AW512" s="3143"/>
      <c r="AX512" s="3143"/>
      <c r="AY512" s="3143"/>
      <c r="AZ512" s="3143"/>
      <c r="BA512" s="3143"/>
      <c r="BB512" s="3143"/>
      <c r="BC512" s="3143"/>
      <c r="BD512" s="3143"/>
      <c r="BE512" s="3143"/>
      <c r="BF512" s="3143"/>
      <c r="BG512" s="3143"/>
      <c r="BH512" s="3143"/>
      <c r="BI512" s="3143"/>
      <c r="BJ512" s="3143"/>
      <c r="BK512" s="3143"/>
      <c r="BL512" s="3189"/>
      <c r="BM512" s="3189"/>
      <c r="BN512" s="3189"/>
      <c r="BO512" s="3189"/>
      <c r="BP512" s="3189"/>
      <c r="BQ512" s="3189"/>
      <c r="BR512" s="3189"/>
      <c r="BS512" s="3189"/>
      <c r="BT512" s="3189"/>
      <c r="BU512" s="3189"/>
      <c r="BV512" s="3143"/>
      <c r="BW512" s="3143"/>
      <c r="BX512" s="3143"/>
      <c r="BY512" s="3143"/>
      <c r="BZ512" s="3143"/>
      <c r="CA512" s="3143"/>
      <c r="CB512" s="3143"/>
      <c r="CC512" s="3143"/>
      <c r="CD512" s="3143"/>
      <c r="CE512" s="3143"/>
      <c r="CF512" s="3143"/>
      <c r="CG512" s="3143"/>
      <c r="CH512" s="3143"/>
      <c r="CI512" s="3143"/>
    </row>
    <row r="513" spans="1:87" ht="16.5" customHeight="1">
      <c r="A513" s="3143"/>
      <c r="B513" s="3143"/>
      <c r="C513" s="3143"/>
      <c r="D513" s="3143"/>
      <c r="E513" s="3143"/>
      <c r="F513" s="3143"/>
      <c r="G513" s="3143"/>
      <c r="H513" s="3143"/>
      <c r="I513" s="3143"/>
      <c r="J513" s="3143"/>
      <c r="K513" s="3098"/>
      <c r="L513" s="3098"/>
      <c r="M513" s="3098"/>
      <c r="N513" s="3098"/>
      <c r="O513" s="3098"/>
      <c r="P513" s="3098"/>
      <c r="Q513" s="3098"/>
      <c r="R513" s="3098"/>
      <c r="S513" s="3098"/>
      <c r="T513" s="3098"/>
      <c r="U513" s="3098"/>
      <c r="V513" s="3098"/>
      <c r="W513" s="3098"/>
      <c r="X513" s="3098"/>
      <c r="Y513" s="3098"/>
      <c r="Z513" s="3098"/>
      <c r="AA513" s="3098"/>
      <c r="AB513" s="3098"/>
      <c r="AC513" s="3098"/>
      <c r="AD513" s="3098"/>
      <c r="AE513" s="3098"/>
      <c r="AF513" s="3098"/>
      <c r="AG513" s="3098"/>
      <c r="AH513" s="3098"/>
      <c r="AI513" s="3098"/>
      <c r="AJ513" s="3143"/>
      <c r="AK513" s="3143"/>
      <c r="AL513" s="3143"/>
      <c r="AM513" s="3143"/>
      <c r="AN513" s="3143"/>
      <c r="AO513" s="3143"/>
      <c r="AP513" s="3143"/>
      <c r="AQ513" s="3143"/>
      <c r="AR513" s="3143"/>
      <c r="AS513" s="3143"/>
      <c r="AT513" s="3143"/>
      <c r="AU513" s="3143"/>
      <c r="AV513" s="3143"/>
      <c r="AW513" s="3143"/>
      <c r="AX513" s="3143"/>
      <c r="AY513" s="3143"/>
      <c r="AZ513" s="3143"/>
      <c r="BA513" s="3143"/>
      <c r="BB513" s="3143"/>
      <c r="BC513" s="3143"/>
      <c r="BD513" s="3143"/>
      <c r="BE513" s="3143"/>
      <c r="BF513" s="3143"/>
      <c r="BG513" s="3143"/>
      <c r="BH513" s="3143"/>
      <c r="BI513" s="3143"/>
      <c r="BJ513" s="3143"/>
      <c r="BK513" s="3143"/>
      <c r="BL513" s="3189"/>
      <c r="BM513" s="3189"/>
      <c r="BN513" s="3189"/>
      <c r="BO513" s="3189"/>
      <c r="BP513" s="3189"/>
      <c r="BQ513" s="3189"/>
      <c r="BR513" s="3189"/>
      <c r="BS513" s="3189"/>
      <c r="BT513" s="3189"/>
      <c r="BU513" s="3189"/>
      <c r="BV513" s="3143"/>
      <c r="BW513" s="3143"/>
      <c r="BX513" s="3143"/>
      <c r="BY513" s="3143"/>
      <c r="BZ513" s="3143"/>
      <c r="CA513" s="3143"/>
      <c r="CB513" s="3143"/>
      <c r="CC513" s="3143"/>
      <c r="CD513" s="3143"/>
      <c r="CE513" s="3143"/>
      <c r="CF513" s="3143"/>
      <c r="CG513" s="3143"/>
      <c r="CH513" s="3143"/>
      <c r="CI513" s="3143"/>
    </row>
    <row r="514" spans="1:87" ht="16.5" customHeight="1">
      <c r="A514" s="3143"/>
      <c r="B514" s="3143"/>
      <c r="C514" s="3143"/>
      <c r="D514" s="3143"/>
      <c r="E514" s="3143"/>
      <c r="F514" s="3143"/>
      <c r="G514" s="3143"/>
      <c r="H514" s="3143"/>
      <c r="I514" s="3143"/>
      <c r="J514" s="3143"/>
      <c r="K514" s="3098"/>
      <c r="L514" s="3098"/>
      <c r="M514" s="3098"/>
      <c r="N514" s="3098"/>
      <c r="O514" s="3098"/>
      <c r="P514" s="3098"/>
      <c r="Q514" s="3098"/>
      <c r="R514" s="3098"/>
      <c r="S514" s="3098"/>
      <c r="T514" s="3098"/>
      <c r="U514" s="3098"/>
      <c r="V514" s="3098"/>
      <c r="W514" s="3098"/>
      <c r="X514" s="3098"/>
      <c r="Y514" s="3098"/>
      <c r="Z514" s="3098"/>
      <c r="AA514" s="3098"/>
      <c r="AB514" s="3098"/>
      <c r="AC514" s="3098"/>
      <c r="AD514" s="3098"/>
      <c r="AE514" s="3098"/>
      <c r="AF514" s="3098"/>
      <c r="AG514" s="3098"/>
      <c r="AH514" s="3098"/>
      <c r="AI514" s="3098"/>
      <c r="AJ514" s="3143"/>
      <c r="AK514" s="3143"/>
      <c r="AL514" s="3143"/>
      <c r="AM514" s="3143"/>
      <c r="AN514" s="3143"/>
      <c r="AO514" s="3143"/>
      <c r="AP514" s="3143"/>
      <c r="AQ514" s="3143"/>
      <c r="AR514" s="3143"/>
      <c r="AS514" s="3143"/>
      <c r="AT514" s="3143"/>
      <c r="AU514" s="3143"/>
      <c r="AV514" s="3143"/>
      <c r="AW514" s="3143"/>
      <c r="AX514" s="3143"/>
      <c r="AY514" s="3143"/>
      <c r="AZ514" s="3143"/>
      <c r="BA514" s="3143"/>
      <c r="BB514" s="3143"/>
      <c r="BC514" s="3143"/>
      <c r="BD514" s="3143"/>
      <c r="BE514" s="3143"/>
      <c r="BF514" s="3143"/>
      <c r="BG514" s="3143"/>
      <c r="BH514" s="3143"/>
      <c r="BI514" s="3143"/>
      <c r="BJ514" s="3143"/>
      <c r="BK514" s="3143"/>
      <c r="BL514" s="3189"/>
      <c r="BM514" s="3189"/>
      <c r="BN514" s="3189"/>
      <c r="BO514" s="3189"/>
      <c r="BP514" s="3189"/>
      <c r="BQ514" s="3189"/>
      <c r="BR514" s="3189"/>
      <c r="BS514" s="3189"/>
      <c r="BT514" s="3189"/>
      <c r="BU514" s="3189"/>
      <c r="BV514" s="3143"/>
      <c r="BW514" s="3143"/>
      <c r="BX514" s="3143"/>
      <c r="BY514" s="3143"/>
      <c r="BZ514" s="3143"/>
      <c r="CA514" s="3143"/>
      <c r="CB514" s="3143"/>
      <c r="CC514" s="3143"/>
      <c r="CD514" s="3143"/>
      <c r="CE514" s="3143"/>
      <c r="CF514" s="3143"/>
      <c r="CG514" s="3143"/>
      <c r="CH514" s="3143"/>
      <c r="CI514" s="3143"/>
    </row>
    <row r="515" spans="1:87" ht="16.5" customHeight="1">
      <c r="A515" s="3143"/>
      <c r="B515" s="3143"/>
      <c r="C515" s="3143"/>
      <c r="D515" s="3143"/>
      <c r="E515" s="3143"/>
      <c r="F515" s="3143"/>
      <c r="G515" s="3143"/>
      <c r="H515" s="3143"/>
      <c r="I515" s="3143"/>
      <c r="J515" s="3143"/>
      <c r="K515" s="3098"/>
      <c r="L515" s="3098"/>
      <c r="M515" s="3098"/>
      <c r="N515" s="3098"/>
      <c r="O515" s="3098"/>
      <c r="P515" s="3098"/>
      <c r="Q515" s="3098"/>
      <c r="R515" s="3098"/>
      <c r="S515" s="3098"/>
      <c r="T515" s="3098"/>
      <c r="U515" s="3098"/>
      <c r="V515" s="3098"/>
      <c r="W515" s="3098"/>
      <c r="X515" s="3098"/>
      <c r="Y515" s="3098"/>
      <c r="Z515" s="3098"/>
      <c r="AA515" s="3098"/>
      <c r="AB515" s="3098"/>
      <c r="AC515" s="3098"/>
      <c r="AD515" s="3098"/>
      <c r="AE515" s="3098"/>
      <c r="AF515" s="3098"/>
      <c r="AG515" s="3098"/>
      <c r="AH515" s="3098"/>
      <c r="AI515" s="3098"/>
      <c r="AJ515" s="3143"/>
      <c r="AK515" s="3143"/>
      <c r="AL515" s="3143"/>
      <c r="AM515" s="3143"/>
      <c r="AN515" s="3143"/>
      <c r="AO515" s="3143"/>
      <c r="AP515" s="3143"/>
      <c r="AQ515" s="3143"/>
      <c r="AR515" s="3143"/>
      <c r="AS515" s="3143"/>
      <c r="AT515" s="3143"/>
      <c r="AU515" s="3143"/>
      <c r="AV515" s="3143"/>
      <c r="AW515" s="3143"/>
      <c r="AX515" s="3143"/>
      <c r="AY515" s="3143"/>
      <c r="AZ515" s="3143"/>
      <c r="BA515" s="3143"/>
      <c r="BB515" s="3143"/>
      <c r="BC515" s="3143"/>
      <c r="BD515" s="3143"/>
      <c r="BE515" s="3143"/>
      <c r="BF515" s="3143"/>
      <c r="BG515" s="3143"/>
      <c r="BH515" s="3143"/>
      <c r="BI515" s="3143"/>
      <c r="BJ515" s="3143"/>
      <c r="BK515" s="3143"/>
      <c r="BL515" s="3189"/>
      <c r="BM515" s="3189"/>
      <c r="BN515" s="3189"/>
      <c r="BO515" s="3189"/>
      <c r="BP515" s="3189"/>
      <c r="BQ515" s="3189"/>
      <c r="BR515" s="3189"/>
      <c r="BS515" s="3189"/>
      <c r="BT515" s="3189"/>
      <c r="BU515" s="3189"/>
      <c r="BV515" s="3143"/>
      <c r="BW515" s="3143"/>
      <c r="BX515" s="3143"/>
      <c r="BY515" s="3143"/>
      <c r="BZ515" s="3143"/>
      <c r="CA515" s="3143"/>
      <c r="CB515" s="3143"/>
      <c r="CC515" s="3143"/>
      <c r="CD515" s="3143"/>
      <c r="CE515" s="3143"/>
      <c r="CF515" s="3143"/>
      <c r="CG515" s="3143"/>
      <c r="CH515" s="3143"/>
      <c r="CI515" s="3143"/>
    </row>
    <row r="516" spans="1:87" ht="16.5" customHeight="1">
      <c r="A516" s="3143"/>
      <c r="B516" s="3143"/>
      <c r="C516" s="3143"/>
      <c r="D516" s="3143"/>
      <c r="E516" s="3143"/>
      <c r="F516" s="3143"/>
      <c r="G516" s="3143"/>
      <c r="H516" s="3143"/>
      <c r="I516" s="3143"/>
      <c r="J516" s="3143"/>
      <c r="K516" s="3098"/>
      <c r="L516" s="3098"/>
      <c r="M516" s="3098"/>
      <c r="N516" s="3098"/>
      <c r="O516" s="3098"/>
      <c r="P516" s="3098"/>
      <c r="Q516" s="3098"/>
      <c r="R516" s="3098"/>
      <c r="S516" s="3098"/>
      <c r="T516" s="3098"/>
      <c r="U516" s="3098"/>
      <c r="V516" s="3098"/>
      <c r="W516" s="3098"/>
      <c r="X516" s="3098"/>
      <c r="Y516" s="3098"/>
      <c r="Z516" s="3098"/>
      <c r="AA516" s="3098"/>
      <c r="AB516" s="3098"/>
      <c r="AC516" s="3098"/>
      <c r="AD516" s="3098"/>
      <c r="AE516" s="3098"/>
      <c r="AF516" s="3098"/>
      <c r="AG516" s="3098"/>
      <c r="AH516" s="3098"/>
      <c r="AI516" s="3098"/>
      <c r="AJ516" s="3143"/>
      <c r="AK516" s="3143"/>
      <c r="AL516" s="3143"/>
      <c r="AM516" s="3143"/>
      <c r="AN516" s="3143"/>
      <c r="AO516" s="3143"/>
      <c r="AP516" s="3143"/>
      <c r="AQ516" s="3143"/>
      <c r="AR516" s="3143"/>
      <c r="AS516" s="3143"/>
      <c r="AT516" s="3143"/>
      <c r="AU516" s="3143"/>
      <c r="AV516" s="3143"/>
      <c r="AW516" s="3143"/>
      <c r="AX516" s="3143"/>
      <c r="AY516" s="3143"/>
      <c r="AZ516" s="3143"/>
      <c r="BA516" s="3143"/>
      <c r="BB516" s="3143"/>
      <c r="BC516" s="3143"/>
      <c r="BD516" s="3143"/>
      <c r="BE516" s="3143"/>
      <c r="BF516" s="3143"/>
      <c r="BG516" s="3143"/>
      <c r="BH516" s="3143"/>
      <c r="BI516" s="3143"/>
      <c r="BJ516" s="3143"/>
      <c r="BK516" s="3143"/>
      <c r="BL516" s="3189"/>
      <c r="BM516" s="3189"/>
      <c r="BN516" s="3189"/>
      <c r="BO516" s="3189"/>
      <c r="BP516" s="3189"/>
      <c r="BQ516" s="3189"/>
      <c r="BR516" s="3189"/>
      <c r="BS516" s="3189"/>
      <c r="BT516" s="3189"/>
      <c r="BU516" s="3189"/>
      <c r="BV516" s="3143"/>
      <c r="BW516" s="3143"/>
      <c r="BX516" s="3143"/>
      <c r="BY516" s="3143"/>
      <c r="BZ516" s="3143"/>
      <c r="CA516" s="3143"/>
      <c r="CB516" s="3143"/>
      <c r="CC516" s="3143"/>
      <c r="CD516" s="3143"/>
      <c r="CE516" s="3143"/>
      <c r="CF516" s="3143"/>
      <c r="CG516" s="3143"/>
      <c r="CH516" s="3143"/>
      <c r="CI516" s="3143"/>
    </row>
    <row r="517" spans="1:87" ht="16.5" customHeight="1">
      <c r="A517" s="3143"/>
      <c r="B517" s="3143"/>
      <c r="C517" s="3143"/>
      <c r="D517" s="3143"/>
      <c r="E517" s="3143"/>
      <c r="F517" s="3143"/>
      <c r="G517" s="3143"/>
      <c r="H517" s="3143"/>
      <c r="I517" s="3143"/>
      <c r="J517" s="3143"/>
      <c r="K517" s="3098"/>
      <c r="L517" s="3098"/>
      <c r="M517" s="3098"/>
      <c r="N517" s="3098"/>
      <c r="O517" s="3098"/>
      <c r="P517" s="3098"/>
      <c r="Q517" s="3098"/>
      <c r="R517" s="3098"/>
      <c r="S517" s="3098"/>
      <c r="T517" s="3098"/>
      <c r="U517" s="3098"/>
      <c r="V517" s="3098"/>
      <c r="W517" s="3098"/>
      <c r="X517" s="3098"/>
      <c r="Y517" s="3098"/>
      <c r="Z517" s="3098"/>
      <c r="AA517" s="3098"/>
      <c r="AB517" s="3098"/>
      <c r="AC517" s="3098"/>
      <c r="AD517" s="3098"/>
      <c r="AE517" s="3098"/>
      <c r="AF517" s="3098"/>
      <c r="AG517" s="3098"/>
      <c r="AH517" s="3098"/>
      <c r="AI517" s="3098"/>
      <c r="AJ517" s="3143"/>
      <c r="AK517" s="3143"/>
      <c r="AL517" s="3143"/>
      <c r="AM517" s="3143"/>
      <c r="AN517" s="3143"/>
      <c r="AO517" s="3143"/>
      <c r="AP517" s="3143"/>
      <c r="AQ517" s="3143"/>
      <c r="AR517" s="3143"/>
      <c r="AS517" s="3143"/>
      <c r="AT517" s="3143"/>
      <c r="AU517" s="3143"/>
      <c r="AV517" s="3143"/>
      <c r="AW517" s="3143"/>
      <c r="AX517" s="3143"/>
      <c r="AY517" s="3143"/>
      <c r="AZ517" s="3143"/>
      <c r="BA517" s="3143"/>
      <c r="BB517" s="3143"/>
      <c r="BC517" s="3143"/>
      <c r="BD517" s="3143"/>
      <c r="BE517" s="3143"/>
      <c r="BF517" s="3143"/>
      <c r="BG517" s="3143"/>
      <c r="BH517" s="3143"/>
      <c r="BI517" s="3143"/>
      <c r="BJ517" s="3143"/>
      <c r="BK517" s="3143"/>
      <c r="BL517" s="3189"/>
      <c r="BM517" s="3189"/>
      <c r="BN517" s="3189"/>
      <c r="BO517" s="3189"/>
      <c r="BP517" s="3189"/>
      <c r="BQ517" s="3189"/>
      <c r="BR517" s="3189"/>
      <c r="BS517" s="3189"/>
      <c r="BT517" s="3189"/>
      <c r="BU517" s="3189"/>
      <c r="BV517" s="3143"/>
      <c r="BW517" s="3143"/>
      <c r="BX517" s="3143"/>
      <c r="BY517" s="3143"/>
      <c r="BZ517" s="3143"/>
      <c r="CA517" s="3143"/>
      <c r="CB517" s="3143"/>
      <c r="CC517" s="3143"/>
      <c r="CD517" s="3143"/>
      <c r="CE517" s="3143"/>
      <c r="CF517" s="3143"/>
      <c r="CG517" s="3143"/>
      <c r="CH517" s="3143"/>
      <c r="CI517" s="3143"/>
    </row>
    <row r="518" spans="1:87" ht="16.5" customHeight="1">
      <c r="A518" s="3143"/>
      <c r="B518" s="3143"/>
      <c r="C518" s="3143"/>
      <c r="D518" s="3143"/>
      <c r="E518" s="3143"/>
      <c r="F518" s="3143"/>
      <c r="G518" s="3143"/>
      <c r="H518" s="3143"/>
      <c r="I518" s="3143"/>
      <c r="J518" s="3143"/>
      <c r="K518" s="3098"/>
      <c r="L518" s="3098"/>
      <c r="M518" s="3098"/>
      <c r="N518" s="3098"/>
      <c r="O518" s="3098"/>
      <c r="P518" s="3098"/>
      <c r="Q518" s="3098"/>
      <c r="R518" s="3098"/>
      <c r="S518" s="3098"/>
      <c r="T518" s="3098"/>
      <c r="U518" s="3098"/>
      <c r="V518" s="3098"/>
      <c r="W518" s="3098"/>
      <c r="X518" s="3098"/>
      <c r="Y518" s="3098"/>
      <c r="Z518" s="3098"/>
      <c r="AA518" s="3098"/>
      <c r="AB518" s="3098"/>
      <c r="AC518" s="3098"/>
      <c r="AD518" s="3098"/>
      <c r="AE518" s="3098"/>
      <c r="AF518" s="3098"/>
      <c r="AG518" s="3098"/>
      <c r="AH518" s="3098"/>
      <c r="AI518" s="3098"/>
      <c r="AJ518" s="3143"/>
      <c r="AK518" s="3143"/>
      <c r="AL518" s="3143"/>
      <c r="AM518" s="3143"/>
      <c r="AN518" s="3143"/>
      <c r="AO518" s="3143"/>
      <c r="AP518" s="3143"/>
      <c r="AQ518" s="3143"/>
      <c r="AR518" s="3143"/>
      <c r="AS518" s="3143"/>
      <c r="AT518" s="3143"/>
      <c r="AU518" s="3143"/>
      <c r="AV518" s="3143"/>
      <c r="AW518" s="3143"/>
      <c r="AX518" s="3143"/>
      <c r="AY518" s="3143"/>
      <c r="AZ518" s="3143"/>
      <c r="BA518" s="3143"/>
      <c r="BB518" s="3143"/>
      <c r="BC518" s="3143"/>
      <c r="BD518" s="3143"/>
      <c r="BE518" s="3143"/>
      <c r="BF518" s="3143"/>
      <c r="BG518" s="3143"/>
      <c r="BH518" s="3143"/>
      <c r="BI518" s="3143"/>
      <c r="BJ518" s="3143"/>
      <c r="BK518" s="3143"/>
      <c r="BL518" s="3189"/>
      <c r="BM518" s="3189"/>
      <c r="BN518" s="3189"/>
      <c r="BO518" s="3189"/>
      <c r="BP518" s="3189"/>
      <c r="BQ518" s="3189"/>
      <c r="BR518" s="3189"/>
      <c r="BS518" s="3189"/>
      <c r="BT518" s="3189"/>
      <c r="BU518" s="3189"/>
      <c r="BV518" s="3143"/>
      <c r="BW518" s="3143"/>
      <c r="BX518" s="3143"/>
      <c r="BY518" s="3143"/>
      <c r="BZ518" s="3143"/>
      <c r="CA518" s="3143"/>
      <c r="CB518" s="3143"/>
      <c r="CC518" s="3143"/>
      <c r="CD518" s="3143"/>
      <c r="CE518" s="3143"/>
      <c r="CF518" s="3143"/>
      <c r="CG518" s="3143"/>
      <c r="CH518" s="3143"/>
      <c r="CI518" s="3143"/>
    </row>
    <row r="519" spans="1:87" ht="16.5" customHeight="1">
      <c r="A519" s="3143"/>
      <c r="B519" s="3143"/>
      <c r="C519" s="3143"/>
      <c r="D519" s="3143"/>
      <c r="E519" s="3143"/>
      <c r="F519" s="3143"/>
      <c r="G519" s="3143"/>
      <c r="H519" s="3143"/>
      <c r="I519" s="3143"/>
      <c r="J519" s="3143"/>
      <c r="K519" s="3098"/>
      <c r="L519" s="3098"/>
      <c r="M519" s="3098"/>
      <c r="N519" s="3098"/>
      <c r="O519" s="3098"/>
      <c r="P519" s="3098"/>
      <c r="Q519" s="3098"/>
      <c r="R519" s="3098"/>
      <c r="S519" s="3098"/>
      <c r="T519" s="3098"/>
      <c r="U519" s="3098"/>
      <c r="V519" s="3098"/>
      <c r="W519" s="3098"/>
      <c r="X519" s="3098"/>
      <c r="Y519" s="3098"/>
      <c r="Z519" s="3098"/>
      <c r="AA519" s="3098"/>
      <c r="AB519" s="3098"/>
      <c r="AC519" s="3098"/>
      <c r="AD519" s="3098"/>
      <c r="AE519" s="3098"/>
      <c r="AF519" s="3098"/>
      <c r="AG519" s="3098"/>
      <c r="AH519" s="3098"/>
      <c r="AI519" s="3098"/>
      <c r="AJ519" s="3143"/>
      <c r="AK519" s="3143"/>
      <c r="AL519" s="3143"/>
      <c r="AM519" s="3143"/>
      <c r="AN519" s="3143"/>
      <c r="AO519" s="3143"/>
      <c r="AP519" s="3143"/>
      <c r="AQ519" s="3143"/>
      <c r="AR519" s="3143"/>
      <c r="AS519" s="3143"/>
      <c r="AT519" s="3143"/>
      <c r="AU519" s="3143"/>
      <c r="AV519" s="3143"/>
      <c r="AW519" s="3143"/>
      <c r="AX519" s="3143"/>
      <c r="AY519" s="3143"/>
      <c r="AZ519" s="3143"/>
      <c r="BA519" s="3143"/>
      <c r="BB519" s="3143"/>
      <c r="BC519" s="3143"/>
      <c r="BD519" s="3143"/>
      <c r="BE519" s="3143"/>
      <c r="BF519" s="3143"/>
      <c r="BG519" s="3143"/>
      <c r="BH519" s="3143"/>
      <c r="BI519" s="3143"/>
      <c r="BJ519" s="3143"/>
      <c r="BK519" s="3143"/>
      <c r="BL519" s="3189"/>
      <c r="BM519" s="3189"/>
      <c r="BN519" s="3189"/>
      <c r="BO519" s="3189"/>
      <c r="BP519" s="3189"/>
      <c r="BQ519" s="3189"/>
      <c r="BR519" s="3189"/>
      <c r="BS519" s="3189"/>
      <c r="BT519" s="3189"/>
      <c r="BU519" s="3189"/>
      <c r="BV519" s="3143"/>
      <c r="BW519" s="3143"/>
      <c r="BX519" s="3143"/>
      <c r="BY519" s="3143"/>
      <c r="BZ519" s="3143"/>
      <c r="CA519" s="3143"/>
      <c r="CB519" s="3143"/>
      <c r="CC519" s="3143"/>
      <c r="CD519" s="3143"/>
      <c r="CE519" s="3143"/>
      <c r="CF519" s="3143"/>
      <c r="CG519" s="3143"/>
      <c r="CH519" s="3143"/>
      <c r="CI519" s="3143"/>
    </row>
    <row r="520" spans="1:87" ht="16.5" customHeight="1">
      <c r="A520" s="3143"/>
      <c r="B520" s="3143"/>
      <c r="C520" s="3143"/>
      <c r="D520" s="3143"/>
      <c r="E520" s="3143"/>
      <c r="F520" s="3143"/>
      <c r="G520" s="3143"/>
      <c r="H520" s="3143"/>
      <c r="I520" s="3143"/>
      <c r="J520" s="3143"/>
      <c r="K520" s="3098"/>
      <c r="L520" s="3098"/>
      <c r="M520" s="3098"/>
      <c r="N520" s="3098"/>
      <c r="O520" s="3098"/>
      <c r="P520" s="3098"/>
      <c r="Q520" s="3098"/>
      <c r="R520" s="3098"/>
      <c r="S520" s="3098"/>
      <c r="T520" s="3098"/>
      <c r="U520" s="3098"/>
      <c r="V520" s="3098"/>
      <c r="W520" s="3098"/>
      <c r="X520" s="3098"/>
      <c r="Y520" s="3098"/>
      <c r="Z520" s="3098"/>
      <c r="AA520" s="3098"/>
      <c r="AB520" s="3098"/>
      <c r="AC520" s="3098"/>
      <c r="AD520" s="3098"/>
      <c r="AE520" s="3098"/>
      <c r="AF520" s="3098"/>
      <c r="AG520" s="3098"/>
      <c r="AH520" s="3098"/>
      <c r="AI520" s="3098"/>
      <c r="AJ520" s="3143"/>
      <c r="AK520" s="3143"/>
      <c r="AL520" s="3143"/>
      <c r="AM520" s="3143"/>
      <c r="AN520" s="3143"/>
      <c r="AO520" s="3143"/>
      <c r="AP520" s="3143"/>
      <c r="AQ520" s="3143"/>
      <c r="AR520" s="3143"/>
      <c r="AS520" s="3143"/>
      <c r="AT520" s="3143"/>
      <c r="AU520" s="3143"/>
      <c r="AV520" s="3143"/>
      <c r="AW520" s="3143"/>
      <c r="AX520" s="3143"/>
      <c r="AY520" s="3143"/>
      <c r="AZ520" s="3143"/>
      <c r="BA520" s="3143"/>
      <c r="BB520" s="3143"/>
      <c r="BC520" s="3143"/>
      <c r="BD520" s="3143"/>
      <c r="BE520" s="3143"/>
      <c r="BF520" s="3143"/>
      <c r="BG520" s="3143"/>
      <c r="BH520" s="3143"/>
      <c r="BI520" s="3143"/>
      <c r="BJ520" s="3143"/>
      <c r="BK520" s="3143"/>
      <c r="BL520" s="3189"/>
      <c r="BM520" s="3189"/>
      <c r="BN520" s="3189"/>
      <c r="BO520" s="3189"/>
      <c r="BP520" s="3189"/>
      <c r="BQ520" s="3189"/>
      <c r="BR520" s="3189"/>
      <c r="BS520" s="3189"/>
      <c r="BT520" s="3189"/>
      <c r="BU520" s="3189"/>
      <c r="BV520" s="3143"/>
      <c r="BW520" s="3143"/>
      <c r="BX520" s="3143"/>
      <c r="BY520" s="3143"/>
      <c r="BZ520" s="3143"/>
      <c r="CA520" s="3143"/>
      <c r="CB520" s="3143"/>
      <c r="CC520" s="3143"/>
      <c r="CD520" s="3143"/>
      <c r="CE520" s="3143"/>
      <c r="CF520" s="3143"/>
      <c r="CG520" s="3143"/>
      <c r="CH520" s="3143"/>
      <c r="CI520" s="3143"/>
    </row>
    <row r="521" spans="1:87" ht="16.5" customHeight="1">
      <c r="A521" s="3143"/>
      <c r="B521" s="3143"/>
      <c r="C521" s="3143"/>
      <c r="D521" s="3143"/>
      <c r="E521" s="3143"/>
      <c r="F521" s="3143"/>
      <c r="G521" s="3143"/>
      <c r="H521" s="3143"/>
      <c r="I521" s="3143"/>
      <c r="J521" s="3143"/>
      <c r="K521" s="3098"/>
      <c r="L521" s="3098"/>
      <c r="M521" s="3098"/>
      <c r="N521" s="3098"/>
      <c r="O521" s="3098"/>
      <c r="P521" s="3098"/>
      <c r="Q521" s="3098"/>
      <c r="R521" s="3098"/>
      <c r="S521" s="3098"/>
      <c r="T521" s="3098"/>
      <c r="U521" s="3098"/>
      <c r="V521" s="3098"/>
      <c r="W521" s="3098"/>
      <c r="X521" s="3098"/>
      <c r="Y521" s="3098"/>
      <c r="Z521" s="3098"/>
      <c r="AA521" s="3098"/>
      <c r="AB521" s="3098"/>
      <c r="AC521" s="3098"/>
      <c r="AD521" s="3098"/>
      <c r="AE521" s="3098"/>
      <c r="AF521" s="3098"/>
      <c r="AG521" s="3098"/>
      <c r="AH521" s="3098"/>
      <c r="AI521" s="3098"/>
      <c r="AJ521" s="3143"/>
      <c r="AK521" s="3143"/>
      <c r="AL521" s="3143"/>
      <c r="AM521" s="3143"/>
      <c r="AN521" s="3143"/>
      <c r="AO521" s="3143"/>
      <c r="AP521" s="3143"/>
      <c r="AQ521" s="3143"/>
      <c r="AR521" s="3143"/>
      <c r="AS521" s="3143"/>
      <c r="AT521" s="3143"/>
      <c r="AU521" s="3143"/>
      <c r="AV521" s="3143"/>
      <c r="AW521" s="3143"/>
      <c r="AX521" s="3143"/>
      <c r="AY521" s="3143"/>
      <c r="AZ521" s="3143"/>
      <c r="BA521" s="3143"/>
      <c r="BB521" s="3143"/>
      <c r="BC521" s="3143"/>
      <c r="BD521" s="3143"/>
      <c r="BE521" s="3143"/>
      <c r="BF521" s="3143"/>
      <c r="BG521" s="3143"/>
      <c r="BH521" s="3143"/>
      <c r="BI521" s="3143"/>
      <c r="BJ521" s="3143"/>
      <c r="BK521" s="3143"/>
      <c r="BL521" s="3189"/>
      <c r="BM521" s="3189"/>
      <c r="BN521" s="3189"/>
      <c r="BO521" s="3189"/>
      <c r="BP521" s="3189"/>
      <c r="BQ521" s="3189"/>
      <c r="BR521" s="3189"/>
      <c r="BS521" s="3189"/>
      <c r="BT521" s="3189"/>
      <c r="BU521" s="3189"/>
      <c r="BV521" s="3143"/>
      <c r="BW521" s="3143"/>
      <c r="BX521" s="3143"/>
      <c r="BY521" s="3143"/>
      <c r="BZ521" s="3143"/>
      <c r="CA521" s="3143"/>
      <c r="CB521" s="3143"/>
      <c r="CC521" s="3143"/>
      <c r="CD521" s="3143"/>
      <c r="CE521" s="3143"/>
      <c r="CF521" s="3143"/>
      <c r="CG521" s="3143"/>
      <c r="CH521" s="3143"/>
      <c r="CI521" s="3143"/>
    </row>
    <row r="522" spans="1:87" ht="16.5" customHeight="1">
      <c r="A522" s="3143"/>
      <c r="B522" s="3143"/>
      <c r="C522" s="3143"/>
      <c r="D522" s="3143"/>
      <c r="E522" s="3143"/>
      <c r="F522" s="3143"/>
      <c r="G522" s="3143"/>
      <c r="H522" s="3143"/>
      <c r="I522" s="3143"/>
      <c r="J522" s="3143"/>
      <c r="K522" s="3098"/>
      <c r="L522" s="3098"/>
      <c r="M522" s="3098"/>
      <c r="N522" s="3098"/>
      <c r="O522" s="3098"/>
      <c r="P522" s="3098"/>
      <c r="Q522" s="3098"/>
      <c r="R522" s="3098"/>
      <c r="S522" s="3098"/>
      <c r="T522" s="3098"/>
      <c r="U522" s="3098"/>
      <c r="V522" s="3098"/>
      <c r="W522" s="3098"/>
      <c r="X522" s="3098"/>
      <c r="Y522" s="3098"/>
      <c r="Z522" s="3098"/>
      <c r="AA522" s="3098"/>
      <c r="AB522" s="3098"/>
      <c r="AC522" s="3098"/>
      <c r="AD522" s="3098"/>
      <c r="AE522" s="3098"/>
      <c r="AF522" s="3098"/>
      <c r="AG522" s="3098"/>
      <c r="AH522" s="3098"/>
      <c r="AI522" s="3098"/>
      <c r="AJ522" s="3143"/>
      <c r="AK522" s="3143"/>
      <c r="AL522" s="3143"/>
      <c r="AM522" s="3143"/>
      <c r="AN522" s="3143"/>
      <c r="AO522" s="3143"/>
      <c r="AP522" s="3143"/>
      <c r="AQ522" s="3143"/>
      <c r="AR522" s="3143"/>
      <c r="AS522" s="3143"/>
      <c r="AT522" s="3143"/>
      <c r="AU522" s="3143"/>
      <c r="AV522" s="3143"/>
      <c r="AW522" s="3143"/>
      <c r="AX522" s="3143"/>
      <c r="AY522" s="3143"/>
      <c r="AZ522" s="3143"/>
      <c r="BA522" s="3143"/>
      <c r="BB522" s="3143"/>
      <c r="BC522" s="3143"/>
      <c r="BD522" s="3143"/>
      <c r="BE522" s="3143"/>
      <c r="BF522" s="3143"/>
      <c r="BG522" s="3143"/>
      <c r="BH522" s="3143"/>
      <c r="BI522" s="3143"/>
      <c r="BJ522" s="3143"/>
      <c r="BK522" s="3143"/>
      <c r="BL522" s="3189"/>
      <c r="BM522" s="3189"/>
      <c r="BN522" s="3189"/>
      <c r="BO522" s="3189"/>
      <c r="BP522" s="3189"/>
      <c r="BQ522" s="3189"/>
      <c r="BR522" s="3189"/>
      <c r="BS522" s="3189"/>
      <c r="BT522" s="3189"/>
      <c r="BU522" s="3189"/>
      <c r="BV522" s="3143"/>
      <c r="BW522" s="3143"/>
      <c r="BX522" s="3143"/>
      <c r="BY522" s="3143"/>
      <c r="BZ522" s="3143"/>
      <c r="CA522" s="3143"/>
      <c r="CB522" s="3143"/>
      <c r="CC522" s="3143"/>
      <c r="CD522" s="3143"/>
      <c r="CE522" s="3143"/>
      <c r="CF522" s="3143"/>
      <c r="CG522" s="3143"/>
      <c r="CH522" s="3143"/>
      <c r="CI522" s="3143"/>
    </row>
    <row r="523" spans="1:87" ht="16.5" customHeight="1">
      <c r="A523" s="3143"/>
      <c r="B523" s="3143"/>
      <c r="C523" s="3143"/>
      <c r="D523" s="3143"/>
      <c r="E523" s="3143"/>
      <c r="F523" s="3143"/>
      <c r="G523" s="3143"/>
      <c r="H523" s="3143"/>
      <c r="I523" s="3143"/>
      <c r="J523" s="3143"/>
      <c r="K523" s="3098"/>
      <c r="L523" s="3098"/>
      <c r="M523" s="3098"/>
      <c r="N523" s="3098"/>
      <c r="O523" s="3098"/>
      <c r="P523" s="3098"/>
      <c r="Q523" s="3098"/>
      <c r="R523" s="3098"/>
      <c r="S523" s="3098"/>
      <c r="T523" s="3098"/>
      <c r="U523" s="3098"/>
      <c r="V523" s="3098"/>
      <c r="W523" s="3098"/>
      <c r="X523" s="3098"/>
      <c r="Y523" s="3098"/>
      <c r="Z523" s="3098"/>
      <c r="AA523" s="3098"/>
      <c r="AB523" s="3098"/>
      <c r="AC523" s="3098"/>
      <c r="AD523" s="3098"/>
      <c r="AE523" s="3098"/>
      <c r="AF523" s="3098"/>
      <c r="AG523" s="3098"/>
      <c r="AH523" s="3098"/>
      <c r="AI523" s="3098"/>
      <c r="AJ523" s="3143"/>
      <c r="AK523" s="3143"/>
      <c r="AL523" s="3143"/>
      <c r="AM523" s="3143"/>
      <c r="AN523" s="3143"/>
      <c r="AO523" s="3143"/>
      <c r="AP523" s="3143"/>
      <c r="AQ523" s="3143"/>
      <c r="AR523" s="3143"/>
      <c r="AS523" s="3143"/>
      <c r="AT523" s="3143"/>
      <c r="AU523" s="3143"/>
      <c r="AV523" s="3143"/>
      <c r="AW523" s="3143"/>
      <c r="AX523" s="3143"/>
      <c r="AY523" s="3143"/>
      <c r="AZ523" s="3143"/>
      <c r="BA523" s="3143"/>
      <c r="BB523" s="3143"/>
      <c r="BC523" s="3143"/>
      <c r="BD523" s="3143"/>
      <c r="BE523" s="3143"/>
      <c r="BF523" s="3143"/>
      <c r="BG523" s="3143"/>
      <c r="BH523" s="3143"/>
      <c r="BI523" s="3143"/>
      <c r="BJ523" s="3143"/>
      <c r="BK523" s="3143"/>
      <c r="BL523" s="3189"/>
      <c r="BM523" s="3189"/>
      <c r="BN523" s="3189"/>
      <c r="BO523" s="3189"/>
      <c r="BP523" s="3189"/>
      <c r="BQ523" s="3189"/>
      <c r="BR523" s="3189"/>
      <c r="BS523" s="3189"/>
      <c r="BT523" s="3189"/>
      <c r="BU523" s="3189"/>
      <c r="BV523" s="3143"/>
      <c r="BW523" s="3143"/>
      <c r="BX523" s="3143"/>
      <c r="BY523" s="3143"/>
      <c r="BZ523" s="3143"/>
      <c r="CA523" s="3143"/>
      <c r="CB523" s="3143"/>
      <c r="CC523" s="3143"/>
      <c r="CD523" s="3143"/>
      <c r="CE523" s="3143"/>
      <c r="CF523" s="3143"/>
      <c r="CG523" s="3143"/>
      <c r="CH523" s="3143"/>
      <c r="CI523" s="3143"/>
    </row>
    <row r="524" spans="1:87" ht="16.5" customHeight="1">
      <c r="A524" s="3143"/>
      <c r="B524" s="3143"/>
      <c r="C524" s="3143"/>
      <c r="D524" s="3143"/>
      <c r="E524" s="3143"/>
      <c r="F524" s="3143"/>
      <c r="G524" s="3143"/>
      <c r="H524" s="3143"/>
      <c r="I524" s="3143"/>
      <c r="J524" s="3143"/>
      <c r="K524" s="3098"/>
      <c r="L524" s="3098"/>
      <c r="M524" s="3098"/>
      <c r="N524" s="3098"/>
      <c r="O524" s="3098"/>
      <c r="P524" s="3098"/>
      <c r="Q524" s="3098"/>
      <c r="R524" s="3098"/>
      <c r="S524" s="3098"/>
      <c r="T524" s="3098"/>
      <c r="U524" s="3098"/>
      <c r="V524" s="3098"/>
      <c r="W524" s="3098"/>
      <c r="X524" s="3098"/>
      <c r="Y524" s="3098"/>
      <c r="Z524" s="3098"/>
      <c r="AA524" s="3098"/>
      <c r="AB524" s="3098"/>
      <c r="AC524" s="3098"/>
      <c r="AD524" s="3098"/>
      <c r="AE524" s="3098"/>
      <c r="AF524" s="3098"/>
      <c r="AG524" s="3098"/>
      <c r="AH524" s="3098"/>
      <c r="AI524" s="3098"/>
      <c r="AJ524" s="3143"/>
      <c r="AK524" s="3143"/>
      <c r="AL524" s="3143"/>
      <c r="AM524" s="3143"/>
      <c r="AN524" s="3143"/>
      <c r="AO524" s="3143"/>
      <c r="AP524" s="3143"/>
      <c r="AQ524" s="3143"/>
      <c r="AR524" s="3143"/>
      <c r="AS524" s="3143"/>
      <c r="AT524" s="3143"/>
      <c r="AU524" s="3143"/>
      <c r="AV524" s="3143"/>
      <c r="AW524" s="3143"/>
      <c r="AX524" s="3143"/>
      <c r="AY524" s="3143"/>
      <c r="AZ524" s="3143"/>
      <c r="BA524" s="3143"/>
      <c r="BB524" s="3143"/>
      <c r="BC524" s="3143"/>
      <c r="BD524" s="3143"/>
      <c r="BE524" s="3143"/>
      <c r="BF524" s="3143"/>
      <c r="BG524" s="3143"/>
      <c r="BH524" s="3143"/>
      <c r="BI524" s="3143"/>
      <c r="BJ524" s="3143"/>
      <c r="BK524" s="3143"/>
      <c r="BL524" s="3189"/>
      <c r="BM524" s="3189"/>
      <c r="BN524" s="3189"/>
      <c r="BO524" s="3189"/>
      <c r="BP524" s="3189"/>
      <c r="BQ524" s="3189"/>
      <c r="BR524" s="3189"/>
      <c r="BS524" s="3189"/>
      <c r="BT524" s="3189"/>
      <c r="BU524" s="3189"/>
      <c r="BV524" s="3143"/>
      <c r="BW524" s="3143"/>
      <c r="BX524" s="3143"/>
      <c r="BY524" s="3143"/>
      <c r="BZ524" s="3143"/>
      <c r="CA524" s="3143"/>
      <c r="CB524" s="3143"/>
      <c r="CC524" s="3143"/>
      <c r="CD524" s="3143"/>
      <c r="CE524" s="3143"/>
      <c r="CF524" s="3143"/>
      <c r="CG524" s="3143"/>
      <c r="CH524" s="3143"/>
      <c r="CI524" s="3143"/>
    </row>
    <row r="525" spans="1:87" ht="16.5" customHeight="1">
      <c r="A525" s="3143"/>
      <c r="B525" s="3143"/>
      <c r="C525" s="3143"/>
      <c r="D525" s="3143"/>
      <c r="E525" s="3143"/>
      <c r="F525" s="3143"/>
      <c r="G525" s="3143"/>
      <c r="H525" s="3143"/>
      <c r="I525" s="3143"/>
      <c r="J525" s="3143"/>
      <c r="K525" s="3098"/>
      <c r="L525" s="3098"/>
      <c r="M525" s="3098"/>
      <c r="N525" s="3098"/>
      <c r="O525" s="3098"/>
      <c r="P525" s="3098"/>
      <c r="Q525" s="3098"/>
      <c r="R525" s="3098"/>
      <c r="S525" s="3098"/>
      <c r="T525" s="3098"/>
      <c r="U525" s="3098"/>
      <c r="V525" s="3098"/>
      <c r="W525" s="3098"/>
      <c r="X525" s="3098"/>
      <c r="Y525" s="3098"/>
      <c r="Z525" s="3098"/>
      <c r="AA525" s="3098"/>
      <c r="AB525" s="3098"/>
      <c r="AC525" s="3098"/>
      <c r="AD525" s="3098"/>
      <c r="AE525" s="3098"/>
      <c r="AF525" s="3098"/>
      <c r="AG525" s="3098"/>
      <c r="AH525" s="3098"/>
      <c r="AI525" s="3098"/>
      <c r="AJ525" s="3143"/>
      <c r="AK525" s="3143"/>
      <c r="AL525" s="3143"/>
      <c r="AM525" s="3143"/>
      <c r="AN525" s="3143"/>
      <c r="AO525" s="3143"/>
      <c r="AP525" s="3143"/>
      <c r="AQ525" s="3143"/>
      <c r="AR525" s="3143"/>
      <c r="AS525" s="3143"/>
      <c r="AT525" s="3143"/>
      <c r="AU525" s="3143"/>
      <c r="AV525" s="3143"/>
      <c r="AW525" s="3143"/>
      <c r="AX525" s="3143"/>
      <c r="AY525" s="3143"/>
      <c r="AZ525" s="3143"/>
      <c r="BA525" s="3143"/>
      <c r="BB525" s="3143"/>
      <c r="BC525" s="3143"/>
      <c r="BD525" s="3143"/>
      <c r="BE525" s="3143"/>
      <c r="BF525" s="3143"/>
      <c r="BG525" s="3143"/>
      <c r="BH525" s="3143"/>
      <c r="BI525" s="3143"/>
      <c r="BJ525" s="3143"/>
      <c r="BK525" s="3143"/>
      <c r="BL525" s="3189"/>
      <c r="BM525" s="3189"/>
      <c r="BN525" s="3189"/>
      <c r="BO525" s="3189"/>
      <c r="BP525" s="3189"/>
      <c r="BQ525" s="3189"/>
      <c r="BR525" s="3189"/>
      <c r="BS525" s="3189"/>
      <c r="BT525" s="3189"/>
      <c r="BU525" s="3189"/>
      <c r="BV525" s="3143"/>
      <c r="BW525" s="3143"/>
      <c r="BX525" s="3143"/>
      <c r="BY525" s="3143"/>
      <c r="BZ525" s="3143"/>
      <c r="CA525" s="3143"/>
      <c r="CB525" s="3143"/>
      <c r="CC525" s="3143"/>
      <c r="CD525" s="3143"/>
      <c r="CE525" s="3143"/>
      <c r="CF525" s="3143"/>
      <c r="CG525" s="3143"/>
      <c r="CH525" s="3143"/>
      <c r="CI525" s="3143"/>
    </row>
    <row r="526" spans="1:87" ht="16.5" customHeight="1">
      <c r="A526" s="3143"/>
      <c r="B526" s="3143"/>
      <c r="C526" s="3143"/>
      <c r="D526" s="3143"/>
      <c r="E526" s="3143"/>
      <c r="F526" s="3143"/>
      <c r="G526" s="3143"/>
      <c r="H526" s="3143"/>
      <c r="I526" s="3143"/>
      <c r="J526" s="3143"/>
      <c r="K526" s="3098"/>
      <c r="L526" s="3098"/>
      <c r="M526" s="3098"/>
      <c r="N526" s="3098"/>
      <c r="O526" s="3098"/>
      <c r="P526" s="3098"/>
      <c r="Q526" s="3098"/>
      <c r="R526" s="3098"/>
      <c r="S526" s="3098"/>
      <c r="T526" s="3098"/>
      <c r="U526" s="3098"/>
      <c r="V526" s="3098"/>
      <c r="W526" s="3098"/>
      <c r="X526" s="3098"/>
      <c r="Y526" s="3098"/>
      <c r="Z526" s="3098"/>
      <c r="AA526" s="3098"/>
      <c r="AB526" s="3098"/>
      <c r="AC526" s="3098"/>
      <c r="AD526" s="3098"/>
      <c r="AE526" s="3098"/>
      <c r="AF526" s="3098"/>
      <c r="AG526" s="3098"/>
      <c r="AH526" s="3098"/>
      <c r="AI526" s="3098"/>
      <c r="AJ526" s="3143"/>
      <c r="AK526" s="3143"/>
      <c r="AL526" s="3143"/>
      <c r="AM526" s="3143"/>
      <c r="AN526" s="3143"/>
      <c r="AO526" s="3143"/>
      <c r="AP526" s="3143"/>
      <c r="AQ526" s="3143"/>
      <c r="AR526" s="3143"/>
      <c r="AS526" s="3143"/>
      <c r="AT526" s="3143"/>
      <c r="AU526" s="3143"/>
      <c r="AV526" s="3143"/>
      <c r="AW526" s="3143"/>
      <c r="AX526" s="3143"/>
      <c r="AY526" s="3143"/>
      <c r="AZ526" s="3143"/>
      <c r="BA526" s="3143"/>
      <c r="BB526" s="3143"/>
      <c r="BC526" s="3143"/>
      <c r="BD526" s="3143"/>
      <c r="BE526" s="3143"/>
      <c r="BF526" s="3143"/>
      <c r="BG526" s="3143"/>
      <c r="BH526" s="3143"/>
      <c r="BI526" s="3143"/>
      <c r="BJ526" s="3143"/>
      <c r="BK526" s="3143"/>
      <c r="BL526" s="3189"/>
      <c r="BM526" s="3189"/>
      <c r="BN526" s="3189"/>
      <c r="BO526" s="3189"/>
      <c r="BP526" s="3189"/>
      <c r="BQ526" s="3189"/>
      <c r="BR526" s="3189"/>
      <c r="BS526" s="3189"/>
      <c r="BT526" s="3189"/>
      <c r="BU526" s="3189"/>
      <c r="BV526" s="3143"/>
      <c r="BW526" s="3143"/>
      <c r="BX526" s="3143"/>
      <c r="BY526" s="3143"/>
      <c r="BZ526" s="3143"/>
      <c r="CA526" s="3143"/>
      <c r="CB526" s="3143"/>
      <c r="CC526" s="3143"/>
      <c r="CD526" s="3143"/>
      <c r="CE526" s="3143"/>
      <c r="CF526" s="3143"/>
      <c r="CG526" s="3143"/>
      <c r="CH526" s="3143"/>
      <c r="CI526" s="3143"/>
    </row>
    <row r="527" spans="1:87" ht="16.5" customHeight="1">
      <c r="A527" s="3143"/>
      <c r="B527" s="3143"/>
      <c r="C527" s="3143"/>
      <c r="D527" s="3143"/>
      <c r="E527" s="3143"/>
      <c r="F527" s="3143"/>
      <c r="G527" s="3143"/>
      <c r="H527" s="3143"/>
      <c r="I527" s="3143"/>
      <c r="J527" s="3143"/>
      <c r="K527" s="3098"/>
      <c r="L527" s="3098"/>
      <c r="M527" s="3098"/>
      <c r="N527" s="3098"/>
      <c r="O527" s="3098"/>
      <c r="P527" s="3098"/>
      <c r="Q527" s="3098"/>
      <c r="R527" s="3098"/>
      <c r="S527" s="3098"/>
      <c r="T527" s="3098"/>
      <c r="U527" s="3098"/>
      <c r="V527" s="3098"/>
      <c r="W527" s="3098"/>
      <c r="X527" s="3098"/>
      <c r="Y527" s="3098"/>
      <c r="Z527" s="3098"/>
      <c r="AA527" s="3098"/>
      <c r="AB527" s="3098"/>
      <c r="AC527" s="3098"/>
      <c r="AD527" s="3098"/>
      <c r="AE527" s="3098"/>
      <c r="AF527" s="3098"/>
      <c r="AG527" s="3098"/>
      <c r="AH527" s="3098"/>
      <c r="AI527" s="3098"/>
      <c r="AJ527" s="3143"/>
      <c r="AK527" s="3143"/>
      <c r="AL527" s="3143"/>
      <c r="AM527" s="3143"/>
      <c r="AN527" s="3143"/>
      <c r="AO527" s="3143"/>
      <c r="AP527" s="3143"/>
      <c r="AQ527" s="3143"/>
      <c r="AR527" s="3143"/>
      <c r="AS527" s="3143"/>
      <c r="AT527" s="3143"/>
      <c r="AU527" s="3143"/>
      <c r="AV527" s="3143"/>
      <c r="AW527" s="3143"/>
      <c r="AX527" s="3143"/>
      <c r="AY527" s="3143"/>
      <c r="AZ527" s="3143"/>
      <c r="BA527" s="3143"/>
      <c r="BB527" s="3143"/>
      <c r="BC527" s="3143"/>
      <c r="BD527" s="3143"/>
      <c r="BE527" s="3143"/>
      <c r="BF527" s="3143"/>
      <c r="BG527" s="3143"/>
      <c r="BH527" s="3143"/>
      <c r="BI527" s="3143"/>
      <c r="BJ527" s="3143"/>
      <c r="BK527" s="3143"/>
      <c r="BL527" s="3189"/>
      <c r="BM527" s="3189"/>
      <c r="BN527" s="3189"/>
      <c r="BO527" s="3189"/>
      <c r="BP527" s="3189"/>
      <c r="BQ527" s="3189"/>
      <c r="BR527" s="3189"/>
      <c r="BS527" s="3189"/>
      <c r="BT527" s="3189"/>
      <c r="BU527" s="3189"/>
      <c r="BV527" s="3143"/>
      <c r="BW527" s="3143"/>
      <c r="BX527" s="3143"/>
      <c r="BY527" s="3143"/>
      <c r="BZ527" s="3143"/>
      <c r="CA527" s="3143"/>
      <c r="CB527" s="3143"/>
      <c r="CC527" s="3143"/>
      <c r="CD527" s="3143"/>
      <c r="CE527" s="3143"/>
      <c r="CF527" s="3143"/>
      <c r="CG527" s="3143"/>
      <c r="CH527" s="3143"/>
      <c r="CI527" s="3143"/>
    </row>
    <row r="528" spans="1:87" ht="16.5" customHeight="1">
      <c r="A528" s="3143"/>
      <c r="B528" s="3143"/>
      <c r="C528" s="3143"/>
      <c r="D528" s="3143"/>
      <c r="E528" s="3143"/>
      <c r="F528" s="3143"/>
      <c r="G528" s="3143"/>
      <c r="H528" s="3143"/>
      <c r="I528" s="3143"/>
      <c r="J528" s="3143"/>
      <c r="K528" s="3098"/>
      <c r="L528" s="3098"/>
      <c r="M528" s="3098"/>
      <c r="N528" s="3098"/>
      <c r="O528" s="3098"/>
      <c r="P528" s="3098"/>
      <c r="Q528" s="3098"/>
      <c r="R528" s="3098"/>
      <c r="S528" s="3098"/>
      <c r="T528" s="3098"/>
      <c r="U528" s="3098"/>
      <c r="V528" s="3098"/>
      <c r="W528" s="3098"/>
      <c r="X528" s="3098"/>
      <c r="Y528" s="3098"/>
      <c r="Z528" s="3098"/>
      <c r="AA528" s="3098"/>
      <c r="AB528" s="3098"/>
      <c r="AC528" s="3098"/>
      <c r="AD528" s="3098"/>
      <c r="AE528" s="3098"/>
      <c r="AF528" s="3098"/>
      <c r="AG528" s="3098"/>
      <c r="AH528" s="3098"/>
      <c r="AI528" s="3098"/>
      <c r="AJ528" s="3143"/>
      <c r="AK528" s="3143"/>
      <c r="AL528" s="3143"/>
      <c r="AM528" s="3143"/>
      <c r="AN528" s="3143"/>
      <c r="AO528" s="3143"/>
      <c r="AP528" s="3143"/>
      <c r="AQ528" s="3143"/>
      <c r="AR528" s="3143"/>
      <c r="AS528" s="3143"/>
      <c r="AT528" s="3143"/>
      <c r="AU528" s="3143"/>
      <c r="AV528" s="3143"/>
      <c r="AW528" s="3143"/>
      <c r="AX528" s="3143"/>
      <c r="AY528" s="3143"/>
      <c r="AZ528" s="3143"/>
      <c r="BA528" s="3143"/>
      <c r="BB528" s="3143"/>
      <c r="BC528" s="3143"/>
      <c r="BD528" s="3143"/>
      <c r="BE528" s="3143"/>
      <c r="BF528" s="3143"/>
      <c r="BG528" s="3143"/>
      <c r="BH528" s="3143"/>
      <c r="BI528" s="3143"/>
      <c r="BJ528" s="3143"/>
      <c r="BK528" s="3143"/>
      <c r="BL528" s="3189"/>
      <c r="BM528" s="3189"/>
      <c r="BN528" s="3189"/>
      <c r="BO528" s="3189"/>
      <c r="BP528" s="3189"/>
      <c r="BQ528" s="3189"/>
      <c r="BR528" s="3189"/>
      <c r="BS528" s="3189"/>
      <c r="BT528" s="3189"/>
      <c r="BU528" s="3189"/>
      <c r="BV528" s="3143"/>
      <c r="BW528" s="3143"/>
      <c r="BX528" s="3143"/>
      <c r="BY528" s="3143"/>
      <c r="BZ528" s="3143"/>
      <c r="CA528" s="3143"/>
      <c r="CB528" s="3143"/>
      <c r="CC528" s="3143"/>
      <c r="CD528" s="3143"/>
      <c r="CE528" s="3143"/>
      <c r="CF528" s="3143"/>
      <c r="CG528" s="3143"/>
      <c r="CH528" s="3143"/>
      <c r="CI528" s="3143"/>
    </row>
    <row r="529" spans="1:87" ht="16.5" customHeight="1">
      <c r="A529" s="3143"/>
      <c r="B529" s="3143"/>
      <c r="C529" s="3143"/>
      <c r="D529" s="3143"/>
      <c r="E529" s="3143"/>
      <c r="F529" s="3143"/>
      <c r="G529" s="3143"/>
      <c r="H529" s="3143"/>
      <c r="I529" s="3143"/>
      <c r="J529" s="3143"/>
      <c r="K529" s="3098"/>
      <c r="L529" s="3098"/>
      <c r="M529" s="3098"/>
      <c r="N529" s="3098"/>
      <c r="O529" s="3098"/>
      <c r="P529" s="3098"/>
      <c r="Q529" s="3098"/>
      <c r="R529" s="3098"/>
      <c r="S529" s="3098"/>
      <c r="T529" s="3098"/>
      <c r="U529" s="3098"/>
      <c r="V529" s="3098"/>
      <c r="W529" s="3098"/>
      <c r="X529" s="3098"/>
      <c r="Y529" s="3098"/>
      <c r="Z529" s="3098"/>
      <c r="AA529" s="3098"/>
      <c r="AB529" s="3098"/>
      <c r="AC529" s="3098"/>
      <c r="AD529" s="3098"/>
      <c r="AE529" s="3098"/>
      <c r="AF529" s="3098"/>
      <c r="AG529" s="3098"/>
      <c r="AH529" s="3098"/>
      <c r="AI529" s="3098"/>
      <c r="AJ529" s="3143"/>
      <c r="AK529" s="3143"/>
      <c r="AL529" s="3143"/>
      <c r="AM529" s="3143"/>
      <c r="AN529" s="3143"/>
      <c r="AO529" s="3143"/>
      <c r="AP529" s="3143"/>
      <c r="AQ529" s="3143"/>
      <c r="AR529" s="3143"/>
      <c r="AS529" s="3143"/>
      <c r="AT529" s="3143"/>
      <c r="AU529" s="3143"/>
      <c r="AV529" s="3143"/>
      <c r="AW529" s="3143"/>
      <c r="AX529" s="3143"/>
      <c r="AY529" s="3143"/>
      <c r="AZ529" s="3143"/>
      <c r="BA529" s="3143"/>
      <c r="BB529" s="3143"/>
      <c r="BC529" s="3143"/>
      <c r="BD529" s="3143"/>
      <c r="BE529" s="3143"/>
      <c r="BF529" s="3143"/>
      <c r="BG529" s="3143"/>
      <c r="BH529" s="3143"/>
      <c r="BI529" s="3143"/>
      <c r="BJ529" s="3143"/>
      <c r="BK529" s="3143"/>
      <c r="BL529" s="3189"/>
      <c r="BM529" s="3189"/>
      <c r="BN529" s="3189"/>
      <c r="BO529" s="3189"/>
      <c r="BP529" s="3189"/>
      <c r="BQ529" s="3189"/>
      <c r="BR529" s="3189"/>
      <c r="BS529" s="3189"/>
      <c r="BT529" s="3189"/>
      <c r="BU529" s="3189"/>
      <c r="BV529" s="3143"/>
      <c r="BW529" s="3143"/>
      <c r="BX529" s="3143"/>
      <c r="BY529" s="3143"/>
      <c r="BZ529" s="3143"/>
      <c r="CA529" s="3143"/>
      <c r="CB529" s="3143"/>
      <c r="CC529" s="3143"/>
      <c r="CD529" s="3143"/>
      <c r="CE529" s="3143"/>
      <c r="CF529" s="3143"/>
      <c r="CG529" s="3143"/>
      <c r="CH529" s="3143"/>
      <c r="CI529" s="3143"/>
    </row>
    <row r="530" spans="1:87" ht="16.5" customHeight="1">
      <c r="A530" s="3143"/>
      <c r="B530" s="3143"/>
      <c r="C530" s="3143"/>
      <c r="D530" s="3143"/>
      <c r="E530" s="3143"/>
      <c r="F530" s="3143"/>
      <c r="G530" s="3143"/>
      <c r="H530" s="3143"/>
      <c r="I530" s="3143"/>
      <c r="J530" s="3143"/>
      <c r="K530" s="3098"/>
      <c r="L530" s="3098"/>
      <c r="M530" s="3098"/>
      <c r="N530" s="3098"/>
      <c r="O530" s="3098"/>
      <c r="P530" s="3098"/>
      <c r="Q530" s="3098"/>
      <c r="R530" s="3098"/>
      <c r="S530" s="3098"/>
      <c r="T530" s="3098"/>
      <c r="U530" s="3098"/>
      <c r="V530" s="3098"/>
      <c r="W530" s="3098"/>
      <c r="X530" s="3098"/>
      <c r="Y530" s="3098"/>
      <c r="Z530" s="3098"/>
      <c r="AA530" s="3098"/>
      <c r="AB530" s="3098"/>
      <c r="AC530" s="3098"/>
      <c r="AD530" s="3098"/>
      <c r="AE530" s="3098"/>
      <c r="AF530" s="3098"/>
      <c r="AG530" s="3098"/>
      <c r="AH530" s="3098"/>
      <c r="AI530" s="3098"/>
      <c r="AJ530" s="3143"/>
      <c r="AK530" s="3143"/>
      <c r="AL530" s="3143"/>
      <c r="AM530" s="3143"/>
      <c r="AN530" s="3143"/>
      <c r="AO530" s="3143"/>
      <c r="AP530" s="3143"/>
      <c r="AQ530" s="3143"/>
      <c r="AR530" s="3143"/>
      <c r="AS530" s="3143"/>
      <c r="AT530" s="3143"/>
      <c r="AU530" s="3143"/>
      <c r="AV530" s="3143"/>
      <c r="AW530" s="3143"/>
      <c r="AX530" s="3143"/>
      <c r="AY530" s="3143"/>
      <c r="AZ530" s="3143"/>
      <c r="BA530" s="3143"/>
      <c r="BB530" s="3143"/>
      <c r="BC530" s="3143"/>
      <c r="BD530" s="3143"/>
      <c r="BE530" s="3143"/>
      <c r="BF530" s="3143"/>
      <c r="BG530" s="3143"/>
      <c r="BH530" s="3143"/>
      <c r="BI530" s="3143"/>
      <c r="BJ530" s="3143"/>
      <c r="BK530" s="3143"/>
      <c r="BL530" s="3189"/>
      <c r="BM530" s="3189"/>
      <c r="BN530" s="3189"/>
      <c r="BO530" s="3189"/>
      <c r="BP530" s="3189"/>
      <c r="BQ530" s="3189"/>
      <c r="BR530" s="3189"/>
      <c r="BS530" s="3189"/>
      <c r="BT530" s="3189"/>
      <c r="BU530" s="3189"/>
      <c r="BV530" s="3143"/>
      <c r="BW530" s="3143"/>
      <c r="BX530" s="3143"/>
      <c r="BY530" s="3143"/>
      <c r="BZ530" s="3143"/>
      <c r="CA530" s="3143"/>
      <c r="CB530" s="3143"/>
      <c r="CC530" s="3143"/>
      <c r="CD530" s="3143"/>
      <c r="CE530" s="3143"/>
      <c r="CF530" s="3143"/>
      <c r="CG530" s="3143"/>
      <c r="CH530" s="3143"/>
      <c r="CI530" s="3143"/>
    </row>
    <row r="531" spans="1:87" ht="16.5" customHeight="1">
      <c r="A531" s="3143"/>
      <c r="B531" s="3143"/>
      <c r="C531" s="3143"/>
      <c r="D531" s="3143"/>
      <c r="E531" s="3143"/>
      <c r="F531" s="3143"/>
      <c r="G531" s="3143"/>
      <c r="H531" s="3143"/>
      <c r="I531" s="3143"/>
      <c r="J531" s="3143"/>
      <c r="K531" s="3098"/>
      <c r="L531" s="3098"/>
      <c r="M531" s="3098"/>
      <c r="N531" s="3098"/>
      <c r="O531" s="3098"/>
      <c r="P531" s="3098"/>
      <c r="Q531" s="3098"/>
      <c r="R531" s="3098"/>
      <c r="S531" s="3098"/>
      <c r="T531" s="3098"/>
      <c r="U531" s="3098"/>
      <c r="V531" s="3098"/>
      <c r="W531" s="3098"/>
      <c r="X531" s="3098"/>
      <c r="Y531" s="3098"/>
      <c r="Z531" s="3098"/>
      <c r="AA531" s="3098"/>
      <c r="AB531" s="3098"/>
      <c r="AC531" s="3098"/>
      <c r="AD531" s="3098"/>
      <c r="AE531" s="3098"/>
      <c r="AF531" s="3098"/>
      <c r="AG531" s="3098"/>
      <c r="AH531" s="3098"/>
      <c r="AI531" s="3098"/>
      <c r="AJ531" s="3143"/>
      <c r="AK531" s="3143"/>
      <c r="AL531" s="3143"/>
      <c r="AM531" s="3143"/>
      <c r="AN531" s="3143"/>
      <c r="AO531" s="3143"/>
      <c r="AP531" s="3143"/>
      <c r="AQ531" s="3143"/>
      <c r="AR531" s="3143"/>
      <c r="AS531" s="3143"/>
      <c r="AT531" s="3143"/>
      <c r="AU531" s="3143"/>
      <c r="AV531" s="3143"/>
      <c r="AW531" s="3143"/>
      <c r="AX531" s="3143"/>
      <c r="AY531" s="3143"/>
      <c r="AZ531" s="3143"/>
      <c r="BA531" s="3143"/>
      <c r="BB531" s="3143"/>
      <c r="BC531" s="3143"/>
      <c r="BD531" s="3143"/>
      <c r="BE531" s="3143"/>
      <c r="BF531" s="3143"/>
      <c r="BG531" s="3143"/>
      <c r="BH531" s="3143"/>
      <c r="BI531" s="3143"/>
      <c r="BJ531" s="3143"/>
      <c r="BK531" s="3143"/>
      <c r="BL531" s="3189"/>
      <c r="BM531" s="3189"/>
      <c r="BN531" s="3189"/>
      <c r="BO531" s="3189"/>
      <c r="BP531" s="3189"/>
      <c r="BQ531" s="3189"/>
      <c r="BR531" s="3189"/>
      <c r="BS531" s="3189"/>
      <c r="BT531" s="3189"/>
      <c r="BU531" s="3189"/>
      <c r="BV531" s="3143"/>
      <c r="BW531" s="3143"/>
      <c r="BX531" s="3143"/>
      <c r="BY531" s="3143"/>
      <c r="BZ531" s="3143"/>
      <c r="CA531" s="3143"/>
      <c r="CB531" s="3143"/>
      <c r="CC531" s="3143"/>
      <c r="CD531" s="3143"/>
      <c r="CE531" s="3143"/>
      <c r="CF531" s="3143"/>
      <c r="CG531" s="3143"/>
      <c r="CH531" s="3143"/>
      <c r="CI531" s="3143"/>
    </row>
    <row r="532" spans="1:87" ht="16.5" customHeight="1">
      <c r="A532" s="3143"/>
      <c r="B532" s="3143"/>
      <c r="C532" s="3143"/>
      <c r="D532" s="3143"/>
      <c r="E532" s="3143"/>
      <c r="F532" s="3143"/>
      <c r="G532" s="3143"/>
      <c r="H532" s="3143"/>
      <c r="I532" s="3143"/>
      <c r="J532" s="3143"/>
      <c r="K532" s="3098"/>
      <c r="L532" s="3098"/>
      <c r="M532" s="3098"/>
      <c r="N532" s="3098"/>
      <c r="O532" s="3098"/>
      <c r="P532" s="3098"/>
      <c r="Q532" s="3098"/>
      <c r="R532" s="3098"/>
      <c r="S532" s="3098"/>
      <c r="T532" s="3098"/>
      <c r="U532" s="3098"/>
      <c r="V532" s="3098"/>
      <c r="W532" s="3098"/>
      <c r="X532" s="3098"/>
      <c r="Y532" s="3098"/>
      <c r="Z532" s="3098"/>
      <c r="AA532" s="3098"/>
      <c r="AB532" s="3098"/>
      <c r="AC532" s="3098"/>
      <c r="AD532" s="3098"/>
      <c r="AE532" s="3098"/>
      <c r="AF532" s="3098"/>
      <c r="AG532" s="3098"/>
      <c r="AH532" s="3098"/>
      <c r="AI532" s="3098"/>
      <c r="AJ532" s="3143"/>
      <c r="AK532" s="3143"/>
      <c r="AL532" s="3143"/>
      <c r="AM532" s="3143"/>
      <c r="AN532" s="3143"/>
      <c r="AO532" s="3143"/>
      <c r="AP532" s="3143"/>
      <c r="AQ532" s="3143"/>
      <c r="AR532" s="3143"/>
      <c r="AS532" s="3143"/>
      <c r="AT532" s="3143"/>
      <c r="AU532" s="3143"/>
      <c r="AV532" s="3143"/>
      <c r="AW532" s="3143"/>
      <c r="AX532" s="3143"/>
      <c r="AY532" s="3143"/>
      <c r="AZ532" s="3143"/>
      <c r="BA532" s="3143"/>
      <c r="BB532" s="3143"/>
      <c r="BC532" s="3143"/>
      <c r="BD532" s="3143"/>
      <c r="BE532" s="3143"/>
      <c r="BF532" s="3143"/>
      <c r="BG532" s="3143"/>
      <c r="BH532" s="3143"/>
      <c r="BI532" s="3143"/>
      <c r="BJ532" s="3143"/>
      <c r="BK532" s="3143"/>
      <c r="BL532" s="3189"/>
      <c r="BM532" s="3189"/>
      <c r="BN532" s="3189"/>
      <c r="BO532" s="3189"/>
      <c r="BP532" s="3189"/>
      <c r="BQ532" s="3189"/>
      <c r="BR532" s="3189"/>
      <c r="BS532" s="3189"/>
      <c r="BT532" s="3189"/>
      <c r="BU532" s="3189"/>
      <c r="BV532" s="3143"/>
      <c r="BW532" s="3143"/>
      <c r="BX532" s="3143"/>
      <c r="BY532" s="3143"/>
      <c r="BZ532" s="3143"/>
      <c r="CA532" s="3143"/>
      <c r="CB532" s="3143"/>
      <c r="CC532" s="3143"/>
      <c r="CD532" s="3143"/>
      <c r="CE532" s="3143"/>
      <c r="CF532" s="3143"/>
      <c r="CG532" s="3143"/>
      <c r="CH532" s="3143"/>
      <c r="CI532" s="3143"/>
    </row>
    <row r="533" spans="1:87" ht="16.5" customHeight="1">
      <c r="A533" s="3143"/>
      <c r="B533" s="3143"/>
      <c r="C533" s="3143"/>
      <c r="D533" s="3143"/>
      <c r="E533" s="3143"/>
      <c r="F533" s="3143"/>
      <c r="G533" s="3143"/>
      <c r="H533" s="3143"/>
      <c r="I533" s="3143"/>
      <c r="J533" s="3143"/>
      <c r="K533" s="3098"/>
      <c r="L533" s="3098"/>
      <c r="M533" s="3098"/>
      <c r="N533" s="3098"/>
      <c r="O533" s="3098"/>
      <c r="P533" s="3098"/>
      <c r="Q533" s="3098"/>
      <c r="R533" s="3098"/>
      <c r="S533" s="3098"/>
      <c r="T533" s="3098"/>
      <c r="U533" s="3098"/>
      <c r="V533" s="3098"/>
      <c r="W533" s="3098"/>
      <c r="X533" s="3098"/>
      <c r="Y533" s="3098"/>
      <c r="Z533" s="3098"/>
      <c r="AA533" s="3098"/>
      <c r="AB533" s="3098"/>
      <c r="AC533" s="3098"/>
      <c r="AD533" s="3098"/>
      <c r="AE533" s="3098"/>
      <c r="AF533" s="3098"/>
      <c r="AG533" s="3098"/>
      <c r="AH533" s="3098"/>
      <c r="AI533" s="3098"/>
      <c r="AJ533" s="3143"/>
      <c r="AK533" s="3143"/>
      <c r="AL533" s="3143"/>
      <c r="AM533" s="3143"/>
      <c r="AN533" s="3143"/>
      <c r="AO533" s="3143"/>
      <c r="AP533" s="3143"/>
      <c r="AQ533" s="3143"/>
      <c r="AR533" s="3143"/>
      <c r="AS533" s="3143"/>
      <c r="AT533" s="3143"/>
      <c r="AU533" s="3143"/>
      <c r="AV533" s="3143"/>
      <c r="AW533" s="3143"/>
      <c r="AX533" s="3143"/>
      <c r="AY533" s="3143"/>
      <c r="AZ533" s="3143"/>
      <c r="BA533" s="3143"/>
      <c r="BB533" s="3143"/>
      <c r="BC533" s="3143"/>
      <c r="BD533" s="3143"/>
      <c r="BE533" s="3143"/>
      <c r="BF533" s="3143"/>
      <c r="BG533" s="3143"/>
      <c r="BH533" s="3143"/>
      <c r="BI533" s="3143"/>
      <c r="BJ533" s="3143"/>
      <c r="BK533" s="3143"/>
      <c r="BL533" s="3189"/>
      <c r="BM533" s="3189"/>
      <c r="BN533" s="3189"/>
      <c r="BO533" s="3189"/>
      <c r="BP533" s="3189"/>
      <c r="BQ533" s="3189"/>
      <c r="BR533" s="3189"/>
      <c r="BS533" s="3189"/>
      <c r="BT533" s="3189"/>
      <c r="BU533" s="3189"/>
      <c r="BV533" s="3143"/>
      <c r="BW533" s="3143"/>
      <c r="BX533" s="3143"/>
      <c r="BY533" s="3143"/>
      <c r="BZ533" s="3143"/>
      <c r="CA533" s="3143"/>
      <c r="CB533" s="3143"/>
      <c r="CC533" s="3143"/>
      <c r="CD533" s="3143"/>
      <c r="CE533" s="3143"/>
      <c r="CF533" s="3143"/>
      <c r="CG533" s="3143"/>
      <c r="CH533" s="3143"/>
      <c r="CI533" s="3143"/>
    </row>
    <row r="534" spans="1:87" ht="16.5" customHeight="1">
      <c r="A534" s="3143"/>
      <c r="B534" s="3143"/>
      <c r="C534" s="3143"/>
      <c r="D534" s="3143"/>
      <c r="E534" s="3143"/>
      <c r="F534" s="3143"/>
      <c r="G534" s="3143"/>
      <c r="H534" s="3143"/>
      <c r="I534" s="3143"/>
      <c r="J534" s="3143"/>
      <c r="K534" s="3098"/>
      <c r="L534" s="3098"/>
      <c r="M534" s="3098"/>
      <c r="N534" s="3098"/>
      <c r="O534" s="3098"/>
      <c r="P534" s="3098"/>
      <c r="Q534" s="3098"/>
      <c r="R534" s="3098"/>
      <c r="S534" s="3098"/>
      <c r="T534" s="3098"/>
      <c r="U534" s="3098"/>
      <c r="V534" s="3098"/>
      <c r="W534" s="3098"/>
      <c r="X534" s="3098"/>
      <c r="Y534" s="3098"/>
      <c r="Z534" s="3098"/>
      <c r="AA534" s="3098"/>
      <c r="AB534" s="3098"/>
      <c r="AC534" s="3098"/>
      <c r="AD534" s="3098"/>
      <c r="AE534" s="3098"/>
      <c r="AF534" s="3098"/>
      <c r="AG534" s="3098"/>
      <c r="AH534" s="3098"/>
      <c r="AI534" s="3098"/>
      <c r="AJ534" s="3143"/>
      <c r="AK534" s="3143"/>
      <c r="AL534" s="3143"/>
      <c r="AM534" s="3143"/>
      <c r="AN534" s="3143"/>
      <c r="AO534" s="3143"/>
      <c r="AP534" s="3143"/>
      <c r="AQ534" s="3143"/>
      <c r="AR534" s="3143"/>
      <c r="AS534" s="3143"/>
      <c r="AT534" s="3143"/>
      <c r="AU534" s="3143"/>
      <c r="AV534" s="3143"/>
      <c r="AW534" s="3143"/>
      <c r="AX534" s="3143"/>
      <c r="AY534" s="3143"/>
      <c r="AZ534" s="3143"/>
      <c r="BA534" s="3143"/>
      <c r="BB534" s="3143"/>
      <c r="BC534" s="3143"/>
      <c r="BD534" s="3143"/>
      <c r="BE534" s="3143"/>
      <c r="BF534" s="3143"/>
      <c r="BG534" s="3143"/>
      <c r="BH534" s="3143"/>
      <c r="BI534" s="3143"/>
      <c r="BJ534" s="3143"/>
      <c r="BK534" s="3143"/>
      <c r="BL534" s="3189"/>
      <c r="BM534" s="3189"/>
      <c r="BN534" s="3189"/>
      <c r="BO534" s="3189"/>
      <c r="BP534" s="3189"/>
      <c r="BQ534" s="3189"/>
      <c r="BR534" s="3189"/>
      <c r="BS534" s="3189"/>
      <c r="BT534" s="3189"/>
      <c r="BU534" s="3189"/>
      <c r="BV534" s="3143"/>
      <c r="BW534" s="3143"/>
      <c r="BX534" s="3143"/>
      <c r="BY534" s="3143"/>
      <c r="BZ534" s="3143"/>
      <c r="CA534" s="3143"/>
      <c r="CB534" s="3143"/>
      <c r="CC534" s="3143"/>
      <c r="CD534" s="3143"/>
      <c r="CE534" s="3143"/>
      <c r="CF534" s="3143"/>
      <c r="CG534" s="3143"/>
      <c r="CH534" s="3143"/>
      <c r="CI534" s="3143"/>
    </row>
    <row r="535" spans="1:87" ht="16.5" customHeight="1">
      <c r="A535" s="3143"/>
      <c r="B535" s="3143"/>
      <c r="C535" s="3143"/>
      <c r="D535" s="3143"/>
      <c r="E535" s="3143"/>
      <c r="F535" s="3143"/>
      <c r="G535" s="3143"/>
      <c r="H535" s="3143"/>
      <c r="I535" s="3143"/>
      <c r="J535" s="3143"/>
      <c r="K535" s="3098"/>
      <c r="L535" s="3098"/>
      <c r="M535" s="3098"/>
      <c r="N535" s="3098"/>
      <c r="O535" s="3098"/>
      <c r="P535" s="3098"/>
      <c r="Q535" s="3098"/>
      <c r="R535" s="3098"/>
      <c r="S535" s="3098"/>
      <c r="T535" s="3098"/>
      <c r="U535" s="3098"/>
      <c r="V535" s="3098"/>
      <c r="W535" s="3098"/>
      <c r="X535" s="3098"/>
      <c r="Y535" s="3098"/>
      <c r="Z535" s="3098"/>
      <c r="AA535" s="3098"/>
      <c r="AB535" s="3098"/>
      <c r="AC535" s="3098"/>
      <c r="AD535" s="3098"/>
      <c r="AE535" s="3098"/>
      <c r="AF535" s="3098"/>
      <c r="AG535" s="3098"/>
      <c r="AH535" s="3098"/>
      <c r="AI535" s="3098"/>
      <c r="AJ535" s="3143"/>
      <c r="AK535" s="3143"/>
      <c r="AL535" s="3143"/>
      <c r="AM535" s="3143"/>
      <c r="AN535" s="3143"/>
      <c r="AO535" s="3143"/>
      <c r="AP535" s="3143"/>
      <c r="AQ535" s="3143"/>
      <c r="AR535" s="3143"/>
      <c r="AS535" s="3143"/>
      <c r="AT535" s="3143"/>
      <c r="AU535" s="3143"/>
      <c r="AV535" s="3143"/>
      <c r="AW535" s="3143"/>
      <c r="AX535" s="3143"/>
      <c r="AY535" s="3143"/>
      <c r="AZ535" s="3143"/>
      <c r="BA535" s="3143"/>
      <c r="BB535" s="3143"/>
      <c r="BC535" s="3143"/>
      <c r="BD535" s="3143"/>
      <c r="BE535" s="3143"/>
      <c r="BF535" s="3143"/>
      <c r="BG535" s="3143"/>
      <c r="BH535" s="3143"/>
      <c r="BI535" s="3143"/>
      <c r="BJ535" s="3143"/>
      <c r="BK535" s="3143"/>
      <c r="BL535" s="3189"/>
      <c r="BM535" s="3189"/>
      <c r="BN535" s="3189"/>
      <c r="BO535" s="3189"/>
      <c r="BP535" s="3189"/>
      <c r="BQ535" s="3189"/>
      <c r="BR535" s="3189"/>
      <c r="BS535" s="3189"/>
      <c r="BT535" s="3189"/>
      <c r="BU535" s="3189"/>
      <c r="BV535" s="3143"/>
      <c r="BW535" s="3143"/>
      <c r="BX535" s="3143"/>
      <c r="BY535" s="3143"/>
      <c r="BZ535" s="3143"/>
      <c r="CA535" s="3143"/>
      <c r="CB535" s="3143"/>
      <c r="CC535" s="3143"/>
      <c r="CD535" s="3143"/>
      <c r="CE535" s="3143"/>
      <c r="CF535" s="3143"/>
      <c r="CG535" s="3143"/>
      <c r="CH535" s="3143"/>
      <c r="CI535" s="3143"/>
    </row>
    <row r="536" spans="1:87" ht="16.5" customHeight="1">
      <c r="A536" s="3143"/>
      <c r="B536" s="3143"/>
      <c r="C536" s="3143"/>
      <c r="D536" s="3143"/>
      <c r="E536" s="3143"/>
      <c r="F536" s="3143"/>
      <c r="G536" s="3143"/>
      <c r="H536" s="3143"/>
      <c r="I536" s="3143"/>
      <c r="J536" s="3143"/>
      <c r="K536" s="3098"/>
      <c r="L536" s="3098"/>
      <c r="M536" s="3098"/>
      <c r="N536" s="3098"/>
      <c r="O536" s="3098"/>
      <c r="P536" s="3098"/>
      <c r="Q536" s="3098"/>
      <c r="R536" s="3098"/>
      <c r="S536" s="3098"/>
      <c r="T536" s="3098"/>
      <c r="U536" s="3098"/>
      <c r="V536" s="3098"/>
      <c r="W536" s="3098"/>
      <c r="X536" s="3098"/>
      <c r="Y536" s="3098"/>
      <c r="Z536" s="3098"/>
      <c r="AA536" s="3098"/>
      <c r="AB536" s="3098"/>
      <c r="AC536" s="3098"/>
      <c r="AD536" s="3098"/>
      <c r="AE536" s="3098"/>
      <c r="AF536" s="3098"/>
      <c r="AG536" s="3098"/>
      <c r="AH536" s="3098"/>
      <c r="AI536" s="3098"/>
      <c r="AJ536" s="3143"/>
      <c r="AK536" s="3143"/>
      <c r="AL536" s="3143"/>
      <c r="AM536" s="3143"/>
      <c r="AN536" s="3143"/>
      <c r="AO536" s="3143"/>
      <c r="AP536" s="3143"/>
      <c r="AQ536" s="3143"/>
      <c r="AR536" s="3143"/>
      <c r="AS536" s="3143"/>
      <c r="AT536" s="3143"/>
      <c r="AU536" s="3143"/>
      <c r="AV536" s="3143"/>
      <c r="AW536" s="3143"/>
      <c r="AX536" s="3143"/>
      <c r="AY536" s="3143"/>
      <c r="AZ536" s="3143"/>
      <c r="BA536" s="3143"/>
      <c r="BB536" s="3143"/>
      <c r="BC536" s="3143"/>
      <c r="BD536" s="3143"/>
      <c r="BE536" s="3143"/>
      <c r="BF536" s="3143"/>
      <c r="BG536" s="3143"/>
      <c r="BH536" s="3143"/>
      <c r="BI536" s="3143"/>
      <c r="BJ536" s="3143"/>
      <c r="BK536" s="3143"/>
      <c r="BL536" s="3189"/>
      <c r="BM536" s="3189"/>
      <c r="BN536" s="3189"/>
      <c r="BO536" s="3189"/>
      <c r="BP536" s="3189"/>
      <c r="BQ536" s="3189"/>
      <c r="BR536" s="3189"/>
      <c r="BS536" s="3189"/>
      <c r="BT536" s="3189"/>
      <c r="BU536" s="3189"/>
      <c r="BV536" s="3143"/>
      <c r="BW536" s="3143"/>
      <c r="BX536" s="3143"/>
      <c r="BY536" s="3143"/>
      <c r="BZ536" s="3143"/>
      <c r="CA536" s="3143"/>
      <c r="CB536" s="3143"/>
      <c r="CC536" s="3143"/>
      <c r="CD536" s="3143"/>
      <c r="CE536" s="3143"/>
      <c r="CF536" s="3143"/>
      <c r="CG536" s="3143"/>
      <c r="CH536" s="3143"/>
      <c r="CI536" s="3143"/>
    </row>
    <row r="537" spans="1:87" ht="16.5" customHeight="1">
      <c r="A537" s="3143"/>
      <c r="B537" s="3143"/>
      <c r="C537" s="3143"/>
      <c r="D537" s="3143"/>
      <c r="E537" s="3143"/>
      <c r="F537" s="3143"/>
      <c r="G537" s="3143"/>
      <c r="H537" s="3143"/>
      <c r="I537" s="3143"/>
      <c r="J537" s="3143"/>
      <c r="K537" s="3098"/>
      <c r="L537" s="3098"/>
      <c r="M537" s="3098"/>
      <c r="N537" s="3098"/>
      <c r="O537" s="3098"/>
      <c r="P537" s="3098"/>
      <c r="Q537" s="3098"/>
      <c r="R537" s="3098"/>
      <c r="S537" s="3098"/>
      <c r="T537" s="3098"/>
      <c r="U537" s="3098"/>
      <c r="V537" s="3098"/>
      <c r="W537" s="3098"/>
      <c r="X537" s="3098"/>
      <c r="Y537" s="3098"/>
      <c r="Z537" s="3098"/>
      <c r="AA537" s="3098"/>
      <c r="AB537" s="3098"/>
      <c r="AC537" s="3098"/>
      <c r="AD537" s="3098"/>
      <c r="AE537" s="3098"/>
      <c r="AF537" s="3098"/>
      <c r="AG537" s="3098"/>
      <c r="AH537" s="3098"/>
      <c r="AI537" s="3098"/>
      <c r="AJ537" s="3143"/>
      <c r="AK537" s="3143"/>
      <c r="AL537" s="3143"/>
      <c r="AM537" s="3143"/>
      <c r="AN537" s="3143"/>
      <c r="AO537" s="3143"/>
      <c r="AP537" s="3143"/>
      <c r="AQ537" s="3143"/>
      <c r="AR537" s="3143"/>
      <c r="AS537" s="3143"/>
      <c r="AT537" s="3143"/>
      <c r="AU537" s="3143"/>
      <c r="AV537" s="3143"/>
      <c r="AW537" s="3143"/>
      <c r="AX537" s="3143"/>
      <c r="AY537" s="3143"/>
      <c r="AZ537" s="3143"/>
      <c r="BA537" s="3143"/>
      <c r="BB537" s="3143"/>
      <c r="BC537" s="3143"/>
      <c r="BD537" s="3143"/>
      <c r="BE537" s="3143"/>
      <c r="BF537" s="3143"/>
      <c r="BG537" s="3143"/>
      <c r="BH537" s="3143"/>
      <c r="BI537" s="3143"/>
      <c r="BJ537" s="3143"/>
      <c r="BK537" s="3143"/>
      <c r="BL537" s="3189"/>
      <c r="BM537" s="3189"/>
      <c r="BN537" s="3189"/>
      <c r="BO537" s="3189"/>
      <c r="BP537" s="3189"/>
      <c r="BQ537" s="3189"/>
      <c r="BR537" s="3189"/>
      <c r="BS537" s="3189"/>
      <c r="BT537" s="3189"/>
      <c r="BU537" s="3189"/>
      <c r="BV537" s="3143"/>
      <c r="BW537" s="3143"/>
      <c r="BX537" s="3143"/>
      <c r="BY537" s="3143"/>
      <c r="BZ537" s="3143"/>
      <c r="CA537" s="3143"/>
      <c r="CB537" s="3143"/>
      <c r="CC537" s="3143"/>
      <c r="CD537" s="3143"/>
      <c r="CE537" s="3143"/>
      <c r="CF537" s="3143"/>
      <c r="CG537" s="3143"/>
      <c r="CH537" s="3143"/>
      <c r="CI537" s="3143"/>
    </row>
    <row r="538" spans="1:87" ht="16.5" customHeight="1">
      <c r="A538" s="3143"/>
      <c r="B538" s="3143"/>
      <c r="C538" s="3143"/>
      <c r="D538" s="3143"/>
      <c r="E538" s="3143"/>
      <c r="F538" s="3143"/>
      <c r="G538" s="3143"/>
      <c r="H538" s="3143"/>
      <c r="I538" s="3143"/>
      <c r="J538" s="3143"/>
      <c r="K538" s="3098"/>
      <c r="L538" s="3098"/>
      <c r="M538" s="3098"/>
      <c r="N538" s="3098"/>
      <c r="O538" s="3098"/>
      <c r="P538" s="3098"/>
      <c r="Q538" s="3098"/>
      <c r="R538" s="3098"/>
      <c r="S538" s="3098"/>
      <c r="T538" s="3098"/>
      <c r="U538" s="3098"/>
      <c r="V538" s="3098"/>
      <c r="W538" s="3098"/>
      <c r="X538" s="3098"/>
      <c r="Y538" s="3098"/>
      <c r="Z538" s="3098"/>
      <c r="AA538" s="3098"/>
      <c r="AB538" s="3098"/>
      <c r="AC538" s="3098"/>
      <c r="AD538" s="3098"/>
      <c r="AE538" s="3098"/>
      <c r="AF538" s="3098"/>
      <c r="AG538" s="3098"/>
      <c r="AH538" s="3098"/>
      <c r="AI538" s="3098"/>
      <c r="AJ538" s="3143"/>
      <c r="AK538" s="3143"/>
      <c r="AL538" s="3143"/>
      <c r="AM538" s="3143"/>
      <c r="AN538" s="3143"/>
      <c r="AO538" s="3143"/>
      <c r="AP538" s="3143"/>
      <c r="AQ538" s="3143"/>
      <c r="AR538" s="3143"/>
      <c r="AS538" s="3143"/>
      <c r="AT538" s="3143"/>
      <c r="AU538" s="3143"/>
      <c r="AV538" s="3143"/>
      <c r="AW538" s="3143"/>
      <c r="AX538" s="3143"/>
      <c r="AY538" s="3143"/>
      <c r="AZ538" s="3143"/>
      <c r="BA538" s="3143"/>
      <c r="BB538" s="3143"/>
      <c r="BC538" s="3143"/>
      <c r="BD538" s="3143"/>
      <c r="BE538" s="3143"/>
      <c r="BF538" s="3143"/>
      <c r="BG538" s="3143"/>
      <c r="BH538" s="3143"/>
      <c r="BI538" s="3143"/>
      <c r="BJ538" s="3143"/>
      <c r="BK538" s="3143"/>
      <c r="BL538" s="3189"/>
      <c r="BM538" s="3189"/>
      <c r="BN538" s="3189"/>
      <c r="BO538" s="3189"/>
      <c r="BP538" s="3189"/>
      <c r="BQ538" s="3189"/>
      <c r="BR538" s="3189"/>
      <c r="BS538" s="3189"/>
      <c r="BT538" s="3189"/>
      <c r="BU538" s="3189"/>
      <c r="BV538" s="3143"/>
      <c r="BW538" s="3143"/>
      <c r="BX538" s="3143"/>
      <c r="BY538" s="3143"/>
      <c r="BZ538" s="3143"/>
      <c r="CA538" s="3143"/>
      <c r="CB538" s="3143"/>
      <c r="CC538" s="3143"/>
      <c r="CD538" s="3143"/>
      <c r="CE538" s="3143"/>
      <c r="CF538" s="3143"/>
      <c r="CG538" s="3143"/>
      <c r="CH538" s="3143"/>
      <c r="CI538" s="3143"/>
    </row>
    <row r="539" spans="1:87" ht="16.5" customHeight="1">
      <c r="A539" s="3143"/>
      <c r="B539" s="3143"/>
      <c r="C539" s="3143"/>
      <c r="D539" s="3143"/>
      <c r="E539" s="3143"/>
      <c r="F539" s="3143"/>
      <c r="G539" s="3143"/>
      <c r="H539" s="3143"/>
      <c r="I539" s="3143"/>
      <c r="J539" s="3143"/>
      <c r="K539" s="3098"/>
      <c r="L539" s="3098"/>
      <c r="M539" s="3098"/>
      <c r="N539" s="3098"/>
      <c r="O539" s="3098"/>
      <c r="P539" s="3098"/>
      <c r="Q539" s="3098"/>
      <c r="R539" s="3098"/>
      <c r="S539" s="3098"/>
      <c r="T539" s="3098"/>
      <c r="U539" s="3098"/>
      <c r="V539" s="3098"/>
      <c r="W539" s="3098"/>
      <c r="X539" s="3098"/>
      <c r="Y539" s="3098"/>
      <c r="Z539" s="3098"/>
      <c r="AA539" s="3098"/>
      <c r="AB539" s="3098"/>
      <c r="AC539" s="3098"/>
      <c r="AD539" s="3098"/>
      <c r="AE539" s="3098"/>
      <c r="AF539" s="3098"/>
      <c r="AG539" s="3098"/>
      <c r="AH539" s="3098"/>
      <c r="AI539" s="3098"/>
      <c r="AJ539" s="3143"/>
      <c r="AK539" s="3143"/>
      <c r="AL539" s="3143"/>
      <c r="AM539" s="3143"/>
      <c r="AN539" s="3143"/>
      <c r="AO539" s="3143"/>
      <c r="AP539" s="3143"/>
      <c r="AQ539" s="3143"/>
      <c r="AR539" s="3143"/>
      <c r="AS539" s="3143"/>
      <c r="AT539" s="3143"/>
      <c r="AU539" s="3143"/>
      <c r="AV539" s="3143"/>
      <c r="AW539" s="3143"/>
      <c r="AX539" s="3143"/>
      <c r="AY539" s="3143"/>
      <c r="AZ539" s="3143"/>
      <c r="BA539" s="3143"/>
      <c r="BB539" s="3143"/>
      <c r="BC539" s="3143"/>
      <c r="BD539" s="3143"/>
      <c r="BE539" s="3143"/>
      <c r="BF539" s="3143"/>
      <c r="BG539" s="3143"/>
      <c r="BH539" s="3143"/>
      <c r="BI539" s="3143"/>
      <c r="BJ539" s="3143"/>
      <c r="BK539" s="3143"/>
      <c r="BL539" s="3189"/>
      <c r="BM539" s="3189"/>
      <c r="BN539" s="3189"/>
      <c r="BO539" s="3189"/>
      <c r="BP539" s="3189"/>
      <c r="BQ539" s="3189"/>
      <c r="BR539" s="3189"/>
      <c r="BS539" s="3189"/>
      <c r="BT539" s="3189"/>
      <c r="BU539" s="3189"/>
      <c r="BV539" s="3143"/>
      <c r="BW539" s="3143"/>
      <c r="BX539" s="3143"/>
      <c r="BY539" s="3143"/>
      <c r="BZ539" s="3143"/>
      <c r="CA539" s="3143"/>
      <c r="CB539" s="3143"/>
      <c r="CC539" s="3143"/>
      <c r="CD539" s="3143"/>
      <c r="CE539" s="3143"/>
      <c r="CF539" s="3143"/>
      <c r="CG539" s="3143"/>
      <c r="CH539" s="3143"/>
      <c r="CI539" s="3143"/>
    </row>
    <row r="540" spans="1:87" ht="16.5" customHeight="1">
      <c r="A540" s="3143"/>
      <c r="B540" s="3143"/>
      <c r="C540" s="3143"/>
      <c r="D540" s="3143"/>
      <c r="E540" s="3143"/>
      <c r="F540" s="3143"/>
      <c r="G540" s="3143"/>
      <c r="H540" s="3143"/>
      <c r="I540" s="3143"/>
      <c r="J540" s="3143"/>
      <c r="K540" s="3098"/>
      <c r="L540" s="3098"/>
      <c r="M540" s="3098"/>
      <c r="N540" s="3098"/>
      <c r="O540" s="3098"/>
      <c r="P540" s="3098"/>
      <c r="Q540" s="3098"/>
      <c r="R540" s="3098"/>
      <c r="S540" s="3098"/>
      <c r="T540" s="3098"/>
      <c r="U540" s="3098"/>
      <c r="V540" s="3098"/>
      <c r="W540" s="3098"/>
      <c r="X540" s="3098"/>
      <c r="Y540" s="3098"/>
      <c r="Z540" s="3098"/>
      <c r="AA540" s="3098"/>
      <c r="AB540" s="3098"/>
      <c r="AC540" s="3098"/>
      <c r="AD540" s="3098"/>
      <c r="AE540" s="3098"/>
      <c r="AF540" s="3098"/>
      <c r="AG540" s="3098"/>
      <c r="AH540" s="3098"/>
      <c r="AI540" s="3098"/>
      <c r="AJ540" s="3143"/>
      <c r="AK540" s="3143"/>
      <c r="AL540" s="3143"/>
      <c r="AM540" s="3143"/>
      <c r="AN540" s="3143"/>
      <c r="AO540" s="3143"/>
      <c r="AP540" s="3143"/>
      <c r="AQ540" s="3143"/>
      <c r="AR540" s="3143"/>
      <c r="AS540" s="3143"/>
      <c r="AT540" s="3143"/>
      <c r="AU540" s="3143"/>
      <c r="AV540" s="3143"/>
      <c r="AW540" s="3143"/>
      <c r="AX540" s="3143"/>
      <c r="AY540" s="3143"/>
      <c r="AZ540" s="3143"/>
      <c r="BA540" s="3143"/>
      <c r="BB540" s="3143"/>
      <c r="BC540" s="3143"/>
      <c r="BD540" s="3143"/>
      <c r="BE540" s="3143"/>
      <c r="BF540" s="3143"/>
      <c r="BG540" s="3143"/>
      <c r="BH540" s="3143"/>
      <c r="BI540" s="3143"/>
      <c r="BJ540" s="3143"/>
      <c r="BK540" s="3143"/>
      <c r="BL540" s="3189"/>
      <c r="BM540" s="3189"/>
      <c r="BN540" s="3189"/>
      <c r="BO540" s="3189"/>
      <c r="BP540" s="3189"/>
      <c r="BQ540" s="3189"/>
      <c r="BR540" s="3189"/>
      <c r="BS540" s="3189"/>
      <c r="BT540" s="3189"/>
      <c r="BU540" s="3189"/>
      <c r="BV540" s="3143"/>
      <c r="BW540" s="3143"/>
      <c r="BX540" s="3143"/>
      <c r="BY540" s="3143"/>
      <c r="BZ540" s="3143"/>
      <c r="CA540" s="3143"/>
      <c r="CB540" s="3143"/>
      <c r="CC540" s="3143"/>
      <c r="CD540" s="3143"/>
      <c r="CE540" s="3143"/>
      <c r="CF540" s="3143"/>
      <c r="CG540" s="3143"/>
      <c r="CH540" s="3143"/>
      <c r="CI540" s="3143"/>
    </row>
    <row r="541" spans="1:87" ht="16.5" customHeight="1">
      <c r="A541" s="3143"/>
      <c r="B541" s="3143"/>
      <c r="C541" s="3143"/>
      <c r="D541" s="3143"/>
      <c r="E541" s="3143"/>
      <c r="F541" s="3143"/>
      <c r="G541" s="3143"/>
      <c r="H541" s="3143"/>
      <c r="I541" s="3143"/>
      <c r="J541" s="3143"/>
      <c r="K541" s="3098"/>
      <c r="L541" s="3098"/>
      <c r="M541" s="3098"/>
      <c r="N541" s="3098"/>
      <c r="O541" s="3098"/>
      <c r="P541" s="3098"/>
      <c r="Q541" s="3098"/>
      <c r="R541" s="3098"/>
      <c r="S541" s="3098"/>
      <c r="T541" s="3098"/>
      <c r="U541" s="3098"/>
      <c r="V541" s="3098"/>
      <c r="W541" s="3098"/>
      <c r="X541" s="3098"/>
      <c r="Y541" s="3098"/>
      <c r="Z541" s="3098"/>
      <c r="AA541" s="3098"/>
      <c r="AB541" s="3098"/>
      <c r="AC541" s="3098"/>
      <c r="AD541" s="3098"/>
      <c r="AE541" s="3098"/>
      <c r="AF541" s="3098"/>
      <c r="AG541" s="3098"/>
      <c r="AH541" s="3098"/>
      <c r="AI541" s="3098"/>
      <c r="AJ541" s="3143"/>
      <c r="AK541" s="3143"/>
      <c r="AL541" s="3143"/>
      <c r="AM541" s="3143"/>
      <c r="AN541" s="3143"/>
      <c r="AO541" s="3143"/>
      <c r="AP541" s="3143"/>
      <c r="AQ541" s="3143"/>
      <c r="AR541" s="3143"/>
      <c r="AS541" s="3143"/>
      <c r="AT541" s="3143"/>
      <c r="AU541" s="3143"/>
      <c r="AV541" s="3143"/>
      <c r="AW541" s="3143"/>
      <c r="AX541" s="3143"/>
      <c r="AY541" s="3143"/>
      <c r="AZ541" s="3143"/>
      <c r="BA541" s="3143"/>
      <c r="BB541" s="3143"/>
      <c r="BC541" s="3143"/>
      <c r="BD541" s="3143"/>
      <c r="BE541" s="3143"/>
      <c r="BF541" s="3143"/>
      <c r="BG541" s="3143"/>
      <c r="BH541" s="3143"/>
      <c r="BI541" s="3143"/>
      <c r="BJ541" s="3143"/>
      <c r="BK541" s="3143"/>
      <c r="BL541" s="3189"/>
      <c r="BM541" s="3189"/>
      <c r="BN541" s="3189"/>
      <c r="BO541" s="3189"/>
      <c r="BP541" s="3189"/>
      <c r="BQ541" s="3189"/>
      <c r="BR541" s="3189"/>
      <c r="BS541" s="3189"/>
      <c r="BT541" s="3189"/>
      <c r="BU541" s="3189"/>
      <c r="BV541" s="3143"/>
      <c r="BW541" s="3143"/>
      <c r="BX541" s="3143"/>
      <c r="BY541" s="3143"/>
      <c r="BZ541" s="3143"/>
      <c r="CA541" s="3143"/>
      <c r="CB541" s="3143"/>
      <c r="CC541" s="3143"/>
      <c r="CD541" s="3143"/>
      <c r="CE541" s="3143"/>
      <c r="CF541" s="3143"/>
      <c r="CG541" s="3143"/>
      <c r="CH541" s="3143"/>
      <c r="CI541" s="3143"/>
    </row>
    <row r="542" spans="1:87" ht="16.5" customHeight="1">
      <c r="A542" s="3143"/>
      <c r="B542" s="3143"/>
      <c r="C542" s="3143"/>
      <c r="D542" s="3143"/>
      <c r="E542" s="3143"/>
      <c r="F542" s="3143"/>
      <c r="G542" s="3143"/>
      <c r="H542" s="3143"/>
      <c r="I542" s="3143"/>
      <c r="J542" s="3143"/>
      <c r="K542" s="3098"/>
      <c r="L542" s="3098"/>
      <c r="M542" s="3098"/>
      <c r="N542" s="3098"/>
      <c r="O542" s="3098"/>
      <c r="P542" s="3098"/>
      <c r="Q542" s="3098"/>
      <c r="R542" s="3098"/>
      <c r="S542" s="3098"/>
      <c r="T542" s="3098"/>
      <c r="U542" s="3098"/>
      <c r="V542" s="3098"/>
      <c r="W542" s="3098"/>
      <c r="X542" s="3098"/>
      <c r="Y542" s="3098"/>
      <c r="Z542" s="3098"/>
      <c r="AA542" s="3098"/>
      <c r="AB542" s="3098"/>
      <c r="AC542" s="3098"/>
      <c r="AD542" s="3098"/>
      <c r="AE542" s="3098"/>
      <c r="AF542" s="3098"/>
      <c r="AG542" s="3098"/>
      <c r="AH542" s="3098"/>
      <c r="AI542" s="3098"/>
      <c r="AJ542" s="3143"/>
      <c r="AK542" s="3143"/>
      <c r="AL542" s="3143"/>
      <c r="AM542" s="3143"/>
      <c r="AN542" s="3143"/>
      <c r="AO542" s="3143"/>
      <c r="AP542" s="3143"/>
      <c r="AQ542" s="3143"/>
      <c r="AR542" s="3143"/>
      <c r="AS542" s="3143"/>
      <c r="AT542" s="3143"/>
      <c r="AU542" s="3143"/>
      <c r="AV542" s="3143"/>
      <c r="AW542" s="3143"/>
      <c r="AX542" s="3143"/>
      <c r="AY542" s="3143"/>
      <c r="AZ542" s="3143"/>
      <c r="BA542" s="3143"/>
      <c r="BB542" s="3143"/>
      <c r="BC542" s="3143"/>
      <c r="BD542" s="3143"/>
      <c r="BE542" s="3143"/>
      <c r="BF542" s="3143"/>
      <c r="BG542" s="3143"/>
      <c r="BH542" s="3143"/>
      <c r="BI542" s="3143"/>
      <c r="BJ542" s="3143"/>
      <c r="BK542" s="3143"/>
      <c r="BL542" s="3189"/>
      <c r="BM542" s="3189"/>
      <c r="BN542" s="3189"/>
      <c r="BO542" s="3189"/>
      <c r="BP542" s="3189"/>
      <c r="BQ542" s="3189"/>
      <c r="BR542" s="3189"/>
      <c r="BS542" s="3189"/>
      <c r="BT542" s="3189"/>
      <c r="BU542" s="3189"/>
      <c r="BV542" s="3143"/>
      <c r="BW542" s="3143"/>
      <c r="BX542" s="3143"/>
      <c r="BY542" s="3143"/>
      <c r="BZ542" s="3143"/>
      <c r="CA542" s="3143"/>
      <c r="CB542" s="3143"/>
      <c r="CC542" s="3143"/>
      <c r="CD542" s="3143"/>
      <c r="CE542" s="3143"/>
      <c r="CF542" s="3143"/>
      <c r="CG542" s="3143"/>
      <c r="CH542" s="3143"/>
      <c r="CI542" s="3143"/>
    </row>
    <row r="543" spans="1:87" ht="16.5" customHeight="1">
      <c r="A543" s="3143"/>
      <c r="B543" s="3143"/>
      <c r="C543" s="3143"/>
      <c r="D543" s="3143"/>
      <c r="E543" s="3143"/>
      <c r="F543" s="3143"/>
      <c r="G543" s="3143"/>
      <c r="H543" s="3143"/>
      <c r="I543" s="3143"/>
      <c r="J543" s="3143"/>
      <c r="K543" s="3098"/>
      <c r="L543" s="3098"/>
      <c r="M543" s="3098"/>
      <c r="N543" s="3098"/>
      <c r="O543" s="3098"/>
      <c r="P543" s="3098"/>
      <c r="Q543" s="3098"/>
      <c r="R543" s="3098"/>
      <c r="S543" s="3098"/>
      <c r="T543" s="3098"/>
      <c r="U543" s="3098"/>
      <c r="V543" s="3098"/>
      <c r="W543" s="3098"/>
      <c r="X543" s="3098"/>
      <c r="Y543" s="3098"/>
      <c r="Z543" s="3098"/>
      <c r="AA543" s="3098"/>
      <c r="AB543" s="3098"/>
      <c r="AC543" s="3098"/>
      <c r="AD543" s="3098"/>
      <c r="AE543" s="3098"/>
      <c r="AF543" s="3098"/>
      <c r="AG543" s="3098"/>
      <c r="AH543" s="3098"/>
      <c r="AI543" s="3098"/>
      <c r="AJ543" s="3143"/>
      <c r="AK543" s="3143"/>
      <c r="AL543" s="3143"/>
      <c r="AM543" s="3143"/>
      <c r="AN543" s="3143"/>
      <c r="AO543" s="3143"/>
      <c r="AP543" s="3143"/>
      <c r="AQ543" s="3143"/>
      <c r="AR543" s="3143"/>
      <c r="AS543" s="3143"/>
      <c r="AT543" s="3143"/>
      <c r="AU543" s="3143"/>
      <c r="AV543" s="3143"/>
      <c r="AW543" s="3143"/>
      <c r="AX543" s="3143"/>
      <c r="AY543" s="3143"/>
      <c r="AZ543" s="3143"/>
      <c r="BA543" s="3143"/>
      <c r="BB543" s="3143"/>
      <c r="BC543" s="3143"/>
      <c r="BD543" s="3143"/>
      <c r="BE543" s="3143"/>
      <c r="BF543" s="3143"/>
      <c r="BG543" s="3143"/>
      <c r="BH543" s="3143"/>
      <c r="BI543" s="3143"/>
      <c r="BJ543" s="3143"/>
      <c r="BK543" s="3143"/>
      <c r="BL543" s="3189"/>
      <c r="BM543" s="3189"/>
      <c r="BN543" s="3189"/>
      <c r="BO543" s="3189"/>
      <c r="BP543" s="3189"/>
      <c r="BQ543" s="3189"/>
      <c r="BR543" s="3189"/>
      <c r="BS543" s="3189"/>
      <c r="BT543" s="3189"/>
      <c r="BU543" s="3189"/>
      <c r="BV543" s="3143"/>
      <c r="BW543" s="3143"/>
      <c r="BX543" s="3143"/>
      <c r="BY543" s="3143"/>
      <c r="BZ543" s="3143"/>
      <c r="CA543" s="3143"/>
      <c r="CB543" s="3143"/>
      <c r="CC543" s="3143"/>
      <c r="CD543" s="3143"/>
      <c r="CE543" s="3143"/>
      <c r="CF543" s="3143"/>
      <c r="CG543" s="3143"/>
      <c r="CH543" s="3143"/>
      <c r="CI543" s="3143"/>
    </row>
    <row r="544" spans="1:87" ht="16.5" customHeight="1">
      <c r="A544" s="3143"/>
      <c r="B544" s="3143"/>
      <c r="C544" s="3143"/>
      <c r="D544" s="3143"/>
      <c r="E544" s="3143"/>
      <c r="F544" s="3143"/>
      <c r="G544" s="3143"/>
      <c r="H544" s="3143"/>
      <c r="I544" s="3143"/>
      <c r="J544" s="3143"/>
      <c r="K544" s="3098"/>
      <c r="L544" s="3098"/>
      <c r="M544" s="3098"/>
      <c r="N544" s="3098"/>
      <c r="O544" s="3098"/>
      <c r="P544" s="3098"/>
      <c r="Q544" s="3098"/>
      <c r="R544" s="3098"/>
      <c r="S544" s="3098"/>
      <c r="T544" s="3098"/>
      <c r="U544" s="3098"/>
      <c r="V544" s="3098"/>
      <c r="W544" s="3098"/>
      <c r="X544" s="3098"/>
      <c r="Y544" s="3098"/>
      <c r="Z544" s="3098"/>
      <c r="AA544" s="3098"/>
      <c r="AB544" s="3098"/>
      <c r="AC544" s="3098"/>
      <c r="AD544" s="3098"/>
      <c r="AE544" s="3098"/>
      <c r="AF544" s="3098"/>
      <c r="AG544" s="3098"/>
      <c r="AH544" s="3098"/>
      <c r="AI544" s="3098"/>
      <c r="AJ544" s="3143"/>
      <c r="AK544" s="3143"/>
      <c r="AL544" s="3143"/>
      <c r="AM544" s="3143"/>
      <c r="AN544" s="3143"/>
      <c r="AO544" s="3143"/>
      <c r="AP544" s="3143"/>
      <c r="AQ544" s="3143"/>
      <c r="AR544" s="3143"/>
      <c r="AS544" s="3143"/>
      <c r="AT544" s="3143"/>
      <c r="AU544" s="3143"/>
      <c r="AV544" s="3143"/>
      <c r="AW544" s="3143"/>
      <c r="AX544" s="3143"/>
      <c r="AY544" s="3143"/>
      <c r="AZ544" s="3143"/>
      <c r="BA544" s="3143"/>
      <c r="BB544" s="3143"/>
      <c r="BC544" s="3143"/>
      <c r="BD544" s="3143"/>
      <c r="BE544" s="3143"/>
      <c r="BF544" s="3143"/>
      <c r="BG544" s="3143"/>
      <c r="BH544" s="3143"/>
      <c r="BI544" s="3143"/>
      <c r="BJ544" s="3143"/>
      <c r="BK544" s="3143"/>
      <c r="BL544" s="3189"/>
      <c r="BM544" s="3189"/>
      <c r="BN544" s="3189"/>
      <c r="BO544" s="3189"/>
      <c r="BP544" s="3189"/>
      <c r="BQ544" s="3189"/>
      <c r="BR544" s="3189"/>
      <c r="BS544" s="3189"/>
      <c r="BT544" s="3189"/>
      <c r="BU544" s="3189"/>
      <c r="BV544" s="3143"/>
      <c r="BW544" s="3143"/>
      <c r="BX544" s="3143"/>
      <c r="BY544" s="3143"/>
      <c r="BZ544" s="3143"/>
      <c r="CA544" s="3143"/>
      <c r="CB544" s="3143"/>
      <c r="CC544" s="3143"/>
      <c r="CD544" s="3143"/>
      <c r="CE544" s="3143"/>
      <c r="CF544" s="3143"/>
      <c r="CG544" s="3143"/>
      <c r="CH544" s="3143"/>
      <c r="CI544" s="3143"/>
    </row>
    <row r="545" spans="1:87" ht="16.5" customHeight="1">
      <c r="A545" s="3143"/>
      <c r="B545" s="3143"/>
      <c r="C545" s="3143"/>
      <c r="D545" s="3143"/>
      <c r="E545" s="3143"/>
      <c r="F545" s="3143"/>
      <c r="G545" s="3143"/>
      <c r="H545" s="3143"/>
      <c r="I545" s="3143"/>
      <c r="J545" s="3143"/>
      <c r="K545" s="3098"/>
      <c r="L545" s="3098"/>
      <c r="M545" s="3098"/>
      <c r="N545" s="3098"/>
      <c r="O545" s="3098"/>
      <c r="P545" s="3098"/>
      <c r="Q545" s="3098"/>
      <c r="R545" s="3098"/>
      <c r="S545" s="3098"/>
      <c r="T545" s="3098"/>
      <c r="U545" s="3098"/>
      <c r="V545" s="3098"/>
      <c r="W545" s="3098"/>
      <c r="X545" s="3098"/>
      <c r="Y545" s="3098"/>
      <c r="Z545" s="3098"/>
      <c r="AA545" s="3098"/>
      <c r="AB545" s="3098"/>
      <c r="AC545" s="3098"/>
      <c r="AD545" s="3098"/>
      <c r="AE545" s="3098"/>
      <c r="AF545" s="3098"/>
      <c r="AG545" s="3098"/>
      <c r="AH545" s="3098"/>
      <c r="AI545" s="3098"/>
      <c r="AJ545" s="3143"/>
      <c r="AK545" s="3143"/>
      <c r="AL545" s="3143"/>
      <c r="AM545" s="3143"/>
      <c r="AN545" s="3143"/>
      <c r="AO545" s="3143"/>
      <c r="AP545" s="3143"/>
      <c r="AQ545" s="3143"/>
      <c r="AR545" s="3143"/>
      <c r="AS545" s="3143"/>
      <c r="AT545" s="3143"/>
      <c r="AU545" s="3143"/>
      <c r="AV545" s="3143"/>
      <c r="AW545" s="3143"/>
      <c r="AX545" s="3143"/>
      <c r="AY545" s="3143"/>
      <c r="AZ545" s="3143"/>
      <c r="BA545" s="3143"/>
      <c r="BB545" s="3143"/>
      <c r="BC545" s="3143"/>
      <c r="BD545" s="3143"/>
      <c r="BE545" s="3143"/>
      <c r="BF545" s="3143"/>
      <c r="BG545" s="3143"/>
      <c r="BH545" s="3143"/>
      <c r="BI545" s="3143"/>
      <c r="BJ545" s="3143"/>
      <c r="BK545" s="3143"/>
      <c r="BL545" s="3189"/>
      <c r="BM545" s="3189"/>
      <c r="BN545" s="3189"/>
      <c r="BO545" s="3189"/>
      <c r="BP545" s="3189"/>
      <c r="BQ545" s="3189"/>
      <c r="BR545" s="3189"/>
      <c r="BS545" s="3189"/>
      <c r="BT545" s="3189"/>
      <c r="BU545" s="3189"/>
      <c r="BV545" s="3143"/>
      <c r="BW545" s="3143"/>
      <c r="BX545" s="3143"/>
      <c r="BY545" s="3143"/>
      <c r="BZ545" s="3143"/>
      <c r="CA545" s="3143"/>
      <c r="CB545" s="3143"/>
      <c r="CC545" s="3143"/>
      <c r="CD545" s="3143"/>
      <c r="CE545" s="3143"/>
      <c r="CF545" s="3143"/>
      <c r="CG545" s="3143"/>
      <c r="CH545" s="3143"/>
      <c r="CI545" s="3143"/>
    </row>
    <row r="546" spans="1:87" ht="16.5" customHeight="1">
      <c r="A546" s="3143"/>
      <c r="B546" s="3143"/>
      <c r="C546" s="3143"/>
      <c r="D546" s="3143"/>
      <c r="E546" s="3143"/>
      <c r="F546" s="3143"/>
      <c r="G546" s="3143"/>
      <c r="H546" s="3143"/>
      <c r="I546" s="3143"/>
      <c r="J546" s="3143"/>
      <c r="K546" s="3098"/>
      <c r="L546" s="3098"/>
      <c r="M546" s="3098"/>
      <c r="N546" s="3098"/>
      <c r="O546" s="3098"/>
      <c r="P546" s="3098"/>
      <c r="Q546" s="3098"/>
      <c r="R546" s="3098"/>
      <c r="S546" s="3098"/>
      <c r="T546" s="3098"/>
      <c r="U546" s="3098"/>
      <c r="V546" s="3098"/>
      <c r="W546" s="3098"/>
      <c r="X546" s="3098"/>
      <c r="Y546" s="3098"/>
      <c r="Z546" s="3098"/>
      <c r="AA546" s="3098"/>
      <c r="AB546" s="3098"/>
      <c r="AC546" s="3098"/>
      <c r="AD546" s="3098"/>
      <c r="AE546" s="3098"/>
      <c r="AF546" s="3098"/>
      <c r="AG546" s="3098"/>
      <c r="AH546" s="3098"/>
      <c r="AI546" s="3098"/>
      <c r="AJ546" s="3143"/>
      <c r="AK546" s="3143"/>
      <c r="AL546" s="3143"/>
      <c r="AM546" s="3143"/>
      <c r="AN546" s="3143"/>
      <c r="AO546" s="3143"/>
      <c r="AP546" s="3143"/>
      <c r="AQ546" s="3143"/>
      <c r="AR546" s="3143"/>
      <c r="AS546" s="3143"/>
      <c r="AT546" s="3143"/>
      <c r="AU546" s="3143"/>
      <c r="AV546" s="3143"/>
      <c r="AW546" s="3143"/>
      <c r="AX546" s="3143"/>
      <c r="AY546" s="3143"/>
      <c r="AZ546" s="3143"/>
      <c r="BA546" s="3143"/>
      <c r="BB546" s="3143"/>
      <c r="BC546" s="3143"/>
      <c r="BD546" s="3143"/>
      <c r="BE546" s="3143"/>
      <c r="BF546" s="3143"/>
      <c r="BG546" s="3143"/>
      <c r="BH546" s="3143"/>
      <c r="BI546" s="3143"/>
      <c r="BJ546" s="3143"/>
      <c r="BK546" s="3143"/>
      <c r="BL546" s="3189"/>
      <c r="BM546" s="3189"/>
      <c r="BN546" s="3189"/>
      <c r="BO546" s="3189"/>
      <c r="BP546" s="3189"/>
      <c r="BQ546" s="3189"/>
      <c r="BR546" s="3189"/>
      <c r="BS546" s="3189"/>
      <c r="BT546" s="3189"/>
      <c r="BU546" s="3189"/>
      <c r="BV546" s="3143"/>
      <c r="BW546" s="3143"/>
      <c r="BX546" s="3143"/>
      <c r="BY546" s="3143"/>
      <c r="BZ546" s="3143"/>
      <c r="CA546" s="3143"/>
      <c r="CB546" s="3143"/>
      <c r="CC546" s="3143"/>
      <c r="CD546" s="3143"/>
      <c r="CE546" s="3143"/>
      <c r="CF546" s="3143"/>
      <c r="CG546" s="3143"/>
      <c r="CH546" s="3143"/>
      <c r="CI546" s="3143"/>
    </row>
    <row r="547" spans="1:87" ht="16.5" customHeight="1">
      <c r="A547" s="3143"/>
      <c r="B547" s="3143"/>
      <c r="C547" s="3143"/>
      <c r="D547" s="3143"/>
      <c r="E547" s="3143"/>
      <c r="F547" s="3143"/>
      <c r="G547" s="3143"/>
      <c r="H547" s="3143"/>
      <c r="I547" s="3143"/>
      <c r="J547" s="3143"/>
      <c r="K547" s="3098"/>
      <c r="L547" s="3098"/>
      <c r="M547" s="3098"/>
      <c r="N547" s="3098"/>
      <c r="O547" s="3098"/>
      <c r="P547" s="3098"/>
      <c r="Q547" s="3098"/>
      <c r="R547" s="3098"/>
      <c r="S547" s="3098"/>
      <c r="T547" s="3098"/>
      <c r="U547" s="3098"/>
      <c r="V547" s="3098"/>
      <c r="W547" s="3098"/>
      <c r="X547" s="3098"/>
      <c r="Y547" s="3098"/>
      <c r="Z547" s="3098"/>
      <c r="AA547" s="3098"/>
      <c r="AB547" s="3098"/>
      <c r="AC547" s="3098"/>
      <c r="AD547" s="3098"/>
      <c r="AE547" s="3098"/>
      <c r="AF547" s="3098"/>
      <c r="AG547" s="3098"/>
      <c r="AH547" s="3098"/>
      <c r="AI547" s="3098"/>
      <c r="AJ547" s="3143"/>
      <c r="AK547" s="3143"/>
      <c r="AL547" s="3143"/>
      <c r="AM547" s="3143"/>
      <c r="AN547" s="3143"/>
      <c r="AO547" s="3143"/>
      <c r="AP547" s="3143"/>
      <c r="AQ547" s="3143"/>
      <c r="AR547" s="3143"/>
      <c r="AS547" s="3143"/>
      <c r="AT547" s="3143"/>
      <c r="AU547" s="3143"/>
      <c r="AV547" s="3143"/>
      <c r="AW547" s="3143"/>
      <c r="AX547" s="3143"/>
      <c r="AY547" s="3143"/>
      <c r="AZ547" s="3143"/>
      <c r="BA547" s="3143"/>
      <c r="BB547" s="3143"/>
      <c r="BC547" s="3143"/>
      <c r="BD547" s="3143"/>
      <c r="BE547" s="3143"/>
      <c r="BF547" s="3143"/>
      <c r="BG547" s="3143"/>
      <c r="BH547" s="3143"/>
      <c r="BI547" s="3143"/>
      <c r="BJ547" s="3143"/>
      <c r="BK547" s="3143"/>
      <c r="BL547" s="3189"/>
      <c r="BM547" s="3189"/>
      <c r="BN547" s="3189"/>
      <c r="BO547" s="3189"/>
      <c r="BP547" s="3189"/>
      <c r="BQ547" s="3189"/>
      <c r="BR547" s="3189"/>
      <c r="BS547" s="3189"/>
      <c r="BT547" s="3189"/>
      <c r="BU547" s="3189"/>
      <c r="BV547" s="3143"/>
      <c r="BW547" s="3143"/>
      <c r="BX547" s="3143"/>
      <c r="BY547" s="3143"/>
      <c r="BZ547" s="3143"/>
      <c r="CA547" s="3143"/>
      <c r="CB547" s="3143"/>
      <c r="CC547" s="3143"/>
      <c r="CD547" s="3143"/>
      <c r="CE547" s="3143"/>
      <c r="CF547" s="3143"/>
      <c r="CG547" s="3143"/>
      <c r="CH547" s="3143"/>
      <c r="CI547" s="3143"/>
    </row>
    <row r="548" spans="1:87" ht="16.5" customHeight="1">
      <c r="A548" s="3143"/>
      <c r="B548" s="3143"/>
      <c r="C548" s="3143"/>
      <c r="D548" s="3143"/>
      <c r="E548" s="3143"/>
      <c r="F548" s="3143"/>
      <c r="G548" s="3143"/>
      <c r="H548" s="3143"/>
      <c r="I548" s="3143"/>
      <c r="J548" s="3143"/>
      <c r="K548" s="3098"/>
      <c r="L548" s="3098"/>
      <c r="M548" s="3098"/>
      <c r="N548" s="3098"/>
      <c r="O548" s="3098"/>
      <c r="P548" s="3098"/>
      <c r="Q548" s="3098"/>
      <c r="R548" s="3098"/>
      <c r="S548" s="3098"/>
      <c r="T548" s="3098"/>
      <c r="U548" s="3098"/>
      <c r="V548" s="3098"/>
      <c r="W548" s="3098"/>
      <c r="X548" s="3098"/>
      <c r="Y548" s="3098"/>
      <c r="Z548" s="3098"/>
      <c r="AA548" s="3098"/>
      <c r="AB548" s="3098"/>
      <c r="AC548" s="3098"/>
      <c r="AD548" s="3098"/>
      <c r="AE548" s="3098"/>
      <c r="AF548" s="3098"/>
      <c r="AG548" s="3098"/>
      <c r="AH548" s="3098"/>
      <c r="AI548" s="3098"/>
      <c r="AJ548" s="3143"/>
      <c r="AK548" s="3143"/>
      <c r="AL548" s="3143"/>
      <c r="AM548" s="3143"/>
      <c r="AN548" s="3143"/>
      <c r="AO548" s="3143"/>
      <c r="AP548" s="3143"/>
      <c r="AQ548" s="3143"/>
      <c r="AR548" s="3143"/>
      <c r="AS548" s="3143"/>
      <c r="AT548" s="3143"/>
      <c r="AU548" s="3143"/>
      <c r="AV548" s="3143"/>
      <c r="AW548" s="3143"/>
      <c r="AX548" s="3143"/>
      <c r="AY548" s="3143"/>
      <c r="AZ548" s="3143"/>
      <c r="BA548" s="3143"/>
      <c r="BB548" s="3143"/>
      <c r="BC548" s="3143"/>
      <c r="BD548" s="3143"/>
      <c r="BE548" s="3143"/>
      <c r="BF548" s="3143"/>
      <c r="BG548" s="3143"/>
      <c r="BH548" s="3143"/>
      <c r="BI548" s="3143"/>
      <c r="BJ548" s="3143"/>
      <c r="BK548" s="3143"/>
      <c r="BL548" s="3189"/>
      <c r="BM548" s="3189"/>
      <c r="BN548" s="3189"/>
      <c r="BO548" s="3189"/>
      <c r="BP548" s="3189"/>
      <c r="BQ548" s="3189"/>
      <c r="BR548" s="3189"/>
      <c r="BS548" s="3189"/>
      <c r="BT548" s="3189"/>
      <c r="BU548" s="3189"/>
      <c r="BV548" s="3143"/>
      <c r="BW548" s="3143"/>
      <c r="BX548" s="3143"/>
      <c r="BY548" s="3143"/>
      <c r="BZ548" s="3143"/>
      <c r="CA548" s="3143"/>
      <c r="CB548" s="3143"/>
      <c r="CC548" s="3143"/>
      <c r="CD548" s="3143"/>
      <c r="CE548" s="3143"/>
      <c r="CF548" s="3143"/>
      <c r="CG548" s="3143"/>
      <c r="CH548" s="3143"/>
      <c r="CI548" s="3143"/>
    </row>
    <row r="549" spans="1:87" ht="16.5" customHeight="1">
      <c r="A549" s="3143"/>
      <c r="B549" s="3143"/>
      <c r="C549" s="3143"/>
      <c r="D549" s="3143"/>
      <c r="E549" s="3143"/>
      <c r="F549" s="3143"/>
      <c r="G549" s="3143"/>
      <c r="H549" s="3143"/>
      <c r="I549" s="3143"/>
      <c r="J549" s="3143"/>
      <c r="K549" s="3098"/>
      <c r="L549" s="3098"/>
      <c r="M549" s="3098"/>
      <c r="N549" s="3098"/>
      <c r="O549" s="3098"/>
      <c r="P549" s="3098"/>
      <c r="Q549" s="3098"/>
      <c r="R549" s="3098"/>
      <c r="S549" s="3098"/>
      <c r="T549" s="3098"/>
      <c r="U549" s="3098"/>
      <c r="V549" s="3098"/>
      <c r="W549" s="3098"/>
      <c r="X549" s="3098"/>
      <c r="Y549" s="3098"/>
      <c r="Z549" s="3098"/>
      <c r="AA549" s="3098"/>
      <c r="AB549" s="3098"/>
      <c r="AC549" s="3098"/>
      <c r="AD549" s="3098"/>
      <c r="AE549" s="3098"/>
      <c r="AF549" s="3098"/>
      <c r="AG549" s="3098"/>
      <c r="AH549" s="3098"/>
      <c r="AI549" s="3098"/>
      <c r="AJ549" s="3143"/>
      <c r="AK549" s="3143"/>
      <c r="AL549" s="3143"/>
      <c r="AM549" s="3143"/>
      <c r="AN549" s="3143"/>
      <c r="AO549" s="3143"/>
      <c r="AP549" s="3143"/>
      <c r="AQ549" s="3143"/>
      <c r="AR549" s="3143"/>
      <c r="AS549" s="3143"/>
      <c r="AT549" s="3143"/>
      <c r="AU549" s="3143"/>
      <c r="AV549" s="3143"/>
      <c r="AW549" s="3143"/>
      <c r="AX549" s="3143"/>
      <c r="AY549" s="3143"/>
      <c r="AZ549" s="3143"/>
      <c r="BA549" s="3143"/>
      <c r="BB549" s="3143"/>
      <c r="BC549" s="3143"/>
      <c r="BD549" s="3143"/>
      <c r="BE549" s="3143"/>
      <c r="BF549" s="3143"/>
      <c r="BG549" s="3143"/>
      <c r="BH549" s="3143"/>
      <c r="BI549" s="3143"/>
      <c r="BJ549" s="3143"/>
      <c r="BK549" s="3143"/>
      <c r="BL549" s="3189"/>
      <c r="BM549" s="3189"/>
      <c r="BN549" s="3189"/>
      <c r="BO549" s="3189"/>
      <c r="BP549" s="3189"/>
      <c r="BQ549" s="3189"/>
      <c r="BR549" s="3189"/>
      <c r="BS549" s="3189"/>
      <c r="BT549" s="3189"/>
      <c r="BU549" s="3189"/>
      <c r="BV549" s="3143"/>
      <c r="BW549" s="3143"/>
      <c r="BX549" s="3143"/>
      <c r="BY549" s="3143"/>
      <c r="BZ549" s="3143"/>
      <c r="CA549" s="3143"/>
      <c r="CB549" s="3143"/>
      <c r="CC549" s="3143"/>
      <c r="CD549" s="3143"/>
      <c r="CE549" s="3143"/>
      <c r="CF549" s="3143"/>
      <c r="CG549" s="3143"/>
      <c r="CH549" s="3143"/>
      <c r="CI549" s="3143"/>
    </row>
    <row r="550" spans="1:87" ht="16.5" customHeight="1">
      <c r="A550" s="3143"/>
      <c r="B550" s="3143"/>
      <c r="C550" s="3143"/>
      <c r="D550" s="3143"/>
      <c r="E550" s="3143"/>
      <c r="F550" s="3143"/>
      <c r="G550" s="3143"/>
      <c r="H550" s="3143"/>
      <c r="I550" s="3143"/>
      <c r="J550" s="3143"/>
      <c r="K550" s="3098"/>
      <c r="L550" s="3098"/>
      <c r="M550" s="3098"/>
      <c r="N550" s="3098"/>
      <c r="O550" s="3098"/>
      <c r="P550" s="3098"/>
      <c r="Q550" s="3098"/>
      <c r="R550" s="3098"/>
      <c r="S550" s="3098"/>
      <c r="T550" s="3098"/>
      <c r="U550" s="3098"/>
      <c r="V550" s="3098"/>
      <c r="W550" s="3098"/>
      <c r="X550" s="3098"/>
      <c r="Y550" s="3098"/>
      <c r="Z550" s="3098"/>
      <c r="AA550" s="3098"/>
      <c r="AB550" s="3098"/>
      <c r="AC550" s="3098"/>
      <c r="AD550" s="3098"/>
      <c r="AE550" s="3098"/>
      <c r="AF550" s="3098"/>
      <c r="AG550" s="3098"/>
      <c r="AH550" s="3098"/>
      <c r="AI550" s="3098"/>
      <c r="AJ550" s="3143"/>
      <c r="AK550" s="3143"/>
      <c r="AL550" s="3143"/>
      <c r="AM550" s="3143"/>
      <c r="AN550" s="3143"/>
      <c r="AO550" s="3143"/>
      <c r="AP550" s="3143"/>
      <c r="AQ550" s="3143"/>
      <c r="AR550" s="3143"/>
      <c r="AS550" s="3143"/>
      <c r="AT550" s="3143"/>
      <c r="AU550" s="3143"/>
      <c r="AV550" s="3143"/>
      <c r="AW550" s="3143"/>
      <c r="AX550" s="3143"/>
      <c r="AY550" s="3143"/>
      <c r="AZ550" s="3143"/>
      <c r="BA550" s="3143"/>
      <c r="BB550" s="3143"/>
      <c r="BC550" s="3143"/>
      <c r="BD550" s="3143"/>
      <c r="BE550" s="3143"/>
      <c r="BF550" s="3143"/>
      <c r="BG550" s="3143"/>
      <c r="BH550" s="3143"/>
      <c r="BI550" s="3143"/>
      <c r="BJ550" s="3143"/>
      <c r="BK550" s="3143"/>
      <c r="BL550" s="3189"/>
      <c r="BM550" s="3189"/>
      <c r="BN550" s="3189"/>
      <c r="BO550" s="3189"/>
      <c r="BP550" s="3189"/>
      <c r="BQ550" s="3189"/>
      <c r="BR550" s="3189"/>
      <c r="BS550" s="3189"/>
      <c r="BT550" s="3189"/>
      <c r="BU550" s="3189"/>
      <c r="BV550" s="3143"/>
      <c r="BW550" s="3143"/>
      <c r="BX550" s="3143"/>
      <c r="BY550" s="3143"/>
      <c r="BZ550" s="3143"/>
      <c r="CA550" s="3143"/>
      <c r="CB550" s="3143"/>
      <c r="CC550" s="3143"/>
      <c r="CD550" s="3143"/>
      <c r="CE550" s="3143"/>
      <c r="CF550" s="3143"/>
      <c r="CG550" s="3143"/>
      <c r="CH550" s="3143"/>
      <c r="CI550" s="3143"/>
    </row>
    <row r="551" spans="1:87" ht="16.5" customHeight="1">
      <c r="A551" s="3143"/>
      <c r="B551" s="3143"/>
      <c r="C551" s="3143"/>
      <c r="D551" s="3143"/>
      <c r="E551" s="3143"/>
      <c r="F551" s="3143"/>
      <c r="G551" s="3143"/>
      <c r="H551" s="3143"/>
      <c r="I551" s="3143"/>
      <c r="J551" s="3143"/>
      <c r="K551" s="3098"/>
      <c r="L551" s="3098"/>
      <c r="M551" s="3098"/>
      <c r="N551" s="3098"/>
      <c r="O551" s="3098"/>
      <c r="P551" s="3098"/>
      <c r="Q551" s="3098"/>
      <c r="R551" s="3098"/>
      <c r="S551" s="3098"/>
      <c r="T551" s="3098"/>
      <c r="U551" s="3098"/>
      <c r="V551" s="3098"/>
      <c r="W551" s="3098"/>
      <c r="X551" s="3098"/>
      <c r="Y551" s="3098"/>
      <c r="Z551" s="3098"/>
      <c r="AA551" s="3098"/>
      <c r="AB551" s="3098"/>
      <c r="AC551" s="3098"/>
      <c r="AD551" s="3098"/>
      <c r="AE551" s="3098"/>
      <c r="AF551" s="3098"/>
      <c r="AG551" s="3098"/>
      <c r="AH551" s="3098"/>
      <c r="AI551" s="3098"/>
      <c r="AJ551" s="3143"/>
      <c r="AK551" s="3143"/>
      <c r="AL551" s="3143"/>
      <c r="AM551" s="3143"/>
      <c r="AN551" s="3143"/>
      <c r="AO551" s="3143"/>
      <c r="AP551" s="3143"/>
      <c r="AQ551" s="3143"/>
      <c r="AR551" s="3143"/>
      <c r="AS551" s="3143"/>
      <c r="AT551" s="3143"/>
      <c r="AU551" s="3143"/>
      <c r="AV551" s="3143"/>
      <c r="AW551" s="3143"/>
      <c r="AX551" s="3143"/>
      <c r="AY551" s="3143"/>
      <c r="AZ551" s="3143"/>
      <c r="BA551" s="3143"/>
      <c r="BB551" s="3143"/>
      <c r="BC551" s="3143"/>
      <c r="BD551" s="3143"/>
      <c r="BE551" s="3143"/>
      <c r="BF551" s="3143"/>
      <c r="BG551" s="3143"/>
      <c r="BH551" s="3143"/>
      <c r="BI551" s="3143"/>
      <c r="BJ551" s="3143"/>
      <c r="BK551" s="3143"/>
      <c r="BL551" s="3189"/>
      <c r="BM551" s="3189"/>
      <c r="BN551" s="3189"/>
      <c r="BO551" s="3189"/>
      <c r="BP551" s="3189"/>
      <c r="BQ551" s="3189"/>
      <c r="BR551" s="3189"/>
      <c r="BS551" s="3189"/>
      <c r="BT551" s="3189"/>
      <c r="BU551" s="3189"/>
      <c r="BV551" s="3143"/>
      <c r="BW551" s="3143"/>
      <c r="BX551" s="3143"/>
      <c r="BY551" s="3143"/>
      <c r="BZ551" s="3143"/>
      <c r="CA551" s="3143"/>
      <c r="CB551" s="3143"/>
      <c r="CC551" s="3143"/>
      <c r="CD551" s="3143"/>
      <c r="CE551" s="3143"/>
      <c r="CF551" s="3143"/>
      <c r="CG551" s="3143"/>
      <c r="CH551" s="3143"/>
      <c r="CI551" s="3143"/>
    </row>
    <row r="552" spans="1:87" ht="16.5" customHeight="1">
      <c r="A552" s="3143"/>
      <c r="B552" s="3143"/>
      <c r="C552" s="3143"/>
      <c r="D552" s="3143"/>
      <c r="E552" s="3143"/>
      <c r="F552" s="3143"/>
      <c r="G552" s="3143"/>
      <c r="H552" s="3143"/>
      <c r="I552" s="3143"/>
      <c r="J552" s="3143"/>
      <c r="K552" s="3098"/>
      <c r="L552" s="3098"/>
      <c r="M552" s="3098"/>
      <c r="N552" s="3098"/>
      <c r="O552" s="3098"/>
      <c r="P552" s="3098"/>
      <c r="Q552" s="3098"/>
      <c r="R552" s="3098"/>
      <c r="S552" s="3098"/>
      <c r="T552" s="3098"/>
      <c r="U552" s="3098"/>
      <c r="V552" s="3098"/>
      <c r="W552" s="3098"/>
      <c r="X552" s="3098"/>
      <c r="Y552" s="3098"/>
      <c r="Z552" s="3098"/>
      <c r="AA552" s="3098"/>
      <c r="AB552" s="3098"/>
      <c r="AC552" s="3098"/>
      <c r="AD552" s="3098"/>
      <c r="AE552" s="3098"/>
      <c r="AF552" s="3098"/>
      <c r="AG552" s="3098"/>
      <c r="AH552" s="3098"/>
      <c r="AI552" s="3098"/>
      <c r="AJ552" s="3143"/>
      <c r="AK552" s="3143"/>
      <c r="AL552" s="3143"/>
      <c r="AM552" s="3143"/>
      <c r="AN552" s="3143"/>
      <c r="AO552" s="3143"/>
      <c r="AP552" s="3143"/>
      <c r="AQ552" s="3143"/>
      <c r="AR552" s="3143"/>
      <c r="AS552" s="3143"/>
      <c r="AT552" s="3143"/>
      <c r="AU552" s="3143"/>
      <c r="AV552" s="3143"/>
      <c r="AW552" s="3143"/>
      <c r="AX552" s="3143"/>
      <c r="AY552" s="3143"/>
      <c r="AZ552" s="3143"/>
      <c r="BA552" s="3143"/>
      <c r="BB552" s="3143"/>
      <c r="BC552" s="3143"/>
      <c r="BD552" s="3143"/>
      <c r="BE552" s="3143"/>
      <c r="BF552" s="3143"/>
      <c r="BG552" s="3143"/>
      <c r="BH552" s="3143"/>
      <c r="BI552" s="3143"/>
      <c r="BJ552" s="3143"/>
      <c r="BK552" s="3143"/>
      <c r="BL552" s="3189"/>
      <c r="BM552" s="3189"/>
      <c r="BN552" s="3189"/>
      <c r="BO552" s="3189"/>
      <c r="BP552" s="3189"/>
      <c r="BQ552" s="3189"/>
      <c r="BR552" s="3189"/>
      <c r="BS552" s="3189"/>
      <c r="BT552" s="3189"/>
      <c r="BU552" s="3189"/>
      <c r="BV552" s="3143"/>
      <c r="BW552" s="3143"/>
      <c r="BX552" s="3143"/>
      <c r="BY552" s="3143"/>
      <c r="BZ552" s="3143"/>
      <c r="CA552" s="3143"/>
      <c r="CB552" s="3143"/>
      <c r="CC552" s="3143"/>
      <c r="CD552" s="3143"/>
      <c r="CE552" s="3143"/>
      <c r="CF552" s="3143"/>
      <c r="CG552" s="3143"/>
      <c r="CH552" s="3143"/>
      <c r="CI552" s="3143"/>
    </row>
    <row r="553" spans="1:87" ht="16.5" customHeight="1">
      <c r="A553" s="3143"/>
      <c r="B553" s="3143"/>
      <c r="C553" s="3143"/>
      <c r="D553" s="3143"/>
      <c r="E553" s="3143"/>
      <c r="F553" s="3143"/>
      <c r="G553" s="3143"/>
      <c r="H553" s="3143"/>
      <c r="I553" s="3143"/>
      <c r="J553" s="3143"/>
      <c r="K553" s="3098"/>
      <c r="L553" s="3098"/>
      <c r="M553" s="3098"/>
      <c r="N553" s="3098"/>
      <c r="O553" s="3098"/>
      <c r="P553" s="3098"/>
      <c r="Q553" s="3098"/>
      <c r="R553" s="3098"/>
      <c r="S553" s="3098"/>
      <c r="T553" s="3098"/>
      <c r="U553" s="3098"/>
      <c r="V553" s="3098"/>
      <c r="W553" s="3098"/>
      <c r="X553" s="3098"/>
      <c r="Y553" s="3098"/>
      <c r="Z553" s="3098"/>
      <c r="AA553" s="3098"/>
      <c r="AB553" s="3098"/>
      <c r="AC553" s="3098"/>
      <c r="AD553" s="3098"/>
      <c r="AE553" s="3098"/>
      <c r="AF553" s="3098"/>
      <c r="AG553" s="3098"/>
      <c r="AH553" s="3098"/>
      <c r="AI553" s="3098"/>
      <c r="AJ553" s="3143"/>
      <c r="AK553" s="3143"/>
      <c r="AL553" s="3143"/>
      <c r="AM553" s="3143"/>
      <c r="AN553" s="3143"/>
      <c r="AO553" s="3143"/>
      <c r="AP553" s="3143"/>
      <c r="AQ553" s="3143"/>
      <c r="AR553" s="3143"/>
      <c r="AS553" s="3143"/>
      <c r="AT553" s="3143"/>
      <c r="AU553" s="3143"/>
      <c r="AV553" s="3143"/>
      <c r="AW553" s="3143"/>
      <c r="AX553" s="3143"/>
      <c r="AY553" s="3143"/>
      <c r="AZ553" s="3143"/>
      <c r="BA553" s="3143"/>
      <c r="BB553" s="3143"/>
      <c r="BC553" s="3143"/>
      <c r="BD553" s="3143"/>
      <c r="BE553" s="3143"/>
      <c r="BF553" s="3143"/>
      <c r="BG553" s="3143"/>
      <c r="BH553" s="3143"/>
      <c r="BI553" s="3143"/>
      <c r="BJ553" s="3143"/>
      <c r="BK553" s="3143"/>
      <c r="BL553" s="3189"/>
      <c r="BM553" s="3189"/>
      <c r="BN553" s="3189"/>
      <c r="BO553" s="3189"/>
      <c r="BP553" s="3189"/>
      <c r="BQ553" s="3189"/>
      <c r="BR553" s="3189"/>
      <c r="BS553" s="3189"/>
      <c r="BT553" s="3189"/>
      <c r="BU553" s="3189"/>
      <c r="BV553" s="3143"/>
      <c r="BW553" s="3143"/>
      <c r="BX553" s="3143"/>
      <c r="BY553" s="3143"/>
      <c r="BZ553" s="3143"/>
      <c r="CA553" s="3143"/>
      <c r="CB553" s="3143"/>
      <c r="CC553" s="3143"/>
      <c r="CD553" s="3143"/>
      <c r="CE553" s="3143"/>
      <c r="CF553" s="3143"/>
      <c r="CG553" s="3143"/>
      <c r="CH553" s="3143"/>
      <c r="CI553" s="3143"/>
    </row>
    <row r="554" spans="1:87" ht="16.5" customHeight="1">
      <c r="A554" s="3143"/>
      <c r="B554" s="3143"/>
      <c r="C554" s="3143"/>
      <c r="D554" s="3143"/>
      <c r="E554" s="3143"/>
      <c r="F554" s="3143"/>
      <c r="G554" s="3143"/>
      <c r="H554" s="3143"/>
      <c r="I554" s="3143"/>
      <c r="J554" s="3143"/>
      <c r="K554" s="3098"/>
      <c r="L554" s="3098"/>
      <c r="M554" s="3098"/>
      <c r="N554" s="3098"/>
      <c r="O554" s="3098"/>
      <c r="P554" s="3098"/>
      <c r="Q554" s="3098"/>
      <c r="R554" s="3098"/>
      <c r="S554" s="3098"/>
      <c r="T554" s="3098"/>
      <c r="U554" s="3098"/>
      <c r="V554" s="3098"/>
      <c r="W554" s="3098"/>
      <c r="X554" s="3098"/>
      <c r="Y554" s="3098"/>
      <c r="Z554" s="3098"/>
      <c r="AA554" s="3098"/>
      <c r="AB554" s="3098"/>
      <c r="AC554" s="3098"/>
      <c r="AD554" s="3098"/>
      <c r="AE554" s="3098"/>
      <c r="AF554" s="3098"/>
      <c r="AG554" s="3098"/>
      <c r="AH554" s="3098"/>
      <c r="AI554" s="3098"/>
      <c r="AJ554" s="3143"/>
      <c r="AK554" s="3143"/>
      <c r="AL554" s="3143"/>
      <c r="AM554" s="3143"/>
      <c r="AN554" s="3143"/>
      <c r="AO554" s="3143"/>
      <c r="AP554" s="3143"/>
      <c r="AQ554" s="3143"/>
      <c r="AR554" s="3143"/>
      <c r="AS554" s="3143"/>
      <c r="AT554" s="3143"/>
      <c r="AU554" s="3143"/>
      <c r="AV554" s="3143"/>
      <c r="AW554" s="3143"/>
      <c r="AX554" s="3143"/>
      <c r="AY554" s="3143"/>
      <c r="AZ554" s="3143"/>
      <c r="BA554" s="3143"/>
      <c r="BB554" s="3143"/>
      <c r="BC554" s="3143"/>
      <c r="BD554" s="3143"/>
      <c r="BE554" s="3143"/>
      <c r="BF554" s="3143"/>
      <c r="BG554" s="3143"/>
      <c r="BH554" s="3143"/>
      <c r="BI554" s="3143"/>
      <c r="BJ554" s="3143"/>
      <c r="BK554" s="3143"/>
      <c r="BL554" s="3189"/>
      <c r="BM554" s="3189"/>
      <c r="BN554" s="3189"/>
      <c r="BO554" s="3189"/>
      <c r="BP554" s="3189"/>
      <c r="BQ554" s="3189"/>
      <c r="BR554" s="3189"/>
      <c r="BS554" s="3189"/>
      <c r="BT554" s="3189"/>
      <c r="BU554" s="3189"/>
      <c r="BV554" s="3143"/>
      <c r="BW554" s="3143"/>
      <c r="BX554" s="3143"/>
      <c r="BY554" s="3143"/>
      <c r="BZ554" s="3143"/>
      <c r="CA554" s="3143"/>
      <c r="CB554" s="3143"/>
      <c r="CC554" s="3143"/>
      <c r="CD554" s="3143"/>
      <c r="CE554" s="3143"/>
      <c r="CF554" s="3143"/>
      <c r="CG554" s="3143"/>
      <c r="CH554" s="3143"/>
      <c r="CI554" s="3143"/>
    </row>
    <row r="555" spans="1:87" ht="16.5" customHeight="1">
      <c r="A555" s="3143"/>
      <c r="B555" s="3143"/>
      <c r="C555" s="3143"/>
      <c r="D555" s="3143"/>
      <c r="E555" s="3143"/>
      <c r="F555" s="3143"/>
      <c r="G555" s="3143"/>
      <c r="H555" s="3143"/>
      <c r="I555" s="3143"/>
      <c r="J555" s="3143"/>
      <c r="K555" s="3098"/>
      <c r="L555" s="3098"/>
      <c r="M555" s="3098"/>
      <c r="N555" s="3098"/>
      <c r="O555" s="3098"/>
      <c r="P555" s="3098"/>
      <c r="Q555" s="3098"/>
      <c r="R555" s="3098"/>
      <c r="S555" s="3098"/>
      <c r="T555" s="3098"/>
      <c r="U555" s="3098"/>
      <c r="V555" s="3098"/>
      <c r="W555" s="3098"/>
      <c r="X555" s="3098"/>
      <c r="Y555" s="3098"/>
      <c r="Z555" s="3098"/>
      <c r="AA555" s="3098"/>
      <c r="AB555" s="3098"/>
      <c r="AC555" s="3098"/>
      <c r="AD555" s="3098"/>
      <c r="AE555" s="3098"/>
      <c r="AF555" s="3098"/>
      <c r="AG555" s="3098"/>
      <c r="AH555" s="3098"/>
      <c r="AI555" s="3098"/>
      <c r="AJ555" s="3143"/>
      <c r="AK555" s="3143"/>
      <c r="AL555" s="3143"/>
      <c r="AM555" s="3143"/>
      <c r="AN555" s="3143"/>
      <c r="AO555" s="3143"/>
      <c r="AP555" s="3143"/>
      <c r="AQ555" s="3143"/>
      <c r="AR555" s="3143"/>
      <c r="AS555" s="3143"/>
      <c r="AT555" s="3143"/>
      <c r="AU555" s="3143"/>
      <c r="AV555" s="3143"/>
      <c r="AW555" s="3143"/>
      <c r="AX555" s="3143"/>
      <c r="AY555" s="3143"/>
      <c r="AZ555" s="3143"/>
      <c r="BA555" s="3143"/>
      <c r="BB555" s="3143"/>
      <c r="BC555" s="3143"/>
      <c r="BD555" s="3143"/>
      <c r="BE555" s="3143"/>
      <c r="BF555" s="3143"/>
      <c r="BG555" s="3143"/>
      <c r="BH555" s="3143"/>
      <c r="BI555" s="3143"/>
      <c r="BJ555" s="3143"/>
      <c r="BK555" s="3143"/>
      <c r="BL555" s="3189"/>
      <c r="BM555" s="3189"/>
      <c r="BN555" s="3189"/>
      <c r="BO555" s="3189"/>
      <c r="BP555" s="3189"/>
      <c r="BQ555" s="3189"/>
      <c r="BR555" s="3189"/>
      <c r="BS555" s="3189"/>
      <c r="BT555" s="3189"/>
      <c r="BU555" s="3189"/>
      <c r="BV555" s="3143"/>
      <c r="BW555" s="3143"/>
      <c r="BX555" s="3143"/>
      <c r="BY555" s="3143"/>
      <c r="BZ555" s="3143"/>
      <c r="CA555" s="3143"/>
      <c r="CB555" s="3143"/>
      <c r="CC555" s="3143"/>
      <c r="CD555" s="3143"/>
      <c r="CE555" s="3143"/>
      <c r="CF555" s="3143"/>
      <c r="CG555" s="3143"/>
      <c r="CH555" s="3143"/>
      <c r="CI555" s="3143"/>
    </row>
    <row r="556" spans="1:87" ht="16.5" customHeight="1">
      <c r="A556" s="3143"/>
      <c r="B556" s="3143"/>
      <c r="C556" s="3143"/>
      <c r="D556" s="3143"/>
      <c r="E556" s="3143"/>
      <c r="F556" s="3143"/>
      <c r="G556" s="3143"/>
      <c r="H556" s="3143"/>
      <c r="I556" s="3143"/>
      <c r="J556" s="3143"/>
      <c r="K556" s="3098"/>
      <c r="L556" s="3098"/>
      <c r="M556" s="3098"/>
      <c r="N556" s="3098"/>
      <c r="O556" s="3098"/>
      <c r="P556" s="3098"/>
      <c r="Q556" s="3098"/>
      <c r="R556" s="3098"/>
      <c r="S556" s="3098"/>
      <c r="T556" s="3098"/>
      <c r="U556" s="3098"/>
      <c r="V556" s="3098"/>
      <c r="W556" s="3098"/>
      <c r="X556" s="3098"/>
      <c r="Y556" s="3098"/>
      <c r="Z556" s="3098"/>
      <c r="AA556" s="3098"/>
      <c r="AB556" s="3098"/>
      <c r="AC556" s="3098"/>
      <c r="AD556" s="3098"/>
      <c r="AE556" s="3098"/>
      <c r="AF556" s="3098"/>
      <c r="AG556" s="3098"/>
      <c r="AH556" s="3098"/>
      <c r="AI556" s="3098"/>
      <c r="AJ556" s="3143"/>
      <c r="AK556" s="3143"/>
      <c r="AL556" s="3143"/>
      <c r="AM556" s="3143"/>
      <c r="AN556" s="3143"/>
      <c r="AO556" s="3143"/>
      <c r="AP556" s="3143"/>
      <c r="AQ556" s="3143"/>
      <c r="AR556" s="3143"/>
      <c r="AS556" s="3143"/>
      <c r="AT556" s="3143"/>
      <c r="AU556" s="3143"/>
      <c r="AV556" s="3143"/>
      <c r="AW556" s="3143"/>
      <c r="AX556" s="3143"/>
      <c r="AY556" s="3143"/>
      <c r="AZ556" s="3143"/>
      <c r="BA556" s="3143"/>
      <c r="BB556" s="3143"/>
      <c r="BC556" s="3143"/>
      <c r="BD556" s="3143"/>
      <c r="BE556" s="3143"/>
      <c r="BF556" s="3143"/>
      <c r="BG556" s="3143"/>
      <c r="BH556" s="3143"/>
      <c r="BI556" s="3143"/>
      <c r="BJ556" s="3143"/>
      <c r="BK556" s="3143"/>
      <c r="BL556" s="3189"/>
      <c r="BM556" s="3189"/>
      <c r="BN556" s="3189"/>
      <c r="BO556" s="3189"/>
      <c r="BP556" s="3189"/>
      <c r="BQ556" s="3189"/>
      <c r="BR556" s="3189"/>
      <c r="BS556" s="3189"/>
      <c r="BT556" s="3189"/>
      <c r="BU556" s="3189"/>
      <c r="BV556" s="3143"/>
      <c r="BW556" s="3143"/>
      <c r="BX556" s="3143"/>
      <c r="BY556" s="3143"/>
      <c r="BZ556" s="3143"/>
      <c r="CA556" s="3143"/>
      <c r="CB556" s="3143"/>
      <c r="CC556" s="3143"/>
      <c r="CD556" s="3143"/>
      <c r="CE556" s="3143"/>
      <c r="CF556" s="3143"/>
      <c r="CG556" s="3143"/>
      <c r="CH556" s="3143"/>
      <c r="CI556" s="3143"/>
    </row>
    <row r="557" spans="1:87" ht="16.5" customHeight="1">
      <c r="A557" s="3143"/>
      <c r="B557" s="3143"/>
      <c r="C557" s="3143"/>
      <c r="D557" s="3143"/>
      <c r="E557" s="3143"/>
      <c r="F557" s="3143"/>
      <c r="G557" s="3143"/>
      <c r="H557" s="3143"/>
      <c r="I557" s="3143"/>
      <c r="J557" s="3143"/>
      <c r="K557" s="3098"/>
      <c r="L557" s="3098"/>
      <c r="M557" s="3098"/>
      <c r="N557" s="3098"/>
      <c r="O557" s="3098"/>
      <c r="P557" s="3098"/>
      <c r="Q557" s="3098"/>
      <c r="R557" s="3098"/>
      <c r="S557" s="3098"/>
      <c r="T557" s="3098"/>
      <c r="U557" s="3098"/>
      <c r="V557" s="3098"/>
      <c r="W557" s="3098"/>
      <c r="X557" s="3098"/>
      <c r="Y557" s="3098"/>
      <c r="Z557" s="3098"/>
      <c r="AA557" s="3098"/>
      <c r="AB557" s="3098"/>
      <c r="AC557" s="3098"/>
      <c r="AD557" s="3098"/>
      <c r="AE557" s="3098"/>
      <c r="AF557" s="3098"/>
      <c r="AG557" s="3098"/>
      <c r="AH557" s="3098"/>
      <c r="AI557" s="3098"/>
      <c r="AJ557" s="3143"/>
      <c r="AK557" s="3143"/>
      <c r="AL557" s="3143"/>
      <c r="AM557" s="3143"/>
      <c r="AN557" s="3143"/>
      <c r="AO557" s="3143"/>
      <c r="AP557" s="3143"/>
      <c r="AQ557" s="3143"/>
      <c r="AR557" s="3143"/>
      <c r="AS557" s="3143"/>
      <c r="AT557" s="3143"/>
      <c r="AU557" s="3143"/>
      <c r="AV557" s="3143"/>
      <c r="AW557" s="3143"/>
      <c r="AX557" s="3143"/>
      <c r="AY557" s="3143"/>
      <c r="AZ557" s="3143"/>
      <c r="BA557" s="3143"/>
      <c r="BB557" s="3143"/>
      <c r="BC557" s="3143"/>
      <c r="BD557" s="3143"/>
      <c r="BE557" s="3143"/>
      <c r="BF557" s="3143"/>
      <c r="BG557" s="3143"/>
      <c r="BH557" s="3143"/>
      <c r="BI557" s="3143"/>
      <c r="BJ557" s="3143"/>
      <c r="BK557" s="3143"/>
      <c r="BL557" s="3189"/>
      <c r="BM557" s="3189"/>
      <c r="BN557" s="3189"/>
      <c r="BO557" s="3189"/>
      <c r="BP557" s="3189"/>
      <c r="BQ557" s="3189"/>
      <c r="BR557" s="3189"/>
      <c r="BS557" s="3189"/>
      <c r="BT557" s="3189"/>
      <c r="BU557" s="3189"/>
      <c r="BV557" s="3143"/>
      <c r="BW557" s="3143"/>
      <c r="BX557" s="3143"/>
      <c r="BY557" s="3143"/>
      <c r="BZ557" s="3143"/>
      <c r="CA557" s="3143"/>
      <c r="CB557" s="3143"/>
      <c r="CC557" s="3143"/>
      <c r="CD557" s="3143"/>
      <c r="CE557" s="3143"/>
      <c r="CF557" s="3143"/>
      <c r="CG557" s="3143"/>
      <c r="CH557" s="3143"/>
      <c r="CI557" s="3143"/>
    </row>
    <row r="558" spans="1:87" ht="16.5" customHeight="1">
      <c r="A558" s="3143"/>
      <c r="B558" s="3143"/>
      <c r="C558" s="3143"/>
      <c r="D558" s="3143"/>
      <c r="E558" s="3143"/>
      <c r="F558" s="3143"/>
      <c r="G558" s="3143"/>
      <c r="H558" s="3143"/>
      <c r="I558" s="3143"/>
      <c r="J558" s="3143"/>
      <c r="K558" s="3098"/>
      <c r="L558" s="3098"/>
      <c r="M558" s="3098"/>
      <c r="N558" s="3098"/>
      <c r="O558" s="3098"/>
      <c r="P558" s="3098"/>
      <c r="Q558" s="3098"/>
      <c r="R558" s="3098"/>
      <c r="S558" s="3098"/>
      <c r="T558" s="3098"/>
      <c r="U558" s="3098"/>
      <c r="V558" s="3098"/>
      <c r="W558" s="3098"/>
      <c r="X558" s="3098"/>
      <c r="Y558" s="3098"/>
      <c r="Z558" s="3098"/>
      <c r="AA558" s="3098"/>
      <c r="AB558" s="3098"/>
      <c r="AC558" s="3098"/>
      <c r="AD558" s="3098"/>
      <c r="AE558" s="3098"/>
      <c r="AF558" s="3098"/>
      <c r="AG558" s="3098"/>
      <c r="AH558" s="3098"/>
      <c r="AI558" s="3098"/>
      <c r="AJ558" s="3143"/>
      <c r="AK558" s="3143"/>
      <c r="AL558" s="3143"/>
      <c r="AM558" s="3143"/>
      <c r="AN558" s="3143"/>
      <c r="AO558" s="3143"/>
      <c r="AP558" s="3143"/>
      <c r="AQ558" s="3143"/>
      <c r="AR558" s="3143"/>
      <c r="AS558" s="3143"/>
      <c r="AT558" s="3143"/>
      <c r="AU558" s="3143"/>
      <c r="AV558" s="3143"/>
      <c r="AW558" s="3143"/>
      <c r="AX558" s="3143"/>
      <c r="AY558" s="3143"/>
      <c r="AZ558" s="3143"/>
      <c r="BA558" s="3143"/>
      <c r="BB558" s="3143"/>
      <c r="BC558" s="3143"/>
      <c r="BD558" s="3143"/>
      <c r="BE558" s="3143"/>
      <c r="BF558" s="3143"/>
      <c r="BG558" s="3143"/>
      <c r="BH558" s="3143"/>
      <c r="BI558" s="3143"/>
      <c r="BJ558" s="3143"/>
      <c r="BK558" s="3143"/>
      <c r="BL558" s="3189"/>
      <c r="BM558" s="3189"/>
      <c r="BN558" s="3189"/>
      <c r="BO558" s="3189"/>
      <c r="BP558" s="3189"/>
      <c r="BQ558" s="3189"/>
      <c r="BR558" s="3189"/>
      <c r="BS558" s="3189"/>
      <c r="BT558" s="3189"/>
      <c r="BU558" s="3189"/>
      <c r="BV558" s="3143"/>
      <c r="BW558" s="3143"/>
      <c r="BX558" s="3143"/>
      <c r="BY558" s="3143"/>
      <c r="BZ558" s="3143"/>
      <c r="CA558" s="3143"/>
      <c r="CB558" s="3143"/>
      <c r="CC558" s="3143"/>
      <c r="CD558" s="3143"/>
      <c r="CE558" s="3143"/>
      <c r="CF558" s="3143"/>
      <c r="CG558" s="3143"/>
      <c r="CH558" s="3143"/>
      <c r="CI558" s="3143"/>
    </row>
    <row r="559" spans="1:87" ht="16.5" customHeight="1">
      <c r="A559" s="3143"/>
      <c r="B559" s="3143"/>
      <c r="C559" s="3143"/>
      <c r="D559" s="3143"/>
      <c r="E559" s="3143"/>
      <c r="F559" s="3143"/>
      <c r="G559" s="3143"/>
      <c r="H559" s="3143"/>
      <c r="I559" s="3143"/>
      <c r="J559" s="3143"/>
      <c r="K559" s="3098"/>
      <c r="L559" s="3098"/>
      <c r="M559" s="3098"/>
      <c r="N559" s="3098"/>
      <c r="O559" s="3098"/>
      <c r="P559" s="3098"/>
      <c r="Q559" s="3098"/>
      <c r="R559" s="3098"/>
      <c r="S559" s="3098"/>
      <c r="T559" s="3098"/>
      <c r="U559" s="3098"/>
      <c r="V559" s="3098"/>
      <c r="W559" s="3098"/>
      <c r="X559" s="3098"/>
      <c r="Y559" s="3098"/>
      <c r="Z559" s="3098"/>
      <c r="AA559" s="3098"/>
      <c r="AB559" s="3098"/>
      <c r="AC559" s="3098"/>
      <c r="AD559" s="3098"/>
      <c r="AE559" s="3098"/>
      <c r="AF559" s="3098"/>
      <c r="AG559" s="3098"/>
      <c r="AH559" s="3098"/>
      <c r="AI559" s="3098"/>
      <c r="AJ559" s="3143"/>
      <c r="AK559" s="3143"/>
      <c r="AL559" s="3143"/>
      <c r="AM559" s="3143"/>
      <c r="AN559" s="3143"/>
      <c r="AO559" s="3143"/>
      <c r="AP559" s="3143"/>
      <c r="AQ559" s="3143"/>
      <c r="AR559" s="3143"/>
      <c r="AS559" s="3143"/>
      <c r="AT559" s="3143"/>
      <c r="AU559" s="3143"/>
      <c r="AV559" s="3143"/>
      <c r="AW559" s="3143"/>
      <c r="AX559" s="3143"/>
      <c r="AY559" s="3143"/>
      <c r="AZ559" s="3143"/>
      <c r="BA559" s="3143"/>
      <c r="BB559" s="3143"/>
      <c r="BC559" s="3143"/>
      <c r="BD559" s="3143"/>
      <c r="BE559" s="3143"/>
      <c r="BF559" s="3143"/>
      <c r="BG559" s="3143"/>
      <c r="BH559" s="3143"/>
      <c r="BI559" s="3143"/>
      <c r="BJ559" s="3143"/>
      <c r="BK559" s="3143"/>
      <c r="BL559" s="3189"/>
      <c r="BM559" s="3189"/>
      <c r="BN559" s="3189"/>
      <c r="BO559" s="3189"/>
      <c r="BP559" s="3189"/>
      <c r="BQ559" s="3189"/>
      <c r="BR559" s="3189"/>
      <c r="BS559" s="3189"/>
      <c r="BT559" s="3189"/>
      <c r="BU559" s="3189"/>
      <c r="BV559" s="3143"/>
      <c r="BW559" s="3143"/>
      <c r="BX559" s="3143"/>
      <c r="BY559" s="3143"/>
      <c r="BZ559" s="3143"/>
      <c r="CA559" s="3143"/>
      <c r="CB559" s="3143"/>
      <c r="CC559" s="3143"/>
      <c r="CD559" s="3143"/>
      <c r="CE559" s="3143"/>
      <c r="CF559" s="3143"/>
      <c r="CG559" s="3143"/>
      <c r="CH559" s="3143"/>
      <c r="CI559" s="3143"/>
    </row>
    <row r="560" spans="1:87" ht="16.5" customHeight="1">
      <c r="A560" s="3143"/>
      <c r="B560" s="3143"/>
      <c r="C560" s="3143"/>
      <c r="D560" s="3143"/>
      <c r="E560" s="3143"/>
      <c r="F560" s="3143"/>
      <c r="G560" s="3143"/>
      <c r="H560" s="3143"/>
      <c r="I560" s="3143"/>
      <c r="J560" s="3143"/>
      <c r="K560" s="3098"/>
      <c r="L560" s="3098"/>
      <c r="M560" s="3098"/>
      <c r="N560" s="3098"/>
      <c r="O560" s="3098"/>
      <c r="P560" s="3098"/>
      <c r="Q560" s="3098"/>
      <c r="R560" s="3098"/>
      <c r="S560" s="3098"/>
      <c r="T560" s="3098"/>
      <c r="U560" s="3098"/>
      <c r="V560" s="3098"/>
      <c r="W560" s="3098"/>
      <c r="X560" s="3098"/>
      <c r="Y560" s="3098"/>
      <c r="Z560" s="3098"/>
      <c r="AA560" s="3098"/>
      <c r="AB560" s="3098"/>
      <c r="AC560" s="3098"/>
      <c r="AD560" s="3098"/>
      <c r="AE560" s="3098"/>
      <c r="AF560" s="3098"/>
      <c r="AG560" s="3098"/>
      <c r="AH560" s="3098"/>
      <c r="AI560" s="3098"/>
      <c r="AJ560" s="3143"/>
      <c r="AK560" s="3143"/>
      <c r="AL560" s="3143"/>
      <c r="AM560" s="3143"/>
      <c r="AN560" s="3143"/>
      <c r="AO560" s="3143"/>
      <c r="AP560" s="3143"/>
      <c r="AQ560" s="3143"/>
      <c r="AR560" s="3143"/>
      <c r="AS560" s="3143"/>
      <c r="AT560" s="3143"/>
      <c r="AU560" s="3143"/>
      <c r="AV560" s="3143"/>
      <c r="AW560" s="3143"/>
      <c r="AX560" s="3143"/>
      <c r="AY560" s="3143"/>
      <c r="AZ560" s="3143"/>
      <c r="BA560" s="3143"/>
      <c r="BB560" s="3143"/>
      <c r="BC560" s="3143"/>
      <c r="BD560" s="3143"/>
      <c r="BE560" s="3143"/>
      <c r="BF560" s="3143"/>
      <c r="BG560" s="3143"/>
      <c r="BH560" s="3143"/>
      <c r="BI560" s="3143"/>
      <c r="BJ560" s="3143"/>
      <c r="BK560" s="3143"/>
      <c r="BL560" s="3189"/>
      <c r="BM560" s="3189"/>
      <c r="BN560" s="3189"/>
      <c r="BO560" s="3189"/>
      <c r="BP560" s="3189"/>
      <c r="BQ560" s="3189"/>
      <c r="BR560" s="3189"/>
      <c r="BS560" s="3189"/>
      <c r="BT560" s="3189"/>
      <c r="BU560" s="3189"/>
      <c r="BV560" s="3143"/>
      <c r="BW560" s="3143"/>
      <c r="BX560" s="3143"/>
      <c r="BY560" s="3143"/>
      <c r="BZ560" s="3143"/>
      <c r="CA560" s="3143"/>
      <c r="CB560" s="3143"/>
      <c r="CC560" s="3143"/>
      <c r="CD560" s="3143"/>
      <c r="CE560" s="3143"/>
      <c r="CF560" s="3143"/>
      <c r="CG560" s="3143"/>
      <c r="CH560" s="3143"/>
      <c r="CI560" s="3143"/>
    </row>
    <row r="561" spans="1:87" ht="16.5" customHeight="1">
      <c r="A561" s="3143"/>
      <c r="B561" s="3143"/>
      <c r="C561" s="3143"/>
      <c r="D561" s="3143"/>
      <c r="E561" s="3143"/>
      <c r="F561" s="3143"/>
      <c r="G561" s="3143"/>
      <c r="H561" s="3143"/>
      <c r="I561" s="3143"/>
      <c r="J561" s="3143"/>
      <c r="K561" s="3098"/>
      <c r="L561" s="3098"/>
      <c r="M561" s="3098"/>
      <c r="N561" s="3098"/>
      <c r="O561" s="3098"/>
      <c r="P561" s="3098"/>
      <c r="Q561" s="3098"/>
      <c r="R561" s="3098"/>
      <c r="S561" s="3098"/>
      <c r="T561" s="3098"/>
      <c r="U561" s="3098"/>
      <c r="V561" s="3098"/>
      <c r="W561" s="3098"/>
      <c r="X561" s="3098"/>
      <c r="Y561" s="3098"/>
      <c r="Z561" s="3098"/>
      <c r="AA561" s="3098"/>
      <c r="AB561" s="3098"/>
      <c r="AC561" s="3098"/>
      <c r="AD561" s="3098"/>
      <c r="AE561" s="3098"/>
      <c r="AF561" s="3098"/>
      <c r="AG561" s="3098"/>
      <c r="AH561" s="3098"/>
      <c r="AI561" s="3098"/>
      <c r="AJ561" s="3143"/>
      <c r="AK561" s="3143"/>
      <c r="AL561" s="3143"/>
      <c r="AM561" s="3143"/>
      <c r="AN561" s="3143"/>
      <c r="AO561" s="3143"/>
      <c r="AP561" s="3143"/>
      <c r="AQ561" s="3143"/>
      <c r="AR561" s="3143"/>
      <c r="AS561" s="3143"/>
      <c r="AT561" s="3143"/>
      <c r="AU561" s="3143"/>
      <c r="AV561" s="3143"/>
      <c r="AW561" s="3143"/>
      <c r="AX561" s="3143"/>
      <c r="AY561" s="3143"/>
      <c r="AZ561" s="3143"/>
      <c r="BA561" s="3143"/>
      <c r="BB561" s="3143"/>
      <c r="BC561" s="3143"/>
      <c r="BD561" s="3143"/>
      <c r="BE561" s="3143"/>
      <c r="BF561" s="3143"/>
      <c r="BG561" s="3143"/>
      <c r="BH561" s="3143"/>
      <c r="BI561" s="3143"/>
      <c r="BJ561" s="3143"/>
      <c r="BK561" s="3143"/>
      <c r="BL561" s="3189"/>
      <c r="BM561" s="3189"/>
      <c r="BN561" s="3189"/>
      <c r="BO561" s="3189"/>
      <c r="BP561" s="3189"/>
      <c r="BQ561" s="3189"/>
      <c r="BR561" s="3189"/>
      <c r="BS561" s="3189"/>
      <c r="BT561" s="3189"/>
      <c r="BU561" s="3189"/>
      <c r="BV561" s="3143"/>
      <c r="BW561" s="3143"/>
      <c r="BX561" s="3143"/>
      <c r="BY561" s="3143"/>
      <c r="BZ561" s="3143"/>
      <c r="CA561" s="3143"/>
      <c r="CB561" s="3143"/>
      <c r="CC561" s="3143"/>
      <c r="CD561" s="3143"/>
      <c r="CE561" s="3143"/>
      <c r="CF561" s="3143"/>
      <c r="CG561" s="3143"/>
      <c r="CH561" s="3143"/>
      <c r="CI561" s="3143"/>
    </row>
    <row r="562" spans="1:87" ht="16.5" customHeight="1">
      <c r="A562" s="3143"/>
      <c r="B562" s="3143"/>
      <c r="C562" s="3143"/>
      <c r="D562" s="3143"/>
      <c r="E562" s="3143"/>
      <c r="F562" s="3143"/>
      <c r="G562" s="3143"/>
      <c r="H562" s="3143"/>
      <c r="I562" s="3143"/>
      <c r="J562" s="3143"/>
      <c r="K562" s="3098"/>
      <c r="L562" s="3098"/>
      <c r="M562" s="3098"/>
      <c r="N562" s="3098"/>
      <c r="O562" s="3098"/>
      <c r="P562" s="3098"/>
      <c r="Q562" s="3098"/>
      <c r="R562" s="3098"/>
      <c r="S562" s="3098"/>
      <c r="T562" s="3098"/>
      <c r="U562" s="3098"/>
      <c r="V562" s="3098"/>
      <c r="W562" s="3098"/>
      <c r="X562" s="3098"/>
      <c r="Y562" s="3098"/>
      <c r="Z562" s="3098"/>
      <c r="AA562" s="3098"/>
      <c r="AB562" s="3098"/>
      <c r="AC562" s="3098"/>
      <c r="AD562" s="3098"/>
      <c r="AE562" s="3098"/>
      <c r="AF562" s="3098"/>
      <c r="AG562" s="3098"/>
      <c r="AH562" s="3098"/>
      <c r="AI562" s="3098"/>
      <c r="AJ562" s="3143"/>
      <c r="AK562" s="3143"/>
      <c r="AL562" s="3143"/>
      <c r="AM562" s="3143"/>
      <c r="AN562" s="3143"/>
      <c r="AO562" s="3143"/>
      <c r="AP562" s="3143"/>
      <c r="AQ562" s="3143"/>
      <c r="AR562" s="3143"/>
      <c r="AS562" s="3143"/>
      <c r="AT562" s="3143"/>
      <c r="AU562" s="3143"/>
      <c r="AV562" s="3143"/>
      <c r="AW562" s="3143"/>
      <c r="AX562" s="3143"/>
      <c r="AY562" s="3143"/>
      <c r="AZ562" s="3143"/>
      <c r="BA562" s="3143"/>
      <c r="BB562" s="3143"/>
      <c r="BC562" s="3143"/>
      <c r="BD562" s="3143"/>
      <c r="BE562" s="3143"/>
      <c r="BF562" s="3143"/>
      <c r="BG562" s="3143"/>
      <c r="BH562" s="3143"/>
      <c r="BI562" s="3143"/>
      <c r="BJ562" s="3143"/>
      <c r="BK562" s="3143"/>
      <c r="BL562" s="3189"/>
      <c r="BM562" s="3189"/>
      <c r="BN562" s="3189"/>
      <c r="BO562" s="3189"/>
      <c r="BP562" s="3189"/>
      <c r="BQ562" s="3189"/>
      <c r="BR562" s="3189"/>
      <c r="BS562" s="3189"/>
      <c r="BT562" s="3189"/>
      <c r="BU562" s="3189"/>
      <c r="BV562" s="3143"/>
      <c r="BW562" s="3143"/>
      <c r="BX562" s="3143"/>
      <c r="BY562" s="3143"/>
      <c r="BZ562" s="3143"/>
      <c r="CA562" s="3143"/>
      <c r="CB562" s="3143"/>
      <c r="CC562" s="3143"/>
      <c r="CD562" s="3143"/>
      <c r="CE562" s="3143"/>
      <c r="CF562" s="3143"/>
      <c r="CG562" s="3143"/>
      <c r="CH562" s="3143"/>
      <c r="CI562" s="3143"/>
    </row>
    <row r="563" spans="1:87" ht="16.5" customHeight="1">
      <c r="A563" s="3143"/>
      <c r="B563" s="3143"/>
      <c r="C563" s="3143"/>
      <c r="D563" s="3143"/>
      <c r="E563" s="3143"/>
      <c r="F563" s="3143"/>
      <c r="G563" s="3143"/>
      <c r="H563" s="3143"/>
      <c r="I563" s="3143"/>
      <c r="J563" s="3143"/>
      <c r="K563" s="3098"/>
      <c r="L563" s="3098"/>
      <c r="M563" s="3098"/>
      <c r="N563" s="3098"/>
      <c r="O563" s="3098"/>
      <c r="P563" s="3098"/>
      <c r="Q563" s="3098"/>
      <c r="R563" s="3098"/>
      <c r="S563" s="3098"/>
      <c r="T563" s="3098"/>
      <c r="U563" s="3098"/>
      <c r="V563" s="3098"/>
      <c r="W563" s="3098"/>
      <c r="X563" s="3098"/>
      <c r="Y563" s="3098"/>
      <c r="Z563" s="3098"/>
      <c r="AA563" s="3098"/>
      <c r="AB563" s="3098"/>
      <c r="AC563" s="3098"/>
      <c r="AD563" s="3098"/>
      <c r="AE563" s="3098"/>
      <c r="AF563" s="3098"/>
      <c r="AG563" s="3098"/>
      <c r="AH563" s="3098"/>
      <c r="AI563" s="3098"/>
      <c r="AJ563" s="3143"/>
      <c r="AK563" s="3143"/>
      <c r="AL563" s="3143"/>
      <c r="AM563" s="3143"/>
      <c r="AN563" s="3143"/>
      <c r="AO563" s="3143"/>
      <c r="AP563" s="3143"/>
      <c r="AQ563" s="3143"/>
      <c r="AR563" s="3143"/>
      <c r="AS563" s="3143"/>
      <c r="AT563" s="3143"/>
      <c r="AU563" s="3143"/>
      <c r="AV563" s="3143"/>
      <c r="AW563" s="3143"/>
      <c r="AX563" s="3143"/>
      <c r="AY563" s="3143"/>
      <c r="AZ563" s="3143"/>
      <c r="BA563" s="3143"/>
      <c r="BB563" s="3143"/>
      <c r="BC563" s="3143"/>
      <c r="BD563" s="3143"/>
      <c r="BE563" s="3143"/>
      <c r="BF563" s="3143"/>
      <c r="BG563" s="3143"/>
      <c r="BH563" s="3143"/>
      <c r="BI563" s="3143"/>
      <c r="BJ563" s="3143"/>
      <c r="BK563" s="3143"/>
      <c r="BL563" s="3189"/>
      <c r="BM563" s="3189"/>
      <c r="BN563" s="3189"/>
      <c r="BO563" s="3189"/>
      <c r="BP563" s="3189"/>
      <c r="BQ563" s="3189"/>
      <c r="BR563" s="3189"/>
      <c r="BS563" s="3189"/>
      <c r="BT563" s="3189"/>
      <c r="BU563" s="3189"/>
      <c r="BV563" s="3143"/>
      <c r="BW563" s="3143"/>
      <c r="BX563" s="3143"/>
      <c r="BY563" s="3143"/>
      <c r="BZ563" s="3143"/>
      <c r="CA563" s="3143"/>
      <c r="CB563" s="3143"/>
      <c r="CC563" s="3143"/>
      <c r="CD563" s="3143"/>
      <c r="CE563" s="3143"/>
      <c r="CF563" s="3143"/>
      <c r="CG563" s="3143"/>
      <c r="CH563" s="3143"/>
      <c r="CI563" s="3143"/>
    </row>
    <row r="564" spans="1:87" ht="16.5" customHeight="1">
      <c r="A564" s="3143"/>
      <c r="B564" s="3143"/>
      <c r="C564" s="3143"/>
      <c r="D564" s="3143"/>
      <c r="E564" s="3143"/>
      <c r="F564" s="3143"/>
      <c r="G564" s="3143"/>
      <c r="H564" s="3143"/>
      <c r="I564" s="3143"/>
      <c r="J564" s="3143"/>
      <c r="K564" s="3098"/>
      <c r="L564" s="3098"/>
      <c r="M564" s="3098"/>
      <c r="N564" s="3098"/>
      <c r="O564" s="3098"/>
      <c r="P564" s="3098"/>
      <c r="Q564" s="3098"/>
      <c r="R564" s="3098"/>
      <c r="S564" s="3098"/>
      <c r="T564" s="3098"/>
      <c r="U564" s="3098"/>
      <c r="V564" s="3098"/>
      <c r="W564" s="3098"/>
      <c r="X564" s="3098"/>
      <c r="Y564" s="3098"/>
      <c r="Z564" s="3098"/>
      <c r="AA564" s="3098"/>
      <c r="AB564" s="3098"/>
      <c r="AC564" s="3098"/>
      <c r="AD564" s="3098"/>
      <c r="AE564" s="3098"/>
      <c r="AF564" s="3098"/>
      <c r="AG564" s="3098"/>
      <c r="AH564" s="3098"/>
      <c r="AI564" s="3098"/>
      <c r="AJ564" s="3143"/>
      <c r="AK564" s="3143"/>
      <c r="AL564" s="3143"/>
      <c r="AM564" s="3143"/>
      <c r="AN564" s="3143"/>
      <c r="AO564" s="3143"/>
      <c r="AP564" s="3143"/>
      <c r="AQ564" s="3143"/>
      <c r="AR564" s="3143"/>
      <c r="AS564" s="3143"/>
      <c r="AT564" s="3143"/>
      <c r="AU564" s="3143"/>
      <c r="AV564" s="3143"/>
      <c r="AW564" s="3143"/>
      <c r="AX564" s="3143"/>
      <c r="AY564" s="3143"/>
      <c r="AZ564" s="3143"/>
      <c r="BA564" s="3143"/>
      <c r="BB564" s="3143"/>
      <c r="BC564" s="3143"/>
      <c r="BD564" s="3143"/>
      <c r="BE564" s="3143"/>
      <c r="BF564" s="3143"/>
      <c r="BG564" s="3143"/>
      <c r="BH564" s="3143"/>
      <c r="BI564" s="3143"/>
      <c r="BJ564" s="3143"/>
      <c r="BK564" s="3143"/>
      <c r="BL564" s="3189"/>
      <c r="BM564" s="3189"/>
      <c r="BN564" s="3189"/>
      <c r="BO564" s="3189"/>
      <c r="BP564" s="3189"/>
      <c r="BQ564" s="3189"/>
      <c r="BR564" s="3189"/>
      <c r="BS564" s="3189"/>
      <c r="BT564" s="3189"/>
      <c r="BU564" s="3189"/>
      <c r="BV564" s="3143"/>
      <c r="BW564" s="3143"/>
      <c r="BX564" s="3143"/>
      <c r="BY564" s="3143"/>
      <c r="BZ564" s="3143"/>
      <c r="CA564" s="3143"/>
      <c r="CB564" s="3143"/>
      <c r="CC564" s="3143"/>
      <c r="CD564" s="3143"/>
      <c r="CE564" s="3143"/>
      <c r="CF564" s="3143"/>
      <c r="CG564" s="3143"/>
      <c r="CH564" s="3143"/>
      <c r="CI564" s="3143"/>
    </row>
    <row r="565" spans="1:87" ht="16.5" customHeight="1">
      <c r="A565" s="3143"/>
      <c r="B565" s="3143"/>
      <c r="C565" s="3143"/>
      <c r="D565" s="3143"/>
      <c r="E565" s="3143"/>
      <c r="F565" s="3143"/>
      <c r="G565" s="3143"/>
      <c r="H565" s="3143"/>
      <c r="I565" s="3143"/>
      <c r="J565" s="3143"/>
      <c r="K565" s="3098"/>
      <c r="L565" s="3098"/>
      <c r="M565" s="3098"/>
      <c r="N565" s="3098"/>
      <c r="O565" s="3098"/>
      <c r="P565" s="3098"/>
      <c r="Q565" s="3098"/>
      <c r="R565" s="3098"/>
      <c r="S565" s="3098"/>
      <c r="T565" s="3098"/>
      <c r="U565" s="3098"/>
      <c r="V565" s="3098"/>
      <c r="W565" s="3098"/>
      <c r="X565" s="3098"/>
      <c r="Y565" s="3098"/>
      <c r="Z565" s="3098"/>
      <c r="AA565" s="3098"/>
      <c r="AB565" s="3098"/>
      <c r="AC565" s="3098"/>
      <c r="AD565" s="3098"/>
      <c r="AE565" s="3098"/>
      <c r="AF565" s="3098"/>
      <c r="AG565" s="3098"/>
      <c r="AH565" s="3098"/>
      <c r="AI565" s="3098"/>
      <c r="AJ565" s="3143"/>
      <c r="AK565" s="3143"/>
      <c r="AL565" s="3143"/>
      <c r="AM565" s="3143"/>
      <c r="AN565" s="3143"/>
      <c r="AO565" s="3143"/>
      <c r="AP565" s="3143"/>
      <c r="AQ565" s="3143"/>
      <c r="AR565" s="3143"/>
      <c r="AS565" s="3143"/>
      <c r="AT565" s="3143"/>
      <c r="AU565" s="3143"/>
      <c r="AV565" s="3143"/>
      <c r="AW565" s="3143"/>
      <c r="AX565" s="3143"/>
      <c r="AY565" s="3143"/>
      <c r="AZ565" s="3143"/>
      <c r="BA565" s="3143"/>
      <c r="BB565" s="3143"/>
      <c r="BC565" s="3143"/>
      <c r="BD565" s="3143"/>
      <c r="BE565" s="3143"/>
      <c r="BF565" s="3143"/>
      <c r="BG565" s="3143"/>
      <c r="BH565" s="3143"/>
      <c r="BI565" s="3143"/>
      <c r="BJ565" s="3143"/>
      <c r="BK565" s="3143"/>
      <c r="BL565" s="3189"/>
      <c r="BM565" s="3189"/>
      <c r="BN565" s="3189"/>
      <c r="BO565" s="3189"/>
      <c r="BP565" s="3189"/>
      <c r="BQ565" s="3189"/>
      <c r="BR565" s="3189"/>
      <c r="BS565" s="3189"/>
      <c r="BT565" s="3189"/>
      <c r="BU565" s="3189"/>
      <c r="BV565" s="3143"/>
      <c r="BW565" s="3143"/>
      <c r="BX565" s="3143"/>
      <c r="BY565" s="3143"/>
      <c r="BZ565" s="3143"/>
      <c r="CA565" s="3143"/>
      <c r="CB565" s="3143"/>
      <c r="CC565" s="3143"/>
      <c r="CD565" s="3143"/>
      <c r="CE565" s="3143"/>
      <c r="CF565" s="3143"/>
      <c r="CG565" s="3143"/>
      <c r="CH565" s="3143"/>
      <c r="CI565" s="3143"/>
    </row>
    <row r="566" spans="1:87" ht="16.5" customHeight="1">
      <c r="A566" s="3143"/>
      <c r="B566" s="3143"/>
      <c r="C566" s="3143"/>
      <c r="D566" s="3143"/>
      <c r="E566" s="3143"/>
      <c r="F566" s="3143"/>
      <c r="G566" s="3143"/>
      <c r="H566" s="3143"/>
      <c r="I566" s="3143"/>
      <c r="J566" s="3143"/>
      <c r="K566" s="3098"/>
      <c r="L566" s="3098"/>
      <c r="M566" s="3098"/>
      <c r="N566" s="3098"/>
      <c r="O566" s="3098"/>
      <c r="P566" s="3098"/>
      <c r="Q566" s="3098"/>
      <c r="R566" s="3098"/>
      <c r="S566" s="3098"/>
      <c r="T566" s="3098"/>
      <c r="U566" s="3098"/>
      <c r="V566" s="3098"/>
      <c r="W566" s="3098"/>
      <c r="X566" s="3098"/>
      <c r="Y566" s="3098"/>
      <c r="Z566" s="3098"/>
      <c r="AA566" s="3098"/>
      <c r="AB566" s="3098"/>
      <c r="AC566" s="3098"/>
      <c r="AD566" s="3098"/>
      <c r="AE566" s="3098"/>
      <c r="AF566" s="3098"/>
      <c r="AG566" s="3098"/>
      <c r="AH566" s="3098"/>
      <c r="AI566" s="3098"/>
      <c r="AJ566" s="3143"/>
      <c r="AK566" s="3143"/>
      <c r="AL566" s="3143"/>
      <c r="AM566" s="3143"/>
      <c r="AN566" s="3143"/>
      <c r="AO566" s="3143"/>
      <c r="AP566" s="3143"/>
      <c r="AQ566" s="3143"/>
      <c r="AR566" s="3143"/>
      <c r="AS566" s="3143"/>
      <c r="AT566" s="3143"/>
      <c r="AU566" s="3143"/>
      <c r="AV566" s="3143"/>
      <c r="AW566" s="3143"/>
      <c r="AX566" s="3143"/>
      <c r="AY566" s="3143"/>
      <c r="AZ566" s="3143"/>
      <c r="BA566" s="3143"/>
      <c r="BB566" s="3143"/>
      <c r="BC566" s="3143"/>
      <c r="BD566" s="3143"/>
      <c r="BE566" s="3143"/>
      <c r="BF566" s="3143"/>
      <c r="BG566" s="3143"/>
      <c r="BH566" s="3143"/>
      <c r="BI566" s="3143"/>
      <c r="BJ566" s="3143"/>
      <c r="BK566" s="3143"/>
      <c r="BL566" s="3189"/>
      <c r="BM566" s="3189"/>
      <c r="BN566" s="3189"/>
      <c r="BO566" s="3189"/>
      <c r="BP566" s="3189"/>
      <c r="BQ566" s="3189"/>
      <c r="BR566" s="3189"/>
      <c r="BS566" s="3189"/>
      <c r="BT566" s="3189"/>
      <c r="BU566" s="3189"/>
      <c r="BV566" s="3143"/>
      <c r="BW566" s="3143"/>
      <c r="BX566" s="3143"/>
      <c r="BY566" s="3143"/>
      <c r="BZ566" s="3143"/>
      <c r="CA566" s="3143"/>
      <c r="CB566" s="3143"/>
      <c r="CC566" s="3143"/>
      <c r="CD566" s="3143"/>
      <c r="CE566" s="3143"/>
      <c r="CF566" s="3143"/>
      <c r="CG566" s="3143"/>
      <c r="CH566" s="3143"/>
      <c r="CI566" s="3143"/>
    </row>
    <row r="567" spans="1:87" ht="16.5" customHeight="1">
      <c r="A567" s="3143"/>
      <c r="B567" s="3143"/>
      <c r="C567" s="3143"/>
      <c r="D567" s="3143"/>
      <c r="E567" s="3143"/>
      <c r="F567" s="3143"/>
      <c r="G567" s="3143"/>
      <c r="H567" s="3143"/>
      <c r="I567" s="3143"/>
      <c r="J567" s="3143"/>
      <c r="K567" s="3098"/>
      <c r="L567" s="3098"/>
      <c r="M567" s="3098"/>
      <c r="N567" s="3098"/>
      <c r="O567" s="3098"/>
      <c r="P567" s="3098"/>
      <c r="Q567" s="3098"/>
      <c r="R567" s="3098"/>
      <c r="S567" s="3098"/>
      <c r="T567" s="3098"/>
      <c r="U567" s="3098"/>
      <c r="V567" s="3098"/>
      <c r="W567" s="3098"/>
      <c r="X567" s="3098"/>
      <c r="Y567" s="3098"/>
      <c r="Z567" s="3098"/>
      <c r="AA567" s="3098"/>
      <c r="AB567" s="3098"/>
      <c r="AC567" s="3098"/>
      <c r="AD567" s="3098"/>
      <c r="AE567" s="3098"/>
      <c r="AF567" s="3098"/>
      <c r="AG567" s="3098"/>
      <c r="AH567" s="3098"/>
      <c r="AI567" s="3098"/>
      <c r="AJ567" s="3143"/>
      <c r="AK567" s="3143"/>
      <c r="AL567" s="3143"/>
      <c r="AM567" s="3143"/>
      <c r="AN567" s="3143"/>
      <c r="AO567" s="3143"/>
      <c r="AP567" s="3143"/>
      <c r="AQ567" s="3143"/>
      <c r="AR567" s="3143"/>
      <c r="AS567" s="3143"/>
      <c r="AT567" s="3143"/>
      <c r="AU567" s="3143"/>
      <c r="AV567" s="3143"/>
      <c r="AW567" s="3143"/>
      <c r="AX567" s="3143"/>
      <c r="AY567" s="3143"/>
      <c r="AZ567" s="3143"/>
      <c r="BA567" s="3143"/>
      <c r="BB567" s="3143"/>
      <c r="BC567" s="3143"/>
      <c r="BD567" s="3143"/>
      <c r="BE567" s="3143"/>
      <c r="BF567" s="3143"/>
      <c r="BG567" s="3143"/>
      <c r="BH567" s="3143"/>
      <c r="BI567" s="3143"/>
      <c r="BJ567" s="3143"/>
      <c r="BK567" s="3143"/>
      <c r="BL567" s="3189"/>
      <c r="BM567" s="3189"/>
      <c r="BN567" s="3189"/>
      <c r="BO567" s="3189"/>
      <c r="BP567" s="3189"/>
      <c r="BQ567" s="3189"/>
      <c r="BR567" s="3189"/>
      <c r="BS567" s="3189"/>
      <c r="BT567" s="3189"/>
      <c r="BU567" s="3189"/>
      <c r="BV567" s="3143"/>
      <c r="BW567" s="3143"/>
      <c r="BX567" s="3143"/>
      <c r="BY567" s="3143"/>
      <c r="BZ567" s="3143"/>
      <c r="CA567" s="3143"/>
      <c r="CB567" s="3143"/>
      <c r="CC567" s="3143"/>
      <c r="CD567" s="3143"/>
      <c r="CE567" s="3143"/>
      <c r="CF567" s="3143"/>
      <c r="CG567" s="3143"/>
      <c r="CH567" s="3143"/>
      <c r="CI567" s="3143"/>
    </row>
    <row r="568" spans="1:87" ht="16.5" customHeight="1">
      <c r="A568" s="3143"/>
      <c r="B568" s="3143"/>
      <c r="C568" s="3143"/>
      <c r="D568" s="3143"/>
      <c r="E568" s="3143"/>
      <c r="F568" s="3143"/>
      <c r="G568" s="3143"/>
      <c r="H568" s="3143"/>
      <c r="I568" s="3143"/>
      <c r="J568" s="3143"/>
      <c r="K568" s="3098"/>
      <c r="L568" s="3098"/>
      <c r="M568" s="3098"/>
      <c r="N568" s="3098"/>
      <c r="O568" s="3098"/>
      <c r="P568" s="3098"/>
      <c r="Q568" s="3098"/>
      <c r="R568" s="3098"/>
      <c r="S568" s="3098"/>
      <c r="T568" s="3098"/>
      <c r="U568" s="3098"/>
      <c r="V568" s="3098"/>
      <c r="W568" s="3098"/>
      <c r="X568" s="3098"/>
      <c r="Y568" s="3098"/>
      <c r="Z568" s="3098"/>
      <c r="AA568" s="3098"/>
      <c r="AB568" s="3098"/>
      <c r="AC568" s="3098"/>
      <c r="AD568" s="3098"/>
      <c r="AE568" s="3098"/>
      <c r="AF568" s="3098"/>
      <c r="AG568" s="3098"/>
      <c r="AH568" s="3098"/>
      <c r="AI568" s="3098"/>
      <c r="AJ568" s="3143"/>
      <c r="AK568" s="3143"/>
      <c r="AL568" s="3143"/>
      <c r="AM568" s="3143"/>
      <c r="AN568" s="3143"/>
      <c r="AO568" s="3143"/>
      <c r="AP568" s="3143"/>
      <c r="AQ568" s="3143"/>
      <c r="AR568" s="3143"/>
      <c r="AS568" s="3143"/>
      <c r="AT568" s="3143"/>
      <c r="AU568" s="3143"/>
      <c r="AV568" s="3143"/>
      <c r="AW568" s="3143"/>
      <c r="AX568" s="3143"/>
      <c r="AY568" s="3143"/>
      <c r="AZ568" s="3143"/>
      <c r="BA568" s="3143"/>
      <c r="BB568" s="3143"/>
      <c r="BC568" s="3143"/>
      <c r="BD568" s="3143"/>
      <c r="BE568" s="3143"/>
      <c r="BF568" s="3143"/>
      <c r="BG568" s="3143"/>
      <c r="BH568" s="3143"/>
      <c r="BI568" s="3143"/>
      <c r="BJ568" s="3143"/>
      <c r="BK568" s="3143"/>
      <c r="BL568" s="3189"/>
      <c r="BM568" s="3189"/>
      <c r="BN568" s="3189"/>
      <c r="BO568" s="3189"/>
      <c r="BP568" s="3189"/>
      <c r="BQ568" s="3189"/>
      <c r="BR568" s="3189"/>
      <c r="BS568" s="3189"/>
      <c r="BT568" s="3189"/>
      <c r="BU568" s="3189"/>
      <c r="BV568" s="3143"/>
      <c r="BW568" s="3143"/>
      <c r="BX568" s="3143"/>
      <c r="BY568" s="3143"/>
      <c r="BZ568" s="3143"/>
      <c r="CA568" s="3143"/>
      <c r="CB568" s="3143"/>
      <c r="CC568" s="3143"/>
      <c r="CD568" s="3143"/>
      <c r="CE568" s="3143"/>
      <c r="CF568" s="3143"/>
      <c r="CG568" s="3143"/>
      <c r="CH568" s="3143"/>
      <c r="CI568" s="3143"/>
    </row>
    <row r="569" spans="1:87" ht="16.5" customHeight="1">
      <c r="A569" s="3143"/>
      <c r="B569" s="3143"/>
      <c r="C569" s="3143"/>
      <c r="D569" s="3143"/>
      <c r="E569" s="3143"/>
      <c r="F569" s="3143"/>
      <c r="G569" s="3143"/>
      <c r="H569" s="3143"/>
      <c r="I569" s="3143"/>
      <c r="J569" s="3143"/>
      <c r="K569" s="3098"/>
      <c r="L569" s="3098"/>
      <c r="M569" s="3098"/>
      <c r="N569" s="3098"/>
      <c r="O569" s="3098"/>
      <c r="P569" s="3098"/>
      <c r="Q569" s="3098"/>
      <c r="R569" s="3098"/>
      <c r="S569" s="3098"/>
      <c r="T569" s="3098"/>
      <c r="U569" s="3098"/>
      <c r="V569" s="3098"/>
      <c r="W569" s="3098"/>
      <c r="X569" s="3098"/>
      <c r="Y569" s="3098"/>
      <c r="Z569" s="3098"/>
      <c r="AA569" s="3098"/>
      <c r="AB569" s="3098"/>
      <c r="AC569" s="3098"/>
      <c r="AD569" s="3098"/>
      <c r="AE569" s="3098"/>
      <c r="AF569" s="3098"/>
      <c r="AG569" s="3098"/>
      <c r="AH569" s="3098"/>
      <c r="AI569" s="3098"/>
      <c r="AJ569" s="3143"/>
      <c r="AK569" s="3143"/>
      <c r="AL569" s="3143"/>
      <c r="AM569" s="3143"/>
      <c r="AN569" s="3143"/>
      <c r="AO569" s="3143"/>
      <c r="AP569" s="3143"/>
      <c r="AQ569" s="3143"/>
      <c r="AR569" s="3143"/>
      <c r="AS569" s="3143"/>
      <c r="AT569" s="3143"/>
      <c r="AU569" s="3143"/>
      <c r="AV569" s="3143"/>
      <c r="AW569" s="3143"/>
      <c r="AX569" s="3143"/>
      <c r="AY569" s="3143"/>
      <c r="AZ569" s="3143"/>
      <c r="BA569" s="3143"/>
      <c r="BB569" s="3143"/>
      <c r="BC569" s="3143"/>
      <c r="BD569" s="3143"/>
      <c r="BE569" s="3143"/>
      <c r="BF569" s="3143"/>
      <c r="BG569" s="3143"/>
      <c r="BH569" s="3143"/>
      <c r="BI569" s="3143"/>
      <c r="BJ569" s="3143"/>
      <c r="BK569" s="3143"/>
      <c r="BL569" s="3189"/>
      <c r="BM569" s="3189"/>
      <c r="BN569" s="3189"/>
      <c r="BO569" s="3189"/>
      <c r="BP569" s="3189"/>
      <c r="BQ569" s="3189"/>
      <c r="BR569" s="3189"/>
      <c r="BS569" s="3189"/>
      <c r="BT569" s="3189"/>
      <c r="BU569" s="3189"/>
      <c r="BV569" s="3143"/>
      <c r="BW569" s="3143"/>
      <c r="BX569" s="3143"/>
      <c r="BY569" s="3143"/>
      <c r="BZ569" s="3143"/>
      <c r="CA569" s="3143"/>
      <c r="CB569" s="3143"/>
      <c r="CC569" s="3143"/>
      <c r="CD569" s="3143"/>
      <c r="CE569" s="3143"/>
      <c r="CF569" s="3143"/>
      <c r="CG569" s="3143"/>
      <c r="CH569" s="3143"/>
      <c r="CI569" s="3143"/>
    </row>
    <row r="570" spans="1:87" ht="16.5" customHeight="1">
      <c r="A570" s="3143"/>
      <c r="B570" s="3143"/>
      <c r="C570" s="3143"/>
      <c r="D570" s="3143"/>
      <c r="E570" s="3143"/>
      <c r="F570" s="3143"/>
      <c r="G570" s="3143"/>
      <c r="H570" s="3143"/>
      <c r="I570" s="3143"/>
      <c r="J570" s="3143"/>
      <c r="K570" s="3098"/>
      <c r="L570" s="3098"/>
      <c r="M570" s="3098"/>
      <c r="N570" s="3098"/>
      <c r="O570" s="3098"/>
      <c r="P570" s="3098"/>
      <c r="Q570" s="3098"/>
      <c r="R570" s="3098"/>
      <c r="S570" s="3098"/>
      <c r="T570" s="3098"/>
      <c r="U570" s="3098"/>
      <c r="V570" s="3098"/>
      <c r="W570" s="3098"/>
      <c r="X570" s="3098"/>
      <c r="Y570" s="3098"/>
      <c r="Z570" s="3098"/>
      <c r="AA570" s="3098"/>
      <c r="AB570" s="3098"/>
      <c r="AC570" s="3098"/>
      <c r="AD570" s="3098"/>
      <c r="AE570" s="3098"/>
      <c r="AF570" s="3098"/>
      <c r="AG570" s="3098"/>
      <c r="AH570" s="3098"/>
      <c r="AI570" s="3098"/>
      <c r="AJ570" s="3143"/>
      <c r="AK570" s="3143"/>
      <c r="AL570" s="3143"/>
      <c r="AM570" s="3143"/>
      <c r="AN570" s="3143"/>
      <c r="AO570" s="3143"/>
      <c r="AP570" s="3143"/>
      <c r="AQ570" s="3143"/>
      <c r="AR570" s="3143"/>
      <c r="AS570" s="3143"/>
      <c r="AT570" s="3143"/>
      <c r="AU570" s="3143"/>
      <c r="AV570" s="3143"/>
      <c r="AW570" s="3143"/>
      <c r="AX570" s="3143"/>
      <c r="AY570" s="3143"/>
      <c r="AZ570" s="3143"/>
      <c r="BA570" s="3143"/>
      <c r="BB570" s="3143"/>
      <c r="BC570" s="3143"/>
      <c r="BD570" s="3143"/>
      <c r="BE570" s="3143"/>
      <c r="BF570" s="3143"/>
      <c r="BG570" s="3143"/>
      <c r="BH570" s="3143"/>
      <c r="BI570" s="3143"/>
      <c r="BJ570" s="3143"/>
      <c r="BK570" s="3143"/>
      <c r="BL570" s="3189"/>
      <c r="BM570" s="3189"/>
      <c r="BN570" s="3189"/>
      <c r="BO570" s="3189"/>
      <c r="BP570" s="3189"/>
      <c r="BQ570" s="3189"/>
      <c r="BR570" s="3189"/>
      <c r="BS570" s="3189"/>
      <c r="BT570" s="3189"/>
      <c r="BU570" s="3189"/>
      <c r="BV570" s="3143"/>
      <c r="BW570" s="3143"/>
      <c r="BX570" s="3143"/>
      <c r="BY570" s="3143"/>
      <c r="BZ570" s="3143"/>
      <c r="CA570" s="3143"/>
      <c r="CB570" s="3143"/>
      <c r="CC570" s="3143"/>
      <c r="CD570" s="3143"/>
      <c r="CE570" s="3143"/>
      <c r="CF570" s="3143"/>
      <c r="CG570" s="3143"/>
      <c r="CH570" s="3143"/>
      <c r="CI570" s="3143"/>
    </row>
    <row r="571" spans="1:87" ht="16.5" customHeight="1">
      <c r="A571" s="3143"/>
      <c r="B571" s="3143"/>
      <c r="C571" s="3143"/>
      <c r="D571" s="3143"/>
      <c r="E571" s="3143"/>
      <c r="F571" s="3143"/>
      <c r="G571" s="3143"/>
      <c r="H571" s="3143"/>
      <c r="I571" s="3143"/>
      <c r="J571" s="3143"/>
      <c r="K571" s="3098"/>
      <c r="L571" s="3098"/>
      <c r="M571" s="3098"/>
      <c r="N571" s="3098"/>
      <c r="O571" s="3098"/>
      <c r="P571" s="3098"/>
      <c r="Q571" s="3098"/>
      <c r="R571" s="3098"/>
      <c r="S571" s="3098"/>
      <c r="T571" s="3098"/>
      <c r="U571" s="3098"/>
      <c r="V571" s="3098"/>
      <c r="W571" s="3098"/>
      <c r="X571" s="3098"/>
      <c r="Y571" s="3098"/>
      <c r="Z571" s="3098"/>
      <c r="AA571" s="3098"/>
      <c r="AB571" s="3098"/>
      <c r="AC571" s="3098"/>
      <c r="AD571" s="3098"/>
      <c r="AE571" s="3098"/>
      <c r="AF571" s="3098"/>
      <c r="AG571" s="3098"/>
      <c r="AH571" s="3098"/>
      <c r="AI571" s="3098"/>
      <c r="AJ571" s="3143"/>
      <c r="AK571" s="3143"/>
      <c r="AL571" s="3143"/>
      <c r="AM571" s="3143"/>
      <c r="AN571" s="3143"/>
      <c r="AO571" s="3143"/>
      <c r="AP571" s="3143"/>
      <c r="AQ571" s="3143"/>
      <c r="AR571" s="3143"/>
      <c r="AS571" s="3143"/>
      <c r="AT571" s="3143"/>
      <c r="AU571" s="3143"/>
      <c r="AV571" s="3143"/>
      <c r="AW571" s="3143"/>
      <c r="AX571" s="3143"/>
      <c r="AY571" s="3143"/>
      <c r="AZ571" s="3143"/>
      <c r="BA571" s="3143"/>
      <c r="BB571" s="3143"/>
      <c r="BC571" s="3143"/>
      <c r="BD571" s="3143"/>
      <c r="BE571" s="3143"/>
      <c r="BF571" s="3143"/>
      <c r="BG571" s="3143"/>
      <c r="BH571" s="3143"/>
      <c r="BI571" s="3143"/>
      <c r="BJ571" s="3143"/>
      <c r="BK571" s="3143"/>
      <c r="BL571" s="3189"/>
      <c r="BM571" s="3189"/>
      <c r="BN571" s="3189"/>
      <c r="BO571" s="3189"/>
      <c r="BP571" s="3189"/>
      <c r="BQ571" s="3189"/>
      <c r="BR571" s="3189"/>
      <c r="BS571" s="3189"/>
      <c r="BT571" s="3189"/>
      <c r="BU571" s="3189"/>
      <c r="BV571" s="3143"/>
      <c r="BW571" s="3143"/>
      <c r="BX571" s="3143"/>
      <c r="BY571" s="3143"/>
      <c r="BZ571" s="3143"/>
      <c r="CA571" s="3143"/>
      <c r="CB571" s="3143"/>
      <c r="CC571" s="3143"/>
      <c r="CD571" s="3143"/>
      <c r="CE571" s="3143"/>
      <c r="CF571" s="3143"/>
      <c r="CG571" s="3143"/>
      <c r="CH571" s="3143"/>
      <c r="CI571" s="3143"/>
    </row>
    <row r="572" spans="1:87" ht="16.5" customHeight="1">
      <c r="A572" s="3143"/>
      <c r="B572" s="3143"/>
      <c r="C572" s="3143"/>
      <c r="D572" s="3143"/>
      <c r="E572" s="3143"/>
      <c r="F572" s="3143"/>
      <c r="G572" s="3143"/>
      <c r="H572" s="3143"/>
      <c r="I572" s="3143"/>
      <c r="J572" s="3143"/>
      <c r="K572" s="3098"/>
      <c r="L572" s="3098"/>
      <c r="M572" s="3098"/>
      <c r="N572" s="3098"/>
      <c r="O572" s="3098"/>
      <c r="P572" s="3098"/>
      <c r="Q572" s="3098"/>
      <c r="R572" s="3098"/>
      <c r="S572" s="3098"/>
      <c r="T572" s="3098"/>
      <c r="U572" s="3098"/>
      <c r="V572" s="3098"/>
      <c r="W572" s="3098"/>
      <c r="X572" s="3098"/>
      <c r="Y572" s="3098"/>
      <c r="Z572" s="3098"/>
      <c r="AA572" s="3098"/>
      <c r="AB572" s="3098"/>
      <c r="AC572" s="3098"/>
      <c r="AD572" s="3098"/>
      <c r="AE572" s="3098"/>
      <c r="AF572" s="3098"/>
      <c r="AG572" s="3098"/>
      <c r="AH572" s="3098"/>
      <c r="AI572" s="3098"/>
      <c r="AJ572" s="3143"/>
      <c r="AK572" s="3143"/>
      <c r="AL572" s="3143"/>
      <c r="AM572" s="3143"/>
      <c r="AN572" s="3143"/>
      <c r="AO572" s="3143"/>
      <c r="AP572" s="3143"/>
      <c r="AQ572" s="3143"/>
      <c r="AR572" s="3143"/>
      <c r="AS572" s="3143"/>
      <c r="AT572" s="3143"/>
      <c r="AU572" s="3143"/>
      <c r="AV572" s="3143"/>
      <c r="AW572" s="3143"/>
      <c r="AX572" s="3143"/>
      <c r="AY572" s="3143"/>
      <c r="AZ572" s="3143"/>
      <c r="BA572" s="3143"/>
      <c r="BB572" s="3143"/>
      <c r="BC572" s="3143"/>
      <c r="BD572" s="3143"/>
      <c r="BE572" s="3143"/>
      <c r="BF572" s="3143"/>
      <c r="BG572" s="3143"/>
      <c r="BH572" s="3143"/>
      <c r="BI572" s="3143"/>
      <c r="BJ572" s="3143"/>
      <c r="BK572" s="3143"/>
      <c r="BL572" s="3189"/>
      <c r="BM572" s="3189"/>
      <c r="BN572" s="3189"/>
      <c r="BO572" s="3189"/>
      <c r="BP572" s="3189"/>
      <c r="BQ572" s="3189"/>
      <c r="BR572" s="3189"/>
      <c r="BS572" s="3189"/>
      <c r="BT572" s="3189"/>
      <c r="BU572" s="3189"/>
      <c r="BV572" s="3143"/>
      <c r="BW572" s="3143"/>
      <c r="BX572" s="3143"/>
      <c r="BY572" s="3143"/>
      <c r="BZ572" s="3143"/>
      <c r="CA572" s="3143"/>
      <c r="CB572" s="3143"/>
      <c r="CC572" s="3143"/>
      <c r="CD572" s="3143"/>
      <c r="CE572" s="3143"/>
      <c r="CF572" s="3143"/>
      <c r="CG572" s="3143"/>
      <c r="CH572" s="3143"/>
      <c r="CI572" s="3143"/>
    </row>
    <row r="573" spans="1:87" ht="16.5" customHeight="1">
      <c r="A573" s="3143"/>
      <c r="B573" s="3143"/>
      <c r="C573" s="3143"/>
      <c r="D573" s="3143"/>
      <c r="E573" s="3143"/>
      <c r="F573" s="3143"/>
      <c r="G573" s="3143"/>
      <c r="H573" s="3143"/>
      <c r="I573" s="3143"/>
      <c r="J573" s="3143"/>
      <c r="K573" s="3098"/>
      <c r="L573" s="3098"/>
      <c r="M573" s="3098"/>
      <c r="N573" s="3098"/>
      <c r="O573" s="3098"/>
      <c r="P573" s="3098"/>
      <c r="Q573" s="3098"/>
      <c r="R573" s="3098"/>
      <c r="S573" s="3098"/>
      <c r="T573" s="3098"/>
      <c r="U573" s="3098"/>
      <c r="V573" s="3098"/>
      <c r="W573" s="3098"/>
      <c r="X573" s="3098"/>
      <c r="Y573" s="3098"/>
      <c r="Z573" s="3098"/>
      <c r="AA573" s="3098"/>
      <c r="AB573" s="3098"/>
      <c r="AC573" s="3098"/>
      <c r="AD573" s="3098"/>
      <c r="AE573" s="3098"/>
      <c r="AF573" s="3098"/>
      <c r="AG573" s="3098"/>
      <c r="AH573" s="3098"/>
      <c r="AI573" s="3098"/>
      <c r="AJ573" s="3143"/>
      <c r="AK573" s="3143"/>
      <c r="AL573" s="3143"/>
      <c r="AM573" s="3143"/>
      <c r="AN573" s="3143"/>
      <c r="AO573" s="3143"/>
      <c r="AP573" s="3143"/>
      <c r="AQ573" s="3143"/>
      <c r="AR573" s="3143"/>
      <c r="AS573" s="3143"/>
      <c r="AT573" s="3143"/>
      <c r="AU573" s="3143"/>
      <c r="AV573" s="3143"/>
      <c r="AW573" s="3143"/>
      <c r="AX573" s="3143"/>
      <c r="AY573" s="3143"/>
      <c r="AZ573" s="3143"/>
      <c r="BA573" s="3143"/>
      <c r="BB573" s="3143"/>
      <c r="BC573" s="3143"/>
      <c r="BD573" s="3143"/>
      <c r="BE573" s="3143"/>
      <c r="BF573" s="3143"/>
      <c r="BG573" s="3143"/>
      <c r="BH573" s="3143"/>
      <c r="BI573" s="3143"/>
      <c r="BJ573" s="3143"/>
      <c r="BK573" s="3143"/>
      <c r="BL573" s="3189"/>
      <c r="BM573" s="3189"/>
      <c r="BN573" s="3189"/>
      <c r="BO573" s="3189"/>
      <c r="BP573" s="3189"/>
      <c r="BQ573" s="3189"/>
      <c r="BR573" s="3189"/>
      <c r="BS573" s="3189"/>
      <c r="BT573" s="3189"/>
      <c r="BU573" s="3189"/>
      <c r="BV573" s="3143"/>
      <c r="BW573" s="3143"/>
      <c r="BX573" s="3143"/>
      <c r="BY573" s="3143"/>
      <c r="BZ573" s="3143"/>
      <c r="CA573" s="3143"/>
      <c r="CB573" s="3143"/>
      <c r="CC573" s="3143"/>
      <c r="CD573" s="3143"/>
      <c r="CE573" s="3143"/>
      <c r="CF573" s="3143"/>
      <c r="CG573" s="3143"/>
      <c r="CH573" s="3143"/>
      <c r="CI573" s="3143"/>
    </row>
    <row r="574" spans="1:87" ht="16.5" customHeight="1">
      <c r="A574" s="3143"/>
      <c r="B574" s="3143"/>
      <c r="C574" s="3143"/>
      <c r="D574" s="3143"/>
      <c r="E574" s="3143"/>
      <c r="F574" s="3143"/>
      <c r="G574" s="3143"/>
      <c r="H574" s="3143"/>
      <c r="I574" s="3143"/>
      <c r="J574" s="3143"/>
      <c r="K574" s="3098"/>
      <c r="L574" s="3098"/>
      <c r="M574" s="3098"/>
      <c r="N574" s="3098"/>
      <c r="O574" s="3098"/>
      <c r="P574" s="3098"/>
      <c r="Q574" s="3098"/>
      <c r="R574" s="3098"/>
      <c r="S574" s="3098"/>
      <c r="T574" s="3098"/>
      <c r="U574" s="3098"/>
      <c r="V574" s="3098"/>
      <c r="W574" s="3098"/>
      <c r="X574" s="3098"/>
      <c r="Y574" s="3098"/>
      <c r="Z574" s="3098"/>
      <c r="AA574" s="3098"/>
      <c r="AB574" s="3098"/>
      <c r="AC574" s="3098"/>
      <c r="AD574" s="3098"/>
      <c r="AE574" s="3098"/>
      <c r="AF574" s="3098"/>
      <c r="AG574" s="3098"/>
      <c r="AH574" s="3098"/>
      <c r="AI574" s="3098"/>
      <c r="AJ574" s="3143"/>
      <c r="AK574" s="3143"/>
      <c r="AL574" s="3143"/>
      <c r="AM574" s="3143"/>
      <c r="AN574" s="3143"/>
      <c r="AO574" s="3143"/>
      <c r="AP574" s="3143"/>
      <c r="AQ574" s="3143"/>
      <c r="AR574" s="3143"/>
      <c r="AS574" s="3143"/>
      <c r="AT574" s="3143"/>
      <c r="AU574" s="3143"/>
      <c r="AV574" s="3143"/>
      <c r="AW574" s="3143"/>
      <c r="AX574" s="3143"/>
      <c r="AY574" s="3143"/>
      <c r="AZ574" s="3143"/>
      <c r="BA574" s="3143"/>
      <c r="BB574" s="3143"/>
      <c r="BC574" s="3143"/>
      <c r="BD574" s="3143"/>
      <c r="BE574" s="3143"/>
      <c r="BF574" s="3143"/>
      <c r="BG574" s="3143"/>
      <c r="BH574" s="3143"/>
      <c r="BI574" s="3143"/>
      <c r="BJ574" s="3143"/>
      <c r="BK574" s="3143"/>
      <c r="BL574" s="3189"/>
      <c r="BM574" s="3189"/>
      <c r="BN574" s="3189"/>
      <c r="BO574" s="3189"/>
      <c r="BP574" s="3189"/>
      <c r="BQ574" s="3189"/>
      <c r="BR574" s="3189"/>
      <c r="BS574" s="3189"/>
      <c r="BT574" s="3189"/>
      <c r="BU574" s="3189"/>
      <c r="BV574" s="3143"/>
      <c r="BW574" s="3143"/>
      <c r="BX574" s="3143"/>
      <c r="BY574" s="3143"/>
      <c r="BZ574" s="3143"/>
      <c r="CA574" s="3143"/>
      <c r="CB574" s="3143"/>
      <c r="CC574" s="3143"/>
      <c r="CD574" s="3143"/>
      <c r="CE574" s="3143"/>
      <c r="CF574" s="3143"/>
      <c r="CG574" s="3143"/>
      <c r="CH574" s="3143"/>
      <c r="CI574" s="3143"/>
    </row>
    <row r="575" spans="1:87" ht="16.5" customHeight="1">
      <c r="A575" s="3143"/>
      <c r="B575" s="3143"/>
      <c r="C575" s="3143"/>
      <c r="D575" s="3143"/>
      <c r="E575" s="3143"/>
      <c r="F575" s="3143"/>
      <c r="G575" s="3143"/>
      <c r="H575" s="3143"/>
      <c r="I575" s="3143"/>
      <c r="J575" s="3143"/>
      <c r="K575" s="3098"/>
      <c r="L575" s="3098"/>
      <c r="M575" s="3098"/>
      <c r="N575" s="3098"/>
      <c r="O575" s="3098"/>
      <c r="P575" s="3098"/>
      <c r="Q575" s="3098"/>
      <c r="R575" s="3098"/>
      <c r="S575" s="3098"/>
      <c r="T575" s="3098"/>
      <c r="U575" s="3098"/>
      <c r="V575" s="3098"/>
      <c r="W575" s="3098"/>
      <c r="X575" s="3098"/>
      <c r="Y575" s="3098"/>
      <c r="Z575" s="3098"/>
      <c r="AA575" s="3098"/>
      <c r="AB575" s="3098"/>
      <c r="AC575" s="3098"/>
      <c r="AD575" s="3098"/>
      <c r="AE575" s="3098"/>
      <c r="AF575" s="3098"/>
      <c r="AG575" s="3098"/>
      <c r="AH575" s="3098"/>
      <c r="AI575" s="3098"/>
      <c r="AJ575" s="3143"/>
      <c r="AK575" s="3143"/>
      <c r="AL575" s="3143"/>
      <c r="AM575" s="3143"/>
      <c r="AN575" s="3143"/>
      <c r="AO575" s="3143"/>
      <c r="AP575" s="3143"/>
      <c r="AQ575" s="3143"/>
      <c r="AR575" s="3143"/>
      <c r="AS575" s="3143"/>
      <c r="AT575" s="3143"/>
      <c r="AU575" s="3143"/>
      <c r="AV575" s="3143"/>
      <c r="AW575" s="3143"/>
      <c r="AX575" s="3143"/>
      <c r="AY575" s="3143"/>
      <c r="AZ575" s="3143"/>
      <c r="BA575" s="3143"/>
      <c r="BB575" s="3143"/>
      <c r="BC575" s="3143"/>
      <c r="BD575" s="3143"/>
      <c r="BE575" s="3143"/>
      <c r="BF575" s="3143"/>
      <c r="BG575" s="3143"/>
      <c r="BH575" s="3143"/>
      <c r="BI575" s="3143"/>
      <c r="BJ575" s="3143"/>
      <c r="BK575" s="3143"/>
      <c r="BL575" s="3189"/>
      <c r="BM575" s="3189"/>
      <c r="BN575" s="3189"/>
      <c r="BO575" s="3189"/>
      <c r="BP575" s="3189"/>
      <c r="BQ575" s="3189"/>
      <c r="BR575" s="3189"/>
      <c r="BS575" s="3189"/>
      <c r="BT575" s="3189"/>
      <c r="BU575" s="3189"/>
      <c r="BV575" s="3143"/>
      <c r="BW575" s="3143"/>
      <c r="BX575" s="3143"/>
      <c r="BY575" s="3143"/>
      <c r="BZ575" s="3143"/>
      <c r="CA575" s="3143"/>
      <c r="CB575" s="3143"/>
      <c r="CC575" s="3143"/>
      <c r="CD575" s="3143"/>
      <c r="CE575" s="3143"/>
      <c r="CF575" s="3143"/>
      <c r="CG575" s="3143"/>
      <c r="CH575" s="3143"/>
      <c r="CI575" s="3143"/>
    </row>
    <row r="576" spans="1:87" ht="16.5" customHeight="1">
      <c r="A576" s="3143"/>
      <c r="B576" s="3143"/>
      <c r="C576" s="3143"/>
      <c r="D576" s="3143"/>
      <c r="E576" s="3143"/>
      <c r="F576" s="3143"/>
      <c r="G576" s="3143"/>
      <c r="H576" s="3143"/>
      <c r="I576" s="3143"/>
      <c r="J576" s="3143"/>
      <c r="K576" s="3098"/>
      <c r="L576" s="3098"/>
      <c r="M576" s="3098"/>
      <c r="N576" s="3098"/>
      <c r="O576" s="3098"/>
      <c r="P576" s="3098"/>
      <c r="Q576" s="3098"/>
      <c r="R576" s="3098"/>
      <c r="S576" s="3098"/>
      <c r="T576" s="3098"/>
      <c r="U576" s="3098"/>
      <c r="V576" s="3098"/>
      <c r="W576" s="3098"/>
      <c r="X576" s="3098"/>
      <c r="Y576" s="3098"/>
      <c r="Z576" s="3098"/>
      <c r="AA576" s="3098"/>
      <c r="AB576" s="3098"/>
      <c r="AC576" s="3098"/>
      <c r="AD576" s="3098"/>
      <c r="AE576" s="3098"/>
      <c r="AF576" s="3098"/>
      <c r="AG576" s="3098"/>
      <c r="AH576" s="3098"/>
      <c r="AI576" s="3098"/>
      <c r="AJ576" s="3143"/>
      <c r="AK576" s="3143"/>
      <c r="AL576" s="3143"/>
      <c r="AM576" s="3143"/>
      <c r="AN576" s="3143"/>
      <c r="AO576" s="3143"/>
      <c r="AP576" s="3143"/>
      <c r="AQ576" s="3143"/>
      <c r="AR576" s="3143"/>
      <c r="AS576" s="3143"/>
      <c r="AT576" s="3143"/>
      <c r="AU576" s="3143"/>
      <c r="AV576" s="3143"/>
      <c r="AW576" s="3143"/>
      <c r="AX576" s="3143"/>
      <c r="AY576" s="3143"/>
      <c r="AZ576" s="3143"/>
      <c r="BA576" s="3143"/>
      <c r="BB576" s="3143"/>
      <c r="BC576" s="3143"/>
      <c r="BD576" s="3143"/>
      <c r="BE576" s="3143"/>
      <c r="BF576" s="3143"/>
      <c r="BG576" s="3143"/>
      <c r="BH576" s="3143"/>
      <c r="BI576" s="3143"/>
      <c r="BJ576" s="3143"/>
      <c r="BK576" s="3143"/>
      <c r="BL576" s="3189"/>
      <c r="BM576" s="3189"/>
      <c r="BN576" s="3189"/>
      <c r="BO576" s="3189"/>
      <c r="BP576" s="3189"/>
      <c r="BQ576" s="3189"/>
      <c r="BR576" s="3189"/>
      <c r="BS576" s="3189"/>
      <c r="BT576" s="3189"/>
      <c r="BU576" s="3189"/>
      <c r="BV576" s="3143"/>
      <c r="BW576" s="3143"/>
      <c r="BX576" s="3143"/>
      <c r="BY576" s="3143"/>
      <c r="BZ576" s="3143"/>
      <c r="CA576" s="3143"/>
      <c r="CB576" s="3143"/>
      <c r="CC576" s="3143"/>
      <c r="CD576" s="3143"/>
      <c r="CE576" s="3143"/>
      <c r="CF576" s="3143"/>
      <c r="CG576" s="3143"/>
      <c r="CH576" s="3143"/>
      <c r="CI576" s="3143"/>
    </row>
    <row r="577" spans="1:87" ht="16.5" customHeight="1">
      <c r="A577" s="3143"/>
      <c r="B577" s="3143"/>
      <c r="C577" s="3143"/>
      <c r="D577" s="3143"/>
      <c r="E577" s="3143"/>
      <c r="F577" s="3143"/>
      <c r="G577" s="3143"/>
      <c r="H577" s="3143"/>
      <c r="I577" s="3143"/>
      <c r="J577" s="3143"/>
      <c r="K577" s="3098"/>
      <c r="L577" s="3098"/>
      <c r="M577" s="3098"/>
      <c r="N577" s="3098"/>
      <c r="O577" s="3098"/>
      <c r="P577" s="3098"/>
      <c r="Q577" s="3098"/>
      <c r="R577" s="3098"/>
      <c r="S577" s="3098"/>
      <c r="T577" s="3098"/>
      <c r="U577" s="3098"/>
      <c r="V577" s="3098"/>
      <c r="W577" s="3098"/>
      <c r="X577" s="3098"/>
      <c r="Y577" s="3098"/>
      <c r="Z577" s="3098"/>
      <c r="AA577" s="3098"/>
      <c r="AB577" s="3098"/>
      <c r="AC577" s="3098"/>
      <c r="AD577" s="3098"/>
      <c r="AE577" s="3098"/>
      <c r="AF577" s="3098"/>
      <c r="AG577" s="3098"/>
      <c r="AH577" s="3098"/>
      <c r="AI577" s="3098"/>
      <c r="AJ577" s="3143"/>
      <c r="AK577" s="3143"/>
      <c r="AL577" s="3143"/>
      <c r="AM577" s="3143"/>
      <c r="AN577" s="3143"/>
      <c r="AO577" s="3143"/>
      <c r="AP577" s="3143"/>
      <c r="AQ577" s="3143"/>
      <c r="AR577" s="3143"/>
      <c r="AS577" s="3143"/>
      <c r="AT577" s="3143"/>
      <c r="AU577" s="3143"/>
      <c r="AV577" s="3143"/>
      <c r="AW577" s="3143"/>
      <c r="AX577" s="3143"/>
      <c r="AY577" s="3143"/>
      <c r="AZ577" s="3143"/>
      <c r="BA577" s="3143"/>
      <c r="BB577" s="3143"/>
      <c r="BC577" s="3143"/>
      <c r="BD577" s="3143"/>
      <c r="BE577" s="3143"/>
      <c r="BF577" s="3143"/>
      <c r="BG577" s="3143"/>
      <c r="BH577" s="3143"/>
      <c r="BI577" s="3143"/>
      <c r="BJ577" s="3143"/>
      <c r="BK577" s="3143"/>
      <c r="BL577" s="3189"/>
      <c r="BM577" s="3189"/>
      <c r="BN577" s="3189"/>
      <c r="BO577" s="3189"/>
      <c r="BP577" s="3189"/>
      <c r="BQ577" s="3189"/>
      <c r="BR577" s="3189"/>
      <c r="BS577" s="3189"/>
      <c r="BT577" s="3189"/>
      <c r="BU577" s="3189"/>
      <c r="BV577" s="3143"/>
      <c r="BW577" s="3143"/>
      <c r="BX577" s="3143"/>
      <c r="BY577" s="3143"/>
      <c r="BZ577" s="3143"/>
      <c r="CA577" s="3143"/>
      <c r="CB577" s="3143"/>
      <c r="CC577" s="3143"/>
      <c r="CD577" s="3143"/>
      <c r="CE577" s="3143"/>
      <c r="CF577" s="3143"/>
      <c r="CG577" s="3143"/>
      <c r="CH577" s="3143"/>
      <c r="CI577" s="3143"/>
    </row>
    <row r="578" spans="1:87" ht="16.5" customHeight="1">
      <c r="A578" s="3143"/>
      <c r="B578" s="3143"/>
      <c r="C578" s="3143"/>
      <c r="D578" s="3143"/>
      <c r="E578" s="3143"/>
      <c r="F578" s="3143"/>
      <c r="G578" s="3143"/>
      <c r="H578" s="3143"/>
      <c r="I578" s="3143"/>
      <c r="J578" s="3143"/>
      <c r="K578" s="3098"/>
      <c r="L578" s="3098"/>
      <c r="M578" s="3098"/>
      <c r="N578" s="3098"/>
      <c r="O578" s="3098"/>
      <c r="P578" s="3098"/>
      <c r="Q578" s="3098"/>
      <c r="R578" s="3098"/>
      <c r="S578" s="3098"/>
      <c r="T578" s="3098"/>
      <c r="U578" s="3098"/>
      <c r="V578" s="3098"/>
      <c r="W578" s="3098"/>
      <c r="X578" s="3098"/>
      <c r="Y578" s="3098"/>
      <c r="Z578" s="3098"/>
      <c r="AA578" s="3098"/>
      <c r="AB578" s="3098"/>
      <c r="AC578" s="3098"/>
      <c r="AD578" s="3098"/>
      <c r="AE578" s="3098"/>
      <c r="AF578" s="3098"/>
      <c r="AG578" s="3098"/>
      <c r="AH578" s="3098"/>
      <c r="AI578" s="3098"/>
      <c r="AJ578" s="3143"/>
      <c r="AK578" s="3143"/>
      <c r="AL578" s="3143"/>
      <c r="AM578" s="3143"/>
      <c r="AN578" s="3143"/>
      <c r="AO578" s="3143"/>
      <c r="AP578" s="3143"/>
      <c r="AQ578" s="3143"/>
      <c r="AR578" s="3143"/>
      <c r="AS578" s="3143"/>
      <c r="AT578" s="3143"/>
      <c r="AU578" s="3143"/>
      <c r="AV578" s="3143"/>
      <c r="AW578" s="3143"/>
      <c r="AX578" s="3143"/>
      <c r="AY578" s="3143"/>
      <c r="AZ578" s="3143"/>
      <c r="BA578" s="3143"/>
      <c r="BB578" s="3143"/>
      <c r="BC578" s="3143"/>
      <c r="BD578" s="3143"/>
      <c r="BE578" s="3143"/>
      <c r="BF578" s="3143"/>
      <c r="BG578" s="3143"/>
      <c r="BH578" s="3143"/>
      <c r="BI578" s="3143"/>
      <c r="BJ578" s="3143"/>
      <c r="BK578" s="3143"/>
      <c r="BL578" s="3189"/>
      <c r="BM578" s="3189"/>
      <c r="BN578" s="3189"/>
      <c r="BO578" s="3189"/>
      <c r="BP578" s="3189"/>
      <c r="BQ578" s="3189"/>
      <c r="BR578" s="3189"/>
      <c r="BS578" s="3189"/>
      <c r="BT578" s="3189"/>
      <c r="BU578" s="3189"/>
      <c r="BV578" s="3143"/>
      <c r="BW578" s="3143"/>
      <c r="BX578" s="3143"/>
      <c r="BY578" s="3143"/>
      <c r="BZ578" s="3143"/>
      <c r="CA578" s="3143"/>
      <c r="CB578" s="3143"/>
      <c r="CC578" s="3143"/>
      <c r="CD578" s="3143"/>
      <c r="CE578" s="3143"/>
      <c r="CF578" s="3143"/>
      <c r="CG578" s="3143"/>
      <c r="CH578" s="3143"/>
      <c r="CI578" s="3143"/>
    </row>
    <row r="579" spans="1:87" ht="16.5" customHeight="1">
      <c r="A579" s="3143"/>
      <c r="B579" s="3143"/>
      <c r="C579" s="3143"/>
      <c r="D579" s="3143"/>
      <c r="E579" s="3143"/>
      <c r="F579" s="3143"/>
      <c r="G579" s="3143"/>
      <c r="H579" s="3143"/>
      <c r="I579" s="3143"/>
      <c r="J579" s="3143"/>
      <c r="K579" s="3098"/>
      <c r="L579" s="3098"/>
      <c r="M579" s="3098"/>
      <c r="N579" s="3098"/>
      <c r="O579" s="3098"/>
      <c r="P579" s="3098"/>
      <c r="Q579" s="3098"/>
      <c r="R579" s="3098"/>
      <c r="S579" s="3098"/>
      <c r="T579" s="3098"/>
      <c r="U579" s="3098"/>
      <c r="V579" s="3098"/>
      <c r="W579" s="3098"/>
      <c r="X579" s="3098"/>
      <c r="Y579" s="3098"/>
      <c r="Z579" s="3098"/>
      <c r="AA579" s="3098"/>
      <c r="AB579" s="3098"/>
      <c r="AC579" s="3098"/>
      <c r="AD579" s="3098"/>
      <c r="AE579" s="3098"/>
      <c r="AF579" s="3098"/>
      <c r="AG579" s="3098"/>
      <c r="AH579" s="3098"/>
      <c r="AI579" s="3098"/>
      <c r="AJ579" s="3143"/>
      <c r="AK579" s="3143"/>
      <c r="AL579" s="3143"/>
      <c r="AM579" s="3143"/>
      <c r="AN579" s="3143"/>
      <c r="AO579" s="3143"/>
      <c r="AP579" s="3143"/>
      <c r="AQ579" s="3143"/>
      <c r="AR579" s="3143"/>
      <c r="AS579" s="3143"/>
      <c r="AT579" s="3143"/>
      <c r="AU579" s="3143"/>
      <c r="AV579" s="3143"/>
      <c r="AW579" s="3143"/>
      <c r="AX579" s="3143"/>
      <c r="AY579" s="3143"/>
      <c r="AZ579" s="3143"/>
      <c r="BA579" s="3143"/>
      <c r="BB579" s="3143"/>
      <c r="BC579" s="3143"/>
      <c r="BD579" s="3143"/>
      <c r="BE579" s="3143"/>
      <c r="BF579" s="3143"/>
      <c r="BG579" s="3143"/>
      <c r="BH579" s="3143"/>
      <c r="BI579" s="3143"/>
      <c r="BJ579" s="3143"/>
      <c r="BK579" s="3143"/>
      <c r="BL579" s="3189"/>
      <c r="BM579" s="3189"/>
      <c r="BN579" s="3189"/>
      <c r="BO579" s="3189"/>
      <c r="BP579" s="3189"/>
      <c r="BQ579" s="3189"/>
      <c r="BR579" s="3189"/>
      <c r="BS579" s="3189"/>
      <c r="BT579" s="3189"/>
      <c r="BU579" s="3189"/>
      <c r="BV579" s="3143"/>
      <c r="BW579" s="3143"/>
      <c r="BX579" s="3143"/>
      <c r="BY579" s="3143"/>
      <c r="BZ579" s="3143"/>
      <c r="CA579" s="3143"/>
      <c r="CB579" s="3143"/>
      <c r="CC579" s="3143"/>
      <c r="CD579" s="3143"/>
      <c r="CE579" s="3143"/>
      <c r="CF579" s="3143"/>
      <c r="CG579" s="3143"/>
      <c r="CH579" s="3143"/>
      <c r="CI579" s="3143"/>
    </row>
    <row r="580" spans="1:87" ht="16.5" customHeight="1">
      <c r="A580" s="3143"/>
      <c r="B580" s="3143"/>
      <c r="C580" s="3143"/>
      <c r="D580" s="3143"/>
      <c r="E580" s="3143"/>
      <c r="F580" s="3143"/>
      <c r="G580" s="3143"/>
      <c r="H580" s="3143"/>
      <c r="I580" s="3143"/>
      <c r="J580" s="3143"/>
      <c r="K580" s="3098"/>
      <c r="L580" s="3098"/>
      <c r="M580" s="3098"/>
      <c r="N580" s="3098"/>
      <c r="O580" s="3098"/>
      <c r="P580" s="3098"/>
      <c r="Q580" s="3098"/>
      <c r="R580" s="3098"/>
      <c r="S580" s="3098"/>
      <c r="T580" s="3098"/>
      <c r="U580" s="3098"/>
      <c r="V580" s="3098"/>
      <c r="W580" s="3098"/>
      <c r="X580" s="3098"/>
      <c r="Y580" s="3098"/>
      <c r="Z580" s="3098"/>
      <c r="AA580" s="3098"/>
      <c r="AB580" s="3098"/>
      <c r="AC580" s="3098"/>
      <c r="AD580" s="3098"/>
      <c r="AE580" s="3098"/>
      <c r="AF580" s="3098"/>
      <c r="AG580" s="3098"/>
      <c r="AH580" s="3098"/>
      <c r="AI580" s="3098"/>
      <c r="AJ580" s="3143"/>
      <c r="AK580" s="3143"/>
      <c r="AL580" s="3143"/>
      <c r="AM580" s="3143"/>
      <c r="AN580" s="3143"/>
      <c r="AO580" s="3143"/>
      <c r="AP580" s="3143"/>
      <c r="AQ580" s="3143"/>
      <c r="AR580" s="3143"/>
      <c r="AS580" s="3143"/>
      <c r="AT580" s="3143"/>
      <c r="AU580" s="3143"/>
      <c r="AV580" s="3143"/>
      <c r="AW580" s="3143"/>
      <c r="AX580" s="3143"/>
      <c r="AY580" s="3143"/>
      <c r="AZ580" s="3143"/>
      <c r="BA580" s="3143"/>
      <c r="BB580" s="3143"/>
      <c r="BC580" s="3143"/>
      <c r="BD580" s="3143"/>
      <c r="BE580" s="3143"/>
      <c r="BF580" s="3143"/>
      <c r="BG580" s="3143"/>
      <c r="BH580" s="3143"/>
      <c r="BI580" s="3143"/>
      <c r="BJ580" s="3143"/>
      <c r="BK580" s="3143"/>
      <c r="BL580" s="3189"/>
      <c r="BM580" s="3189"/>
      <c r="BN580" s="3189"/>
      <c r="BO580" s="3189"/>
      <c r="BP580" s="3189"/>
      <c r="BQ580" s="3189"/>
      <c r="BR580" s="3189"/>
      <c r="BS580" s="3189"/>
      <c r="BT580" s="3189"/>
      <c r="BU580" s="3189"/>
      <c r="BV580" s="3143"/>
      <c r="BW580" s="3143"/>
      <c r="BX580" s="3143"/>
      <c r="BY580" s="3143"/>
      <c r="BZ580" s="3143"/>
      <c r="CA580" s="3143"/>
      <c r="CB580" s="3143"/>
      <c r="CC580" s="3143"/>
      <c r="CD580" s="3143"/>
      <c r="CE580" s="3143"/>
      <c r="CF580" s="3143"/>
      <c r="CG580" s="3143"/>
      <c r="CH580" s="3143"/>
      <c r="CI580" s="3143"/>
    </row>
    <row r="581" spans="1:87" ht="16.5" customHeight="1">
      <c r="A581" s="3143"/>
      <c r="B581" s="3143"/>
      <c r="C581" s="3143"/>
      <c r="D581" s="3143"/>
      <c r="E581" s="3143"/>
      <c r="F581" s="3143"/>
      <c r="G581" s="3143"/>
      <c r="H581" s="3143"/>
      <c r="I581" s="3143"/>
      <c r="J581" s="3143"/>
      <c r="K581" s="3098"/>
      <c r="L581" s="3098"/>
      <c r="M581" s="3098"/>
      <c r="N581" s="3098"/>
      <c r="O581" s="3098"/>
      <c r="P581" s="3098"/>
      <c r="Q581" s="3098"/>
      <c r="R581" s="3098"/>
      <c r="S581" s="3098"/>
      <c r="T581" s="3098"/>
      <c r="U581" s="3098"/>
      <c r="V581" s="3098"/>
      <c r="W581" s="3098"/>
      <c r="X581" s="3098"/>
      <c r="Y581" s="3098"/>
      <c r="Z581" s="3098"/>
      <c r="AA581" s="3098"/>
      <c r="AB581" s="3098"/>
      <c r="AC581" s="3098"/>
      <c r="AD581" s="3098"/>
      <c r="AE581" s="3098"/>
      <c r="AF581" s="3098"/>
      <c r="AG581" s="3098"/>
      <c r="AH581" s="3098"/>
      <c r="AI581" s="3098"/>
      <c r="AJ581" s="3143"/>
      <c r="AK581" s="3143"/>
      <c r="AL581" s="3143"/>
      <c r="AM581" s="3143"/>
      <c r="AN581" s="3143"/>
      <c r="AO581" s="3143"/>
      <c r="AP581" s="3143"/>
      <c r="AQ581" s="3143"/>
      <c r="AR581" s="3143"/>
      <c r="AS581" s="3143"/>
      <c r="AT581" s="3143"/>
      <c r="AU581" s="3143"/>
      <c r="AV581" s="3143"/>
      <c r="AW581" s="3143"/>
      <c r="AX581" s="3143"/>
      <c r="AY581" s="3143"/>
      <c r="AZ581" s="3143"/>
      <c r="BA581" s="3143"/>
      <c r="BB581" s="3143"/>
      <c r="BC581" s="3143"/>
      <c r="BD581" s="3143"/>
      <c r="BE581" s="3143"/>
      <c r="BF581" s="3143"/>
      <c r="BG581" s="3143"/>
      <c r="BH581" s="3143"/>
      <c r="BI581" s="3143"/>
      <c r="BJ581" s="3143"/>
      <c r="BK581" s="3143"/>
      <c r="BL581" s="3189"/>
      <c r="BM581" s="3189"/>
      <c r="BN581" s="3189"/>
      <c r="BO581" s="3189"/>
      <c r="BP581" s="3189"/>
      <c r="BQ581" s="3189"/>
      <c r="BR581" s="3189"/>
      <c r="BS581" s="3189"/>
      <c r="BT581" s="3189"/>
      <c r="BU581" s="3189"/>
      <c r="BV581" s="3143"/>
      <c r="BW581" s="3143"/>
      <c r="BX581" s="3143"/>
      <c r="BY581" s="3143"/>
      <c r="BZ581" s="3143"/>
      <c r="CA581" s="3143"/>
      <c r="CB581" s="3143"/>
      <c r="CC581" s="3143"/>
      <c r="CD581" s="3143"/>
      <c r="CE581" s="3143"/>
      <c r="CF581" s="3143"/>
      <c r="CG581" s="3143"/>
      <c r="CH581" s="3143"/>
      <c r="CI581" s="3143"/>
    </row>
    <row r="582" spans="1:87" ht="16.5" customHeight="1">
      <c r="A582" s="3143"/>
      <c r="B582" s="3143"/>
      <c r="C582" s="3143"/>
      <c r="D582" s="3143"/>
      <c r="E582" s="3143"/>
      <c r="F582" s="3143"/>
      <c r="G582" s="3143"/>
      <c r="H582" s="3143"/>
      <c r="I582" s="3143"/>
      <c r="J582" s="3143"/>
      <c r="K582" s="3098"/>
      <c r="L582" s="3098"/>
      <c r="M582" s="3098"/>
      <c r="N582" s="3098"/>
      <c r="O582" s="3098"/>
      <c r="P582" s="3098"/>
      <c r="Q582" s="3098"/>
      <c r="R582" s="3098"/>
      <c r="S582" s="3098"/>
      <c r="T582" s="3098"/>
      <c r="U582" s="3098"/>
      <c r="V582" s="3098"/>
      <c r="W582" s="3098"/>
      <c r="X582" s="3098"/>
      <c r="Y582" s="3098"/>
      <c r="Z582" s="3098"/>
      <c r="AA582" s="3098"/>
      <c r="AB582" s="3098"/>
      <c r="AC582" s="3098"/>
      <c r="AD582" s="3098"/>
      <c r="AE582" s="3098"/>
      <c r="AF582" s="3098"/>
      <c r="AG582" s="3098"/>
      <c r="AH582" s="3098"/>
      <c r="AI582" s="3098"/>
      <c r="AJ582" s="3143"/>
      <c r="AK582" s="3143"/>
      <c r="AL582" s="3143"/>
      <c r="AM582" s="3143"/>
      <c r="AN582" s="3143"/>
      <c r="AO582" s="3143"/>
      <c r="AP582" s="3143"/>
      <c r="AQ582" s="3143"/>
      <c r="AR582" s="3143"/>
      <c r="AS582" s="3143"/>
      <c r="AT582" s="3143"/>
      <c r="AU582" s="3143"/>
      <c r="AV582" s="3143"/>
      <c r="AW582" s="3143"/>
      <c r="AX582" s="3143"/>
      <c r="AY582" s="3143"/>
      <c r="AZ582" s="3143"/>
      <c r="BA582" s="3143"/>
      <c r="BB582" s="3143"/>
      <c r="BC582" s="3143"/>
      <c r="BD582" s="3143"/>
      <c r="BE582" s="3143"/>
      <c r="BF582" s="3143"/>
      <c r="BG582" s="3143"/>
      <c r="BH582" s="3143"/>
      <c r="BI582" s="3143"/>
      <c r="BJ582" s="3143"/>
      <c r="BK582" s="3143"/>
      <c r="BL582" s="3189"/>
      <c r="BM582" s="3189"/>
      <c r="BN582" s="3189"/>
      <c r="BO582" s="3189"/>
      <c r="BP582" s="3189"/>
      <c r="BQ582" s="3189"/>
      <c r="BR582" s="3189"/>
      <c r="BS582" s="3189"/>
      <c r="BT582" s="3189"/>
      <c r="BU582" s="3189"/>
      <c r="BV582" s="3143"/>
      <c r="BW582" s="3143"/>
      <c r="BX582" s="3143"/>
      <c r="BY582" s="3143"/>
      <c r="BZ582" s="3143"/>
      <c r="CA582" s="3143"/>
      <c r="CB582" s="3143"/>
      <c r="CC582" s="3143"/>
      <c r="CD582" s="3143"/>
      <c r="CE582" s="3143"/>
      <c r="CF582" s="3143"/>
      <c r="CG582" s="3143"/>
      <c r="CH582" s="3143"/>
      <c r="CI582" s="3143"/>
    </row>
    <row r="583" spans="1:87" ht="16.5" customHeight="1">
      <c r="A583" s="3143"/>
      <c r="B583" s="3143"/>
      <c r="C583" s="3143"/>
      <c r="D583" s="3143"/>
      <c r="E583" s="3143"/>
      <c r="F583" s="3143"/>
      <c r="G583" s="3143"/>
      <c r="H583" s="3143"/>
      <c r="I583" s="3143"/>
      <c r="J583" s="3143"/>
      <c r="K583" s="3098"/>
      <c r="L583" s="3098"/>
      <c r="M583" s="3098"/>
      <c r="N583" s="3098"/>
      <c r="O583" s="3098"/>
      <c r="P583" s="3098"/>
      <c r="Q583" s="3098"/>
      <c r="R583" s="3098"/>
      <c r="S583" s="3098"/>
      <c r="T583" s="3098"/>
      <c r="U583" s="3098"/>
      <c r="V583" s="3098"/>
      <c r="W583" s="3098"/>
      <c r="X583" s="3098"/>
      <c r="Y583" s="3098"/>
      <c r="Z583" s="3098"/>
      <c r="AA583" s="3098"/>
      <c r="AB583" s="3098"/>
      <c r="AC583" s="3098"/>
      <c r="AD583" s="3098"/>
      <c r="AE583" s="3098"/>
      <c r="AF583" s="3098"/>
      <c r="AG583" s="3098"/>
      <c r="AH583" s="3098"/>
      <c r="AI583" s="3098"/>
      <c r="AJ583" s="3143"/>
      <c r="AK583" s="3143"/>
      <c r="AL583" s="3143"/>
      <c r="AM583" s="3143"/>
      <c r="AN583" s="3143"/>
      <c r="AO583" s="3143"/>
      <c r="AP583" s="3143"/>
      <c r="AQ583" s="3143"/>
      <c r="AR583" s="3143"/>
      <c r="AS583" s="3143"/>
      <c r="AT583" s="3143"/>
      <c r="AU583" s="3143"/>
      <c r="AV583" s="3143"/>
      <c r="AW583" s="3143"/>
      <c r="AX583" s="3143"/>
      <c r="AY583" s="3143"/>
      <c r="AZ583" s="3143"/>
      <c r="BA583" s="3143"/>
      <c r="BB583" s="3143"/>
      <c r="BC583" s="3143"/>
      <c r="BD583" s="3143"/>
      <c r="BE583" s="3143"/>
      <c r="BF583" s="3143"/>
      <c r="BG583" s="3143"/>
      <c r="BH583" s="3143"/>
      <c r="BI583" s="3143"/>
      <c r="BJ583" s="3143"/>
      <c r="BK583" s="3143"/>
      <c r="BL583" s="3189"/>
      <c r="BM583" s="3189"/>
      <c r="BN583" s="3189"/>
      <c r="BO583" s="3189"/>
      <c r="BP583" s="3189"/>
      <c r="BQ583" s="3189"/>
      <c r="BR583" s="3189"/>
      <c r="BS583" s="3189"/>
      <c r="BT583" s="3189"/>
      <c r="BU583" s="3189"/>
      <c r="BV583" s="3143"/>
      <c r="BW583" s="3143"/>
      <c r="BX583" s="3143"/>
      <c r="BY583" s="3143"/>
      <c r="BZ583" s="3143"/>
      <c r="CA583" s="3143"/>
      <c r="CB583" s="3143"/>
      <c r="CC583" s="3143"/>
      <c r="CD583" s="3143"/>
      <c r="CE583" s="3143"/>
      <c r="CF583" s="3143"/>
      <c r="CG583" s="3143"/>
      <c r="CH583" s="3143"/>
      <c r="CI583" s="3143"/>
    </row>
    <row r="584" spans="1:87" ht="16.5" customHeight="1">
      <c r="A584" s="3143"/>
      <c r="B584" s="3143"/>
      <c r="C584" s="3143"/>
      <c r="D584" s="3143"/>
      <c r="E584" s="3143"/>
      <c r="F584" s="3143"/>
      <c r="G584" s="3143"/>
      <c r="H584" s="3143"/>
      <c r="I584" s="3143"/>
      <c r="J584" s="3143"/>
      <c r="K584" s="3098"/>
      <c r="L584" s="3098"/>
      <c r="M584" s="3098"/>
      <c r="N584" s="3098"/>
      <c r="O584" s="3098"/>
      <c r="P584" s="3098"/>
      <c r="Q584" s="3098"/>
      <c r="R584" s="3098"/>
      <c r="S584" s="3098"/>
      <c r="T584" s="3098"/>
      <c r="U584" s="3098"/>
      <c r="V584" s="3098"/>
      <c r="W584" s="3098"/>
      <c r="X584" s="3098"/>
      <c r="Y584" s="3098"/>
      <c r="Z584" s="3098"/>
      <c r="AA584" s="3098"/>
      <c r="AB584" s="3098"/>
      <c r="AC584" s="3098"/>
      <c r="AD584" s="3098"/>
      <c r="AE584" s="3098"/>
      <c r="AF584" s="3098"/>
      <c r="AG584" s="3098"/>
      <c r="AH584" s="3098"/>
      <c r="AI584" s="3098"/>
      <c r="AJ584" s="3143"/>
      <c r="AK584" s="3143"/>
      <c r="AL584" s="3143"/>
      <c r="AM584" s="3143"/>
      <c r="AN584" s="3143"/>
      <c r="AO584" s="3143"/>
      <c r="AP584" s="3143"/>
      <c r="AQ584" s="3143"/>
      <c r="AR584" s="3143"/>
      <c r="AS584" s="3143"/>
      <c r="AT584" s="3143"/>
      <c r="AU584" s="3143"/>
      <c r="AV584" s="3143"/>
      <c r="AW584" s="3143"/>
      <c r="AX584" s="3143"/>
      <c r="AY584" s="3143"/>
      <c r="AZ584" s="3143"/>
      <c r="BA584" s="3143"/>
      <c r="BB584" s="3143"/>
      <c r="BC584" s="3143"/>
      <c r="BD584" s="3143"/>
      <c r="BE584" s="3143"/>
      <c r="BF584" s="3143"/>
      <c r="BG584" s="3143"/>
      <c r="BH584" s="3143"/>
      <c r="BI584" s="3143"/>
      <c r="BJ584" s="3143"/>
      <c r="BK584" s="3143"/>
      <c r="BL584" s="3189"/>
      <c r="BM584" s="3189"/>
      <c r="BN584" s="3189"/>
      <c r="BO584" s="3189"/>
      <c r="BP584" s="3189"/>
      <c r="BQ584" s="3189"/>
      <c r="BR584" s="3189"/>
      <c r="BS584" s="3189"/>
      <c r="BT584" s="3189"/>
      <c r="BU584" s="3189"/>
      <c r="BV584" s="3143"/>
      <c r="BW584" s="3143"/>
      <c r="BX584" s="3143"/>
      <c r="BY584" s="3143"/>
      <c r="BZ584" s="3143"/>
      <c r="CA584" s="3143"/>
      <c r="CB584" s="3143"/>
      <c r="CC584" s="3143"/>
      <c r="CD584" s="3143"/>
      <c r="CE584" s="3143"/>
      <c r="CF584" s="3143"/>
      <c r="CG584" s="3143"/>
      <c r="CH584" s="3143"/>
      <c r="CI584" s="3143"/>
    </row>
    <row r="585" spans="1:87" ht="16.5" customHeight="1">
      <c r="A585" s="3143"/>
      <c r="B585" s="3143"/>
      <c r="C585" s="3143"/>
      <c r="D585" s="3143"/>
      <c r="E585" s="3143"/>
      <c r="F585" s="3143"/>
      <c r="G585" s="3143"/>
      <c r="H585" s="3143"/>
      <c r="I585" s="3143"/>
      <c r="J585" s="3143"/>
      <c r="K585" s="3098"/>
      <c r="L585" s="3098"/>
      <c r="M585" s="3098"/>
      <c r="N585" s="3098"/>
      <c r="O585" s="3098"/>
      <c r="P585" s="3098"/>
      <c r="Q585" s="3098"/>
      <c r="R585" s="3098"/>
      <c r="S585" s="3098"/>
      <c r="T585" s="3098"/>
      <c r="U585" s="3098"/>
      <c r="V585" s="3098"/>
      <c r="W585" s="3098"/>
      <c r="X585" s="3098"/>
      <c r="Y585" s="3098"/>
      <c r="Z585" s="3098"/>
      <c r="AA585" s="3098"/>
      <c r="AB585" s="3098"/>
      <c r="AC585" s="3098"/>
      <c r="AD585" s="3098"/>
      <c r="AE585" s="3098"/>
      <c r="AF585" s="3098"/>
      <c r="AG585" s="3098"/>
      <c r="AH585" s="3098"/>
      <c r="AI585" s="3098"/>
      <c r="AJ585" s="3143"/>
      <c r="AK585" s="3143"/>
      <c r="AL585" s="3143"/>
      <c r="AM585" s="3143"/>
      <c r="AN585" s="3143"/>
      <c r="AO585" s="3143"/>
      <c r="AP585" s="3143"/>
      <c r="AQ585" s="3143"/>
      <c r="AR585" s="3143"/>
      <c r="AS585" s="3143"/>
      <c r="AT585" s="3143"/>
      <c r="AU585" s="3143"/>
      <c r="AV585" s="3143"/>
      <c r="AW585" s="3143"/>
      <c r="AX585" s="3143"/>
      <c r="AY585" s="3143"/>
      <c r="AZ585" s="3143"/>
      <c r="BA585" s="3143"/>
      <c r="BB585" s="3143"/>
      <c r="BC585" s="3143"/>
      <c r="BD585" s="3143"/>
      <c r="BE585" s="3143"/>
      <c r="BF585" s="3143"/>
      <c r="BG585" s="3143"/>
      <c r="BH585" s="3143"/>
      <c r="BI585" s="3143"/>
      <c r="BJ585" s="3143"/>
      <c r="BK585" s="3143"/>
      <c r="BL585" s="3189"/>
      <c r="BM585" s="3189"/>
      <c r="BN585" s="3189"/>
      <c r="BO585" s="3189"/>
      <c r="BP585" s="3189"/>
      <c r="BQ585" s="3189"/>
      <c r="BR585" s="3189"/>
      <c r="BS585" s="3189"/>
      <c r="BT585" s="3189"/>
      <c r="BU585" s="3189"/>
      <c r="BV585" s="3143"/>
      <c r="BW585" s="3143"/>
      <c r="BX585" s="3143"/>
      <c r="BY585" s="3143"/>
      <c r="BZ585" s="3143"/>
      <c r="CA585" s="3143"/>
      <c r="CB585" s="3143"/>
      <c r="CC585" s="3143"/>
      <c r="CD585" s="3143"/>
      <c r="CE585" s="3143"/>
      <c r="CF585" s="3143"/>
      <c r="CG585" s="3143"/>
      <c r="CH585" s="3143"/>
      <c r="CI585" s="3143"/>
    </row>
    <row r="586" spans="1:87" ht="16.5" customHeight="1">
      <c r="A586" s="3143"/>
      <c r="B586" s="3143"/>
      <c r="C586" s="3143"/>
      <c r="D586" s="3143"/>
      <c r="E586" s="3143"/>
      <c r="F586" s="3143"/>
      <c r="G586" s="3143"/>
      <c r="H586" s="3143"/>
      <c r="I586" s="3143"/>
      <c r="J586" s="3143"/>
      <c r="K586" s="3098"/>
      <c r="L586" s="3098"/>
      <c r="M586" s="3098"/>
      <c r="N586" s="3098"/>
      <c r="O586" s="3098"/>
      <c r="P586" s="3098"/>
      <c r="Q586" s="3098"/>
      <c r="R586" s="3098"/>
      <c r="S586" s="3098"/>
      <c r="T586" s="3098"/>
      <c r="U586" s="3098"/>
      <c r="V586" s="3098"/>
      <c r="W586" s="3098"/>
      <c r="X586" s="3098"/>
      <c r="Y586" s="3098"/>
      <c r="Z586" s="3098"/>
      <c r="AA586" s="3098"/>
      <c r="AB586" s="3098"/>
      <c r="AC586" s="3098"/>
      <c r="AD586" s="3098"/>
      <c r="AE586" s="3098"/>
      <c r="AF586" s="3098"/>
      <c r="AG586" s="3098"/>
      <c r="AH586" s="3098"/>
      <c r="AI586" s="3098"/>
      <c r="AJ586" s="3143"/>
      <c r="AK586" s="3143"/>
      <c r="AL586" s="3143"/>
      <c r="AM586" s="3143"/>
      <c r="AN586" s="3143"/>
      <c r="AO586" s="3143"/>
      <c r="AP586" s="3143"/>
      <c r="AQ586" s="3143"/>
      <c r="AR586" s="3143"/>
      <c r="AS586" s="3143"/>
      <c r="AT586" s="3143"/>
      <c r="AU586" s="3143"/>
      <c r="AV586" s="3143"/>
      <c r="AW586" s="3143"/>
      <c r="AX586" s="3143"/>
      <c r="AY586" s="3143"/>
      <c r="AZ586" s="3143"/>
      <c r="BA586" s="3143"/>
      <c r="BB586" s="3143"/>
      <c r="BC586" s="3143"/>
      <c r="BD586" s="3143"/>
      <c r="BE586" s="3143"/>
      <c r="BF586" s="3143"/>
      <c r="BG586" s="3143"/>
      <c r="BH586" s="3143"/>
      <c r="BI586" s="3143"/>
      <c r="BJ586" s="3143"/>
      <c r="BK586" s="3143"/>
      <c r="BL586" s="3189"/>
      <c r="BM586" s="3189"/>
      <c r="BN586" s="3189"/>
      <c r="BO586" s="3189"/>
      <c r="BP586" s="3189"/>
      <c r="BQ586" s="3189"/>
      <c r="BR586" s="3189"/>
      <c r="BS586" s="3189"/>
      <c r="BT586" s="3189"/>
      <c r="BU586" s="3189"/>
      <c r="BV586" s="3143"/>
      <c r="BW586" s="3143"/>
      <c r="BX586" s="3143"/>
      <c r="BY586" s="3143"/>
      <c r="BZ586" s="3143"/>
      <c r="CA586" s="3143"/>
      <c r="CB586" s="3143"/>
      <c r="CC586" s="3143"/>
      <c r="CD586" s="3143"/>
      <c r="CE586" s="3143"/>
      <c r="CF586" s="3143"/>
      <c r="CG586" s="3143"/>
      <c r="CH586" s="3143"/>
      <c r="CI586" s="3143"/>
    </row>
    <row r="587" spans="1:87" ht="16.5" customHeight="1">
      <c r="A587" s="3143"/>
      <c r="B587" s="3143"/>
      <c r="C587" s="3143"/>
      <c r="D587" s="3143"/>
      <c r="E587" s="3143"/>
      <c r="F587" s="3143"/>
      <c r="G587" s="3143"/>
      <c r="H587" s="3143"/>
      <c r="I587" s="3143"/>
      <c r="J587" s="3143"/>
      <c r="K587" s="3098"/>
      <c r="L587" s="3098"/>
      <c r="M587" s="3098"/>
      <c r="N587" s="3098"/>
      <c r="O587" s="3098"/>
      <c r="P587" s="3098"/>
      <c r="Q587" s="3098"/>
      <c r="R587" s="3098"/>
      <c r="S587" s="3098"/>
      <c r="T587" s="3098"/>
      <c r="U587" s="3098"/>
      <c r="V587" s="3098"/>
      <c r="W587" s="3098"/>
      <c r="X587" s="3098"/>
      <c r="Y587" s="3098"/>
      <c r="Z587" s="3098"/>
      <c r="AA587" s="3098"/>
      <c r="AB587" s="3098"/>
      <c r="AC587" s="3098"/>
      <c r="AD587" s="3098"/>
      <c r="AE587" s="3098"/>
      <c r="AF587" s="3098"/>
      <c r="AG587" s="3098"/>
      <c r="AH587" s="3098"/>
      <c r="AI587" s="3098"/>
      <c r="AJ587" s="3143"/>
      <c r="AK587" s="3143"/>
      <c r="AL587" s="3143"/>
      <c r="AM587" s="3143"/>
      <c r="AN587" s="3143"/>
      <c r="AO587" s="3143"/>
      <c r="AP587" s="3143"/>
      <c r="AQ587" s="3143"/>
      <c r="AR587" s="3143"/>
      <c r="AS587" s="3143"/>
      <c r="AT587" s="3143"/>
      <c r="AU587" s="3143"/>
      <c r="AV587" s="3143"/>
      <c r="AW587" s="3143"/>
      <c r="AX587" s="3143"/>
      <c r="AY587" s="3143"/>
      <c r="AZ587" s="3143"/>
      <c r="BA587" s="3143"/>
      <c r="BB587" s="3143"/>
      <c r="BC587" s="3143"/>
      <c r="BD587" s="3143"/>
      <c r="BE587" s="3143"/>
      <c r="BF587" s="3143"/>
      <c r="BG587" s="3143"/>
      <c r="BH587" s="3143"/>
      <c r="BI587" s="3143"/>
      <c r="BJ587" s="3143"/>
      <c r="BK587" s="3143"/>
      <c r="BL587" s="3189"/>
      <c r="BM587" s="3189"/>
      <c r="BN587" s="3189"/>
      <c r="BO587" s="3189"/>
      <c r="BP587" s="3189"/>
      <c r="BQ587" s="3189"/>
      <c r="BR587" s="3189"/>
      <c r="BS587" s="3189"/>
      <c r="BT587" s="3189"/>
      <c r="BU587" s="3189"/>
      <c r="BV587" s="3143"/>
      <c r="BW587" s="3143"/>
      <c r="BX587" s="3143"/>
      <c r="BY587" s="3143"/>
      <c r="BZ587" s="3143"/>
      <c r="CA587" s="3143"/>
      <c r="CB587" s="3143"/>
      <c r="CC587" s="3143"/>
      <c r="CD587" s="3143"/>
      <c r="CE587" s="3143"/>
      <c r="CF587" s="3143"/>
      <c r="CG587" s="3143"/>
      <c r="CH587" s="3143"/>
      <c r="CI587" s="3143"/>
    </row>
    <row r="588" spans="1:87" ht="16.5" customHeight="1">
      <c r="A588" s="3143"/>
      <c r="B588" s="3143"/>
      <c r="C588" s="3143"/>
      <c r="D588" s="3143"/>
      <c r="E588" s="3143"/>
      <c r="F588" s="3143"/>
      <c r="G588" s="3143"/>
      <c r="H588" s="3143"/>
      <c r="I588" s="3143"/>
      <c r="J588" s="3143"/>
      <c r="K588" s="3098"/>
      <c r="L588" s="3098"/>
      <c r="M588" s="3098"/>
      <c r="N588" s="3098"/>
      <c r="O588" s="3098"/>
      <c r="P588" s="3098"/>
      <c r="Q588" s="3098"/>
      <c r="R588" s="3098"/>
      <c r="S588" s="3098"/>
      <c r="T588" s="3098"/>
      <c r="U588" s="3098"/>
      <c r="V588" s="3098"/>
      <c r="W588" s="3098"/>
      <c r="X588" s="3098"/>
      <c r="Y588" s="3098"/>
      <c r="Z588" s="3098"/>
      <c r="AA588" s="3098"/>
      <c r="AB588" s="3098"/>
      <c r="AC588" s="3098"/>
      <c r="AD588" s="3098"/>
      <c r="AE588" s="3098"/>
      <c r="AF588" s="3098"/>
      <c r="AG588" s="3098"/>
      <c r="AH588" s="3098"/>
      <c r="AI588" s="3098"/>
      <c r="AJ588" s="3143"/>
      <c r="AK588" s="3143"/>
      <c r="AL588" s="3143"/>
      <c r="AM588" s="3143"/>
      <c r="AN588" s="3143"/>
      <c r="AO588" s="3143"/>
      <c r="AP588" s="3143"/>
      <c r="AQ588" s="3143"/>
      <c r="AR588" s="3143"/>
      <c r="AS588" s="3143"/>
      <c r="AT588" s="3143"/>
      <c r="AU588" s="3143"/>
      <c r="AV588" s="3143"/>
      <c r="AW588" s="3143"/>
      <c r="AX588" s="3143"/>
      <c r="AY588" s="3143"/>
      <c r="AZ588" s="3143"/>
      <c r="BA588" s="3143"/>
      <c r="BB588" s="3143"/>
      <c r="BC588" s="3143"/>
      <c r="BD588" s="3143"/>
      <c r="BE588" s="3143"/>
      <c r="BF588" s="3143"/>
      <c r="BG588" s="3143"/>
      <c r="BH588" s="3143"/>
      <c r="BI588" s="3143"/>
      <c r="BJ588" s="3143"/>
      <c r="BK588" s="3143"/>
      <c r="BL588" s="3189"/>
      <c r="BM588" s="3189"/>
      <c r="BN588" s="3189"/>
      <c r="BO588" s="3189"/>
      <c r="BP588" s="3189"/>
      <c r="BQ588" s="3189"/>
      <c r="BR588" s="3189"/>
      <c r="BS588" s="3189"/>
      <c r="BT588" s="3189"/>
      <c r="BU588" s="3189"/>
      <c r="BV588" s="3143"/>
      <c r="BW588" s="3143"/>
      <c r="BX588" s="3143"/>
      <c r="BY588" s="3143"/>
      <c r="BZ588" s="3143"/>
      <c r="CA588" s="3143"/>
      <c r="CB588" s="3143"/>
      <c r="CC588" s="3143"/>
      <c r="CD588" s="3143"/>
      <c r="CE588" s="3143"/>
      <c r="CF588" s="3143"/>
      <c r="CG588" s="3143"/>
      <c r="CH588" s="3143"/>
      <c r="CI588" s="3143"/>
    </row>
    <row r="589" spans="1:87" ht="16.5" customHeight="1">
      <c r="A589" s="3143"/>
      <c r="B589" s="3143"/>
      <c r="C589" s="3143"/>
      <c r="D589" s="3143"/>
      <c r="E589" s="3143"/>
      <c r="F589" s="3143"/>
      <c r="G589" s="3143"/>
      <c r="H589" s="3143"/>
      <c r="I589" s="3143"/>
      <c r="J589" s="3143"/>
      <c r="K589" s="3098"/>
      <c r="L589" s="3098"/>
      <c r="M589" s="3098"/>
      <c r="N589" s="3098"/>
      <c r="O589" s="3098"/>
      <c r="P589" s="3098"/>
      <c r="Q589" s="3098"/>
      <c r="R589" s="3098"/>
      <c r="S589" s="3098"/>
      <c r="T589" s="3098"/>
      <c r="U589" s="3098"/>
      <c r="V589" s="3098"/>
      <c r="W589" s="3098"/>
      <c r="X589" s="3098"/>
      <c r="Y589" s="3098"/>
      <c r="Z589" s="3098"/>
      <c r="AA589" s="3098"/>
      <c r="AB589" s="3098"/>
      <c r="AC589" s="3098"/>
      <c r="AD589" s="3098"/>
      <c r="AE589" s="3098"/>
      <c r="AF589" s="3098"/>
      <c r="AG589" s="3098"/>
      <c r="AH589" s="3098"/>
      <c r="AI589" s="3098"/>
      <c r="AJ589" s="3143"/>
      <c r="AK589" s="3143"/>
      <c r="AL589" s="3143"/>
      <c r="AM589" s="3143"/>
      <c r="AN589" s="3143"/>
      <c r="AO589" s="3143"/>
      <c r="AP589" s="3143"/>
      <c r="AQ589" s="3143"/>
      <c r="AR589" s="3143"/>
      <c r="AS589" s="3143"/>
      <c r="AT589" s="3143"/>
      <c r="AU589" s="3143"/>
      <c r="AV589" s="3143"/>
      <c r="AW589" s="3143"/>
      <c r="AX589" s="3143"/>
      <c r="AY589" s="3143"/>
      <c r="AZ589" s="3143"/>
      <c r="BA589" s="3143"/>
      <c r="BB589" s="3143"/>
      <c r="BC589" s="3143"/>
      <c r="BD589" s="3143"/>
      <c r="BE589" s="3143"/>
      <c r="BF589" s="3143"/>
      <c r="BG589" s="3143"/>
      <c r="BH589" s="3143"/>
      <c r="BI589" s="3143"/>
      <c r="BJ589" s="3143"/>
      <c r="BK589" s="3143"/>
      <c r="BL589" s="3189"/>
      <c r="BM589" s="3189"/>
      <c r="BN589" s="3189"/>
      <c r="BO589" s="3189"/>
      <c r="BP589" s="3189"/>
      <c r="BQ589" s="3189"/>
      <c r="BR589" s="3189"/>
      <c r="BS589" s="3189"/>
      <c r="BT589" s="3189"/>
      <c r="BU589" s="3189"/>
      <c r="BV589" s="3143"/>
      <c r="BW589" s="3143"/>
      <c r="BX589" s="3143"/>
      <c r="BY589" s="3143"/>
      <c r="BZ589" s="3143"/>
      <c r="CA589" s="3143"/>
      <c r="CB589" s="3143"/>
      <c r="CC589" s="3143"/>
      <c r="CD589" s="3143"/>
      <c r="CE589" s="3143"/>
      <c r="CF589" s="3143"/>
      <c r="CG589" s="3143"/>
      <c r="CH589" s="3143"/>
      <c r="CI589" s="3143"/>
    </row>
    <row r="590" spans="1:87" ht="16.5" customHeight="1">
      <c r="A590" s="3143"/>
      <c r="B590" s="3143"/>
      <c r="C590" s="3143"/>
      <c r="D590" s="3143"/>
      <c r="E590" s="3143"/>
      <c r="F590" s="3143"/>
      <c r="G590" s="3143"/>
      <c r="H590" s="3143"/>
      <c r="I590" s="3143"/>
      <c r="J590" s="3143"/>
      <c r="K590" s="3098"/>
      <c r="L590" s="3098"/>
      <c r="M590" s="3098"/>
      <c r="N590" s="3098"/>
      <c r="O590" s="3098"/>
      <c r="P590" s="3098"/>
      <c r="Q590" s="3098"/>
      <c r="R590" s="3098"/>
      <c r="S590" s="3098"/>
      <c r="T590" s="3098"/>
      <c r="U590" s="3098"/>
      <c r="V590" s="3098"/>
      <c r="W590" s="3098"/>
      <c r="X590" s="3098"/>
      <c r="Y590" s="3098"/>
      <c r="Z590" s="3098"/>
      <c r="AA590" s="3098"/>
      <c r="AB590" s="3098"/>
      <c r="AC590" s="3098"/>
      <c r="AD590" s="3098"/>
      <c r="AE590" s="3098"/>
      <c r="AF590" s="3098"/>
      <c r="AG590" s="3098"/>
      <c r="AH590" s="3098"/>
      <c r="AI590" s="3098"/>
      <c r="AJ590" s="3143"/>
      <c r="AK590" s="3143"/>
      <c r="AL590" s="3143"/>
      <c r="AM590" s="3143"/>
      <c r="AN590" s="3143"/>
      <c r="AO590" s="3143"/>
      <c r="AP590" s="3143"/>
      <c r="AQ590" s="3143"/>
      <c r="AR590" s="3143"/>
      <c r="AS590" s="3143"/>
      <c r="AT590" s="3143"/>
      <c r="AU590" s="3143"/>
      <c r="AV590" s="3143"/>
      <c r="AW590" s="3143"/>
      <c r="AX590" s="3143"/>
      <c r="AY590" s="3143"/>
      <c r="AZ590" s="3143"/>
      <c r="BA590" s="3143"/>
      <c r="BB590" s="3143"/>
      <c r="BC590" s="3143"/>
      <c r="BD590" s="3143"/>
      <c r="BE590" s="3143"/>
      <c r="BF590" s="3143"/>
      <c r="BG590" s="3143"/>
      <c r="BH590" s="3143"/>
      <c r="BI590" s="3143"/>
      <c r="BJ590" s="3143"/>
      <c r="BK590" s="3143"/>
      <c r="BL590" s="3189"/>
      <c r="BM590" s="3189"/>
      <c r="BN590" s="3189"/>
      <c r="BO590" s="3189"/>
      <c r="BP590" s="3189"/>
      <c r="BQ590" s="3189"/>
      <c r="BR590" s="3189"/>
      <c r="BS590" s="3189"/>
      <c r="BT590" s="3189"/>
      <c r="BU590" s="3189"/>
      <c r="BV590" s="3143"/>
      <c r="BW590" s="3143"/>
      <c r="BX590" s="3143"/>
      <c r="BY590" s="3143"/>
      <c r="BZ590" s="3143"/>
      <c r="CA590" s="3143"/>
      <c r="CB590" s="3143"/>
      <c r="CC590" s="3143"/>
      <c r="CD590" s="3143"/>
      <c r="CE590" s="3143"/>
      <c r="CF590" s="3143"/>
      <c r="CG590" s="3143"/>
      <c r="CH590" s="3143"/>
      <c r="CI590" s="3143"/>
    </row>
    <row r="591" spans="1:87" ht="16.5" customHeight="1">
      <c r="A591" s="3143"/>
      <c r="B591" s="3143"/>
      <c r="C591" s="3143"/>
      <c r="D591" s="3143"/>
      <c r="E591" s="3143"/>
      <c r="F591" s="3143"/>
      <c r="G591" s="3143"/>
      <c r="H591" s="3143"/>
      <c r="I591" s="3143"/>
      <c r="J591" s="3143"/>
      <c r="K591" s="3098"/>
      <c r="L591" s="3098"/>
      <c r="M591" s="3098"/>
      <c r="N591" s="3098"/>
      <c r="O591" s="3098"/>
      <c r="P591" s="3098"/>
      <c r="Q591" s="3098"/>
      <c r="R591" s="3098"/>
      <c r="S591" s="3098"/>
      <c r="T591" s="3098"/>
      <c r="U591" s="3098"/>
      <c r="V591" s="3098"/>
      <c r="W591" s="3098"/>
      <c r="X591" s="3098"/>
      <c r="Y591" s="3098"/>
      <c r="Z591" s="3098"/>
      <c r="AA591" s="3098"/>
      <c r="AB591" s="3098"/>
      <c r="AC591" s="3098"/>
      <c r="AD591" s="3098"/>
      <c r="AE591" s="3098"/>
      <c r="AF591" s="3098"/>
      <c r="AG591" s="3098"/>
      <c r="AH591" s="3098"/>
      <c r="AI591" s="3098"/>
      <c r="AJ591" s="3143"/>
      <c r="AK591" s="3143"/>
      <c r="AL591" s="3143"/>
      <c r="AM591" s="3143"/>
      <c r="AN591" s="3143"/>
      <c r="AO591" s="3143"/>
      <c r="AP591" s="3143"/>
      <c r="AQ591" s="3143"/>
      <c r="AR591" s="3143"/>
      <c r="AS591" s="3143"/>
      <c r="AT591" s="3143"/>
      <c r="AU591" s="3143"/>
      <c r="AV591" s="3143"/>
      <c r="AW591" s="3143"/>
      <c r="AX591" s="3143"/>
      <c r="AY591" s="3143"/>
      <c r="AZ591" s="3143"/>
      <c r="BA591" s="3143"/>
      <c r="BB591" s="3143"/>
      <c r="BC591" s="3143"/>
      <c r="BD591" s="3143"/>
      <c r="BE591" s="3143"/>
      <c r="BF591" s="3143"/>
      <c r="BG591" s="3143"/>
      <c r="BH591" s="3143"/>
      <c r="BI591" s="3143"/>
      <c r="BJ591" s="3143"/>
      <c r="BK591" s="3143"/>
      <c r="BL591" s="3189"/>
      <c r="BM591" s="3189"/>
      <c r="BN591" s="3189"/>
      <c r="BO591" s="3189"/>
      <c r="BP591" s="3189"/>
      <c r="BQ591" s="3189"/>
      <c r="BR591" s="3189"/>
      <c r="BS591" s="3189"/>
      <c r="BT591" s="3189"/>
      <c r="BU591" s="3189"/>
      <c r="BV591" s="3143"/>
      <c r="BW591" s="3143"/>
      <c r="BX591" s="3143"/>
      <c r="BY591" s="3143"/>
      <c r="BZ591" s="3143"/>
      <c r="CA591" s="3143"/>
      <c r="CB591" s="3143"/>
      <c r="CC591" s="3143"/>
      <c r="CD591" s="3143"/>
      <c r="CE591" s="3143"/>
      <c r="CF591" s="3143"/>
      <c r="CG591" s="3143"/>
      <c r="CH591" s="3143"/>
      <c r="CI591" s="3143"/>
    </row>
    <row r="592" spans="1:87" ht="16.5" customHeight="1">
      <c r="A592" s="3143"/>
      <c r="B592" s="3143"/>
      <c r="C592" s="3143"/>
      <c r="D592" s="3143"/>
      <c r="E592" s="3143"/>
      <c r="F592" s="3143"/>
      <c r="G592" s="3143"/>
      <c r="H592" s="3143"/>
      <c r="I592" s="3143"/>
      <c r="J592" s="3143"/>
      <c r="K592" s="3098"/>
      <c r="L592" s="3098"/>
      <c r="M592" s="3098"/>
      <c r="N592" s="3098"/>
      <c r="O592" s="3098"/>
      <c r="P592" s="3098"/>
      <c r="Q592" s="3098"/>
      <c r="R592" s="3098"/>
      <c r="S592" s="3098"/>
      <c r="T592" s="3098"/>
      <c r="U592" s="3098"/>
      <c r="V592" s="3098"/>
      <c r="W592" s="3098"/>
      <c r="X592" s="3098"/>
      <c r="Y592" s="3098"/>
      <c r="Z592" s="3098"/>
      <c r="AA592" s="3098"/>
      <c r="AB592" s="3098"/>
      <c r="AC592" s="3098"/>
      <c r="AD592" s="3098"/>
      <c r="AE592" s="3098"/>
      <c r="AF592" s="3098"/>
      <c r="AG592" s="3098"/>
      <c r="AH592" s="3098"/>
      <c r="AI592" s="3098"/>
      <c r="AJ592" s="3143"/>
      <c r="AK592" s="3143"/>
      <c r="AL592" s="3143"/>
      <c r="AM592" s="3143"/>
      <c r="AN592" s="3143"/>
      <c r="AO592" s="3143"/>
      <c r="AP592" s="3143"/>
      <c r="AQ592" s="3143"/>
      <c r="AR592" s="3143"/>
      <c r="AS592" s="3143"/>
      <c r="AT592" s="3143"/>
      <c r="AU592" s="3143"/>
      <c r="AV592" s="3143"/>
      <c r="AW592" s="3143"/>
      <c r="AX592" s="3143"/>
      <c r="AY592" s="3143"/>
      <c r="AZ592" s="3143"/>
      <c r="BA592" s="3143"/>
      <c r="BB592" s="3143"/>
      <c r="BC592" s="3143"/>
      <c r="BD592" s="3143"/>
      <c r="BE592" s="3143"/>
      <c r="BF592" s="3143"/>
      <c r="BG592" s="3143"/>
      <c r="BH592" s="3143"/>
      <c r="BI592" s="3143"/>
      <c r="BJ592" s="3143"/>
      <c r="BK592" s="3143"/>
      <c r="BL592" s="3189"/>
      <c r="BM592" s="3189"/>
      <c r="BN592" s="3189"/>
      <c r="BO592" s="3189"/>
      <c r="BP592" s="3189"/>
      <c r="BQ592" s="3189"/>
      <c r="BR592" s="3189"/>
      <c r="BS592" s="3189"/>
      <c r="BT592" s="3189"/>
      <c r="BU592" s="3189"/>
      <c r="BV592" s="3143"/>
      <c r="BW592" s="3143"/>
      <c r="BX592" s="3143"/>
      <c r="BY592" s="3143"/>
      <c r="BZ592" s="3143"/>
      <c r="CA592" s="3143"/>
      <c r="CB592" s="3143"/>
      <c r="CC592" s="3143"/>
      <c r="CD592" s="3143"/>
      <c r="CE592" s="3143"/>
      <c r="CF592" s="3143"/>
      <c r="CG592" s="3143"/>
      <c r="CH592" s="3143"/>
      <c r="CI592" s="3143"/>
    </row>
    <row r="593" spans="1:87" ht="16.5" customHeight="1">
      <c r="A593" s="3143"/>
      <c r="B593" s="3143"/>
      <c r="C593" s="3143"/>
      <c r="D593" s="3143"/>
      <c r="E593" s="3143"/>
      <c r="F593" s="3143"/>
      <c r="G593" s="3143"/>
      <c r="H593" s="3143"/>
      <c r="I593" s="3143"/>
      <c r="J593" s="3143"/>
      <c r="K593" s="3098"/>
      <c r="L593" s="3098"/>
      <c r="M593" s="3098"/>
      <c r="N593" s="3098"/>
      <c r="O593" s="3098"/>
      <c r="P593" s="3098"/>
      <c r="Q593" s="3098"/>
      <c r="R593" s="3098"/>
      <c r="S593" s="3098"/>
      <c r="T593" s="3098"/>
      <c r="U593" s="3098"/>
      <c r="V593" s="3098"/>
      <c r="W593" s="3098"/>
      <c r="X593" s="3098"/>
      <c r="Y593" s="3098"/>
      <c r="Z593" s="3098"/>
      <c r="AA593" s="3098"/>
      <c r="AB593" s="3098"/>
      <c r="AC593" s="3098"/>
      <c r="AD593" s="3098"/>
      <c r="AE593" s="3098"/>
      <c r="AF593" s="3098"/>
      <c r="AG593" s="3098"/>
      <c r="AH593" s="3098"/>
      <c r="AI593" s="3098"/>
      <c r="AJ593" s="3143"/>
      <c r="AK593" s="3143"/>
      <c r="AL593" s="3143"/>
      <c r="AM593" s="3143"/>
      <c r="AN593" s="3143"/>
      <c r="AO593" s="3143"/>
      <c r="AP593" s="3143"/>
      <c r="AQ593" s="3143"/>
      <c r="AR593" s="3143"/>
      <c r="AS593" s="3143"/>
      <c r="AT593" s="3143"/>
      <c r="AU593" s="3143"/>
      <c r="AV593" s="3143"/>
      <c r="AW593" s="3143"/>
      <c r="AX593" s="3143"/>
      <c r="AY593" s="3143"/>
      <c r="AZ593" s="3143"/>
      <c r="BA593" s="3143"/>
      <c r="BB593" s="3143"/>
      <c r="BC593" s="3143"/>
      <c r="BD593" s="3143"/>
      <c r="BE593" s="3143"/>
      <c r="BF593" s="3143"/>
      <c r="BG593" s="3143"/>
      <c r="BH593" s="3143"/>
      <c r="BI593" s="3143"/>
      <c r="BJ593" s="3143"/>
      <c r="BK593" s="3143"/>
      <c r="BL593" s="3189"/>
      <c r="BM593" s="3189"/>
      <c r="BN593" s="3189"/>
      <c r="BO593" s="3189"/>
      <c r="BP593" s="3189"/>
      <c r="BQ593" s="3189"/>
      <c r="BR593" s="3189"/>
      <c r="BS593" s="3189"/>
      <c r="BT593" s="3189"/>
      <c r="BU593" s="3189"/>
      <c r="BV593" s="3143"/>
      <c r="BW593" s="3143"/>
      <c r="BX593" s="3143"/>
      <c r="BY593" s="3143"/>
      <c r="BZ593" s="3143"/>
      <c r="CA593" s="3143"/>
      <c r="CB593" s="3143"/>
      <c r="CC593" s="3143"/>
      <c r="CD593" s="3143"/>
      <c r="CE593" s="3143"/>
      <c r="CF593" s="3143"/>
      <c r="CG593" s="3143"/>
      <c r="CH593" s="3143"/>
      <c r="CI593" s="3143"/>
    </row>
    <row r="594" spans="1:87" ht="16.5" customHeight="1">
      <c r="A594" s="3143"/>
      <c r="B594" s="3143"/>
      <c r="C594" s="3143"/>
      <c r="D594" s="3143"/>
      <c r="E594" s="3143"/>
      <c r="F594" s="3143"/>
      <c r="G594" s="3143"/>
      <c r="H594" s="3143"/>
      <c r="I594" s="3143"/>
      <c r="J594" s="3143"/>
      <c r="K594" s="3098"/>
      <c r="L594" s="3098"/>
      <c r="M594" s="3098"/>
      <c r="N594" s="3098"/>
      <c r="O594" s="3098"/>
      <c r="P594" s="3098"/>
      <c r="Q594" s="3098"/>
      <c r="R594" s="3098"/>
      <c r="S594" s="3098"/>
      <c r="T594" s="3098"/>
      <c r="U594" s="3098"/>
      <c r="V594" s="3098"/>
      <c r="W594" s="3098"/>
      <c r="X594" s="3098"/>
      <c r="Y594" s="3098"/>
      <c r="Z594" s="3098"/>
      <c r="AA594" s="3098"/>
      <c r="AB594" s="3098"/>
      <c r="AC594" s="3098"/>
      <c r="AD594" s="3098"/>
      <c r="AE594" s="3098"/>
      <c r="AF594" s="3098"/>
      <c r="AG594" s="3098"/>
      <c r="AH594" s="3098"/>
      <c r="AI594" s="3098"/>
      <c r="AJ594" s="3143"/>
      <c r="AK594" s="3143"/>
      <c r="AL594" s="3143"/>
      <c r="AM594" s="3143"/>
      <c r="AN594" s="3143"/>
      <c r="AO594" s="3143"/>
      <c r="AP594" s="3143"/>
      <c r="AQ594" s="3143"/>
      <c r="AR594" s="3143"/>
      <c r="AS594" s="3143"/>
      <c r="AT594" s="3143"/>
      <c r="AU594" s="3143"/>
      <c r="AV594" s="3143"/>
      <c r="AW594" s="3143"/>
      <c r="AX594" s="3143"/>
      <c r="AY594" s="3143"/>
      <c r="AZ594" s="3143"/>
      <c r="BA594" s="3143"/>
      <c r="BB594" s="3143"/>
      <c r="BC594" s="3143"/>
      <c r="BD594" s="3143"/>
      <c r="BE594" s="3143"/>
      <c r="BF594" s="3143"/>
      <c r="BG594" s="3143"/>
      <c r="BH594" s="3143"/>
      <c r="BI594" s="3143"/>
      <c r="BJ594" s="3143"/>
      <c r="BK594" s="3143"/>
      <c r="BL594" s="3189"/>
      <c r="BM594" s="3189"/>
      <c r="BN594" s="3189"/>
      <c r="BO594" s="3189"/>
      <c r="BP594" s="3189"/>
      <c r="BQ594" s="3189"/>
      <c r="BR594" s="3189"/>
      <c r="BS594" s="3189"/>
      <c r="BT594" s="3189"/>
      <c r="BU594" s="3189"/>
      <c r="BV594" s="3143"/>
      <c r="BW594" s="3143"/>
      <c r="BX594" s="3143"/>
      <c r="BY594" s="3143"/>
      <c r="BZ594" s="3143"/>
      <c r="CA594" s="3143"/>
      <c r="CB594" s="3143"/>
      <c r="CC594" s="3143"/>
      <c r="CD594" s="3143"/>
      <c r="CE594" s="3143"/>
      <c r="CF594" s="3143"/>
      <c r="CG594" s="3143"/>
      <c r="CH594" s="3143"/>
      <c r="CI594" s="3143"/>
    </row>
    <row r="595" spans="1:87" ht="16.5" customHeight="1">
      <c r="A595" s="3143"/>
      <c r="B595" s="3143"/>
      <c r="C595" s="3143"/>
      <c r="D595" s="3143"/>
      <c r="E595" s="3143"/>
      <c r="F595" s="3143"/>
      <c r="G595" s="3143"/>
      <c r="H595" s="3143"/>
      <c r="I595" s="3143"/>
      <c r="J595" s="3143"/>
      <c r="K595" s="3098"/>
      <c r="L595" s="3098"/>
      <c r="M595" s="3098"/>
      <c r="N595" s="3098"/>
      <c r="O595" s="3098"/>
      <c r="P595" s="3098"/>
      <c r="Q595" s="3098"/>
      <c r="R595" s="3098"/>
      <c r="S595" s="3098"/>
      <c r="T595" s="3098"/>
      <c r="U595" s="3098"/>
      <c r="V595" s="3098"/>
      <c r="W595" s="3098"/>
      <c r="X595" s="3098"/>
      <c r="Y595" s="3098"/>
      <c r="Z595" s="3098"/>
      <c r="AA595" s="3098"/>
      <c r="AB595" s="3098"/>
      <c r="AC595" s="3098"/>
      <c r="AD595" s="3098"/>
      <c r="AE595" s="3098"/>
      <c r="AF595" s="3098"/>
      <c r="AG595" s="3098"/>
      <c r="AH595" s="3098"/>
      <c r="AI595" s="3098"/>
      <c r="AJ595" s="3143"/>
      <c r="AK595" s="3143"/>
      <c r="AL595" s="3143"/>
      <c r="AM595" s="3143"/>
      <c r="AN595" s="3143"/>
      <c r="AO595" s="3143"/>
      <c r="AP595" s="3143"/>
      <c r="AQ595" s="3143"/>
      <c r="AR595" s="3143"/>
      <c r="AS595" s="3143"/>
      <c r="AT595" s="3143"/>
      <c r="AU595" s="3143"/>
      <c r="AV595" s="3143"/>
      <c r="AW595" s="3143"/>
      <c r="AX595" s="3143"/>
      <c r="AY595" s="3143"/>
      <c r="AZ595" s="3143"/>
      <c r="BA595" s="3143"/>
      <c r="BB595" s="3143"/>
      <c r="BC595" s="3143"/>
      <c r="BD595" s="3143"/>
      <c r="BE595" s="3143"/>
      <c r="BF595" s="3143"/>
      <c r="BG595" s="3143"/>
      <c r="BH595" s="3143"/>
      <c r="BI595" s="3143"/>
      <c r="BJ595" s="3143"/>
      <c r="BK595" s="3143"/>
      <c r="BL595" s="3189"/>
      <c r="BM595" s="3189"/>
      <c r="BN595" s="3189"/>
      <c r="BO595" s="3189"/>
      <c r="BP595" s="3189"/>
      <c r="BQ595" s="3189"/>
      <c r="BR595" s="3189"/>
      <c r="BS595" s="3189"/>
      <c r="BT595" s="3189"/>
      <c r="BU595" s="3189"/>
      <c r="BV595" s="3143"/>
      <c r="BW595" s="3143"/>
      <c r="BX595" s="3143"/>
      <c r="BY595" s="3143"/>
      <c r="BZ595" s="3143"/>
      <c r="CA595" s="3143"/>
      <c r="CB595" s="3143"/>
      <c r="CC595" s="3143"/>
      <c r="CD595" s="3143"/>
      <c r="CE595" s="3143"/>
      <c r="CF595" s="3143"/>
      <c r="CG595" s="3143"/>
      <c r="CH595" s="3143"/>
      <c r="CI595" s="3143"/>
    </row>
    <row r="596" spans="1:87" ht="16.5" customHeight="1">
      <c r="A596" s="3143"/>
      <c r="B596" s="3143"/>
      <c r="C596" s="3143"/>
      <c r="D596" s="3143"/>
      <c r="E596" s="3143"/>
      <c r="F596" s="3143"/>
      <c r="G596" s="3143"/>
      <c r="H596" s="3143"/>
      <c r="I596" s="3143"/>
      <c r="J596" s="3143"/>
      <c r="K596" s="3098"/>
      <c r="L596" s="3098"/>
      <c r="M596" s="3098"/>
      <c r="N596" s="3098"/>
      <c r="O596" s="3098"/>
      <c r="P596" s="3098"/>
      <c r="Q596" s="3098"/>
      <c r="R596" s="3098"/>
      <c r="S596" s="3098"/>
      <c r="T596" s="3098"/>
      <c r="U596" s="3098"/>
      <c r="V596" s="3098"/>
      <c r="W596" s="3098"/>
      <c r="X596" s="3098"/>
      <c r="Y596" s="3098"/>
      <c r="Z596" s="3098"/>
      <c r="AA596" s="3098"/>
      <c r="AB596" s="3098"/>
      <c r="AC596" s="3098"/>
      <c r="AD596" s="3098"/>
      <c r="AE596" s="3098"/>
      <c r="AF596" s="3098"/>
      <c r="AG596" s="3098"/>
      <c r="AH596" s="3098"/>
      <c r="AI596" s="3098"/>
      <c r="AJ596" s="3143"/>
      <c r="AK596" s="3143"/>
      <c r="AL596" s="3143"/>
      <c r="AM596" s="3143"/>
      <c r="AN596" s="3143"/>
      <c r="AO596" s="3143"/>
      <c r="AP596" s="3143"/>
      <c r="AQ596" s="3143"/>
      <c r="AR596" s="3143"/>
      <c r="AS596" s="3143"/>
      <c r="AT596" s="3143"/>
      <c r="AU596" s="3143"/>
      <c r="AV596" s="3143"/>
      <c r="AW596" s="3143"/>
      <c r="AX596" s="3143"/>
      <c r="AY596" s="3143"/>
      <c r="AZ596" s="3143"/>
      <c r="BA596" s="3143"/>
      <c r="BB596" s="3143"/>
      <c r="BC596" s="3143"/>
      <c r="BD596" s="3143"/>
      <c r="BE596" s="3143"/>
      <c r="BF596" s="3143"/>
      <c r="BG596" s="3143"/>
      <c r="BH596" s="3143"/>
      <c r="BI596" s="3143"/>
      <c r="BJ596" s="3143"/>
      <c r="BK596" s="3143"/>
      <c r="BL596" s="3189"/>
      <c r="BM596" s="3189"/>
      <c r="BN596" s="3189"/>
      <c r="BO596" s="3189"/>
      <c r="BP596" s="3189"/>
      <c r="BQ596" s="3189"/>
      <c r="BR596" s="3189"/>
      <c r="BS596" s="3189"/>
      <c r="BT596" s="3189"/>
      <c r="BU596" s="3189"/>
      <c r="BV596" s="3143"/>
      <c r="BW596" s="3143"/>
      <c r="BX596" s="3143"/>
      <c r="BY596" s="3143"/>
      <c r="BZ596" s="3143"/>
      <c r="CA596" s="3143"/>
      <c r="CB596" s="3143"/>
      <c r="CC596" s="3143"/>
      <c r="CD596" s="3143"/>
      <c r="CE596" s="3143"/>
      <c r="CF596" s="3143"/>
      <c r="CG596" s="3143"/>
      <c r="CH596" s="3143"/>
      <c r="CI596" s="3143"/>
    </row>
    <row r="597" spans="1:87" ht="16.5" customHeight="1">
      <c r="A597" s="3143"/>
      <c r="B597" s="3143"/>
      <c r="C597" s="3143"/>
      <c r="D597" s="3143"/>
      <c r="E597" s="3143"/>
      <c r="F597" s="3143"/>
      <c r="G597" s="3143"/>
      <c r="H597" s="3143"/>
      <c r="I597" s="3143"/>
      <c r="J597" s="3143"/>
      <c r="K597" s="3098"/>
      <c r="L597" s="3098"/>
      <c r="M597" s="3098"/>
      <c r="N597" s="3098"/>
      <c r="O597" s="3098"/>
      <c r="P597" s="3098"/>
      <c r="Q597" s="3098"/>
      <c r="R597" s="3098"/>
      <c r="S597" s="3098"/>
      <c r="T597" s="3098"/>
      <c r="U597" s="3098"/>
      <c r="V597" s="3098"/>
      <c r="W597" s="3098"/>
      <c r="X597" s="3098"/>
      <c r="Y597" s="3098"/>
      <c r="Z597" s="3098"/>
      <c r="AA597" s="3098"/>
      <c r="AB597" s="3098"/>
      <c r="AC597" s="3098"/>
      <c r="AD597" s="3098"/>
      <c r="AE597" s="3098"/>
      <c r="AF597" s="3098"/>
      <c r="AG597" s="3098"/>
      <c r="AH597" s="3098"/>
      <c r="AI597" s="3098"/>
      <c r="AJ597" s="3143"/>
      <c r="AK597" s="3143"/>
      <c r="AL597" s="3143"/>
      <c r="AM597" s="3143"/>
      <c r="AN597" s="3143"/>
      <c r="AO597" s="3143"/>
      <c r="AP597" s="3143"/>
      <c r="AQ597" s="3143"/>
      <c r="AR597" s="3143"/>
      <c r="AS597" s="3143"/>
      <c r="AT597" s="3143"/>
      <c r="AU597" s="3143"/>
      <c r="AV597" s="3143"/>
      <c r="AW597" s="3143"/>
      <c r="AX597" s="3143"/>
      <c r="AY597" s="3143"/>
      <c r="AZ597" s="3143"/>
      <c r="BA597" s="3143"/>
      <c r="BB597" s="3143"/>
      <c r="BC597" s="3143"/>
      <c r="BD597" s="3143"/>
      <c r="BE597" s="3143"/>
      <c r="BF597" s="3143"/>
      <c r="BG597" s="3143"/>
      <c r="BH597" s="3143"/>
      <c r="BI597" s="3143"/>
      <c r="BJ597" s="3143"/>
      <c r="BK597" s="3143"/>
      <c r="BL597" s="3189"/>
      <c r="BM597" s="3189"/>
      <c r="BN597" s="3189"/>
      <c r="BO597" s="3189"/>
      <c r="BP597" s="3189"/>
      <c r="BQ597" s="3189"/>
      <c r="BR597" s="3189"/>
      <c r="BS597" s="3189"/>
      <c r="BT597" s="3189"/>
      <c r="BU597" s="3189"/>
      <c r="BV597" s="3143"/>
      <c r="BW597" s="3143"/>
      <c r="BX597" s="3143"/>
      <c r="BY597" s="3143"/>
      <c r="BZ597" s="3143"/>
      <c r="CA597" s="3143"/>
      <c r="CB597" s="3143"/>
      <c r="CC597" s="3143"/>
      <c r="CD597" s="3143"/>
      <c r="CE597" s="3143"/>
      <c r="CF597" s="3143"/>
      <c r="CG597" s="3143"/>
      <c r="CH597" s="3143"/>
      <c r="CI597" s="3143"/>
    </row>
    <row r="598" spans="1:87" ht="16.5" customHeight="1">
      <c r="A598" s="3143"/>
      <c r="B598" s="3143"/>
      <c r="C598" s="3143"/>
      <c r="D598" s="3143"/>
      <c r="E598" s="3143"/>
      <c r="F598" s="3143"/>
      <c r="G598" s="3143"/>
      <c r="H598" s="3143"/>
      <c r="I598" s="3143"/>
      <c r="J598" s="3143"/>
      <c r="K598" s="3098"/>
      <c r="L598" s="3098"/>
      <c r="M598" s="3098"/>
      <c r="N598" s="3098"/>
      <c r="O598" s="3098"/>
      <c r="P598" s="3098"/>
      <c r="Q598" s="3098"/>
      <c r="R598" s="3098"/>
      <c r="S598" s="3098"/>
      <c r="T598" s="3098"/>
      <c r="U598" s="3098"/>
      <c r="V598" s="3098"/>
      <c r="W598" s="3098"/>
      <c r="X598" s="3098"/>
      <c r="Y598" s="3098"/>
      <c r="Z598" s="3098"/>
      <c r="AA598" s="3098"/>
      <c r="AB598" s="3098"/>
      <c r="AC598" s="3098"/>
      <c r="AD598" s="3098"/>
      <c r="AE598" s="3098"/>
      <c r="AF598" s="3098"/>
      <c r="AG598" s="3098"/>
      <c r="AH598" s="3098"/>
      <c r="AI598" s="3098"/>
      <c r="AJ598" s="3143"/>
      <c r="AK598" s="3143"/>
      <c r="AL598" s="3143"/>
      <c r="AM598" s="3143"/>
      <c r="AN598" s="3143"/>
      <c r="AO598" s="3143"/>
      <c r="AP598" s="3143"/>
      <c r="AQ598" s="3143"/>
      <c r="AR598" s="3143"/>
      <c r="AS598" s="3143"/>
      <c r="AT598" s="3143"/>
      <c r="AU598" s="3143"/>
      <c r="AV598" s="3143"/>
      <c r="AW598" s="3143"/>
      <c r="AX598" s="3143"/>
      <c r="AY598" s="3143"/>
      <c r="AZ598" s="3143"/>
      <c r="BA598" s="3143"/>
      <c r="BB598" s="3143"/>
      <c r="BC598" s="3143"/>
      <c r="BD598" s="3143"/>
      <c r="BE598" s="3143"/>
      <c r="BF598" s="3143"/>
      <c r="BG598" s="3143"/>
      <c r="BH598" s="3143"/>
      <c r="BI598" s="3143"/>
      <c r="BJ598" s="3143"/>
      <c r="BK598" s="3143"/>
      <c r="BL598" s="3189"/>
      <c r="BM598" s="3189"/>
      <c r="BN598" s="3189"/>
      <c r="BO598" s="3189"/>
      <c r="BP598" s="3189"/>
      <c r="BQ598" s="3189"/>
      <c r="BR598" s="3189"/>
      <c r="BS598" s="3189"/>
      <c r="BT598" s="3189"/>
      <c r="BU598" s="3189"/>
      <c r="BV598" s="3143"/>
      <c r="BW598" s="3143"/>
      <c r="BX598" s="3143"/>
      <c r="BY598" s="3143"/>
      <c r="BZ598" s="3143"/>
      <c r="CA598" s="3143"/>
      <c r="CB598" s="3143"/>
      <c r="CC598" s="3143"/>
      <c r="CD598" s="3143"/>
      <c r="CE598" s="3143"/>
      <c r="CF598" s="3143"/>
      <c r="CG598" s="3143"/>
      <c r="CH598" s="3143"/>
      <c r="CI598" s="3143"/>
    </row>
    <row r="599" spans="1:87" ht="16.5" customHeight="1">
      <c r="A599" s="3143"/>
      <c r="B599" s="3143"/>
      <c r="C599" s="3143"/>
      <c r="D599" s="3143"/>
      <c r="E599" s="3143"/>
      <c r="F599" s="3143"/>
      <c r="G599" s="3143"/>
      <c r="H599" s="3143"/>
      <c r="I599" s="3143"/>
      <c r="J599" s="3143"/>
      <c r="K599" s="3098"/>
      <c r="L599" s="3098"/>
      <c r="M599" s="3098"/>
      <c r="N599" s="3098"/>
      <c r="O599" s="3098"/>
      <c r="P599" s="3098"/>
      <c r="Q599" s="3098"/>
      <c r="R599" s="3098"/>
      <c r="S599" s="3098"/>
      <c r="T599" s="3098"/>
      <c r="U599" s="3098"/>
      <c r="V599" s="3098"/>
      <c r="W599" s="3098"/>
      <c r="X599" s="3098"/>
      <c r="Y599" s="3098"/>
      <c r="Z599" s="3098"/>
      <c r="AA599" s="3098"/>
      <c r="AB599" s="3098"/>
      <c r="AC599" s="3098"/>
      <c r="AD599" s="3098"/>
      <c r="AE599" s="3098"/>
      <c r="AF599" s="3098"/>
      <c r="AG599" s="3098"/>
      <c r="AH599" s="3098"/>
      <c r="AI599" s="3098"/>
      <c r="AJ599" s="3143"/>
      <c r="AK599" s="3143"/>
      <c r="AL599" s="3143"/>
      <c r="AM599" s="3143"/>
      <c r="AN599" s="3143"/>
      <c r="AO599" s="3143"/>
      <c r="AP599" s="3143"/>
      <c r="AQ599" s="3143"/>
      <c r="AR599" s="3143"/>
      <c r="AS599" s="3143"/>
      <c r="AT599" s="3143"/>
      <c r="AU599" s="3143"/>
      <c r="AV599" s="3143"/>
      <c r="AW599" s="3143"/>
      <c r="AX599" s="3143"/>
      <c r="AY599" s="3143"/>
      <c r="AZ599" s="3143"/>
      <c r="BA599" s="3143"/>
      <c r="BB599" s="3143"/>
      <c r="BC599" s="3143"/>
      <c r="BD599" s="3143"/>
      <c r="BE599" s="3143"/>
      <c r="BF599" s="3143"/>
      <c r="BG599" s="3143"/>
      <c r="BH599" s="3143"/>
      <c r="BI599" s="3143"/>
      <c r="BJ599" s="3143"/>
      <c r="BK599" s="3143"/>
      <c r="BL599" s="3189"/>
      <c r="BM599" s="3189"/>
      <c r="BN599" s="3189"/>
      <c r="BO599" s="3189"/>
      <c r="BP599" s="3189"/>
      <c r="BQ599" s="3189"/>
      <c r="BR599" s="3189"/>
      <c r="BS599" s="3189"/>
      <c r="BT599" s="3189"/>
      <c r="BU599" s="3189"/>
      <c r="BV599" s="3143"/>
      <c r="BW599" s="3143"/>
      <c r="BX599" s="3143"/>
      <c r="BY599" s="3143"/>
      <c r="BZ599" s="3143"/>
      <c r="CA599" s="3143"/>
      <c r="CB599" s="3143"/>
      <c r="CC599" s="3143"/>
      <c r="CD599" s="3143"/>
      <c r="CE599" s="3143"/>
      <c r="CF599" s="3143"/>
      <c r="CG599" s="3143"/>
      <c r="CH599" s="3143"/>
      <c r="CI599" s="3143"/>
    </row>
    <row r="600" spans="1:87" ht="16.5" customHeight="1">
      <c r="A600" s="3143"/>
      <c r="B600" s="3143"/>
      <c r="C600" s="3143"/>
      <c r="D600" s="3143"/>
      <c r="E600" s="3143"/>
      <c r="F600" s="3143"/>
      <c r="G600" s="3143"/>
      <c r="H600" s="3143"/>
      <c r="I600" s="3143"/>
      <c r="J600" s="3143"/>
      <c r="K600" s="3098"/>
      <c r="L600" s="3098"/>
      <c r="M600" s="3098"/>
      <c r="N600" s="3098"/>
      <c r="O600" s="3098"/>
      <c r="P600" s="3098"/>
      <c r="Q600" s="3098"/>
      <c r="R600" s="3098"/>
      <c r="S600" s="3098"/>
      <c r="T600" s="3098"/>
      <c r="U600" s="3098"/>
      <c r="V600" s="3098"/>
      <c r="W600" s="3098"/>
      <c r="X600" s="3098"/>
      <c r="Y600" s="3098"/>
      <c r="Z600" s="3098"/>
      <c r="AA600" s="3098"/>
      <c r="AB600" s="3098"/>
      <c r="AC600" s="3098"/>
      <c r="AD600" s="3098"/>
      <c r="AE600" s="3098"/>
      <c r="AF600" s="3098"/>
      <c r="AG600" s="3098"/>
      <c r="AH600" s="3098"/>
      <c r="AI600" s="3098"/>
      <c r="AJ600" s="3143"/>
      <c r="AK600" s="3143"/>
      <c r="AL600" s="3143"/>
      <c r="AM600" s="3143"/>
      <c r="AN600" s="3143"/>
      <c r="AO600" s="3143"/>
      <c r="AP600" s="3143"/>
      <c r="AQ600" s="3143"/>
      <c r="AR600" s="3143"/>
      <c r="AS600" s="3143"/>
      <c r="AT600" s="3143"/>
      <c r="AU600" s="3143"/>
      <c r="AV600" s="3143"/>
      <c r="AW600" s="3143"/>
      <c r="AX600" s="3143"/>
      <c r="AY600" s="3143"/>
      <c r="AZ600" s="3143"/>
      <c r="BA600" s="3143"/>
      <c r="BB600" s="3143"/>
      <c r="BC600" s="3143"/>
      <c r="BD600" s="3143"/>
      <c r="BE600" s="3143"/>
      <c r="BF600" s="3143"/>
      <c r="BG600" s="3143"/>
      <c r="BH600" s="3143"/>
      <c r="BI600" s="3143"/>
      <c r="BJ600" s="3143"/>
      <c r="BK600" s="3143"/>
      <c r="BL600" s="3189"/>
      <c r="BM600" s="3189"/>
      <c r="BN600" s="3189"/>
      <c r="BO600" s="3189"/>
      <c r="BP600" s="3189"/>
      <c r="BQ600" s="3189"/>
      <c r="BR600" s="3189"/>
      <c r="BS600" s="3189"/>
      <c r="BT600" s="3189"/>
      <c r="BU600" s="3189"/>
      <c r="BV600" s="3143"/>
      <c r="BW600" s="3143"/>
      <c r="BX600" s="3143"/>
      <c r="BY600" s="3143"/>
      <c r="BZ600" s="3143"/>
      <c r="CA600" s="3143"/>
      <c r="CB600" s="3143"/>
      <c r="CC600" s="3143"/>
      <c r="CD600" s="3143"/>
      <c r="CE600" s="3143"/>
      <c r="CF600" s="3143"/>
      <c r="CG600" s="3143"/>
      <c r="CH600" s="3143"/>
      <c r="CI600" s="3143"/>
    </row>
    <row r="601" spans="1:87" ht="16.5" customHeight="1">
      <c r="A601" s="3143"/>
      <c r="B601" s="3143"/>
      <c r="C601" s="3143"/>
      <c r="D601" s="3143"/>
      <c r="E601" s="3143"/>
      <c r="F601" s="3143"/>
      <c r="G601" s="3143"/>
      <c r="H601" s="3143"/>
      <c r="I601" s="3143"/>
      <c r="J601" s="3143"/>
      <c r="K601" s="3098"/>
      <c r="L601" s="3098"/>
      <c r="M601" s="3098"/>
      <c r="N601" s="3098"/>
      <c r="O601" s="3098"/>
      <c r="P601" s="3098"/>
      <c r="Q601" s="3098"/>
      <c r="R601" s="3098"/>
      <c r="S601" s="3098"/>
      <c r="T601" s="3098"/>
      <c r="U601" s="3098"/>
      <c r="V601" s="3098"/>
      <c r="W601" s="3098"/>
      <c r="X601" s="3098"/>
      <c r="Y601" s="3098"/>
      <c r="Z601" s="3098"/>
      <c r="AA601" s="3098"/>
      <c r="AB601" s="3098"/>
      <c r="AC601" s="3098"/>
      <c r="AD601" s="3098"/>
      <c r="AE601" s="3098"/>
      <c r="AF601" s="3098"/>
      <c r="AG601" s="3098"/>
      <c r="AH601" s="3098"/>
      <c r="AI601" s="3098"/>
      <c r="AJ601" s="3143"/>
      <c r="AK601" s="3143"/>
      <c r="AL601" s="3143"/>
      <c r="AM601" s="3143"/>
      <c r="AN601" s="3143"/>
      <c r="AO601" s="3143"/>
      <c r="AP601" s="3143"/>
      <c r="AQ601" s="3143"/>
      <c r="AR601" s="3143"/>
      <c r="AS601" s="3143"/>
      <c r="AT601" s="3143"/>
      <c r="AU601" s="3143"/>
      <c r="AV601" s="3143"/>
      <c r="AW601" s="3143"/>
      <c r="AX601" s="3143"/>
      <c r="AY601" s="3143"/>
      <c r="AZ601" s="3143"/>
      <c r="BA601" s="3143"/>
      <c r="BB601" s="3143"/>
      <c r="BC601" s="3143"/>
      <c r="BD601" s="3143"/>
      <c r="BE601" s="3143"/>
      <c r="BF601" s="3143"/>
      <c r="BG601" s="3143"/>
      <c r="BH601" s="3143"/>
      <c r="BI601" s="3143"/>
      <c r="BJ601" s="3143"/>
      <c r="BK601" s="3143"/>
      <c r="BL601" s="3189"/>
      <c r="BM601" s="3189"/>
      <c r="BN601" s="3189"/>
      <c r="BO601" s="3189"/>
      <c r="BP601" s="3189"/>
      <c r="BQ601" s="3189"/>
      <c r="BR601" s="3189"/>
      <c r="BS601" s="3189"/>
      <c r="BT601" s="3189"/>
      <c r="BU601" s="3189"/>
      <c r="BV601" s="3143"/>
      <c r="BW601" s="3143"/>
      <c r="BX601" s="3143"/>
      <c r="BY601" s="3143"/>
      <c r="BZ601" s="3143"/>
      <c r="CA601" s="3143"/>
      <c r="CB601" s="3143"/>
      <c r="CC601" s="3143"/>
      <c r="CD601" s="3143"/>
      <c r="CE601" s="3143"/>
      <c r="CF601" s="3143"/>
      <c r="CG601" s="3143"/>
      <c r="CH601" s="3143"/>
      <c r="CI601" s="3143"/>
    </row>
    <row r="602" spans="1:87" ht="16.5" customHeight="1">
      <c r="A602" s="3143"/>
      <c r="B602" s="3143"/>
      <c r="C602" s="3143"/>
      <c r="D602" s="3143"/>
      <c r="E602" s="3143"/>
      <c r="F602" s="3143"/>
      <c r="G602" s="3143"/>
      <c r="H602" s="3143"/>
      <c r="I602" s="3143"/>
      <c r="J602" s="3143"/>
      <c r="K602" s="3098"/>
      <c r="L602" s="3098"/>
      <c r="M602" s="3098"/>
      <c r="N602" s="3098"/>
      <c r="O602" s="3098"/>
      <c r="P602" s="3098"/>
      <c r="Q602" s="3098"/>
      <c r="R602" s="3098"/>
      <c r="S602" s="3098"/>
      <c r="T602" s="3098"/>
      <c r="U602" s="3098"/>
      <c r="V602" s="3098"/>
      <c r="W602" s="3098"/>
      <c r="X602" s="3098"/>
      <c r="Y602" s="3098"/>
      <c r="Z602" s="3098"/>
      <c r="AA602" s="3098"/>
      <c r="AB602" s="3098"/>
      <c r="AC602" s="3098"/>
      <c r="AD602" s="3098"/>
      <c r="AE602" s="3098"/>
      <c r="AF602" s="3098"/>
      <c r="AG602" s="3098"/>
      <c r="AH602" s="3098"/>
      <c r="AI602" s="3098"/>
      <c r="AJ602" s="3143"/>
      <c r="AK602" s="3143"/>
      <c r="AL602" s="3143"/>
      <c r="AM602" s="3143"/>
      <c r="AN602" s="3143"/>
      <c r="AO602" s="3143"/>
      <c r="AP602" s="3143"/>
      <c r="AQ602" s="3143"/>
      <c r="AR602" s="3143"/>
      <c r="AS602" s="3143"/>
      <c r="AT602" s="3143"/>
      <c r="AU602" s="3143"/>
      <c r="AV602" s="3143"/>
      <c r="AW602" s="3143"/>
      <c r="AX602" s="3143"/>
      <c r="AY602" s="3143"/>
      <c r="AZ602" s="3143"/>
      <c r="BA602" s="3143"/>
      <c r="BB602" s="3143"/>
      <c r="BC602" s="3143"/>
      <c r="BD602" s="3143"/>
      <c r="BE602" s="3143"/>
      <c r="BF602" s="3143"/>
      <c r="BG602" s="3143"/>
      <c r="BH602" s="3143"/>
      <c r="BI602" s="3143"/>
      <c r="BJ602" s="3143"/>
      <c r="BK602" s="3143"/>
      <c r="BL602" s="3189"/>
      <c r="BM602" s="3189"/>
      <c r="BN602" s="3189"/>
      <c r="BO602" s="3189"/>
      <c r="BP602" s="3189"/>
      <c r="BQ602" s="3189"/>
      <c r="BR602" s="3189"/>
      <c r="BS602" s="3189"/>
      <c r="BT602" s="3189"/>
      <c r="BU602" s="3189"/>
      <c r="BV602" s="3143"/>
      <c r="BW602" s="3143"/>
      <c r="BX602" s="3143"/>
      <c r="BY602" s="3143"/>
      <c r="BZ602" s="3143"/>
      <c r="CA602" s="3143"/>
      <c r="CB602" s="3143"/>
      <c r="CC602" s="3143"/>
      <c r="CD602" s="3143"/>
      <c r="CE602" s="3143"/>
      <c r="CF602" s="3143"/>
      <c r="CG602" s="3143"/>
      <c r="CH602" s="3143"/>
      <c r="CI602" s="3143"/>
    </row>
    <row r="603" spans="1:87" ht="16.5" customHeight="1">
      <c r="A603" s="3143"/>
      <c r="B603" s="3143"/>
      <c r="C603" s="3143"/>
      <c r="D603" s="3143"/>
      <c r="E603" s="3143"/>
      <c r="F603" s="3143"/>
      <c r="G603" s="3143"/>
      <c r="H603" s="3143"/>
      <c r="I603" s="3143"/>
      <c r="J603" s="3143"/>
      <c r="K603" s="3098"/>
      <c r="L603" s="3098"/>
      <c r="M603" s="3098"/>
      <c r="N603" s="3098"/>
      <c r="O603" s="3098"/>
      <c r="P603" s="3098"/>
      <c r="Q603" s="3098"/>
      <c r="R603" s="3098"/>
      <c r="S603" s="3098"/>
      <c r="T603" s="3098"/>
      <c r="U603" s="3098"/>
      <c r="V603" s="3098"/>
      <c r="W603" s="3098"/>
      <c r="X603" s="3098"/>
      <c r="Y603" s="3098"/>
      <c r="Z603" s="3098"/>
      <c r="AA603" s="3098"/>
      <c r="AB603" s="3098"/>
      <c r="AC603" s="3098"/>
      <c r="AD603" s="3098"/>
      <c r="AE603" s="3098"/>
      <c r="AF603" s="3098"/>
      <c r="AG603" s="3098"/>
      <c r="AH603" s="3098"/>
      <c r="AI603" s="3098"/>
      <c r="AJ603" s="3143"/>
      <c r="AK603" s="3143"/>
      <c r="AL603" s="3143"/>
      <c r="AM603" s="3143"/>
      <c r="AN603" s="3143"/>
      <c r="AO603" s="3143"/>
      <c r="AP603" s="3143"/>
      <c r="AQ603" s="3143"/>
      <c r="AR603" s="3143"/>
      <c r="AS603" s="3143"/>
      <c r="AT603" s="3143"/>
      <c r="AU603" s="3143"/>
      <c r="AV603" s="3143"/>
      <c r="AW603" s="3143"/>
      <c r="AX603" s="3143"/>
      <c r="AY603" s="3143"/>
      <c r="AZ603" s="3143"/>
      <c r="BA603" s="3143"/>
      <c r="BB603" s="3143"/>
      <c r="BC603" s="3143"/>
      <c r="BD603" s="3143"/>
      <c r="BE603" s="3143"/>
      <c r="BF603" s="3143"/>
      <c r="BG603" s="3143"/>
      <c r="BH603" s="3143"/>
      <c r="BI603" s="3143"/>
      <c r="BJ603" s="3143"/>
      <c r="BK603" s="3143"/>
      <c r="BL603" s="3189"/>
      <c r="BM603" s="3189"/>
      <c r="BN603" s="3189"/>
      <c r="BO603" s="3189"/>
      <c r="BP603" s="3189"/>
      <c r="BQ603" s="3189"/>
      <c r="BR603" s="3189"/>
      <c r="BS603" s="3189"/>
      <c r="BT603" s="3189"/>
      <c r="BU603" s="3189"/>
      <c r="BV603" s="3143"/>
      <c r="BW603" s="3143"/>
      <c r="BX603" s="3143"/>
      <c r="BY603" s="3143"/>
      <c r="BZ603" s="3143"/>
      <c r="CA603" s="3143"/>
      <c r="CB603" s="3143"/>
      <c r="CC603" s="3143"/>
      <c r="CD603" s="3143"/>
      <c r="CE603" s="3143"/>
      <c r="CF603" s="3143"/>
      <c r="CG603" s="3143"/>
      <c r="CH603" s="3143"/>
      <c r="CI603" s="3143"/>
    </row>
    <row r="604" spans="1:87" ht="16.5" customHeight="1">
      <c r="A604" s="3143"/>
      <c r="B604" s="3143"/>
      <c r="C604" s="3143"/>
      <c r="D604" s="3143"/>
      <c r="E604" s="3143"/>
      <c r="F604" s="3143"/>
      <c r="G604" s="3143"/>
      <c r="H604" s="3143"/>
      <c r="I604" s="3143"/>
      <c r="J604" s="3143"/>
      <c r="K604" s="3098"/>
      <c r="L604" s="3098"/>
      <c r="M604" s="3098"/>
      <c r="N604" s="3098"/>
      <c r="O604" s="3098"/>
      <c r="P604" s="3098"/>
      <c r="Q604" s="3098"/>
      <c r="R604" s="3098"/>
      <c r="S604" s="3098"/>
      <c r="T604" s="3098"/>
      <c r="U604" s="3098"/>
      <c r="V604" s="3098"/>
      <c r="W604" s="3098"/>
      <c r="X604" s="3098"/>
      <c r="Y604" s="3098"/>
      <c r="Z604" s="3098"/>
      <c r="AA604" s="3098"/>
      <c r="AB604" s="3098"/>
      <c r="AC604" s="3098"/>
      <c r="AD604" s="3098"/>
      <c r="AE604" s="3098"/>
      <c r="AF604" s="3098"/>
      <c r="AG604" s="3098"/>
      <c r="AH604" s="3098"/>
      <c r="AI604" s="3098"/>
      <c r="AJ604" s="3143"/>
      <c r="AK604" s="3143"/>
      <c r="AL604" s="3143"/>
      <c r="AM604" s="3143"/>
      <c r="AN604" s="3143"/>
      <c r="AO604" s="3143"/>
      <c r="AP604" s="3143"/>
      <c r="AQ604" s="3143"/>
      <c r="AR604" s="3143"/>
      <c r="AS604" s="3143"/>
      <c r="AT604" s="3143"/>
      <c r="AU604" s="3143"/>
      <c r="AV604" s="3143"/>
      <c r="AW604" s="3143"/>
      <c r="AX604" s="3143"/>
      <c r="AY604" s="3143"/>
      <c r="AZ604" s="3143"/>
      <c r="BA604" s="3143"/>
      <c r="BB604" s="3143"/>
      <c r="BC604" s="3143"/>
      <c r="BD604" s="3143"/>
      <c r="BE604" s="3143"/>
      <c r="BF604" s="3143"/>
      <c r="BG604" s="3143"/>
      <c r="BH604" s="3143"/>
      <c r="BI604" s="3143"/>
      <c r="BJ604" s="3143"/>
      <c r="BK604" s="3143"/>
      <c r="BL604" s="3189"/>
      <c r="BM604" s="3189"/>
      <c r="BN604" s="3189"/>
      <c r="BO604" s="3189"/>
      <c r="BP604" s="3189"/>
      <c r="BQ604" s="3189"/>
      <c r="BR604" s="3189"/>
      <c r="BS604" s="3189"/>
      <c r="BT604" s="3189"/>
      <c r="BU604" s="3189"/>
      <c r="BV604" s="3143"/>
      <c r="BW604" s="3143"/>
      <c r="BX604" s="3143"/>
      <c r="BY604" s="3143"/>
      <c r="BZ604" s="3143"/>
      <c r="CA604" s="3143"/>
      <c r="CB604" s="3143"/>
      <c r="CC604" s="3143"/>
      <c r="CD604" s="3143"/>
      <c r="CE604" s="3143"/>
      <c r="CF604" s="3143"/>
      <c r="CG604" s="3143"/>
      <c r="CH604" s="3143"/>
      <c r="CI604" s="3143"/>
    </row>
    <row r="605" spans="1:87" ht="16.5" customHeight="1">
      <c r="A605" s="3143"/>
      <c r="B605" s="3143"/>
      <c r="C605" s="3143"/>
      <c r="D605" s="3143"/>
      <c r="E605" s="3143"/>
      <c r="F605" s="3143"/>
      <c r="G605" s="3143"/>
      <c r="H605" s="3143"/>
      <c r="I605" s="3143"/>
      <c r="J605" s="3143"/>
      <c r="K605" s="3098"/>
      <c r="L605" s="3098"/>
      <c r="M605" s="3098"/>
      <c r="N605" s="3098"/>
      <c r="O605" s="3098"/>
      <c r="P605" s="3098"/>
      <c r="Q605" s="3098"/>
      <c r="R605" s="3098"/>
      <c r="S605" s="3098"/>
      <c r="T605" s="3098"/>
      <c r="U605" s="3098"/>
      <c r="V605" s="3098"/>
      <c r="W605" s="3098"/>
      <c r="X605" s="3098"/>
      <c r="Y605" s="3098"/>
      <c r="Z605" s="3098"/>
      <c r="AA605" s="3098"/>
      <c r="AB605" s="3098"/>
      <c r="AC605" s="3098"/>
      <c r="AD605" s="3098"/>
      <c r="AE605" s="3098"/>
      <c r="AF605" s="3098"/>
      <c r="AG605" s="3098"/>
      <c r="AH605" s="3098"/>
      <c r="AI605" s="3098"/>
      <c r="AJ605" s="3143"/>
      <c r="AK605" s="3143"/>
      <c r="AL605" s="3143"/>
      <c r="AM605" s="3143"/>
      <c r="AN605" s="3143"/>
      <c r="AO605" s="3143"/>
      <c r="AP605" s="3143"/>
      <c r="AQ605" s="3143"/>
      <c r="AR605" s="3143"/>
      <c r="AS605" s="3143"/>
      <c r="AT605" s="3143"/>
      <c r="AU605" s="3143"/>
      <c r="AV605" s="3143"/>
      <c r="AW605" s="3143"/>
      <c r="AX605" s="3143"/>
      <c r="AY605" s="3143"/>
      <c r="AZ605" s="3143"/>
      <c r="BA605" s="3143"/>
      <c r="BB605" s="3143"/>
      <c r="BC605" s="3143"/>
      <c r="BD605" s="3143"/>
      <c r="BE605" s="3143"/>
      <c r="BF605" s="3143"/>
      <c r="BG605" s="3143"/>
      <c r="BH605" s="3143"/>
      <c r="BI605" s="3143"/>
      <c r="BJ605" s="3143"/>
      <c r="BK605" s="3143"/>
      <c r="BL605" s="3189"/>
      <c r="BM605" s="3189"/>
      <c r="BN605" s="3189"/>
      <c r="BO605" s="3189"/>
      <c r="BP605" s="3189"/>
      <c r="BQ605" s="3189"/>
      <c r="BR605" s="3189"/>
      <c r="BS605" s="3189"/>
      <c r="BT605" s="3189"/>
      <c r="BU605" s="3189"/>
      <c r="BV605" s="3143"/>
      <c r="BW605" s="3143"/>
      <c r="BX605" s="3143"/>
      <c r="BY605" s="3143"/>
      <c r="BZ605" s="3143"/>
      <c r="CA605" s="3143"/>
      <c r="CB605" s="3143"/>
      <c r="CC605" s="3143"/>
      <c r="CD605" s="3143"/>
      <c r="CE605" s="3143"/>
      <c r="CF605" s="3143"/>
      <c r="CG605" s="3143"/>
      <c r="CH605" s="3143"/>
      <c r="CI605" s="3143"/>
    </row>
    <row r="606" spans="1:87" ht="16.5" customHeight="1">
      <c r="A606" s="3143"/>
      <c r="B606" s="3143"/>
      <c r="C606" s="3143"/>
      <c r="D606" s="3143"/>
      <c r="E606" s="3143"/>
      <c r="F606" s="3143"/>
      <c r="G606" s="3143"/>
      <c r="H606" s="3143"/>
      <c r="I606" s="3143"/>
      <c r="J606" s="3143"/>
      <c r="K606" s="3098"/>
      <c r="L606" s="3098"/>
      <c r="M606" s="3098"/>
      <c r="N606" s="3098"/>
      <c r="O606" s="3098"/>
      <c r="P606" s="3098"/>
      <c r="Q606" s="3098"/>
      <c r="R606" s="3098"/>
      <c r="S606" s="3098"/>
      <c r="T606" s="3098"/>
      <c r="U606" s="3098"/>
      <c r="V606" s="3098"/>
      <c r="W606" s="3098"/>
      <c r="X606" s="3098"/>
      <c r="Y606" s="3098"/>
      <c r="Z606" s="3098"/>
      <c r="AA606" s="3098"/>
      <c r="AB606" s="3098"/>
      <c r="AC606" s="3098"/>
      <c r="AD606" s="3098"/>
      <c r="AE606" s="3098"/>
      <c r="AF606" s="3098"/>
      <c r="AG606" s="3098"/>
      <c r="AH606" s="3098"/>
      <c r="AI606" s="3098"/>
      <c r="AJ606" s="3143"/>
      <c r="AK606" s="3143"/>
      <c r="AL606" s="3143"/>
      <c r="AM606" s="3143"/>
      <c r="AN606" s="3143"/>
      <c r="AO606" s="3143"/>
      <c r="AP606" s="3143"/>
      <c r="AQ606" s="3143"/>
      <c r="AR606" s="3143"/>
      <c r="AS606" s="3143"/>
      <c r="AT606" s="3143"/>
      <c r="AU606" s="3143"/>
      <c r="AV606" s="3143"/>
      <c r="AW606" s="3143"/>
      <c r="AX606" s="3143"/>
      <c r="AY606" s="3143"/>
      <c r="AZ606" s="3143"/>
      <c r="BA606" s="3143"/>
      <c r="BB606" s="3143"/>
      <c r="BC606" s="3143"/>
      <c r="BD606" s="3143"/>
      <c r="BE606" s="3143"/>
      <c r="BF606" s="3143"/>
      <c r="BG606" s="3143"/>
      <c r="BH606" s="3143"/>
      <c r="BI606" s="3143"/>
      <c r="BJ606" s="3143"/>
      <c r="BK606" s="3143"/>
      <c r="BL606" s="3189"/>
      <c r="BM606" s="3189"/>
      <c r="BN606" s="3189"/>
      <c r="BO606" s="3189"/>
      <c r="BP606" s="3189"/>
      <c r="BQ606" s="3189"/>
      <c r="BR606" s="3189"/>
      <c r="BS606" s="3189"/>
      <c r="BT606" s="3189"/>
      <c r="BU606" s="3189"/>
      <c r="BV606" s="3143"/>
      <c r="BW606" s="3143"/>
      <c r="BX606" s="3143"/>
      <c r="BY606" s="3143"/>
      <c r="BZ606" s="3143"/>
      <c r="CA606" s="3143"/>
      <c r="CB606" s="3143"/>
      <c r="CC606" s="3143"/>
      <c r="CD606" s="3143"/>
      <c r="CE606" s="3143"/>
      <c r="CF606" s="3143"/>
      <c r="CG606" s="3143"/>
      <c r="CH606" s="3143"/>
      <c r="CI606" s="3143"/>
    </row>
    <row r="607" spans="1:87" ht="16.5" customHeight="1">
      <c r="A607" s="3143"/>
      <c r="B607" s="3143"/>
      <c r="C607" s="3143"/>
      <c r="D607" s="3143"/>
      <c r="E607" s="3143"/>
      <c r="F607" s="3143"/>
      <c r="G607" s="3143"/>
      <c r="H607" s="3143"/>
      <c r="I607" s="3143"/>
      <c r="J607" s="3143"/>
      <c r="K607" s="3098"/>
      <c r="L607" s="3098"/>
      <c r="M607" s="3098"/>
      <c r="N607" s="3098"/>
      <c r="O607" s="3098"/>
      <c r="P607" s="3098"/>
      <c r="Q607" s="3098"/>
      <c r="R607" s="3098"/>
      <c r="S607" s="3098"/>
      <c r="T607" s="3098"/>
      <c r="U607" s="3098"/>
      <c r="V607" s="3098"/>
      <c r="W607" s="3098"/>
      <c r="X607" s="3098"/>
      <c r="Y607" s="3098"/>
      <c r="Z607" s="3098"/>
      <c r="AA607" s="3098"/>
      <c r="AB607" s="3098"/>
      <c r="AC607" s="3098"/>
      <c r="AD607" s="3098"/>
      <c r="AE607" s="3098"/>
      <c r="AF607" s="3098"/>
      <c r="AG607" s="3098"/>
      <c r="AH607" s="3098"/>
      <c r="AI607" s="3098"/>
      <c r="AJ607" s="3143"/>
      <c r="AK607" s="3143"/>
      <c r="AL607" s="3143"/>
      <c r="AM607" s="3143"/>
      <c r="AN607" s="3143"/>
      <c r="AO607" s="3143"/>
      <c r="AP607" s="3143"/>
      <c r="AQ607" s="3143"/>
      <c r="AR607" s="3143"/>
      <c r="AS607" s="3143"/>
      <c r="AT607" s="3143"/>
      <c r="AU607" s="3143"/>
      <c r="AV607" s="3143"/>
      <c r="AW607" s="3143"/>
      <c r="AX607" s="3143"/>
      <c r="AY607" s="3143"/>
      <c r="AZ607" s="3143"/>
      <c r="BA607" s="3143"/>
      <c r="BB607" s="3143"/>
      <c r="BC607" s="3143"/>
      <c r="BD607" s="3143"/>
      <c r="BE607" s="3143"/>
      <c r="BF607" s="3143"/>
      <c r="BG607" s="3143"/>
      <c r="BH607" s="3143"/>
      <c r="BI607" s="3143"/>
      <c r="BJ607" s="3143"/>
      <c r="BK607" s="3143"/>
      <c r="BL607" s="3189"/>
      <c r="BM607" s="3189"/>
      <c r="BN607" s="3189"/>
      <c r="BO607" s="3189"/>
      <c r="BP607" s="3189"/>
      <c r="BQ607" s="3189"/>
      <c r="BR607" s="3189"/>
      <c r="BS607" s="3189"/>
      <c r="BT607" s="3189"/>
      <c r="BU607" s="3189"/>
      <c r="BV607" s="3143"/>
      <c r="BW607" s="3143"/>
      <c r="BX607" s="3143"/>
      <c r="BY607" s="3143"/>
      <c r="BZ607" s="3143"/>
      <c r="CA607" s="3143"/>
      <c r="CB607" s="3143"/>
      <c r="CC607" s="3143"/>
      <c r="CD607" s="3143"/>
      <c r="CE607" s="3143"/>
      <c r="CF607" s="3143"/>
      <c r="CG607" s="3143"/>
      <c r="CH607" s="3143"/>
      <c r="CI607" s="3143"/>
    </row>
    <row r="608" spans="1:87" ht="16.5" customHeight="1">
      <c r="A608" s="3143"/>
      <c r="B608" s="3143"/>
      <c r="C608" s="3143"/>
      <c r="D608" s="3143"/>
      <c r="E608" s="3143"/>
      <c r="F608" s="3143"/>
      <c r="G608" s="3143"/>
      <c r="H608" s="3143"/>
      <c r="I608" s="3143"/>
      <c r="J608" s="3143"/>
      <c r="K608" s="3098"/>
      <c r="L608" s="3098"/>
      <c r="M608" s="3098"/>
      <c r="N608" s="3098"/>
      <c r="O608" s="3098"/>
      <c r="P608" s="3098"/>
      <c r="Q608" s="3098"/>
      <c r="R608" s="3098"/>
      <c r="S608" s="3098"/>
      <c r="T608" s="3098"/>
      <c r="U608" s="3098"/>
      <c r="V608" s="3098"/>
      <c r="W608" s="3098"/>
      <c r="X608" s="3098"/>
      <c r="Y608" s="3098"/>
      <c r="Z608" s="3098"/>
      <c r="AA608" s="3098"/>
      <c r="AB608" s="3098"/>
      <c r="AC608" s="3098"/>
      <c r="AD608" s="3098"/>
      <c r="AE608" s="3098"/>
      <c r="AF608" s="3098"/>
      <c r="AG608" s="3098"/>
      <c r="AH608" s="3098"/>
      <c r="AI608" s="3098"/>
      <c r="AJ608" s="3143"/>
      <c r="AK608" s="3143"/>
      <c r="AL608" s="3143"/>
      <c r="AM608" s="3143"/>
      <c r="AN608" s="3143"/>
      <c r="AO608" s="3143"/>
      <c r="AP608" s="3143"/>
      <c r="AQ608" s="3143"/>
      <c r="AR608" s="3143"/>
      <c r="AS608" s="3143"/>
      <c r="AT608" s="3143"/>
      <c r="AU608" s="3143"/>
      <c r="AV608" s="3143"/>
      <c r="AW608" s="3143"/>
      <c r="AX608" s="3143"/>
      <c r="AY608" s="3143"/>
      <c r="AZ608" s="3143"/>
      <c r="BA608" s="3143"/>
      <c r="BB608" s="3143"/>
      <c r="BC608" s="3143"/>
      <c r="BD608" s="3143"/>
      <c r="BE608" s="3143"/>
      <c r="BF608" s="3143"/>
      <c r="BG608" s="3143"/>
      <c r="BH608" s="3143"/>
      <c r="BI608" s="3143"/>
      <c r="BJ608" s="3143"/>
      <c r="BK608" s="3143"/>
      <c r="BL608" s="3189"/>
      <c r="BM608" s="3189"/>
      <c r="BN608" s="3189"/>
      <c r="BO608" s="3189"/>
      <c r="BP608" s="3189"/>
      <c r="BQ608" s="3189"/>
      <c r="BR608" s="3189"/>
      <c r="BS608" s="3189"/>
      <c r="BT608" s="3189"/>
      <c r="BU608" s="3189"/>
      <c r="BV608" s="3143"/>
      <c r="BW608" s="3143"/>
      <c r="BX608" s="3143"/>
      <c r="BY608" s="3143"/>
      <c r="BZ608" s="3143"/>
      <c r="CA608" s="3143"/>
      <c r="CB608" s="3143"/>
      <c r="CC608" s="3143"/>
      <c r="CD608" s="3143"/>
      <c r="CE608" s="3143"/>
      <c r="CF608" s="3143"/>
      <c r="CG608" s="3143"/>
      <c r="CH608" s="3143"/>
      <c r="CI608" s="3143"/>
    </row>
    <row r="609" spans="1:87" ht="16.5" customHeight="1">
      <c r="A609" s="3143"/>
      <c r="B609" s="3143"/>
      <c r="C609" s="3143"/>
      <c r="D609" s="3143"/>
      <c r="E609" s="3143"/>
      <c r="F609" s="3143"/>
      <c r="G609" s="3143"/>
      <c r="H609" s="3143"/>
      <c r="I609" s="3143"/>
      <c r="J609" s="3143"/>
      <c r="K609" s="3098"/>
      <c r="L609" s="3098"/>
      <c r="M609" s="3098"/>
      <c r="N609" s="3098"/>
      <c r="O609" s="3098"/>
      <c r="P609" s="3098"/>
      <c r="Q609" s="3098"/>
      <c r="R609" s="3098"/>
      <c r="S609" s="3098"/>
      <c r="T609" s="3098"/>
      <c r="U609" s="3098"/>
      <c r="V609" s="3098"/>
      <c r="W609" s="3098"/>
      <c r="X609" s="3098"/>
      <c r="Y609" s="3098"/>
      <c r="Z609" s="3098"/>
      <c r="AA609" s="3098"/>
      <c r="AB609" s="3098"/>
      <c r="AC609" s="3098"/>
      <c r="AD609" s="3098"/>
      <c r="AE609" s="3098"/>
      <c r="AF609" s="3098"/>
      <c r="AG609" s="3098"/>
      <c r="AH609" s="3098"/>
      <c r="AI609" s="3098"/>
      <c r="AJ609" s="3143"/>
      <c r="AK609" s="3143"/>
      <c r="AL609" s="3143"/>
      <c r="AM609" s="3143"/>
      <c r="AN609" s="3143"/>
      <c r="AO609" s="3143"/>
      <c r="AP609" s="3143"/>
      <c r="AQ609" s="3143"/>
      <c r="AR609" s="3143"/>
      <c r="AS609" s="3143"/>
      <c r="AT609" s="3143"/>
      <c r="AU609" s="3143"/>
      <c r="AV609" s="3143"/>
      <c r="AW609" s="3143"/>
      <c r="AX609" s="3143"/>
      <c r="AY609" s="3143"/>
      <c r="AZ609" s="3143"/>
      <c r="BA609" s="3143"/>
      <c r="BB609" s="3143"/>
      <c r="BC609" s="3143"/>
      <c r="BD609" s="3143"/>
      <c r="BE609" s="3143"/>
      <c r="BF609" s="3143"/>
      <c r="BG609" s="3143"/>
      <c r="BH609" s="3143"/>
      <c r="BI609" s="3143"/>
      <c r="BJ609" s="3143"/>
      <c r="BK609" s="3143"/>
      <c r="BL609" s="3189"/>
      <c r="BM609" s="3189"/>
      <c r="BN609" s="3189"/>
      <c r="BO609" s="3189"/>
      <c r="BP609" s="3189"/>
      <c r="BQ609" s="3189"/>
      <c r="BR609" s="3189"/>
      <c r="BS609" s="3189"/>
      <c r="BT609" s="3189"/>
      <c r="BU609" s="3189"/>
      <c r="BV609" s="3143"/>
      <c r="BW609" s="3143"/>
      <c r="BX609" s="3143"/>
      <c r="BY609" s="3143"/>
      <c r="BZ609" s="3143"/>
      <c r="CA609" s="3143"/>
      <c r="CB609" s="3143"/>
      <c r="CC609" s="3143"/>
      <c r="CD609" s="3143"/>
      <c r="CE609" s="3143"/>
      <c r="CF609" s="3143"/>
      <c r="CG609" s="3143"/>
      <c r="CH609" s="3143"/>
      <c r="CI609" s="3143"/>
    </row>
    <row r="610" spans="1:87" ht="16.5" customHeight="1">
      <c r="A610" s="3143"/>
      <c r="B610" s="3143"/>
      <c r="C610" s="3143"/>
      <c r="D610" s="3143"/>
      <c r="E610" s="3143"/>
      <c r="F610" s="3143"/>
      <c r="G610" s="3143"/>
      <c r="H610" s="3143"/>
      <c r="I610" s="3143"/>
      <c r="J610" s="3143"/>
      <c r="K610" s="3098"/>
      <c r="L610" s="3098"/>
      <c r="M610" s="3098"/>
      <c r="N610" s="3098"/>
      <c r="O610" s="3098"/>
      <c r="P610" s="3098"/>
      <c r="Q610" s="3098"/>
      <c r="R610" s="3098"/>
      <c r="S610" s="3098"/>
      <c r="T610" s="3098"/>
      <c r="U610" s="3098"/>
      <c r="V610" s="3098"/>
      <c r="W610" s="3098"/>
      <c r="X610" s="3098"/>
      <c r="Y610" s="3098"/>
      <c r="Z610" s="3098"/>
      <c r="AA610" s="3098"/>
      <c r="AB610" s="3098"/>
      <c r="AC610" s="3098"/>
      <c r="AD610" s="3098"/>
      <c r="AE610" s="3098"/>
      <c r="AF610" s="3098"/>
      <c r="AG610" s="3098"/>
      <c r="AH610" s="3098"/>
      <c r="AI610" s="3098"/>
      <c r="AJ610" s="3143"/>
      <c r="AK610" s="3143"/>
      <c r="AL610" s="3143"/>
      <c r="AM610" s="3143"/>
      <c r="AN610" s="3143"/>
      <c r="AO610" s="3143"/>
      <c r="AP610" s="3143"/>
      <c r="AQ610" s="3143"/>
      <c r="AR610" s="3143"/>
      <c r="AS610" s="3143"/>
      <c r="AT610" s="3143"/>
      <c r="AU610" s="3143"/>
      <c r="AV610" s="3143"/>
      <c r="AW610" s="3143"/>
      <c r="AX610" s="3143"/>
      <c r="AY610" s="3143"/>
      <c r="AZ610" s="3143"/>
      <c r="BA610" s="3143"/>
      <c r="BB610" s="3143"/>
      <c r="BC610" s="3143"/>
      <c r="BD610" s="3143"/>
      <c r="BE610" s="3143"/>
      <c r="BF610" s="3143"/>
      <c r="BG610" s="3143"/>
      <c r="BH610" s="3143"/>
      <c r="BI610" s="3143"/>
      <c r="BJ610" s="3143"/>
      <c r="BK610" s="3143"/>
      <c r="BL610" s="3189"/>
      <c r="BM610" s="3189"/>
      <c r="BN610" s="3189"/>
      <c r="BO610" s="3189"/>
      <c r="BP610" s="3189"/>
      <c r="BQ610" s="3189"/>
      <c r="BR610" s="3189"/>
      <c r="BS610" s="3189"/>
      <c r="BT610" s="3189"/>
      <c r="BU610" s="3189"/>
      <c r="BV610" s="3143"/>
      <c r="BW610" s="3143"/>
      <c r="BX610" s="3143"/>
      <c r="BY610" s="3143"/>
      <c r="BZ610" s="3143"/>
      <c r="CA610" s="3143"/>
      <c r="CB610" s="3143"/>
      <c r="CC610" s="3143"/>
      <c r="CD610" s="3143"/>
      <c r="CE610" s="3143"/>
      <c r="CF610" s="3143"/>
      <c r="CG610" s="3143"/>
      <c r="CH610" s="3143"/>
      <c r="CI610" s="3143"/>
    </row>
    <row r="611" spans="1:87" ht="16.5" customHeight="1">
      <c r="A611" s="3143"/>
      <c r="B611" s="3143"/>
      <c r="C611" s="3143"/>
      <c r="D611" s="3143"/>
      <c r="E611" s="3143"/>
      <c r="F611" s="3143"/>
      <c r="G611" s="3143"/>
      <c r="H611" s="3143"/>
      <c r="I611" s="3143"/>
      <c r="J611" s="3143"/>
      <c r="K611" s="3098"/>
      <c r="L611" s="3098"/>
      <c r="M611" s="3098"/>
      <c r="N611" s="3098"/>
      <c r="O611" s="3098"/>
      <c r="P611" s="3098"/>
      <c r="Q611" s="3098"/>
      <c r="R611" s="3098"/>
      <c r="S611" s="3098"/>
      <c r="T611" s="3098"/>
      <c r="U611" s="3098"/>
      <c r="V611" s="3098"/>
      <c r="W611" s="3098"/>
      <c r="X611" s="3098"/>
      <c r="Y611" s="3098"/>
      <c r="Z611" s="3098"/>
      <c r="AA611" s="3098"/>
      <c r="AB611" s="3098"/>
      <c r="AC611" s="3098"/>
      <c r="AD611" s="3098"/>
      <c r="AE611" s="3098"/>
      <c r="AF611" s="3098"/>
      <c r="AG611" s="3098"/>
      <c r="AH611" s="3098"/>
      <c r="AI611" s="3098"/>
      <c r="AJ611" s="3143"/>
      <c r="AK611" s="3143"/>
      <c r="AL611" s="3143"/>
      <c r="AM611" s="3143"/>
      <c r="AN611" s="3143"/>
      <c r="AO611" s="3143"/>
      <c r="AP611" s="3143"/>
      <c r="AQ611" s="3143"/>
      <c r="AR611" s="3143"/>
      <c r="AS611" s="3143"/>
      <c r="AT611" s="3143"/>
      <c r="AU611" s="3143"/>
      <c r="AV611" s="3143"/>
      <c r="AW611" s="3143"/>
      <c r="AX611" s="3143"/>
      <c r="AY611" s="3143"/>
      <c r="AZ611" s="3143"/>
      <c r="BA611" s="3143"/>
      <c r="BB611" s="3143"/>
      <c r="BC611" s="3143"/>
      <c r="BD611" s="3143"/>
      <c r="BE611" s="3143"/>
      <c r="BF611" s="3143"/>
      <c r="BG611" s="3143"/>
      <c r="BH611" s="3143"/>
      <c r="BI611" s="3143"/>
      <c r="BJ611" s="3143"/>
      <c r="BK611" s="3143"/>
      <c r="BL611" s="3189"/>
      <c r="BM611" s="3189"/>
      <c r="BN611" s="3189"/>
      <c r="BO611" s="3189"/>
      <c r="BP611" s="3189"/>
      <c r="BQ611" s="3189"/>
      <c r="BR611" s="3189"/>
      <c r="BS611" s="3189"/>
      <c r="BT611" s="3189"/>
      <c r="BU611" s="3189"/>
      <c r="BV611" s="3143"/>
      <c r="BW611" s="3143"/>
      <c r="BX611" s="3143"/>
      <c r="BY611" s="3143"/>
      <c r="BZ611" s="3143"/>
      <c r="CA611" s="3143"/>
      <c r="CB611" s="3143"/>
      <c r="CC611" s="3143"/>
      <c r="CD611" s="3143"/>
      <c r="CE611" s="3143"/>
      <c r="CF611" s="3143"/>
      <c r="CG611" s="3143"/>
      <c r="CH611" s="3143"/>
      <c r="CI611" s="3143"/>
    </row>
    <row r="612" spans="1:87" ht="16.5" customHeight="1">
      <c r="A612" s="3143"/>
      <c r="B612" s="3143"/>
      <c r="C612" s="3143"/>
      <c r="D612" s="3143"/>
      <c r="E612" s="3143"/>
      <c r="F612" s="3143"/>
      <c r="G612" s="3143"/>
      <c r="H612" s="3143"/>
      <c r="I612" s="3143"/>
      <c r="J612" s="3143"/>
      <c r="K612" s="3098"/>
      <c r="L612" s="3098"/>
      <c r="M612" s="3098"/>
      <c r="N612" s="3098"/>
      <c r="O612" s="3098"/>
      <c r="P612" s="3098"/>
      <c r="Q612" s="3098"/>
      <c r="R612" s="3098"/>
      <c r="S612" s="3098"/>
      <c r="T612" s="3098"/>
      <c r="U612" s="3098"/>
      <c r="V612" s="3098"/>
      <c r="W612" s="3098"/>
      <c r="X612" s="3098"/>
      <c r="Y612" s="3098"/>
      <c r="Z612" s="3098"/>
      <c r="AA612" s="3098"/>
      <c r="AB612" s="3098"/>
      <c r="AC612" s="3098"/>
      <c r="AD612" s="3098"/>
      <c r="AE612" s="3098"/>
      <c r="AF612" s="3098"/>
      <c r="AG612" s="3098"/>
      <c r="AH612" s="3098"/>
      <c r="AI612" s="3098"/>
      <c r="AJ612" s="3143"/>
      <c r="AK612" s="3143"/>
      <c r="AL612" s="3143"/>
      <c r="AM612" s="3143"/>
      <c r="AN612" s="3143"/>
      <c r="AO612" s="3143"/>
      <c r="AP612" s="3143"/>
      <c r="AQ612" s="3143"/>
      <c r="AR612" s="3143"/>
      <c r="AS612" s="3143"/>
      <c r="AT612" s="3143"/>
      <c r="AU612" s="3143"/>
      <c r="AV612" s="3143"/>
      <c r="AW612" s="3143"/>
      <c r="AX612" s="3143"/>
      <c r="AY612" s="3143"/>
      <c r="AZ612" s="3143"/>
      <c r="BA612" s="3143"/>
      <c r="BB612" s="3143"/>
      <c r="BC612" s="3143"/>
      <c r="BD612" s="3143"/>
      <c r="BE612" s="3143"/>
      <c r="BF612" s="3143"/>
      <c r="BG612" s="3143"/>
      <c r="BH612" s="3143"/>
      <c r="BI612" s="3143"/>
      <c r="BJ612" s="3143"/>
      <c r="BK612" s="3143"/>
      <c r="BL612" s="3189"/>
      <c r="BM612" s="3189"/>
      <c r="BN612" s="3189"/>
      <c r="BO612" s="3189"/>
      <c r="BP612" s="3189"/>
      <c r="BQ612" s="3189"/>
      <c r="BR612" s="3189"/>
      <c r="BS612" s="3189"/>
      <c r="BT612" s="3189"/>
      <c r="BU612" s="3189"/>
      <c r="BV612" s="3143"/>
      <c r="BW612" s="3143"/>
      <c r="BX612" s="3143"/>
      <c r="BY612" s="3143"/>
      <c r="BZ612" s="3143"/>
      <c r="CA612" s="3143"/>
      <c r="CB612" s="3143"/>
      <c r="CC612" s="3143"/>
      <c r="CD612" s="3143"/>
      <c r="CE612" s="3143"/>
      <c r="CF612" s="3143"/>
      <c r="CG612" s="3143"/>
      <c r="CH612" s="3143"/>
      <c r="CI612" s="3143"/>
    </row>
    <row r="613" spans="1:87" ht="16.5" customHeight="1">
      <c r="A613" s="3143"/>
      <c r="B613" s="3143"/>
      <c r="C613" s="3143"/>
      <c r="D613" s="3143"/>
      <c r="E613" s="3143"/>
      <c r="F613" s="3143"/>
      <c r="G613" s="3143"/>
      <c r="H613" s="3143"/>
      <c r="I613" s="3143"/>
      <c r="J613" s="3143"/>
      <c r="K613" s="3098"/>
      <c r="L613" s="3098"/>
      <c r="M613" s="3098"/>
      <c r="N613" s="3098"/>
      <c r="O613" s="3098"/>
      <c r="P613" s="3098"/>
      <c r="Q613" s="3098"/>
      <c r="R613" s="3098"/>
      <c r="S613" s="3098"/>
      <c r="T613" s="3098"/>
      <c r="U613" s="3098"/>
      <c r="V613" s="3098"/>
      <c r="W613" s="3098"/>
      <c r="X613" s="3098"/>
      <c r="Y613" s="3098"/>
      <c r="Z613" s="3098"/>
      <c r="AA613" s="3098"/>
      <c r="AB613" s="3098"/>
      <c r="AC613" s="3098"/>
      <c r="AD613" s="3098"/>
      <c r="AE613" s="3098"/>
      <c r="AF613" s="3098"/>
      <c r="AG613" s="3098"/>
      <c r="AH613" s="3098"/>
      <c r="AI613" s="3098"/>
      <c r="AJ613" s="3143"/>
      <c r="AK613" s="3143"/>
      <c r="AL613" s="3143"/>
      <c r="AM613" s="3143"/>
      <c r="AN613" s="3143"/>
      <c r="AO613" s="3143"/>
      <c r="AP613" s="3143"/>
      <c r="AQ613" s="3143"/>
      <c r="AR613" s="3143"/>
      <c r="AS613" s="3143"/>
      <c r="AT613" s="3143"/>
      <c r="AU613" s="3143"/>
      <c r="AV613" s="3143"/>
      <c r="AW613" s="3143"/>
      <c r="AX613" s="3143"/>
      <c r="AY613" s="3143"/>
      <c r="AZ613" s="3143"/>
      <c r="BA613" s="3143"/>
      <c r="BB613" s="3143"/>
      <c r="BC613" s="3143"/>
      <c r="BD613" s="3143"/>
      <c r="BE613" s="3143"/>
      <c r="BF613" s="3143"/>
      <c r="BG613" s="3143"/>
      <c r="BH613" s="3143"/>
      <c r="BI613" s="3143"/>
      <c r="BJ613" s="3143"/>
      <c r="BK613" s="3143"/>
      <c r="BL613" s="3189"/>
      <c r="BM613" s="3189"/>
      <c r="BN613" s="3189"/>
      <c r="BO613" s="3189"/>
      <c r="BP613" s="3189"/>
      <c r="BQ613" s="3189"/>
      <c r="BR613" s="3189"/>
      <c r="BS613" s="3189"/>
      <c r="BT613" s="3189"/>
      <c r="BU613" s="3189"/>
      <c r="BV613" s="3143"/>
      <c r="BW613" s="3143"/>
      <c r="BX613" s="3143"/>
      <c r="BY613" s="3143"/>
      <c r="BZ613" s="3143"/>
      <c r="CA613" s="3143"/>
      <c r="CB613" s="3143"/>
      <c r="CC613" s="3143"/>
      <c r="CD613" s="3143"/>
      <c r="CE613" s="3143"/>
      <c r="CF613" s="3143"/>
      <c r="CG613" s="3143"/>
      <c r="CH613" s="3143"/>
      <c r="CI613" s="3143"/>
    </row>
    <row r="614" spans="1:87" ht="16.5" customHeight="1">
      <c r="A614" s="3143"/>
      <c r="B614" s="3143"/>
      <c r="C614" s="3143"/>
      <c r="D614" s="3143"/>
      <c r="E614" s="3143"/>
      <c r="F614" s="3143"/>
      <c r="G614" s="3143"/>
      <c r="H614" s="3143"/>
      <c r="I614" s="3143"/>
      <c r="J614" s="3143"/>
      <c r="K614" s="3098"/>
      <c r="L614" s="3098"/>
      <c r="M614" s="3098"/>
      <c r="N614" s="3098"/>
      <c r="O614" s="3098"/>
      <c r="P614" s="3098"/>
      <c r="Q614" s="3098"/>
      <c r="R614" s="3098"/>
      <c r="S614" s="3098"/>
      <c r="T614" s="3098"/>
      <c r="U614" s="3098"/>
      <c r="V614" s="3098"/>
      <c r="W614" s="3098"/>
      <c r="X614" s="3098"/>
      <c r="Y614" s="3098"/>
      <c r="Z614" s="3098"/>
      <c r="AA614" s="3098"/>
      <c r="AB614" s="3098"/>
      <c r="AC614" s="3098"/>
      <c r="AD614" s="3098"/>
      <c r="AE614" s="3098"/>
      <c r="AF614" s="3098"/>
      <c r="AG614" s="3098"/>
      <c r="AH614" s="3098"/>
      <c r="AI614" s="3098"/>
      <c r="AJ614" s="3143"/>
      <c r="AK614" s="3143"/>
      <c r="AL614" s="3143"/>
      <c r="AM614" s="3143"/>
      <c r="AN614" s="3143"/>
      <c r="AO614" s="3143"/>
      <c r="AP614" s="3143"/>
      <c r="AQ614" s="3143"/>
      <c r="AR614" s="3143"/>
      <c r="AS614" s="3143"/>
      <c r="AT614" s="3143"/>
      <c r="AU614" s="3143"/>
      <c r="AV614" s="3143"/>
      <c r="AW614" s="3143"/>
      <c r="AX614" s="3143"/>
      <c r="AY614" s="3143"/>
      <c r="AZ614" s="3143"/>
      <c r="BA614" s="3143"/>
      <c r="BB614" s="3143"/>
      <c r="BC614" s="3143"/>
      <c r="BD614" s="3143"/>
      <c r="BE614" s="3143"/>
      <c r="BF614" s="3143"/>
      <c r="BG614" s="3143"/>
      <c r="BH614" s="3143"/>
      <c r="BI614" s="3143"/>
      <c r="BJ614" s="3143"/>
      <c r="BK614" s="3143"/>
      <c r="BL614" s="3189"/>
      <c r="BM614" s="3189"/>
      <c r="BN614" s="3189"/>
      <c r="BO614" s="3189"/>
      <c r="BP614" s="3189"/>
      <c r="BQ614" s="3189"/>
      <c r="BR614" s="3189"/>
      <c r="BS614" s="3189"/>
      <c r="BT614" s="3189"/>
      <c r="BU614" s="3189"/>
      <c r="BV614" s="3143"/>
      <c r="BW614" s="3143"/>
      <c r="BX614" s="3143"/>
      <c r="BY614" s="3143"/>
      <c r="BZ614" s="3143"/>
      <c r="CA614" s="3143"/>
      <c r="CB614" s="3143"/>
      <c r="CC614" s="3143"/>
      <c r="CD614" s="3143"/>
      <c r="CE614" s="3143"/>
      <c r="CF614" s="3143"/>
      <c r="CG614" s="3143"/>
      <c r="CH614" s="3143"/>
      <c r="CI614" s="3143"/>
    </row>
    <row r="615" spans="1:87" ht="16.5" customHeight="1">
      <c r="A615" s="3143"/>
      <c r="B615" s="3143"/>
      <c r="C615" s="3143"/>
      <c r="D615" s="3143"/>
      <c r="E615" s="3143"/>
      <c r="F615" s="3143"/>
      <c r="G615" s="3143"/>
      <c r="H615" s="3143"/>
      <c r="I615" s="3143"/>
      <c r="J615" s="3143"/>
      <c r="K615" s="3098"/>
      <c r="L615" s="3098"/>
      <c r="M615" s="3098"/>
      <c r="N615" s="3098"/>
      <c r="O615" s="3098"/>
      <c r="P615" s="3098"/>
      <c r="Q615" s="3098"/>
      <c r="R615" s="3098"/>
      <c r="S615" s="3098"/>
      <c r="T615" s="3098"/>
      <c r="U615" s="3098"/>
      <c r="V615" s="3098"/>
      <c r="W615" s="3098"/>
      <c r="X615" s="3098"/>
      <c r="Y615" s="3098"/>
      <c r="Z615" s="3098"/>
      <c r="AA615" s="3098"/>
      <c r="AB615" s="3098"/>
      <c r="AC615" s="3098"/>
      <c r="AD615" s="3098"/>
      <c r="AE615" s="3098"/>
      <c r="AF615" s="3098"/>
      <c r="AG615" s="3098"/>
      <c r="AH615" s="3098"/>
      <c r="AI615" s="3098"/>
      <c r="AJ615" s="3143"/>
      <c r="AK615" s="3143"/>
      <c r="AL615" s="3143"/>
      <c r="AM615" s="3143"/>
      <c r="AN615" s="3143"/>
      <c r="AO615" s="3143"/>
      <c r="AP615" s="3143"/>
      <c r="AQ615" s="3143"/>
      <c r="AR615" s="3143"/>
      <c r="AS615" s="3143"/>
      <c r="AT615" s="3143"/>
      <c r="AU615" s="3143"/>
      <c r="AV615" s="3143"/>
      <c r="AW615" s="3143"/>
      <c r="AX615" s="3143"/>
      <c r="AY615" s="3143"/>
      <c r="AZ615" s="3143"/>
      <c r="BA615" s="3143"/>
      <c r="BB615" s="3143"/>
      <c r="BC615" s="3143"/>
      <c r="BD615" s="3143"/>
      <c r="BE615" s="3143"/>
      <c r="BF615" s="3143"/>
      <c r="BG615" s="3143"/>
      <c r="BH615" s="3143"/>
      <c r="BI615" s="3143"/>
      <c r="BJ615" s="3143"/>
      <c r="BK615" s="3143"/>
      <c r="BL615" s="3189"/>
      <c r="BM615" s="3189"/>
      <c r="BN615" s="3189"/>
      <c r="BO615" s="3189"/>
      <c r="BP615" s="3189"/>
      <c r="BQ615" s="3189"/>
      <c r="BR615" s="3189"/>
      <c r="BS615" s="3189"/>
      <c r="BT615" s="3189"/>
      <c r="BU615" s="3189"/>
      <c r="BV615" s="3143"/>
      <c r="BW615" s="3143"/>
      <c r="BX615" s="3143"/>
      <c r="BY615" s="3143"/>
      <c r="BZ615" s="3143"/>
      <c r="CA615" s="3143"/>
      <c r="CB615" s="3143"/>
      <c r="CC615" s="3143"/>
      <c r="CD615" s="3143"/>
      <c r="CE615" s="3143"/>
      <c r="CF615" s="3143"/>
      <c r="CG615" s="3143"/>
      <c r="CH615" s="3143"/>
      <c r="CI615" s="3143"/>
    </row>
    <row r="616" spans="1:87" ht="16.5" customHeight="1">
      <c r="A616" s="3143"/>
      <c r="B616" s="3143"/>
      <c r="C616" s="3143"/>
      <c r="D616" s="3143"/>
      <c r="E616" s="3143"/>
      <c r="F616" s="3143"/>
      <c r="G616" s="3143"/>
      <c r="H616" s="3143"/>
      <c r="I616" s="3143"/>
      <c r="J616" s="3143"/>
      <c r="K616" s="3098"/>
      <c r="L616" s="3098"/>
      <c r="M616" s="3098"/>
      <c r="N616" s="3098"/>
      <c r="O616" s="3098"/>
      <c r="P616" s="3098"/>
      <c r="Q616" s="3098"/>
      <c r="R616" s="3098"/>
      <c r="S616" s="3098"/>
      <c r="T616" s="3098"/>
      <c r="U616" s="3098"/>
      <c r="V616" s="3098"/>
      <c r="W616" s="3098"/>
      <c r="X616" s="3098"/>
      <c r="Y616" s="3098"/>
      <c r="Z616" s="3098"/>
      <c r="AA616" s="3098"/>
      <c r="AB616" s="3098"/>
      <c r="AC616" s="3098"/>
      <c r="AD616" s="3098"/>
      <c r="AE616" s="3098"/>
      <c r="AF616" s="3098"/>
      <c r="AG616" s="3098"/>
      <c r="AH616" s="3098"/>
      <c r="AI616" s="3098"/>
      <c r="AJ616" s="3143"/>
      <c r="AK616" s="3143"/>
      <c r="AL616" s="3143"/>
      <c r="AM616" s="3143"/>
      <c r="AN616" s="3143"/>
      <c r="AO616" s="3143"/>
      <c r="AP616" s="3143"/>
      <c r="AQ616" s="3143"/>
      <c r="AR616" s="3143"/>
      <c r="AS616" s="3143"/>
      <c r="AT616" s="3143"/>
      <c r="AU616" s="3143"/>
      <c r="AV616" s="3143"/>
      <c r="AW616" s="3143"/>
      <c r="AX616" s="3143"/>
      <c r="AY616" s="3143"/>
      <c r="AZ616" s="3143"/>
      <c r="BA616" s="3143"/>
      <c r="BB616" s="3143"/>
      <c r="BC616" s="3143"/>
      <c r="BD616" s="3143"/>
      <c r="BE616" s="3143"/>
      <c r="BF616" s="3143"/>
      <c r="BG616" s="3143"/>
      <c r="BH616" s="3143"/>
      <c r="BI616" s="3143"/>
      <c r="BJ616" s="3143"/>
      <c r="BK616" s="3143"/>
      <c r="BL616" s="3189"/>
      <c r="BM616" s="3189"/>
      <c r="BN616" s="3189"/>
      <c r="BO616" s="3189"/>
      <c r="BP616" s="3189"/>
      <c r="BQ616" s="3189"/>
      <c r="BR616" s="3189"/>
      <c r="BS616" s="3189"/>
      <c r="BT616" s="3189"/>
      <c r="BU616" s="3189"/>
      <c r="BV616" s="3143"/>
      <c r="BW616" s="3143"/>
      <c r="BX616" s="3143"/>
      <c r="BY616" s="3143"/>
      <c r="BZ616" s="3143"/>
      <c r="CA616" s="3143"/>
      <c r="CB616" s="3143"/>
      <c r="CC616" s="3143"/>
      <c r="CD616" s="3143"/>
      <c r="CE616" s="3143"/>
      <c r="CF616" s="3143"/>
      <c r="CG616" s="3143"/>
      <c r="CH616" s="3143"/>
      <c r="CI616" s="3143"/>
    </row>
    <row r="617" spans="1:87" ht="16.5" customHeight="1">
      <c r="A617" s="3143"/>
      <c r="B617" s="3143"/>
      <c r="C617" s="3143"/>
      <c r="D617" s="3143"/>
      <c r="E617" s="3143"/>
      <c r="F617" s="3143"/>
      <c r="G617" s="3143"/>
      <c r="H617" s="3143"/>
      <c r="I617" s="3143"/>
      <c r="J617" s="3143"/>
      <c r="K617" s="3098"/>
      <c r="L617" s="3098"/>
      <c r="M617" s="3098"/>
      <c r="N617" s="3098"/>
      <c r="O617" s="3098"/>
      <c r="P617" s="3098"/>
      <c r="Q617" s="3098"/>
      <c r="R617" s="3098"/>
      <c r="S617" s="3098"/>
      <c r="T617" s="3098"/>
      <c r="U617" s="3098"/>
      <c r="V617" s="3098"/>
      <c r="W617" s="3098"/>
      <c r="X617" s="3098"/>
      <c r="Y617" s="3098"/>
      <c r="Z617" s="3098"/>
      <c r="AA617" s="3098"/>
      <c r="AB617" s="3098"/>
      <c r="AC617" s="3098"/>
      <c r="AD617" s="3098"/>
      <c r="AE617" s="3098"/>
      <c r="AF617" s="3098"/>
      <c r="AG617" s="3098"/>
      <c r="AH617" s="3098"/>
      <c r="AI617" s="3098"/>
      <c r="AJ617" s="3143"/>
      <c r="AK617" s="3143"/>
      <c r="AL617" s="3143"/>
      <c r="AM617" s="3143"/>
      <c r="AN617" s="3143"/>
      <c r="AO617" s="3143"/>
      <c r="AP617" s="3143"/>
      <c r="AQ617" s="3143"/>
      <c r="AR617" s="3143"/>
      <c r="AS617" s="3143"/>
      <c r="AT617" s="3143"/>
      <c r="AU617" s="3143"/>
      <c r="AV617" s="3143"/>
      <c r="AW617" s="3143"/>
      <c r="AX617" s="3143"/>
      <c r="AY617" s="3143"/>
      <c r="AZ617" s="3143"/>
      <c r="BA617" s="3143"/>
      <c r="BB617" s="3143"/>
      <c r="BC617" s="3143"/>
      <c r="BD617" s="3143"/>
      <c r="BE617" s="3143"/>
      <c r="BF617" s="3143"/>
      <c r="BG617" s="3143"/>
      <c r="BH617" s="3143"/>
      <c r="BI617" s="3143"/>
      <c r="BJ617" s="3143"/>
      <c r="BK617" s="3143"/>
      <c r="BL617" s="3189"/>
      <c r="BM617" s="3189"/>
      <c r="BN617" s="3189"/>
      <c r="BO617" s="3189"/>
      <c r="BP617" s="3189"/>
      <c r="BQ617" s="3189"/>
      <c r="BR617" s="3189"/>
      <c r="BS617" s="3189"/>
      <c r="BT617" s="3189"/>
      <c r="BU617" s="3189"/>
      <c r="BV617" s="3143"/>
      <c r="BW617" s="3143"/>
      <c r="BX617" s="3143"/>
      <c r="BY617" s="3143"/>
      <c r="BZ617" s="3143"/>
      <c r="CA617" s="3143"/>
      <c r="CB617" s="3143"/>
      <c r="CC617" s="3143"/>
      <c r="CD617" s="3143"/>
      <c r="CE617" s="3143"/>
      <c r="CF617" s="3143"/>
      <c r="CG617" s="3143"/>
      <c r="CH617" s="3143"/>
      <c r="CI617" s="3143"/>
    </row>
    <row r="618" spans="1:87" ht="16.5" customHeight="1">
      <c r="A618" s="3143"/>
      <c r="B618" s="3143"/>
      <c r="C618" s="3143"/>
      <c r="D618" s="3143"/>
      <c r="E618" s="3143"/>
      <c r="F618" s="3143"/>
      <c r="G618" s="3143"/>
      <c r="H618" s="3143"/>
      <c r="I618" s="3143"/>
      <c r="J618" s="3143"/>
      <c r="K618" s="3098"/>
      <c r="L618" s="3098"/>
      <c r="M618" s="3098"/>
      <c r="N618" s="3098"/>
      <c r="O618" s="3098"/>
      <c r="P618" s="3098"/>
      <c r="Q618" s="3098"/>
      <c r="R618" s="3098"/>
      <c r="S618" s="3098"/>
      <c r="T618" s="3098"/>
      <c r="U618" s="3098"/>
      <c r="V618" s="3098"/>
      <c r="W618" s="3098"/>
      <c r="X618" s="3098"/>
      <c r="Y618" s="3098"/>
      <c r="Z618" s="3098"/>
      <c r="AA618" s="3098"/>
      <c r="AB618" s="3098"/>
      <c r="AC618" s="3098"/>
      <c r="AD618" s="3098"/>
      <c r="AE618" s="3098"/>
      <c r="AF618" s="3098"/>
      <c r="AG618" s="3098"/>
      <c r="AH618" s="3098"/>
      <c r="AI618" s="3098"/>
      <c r="AJ618" s="3143"/>
      <c r="AK618" s="3143"/>
      <c r="AL618" s="3143"/>
      <c r="AM618" s="3143"/>
      <c r="AN618" s="3143"/>
      <c r="AO618" s="3143"/>
      <c r="AP618" s="3143"/>
      <c r="AQ618" s="3143"/>
      <c r="AR618" s="3143"/>
      <c r="AS618" s="3143"/>
      <c r="AT618" s="3143"/>
      <c r="AU618" s="3143"/>
      <c r="AV618" s="3143"/>
      <c r="AW618" s="3143"/>
      <c r="AX618" s="3143"/>
      <c r="AY618" s="3143"/>
      <c r="AZ618" s="3143"/>
      <c r="BA618" s="3143"/>
      <c r="BB618" s="3143"/>
      <c r="BC618" s="3143"/>
      <c r="BD618" s="3143"/>
      <c r="BE618" s="3143"/>
      <c r="BF618" s="3143"/>
      <c r="BG618" s="3143"/>
      <c r="BH618" s="3143"/>
      <c r="BI618" s="3143"/>
      <c r="BJ618" s="3143"/>
      <c r="BK618" s="3143"/>
      <c r="BL618" s="3189"/>
      <c r="BM618" s="3189"/>
      <c r="BN618" s="3189"/>
      <c r="BO618" s="3189"/>
      <c r="BP618" s="3189"/>
      <c r="BQ618" s="3189"/>
      <c r="BR618" s="3189"/>
      <c r="BS618" s="3189"/>
      <c r="BT618" s="3189"/>
      <c r="BU618" s="3189"/>
      <c r="BV618" s="3143"/>
      <c r="BW618" s="3143"/>
      <c r="BX618" s="3143"/>
      <c r="BY618" s="3143"/>
      <c r="BZ618" s="3143"/>
      <c r="CA618" s="3143"/>
      <c r="CB618" s="3143"/>
      <c r="CC618" s="3143"/>
      <c r="CD618" s="3143"/>
      <c r="CE618" s="3143"/>
      <c r="CF618" s="3143"/>
      <c r="CG618" s="3143"/>
      <c r="CH618" s="3143"/>
      <c r="CI618" s="3143"/>
    </row>
    <row r="619" spans="1:87" ht="16.5" customHeight="1">
      <c r="A619" s="3143"/>
      <c r="B619" s="3143"/>
      <c r="C619" s="3143"/>
      <c r="D619" s="3143"/>
      <c r="E619" s="3143"/>
      <c r="F619" s="3143"/>
      <c r="G619" s="3143"/>
      <c r="H619" s="3143"/>
      <c r="I619" s="3143"/>
      <c r="J619" s="3143"/>
      <c r="K619" s="3098"/>
      <c r="L619" s="3098"/>
      <c r="M619" s="3098"/>
      <c r="N619" s="3098"/>
      <c r="O619" s="3098"/>
      <c r="P619" s="3098"/>
      <c r="Q619" s="3098"/>
      <c r="R619" s="3098"/>
      <c r="S619" s="3098"/>
      <c r="T619" s="3098"/>
      <c r="U619" s="3098"/>
      <c r="V619" s="3098"/>
      <c r="W619" s="3098"/>
      <c r="X619" s="3098"/>
      <c r="Y619" s="3098"/>
      <c r="Z619" s="3098"/>
      <c r="AA619" s="3098"/>
      <c r="AB619" s="3098"/>
      <c r="AC619" s="3098"/>
      <c r="AD619" s="3098"/>
      <c r="AE619" s="3098"/>
      <c r="AF619" s="3098"/>
      <c r="AG619" s="3098"/>
      <c r="AH619" s="3098"/>
      <c r="AI619" s="3098"/>
      <c r="AJ619" s="3143"/>
      <c r="AK619" s="3143"/>
      <c r="AL619" s="3143"/>
      <c r="AM619" s="3143"/>
      <c r="AN619" s="3143"/>
      <c r="AO619" s="3143"/>
      <c r="AP619" s="3143"/>
      <c r="AQ619" s="3143"/>
      <c r="AR619" s="3143"/>
      <c r="AS619" s="3143"/>
      <c r="AT619" s="3143"/>
      <c r="AU619" s="3143"/>
      <c r="AV619" s="3143"/>
      <c r="AW619" s="3143"/>
      <c r="AX619" s="3143"/>
      <c r="AY619" s="3143"/>
      <c r="AZ619" s="3143"/>
      <c r="BA619" s="3143"/>
      <c r="BB619" s="3143"/>
      <c r="BC619" s="3143"/>
      <c r="BD619" s="3143"/>
      <c r="BE619" s="3143"/>
      <c r="BF619" s="3143"/>
      <c r="BG619" s="3143"/>
      <c r="BH619" s="3143"/>
      <c r="BI619" s="3143"/>
      <c r="BJ619" s="3143"/>
      <c r="BK619" s="3143"/>
      <c r="BL619" s="3189"/>
      <c r="BM619" s="3189"/>
      <c r="BN619" s="3189"/>
      <c r="BO619" s="3189"/>
      <c r="BP619" s="3189"/>
      <c r="BQ619" s="3189"/>
      <c r="BR619" s="3189"/>
      <c r="BS619" s="3189"/>
      <c r="BT619" s="3189"/>
      <c r="BU619" s="3189"/>
      <c r="BV619" s="3143"/>
      <c r="BW619" s="3143"/>
      <c r="BX619" s="3143"/>
      <c r="BY619" s="3143"/>
      <c r="BZ619" s="3143"/>
      <c r="CA619" s="3143"/>
      <c r="CB619" s="3143"/>
      <c r="CC619" s="3143"/>
      <c r="CD619" s="3143"/>
      <c r="CE619" s="3143"/>
      <c r="CF619" s="3143"/>
      <c r="CG619" s="3143"/>
      <c r="CH619" s="3143"/>
      <c r="CI619" s="3143"/>
    </row>
    <row r="620" spans="1:87" ht="16.5" customHeight="1">
      <c r="A620" s="3143"/>
      <c r="B620" s="3143"/>
      <c r="C620" s="3143"/>
      <c r="D620" s="3143"/>
      <c r="E620" s="3143"/>
      <c r="F620" s="3143"/>
      <c r="G620" s="3143"/>
      <c r="H620" s="3143"/>
      <c r="I620" s="3143"/>
      <c r="J620" s="3143"/>
      <c r="K620" s="3098"/>
      <c r="L620" s="3098"/>
      <c r="M620" s="3098"/>
      <c r="N620" s="3098"/>
      <c r="O620" s="3098"/>
      <c r="P620" s="3098"/>
      <c r="Q620" s="3098"/>
      <c r="R620" s="3098"/>
      <c r="S620" s="3098"/>
      <c r="T620" s="3098"/>
      <c r="U620" s="3098"/>
      <c r="V620" s="3098"/>
      <c r="W620" s="3098"/>
      <c r="X620" s="3098"/>
      <c r="Y620" s="3098"/>
      <c r="Z620" s="3098"/>
      <c r="AA620" s="3098"/>
      <c r="AB620" s="3098"/>
      <c r="AC620" s="3098"/>
      <c r="AD620" s="3098"/>
      <c r="AE620" s="3098"/>
      <c r="AF620" s="3098"/>
      <c r="AG620" s="3098"/>
      <c r="AH620" s="3098"/>
      <c r="AI620" s="3098"/>
      <c r="AJ620" s="3143"/>
      <c r="AK620" s="3143"/>
      <c r="AL620" s="3143"/>
      <c r="AM620" s="3143"/>
      <c r="AN620" s="3143"/>
      <c r="AO620" s="3143"/>
      <c r="AP620" s="3143"/>
      <c r="AQ620" s="3143"/>
      <c r="AR620" s="3143"/>
      <c r="AS620" s="3143"/>
      <c r="AT620" s="3143"/>
      <c r="AU620" s="3143"/>
      <c r="AV620" s="3143"/>
      <c r="AW620" s="3143"/>
      <c r="AX620" s="3143"/>
      <c r="AY620" s="3143"/>
      <c r="AZ620" s="3143"/>
      <c r="BA620" s="3143"/>
      <c r="BB620" s="3143"/>
      <c r="BC620" s="3143"/>
      <c r="BD620" s="3143"/>
      <c r="BE620" s="3143"/>
      <c r="BF620" s="3143"/>
      <c r="BG620" s="3143"/>
      <c r="BH620" s="3143"/>
      <c r="BI620" s="3143"/>
      <c r="BJ620" s="3143"/>
      <c r="BK620" s="3143"/>
      <c r="BL620" s="3189"/>
      <c r="BM620" s="3189"/>
      <c r="BN620" s="3189"/>
      <c r="BO620" s="3189"/>
      <c r="BP620" s="3189"/>
      <c r="BQ620" s="3189"/>
      <c r="BR620" s="3189"/>
      <c r="BS620" s="3189"/>
      <c r="BT620" s="3189"/>
      <c r="BU620" s="3189"/>
      <c r="BV620" s="3143"/>
      <c r="BW620" s="3143"/>
      <c r="BX620" s="3143"/>
      <c r="BY620" s="3143"/>
      <c r="BZ620" s="3143"/>
      <c r="CA620" s="3143"/>
      <c r="CB620" s="3143"/>
      <c r="CC620" s="3143"/>
      <c r="CD620" s="3143"/>
      <c r="CE620" s="3143"/>
      <c r="CF620" s="3143"/>
      <c r="CG620" s="3143"/>
      <c r="CH620" s="3143"/>
      <c r="CI620" s="3143"/>
    </row>
    <row r="621" spans="1:87" ht="16.5" customHeight="1">
      <c r="A621" s="3143"/>
      <c r="B621" s="3143"/>
      <c r="C621" s="3143"/>
      <c r="D621" s="3143"/>
      <c r="E621" s="3143"/>
      <c r="F621" s="3143"/>
      <c r="G621" s="3143"/>
      <c r="H621" s="3143"/>
      <c r="I621" s="3143"/>
      <c r="J621" s="3143"/>
      <c r="K621" s="3098"/>
      <c r="L621" s="3098"/>
      <c r="M621" s="3098"/>
      <c r="N621" s="3098"/>
      <c r="O621" s="3098"/>
      <c r="P621" s="3098"/>
      <c r="Q621" s="3098"/>
      <c r="R621" s="3098"/>
      <c r="S621" s="3098"/>
      <c r="T621" s="3098"/>
      <c r="U621" s="3098"/>
      <c r="V621" s="3098"/>
      <c r="W621" s="3098"/>
      <c r="X621" s="3098"/>
      <c r="Y621" s="3098"/>
      <c r="Z621" s="3098"/>
      <c r="AA621" s="3098"/>
      <c r="AB621" s="3098"/>
      <c r="AC621" s="3098"/>
      <c r="AD621" s="3098"/>
      <c r="AE621" s="3098"/>
      <c r="AF621" s="3098"/>
      <c r="AG621" s="3098"/>
      <c r="AH621" s="3098"/>
      <c r="AI621" s="3098"/>
      <c r="AJ621" s="3143"/>
      <c r="AK621" s="3143"/>
      <c r="AL621" s="3143"/>
      <c r="AM621" s="3143"/>
      <c r="AN621" s="3143"/>
      <c r="AO621" s="3143"/>
      <c r="AP621" s="3143"/>
      <c r="AQ621" s="3143"/>
      <c r="AR621" s="3143"/>
      <c r="AS621" s="3143"/>
      <c r="AT621" s="3143"/>
      <c r="AU621" s="3143"/>
      <c r="AV621" s="3143"/>
      <c r="AW621" s="3143"/>
      <c r="AX621" s="3143"/>
      <c r="AY621" s="3143"/>
      <c r="AZ621" s="3143"/>
      <c r="BA621" s="3143"/>
      <c r="BB621" s="3143"/>
      <c r="BC621" s="3143"/>
      <c r="BD621" s="3143"/>
      <c r="BE621" s="3143"/>
      <c r="BF621" s="3143"/>
      <c r="BG621" s="3143"/>
      <c r="BH621" s="3143"/>
      <c r="BI621" s="3143"/>
      <c r="BJ621" s="3143"/>
      <c r="BK621" s="3143"/>
      <c r="BL621" s="3189"/>
      <c r="BM621" s="3189"/>
      <c r="BN621" s="3189"/>
      <c r="BO621" s="3189"/>
      <c r="BP621" s="3189"/>
      <c r="BQ621" s="3189"/>
      <c r="BR621" s="3189"/>
      <c r="BS621" s="3189"/>
      <c r="BT621" s="3189"/>
      <c r="BU621" s="3189"/>
      <c r="BV621" s="3143"/>
      <c r="BW621" s="3143"/>
      <c r="BX621" s="3143"/>
      <c r="BY621" s="3143"/>
      <c r="BZ621" s="3143"/>
      <c r="CA621" s="3143"/>
      <c r="CB621" s="3143"/>
      <c r="CC621" s="3143"/>
      <c r="CD621" s="3143"/>
      <c r="CE621" s="3143"/>
      <c r="CF621" s="3143"/>
      <c r="CG621" s="3143"/>
      <c r="CH621" s="3143"/>
      <c r="CI621" s="3143"/>
    </row>
    <row r="622" spans="1:87" ht="16.5" customHeight="1">
      <c r="A622" s="3143"/>
      <c r="B622" s="3143"/>
      <c r="C622" s="3143"/>
      <c r="D622" s="3143"/>
      <c r="E622" s="3143"/>
      <c r="F622" s="3143"/>
      <c r="G622" s="3143"/>
      <c r="H622" s="3143"/>
      <c r="I622" s="3143"/>
      <c r="J622" s="3143"/>
      <c r="K622" s="3098"/>
      <c r="L622" s="3098"/>
      <c r="M622" s="3098"/>
      <c r="N622" s="3098"/>
      <c r="O622" s="3098"/>
      <c r="P622" s="3098"/>
      <c r="Q622" s="3098"/>
      <c r="R622" s="3098"/>
      <c r="S622" s="3098"/>
      <c r="T622" s="3098"/>
      <c r="U622" s="3098"/>
      <c r="V622" s="3098"/>
      <c r="W622" s="3098"/>
      <c r="X622" s="3098"/>
      <c r="Y622" s="3098"/>
      <c r="Z622" s="3098"/>
      <c r="AA622" s="3098"/>
      <c r="AB622" s="3098"/>
      <c r="AC622" s="3098"/>
      <c r="AD622" s="3098"/>
      <c r="AE622" s="3098"/>
      <c r="AF622" s="3098"/>
      <c r="AG622" s="3098"/>
      <c r="AH622" s="3098"/>
      <c r="AI622" s="3098"/>
      <c r="AJ622" s="3143"/>
      <c r="AK622" s="3143"/>
      <c r="AL622" s="3143"/>
      <c r="AM622" s="3143"/>
      <c r="AN622" s="3143"/>
      <c r="AO622" s="3143"/>
      <c r="AP622" s="3143"/>
      <c r="AQ622" s="3143"/>
      <c r="AR622" s="3143"/>
      <c r="AS622" s="3143"/>
      <c r="AT622" s="3143"/>
      <c r="AU622" s="3143"/>
      <c r="AV622" s="3143"/>
      <c r="AW622" s="3143"/>
      <c r="AX622" s="3143"/>
      <c r="AY622" s="3143"/>
      <c r="AZ622" s="3143"/>
      <c r="BA622" s="3143"/>
      <c r="BB622" s="3143"/>
      <c r="BC622" s="3143"/>
      <c r="BD622" s="3143"/>
      <c r="BE622" s="3143"/>
      <c r="BF622" s="3143"/>
      <c r="BG622" s="3143"/>
      <c r="BH622" s="3143"/>
      <c r="BI622" s="3143"/>
      <c r="BJ622" s="3143"/>
      <c r="BK622" s="3143"/>
      <c r="BL622" s="3189"/>
      <c r="BM622" s="3189"/>
      <c r="BN622" s="3189"/>
      <c r="BO622" s="3189"/>
      <c r="BP622" s="3189"/>
      <c r="BQ622" s="3189"/>
      <c r="BR622" s="3189"/>
      <c r="BS622" s="3189"/>
      <c r="BT622" s="3189"/>
      <c r="BU622" s="3189"/>
      <c r="BV622" s="3143"/>
      <c r="BW622" s="3143"/>
      <c r="BX622" s="3143"/>
      <c r="BY622" s="3143"/>
      <c r="BZ622" s="3143"/>
      <c r="CA622" s="3143"/>
      <c r="CB622" s="3143"/>
      <c r="CC622" s="3143"/>
      <c r="CD622" s="3143"/>
      <c r="CE622" s="3143"/>
      <c r="CF622" s="3143"/>
      <c r="CG622" s="3143"/>
      <c r="CH622" s="3143"/>
      <c r="CI622" s="3143"/>
    </row>
    <row r="623" spans="1:87" ht="16.5" customHeight="1">
      <c r="A623" s="3143"/>
      <c r="B623" s="3143"/>
      <c r="C623" s="3143"/>
      <c r="D623" s="3143"/>
      <c r="E623" s="3143"/>
      <c r="F623" s="3143"/>
      <c r="G623" s="3143"/>
      <c r="H623" s="3143"/>
      <c r="I623" s="3143"/>
      <c r="J623" s="3143"/>
      <c r="K623" s="3098"/>
      <c r="L623" s="3098"/>
      <c r="M623" s="3098"/>
      <c r="N623" s="3098"/>
      <c r="O623" s="3098"/>
      <c r="P623" s="3098"/>
      <c r="Q623" s="3098"/>
      <c r="R623" s="3098"/>
      <c r="S623" s="3098"/>
      <c r="T623" s="3098"/>
      <c r="U623" s="3098"/>
      <c r="V623" s="3098"/>
      <c r="W623" s="3098"/>
      <c r="X623" s="3098"/>
      <c r="Y623" s="3098"/>
      <c r="Z623" s="3098"/>
      <c r="AA623" s="3098"/>
      <c r="AB623" s="3098"/>
      <c r="AC623" s="3098"/>
      <c r="AD623" s="3098"/>
      <c r="AE623" s="3098"/>
      <c r="AF623" s="3098"/>
      <c r="AG623" s="3098"/>
      <c r="AH623" s="3098"/>
      <c r="AI623" s="3098"/>
      <c r="AJ623" s="3143"/>
      <c r="AK623" s="3143"/>
      <c r="AL623" s="3143"/>
      <c r="AM623" s="3143"/>
      <c r="AN623" s="3143"/>
      <c r="AO623" s="3143"/>
      <c r="AP623" s="3143"/>
      <c r="AQ623" s="3143"/>
      <c r="AR623" s="3143"/>
      <c r="AS623" s="3143"/>
      <c r="AT623" s="3143"/>
      <c r="AU623" s="3143"/>
      <c r="AV623" s="3143"/>
      <c r="AW623" s="3143"/>
      <c r="AX623" s="3143"/>
      <c r="AY623" s="3143"/>
      <c r="AZ623" s="3143"/>
      <c r="BA623" s="3143"/>
      <c r="BB623" s="3143"/>
      <c r="BC623" s="3143"/>
      <c r="BD623" s="3143"/>
      <c r="BE623" s="3143"/>
      <c r="BF623" s="3143"/>
      <c r="BG623" s="3143"/>
      <c r="BH623" s="3143"/>
      <c r="BI623" s="3143"/>
      <c r="BJ623" s="3143"/>
      <c r="BK623" s="3143"/>
      <c r="BL623" s="3189"/>
      <c r="BM623" s="3189"/>
      <c r="BN623" s="3189"/>
      <c r="BO623" s="3189"/>
      <c r="BP623" s="3189"/>
      <c r="BQ623" s="3189"/>
      <c r="BR623" s="3189"/>
      <c r="BS623" s="3189"/>
      <c r="BT623" s="3189"/>
      <c r="BU623" s="3189"/>
      <c r="BV623" s="3143"/>
      <c r="BW623" s="3143"/>
      <c r="BX623" s="3143"/>
      <c r="BY623" s="3143"/>
      <c r="BZ623" s="3143"/>
      <c r="CA623" s="3143"/>
      <c r="CB623" s="3143"/>
      <c r="CC623" s="3143"/>
      <c r="CD623" s="3143"/>
      <c r="CE623" s="3143"/>
      <c r="CF623" s="3143"/>
      <c r="CG623" s="3143"/>
      <c r="CH623" s="3143"/>
      <c r="CI623" s="3143"/>
    </row>
    <row r="624" spans="1:87" ht="16.5" customHeight="1">
      <c r="A624" s="3143"/>
      <c r="B624" s="3143"/>
      <c r="C624" s="3143"/>
      <c r="D624" s="3143"/>
      <c r="E624" s="3143"/>
      <c r="F624" s="3143"/>
      <c r="G624" s="3143"/>
      <c r="H624" s="3143"/>
      <c r="I624" s="3143"/>
      <c r="J624" s="3143"/>
      <c r="K624" s="3098"/>
      <c r="L624" s="3098"/>
      <c r="M624" s="3098"/>
      <c r="N624" s="3098"/>
      <c r="O624" s="3098"/>
      <c r="P624" s="3098"/>
      <c r="Q624" s="3098"/>
      <c r="R624" s="3098"/>
      <c r="S624" s="3098"/>
      <c r="T624" s="3098"/>
      <c r="U624" s="3098"/>
      <c r="V624" s="3098"/>
      <c r="W624" s="3098"/>
      <c r="X624" s="3098"/>
      <c r="Y624" s="3098"/>
      <c r="Z624" s="3098"/>
      <c r="AA624" s="3098"/>
      <c r="AB624" s="3098"/>
      <c r="AC624" s="3098"/>
      <c r="AD624" s="3098"/>
      <c r="AE624" s="3098"/>
      <c r="AF624" s="3098"/>
      <c r="AG624" s="3098"/>
      <c r="AH624" s="3098"/>
      <c r="AI624" s="3098"/>
      <c r="AJ624" s="3143"/>
      <c r="AK624" s="3143"/>
      <c r="AL624" s="3143"/>
      <c r="AM624" s="3143"/>
      <c r="AN624" s="3143"/>
      <c r="AO624" s="3143"/>
      <c r="AP624" s="3143"/>
      <c r="AQ624" s="3143"/>
      <c r="AR624" s="3143"/>
      <c r="AS624" s="3143"/>
      <c r="AT624" s="3143"/>
      <c r="AU624" s="3143"/>
      <c r="AV624" s="3143"/>
      <c r="AW624" s="3143"/>
      <c r="AX624" s="3143"/>
      <c r="AY624" s="3143"/>
      <c r="AZ624" s="3143"/>
      <c r="BA624" s="3143"/>
      <c r="BB624" s="3143"/>
      <c r="BC624" s="3143"/>
      <c r="BD624" s="3143"/>
      <c r="BE624" s="3143"/>
      <c r="BF624" s="3143"/>
      <c r="BG624" s="3143"/>
      <c r="BH624" s="3143"/>
      <c r="BI624" s="3143"/>
      <c r="BJ624" s="3143"/>
      <c r="BK624" s="3143"/>
      <c r="BL624" s="3189"/>
      <c r="BM624" s="3189"/>
      <c r="BN624" s="3189"/>
      <c r="BO624" s="3189"/>
      <c r="BP624" s="3189"/>
      <c r="BQ624" s="3189"/>
      <c r="BR624" s="3189"/>
      <c r="BS624" s="3189"/>
      <c r="BT624" s="3189"/>
      <c r="BU624" s="3189"/>
      <c r="BV624" s="3143"/>
      <c r="BW624" s="3143"/>
      <c r="BX624" s="3143"/>
      <c r="BY624" s="3143"/>
      <c r="BZ624" s="3143"/>
      <c r="CA624" s="3143"/>
      <c r="CB624" s="3143"/>
      <c r="CC624" s="3143"/>
      <c r="CD624" s="3143"/>
      <c r="CE624" s="3143"/>
      <c r="CF624" s="3143"/>
      <c r="CG624" s="3143"/>
      <c r="CH624" s="3143"/>
      <c r="CI624" s="3143"/>
    </row>
    <row r="625" spans="1:87" ht="16.5" customHeight="1">
      <c r="A625" s="3143"/>
      <c r="B625" s="3143"/>
      <c r="C625" s="3143"/>
      <c r="D625" s="3143"/>
      <c r="E625" s="3143"/>
      <c r="F625" s="3143"/>
      <c r="G625" s="3143"/>
      <c r="H625" s="3143"/>
      <c r="I625" s="3143"/>
      <c r="J625" s="3143"/>
      <c r="K625" s="3098"/>
      <c r="L625" s="3098"/>
      <c r="M625" s="3098"/>
      <c r="N625" s="3098"/>
      <c r="O625" s="3098"/>
      <c r="P625" s="3098"/>
      <c r="Q625" s="3098"/>
      <c r="R625" s="3098"/>
      <c r="S625" s="3098"/>
      <c r="T625" s="3098"/>
      <c r="U625" s="3098"/>
      <c r="V625" s="3098"/>
      <c r="W625" s="3098"/>
      <c r="X625" s="3098"/>
      <c r="Y625" s="3098"/>
      <c r="Z625" s="3098"/>
      <c r="AA625" s="3098"/>
      <c r="AB625" s="3098"/>
      <c r="AC625" s="3098"/>
      <c r="AD625" s="3098"/>
      <c r="AE625" s="3098"/>
      <c r="AF625" s="3098"/>
      <c r="AG625" s="3098"/>
      <c r="AH625" s="3098"/>
      <c r="AI625" s="3098"/>
      <c r="AJ625" s="3143"/>
      <c r="AK625" s="3143"/>
      <c r="AL625" s="3143"/>
      <c r="AM625" s="3143"/>
      <c r="AN625" s="3143"/>
      <c r="AO625" s="3143"/>
      <c r="AP625" s="3143"/>
      <c r="AQ625" s="3143"/>
      <c r="AR625" s="3143"/>
      <c r="AS625" s="3143"/>
      <c r="AT625" s="3143"/>
      <c r="AU625" s="3143"/>
      <c r="AV625" s="3143"/>
      <c r="AW625" s="3143"/>
      <c r="AX625" s="3143"/>
      <c r="AY625" s="3143"/>
      <c r="AZ625" s="3143"/>
      <c r="BA625" s="3143"/>
      <c r="BB625" s="3143"/>
      <c r="BC625" s="3143"/>
      <c r="BD625" s="3143"/>
      <c r="BE625" s="3143"/>
      <c r="BF625" s="3143"/>
      <c r="BG625" s="3143"/>
      <c r="BH625" s="3143"/>
      <c r="BI625" s="3143"/>
      <c r="BJ625" s="3143"/>
      <c r="BK625" s="3143"/>
      <c r="BL625" s="3189"/>
      <c r="BM625" s="3189"/>
      <c r="BN625" s="3189"/>
      <c r="BO625" s="3189"/>
      <c r="BP625" s="3189"/>
      <c r="BQ625" s="3189"/>
      <c r="BR625" s="3189"/>
      <c r="BS625" s="3189"/>
      <c r="BT625" s="3189"/>
      <c r="BU625" s="3189"/>
      <c r="BV625" s="3143"/>
      <c r="BW625" s="3143"/>
      <c r="BX625" s="3143"/>
      <c r="BY625" s="3143"/>
      <c r="BZ625" s="3143"/>
      <c r="CA625" s="3143"/>
      <c r="CB625" s="3143"/>
      <c r="CC625" s="3143"/>
      <c r="CD625" s="3143"/>
      <c r="CE625" s="3143"/>
      <c r="CF625" s="3143"/>
      <c r="CG625" s="3143"/>
      <c r="CH625" s="3143"/>
      <c r="CI625" s="3143"/>
    </row>
    <row r="626" spans="1:87" ht="16.5" customHeight="1">
      <c r="A626" s="3143"/>
      <c r="B626" s="3143"/>
      <c r="C626" s="3143"/>
      <c r="D626" s="3143"/>
      <c r="E626" s="3143"/>
      <c r="F626" s="3143"/>
      <c r="G626" s="3143"/>
      <c r="H626" s="3143"/>
      <c r="I626" s="3143"/>
      <c r="J626" s="3143"/>
      <c r="K626" s="3098"/>
      <c r="L626" s="3098"/>
      <c r="M626" s="3098"/>
      <c r="N626" s="3098"/>
      <c r="O626" s="3098"/>
      <c r="P626" s="3098"/>
      <c r="Q626" s="3098"/>
      <c r="R626" s="3098"/>
      <c r="S626" s="3098"/>
      <c r="T626" s="3098"/>
      <c r="U626" s="3098"/>
      <c r="V626" s="3098"/>
      <c r="W626" s="3098"/>
      <c r="X626" s="3098"/>
      <c r="Y626" s="3098"/>
      <c r="Z626" s="3098"/>
      <c r="AA626" s="3098"/>
      <c r="AB626" s="3098"/>
      <c r="AC626" s="3098"/>
      <c r="AD626" s="3098"/>
      <c r="AE626" s="3098"/>
      <c r="AF626" s="3098"/>
      <c r="AG626" s="3098"/>
      <c r="AH626" s="3098"/>
      <c r="AI626" s="3098"/>
      <c r="AJ626" s="3143"/>
      <c r="AK626" s="3143"/>
      <c r="AL626" s="3143"/>
      <c r="AM626" s="3143"/>
      <c r="AN626" s="3143"/>
      <c r="AO626" s="3143"/>
      <c r="AP626" s="3143"/>
      <c r="AQ626" s="3143"/>
      <c r="AR626" s="3143"/>
      <c r="AS626" s="3143"/>
      <c r="AT626" s="3143"/>
      <c r="AU626" s="3143"/>
      <c r="AV626" s="3143"/>
      <c r="AW626" s="3143"/>
      <c r="AX626" s="3143"/>
      <c r="AY626" s="3143"/>
      <c r="AZ626" s="3143"/>
      <c r="BA626" s="3143"/>
      <c r="BB626" s="3143"/>
      <c r="BC626" s="3143"/>
      <c r="BD626" s="3143"/>
      <c r="BE626" s="3143"/>
      <c r="BF626" s="3143"/>
      <c r="BG626" s="3143"/>
      <c r="BH626" s="3143"/>
      <c r="BI626" s="3143"/>
      <c r="BJ626" s="3143"/>
      <c r="BK626" s="3143"/>
      <c r="BL626" s="3189"/>
      <c r="BM626" s="3189"/>
      <c r="BN626" s="3189"/>
      <c r="BO626" s="3189"/>
      <c r="BP626" s="3189"/>
      <c r="BQ626" s="3189"/>
      <c r="BR626" s="3189"/>
      <c r="BS626" s="3189"/>
      <c r="BT626" s="3189"/>
      <c r="BU626" s="3189"/>
      <c r="BV626" s="3143"/>
      <c r="BW626" s="3143"/>
      <c r="BX626" s="3143"/>
      <c r="BY626" s="3143"/>
      <c r="BZ626" s="3143"/>
      <c r="CA626" s="3143"/>
      <c r="CB626" s="3143"/>
      <c r="CC626" s="3143"/>
      <c r="CD626" s="3143"/>
      <c r="CE626" s="3143"/>
      <c r="CF626" s="3143"/>
      <c r="CG626" s="3143"/>
      <c r="CH626" s="3143"/>
      <c r="CI626" s="3143"/>
    </row>
    <row r="627" spans="1:87" ht="16.5" customHeight="1">
      <c r="A627" s="3143"/>
      <c r="B627" s="3143"/>
      <c r="C627" s="3143"/>
      <c r="D627" s="3143"/>
      <c r="E627" s="3143"/>
      <c r="F627" s="3143"/>
      <c r="G627" s="3143"/>
      <c r="H627" s="3143"/>
      <c r="I627" s="3143"/>
      <c r="J627" s="3143"/>
      <c r="K627" s="3098"/>
      <c r="L627" s="3098"/>
      <c r="M627" s="3098"/>
      <c r="N627" s="3098"/>
      <c r="O627" s="3098"/>
      <c r="P627" s="3098"/>
      <c r="Q627" s="3098"/>
      <c r="R627" s="3098"/>
      <c r="S627" s="3098"/>
      <c r="T627" s="3098"/>
      <c r="U627" s="3098"/>
      <c r="V627" s="3098"/>
      <c r="W627" s="3098"/>
      <c r="X627" s="3098"/>
      <c r="Y627" s="3098"/>
      <c r="Z627" s="3098"/>
      <c r="AA627" s="3098"/>
      <c r="AB627" s="3098"/>
      <c r="AC627" s="3098"/>
      <c r="AD627" s="3098"/>
      <c r="AE627" s="3098"/>
      <c r="AF627" s="3098"/>
      <c r="AG627" s="3098"/>
      <c r="AH627" s="3098"/>
      <c r="AI627" s="3098"/>
      <c r="AJ627" s="3143"/>
      <c r="AK627" s="3143"/>
      <c r="AL627" s="3143"/>
      <c r="AM627" s="3143"/>
      <c r="AN627" s="3143"/>
      <c r="AO627" s="3143"/>
      <c r="AP627" s="3143"/>
      <c r="AQ627" s="3143"/>
      <c r="AR627" s="3143"/>
      <c r="AS627" s="3143"/>
      <c r="AT627" s="3143"/>
      <c r="AU627" s="3143"/>
      <c r="AV627" s="3143"/>
      <c r="AW627" s="3143"/>
      <c r="AX627" s="3143"/>
      <c r="AY627" s="3143"/>
      <c r="AZ627" s="3143"/>
      <c r="BA627" s="3143"/>
      <c r="BB627" s="3143"/>
      <c r="BC627" s="3143"/>
      <c r="BD627" s="3143"/>
      <c r="BE627" s="3143"/>
      <c r="BF627" s="3143"/>
      <c r="BG627" s="3143"/>
      <c r="BH627" s="3143"/>
      <c r="BI627" s="3143"/>
      <c r="BJ627" s="3143"/>
      <c r="BK627" s="3143"/>
      <c r="BL627" s="3189"/>
      <c r="BM627" s="3189"/>
      <c r="BN627" s="3189"/>
      <c r="BO627" s="3189"/>
      <c r="BP627" s="3189"/>
      <c r="BQ627" s="3189"/>
      <c r="BR627" s="3189"/>
      <c r="BS627" s="3189"/>
      <c r="BT627" s="3189"/>
      <c r="BU627" s="3189"/>
      <c r="BV627" s="3143"/>
      <c r="BW627" s="3143"/>
      <c r="BX627" s="3143"/>
      <c r="BY627" s="3143"/>
      <c r="BZ627" s="3143"/>
      <c r="CA627" s="3143"/>
      <c r="CB627" s="3143"/>
      <c r="CC627" s="3143"/>
      <c r="CD627" s="3143"/>
      <c r="CE627" s="3143"/>
      <c r="CF627" s="3143"/>
      <c r="CG627" s="3143"/>
      <c r="CH627" s="3143"/>
      <c r="CI627" s="3143"/>
    </row>
    <row r="628" spans="1:87" ht="16.5" customHeight="1">
      <c r="A628" s="3143"/>
      <c r="B628" s="3143"/>
      <c r="C628" s="3143"/>
      <c r="D628" s="3143"/>
      <c r="E628" s="3143"/>
      <c r="F628" s="3143"/>
      <c r="G628" s="3143"/>
      <c r="H628" s="3143"/>
      <c r="I628" s="3143"/>
      <c r="J628" s="3143"/>
      <c r="K628" s="3098"/>
      <c r="L628" s="3098"/>
      <c r="M628" s="3098"/>
      <c r="N628" s="3098"/>
      <c r="O628" s="3098"/>
      <c r="P628" s="3098"/>
      <c r="Q628" s="3098"/>
      <c r="R628" s="3098"/>
      <c r="S628" s="3098"/>
      <c r="T628" s="3098"/>
      <c r="U628" s="3098"/>
      <c r="V628" s="3098"/>
      <c r="W628" s="3098"/>
      <c r="X628" s="3098"/>
      <c r="Y628" s="3098"/>
      <c r="Z628" s="3098"/>
      <c r="AA628" s="3098"/>
      <c r="AB628" s="3098"/>
      <c r="AC628" s="3098"/>
      <c r="AD628" s="3098"/>
      <c r="AE628" s="3098"/>
      <c r="AF628" s="3098"/>
      <c r="AG628" s="3098"/>
      <c r="AH628" s="3098"/>
      <c r="AI628" s="3098"/>
      <c r="AJ628" s="3143"/>
      <c r="AK628" s="3143"/>
      <c r="AL628" s="3143"/>
      <c r="AM628" s="3143"/>
      <c r="AN628" s="3143"/>
      <c r="AO628" s="3143"/>
      <c r="AP628" s="3143"/>
      <c r="AQ628" s="3143"/>
      <c r="AR628" s="3143"/>
      <c r="AS628" s="3143"/>
      <c r="AT628" s="3143"/>
      <c r="AU628" s="3143"/>
      <c r="AV628" s="3143"/>
      <c r="AW628" s="3143"/>
      <c r="AX628" s="3143"/>
      <c r="AY628" s="3143"/>
      <c r="AZ628" s="3143"/>
      <c r="BA628" s="3143"/>
      <c r="BB628" s="3143"/>
      <c r="BC628" s="3143"/>
      <c r="BD628" s="3143"/>
      <c r="BE628" s="3143"/>
      <c r="BF628" s="3143"/>
      <c r="BG628" s="3143"/>
      <c r="BH628" s="3143"/>
      <c r="BI628" s="3143"/>
      <c r="BJ628" s="3143"/>
      <c r="BK628" s="3143"/>
      <c r="BL628" s="3189"/>
      <c r="BM628" s="3189"/>
      <c r="BN628" s="3189"/>
      <c r="BO628" s="3189"/>
      <c r="BP628" s="3189"/>
      <c r="BQ628" s="3189"/>
      <c r="BR628" s="3189"/>
      <c r="BS628" s="3189"/>
      <c r="BT628" s="3189"/>
      <c r="BU628" s="3189"/>
      <c r="BV628" s="3143"/>
      <c r="BW628" s="3143"/>
      <c r="BX628" s="3143"/>
      <c r="BY628" s="3143"/>
      <c r="BZ628" s="3143"/>
      <c r="CA628" s="3143"/>
      <c r="CB628" s="3143"/>
      <c r="CC628" s="3143"/>
      <c r="CD628" s="3143"/>
      <c r="CE628" s="3143"/>
      <c r="CF628" s="3143"/>
      <c r="CG628" s="3143"/>
      <c r="CH628" s="3143"/>
      <c r="CI628" s="3143"/>
    </row>
    <row r="629" spans="1:87" ht="16.5" customHeight="1">
      <c r="A629" s="3143"/>
      <c r="B629" s="3143"/>
      <c r="C629" s="3143"/>
      <c r="D629" s="3143"/>
      <c r="E629" s="3143"/>
      <c r="F629" s="3143"/>
      <c r="G629" s="3143"/>
      <c r="H629" s="3143"/>
      <c r="I629" s="3143"/>
      <c r="J629" s="3143"/>
      <c r="K629" s="3098"/>
      <c r="L629" s="3098"/>
      <c r="M629" s="3098"/>
      <c r="N629" s="3098"/>
      <c r="O629" s="3098"/>
      <c r="P629" s="3098"/>
      <c r="Q629" s="3098"/>
      <c r="R629" s="3098"/>
      <c r="S629" s="3098"/>
      <c r="T629" s="3098"/>
      <c r="U629" s="3098"/>
      <c r="V629" s="3098"/>
      <c r="W629" s="3098"/>
      <c r="X629" s="3098"/>
      <c r="Y629" s="3098"/>
      <c r="Z629" s="3098"/>
      <c r="AA629" s="3098"/>
      <c r="AB629" s="3098"/>
      <c r="AC629" s="3098"/>
      <c r="AD629" s="3098"/>
      <c r="AE629" s="3098"/>
      <c r="AF629" s="3098"/>
      <c r="AG629" s="3098"/>
      <c r="AH629" s="3098"/>
      <c r="AI629" s="3098"/>
      <c r="AJ629" s="3143"/>
      <c r="AK629" s="3143"/>
      <c r="AL629" s="3143"/>
      <c r="AM629" s="3143"/>
      <c r="AN629" s="3143"/>
      <c r="AO629" s="3143"/>
      <c r="AP629" s="3143"/>
      <c r="AQ629" s="3143"/>
      <c r="AR629" s="3143"/>
      <c r="AS629" s="3143"/>
      <c r="AT629" s="3143"/>
      <c r="AU629" s="3143"/>
      <c r="AV629" s="3143"/>
      <c r="AW629" s="3143"/>
      <c r="AX629" s="3143"/>
      <c r="AY629" s="3143"/>
      <c r="AZ629" s="3143"/>
      <c r="BA629" s="3143"/>
      <c r="BB629" s="3143"/>
      <c r="BC629" s="3143"/>
      <c r="BD629" s="3143"/>
      <c r="BE629" s="3143"/>
      <c r="BF629" s="3143"/>
      <c r="BG629" s="3143"/>
      <c r="BH629" s="3143"/>
      <c r="BI629" s="3143"/>
      <c r="BJ629" s="3143"/>
      <c r="BK629" s="3143"/>
      <c r="BL629" s="3189"/>
      <c r="BM629" s="3189"/>
      <c r="BN629" s="3189"/>
      <c r="BO629" s="3189"/>
      <c r="BP629" s="3189"/>
      <c r="BQ629" s="3189"/>
      <c r="BR629" s="3189"/>
      <c r="BS629" s="3189"/>
      <c r="BT629" s="3189"/>
      <c r="BU629" s="3189"/>
      <c r="BV629" s="3143"/>
      <c r="BW629" s="3143"/>
      <c r="BX629" s="3143"/>
      <c r="BY629" s="3143"/>
      <c r="BZ629" s="3143"/>
      <c r="CA629" s="3143"/>
      <c r="CB629" s="3143"/>
      <c r="CC629" s="3143"/>
      <c r="CD629" s="3143"/>
      <c r="CE629" s="3143"/>
      <c r="CF629" s="3143"/>
      <c r="CG629" s="3143"/>
      <c r="CH629" s="3143"/>
      <c r="CI629" s="3143"/>
    </row>
    <row r="630" spans="1:87" ht="16.5" customHeight="1">
      <c r="A630" s="3143"/>
      <c r="B630" s="3143"/>
      <c r="C630" s="3143"/>
      <c r="D630" s="3143"/>
      <c r="E630" s="3143"/>
      <c r="F630" s="3143"/>
      <c r="G630" s="3143"/>
      <c r="H630" s="3143"/>
      <c r="I630" s="3143"/>
      <c r="J630" s="3143"/>
      <c r="K630" s="3098"/>
      <c r="L630" s="3098"/>
      <c r="M630" s="3098"/>
      <c r="N630" s="3098"/>
      <c r="O630" s="3098"/>
      <c r="P630" s="3098"/>
      <c r="Q630" s="3098"/>
      <c r="R630" s="3098"/>
      <c r="S630" s="3098"/>
      <c r="T630" s="3098"/>
      <c r="U630" s="3098"/>
      <c r="V630" s="3098"/>
      <c r="W630" s="3098"/>
      <c r="X630" s="3098"/>
      <c r="Y630" s="3098"/>
      <c r="Z630" s="3098"/>
      <c r="AA630" s="3098"/>
      <c r="AB630" s="3098"/>
      <c r="AC630" s="3098"/>
      <c r="AD630" s="3098"/>
      <c r="AE630" s="3098"/>
      <c r="AF630" s="3098"/>
      <c r="AG630" s="3098"/>
      <c r="AH630" s="3098"/>
      <c r="AI630" s="3098"/>
      <c r="AJ630" s="3143"/>
      <c r="AK630" s="3143"/>
      <c r="AL630" s="3143"/>
      <c r="AM630" s="3143"/>
      <c r="AN630" s="3143"/>
      <c r="AO630" s="3143"/>
      <c r="AP630" s="3143"/>
      <c r="AQ630" s="3143"/>
      <c r="AR630" s="3143"/>
      <c r="AS630" s="3143"/>
      <c r="AT630" s="3143"/>
      <c r="AU630" s="3143"/>
      <c r="AV630" s="3143"/>
      <c r="AW630" s="3143"/>
      <c r="AX630" s="3143"/>
      <c r="AY630" s="3143"/>
      <c r="AZ630" s="3143"/>
      <c r="BA630" s="3143"/>
      <c r="BB630" s="3143"/>
      <c r="BC630" s="3143"/>
      <c r="BD630" s="3143"/>
      <c r="BE630" s="3143"/>
      <c r="BF630" s="3143"/>
      <c r="BG630" s="3143"/>
      <c r="BH630" s="3143"/>
      <c r="BI630" s="3143"/>
      <c r="BJ630" s="3143"/>
      <c r="BK630" s="3143"/>
      <c r="BL630" s="3189"/>
      <c r="BM630" s="3189"/>
      <c r="BN630" s="3189"/>
      <c r="BO630" s="3189"/>
      <c r="BP630" s="3189"/>
      <c r="BQ630" s="3189"/>
      <c r="BR630" s="3189"/>
      <c r="BS630" s="3189"/>
      <c r="BT630" s="3189"/>
      <c r="BU630" s="3189"/>
      <c r="BV630" s="3143"/>
      <c r="BW630" s="3143"/>
      <c r="BX630" s="3143"/>
      <c r="BY630" s="3143"/>
      <c r="BZ630" s="3143"/>
      <c r="CA630" s="3143"/>
      <c r="CB630" s="3143"/>
      <c r="CC630" s="3143"/>
      <c r="CD630" s="3143"/>
      <c r="CE630" s="3143"/>
      <c r="CF630" s="3143"/>
      <c r="CG630" s="3143"/>
      <c r="CH630" s="3143"/>
      <c r="CI630" s="3143"/>
    </row>
    <row r="631" spans="1:87" ht="16.5" customHeight="1">
      <c r="A631" s="3143"/>
      <c r="B631" s="3143"/>
      <c r="C631" s="3143"/>
      <c r="D631" s="3143"/>
      <c r="E631" s="3143"/>
      <c r="F631" s="3143"/>
      <c r="G631" s="3143"/>
      <c r="H631" s="3143"/>
      <c r="I631" s="3143"/>
      <c r="J631" s="3143"/>
      <c r="K631" s="3098"/>
      <c r="L631" s="3098"/>
      <c r="M631" s="3098"/>
      <c r="N631" s="3098"/>
      <c r="O631" s="3098"/>
      <c r="P631" s="3098"/>
      <c r="Q631" s="3098"/>
      <c r="R631" s="3098"/>
      <c r="S631" s="3098"/>
      <c r="T631" s="3098"/>
      <c r="U631" s="3098"/>
      <c r="V631" s="3098"/>
      <c r="W631" s="3098"/>
      <c r="X631" s="3098"/>
      <c r="Y631" s="3098"/>
      <c r="Z631" s="3098"/>
      <c r="AA631" s="3098"/>
      <c r="AB631" s="3098"/>
      <c r="AC631" s="3098"/>
      <c r="AD631" s="3098"/>
      <c r="AE631" s="3098"/>
      <c r="AF631" s="3098"/>
      <c r="AG631" s="3098"/>
      <c r="AH631" s="3098"/>
      <c r="AI631" s="3098"/>
      <c r="AJ631" s="3143"/>
      <c r="AK631" s="3143"/>
      <c r="AL631" s="3143"/>
      <c r="AM631" s="3143"/>
      <c r="AN631" s="3143"/>
      <c r="AO631" s="3143"/>
      <c r="AP631" s="3143"/>
      <c r="AQ631" s="3143"/>
      <c r="AR631" s="3143"/>
      <c r="AS631" s="3143"/>
      <c r="AT631" s="3143"/>
      <c r="AU631" s="3143"/>
      <c r="AV631" s="3143"/>
      <c r="AW631" s="3143"/>
      <c r="AX631" s="3143"/>
      <c r="AY631" s="3143"/>
      <c r="AZ631" s="3143"/>
      <c r="BA631" s="3143"/>
      <c r="BB631" s="3143"/>
      <c r="BC631" s="3143"/>
      <c r="BD631" s="3143"/>
      <c r="BE631" s="3143"/>
      <c r="BF631" s="3143"/>
      <c r="BG631" s="3143"/>
      <c r="BH631" s="3143"/>
      <c r="BI631" s="3143"/>
      <c r="BJ631" s="3143"/>
      <c r="BK631" s="3143"/>
      <c r="BL631" s="3189"/>
      <c r="BM631" s="3189"/>
      <c r="BN631" s="3189"/>
      <c r="BO631" s="3189"/>
      <c r="BP631" s="3189"/>
      <c r="BQ631" s="3189"/>
      <c r="BR631" s="3189"/>
      <c r="BS631" s="3189"/>
      <c r="BT631" s="3189"/>
      <c r="BU631" s="3189"/>
      <c r="BV631" s="3143"/>
      <c r="BW631" s="3143"/>
      <c r="BX631" s="3143"/>
      <c r="BY631" s="3143"/>
      <c r="BZ631" s="3143"/>
      <c r="CA631" s="3143"/>
      <c r="CB631" s="3143"/>
      <c r="CC631" s="3143"/>
      <c r="CD631" s="3143"/>
      <c r="CE631" s="3143"/>
      <c r="CF631" s="3143"/>
      <c r="CG631" s="3143"/>
      <c r="CH631" s="3143"/>
      <c r="CI631" s="3143"/>
    </row>
    <row r="632" spans="1:87" ht="16.5" customHeight="1">
      <c r="A632" s="3143"/>
      <c r="B632" s="3143"/>
      <c r="C632" s="3143"/>
      <c r="D632" s="3143"/>
      <c r="E632" s="3143"/>
      <c r="F632" s="3143"/>
      <c r="G632" s="3143"/>
      <c r="H632" s="3143"/>
      <c r="I632" s="3143"/>
      <c r="J632" s="3143"/>
      <c r="K632" s="3098"/>
      <c r="L632" s="3098"/>
      <c r="M632" s="3098"/>
      <c r="N632" s="3098"/>
      <c r="O632" s="3098"/>
      <c r="P632" s="3098"/>
      <c r="Q632" s="3098"/>
      <c r="R632" s="3098"/>
      <c r="S632" s="3098"/>
      <c r="T632" s="3098"/>
      <c r="U632" s="3098"/>
      <c r="V632" s="3098"/>
      <c r="W632" s="3098"/>
      <c r="X632" s="3098"/>
      <c r="Y632" s="3098"/>
      <c r="Z632" s="3098"/>
      <c r="AA632" s="3098"/>
      <c r="AB632" s="3098"/>
      <c r="AC632" s="3098"/>
      <c r="AD632" s="3098"/>
      <c r="AE632" s="3098"/>
      <c r="AF632" s="3098"/>
      <c r="AG632" s="3098"/>
      <c r="AH632" s="3098"/>
      <c r="AI632" s="3098"/>
      <c r="AJ632" s="3143"/>
      <c r="AK632" s="3143"/>
      <c r="AL632" s="3143"/>
      <c r="AM632" s="3143"/>
      <c r="AN632" s="3143"/>
      <c r="AO632" s="3143"/>
      <c r="AP632" s="3143"/>
      <c r="AQ632" s="3143"/>
      <c r="AR632" s="3143"/>
      <c r="AS632" s="3143"/>
      <c r="AT632" s="3143"/>
      <c r="AU632" s="3143"/>
      <c r="AV632" s="3143"/>
      <c r="AW632" s="3143"/>
      <c r="AX632" s="3143"/>
      <c r="AY632" s="3143"/>
      <c r="AZ632" s="3143"/>
      <c r="BA632" s="3143"/>
      <c r="BB632" s="3143"/>
      <c r="BC632" s="3143"/>
      <c r="BD632" s="3143"/>
      <c r="BE632" s="3143"/>
      <c r="BF632" s="3143"/>
      <c r="BG632" s="3143"/>
      <c r="BH632" s="3143"/>
      <c r="BI632" s="3143"/>
      <c r="BJ632" s="3143"/>
      <c r="BK632" s="3143"/>
      <c r="BL632" s="3189"/>
      <c r="BM632" s="3189"/>
      <c r="BN632" s="3189"/>
      <c r="BO632" s="3189"/>
      <c r="BP632" s="3189"/>
      <c r="BQ632" s="3189"/>
      <c r="BR632" s="3189"/>
      <c r="BS632" s="3189"/>
      <c r="BT632" s="3189"/>
      <c r="BU632" s="3189"/>
      <c r="BV632" s="3143"/>
      <c r="BW632" s="3143"/>
      <c r="BX632" s="3143"/>
      <c r="BY632" s="3143"/>
      <c r="BZ632" s="3143"/>
      <c r="CA632" s="3143"/>
      <c r="CB632" s="3143"/>
      <c r="CC632" s="3143"/>
      <c r="CD632" s="3143"/>
      <c r="CE632" s="3143"/>
      <c r="CF632" s="3143"/>
      <c r="CG632" s="3143"/>
      <c r="CH632" s="3143"/>
      <c r="CI632" s="3143"/>
    </row>
    <row r="633" spans="1:87" ht="16.5" customHeight="1">
      <c r="A633" s="3143"/>
      <c r="B633" s="3143"/>
      <c r="C633" s="3143"/>
      <c r="D633" s="3143"/>
      <c r="E633" s="3143"/>
      <c r="F633" s="3143"/>
      <c r="G633" s="3143"/>
      <c r="H633" s="3143"/>
      <c r="I633" s="3143"/>
      <c r="J633" s="3143"/>
      <c r="K633" s="3098"/>
      <c r="L633" s="3098"/>
      <c r="M633" s="3098"/>
      <c r="N633" s="3098"/>
      <c r="O633" s="3098"/>
      <c r="P633" s="3098"/>
      <c r="Q633" s="3098"/>
      <c r="R633" s="3098"/>
      <c r="S633" s="3098"/>
      <c r="T633" s="3098"/>
      <c r="U633" s="3098"/>
      <c r="V633" s="3098"/>
      <c r="W633" s="3098"/>
      <c r="X633" s="3098"/>
      <c r="Y633" s="3098"/>
      <c r="Z633" s="3098"/>
      <c r="AA633" s="3098"/>
      <c r="AB633" s="3098"/>
      <c r="AC633" s="3098"/>
      <c r="AD633" s="3098"/>
      <c r="AE633" s="3098"/>
      <c r="AF633" s="3098"/>
      <c r="AG633" s="3098"/>
      <c r="AH633" s="3098"/>
      <c r="AI633" s="3098"/>
      <c r="AJ633" s="3143"/>
      <c r="AK633" s="3143"/>
      <c r="AL633" s="3143"/>
      <c r="AM633" s="3143"/>
      <c r="AN633" s="3143"/>
      <c r="AO633" s="3143"/>
      <c r="AP633" s="3143"/>
      <c r="AQ633" s="3143"/>
      <c r="AR633" s="3143"/>
      <c r="AS633" s="3143"/>
      <c r="AT633" s="3143"/>
      <c r="AU633" s="3143"/>
      <c r="AV633" s="3143"/>
      <c r="AW633" s="3143"/>
      <c r="AX633" s="3143"/>
      <c r="AY633" s="3143"/>
      <c r="AZ633" s="3143"/>
      <c r="BA633" s="3143"/>
      <c r="BB633" s="3143"/>
      <c r="BC633" s="3143"/>
      <c r="BD633" s="3143"/>
      <c r="BE633" s="3143"/>
      <c r="BF633" s="3143"/>
      <c r="BG633" s="3143"/>
      <c r="BH633" s="3143"/>
      <c r="BI633" s="3143"/>
      <c r="BJ633" s="3143"/>
      <c r="BK633" s="3143"/>
      <c r="BL633" s="3189"/>
      <c r="BM633" s="3189"/>
      <c r="BN633" s="3189"/>
      <c r="BO633" s="3189"/>
      <c r="BP633" s="3189"/>
      <c r="BQ633" s="3189"/>
      <c r="BR633" s="3189"/>
      <c r="BS633" s="3189"/>
      <c r="BT633" s="3189"/>
      <c r="BU633" s="3189"/>
      <c r="BV633" s="3143"/>
      <c r="BW633" s="3143"/>
      <c r="BX633" s="3143"/>
      <c r="BY633" s="3143"/>
      <c r="BZ633" s="3143"/>
      <c r="CA633" s="3143"/>
      <c r="CB633" s="3143"/>
      <c r="CC633" s="3143"/>
      <c r="CD633" s="3143"/>
      <c r="CE633" s="3143"/>
      <c r="CF633" s="3143"/>
      <c r="CG633" s="3143"/>
      <c r="CH633" s="3143"/>
      <c r="CI633" s="3143"/>
    </row>
    <row r="634" spans="1:87" ht="16.5" customHeight="1">
      <c r="A634" s="3143"/>
      <c r="B634" s="3143"/>
      <c r="C634" s="3143"/>
      <c r="D634" s="3143"/>
      <c r="E634" s="3143"/>
      <c r="F634" s="3143"/>
      <c r="G634" s="3143"/>
      <c r="H634" s="3143"/>
      <c r="I634" s="3143"/>
      <c r="J634" s="3143"/>
      <c r="K634" s="3098"/>
      <c r="L634" s="3098"/>
      <c r="M634" s="3098"/>
      <c r="N634" s="3098"/>
      <c r="O634" s="3098"/>
      <c r="P634" s="3098"/>
      <c r="Q634" s="3098"/>
      <c r="R634" s="3098"/>
      <c r="S634" s="3098"/>
      <c r="T634" s="3098"/>
      <c r="U634" s="3098"/>
      <c r="V634" s="3098"/>
      <c r="W634" s="3098"/>
      <c r="X634" s="3098"/>
      <c r="Y634" s="3098"/>
      <c r="Z634" s="3098"/>
      <c r="AA634" s="3098"/>
      <c r="AB634" s="3098"/>
      <c r="AC634" s="3098"/>
      <c r="AD634" s="3098"/>
      <c r="AE634" s="3098"/>
      <c r="AF634" s="3098"/>
      <c r="AG634" s="3098"/>
      <c r="AH634" s="3098"/>
      <c r="AI634" s="3098"/>
      <c r="AJ634" s="3143"/>
      <c r="AK634" s="3143"/>
      <c r="AL634" s="3143"/>
      <c r="AM634" s="3143"/>
      <c r="AN634" s="3143"/>
      <c r="AO634" s="3143"/>
      <c r="AP634" s="3143"/>
      <c r="AQ634" s="3143"/>
      <c r="AR634" s="3143"/>
      <c r="AS634" s="3143"/>
      <c r="AT634" s="3143"/>
      <c r="AU634" s="3143"/>
      <c r="AV634" s="3143"/>
      <c r="AW634" s="3143"/>
      <c r="AX634" s="3143"/>
      <c r="AY634" s="3143"/>
      <c r="AZ634" s="3143"/>
      <c r="BA634" s="3143"/>
      <c r="BB634" s="3143"/>
      <c r="BC634" s="3143"/>
      <c r="BD634" s="3143"/>
      <c r="BE634" s="3143"/>
      <c r="BF634" s="3143"/>
      <c r="BG634" s="3143"/>
      <c r="BH634" s="3143"/>
      <c r="BI634" s="3143"/>
      <c r="BJ634" s="3143"/>
      <c r="BK634" s="3143"/>
      <c r="BL634" s="3189"/>
      <c r="BM634" s="3189"/>
      <c r="BN634" s="3189"/>
      <c r="BO634" s="3189"/>
      <c r="BP634" s="3189"/>
      <c r="BQ634" s="3189"/>
      <c r="BR634" s="3189"/>
      <c r="BS634" s="3189"/>
      <c r="BT634" s="3189"/>
      <c r="BU634" s="3189"/>
      <c r="BV634" s="3143"/>
      <c r="BW634" s="3143"/>
      <c r="BX634" s="3143"/>
      <c r="BY634" s="3143"/>
      <c r="BZ634" s="3143"/>
      <c r="CA634" s="3143"/>
      <c r="CB634" s="3143"/>
      <c r="CC634" s="3143"/>
      <c r="CD634" s="3143"/>
      <c r="CE634" s="3143"/>
      <c r="CF634" s="3143"/>
      <c r="CG634" s="3143"/>
      <c r="CH634" s="3143"/>
      <c r="CI634" s="3143"/>
    </row>
    <row r="635" spans="1:87" ht="16.5" customHeight="1">
      <c r="A635" s="3143"/>
      <c r="B635" s="3143"/>
      <c r="C635" s="3143"/>
      <c r="D635" s="3143"/>
      <c r="E635" s="3143"/>
      <c r="F635" s="3143"/>
      <c r="G635" s="3143"/>
      <c r="H635" s="3143"/>
      <c r="I635" s="3143"/>
      <c r="J635" s="3143"/>
      <c r="K635" s="3098"/>
      <c r="L635" s="3098"/>
      <c r="M635" s="3098"/>
      <c r="N635" s="3098"/>
      <c r="O635" s="3098"/>
      <c r="P635" s="3098"/>
      <c r="Q635" s="3098"/>
      <c r="R635" s="3098"/>
      <c r="S635" s="3098"/>
      <c r="T635" s="3098"/>
      <c r="U635" s="3098"/>
      <c r="V635" s="3098"/>
      <c r="W635" s="3098"/>
      <c r="X635" s="3098"/>
      <c r="Y635" s="3098"/>
      <c r="Z635" s="3098"/>
      <c r="AA635" s="3098"/>
      <c r="AB635" s="3098"/>
      <c r="AC635" s="3098"/>
      <c r="AD635" s="3098"/>
      <c r="AE635" s="3098"/>
      <c r="AF635" s="3098"/>
      <c r="AG635" s="3098"/>
      <c r="AH635" s="3098"/>
      <c r="AI635" s="3098"/>
      <c r="AJ635" s="3143"/>
      <c r="AK635" s="3143"/>
      <c r="AL635" s="3143"/>
      <c r="AM635" s="3143"/>
      <c r="AN635" s="3143"/>
      <c r="AO635" s="3143"/>
      <c r="AP635" s="3143"/>
      <c r="AQ635" s="3143"/>
      <c r="AR635" s="3143"/>
      <c r="AS635" s="3143"/>
      <c r="AT635" s="3143"/>
      <c r="AU635" s="3143"/>
      <c r="AV635" s="3143"/>
      <c r="AW635" s="3143"/>
      <c r="AX635" s="3143"/>
      <c r="AY635" s="3143"/>
      <c r="AZ635" s="3143"/>
      <c r="BA635" s="3143"/>
      <c r="BB635" s="3143"/>
      <c r="BC635" s="3143"/>
      <c r="BD635" s="3143"/>
      <c r="BE635" s="3143"/>
      <c r="BF635" s="3143"/>
      <c r="BG635" s="3143"/>
      <c r="BH635" s="3143"/>
      <c r="BI635" s="3143"/>
      <c r="BJ635" s="3143"/>
      <c r="BK635" s="3143"/>
      <c r="BL635" s="3189"/>
      <c r="BM635" s="3189"/>
      <c r="BN635" s="3189"/>
      <c r="BO635" s="3189"/>
      <c r="BP635" s="3189"/>
      <c r="BQ635" s="3189"/>
      <c r="BR635" s="3189"/>
      <c r="BS635" s="3189"/>
      <c r="BT635" s="3189"/>
      <c r="BU635" s="3189"/>
      <c r="BV635" s="3143"/>
      <c r="BW635" s="3143"/>
      <c r="BX635" s="3143"/>
      <c r="BY635" s="3143"/>
      <c r="BZ635" s="3143"/>
      <c r="CA635" s="3143"/>
      <c r="CB635" s="3143"/>
      <c r="CC635" s="3143"/>
      <c r="CD635" s="3143"/>
      <c r="CE635" s="3143"/>
      <c r="CF635" s="3143"/>
      <c r="CG635" s="3143"/>
      <c r="CH635" s="3143"/>
      <c r="CI635" s="3143"/>
    </row>
    <row r="636" spans="1:87" ht="16.5" customHeight="1">
      <c r="A636" s="3143"/>
      <c r="B636" s="3143"/>
      <c r="C636" s="3143"/>
      <c r="D636" s="3143"/>
      <c r="E636" s="3143"/>
      <c r="F636" s="3143"/>
      <c r="G636" s="3143"/>
      <c r="H636" s="3143"/>
      <c r="I636" s="3143"/>
      <c r="J636" s="3143"/>
      <c r="K636" s="3098"/>
      <c r="L636" s="3098"/>
      <c r="M636" s="3098"/>
      <c r="N636" s="3098"/>
      <c r="O636" s="3098"/>
      <c r="P636" s="3098"/>
      <c r="Q636" s="3098"/>
      <c r="R636" s="3098"/>
      <c r="S636" s="3098"/>
      <c r="T636" s="3098"/>
      <c r="U636" s="3098"/>
      <c r="V636" s="3098"/>
      <c r="W636" s="3098"/>
      <c r="X636" s="3098"/>
      <c r="Y636" s="3098"/>
      <c r="Z636" s="3098"/>
      <c r="AA636" s="3098"/>
      <c r="AB636" s="3098"/>
      <c r="AC636" s="3098"/>
      <c r="AD636" s="3098"/>
      <c r="AE636" s="3098"/>
      <c r="AF636" s="3098"/>
      <c r="AG636" s="3098"/>
      <c r="AH636" s="3098"/>
      <c r="AI636" s="3098"/>
      <c r="AJ636" s="3143"/>
      <c r="AK636" s="3143"/>
      <c r="AL636" s="3143"/>
      <c r="AM636" s="3143"/>
      <c r="AN636" s="3143"/>
      <c r="AO636" s="3143"/>
      <c r="AP636" s="3143"/>
      <c r="AQ636" s="3143"/>
      <c r="AR636" s="3143"/>
      <c r="AS636" s="3143"/>
      <c r="AT636" s="3143"/>
      <c r="AU636" s="3143"/>
      <c r="AV636" s="3143"/>
      <c r="AW636" s="3143"/>
      <c r="AX636" s="3143"/>
      <c r="AY636" s="3143"/>
      <c r="AZ636" s="3143"/>
      <c r="BA636" s="3143"/>
      <c r="BB636" s="3143"/>
      <c r="BC636" s="3143"/>
      <c r="BD636" s="3143"/>
      <c r="BE636" s="3143"/>
      <c r="BF636" s="3143"/>
      <c r="BG636" s="3143"/>
      <c r="BH636" s="3143"/>
      <c r="BI636" s="3143"/>
      <c r="BJ636" s="3143"/>
      <c r="BK636" s="3143"/>
      <c r="BL636" s="3189"/>
      <c r="BM636" s="3189"/>
      <c r="BN636" s="3189"/>
      <c r="BO636" s="3189"/>
      <c r="BP636" s="3189"/>
      <c r="BQ636" s="3189"/>
      <c r="BR636" s="3189"/>
      <c r="BS636" s="3189"/>
      <c r="BT636" s="3189"/>
      <c r="BU636" s="3189"/>
      <c r="BV636" s="3143"/>
      <c r="BW636" s="3143"/>
      <c r="BX636" s="3143"/>
      <c r="BY636" s="3143"/>
      <c r="BZ636" s="3143"/>
      <c r="CA636" s="3143"/>
      <c r="CB636" s="3143"/>
      <c r="CC636" s="3143"/>
      <c r="CD636" s="3143"/>
      <c r="CE636" s="3143"/>
      <c r="CF636" s="3143"/>
      <c r="CG636" s="3143"/>
      <c r="CH636" s="3143"/>
      <c r="CI636" s="3143"/>
    </row>
    <row r="637" spans="1:87" ht="16.5" customHeight="1">
      <c r="A637" s="3143"/>
      <c r="B637" s="3143"/>
      <c r="C637" s="3143"/>
      <c r="D637" s="3143"/>
      <c r="E637" s="3143"/>
      <c r="F637" s="3143"/>
      <c r="G637" s="3143"/>
      <c r="H637" s="3143"/>
      <c r="I637" s="3143"/>
      <c r="J637" s="3143"/>
      <c r="K637" s="3098"/>
      <c r="L637" s="3098"/>
      <c r="M637" s="3098"/>
      <c r="N637" s="3098"/>
      <c r="O637" s="3098"/>
      <c r="P637" s="3098"/>
      <c r="Q637" s="3098"/>
      <c r="R637" s="3098"/>
      <c r="S637" s="3098"/>
      <c r="T637" s="3098"/>
      <c r="U637" s="3098"/>
      <c r="V637" s="3098"/>
      <c r="W637" s="3098"/>
      <c r="X637" s="3098"/>
      <c r="Y637" s="3098"/>
      <c r="Z637" s="3098"/>
      <c r="AA637" s="3098"/>
      <c r="AB637" s="3098"/>
      <c r="AC637" s="3098"/>
      <c r="AD637" s="3098"/>
      <c r="AE637" s="3098"/>
      <c r="AF637" s="3098"/>
      <c r="AG637" s="3098"/>
      <c r="AH637" s="3098"/>
      <c r="AI637" s="3098"/>
      <c r="AJ637" s="3143"/>
      <c r="AK637" s="3143"/>
      <c r="AL637" s="3143"/>
      <c r="AM637" s="3143"/>
      <c r="AN637" s="3143"/>
      <c r="AO637" s="3143"/>
      <c r="AP637" s="3143"/>
      <c r="AQ637" s="3143"/>
      <c r="AR637" s="3143"/>
      <c r="AS637" s="3143"/>
      <c r="AT637" s="3143"/>
      <c r="AU637" s="3143"/>
      <c r="AV637" s="3143"/>
      <c r="AW637" s="3143"/>
      <c r="AX637" s="3143"/>
      <c r="AY637" s="3143"/>
      <c r="AZ637" s="3143"/>
      <c r="BA637" s="3143"/>
      <c r="BB637" s="3143"/>
      <c r="BC637" s="3143"/>
      <c r="BD637" s="3143"/>
      <c r="BE637" s="3143"/>
      <c r="BF637" s="3143"/>
      <c r="BG637" s="3143"/>
      <c r="BH637" s="3143"/>
      <c r="BI637" s="3143"/>
      <c r="BJ637" s="3143"/>
      <c r="BK637" s="3143"/>
      <c r="BL637" s="3189"/>
      <c r="BM637" s="3189"/>
      <c r="BN637" s="3189"/>
      <c r="BO637" s="3189"/>
      <c r="BP637" s="3189"/>
      <c r="BQ637" s="3189"/>
      <c r="BR637" s="3189"/>
      <c r="BS637" s="3189"/>
      <c r="BT637" s="3189"/>
      <c r="BU637" s="3189"/>
      <c r="BV637" s="3143"/>
      <c r="BW637" s="3143"/>
      <c r="BX637" s="3143"/>
      <c r="BY637" s="3143"/>
      <c r="BZ637" s="3143"/>
      <c r="CA637" s="3143"/>
      <c r="CB637" s="3143"/>
      <c r="CC637" s="3143"/>
      <c r="CD637" s="3143"/>
      <c r="CE637" s="3143"/>
      <c r="CF637" s="3143"/>
      <c r="CG637" s="3143"/>
      <c r="CH637" s="3143"/>
      <c r="CI637" s="3143"/>
    </row>
    <row r="638" spans="1:87" ht="16.5" customHeight="1">
      <c r="A638" s="3143"/>
      <c r="B638" s="3143"/>
      <c r="C638" s="3143"/>
      <c r="D638" s="3143"/>
      <c r="E638" s="3143"/>
      <c r="F638" s="3143"/>
      <c r="G638" s="3143"/>
      <c r="H638" s="3143"/>
      <c r="I638" s="3143"/>
      <c r="J638" s="3143"/>
      <c r="K638" s="3098"/>
      <c r="L638" s="3098"/>
      <c r="M638" s="3098"/>
      <c r="N638" s="3098"/>
      <c r="O638" s="3098"/>
      <c r="P638" s="3098"/>
      <c r="Q638" s="3098"/>
      <c r="R638" s="3098"/>
      <c r="S638" s="3098"/>
      <c r="T638" s="3098"/>
      <c r="U638" s="3098"/>
      <c r="V638" s="3098"/>
      <c r="W638" s="3098"/>
      <c r="X638" s="3098"/>
      <c r="Y638" s="3098"/>
      <c r="Z638" s="3098"/>
      <c r="AA638" s="3098"/>
      <c r="AB638" s="3098"/>
      <c r="AC638" s="3098"/>
      <c r="AD638" s="3098"/>
      <c r="AE638" s="3098"/>
      <c r="AF638" s="3098"/>
      <c r="AG638" s="3098"/>
      <c r="AH638" s="3098"/>
      <c r="AI638" s="3098"/>
      <c r="AJ638" s="3143"/>
      <c r="AK638" s="3143"/>
      <c r="AL638" s="3143"/>
      <c r="AM638" s="3143"/>
      <c r="AN638" s="3143"/>
      <c r="AO638" s="3143"/>
      <c r="AP638" s="3143"/>
      <c r="AQ638" s="3143"/>
      <c r="AR638" s="3143"/>
      <c r="AS638" s="3143"/>
      <c r="AT638" s="3143"/>
      <c r="AU638" s="3143"/>
      <c r="AV638" s="3143"/>
      <c r="AW638" s="3143"/>
      <c r="AX638" s="3143"/>
      <c r="AY638" s="3143"/>
      <c r="AZ638" s="3143"/>
      <c r="BA638" s="3143"/>
      <c r="BB638" s="3143"/>
      <c r="BC638" s="3143"/>
      <c r="BD638" s="3143"/>
      <c r="BE638" s="3143"/>
      <c r="BF638" s="3143"/>
      <c r="BG638" s="3143"/>
      <c r="BH638" s="3143"/>
      <c r="BI638" s="3143"/>
      <c r="BJ638" s="3143"/>
      <c r="BK638" s="3143"/>
      <c r="BL638" s="3189"/>
      <c r="BM638" s="3189"/>
      <c r="BN638" s="3189"/>
      <c r="BO638" s="3189"/>
      <c r="BP638" s="3189"/>
      <c r="BQ638" s="3189"/>
      <c r="BR638" s="3189"/>
      <c r="BS638" s="3189"/>
      <c r="BT638" s="3189"/>
      <c r="BU638" s="3189"/>
      <c r="BV638" s="3143"/>
      <c r="BW638" s="3143"/>
      <c r="BX638" s="3143"/>
      <c r="BY638" s="3143"/>
      <c r="BZ638" s="3143"/>
      <c r="CA638" s="3143"/>
      <c r="CB638" s="3143"/>
      <c r="CC638" s="3143"/>
      <c r="CD638" s="3143"/>
      <c r="CE638" s="3143"/>
      <c r="CF638" s="3143"/>
      <c r="CG638" s="3143"/>
      <c r="CH638" s="3143"/>
      <c r="CI638" s="3143"/>
    </row>
    <row r="639" spans="1:87" ht="16.5" customHeight="1">
      <c r="A639" s="3143"/>
      <c r="B639" s="3143"/>
      <c r="C639" s="3143"/>
      <c r="D639" s="3143"/>
      <c r="E639" s="3143"/>
      <c r="F639" s="3143"/>
      <c r="G639" s="3143"/>
      <c r="H639" s="3143"/>
      <c r="I639" s="3143"/>
      <c r="J639" s="3143"/>
      <c r="K639" s="3098"/>
      <c r="L639" s="3098"/>
      <c r="M639" s="3098"/>
      <c r="N639" s="3098"/>
      <c r="O639" s="3098"/>
      <c r="P639" s="3098"/>
      <c r="Q639" s="3098"/>
      <c r="R639" s="3098"/>
      <c r="S639" s="3098"/>
      <c r="T639" s="3098"/>
      <c r="U639" s="3098"/>
      <c r="V639" s="3098"/>
      <c r="W639" s="3098"/>
      <c r="X639" s="3098"/>
      <c r="Y639" s="3098"/>
      <c r="Z639" s="3098"/>
      <c r="AA639" s="3098"/>
      <c r="AB639" s="3098"/>
      <c r="AC639" s="3098"/>
      <c r="AD639" s="3098"/>
      <c r="AE639" s="3098"/>
      <c r="AF639" s="3098"/>
      <c r="AG639" s="3098"/>
      <c r="AH639" s="3098"/>
      <c r="AI639" s="3098"/>
      <c r="AJ639" s="3143"/>
      <c r="AK639" s="3143"/>
      <c r="AL639" s="3143"/>
      <c r="AM639" s="3143"/>
      <c r="AN639" s="3143"/>
      <c r="AO639" s="3143"/>
      <c r="AP639" s="3143"/>
      <c r="AQ639" s="3143"/>
      <c r="AR639" s="3143"/>
      <c r="AS639" s="3143"/>
      <c r="AT639" s="3143"/>
      <c r="AU639" s="3143"/>
      <c r="AV639" s="3143"/>
      <c r="AW639" s="3143"/>
      <c r="AX639" s="3143"/>
      <c r="AY639" s="3143"/>
      <c r="AZ639" s="3143"/>
      <c r="BA639" s="3143"/>
      <c r="BB639" s="3143"/>
      <c r="BC639" s="3143"/>
      <c r="BD639" s="3143"/>
      <c r="BE639" s="3143"/>
      <c r="BF639" s="3143"/>
      <c r="BG639" s="3143"/>
      <c r="BH639" s="3143"/>
      <c r="BI639" s="3143"/>
      <c r="BJ639" s="3143"/>
      <c r="BK639" s="3143"/>
      <c r="BL639" s="3189"/>
      <c r="BM639" s="3189"/>
      <c r="BN639" s="3189"/>
      <c r="BO639" s="3189"/>
      <c r="BP639" s="3189"/>
      <c r="BQ639" s="3189"/>
      <c r="BR639" s="3189"/>
      <c r="BS639" s="3189"/>
      <c r="BT639" s="3189"/>
      <c r="BU639" s="3189"/>
      <c r="BV639" s="3143"/>
      <c r="BW639" s="3143"/>
      <c r="BX639" s="3143"/>
      <c r="BY639" s="3143"/>
      <c r="BZ639" s="3143"/>
      <c r="CA639" s="3143"/>
      <c r="CB639" s="3143"/>
      <c r="CC639" s="3143"/>
      <c r="CD639" s="3143"/>
      <c r="CE639" s="3143"/>
      <c r="CF639" s="3143"/>
      <c r="CG639" s="3143"/>
      <c r="CH639" s="3143"/>
      <c r="CI639" s="3143"/>
    </row>
    <row r="640" spans="1:87" ht="16.5" customHeight="1">
      <c r="A640" s="3143"/>
      <c r="B640" s="3143"/>
      <c r="C640" s="3143"/>
      <c r="D640" s="3143"/>
      <c r="E640" s="3143"/>
      <c r="F640" s="3143"/>
      <c r="G640" s="3143"/>
      <c r="H640" s="3143"/>
      <c r="I640" s="3143"/>
      <c r="J640" s="3143"/>
      <c r="K640" s="3098"/>
      <c r="L640" s="3098"/>
      <c r="M640" s="3098"/>
      <c r="N640" s="3098"/>
      <c r="O640" s="3098"/>
      <c r="P640" s="3098"/>
      <c r="Q640" s="3098"/>
      <c r="R640" s="3098"/>
      <c r="S640" s="3098"/>
      <c r="T640" s="3098"/>
      <c r="U640" s="3098"/>
      <c r="V640" s="3098"/>
      <c r="W640" s="3098"/>
      <c r="X640" s="3098"/>
      <c r="Y640" s="3098"/>
      <c r="Z640" s="3098"/>
      <c r="AA640" s="3098"/>
      <c r="AB640" s="3098"/>
      <c r="AC640" s="3098"/>
      <c r="AD640" s="3098"/>
      <c r="AE640" s="3098"/>
      <c r="AF640" s="3098"/>
      <c r="AG640" s="3098"/>
      <c r="AH640" s="3098"/>
      <c r="AI640" s="3098"/>
      <c r="AJ640" s="3143"/>
      <c r="AK640" s="3143"/>
      <c r="AL640" s="3143"/>
      <c r="AM640" s="3143"/>
      <c r="AN640" s="3143"/>
      <c r="AO640" s="3143"/>
      <c r="AP640" s="3143"/>
      <c r="AQ640" s="3143"/>
      <c r="AR640" s="3143"/>
      <c r="AS640" s="3143"/>
      <c r="AT640" s="3143"/>
      <c r="AU640" s="3143"/>
      <c r="AV640" s="3143"/>
      <c r="AW640" s="3143"/>
      <c r="AX640" s="3143"/>
      <c r="AY640" s="3143"/>
      <c r="AZ640" s="3143"/>
      <c r="BA640" s="3143"/>
      <c r="BB640" s="3143"/>
      <c r="BC640" s="3143"/>
      <c r="BD640" s="3143"/>
      <c r="BE640" s="3143"/>
      <c r="BF640" s="3143"/>
      <c r="BG640" s="3143"/>
      <c r="BH640" s="3143"/>
      <c r="BI640" s="3143"/>
      <c r="BJ640" s="3143"/>
      <c r="BK640" s="3143"/>
      <c r="BL640" s="3189"/>
      <c r="BM640" s="3189"/>
      <c r="BN640" s="3189"/>
      <c r="BO640" s="3189"/>
      <c r="BP640" s="3189"/>
      <c r="BQ640" s="3189"/>
      <c r="BR640" s="3189"/>
      <c r="BS640" s="3189"/>
      <c r="BT640" s="3189"/>
      <c r="BU640" s="3189"/>
      <c r="BV640" s="3143"/>
      <c r="BW640" s="3143"/>
      <c r="BX640" s="3143"/>
      <c r="BY640" s="3143"/>
      <c r="BZ640" s="3143"/>
      <c r="CA640" s="3143"/>
      <c r="CB640" s="3143"/>
      <c r="CC640" s="3143"/>
      <c r="CD640" s="3143"/>
      <c r="CE640" s="3143"/>
      <c r="CF640" s="3143"/>
      <c r="CG640" s="3143"/>
      <c r="CH640" s="3143"/>
      <c r="CI640" s="3143"/>
    </row>
    <row r="641" spans="1:87" ht="16.5" customHeight="1">
      <c r="A641" s="3143"/>
      <c r="B641" s="3143"/>
      <c r="C641" s="3143"/>
      <c r="D641" s="3143"/>
      <c r="E641" s="3143"/>
      <c r="F641" s="3143"/>
      <c r="G641" s="3143"/>
      <c r="H641" s="3143"/>
      <c r="I641" s="3143"/>
      <c r="J641" s="3143"/>
      <c r="K641" s="3098"/>
      <c r="L641" s="3098"/>
      <c r="M641" s="3098"/>
      <c r="N641" s="3098"/>
      <c r="O641" s="3098"/>
      <c r="P641" s="3098"/>
      <c r="Q641" s="3098"/>
      <c r="R641" s="3098"/>
      <c r="S641" s="3098"/>
      <c r="T641" s="3098"/>
      <c r="U641" s="3098"/>
      <c r="V641" s="3098"/>
      <c r="W641" s="3098"/>
      <c r="X641" s="3098"/>
      <c r="Y641" s="3098"/>
      <c r="Z641" s="3098"/>
      <c r="AA641" s="3098"/>
      <c r="AB641" s="3098"/>
      <c r="AC641" s="3098"/>
      <c r="AD641" s="3098"/>
      <c r="AE641" s="3098"/>
      <c r="AF641" s="3098"/>
      <c r="AG641" s="3098"/>
      <c r="AH641" s="3098"/>
      <c r="AI641" s="3098"/>
      <c r="AJ641" s="3143"/>
      <c r="AK641" s="3143"/>
      <c r="AL641" s="3143"/>
      <c r="AM641" s="3143"/>
      <c r="AN641" s="3143"/>
      <c r="AO641" s="3143"/>
      <c r="AP641" s="3143"/>
      <c r="AQ641" s="3143"/>
      <c r="AR641" s="3143"/>
      <c r="AS641" s="3143"/>
      <c r="AT641" s="3143"/>
      <c r="AU641" s="3143"/>
      <c r="AV641" s="3143"/>
      <c r="AW641" s="3143"/>
      <c r="AX641" s="3143"/>
      <c r="AY641" s="3143"/>
      <c r="AZ641" s="3143"/>
      <c r="BA641" s="3143"/>
      <c r="BB641" s="3143"/>
      <c r="BC641" s="3143"/>
      <c r="BD641" s="3143"/>
      <c r="BE641" s="3143"/>
      <c r="BF641" s="3143"/>
      <c r="BG641" s="3143"/>
      <c r="BH641" s="3143"/>
      <c r="BI641" s="3143"/>
      <c r="BJ641" s="3143"/>
      <c r="BK641" s="3143"/>
      <c r="BL641" s="3189"/>
      <c r="BM641" s="3189"/>
      <c r="BN641" s="3189"/>
      <c r="BO641" s="3189"/>
      <c r="BP641" s="3189"/>
      <c r="BQ641" s="3189"/>
      <c r="BR641" s="3189"/>
      <c r="BS641" s="3189"/>
      <c r="BT641" s="3189"/>
      <c r="BU641" s="3189"/>
      <c r="BV641" s="3143"/>
      <c r="BW641" s="3143"/>
      <c r="BX641" s="3143"/>
      <c r="BY641" s="3143"/>
      <c r="BZ641" s="3143"/>
      <c r="CA641" s="3143"/>
      <c r="CB641" s="3143"/>
      <c r="CC641" s="3143"/>
      <c r="CD641" s="3143"/>
      <c r="CE641" s="3143"/>
      <c r="CF641" s="3143"/>
      <c r="CG641" s="3143"/>
      <c r="CH641" s="3143"/>
      <c r="CI641" s="3143"/>
    </row>
    <row r="642" spans="1:87" ht="16.5" customHeight="1">
      <c r="A642" s="3143"/>
      <c r="B642" s="3143"/>
      <c r="C642" s="3143"/>
      <c r="D642" s="3143"/>
      <c r="E642" s="3143"/>
      <c r="F642" s="3143"/>
      <c r="G642" s="3143"/>
      <c r="H642" s="3143"/>
      <c r="I642" s="3143"/>
      <c r="J642" s="3143"/>
      <c r="K642" s="3098"/>
      <c r="L642" s="3098"/>
      <c r="M642" s="3098"/>
      <c r="N642" s="3098"/>
      <c r="O642" s="3098"/>
      <c r="P642" s="3098"/>
      <c r="Q642" s="3098"/>
      <c r="R642" s="3098"/>
      <c r="S642" s="3098"/>
      <c r="T642" s="3098"/>
      <c r="U642" s="3098"/>
      <c r="V642" s="3098"/>
      <c r="W642" s="3098"/>
      <c r="X642" s="3098"/>
      <c r="Y642" s="3098"/>
      <c r="Z642" s="3098"/>
      <c r="AA642" s="3098"/>
      <c r="AB642" s="3098"/>
      <c r="AC642" s="3098"/>
      <c r="AD642" s="3098"/>
      <c r="AE642" s="3098"/>
      <c r="AF642" s="3098"/>
      <c r="AG642" s="3098"/>
      <c r="AH642" s="3098"/>
      <c r="AI642" s="3098"/>
      <c r="AJ642" s="3143"/>
      <c r="AK642" s="3143"/>
      <c r="AL642" s="3143"/>
      <c r="AM642" s="3143"/>
      <c r="AN642" s="3143"/>
      <c r="AO642" s="3143"/>
      <c r="AP642" s="3143"/>
      <c r="AQ642" s="3143"/>
      <c r="AR642" s="3143"/>
      <c r="AS642" s="3143"/>
      <c r="AT642" s="3143"/>
      <c r="AU642" s="3143"/>
      <c r="AV642" s="3143"/>
      <c r="AW642" s="3143"/>
      <c r="AX642" s="3143"/>
      <c r="AY642" s="3143"/>
      <c r="AZ642" s="3143"/>
      <c r="BA642" s="3143"/>
      <c r="BB642" s="3143"/>
      <c r="BC642" s="3143"/>
      <c r="BD642" s="3143"/>
      <c r="BE642" s="3143"/>
      <c r="BF642" s="3143"/>
      <c r="BG642" s="3143"/>
      <c r="BH642" s="3143"/>
      <c r="BI642" s="3143"/>
      <c r="BJ642" s="3143"/>
      <c r="BK642" s="3143"/>
      <c r="BL642" s="3189"/>
      <c r="BM642" s="3189"/>
      <c r="BN642" s="3189"/>
      <c r="BO642" s="3189"/>
      <c r="BP642" s="3189"/>
      <c r="BQ642" s="3189"/>
      <c r="BR642" s="3189"/>
      <c r="BS642" s="3189"/>
      <c r="BT642" s="3189"/>
      <c r="BU642" s="3189"/>
      <c r="BV642" s="3143"/>
      <c r="BW642" s="3143"/>
      <c r="BX642" s="3143"/>
      <c r="BY642" s="3143"/>
      <c r="BZ642" s="3143"/>
      <c r="CA642" s="3143"/>
      <c r="CB642" s="3143"/>
      <c r="CC642" s="3143"/>
      <c r="CD642" s="3143"/>
      <c r="CE642" s="3143"/>
      <c r="CF642" s="3143"/>
      <c r="CG642" s="3143"/>
      <c r="CH642" s="3143"/>
      <c r="CI642" s="3143"/>
    </row>
    <row r="643" spans="1:87" ht="16.5" customHeight="1">
      <c r="A643" s="3143"/>
      <c r="B643" s="3143"/>
      <c r="C643" s="3143"/>
      <c r="D643" s="3143"/>
      <c r="E643" s="3143"/>
      <c r="F643" s="3143"/>
      <c r="G643" s="3143"/>
      <c r="H643" s="3143"/>
      <c r="I643" s="3143"/>
      <c r="J643" s="3143"/>
      <c r="K643" s="3098"/>
      <c r="L643" s="3098"/>
      <c r="M643" s="3098"/>
      <c r="N643" s="3098"/>
      <c r="O643" s="3098"/>
      <c r="P643" s="3098"/>
      <c r="Q643" s="3098"/>
      <c r="R643" s="3098"/>
      <c r="S643" s="3098"/>
      <c r="T643" s="3098"/>
      <c r="U643" s="3098"/>
      <c r="V643" s="3098"/>
      <c r="W643" s="3098"/>
      <c r="X643" s="3098"/>
      <c r="Y643" s="3098"/>
      <c r="Z643" s="3098"/>
      <c r="AA643" s="3098"/>
      <c r="AB643" s="3098"/>
      <c r="AC643" s="3098"/>
      <c r="AD643" s="3098"/>
      <c r="AE643" s="3098"/>
      <c r="AF643" s="3098"/>
      <c r="AG643" s="3098"/>
      <c r="AH643" s="3098"/>
      <c r="AI643" s="3098"/>
      <c r="AJ643" s="3143"/>
      <c r="AK643" s="3143"/>
      <c r="AL643" s="3143"/>
      <c r="AM643" s="3143"/>
      <c r="AN643" s="3143"/>
      <c r="AO643" s="3143"/>
      <c r="AP643" s="3143"/>
      <c r="AQ643" s="3143"/>
      <c r="AR643" s="3143"/>
      <c r="AS643" s="3143"/>
      <c r="AT643" s="3143"/>
      <c r="AU643" s="3143"/>
      <c r="AV643" s="3143"/>
      <c r="AW643" s="3143"/>
      <c r="AX643" s="3143"/>
      <c r="AY643" s="3143"/>
      <c r="AZ643" s="3143"/>
      <c r="BA643" s="3143"/>
      <c r="BB643" s="3143"/>
      <c r="BC643" s="3143"/>
      <c r="BD643" s="3143"/>
      <c r="BE643" s="3143"/>
      <c r="BF643" s="3143"/>
      <c r="BG643" s="3143"/>
      <c r="BH643" s="3143"/>
      <c r="BI643" s="3143"/>
      <c r="BJ643" s="3143"/>
      <c r="BK643" s="3143"/>
      <c r="BL643" s="3189"/>
      <c r="BM643" s="3189"/>
      <c r="BN643" s="3189"/>
      <c r="BO643" s="3189"/>
      <c r="BP643" s="3189"/>
      <c r="BQ643" s="3189"/>
      <c r="BR643" s="3189"/>
      <c r="BS643" s="3189"/>
      <c r="BT643" s="3189"/>
      <c r="BU643" s="3189"/>
      <c r="BV643" s="3143"/>
      <c r="BW643" s="3143"/>
      <c r="BX643" s="3143"/>
      <c r="BY643" s="3143"/>
      <c r="BZ643" s="3143"/>
      <c r="CA643" s="3143"/>
      <c r="CB643" s="3143"/>
      <c r="CC643" s="3143"/>
      <c r="CD643" s="3143"/>
      <c r="CE643" s="3143"/>
      <c r="CF643" s="3143"/>
      <c r="CG643" s="3143"/>
      <c r="CH643" s="3143"/>
      <c r="CI643" s="3143"/>
    </row>
    <row r="644" spans="1:87" ht="16.5" customHeight="1">
      <c r="A644" s="3143"/>
      <c r="B644" s="3143"/>
      <c r="C644" s="3143"/>
      <c r="D644" s="3143"/>
      <c r="E644" s="3143"/>
      <c r="F644" s="3143"/>
      <c r="G644" s="3143"/>
      <c r="H644" s="3143"/>
      <c r="I644" s="3143"/>
      <c r="J644" s="3143"/>
      <c r="K644" s="3098"/>
      <c r="L644" s="3098"/>
      <c r="M644" s="3098"/>
      <c r="N644" s="3098"/>
      <c r="O644" s="3098"/>
      <c r="P644" s="3098"/>
      <c r="Q644" s="3098"/>
      <c r="R644" s="3098"/>
      <c r="S644" s="3098"/>
      <c r="T644" s="3098"/>
      <c r="U644" s="3098"/>
      <c r="V644" s="3098"/>
      <c r="W644" s="3098"/>
      <c r="X644" s="3098"/>
      <c r="Y644" s="3098"/>
      <c r="Z644" s="3098"/>
      <c r="AA644" s="3098"/>
      <c r="AB644" s="3098"/>
      <c r="AC644" s="3098"/>
      <c r="AD644" s="3098"/>
      <c r="AE644" s="3098"/>
      <c r="AF644" s="3098"/>
      <c r="AG644" s="3098"/>
      <c r="AH644" s="3098"/>
      <c r="AI644" s="3098"/>
      <c r="AJ644" s="3143"/>
      <c r="AK644" s="3143"/>
      <c r="AL644" s="3143"/>
      <c r="AM644" s="3143"/>
      <c r="AN644" s="3143"/>
      <c r="AO644" s="3143"/>
      <c r="AP644" s="3143"/>
      <c r="AQ644" s="3143"/>
      <c r="AR644" s="3143"/>
      <c r="AS644" s="3143"/>
      <c r="AT644" s="3143"/>
      <c r="AU644" s="3143"/>
      <c r="AV644" s="3143"/>
      <c r="AW644" s="3143"/>
      <c r="AX644" s="3143"/>
      <c r="AY644" s="3143"/>
      <c r="AZ644" s="3143"/>
      <c r="BA644" s="3143"/>
      <c r="BB644" s="3143"/>
      <c r="BC644" s="3143"/>
      <c r="BD644" s="3143"/>
      <c r="BE644" s="3143"/>
      <c r="BF644" s="3143"/>
      <c r="BG644" s="3143"/>
      <c r="BH644" s="3143"/>
      <c r="BI644" s="3143"/>
      <c r="BJ644" s="3143"/>
      <c r="BK644" s="3143"/>
      <c r="BL644" s="3189"/>
      <c r="BM644" s="3189"/>
      <c r="BN644" s="3189"/>
      <c r="BO644" s="3189"/>
      <c r="BP644" s="3189"/>
      <c r="BQ644" s="3189"/>
      <c r="BR644" s="3189"/>
      <c r="BS644" s="3189"/>
      <c r="BT644" s="3189"/>
      <c r="BU644" s="3189"/>
      <c r="BV644" s="3143"/>
      <c r="BW644" s="3143"/>
      <c r="BX644" s="3143"/>
      <c r="BY644" s="3143"/>
      <c r="BZ644" s="3143"/>
      <c r="CA644" s="3143"/>
      <c r="CB644" s="3143"/>
      <c r="CC644" s="3143"/>
      <c r="CD644" s="3143"/>
      <c r="CE644" s="3143"/>
      <c r="CF644" s="3143"/>
      <c r="CG644" s="3143"/>
      <c r="CH644" s="3143"/>
      <c r="CI644" s="3143"/>
    </row>
    <row r="645" spans="1:87" ht="16.5" customHeight="1">
      <c r="A645" s="3143"/>
      <c r="B645" s="3143"/>
      <c r="C645" s="3143"/>
      <c r="D645" s="3143"/>
      <c r="E645" s="3143"/>
      <c r="F645" s="3143"/>
      <c r="G645" s="3143"/>
      <c r="H645" s="3143"/>
      <c r="I645" s="3143"/>
      <c r="J645" s="3143"/>
      <c r="K645" s="3098"/>
      <c r="L645" s="3098"/>
      <c r="M645" s="3098"/>
      <c r="N645" s="3098"/>
      <c r="O645" s="3098"/>
      <c r="P645" s="3098"/>
      <c r="Q645" s="3098"/>
      <c r="R645" s="3098"/>
      <c r="S645" s="3098"/>
      <c r="T645" s="3098"/>
      <c r="U645" s="3098"/>
      <c r="V645" s="3098"/>
      <c r="W645" s="3098"/>
      <c r="X645" s="3098"/>
      <c r="Y645" s="3098"/>
      <c r="Z645" s="3098"/>
      <c r="AA645" s="3098"/>
      <c r="AB645" s="3098"/>
      <c r="AC645" s="3098"/>
      <c r="AD645" s="3098"/>
      <c r="AE645" s="3098"/>
      <c r="AF645" s="3098"/>
      <c r="AG645" s="3098"/>
      <c r="AH645" s="3098"/>
      <c r="AI645" s="3098"/>
      <c r="AJ645" s="3143"/>
      <c r="AK645" s="3143"/>
      <c r="AL645" s="3143"/>
      <c r="AM645" s="3143"/>
      <c r="AN645" s="3143"/>
      <c r="AO645" s="3143"/>
      <c r="AP645" s="3143"/>
      <c r="AQ645" s="3143"/>
      <c r="AR645" s="3143"/>
      <c r="AS645" s="3143"/>
      <c r="AT645" s="3143"/>
      <c r="AU645" s="3143"/>
      <c r="AV645" s="3143"/>
      <c r="AW645" s="3143"/>
      <c r="AX645" s="3143"/>
      <c r="AY645" s="3143"/>
      <c r="AZ645" s="3143"/>
      <c r="BA645" s="3143"/>
      <c r="BB645" s="3143"/>
      <c r="BC645" s="3143"/>
      <c r="BD645" s="3143"/>
      <c r="BE645" s="3143"/>
      <c r="BF645" s="3143"/>
      <c r="BG645" s="3143"/>
      <c r="BH645" s="3143"/>
      <c r="BI645" s="3143"/>
      <c r="BJ645" s="3143"/>
      <c r="BK645" s="3143"/>
      <c r="BL645" s="3189"/>
      <c r="BM645" s="3189"/>
      <c r="BN645" s="3189"/>
      <c r="BO645" s="3189"/>
      <c r="BP645" s="3189"/>
      <c r="BQ645" s="3189"/>
      <c r="BR645" s="3189"/>
      <c r="BS645" s="3189"/>
      <c r="BT645" s="3189"/>
      <c r="BU645" s="3189"/>
      <c r="BV645" s="3143"/>
      <c r="BW645" s="3143"/>
      <c r="BX645" s="3143"/>
      <c r="BY645" s="3143"/>
      <c r="BZ645" s="3143"/>
      <c r="CA645" s="3143"/>
      <c r="CB645" s="3143"/>
      <c r="CC645" s="3143"/>
      <c r="CD645" s="3143"/>
      <c r="CE645" s="3143"/>
      <c r="CF645" s="3143"/>
      <c r="CG645" s="3143"/>
      <c r="CH645" s="3143"/>
      <c r="CI645" s="3143"/>
    </row>
    <row r="646" spans="1:87" ht="16.5" customHeight="1">
      <c r="A646" s="3143"/>
      <c r="B646" s="3143"/>
      <c r="C646" s="3143"/>
      <c r="D646" s="3143"/>
      <c r="E646" s="3143"/>
      <c r="F646" s="3143"/>
      <c r="G646" s="3143"/>
      <c r="H646" s="3143"/>
      <c r="I646" s="3143"/>
      <c r="J646" s="3143"/>
      <c r="K646" s="3098"/>
      <c r="L646" s="3098"/>
      <c r="M646" s="3098"/>
      <c r="N646" s="3098"/>
      <c r="O646" s="3098"/>
      <c r="P646" s="3098"/>
      <c r="Q646" s="3098"/>
      <c r="R646" s="3098"/>
      <c r="S646" s="3098"/>
      <c r="T646" s="3098"/>
      <c r="U646" s="3098"/>
      <c r="V646" s="3098"/>
      <c r="W646" s="3098"/>
      <c r="X646" s="3098"/>
      <c r="Y646" s="3098"/>
      <c r="Z646" s="3098"/>
      <c r="AA646" s="3098"/>
      <c r="AB646" s="3098"/>
      <c r="AC646" s="3098"/>
      <c r="AD646" s="3098"/>
      <c r="AE646" s="3098"/>
      <c r="AF646" s="3098"/>
      <c r="AG646" s="3098"/>
      <c r="AH646" s="3098"/>
      <c r="AI646" s="3098"/>
      <c r="AJ646" s="3143"/>
      <c r="AK646" s="3143"/>
      <c r="AL646" s="3143"/>
      <c r="AM646" s="3143"/>
      <c r="AN646" s="3143"/>
      <c r="AO646" s="3143"/>
      <c r="AP646" s="3143"/>
      <c r="AQ646" s="3143"/>
      <c r="AR646" s="3143"/>
      <c r="AS646" s="3143"/>
      <c r="AT646" s="3143"/>
      <c r="AU646" s="3143"/>
      <c r="AV646" s="3143"/>
      <c r="AW646" s="3143"/>
      <c r="AX646" s="3143"/>
      <c r="AY646" s="3143"/>
      <c r="AZ646" s="3143"/>
      <c r="BA646" s="3143"/>
      <c r="BB646" s="3143"/>
      <c r="BC646" s="3143"/>
      <c r="BD646" s="3143"/>
      <c r="BE646" s="3143"/>
      <c r="BF646" s="3143"/>
      <c r="BG646" s="3143"/>
      <c r="BH646" s="3143"/>
      <c r="BI646" s="3143"/>
      <c r="BJ646" s="3143"/>
      <c r="BK646" s="3143"/>
      <c r="BL646" s="3189"/>
      <c r="BM646" s="3189"/>
      <c r="BN646" s="3189"/>
      <c r="BO646" s="3189"/>
      <c r="BP646" s="3189"/>
      <c r="BQ646" s="3189"/>
      <c r="BR646" s="3189"/>
      <c r="BS646" s="3189"/>
      <c r="BT646" s="3189"/>
      <c r="BU646" s="3189"/>
      <c r="BV646" s="3143"/>
      <c r="BW646" s="3143"/>
      <c r="BX646" s="3143"/>
      <c r="BY646" s="3143"/>
      <c r="BZ646" s="3143"/>
      <c r="CA646" s="3143"/>
      <c r="CB646" s="3143"/>
      <c r="CC646" s="3143"/>
      <c r="CD646" s="3143"/>
      <c r="CE646" s="3143"/>
      <c r="CF646" s="3143"/>
      <c r="CG646" s="3143"/>
      <c r="CH646" s="3143"/>
      <c r="CI646" s="3143"/>
    </row>
    <row r="647" spans="1:87" ht="16.5" customHeight="1">
      <c r="A647" s="3143"/>
      <c r="B647" s="3143"/>
      <c r="C647" s="3143"/>
      <c r="D647" s="3143"/>
      <c r="E647" s="3143"/>
      <c r="F647" s="3143"/>
      <c r="G647" s="3143"/>
      <c r="H647" s="3143"/>
      <c r="I647" s="3143"/>
      <c r="J647" s="3143"/>
      <c r="K647" s="3098"/>
      <c r="L647" s="3098"/>
      <c r="M647" s="3098"/>
      <c r="N647" s="3098"/>
      <c r="O647" s="3098"/>
      <c r="P647" s="3098"/>
      <c r="Q647" s="3098"/>
      <c r="R647" s="3098"/>
      <c r="S647" s="3098"/>
      <c r="T647" s="3098"/>
      <c r="U647" s="3098"/>
      <c r="V647" s="3098"/>
      <c r="W647" s="3098"/>
      <c r="X647" s="3098"/>
      <c r="Y647" s="3098"/>
      <c r="Z647" s="3098"/>
      <c r="AA647" s="3098"/>
      <c r="AB647" s="3098"/>
      <c r="AC647" s="3098"/>
      <c r="AD647" s="3098"/>
      <c r="AE647" s="3098"/>
      <c r="AF647" s="3098"/>
      <c r="AG647" s="3098"/>
      <c r="AH647" s="3098"/>
      <c r="AI647" s="3098"/>
      <c r="AJ647" s="3143"/>
      <c r="AK647" s="3143"/>
      <c r="AL647" s="3143"/>
      <c r="AM647" s="3143"/>
      <c r="AN647" s="3143"/>
      <c r="AO647" s="3143"/>
      <c r="AP647" s="3143"/>
      <c r="AQ647" s="3143"/>
      <c r="AR647" s="3143"/>
      <c r="AS647" s="3143"/>
      <c r="AT647" s="3143"/>
      <c r="AU647" s="3143"/>
      <c r="AV647" s="3143"/>
      <c r="AW647" s="3143"/>
      <c r="AX647" s="3143"/>
      <c r="AY647" s="3143"/>
      <c r="AZ647" s="3143"/>
      <c r="BA647" s="3143"/>
      <c r="BB647" s="3143"/>
      <c r="BC647" s="3143"/>
      <c r="BD647" s="3143"/>
      <c r="BE647" s="3143"/>
      <c r="BF647" s="3143"/>
      <c r="BG647" s="3143"/>
      <c r="BH647" s="3143"/>
      <c r="BI647" s="3143"/>
      <c r="BJ647" s="3143"/>
      <c r="BK647" s="3143"/>
      <c r="BL647" s="3189"/>
      <c r="BM647" s="3189"/>
      <c r="BN647" s="3189"/>
      <c r="BO647" s="3189"/>
      <c r="BP647" s="3189"/>
      <c r="BQ647" s="3189"/>
      <c r="BR647" s="3189"/>
      <c r="BS647" s="3189"/>
      <c r="BT647" s="3189"/>
      <c r="BU647" s="3189"/>
      <c r="BV647" s="3143"/>
      <c r="BW647" s="3143"/>
      <c r="BX647" s="3143"/>
      <c r="BY647" s="3143"/>
      <c r="BZ647" s="3143"/>
      <c r="CA647" s="3143"/>
      <c r="CB647" s="3143"/>
      <c r="CC647" s="3143"/>
      <c r="CD647" s="3143"/>
      <c r="CE647" s="3143"/>
      <c r="CF647" s="3143"/>
      <c r="CG647" s="3143"/>
      <c r="CH647" s="3143"/>
      <c r="CI647" s="3143"/>
    </row>
    <row r="648" spans="1:87" ht="16.5" customHeight="1">
      <c r="A648" s="3143"/>
      <c r="B648" s="3143"/>
      <c r="C648" s="3143"/>
      <c r="D648" s="3143"/>
      <c r="E648" s="3143"/>
      <c r="F648" s="3143"/>
      <c r="G648" s="3143"/>
      <c r="H648" s="3143"/>
      <c r="I648" s="3143"/>
      <c r="J648" s="3143"/>
      <c r="K648" s="3098"/>
      <c r="L648" s="3098"/>
      <c r="M648" s="3098"/>
      <c r="N648" s="3098"/>
      <c r="O648" s="3098"/>
      <c r="P648" s="3098"/>
      <c r="Q648" s="3098"/>
      <c r="R648" s="3098"/>
      <c r="S648" s="3098"/>
      <c r="T648" s="3098"/>
      <c r="U648" s="3098"/>
      <c r="V648" s="3098"/>
      <c r="W648" s="3098"/>
      <c r="X648" s="3098"/>
      <c r="Y648" s="3098"/>
      <c r="Z648" s="3098"/>
      <c r="AA648" s="3098"/>
      <c r="AB648" s="3098"/>
      <c r="AC648" s="3098"/>
      <c r="AD648" s="3098"/>
      <c r="AE648" s="3098"/>
      <c r="AF648" s="3098"/>
      <c r="AG648" s="3098"/>
      <c r="AH648" s="3098"/>
      <c r="AI648" s="3098"/>
      <c r="AJ648" s="3143"/>
      <c r="AK648" s="3143"/>
      <c r="AL648" s="3143"/>
      <c r="AM648" s="3143"/>
      <c r="AN648" s="3143"/>
      <c r="AO648" s="3143"/>
      <c r="AP648" s="3143"/>
      <c r="AQ648" s="3143"/>
      <c r="AR648" s="3143"/>
      <c r="AS648" s="3143"/>
      <c r="AT648" s="3143"/>
      <c r="AU648" s="3143"/>
      <c r="AV648" s="3143"/>
      <c r="AW648" s="3143"/>
      <c r="AX648" s="3143"/>
      <c r="AY648" s="3143"/>
      <c r="AZ648" s="3143"/>
      <c r="BA648" s="3143"/>
      <c r="BB648" s="3143"/>
      <c r="BC648" s="3143"/>
      <c r="BD648" s="3143"/>
      <c r="BE648" s="3143"/>
      <c r="BF648" s="3143"/>
      <c r="BG648" s="3143"/>
      <c r="BH648" s="3143"/>
      <c r="BI648" s="3143"/>
      <c r="BJ648" s="3143"/>
      <c r="BK648" s="3143"/>
      <c r="BL648" s="3189"/>
      <c r="BM648" s="3189"/>
      <c r="BN648" s="3189"/>
      <c r="BO648" s="3189"/>
      <c r="BP648" s="3189"/>
      <c r="BQ648" s="3189"/>
      <c r="BR648" s="3189"/>
      <c r="BS648" s="3189"/>
      <c r="BT648" s="3189"/>
      <c r="BU648" s="3189"/>
      <c r="BV648" s="3143"/>
      <c r="BW648" s="3143"/>
      <c r="BX648" s="3143"/>
      <c r="BY648" s="3143"/>
      <c r="BZ648" s="3143"/>
      <c r="CA648" s="3143"/>
      <c r="CB648" s="3143"/>
      <c r="CC648" s="3143"/>
      <c r="CD648" s="3143"/>
      <c r="CE648" s="3143"/>
      <c r="CF648" s="3143"/>
      <c r="CG648" s="3143"/>
      <c r="CH648" s="3143"/>
      <c r="CI648" s="3143"/>
    </row>
    <row r="649" spans="1:87" ht="16.5" customHeight="1">
      <c r="A649" s="3143"/>
      <c r="B649" s="3143"/>
      <c r="C649" s="3143"/>
      <c r="D649" s="3143"/>
      <c r="E649" s="3143"/>
      <c r="F649" s="3143"/>
      <c r="G649" s="3143"/>
      <c r="H649" s="3143"/>
      <c r="I649" s="3143"/>
      <c r="J649" s="3143"/>
      <c r="K649" s="3098"/>
      <c r="L649" s="3098"/>
      <c r="M649" s="3098"/>
      <c r="N649" s="3098"/>
      <c r="O649" s="3098"/>
      <c r="P649" s="3098"/>
      <c r="Q649" s="3098"/>
      <c r="R649" s="3098"/>
      <c r="S649" s="3098"/>
      <c r="T649" s="3098"/>
      <c r="U649" s="3098"/>
      <c r="V649" s="3098"/>
      <c r="W649" s="3098"/>
      <c r="X649" s="3098"/>
      <c r="Y649" s="3098"/>
      <c r="Z649" s="3098"/>
      <c r="AA649" s="3098"/>
      <c r="AB649" s="3098"/>
      <c r="AC649" s="3098"/>
      <c r="AD649" s="3098"/>
      <c r="AE649" s="3098"/>
      <c r="AF649" s="3098"/>
      <c r="AG649" s="3098"/>
      <c r="AH649" s="3098"/>
      <c r="AI649" s="3098"/>
      <c r="AJ649" s="3143"/>
      <c r="AK649" s="3143"/>
      <c r="AL649" s="3143"/>
      <c r="AM649" s="3143"/>
      <c r="AN649" s="3143"/>
      <c r="AO649" s="3143"/>
      <c r="AP649" s="3143"/>
      <c r="AQ649" s="3143"/>
      <c r="AR649" s="3143"/>
      <c r="AS649" s="3143"/>
      <c r="AT649" s="3143"/>
      <c r="AU649" s="3143"/>
      <c r="AV649" s="3143"/>
      <c r="AW649" s="3143"/>
      <c r="AX649" s="3143"/>
      <c r="AY649" s="3143"/>
      <c r="AZ649" s="3143"/>
      <c r="BA649" s="3143"/>
      <c r="BB649" s="3143"/>
      <c r="BC649" s="3143"/>
      <c r="BD649" s="3143"/>
      <c r="BE649" s="3143"/>
      <c r="BF649" s="3143"/>
      <c r="BG649" s="3143"/>
      <c r="BH649" s="3143"/>
      <c r="BI649" s="3143"/>
      <c r="BJ649" s="3143"/>
      <c r="BK649" s="3143"/>
      <c r="BL649" s="3189"/>
      <c r="BM649" s="3189"/>
      <c r="BN649" s="3189"/>
      <c r="BO649" s="3189"/>
      <c r="BP649" s="3189"/>
      <c r="BQ649" s="3189"/>
      <c r="BR649" s="3189"/>
      <c r="BS649" s="3189"/>
      <c r="BT649" s="3189"/>
      <c r="BU649" s="3189"/>
      <c r="BV649" s="3143"/>
      <c r="BW649" s="3143"/>
      <c r="BX649" s="3143"/>
      <c r="BY649" s="3143"/>
      <c r="BZ649" s="3143"/>
      <c r="CA649" s="3143"/>
      <c r="CB649" s="3143"/>
      <c r="CC649" s="3143"/>
      <c r="CD649" s="3143"/>
      <c r="CE649" s="3143"/>
      <c r="CF649" s="3143"/>
      <c r="CG649" s="3143"/>
      <c r="CH649" s="3143"/>
      <c r="CI649" s="3143"/>
    </row>
    <row r="650" spans="1:87" ht="16.5" customHeight="1">
      <c r="A650" s="3143"/>
      <c r="B650" s="3143"/>
      <c r="C650" s="3143"/>
      <c r="D650" s="3143"/>
      <c r="E650" s="3143"/>
      <c r="F650" s="3143"/>
      <c r="G650" s="3143"/>
      <c r="H650" s="3143"/>
      <c r="I650" s="3143"/>
      <c r="J650" s="3143"/>
      <c r="K650" s="3098"/>
      <c r="L650" s="3098"/>
      <c r="M650" s="3098"/>
      <c r="N650" s="3098"/>
      <c r="O650" s="3098"/>
      <c r="P650" s="3098"/>
      <c r="Q650" s="3098"/>
      <c r="R650" s="3098"/>
      <c r="S650" s="3098"/>
      <c r="T650" s="3098"/>
      <c r="U650" s="3098"/>
      <c r="V650" s="3098"/>
      <c r="W650" s="3098"/>
      <c r="X650" s="3098"/>
      <c r="Y650" s="3098"/>
      <c r="Z650" s="3098"/>
      <c r="AA650" s="3098"/>
      <c r="AB650" s="3098"/>
      <c r="AC650" s="3098"/>
      <c r="AD650" s="3098"/>
      <c r="AE650" s="3098"/>
      <c r="AF650" s="3098"/>
      <c r="AG650" s="3098"/>
      <c r="AH650" s="3098"/>
      <c r="AI650" s="3098"/>
      <c r="AJ650" s="3143"/>
      <c r="AK650" s="3143"/>
      <c r="AL650" s="3143"/>
      <c r="AM650" s="3143"/>
      <c r="AN650" s="3143"/>
      <c r="AO650" s="3143"/>
      <c r="AP650" s="3143"/>
      <c r="AQ650" s="3143"/>
      <c r="AR650" s="3143"/>
      <c r="AS650" s="3143"/>
      <c r="AT650" s="3143"/>
      <c r="AU650" s="3143"/>
      <c r="AV650" s="3143"/>
      <c r="AW650" s="3143"/>
      <c r="AX650" s="3143"/>
      <c r="AY650" s="3143"/>
      <c r="AZ650" s="3143"/>
      <c r="BA650" s="3143"/>
      <c r="BB650" s="3143"/>
      <c r="BC650" s="3143"/>
      <c r="BD650" s="3143"/>
      <c r="BE650" s="3143"/>
      <c r="BF650" s="3143"/>
      <c r="BG650" s="3143"/>
      <c r="BH650" s="3143"/>
      <c r="BI650" s="3143"/>
      <c r="BJ650" s="3143"/>
      <c r="BK650" s="3143"/>
      <c r="BL650" s="3189"/>
      <c r="BM650" s="3189"/>
      <c r="BN650" s="3189"/>
      <c r="BO650" s="3189"/>
      <c r="BP650" s="3189"/>
      <c r="BQ650" s="3189"/>
      <c r="BR650" s="3189"/>
      <c r="BS650" s="3189"/>
      <c r="BT650" s="3189"/>
      <c r="BU650" s="3189"/>
      <c r="BV650" s="3143"/>
      <c r="BW650" s="3143"/>
      <c r="BX650" s="3143"/>
      <c r="BY650" s="3143"/>
      <c r="BZ650" s="3143"/>
      <c r="CA650" s="3143"/>
      <c r="CB650" s="3143"/>
      <c r="CC650" s="3143"/>
      <c r="CD650" s="3143"/>
      <c r="CE650" s="3143"/>
      <c r="CF650" s="3143"/>
      <c r="CG650" s="3143"/>
      <c r="CH650" s="3143"/>
      <c r="CI650" s="3143"/>
    </row>
    <row r="651" spans="1:87" ht="16.5" customHeight="1">
      <c r="A651" s="3143"/>
      <c r="B651" s="3143"/>
      <c r="C651" s="3143"/>
      <c r="D651" s="3143"/>
      <c r="E651" s="3143"/>
      <c r="F651" s="3143"/>
      <c r="G651" s="3143"/>
      <c r="H651" s="3143"/>
      <c r="I651" s="3143"/>
      <c r="J651" s="3143"/>
      <c r="K651" s="3098"/>
      <c r="L651" s="3098"/>
      <c r="M651" s="3098"/>
      <c r="N651" s="3098"/>
      <c r="O651" s="3098"/>
      <c r="P651" s="3098"/>
      <c r="Q651" s="3098"/>
      <c r="R651" s="3098"/>
      <c r="S651" s="3098"/>
      <c r="T651" s="3098"/>
      <c r="U651" s="3098"/>
      <c r="V651" s="3098"/>
      <c r="W651" s="3098"/>
      <c r="X651" s="3098"/>
      <c r="Y651" s="3098"/>
      <c r="Z651" s="3098"/>
      <c r="AA651" s="3098"/>
      <c r="AB651" s="3098"/>
      <c r="AC651" s="3098"/>
      <c r="AD651" s="3098"/>
      <c r="AE651" s="3098"/>
      <c r="AF651" s="3098"/>
      <c r="AG651" s="3098"/>
      <c r="AH651" s="3098"/>
      <c r="AI651" s="3098"/>
      <c r="AJ651" s="3143"/>
      <c r="AK651" s="3143"/>
      <c r="AL651" s="3143"/>
      <c r="AM651" s="3143"/>
      <c r="AN651" s="3143"/>
      <c r="AO651" s="3143"/>
      <c r="AP651" s="3143"/>
      <c r="AQ651" s="3143"/>
      <c r="AR651" s="3143"/>
      <c r="AS651" s="3143"/>
      <c r="AT651" s="3143"/>
      <c r="AU651" s="3143"/>
      <c r="AV651" s="3143"/>
      <c r="AW651" s="3143"/>
      <c r="AX651" s="3143"/>
      <c r="AY651" s="3143"/>
      <c r="AZ651" s="3143"/>
      <c r="BA651" s="3143"/>
      <c r="BB651" s="3143"/>
      <c r="BC651" s="3143"/>
      <c r="BD651" s="3143"/>
      <c r="BE651" s="3143"/>
      <c r="BF651" s="3143"/>
      <c r="BG651" s="3143"/>
      <c r="BH651" s="3143"/>
      <c r="BI651" s="3143"/>
      <c r="BJ651" s="3143"/>
      <c r="BK651" s="3143"/>
      <c r="BL651" s="3189"/>
      <c r="BM651" s="3189"/>
      <c r="BN651" s="3189"/>
      <c r="BO651" s="3189"/>
      <c r="BP651" s="3189"/>
      <c r="BQ651" s="3189"/>
      <c r="BR651" s="3189"/>
      <c r="BS651" s="3189"/>
      <c r="BT651" s="3189"/>
      <c r="BU651" s="3189"/>
      <c r="BV651" s="3143"/>
      <c r="BW651" s="3143"/>
      <c r="BX651" s="3143"/>
      <c r="BY651" s="3143"/>
      <c r="BZ651" s="3143"/>
      <c r="CA651" s="3143"/>
      <c r="CB651" s="3143"/>
      <c r="CC651" s="3143"/>
      <c r="CD651" s="3143"/>
      <c r="CE651" s="3143"/>
      <c r="CF651" s="3143"/>
      <c r="CG651" s="3143"/>
      <c r="CH651" s="3143"/>
      <c r="CI651" s="3143"/>
    </row>
    <row r="652" spans="1:87" ht="16.5" customHeight="1">
      <c r="A652" s="3143"/>
      <c r="B652" s="3143"/>
      <c r="C652" s="3143"/>
      <c r="D652" s="3143"/>
      <c r="E652" s="3143"/>
      <c r="F652" s="3143"/>
      <c r="G652" s="3143"/>
      <c r="H652" s="3143"/>
      <c r="I652" s="3143"/>
      <c r="J652" s="3143"/>
      <c r="K652" s="3098"/>
      <c r="L652" s="3098"/>
      <c r="M652" s="3098"/>
      <c r="N652" s="3098"/>
      <c r="O652" s="3098"/>
      <c r="P652" s="3098"/>
      <c r="Q652" s="3098"/>
      <c r="R652" s="3098"/>
      <c r="S652" s="3098"/>
      <c r="T652" s="3098"/>
      <c r="U652" s="3098"/>
      <c r="V652" s="3098"/>
      <c r="W652" s="3098"/>
      <c r="X652" s="3098"/>
      <c r="Y652" s="3098"/>
      <c r="Z652" s="3098"/>
      <c r="AA652" s="3098"/>
      <c r="AB652" s="3098"/>
      <c r="AC652" s="3098"/>
      <c r="AD652" s="3098"/>
      <c r="AE652" s="3098"/>
      <c r="AF652" s="3098"/>
      <c r="AG652" s="3098"/>
      <c r="AH652" s="3098"/>
      <c r="AI652" s="3098"/>
      <c r="AJ652" s="3143"/>
      <c r="AK652" s="3143"/>
      <c r="AL652" s="3143"/>
      <c r="AM652" s="3143"/>
      <c r="AN652" s="3143"/>
      <c r="AO652" s="3143"/>
      <c r="AP652" s="3143"/>
      <c r="AQ652" s="3143"/>
      <c r="AR652" s="3143"/>
      <c r="AS652" s="3143"/>
      <c r="AT652" s="3143"/>
      <c r="AU652" s="3143"/>
      <c r="AV652" s="3143"/>
      <c r="AW652" s="3143"/>
      <c r="AX652" s="3143"/>
      <c r="AY652" s="3143"/>
      <c r="AZ652" s="3143"/>
      <c r="BA652" s="3143"/>
      <c r="BB652" s="3143"/>
      <c r="BC652" s="3143"/>
      <c r="BD652" s="3143"/>
      <c r="BE652" s="3143"/>
      <c r="BF652" s="3143"/>
      <c r="BG652" s="3143"/>
      <c r="BH652" s="3143"/>
      <c r="BI652" s="3143"/>
      <c r="BJ652" s="3143"/>
      <c r="BK652" s="3143"/>
      <c r="BL652" s="3189"/>
      <c r="BM652" s="3189"/>
      <c r="BN652" s="3189"/>
      <c r="BO652" s="3189"/>
      <c r="BP652" s="3189"/>
      <c r="BQ652" s="3189"/>
      <c r="BR652" s="3189"/>
      <c r="BS652" s="3189"/>
      <c r="BT652" s="3189"/>
      <c r="BU652" s="3189"/>
      <c r="BV652" s="3143"/>
      <c r="BW652" s="3143"/>
      <c r="BX652" s="3143"/>
      <c r="BY652" s="3143"/>
      <c r="BZ652" s="3143"/>
      <c r="CA652" s="3143"/>
      <c r="CB652" s="3143"/>
      <c r="CC652" s="3143"/>
      <c r="CD652" s="3143"/>
      <c r="CE652" s="3143"/>
      <c r="CF652" s="3143"/>
      <c r="CG652" s="3143"/>
      <c r="CH652" s="3143"/>
      <c r="CI652" s="3143"/>
    </row>
    <row r="653" spans="1:87" ht="16.5" customHeight="1">
      <c r="A653" s="3143"/>
      <c r="B653" s="3143"/>
      <c r="C653" s="3143"/>
      <c r="D653" s="3143"/>
      <c r="E653" s="3143"/>
      <c r="F653" s="3143"/>
      <c r="G653" s="3143"/>
      <c r="H653" s="3143"/>
      <c r="I653" s="3143"/>
      <c r="J653" s="3143"/>
      <c r="K653" s="3098"/>
      <c r="L653" s="3098"/>
      <c r="M653" s="3098"/>
      <c r="N653" s="3098"/>
      <c r="O653" s="3098"/>
      <c r="P653" s="3098"/>
      <c r="Q653" s="3098"/>
      <c r="R653" s="3098"/>
      <c r="S653" s="3098"/>
      <c r="T653" s="3098"/>
      <c r="U653" s="3098"/>
      <c r="V653" s="3098"/>
      <c r="W653" s="3098"/>
      <c r="X653" s="3098"/>
      <c r="Y653" s="3098"/>
      <c r="Z653" s="3098"/>
      <c r="AA653" s="3098"/>
      <c r="AB653" s="3098"/>
      <c r="AC653" s="3098"/>
      <c r="AD653" s="3098"/>
      <c r="AE653" s="3098"/>
      <c r="AF653" s="3098"/>
      <c r="AG653" s="3098"/>
      <c r="AH653" s="3098"/>
      <c r="AI653" s="3098"/>
      <c r="AJ653" s="3143"/>
      <c r="AK653" s="3143"/>
      <c r="AL653" s="3143"/>
      <c r="AM653" s="3143"/>
      <c r="AN653" s="3143"/>
      <c r="AO653" s="3143"/>
      <c r="AP653" s="3143"/>
      <c r="AQ653" s="3143"/>
      <c r="AR653" s="3143"/>
      <c r="AS653" s="3143"/>
      <c r="AT653" s="3143"/>
      <c r="AU653" s="3143"/>
      <c r="AV653" s="3143"/>
      <c r="AW653" s="3143"/>
      <c r="AX653" s="3143"/>
      <c r="AY653" s="3143"/>
      <c r="AZ653" s="3143"/>
      <c r="BA653" s="3143"/>
      <c r="BB653" s="3143"/>
      <c r="BC653" s="3143"/>
      <c r="BD653" s="3143"/>
      <c r="BE653" s="3143"/>
      <c r="BF653" s="3143"/>
      <c r="BG653" s="3143"/>
      <c r="BH653" s="3143"/>
      <c r="BI653" s="3143"/>
      <c r="BJ653" s="3143"/>
      <c r="BK653" s="3143"/>
      <c r="BL653" s="3189"/>
      <c r="BM653" s="3189"/>
      <c r="BN653" s="3189"/>
      <c r="BO653" s="3189"/>
      <c r="BP653" s="3189"/>
      <c r="BQ653" s="3189"/>
      <c r="BR653" s="3189"/>
      <c r="BS653" s="3189"/>
      <c r="BT653" s="3189"/>
      <c r="BU653" s="3189"/>
      <c r="BV653" s="3143"/>
      <c r="BW653" s="3143"/>
      <c r="BX653" s="3143"/>
      <c r="BY653" s="3143"/>
      <c r="BZ653" s="3143"/>
      <c r="CA653" s="3143"/>
      <c r="CB653" s="3143"/>
      <c r="CC653" s="3143"/>
      <c r="CD653" s="3143"/>
      <c r="CE653" s="3143"/>
      <c r="CF653" s="3143"/>
      <c r="CG653" s="3143"/>
      <c r="CH653" s="3143"/>
      <c r="CI653" s="3143"/>
    </row>
    <row r="654" spans="1:87" ht="16.5" customHeight="1">
      <c r="A654" s="3143"/>
      <c r="B654" s="3143"/>
      <c r="C654" s="3143"/>
      <c r="D654" s="3143"/>
      <c r="E654" s="3143"/>
      <c r="F654" s="3143"/>
      <c r="G654" s="3143"/>
      <c r="H654" s="3143"/>
      <c r="I654" s="3143"/>
      <c r="J654" s="3143"/>
      <c r="K654" s="3098"/>
      <c r="L654" s="3098"/>
      <c r="M654" s="3098"/>
      <c r="N654" s="3098"/>
      <c r="O654" s="3098"/>
      <c r="P654" s="3098"/>
      <c r="Q654" s="3098"/>
      <c r="R654" s="3098"/>
      <c r="S654" s="3098"/>
      <c r="T654" s="3098"/>
      <c r="U654" s="3098"/>
      <c r="V654" s="3098"/>
      <c r="W654" s="3098"/>
      <c r="X654" s="3098"/>
      <c r="Y654" s="3098"/>
      <c r="Z654" s="3098"/>
      <c r="AA654" s="3098"/>
      <c r="AB654" s="3098"/>
      <c r="AC654" s="3098"/>
      <c r="AD654" s="3098"/>
      <c r="AE654" s="3098"/>
      <c r="AF654" s="3098"/>
      <c r="AG654" s="3098"/>
      <c r="AH654" s="3098"/>
      <c r="AI654" s="3098"/>
      <c r="AJ654" s="3143"/>
      <c r="AK654" s="3143"/>
      <c r="AL654" s="3143"/>
      <c r="AM654" s="3143"/>
      <c r="AN654" s="3143"/>
      <c r="AO654" s="3143"/>
      <c r="AP654" s="3143"/>
      <c r="AQ654" s="3143"/>
      <c r="AR654" s="3143"/>
      <c r="AS654" s="3143"/>
      <c r="AT654" s="3143"/>
      <c r="AU654" s="3143"/>
      <c r="AV654" s="3143"/>
      <c r="AW654" s="3143"/>
      <c r="AX654" s="3143"/>
      <c r="AY654" s="3143"/>
      <c r="AZ654" s="3143"/>
      <c r="BA654" s="3143"/>
      <c r="BB654" s="3143"/>
      <c r="BC654" s="3143"/>
      <c r="BD654" s="3143"/>
      <c r="BE654" s="3143"/>
      <c r="BF654" s="3143"/>
      <c r="BG654" s="3143"/>
      <c r="BH654" s="3143"/>
      <c r="BI654" s="3143"/>
      <c r="BJ654" s="3143"/>
      <c r="BK654" s="3143"/>
      <c r="BL654" s="3189"/>
      <c r="BM654" s="3189"/>
      <c r="BN654" s="3189"/>
      <c r="BO654" s="3189"/>
      <c r="BP654" s="3189"/>
      <c r="BQ654" s="3189"/>
      <c r="BR654" s="3189"/>
      <c r="BS654" s="3189"/>
      <c r="BT654" s="3189"/>
      <c r="BU654" s="3189"/>
      <c r="BV654" s="3143"/>
      <c r="BW654" s="3143"/>
      <c r="BX654" s="3143"/>
      <c r="BY654" s="3143"/>
      <c r="BZ654" s="3143"/>
      <c r="CA654" s="3143"/>
      <c r="CB654" s="3143"/>
      <c r="CC654" s="3143"/>
      <c r="CD654" s="3143"/>
      <c r="CE654" s="3143"/>
      <c r="CF654" s="3143"/>
      <c r="CG654" s="3143"/>
      <c r="CH654" s="3143"/>
      <c r="CI654" s="3143"/>
    </row>
    <row r="655" spans="1:87" ht="16.5" customHeight="1">
      <c r="A655" s="3143"/>
      <c r="B655" s="3143"/>
      <c r="C655" s="3143"/>
      <c r="D655" s="3143"/>
      <c r="E655" s="3143"/>
      <c r="F655" s="3143"/>
      <c r="G655" s="3143"/>
      <c r="H655" s="3143"/>
      <c r="I655" s="3143"/>
      <c r="J655" s="3143"/>
      <c r="K655" s="3098"/>
      <c r="L655" s="3098"/>
      <c r="M655" s="3098"/>
      <c r="N655" s="3098"/>
      <c r="O655" s="3098"/>
      <c r="P655" s="3098"/>
      <c r="Q655" s="3098"/>
      <c r="R655" s="3098"/>
      <c r="S655" s="3098"/>
      <c r="T655" s="3098"/>
      <c r="U655" s="3098"/>
      <c r="V655" s="3098"/>
      <c r="W655" s="3098"/>
      <c r="X655" s="3098"/>
      <c r="Y655" s="3098"/>
      <c r="Z655" s="3098"/>
      <c r="AA655" s="3098"/>
      <c r="AB655" s="3098"/>
      <c r="AC655" s="3098"/>
      <c r="AD655" s="3098"/>
      <c r="AE655" s="3098"/>
      <c r="AF655" s="3098"/>
      <c r="AG655" s="3098"/>
      <c r="AH655" s="3098"/>
      <c r="AI655" s="3098"/>
      <c r="AJ655" s="3143"/>
      <c r="AK655" s="3143"/>
      <c r="AL655" s="3143"/>
      <c r="AM655" s="3143"/>
      <c r="AN655" s="3143"/>
      <c r="AO655" s="3143"/>
      <c r="AP655" s="3143"/>
      <c r="AQ655" s="3143"/>
      <c r="AR655" s="3143"/>
      <c r="AS655" s="3143"/>
      <c r="AT655" s="3143"/>
      <c r="AU655" s="3143"/>
      <c r="AV655" s="3143"/>
      <c r="AW655" s="3143"/>
      <c r="AX655" s="3143"/>
      <c r="AY655" s="3143"/>
      <c r="AZ655" s="3143"/>
      <c r="BA655" s="3143"/>
      <c r="BB655" s="3143"/>
      <c r="BC655" s="3143"/>
      <c r="BD655" s="3143"/>
      <c r="BE655" s="3143"/>
      <c r="BF655" s="3143"/>
      <c r="BG655" s="3143"/>
      <c r="BH655" s="3143"/>
      <c r="BI655" s="3143"/>
      <c r="BJ655" s="3143"/>
      <c r="BK655" s="3143"/>
      <c r="BL655" s="3189"/>
      <c r="BM655" s="3189"/>
      <c r="BN655" s="3189"/>
      <c r="BO655" s="3189"/>
      <c r="BP655" s="3189"/>
      <c r="BQ655" s="3189"/>
      <c r="BR655" s="3189"/>
      <c r="BS655" s="3189"/>
      <c r="BT655" s="3189"/>
      <c r="BU655" s="3189"/>
      <c r="BV655" s="3143"/>
      <c r="BW655" s="3143"/>
      <c r="BX655" s="3143"/>
      <c r="BY655" s="3143"/>
      <c r="BZ655" s="3143"/>
      <c r="CA655" s="3143"/>
      <c r="CB655" s="3143"/>
      <c r="CC655" s="3143"/>
      <c r="CD655" s="3143"/>
      <c r="CE655" s="3143"/>
      <c r="CF655" s="3143"/>
      <c r="CG655" s="3143"/>
      <c r="CH655" s="3143"/>
      <c r="CI655" s="3143"/>
    </row>
    <row r="656" spans="1:87" ht="16.5" customHeight="1">
      <c r="A656" s="3143"/>
      <c r="B656" s="3143"/>
      <c r="C656" s="3143"/>
      <c r="D656" s="3143"/>
      <c r="E656" s="3143"/>
      <c r="F656" s="3143"/>
      <c r="G656" s="3143"/>
      <c r="H656" s="3143"/>
      <c r="I656" s="3143"/>
      <c r="J656" s="3143"/>
      <c r="K656" s="3098"/>
      <c r="L656" s="3098"/>
      <c r="M656" s="3098"/>
      <c r="N656" s="3098"/>
      <c r="O656" s="3098"/>
      <c r="P656" s="3098"/>
      <c r="Q656" s="3098"/>
      <c r="R656" s="3098"/>
      <c r="S656" s="3098"/>
      <c r="T656" s="3098"/>
      <c r="U656" s="3098"/>
      <c r="V656" s="3098"/>
      <c r="W656" s="3098"/>
      <c r="X656" s="3098"/>
      <c r="Y656" s="3098"/>
      <c r="Z656" s="3098"/>
      <c r="AA656" s="3098"/>
      <c r="AB656" s="3098"/>
      <c r="AC656" s="3098"/>
      <c r="AD656" s="3098"/>
      <c r="AE656" s="3098"/>
      <c r="AF656" s="3098"/>
      <c r="AG656" s="3098"/>
      <c r="AH656" s="3098"/>
      <c r="AI656" s="3098"/>
      <c r="AJ656" s="3143"/>
      <c r="AK656" s="3143"/>
      <c r="AL656" s="3143"/>
      <c r="AM656" s="3143"/>
      <c r="AN656" s="3143"/>
      <c r="AO656" s="3143"/>
      <c r="AP656" s="3143"/>
      <c r="AQ656" s="3143"/>
      <c r="AR656" s="3143"/>
      <c r="AS656" s="3143"/>
      <c r="AT656" s="3143"/>
      <c r="AU656" s="3143"/>
      <c r="AV656" s="3143"/>
      <c r="AW656" s="3143"/>
      <c r="AX656" s="3143"/>
      <c r="AY656" s="3143"/>
      <c r="AZ656" s="3143"/>
      <c r="BA656" s="3143"/>
      <c r="BB656" s="3143"/>
      <c r="BC656" s="3143"/>
      <c r="BD656" s="3143"/>
      <c r="BE656" s="3143"/>
      <c r="BF656" s="3143"/>
      <c r="BG656" s="3143"/>
      <c r="BH656" s="3143"/>
      <c r="BI656" s="3143"/>
      <c r="BJ656" s="3143"/>
      <c r="BK656" s="3143"/>
      <c r="BL656" s="3189"/>
      <c r="BM656" s="3189"/>
      <c r="BN656" s="3189"/>
      <c r="BO656" s="3189"/>
      <c r="BP656" s="3189"/>
      <c r="BQ656" s="3189"/>
      <c r="BR656" s="3189"/>
      <c r="BS656" s="3189"/>
      <c r="BT656" s="3189"/>
      <c r="BU656" s="3189"/>
      <c r="BV656" s="3143"/>
      <c r="BW656" s="3143"/>
      <c r="BX656" s="3143"/>
      <c r="BY656" s="3143"/>
      <c r="BZ656" s="3143"/>
      <c r="CA656" s="3143"/>
      <c r="CB656" s="3143"/>
      <c r="CC656" s="3143"/>
      <c r="CD656" s="3143"/>
      <c r="CE656" s="3143"/>
      <c r="CF656" s="3143"/>
      <c r="CG656" s="3143"/>
      <c r="CH656" s="3143"/>
      <c r="CI656" s="3143"/>
    </row>
    <row r="657" spans="1:87" ht="16.5" customHeight="1">
      <c r="A657" s="3143"/>
      <c r="B657" s="3143"/>
      <c r="C657" s="3143"/>
      <c r="D657" s="3143"/>
      <c r="E657" s="3143"/>
      <c r="F657" s="3143"/>
      <c r="G657" s="3143"/>
      <c r="H657" s="3143"/>
      <c r="I657" s="3143"/>
      <c r="J657" s="3143"/>
      <c r="K657" s="3098"/>
      <c r="L657" s="3098"/>
      <c r="M657" s="3098"/>
      <c r="N657" s="3098"/>
      <c r="O657" s="3098"/>
      <c r="P657" s="3098"/>
      <c r="Q657" s="3098"/>
      <c r="R657" s="3098"/>
      <c r="S657" s="3098"/>
      <c r="T657" s="3098"/>
      <c r="U657" s="3098"/>
      <c r="V657" s="3098"/>
      <c r="W657" s="3098"/>
      <c r="X657" s="3098"/>
      <c r="Y657" s="3098"/>
      <c r="Z657" s="3098"/>
      <c r="AA657" s="3098"/>
      <c r="AB657" s="3098"/>
      <c r="AC657" s="3098"/>
      <c r="AD657" s="3098"/>
      <c r="AE657" s="3098"/>
      <c r="AF657" s="3098"/>
      <c r="AG657" s="3098"/>
      <c r="AH657" s="3098"/>
      <c r="AI657" s="3098"/>
      <c r="AJ657" s="3143"/>
      <c r="AK657" s="3143"/>
      <c r="AL657" s="3143"/>
      <c r="AM657" s="3143"/>
      <c r="AN657" s="3143"/>
      <c r="AO657" s="3143"/>
      <c r="AP657" s="3143"/>
      <c r="AQ657" s="3143"/>
      <c r="AR657" s="3143"/>
      <c r="AS657" s="3143"/>
      <c r="AT657" s="3143"/>
      <c r="AU657" s="3143"/>
      <c r="AV657" s="3143"/>
      <c r="AW657" s="3143"/>
      <c r="AX657" s="3143"/>
      <c r="AY657" s="3143"/>
      <c r="AZ657" s="3143"/>
      <c r="BA657" s="3143"/>
      <c r="BB657" s="3143"/>
      <c r="BC657" s="3143"/>
      <c r="BD657" s="3143"/>
      <c r="BE657" s="3143"/>
      <c r="BF657" s="3143"/>
      <c r="BG657" s="3143"/>
      <c r="BH657" s="3143"/>
      <c r="BI657" s="3143"/>
      <c r="BJ657" s="3143"/>
      <c r="BK657" s="3143"/>
      <c r="BL657" s="3189"/>
      <c r="BM657" s="3189"/>
      <c r="BN657" s="3189"/>
      <c r="BO657" s="3189"/>
      <c r="BP657" s="3189"/>
      <c r="BQ657" s="3189"/>
      <c r="BR657" s="3189"/>
      <c r="BS657" s="3189"/>
      <c r="BT657" s="3189"/>
      <c r="BU657" s="3189"/>
      <c r="BV657" s="3143"/>
      <c r="BW657" s="3143"/>
      <c r="BX657" s="3143"/>
      <c r="BY657" s="3143"/>
      <c r="BZ657" s="3143"/>
      <c r="CA657" s="3143"/>
      <c r="CB657" s="3143"/>
      <c r="CC657" s="3143"/>
      <c r="CD657" s="3143"/>
      <c r="CE657" s="3143"/>
      <c r="CF657" s="3143"/>
      <c r="CG657" s="3143"/>
      <c r="CH657" s="3143"/>
      <c r="CI657" s="3143"/>
    </row>
    <row r="658" spans="1:87" ht="16.5" customHeight="1">
      <c r="A658" s="3143"/>
      <c r="B658" s="3143"/>
      <c r="C658" s="3143"/>
      <c r="D658" s="3143"/>
      <c r="E658" s="3143"/>
      <c r="F658" s="3143"/>
      <c r="G658" s="3143"/>
      <c r="H658" s="3143"/>
      <c r="I658" s="3143"/>
      <c r="J658" s="3143"/>
      <c r="K658" s="3098"/>
      <c r="L658" s="3098"/>
      <c r="M658" s="3098"/>
      <c r="N658" s="3098"/>
      <c r="O658" s="3098"/>
      <c r="P658" s="3098"/>
      <c r="Q658" s="3098"/>
      <c r="R658" s="3098"/>
      <c r="S658" s="3098"/>
      <c r="T658" s="3098"/>
      <c r="U658" s="3098"/>
      <c r="V658" s="3098"/>
      <c r="W658" s="3098"/>
      <c r="X658" s="3098"/>
      <c r="Y658" s="3098"/>
      <c r="Z658" s="3098"/>
      <c r="AA658" s="3098"/>
      <c r="AB658" s="3098"/>
      <c r="AC658" s="3098"/>
      <c r="AD658" s="3098"/>
      <c r="AE658" s="3098"/>
      <c r="AF658" s="3098"/>
      <c r="AG658" s="3098"/>
      <c r="AH658" s="3098"/>
      <c r="AI658" s="3098"/>
      <c r="AJ658" s="3143"/>
      <c r="AK658" s="3143"/>
      <c r="AL658" s="3143"/>
      <c r="AM658" s="3143"/>
      <c r="AN658" s="3143"/>
      <c r="AO658" s="3143"/>
      <c r="AP658" s="3143"/>
      <c r="AQ658" s="3143"/>
      <c r="AR658" s="3143"/>
      <c r="AS658" s="3143"/>
      <c r="AT658" s="3143"/>
      <c r="AU658" s="3143"/>
      <c r="AV658" s="3143"/>
      <c r="AW658" s="3143"/>
      <c r="AX658" s="3143"/>
      <c r="AY658" s="3143"/>
      <c r="AZ658" s="3143"/>
      <c r="BA658" s="3143"/>
      <c r="BB658" s="3143"/>
      <c r="BC658" s="3143"/>
      <c r="BD658" s="3143"/>
      <c r="BE658" s="3143"/>
      <c r="BF658" s="3143"/>
      <c r="BG658" s="3143"/>
      <c r="BH658" s="3143"/>
      <c r="BI658" s="3143"/>
      <c r="BJ658" s="3143"/>
      <c r="BK658" s="3143"/>
      <c r="BL658" s="3189"/>
      <c r="BM658" s="3189"/>
      <c r="BN658" s="3189"/>
      <c r="BO658" s="3189"/>
      <c r="BP658" s="3189"/>
      <c r="BQ658" s="3189"/>
      <c r="BR658" s="3189"/>
      <c r="BS658" s="3189"/>
      <c r="BT658" s="3189"/>
      <c r="BU658" s="3189"/>
      <c r="BV658" s="3143"/>
      <c r="BW658" s="3143"/>
      <c r="BX658" s="3143"/>
      <c r="BY658" s="3143"/>
      <c r="BZ658" s="3143"/>
      <c r="CA658" s="3143"/>
      <c r="CB658" s="3143"/>
      <c r="CC658" s="3143"/>
      <c r="CD658" s="3143"/>
      <c r="CE658" s="3143"/>
      <c r="CF658" s="3143"/>
      <c r="CG658" s="3143"/>
      <c r="CH658" s="3143"/>
      <c r="CI658" s="3143"/>
    </row>
    <row r="659" spans="1:87" ht="16.5" customHeight="1">
      <c r="A659" s="3143"/>
      <c r="B659" s="3143"/>
      <c r="C659" s="3143"/>
      <c r="D659" s="3143"/>
      <c r="E659" s="3143"/>
      <c r="F659" s="3143"/>
      <c r="G659" s="3143"/>
      <c r="H659" s="3143"/>
      <c r="I659" s="3143"/>
      <c r="J659" s="3143"/>
      <c r="K659" s="3098"/>
      <c r="L659" s="3098"/>
      <c r="M659" s="3098"/>
      <c r="N659" s="3098"/>
      <c r="O659" s="3098"/>
      <c r="P659" s="3098"/>
      <c r="Q659" s="3098"/>
      <c r="R659" s="3098"/>
      <c r="S659" s="3098"/>
      <c r="T659" s="3098"/>
      <c r="U659" s="3098"/>
      <c r="V659" s="3098"/>
      <c r="W659" s="3098"/>
      <c r="X659" s="3098"/>
      <c r="Y659" s="3098"/>
      <c r="Z659" s="3098"/>
      <c r="AA659" s="3098"/>
      <c r="AB659" s="3098"/>
      <c r="AC659" s="3098"/>
      <c r="AD659" s="3098"/>
      <c r="AE659" s="3098"/>
      <c r="AF659" s="3098"/>
      <c r="AG659" s="3098"/>
      <c r="AH659" s="3098"/>
      <c r="AI659" s="3098"/>
      <c r="AJ659" s="3143"/>
      <c r="AK659" s="3143"/>
      <c r="AL659" s="3143"/>
      <c r="AM659" s="3143"/>
      <c r="AN659" s="3143"/>
      <c r="AO659" s="3143"/>
      <c r="AP659" s="3143"/>
      <c r="AQ659" s="3143"/>
      <c r="AR659" s="3143"/>
      <c r="AS659" s="3143"/>
      <c r="AT659" s="3143"/>
      <c r="AU659" s="3143"/>
      <c r="AV659" s="3143"/>
      <c r="AW659" s="3143"/>
      <c r="AX659" s="3143"/>
      <c r="AY659" s="3143"/>
      <c r="AZ659" s="3143"/>
      <c r="BA659" s="3143"/>
      <c r="BB659" s="3143"/>
      <c r="BC659" s="3143"/>
      <c r="BD659" s="3143"/>
      <c r="BE659" s="3143"/>
      <c r="BF659" s="3143"/>
      <c r="BG659" s="3143"/>
      <c r="BH659" s="3143"/>
      <c r="BI659" s="3143"/>
      <c r="BJ659" s="3143"/>
      <c r="BK659" s="3143"/>
      <c r="BL659" s="3189"/>
      <c r="BM659" s="3189"/>
      <c r="BN659" s="3189"/>
      <c r="BO659" s="3189"/>
      <c r="BP659" s="3189"/>
      <c r="BQ659" s="3189"/>
      <c r="BR659" s="3189"/>
      <c r="BS659" s="3189"/>
      <c r="BT659" s="3189"/>
      <c r="BU659" s="3189"/>
      <c r="BV659" s="3143"/>
      <c r="BW659" s="3143"/>
      <c r="BX659" s="3143"/>
      <c r="BY659" s="3143"/>
      <c r="BZ659" s="3143"/>
      <c r="CA659" s="3143"/>
      <c r="CB659" s="3143"/>
      <c r="CC659" s="3143"/>
      <c r="CD659" s="3143"/>
      <c r="CE659" s="3143"/>
      <c r="CF659" s="3143"/>
      <c r="CG659" s="3143"/>
      <c r="CH659" s="3143"/>
      <c r="CI659" s="3143"/>
    </row>
    <row r="660" spans="1:87" ht="16.5" customHeight="1">
      <c r="A660" s="3143"/>
      <c r="B660" s="3143"/>
      <c r="C660" s="3143"/>
      <c r="D660" s="3143"/>
      <c r="E660" s="3143"/>
      <c r="F660" s="3143"/>
      <c r="G660" s="3143"/>
      <c r="H660" s="3143"/>
      <c r="I660" s="3143"/>
      <c r="J660" s="3143"/>
      <c r="K660" s="3098"/>
      <c r="L660" s="3098"/>
      <c r="M660" s="3098"/>
      <c r="N660" s="3098"/>
      <c r="O660" s="3098"/>
      <c r="P660" s="3098"/>
      <c r="Q660" s="3098"/>
      <c r="R660" s="3098"/>
      <c r="S660" s="3098"/>
      <c r="T660" s="3098"/>
      <c r="U660" s="3098"/>
      <c r="V660" s="3098"/>
      <c r="W660" s="3098"/>
      <c r="X660" s="3098"/>
      <c r="Y660" s="3098"/>
      <c r="Z660" s="3098"/>
      <c r="AA660" s="3098"/>
      <c r="AB660" s="3098"/>
      <c r="AC660" s="3098"/>
      <c r="AD660" s="3098"/>
      <c r="AE660" s="3098"/>
      <c r="AF660" s="3098"/>
      <c r="AG660" s="3098"/>
      <c r="AH660" s="3098"/>
      <c r="AI660" s="3098"/>
      <c r="AJ660" s="3143"/>
      <c r="AK660" s="3143"/>
      <c r="AL660" s="3143"/>
      <c r="AM660" s="3143"/>
      <c r="AN660" s="3143"/>
      <c r="AO660" s="3143"/>
      <c r="AP660" s="3143"/>
      <c r="AQ660" s="3143"/>
      <c r="AR660" s="3143"/>
      <c r="AS660" s="3143"/>
      <c r="AT660" s="3143"/>
      <c r="AU660" s="3143"/>
      <c r="AV660" s="3143"/>
      <c r="AW660" s="3143"/>
      <c r="AX660" s="3143"/>
      <c r="AY660" s="3143"/>
      <c r="AZ660" s="3143"/>
      <c r="BA660" s="3143"/>
      <c r="BB660" s="3143"/>
      <c r="BC660" s="3143"/>
      <c r="BD660" s="3143"/>
      <c r="BE660" s="3143"/>
      <c r="BF660" s="3143"/>
      <c r="BG660" s="3143"/>
      <c r="BH660" s="3143"/>
      <c r="BI660" s="3143"/>
      <c r="BJ660" s="3143"/>
      <c r="BK660" s="3143"/>
      <c r="BL660" s="3189"/>
      <c r="BM660" s="3189"/>
      <c r="BN660" s="3189"/>
      <c r="BO660" s="3189"/>
      <c r="BP660" s="3189"/>
      <c r="BQ660" s="3189"/>
      <c r="BR660" s="3189"/>
      <c r="BS660" s="3189"/>
      <c r="BT660" s="3189"/>
      <c r="BU660" s="3189"/>
      <c r="BV660" s="3143"/>
      <c r="BW660" s="3143"/>
      <c r="BX660" s="3143"/>
      <c r="BY660" s="3143"/>
      <c r="BZ660" s="3143"/>
      <c r="CA660" s="3143"/>
      <c r="CB660" s="3143"/>
      <c r="CC660" s="3143"/>
      <c r="CD660" s="3143"/>
      <c r="CE660" s="3143"/>
      <c r="CF660" s="3143"/>
      <c r="CG660" s="3143"/>
      <c r="CH660" s="3143"/>
      <c r="CI660" s="3143"/>
    </row>
    <row r="661" spans="1:87" ht="16.5" customHeight="1">
      <c r="A661" s="3143"/>
      <c r="B661" s="3143"/>
      <c r="C661" s="3143"/>
      <c r="D661" s="3143"/>
      <c r="E661" s="3143"/>
      <c r="F661" s="3143"/>
      <c r="G661" s="3143"/>
      <c r="H661" s="3143"/>
      <c r="I661" s="3143"/>
      <c r="J661" s="3143"/>
      <c r="K661" s="3098"/>
      <c r="L661" s="3098"/>
      <c r="M661" s="3098"/>
      <c r="N661" s="3098"/>
      <c r="O661" s="3098"/>
      <c r="P661" s="3098"/>
      <c r="Q661" s="3098"/>
      <c r="R661" s="3098"/>
      <c r="S661" s="3098"/>
      <c r="T661" s="3098"/>
      <c r="U661" s="3098"/>
      <c r="V661" s="3098"/>
      <c r="W661" s="3098"/>
      <c r="X661" s="3098"/>
      <c r="Y661" s="3098"/>
      <c r="Z661" s="3098"/>
      <c r="AA661" s="3098"/>
      <c r="AB661" s="3098"/>
      <c r="AC661" s="3098"/>
      <c r="AD661" s="3098"/>
      <c r="AE661" s="3098"/>
      <c r="AF661" s="3098"/>
      <c r="AG661" s="3098"/>
      <c r="AH661" s="3098"/>
      <c r="AI661" s="3098"/>
      <c r="AJ661" s="3143"/>
      <c r="AK661" s="3143"/>
      <c r="AL661" s="3143"/>
      <c r="AM661" s="3143"/>
      <c r="AN661" s="3143"/>
      <c r="AO661" s="3143"/>
      <c r="AP661" s="3143"/>
      <c r="AQ661" s="3143"/>
      <c r="AR661" s="3143"/>
      <c r="AS661" s="3143"/>
      <c r="AT661" s="3143"/>
      <c r="AU661" s="3143"/>
      <c r="AV661" s="3143"/>
      <c r="AW661" s="3143"/>
      <c r="AX661" s="3143"/>
      <c r="AY661" s="3143"/>
      <c r="AZ661" s="3143"/>
      <c r="BA661" s="3143"/>
      <c r="BB661" s="3143"/>
      <c r="BC661" s="3143"/>
      <c r="BD661" s="3143"/>
      <c r="BE661" s="3143"/>
      <c r="BF661" s="3143"/>
      <c r="BG661" s="3143"/>
      <c r="BH661" s="3143"/>
      <c r="BI661" s="3143"/>
      <c r="BJ661" s="3143"/>
      <c r="BK661" s="3143"/>
      <c r="BL661" s="3189"/>
      <c r="BM661" s="3189"/>
      <c r="BN661" s="3189"/>
      <c r="BO661" s="3189"/>
      <c r="BP661" s="3189"/>
      <c r="BQ661" s="3189"/>
      <c r="BR661" s="3189"/>
      <c r="BS661" s="3189"/>
      <c r="BT661" s="3189"/>
      <c r="BU661" s="3189"/>
      <c r="BV661" s="3143"/>
      <c r="BW661" s="3143"/>
      <c r="BX661" s="3143"/>
      <c r="BY661" s="3143"/>
      <c r="BZ661" s="3143"/>
      <c r="CA661" s="3143"/>
      <c r="CB661" s="3143"/>
      <c r="CC661" s="3143"/>
      <c r="CD661" s="3143"/>
      <c r="CE661" s="3143"/>
      <c r="CF661" s="3143"/>
      <c r="CG661" s="3143"/>
      <c r="CH661" s="3143"/>
      <c r="CI661" s="3143"/>
    </row>
    <row r="662" spans="1:87" ht="16.5" customHeight="1">
      <c r="A662" s="3143"/>
      <c r="B662" s="3143"/>
      <c r="C662" s="3143"/>
      <c r="D662" s="3143"/>
      <c r="E662" s="3143"/>
      <c r="F662" s="3143"/>
      <c r="G662" s="3143"/>
      <c r="H662" s="3143"/>
      <c r="I662" s="3143"/>
      <c r="J662" s="3143"/>
      <c r="K662" s="3098"/>
      <c r="L662" s="3098"/>
      <c r="M662" s="3098"/>
      <c r="N662" s="3098"/>
      <c r="O662" s="3098"/>
      <c r="P662" s="3098"/>
      <c r="Q662" s="3098"/>
      <c r="R662" s="3098"/>
      <c r="S662" s="3098"/>
      <c r="T662" s="3098"/>
      <c r="U662" s="3098"/>
      <c r="V662" s="3098"/>
      <c r="W662" s="3098"/>
      <c r="X662" s="3098"/>
      <c r="Y662" s="3098"/>
      <c r="Z662" s="3098"/>
      <c r="AA662" s="3098"/>
      <c r="AB662" s="3098"/>
      <c r="AC662" s="3098"/>
      <c r="AD662" s="3098"/>
      <c r="AE662" s="3098"/>
      <c r="AF662" s="3098"/>
      <c r="AG662" s="3098"/>
      <c r="AH662" s="3098"/>
      <c r="AI662" s="3098"/>
      <c r="AJ662" s="3143"/>
      <c r="AK662" s="3143"/>
      <c r="AL662" s="3143"/>
      <c r="AM662" s="3143"/>
      <c r="AN662" s="3143"/>
      <c r="AO662" s="3143"/>
      <c r="AP662" s="3143"/>
      <c r="AQ662" s="3143"/>
      <c r="AR662" s="3143"/>
      <c r="AS662" s="3143"/>
      <c r="AT662" s="3143"/>
      <c r="AU662" s="3143"/>
      <c r="AV662" s="3143"/>
      <c r="AW662" s="3143"/>
      <c r="AX662" s="3143"/>
      <c r="AY662" s="3143"/>
      <c r="AZ662" s="3143"/>
      <c r="BA662" s="3143"/>
      <c r="BB662" s="3143"/>
      <c r="BC662" s="3143"/>
      <c r="BD662" s="3143"/>
      <c r="BE662" s="3143"/>
      <c r="BF662" s="3143"/>
      <c r="BG662" s="3143"/>
      <c r="BH662" s="3143"/>
      <c r="BI662" s="3143"/>
      <c r="BJ662" s="3143"/>
      <c r="BK662" s="3143"/>
      <c r="BL662" s="3189"/>
      <c r="BM662" s="3189"/>
      <c r="BN662" s="3189"/>
      <c r="BO662" s="3189"/>
      <c r="BP662" s="3189"/>
      <c r="BQ662" s="3189"/>
      <c r="BR662" s="3189"/>
      <c r="BS662" s="3189"/>
      <c r="BT662" s="3189"/>
      <c r="BU662" s="3189"/>
      <c r="BV662" s="3143"/>
      <c r="BW662" s="3143"/>
      <c r="BX662" s="3143"/>
      <c r="BY662" s="3143"/>
      <c r="BZ662" s="3143"/>
      <c r="CA662" s="3143"/>
      <c r="CB662" s="3143"/>
      <c r="CC662" s="3143"/>
      <c r="CD662" s="3143"/>
      <c r="CE662" s="3143"/>
      <c r="CF662" s="3143"/>
      <c r="CG662" s="3143"/>
      <c r="CH662" s="3143"/>
      <c r="CI662" s="3143"/>
    </row>
    <row r="663" spans="1:87" ht="16.5" customHeight="1">
      <c r="A663" s="3143"/>
      <c r="B663" s="3143"/>
      <c r="C663" s="3143"/>
      <c r="D663" s="3143"/>
      <c r="E663" s="3143"/>
      <c r="F663" s="3143"/>
      <c r="G663" s="3143"/>
      <c r="H663" s="3143"/>
      <c r="I663" s="3143"/>
      <c r="J663" s="3143"/>
      <c r="K663" s="3098"/>
      <c r="L663" s="3098"/>
      <c r="M663" s="3098"/>
      <c r="N663" s="3098"/>
      <c r="O663" s="3098"/>
      <c r="P663" s="3098"/>
      <c r="Q663" s="3098"/>
      <c r="R663" s="3098"/>
      <c r="S663" s="3098"/>
      <c r="T663" s="3098"/>
      <c r="U663" s="3098"/>
      <c r="V663" s="3098"/>
      <c r="W663" s="3098"/>
      <c r="X663" s="3098"/>
      <c r="Y663" s="3098"/>
      <c r="Z663" s="3098"/>
      <c r="AA663" s="3098"/>
      <c r="AB663" s="3098"/>
      <c r="AC663" s="3098"/>
      <c r="AD663" s="3098"/>
      <c r="AE663" s="3098"/>
      <c r="AF663" s="3098"/>
      <c r="AG663" s="3098"/>
      <c r="AH663" s="3098"/>
      <c r="AI663" s="3098"/>
      <c r="AJ663" s="3143"/>
      <c r="AK663" s="3143"/>
      <c r="AL663" s="3143"/>
      <c r="AM663" s="3143"/>
      <c r="AN663" s="3143"/>
      <c r="AO663" s="3143"/>
      <c r="AP663" s="3143"/>
      <c r="AQ663" s="3143"/>
      <c r="AR663" s="3143"/>
      <c r="AS663" s="3143"/>
      <c r="AT663" s="3143"/>
      <c r="AU663" s="3143"/>
      <c r="AV663" s="3143"/>
      <c r="AW663" s="3143"/>
      <c r="AX663" s="3143"/>
      <c r="AY663" s="3143"/>
      <c r="AZ663" s="3143"/>
      <c r="BA663" s="3143"/>
      <c r="BB663" s="3143"/>
      <c r="BC663" s="3143"/>
      <c r="BD663" s="3143"/>
      <c r="BE663" s="3143"/>
      <c r="BF663" s="3143"/>
      <c r="BG663" s="3143"/>
      <c r="BH663" s="3143"/>
      <c r="BI663" s="3143"/>
      <c r="BJ663" s="3143"/>
      <c r="BK663" s="3143"/>
      <c r="BL663" s="3189"/>
      <c r="BM663" s="3189"/>
      <c r="BN663" s="3189"/>
      <c r="BO663" s="3189"/>
      <c r="BP663" s="3189"/>
      <c r="BQ663" s="3189"/>
      <c r="BR663" s="3189"/>
      <c r="BS663" s="3189"/>
      <c r="BT663" s="3189"/>
      <c r="BU663" s="3189"/>
      <c r="BV663" s="3143"/>
      <c r="BW663" s="3143"/>
      <c r="BX663" s="3143"/>
      <c r="BY663" s="3143"/>
      <c r="BZ663" s="3143"/>
      <c r="CA663" s="3143"/>
      <c r="CB663" s="3143"/>
      <c r="CC663" s="3143"/>
      <c r="CD663" s="3143"/>
      <c r="CE663" s="3143"/>
      <c r="CF663" s="3143"/>
      <c r="CG663" s="3143"/>
      <c r="CH663" s="3143"/>
      <c r="CI663" s="3143"/>
    </row>
    <row r="664" spans="1:87" ht="16.5" customHeight="1">
      <c r="A664" s="3143"/>
      <c r="B664" s="3143"/>
      <c r="C664" s="3143"/>
      <c r="D664" s="3143"/>
      <c r="E664" s="3143"/>
      <c r="F664" s="3143"/>
      <c r="G664" s="3143"/>
      <c r="H664" s="3143"/>
      <c r="I664" s="3143"/>
      <c r="J664" s="3143"/>
      <c r="K664" s="3098"/>
      <c r="L664" s="3098"/>
      <c r="M664" s="3098"/>
      <c r="N664" s="3098"/>
      <c r="O664" s="3098"/>
      <c r="P664" s="3098"/>
      <c r="Q664" s="3098"/>
      <c r="R664" s="3098"/>
      <c r="S664" s="3098"/>
      <c r="T664" s="3098"/>
      <c r="U664" s="3098"/>
      <c r="V664" s="3098"/>
      <c r="W664" s="3098"/>
      <c r="X664" s="3098"/>
      <c r="Y664" s="3098"/>
      <c r="Z664" s="3098"/>
      <c r="AA664" s="3098"/>
      <c r="AB664" s="3098"/>
      <c r="AC664" s="3098"/>
      <c r="AD664" s="3098"/>
      <c r="AE664" s="3098"/>
      <c r="AF664" s="3098"/>
      <c r="AG664" s="3098"/>
      <c r="AH664" s="3098"/>
      <c r="AI664" s="3098"/>
      <c r="AJ664" s="3143"/>
      <c r="AK664" s="3143"/>
      <c r="AL664" s="3143"/>
      <c r="AM664" s="3143"/>
      <c r="AN664" s="3143"/>
      <c r="AO664" s="3143"/>
      <c r="AP664" s="3143"/>
      <c r="AQ664" s="3143"/>
      <c r="AR664" s="3143"/>
      <c r="AS664" s="3143"/>
      <c r="AT664" s="3143"/>
      <c r="AU664" s="3143"/>
      <c r="AV664" s="3143"/>
      <c r="AW664" s="3143"/>
      <c r="AX664" s="3143"/>
      <c r="AY664" s="3143"/>
      <c r="AZ664" s="3143"/>
      <c r="BA664" s="3143"/>
      <c r="BB664" s="3143"/>
      <c r="BC664" s="3143"/>
      <c r="BD664" s="3143"/>
      <c r="BE664" s="3143"/>
      <c r="BF664" s="3143"/>
      <c r="BG664" s="3143"/>
      <c r="BH664" s="3143"/>
      <c r="BI664" s="3143"/>
      <c r="BJ664" s="3143"/>
      <c r="BK664" s="3143"/>
      <c r="BL664" s="3189"/>
      <c r="BM664" s="3189"/>
      <c r="BN664" s="3189"/>
      <c r="BO664" s="3189"/>
      <c r="BP664" s="3189"/>
      <c r="BQ664" s="3189"/>
      <c r="BR664" s="3189"/>
      <c r="BS664" s="3189"/>
      <c r="BT664" s="3189"/>
      <c r="BU664" s="3189"/>
      <c r="BV664" s="3143"/>
      <c r="BW664" s="3143"/>
      <c r="BX664" s="3143"/>
      <c r="BY664" s="3143"/>
      <c r="BZ664" s="3143"/>
      <c r="CA664" s="3143"/>
      <c r="CB664" s="3143"/>
      <c r="CC664" s="3143"/>
      <c r="CD664" s="3143"/>
      <c r="CE664" s="3143"/>
      <c r="CF664" s="3143"/>
      <c r="CG664" s="3143"/>
      <c r="CH664" s="3143"/>
      <c r="CI664" s="3143"/>
    </row>
    <row r="665" spans="1:87" ht="16.5" customHeight="1">
      <c r="A665" s="3143"/>
      <c r="B665" s="3143"/>
      <c r="C665" s="3143"/>
      <c r="D665" s="3143"/>
      <c r="E665" s="3143"/>
      <c r="F665" s="3143"/>
      <c r="G665" s="3143"/>
      <c r="H665" s="3143"/>
      <c r="I665" s="3143"/>
      <c r="J665" s="3143"/>
      <c r="K665" s="3098"/>
      <c r="L665" s="3098"/>
      <c r="M665" s="3098"/>
      <c r="N665" s="3098"/>
      <c r="O665" s="3098"/>
      <c r="P665" s="3098"/>
      <c r="Q665" s="3098"/>
      <c r="R665" s="3098"/>
      <c r="S665" s="3098"/>
      <c r="T665" s="3098"/>
      <c r="U665" s="3098"/>
      <c r="V665" s="3098"/>
      <c r="W665" s="3098"/>
      <c r="X665" s="3098"/>
      <c r="Y665" s="3098"/>
      <c r="Z665" s="3098"/>
      <c r="AA665" s="3098"/>
      <c r="AB665" s="3098"/>
      <c r="AC665" s="3098"/>
      <c r="AD665" s="3098"/>
      <c r="AE665" s="3098"/>
      <c r="AF665" s="3098"/>
      <c r="AG665" s="3098"/>
      <c r="AH665" s="3098"/>
      <c r="AI665" s="3098"/>
      <c r="AJ665" s="3143"/>
      <c r="AK665" s="3143"/>
      <c r="AL665" s="3143"/>
      <c r="AM665" s="3143"/>
      <c r="AN665" s="3143"/>
      <c r="AO665" s="3143"/>
      <c r="AP665" s="3143"/>
      <c r="AQ665" s="3143"/>
      <c r="AR665" s="3143"/>
      <c r="AS665" s="3143"/>
      <c r="AT665" s="3143"/>
      <c r="AU665" s="3143"/>
      <c r="AV665" s="3143"/>
      <c r="AW665" s="3143"/>
      <c r="AX665" s="3143"/>
      <c r="AY665" s="3143"/>
      <c r="AZ665" s="3143"/>
      <c r="BA665" s="3143"/>
      <c r="BB665" s="3143"/>
      <c r="BC665" s="3143"/>
      <c r="BD665" s="3143"/>
      <c r="BE665" s="3143"/>
      <c r="BF665" s="3143"/>
      <c r="BG665" s="3143"/>
      <c r="BH665" s="3143"/>
      <c r="BI665" s="3143"/>
      <c r="BJ665" s="3143"/>
      <c r="BK665" s="3143"/>
      <c r="BL665" s="3189"/>
      <c r="BM665" s="3189"/>
      <c r="BN665" s="3189"/>
      <c r="BO665" s="3189"/>
      <c r="BP665" s="3189"/>
      <c r="BQ665" s="3189"/>
      <c r="BR665" s="3189"/>
      <c r="BS665" s="3189"/>
      <c r="BT665" s="3189"/>
      <c r="BU665" s="3189"/>
      <c r="BV665" s="3143"/>
      <c r="BW665" s="3143"/>
      <c r="BX665" s="3143"/>
      <c r="BY665" s="3143"/>
      <c r="BZ665" s="3143"/>
      <c r="CA665" s="3143"/>
      <c r="CB665" s="3143"/>
      <c r="CC665" s="3143"/>
      <c r="CD665" s="3143"/>
      <c r="CE665" s="3143"/>
      <c r="CF665" s="3143"/>
      <c r="CG665" s="3143"/>
      <c r="CH665" s="3143"/>
      <c r="CI665" s="3143"/>
    </row>
    <row r="666" spans="1:87" ht="16.5" customHeight="1">
      <c r="A666" s="3143"/>
      <c r="B666" s="3143"/>
      <c r="C666" s="3143"/>
      <c r="D666" s="3143"/>
      <c r="E666" s="3143"/>
      <c r="F666" s="3143"/>
      <c r="G666" s="3143"/>
      <c r="H666" s="3143"/>
      <c r="I666" s="3143"/>
      <c r="J666" s="3143"/>
      <c r="K666" s="3098"/>
      <c r="L666" s="3098"/>
      <c r="M666" s="3098"/>
      <c r="N666" s="3098"/>
      <c r="O666" s="3098"/>
      <c r="P666" s="3098"/>
      <c r="Q666" s="3098"/>
      <c r="R666" s="3098"/>
      <c r="S666" s="3098"/>
      <c r="T666" s="3098"/>
      <c r="U666" s="3098"/>
      <c r="V666" s="3098"/>
      <c r="W666" s="3098"/>
      <c r="X666" s="3098"/>
      <c r="Y666" s="3098"/>
      <c r="Z666" s="3098"/>
      <c r="AA666" s="3098"/>
      <c r="AB666" s="3098"/>
      <c r="AC666" s="3098"/>
      <c r="AD666" s="3098"/>
      <c r="AE666" s="3098"/>
      <c r="AF666" s="3098"/>
      <c r="AG666" s="3098"/>
      <c r="AH666" s="3098"/>
      <c r="AI666" s="3098"/>
      <c r="AJ666" s="3143"/>
      <c r="AK666" s="3143"/>
      <c r="AL666" s="3143"/>
      <c r="AM666" s="3143"/>
      <c r="AN666" s="3143"/>
      <c r="AO666" s="3143"/>
      <c r="AP666" s="3143"/>
      <c r="AQ666" s="3143"/>
      <c r="AR666" s="3143"/>
      <c r="AS666" s="3143"/>
      <c r="AT666" s="3143"/>
      <c r="AU666" s="3143"/>
      <c r="AV666" s="3143"/>
      <c r="AW666" s="3143"/>
      <c r="AX666" s="3143"/>
      <c r="AY666" s="3143"/>
      <c r="AZ666" s="3143"/>
      <c r="BA666" s="3143"/>
      <c r="BB666" s="3143"/>
      <c r="BC666" s="3143"/>
      <c r="BD666" s="3143"/>
      <c r="BE666" s="3143"/>
      <c r="BF666" s="3143"/>
      <c r="BG666" s="3143"/>
      <c r="BH666" s="3143"/>
      <c r="BI666" s="3143"/>
      <c r="BJ666" s="3143"/>
      <c r="BK666" s="3143"/>
      <c r="BL666" s="3189"/>
      <c r="BM666" s="3189"/>
      <c r="BN666" s="3189"/>
      <c r="BO666" s="3189"/>
      <c r="BP666" s="3189"/>
      <c r="BQ666" s="3189"/>
      <c r="BR666" s="3189"/>
      <c r="BS666" s="3189"/>
      <c r="BT666" s="3189"/>
      <c r="BU666" s="3189"/>
      <c r="BV666" s="3143"/>
      <c r="BW666" s="3143"/>
      <c r="BX666" s="3143"/>
      <c r="BY666" s="3143"/>
      <c r="BZ666" s="3143"/>
      <c r="CA666" s="3143"/>
      <c r="CB666" s="3143"/>
      <c r="CC666" s="3143"/>
      <c r="CD666" s="3143"/>
      <c r="CE666" s="3143"/>
      <c r="CF666" s="3143"/>
      <c r="CG666" s="3143"/>
      <c r="CH666" s="3143"/>
      <c r="CI666" s="3143"/>
    </row>
    <row r="667" spans="1:87" ht="16.5" customHeight="1">
      <c r="A667" s="3143"/>
      <c r="B667" s="3143"/>
      <c r="C667" s="3143"/>
      <c r="D667" s="3143"/>
      <c r="E667" s="3143"/>
      <c r="F667" s="3143"/>
      <c r="G667" s="3143"/>
      <c r="H667" s="3143"/>
      <c r="I667" s="3143"/>
      <c r="J667" s="3143"/>
      <c r="K667" s="3098"/>
      <c r="L667" s="3098"/>
      <c r="M667" s="3098"/>
      <c r="N667" s="3098"/>
      <c r="O667" s="3098"/>
      <c r="P667" s="3098"/>
      <c r="Q667" s="3098"/>
      <c r="R667" s="3098"/>
      <c r="S667" s="3098"/>
      <c r="T667" s="3098"/>
      <c r="U667" s="3098"/>
      <c r="V667" s="3098"/>
      <c r="W667" s="3098"/>
      <c r="X667" s="3098"/>
      <c r="Y667" s="3098"/>
      <c r="Z667" s="3098"/>
      <c r="AA667" s="3098"/>
      <c r="AB667" s="3098"/>
      <c r="AC667" s="3098"/>
      <c r="AD667" s="3098"/>
      <c r="AE667" s="3098"/>
      <c r="AF667" s="3098"/>
      <c r="AG667" s="3098"/>
      <c r="AH667" s="3098"/>
      <c r="AI667" s="3098"/>
      <c r="AJ667" s="3143"/>
      <c r="AK667" s="3143"/>
      <c r="AL667" s="3143"/>
      <c r="AM667" s="3143"/>
      <c r="AN667" s="3143"/>
      <c r="AO667" s="3143"/>
      <c r="AP667" s="3143"/>
      <c r="AQ667" s="3143"/>
      <c r="AR667" s="3143"/>
      <c r="AS667" s="3143"/>
      <c r="AT667" s="3143"/>
      <c r="AU667" s="3143"/>
      <c r="AV667" s="3143"/>
      <c r="AW667" s="3143"/>
      <c r="AX667" s="3143"/>
      <c r="AY667" s="3143"/>
      <c r="AZ667" s="3143"/>
      <c r="BA667" s="3143"/>
      <c r="BB667" s="3143"/>
      <c r="BC667" s="3143"/>
      <c r="BD667" s="3143"/>
      <c r="BE667" s="3143"/>
      <c r="BF667" s="3143"/>
      <c r="BG667" s="3143"/>
      <c r="BH667" s="3143"/>
      <c r="BI667" s="3143"/>
      <c r="BJ667" s="3143"/>
      <c r="BK667" s="3143"/>
      <c r="BL667" s="3189"/>
      <c r="BM667" s="3189"/>
      <c r="BN667" s="3189"/>
      <c r="BO667" s="3189"/>
      <c r="BP667" s="3189"/>
      <c r="BQ667" s="3189"/>
      <c r="BR667" s="3189"/>
      <c r="BS667" s="3189"/>
      <c r="BT667" s="3189"/>
      <c r="BU667" s="3189"/>
      <c r="BV667" s="3143"/>
      <c r="BW667" s="3143"/>
      <c r="BX667" s="3143"/>
      <c r="BY667" s="3143"/>
      <c r="BZ667" s="3143"/>
      <c r="CA667" s="3143"/>
      <c r="CB667" s="3143"/>
      <c r="CC667" s="3143"/>
      <c r="CD667" s="3143"/>
      <c r="CE667" s="3143"/>
      <c r="CF667" s="3143"/>
      <c r="CG667" s="3143"/>
      <c r="CH667" s="3143"/>
      <c r="CI667" s="3143"/>
    </row>
    <row r="668" spans="1:87" ht="16.5" customHeight="1">
      <c r="A668" s="3143"/>
      <c r="B668" s="3143"/>
      <c r="C668" s="3143"/>
      <c r="D668" s="3143"/>
      <c r="E668" s="3143"/>
      <c r="F668" s="3143"/>
      <c r="G668" s="3143"/>
      <c r="H668" s="3143"/>
      <c r="I668" s="3143"/>
      <c r="J668" s="3143"/>
      <c r="K668" s="3098"/>
      <c r="L668" s="3098"/>
      <c r="M668" s="3098"/>
      <c r="N668" s="3098"/>
      <c r="O668" s="3098"/>
      <c r="P668" s="3098"/>
      <c r="Q668" s="3098"/>
      <c r="R668" s="3098"/>
      <c r="S668" s="3098"/>
      <c r="T668" s="3098"/>
      <c r="U668" s="3098"/>
      <c r="V668" s="3098"/>
      <c r="W668" s="3098"/>
      <c r="X668" s="3098"/>
      <c r="Y668" s="3098"/>
      <c r="Z668" s="3098"/>
      <c r="AA668" s="3098"/>
      <c r="AB668" s="3098"/>
      <c r="AC668" s="3098"/>
      <c r="AD668" s="3098"/>
      <c r="AE668" s="3098"/>
      <c r="AF668" s="3098"/>
      <c r="AG668" s="3098"/>
      <c r="AH668" s="3098"/>
      <c r="AI668" s="3098"/>
      <c r="AJ668" s="3143"/>
      <c r="AK668" s="3143"/>
      <c r="AL668" s="3143"/>
      <c r="AM668" s="3143"/>
      <c r="AN668" s="3143"/>
      <c r="AO668" s="3143"/>
      <c r="AP668" s="3143"/>
      <c r="AQ668" s="3143"/>
      <c r="AR668" s="3143"/>
      <c r="AS668" s="3143"/>
      <c r="AT668" s="3143"/>
      <c r="AU668" s="3143"/>
      <c r="AV668" s="3143"/>
      <c r="AW668" s="3143"/>
      <c r="AX668" s="3143"/>
      <c r="AY668" s="3143"/>
      <c r="AZ668" s="3143"/>
      <c r="BA668" s="3143"/>
      <c r="BB668" s="3143"/>
      <c r="BC668" s="3143"/>
      <c r="BD668" s="3143"/>
      <c r="BE668" s="3143"/>
      <c r="BF668" s="3143"/>
      <c r="BG668" s="3143"/>
      <c r="BH668" s="3143"/>
      <c r="BI668" s="3143"/>
      <c r="BJ668" s="3143"/>
      <c r="BK668" s="3143"/>
      <c r="BL668" s="3189"/>
      <c r="BM668" s="3189"/>
      <c r="BN668" s="3189"/>
      <c r="BO668" s="3189"/>
      <c r="BP668" s="3189"/>
      <c r="BQ668" s="3189"/>
      <c r="BR668" s="3189"/>
      <c r="BS668" s="3189"/>
      <c r="BT668" s="3189"/>
      <c r="BU668" s="3189"/>
      <c r="BV668" s="3143"/>
      <c r="BW668" s="3143"/>
      <c r="BX668" s="3143"/>
      <c r="BY668" s="3143"/>
      <c r="BZ668" s="3143"/>
      <c r="CA668" s="3143"/>
      <c r="CB668" s="3143"/>
      <c r="CC668" s="3143"/>
      <c r="CD668" s="3143"/>
      <c r="CE668" s="3143"/>
      <c r="CF668" s="3143"/>
      <c r="CG668" s="3143"/>
      <c r="CH668" s="3143"/>
      <c r="CI668" s="3143"/>
    </row>
    <row r="669" spans="1:87" ht="16.5" customHeight="1">
      <c r="A669" s="3143"/>
      <c r="B669" s="3143"/>
      <c r="C669" s="3143"/>
      <c r="D669" s="3143"/>
      <c r="E669" s="3143"/>
      <c r="F669" s="3143"/>
      <c r="G669" s="3143"/>
      <c r="H669" s="3143"/>
      <c r="I669" s="3143"/>
      <c r="J669" s="3143"/>
      <c r="K669" s="3098"/>
      <c r="L669" s="3098"/>
      <c r="M669" s="3098"/>
      <c r="N669" s="3098"/>
      <c r="O669" s="3098"/>
      <c r="P669" s="3098"/>
      <c r="Q669" s="3098"/>
      <c r="R669" s="3098"/>
      <c r="S669" s="3098"/>
      <c r="T669" s="3098"/>
      <c r="U669" s="3098"/>
      <c r="V669" s="3098"/>
      <c r="W669" s="3098"/>
      <c r="X669" s="3098"/>
      <c r="Y669" s="3098"/>
      <c r="Z669" s="3098"/>
      <c r="AA669" s="3098"/>
      <c r="AB669" s="3098"/>
      <c r="AC669" s="3098"/>
      <c r="AD669" s="3098"/>
      <c r="AE669" s="3098"/>
      <c r="AF669" s="3098"/>
      <c r="AG669" s="3098"/>
      <c r="AH669" s="3098"/>
      <c r="AI669" s="3098"/>
      <c r="AJ669" s="3143"/>
      <c r="AK669" s="3143"/>
      <c r="AL669" s="3143"/>
      <c r="AM669" s="3143"/>
      <c r="AN669" s="3143"/>
      <c r="AO669" s="3143"/>
      <c r="AP669" s="3143"/>
      <c r="AQ669" s="3143"/>
      <c r="AR669" s="3143"/>
      <c r="AS669" s="3143"/>
      <c r="AT669" s="3143"/>
      <c r="AU669" s="3143"/>
      <c r="AV669" s="3143"/>
      <c r="AW669" s="3143"/>
      <c r="AX669" s="3143"/>
      <c r="AY669" s="3143"/>
      <c r="AZ669" s="3143"/>
      <c r="BA669" s="3143"/>
      <c r="BB669" s="3143"/>
      <c r="BC669" s="3143"/>
      <c r="BD669" s="3143"/>
      <c r="BE669" s="3143"/>
      <c r="BF669" s="3143"/>
      <c r="BG669" s="3143"/>
      <c r="BH669" s="3143"/>
      <c r="BI669" s="3143"/>
      <c r="BJ669" s="3143"/>
      <c r="BK669" s="3143"/>
      <c r="BL669" s="3189"/>
      <c r="BM669" s="3189"/>
      <c r="BN669" s="3189"/>
      <c r="BO669" s="3189"/>
      <c r="BP669" s="3189"/>
      <c r="BQ669" s="3189"/>
      <c r="BR669" s="3189"/>
      <c r="BS669" s="3189"/>
      <c r="BT669" s="3189"/>
      <c r="BU669" s="3189"/>
      <c r="BV669" s="3143"/>
      <c r="BW669" s="3143"/>
      <c r="BX669" s="3143"/>
      <c r="BY669" s="3143"/>
      <c r="BZ669" s="3143"/>
      <c r="CA669" s="3143"/>
      <c r="CB669" s="3143"/>
      <c r="CC669" s="3143"/>
      <c r="CD669" s="3143"/>
      <c r="CE669" s="3143"/>
      <c r="CF669" s="3143"/>
      <c r="CG669" s="3143"/>
      <c r="CH669" s="3143"/>
      <c r="CI669" s="3143"/>
    </row>
    <row r="670" spans="1:87" ht="16.5" customHeight="1">
      <c r="A670" s="3143"/>
      <c r="B670" s="3143"/>
      <c r="C670" s="3143"/>
      <c r="D670" s="3143"/>
      <c r="E670" s="3143"/>
      <c r="F670" s="3143"/>
      <c r="G670" s="3143"/>
      <c r="H670" s="3143"/>
      <c r="I670" s="3143"/>
      <c r="J670" s="3143"/>
      <c r="K670" s="3098"/>
      <c r="L670" s="3098"/>
      <c r="M670" s="3098"/>
      <c r="N670" s="3098"/>
      <c r="O670" s="3098"/>
      <c r="P670" s="3098"/>
      <c r="Q670" s="3098"/>
      <c r="R670" s="3098"/>
      <c r="S670" s="3098"/>
      <c r="T670" s="3098"/>
      <c r="U670" s="3098"/>
      <c r="V670" s="3098"/>
      <c r="W670" s="3098"/>
      <c r="X670" s="3098"/>
      <c r="Y670" s="3098"/>
      <c r="Z670" s="3098"/>
      <c r="AA670" s="3098"/>
      <c r="AB670" s="3098"/>
      <c r="AC670" s="3098"/>
      <c r="AD670" s="3098"/>
      <c r="AE670" s="3098"/>
      <c r="AF670" s="3098"/>
      <c r="AG670" s="3098"/>
      <c r="AH670" s="3098"/>
      <c r="AI670" s="3098"/>
      <c r="AJ670" s="3143"/>
      <c r="AK670" s="3143"/>
      <c r="AL670" s="3143"/>
      <c r="AM670" s="3143"/>
      <c r="AN670" s="3143"/>
      <c r="AO670" s="3143"/>
      <c r="AP670" s="3143"/>
      <c r="AQ670" s="3143"/>
      <c r="AR670" s="3143"/>
      <c r="AS670" s="3143"/>
      <c r="AT670" s="3143"/>
      <c r="AU670" s="3143"/>
      <c r="AV670" s="3143"/>
      <c r="AW670" s="3143"/>
      <c r="AX670" s="3143"/>
      <c r="AY670" s="3143"/>
      <c r="AZ670" s="3143"/>
      <c r="BA670" s="3143"/>
      <c r="BB670" s="3143"/>
      <c r="BC670" s="3143"/>
      <c r="BD670" s="3143"/>
      <c r="BE670" s="3143"/>
      <c r="BF670" s="3143"/>
      <c r="BG670" s="3143"/>
      <c r="BH670" s="3143"/>
      <c r="BI670" s="3143"/>
      <c r="BJ670" s="3143"/>
      <c r="BK670" s="3143"/>
      <c r="BL670" s="3189"/>
      <c r="BM670" s="3189"/>
      <c r="BN670" s="3189"/>
      <c r="BO670" s="3189"/>
      <c r="BP670" s="3189"/>
      <c r="BQ670" s="3189"/>
      <c r="BR670" s="3189"/>
      <c r="BS670" s="3189"/>
      <c r="BT670" s="3189"/>
      <c r="BU670" s="3189"/>
      <c r="BV670" s="3143"/>
      <c r="BW670" s="3143"/>
      <c r="BX670" s="3143"/>
      <c r="BY670" s="3143"/>
      <c r="BZ670" s="3143"/>
      <c r="CA670" s="3143"/>
      <c r="CB670" s="3143"/>
      <c r="CC670" s="3143"/>
      <c r="CD670" s="3143"/>
      <c r="CE670" s="3143"/>
      <c r="CF670" s="3143"/>
      <c r="CG670" s="3143"/>
      <c r="CH670" s="3143"/>
      <c r="CI670" s="3143"/>
    </row>
    <row r="671" spans="1:87" ht="16.5" customHeight="1">
      <c r="A671" s="3143"/>
      <c r="B671" s="3143"/>
      <c r="C671" s="3143"/>
      <c r="D671" s="3143"/>
      <c r="E671" s="3143"/>
      <c r="F671" s="3143"/>
      <c r="G671" s="3143"/>
      <c r="H671" s="3143"/>
      <c r="I671" s="3143"/>
      <c r="J671" s="3143"/>
      <c r="K671" s="3098"/>
      <c r="L671" s="3098"/>
      <c r="M671" s="3098"/>
      <c r="N671" s="3098"/>
      <c r="O671" s="3098"/>
      <c r="P671" s="3098"/>
      <c r="Q671" s="3098"/>
      <c r="R671" s="3098"/>
      <c r="S671" s="3098"/>
      <c r="T671" s="3098"/>
      <c r="U671" s="3098"/>
      <c r="V671" s="3098"/>
      <c r="W671" s="3098"/>
      <c r="X671" s="3098"/>
      <c r="Y671" s="3098"/>
      <c r="Z671" s="3098"/>
      <c r="AA671" s="3098"/>
      <c r="AB671" s="3098"/>
      <c r="AC671" s="3098"/>
      <c r="AD671" s="3098"/>
      <c r="AE671" s="3098"/>
      <c r="AF671" s="3098"/>
      <c r="AG671" s="3098"/>
      <c r="AH671" s="3098"/>
      <c r="AI671" s="3098"/>
      <c r="AJ671" s="3143"/>
      <c r="AK671" s="3143"/>
      <c r="AL671" s="3143"/>
      <c r="AM671" s="3143"/>
      <c r="AN671" s="3143"/>
      <c r="AO671" s="3143"/>
      <c r="AP671" s="3143"/>
      <c r="AQ671" s="3143"/>
      <c r="AR671" s="3143"/>
      <c r="AS671" s="3143"/>
      <c r="AT671" s="3143"/>
      <c r="AU671" s="3143"/>
      <c r="AV671" s="3143"/>
      <c r="AW671" s="3143"/>
      <c r="AX671" s="3143"/>
      <c r="AY671" s="3143"/>
      <c r="AZ671" s="3143"/>
      <c r="BA671" s="3143"/>
      <c r="BB671" s="3143"/>
      <c r="BC671" s="3143"/>
      <c r="BD671" s="3143"/>
      <c r="BE671" s="3143"/>
      <c r="BF671" s="3143"/>
      <c r="BG671" s="3143"/>
      <c r="BH671" s="3143"/>
      <c r="BI671" s="3143"/>
      <c r="BJ671" s="3143"/>
      <c r="BK671" s="3143"/>
      <c r="BL671" s="3189"/>
      <c r="BM671" s="3189"/>
      <c r="BN671" s="3189"/>
      <c r="BO671" s="3189"/>
      <c r="BP671" s="3189"/>
      <c r="BQ671" s="3189"/>
      <c r="BR671" s="3189"/>
      <c r="BS671" s="3189"/>
      <c r="BT671" s="3189"/>
      <c r="BU671" s="3189"/>
      <c r="BV671" s="3143"/>
      <c r="BW671" s="3143"/>
      <c r="BX671" s="3143"/>
      <c r="BY671" s="3143"/>
      <c r="BZ671" s="3143"/>
      <c r="CA671" s="3143"/>
      <c r="CB671" s="3143"/>
      <c r="CC671" s="3143"/>
      <c r="CD671" s="3143"/>
      <c r="CE671" s="3143"/>
      <c r="CF671" s="3143"/>
      <c r="CG671" s="3143"/>
      <c r="CH671" s="3143"/>
      <c r="CI671" s="3143"/>
    </row>
    <row r="672" spans="1:87" ht="16.5" customHeight="1">
      <c r="A672" s="3143"/>
      <c r="B672" s="3143"/>
      <c r="C672" s="3143"/>
      <c r="D672" s="3143"/>
      <c r="E672" s="3143"/>
      <c r="F672" s="3143"/>
      <c r="G672" s="3143"/>
      <c r="H672" s="3143"/>
      <c r="I672" s="3143"/>
      <c r="J672" s="3143"/>
      <c r="K672" s="3098"/>
      <c r="L672" s="3098"/>
      <c r="M672" s="3098"/>
      <c r="N672" s="3098"/>
      <c r="O672" s="3098"/>
      <c r="P672" s="3098"/>
      <c r="Q672" s="3098"/>
      <c r="R672" s="3098"/>
      <c r="S672" s="3098"/>
      <c r="T672" s="3098"/>
      <c r="U672" s="3098"/>
      <c r="V672" s="3098"/>
      <c r="W672" s="3098"/>
      <c r="X672" s="3098"/>
      <c r="Y672" s="3098"/>
      <c r="Z672" s="3098"/>
      <c r="AA672" s="3098"/>
      <c r="AB672" s="3098"/>
      <c r="AC672" s="3098"/>
      <c r="AD672" s="3098"/>
      <c r="AE672" s="3098"/>
      <c r="AF672" s="3098"/>
      <c r="AG672" s="3098"/>
      <c r="AH672" s="3098"/>
      <c r="AI672" s="3098"/>
      <c r="AJ672" s="3143"/>
      <c r="AK672" s="3143"/>
      <c r="AL672" s="3143"/>
      <c r="AM672" s="3143"/>
      <c r="AN672" s="3143"/>
      <c r="AO672" s="3143"/>
      <c r="AP672" s="3143"/>
      <c r="AQ672" s="3143"/>
      <c r="AR672" s="3143"/>
      <c r="AS672" s="3143"/>
      <c r="AT672" s="3143"/>
      <c r="AU672" s="3143"/>
      <c r="AV672" s="3143"/>
      <c r="AW672" s="3143"/>
      <c r="AX672" s="3143"/>
      <c r="AY672" s="3143"/>
      <c r="AZ672" s="3143"/>
      <c r="BA672" s="3143"/>
      <c r="BB672" s="3143"/>
      <c r="BC672" s="3143"/>
      <c r="BD672" s="3143"/>
      <c r="BE672" s="3143"/>
      <c r="BF672" s="3143"/>
      <c r="BG672" s="3143"/>
      <c r="BH672" s="3143"/>
      <c r="BI672" s="3143"/>
      <c r="BJ672" s="3143"/>
      <c r="BK672" s="3143"/>
      <c r="BL672" s="3189"/>
      <c r="BM672" s="3189"/>
      <c r="BN672" s="3189"/>
      <c r="BO672" s="3189"/>
      <c r="BP672" s="3189"/>
      <c r="BQ672" s="3189"/>
      <c r="BR672" s="3189"/>
      <c r="BS672" s="3189"/>
      <c r="BT672" s="3189"/>
      <c r="BU672" s="3189"/>
      <c r="BV672" s="3143"/>
      <c r="BW672" s="3143"/>
      <c r="BX672" s="3143"/>
      <c r="BY672" s="3143"/>
      <c r="BZ672" s="3143"/>
      <c r="CA672" s="3143"/>
      <c r="CB672" s="3143"/>
      <c r="CC672" s="3143"/>
      <c r="CD672" s="3143"/>
      <c r="CE672" s="3143"/>
      <c r="CF672" s="3143"/>
      <c r="CG672" s="3143"/>
      <c r="CH672" s="3143"/>
      <c r="CI672" s="3143"/>
    </row>
    <row r="673" spans="1:87" ht="16.5" customHeight="1">
      <c r="A673" s="3143"/>
      <c r="B673" s="3143"/>
      <c r="C673" s="3143"/>
      <c r="D673" s="3143"/>
      <c r="E673" s="3143"/>
      <c r="F673" s="3143"/>
      <c r="G673" s="3143"/>
      <c r="H673" s="3143"/>
      <c r="I673" s="3143"/>
      <c r="J673" s="3143"/>
      <c r="K673" s="3098"/>
      <c r="L673" s="3098"/>
      <c r="M673" s="3098"/>
      <c r="N673" s="3098"/>
      <c r="O673" s="3098"/>
      <c r="P673" s="3098"/>
      <c r="Q673" s="3098"/>
      <c r="R673" s="3098"/>
      <c r="S673" s="3098"/>
      <c r="T673" s="3098"/>
      <c r="U673" s="3098"/>
      <c r="V673" s="3098"/>
      <c r="W673" s="3098"/>
      <c r="X673" s="3098"/>
      <c r="Y673" s="3098"/>
      <c r="Z673" s="3098"/>
      <c r="AA673" s="3098"/>
      <c r="AB673" s="3098"/>
      <c r="AC673" s="3098"/>
      <c r="AD673" s="3098"/>
      <c r="AE673" s="3098"/>
      <c r="AF673" s="3098"/>
      <c r="AG673" s="3098"/>
      <c r="AH673" s="3098"/>
      <c r="AI673" s="3098"/>
      <c r="AJ673" s="3143"/>
      <c r="AK673" s="3143"/>
      <c r="AL673" s="3143"/>
      <c r="AM673" s="3143"/>
      <c r="AN673" s="3143"/>
      <c r="AO673" s="3143"/>
      <c r="AP673" s="3143"/>
      <c r="AQ673" s="3143"/>
      <c r="AR673" s="3143"/>
      <c r="AS673" s="3143"/>
      <c r="AT673" s="3143"/>
      <c r="AU673" s="3143"/>
      <c r="AV673" s="3143"/>
      <c r="AW673" s="3143"/>
      <c r="AX673" s="3143"/>
      <c r="AY673" s="3143"/>
      <c r="AZ673" s="3143"/>
      <c r="BA673" s="3143"/>
      <c r="BB673" s="3143"/>
      <c r="BC673" s="3143"/>
      <c r="BD673" s="3143"/>
      <c r="BE673" s="3143"/>
      <c r="BF673" s="3143"/>
      <c r="BG673" s="3143"/>
      <c r="BH673" s="3143"/>
      <c r="BI673" s="3143"/>
      <c r="BJ673" s="3143"/>
      <c r="BK673" s="3143"/>
      <c r="BL673" s="3189"/>
      <c r="BM673" s="3189"/>
      <c r="BN673" s="3189"/>
      <c r="BO673" s="3189"/>
      <c r="BP673" s="3189"/>
      <c r="BQ673" s="3189"/>
      <c r="BR673" s="3189"/>
      <c r="BS673" s="3189"/>
      <c r="BT673" s="3189"/>
      <c r="BU673" s="3189"/>
      <c r="BV673" s="3143"/>
      <c r="BW673" s="3143"/>
      <c r="BX673" s="3143"/>
      <c r="BY673" s="3143"/>
      <c r="BZ673" s="3143"/>
      <c r="CA673" s="3143"/>
      <c r="CB673" s="3143"/>
      <c r="CC673" s="3143"/>
      <c r="CD673" s="3143"/>
      <c r="CE673" s="3143"/>
      <c r="CF673" s="3143"/>
      <c r="CG673" s="3143"/>
      <c r="CH673" s="3143"/>
      <c r="CI673" s="3143"/>
    </row>
    <row r="674" spans="1:87" ht="16.5" customHeight="1">
      <c r="A674" s="3143"/>
      <c r="B674" s="3143"/>
      <c r="C674" s="3143"/>
      <c r="D674" s="3143"/>
      <c r="E674" s="3143"/>
      <c r="F674" s="3143"/>
      <c r="G674" s="3143"/>
      <c r="H674" s="3143"/>
      <c r="I674" s="3143"/>
      <c r="J674" s="3143"/>
      <c r="K674" s="3098"/>
      <c r="L674" s="3098"/>
      <c r="M674" s="3098"/>
      <c r="N674" s="3098"/>
      <c r="O674" s="3098"/>
      <c r="P674" s="3098"/>
      <c r="Q674" s="3098"/>
      <c r="R674" s="3098"/>
      <c r="S674" s="3098"/>
      <c r="T674" s="3098"/>
      <c r="U674" s="3098"/>
      <c r="V674" s="3098"/>
      <c r="W674" s="3098"/>
      <c r="X674" s="3098"/>
      <c r="Y674" s="3098"/>
      <c r="Z674" s="3098"/>
      <c r="AA674" s="3098"/>
      <c r="AB674" s="3098"/>
      <c r="AC674" s="3098"/>
      <c r="AD674" s="3098"/>
      <c r="AE674" s="3098"/>
      <c r="AF674" s="3098"/>
      <c r="AG674" s="3098"/>
      <c r="AH674" s="3098"/>
      <c r="AI674" s="3098"/>
      <c r="AJ674" s="3143"/>
      <c r="AK674" s="3143"/>
      <c r="AL674" s="3143"/>
      <c r="AM674" s="3143"/>
      <c r="AN674" s="3143"/>
      <c r="AO674" s="3143"/>
      <c r="AP674" s="3143"/>
      <c r="AQ674" s="3143"/>
      <c r="AR674" s="3143"/>
      <c r="AS674" s="3143"/>
      <c r="AT674" s="3143"/>
      <c r="AU674" s="3143"/>
      <c r="AV674" s="3143"/>
      <c r="AW674" s="3143"/>
      <c r="AX674" s="3143"/>
      <c r="AY674" s="3143"/>
      <c r="AZ674" s="3143"/>
      <c r="BA674" s="3143"/>
      <c r="BB674" s="3143"/>
      <c r="BC674" s="3143"/>
      <c r="BD674" s="3143"/>
      <c r="BE674" s="3143"/>
      <c r="BF674" s="3143"/>
      <c r="BG674" s="3143"/>
      <c r="BH674" s="3143"/>
      <c r="BI674" s="3143"/>
      <c r="BJ674" s="3143"/>
      <c r="BK674" s="3143"/>
      <c r="BL674" s="3189"/>
      <c r="BM674" s="3189"/>
      <c r="BN674" s="3189"/>
      <c r="BO674" s="3189"/>
      <c r="BP674" s="3189"/>
      <c r="BQ674" s="3189"/>
      <c r="BR674" s="3189"/>
      <c r="BS674" s="3189"/>
      <c r="BT674" s="3189"/>
      <c r="BU674" s="3189"/>
      <c r="BV674" s="3143"/>
      <c r="BW674" s="3143"/>
      <c r="BX674" s="3143"/>
      <c r="BY674" s="3143"/>
      <c r="BZ674" s="3143"/>
      <c r="CA674" s="3143"/>
      <c r="CB674" s="3143"/>
      <c r="CC674" s="3143"/>
      <c r="CD674" s="3143"/>
      <c r="CE674" s="3143"/>
      <c r="CF674" s="3143"/>
      <c r="CG674" s="3143"/>
      <c r="CH674" s="3143"/>
      <c r="CI674" s="3143"/>
    </row>
    <row r="675" spans="1:87" ht="16.5" customHeight="1">
      <c r="A675" s="3143"/>
      <c r="B675" s="3143"/>
      <c r="C675" s="3143"/>
      <c r="D675" s="3143"/>
      <c r="E675" s="3143"/>
      <c r="F675" s="3143"/>
      <c r="G675" s="3143"/>
      <c r="H675" s="3143"/>
      <c r="I675" s="3143"/>
      <c r="J675" s="3143"/>
      <c r="K675" s="3098"/>
      <c r="L675" s="3098"/>
      <c r="M675" s="3098"/>
      <c r="N675" s="3098"/>
      <c r="O675" s="3098"/>
      <c r="P675" s="3098"/>
      <c r="Q675" s="3098"/>
      <c r="R675" s="3098"/>
      <c r="S675" s="3098"/>
      <c r="T675" s="3098"/>
      <c r="U675" s="3098"/>
      <c r="V675" s="3098"/>
      <c r="W675" s="3098"/>
      <c r="X675" s="3098"/>
      <c r="Y675" s="3098"/>
      <c r="Z675" s="3098"/>
      <c r="AA675" s="3098"/>
      <c r="AB675" s="3098"/>
      <c r="AC675" s="3098"/>
      <c r="AD675" s="3098"/>
      <c r="AE675" s="3098"/>
      <c r="AF675" s="3098"/>
      <c r="AG675" s="3098"/>
      <c r="AH675" s="3098"/>
      <c r="AI675" s="3098"/>
      <c r="AJ675" s="3143"/>
      <c r="AK675" s="3143"/>
      <c r="AL675" s="3143"/>
      <c r="AM675" s="3143"/>
      <c r="AN675" s="3143"/>
      <c r="AO675" s="3143"/>
      <c r="AP675" s="3143"/>
      <c r="AQ675" s="3143"/>
      <c r="AR675" s="3143"/>
      <c r="AS675" s="3143"/>
      <c r="AT675" s="3143"/>
      <c r="AU675" s="3143"/>
      <c r="AV675" s="3143"/>
      <c r="AW675" s="3143"/>
      <c r="AX675" s="3143"/>
      <c r="AY675" s="3143"/>
      <c r="AZ675" s="3143"/>
      <c r="BA675" s="3143"/>
      <c r="BB675" s="3143"/>
      <c r="BC675" s="3143"/>
      <c r="BD675" s="3143"/>
      <c r="BE675" s="3143"/>
      <c r="BF675" s="3143"/>
      <c r="BG675" s="3143"/>
      <c r="BH675" s="3143"/>
      <c r="BI675" s="3143"/>
      <c r="BJ675" s="3143"/>
      <c r="BK675" s="3143"/>
      <c r="BL675" s="3189"/>
      <c r="BM675" s="3189"/>
      <c r="BN675" s="3189"/>
      <c r="BO675" s="3189"/>
      <c r="BP675" s="3189"/>
      <c r="BQ675" s="3189"/>
      <c r="BR675" s="3189"/>
      <c r="BS675" s="3189"/>
      <c r="BT675" s="3189"/>
      <c r="BU675" s="3189"/>
      <c r="BV675" s="3143"/>
      <c r="BW675" s="3143"/>
      <c r="BX675" s="3143"/>
      <c r="BY675" s="3143"/>
      <c r="BZ675" s="3143"/>
      <c r="CA675" s="3143"/>
      <c r="CB675" s="3143"/>
      <c r="CC675" s="3143"/>
      <c r="CD675" s="3143"/>
      <c r="CE675" s="3143"/>
      <c r="CF675" s="3143"/>
      <c r="CG675" s="3143"/>
      <c r="CH675" s="3143"/>
      <c r="CI675" s="3143"/>
    </row>
    <row r="676" spans="1:87" ht="16.5" customHeight="1">
      <c r="A676" s="3143"/>
      <c r="B676" s="3143"/>
      <c r="C676" s="3143"/>
      <c r="D676" s="3143"/>
      <c r="E676" s="3143"/>
      <c r="F676" s="3143"/>
      <c r="G676" s="3143"/>
      <c r="H676" s="3143"/>
      <c r="I676" s="3143"/>
      <c r="J676" s="3143"/>
      <c r="K676" s="3098"/>
      <c r="L676" s="3098"/>
      <c r="M676" s="3098"/>
      <c r="N676" s="3098"/>
      <c r="O676" s="3098"/>
      <c r="P676" s="3098"/>
      <c r="Q676" s="3098"/>
      <c r="R676" s="3098"/>
      <c r="S676" s="3098"/>
      <c r="T676" s="3098"/>
      <c r="U676" s="3098"/>
      <c r="V676" s="3098"/>
      <c r="W676" s="3098"/>
      <c r="X676" s="3098"/>
      <c r="Y676" s="3098"/>
      <c r="Z676" s="3098"/>
      <c r="AA676" s="3098"/>
      <c r="AB676" s="3098"/>
      <c r="AC676" s="3098"/>
      <c r="AD676" s="3098"/>
      <c r="AE676" s="3098"/>
      <c r="AF676" s="3098"/>
      <c r="AG676" s="3098"/>
      <c r="AH676" s="3098"/>
      <c r="AI676" s="3098"/>
      <c r="AJ676" s="3143"/>
      <c r="AK676" s="3143"/>
      <c r="AL676" s="3143"/>
      <c r="AM676" s="3143"/>
      <c r="AN676" s="3143"/>
      <c r="AO676" s="3143"/>
      <c r="AP676" s="3143"/>
      <c r="AQ676" s="3143"/>
      <c r="AR676" s="3143"/>
      <c r="AS676" s="3143"/>
      <c r="AT676" s="3143"/>
      <c r="AU676" s="3143"/>
      <c r="AV676" s="3143"/>
      <c r="AW676" s="3143"/>
      <c r="AX676" s="3143"/>
      <c r="AY676" s="3143"/>
      <c r="AZ676" s="3143"/>
      <c r="BA676" s="3143"/>
      <c r="BB676" s="3143"/>
      <c r="BC676" s="3143"/>
      <c r="BD676" s="3143"/>
      <c r="BE676" s="3143"/>
      <c r="BF676" s="3143"/>
      <c r="BG676" s="3143"/>
      <c r="BH676" s="3143"/>
      <c r="BI676" s="3143"/>
      <c r="BJ676" s="3143"/>
      <c r="BK676" s="3143"/>
      <c r="BL676" s="3189"/>
      <c r="BM676" s="3189"/>
      <c r="BN676" s="3189"/>
      <c r="BO676" s="3189"/>
      <c r="BP676" s="3189"/>
      <c r="BQ676" s="3189"/>
      <c r="BR676" s="3189"/>
      <c r="BS676" s="3189"/>
      <c r="BT676" s="3189"/>
      <c r="BU676" s="3189"/>
      <c r="BV676" s="3143"/>
      <c r="BW676" s="3143"/>
      <c r="BX676" s="3143"/>
      <c r="BY676" s="3143"/>
      <c r="BZ676" s="3143"/>
      <c r="CA676" s="3143"/>
      <c r="CB676" s="3143"/>
      <c r="CC676" s="3143"/>
      <c r="CD676" s="3143"/>
      <c r="CE676" s="3143"/>
      <c r="CF676" s="3143"/>
      <c r="CG676" s="3143"/>
      <c r="CH676" s="3143"/>
      <c r="CI676" s="3143"/>
    </row>
    <row r="677" spans="1:87" ht="16.5" customHeight="1">
      <c r="A677" s="3143"/>
      <c r="B677" s="3143"/>
      <c r="C677" s="3143"/>
      <c r="D677" s="3143"/>
      <c r="E677" s="3143"/>
      <c r="F677" s="3143"/>
      <c r="G677" s="3143"/>
      <c r="H677" s="3143"/>
      <c r="I677" s="3143"/>
      <c r="J677" s="3143"/>
      <c r="K677" s="3098"/>
      <c r="L677" s="3098"/>
      <c r="M677" s="3098"/>
      <c r="N677" s="3098"/>
      <c r="O677" s="3098"/>
      <c r="P677" s="3098"/>
      <c r="Q677" s="3098"/>
      <c r="R677" s="3098"/>
      <c r="S677" s="3098"/>
      <c r="T677" s="3098"/>
      <c r="U677" s="3098"/>
      <c r="V677" s="3098"/>
      <c r="W677" s="3098"/>
      <c r="X677" s="3098"/>
      <c r="Y677" s="3098"/>
      <c r="Z677" s="3098"/>
      <c r="AA677" s="3098"/>
      <c r="AB677" s="3098"/>
      <c r="AC677" s="3098"/>
      <c r="AD677" s="3098"/>
      <c r="AE677" s="3098"/>
      <c r="AF677" s="3098"/>
      <c r="AG677" s="3098"/>
      <c r="AH677" s="3098"/>
      <c r="AI677" s="3098"/>
      <c r="AJ677" s="3143"/>
      <c r="AK677" s="3143"/>
      <c r="AL677" s="3143"/>
      <c r="AM677" s="3143"/>
      <c r="AN677" s="3143"/>
      <c r="AO677" s="3143"/>
      <c r="AP677" s="3143"/>
      <c r="AQ677" s="3143"/>
      <c r="AR677" s="3143"/>
      <c r="AS677" s="3143"/>
      <c r="AT677" s="3143"/>
      <c r="AU677" s="3143"/>
      <c r="AV677" s="3143"/>
      <c r="AW677" s="3143"/>
      <c r="AX677" s="3143"/>
      <c r="AY677" s="3143"/>
      <c r="AZ677" s="3143"/>
      <c r="BA677" s="3143"/>
      <c r="BB677" s="3143"/>
      <c r="BC677" s="3143"/>
      <c r="BD677" s="3143"/>
      <c r="BE677" s="3143"/>
      <c r="BF677" s="3143"/>
      <c r="BG677" s="3143"/>
      <c r="BH677" s="3143"/>
      <c r="BI677" s="3143"/>
      <c r="BJ677" s="3143"/>
      <c r="BK677" s="3143"/>
      <c r="BL677" s="3189"/>
      <c r="BM677" s="3189"/>
      <c r="BN677" s="3189"/>
      <c r="BO677" s="3189"/>
      <c r="BP677" s="3189"/>
      <c r="BQ677" s="3189"/>
      <c r="BR677" s="3189"/>
      <c r="BS677" s="3189"/>
      <c r="BT677" s="3189"/>
      <c r="BU677" s="3189"/>
      <c r="BV677" s="3143"/>
      <c r="BW677" s="3143"/>
      <c r="BX677" s="3143"/>
      <c r="BY677" s="3143"/>
      <c r="BZ677" s="3143"/>
      <c r="CA677" s="3143"/>
      <c r="CB677" s="3143"/>
      <c r="CC677" s="3143"/>
      <c r="CD677" s="3143"/>
      <c r="CE677" s="3143"/>
      <c r="CF677" s="3143"/>
      <c r="CG677" s="3143"/>
      <c r="CH677" s="3143"/>
      <c r="CI677" s="3143"/>
    </row>
    <row r="678" spans="1:87" ht="16.5" customHeight="1">
      <c r="A678" s="3143"/>
      <c r="B678" s="3143"/>
      <c r="C678" s="3143"/>
      <c r="D678" s="3143"/>
      <c r="E678" s="3143"/>
      <c r="F678" s="3143"/>
      <c r="G678" s="3143"/>
      <c r="H678" s="3143"/>
      <c r="I678" s="3143"/>
      <c r="J678" s="3143"/>
      <c r="K678" s="3098"/>
      <c r="L678" s="3098"/>
      <c r="M678" s="3098"/>
      <c r="N678" s="3098"/>
      <c r="O678" s="3098"/>
      <c r="P678" s="3098"/>
      <c r="Q678" s="3098"/>
      <c r="R678" s="3098"/>
      <c r="S678" s="3098"/>
      <c r="T678" s="3098"/>
      <c r="U678" s="3098"/>
      <c r="V678" s="3098"/>
      <c r="W678" s="3098"/>
      <c r="X678" s="3098"/>
      <c r="Y678" s="3098"/>
      <c r="Z678" s="3098"/>
      <c r="AA678" s="3098"/>
      <c r="AB678" s="3098"/>
      <c r="AC678" s="3098"/>
      <c r="AD678" s="3098"/>
      <c r="AE678" s="3098"/>
      <c r="AF678" s="3098"/>
      <c r="AG678" s="3098"/>
      <c r="AH678" s="3098"/>
      <c r="AI678" s="3098"/>
      <c r="AJ678" s="3143"/>
      <c r="AK678" s="3143"/>
      <c r="AL678" s="3143"/>
      <c r="AM678" s="3143"/>
      <c r="AN678" s="3143"/>
      <c r="AO678" s="3143"/>
      <c r="AP678" s="3143"/>
      <c r="AQ678" s="3143"/>
      <c r="AR678" s="3143"/>
      <c r="AS678" s="3143"/>
      <c r="AT678" s="3143"/>
      <c r="AU678" s="3143"/>
      <c r="AV678" s="3143"/>
      <c r="AW678" s="3143"/>
      <c r="AX678" s="3143"/>
      <c r="AY678" s="3143"/>
      <c r="AZ678" s="3143"/>
      <c r="BA678" s="3143"/>
      <c r="BB678" s="3143"/>
      <c r="BC678" s="3143"/>
      <c r="BD678" s="3143"/>
      <c r="BE678" s="3143"/>
      <c r="BF678" s="3143"/>
      <c r="BG678" s="3143"/>
      <c r="BH678" s="3143"/>
      <c r="BI678" s="3143"/>
      <c r="BJ678" s="3143"/>
      <c r="BK678" s="3143"/>
      <c r="BL678" s="3189"/>
      <c r="BM678" s="3189"/>
      <c r="BN678" s="3189"/>
      <c r="BO678" s="3189"/>
      <c r="BP678" s="3189"/>
      <c r="BQ678" s="3189"/>
      <c r="BR678" s="3189"/>
      <c r="BS678" s="3189"/>
      <c r="BT678" s="3189"/>
      <c r="BU678" s="3189"/>
      <c r="BV678" s="3143"/>
      <c r="BW678" s="3143"/>
      <c r="BX678" s="3143"/>
      <c r="BY678" s="3143"/>
      <c r="BZ678" s="3143"/>
      <c r="CA678" s="3143"/>
      <c r="CB678" s="3143"/>
      <c r="CC678" s="3143"/>
      <c r="CD678" s="3143"/>
      <c r="CE678" s="3143"/>
      <c r="CF678" s="3143"/>
      <c r="CG678" s="3143"/>
      <c r="CH678" s="3143"/>
      <c r="CI678" s="3143"/>
    </row>
    <row r="679" spans="1:87" ht="16.5" customHeight="1">
      <c r="A679" s="3143"/>
      <c r="B679" s="3143"/>
      <c r="C679" s="3143"/>
      <c r="D679" s="3143"/>
      <c r="E679" s="3143"/>
      <c r="F679" s="3143"/>
      <c r="G679" s="3143"/>
      <c r="H679" s="3143"/>
      <c r="I679" s="3143"/>
      <c r="J679" s="3143"/>
      <c r="K679" s="3098"/>
      <c r="L679" s="3098"/>
      <c r="M679" s="3098"/>
      <c r="N679" s="3098"/>
      <c r="O679" s="3098"/>
      <c r="P679" s="3098"/>
      <c r="Q679" s="3098"/>
      <c r="R679" s="3098"/>
      <c r="S679" s="3098"/>
      <c r="T679" s="3098"/>
      <c r="U679" s="3098"/>
      <c r="V679" s="3098"/>
      <c r="W679" s="3098"/>
      <c r="X679" s="3098"/>
      <c r="Y679" s="3098"/>
      <c r="Z679" s="3098"/>
      <c r="AA679" s="3098"/>
      <c r="AB679" s="3098"/>
      <c r="AC679" s="3098"/>
      <c r="AD679" s="3098"/>
      <c r="AE679" s="3098"/>
      <c r="AF679" s="3098"/>
      <c r="AG679" s="3098"/>
      <c r="AH679" s="3098"/>
      <c r="AI679" s="3098"/>
      <c r="AJ679" s="3143"/>
      <c r="AK679" s="3143"/>
      <c r="AL679" s="3143"/>
      <c r="AM679" s="3143"/>
      <c r="AN679" s="3143"/>
      <c r="AO679" s="3143"/>
      <c r="AP679" s="3143"/>
      <c r="AQ679" s="3143"/>
      <c r="AR679" s="3143"/>
      <c r="AS679" s="3143"/>
      <c r="AT679" s="3143"/>
      <c r="AU679" s="3143"/>
      <c r="AV679" s="3143"/>
      <c r="AW679" s="3143"/>
      <c r="AX679" s="3143"/>
      <c r="AY679" s="3143"/>
      <c r="AZ679" s="3143"/>
      <c r="BA679" s="3143"/>
      <c r="BB679" s="3143"/>
      <c r="BC679" s="3143"/>
      <c r="BD679" s="3143"/>
      <c r="BE679" s="3143"/>
      <c r="BF679" s="3143"/>
      <c r="BG679" s="3143"/>
      <c r="BH679" s="3143"/>
      <c r="BI679" s="3143"/>
      <c r="BJ679" s="3143"/>
      <c r="BK679" s="3143"/>
      <c r="BL679" s="3189"/>
      <c r="BM679" s="3189"/>
      <c r="BN679" s="3189"/>
      <c r="BO679" s="3189"/>
      <c r="BP679" s="3189"/>
      <c r="BQ679" s="3189"/>
      <c r="BR679" s="3189"/>
      <c r="BS679" s="3189"/>
      <c r="BT679" s="3189"/>
      <c r="BU679" s="3189"/>
      <c r="BV679" s="3143"/>
      <c r="BW679" s="3143"/>
      <c r="BX679" s="3143"/>
      <c r="BY679" s="3143"/>
      <c r="BZ679" s="3143"/>
      <c r="CA679" s="3143"/>
      <c r="CB679" s="3143"/>
      <c r="CC679" s="3143"/>
      <c r="CD679" s="3143"/>
      <c r="CE679" s="3143"/>
      <c r="CF679" s="3143"/>
      <c r="CG679" s="3143"/>
      <c r="CH679" s="3143"/>
      <c r="CI679" s="3143"/>
    </row>
    <row r="680" spans="1:87" ht="16.5" customHeight="1">
      <c r="A680" s="3143"/>
      <c r="B680" s="3143"/>
      <c r="C680" s="3143"/>
      <c r="D680" s="3143"/>
      <c r="E680" s="3143"/>
      <c r="F680" s="3143"/>
      <c r="G680" s="3143"/>
      <c r="H680" s="3143"/>
      <c r="I680" s="3143"/>
      <c r="J680" s="3143"/>
      <c r="K680" s="3098"/>
      <c r="L680" s="3098"/>
      <c r="M680" s="3098"/>
      <c r="N680" s="3098"/>
      <c r="O680" s="3098"/>
      <c r="P680" s="3098"/>
      <c r="Q680" s="3098"/>
      <c r="R680" s="3098"/>
      <c r="S680" s="3098"/>
      <c r="T680" s="3098"/>
      <c r="U680" s="3098"/>
      <c r="V680" s="3098"/>
      <c r="W680" s="3098"/>
      <c r="X680" s="3098"/>
      <c r="Y680" s="3098"/>
      <c r="Z680" s="3098"/>
      <c r="AA680" s="3098"/>
      <c r="AB680" s="3098"/>
      <c r="AC680" s="3098"/>
      <c r="AD680" s="3098"/>
      <c r="AE680" s="3098"/>
      <c r="AF680" s="3098"/>
      <c r="AG680" s="3098"/>
      <c r="AH680" s="3098"/>
      <c r="AI680" s="3098"/>
      <c r="AJ680" s="3143"/>
      <c r="AK680" s="3143"/>
      <c r="AL680" s="3143"/>
      <c r="AM680" s="3143"/>
      <c r="AN680" s="3143"/>
      <c r="AO680" s="3143"/>
      <c r="AP680" s="3143"/>
      <c r="AQ680" s="3143"/>
      <c r="AR680" s="3143"/>
      <c r="AS680" s="3143"/>
      <c r="AT680" s="3143"/>
      <c r="AU680" s="3143"/>
      <c r="AV680" s="3143"/>
      <c r="AW680" s="3143"/>
      <c r="AX680" s="3143"/>
      <c r="AY680" s="3143"/>
      <c r="AZ680" s="3143"/>
      <c r="BA680" s="3143"/>
      <c r="BB680" s="3143"/>
      <c r="BC680" s="3143"/>
      <c r="BD680" s="3143"/>
      <c r="BE680" s="3143"/>
      <c r="BF680" s="3143"/>
      <c r="BG680" s="3143"/>
      <c r="BH680" s="3143"/>
      <c r="BI680" s="3143"/>
      <c r="BJ680" s="3143"/>
      <c r="BK680" s="3143"/>
      <c r="BL680" s="3189"/>
      <c r="BM680" s="3189"/>
      <c r="BN680" s="3189"/>
      <c r="BO680" s="3189"/>
      <c r="BP680" s="3189"/>
      <c r="BQ680" s="3189"/>
      <c r="BR680" s="3189"/>
      <c r="BS680" s="3189"/>
      <c r="BT680" s="3189"/>
      <c r="BU680" s="3189"/>
      <c r="BV680" s="3143"/>
      <c r="BW680" s="3143"/>
      <c r="BX680" s="3143"/>
      <c r="BY680" s="3143"/>
      <c r="BZ680" s="3143"/>
      <c r="CA680" s="3143"/>
      <c r="CB680" s="3143"/>
      <c r="CC680" s="3143"/>
      <c r="CD680" s="3143"/>
      <c r="CE680" s="3143"/>
      <c r="CF680" s="3143"/>
      <c r="CG680" s="3143"/>
      <c r="CH680" s="3143"/>
      <c r="CI680" s="3143"/>
    </row>
    <row r="681" spans="1:87" ht="16.5" customHeight="1">
      <c r="A681" s="3143"/>
      <c r="B681" s="3143"/>
      <c r="C681" s="3143"/>
      <c r="D681" s="3143"/>
      <c r="E681" s="3143"/>
      <c r="F681" s="3143"/>
      <c r="G681" s="3143"/>
      <c r="H681" s="3143"/>
      <c r="I681" s="3143"/>
      <c r="J681" s="3143"/>
      <c r="K681" s="3098"/>
      <c r="L681" s="3098"/>
      <c r="M681" s="3098"/>
      <c r="N681" s="3098"/>
      <c r="O681" s="3098"/>
      <c r="P681" s="3098"/>
      <c r="Q681" s="3098"/>
      <c r="R681" s="3098"/>
      <c r="S681" s="3098"/>
      <c r="T681" s="3098"/>
      <c r="U681" s="3098"/>
      <c r="V681" s="3098"/>
      <c r="W681" s="3098"/>
      <c r="X681" s="3098"/>
      <c r="Y681" s="3098"/>
      <c r="Z681" s="3098"/>
      <c r="AA681" s="3098"/>
      <c r="AB681" s="3098"/>
      <c r="AC681" s="3098"/>
      <c r="AD681" s="3098"/>
      <c r="AE681" s="3098"/>
      <c r="AF681" s="3098"/>
      <c r="AG681" s="3098"/>
      <c r="AH681" s="3098"/>
      <c r="AI681" s="3098"/>
      <c r="AJ681" s="3143"/>
      <c r="AK681" s="3143"/>
      <c r="AL681" s="3143"/>
      <c r="AM681" s="3143"/>
      <c r="AN681" s="3143"/>
      <c r="AO681" s="3143"/>
      <c r="AP681" s="3143"/>
      <c r="AQ681" s="3143"/>
      <c r="AR681" s="3143"/>
      <c r="AS681" s="3143"/>
      <c r="AT681" s="3143"/>
      <c r="AU681" s="3143"/>
      <c r="AV681" s="3143"/>
      <c r="AW681" s="3143"/>
      <c r="AX681" s="3143"/>
      <c r="AY681" s="3143"/>
      <c r="AZ681" s="3143"/>
      <c r="BA681" s="3143"/>
      <c r="BB681" s="3143"/>
      <c r="BC681" s="3143"/>
      <c r="BD681" s="3143"/>
      <c r="BE681" s="3143"/>
      <c r="BF681" s="3143"/>
      <c r="BG681" s="3143"/>
      <c r="BH681" s="3143"/>
      <c r="BI681" s="3143"/>
      <c r="BJ681" s="3143"/>
      <c r="BK681" s="3143"/>
      <c r="BL681" s="3189"/>
      <c r="BM681" s="3189"/>
      <c r="BN681" s="3189"/>
      <c r="BO681" s="3189"/>
      <c r="BP681" s="3189"/>
      <c r="BQ681" s="3189"/>
      <c r="BR681" s="3189"/>
      <c r="BS681" s="3189"/>
      <c r="BT681" s="3189"/>
      <c r="BU681" s="3189"/>
      <c r="BV681" s="3143"/>
      <c r="BW681" s="3143"/>
      <c r="BX681" s="3143"/>
      <c r="BY681" s="3143"/>
      <c r="BZ681" s="3143"/>
      <c r="CA681" s="3143"/>
      <c r="CB681" s="3143"/>
      <c r="CC681" s="3143"/>
      <c r="CD681" s="3143"/>
      <c r="CE681" s="3143"/>
      <c r="CF681" s="3143"/>
      <c r="CG681" s="3143"/>
      <c r="CH681" s="3143"/>
      <c r="CI681" s="3143"/>
    </row>
    <row r="682" spans="1:87" ht="16.5" customHeight="1">
      <c r="A682" s="3143"/>
      <c r="B682" s="3143"/>
      <c r="C682" s="3143"/>
      <c r="D682" s="3143"/>
      <c r="E682" s="3143"/>
      <c r="F682" s="3143"/>
      <c r="G682" s="3143"/>
      <c r="H682" s="3143"/>
      <c r="I682" s="3143"/>
      <c r="J682" s="3143"/>
      <c r="K682" s="3098"/>
      <c r="L682" s="3098"/>
      <c r="M682" s="3098"/>
      <c r="N682" s="3098"/>
      <c r="O682" s="3098"/>
      <c r="P682" s="3098"/>
      <c r="Q682" s="3098"/>
      <c r="R682" s="3098"/>
      <c r="S682" s="3098"/>
      <c r="T682" s="3098"/>
      <c r="U682" s="3098"/>
      <c r="V682" s="3098"/>
      <c r="W682" s="3098"/>
      <c r="X682" s="3098"/>
      <c r="Y682" s="3098"/>
      <c r="Z682" s="3098"/>
      <c r="AA682" s="3098"/>
      <c r="AB682" s="3098"/>
      <c r="AC682" s="3098"/>
      <c r="AD682" s="3098"/>
      <c r="AE682" s="3098"/>
      <c r="AF682" s="3098"/>
      <c r="AG682" s="3098"/>
      <c r="AH682" s="3098"/>
      <c r="AI682" s="3098"/>
      <c r="AJ682" s="3143"/>
      <c r="AK682" s="3143"/>
      <c r="AL682" s="3143"/>
      <c r="AM682" s="3143"/>
      <c r="AN682" s="3143"/>
      <c r="AO682" s="3143"/>
      <c r="AP682" s="3143"/>
      <c r="AQ682" s="3143"/>
      <c r="AR682" s="3143"/>
      <c r="AS682" s="3143"/>
      <c r="AT682" s="3143"/>
      <c r="AU682" s="3143"/>
      <c r="AV682" s="3143"/>
      <c r="AW682" s="3143"/>
      <c r="AX682" s="3143"/>
      <c r="AY682" s="3143"/>
      <c r="AZ682" s="3143"/>
      <c r="BA682" s="3143"/>
      <c r="BB682" s="3143"/>
      <c r="BC682" s="3143"/>
      <c r="BD682" s="3143"/>
      <c r="BE682" s="3143"/>
      <c r="BF682" s="3143"/>
      <c r="BG682" s="3143"/>
      <c r="BH682" s="3143"/>
      <c r="BI682" s="3143"/>
      <c r="BJ682" s="3143"/>
      <c r="BK682" s="3143"/>
      <c r="BL682" s="3189"/>
      <c r="BM682" s="3189"/>
      <c r="BN682" s="3189"/>
      <c r="BO682" s="3189"/>
      <c r="BP682" s="3189"/>
      <c r="BQ682" s="3189"/>
      <c r="BR682" s="3189"/>
      <c r="BS682" s="3189"/>
      <c r="BT682" s="3189"/>
      <c r="BU682" s="3189"/>
      <c r="BV682" s="3143"/>
      <c r="BW682" s="3143"/>
      <c r="BX682" s="3143"/>
      <c r="BY682" s="3143"/>
      <c r="BZ682" s="3143"/>
      <c r="CA682" s="3143"/>
      <c r="CB682" s="3143"/>
      <c r="CC682" s="3143"/>
      <c r="CD682" s="3143"/>
      <c r="CE682" s="3143"/>
      <c r="CF682" s="3143"/>
      <c r="CG682" s="3143"/>
      <c r="CH682" s="3143"/>
      <c r="CI682" s="3143"/>
    </row>
    <row r="683" spans="1:87" ht="16.5" customHeight="1">
      <c r="A683" s="3143"/>
      <c r="B683" s="3143"/>
      <c r="C683" s="3143"/>
      <c r="D683" s="3143"/>
      <c r="E683" s="3143"/>
      <c r="F683" s="3143"/>
      <c r="G683" s="3143"/>
      <c r="H683" s="3143"/>
      <c r="I683" s="3143"/>
      <c r="J683" s="3143"/>
      <c r="K683" s="3098"/>
      <c r="L683" s="3098"/>
      <c r="M683" s="3098"/>
      <c r="N683" s="3098"/>
      <c r="O683" s="3098"/>
      <c r="P683" s="3098"/>
      <c r="Q683" s="3098"/>
      <c r="R683" s="3098"/>
      <c r="S683" s="3098"/>
      <c r="T683" s="3098"/>
      <c r="U683" s="3098"/>
      <c r="V683" s="3098"/>
      <c r="W683" s="3098"/>
      <c r="X683" s="3098"/>
      <c r="Y683" s="3098"/>
      <c r="Z683" s="3098"/>
      <c r="AA683" s="3098"/>
      <c r="AB683" s="3098"/>
      <c r="AC683" s="3098"/>
      <c r="AD683" s="3098"/>
      <c r="AE683" s="3098"/>
      <c r="AF683" s="3098"/>
      <c r="AG683" s="3098"/>
      <c r="AH683" s="3098"/>
      <c r="AI683" s="3098"/>
      <c r="AJ683" s="3143"/>
      <c r="AK683" s="3143"/>
      <c r="AL683" s="3143"/>
      <c r="AM683" s="3143"/>
      <c r="AN683" s="3143"/>
      <c r="AO683" s="3143"/>
      <c r="AP683" s="3143"/>
      <c r="AQ683" s="3143"/>
      <c r="AR683" s="3143"/>
      <c r="AS683" s="3143"/>
      <c r="AT683" s="3143"/>
      <c r="AU683" s="3143"/>
      <c r="AV683" s="3143"/>
      <c r="AW683" s="3143"/>
      <c r="AX683" s="3143"/>
      <c r="AY683" s="3143"/>
      <c r="AZ683" s="3143"/>
      <c r="BA683" s="3143"/>
      <c r="BB683" s="3143"/>
      <c r="BC683" s="3143"/>
      <c r="BD683" s="3143"/>
      <c r="BE683" s="3143"/>
      <c r="BF683" s="3143"/>
      <c r="BG683" s="3143"/>
      <c r="BH683" s="3143"/>
      <c r="BI683" s="3143"/>
      <c r="BJ683" s="3143"/>
      <c r="BK683" s="3143"/>
      <c r="BL683" s="3189"/>
      <c r="BM683" s="3189"/>
      <c r="BN683" s="3189"/>
      <c r="BO683" s="3189"/>
      <c r="BP683" s="3189"/>
      <c r="BQ683" s="3189"/>
      <c r="BR683" s="3189"/>
      <c r="BS683" s="3189"/>
      <c r="BT683" s="3189"/>
      <c r="BU683" s="3189"/>
      <c r="BV683" s="3143"/>
      <c r="BW683" s="3143"/>
      <c r="BX683" s="3143"/>
      <c r="BY683" s="3143"/>
      <c r="BZ683" s="3143"/>
      <c r="CA683" s="3143"/>
      <c r="CB683" s="3143"/>
      <c r="CC683" s="3143"/>
      <c r="CD683" s="3143"/>
      <c r="CE683" s="3143"/>
      <c r="CF683" s="3143"/>
      <c r="CG683" s="3143"/>
      <c r="CH683" s="3143"/>
      <c r="CI683" s="3143"/>
    </row>
    <row r="684" spans="1:87" ht="16.5" customHeight="1">
      <c r="A684" s="3143"/>
      <c r="B684" s="3143"/>
      <c r="C684" s="3143"/>
      <c r="D684" s="3143"/>
      <c r="E684" s="3143"/>
      <c r="F684" s="3143"/>
      <c r="G684" s="3143"/>
      <c r="H684" s="3143"/>
      <c r="I684" s="3143"/>
      <c r="J684" s="3143"/>
      <c r="K684" s="3098"/>
      <c r="L684" s="3098"/>
      <c r="M684" s="3098"/>
      <c r="N684" s="3098"/>
      <c r="O684" s="3098"/>
      <c r="P684" s="3098"/>
      <c r="Q684" s="3098"/>
      <c r="R684" s="3098"/>
      <c r="S684" s="3098"/>
      <c r="T684" s="3098"/>
      <c r="U684" s="3098"/>
      <c r="V684" s="3098"/>
      <c r="W684" s="3098"/>
      <c r="X684" s="3098"/>
      <c r="Y684" s="3098"/>
      <c r="Z684" s="3098"/>
      <c r="AA684" s="3098"/>
      <c r="AB684" s="3098"/>
      <c r="AC684" s="3098"/>
      <c r="AD684" s="3098"/>
      <c r="AE684" s="3098"/>
      <c r="AF684" s="3098"/>
      <c r="AG684" s="3098"/>
      <c r="AH684" s="3098"/>
      <c r="AI684" s="3098"/>
      <c r="AJ684" s="3143"/>
      <c r="AK684" s="3143"/>
      <c r="AL684" s="3143"/>
      <c r="AM684" s="3143"/>
      <c r="AN684" s="3143"/>
      <c r="AO684" s="3143"/>
      <c r="AP684" s="3143"/>
      <c r="AQ684" s="3143"/>
      <c r="AR684" s="3143"/>
      <c r="AS684" s="3143"/>
      <c r="AT684" s="3143"/>
      <c r="AU684" s="3143"/>
      <c r="AV684" s="3143"/>
      <c r="AW684" s="3143"/>
      <c r="AX684" s="3143"/>
      <c r="AY684" s="3143"/>
      <c r="AZ684" s="3143"/>
      <c r="BA684" s="3143"/>
      <c r="BB684" s="3143"/>
      <c r="BC684" s="3143"/>
      <c r="BD684" s="3143"/>
      <c r="BE684" s="3143"/>
      <c r="BF684" s="3143"/>
      <c r="BG684" s="3143"/>
      <c r="BH684" s="3143"/>
      <c r="BI684" s="3143"/>
      <c r="BJ684" s="3143"/>
      <c r="BK684" s="3143"/>
      <c r="BL684" s="3189"/>
      <c r="BM684" s="3189"/>
      <c r="BN684" s="3189"/>
      <c r="BO684" s="3189"/>
      <c r="BP684" s="3189"/>
      <c r="BQ684" s="3189"/>
      <c r="BR684" s="3189"/>
      <c r="BS684" s="3189"/>
      <c r="BT684" s="3189"/>
      <c r="BU684" s="3189"/>
      <c r="BV684" s="3143"/>
      <c r="BW684" s="3143"/>
      <c r="BX684" s="3143"/>
      <c r="BY684" s="3143"/>
      <c r="BZ684" s="3143"/>
      <c r="CA684" s="3143"/>
      <c r="CB684" s="3143"/>
      <c r="CC684" s="3143"/>
      <c r="CD684" s="3143"/>
      <c r="CE684" s="3143"/>
      <c r="CF684" s="3143"/>
      <c r="CG684" s="3143"/>
      <c r="CH684" s="3143"/>
      <c r="CI684" s="3143"/>
    </row>
    <row r="685" spans="1:87" ht="16.5" customHeight="1">
      <c r="A685" s="3143"/>
      <c r="B685" s="3143"/>
      <c r="C685" s="3143"/>
      <c r="D685" s="3143"/>
      <c r="E685" s="3143"/>
      <c r="F685" s="3143"/>
      <c r="G685" s="3143"/>
      <c r="H685" s="3143"/>
      <c r="I685" s="3143"/>
      <c r="J685" s="3143"/>
      <c r="K685" s="3098"/>
      <c r="L685" s="3098"/>
      <c r="M685" s="3098"/>
      <c r="N685" s="3098"/>
      <c r="O685" s="3098"/>
      <c r="P685" s="3098"/>
      <c r="Q685" s="3098"/>
      <c r="R685" s="3098"/>
      <c r="S685" s="3098"/>
      <c r="T685" s="3098"/>
      <c r="U685" s="3098"/>
      <c r="V685" s="3098"/>
      <c r="W685" s="3098"/>
      <c r="X685" s="3098"/>
      <c r="Y685" s="3098"/>
      <c r="Z685" s="3098"/>
      <c r="AA685" s="3098"/>
      <c r="AB685" s="3098"/>
      <c r="AC685" s="3098"/>
      <c r="AD685" s="3098"/>
      <c r="AE685" s="3098"/>
      <c r="AF685" s="3098"/>
      <c r="AG685" s="3098"/>
      <c r="AH685" s="3098"/>
      <c r="AI685" s="3098"/>
      <c r="AJ685" s="3143"/>
      <c r="AK685" s="3143"/>
      <c r="AL685" s="3143"/>
      <c r="AM685" s="3143"/>
      <c r="AN685" s="3143"/>
      <c r="AO685" s="3143"/>
      <c r="AP685" s="3143"/>
      <c r="AQ685" s="3143"/>
      <c r="AR685" s="3143"/>
      <c r="AS685" s="3143"/>
      <c r="AT685" s="3143"/>
      <c r="AU685" s="3143"/>
      <c r="AV685" s="3143"/>
      <c r="AW685" s="3143"/>
      <c r="AX685" s="3143"/>
      <c r="AY685" s="3143"/>
      <c r="AZ685" s="3143"/>
      <c r="BA685" s="3143"/>
      <c r="BB685" s="3143"/>
      <c r="BC685" s="3143"/>
      <c r="BD685" s="3143"/>
      <c r="BE685" s="3143"/>
      <c r="BF685" s="3143"/>
      <c r="BG685" s="3143"/>
      <c r="BH685" s="3143"/>
      <c r="BI685" s="3143"/>
      <c r="BJ685" s="3143"/>
      <c r="BK685" s="3143"/>
      <c r="BL685" s="3189"/>
      <c r="BM685" s="3189"/>
      <c r="BN685" s="3189"/>
      <c r="BO685" s="3189"/>
      <c r="BP685" s="3189"/>
      <c r="BQ685" s="3189"/>
      <c r="BR685" s="3189"/>
      <c r="BS685" s="3189"/>
      <c r="BT685" s="3189"/>
      <c r="BU685" s="3189"/>
      <c r="BV685" s="3143"/>
      <c r="BW685" s="3143"/>
      <c r="BX685" s="3143"/>
      <c r="BY685" s="3143"/>
      <c r="BZ685" s="3143"/>
      <c r="CA685" s="3143"/>
      <c r="CB685" s="3143"/>
      <c r="CC685" s="3143"/>
      <c r="CD685" s="3143"/>
      <c r="CE685" s="3143"/>
      <c r="CF685" s="3143"/>
      <c r="CG685" s="3143"/>
      <c r="CH685" s="3143"/>
      <c r="CI685" s="3143"/>
    </row>
    <row r="686" spans="1:87" ht="16.5" customHeight="1">
      <c r="A686" s="3143"/>
      <c r="B686" s="3143"/>
      <c r="C686" s="3143"/>
      <c r="D686" s="3143"/>
      <c r="E686" s="3143"/>
      <c r="F686" s="3143"/>
      <c r="G686" s="3143"/>
      <c r="H686" s="3143"/>
      <c r="I686" s="3143"/>
      <c r="J686" s="3143"/>
      <c r="K686" s="3098"/>
      <c r="L686" s="3098"/>
      <c r="M686" s="3098"/>
      <c r="N686" s="3098"/>
      <c r="O686" s="3098"/>
      <c r="P686" s="3098"/>
      <c r="Q686" s="3098"/>
      <c r="R686" s="3098"/>
      <c r="S686" s="3098"/>
      <c r="T686" s="3098"/>
      <c r="U686" s="3098"/>
      <c r="V686" s="3098"/>
      <c r="W686" s="3098"/>
      <c r="X686" s="3098"/>
      <c r="Y686" s="3098"/>
      <c r="Z686" s="3098"/>
      <c r="AA686" s="3098"/>
      <c r="AB686" s="3098"/>
      <c r="AC686" s="3098"/>
      <c r="AD686" s="3098"/>
      <c r="AE686" s="3098"/>
      <c r="AF686" s="3098"/>
      <c r="AG686" s="3098"/>
      <c r="AH686" s="3098"/>
      <c r="AI686" s="3098"/>
      <c r="AJ686" s="3143"/>
      <c r="AK686" s="3143"/>
      <c r="AL686" s="3143"/>
      <c r="AM686" s="3143"/>
      <c r="AN686" s="3143"/>
      <c r="AO686" s="3143"/>
      <c r="AP686" s="3143"/>
      <c r="AQ686" s="3143"/>
      <c r="AR686" s="3143"/>
      <c r="AS686" s="3143"/>
      <c r="AT686" s="3143"/>
      <c r="AU686" s="3143"/>
      <c r="AV686" s="3143"/>
      <c r="AW686" s="3143"/>
      <c r="AX686" s="3143"/>
      <c r="AY686" s="3143"/>
      <c r="AZ686" s="3143"/>
      <c r="BA686" s="3143"/>
      <c r="BB686" s="3143"/>
      <c r="BC686" s="3143"/>
      <c r="BD686" s="3143"/>
      <c r="BE686" s="3143"/>
      <c r="BF686" s="3143"/>
      <c r="BG686" s="3143"/>
      <c r="BH686" s="3143"/>
      <c r="BI686" s="3143"/>
      <c r="BJ686" s="3143"/>
      <c r="BK686" s="3143"/>
      <c r="BL686" s="3189"/>
      <c r="BM686" s="3189"/>
      <c r="BN686" s="3189"/>
      <c r="BO686" s="3189"/>
      <c r="BP686" s="3189"/>
      <c r="BQ686" s="3189"/>
      <c r="BR686" s="3189"/>
      <c r="BS686" s="3189"/>
      <c r="BT686" s="3189"/>
      <c r="BU686" s="3189"/>
      <c r="BV686" s="3143"/>
      <c r="BW686" s="3143"/>
      <c r="BX686" s="3143"/>
      <c r="BY686" s="3143"/>
      <c r="BZ686" s="3143"/>
      <c r="CA686" s="3143"/>
      <c r="CB686" s="3143"/>
      <c r="CC686" s="3143"/>
      <c r="CD686" s="3143"/>
      <c r="CE686" s="3143"/>
      <c r="CF686" s="3143"/>
      <c r="CG686" s="3143"/>
      <c r="CH686" s="3143"/>
      <c r="CI686" s="3143"/>
    </row>
    <row r="687" spans="1:87" ht="16.5" customHeight="1">
      <c r="A687" s="3143"/>
      <c r="B687" s="3143"/>
      <c r="C687" s="3143"/>
      <c r="D687" s="3143"/>
      <c r="E687" s="3143"/>
      <c r="F687" s="3143"/>
      <c r="G687" s="3143"/>
      <c r="H687" s="3143"/>
      <c r="I687" s="3143"/>
      <c r="J687" s="3143"/>
      <c r="K687" s="3098"/>
      <c r="L687" s="3098"/>
      <c r="M687" s="3098"/>
      <c r="N687" s="3098"/>
      <c r="O687" s="3098"/>
      <c r="P687" s="3098"/>
      <c r="Q687" s="3098"/>
      <c r="R687" s="3098"/>
      <c r="S687" s="3098"/>
      <c r="T687" s="3098"/>
      <c r="U687" s="3098"/>
      <c r="V687" s="3098"/>
      <c r="W687" s="3098"/>
      <c r="X687" s="3098"/>
      <c r="Y687" s="3098"/>
      <c r="Z687" s="3098"/>
      <c r="AA687" s="3098"/>
      <c r="AB687" s="3098"/>
      <c r="AC687" s="3098"/>
      <c r="AD687" s="3098"/>
      <c r="AE687" s="3098"/>
      <c r="AF687" s="3098"/>
      <c r="AG687" s="3098"/>
      <c r="AH687" s="3098"/>
      <c r="AI687" s="3098"/>
      <c r="AJ687" s="3143"/>
      <c r="AK687" s="3143"/>
      <c r="AL687" s="3143"/>
      <c r="AM687" s="3143"/>
      <c r="AN687" s="3143"/>
      <c r="AO687" s="3143"/>
      <c r="AP687" s="3143"/>
      <c r="AQ687" s="3143"/>
      <c r="AR687" s="3143"/>
      <c r="AS687" s="3143"/>
      <c r="AT687" s="3143"/>
      <c r="AU687" s="3143"/>
      <c r="AV687" s="3143"/>
      <c r="AW687" s="3143"/>
      <c r="AX687" s="3143"/>
      <c r="AY687" s="3143"/>
      <c r="AZ687" s="3143"/>
      <c r="BA687" s="3143"/>
      <c r="BB687" s="3143"/>
      <c r="BC687" s="3143"/>
      <c r="BD687" s="3143"/>
      <c r="BE687" s="3143"/>
      <c r="BF687" s="3143"/>
      <c r="BG687" s="3143"/>
      <c r="BH687" s="3143"/>
      <c r="BI687" s="3143"/>
      <c r="BJ687" s="3143"/>
      <c r="BK687" s="3143"/>
      <c r="BL687" s="3189"/>
      <c r="BM687" s="3189"/>
      <c r="BN687" s="3189"/>
      <c r="BO687" s="3189"/>
      <c r="BP687" s="3189"/>
      <c r="BQ687" s="3189"/>
      <c r="BR687" s="3189"/>
      <c r="BS687" s="3189"/>
      <c r="BT687" s="3189"/>
      <c r="BU687" s="3189"/>
      <c r="BV687" s="3143"/>
      <c r="BW687" s="3143"/>
      <c r="BX687" s="3143"/>
      <c r="BY687" s="3143"/>
      <c r="BZ687" s="3143"/>
      <c r="CA687" s="3143"/>
      <c r="CB687" s="3143"/>
      <c r="CC687" s="3143"/>
      <c r="CD687" s="3143"/>
      <c r="CE687" s="3143"/>
      <c r="CF687" s="3143"/>
      <c r="CG687" s="3143"/>
      <c r="CH687" s="3143"/>
      <c r="CI687" s="3143"/>
    </row>
    <row r="688" spans="1:87" ht="16.5" customHeight="1">
      <c r="A688" s="3143"/>
      <c r="B688" s="3143"/>
      <c r="C688" s="3143"/>
      <c r="D688" s="3143"/>
      <c r="E688" s="3143"/>
      <c r="F688" s="3143"/>
      <c r="G688" s="3143"/>
      <c r="H688" s="3143"/>
      <c r="I688" s="3143"/>
      <c r="J688" s="3143"/>
      <c r="K688" s="3098"/>
      <c r="L688" s="3098"/>
      <c r="M688" s="3098"/>
      <c r="N688" s="3098"/>
      <c r="O688" s="3098"/>
      <c r="P688" s="3098"/>
      <c r="Q688" s="3098"/>
      <c r="R688" s="3098"/>
      <c r="S688" s="3098"/>
      <c r="T688" s="3098"/>
      <c r="U688" s="3098"/>
      <c r="V688" s="3098"/>
      <c r="W688" s="3098"/>
      <c r="X688" s="3098"/>
      <c r="Y688" s="3098"/>
      <c r="Z688" s="3098"/>
      <c r="AA688" s="3098"/>
      <c r="AB688" s="3098"/>
      <c r="AC688" s="3098"/>
      <c r="AD688" s="3098"/>
      <c r="AE688" s="3098"/>
      <c r="AF688" s="3098"/>
      <c r="AG688" s="3098"/>
      <c r="AH688" s="3098"/>
      <c r="AI688" s="3098"/>
      <c r="AJ688" s="3143"/>
      <c r="AK688" s="3143"/>
      <c r="AL688" s="3143"/>
      <c r="AM688" s="3143"/>
      <c r="AN688" s="3143"/>
      <c r="AO688" s="3143"/>
      <c r="AP688" s="3143"/>
      <c r="AQ688" s="3143"/>
      <c r="AR688" s="3143"/>
      <c r="AS688" s="3143"/>
      <c r="AT688" s="3143"/>
      <c r="AU688" s="3143"/>
      <c r="AV688" s="3143"/>
      <c r="AW688" s="3143"/>
      <c r="AX688" s="3143"/>
      <c r="AY688" s="3143"/>
      <c r="AZ688" s="3143"/>
      <c r="BA688" s="3143"/>
      <c r="BB688" s="3143"/>
      <c r="BC688" s="3143"/>
      <c r="BD688" s="3143"/>
      <c r="BE688" s="3143"/>
      <c r="BF688" s="3143"/>
      <c r="BG688" s="3143"/>
      <c r="BH688" s="3143"/>
      <c r="BI688" s="3143"/>
      <c r="BJ688" s="3143"/>
      <c r="BK688" s="3143"/>
      <c r="BL688" s="3189"/>
      <c r="BM688" s="3189"/>
      <c r="BN688" s="3189"/>
      <c r="BO688" s="3189"/>
      <c r="BP688" s="3189"/>
      <c r="BQ688" s="3189"/>
      <c r="BR688" s="3189"/>
      <c r="BS688" s="3189"/>
      <c r="BT688" s="3189"/>
      <c r="BU688" s="3189"/>
      <c r="BV688" s="3143"/>
      <c r="BW688" s="3143"/>
      <c r="BX688" s="3143"/>
      <c r="BY688" s="3143"/>
      <c r="BZ688" s="3143"/>
      <c r="CA688" s="3143"/>
      <c r="CB688" s="3143"/>
      <c r="CC688" s="3143"/>
      <c r="CD688" s="3143"/>
      <c r="CE688" s="3143"/>
      <c r="CF688" s="3143"/>
      <c r="CG688" s="3143"/>
      <c r="CH688" s="3143"/>
      <c r="CI688" s="3143"/>
    </row>
    <row r="689" spans="1:87" ht="16.5" customHeight="1">
      <c r="A689" s="3143"/>
      <c r="B689" s="3143"/>
      <c r="C689" s="3143"/>
      <c r="D689" s="3143"/>
      <c r="E689" s="3143"/>
      <c r="F689" s="3143"/>
      <c r="G689" s="3143"/>
      <c r="H689" s="3143"/>
      <c r="I689" s="3143"/>
      <c r="J689" s="3143"/>
      <c r="K689" s="3098"/>
      <c r="L689" s="3098"/>
      <c r="M689" s="3098"/>
      <c r="N689" s="3098"/>
      <c r="O689" s="3098"/>
      <c r="P689" s="3098"/>
      <c r="Q689" s="3098"/>
      <c r="R689" s="3098"/>
      <c r="S689" s="3098"/>
      <c r="T689" s="3098"/>
      <c r="U689" s="3098"/>
      <c r="V689" s="3098"/>
      <c r="W689" s="3098"/>
      <c r="X689" s="3098"/>
      <c r="Y689" s="3098"/>
      <c r="Z689" s="3098"/>
      <c r="AA689" s="3098"/>
      <c r="AB689" s="3098"/>
      <c r="AC689" s="3098"/>
      <c r="AD689" s="3098"/>
      <c r="AE689" s="3098"/>
      <c r="AF689" s="3098"/>
      <c r="AG689" s="3098"/>
      <c r="AH689" s="3098"/>
      <c r="AI689" s="3098"/>
      <c r="AJ689" s="3143"/>
      <c r="AK689" s="3143"/>
      <c r="AL689" s="3143"/>
      <c r="AM689" s="3143"/>
      <c r="AN689" s="3143"/>
      <c r="AO689" s="3143"/>
      <c r="AP689" s="3143"/>
      <c r="AQ689" s="3143"/>
      <c r="AR689" s="3143"/>
      <c r="AS689" s="3143"/>
      <c r="AT689" s="3143"/>
      <c r="AU689" s="3143"/>
      <c r="AV689" s="3143"/>
      <c r="AW689" s="3143"/>
      <c r="AX689" s="3143"/>
      <c r="AY689" s="3143"/>
      <c r="AZ689" s="3143"/>
      <c r="BA689" s="3143"/>
      <c r="BB689" s="3143"/>
      <c r="BC689" s="3143"/>
      <c r="BD689" s="3143"/>
      <c r="BE689" s="3143"/>
      <c r="BF689" s="3143"/>
      <c r="BG689" s="3143"/>
      <c r="BH689" s="3143"/>
      <c r="BI689" s="3143"/>
      <c r="BJ689" s="3143"/>
      <c r="BK689" s="3143"/>
      <c r="BL689" s="3189"/>
      <c r="BM689" s="3189"/>
      <c r="BN689" s="3189"/>
      <c r="BO689" s="3189"/>
      <c r="BP689" s="3189"/>
      <c r="BQ689" s="3189"/>
      <c r="BR689" s="3189"/>
      <c r="BS689" s="3189"/>
      <c r="BT689" s="3189"/>
      <c r="BU689" s="3189"/>
      <c r="BV689" s="3143"/>
      <c r="BW689" s="3143"/>
      <c r="BX689" s="3143"/>
      <c r="BY689" s="3143"/>
      <c r="BZ689" s="3143"/>
      <c r="CA689" s="3143"/>
      <c r="CB689" s="3143"/>
      <c r="CC689" s="3143"/>
      <c r="CD689" s="3143"/>
      <c r="CE689" s="3143"/>
      <c r="CF689" s="3143"/>
      <c r="CG689" s="3143"/>
      <c r="CH689" s="3143"/>
      <c r="CI689" s="3143"/>
    </row>
    <row r="690" spans="1:87" ht="16.5" customHeight="1">
      <c r="A690" s="3143"/>
      <c r="B690" s="3143"/>
      <c r="C690" s="3143"/>
      <c r="D690" s="3143"/>
      <c r="E690" s="3143"/>
      <c r="F690" s="3143"/>
      <c r="G690" s="3143"/>
      <c r="H690" s="3143"/>
      <c r="I690" s="3143"/>
      <c r="J690" s="3143"/>
      <c r="K690" s="3098"/>
      <c r="L690" s="3098"/>
      <c r="M690" s="3098"/>
      <c r="N690" s="3098"/>
      <c r="O690" s="3098"/>
      <c r="P690" s="3098"/>
      <c r="Q690" s="3098"/>
      <c r="R690" s="3098"/>
      <c r="S690" s="3098"/>
      <c r="T690" s="3098"/>
      <c r="U690" s="3098"/>
      <c r="V690" s="3098"/>
      <c r="W690" s="3098"/>
      <c r="X690" s="3098"/>
      <c r="Y690" s="3098"/>
      <c r="Z690" s="3098"/>
      <c r="AA690" s="3098"/>
      <c r="AB690" s="3098"/>
      <c r="AC690" s="3098"/>
      <c r="AD690" s="3098"/>
      <c r="AE690" s="3098"/>
      <c r="AF690" s="3098"/>
      <c r="AG690" s="3098"/>
      <c r="AH690" s="3098"/>
      <c r="AI690" s="3098"/>
      <c r="AJ690" s="3143"/>
      <c r="AK690" s="3143"/>
      <c r="AL690" s="3143"/>
      <c r="AM690" s="3143"/>
      <c r="AN690" s="3143"/>
      <c r="AO690" s="3143"/>
      <c r="AP690" s="3143"/>
      <c r="AQ690" s="3143"/>
      <c r="AR690" s="3143"/>
      <c r="AS690" s="3143"/>
      <c r="AT690" s="3143"/>
      <c r="AU690" s="3143"/>
      <c r="AV690" s="3143"/>
      <c r="AW690" s="3143"/>
      <c r="AX690" s="3143"/>
      <c r="AY690" s="3143"/>
      <c r="AZ690" s="3143"/>
      <c r="BA690" s="3143"/>
      <c r="BB690" s="3143"/>
      <c r="BC690" s="3143"/>
      <c r="BD690" s="3143"/>
      <c r="BE690" s="3143"/>
      <c r="BF690" s="3143"/>
      <c r="BG690" s="3143"/>
      <c r="BH690" s="3143"/>
      <c r="BI690" s="3143"/>
      <c r="BJ690" s="3143"/>
      <c r="BK690" s="3143"/>
      <c r="BL690" s="3189"/>
      <c r="BM690" s="3189"/>
      <c r="BN690" s="3189"/>
      <c r="BO690" s="3189"/>
      <c r="BP690" s="3189"/>
      <c r="BQ690" s="3189"/>
      <c r="BR690" s="3189"/>
      <c r="BS690" s="3189"/>
      <c r="BT690" s="3189"/>
      <c r="BU690" s="3189"/>
      <c r="BV690" s="3143"/>
      <c r="BW690" s="3143"/>
      <c r="BX690" s="3143"/>
      <c r="BY690" s="3143"/>
      <c r="BZ690" s="3143"/>
      <c r="CA690" s="3143"/>
      <c r="CB690" s="3143"/>
      <c r="CC690" s="3143"/>
      <c r="CD690" s="3143"/>
      <c r="CE690" s="3143"/>
      <c r="CF690" s="3143"/>
      <c r="CG690" s="3143"/>
      <c r="CH690" s="3143"/>
      <c r="CI690" s="3143"/>
    </row>
    <row r="691" spans="1:87" ht="16.5" customHeight="1">
      <c r="A691" s="3143"/>
      <c r="B691" s="3143"/>
      <c r="C691" s="3143"/>
      <c r="D691" s="3143"/>
      <c r="E691" s="3143"/>
      <c r="F691" s="3143"/>
      <c r="G691" s="3143"/>
      <c r="H691" s="3143"/>
      <c r="I691" s="3143"/>
      <c r="J691" s="3143"/>
      <c r="K691" s="3098"/>
      <c r="L691" s="3098"/>
      <c r="M691" s="3098"/>
      <c r="N691" s="3098"/>
      <c r="O691" s="3098"/>
      <c r="P691" s="3098"/>
      <c r="Q691" s="3098"/>
      <c r="R691" s="3098"/>
      <c r="S691" s="3098"/>
      <c r="T691" s="3098"/>
      <c r="U691" s="3098"/>
      <c r="V691" s="3098"/>
      <c r="W691" s="3098"/>
      <c r="X691" s="3098"/>
      <c r="Y691" s="3098"/>
      <c r="Z691" s="3098"/>
      <c r="AA691" s="3098"/>
      <c r="AB691" s="3098"/>
      <c r="AC691" s="3098"/>
      <c r="AD691" s="3098"/>
      <c r="AE691" s="3098"/>
      <c r="AF691" s="3098"/>
      <c r="AG691" s="3098"/>
      <c r="AH691" s="3098"/>
      <c r="AI691" s="3098"/>
      <c r="AJ691" s="3143"/>
      <c r="AK691" s="3143"/>
      <c r="AL691" s="3143"/>
      <c r="AM691" s="3143"/>
      <c r="AN691" s="3143"/>
      <c r="AO691" s="3143"/>
      <c r="AP691" s="3143"/>
      <c r="AQ691" s="3143"/>
      <c r="AR691" s="3143"/>
      <c r="AS691" s="3143"/>
      <c r="AT691" s="3143"/>
      <c r="AU691" s="3143"/>
      <c r="AV691" s="3143"/>
      <c r="AW691" s="3143"/>
      <c r="AX691" s="3143"/>
      <c r="AY691" s="3143"/>
      <c r="AZ691" s="3143"/>
      <c r="BA691" s="3143"/>
      <c r="BB691" s="3143"/>
      <c r="BC691" s="3143"/>
      <c r="BD691" s="3143"/>
      <c r="BE691" s="3143"/>
      <c r="BF691" s="3143"/>
      <c r="BG691" s="3143"/>
      <c r="BH691" s="3143"/>
      <c r="BI691" s="3143"/>
      <c r="BJ691" s="3143"/>
      <c r="BK691" s="3143"/>
      <c r="BL691" s="3189"/>
      <c r="BM691" s="3189"/>
      <c r="BN691" s="3189"/>
      <c r="BO691" s="3189"/>
      <c r="BP691" s="3189"/>
      <c r="BQ691" s="3189"/>
      <c r="BR691" s="3189"/>
      <c r="BS691" s="3189"/>
      <c r="BT691" s="3189"/>
      <c r="BU691" s="3189"/>
      <c r="BV691" s="3143"/>
      <c r="BW691" s="3143"/>
      <c r="BX691" s="3143"/>
      <c r="BY691" s="3143"/>
      <c r="BZ691" s="3143"/>
      <c r="CA691" s="3143"/>
      <c r="CB691" s="3143"/>
      <c r="CC691" s="3143"/>
      <c r="CD691" s="3143"/>
      <c r="CE691" s="3143"/>
      <c r="CF691" s="3143"/>
      <c r="CG691" s="3143"/>
      <c r="CH691" s="3143"/>
      <c r="CI691" s="3143"/>
    </row>
    <row r="692" spans="1:87" ht="16.5" customHeight="1">
      <c r="A692" s="3143"/>
      <c r="B692" s="3143"/>
      <c r="C692" s="3143"/>
      <c r="D692" s="3143"/>
      <c r="E692" s="3143"/>
      <c r="F692" s="3143"/>
      <c r="G692" s="3143"/>
      <c r="H692" s="3143"/>
      <c r="I692" s="3143"/>
      <c r="J692" s="3143"/>
      <c r="K692" s="3098"/>
      <c r="L692" s="3098"/>
      <c r="M692" s="3098"/>
      <c r="N692" s="3098"/>
      <c r="O692" s="3098"/>
      <c r="P692" s="3098"/>
      <c r="Q692" s="3098"/>
      <c r="R692" s="3098"/>
      <c r="S692" s="3098"/>
      <c r="T692" s="3098"/>
      <c r="U692" s="3098"/>
      <c r="V692" s="3098"/>
      <c r="W692" s="3098"/>
      <c r="X692" s="3098"/>
      <c r="Y692" s="3098"/>
      <c r="Z692" s="3098"/>
      <c r="AA692" s="3098"/>
      <c r="AB692" s="3098"/>
      <c r="AC692" s="3098"/>
      <c r="AD692" s="3098"/>
      <c r="AE692" s="3098"/>
      <c r="AF692" s="3098"/>
      <c r="AG692" s="3098"/>
      <c r="AH692" s="3098"/>
      <c r="AI692" s="3098"/>
      <c r="AJ692" s="3143"/>
      <c r="AK692" s="3143"/>
      <c r="AL692" s="3143"/>
      <c r="AM692" s="3143"/>
      <c r="AN692" s="3143"/>
      <c r="AO692" s="3143"/>
      <c r="AP692" s="3143"/>
      <c r="AQ692" s="3143"/>
      <c r="AR692" s="3143"/>
      <c r="AS692" s="3143"/>
      <c r="AT692" s="3143"/>
      <c r="AU692" s="3143"/>
      <c r="AV692" s="3143"/>
      <c r="AW692" s="3143"/>
      <c r="AX692" s="3143"/>
      <c r="AY692" s="3143"/>
      <c r="AZ692" s="3143"/>
      <c r="BA692" s="3143"/>
      <c r="BB692" s="3143"/>
      <c r="BC692" s="3143"/>
      <c r="BD692" s="3143"/>
      <c r="BE692" s="3143"/>
      <c r="BF692" s="3143"/>
      <c r="BG692" s="3143"/>
      <c r="BH692" s="3143"/>
      <c r="BI692" s="3143"/>
      <c r="BJ692" s="3143"/>
      <c r="BK692" s="3143"/>
      <c r="BL692" s="3189"/>
      <c r="BM692" s="3189"/>
      <c r="BN692" s="3189"/>
      <c r="BO692" s="3189"/>
      <c r="BP692" s="3189"/>
      <c r="BQ692" s="3189"/>
      <c r="BR692" s="3189"/>
      <c r="BS692" s="3189"/>
      <c r="BT692" s="3189"/>
      <c r="BU692" s="3189"/>
      <c r="BV692" s="3143"/>
      <c r="BW692" s="3143"/>
      <c r="BX692" s="3143"/>
      <c r="BY692" s="3143"/>
      <c r="BZ692" s="3143"/>
      <c r="CA692" s="3143"/>
      <c r="CB692" s="3143"/>
      <c r="CC692" s="3143"/>
      <c r="CD692" s="3143"/>
      <c r="CE692" s="3143"/>
      <c r="CF692" s="3143"/>
      <c r="CG692" s="3143"/>
      <c r="CH692" s="3143"/>
      <c r="CI692" s="3143"/>
    </row>
    <row r="693" spans="1:87" ht="16.5" customHeight="1">
      <c r="A693" s="3143"/>
      <c r="B693" s="3143"/>
      <c r="C693" s="3143"/>
      <c r="D693" s="3143"/>
      <c r="E693" s="3143"/>
      <c r="F693" s="3143"/>
      <c r="G693" s="3143"/>
      <c r="H693" s="3143"/>
      <c r="I693" s="3143"/>
      <c r="J693" s="3143"/>
      <c r="K693" s="3098"/>
      <c r="L693" s="3098"/>
      <c r="M693" s="3098"/>
      <c r="N693" s="3098"/>
      <c r="O693" s="3098"/>
      <c r="P693" s="3098"/>
      <c r="Q693" s="3098"/>
      <c r="R693" s="3098"/>
      <c r="S693" s="3098"/>
      <c r="T693" s="3098"/>
      <c r="U693" s="3098"/>
      <c r="V693" s="3098"/>
      <c r="W693" s="3098"/>
      <c r="X693" s="3098"/>
      <c r="Y693" s="3098"/>
      <c r="Z693" s="3098"/>
      <c r="AA693" s="3098"/>
      <c r="AB693" s="3098"/>
      <c r="AC693" s="3098"/>
      <c r="AD693" s="3098"/>
      <c r="AE693" s="3098"/>
      <c r="AF693" s="3098"/>
      <c r="AG693" s="3098"/>
      <c r="AH693" s="3098"/>
      <c r="AI693" s="3098"/>
      <c r="AJ693" s="3143"/>
      <c r="AK693" s="3143"/>
      <c r="AL693" s="3143"/>
      <c r="AM693" s="3143"/>
      <c r="AN693" s="3143"/>
      <c r="AO693" s="3143"/>
      <c r="AP693" s="3143"/>
      <c r="AQ693" s="3143"/>
      <c r="AR693" s="3143"/>
      <c r="AS693" s="3143"/>
      <c r="AT693" s="3143"/>
      <c r="AU693" s="3143"/>
      <c r="AV693" s="3143"/>
      <c r="AW693" s="3143"/>
      <c r="AX693" s="3143"/>
      <c r="AY693" s="3143"/>
      <c r="AZ693" s="3143"/>
      <c r="BA693" s="3143"/>
      <c r="BB693" s="3143"/>
      <c r="BC693" s="3143"/>
      <c r="BD693" s="3143"/>
      <c r="BE693" s="3143"/>
      <c r="BF693" s="3143"/>
      <c r="BG693" s="3143"/>
      <c r="BH693" s="3143"/>
      <c r="BI693" s="3143"/>
      <c r="BJ693" s="3143"/>
      <c r="BK693" s="3143"/>
      <c r="BL693" s="3189"/>
      <c r="BM693" s="3189"/>
      <c r="BN693" s="3189"/>
      <c r="BO693" s="3189"/>
      <c r="BP693" s="3189"/>
      <c r="BQ693" s="3189"/>
      <c r="BR693" s="3189"/>
      <c r="BS693" s="3189"/>
      <c r="BT693" s="3189"/>
      <c r="BU693" s="3189"/>
      <c r="BV693" s="3143"/>
      <c r="BW693" s="3143"/>
      <c r="BX693" s="3143"/>
      <c r="BY693" s="3143"/>
      <c r="BZ693" s="3143"/>
      <c r="CA693" s="3143"/>
      <c r="CB693" s="3143"/>
      <c r="CC693" s="3143"/>
      <c r="CD693" s="3143"/>
      <c r="CE693" s="3143"/>
      <c r="CF693" s="3143"/>
      <c r="CG693" s="3143"/>
      <c r="CH693" s="3143"/>
      <c r="CI693" s="3143"/>
    </row>
    <row r="694" spans="1:87" ht="16.5" customHeight="1">
      <c r="A694" s="3143"/>
      <c r="B694" s="3143"/>
      <c r="C694" s="3143"/>
      <c r="D694" s="3143"/>
      <c r="E694" s="3143"/>
      <c r="F694" s="3143"/>
      <c r="G694" s="3143"/>
      <c r="H694" s="3143"/>
      <c r="I694" s="3143"/>
      <c r="J694" s="3143"/>
      <c r="K694" s="3098"/>
      <c r="L694" s="3098"/>
      <c r="M694" s="3098"/>
      <c r="N694" s="3098"/>
      <c r="O694" s="3098"/>
      <c r="P694" s="3098"/>
      <c r="Q694" s="3098"/>
      <c r="R694" s="3098"/>
      <c r="S694" s="3098"/>
      <c r="T694" s="3098"/>
      <c r="U694" s="3098"/>
      <c r="V694" s="3098"/>
      <c r="W694" s="3098"/>
      <c r="X694" s="3098"/>
      <c r="Y694" s="3098"/>
      <c r="Z694" s="3098"/>
      <c r="AA694" s="3098"/>
      <c r="AB694" s="3098"/>
      <c r="AC694" s="3098"/>
      <c r="AD694" s="3098"/>
      <c r="AE694" s="3098"/>
      <c r="AF694" s="3098"/>
      <c r="AG694" s="3098"/>
      <c r="AH694" s="3098"/>
      <c r="AI694" s="3098"/>
      <c r="AJ694" s="3143"/>
      <c r="AK694" s="3143"/>
      <c r="AL694" s="3143"/>
      <c r="AM694" s="3143"/>
      <c r="AN694" s="3143"/>
      <c r="AO694" s="3143"/>
      <c r="AP694" s="3143"/>
      <c r="AQ694" s="3143"/>
      <c r="AR694" s="3143"/>
      <c r="AS694" s="3143"/>
      <c r="AT694" s="3143"/>
      <c r="AU694" s="3143"/>
      <c r="AV694" s="3143"/>
      <c r="AW694" s="3143"/>
      <c r="AX694" s="3143"/>
      <c r="AY694" s="3143"/>
      <c r="AZ694" s="3143"/>
      <c r="BA694" s="3143"/>
      <c r="BB694" s="3143"/>
      <c r="BC694" s="3143"/>
      <c r="BD694" s="3143"/>
      <c r="BE694" s="3143"/>
      <c r="BF694" s="3143"/>
      <c r="BG694" s="3143"/>
      <c r="BH694" s="3143"/>
      <c r="BI694" s="3143"/>
      <c r="BJ694" s="3143"/>
      <c r="BK694" s="3143"/>
      <c r="BL694" s="3189"/>
      <c r="BM694" s="3189"/>
      <c r="BN694" s="3189"/>
      <c r="BO694" s="3189"/>
      <c r="BP694" s="3189"/>
      <c r="BQ694" s="3189"/>
      <c r="BR694" s="3189"/>
      <c r="BS694" s="3189"/>
      <c r="BT694" s="3189"/>
      <c r="BU694" s="3189"/>
      <c r="BV694" s="3143"/>
      <c r="BW694" s="3143"/>
      <c r="BX694" s="3143"/>
      <c r="BY694" s="3143"/>
      <c r="BZ694" s="3143"/>
      <c r="CA694" s="3143"/>
      <c r="CB694" s="3143"/>
      <c r="CC694" s="3143"/>
      <c r="CD694" s="3143"/>
      <c r="CE694" s="3143"/>
      <c r="CF694" s="3143"/>
      <c r="CG694" s="3143"/>
      <c r="CH694" s="3143"/>
      <c r="CI694" s="3143"/>
    </row>
    <row r="695" spans="1:87" ht="16.5" customHeight="1">
      <c r="A695" s="3143"/>
      <c r="B695" s="3143"/>
      <c r="C695" s="3143"/>
      <c r="D695" s="3143"/>
      <c r="E695" s="3143"/>
      <c r="F695" s="3143"/>
      <c r="G695" s="3143"/>
      <c r="H695" s="3143"/>
      <c r="I695" s="3143"/>
      <c r="J695" s="3143"/>
      <c r="K695" s="3098"/>
      <c r="L695" s="3098"/>
      <c r="M695" s="3098"/>
      <c r="N695" s="3098"/>
      <c r="O695" s="3098"/>
      <c r="P695" s="3098"/>
      <c r="Q695" s="3098"/>
      <c r="R695" s="3098"/>
      <c r="S695" s="3098"/>
      <c r="T695" s="3098"/>
      <c r="U695" s="3098"/>
      <c r="V695" s="3098"/>
      <c r="W695" s="3098"/>
      <c r="X695" s="3098"/>
      <c r="Y695" s="3098"/>
      <c r="Z695" s="3098"/>
      <c r="AA695" s="3098"/>
      <c r="AB695" s="3098"/>
      <c r="AC695" s="3098"/>
      <c r="AD695" s="3098"/>
      <c r="AE695" s="3098"/>
      <c r="AF695" s="3098"/>
      <c r="AG695" s="3098"/>
      <c r="AH695" s="3098"/>
      <c r="AI695" s="3098"/>
      <c r="AJ695" s="3143"/>
      <c r="AK695" s="3143"/>
      <c r="AL695" s="3143"/>
      <c r="AM695" s="3143"/>
      <c r="AN695" s="3143"/>
      <c r="AO695" s="3143"/>
      <c r="AP695" s="3143"/>
      <c r="AQ695" s="3143"/>
      <c r="AR695" s="3143"/>
      <c r="AS695" s="3143"/>
      <c r="AT695" s="3143"/>
      <c r="AU695" s="3143"/>
      <c r="AV695" s="3143"/>
      <c r="AW695" s="3143"/>
      <c r="AX695" s="3143"/>
      <c r="AY695" s="3143"/>
      <c r="AZ695" s="3143"/>
      <c r="BA695" s="3143"/>
      <c r="BB695" s="3143"/>
      <c r="BC695" s="3143"/>
      <c r="BD695" s="3143"/>
      <c r="BE695" s="3143"/>
      <c r="BF695" s="3143"/>
      <c r="BG695" s="3143"/>
      <c r="BH695" s="3143"/>
      <c r="BI695" s="3143"/>
      <c r="BJ695" s="3143"/>
      <c r="BK695" s="3143"/>
      <c r="BL695" s="3189"/>
      <c r="BM695" s="3189"/>
      <c r="BN695" s="3189"/>
      <c r="BO695" s="3189"/>
      <c r="BP695" s="3189"/>
      <c r="BQ695" s="3189"/>
      <c r="BR695" s="3189"/>
      <c r="BS695" s="3189"/>
      <c r="BT695" s="3189"/>
      <c r="BU695" s="3189"/>
      <c r="BV695" s="3143"/>
      <c r="BW695" s="3143"/>
      <c r="BX695" s="3143"/>
      <c r="BY695" s="3143"/>
      <c r="BZ695" s="3143"/>
      <c r="CA695" s="3143"/>
      <c r="CB695" s="3143"/>
      <c r="CC695" s="3143"/>
      <c r="CD695" s="3143"/>
      <c r="CE695" s="3143"/>
      <c r="CF695" s="3143"/>
      <c r="CG695" s="3143"/>
      <c r="CH695" s="3143"/>
      <c r="CI695" s="3143"/>
    </row>
    <row r="696" spans="1:87" ht="16.5" customHeight="1">
      <c r="A696" s="3143"/>
      <c r="B696" s="3143"/>
      <c r="C696" s="3143"/>
      <c r="D696" s="3143"/>
      <c r="E696" s="3143"/>
      <c r="F696" s="3143"/>
      <c r="G696" s="3143"/>
      <c r="H696" s="3143"/>
      <c r="I696" s="3143"/>
      <c r="J696" s="3143"/>
      <c r="K696" s="3098"/>
      <c r="L696" s="3098"/>
      <c r="M696" s="3098"/>
      <c r="N696" s="3098"/>
      <c r="O696" s="3098"/>
      <c r="P696" s="3098"/>
      <c r="Q696" s="3098"/>
      <c r="R696" s="3098"/>
      <c r="S696" s="3098"/>
      <c r="T696" s="3098"/>
      <c r="U696" s="3098"/>
      <c r="V696" s="3098"/>
      <c r="W696" s="3098"/>
      <c r="X696" s="3098"/>
      <c r="Y696" s="3098"/>
      <c r="Z696" s="3098"/>
      <c r="AA696" s="3098"/>
      <c r="AB696" s="3098"/>
      <c r="AC696" s="3098"/>
      <c r="AD696" s="3098"/>
      <c r="AE696" s="3098"/>
      <c r="AF696" s="3098"/>
      <c r="AG696" s="3098"/>
      <c r="AH696" s="3098"/>
      <c r="AI696" s="3098"/>
      <c r="AJ696" s="3143"/>
      <c r="AK696" s="3143"/>
      <c r="AL696" s="3143"/>
      <c r="AM696" s="3143"/>
      <c r="AN696" s="3143"/>
      <c r="AO696" s="3143"/>
      <c r="AP696" s="3143"/>
      <c r="AQ696" s="3143"/>
      <c r="AR696" s="3143"/>
      <c r="AS696" s="3143"/>
      <c r="AT696" s="3143"/>
      <c r="AU696" s="3143"/>
      <c r="AV696" s="3143"/>
      <c r="AW696" s="3143"/>
      <c r="AX696" s="3143"/>
      <c r="AY696" s="3143"/>
      <c r="AZ696" s="3143"/>
      <c r="BA696" s="3143"/>
      <c r="BB696" s="3143"/>
      <c r="BC696" s="3143"/>
      <c r="BD696" s="3143"/>
      <c r="BE696" s="3143"/>
      <c r="BF696" s="3143"/>
      <c r="BG696" s="3143"/>
      <c r="BH696" s="3143"/>
      <c r="BI696" s="3143"/>
      <c r="BJ696" s="3143"/>
      <c r="BK696" s="3143"/>
      <c r="BL696" s="3189"/>
      <c r="BM696" s="3189"/>
      <c r="BN696" s="3189"/>
      <c r="BO696" s="3189"/>
      <c r="BP696" s="3189"/>
      <c r="BQ696" s="3189"/>
      <c r="BR696" s="3189"/>
      <c r="BS696" s="3189"/>
      <c r="BT696" s="3189"/>
      <c r="BU696" s="3189"/>
      <c r="BV696" s="3143"/>
      <c r="BW696" s="3143"/>
      <c r="BX696" s="3143"/>
      <c r="BY696" s="3143"/>
      <c r="BZ696" s="3143"/>
      <c r="CA696" s="3143"/>
      <c r="CB696" s="3143"/>
      <c r="CC696" s="3143"/>
      <c r="CD696" s="3143"/>
      <c r="CE696" s="3143"/>
      <c r="CF696" s="3143"/>
      <c r="CG696" s="3143"/>
      <c r="CH696" s="3143"/>
      <c r="CI696" s="3143"/>
    </row>
    <row r="697" spans="1:87" ht="16.5" customHeight="1">
      <c r="A697" s="3143"/>
      <c r="B697" s="3143"/>
      <c r="C697" s="3143"/>
      <c r="D697" s="3143"/>
      <c r="E697" s="3143"/>
      <c r="F697" s="3143"/>
      <c r="G697" s="3143"/>
      <c r="H697" s="3143"/>
      <c r="I697" s="3143"/>
      <c r="J697" s="3143"/>
      <c r="K697" s="3098"/>
      <c r="L697" s="3098"/>
      <c r="M697" s="3098"/>
      <c r="N697" s="3098"/>
      <c r="O697" s="3098"/>
      <c r="P697" s="3098"/>
      <c r="Q697" s="3098"/>
      <c r="R697" s="3098"/>
      <c r="S697" s="3098"/>
      <c r="T697" s="3098"/>
      <c r="U697" s="3098"/>
      <c r="V697" s="3098"/>
      <c r="W697" s="3098"/>
      <c r="X697" s="3098"/>
      <c r="Y697" s="3098"/>
      <c r="Z697" s="3098"/>
      <c r="AA697" s="3098"/>
      <c r="AB697" s="3098"/>
      <c r="AC697" s="3098"/>
      <c r="AD697" s="3098"/>
      <c r="AE697" s="3098"/>
      <c r="AF697" s="3098"/>
      <c r="AG697" s="3098"/>
      <c r="AH697" s="3098"/>
      <c r="AI697" s="3098"/>
      <c r="AJ697" s="3143"/>
      <c r="AK697" s="3143"/>
      <c r="AL697" s="3143"/>
      <c r="AM697" s="3143"/>
      <c r="AN697" s="3143"/>
      <c r="AO697" s="3143"/>
      <c r="AP697" s="3143"/>
      <c r="AQ697" s="3143"/>
      <c r="AR697" s="3143"/>
      <c r="AS697" s="3143"/>
      <c r="AT697" s="3143"/>
      <c r="AU697" s="3143"/>
      <c r="AV697" s="3143"/>
      <c r="AW697" s="3143"/>
      <c r="AX697" s="3143"/>
      <c r="AY697" s="3143"/>
      <c r="AZ697" s="3143"/>
      <c r="BA697" s="3143"/>
      <c r="BB697" s="3143"/>
      <c r="BC697" s="3143"/>
      <c r="BD697" s="3143"/>
      <c r="BE697" s="3143"/>
      <c r="BF697" s="3143"/>
      <c r="BG697" s="3143"/>
      <c r="BH697" s="3143"/>
      <c r="BI697" s="3143"/>
      <c r="BJ697" s="3143"/>
      <c r="BK697" s="3143"/>
      <c r="BL697" s="3189"/>
      <c r="BM697" s="3189"/>
      <c r="BN697" s="3189"/>
      <c r="BO697" s="3189"/>
      <c r="BP697" s="3189"/>
      <c r="BQ697" s="3189"/>
      <c r="BR697" s="3189"/>
      <c r="BS697" s="3189"/>
      <c r="BT697" s="3189"/>
      <c r="BU697" s="3189"/>
      <c r="BV697" s="3143"/>
      <c r="BW697" s="3143"/>
      <c r="BX697" s="3143"/>
      <c r="BY697" s="3143"/>
      <c r="BZ697" s="3143"/>
      <c r="CA697" s="3143"/>
      <c r="CB697" s="3143"/>
      <c r="CC697" s="3143"/>
      <c r="CD697" s="3143"/>
      <c r="CE697" s="3143"/>
      <c r="CF697" s="3143"/>
      <c r="CG697" s="3143"/>
      <c r="CH697" s="3143"/>
      <c r="CI697" s="3143"/>
    </row>
    <row r="698" spans="1:87" ht="16.5" customHeight="1">
      <c r="A698" s="3143"/>
      <c r="B698" s="3143"/>
      <c r="C698" s="3143"/>
      <c r="D698" s="3143"/>
      <c r="E698" s="3143"/>
      <c r="F698" s="3143"/>
      <c r="G698" s="3143"/>
      <c r="H698" s="3143"/>
      <c r="I698" s="3143"/>
      <c r="J698" s="3143"/>
      <c r="K698" s="3098"/>
      <c r="L698" s="3098"/>
      <c r="M698" s="3098"/>
      <c r="N698" s="3098"/>
      <c r="O698" s="3098"/>
      <c r="P698" s="3098"/>
      <c r="Q698" s="3098"/>
      <c r="R698" s="3098"/>
      <c r="S698" s="3098"/>
      <c r="T698" s="3098"/>
      <c r="U698" s="3098"/>
      <c r="V698" s="3098"/>
      <c r="W698" s="3098"/>
      <c r="X698" s="3098"/>
      <c r="Y698" s="3098"/>
      <c r="Z698" s="3098"/>
      <c r="AA698" s="3098"/>
      <c r="AB698" s="3098"/>
      <c r="AC698" s="3098"/>
      <c r="AD698" s="3098"/>
      <c r="AE698" s="3098"/>
      <c r="AF698" s="3098"/>
      <c r="AG698" s="3098"/>
      <c r="AH698" s="3098"/>
      <c r="AI698" s="3098"/>
      <c r="AJ698" s="3143"/>
      <c r="AK698" s="3143"/>
      <c r="AL698" s="3143"/>
      <c r="AM698" s="3143"/>
      <c r="AN698" s="3143"/>
      <c r="AO698" s="3143"/>
      <c r="AP698" s="3143"/>
      <c r="AQ698" s="3143"/>
      <c r="AR698" s="3143"/>
      <c r="AS698" s="3143"/>
      <c r="AT698" s="3143"/>
      <c r="AU698" s="3143"/>
      <c r="AV698" s="3143"/>
      <c r="AW698" s="3143"/>
      <c r="AX698" s="3143"/>
      <c r="AY698" s="3143"/>
      <c r="AZ698" s="3143"/>
      <c r="BA698" s="3143"/>
      <c r="BB698" s="3143"/>
      <c r="BC698" s="3143"/>
      <c r="BD698" s="3143"/>
      <c r="BE698" s="3143"/>
      <c r="BF698" s="3143"/>
      <c r="BG698" s="3143"/>
      <c r="BH698" s="3143"/>
      <c r="BI698" s="3143"/>
      <c r="BJ698" s="3143"/>
      <c r="BK698" s="3143"/>
      <c r="BL698" s="3189"/>
      <c r="BM698" s="3189"/>
      <c r="BN698" s="3189"/>
      <c r="BO698" s="3189"/>
      <c r="BP698" s="3189"/>
      <c r="BQ698" s="3189"/>
      <c r="BR698" s="3189"/>
      <c r="BS698" s="3189"/>
      <c r="BT698" s="3189"/>
      <c r="BU698" s="3189"/>
      <c r="BV698" s="3143"/>
      <c r="BW698" s="3143"/>
      <c r="BX698" s="3143"/>
      <c r="BY698" s="3143"/>
      <c r="BZ698" s="3143"/>
      <c r="CA698" s="3143"/>
      <c r="CB698" s="3143"/>
      <c r="CC698" s="3143"/>
      <c r="CD698" s="3143"/>
      <c r="CE698" s="3143"/>
      <c r="CF698" s="3143"/>
      <c r="CG698" s="3143"/>
      <c r="CH698" s="3143"/>
      <c r="CI698" s="3143"/>
    </row>
    <row r="699" spans="1:87" ht="16.5" customHeight="1">
      <c r="A699" s="3143"/>
      <c r="B699" s="3143"/>
      <c r="C699" s="3143"/>
      <c r="D699" s="3143"/>
      <c r="E699" s="3143"/>
      <c r="F699" s="3143"/>
      <c r="G699" s="3143"/>
      <c r="H699" s="3143"/>
      <c r="I699" s="3143"/>
      <c r="J699" s="3143"/>
      <c r="K699" s="3098"/>
      <c r="L699" s="3098"/>
      <c r="M699" s="3098"/>
      <c r="N699" s="3098"/>
      <c r="O699" s="3098"/>
      <c r="P699" s="3098"/>
      <c r="Q699" s="3098"/>
      <c r="R699" s="3098"/>
      <c r="S699" s="3098"/>
      <c r="T699" s="3098"/>
      <c r="U699" s="3098"/>
      <c r="V699" s="3098"/>
      <c r="W699" s="3098"/>
      <c r="X699" s="3098"/>
      <c r="Y699" s="3098"/>
      <c r="Z699" s="3098"/>
      <c r="AA699" s="3098"/>
      <c r="AB699" s="3098"/>
      <c r="AC699" s="3098"/>
      <c r="AD699" s="3098"/>
      <c r="AE699" s="3098"/>
      <c r="AF699" s="3098"/>
      <c r="AG699" s="3098"/>
      <c r="AH699" s="3098"/>
      <c r="AI699" s="3098"/>
      <c r="AJ699" s="3143"/>
      <c r="AK699" s="3143"/>
      <c r="AL699" s="3143"/>
      <c r="AM699" s="3143"/>
      <c r="AN699" s="3143"/>
      <c r="AO699" s="3143"/>
      <c r="AP699" s="3143"/>
      <c r="AQ699" s="3143"/>
      <c r="AR699" s="3143"/>
      <c r="AS699" s="3143"/>
      <c r="AT699" s="3143"/>
      <c r="AU699" s="3143"/>
      <c r="AV699" s="3143"/>
      <c r="AW699" s="3143"/>
      <c r="AX699" s="3143"/>
      <c r="AY699" s="3143"/>
      <c r="AZ699" s="3143"/>
      <c r="BA699" s="3143"/>
      <c r="BB699" s="3143"/>
      <c r="BC699" s="3143"/>
      <c r="BD699" s="3143"/>
      <c r="BE699" s="3143"/>
      <c r="BF699" s="3143"/>
      <c r="BG699" s="3143"/>
      <c r="BH699" s="3143"/>
      <c r="BI699" s="3143"/>
      <c r="BJ699" s="3143"/>
      <c r="BK699" s="3143"/>
      <c r="BL699" s="3189"/>
      <c r="BM699" s="3189"/>
      <c r="BN699" s="3189"/>
      <c r="BO699" s="3189"/>
      <c r="BP699" s="3189"/>
      <c r="BQ699" s="3189"/>
      <c r="BR699" s="3189"/>
      <c r="BS699" s="3189"/>
      <c r="BT699" s="3189"/>
      <c r="BU699" s="3189"/>
      <c r="BV699" s="3143"/>
      <c r="BW699" s="3143"/>
      <c r="BX699" s="3143"/>
      <c r="BY699" s="3143"/>
      <c r="BZ699" s="3143"/>
      <c r="CA699" s="3143"/>
      <c r="CB699" s="3143"/>
      <c r="CC699" s="3143"/>
      <c r="CD699" s="3143"/>
      <c r="CE699" s="3143"/>
      <c r="CF699" s="3143"/>
      <c r="CG699" s="3143"/>
      <c r="CH699" s="3143"/>
      <c r="CI699" s="3143"/>
    </row>
    <row r="700" spans="1:87" ht="16.5" customHeight="1">
      <c r="A700" s="3143"/>
      <c r="B700" s="3143"/>
      <c r="C700" s="3143"/>
      <c r="D700" s="3143"/>
      <c r="E700" s="3143"/>
      <c r="F700" s="3143"/>
      <c r="G700" s="3143"/>
      <c r="H700" s="3143"/>
      <c r="I700" s="3143"/>
      <c r="J700" s="3143"/>
      <c r="K700" s="3098"/>
      <c r="L700" s="3098"/>
      <c r="M700" s="3098"/>
      <c r="N700" s="3098"/>
      <c r="O700" s="3098"/>
      <c r="P700" s="3098"/>
      <c r="Q700" s="3098"/>
      <c r="R700" s="3098"/>
      <c r="S700" s="3098"/>
      <c r="T700" s="3098"/>
      <c r="U700" s="3098"/>
      <c r="V700" s="3098"/>
      <c r="W700" s="3098"/>
      <c r="X700" s="3098"/>
      <c r="Y700" s="3098"/>
      <c r="Z700" s="3098"/>
      <c r="AA700" s="3098"/>
      <c r="AB700" s="3098"/>
      <c r="AC700" s="3098"/>
      <c r="AD700" s="3098"/>
      <c r="AE700" s="3098"/>
      <c r="AF700" s="3098"/>
      <c r="AG700" s="3098"/>
      <c r="AH700" s="3098"/>
      <c r="AI700" s="3098"/>
      <c r="AJ700" s="3143"/>
      <c r="AK700" s="3143"/>
      <c r="AL700" s="3143"/>
      <c r="AM700" s="3143"/>
      <c r="AN700" s="3143"/>
      <c r="AO700" s="3143"/>
      <c r="AP700" s="3143"/>
      <c r="AQ700" s="3143"/>
      <c r="AR700" s="3143"/>
      <c r="AS700" s="3143"/>
      <c r="AT700" s="3143"/>
      <c r="AU700" s="3143"/>
      <c r="AV700" s="3143"/>
      <c r="AW700" s="3143"/>
      <c r="AX700" s="3143"/>
      <c r="AY700" s="3143"/>
      <c r="AZ700" s="3143"/>
      <c r="BA700" s="3143"/>
      <c r="BB700" s="3143"/>
      <c r="BC700" s="3143"/>
      <c r="BD700" s="3143"/>
      <c r="BE700" s="3143"/>
      <c r="BF700" s="3143"/>
      <c r="BG700" s="3143"/>
      <c r="BH700" s="3143"/>
      <c r="BI700" s="3143"/>
      <c r="BJ700" s="3143"/>
      <c r="BK700" s="3143"/>
      <c r="BL700" s="3189"/>
      <c r="BM700" s="3189"/>
      <c r="BN700" s="3189"/>
      <c r="BO700" s="3189"/>
      <c r="BP700" s="3189"/>
      <c r="BQ700" s="3189"/>
      <c r="BR700" s="3189"/>
      <c r="BS700" s="3189"/>
      <c r="BT700" s="3189"/>
      <c r="BU700" s="3189"/>
      <c r="BV700" s="3143"/>
      <c r="BW700" s="3143"/>
      <c r="BX700" s="3143"/>
      <c r="BY700" s="3143"/>
      <c r="BZ700" s="3143"/>
      <c r="CA700" s="3143"/>
      <c r="CB700" s="3143"/>
      <c r="CC700" s="3143"/>
      <c r="CD700" s="3143"/>
      <c r="CE700" s="3143"/>
      <c r="CF700" s="3143"/>
      <c r="CG700" s="3143"/>
      <c r="CH700" s="3143"/>
      <c r="CI700" s="3143"/>
    </row>
    <row r="701" spans="1:87" ht="16.5" customHeight="1">
      <c r="A701" s="3143"/>
      <c r="B701" s="3143"/>
      <c r="C701" s="3143"/>
      <c r="D701" s="3143"/>
      <c r="E701" s="3143"/>
      <c r="F701" s="3143"/>
      <c r="G701" s="3143"/>
      <c r="H701" s="3143"/>
      <c r="I701" s="3143"/>
      <c r="J701" s="3143"/>
      <c r="K701" s="3098"/>
      <c r="L701" s="3098"/>
      <c r="M701" s="3098"/>
      <c r="N701" s="3098"/>
      <c r="O701" s="3098"/>
      <c r="P701" s="3098"/>
      <c r="Q701" s="3098"/>
      <c r="R701" s="3098"/>
      <c r="S701" s="3098"/>
      <c r="T701" s="3098"/>
      <c r="U701" s="3098"/>
      <c r="V701" s="3098"/>
      <c r="W701" s="3098"/>
      <c r="X701" s="3098"/>
      <c r="Y701" s="3098"/>
      <c r="Z701" s="3098"/>
      <c r="AA701" s="3098"/>
      <c r="AB701" s="3098"/>
      <c r="AC701" s="3098"/>
      <c r="AD701" s="3098"/>
      <c r="AE701" s="3098"/>
      <c r="AF701" s="3098"/>
      <c r="AG701" s="3098"/>
      <c r="AH701" s="3098"/>
      <c r="AI701" s="3098"/>
      <c r="AJ701" s="3143"/>
      <c r="AK701" s="3143"/>
      <c r="AL701" s="3143"/>
      <c r="AM701" s="3143"/>
      <c r="AN701" s="3143"/>
      <c r="AO701" s="3143"/>
      <c r="AP701" s="3143"/>
      <c r="AQ701" s="3143"/>
      <c r="AR701" s="3143"/>
      <c r="AS701" s="3143"/>
      <c r="AT701" s="3143"/>
      <c r="AU701" s="3143"/>
      <c r="AV701" s="3143"/>
      <c r="AW701" s="3143"/>
      <c r="AX701" s="3143"/>
      <c r="AY701" s="3143"/>
      <c r="AZ701" s="3143"/>
      <c r="BA701" s="3143"/>
      <c r="BB701" s="3143"/>
      <c r="BC701" s="3143"/>
      <c r="BD701" s="3143"/>
      <c r="BE701" s="3143"/>
      <c r="BF701" s="3143"/>
      <c r="BG701" s="3143"/>
      <c r="BH701" s="3143"/>
      <c r="BI701" s="3143"/>
      <c r="BJ701" s="3143"/>
      <c r="BK701" s="3143"/>
      <c r="BL701" s="3189"/>
      <c r="BM701" s="3189"/>
      <c r="BN701" s="3189"/>
      <c r="BO701" s="3189"/>
      <c r="BP701" s="3189"/>
      <c r="BQ701" s="3189"/>
      <c r="BR701" s="3189"/>
      <c r="BS701" s="3189"/>
      <c r="BT701" s="3189"/>
      <c r="BU701" s="3189"/>
      <c r="BV701" s="3143"/>
      <c r="BW701" s="3143"/>
      <c r="BX701" s="3143"/>
      <c r="BY701" s="3143"/>
      <c r="BZ701" s="3143"/>
      <c r="CA701" s="3143"/>
      <c r="CB701" s="3143"/>
      <c r="CC701" s="3143"/>
      <c r="CD701" s="3143"/>
      <c r="CE701" s="3143"/>
      <c r="CF701" s="3143"/>
      <c r="CG701" s="3143"/>
      <c r="CH701" s="3143"/>
      <c r="CI701" s="3143"/>
    </row>
    <row r="702" spans="1:87" ht="16.5" customHeight="1">
      <c r="A702" s="3143"/>
      <c r="B702" s="3143"/>
      <c r="C702" s="3143"/>
      <c r="D702" s="3143"/>
      <c r="E702" s="3143"/>
      <c r="F702" s="3143"/>
      <c r="G702" s="3143"/>
      <c r="H702" s="3143"/>
      <c r="I702" s="3143"/>
      <c r="J702" s="3143"/>
      <c r="K702" s="3098"/>
      <c r="L702" s="3098"/>
      <c r="M702" s="3098"/>
      <c r="N702" s="3098"/>
      <c r="O702" s="3098"/>
      <c r="P702" s="3098"/>
      <c r="Q702" s="3098"/>
      <c r="R702" s="3098"/>
      <c r="S702" s="3098"/>
      <c r="T702" s="3098"/>
      <c r="U702" s="3098"/>
      <c r="V702" s="3098"/>
      <c r="W702" s="3098"/>
      <c r="X702" s="3098"/>
      <c r="Y702" s="3098"/>
      <c r="Z702" s="3098"/>
      <c r="AA702" s="3098"/>
      <c r="AB702" s="3098"/>
      <c r="AC702" s="3098"/>
      <c r="AD702" s="3098"/>
      <c r="AE702" s="3098"/>
      <c r="AF702" s="3098"/>
      <c r="AG702" s="3098"/>
      <c r="AH702" s="3098"/>
      <c r="AI702" s="3098"/>
      <c r="AJ702" s="3143"/>
      <c r="AK702" s="3143"/>
      <c r="AL702" s="3143"/>
      <c r="AM702" s="3143"/>
      <c r="AN702" s="3143"/>
      <c r="AO702" s="3143"/>
      <c r="AP702" s="3143"/>
      <c r="AQ702" s="3143"/>
      <c r="AR702" s="3143"/>
      <c r="AS702" s="3143"/>
      <c r="AT702" s="3143"/>
      <c r="AU702" s="3143"/>
      <c r="AV702" s="3143"/>
      <c r="AW702" s="3143"/>
      <c r="AX702" s="3143"/>
      <c r="AY702" s="3143"/>
      <c r="AZ702" s="3143"/>
      <c r="BA702" s="3143"/>
      <c r="BB702" s="3143"/>
      <c r="BC702" s="3143"/>
      <c r="BD702" s="3143"/>
      <c r="BE702" s="3143"/>
      <c r="BF702" s="3143"/>
      <c r="BG702" s="3143"/>
      <c r="BH702" s="3143"/>
      <c r="BI702" s="3143"/>
      <c r="BJ702" s="3143"/>
      <c r="BK702" s="3143"/>
      <c r="BL702" s="3189"/>
      <c r="BM702" s="3189"/>
      <c r="BN702" s="3189"/>
      <c r="BO702" s="3189"/>
      <c r="BP702" s="3189"/>
      <c r="BQ702" s="3189"/>
      <c r="BR702" s="3189"/>
      <c r="BS702" s="3189"/>
      <c r="BT702" s="3189"/>
      <c r="BU702" s="3189"/>
      <c r="BV702" s="3143"/>
      <c r="BW702" s="3143"/>
      <c r="BX702" s="3143"/>
      <c r="BY702" s="3143"/>
      <c r="BZ702" s="3143"/>
      <c r="CA702" s="3143"/>
      <c r="CB702" s="3143"/>
      <c r="CC702" s="3143"/>
      <c r="CD702" s="3143"/>
      <c r="CE702" s="3143"/>
      <c r="CF702" s="3143"/>
      <c r="CG702" s="3143"/>
      <c r="CH702" s="3143"/>
      <c r="CI702" s="3143"/>
    </row>
    <row r="703" spans="1:87" ht="16.5" customHeight="1">
      <c r="A703" s="3143"/>
      <c r="B703" s="3143"/>
      <c r="C703" s="3143"/>
      <c r="D703" s="3143"/>
      <c r="E703" s="3143"/>
      <c r="F703" s="3143"/>
      <c r="G703" s="3143"/>
      <c r="H703" s="3143"/>
      <c r="I703" s="3143"/>
      <c r="J703" s="3143"/>
      <c r="K703" s="3098"/>
      <c r="L703" s="3098"/>
      <c r="M703" s="3098"/>
      <c r="N703" s="3098"/>
      <c r="O703" s="3098"/>
      <c r="P703" s="3098"/>
      <c r="Q703" s="3098"/>
      <c r="R703" s="3098"/>
      <c r="S703" s="3098"/>
      <c r="T703" s="3098"/>
      <c r="U703" s="3098"/>
      <c r="V703" s="3098"/>
      <c r="W703" s="3098"/>
      <c r="X703" s="3098"/>
      <c r="Y703" s="3098"/>
      <c r="Z703" s="3098"/>
      <c r="AA703" s="3098"/>
      <c r="AB703" s="3098"/>
      <c r="AC703" s="3098"/>
      <c r="AD703" s="3098"/>
      <c r="AE703" s="3098"/>
      <c r="AF703" s="3098"/>
      <c r="AG703" s="3098"/>
      <c r="AH703" s="3098"/>
      <c r="AI703" s="3098"/>
      <c r="AJ703" s="3143"/>
      <c r="AK703" s="3143"/>
      <c r="AL703" s="3143"/>
      <c r="AM703" s="3143"/>
      <c r="AN703" s="3143"/>
      <c r="AO703" s="3143"/>
      <c r="AP703" s="3143"/>
      <c r="AQ703" s="3143"/>
      <c r="AR703" s="3143"/>
      <c r="AS703" s="3143"/>
      <c r="AT703" s="3143"/>
      <c r="AU703" s="3143"/>
      <c r="AV703" s="3143"/>
      <c r="AW703" s="3143"/>
      <c r="AX703" s="3143"/>
      <c r="AY703" s="3143"/>
      <c r="AZ703" s="3143"/>
      <c r="BA703" s="3143"/>
      <c r="BB703" s="3143"/>
      <c r="BC703" s="3143"/>
      <c r="BD703" s="3143"/>
      <c r="BE703" s="3143"/>
      <c r="BF703" s="3143"/>
      <c r="BG703" s="3143"/>
      <c r="BH703" s="3143"/>
      <c r="BI703" s="3143"/>
      <c r="BJ703" s="3143"/>
      <c r="BK703" s="3143"/>
      <c r="BL703" s="3189"/>
      <c r="BM703" s="3189"/>
      <c r="BN703" s="3189"/>
      <c r="BO703" s="3189"/>
      <c r="BP703" s="3189"/>
      <c r="BQ703" s="3189"/>
      <c r="BR703" s="3189"/>
      <c r="BS703" s="3189"/>
      <c r="BT703" s="3189"/>
      <c r="BU703" s="3189"/>
      <c r="BV703" s="3143"/>
      <c r="BW703" s="3143"/>
      <c r="BX703" s="3143"/>
      <c r="BY703" s="3143"/>
      <c r="BZ703" s="3143"/>
      <c r="CA703" s="3143"/>
      <c r="CB703" s="3143"/>
      <c r="CC703" s="3143"/>
      <c r="CD703" s="3143"/>
      <c r="CE703" s="3143"/>
      <c r="CF703" s="3143"/>
      <c r="CG703" s="3143"/>
      <c r="CH703" s="3143"/>
      <c r="CI703" s="3143"/>
    </row>
    <row r="704" spans="1:87" ht="16.5" customHeight="1">
      <c r="A704" s="3143"/>
      <c r="B704" s="3143"/>
      <c r="C704" s="3143"/>
      <c r="D704" s="3143"/>
      <c r="E704" s="3143"/>
      <c r="F704" s="3143"/>
      <c r="G704" s="3143"/>
      <c r="H704" s="3143"/>
      <c r="I704" s="3143"/>
      <c r="J704" s="3143"/>
      <c r="K704" s="3098"/>
      <c r="L704" s="3098"/>
      <c r="M704" s="3098"/>
      <c r="N704" s="3098"/>
      <c r="O704" s="3098"/>
      <c r="P704" s="3098"/>
      <c r="Q704" s="3098"/>
      <c r="R704" s="3098"/>
      <c r="S704" s="3098"/>
      <c r="T704" s="3098"/>
      <c r="U704" s="3098"/>
      <c r="V704" s="3098"/>
      <c r="W704" s="3098"/>
      <c r="X704" s="3098"/>
      <c r="Y704" s="3098"/>
      <c r="Z704" s="3098"/>
      <c r="AA704" s="3098"/>
      <c r="AB704" s="3098"/>
      <c r="AC704" s="3098"/>
      <c r="AD704" s="3098"/>
      <c r="AE704" s="3098"/>
      <c r="AF704" s="3098"/>
      <c r="AG704" s="3098"/>
      <c r="AH704" s="3098"/>
      <c r="AI704" s="3098"/>
      <c r="AJ704" s="3143"/>
      <c r="AK704" s="3143"/>
      <c r="AL704" s="3143"/>
      <c r="AM704" s="3143"/>
      <c r="AN704" s="3143"/>
      <c r="AO704" s="3143"/>
      <c r="AP704" s="3143"/>
      <c r="AQ704" s="3143"/>
      <c r="AR704" s="3143"/>
      <c r="AS704" s="3143"/>
      <c r="AT704" s="3143"/>
      <c r="AU704" s="3143"/>
      <c r="AV704" s="3143"/>
      <c r="AW704" s="3143"/>
      <c r="AX704" s="3143"/>
      <c r="AY704" s="3143"/>
      <c r="AZ704" s="3143"/>
      <c r="BA704" s="3143"/>
      <c r="BB704" s="3143"/>
      <c r="BC704" s="3143"/>
      <c r="BD704" s="3143"/>
      <c r="BE704" s="3143"/>
      <c r="BF704" s="3143"/>
      <c r="BG704" s="3143"/>
      <c r="BH704" s="3143"/>
      <c r="BI704" s="3143"/>
      <c r="BJ704" s="3143"/>
      <c r="BK704" s="3143"/>
      <c r="BL704" s="3189"/>
      <c r="BM704" s="3189"/>
      <c r="BN704" s="3189"/>
      <c r="BO704" s="3189"/>
      <c r="BP704" s="3189"/>
      <c r="BQ704" s="3189"/>
      <c r="BR704" s="3189"/>
      <c r="BS704" s="3189"/>
      <c r="BT704" s="3189"/>
      <c r="BU704" s="3189"/>
      <c r="BV704" s="3143"/>
      <c r="BW704" s="3143"/>
      <c r="BX704" s="3143"/>
      <c r="BY704" s="3143"/>
      <c r="BZ704" s="3143"/>
      <c r="CA704" s="3143"/>
      <c r="CB704" s="3143"/>
      <c r="CC704" s="3143"/>
      <c r="CD704" s="3143"/>
      <c r="CE704" s="3143"/>
      <c r="CF704" s="3143"/>
      <c r="CG704" s="3143"/>
      <c r="CH704" s="3143"/>
      <c r="CI704" s="3143"/>
    </row>
    <row r="705" spans="1:87" ht="16.5" customHeight="1">
      <c r="A705" s="3143"/>
      <c r="B705" s="3143"/>
      <c r="C705" s="3143"/>
      <c r="D705" s="3143"/>
      <c r="E705" s="3143"/>
      <c r="F705" s="3143"/>
      <c r="G705" s="3143"/>
      <c r="H705" s="3143"/>
      <c r="I705" s="3143"/>
      <c r="J705" s="3143"/>
      <c r="K705" s="3098"/>
      <c r="L705" s="3098"/>
      <c r="M705" s="3098"/>
      <c r="N705" s="3098"/>
      <c r="O705" s="3098"/>
      <c r="P705" s="3098"/>
      <c r="Q705" s="3098"/>
      <c r="R705" s="3098"/>
      <c r="S705" s="3098"/>
      <c r="T705" s="3098"/>
      <c r="U705" s="3098"/>
      <c r="V705" s="3098"/>
      <c r="W705" s="3098"/>
      <c r="X705" s="3098"/>
      <c r="Y705" s="3098"/>
      <c r="Z705" s="3098"/>
      <c r="AA705" s="3098"/>
      <c r="AB705" s="3098"/>
      <c r="AC705" s="3098"/>
      <c r="AD705" s="3098"/>
      <c r="AE705" s="3098"/>
      <c r="AF705" s="3098"/>
      <c r="AG705" s="3098"/>
      <c r="AH705" s="3098"/>
      <c r="AI705" s="3098"/>
      <c r="AJ705" s="3143"/>
      <c r="AK705" s="3143"/>
      <c r="AL705" s="3143"/>
      <c r="AM705" s="3143"/>
      <c r="AN705" s="3143"/>
      <c r="AO705" s="3143"/>
      <c r="AP705" s="3143"/>
      <c r="AQ705" s="3143"/>
      <c r="AR705" s="3143"/>
      <c r="AS705" s="3143"/>
      <c r="AT705" s="3143"/>
      <c r="AU705" s="3143"/>
      <c r="AV705" s="3143"/>
      <c r="AW705" s="3143"/>
      <c r="AX705" s="3143"/>
      <c r="AY705" s="3143"/>
      <c r="AZ705" s="3143"/>
      <c r="BA705" s="3143"/>
      <c r="BB705" s="3143"/>
      <c r="BC705" s="3143"/>
      <c r="BD705" s="3143"/>
      <c r="BE705" s="3143"/>
      <c r="BF705" s="3143"/>
      <c r="BG705" s="3143"/>
      <c r="BH705" s="3143"/>
      <c r="BI705" s="3143"/>
      <c r="BJ705" s="3143"/>
      <c r="BK705" s="3143"/>
      <c r="BL705" s="3189"/>
      <c r="BM705" s="3189"/>
      <c r="BN705" s="3189"/>
      <c r="BO705" s="3189"/>
      <c r="BP705" s="3189"/>
      <c r="BQ705" s="3189"/>
      <c r="BR705" s="3189"/>
      <c r="BS705" s="3189"/>
      <c r="BT705" s="3189"/>
      <c r="BU705" s="3189"/>
      <c r="BV705" s="3143"/>
      <c r="BW705" s="3143"/>
      <c r="BX705" s="3143"/>
      <c r="BY705" s="3143"/>
      <c r="BZ705" s="3143"/>
      <c r="CA705" s="3143"/>
      <c r="CB705" s="3143"/>
      <c r="CC705" s="3143"/>
      <c r="CD705" s="3143"/>
      <c r="CE705" s="3143"/>
      <c r="CF705" s="3143"/>
      <c r="CG705" s="3143"/>
      <c r="CH705" s="3143"/>
      <c r="CI705" s="3143"/>
    </row>
    <row r="706" spans="1:87" ht="16.5" customHeight="1">
      <c r="A706" s="3143"/>
      <c r="B706" s="3143"/>
      <c r="C706" s="3143"/>
      <c r="D706" s="3143"/>
      <c r="E706" s="3143"/>
      <c r="F706" s="3143"/>
      <c r="G706" s="3143"/>
      <c r="H706" s="3143"/>
      <c r="I706" s="3143"/>
      <c r="J706" s="3143"/>
      <c r="K706" s="3098"/>
      <c r="L706" s="3098"/>
      <c r="M706" s="3098"/>
      <c r="N706" s="3098"/>
      <c r="O706" s="3098"/>
      <c r="P706" s="3098"/>
      <c r="Q706" s="3098"/>
      <c r="R706" s="3098"/>
      <c r="S706" s="3098"/>
      <c r="T706" s="3098"/>
      <c r="U706" s="3098"/>
      <c r="V706" s="3098"/>
      <c r="W706" s="3098"/>
      <c r="X706" s="3098"/>
      <c r="Y706" s="3098"/>
      <c r="Z706" s="3098"/>
      <c r="AA706" s="3098"/>
      <c r="AB706" s="3098"/>
      <c r="AC706" s="3098"/>
      <c r="AD706" s="3098"/>
      <c r="AE706" s="3098"/>
      <c r="AF706" s="3098"/>
      <c r="AG706" s="3098"/>
      <c r="AH706" s="3098"/>
      <c r="AI706" s="3098"/>
      <c r="AJ706" s="3143"/>
      <c r="AK706" s="3143"/>
      <c r="AL706" s="3143"/>
      <c r="AM706" s="3143"/>
      <c r="AN706" s="3143"/>
      <c r="AO706" s="3143"/>
      <c r="AP706" s="3143"/>
      <c r="AQ706" s="3143"/>
      <c r="AR706" s="3143"/>
      <c r="AS706" s="3143"/>
      <c r="AT706" s="3143"/>
      <c r="AU706" s="3143"/>
      <c r="AV706" s="3143"/>
      <c r="AW706" s="3143"/>
      <c r="AX706" s="3143"/>
      <c r="AY706" s="3143"/>
      <c r="AZ706" s="3143"/>
      <c r="BA706" s="3143"/>
      <c r="BB706" s="3143"/>
      <c r="BC706" s="3143"/>
      <c r="BD706" s="3143"/>
      <c r="BE706" s="3143"/>
      <c r="BF706" s="3143"/>
      <c r="BG706" s="3143"/>
      <c r="BH706" s="3143"/>
      <c r="BI706" s="3143"/>
      <c r="BJ706" s="3143"/>
      <c r="BK706" s="3143"/>
      <c r="BL706" s="3189"/>
      <c r="BM706" s="3189"/>
      <c r="BN706" s="3189"/>
      <c r="BO706" s="3189"/>
      <c r="BP706" s="3189"/>
      <c r="BQ706" s="3189"/>
      <c r="BR706" s="3189"/>
      <c r="BS706" s="3189"/>
      <c r="BT706" s="3189"/>
      <c r="BU706" s="3189"/>
      <c r="BV706" s="3143"/>
      <c r="BW706" s="3143"/>
      <c r="BX706" s="3143"/>
      <c r="BY706" s="3143"/>
      <c r="BZ706" s="3143"/>
      <c r="CA706" s="3143"/>
      <c r="CB706" s="3143"/>
      <c r="CC706" s="3143"/>
      <c r="CD706" s="3143"/>
      <c r="CE706" s="3143"/>
      <c r="CF706" s="3143"/>
      <c r="CG706" s="3143"/>
      <c r="CH706" s="3143"/>
      <c r="CI706" s="3143"/>
    </row>
    <row r="707" spans="1:87" ht="16.5" customHeight="1">
      <c r="A707" s="3143"/>
      <c r="B707" s="3143"/>
      <c r="C707" s="3143"/>
      <c r="D707" s="3143"/>
      <c r="E707" s="3143"/>
      <c r="F707" s="3143"/>
      <c r="G707" s="3143"/>
      <c r="H707" s="3143"/>
      <c r="I707" s="3143"/>
      <c r="J707" s="3143"/>
      <c r="K707" s="3098"/>
      <c r="L707" s="3098"/>
      <c r="M707" s="3098"/>
      <c r="N707" s="3098"/>
      <c r="O707" s="3098"/>
      <c r="P707" s="3098"/>
      <c r="Q707" s="3098"/>
      <c r="R707" s="3098"/>
      <c r="S707" s="3098"/>
      <c r="T707" s="3098"/>
      <c r="U707" s="3098"/>
      <c r="V707" s="3098"/>
      <c r="W707" s="3098"/>
      <c r="X707" s="3098"/>
      <c r="Y707" s="3098"/>
      <c r="Z707" s="3098"/>
      <c r="AA707" s="3098"/>
      <c r="AB707" s="3098"/>
      <c r="AC707" s="3098"/>
      <c r="AD707" s="3098"/>
      <c r="AE707" s="3098"/>
      <c r="AF707" s="3098"/>
      <c r="AG707" s="3098"/>
      <c r="AH707" s="3098"/>
      <c r="AI707" s="3098"/>
      <c r="AJ707" s="3143"/>
      <c r="AK707" s="3143"/>
      <c r="AL707" s="3143"/>
      <c r="AM707" s="3143"/>
      <c r="AN707" s="3143"/>
      <c r="AO707" s="3143"/>
      <c r="AP707" s="3143"/>
      <c r="AQ707" s="3143"/>
      <c r="AR707" s="3143"/>
      <c r="AS707" s="3143"/>
      <c r="AT707" s="3143"/>
      <c r="AU707" s="3143"/>
      <c r="AV707" s="3143"/>
      <c r="AW707" s="3143"/>
      <c r="AX707" s="3143"/>
      <c r="AY707" s="3143"/>
      <c r="AZ707" s="3143"/>
      <c r="BA707" s="3143"/>
      <c r="BB707" s="3143"/>
      <c r="BC707" s="3143"/>
      <c r="BD707" s="3143"/>
      <c r="BE707" s="3143"/>
      <c r="BF707" s="3143"/>
      <c r="BG707" s="3143"/>
      <c r="BH707" s="3143"/>
      <c r="BI707" s="3143"/>
      <c r="BJ707" s="3143"/>
      <c r="BK707" s="3143"/>
      <c r="BL707" s="3189"/>
      <c r="BM707" s="3189"/>
      <c r="BN707" s="3189"/>
      <c r="BO707" s="3189"/>
      <c r="BP707" s="3189"/>
      <c r="BQ707" s="3189"/>
      <c r="BR707" s="3189"/>
      <c r="BS707" s="3189"/>
      <c r="BT707" s="3189"/>
      <c r="BU707" s="3189"/>
      <c r="BV707" s="3143"/>
      <c r="BW707" s="3143"/>
      <c r="BX707" s="3143"/>
      <c r="BY707" s="3143"/>
      <c r="BZ707" s="3143"/>
      <c r="CA707" s="3143"/>
      <c r="CB707" s="3143"/>
      <c r="CC707" s="3143"/>
      <c r="CD707" s="3143"/>
      <c r="CE707" s="3143"/>
      <c r="CF707" s="3143"/>
      <c r="CG707" s="3143"/>
      <c r="CH707" s="3143"/>
      <c r="CI707" s="3143"/>
    </row>
    <row r="708" spans="1:87" ht="16.5" customHeight="1">
      <c r="A708" s="3143"/>
      <c r="B708" s="3143"/>
      <c r="C708" s="3143"/>
      <c r="D708" s="3143"/>
      <c r="E708" s="3143"/>
      <c r="F708" s="3143"/>
      <c r="G708" s="3143"/>
      <c r="H708" s="3143"/>
      <c r="I708" s="3143"/>
      <c r="J708" s="3143"/>
      <c r="K708" s="3098"/>
      <c r="L708" s="3098"/>
      <c r="M708" s="3098"/>
      <c r="N708" s="3098"/>
      <c r="O708" s="3098"/>
      <c r="P708" s="3098"/>
      <c r="Q708" s="3098"/>
      <c r="R708" s="3098"/>
      <c r="S708" s="3098"/>
      <c r="T708" s="3098"/>
      <c r="U708" s="3098"/>
      <c r="V708" s="3098"/>
      <c r="W708" s="3098"/>
      <c r="X708" s="3098"/>
      <c r="Y708" s="3098"/>
      <c r="Z708" s="3098"/>
      <c r="AA708" s="3098"/>
      <c r="AB708" s="3098"/>
      <c r="AC708" s="3098"/>
      <c r="AD708" s="3098"/>
      <c r="AE708" s="3098"/>
      <c r="AF708" s="3098"/>
      <c r="AG708" s="3098"/>
      <c r="AH708" s="3098"/>
      <c r="AI708" s="3098"/>
      <c r="AJ708" s="3143"/>
      <c r="AK708" s="3143"/>
      <c r="AL708" s="3143"/>
      <c r="AM708" s="3143"/>
      <c r="AN708" s="3143"/>
      <c r="AO708" s="3143"/>
      <c r="AP708" s="3143"/>
      <c r="AQ708" s="3143"/>
      <c r="AR708" s="3143"/>
      <c r="AS708" s="3143"/>
      <c r="AT708" s="3143"/>
      <c r="AU708" s="3143"/>
      <c r="AV708" s="3143"/>
      <c r="AW708" s="3143"/>
      <c r="AX708" s="3143"/>
      <c r="AY708" s="3143"/>
      <c r="AZ708" s="3143"/>
      <c r="BA708" s="3143"/>
      <c r="BB708" s="3143"/>
      <c r="BC708" s="3143"/>
      <c r="BD708" s="3143"/>
      <c r="BE708" s="3143"/>
      <c r="BF708" s="3143"/>
      <c r="BG708" s="3143"/>
      <c r="BH708" s="3143"/>
      <c r="BI708" s="3143"/>
      <c r="BJ708" s="3143"/>
      <c r="BK708" s="3143"/>
      <c r="BL708" s="3189"/>
      <c r="BM708" s="3189"/>
      <c r="BN708" s="3189"/>
      <c r="BO708" s="3189"/>
      <c r="BP708" s="3189"/>
      <c r="BQ708" s="3189"/>
      <c r="BR708" s="3189"/>
      <c r="BS708" s="3189"/>
      <c r="BT708" s="3189"/>
      <c r="BU708" s="3189"/>
      <c r="BV708" s="3143"/>
      <c r="BW708" s="3143"/>
      <c r="BX708" s="3143"/>
      <c r="BY708" s="3143"/>
      <c r="BZ708" s="3143"/>
      <c r="CA708" s="3143"/>
      <c r="CB708" s="3143"/>
      <c r="CC708" s="3143"/>
      <c r="CD708" s="3143"/>
      <c r="CE708" s="3143"/>
      <c r="CF708" s="3143"/>
      <c r="CG708" s="3143"/>
      <c r="CH708" s="3143"/>
      <c r="CI708" s="3143"/>
    </row>
    <row r="709" spans="1:87" ht="16.5" customHeight="1">
      <c r="A709" s="3143"/>
      <c r="B709" s="3143"/>
      <c r="C709" s="3143"/>
      <c r="D709" s="3143"/>
      <c r="E709" s="3143"/>
      <c r="F709" s="3143"/>
      <c r="G709" s="3143"/>
      <c r="H709" s="3143"/>
      <c r="I709" s="3143"/>
      <c r="J709" s="3143"/>
      <c r="K709" s="3098"/>
      <c r="L709" s="3098"/>
      <c r="M709" s="3098"/>
      <c r="N709" s="3098"/>
      <c r="O709" s="3098"/>
      <c r="P709" s="3098"/>
      <c r="Q709" s="3098"/>
      <c r="R709" s="3098"/>
      <c r="S709" s="3098"/>
      <c r="T709" s="3098"/>
      <c r="U709" s="3098"/>
      <c r="V709" s="3098"/>
      <c r="W709" s="3098"/>
      <c r="X709" s="3098"/>
      <c r="Y709" s="3098"/>
      <c r="Z709" s="3098"/>
      <c r="AA709" s="3098"/>
      <c r="AB709" s="3098"/>
      <c r="AC709" s="3098"/>
      <c r="AD709" s="3098"/>
      <c r="AE709" s="3098"/>
      <c r="AF709" s="3098"/>
      <c r="AG709" s="3098"/>
      <c r="AH709" s="3098"/>
      <c r="AI709" s="3098"/>
      <c r="AJ709" s="3143"/>
      <c r="AK709" s="3143"/>
      <c r="AL709" s="3143"/>
      <c r="AM709" s="3143"/>
      <c r="AN709" s="3143"/>
      <c r="AO709" s="3143"/>
      <c r="AP709" s="3143"/>
      <c r="AQ709" s="3143"/>
      <c r="AR709" s="3143"/>
      <c r="AS709" s="3143"/>
      <c r="AT709" s="3143"/>
      <c r="AU709" s="3143"/>
      <c r="AV709" s="3143"/>
      <c r="AW709" s="3143"/>
      <c r="AX709" s="3143"/>
      <c r="AY709" s="3143"/>
      <c r="AZ709" s="3143"/>
      <c r="BA709" s="3143"/>
      <c r="BB709" s="3143"/>
      <c r="BC709" s="3143"/>
      <c r="BD709" s="3143"/>
      <c r="BE709" s="3143"/>
      <c r="BF709" s="3143"/>
      <c r="BG709" s="3143"/>
      <c r="BH709" s="3143"/>
      <c r="BI709" s="3143"/>
      <c r="BJ709" s="3143"/>
      <c r="BK709" s="3143"/>
      <c r="BL709" s="3189"/>
      <c r="BM709" s="3189"/>
      <c r="BN709" s="3189"/>
      <c r="BO709" s="3189"/>
      <c r="BP709" s="3189"/>
      <c r="BQ709" s="3189"/>
      <c r="BR709" s="3189"/>
      <c r="BS709" s="3189"/>
      <c r="BT709" s="3189"/>
      <c r="BU709" s="3189"/>
      <c r="BV709" s="3143"/>
      <c r="BW709" s="3143"/>
      <c r="BX709" s="3143"/>
      <c r="BY709" s="3143"/>
      <c r="BZ709" s="3143"/>
      <c r="CA709" s="3143"/>
      <c r="CB709" s="3143"/>
      <c r="CC709" s="3143"/>
      <c r="CD709" s="3143"/>
      <c r="CE709" s="3143"/>
      <c r="CF709" s="3143"/>
      <c r="CG709" s="3143"/>
      <c r="CH709" s="3143"/>
      <c r="CI709" s="3143"/>
    </row>
    <row r="710" spans="1:87" ht="16.5" customHeight="1">
      <c r="A710" s="3143"/>
      <c r="B710" s="3143"/>
      <c r="C710" s="3143"/>
      <c r="D710" s="3143"/>
      <c r="E710" s="3143"/>
      <c r="F710" s="3143"/>
      <c r="G710" s="3143"/>
      <c r="H710" s="3143"/>
      <c r="I710" s="3143"/>
      <c r="J710" s="3143"/>
      <c r="K710" s="3098"/>
      <c r="L710" s="3098"/>
      <c r="M710" s="3098"/>
      <c r="N710" s="3098"/>
      <c r="O710" s="3098"/>
      <c r="P710" s="3098"/>
      <c r="Q710" s="3098"/>
      <c r="R710" s="3098"/>
      <c r="S710" s="3098"/>
      <c r="T710" s="3098"/>
      <c r="U710" s="3098"/>
      <c r="V710" s="3098"/>
      <c r="W710" s="3098"/>
      <c r="X710" s="3098"/>
      <c r="Y710" s="3098"/>
      <c r="Z710" s="3098"/>
      <c r="AA710" s="3098"/>
      <c r="AB710" s="3098"/>
      <c r="AC710" s="3098"/>
      <c r="AD710" s="3098"/>
      <c r="AE710" s="3098"/>
      <c r="AF710" s="3098"/>
      <c r="AG710" s="3098"/>
      <c r="AH710" s="3098"/>
      <c r="AI710" s="3098"/>
      <c r="AJ710" s="3143"/>
      <c r="AK710" s="3143"/>
      <c r="AL710" s="3143"/>
      <c r="AM710" s="3143"/>
      <c r="AN710" s="3143"/>
      <c r="AO710" s="3143"/>
      <c r="AP710" s="3143"/>
      <c r="AQ710" s="3143"/>
      <c r="AR710" s="3143"/>
      <c r="AS710" s="3143"/>
      <c r="AT710" s="3143"/>
      <c r="AU710" s="3143"/>
      <c r="AV710" s="3143"/>
      <c r="AW710" s="3143"/>
      <c r="AX710" s="3143"/>
      <c r="AY710" s="3143"/>
      <c r="AZ710" s="3143"/>
      <c r="BA710" s="3143"/>
      <c r="BB710" s="3143"/>
      <c r="BC710" s="3143"/>
      <c r="BD710" s="3143"/>
      <c r="BE710" s="3143"/>
      <c r="BF710" s="3143"/>
      <c r="BG710" s="3143"/>
      <c r="BH710" s="3143"/>
      <c r="BI710" s="3143"/>
      <c r="BJ710" s="3143"/>
      <c r="BK710" s="3143"/>
      <c r="BL710" s="3189"/>
      <c r="BM710" s="3189"/>
      <c r="BN710" s="3189"/>
      <c r="BO710" s="3189"/>
      <c r="BP710" s="3189"/>
      <c r="BQ710" s="3189"/>
      <c r="BR710" s="3189"/>
      <c r="BS710" s="3189"/>
      <c r="BT710" s="3189"/>
      <c r="BU710" s="3189"/>
      <c r="BV710" s="3143"/>
      <c r="BW710" s="3143"/>
      <c r="BX710" s="3143"/>
      <c r="BY710" s="3143"/>
      <c r="BZ710" s="3143"/>
      <c r="CA710" s="3143"/>
      <c r="CB710" s="3143"/>
      <c r="CC710" s="3143"/>
      <c r="CD710" s="3143"/>
      <c r="CE710" s="3143"/>
      <c r="CF710" s="3143"/>
      <c r="CG710" s="3143"/>
      <c r="CH710" s="3143"/>
      <c r="CI710" s="3143"/>
    </row>
    <row r="711" spans="1:87" ht="16.5" customHeight="1">
      <c r="A711" s="3143"/>
      <c r="B711" s="3143"/>
      <c r="C711" s="3143"/>
      <c r="D711" s="3143"/>
      <c r="E711" s="3143"/>
      <c r="F711" s="3143"/>
      <c r="G711" s="3143"/>
      <c r="H711" s="3143"/>
      <c r="I711" s="3143"/>
      <c r="J711" s="3143"/>
      <c r="K711" s="3098"/>
      <c r="L711" s="3098"/>
      <c r="M711" s="3098"/>
      <c r="N711" s="3098"/>
      <c r="O711" s="3098"/>
      <c r="P711" s="3098"/>
      <c r="Q711" s="3098"/>
      <c r="R711" s="3098"/>
      <c r="S711" s="3098"/>
      <c r="T711" s="3098"/>
      <c r="U711" s="3098"/>
      <c r="V711" s="3098"/>
      <c r="W711" s="3098"/>
      <c r="X711" s="3098"/>
      <c r="Y711" s="3098"/>
      <c r="Z711" s="3098"/>
      <c r="AA711" s="3098"/>
      <c r="AB711" s="3098"/>
      <c r="AC711" s="3098"/>
      <c r="AD711" s="3098"/>
      <c r="AE711" s="3098"/>
      <c r="AF711" s="3098"/>
      <c r="AG711" s="3098"/>
      <c r="AH711" s="3098"/>
      <c r="AI711" s="3098"/>
      <c r="AJ711" s="3143"/>
      <c r="AK711" s="3143"/>
      <c r="AL711" s="3143"/>
      <c r="AM711" s="3143"/>
      <c r="AN711" s="3143"/>
      <c r="AO711" s="3143"/>
      <c r="AP711" s="3143"/>
      <c r="AQ711" s="3143"/>
      <c r="AR711" s="3143"/>
      <c r="AS711" s="3143"/>
      <c r="AT711" s="3143"/>
      <c r="AU711" s="3143"/>
      <c r="AV711" s="3143"/>
      <c r="AW711" s="3143"/>
      <c r="AX711" s="3143"/>
      <c r="AY711" s="3143"/>
      <c r="AZ711" s="3143"/>
      <c r="BA711" s="3143"/>
      <c r="BB711" s="3143"/>
      <c r="BC711" s="3143"/>
      <c r="BD711" s="3143"/>
      <c r="BE711" s="3143"/>
      <c r="BF711" s="3143"/>
      <c r="BG711" s="3143"/>
      <c r="BH711" s="3143"/>
      <c r="BI711" s="3143"/>
      <c r="BJ711" s="3143"/>
      <c r="BK711" s="3143"/>
      <c r="BL711" s="3189"/>
      <c r="BM711" s="3189"/>
      <c r="BN711" s="3189"/>
      <c r="BO711" s="3189"/>
      <c r="BP711" s="3189"/>
      <c r="BQ711" s="3189"/>
      <c r="BR711" s="3189"/>
      <c r="BS711" s="3189"/>
      <c r="BT711" s="3189"/>
      <c r="BU711" s="3189"/>
      <c r="BV711" s="3143"/>
      <c r="BW711" s="3143"/>
      <c r="BX711" s="3143"/>
      <c r="BY711" s="3143"/>
      <c r="BZ711" s="3143"/>
      <c r="CA711" s="3143"/>
      <c r="CB711" s="3143"/>
      <c r="CC711" s="3143"/>
      <c r="CD711" s="3143"/>
      <c r="CE711" s="3143"/>
      <c r="CF711" s="3143"/>
      <c r="CG711" s="3143"/>
      <c r="CH711" s="3143"/>
      <c r="CI711" s="3143"/>
    </row>
    <row r="712" spans="1:87" ht="16.5" customHeight="1">
      <c r="A712" s="3143"/>
      <c r="B712" s="3143"/>
      <c r="C712" s="3143"/>
      <c r="D712" s="3143"/>
      <c r="E712" s="3143"/>
      <c r="F712" s="3143"/>
      <c r="G712" s="3143"/>
      <c r="H712" s="3143"/>
      <c r="I712" s="3143"/>
      <c r="J712" s="3143"/>
      <c r="K712" s="3098"/>
      <c r="L712" s="3098"/>
      <c r="M712" s="3098"/>
      <c r="N712" s="3098"/>
      <c r="O712" s="3098"/>
      <c r="P712" s="3098"/>
      <c r="Q712" s="3098"/>
      <c r="R712" s="3098"/>
      <c r="S712" s="3098"/>
      <c r="T712" s="3098"/>
      <c r="U712" s="3098"/>
      <c r="V712" s="3098"/>
      <c r="W712" s="3098"/>
      <c r="X712" s="3098"/>
      <c r="Y712" s="3098"/>
      <c r="Z712" s="3098"/>
      <c r="AA712" s="3098"/>
      <c r="AB712" s="3098"/>
      <c r="AC712" s="3098"/>
      <c r="AD712" s="3098"/>
      <c r="AE712" s="3098"/>
      <c r="AF712" s="3098"/>
      <c r="AG712" s="3098"/>
      <c r="AH712" s="3098"/>
      <c r="AI712" s="3098"/>
      <c r="AJ712" s="3143"/>
      <c r="AK712" s="3143"/>
      <c r="AL712" s="3143"/>
      <c r="AM712" s="3143"/>
      <c r="AN712" s="3143"/>
      <c r="AO712" s="3143"/>
      <c r="AP712" s="3143"/>
      <c r="AQ712" s="3143"/>
      <c r="AR712" s="3143"/>
      <c r="AS712" s="3143"/>
      <c r="AT712" s="3143"/>
      <c r="AU712" s="3143"/>
      <c r="AV712" s="3143"/>
      <c r="AW712" s="3143"/>
      <c r="AX712" s="3143"/>
      <c r="AY712" s="3143"/>
      <c r="AZ712" s="3143"/>
      <c r="BA712" s="3143"/>
      <c r="BB712" s="3143"/>
      <c r="BC712" s="3143"/>
      <c r="BD712" s="3143"/>
      <c r="BE712" s="3143"/>
      <c r="BF712" s="3143"/>
      <c r="BG712" s="3143"/>
      <c r="BH712" s="3143"/>
      <c r="BI712" s="3143"/>
      <c r="BJ712" s="3143"/>
      <c r="BK712" s="3143"/>
      <c r="BL712" s="3189"/>
      <c r="BM712" s="3189"/>
      <c r="BN712" s="3189"/>
      <c r="BO712" s="3189"/>
      <c r="BP712" s="3189"/>
      <c r="BQ712" s="3189"/>
      <c r="BR712" s="3189"/>
      <c r="BS712" s="3189"/>
      <c r="BT712" s="3189"/>
      <c r="BU712" s="3189"/>
      <c r="BV712" s="3143"/>
      <c r="BW712" s="3143"/>
      <c r="BX712" s="3143"/>
      <c r="BY712" s="3143"/>
      <c r="BZ712" s="3143"/>
      <c r="CA712" s="3143"/>
      <c r="CB712" s="3143"/>
      <c r="CC712" s="3143"/>
      <c r="CD712" s="3143"/>
      <c r="CE712" s="3143"/>
      <c r="CF712" s="3143"/>
      <c r="CG712" s="3143"/>
      <c r="CH712" s="3143"/>
      <c r="CI712" s="3143"/>
    </row>
    <row r="713" spans="1:87" ht="16.5" customHeight="1">
      <c r="A713" s="3143"/>
      <c r="B713" s="3143"/>
      <c r="C713" s="3143"/>
      <c r="D713" s="3143"/>
      <c r="E713" s="3143"/>
      <c r="F713" s="3143"/>
      <c r="G713" s="3143"/>
      <c r="H713" s="3143"/>
      <c r="I713" s="3143"/>
      <c r="J713" s="3143"/>
      <c r="K713" s="3098"/>
      <c r="L713" s="3098"/>
      <c r="M713" s="3098"/>
      <c r="N713" s="3098"/>
      <c r="O713" s="3098"/>
      <c r="P713" s="3098"/>
      <c r="Q713" s="3098"/>
      <c r="R713" s="3098"/>
      <c r="S713" s="3098"/>
      <c r="T713" s="3098"/>
      <c r="U713" s="3098"/>
      <c r="V713" s="3098"/>
      <c r="W713" s="3098"/>
      <c r="X713" s="3098"/>
      <c r="Y713" s="3098"/>
      <c r="Z713" s="3098"/>
      <c r="AA713" s="3098"/>
      <c r="AB713" s="3098"/>
      <c r="AC713" s="3098"/>
      <c r="AD713" s="3098"/>
      <c r="AE713" s="3098"/>
      <c r="AF713" s="3098"/>
      <c r="AG713" s="3098"/>
      <c r="AH713" s="3098"/>
      <c r="AI713" s="3098"/>
      <c r="AJ713" s="3143"/>
      <c r="AK713" s="3143"/>
      <c r="AL713" s="3143"/>
      <c r="AM713" s="3143"/>
      <c r="AN713" s="3143"/>
      <c r="AO713" s="3143"/>
      <c r="AP713" s="3143"/>
      <c r="AQ713" s="3143"/>
      <c r="AR713" s="3143"/>
      <c r="AS713" s="3143"/>
      <c r="AT713" s="3143"/>
      <c r="AU713" s="3143"/>
      <c r="AV713" s="3143"/>
      <c r="AW713" s="3143"/>
      <c r="AX713" s="3143"/>
      <c r="AY713" s="3143"/>
      <c r="AZ713" s="3143"/>
      <c r="BA713" s="3143"/>
      <c r="BB713" s="3143"/>
      <c r="BC713" s="3143"/>
      <c r="BD713" s="3143"/>
      <c r="BE713" s="3143"/>
      <c r="BF713" s="3143"/>
      <c r="BG713" s="3143"/>
      <c r="BH713" s="3143"/>
      <c r="BI713" s="3143"/>
      <c r="BJ713" s="3143"/>
      <c r="BK713" s="3143"/>
      <c r="BL713" s="3189"/>
      <c r="BM713" s="3189"/>
      <c r="BN713" s="3189"/>
      <c r="BO713" s="3189"/>
      <c r="BP713" s="3189"/>
      <c r="BQ713" s="3189"/>
      <c r="BR713" s="3189"/>
      <c r="BS713" s="3189"/>
      <c r="BT713" s="3189"/>
      <c r="BU713" s="3189"/>
      <c r="BV713" s="3143"/>
      <c r="BW713" s="3143"/>
      <c r="BX713" s="3143"/>
      <c r="BY713" s="3143"/>
      <c r="BZ713" s="3143"/>
      <c r="CA713" s="3143"/>
      <c r="CB713" s="3143"/>
      <c r="CC713" s="3143"/>
      <c r="CD713" s="3143"/>
      <c r="CE713" s="3143"/>
      <c r="CF713" s="3143"/>
      <c r="CG713" s="3143"/>
      <c r="CH713" s="3143"/>
      <c r="CI713" s="3143"/>
    </row>
    <row r="714" spans="1:87" ht="16.5" customHeight="1">
      <c r="A714" s="3143"/>
      <c r="B714" s="3143"/>
      <c r="C714" s="3143"/>
      <c r="D714" s="3143"/>
      <c r="E714" s="3143"/>
      <c r="F714" s="3143"/>
      <c r="G714" s="3143"/>
      <c r="H714" s="3143"/>
      <c r="I714" s="3143"/>
      <c r="J714" s="3143"/>
      <c r="K714" s="3098"/>
      <c r="L714" s="3098"/>
      <c r="M714" s="3098"/>
      <c r="N714" s="3098"/>
      <c r="O714" s="3098"/>
      <c r="P714" s="3098"/>
      <c r="Q714" s="3098"/>
      <c r="R714" s="3098"/>
      <c r="S714" s="3098"/>
      <c r="T714" s="3098"/>
      <c r="U714" s="3098"/>
      <c r="V714" s="3098"/>
      <c r="W714" s="3098"/>
      <c r="X714" s="3098"/>
      <c r="Y714" s="3098"/>
      <c r="Z714" s="3098"/>
      <c r="AA714" s="3098"/>
      <c r="AB714" s="3098"/>
      <c r="AC714" s="3098"/>
      <c r="AD714" s="3098"/>
      <c r="AE714" s="3098"/>
      <c r="AF714" s="3098"/>
      <c r="AG714" s="3098"/>
      <c r="AH714" s="3098"/>
      <c r="AI714" s="3098"/>
      <c r="AJ714" s="3143"/>
      <c r="AK714" s="3143"/>
      <c r="AL714" s="3143"/>
      <c r="AM714" s="3143"/>
      <c r="AN714" s="3143"/>
      <c r="AO714" s="3143"/>
      <c r="AP714" s="3143"/>
      <c r="AQ714" s="3143"/>
      <c r="AR714" s="3143"/>
      <c r="AS714" s="3143"/>
      <c r="AT714" s="3143"/>
      <c r="AU714" s="3143"/>
      <c r="AV714" s="3143"/>
      <c r="AW714" s="3143"/>
      <c r="AX714" s="3143"/>
      <c r="AY714" s="3143"/>
      <c r="AZ714" s="3143"/>
      <c r="BA714" s="3143"/>
      <c r="BB714" s="3143"/>
      <c r="BC714" s="3143"/>
      <c r="BD714" s="3143"/>
      <c r="BE714" s="3143"/>
      <c r="BF714" s="3143"/>
      <c r="BG714" s="3143"/>
      <c r="BH714" s="3143"/>
      <c r="BI714" s="3143"/>
      <c r="BJ714" s="3143"/>
      <c r="BK714" s="3143"/>
      <c r="BL714" s="3189"/>
      <c r="BM714" s="3189"/>
      <c r="BN714" s="3189"/>
      <c r="BO714" s="3189"/>
      <c r="BP714" s="3189"/>
      <c r="BQ714" s="3189"/>
      <c r="BR714" s="3189"/>
      <c r="BS714" s="3189"/>
      <c r="BT714" s="3189"/>
      <c r="BU714" s="3189"/>
      <c r="BV714" s="3143"/>
      <c r="BW714" s="3143"/>
      <c r="BX714" s="3143"/>
      <c r="BY714" s="3143"/>
      <c r="BZ714" s="3143"/>
      <c r="CA714" s="3143"/>
      <c r="CB714" s="3143"/>
      <c r="CC714" s="3143"/>
      <c r="CD714" s="3143"/>
      <c r="CE714" s="3143"/>
      <c r="CF714" s="3143"/>
      <c r="CG714" s="3143"/>
      <c r="CH714" s="3143"/>
      <c r="CI714" s="3143"/>
    </row>
    <row r="715" spans="1:87" ht="16.5" customHeight="1">
      <c r="A715" s="3143"/>
      <c r="B715" s="3143"/>
      <c r="C715" s="3143"/>
      <c r="D715" s="3143"/>
      <c r="E715" s="3143"/>
      <c r="F715" s="3143"/>
      <c r="G715" s="3143"/>
      <c r="H715" s="3143"/>
      <c r="I715" s="3143"/>
      <c r="J715" s="3143"/>
      <c r="K715" s="3098"/>
      <c r="L715" s="3098"/>
      <c r="M715" s="3098"/>
      <c r="N715" s="3098"/>
      <c r="O715" s="3098"/>
      <c r="P715" s="3098"/>
      <c r="Q715" s="3098"/>
      <c r="R715" s="3098"/>
      <c r="S715" s="3098"/>
      <c r="T715" s="3098"/>
      <c r="U715" s="3098"/>
      <c r="V715" s="3098"/>
      <c r="W715" s="3098"/>
      <c r="X715" s="3098"/>
      <c r="Y715" s="3098"/>
      <c r="Z715" s="3098"/>
      <c r="AA715" s="3098"/>
      <c r="AB715" s="3098"/>
      <c r="AC715" s="3098"/>
      <c r="AD715" s="3098"/>
      <c r="AE715" s="3098"/>
      <c r="AF715" s="3098"/>
      <c r="AG715" s="3098"/>
      <c r="AH715" s="3098"/>
      <c r="AI715" s="3098"/>
      <c r="AJ715" s="3143"/>
      <c r="AK715" s="3143"/>
      <c r="AL715" s="3143"/>
      <c r="AM715" s="3143"/>
      <c r="AN715" s="3143"/>
      <c r="AO715" s="3143"/>
      <c r="AP715" s="3143"/>
      <c r="AQ715" s="3143"/>
      <c r="AR715" s="3143"/>
      <c r="AS715" s="3143"/>
      <c r="AT715" s="3143"/>
      <c r="AU715" s="3143"/>
      <c r="AV715" s="3143"/>
      <c r="AW715" s="3143"/>
      <c r="AX715" s="3143"/>
      <c r="AY715" s="3143"/>
      <c r="AZ715" s="3143"/>
      <c r="BA715" s="3143"/>
      <c r="BB715" s="3143"/>
      <c r="BC715" s="3143"/>
      <c r="BD715" s="3143"/>
      <c r="BE715" s="3143"/>
      <c r="BF715" s="3143"/>
      <c r="BG715" s="3143"/>
      <c r="BH715" s="3143"/>
      <c r="BI715" s="3143"/>
      <c r="BJ715" s="3143"/>
      <c r="BK715" s="3143"/>
      <c r="BL715" s="3189"/>
      <c r="BM715" s="3189"/>
      <c r="BN715" s="3189"/>
      <c r="BO715" s="3189"/>
      <c r="BP715" s="3189"/>
      <c r="BQ715" s="3189"/>
      <c r="BR715" s="3189"/>
      <c r="BS715" s="3189"/>
      <c r="BT715" s="3189"/>
      <c r="BU715" s="3189"/>
      <c r="BV715" s="3143"/>
      <c r="BW715" s="3143"/>
      <c r="BX715" s="3143"/>
      <c r="BY715" s="3143"/>
      <c r="BZ715" s="3143"/>
      <c r="CA715" s="3143"/>
      <c r="CB715" s="3143"/>
      <c r="CC715" s="3143"/>
      <c r="CD715" s="3143"/>
      <c r="CE715" s="3143"/>
      <c r="CF715" s="3143"/>
      <c r="CG715" s="3143"/>
      <c r="CH715" s="3143"/>
      <c r="CI715" s="3143"/>
    </row>
    <row r="716" spans="1:87" ht="16.5" customHeight="1">
      <c r="A716" s="3143"/>
      <c r="B716" s="3143"/>
      <c r="C716" s="3143"/>
      <c r="D716" s="3143"/>
      <c r="E716" s="3143"/>
      <c r="F716" s="3143"/>
      <c r="G716" s="3143"/>
      <c r="H716" s="3143"/>
      <c r="I716" s="3143"/>
      <c r="J716" s="3143"/>
      <c r="K716" s="3098"/>
      <c r="L716" s="3098"/>
      <c r="M716" s="3098"/>
      <c r="N716" s="3098"/>
      <c r="O716" s="3098"/>
      <c r="P716" s="3098"/>
      <c r="Q716" s="3098"/>
      <c r="R716" s="3098"/>
      <c r="S716" s="3098"/>
      <c r="T716" s="3098"/>
      <c r="U716" s="3098"/>
      <c r="V716" s="3098"/>
      <c r="W716" s="3098"/>
      <c r="X716" s="3098"/>
      <c r="Y716" s="3098"/>
      <c r="Z716" s="3098"/>
      <c r="AA716" s="3098"/>
      <c r="AB716" s="3098"/>
      <c r="AC716" s="3098"/>
      <c r="AD716" s="3098"/>
      <c r="AE716" s="3098"/>
      <c r="AF716" s="3098"/>
      <c r="AG716" s="3098"/>
      <c r="AH716" s="3098"/>
      <c r="AI716" s="3098"/>
      <c r="AJ716" s="3143"/>
      <c r="AK716" s="3143"/>
      <c r="AL716" s="3143"/>
      <c r="AM716" s="3143"/>
      <c r="AN716" s="3143"/>
      <c r="AO716" s="3143"/>
      <c r="AP716" s="3143"/>
      <c r="AQ716" s="3143"/>
      <c r="AR716" s="3143"/>
      <c r="AS716" s="3143"/>
      <c r="AT716" s="3143"/>
      <c r="AU716" s="3143"/>
      <c r="AV716" s="3143"/>
      <c r="AW716" s="3143"/>
      <c r="AX716" s="3143"/>
      <c r="AY716" s="3143"/>
      <c r="AZ716" s="3143"/>
      <c r="BA716" s="3143"/>
      <c r="BB716" s="3143"/>
      <c r="BC716" s="3143"/>
      <c r="BD716" s="3143"/>
      <c r="BE716" s="3143"/>
      <c r="BF716" s="3143"/>
      <c r="BG716" s="3143"/>
      <c r="BH716" s="3143"/>
      <c r="BI716" s="3143"/>
      <c r="BJ716" s="3143"/>
      <c r="BK716" s="3143"/>
      <c r="BL716" s="3189"/>
      <c r="BM716" s="3189"/>
      <c r="BN716" s="3189"/>
      <c r="BO716" s="3189"/>
      <c r="BP716" s="3189"/>
      <c r="BQ716" s="3189"/>
      <c r="BR716" s="3189"/>
      <c r="BS716" s="3189"/>
      <c r="BT716" s="3189"/>
      <c r="BU716" s="3189"/>
      <c r="BV716" s="3143"/>
      <c r="BW716" s="3143"/>
      <c r="BX716" s="3143"/>
      <c r="BY716" s="3143"/>
      <c r="BZ716" s="3143"/>
      <c r="CA716" s="3143"/>
      <c r="CB716" s="3143"/>
      <c r="CC716" s="3143"/>
      <c r="CD716" s="3143"/>
      <c r="CE716" s="3143"/>
      <c r="CF716" s="3143"/>
      <c r="CG716" s="3143"/>
      <c r="CH716" s="3143"/>
      <c r="CI716" s="3143"/>
    </row>
    <row r="717" spans="1:87" ht="16.5" customHeight="1">
      <c r="A717" s="3143"/>
      <c r="B717" s="3143"/>
      <c r="C717" s="3143"/>
      <c r="D717" s="3143"/>
      <c r="E717" s="3143"/>
      <c r="F717" s="3143"/>
      <c r="G717" s="3143"/>
      <c r="H717" s="3143"/>
      <c r="I717" s="3143"/>
      <c r="J717" s="3143"/>
      <c r="K717" s="3098"/>
      <c r="L717" s="3098"/>
      <c r="M717" s="3098"/>
      <c r="N717" s="3098"/>
      <c r="O717" s="3098"/>
      <c r="P717" s="3098"/>
      <c r="Q717" s="3098"/>
      <c r="R717" s="3098"/>
      <c r="S717" s="3098"/>
      <c r="T717" s="3098"/>
      <c r="U717" s="3098"/>
      <c r="V717" s="3098"/>
      <c r="W717" s="3098"/>
      <c r="X717" s="3098"/>
      <c r="Y717" s="3098"/>
      <c r="Z717" s="3098"/>
      <c r="AA717" s="3098"/>
      <c r="AB717" s="3098"/>
      <c r="AC717" s="3098"/>
      <c r="AD717" s="3098"/>
      <c r="AE717" s="3098"/>
      <c r="AF717" s="3098"/>
      <c r="AG717" s="3098"/>
      <c r="AH717" s="3098"/>
      <c r="AI717" s="3098"/>
      <c r="AJ717" s="3143"/>
      <c r="AK717" s="3143"/>
      <c r="AL717" s="3143"/>
      <c r="AM717" s="3143"/>
      <c r="AN717" s="3143"/>
      <c r="AO717" s="3143"/>
      <c r="AP717" s="3143"/>
      <c r="AQ717" s="3143"/>
      <c r="AR717" s="3143"/>
      <c r="AS717" s="3143"/>
      <c r="AT717" s="3143"/>
      <c r="AU717" s="3143"/>
      <c r="AV717" s="3143"/>
      <c r="AW717" s="3143"/>
      <c r="AX717" s="3143"/>
      <c r="AY717" s="3143"/>
      <c r="AZ717" s="3143"/>
      <c r="BA717" s="3143"/>
      <c r="BB717" s="3143"/>
      <c r="BC717" s="3143"/>
      <c r="BD717" s="3143"/>
      <c r="BE717" s="3143"/>
      <c r="BF717" s="3143"/>
      <c r="BG717" s="3143"/>
      <c r="BH717" s="3143"/>
      <c r="BI717" s="3143"/>
      <c r="BJ717" s="3143"/>
      <c r="BK717" s="3143"/>
      <c r="BL717" s="3189"/>
      <c r="BM717" s="3189"/>
      <c r="BN717" s="3189"/>
      <c r="BO717" s="3189"/>
      <c r="BP717" s="3189"/>
      <c r="BQ717" s="3189"/>
      <c r="BR717" s="3189"/>
      <c r="BS717" s="3189"/>
      <c r="BT717" s="3189"/>
      <c r="BU717" s="3189"/>
      <c r="BV717" s="3143"/>
      <c r="BW717" s="3143"/>
      <c r="BX717" s="3143"/>
      <c r="BY717" s="3143"/>
      <c r="BZ717" s="3143"/>
      <c r="CA717" s="3143"/>
      <c r="CB717" s="3143"/>
      <c r="CC717" s="3143"/>
      <c r="CD717" s="3143"/>
      <c r="CE717" s="3143"/>
      <c r="CF717" s="3143"/>
      <c r="CG717" s="3143"/>
      <c r="CH717" s="3143"/>
      <c r="CI717" s="3143"/>
    </row>
    <row r="718" spans="1:87" ht="16.5" customHeight="1">
      <c r="A718" s="3143"/>
      <c r="B718" s="3143"/>
      <c r="C718" s="3143"/>
      <c r="D718" s="3143"/>
      <c r="E718" s="3143"/>
      <c r="F718" s="3143"/>
      <c r="G718" s="3143"/>
      <c r="H718" s="3143"/>
      <c r="I718" s="3143"/>
      <c r="J718" s="3143"/>
      <c r="K718" s="3098"/>
      <c r="L718" s="3098"/>
      <c r="M718" s="3098"/>
      <c r="N718" s="3098"/>
      <c r="O718" s="3098"/>
      <c r="P718" s="3098"/>
      <c r="Q718" s="3098"/>
      <c r="R718" s="3098"/>
      <c r="S718" s="3098"/>
      <c r="T718" s="3098"/>
      <c r="U718" s="3098"/>
      <c r="V718" s="3098"/>
      <c r="W718" s="3098"/>
      <c r="X718" s="3098"/>
      <c r="Y718" s="3098"/>
      <c r="Z718" s="3098"/>
      <c r="AA718" s="3098"/>
      <c r="AB718" s="3098"/>
      <c r="AC718" s="3098"/>
      <c r="AD718" s="3098"/>
      <c r="AE718" s="3098"/>
      <c r="AF718" s="3098"/>
      <c r="AG718" s="3098"/>
      <c r="AH718" s="3098"/>
      <c r="AI718" s="3098"/>
      <c r="AJ718" s="3143"/>
      <c r="AK718" s="3143"/>
      <c r="AL718" s="3143"/>
      <c r="AM718" s="3143"/>
      <c r="AN718" s="3143"/>
      <c r="AO718" s="3143"/>
      <c r="AP718" s="3143"/>
      <c r="AQ718" s="3143"/>
      <c r="AR718" s="3143"/>
      <c r="AS718" s="3143"/>
      <c r="AT718" s="3143"/>
      <c r="AU718" s="3143"/>
      <c r="AV718" s="3143"/>
      <c r="AW718" s="3143"/>
      <c r="AX718" s="3143"/>
      <c r="AY718" s="3143"/>
      <c r="AZ718" s="3143"/>
      <c r="BA718" s="3143"/>
      <c r="BB718" s="3143"/>
      <c r="BC718" s="3143"/>
      <c r="BD718" s="3143"/>
      <c r="BE718" s="3143"/>
      <c r="BF718" s="3143"/>
      <c r="BG718" s="3143"/>
      <c r="BH718" s="3143"/>
      <c r="BI718" s="3143"/>
      <c r="BJ718" s="3143"/>
      <c r="BK718" s="3143"/>
      <c r="BL718" s="3189"/>
      <c r="BM718" s="3189"/>
      <c r="BN718" s="3189"/>
      <c r="BO718" s="3189"/>
      <c r="BP718" s="3189"/>
      <c r="BQ718" s="3189"/>
      <c r="BR718" s="3189"/>
      <c r="BS718" s="3189"/>
      <c r="BT718" s="3189"/>
      <c r="BU718" s="3189"/>
      <c r="BV718" s="3143"/>
      <c r="BW718" s="3143"/>
      <c r="BX718" s="3143"/>
      <c r="BY718" s="3143"/>
      <c r="BZ718" s="3143"/>
      <c r="CA718" s="3143"/>
      <c r="CB718" s="3143"/>
      <c r="CC718" s="3143"/>
      <c r="CD718" s="3143"/>
      <c r="CE718" s="3143"/>
      <c r="CF718" s="3143"/>
      <c r="CG718" s="3143"/>
      <c r="CH718" s="3143"/>
      <c r="CI718" s="3143"/>
    </row>
    <row r="719" spans="1:87" ht="16.5" customHeight="1">
      <c r="A719" s="3143"/>
      <c r="B719" s="3143"/>
      <c r="C719" s="3143"/>
      <c r="D719" s="3143"/>
      <c r="E719" s="3143"/>
      <c r="F719" s="3143"/>
      <c r="G719" s="3143"/>
      <c r="H719" s="3143"/>
      <c r="I719" s="3143"/>
      <c r="J719" s="3143"/>
      <c r="K719" s="3098"/>
      <c r="L719" s="3098"/>
      <c r="M719" s="3098"/>
      <c r="N719" s="3098"/>
      <c r="O719" s="3098"/>
      <c r="P719" s="3098"/>
      <c r="Q719" s="3098"/>
      <c r="R719" s="3098"/>
      <c r="S719" s="3098"/>
      <c r="T719" s="3098"/>
      <c r="U719" s="3098"/>
      <c r="V719" s="3098"/>
      <c r="W719" s="3098"/>
      <c r="X719" s="3098"/>
      <c r="Y719" s="3098"/>
      <c r="Z719" s="3098"/>
      <c r="AA719" s="3098"/>
      <c r="AB719" s="3098"/>
      <c r="AC719" s="3098"/>
      <c r="AD719" s="3098"/>
      <c r="AE719" s="3098"/>
      <c r="AF719" s="3098"/>
      <c r="AG719" s="3098"/>
      <c r="AH719" s="3098"/>
      <c r="AI719" s="3098"/>
      <c r="AJ719" s="3143"/>
      <c r="AK719" s="3143"/>
      <c r="AL719" s="3143"/>
      <c r="AM719" s="3143"/>
      <c r="AN719" s="3143"/>
      <c r="AO719" s="3143"/>
      <c r="AP719" s="3143"/>
      <c r="AQ719" s="3143"/>
      <c r="AR719" s="3143"/>
      <c r="AS719" s="3143"/>
      <c r="AT719" s="3143"/>
      <c r="AU719" s="3143"/>
      <c r="AV719" s="3143"/>
      <c r="AW719" s="3143"/>
      <c r="AX719" s="3143"/>
      <c r="AY719" s="3143"/>
      <c r="AZ719" s="3143"/>
      <c r="BA719" s="3143"/>
      <c r="BB719" s="3143"/>
      <c r="BC719" s="3143"/>
      <c r="BD719" s="3143"/>
      <c r="BE719" s="3143"/>
      <c r="BF719" s="3143"/>
      <c r="BG719" s="3143"/>
      <c r="BH719" s="3143"/>
      <c r="BI719" s="3143"/>
      <c r="BJ719" s="3143"/>
      <c r="BK719" s="3143"/>
      <c r="BL719" s="3189"/>
      <c r="BM719" s="3189"/>
      <c r="BN719" s="3189"/>
      <c r="BO719" s="3189"/>
      <c r="BP719" s="3189"/>
      <c r="BQ719" s="3189"/>
      <c r="BR719" s="3189"/>
      <c r="BS719" s="3189"/>
      <c r="BT719" s="3189"/>
      <c r="BU719" s="3189"/>
      <c r="BV719" s="3143"/>
      <c r="BW719" s="3143"/>
      <c r="BX719" s="3143"/>
      <c r="BY719" s="3143"/>
      <c r="BZ719" s="3143"/>
      <c r="CA719" s="3143"/>
      <c r="CB719" s="3143"/>
      <c r="CC719" s="3143"/>
      <c r="CD719" s="3143"/>
      <c r="CE719" s="3143"/>
      <c r="CF719" s="3143"/>
      <c r="CG719" s="3143"/>
      <c r="CH719" s="3143"/>
      <c r="CI719" s="3143"/>
    </row>
    <row r="720" spans="1:87" ht="16.5" customHeight="1">
      <c r="A720" s="3143"/>
      <c r="B720" s="3143"/>
      <c r="C720" s="3143"/>
      <c r="D720" s="3143"/>
      <c r="E720" s="3143"/>
      <c r="F720" s="3143"/>
      <c r="G720" s="3143"/>
      <c r="H720" s="3143"/>
      <c r="I720" s="3143"/>
      <c r="J720" s="3143"/>
      <c r="K720" s="3098"/>
      <c r="L720" s="3098"/>
      <c r="M720" s="3098"/>
      <c r="N720" s="3098"/>
      <c r="O720" s="3098"/>
      <c r="P720" s="3098"/>
      <c r="Q720" s="3098"/>
      <c r="R720" s="3098"/>
      <c r="S720" s="3098"/>
      <c r="T720" s="3098"/>
      <c r="U720" s="3098"/>
      <c r="V720" s="3098"/>
      <c r="W720" s="3098"/>
      <c r="X720" s="3098"/>
      <c r="Y720" s="3098"/>
      <c r="Z720" s="3098"/>
      <c r="AA720" s="3098"/>
      <c r="AB720" s="3098"/>
      <c r="AC720" s="3098"/>
      <c r="AD720" s="3098"/>
      <c r="AE720" s="3098"/>
      <c r="AF720" s="3098"/>
      <c r="AG720" s="3098"/>
      <c r="AH720" s="3098"/>
      <c r="AI720" s="3098"/>
      <c r="AJ720" s="3143"/>
      <c r="AK720" s="3143"/>
      <c r="AL720" s="3143"/>
      <c r="AM720" s="3143"/>
      <c r="AN720" s="3143"/>
      <c r="AO720" s="3143"/>
      <c r="AP720" s="3143"/>
      <c r="AQ720" s="3143"/>
      <c r="AR720" s="3143"/>
      <c r="AS720" s="3143"/>
      <c r="AT720" s="3143"/>
      <c r="AU720" s="3143"/>
      <c r="AV720" s="3143"/>
      <c r="AW720" s="3143"/>
      <c r="AX720" s="3143"/>
      <c r="AY720" s="3143"/>
      <c r="AZ720" s="3143"/>
      <c r="BA720" s="3143"/>
      <c r="BB720" s="3143"/>
      <c r="BC720" s="3143"/>
      <c r="BD720" s="3143"/>
      <c r="BE720" s="3143"/>
      <c r="BF720" s="3143"/>
      <c r="BG720" s="3143"/>
      <c r="BH720" s="3143"/>
      <c r="BI720" s="3143"/>
      <c r="BJ720" s="3143"/>
      <c r="BK720" s="3143"/>
      <c r="BL720" s="3189"/>
      <c r="BM720" s="3189"/>
      <c r="BN720" s="3189"/>
      <c r="BO720" s="3189"/>
      <c r="BP720" s="3189"/>
      <c r="BQ720" s="3189"/>
      <c r="BR720" s="3189"/>
      <c r="BS720" s="3189"/>
      <c r="BT720" s="3189"/>
      <c r="BU720" s="3189"/>
      <c r="BV720" s="3143"/>
      <c r="BW720" s="3143"/>
      <c r="BX720" s="3143"/>
      <c r="BY720" s="3143"/>
      <c r="BZ720" s="3143"/>
      <c r="CA720" s="3143"/>
      <c r="CB720" s="3143"/>
      <c r="CC720" s="3143"/>
      <c r="CD720" s="3143"/>
      <c r="CE720" s="3143"/>
      <c r="CF720" s="3143"/>
      <c r="CG720" s="3143"/>
      <c r="CH720" s="3143"/>
      <c r="CI720" s="3143"/>
    </row>
    <row r="721" spans="1:87" ht="16.5" customHeight="1">
      <c r="A721" s="3143"/>
      <c r="B721" s="3143"/>
      <c r="C721" s="3143"/>
      <c r="D721" s="3143"/>
      <c r="E721" s="3143"/>
      <c r="F721" s="3143"/>
      <c r="G721" s="3143"/>
      <c r="H721" s="3143"/>
      <c r="I721" s="3143"/>
      <c r="J721" s="3143"/>
      <c r="K721" s="3098"/>
      <c r="L721" s="3098"/>
      <c r="M721" s="3098"/>
      <c r="N721" s="3098"/>
      <c r="O721" s="3098"/>
      <c r="P721" s="3098"/>
      <c r="Q721" s="3098"/>
      <c r="R721" s="3098"/>
      <c r="S721" s="3098"/>
      <c r="T721" s="3098"/>
      <c r="U721" s="3098"/>
      <c r="V721" s="3098"/>
      <c r="W721" s="3098"/>
      <c r="X721" s="3098"/>
      <c r="Y721" s="3098"/>
      <c r="Z721" s="3098"/>
      <c r="AA721" s="3098"/>
      <c r="AB721" s="3098"/>
      <c r="AC721" s="3098"/>
      <c r="AD721" s="3098"/>
      <c r="AE721" s="3098"/>
      <c r="AF721" s="3098"/>
      <c r="AG721" s="3098"/>
      <c r="AH721" s="3098"/>
      <c r="AI721" s="3098"/>
      <c r="AJ721" s="3143"/>
      <c r="AK721" s="3143"/>
      <c r="AL721" s="3143"/>
      <c r="AM721" s="3143"/>
      <c r="AN721" s="3143"/>
      <c r="AO721" s="3143"/>
      <c r="AP721" s="3143"/>
      <c r="AQ721" s="3143"/>
      <c r="AR721" s="3143"/>
      <c r="AS721" s="3143"/>
      <c r="AT721" s="3143"/>
      <c r="AU721" s="3143"/>
      <c r="AV721" s="3143"/>
      <c r="AW721" s="3143"/>
      <c r="AX721" s="3143"/>
      <c r="AY721" s="3143"/>
      <c r="AZ721" s="3143"/>
      <c r="BA721" s="3143"/>
      <c r="BB721" s="3143"/>
      <c r="BC721" s="3143"/>
      <c r="BD721" s="3143"/>
      <c r="BE721" s="3143"/>
      <c r="BF721" s="3143"/>
      <c r="BG721" s="3143"/>
      <c r="BH721" s="3143"/>
      <c r="BI721" s="3143"/>
      <c r="BJ721" s="3143"/>
      <c r="BK721" s="3143"/>
      <c r="BL721" s="3189"/>
      <c r="BM721" s="3189"/>
      <c r="BN721" s="3189"/>
      <c r="BO721" s="3189"/>
      <c r="BP721" s="3189"/>
      <c r="BQ721" s="3189"/>
      <c r="BR721" s="3189"/>
      <c r="BS721" s="3189"/>
      <c r="BT721" s="3189"/>
      <c r="BU721" s="3189"/>
      <c r="BV721" s="3143"/>
      <c r="BW721" s="3143"/>
      <c r="BX721" s="3143"/>
      <c r="BY721" s="3143"/>
      <c r="BZ721" s="3143"/>
      <c r="CA721" s="3143"/>
      <c r="CB721" s="3143"/>
      <c r="CC721" s="3143"/>
      <c r="CD721" s="3143"/>
      <c r="CE721" s="3143"/>
      <c r="CF721" s="3143"/>
      <c r="CG721" s="3143"/>
      <c r="CH721" s="3143"/>
      <c r="CI721" s="3143"/>
    </row>
    <row r="722" spans="1:87" ht="16.5" customHeight="1">
      <c r="A722" s="3143"/>
      <c r="B722" s="3143"/>
      <c r="C722" s="3143"/>
      <c r="D722" s="3143"/>
      <c r="E722" s="3143"/>
      <c r="F722" s="3143"/>
      <c r="G722" s="3143"/>
      <c r="H722" s="3143"/>
      <c r="I722" s="3143"/>
      <c r="J722" s="3143"/>
      <c r="K722" s="3098"/>
      <c r="L722" s="3098"/>
      <c r="M722" s="3098"/>
      <c r="N722" s="3098"/>
      <c r="O722" s="3098"/>
      <c r="P722" s="3098"/>
      <c r="Q722" s="3098"/>
      <c r="R722" s="3098"/>
      <c r="S722" s="3098"/>
      <c r="T722" s="3098"/>
      <c r="U722" s="3098"/>
      <c r="V722" s="3098"/>
      <c r="W722" s="3098"/>
      <c r="X722" s="3098"/>
      <c r="Y722" s="3098"/>
      <c r="Z722" s="3098"/>
      <c r="AA722" s="3098"/>
      <c r="AB722" s="3098"/>
      <c r="AC722" s="3098"/>
      <c r="AD722" s="3098"/>
      <c r="AE722" s="3098"/>
      <c r="AF722" s="3098"/>
      <c r="AG722" s="3098"/>
      <c r="AH722" s="3098"/>
      <c r="AI722" s="3098"/>
      <c r="AJ722" s="3143"/>
      <c r="AK722" s="3143"/>
      <c r="AL722" s="3143"/>
      <c r="AM722" s="3143"/>
      <c r="AN722" s="3143"/>
      <c r="AO722" s="3143"/>
      <c r="AP722" s="3143"/>
      <c r="AQ722" s="3143"/>
      <c r="AR722" s="3143"/>
      <c r="AS722" s="3143"/>
      <c r="AT722" s="3143"/>
      <c r="AU722" s="3143"/>
      <c r="AV722" s="3143"/>
      <c r="AW722" s="3143"/>
      <c r="AX722" s="3143"/>
      <c r="AY722" s="3143"/>
      <c r="AZ722" s="3143"/>
      <c r="BA722" s="3143"/>
      <c r="BB722" s="3143"/>
      <c r="BC722" s="3143"/>
      <c r="BD722" s="3143"/>
      <c r="BE722" s="3143"/>
      <c r="BF722" s="3143"/>
      <c r="BG722" s="3143"/>
      <c r="BH722" s="3143"/>
      <c r="BI722" s="3143"/>
      <c r="BJ722" s="3143"/>
      <c r="BK722" s="3143"/>
      <c r="BL722" s="3189"/>
      <c r="BM722" s="3189"/>
      <c r="BN722" s="3189"/>
      <c r="BO722" s="3189"/>
      <c r="BP722" s="3189"/>
      <c r="BQ722" s="3189"/>
      <c r="BR722" s="3189"/>
      <c r="BS722" s="3189"/>
      <c r="BT722" s="3189"/>
      <c r="BU722" s="3189"/>
      <c r="BV722" s="3143"/>
      <c r="BW722" s="3143"/>
      <c r="BX722" s="3143"/>
      <c r="BY722" s="3143"/>
      <c r="BZ722" s="3143"/>
      <c r="CA722" s="3143"/>
      <c r="CB722" s="3143"/>
      <c r="CC722" s="3143"/>
      <c r="CD722" s="3143"/>
      <c r="CE722" s="3143"/>
      <c r="CF722" s="3143"/>
      <c r="CG722" s="3143"/>
      <c r="CH722" s="3143"/>
      <c r="CI722" s="3143"/>
    </row>
    <row r="723" spans="1:87" ht="16.5" customHeight="1">
      <c r="A723" s="3143"/>
      <c r="B723" s="3143"/>
      <c r="C723" s="3143"/>
      <c r="D723" s="3143"/>
      <c r="E723" s="3143"/>
      <c r="F723" s="3143"/>
      <c r="G723" s="3143"/>
      <c r="H723" s="3143"/>
      <c r="I723" s="3143"/>
      <c r="J723" s="3143"/>
      <c r="K723" s="3098"/>
      <c r="L723" s="3098"/>
      <c r="M723" s="3098"/>
      <c r="N723" s="3098"/>
      <c r="O723" s="3098"/>
      <c r="P723" s="3098"/>
      <c r="Q723" s="3098"/>
      <c r="R723" s="3098"/>
      <c r="S723" s="3098"/>
      <c r="T723" s="3098"/>
      <c r="U723" s="3098"/>
      <c r="V723" s="3098"/>
      <c r="W723" s="3098"/>
      <c r="X723" s="3098"/>
      <c r="Y723" s="3098"/>
      <c r="Z723" s="3098"/>
      <c r="AA723" s="3098"/>
      <c r="AB723" s="3098"/>
      <c r="AC723" s="3098"/>
      <c r="AD723" s="3098"/>
      <c r="AE723" s="3098"/>
      <c r="AF723" s="3098"/>
      <c r="AG723" s="3098"/>
      <c r="AH723" s="3098"/>
      <c r="AI723" s="3098"/>
      <c r="AJ723" s="3143"/>
      <c r="AK723" s="3143"/>
      <c r="AL723" s="3143"/>
      <c r="AM723" s="3143"/>
      <c r="AN723" s="3143"/>
      <c r="AO723" s="3143"/>
      <c r="AP723" s="3143"/>
      <c r="AQ723" s="3143"/>
      <c r="AR723" s="3143"/>
      <c r="AS723" s="3143"/>
      <c r="AT723" s="3143"/>
      <c r="AU723" s="3143"/>
      <c r="AV723" s="3143"/>
      <c r="AW723" s="3143"/>
      <c r="AX723" s="3143"/>
      <c r="AY723" s="3143"/>
      <c r="AZ723" s="3143"/>
      <c r="BA723" s="3143"/>
      <c r="BB723" s="3143"/>
      <c r="BC723" s="3143"/>
      <c r="BD723" s="3143"/>
      <c r="BE723" s="3143"/>
      <c r="BF723" s="3143"/>
      <c r="BG723" s="3143"/>
      <c r="BH723" s="3143"/>
      <c r="BI723" s="3143"/>
      <c r="BJ723" s="3143"/>
      <c r="BK723" s="3143"/>
      <c r="BL723" s="3189"/>
      <c r="BM723" s="3189"/>
      <c r="BN723" s="3189"/>
      <c r="BO723" s="3189"/>
      <c r="BP723" s="3189"/>
      <c r="BQ723" s="3189"/>
      <c r="BR723" s="3189"/>
      <c r="BS723" s="3189"/>
      <c r="BT723" s="3189"/>
      <c r="BU723" s="3189"/>
      <c r="BV723" s="3143"/>
      <c r="BW723" s="3143"/>
      <c r="BX723" s="3143"/>
      <c r="BY723" s="3143"/>
      <c r="BZ723" s="3143"/>
      <c r="CA723" s="3143"/>
      <c r="CB723" s="3143"/>
      <c r="CC723" s="3143"/>
      <c r="CD723" s="3143"/>
      <c r="CE723" s="3143"/>
      <c r="CF723" s="3143"/>
      <c r="CG723" s="3143"/>
      <c r="CH723" s="3143"/>
      <c r="CI723" s="3143"/>
    </row>
    <row r="724" spans="1:87" ht="16.5" customHeight="1">
      <c r="A724" s="3143"/>
      <c r="B724" s="3143"/>
      <c r="C724" s="3143"/>
      <c r="D724" s="3143"/>
      <c r="E724" s="3143"/>
      <c r="F724" s="3143"/>
      <c r="G724" s="3143"/>
      <c r="H724" s="3143"/>
      <c r="I724" s="3143"/>
      <c r="J724" s="3143"/>
      <c r="K724" s="3098"/>
      <c r="L724" s="3098"/>
      <c r="M724" s="3098"/>
      <c r="N724" s="3098"/>
      <c r="O724" s="3098"/>
      <c r="P724" s="3098"/>
      <c r="Q724" s="3098"/>
      <c r="R724" s="3098"/>
      <c r="S724" s="3098"/>
      <c r="T724" s="3098"/>
      <c r="U724" s="3098"/>
      <c r="V724" s="3098"/>
      <c r="W724" s="3098"/>
      <c r="X724" s="3098"/>
      <c r="Y724" s="3098"/>
      <c r="Z724" s="3098"/>
      <c r="AA724" s="3098"/>
      <c r="AB724" s="3098"/>
      <c r="AC724" s="3098"/>
      <c r="AD724" s="3098"/>
      <c r="AE724" s="3098"/>
      <c r="AF724" s="3098"/>
      <c r="AG724" s="3098"/>
      <c r="AH724" s="3098"/>
      <c r="AI724" s="3098"/>
      <c r="AJ724" s="3143"/>
      <c r="AK724" s="3143"/>
      <c r="AL724" s="3143"/>
      <c r="AM724" s="3143"/>
      <c r="AN724" s="3143"/>
      <c r="AO724" s="3143"/>
      <c r="AP724" s="3143"/>
      <c r="AQ724" s="3143"/>
      <c r="AR724" s="3143"/>
      <c r="AS724" s="3143"/>
      <c r="AT724" s="3143"/>
      <c r="AU724" s="3143"/>
      <c r="AV724" s="3143"/>
      <c r="AW724" s="3143"/>
      <c r="AX724" s="3143"/>
      <c r="AY724" s="3143"/>
      <c r="AZ724" s="3143"/>
      <c r="BA724" s="3143"/>
      <c r="BB724" s="3143"/>
      <c r="BC724" s="3143"/>
      <c r="BD724" s="3143"/>
      <c r="BE724" s="3143"/>
      <c r="BF724" s="3143"/>
      <c r="BG724" s="3143"/>
      <c r="BH724" s="3143"/>
      <c r="BI724" s="3143"/>
      <c r="BJ724" s="3143"/>
      <c r="BK724" s="3143"/>
      <c r="BL724" s="3189"/>
      <c r="BM724" s="3189"/>
      <c r="BN724" s="3189"/>
      <c r="BO724" s="3189"/>
      <c r="BP724" s="3189"/>
      <c r="BQ724" s="3189"/>
      <c r="BR724" s="3189"/>
      <c r="BS724" s="3189"/>
      <c r="BT724" s="3189"/>
      <c r="BU724" s="3189"/>
      <c r="BV724" s="3143"/>
      <c r="BW724" s="3143"/>
      <c r="BX724" s="3143"/>
      <c r="BY724" s="3143"/>
      <c r="BZ724" s="3143"/>
      <c r="CA724" s="3143"/>
      <c r="CB724" s="3143"/>
      <c r="CC724" s="3143"/>
      <c r="CD724" s="3143"/>
      <c r="CE724" s="3143"/>
      <c r="CF724" s="3143"/>
      <c r="CG724" s="3143"/>
      <c r="CH724" s="3143"/>
      <c r="CI724" s="3143"/>
    </row>
    <row r="725" spans="1:87" ht="16.5" customHeight="1">
      <c r="A725" s="3143"/>
      <c r="B725" s="3143"/>
      <c r="C725" s="3143"/>
      <c r="D725" s="3143"/>
      <c r="E725" s="3143"/>
      <c r="F725" s="3143"/>
      <c r="G725" s="3143"/>
      <c r="H725" s="3143"/>
      <c r="I725" s="3143"/>
      <c r="J725" s="3143"/>
      <c r="K725" s="3098"/>
      <c r="L725" s="3098"/>
      <c r="M725" s="3098"/>
      <c r="N725" s="3098"/>
      <c r="O725" s="3098"/>
      <c r="P725" s="3098"/>
      <c r="Q725" s="3098"/>
      <c r="R725" s="3098"/>
      <c r="S725" s="3098"/>
      <c r="T725" s="3098"/>
      <c r="U725" s="3098"/>
      <c r="V725" s="3098"/>
      <c r="W725" s="3098"/>
      <c r="X725" s="3098"/>
      <c r="Y725" s="3098"/>
      <c r="Z725" s="3098"/>
      <c r="AA725" s="3098"/>
      <c r="AB725" s="3098"/>
      <c r="AC725" s="3098"/>
      <c r="AD725" s="3098"/>
      <c r="AE725" s="3098"/>
      <c r="AF725" s="3098"/>
      <c r="AG725" s="3098"/>
      <c r="AH725" s="3098"/>
      <c r="AI725" s="3098"/>
      <c r="AJ725" s="3143"/>
      <c r="AK725" s="3143"/>
      <c r="AL725" s="3143"/>
      <c r="AM725" s="3143"/>
      <c r="AN725" s="3143"/>
      <c r="AO725" s="3143"/>
      <c r="AP725" s="3143"/>
      <c r="AQ725" s="3143"/>
      <c r="AR725" s="3143"/>
      <c r="AS725" s="3143"/>
      <c r="AT725" s="3143"/>
      <c r="AU725" s="3143"/>
      <c r="AV725" s="3143"/>
      <c r="AW725" s="3143"/>
      <c r="AX725" s="3143"/>
      <c r="AY725" s="3143"/>
      <c r="AZ725" s="3143"/>
      <c r="BA725" s="3143"/>
      <c r="BB725" s="3143"/>
      <c r="BC725" s="3143"/>
      <c r="BD725" s="3143"/>
      <c r="BE725" s="3143"/>
      <c r="BF725" s="3143"/>
      <c r="BG725" s="3143"/>
      <c r="BH725" s="3143"/>
      <c r="BI725" s="3143"/>
      <c r="BJ725" s="3143"/>
      <c r="BK725" s="3143"/>
      <c r="BL725" s="3189"/>
      <c r="BM725" s="3189"/>
      <c r="BN725" s="3189"/>
      <c r="BO725" s="3189"/>
      <c r="BP725" s="3189"/>
      <c r="BQ725" s="3189"/>
      <c r="BR725" s="3189"/>
      <c r="BS725" s="3189"/>
      <c r="BT725" s="3189"/>
      <c r="BU725" s="3189"/>
      <c r="BV725" s="3143"/>
      <c r="BW725" s="3143"/>
      <c r="BX725" s="3143"/>
      <c r="BY725" s="3143"/>
      <c r="BZ725" s="3143"/>
      <c r="CA725" s="3143"/>
      <c r="CB725" s="3143"/>
      <c r="CC725" s="3143"/>
      <c r="CD725" s="3143"/>
      <c r="CE725" s="3143"/>
      <c r="CF725" s="3143"/>
      <c r="CG725" s="3143"/>
      <c r="CH725" s="3143"/>
      <c r="CI725" s="3143"/>
    </row>
    <row r="726" spans="1:87" ht="16.5" customHeight="1">
      <c r="A726" s="3143"/>
      <c r="B726" s="3143"/>
      <c r="C726" s="3143"/>
      <c r="D726" s="3143"/>
      <c r="E726" s="3143"/>
      <c r="F726" s="3143"/>
      <c r="G726" s="3143"/>
      <c r="H726" s="3143"/>
      <c r="I726" s="3143"/>
      <c r="J726" s="3143"/>
      <c r="K726" s="3098"/>
      <c r="L726" s="3098"/>
      <c r="M726" s="3098"/>
      <c r="N726" s="3098"/>
      <c r="O726" s="3098"/>
      <c r="P726" s="3098"/>
      <c r="Q726" s="3098"/>
      <c r="R726" s="3098"/>
      <c r="S726" s="3098"/>
      <c r="T726" s="3098"/>
      <c r="U726" s="3098"/>
      <c r="V726" s="3098"/>
      <c r="W726" s="3098"/>
      <c r="X726" s="3098"/>
      <c r="Y726" s="3098"/>
      <c r="Z726" s="3098"/>
      <c r="AA726" s="3098"/>
      <c r="AB726" s="3098"/>
      <c r="AC726" s="3098"/>
      <c r="AD726" s="3098"/>
      <c r="AE726" s="3098"/>
      <c r="AF726" s="3098"/>
      <c r="AG726" s="3098"/>
      <c r="AH726" s="3098"/>
      <c r="AI726" s="3098"/>
      <c r="AJ726" s="3143"/>
      <c r="AK726" s="3143"/>
      <c r="AL726" s="3143"/>
      <c r="AM726" s="3143"/>
      <c r="AN726" s="3143"/>
      <c r="AO726" s="3143"/>
      <c r="AP726" s="3143"/>
      <c r="AQ726" s="3143"/>
      <c r="AR726" s="3143"/>
      <c r="AS726" s="3143"/>
      <c r="AT726" s="3143"/>
      <c r="AU726" s="3143"/>
      <c r="AV726" s="3143"/>
      <c r="AW726" s="3143"/>
      <c r="AX726" s="3143"/>
      <c r="AY726" s="3143"/>
      <c r="AZ726" s="3143"/>
      <c r="BA726" s="3143"/>
      <c r="BB726" s="3143"/>
      <c r="BC726" s="3143"/>
      <c r="BD726" s="3143"/>
      <c r="BE726" s="3143"/>
      <c r="BF726" s="3143"/>
      <c r="BG726" s="3143"/>
      <c r="BH726" s="3143"/>
      <c r="BI726" s="3143"/>
      <c r="BJ726" s="3143"/>
      <c r="BK726" s="3143"/>
      <c r="BL726" s="3189"/>
      <c r="BM726" s="3189"/>
      <c r="BN726" s="3189"/>
      <c r="BO726" s="3189"/>
      <c r="BP726" s="3189"/>
      <c r="BQ726" s="3189"/>
      <c r="BR726" s="3189"/>
      <c r="BS726" s="3189"/>
      <c r="BT726" s="3189"/>
      <c r="BU726" s="3189"/>
      <c r="BV726" s="3143"/>
      <c r="BW726" s="3143"/>
      <c r="BX726" s="3143"/>
      <c r="BY726" s="3143"/>
      <c r="BZ726" s="3143"/>
      <c r="CA726" s="3143"/>
      <c r="CB726" s="3143"/>
      <c r="CC726" s="3143"/>
      <c r="CD726" s="3143"/>
      <c r="CE726" s="3143"/>
      <c r="CF726" s="3143"/>
      <c r="CG726" s="3143"/>
      <c r="CH726" s="3143"/>
      <c r="CI726" s="3143"/>
    </row>
    <row r="727" spans="1:87" ht="16.5" customHeight="1">
      <c r="A727" s="3143"/>
      <c r="B727" s="3143"/>
      <c r="C727" s="3143"/>
      <c r="D727" s="3143"/>
      <c r="E727" s="3143"/>
      <c r="F727" s="3143"/>
      <c r="G727" s="3143"/>
      <c r="H727" s="3143"/>
      <c r="I727" s="3143"/>
      <c r="J727" s="3143"/>
      <c r="K727" s="3098"/>
      <c r="L727" s="3098"/>
      <c r="M727" s="3098"/>
      <c r="N727" s="3098"/>
      <c r="O727" s="3098"/>
      <c r="P727" s="3098"/>
      <c r="Q727" s="3098"/>
      <c r="R727" s="3098"/>
      <c r="S727" s="3098"/>
      <c r="T727" s="3098"/>
      <c r="U727" s="3098"/>
      <c r="V727" s="3098"/>
      <c r="W727" s="3098"/>
      <c r="X727" s="3098"/>
      <c r="Y727" s="3098"/>
      <c r="Z727" s="3098"/>
      <c r="AA727" s="3098"/>
      <c r="AB727" s="3098"/>
      <c r="AC727" s="3098"/>
      <c r="AD727" s="3098"/>
      <c r="AE727" s="3098"/>
      <c r="AF727" s="3098"/>
      <c r="AG727" s="3098"/>
      <c r="AH727" s="3098"/>
      <c r="AI727" s="3098"/>
      <c r="AJ727" s="3143"/>
      <c r="AK727" s="3143"/>
      <c r="AL727" s="3143"/>
      <c r="AM727" s="3143"/>
      <c r="AN727" s="3143"/>
      <c r="AO727" s="3143"/>
      <c r="AP727" s="3143"/>
      <c r="AQ727" s="3143"/>
      <c r="AR727" s="3143"/>
      <c r="AS727" s="3143"/>
      <c r="AT727" s="3143"/>
      <c r="AU727" s="3143"/>
      <c r="AV727" s="3143"/>
      <c r="AW727" s="3143"/>
      <c r="AX727" s="3143"/>
      <c r="AY727" s="3143"/>
      <c r="AZ727" s="3143"/>
      <c r="BA727" s="3143"/>
      <c r="BB727" s="3143"/>
      <c r="BC727" s="3143"/>
      <c r="BD727" s="3143"/>
      <c r="BE727" s="3143"/>
      <c r="BF727" s="3143"/>
      <c r="BG727" s="3143"/>
      <c r="BH727" s="3143"/>
      <c r="BI727" s="3143"/>
      <c r="BJ727" s="3143"/>
      <c r="BK727" s="3143"/>
      <c r="BL727" s="3189"/>
      <c r="BM727" s="3189"/>
      <c r="BN727" s="3189"/>
      <c r="BO727" s="3189"/>
      <c r="BP727" s="3189"/>
      <c r="BQ727" s="3189"/>
      <c r="BR727" s="3189"/>
      <c r="BS727" s="3189"/>
      <c r="BT727" s="3189"/>
      <c r="BU727" s="3189"/>
      <c r="BV727" s="3143"/>
      <c r="BW727" s="3143"/>
      <c r="BX727" s="3143"/>
      <c r="BY727" s="3143"/>
      <c r="BZ727" s="3143"/>
      <c r="CA727" s="3143"/>
      <c r="CB727" s="3143"/>
      <c r="CC727" s="3143"/>
      <c r="CD727" s="3143"/>
      <c r="CE727" s="3143"/>
      <c r="CF727" s="3143"/>
      <c r="CG727" s="3143"/>
      <c r="CH727" s="3143"/>
      <c r="CI727" s="3143"/>
    </row>
    <row r="728" spans="1:87" ht="16.5" customHeight="1">
      <c r="A728" s="3143"/>
      <c r="B728" s="3143"/>
      <c r="C728" s="3143"/>
      <c r="D728" s="3143"/>
      <c r="E728" s="3143"/>
      <c r="F728" s="3143"/>
      <c r="G728" s="3143"/>
      <c r="H728" s="3143"/>
      <c r="I728" s="3143"/>
      <c r="J728" s="3143"/>
      <c r="K728" s="3098"/>
      <c r="L728" s="3098"/>
      <c r="M728" s="3098"/>
      <c r="N728" s="3098"/>
      <c r="O728" s="3098"/>
      <c r="P728" s="3098"/>
      <c r="Q728" s="3098"/>
      <c r="R728" s="3098"/>
      <c r="S728" s="3098"/>
      <c r="T728" s="3098"/>
      <c r="U728" s="3098"/>
      <c r="V728" s="3098"/>
      <c r="W728" s="3098"/>
      <c r="X728" s="3098"/>
      <c r="Y728" s="3098"/>
      <c r="Z728" s="3098"/>
      <c r="AA728" s="3098"/>
      <c r="AB728" s="3098"/>
      <c r="AC728" s="3098"/>
      <c r="AD728" s="3098"/>
      <c r="AE728" s="3098"/>
      <c r="AF728" s="3098"/>
      <c r="AG728" s="3098"/>
      <c r="AH728" s="3098"/>
      <c r="AI728" s="3098"/>
      <c r="AJ728" s="3143"/>
      <c r="AK728" s="3143"/>
      <c r="AL728" s="3143"/>
      <c r="AM728" s="3143"/>
      <c r="AN728" s="3143"/>
      <c r="AO728" s="3143"/>
      <c r="AP728" s="3143"/>
      <c r="AQ728" s="3143"/>
      <c r="AR728" s="3143"/>
      <c r="AS728" s="3143"/>
      <c r="AT728" s="3143"/>
      <c r="AU728" s="3143"/>
      <c r="AV728" s="3143"/>
      <c r="AW728" s="3143"/>
      <c r="AX728" s="3143"/>
      <c r="AY728" s="3143"/>
      <c r="AZ728" s="3143"/>
      <c r="BA728" s="3143"/>
      <c r="BB728" s="3143"/>
      <c r="BC728" s="3143"/>
      <c r="BD728" s="3143"/>
      <c r="BE728" s="3143"/>
      <c r="BF728" s="3143"/>
      <c r="BG728" s="3143"/>
      <c r="BH728" s="3143"/>
      <c r="BI728" s="3143"/>
      <c r="BJ728" s="3143"/>
      <c r="BK728" s="3143"/>
      <c r="BL728" s="3189"/>
      <c r="BM728" s="3189"/>
      <c r="BN728" s="3189"/>
      <c r="BO728" s="3189"/>
      <c r="BP728" s="3189"/>
      <c r="BQ728" s="3189"/>
      <c r="BR728" s="3189"/>
      <c r="BS728" s="3189"/>
      <c r="BT728" s="3189"/>
      <c r="BU728" s="3189"/>
      <c r="BV728" s="3143"/>
      <c r="BW728" s="3143"/>
      <c r="BX728" s="3143"/>
      <c r="BY728" s="3143"/>
      <c r="BZ728" s="3143"/>
      <c r="CA728" s="3143"/>
      <c r="CB728" s="3143"/>
      <c r="CC728" s="3143"/>
      <c r="CD728" s="3143"/>
      <c r="CE728" s="3143"/>
      <c r="CF728" s="3143"/>
      <c r="CG728" s="3143"/>
      <c r="CH728" s="3143"/>
      <c r="CI728" s="3143"/>
    </row>
    <row r="729" spans="1:87" ht="16.5" customHeight="1">
      <c r="A729" s="3143"/>
      <c r="B729" s="3143"/>
      <c r="C729" s="3143"/>
      <c r="D729" s="3143"/>
      <c r="E729" s="3143"/>
      <c r="F729" s="3143"/>
      <c r="G729" s="3143"/>
      <c r="H729" s="3143"/>
      <c r="I729" s="3143"/>
      <c r="J729" s="3143"/>
      <c r="K729" s="3098"/>
      <c r="L729" s="3098"/>
      <c r="M729" s="3098"/>
      <c r="N729" s="3098"/>
      <c r="O729" s="3098"/>
      <c r="P729" s="3098"/>
      <c r="Q729" s="3098"/>
      <c r="R729" s="3098"/>
      <c r="S729" s="3098"/>
      <c r="T729" s="3098"/>
      <c r="U729" s="3098"/>
      <c r="V729" s="3098"/>
      <c r="W729" s="3098"/>
      <c r="X729" s="3098"/>
      <c r="Y729" s="3098"/>
      <c r="Z729" s="3098"/>
      <c r="AA729" s="3098"/>
      <c r="AB729" s="3098"/>
      <c r="AC729" s="3098"/>
      <c r="AD729" s="3098"/>
      <c r="AE729" s="3098"/>
      <c r="AF729" s="3098"/>
      <c r="AG729" s="3098"/>
      <c r="AH729" s="3098"/>
      <c r="AI729" s="3098"/>
      <c r="AJ729" s="3143"/>
      <c r="AK729" s="3143"/>
      <c r="AL729" s="3143"/>
      <c r="AM729" s="3143"/>
      <c r="AN729" s="3143"/>
      <c r="AO729" s="3143"/>
      <c r="AP729" s="3143"/>
      <c r="AQ729" s="3143"/>
      <c r="AR729" s="3143"/>
      <c r="AS729" s="3143"/>
      <c r="AT729" s="3143"/>
      <c r="AU729" s="3143"/>
      <c r="AV729" s="3143"/>
      <c r="AW729" s="3143"/>
      <c r="AX729" s="3143"/>
      <c r="AY729" s="3143"/>
      <c r="AZ729" s="3143"/>
      <c r="BA729" s="3143"/>
      <c r="BB729" s="3143"/>
      <c r="BC729" s="3143"/>
      <c r="BD729" s="3143"/>
      <c r="BE729" s="3143"/>
      <c r="BF729" s="3143"/>
      <c r="BG729" s="3143"/>
      <c r="BH729" s="3143"/>
      <c r="BI729" s="3143"/>
      <c r="BJ729" s="3143"/>
      <c r="BK729" s="3143"/>
      <c r="BL729" s="3189"/>
      <c r="BM729" s="3189"/>
      <c r="BN729" s="3189"/>
      <c r="BO729" s="3189"/>
      <c r="BP729" s="3189"/>
      <c r="BQ729" s="3189"/>
      <c r="BR729" s="3189"/>
      <c r="BS729" s="3189"/>
      <c r="BT729" s="3189"/>
      <c r="BU729" s="3189"/>
      <c r="BV729" s="3143"/>
      <c r="BW729" s="3143"/>
      <c r="BX729" s="3143"/>
      <c r="BY729" s="3143"/>
      <c r="BZ729" s="3143"/>
      <c r="CA729" s="3143"/>
      <c r="CB729" s="3143"/>
      <c r="CC729" s="3143"/>
      <c r="CD729" s="3143"/>
      <c r="CE729" s="3143"/>
      <c r="CF729" s="3143"/>
      <c r="CG729" s="3143"/>
      <c r="CH729" s="3143"/>
      <c r="CI729" s="3143"/>
    </row>
    <row r="730" spans="1:87" ht="16.5" customHeight="1">
      <c r="A730" s="3143"/>
      <c r="B730" s="3143"/>
      <c r="C730" s="3143"/>
      <c r="D730" s="3143"/>
      <c r="E730" s="3143"/>
      <c r="F730" s="3143"/>
      <c r="G730" s="3143"/>
      <c r="H730" s="3143"/>
      <c r="I730" s="3143"/>
      <c r="J730" s="3143"/>
      <c r="K730" s="3098"/>
      <c r="L730" s="3098"/>
      <c r="M730" s="3098"/>
      <c r="N730" s="3098"/>
      <c r="O730" s="3098"/>
      <c r="P730" s="3098"/>
      <c r="Q730" s="3098"/>
      <c r="R730" s="3098"/>
      <c r="S730" s="3098"/>
      <c r="T730" s="3098"/>
      <c r="U730" s="3098"/>
      <c r="V730" s="3098"/>
      <c r="W730" s="3098"/>
      <c r="X730" s="3098"/>
      <c r="Y730" s="3098"/>
      <c r="Z730" s="3098"/>
      <c r="AA730" s="3098"/>
      <c r="AB730" s="3098"/>
      <c r="AC730" s="3098"/>
      <c r="AD730" s="3098"/>
      <c r="AE730" s="3098"/>
      <c r="AF730" s="3098"/>
      <c r="AG730" s="3098"/>
      <c r="AH730" s="3098"/>
      <c r="AI730" s="3098"/>
      <c r="AJ730" s="3143"/>
      <c r="AK730" s="3143"/>
      <c r="AL730" s="3143"/>
      <c r="AM730" s="3143"/>
      <c r="AN730" s="3143"/>
      <c r="AO730" s="3143"/>
      <c r="AP730" s="3143"/>
      <c r="AQ730" s="3143"/>
      <c r="AR730" s="3143"/>
      <c r="AS730" s="3143"/>
      <c r="AT730" s="3143"/>
      <c r="AU730" s="3143"/>
      <c r="AV730" s="3143"/>
      <c r="AW730" s="3143"/>
      <c r="AX730" s="3143"/>
      <c r="AY730" s="3143"/>
      <c r="AZ730" s="3143"/>
      <c r="BA730" s="3143"/>
      <c r="BB730" s="3143"/>
      <c r="BC730" s="3143"/>
      <c r="BD730" s="3143"/>
      <c r="BE730" s="3143"/>
      <c r="BF730" s="3143"/>
      <c r="BG730" s="3143"/>
      <c r="BH730" s="3143"/>
      <c r="BI730" s="3143"/>
      <c r="BJ730" s="3143"/>
      <c r="BK730" s="3143"/>
      <c r="BL730" s="3189"/>
      <c r="BM730" s="3189"/>
      <c r="BN730" s="3189"/>
      <c r="BO730" s="3189"/>
      <c r="BP730" s="3189"/>
      <c r="BQ730" s="3189"/>
      <c r="BR730" s="3189"/>
      <c r="BS730" s="3189"/>
      <c r="BT730" s="3189"/>
      <c r="BU730" s="3189"/>
      <c r="BV730" s="3143"/>
      <c r="BW730" s="3143"/>
      <c r="BX730" s="3143"/>
      <c r="BY730" s="3143"/>
      <c r="BZ730" s="3143"/>
      <c r="CA730" s="3143"/>
      <c r="CB730" s="3143"/>
      <c r="CC730" s="3143"/>
      <c r="CD730" s="3143"/>
      <c r="CE730" s="3143"/>
      <c r="CF730" s="3143"/>
      <c r="CG730" s="3143"/>
      <c r="CH730" s="3143"/>
      <c r="CI730" s="3143"/>
    </row>
    <row r="731" spans="1:87" ht="16.5" customHeight="1">
      <c r="A731" s="3143"/>
      <c r="B731" s="3143"/>
      <c r="C731" s="3143"/>
      <c r="D731" s="3143"/>
      <c r="E731" s="3143"/>
      <c r="F731" s="3143"/>
      <c r="G731" s="3143"/>
      <c r="H731" s="3143"/>
      <c r="I731" s="3143"/>
      <c r="J731" s="3143"/>
      <c r="K731" s="3098"/>
      <c r="L731" s="3098"/>
      <c r="M731" s="3098"/>
      <c r="N731" s="3098"/>
      <c r="O731" s="3098"/>
      <c r="P731" s="3098"/>
      <c r="Q731" s="3098"/>
      <c r="R731" s="3098"/>
      <c r="S731" s="3098"/>
      <c r="T731" s="3098"/>
      <c r="U731" s="3098"/>
      <c r="V731" s="3098"/>
      <c r="W731" s="3098"/>
      <c r="X731" s="3098"/>
      <c r="Y731" s="3098"/>
      <c r="Z731" s="3098"/>
      <c r="AA731" s="3098"/>
      <c r="AB731" s="3098"/>
      <c r="AC731" s="3098"/>
      <c r="AD731" s="3098"/>
      <c r="AE731" s="3098"/>
      <c r="AF731" s="3098"/>
      <c r="AG731" s="3098"/>
      <c r="AH731" s="3098"/>
      <c r="AI731" s="3098"/>
      <c r="AJ731" s="3143"/>
      <c r="AK731" s="3143"/>
      <c r="AL731" s="3143"/>
      <c r="AM731" s="3143"/>
      <c r="AN731" s="3143"/>
      <c r="AO731" s="3143"/>
      <c r="AP731" s="3143"/>
      <c r="AQ731" s="3143"/>
      <c r="AR731" s="3143"/>
      <c r="AS731" s="3143"/>
      <c r="AT731" s="3143"/>
      <c r="AU731" s="3143"/>
      <c r="AV731" s="3143"/>
      <c r="AW731" s="3143"/>
      <c r="AX731" s="3143"/>
      <c r="AY731" s="3143"/>
      <c r="AZ731" s="3143"/>
      <c r="BA731" s="3143"/>
      <c r="BB731" s="3143"/>
      <c r="BC731" s="3143"/>
      <c r="BD731" s="3143"/>
      <c r="BE731" s="3143"/>
      <c r="BF731" s="3143"/>
      <c r="BG731" s="3143"/>
      <c r="BH731" s="3143"/>
      <c r="BI731" s="3143"/>
      <c r="BJ731" s="3143"/>
      <c r="BK731" s="3143"/>
      <c r="BL731" s="3189"/>
      <c r="BM731" s="3189"/>
      <c r="BN731" s="3189"/>
      <c r="BO731" s="3189"/>
      <c r="BP731" s="3189"/>
      <c r="BQ731" s="3189"/>
      <c r="BR731" s="3189"/>
      <c r="BS731" s="3189"/>
      <c r="BT731" s="3189"/>
      <c r="BU731" s="3189"/>
      <c r="BV731" s="3143"/>
      <c r="BW731" s="3143"/>
      <c r="BX731" s="3143"/>
      <c r="BY731" s="3143"/>
      <c r="BZ731" s="3143"/>
      <c r="CA731" s="3143"/>
      <c r="CB731" s="3143"/>
      <c r="CC731" s="3143"/>
      <c r="CD731" s="3143"/>
      <c r="CE731" s="3143"/>
      <c r="CF731" s="3143"/>
      <c r="CG731" s="3143"/>
      <c r="CH731" s="3143"/>
      <c r="CI731" s="3143"/>
    </row>
    <row r="732" spans="1:87" ht="16.5" customHeight="1">
      <c r="A732" s="3143"/>
      <c r="B732" s="3143"/>
      <c r="C732" s="3143"/>
      <c r="D732" s="3143"/>
      <c r="E732" s="3143"/>
      <c r="F732" s="3143"/>
      <c r="G732" s="3143"/>
      <c r="H732" s="3143"/>
      <c r="I732" s="3143"/>
      <c r="J732" s="3143"/>
      <c r="K732" s="3098"/>
      <c r="L732" s="3098"/>
      <c r="M732" s="3098"/>
      <c r="N732" s="3098"/>
      <c r="O732" s="3098"/>
      <c r="P732" s="3098"/>
      <c r="Q732" s="3098"/>
      <c r="R732" s="3098"/>
      <c r="S732" s="3098"/>
      <c r="T732" s="3098"/>
      <c r="U732" s="3098"/>
      <c r="V732" s="3098"/>
      <c r="W732" s="3098"/>
      <c r="X732" s="3098"/>
      <c r="Y732" s="3098"/>
      <c r="Z732" s="3098"/>
      <c r="AA732" s="3098"/>
      <c r="AB732" s="3098"/>
      <c r="AC732" s="3098"/>
      <c r="AD732" s="3098"/>
      <c r="AE732" s="3098"/>
      <c r="AF732" s="3098"/>
      <c r="AG732" s="3098"/>
      <c r="AH732" s="3098"/>
      <c r="AI732" s="3098"/>
      <c r="AJ732" s="3143"/>
      <c r="AK732" s="3143"/>
      <c r="AL732" s="3143"/>
      <c r="AM732" s="3143"/>
      <c r="AN732" s="3143"/>
      <c r="AO732" s="3143"/>
      <c r="AP732" s="3143"/>
      <c r="AQ732" s="3143"/>
      <c r="AR732" s="3143"/>
      <c r="AS732" s="3143"/>
      <c r="AT732" s="3143"/>
      <c r="AU732" s="3143"/>
      <c r="AV732" s="3143"/>
      <c r="AW732" s="3143"/>
      <c r="AX732" s="3143"/>
      <c r="AY732" s="3143"/>
      <c r="AZ732" s="3143"/>
      <c r="BA732" s="3143"/>
      <c r="BB732" s="3143"/>
      <c r="BC732" s="3143"/>
      <c r="BD732" s="3143"/>
      <c r="BE732" s="3143"/>
      <c r="BF732" s="3143"/>
      <c r="BG732" s="3143"/>
      <c r="BH732" s="3143"/>
      <c r="BI732" s="3143"/>
      <c r="BJ732" s="3143"/>
      <c r="BK732" s="3143"/>
      <c r="BL732" s="3189"/>
      <c r="BM732" s="3189"/>
      <c r="BN732" s="3189"/>
      <c r="BO732" s="3189"/>
      <c r="BP732" s="3189"/>
      <c r="BQ732" s="3189"/>
      <c r="BR732" s="3189"/>
      <c r="BS732" s="3189"/>
      <c r="BT732" s="3189"/>
      <c r="BU732" s="3189"/>
      <c r="BV732" s="3143"/>
      <c r="BW732" s="3143"/>
      <c r="BX732" s="3143"/>
      <c r="BY732" s="3143"/>
      <c r="BZ732" s="3143"/>
      <c r="CA732" s="3143"/>
      <c r="CB732" s="3143"/>
      <c r="CC732" s="3143"/>
      <c r="CD732" s="3143"/>
      <c r="CE732" s="3143"/>
      <c r="CF732" s="3143"/>
      <c r="CG732" s="3143"/>
      <c r="CH732" s="3143"/>
      <c r="CI732" s="3143"/>
    </row>
    <row r="733" spans="1:87" ht="16.5" customHeight="1">
      <c r="A733" s="3143"/>
      <c r="B733" s="3143"/>
      <c r="C733" s="3143"/>
      <c r="D733" s="3143"/>
      <c r="E733" s="3143"/>
      <c r="F733" s="3143"/>
      <c r="G733" s="3143"/>
      <c r="H733" s="3143"/>
      <c r="I733" s="3143"/>
      <c r="J733" s="3143"/>
      <c r="K733" s="3098"/>
      <c r="L733" s="3098"/>
      <c r="M733" s="3098"/>
      <c r="N733" s="3098"/>
      <c r="O733" s="3098"/>
      <c r="P733" s="3098"/>
      <c r="Q733" s="3098"/>
      <c r="R733" s="3098"/>
      <c r="S733" s="3098"/>
      <c r="T733" s="3098"/>
      <c r="U733" s="3098"/>
      <c r="V733" s="3098"/>
      <c r="W733" s="3098"/>
      <c r="X733" s="3098"/>
      <c r="Y733" s="3098"/>
      <c r="Z733" s="3098"/>
      <c r="AA733" s="3098"/>
      <c r="AB733" s="3098"/>
      <c r="AC733" s="3098"/>
      <c r="AD733" s="3098"/>
      <c r="AE733" s="3098"/>
      <c r="AF733" s="3098"/>
      <c r="AG733" s="3098"/>
      <c r="AH733" s="3098"/>
      <c r="AI733" s="3098"/>
      <c r="AJ733" s="3143"/>
      <c r="AK733" s="3143"/>
      <c r="AL733" s="3143"/>
      <c r="AM733" s="3143"/>
      <c r="AN733" s="3143"/>
      <c r="AO733" s="3143"/>
      <c r="AP733" s="3143"/>
      <c r="AQ733" s="3143"/>
      <c r="AR733" s="3143"/>
      <c r="AS733" s="3143"/>
      <c r="AT733" s="3143"/>
      <c r="AU733" s="3143"/>
      <c r="AV733" s="3143"/>
      <c r="AW733" s="3143"/>
      <c r="AX733" s="3143"/>
      <c r="AY733" s="3143"/>
      <c r="AZ733" s="3143"/>
      <c r="BA733" s="3143"/>
      <c r="BB733" s="3143"/>
      <c r="BC733" s="3143"/>
      <c r="BD733" s="3143"/>
      <c r="BE733" s="3143"/>
      <c r="BF733" s="3143"/>
      <c r="BG733" s="3143"/>
      <c r="BH733" s="3143"/>
      <c r="BI733" s="3143"/>
      <c r="BJ733" s="3143"/>
      <c r="BK733" s="3143"/>
      <c r="BL733" s="3189"/>
      <c r="BM733" s="3189"/>
      <c r="BN733" s="3189"/>
      <c r="BO733" s="3189"/>
      <c r="BP733" s="3189"/>
      <c r="BQ733" s="3189"/>
      <c r="BR733" s="3189"/>
      <c r="BS733" s="3189"/>
      <c r="BT733" s="3189"/>
      <c r="BU733" s="3189"/>
      <c r="BV733" s="3143"/>
      <c r="BW733" s="3143"/>
      <c r="BX733" s="3143"/>
      <c r="BY733" s="3143"/>
      <c r="BZ733" s="3143"/>
      <c r="CA733" s="3143"/>
      <c r="CB733" s="3143"/>
      <c r="CC733" s="3143"/>
      <c r="CD733" s="3143"/>
      <c r="CE733" s="3143"/>
      <c r="CF733" s="3143"/>
      <c r="CG733" s="3143"/>
      <c r="CH733" s="3143"/>
      <c r="CI733" s="3143"/>
    </row>
    <row r="734" spans="1:87" ht="16.5" customHeight="1">
      <c r="A734" s="3143"/>
      <c r="B734" s="3143"/>
      <c r="C734" s="3143"/>
      <c r="D734" s="3143"/>
      <c r="E734" s="3143"/>
      <c r="F734" s="3143"/>
      <c r="G734" s="3143"/>
      <c r="H734" s="3143"/>
      <c r="I734" s="3143"/>
      <c r="J734" s="3143"/>
      <c r="K734" s="3098"/>
      <c r="L734" s="3098"/>
      <c r="M734" s="3098"/>
      <c r="N734" s="3098"/>
      <c r="O734" s="3098"/>
      <c r="P734" s="3098"/>
      <c r="Q734" s="3098"/>
      <c r="R734" s="3098"/>
      <c r="S734" s="3098"/>
      <c r="T734" s="3098"/>
      <c r="U734" s="3098"/>
      <c r="V734" s="3098"/>
      <c r="W734" s="3098"/>
      <c r="X734" s="3098"/>
      <c r="Y734" s="3098"/>
      <c r="Z734" s="3098"/>
      <c r="AA734" s="3098"/>
      <c r="AB734" s="3098"/>
      <c r="AC734" s="3098"/>
      <c r="AD734" s="3098"/>
      <c r="AE734" s="3098"/>
      <c r="AF734" s="3098"/>
      <c r="AG734" s="3098"/>
      <c r="AH734" s="3098"/>
      <c r="AI734" s="3098"/>
      <c r="AJ734" s="3143"/>
      <c r="AK734" s="3143"/>
      <c r="AL734" s="3143"/>
      <c r="AM734" s="3143"/>
      <c r="AN734" s="3143"/>
      <c r="AO734" s="3143"/>
      <c r="AP734" s="3143"/>
      <c r="AQ734" s="3143"/>
      <c r="AR734" s="3143"/>
      <c r="AS734" s="3143"/>
      <c r="AT734" s="3143"/>
      <c r="AU734" s="3143"/>
      <c r="AV734" s="3143"/>
      <c r="AW734" s="3143"/>
      <c r="AX734" s="3143"/>
      <c r="AY734" s="3143"/>
      <c r="AZ734" s="3143"/>
      <c r="BA734" s="3143"/>
      <c r="BB734" s="3143"/>
      <c r="BC734" s="3143"/>
      <c r="BD734" s="3143"/>
      <c r="BE734" s="3143"/>
      <c r="BF734" s="3143"/>
      <c r="BG734" s="3143"/>
      <c r="BH734" s="3143"/>
      <c r="BI734" s="3143"/>
      <c r="BJ734" s="3143"/>
      <c r="BK734" s="3143"/>
      <c r="BL734" s="3189"/>
      <c r="BM734" s="3189"/>
      <c r="BN734" s="3189"/>
      <c r="BO734" s="3189"/>
      <c r="BP734" s="3189"/>
      <c r="BQ734" s="3189"/>
      <c r="BR734" s="3189"/>
      <c r="BS734" s="3189"/>
      <c r="BT734" s="3189"/>
      <c r="BU734" s="3189"/>
      <c r="BV734" s="3143"/>
      <c r="BW734" s="3143"/>
      <c r="BX734" s="3143"/>
      <c r="BY734" s="3143"/>
      <c r="BZ734" s="3143"/>
      <c r="CA734" s="3143"/>
      <c r="CB734" s="3143"/>
      <c r="CC734" s="3143"/>
      <c r="CD734" s="3143"/>
      <c r="CE734" s="3143"/>
      <c r="CF734" s="3143"/>
      <c r="CG734" s="3143"/>
      <c r="CH734" s="3143"/>
      <c r="CI734" s="3143"/>
    </row>
    <row r="735" spans="1:87" ht="16.5" customHeight="1">
      <c r="A735" s="3143"/>
      <c r="B735" s="3143"/>
      <c r="C735" s="3143"/>
      <c r="D735" s="3143"/>
      <c r="E735" s="3143"/>
      <c r="F735" s="3143"/>
      <c r="G735" s="3143"/>
      <c r="H735" s="3143"/>
      <c r="I735" s="3143"/>
      <c r="J735" s="3143"/>
      <c r="K735" s="3098"/>
      <c r="L735" s="3098"/>
      <c r="M735" s="3098"/>
      <c r="N735" s="3098"/>
      <c r="O735" s="3098"/>
      <c r="P735" s="3098"/>
      <c r="Q735" s="3098"/>
      <c r="R735" s="3098"/>
      <c r="S735" s="3098"/>
      <c r="T735" s="3098"/>
      <c r="U735" s="3098"/>
      <c r="V735" s="3098"/>
      <c r="W735" s="3098"/>
      <c r="X735" s="3098"/>
      <c r="Y735" s="3098"/>
      <c r="Z735" s="3098"/>
      <c r="AA735" s="3098"/>
      <c r="AB735" s="3098"/>
      <c r="AC735" s="3098"/>
      <c r="AD735" s="3098"/>
      <c r="AE735" s="3098"/>
      <c r="AF735" s="3098"/>
      <c r="AG735" s="3098"/>
      <c r="AH735" s="3098"/>
      <c r="AI735" s="3098"/>
      <c r="AJ735" s="3143"/>
      <c r="AK735" s="3143"/>
      <c r="AL735" s="3143"/>
      <c r="AM735" s="3143"/>
      <c r="AN735" s="3143"/>
      <c r="AO735" s="3143"/>
      <c r="AP735" s="3143"/>
      <c r="AQ735" s="3143"/>
      <c r="AR735" s="3143"/>
      <c r="AS735" s="3143"/>
      <c r="AT735" s="3143"/>
      <c r="AU735" s="3143"/>
      <c r="AV735" s="3143"/>
      <c r="AW735" s="3143"/>
      <c r="AX735" s="3143"/>
      <c r="AY735" s="3143"/>
      <c r="AZ735" s="3143"/>
      <c r="BA735" s="3143"/>
      <c r="BB735" s="3143"/>
      <c r="BC735" s="3143"/>
      <c r="BD735" s="3143"/>
      <c r="BE735" s="3143"/>
      <c r="BF735" s="3143"/>
      <c r="BG735" s="3143"/>
      <c r="BH735" s="3143"/>
      <c r="BI735" s="3143"/>
      <c r="BJ735" s="3143"/>
      <c r="BK735" s="3143"/>
      <c r="BL735" s="3189"/>
      <c r="BM735" s="3189"/>
      <c r="BN735" s="3189"/>
      <c r="BO735" s="3189"/>
      <c r="BP735" s="3189"/>
      <c r="BQ735" s="3189"/>
      <c r="BR735" s="3189"/>
      <c r="BS735" s="3189"/>
      <c r="BT735" s="3189"/>
      <c r="BU735" s="3189"/>
      <c r="BV735" s="3143"/>
      <c r="BW735" s="3143"/>
      <c r="BX735" s="3143"/>
      <c r="BY735" s="3143"/>
      <c r="BZ735" s="3143"/>
      <c r="CA735" s="3143"/>
      <c r="CB735" s="3143"/>
      <c r="CC735" s="3143"/>
      <c r="CD735" s="3143"/>
      <c r="CE735" s="3143"/>
      <c r="CF735" s="3143"/>
      <c r="CG735" s="3143"/>
      <c r="CH735" s="3143"/>
      <c r="CI735" s="3143"/>
    </row>
    <row r="736" spans="1:87" ht="16.5" customHeight="1">
      <c r="A736" s="3143"/>
      <c r="B736" s="3143"/>
      <c r="C736" s="3143"/>
      <c r="D736" s="3143"/>
      <c r="E736" s="3143"/>
      <c r="F736" s="3143"/>
      <c r="G736" s="3143"/>
      <c r="H736" s="3143"/>
      <c r="I736" s="3143"/>
      <c r="J736" s="3143"/>
      <c r="K736" s="3098"/>
      <c r="L736" s="3098"/>
      <c r="M736" s="3098"/>
      <c r="N736" s="3098"/>
      <c r="O736" s="3098"/>
      <c r="P736" s="3098"/>
      <c r="Q736" s="3098"/>
      <c r="R736" s="3098"/>
      <c r="S736" s="3098"/>
      <c r="T736" s="3098"/>
      <c r="U736" s="3098"/>
      <c r="V736" s="3098"/>
      <c r="W736" s="3098"/>
      <c r="X736" s="3098"/>
      <c r="Y736" s="3098"/>
      <c r="Z736" s="3098"/>
      <c r="AA736" s="3098"/>
      <c r="AB736" s="3098"/>
      <c r="AC736" s="3098"/>
      <c r="AD736" s="3098"/>
      <c r="AE736" s="3098"/>
      <c r="AF736" s="3098"/>
      <c r="AG736" s="3098"/>
      <c r="AH736" s="3098"/>
      <c r="AI736" s="3098"/>
      <c r="AJ736" s="3143"/>
      <c r="AK736" s="3143"/>
      <c r="AL736" s="3143"/>
      <c r="AM736" s="3143"/>
      <c r="AN736" s="3143"/>
      <c r="AO736" s="3143"/>
      <c r="AP736" s="3143"/>
      <c r="AQ736" s="3143"/>
      <c r="AR736" s="3143"/>
      <c r="AS736" s="3143"/>
      <c r="AT736" s="3143"/>
      <c r="AU736" s="3143"/>
      <c r="AV736" s="3143"/>
      <c r="AW736" s="3143"/>
      <c r="AX736" s="3143"/>
      <c r="AY736" s="3143"/>
      <c r="AZ736" s="3143"/>
      <c r="BA736" s="3143"/>
      <c r="BB736" s="3143"/>
      <c r="BC736" s="3143"/>
      <c r="BD736" s="3143"/>
      <c r="BE736" s="3143"/>
      <c r="BF736" s="3143"/>
      <c r="BG736" s="3143"/>
      <c r="BH736" s="3143"/>
      <c r="BI736" s="3143"/>
      <c r="BJ736" s="3143"/>
      <c r="BK736" s="3143"/>
      <c r="BL736" s="3189"/>
      <c r="BM736" s="3189"/>
      <c r="BN736" s="3189"/>
      <c r="BO736" s="3189"/>
      <c r="BP736" s="3189"/>
      <c r="BQ736" s="3189"/>
      <c r="BR736" s="3189"/>
      <c r="BS736" s="3189"/>
      <c r="BT736" s="3189"/>
      <c r="BU736" s="3189"/>
      <c r="BV736" s="3143"/>
      <c r="BW736" s="3143"/>
      <c r="BX736" s="3143"/>
      <c r="BY736" s="3143"/>
      <c r="BZ736" s="3143"/>
      <c r="CA736" s="3143"/>
      <c r="CB736" s="3143"/>
      <c r="CC736" s="3143"/>
      <c r="CD736" s="3143"/>
      <c r="CE736" s="3143"/>
      <c r="CF736" s="3143"/>
      <c r="CG736" s="3143"/>
      <c r="CH736" s="3143"/>
      <c r="CI736" s="3143"/>
    </row>
    <row r="737" spans="1:87" ht="16.5" customHeight="1">
      <c r="A737" s="3143"/>
      <c r="B737" s="3143"/>
      <c r="C737" s="3143"/>
      <c r="D737" s="3143"/>
      <c r="E737" s="3143"/>
      <c r="F737" s="3143"/>
      <c r="G737" s="3143"/>
      <c r="H737" s="3143"/>
      <c r="I737" s="3143"/>
      <c r="J737" s="3143"/>
      <c r="K737" s="3098"/>
      <c r="L737" s="3098"/>
      <c r="M737" s="3098"/>
      <c r="N737" s="3098"/>
      <c r="O737" s="3098"/>
      <c r="P737" s="3098"/>
      <c r="Q737" s="3098"/>
      <c r="R737" s="3098"/>
      <c r="S737" s="3098"/>
      <c r="T737" s="3098"/>
      <c r="U737" s="3098"/>
      <c r="V737" s="3098"/>
      <c r="W737" s="3098"/>
      <c r="X737" s="3098"/>
      <c r="Y737" s="3098"/>
      <c r="Z737" s="3098"/>
      <c r="AA737" s="3098"/>
      <c r="AB737" s="3098"/>
      <c r="AC737" s="3098"/>
      <c r="AD737" s="3098"/>
      <c r="AE737" s="3098"/>
      <c r="AF737" s="3098"/>
      <c r="AG737" s="3098"/>
      <c r="AH737" s="3098"/>
      <c r="AI737" s="3098"/>
      <c r="AJ737" s="3143"/>
      <c r="AK737" s="3143"/>
      <c r="AL737" s="3143"/>
      <c r="AM737" s="3143"/>
      <c r="AN737" s="3143"/>
      <c r="AO737" s="3143"/>
      <c r="AP737" s="3143"/>
      <c r="AQ737" s="3143"/>
      <c r="AR737" s="3143"/>
      <c r="AS737" s="3143"/>
      <c r="AT737" s="3143"/>
      <c r="AU737" s="3143"/>
      <c r="AV737" s="3143"/>
      <c r="AW737" s="3143"/>
      <c r="AX737" s="3143"/>
      <c r="AY737" s="3143"/>
      <c r="AZ737" s="3143"/>
      <c r="BA737" s="3143"/>
      <c r="BB737" s="3143"/>
      <c r="BC737" s="3143"/>
      <c r="BD737" s="3143"/>
      <c r="BE737" s="3143"/>
      <c r="BF737" s="3143"/>
      <c r="BG737" s="3143"/>
      <c r="BH737" s="3143"/>
      <c r="BI737" s="3143"/>
      <c r="BJ737" s="3143"/>
      <c r="BK737" s="3143"/>
      <c r="BL737" s="3189"/>
      <c r="BM737" s="3189"/>
      <c r="BN737" s="3189"/>
      <c r="BO737" s="3189"/>
      <c r="BP737" s="3189"/>
      <c r="BQ737" s="3189"/>
      <c r="BR737" s="3189"/>
      <c r="BS737" s="3189"/>
      <c r="BT737" s="3189"/>
      <c r="BU737" s="3189"/>
      <c r="BV737" s="3143"/>
      <c r="BW737" s="3143"/>
      <c r="BX737" s="3143"/>
      <c r="BY737" s="3143"/>
      <c r="BZ737" s="3143"/>
      <c r="CA737" s="3143"/>
      <c r="CB737" s="3143"/>
      <c r="CC737" s="3143"/>
      <c r="CD737" s="3143"/>
      <c r="CE737" s="3143"/>
      <c r="CF737" s="3143"/>
      <c r="CG737" s="3143"/>
      <c r="CH737" s="3143"/>
      <c r="CI737" s="3143"/>
    </row>
    <row r="738" spans="1:87" ht="16.5" customHeight="1">
      <c r="A738" s="3143"/>
      <c r="B738" s="3143"/>
      <c r="C738" s="3143"/>
      <c r="D738" s="3143"/>
      <c r="E738" s="3143"/>
      <c r="F738" s="3143"/>
      <c r="G738" s="3143"/>
      <c r="H738" s="3143"/>
      <c r="I738" s="3143"/>
      <c r="J738" s="3143"/>
      <c r="K738" s="3098"/>
      <c r="L738" s="3098"/>
      <c r="M738" s="3098"/>
      <c r="N738" s="3098"/>
      <c r="O738" s="3098"/>
      <c r="P738" s="3098"/>
      <c r="Q738" s="3098"/>
      <c r="R738" s="3098"/>
      <c r="S738" s="3098"/>
      <c r="T738" s="3098"/>
      <c r="U738" s="3098"/>
      <c r="V738" s="3098"/>
      <c r="W738" s="3098"/>
      <c r="X738" s="3098"/>
      <c r="Y738" s="3098"/>
      <c r="Z738" s="3098"/>
      <c r="AA738" s="3098"/>
      <c r="AB738" s="3098"/>
      <c r="AC738" s="3098"/>
      <c r="AD738" s="3098"/>
      <c r="AE738" s="3098"/>
      <c r="AF738" s="3098"/>
      <c r="AG738" s="3098"/>
      <c r="AH738" s="3098"/>
      <c r="AI738" s="3098"/>
      <c r="AJ738" s="3143"/>
      <c r="AK738" s="3143"/>
      <c r="AL738" s="3143"/>
      <c r="AM738" s="3143"/>
      <c r="AN738" s="3143"/>
      <c r="AO738" s="3143"/>
      <c r="AP738" s="3143"/>
      <c r="AQ738" s="3143"/>
      <c r="AR738" s="3143"/>
      <c r="AS738" s="3143"/>
      <c r="AT738" s="3143"/>
      <c r="AU738" s="3143"/>
      <c r="AV738" s="3143"/>
      <c r="AW738" s="3143"/>
      <c r="AX738" s="3143"/>
      <c r="AY738" s="3143"/>
      <c r="AZ738" s="3143"/>
      <c r="BA738" s="3143"/>
      <c r="BB738" s="3143"/>
      <c r="BC738" s="3143"/>
      <c r="BD738" s="3143"/>
      <c r="BE738" s="3143"/>
      <c r="BF738" s="3143"/>
      <c r="BG738" s="3143"/>
      <c r="BH738" s="3143"/>
      <c r="BI738" s="3143"/>
      <c r="BJ738" s="3143"/>
      <c r="BK738" s="3143"/>
      <c r="BL738" s="3189"/>
      <c r="BM738" s="3189"/>
      <c r="BN738" s="3189"/>
      <c r="BO738" s="3189"/>
      <c r="BP738" s="3189"/>
      <c r="BQ738" s="3189"/>
      <c r="BR738" s="3189"/>
      <c r="BS738" s="3189"/>
      <c r="BT738" s="3189"/>
      <c r="BU738" s="3189"/>
      <c r="BV738" s="3143"/>
      <c r="BW738" s="3143"/>
      <c r="BX738" s="3143"/>
      <c r="BY738" s="3143"/>
      <c r="BZ738" s="3143"/>
      <c r="CA738" s="3143"/>
      <c r="CB738" s="3143"/>
      <c r="CC738" s="3143"/>
      <c r="CD738" s="3143"/>
      <c r="CE738" s="3143"/>
      <c r="CF738" s="3143"/>
      <c r="CG738" s="3143"/>
      <c r="CH738" s="3143"/>
      <c r="CI738" s="3143"/>
    </row>
    <row r="739" spans="1:87" ht="16.5" customHeight="1">
      <c r="A739" s="3143"/>
      <c r="B739" s="3143"/>
      <c r="C739" s="3143"/>
      <c r="D739" s="3143"/>
      <c r="E739" s="3143"/>
      <c r="F739" s="3143"/>
      <c r="G739" s="3143"/>
      <c r="H739" s="3143"/>
      <c r="I739" s="3143"/>
      <c r="J739" s="3143"/>
      <c r="K739" s="3098"/>
      <c r="L739" s="3098"/>
      <c r="M739" s="3098"/>
      <c r="N739" s="3098"/>
      <c r="O739" s="3098"/>
      <c r="P739" s="3098"/>
      <c r="Q739" s="3098"/>
      <c r="R739" s="3098"/>
      <c r="S739" s="3098"/>
      <c r="T739" s="3098"/>
      <c r="U739" s="3098"/>
      <c r="V739" s="3098"/>
      <c r="W739" s="3098"/>
      <c r="X739" s="3098"/>
      <c r="Y739" s="3098"/>
      <c r="Z739" s="3098"/>
      <c r="AA739" s="3098"/>
      <c r="AB739" s="3098"/>
      <c r="AC739" s="3098"/>
      <c r="AD739" s="3098"/>
      <c r="AE739" s="3098"/>
      <c r="AF739" s="3098"/>
      <c r="AG739" s="3098"/>
      <c r="AH739" s="3098"/>
      <c r="AI739" s="3098"/>
      <c r="AJ739" s="3143"/>
      <c r="AK739" s="3143"/>
      <c r="AL739" s="3143"/>
      <c r="AM739" s="3143"/>
      <c r="AN739" s="3143"/>
      <c r="AO739" s="3143"/>
      <c r="AP739" s="3143"/>
      <c r="AQ739" s="3143"/>
      <c r="AR739" s="3143"/>
      <c r="AS739" s="3143"/>
      <c r="AT739" s="3143"/>
      <c r="AU739" s="3143"/>
      <c r="AV739" s="3143"/>
      <c r="AW739" s="3143"/>
      <c r="AX739" s="3143"/>
      <c r="AY739" s="3143"/>
      <c r="AZ739" s="3143"/>
      <c r="BA739" s="3143"/>
      <c r="BB739" s="3143"/>
      <c r="BC739" s="3143"/>
      <c r="BD739" s="3143"/>
      <c r="BE739" s="3143"/>
      <c r="BF739" s="3143"/>
      <c r="BG739" s="3143"/>
      <c r="BH739" s="3143"/>
      <c r="BI739" s="3143"/>
      <c r="BJ739" s="3143"/>
      <c r="BK739" s="3143"/>
      <c r="BL739" s="3189"/>
      <c r="BM739" s="3189"/>
      <c r="BN739" s="3189"/>
      <c r="BO739" s="3189"/>
      <c r="BP739" s="3189"/>
      <c r="BQ739" s="3189"/>
      <c r="BR739" s="3189"/>
      <c r="BS739" s="3189"/>
      <c r="BT739" s="3189"/>
      <c r="BU739" s="3189"/>
      <c r="BV739" s="3143"/>
      <c r="BW739" s="3143"/>
      <c r="BX739" s="3143"/>
      <c r="BY739" s="3143"/>
      <c r="BZ739" s="3143"/>
      <c r="CA739" s="3143"/>
      <c r="CB739" s="3143"/>
      <c r="CC739" s="3143"/>
      <c r="CD739" s="3143"/>
      <c r="CE739" s="3143"/>
      <c r="CF739" s="3143"/>
      <c r="CG739" s="3143"/>
      <c r="CH739" s="3143"/>
      <c r="CI739" s="3143"/>
    </row>
    <row r="740" spans="1:87" ht="16.5" customHeight="1">
      <c r="A740" s="3143"/>
      <c r="B740" s="3143"/>
      <c r="C740" s="3143"/>
      <c r="D740" s="3143"/>
      <c r="E740" s="3143"/>
      <c r="F740" s="3143"/>
      <c r="G740" s="3143"/>
      <c r="H740" s="3143"/>
      <c r="I740" s="3143"/>
      <c r="J740" s="3143"/>
      <c r="K740" s="3098"/>
      <c r="L740" s="3098"/>
      <c r="M740" s="3098"/>
      <c r="N740" s="3098"/>
      <c r="O740" s="3098"/>
      <c r="P740" s="3098"/>
      <c r="Q740" s="3098"/>
      <c r="R740" s="3098"/>
      <c r="S740" s="3098"/>
      <c r="T740" s="3098"/>
      <c r="U740" s="3098"/>
      <c r="V740" s="3098"/>
      <c r="W740" s="3098"/>
      <c r="X740" s="3098"/>
      <c r="Y740" s="3098"/>
      <c r="Z740" s="3098"/>
      <c r="AA740" s="3098"/>
      <c r="AB740" s="3098"/>
      <c r="AC740" s="3098"/>
      <c r="AD740" s="3098"/>
      <c r="AE740" s="3098"/>
      <c r="AF740" s="3098"/>
      <c r="AG740" s="3098"/>
      <c r="AH740" s="3098"/>
      <c r="AI740" s="3098"/>
      <c r="AJ740" s="3143"/>
      <c r="AK740" s="3143"/>
      <c r="AL740" s="3143"/>
      <c r="AM740" s="3143"/>
      <c r="AN740" s="3143"/>
      <c r="AO740" s="3143"/>
      <c r="AP740" s="3143"/>
      <c r="AQ740" s="3143"/>
      <c r="AR740" s="3143"/>
      <c r="AS740" s="3143"/>
      <c r="AT740" s="3143"/>
      <c r="AU740" s="3143"/>
      <c r="AV740" s="3143"/>
      <c r="AW740" s="3143"/>
      <c r="AX740" s="3143"/>
      <c r="AY740" s="3143"/>
      <c r="AZ740" s="3143"/>
      <c r="BA740" s="3143"/>
      <c r="BB740" s="3143"/>
      <c r="BC740" s="3143"/>
      <c r="BD740" s="3143"/>
      <c r="BE740" s="3143"/>
      <c r="BF740" s="3143"/>
      <c r="BG740" s="3143"/>
      <c r="BH740" s="3143"/>
      <c r="BI740" s="3143"/>
      <c r="BJ740" s="3143"/>
      <c r="BK740" s="3143"/>
      <c r="BL740" s="3189"/>
      <c r="BM740" s="3189"/>
      <c r="BN740" s="3189"/>
      <c r="BO740" s="3189"/>
      <c r="BP740" s="3189"/>
      <c r="BQ740" s="3189"/>
      <c r="BR740" s="3189"/>
      <c r="BS740" s="3189"/>
      <c r="BT740" s="3189"/>
      <c r="BU740" s="3189"/>
      <c r="BV740" s="3143"/>
      <c r="BW740" s="3143"/>
      <c r="BX740" s="3143"/>
      <c r="BY740" s="3143"/>
      <c r="BZ740" s="3143"/>
      <c r="CA740" s="3143"/>
      <c r="CB740" s="3143"/>
      <c r="CC740" s="3143"/>
      <c r="CD740" s="3143"/>
      <c r="CE740" s="3143"/>
      <c r="CF740" s="3143"/>
      <c r="CG740" s="3143"/>
      <c r="CH740" s="3143"/>
      <c r="CI740" s="3143"/>
    </row>
    <row r="741" spans="1:87" ht="16.5" customHeight="1">
      <c r="A741" s="3143"/>
      <c r="B741" s="3143"/>
      <c r="C741" s="3143"/>
      <c r="D741" s="3143"/>
      <c r="E741" s="3143"/>
      <c r="F741" s="3143"/>
      <c r="G741" s="3143"/>
      <c r="H741" s="3143"/>
      <c r="I741" s="3143"/>
      <c r="J741" s="3143"/>
      <c r="K741" s="3098"/>
      <c r="L741" s="3098"/>
      <c r="M741" s="3098"/>
      <c r="N741" s="3098"/>
      <c r="O741" s="3098"/>
      <c r="P741" s="3098"/>
      <c r="Q741" s="3098"/>
      <c r="R741" s="3098"/>
      <c r="S741" s="3098"/>
      <c r="T741" s="3098"/>
      <c r="U741" s="3098"/>
      <c r="V741" s="3098"/>
      <c r="W741" s="3098"/>
      <c r="X741" s="3098"/>
      <c r="Y741" s="3098"/>
      <c r="Z741" s="3098"/>
      <c r="AA741" s="3098"/>
      <c r="AB741" s="3098"/>
      <c r="AC741" s="3098"/>
      <c r="AD741" s="3098"/>
      <c r="AE741" s="3098"/>
      <c r="AF741" s="3098"/>
      <c r="AG741" s="3098"/>
      <c r="AH741" s="3098"/>
      <c r="AI741" s="3098"/>
      <c r="AJ741" s="3143"/>
      <c r="AK741" s="3143"/>
      <c r="AL741" s="3143"/>
      <c r="AM741" s="3143"/>
      <c r="AN741" s="3143"/>
      <c r="AO741" s="3143"/>
      <c r="AP741" s="3143"/>
      <c r="AQ741" s="3143"/>
      <c r="AR741" s="3143"/>
      <c r="AS741" s="3143"/>
      <c r="AT741" s="3143"/>
      <c r="AU741" s="3143"/>
      <c r="AV741" s="3143"/>
      <c r="AW741" s="3143"/>
      <c r="AX741" s="3143"/>
      <c r="AY741" s="3143"/>
      <c r="AZ741" s="3143"/>
      <c r="BA741" s="3143"/>
      <c r="BB741" s="3143"/>
      <c r="BC741" s="3143"/>
      <c r="BD741" s="3143"/>
      <c r="BE741" s="3143"/>
      <c r="BF741" s="3143"/>
      <c r="BG741" s="3143"/>
      <c r="BH741" s="3143"/>
      <c r="BI741" s="3143"/>
      <c r="BJ741" s="3143"/>
      <c r="BK741" s="3143"/>
      <c r="BL741" s="3189"/>
      <c r="BM741" s="3189"/>
      <c r="BN741" s="3189"/>
      <c r="BO741" s="3189"/>
      <c r="BP741" s="3189"/>
      <c r="BQ741" s="3189"/>
      <c r="BR741" s="3189"/>
      <c r="BS741" s="3189"/>
      <c r="BT741" s="3189"/>
      <c r="BU741" s="3189"/>
      <c r="BV741" s="3143"/>
      <c r="BW741" s="3143"/>
      <c r="BX741" s="3143"/>
      <c r="BY741" s="3143"/>
      <c r="BZ741" s="3143"/>
      <c r="CA741" s="3143"/>
      <c r="CB741" s="3143"/>
      <c r="CC741" s="3143"/>
      <c r="CD741" s="3143"/>
      <c r="CE741" s="3143"/>
      <c r="CF741" s="3143"/>
      <c r="CG741" s="3143"/>
      <c r="CH741" s="3143"/>
      <c r="CI741" s="3143"/>
    </row>
    <row r="742" spans="1:87" ht="16.5" customHeight="1">
      <c r="A742" s="3143"/>
      <c r="B742" s="3143"/>
      <c r="C742" s="3143"/>
      <c r="D742" s="3143"/>
      <c r="E742" s="3143"/>
      <c r="F742" s="3143"/>
      <c r="G742" s="3143"/>
      <c r="H742" s="3143"/>
      <c r="I742" s="3143"/>
      <c r="J742" s="3143"/>
      <c r="K742" s="3098"/>
      <c r="L742" s="3098"/>
      <c r="M742" s="3098"/>
      <c r="N742" s="3098"/>
      <c r="O742" s="3098"/>
      <c r="P742" s="3098"/>
      <c r="Q742" s="3098"/>
      <c r="R742" s="3098"/>
      <c r="S742" s="3098"/>
      <c r="T742" s="3098"/>
      <c r="U742" s="3098"/>
      <c r="V742" s="3098"/>
      <c r="W742" s="3098"/>
      <c r="X742" s="3098"/>
      <c r="Y742" s="3098"/>
      <c r="Z742" s="3098"/>
      <c r="AA742" s="3098"/>
      <c r="AB742" s="3098"/>
      <c r="AC742" s="3098"/>
      <c r="AD742" s="3098"/>
      <c r="AE742" s="3098"/>
      <c r="AF742" s="3098"/>
      <c r="AG742" s="3098"/>
      <c r="AH742" s="3098"/>
      <c r="AI742" s="3098"/>
      <c r="AJ742" s="3143"/>
      <c r="AK742" s="3143"/>
      <c r="AL742" s="3143"/>
      <c r="AM742" s="3143"/>
      <c r="AN742" s="3143"/>
      <c r="AO742" s="3143"/>
      <c r="AP742" s="3143"/>
      <c r="AQ742" s="3143"/>
      <c r="AR742" s="3143"/>
      <c r="AS742" s="3143"/>
      <c r="AT742" s="3143"/>
      <c r="AU742" s="3143"/>
      <c r="AV742" s="3143"/>
      <c r="AW742" s="3143"/>
      <c r="AX742" s="3143"/>
      <c r="AY742" s="3143"/>
      <c r="AZ742" s="3143"/>
      <c r="BA742" s="3143"/>
      <c r="BB742" s="3143"/>
      <c r="BC742" s="3143"/>
      <c r="BD742" s="3143"/>
      <c r="BE742" s="3143"/>
      <c r="BF742" s="3143"/>
      <c r="BG742" s="3143"/>
      <c r="BH742" s="3143"/>
      <c r="BI742" s="3143"/>
      <c r="BJ742" s="3143"/>
      <c r="BK742" s="3143"/>
      <c r="BL742" s="3189"/>
      <c r="BM742" s="3189"/>
      <c r="BN742" s="3189"/>
      <c r="BO742" s="3189"/>
      <c r="BP742" s="3189"/>
      <c r="BQ742" s="3189"/>
      <c r="BR742" s="3189"/>
      <c r="BS742" s="3189"/>
      <c r="BT742" s="3189"/>
      <c r="BU742" s="3189"/>
      <c r="BV742" s="3143"/>
      <c r="BW742" s="3143"/>
      <c r="BX742" s="3143"/>
      <c r="BY742" s="3143"/>
      <c r="BZ742" s="3143"/>
      <c r="CA742" s="3143"/>
      <c r="CB742" s="3143"/>
      <c r="CC742" s="3143"/>
      <c r="CD742" s="3143"/>
      <c r="CE742" s="3143"/>
      <c r="CF742" s="3143"/>
      <c r="CG742" s="3143"/>
      <c r="CH742" s="3143"/>
      <c r="CI742" s="3143"/>
    </row>
    <row r="743" spans="1:87" ht="16.5" customHeight="1">
      <c r="A743" s="3143"/>
      <c r="B743" s="3143"/>
      <c r="C743" s="3143"/>
      <c r="D743" s="3143"/>
      <c r="E743" s="3143"/>
      <c r="F743" s="3143"/>
      <c r="G743" s="3143"/>
      <c r="H743" s="3143"/>
      <c r="I743" s="3143"/>
      <c r="J743" s="3143"/>
      <c r="K743" s="3098"/>
      <c r="L743" s="3098"/>
      <c r="M743" s="3098"/>
      <c r="N743" s="3098"/>
      <c r="O743" s="3098"/>
      <c r="P743" s="3098"/>
      <c r="Q743" s="3098"/>
      <c r="R743" s="3098"/>
      <c r="S743" s="3098"/>
      <c r="T743" s="3098"/>
      <c r="U743" s="3098"/>
      <c r="V743" s="3098"/>
      <c r="W743" s="3098"/>
      <c r="X743" s="3098"/>
      <c r="Y743" s="3098"/>
      <c r="Z743" s="3098"/>
      <c r="AA743" s="3098"/>
      <c r="AB743" s="3098"/>
      <c r="AC743" s="3098"/>
      <c r="AD743" s="3098"/>
      <c r="AE743" s="3098"/>
      <c r="AF743" s="3098"/>
      <c r="AG743" s="3098"/>
      <c r="AH743" s="3098"/>
      <c r="AI743" s="3098"/>
      <c r="AJ743" s="3143"/>
      <c r="AK743" s="3143"/>
      <c r="AL743" s="3143"/>
      <c r="AM743" s="3143"/>
      <c r="AN743" s="3143"/>
      <c r="AO743" s="3143"/>
      <c r="AP743" s="3143"/>
      <c r="AQ743" s="3143"/>
      <c r="AR743" s="3143"/>
      <c r="AS743" s="3143"/>
      <c r="AT743" s="3143"/>
      <c r="AU743" s="3143"/>
      <c r="AV743" s="3143"/>
      <c r="AW743" s="3143"/>
      <c r="AX743" s="3143"/>
      <c r="AY743" s="3143"/>
      <c r="AZ743" s="3143"/>
      <c r="BA743" s="3143"/>
      <c r="BB743" s="3143"/>
      <c r="BC743" s="3143"/>
      <c r="BD743" s="3143"/>
      <c r="BE743" s="3143"/>
      <c r="BF743" s="3143"/>
      <c r="BG743" s="3143"/>
      <c r="BH743" s="3143"/>
      <c r="BI743" s="3143"/>
      <c r="BJ743" s="3143"/>
      <c r="BK743" s="3143"/>
      <c r="BL743" s="3189"/>
      <c r="BM743" s="3189"/>
      <c r="BN743" s="3189"/>
      <c r="BO743" s="3189"/>
      <c r="BP743" s="3189"/>
      <c r="BQ743" s="3189"/>
      <c r="BR743" s="3189"/>
      <c r="BS743" s="3189"/>
      <c r="BT743" s="3189"/>
      <c r="BU743" s="3189"/>
      <c r="BV743" s="3143"/>
      <c r="BW743" s="3143"/>
      <c r="BX743" s="3143"/>
      <c r="BY743" s="3143"/>
      <c r="BZ743" s="3143"/>
      <c r="CA743" s="3143"/>
      <c r="CB743" s="3143"/>
      <c r="CC743" s="3143"/>
      <c r="CD743" s="3143"/>
      <c r="CE743" s="3143"/>
      <c r="CF743" s="3143"/>
      <c r="CG743" s="3143"/>
      <c r="CH743" s="3143"/>
      <c r="CI743" s="3143"/>
    </row>
    <row r="744" spans="1:87" ht="16.5" customHeight="1">
      <c r="A744" s="3143"/>
      <c r="B744" s="3143"/>
      <c r="C744" s="3143"/>
      <c r="D744" s="3143"/>
      <c r="E744" s="3143"/>
      <c r="F744" s="3143"/>
      <c r="G744" s="3143"/>
      <c r="H744" s="3143"/>
      <c r="I744" s="3143"/>
      <c r="J744" s="3143"/>
      <c r="K744" s="3098"/>
      <c r="L744" s="3098"/>
      <c r="M744" s="3098"/>
      <c r="N744" s="3098"/>
      <c r="O744" s="3098"/>
      <c r="P744" s="3098"/>
      <c r="Q744" s="3098"/>
      <c r="R744" s="3098"/>
      <c r="S744" s="3098"/>
      <c r="T744" s="3098"/>
      <c r="U744" s="3098"/>
      <c r="V744" s="3098"/>
      <c r="W744" s="3098"/>
      <c r="X744" s="3098"/>
      <c r="Y744" s="3098"/>
      <c r="Z744" s="3098"/>
      <c r="AA744" s="3098"/>
      <c r="AB744" s="3098"/>
      <c r="AC744" s="3098"/>
      <c r="AD744" s="3098"/>
      <c r="AE744" s="3098"/>
      <c r="AF744" s="3098"/>
      <c r="AG744" s="3098"/>
      <c r="AH744" s="3098"/>
      <c r="AI744" s="3098"/>
      <c r="AJ744" s="3143"/>
      <c r="AK744" s="3143"/>
      <c r="AL744" s="3143"/>
      <c r="AM744" s="3143"/>
      <c r="AN744" s="3143"/>
      <c r="AO744" s="3143"/>
      <c r="AP744" s="3143"/>
      <c r="AQ744" s="3143"/>
      <c r="AR744" s="3143"/>
      <c r="AS744" s="3143"/>
      <c r="AT744" s="3143"/>
      <c r="AU744" s="3143"/>
      <c r="AV744" s="3143"/>
      <c r="AW744" s="3143"/>
      <c r="AX744" s="3143"/>
      <c r="AY744" s="3143"/>
      <c r="AZ744" s="3143"/>
      <c r="BA744" s="3143"/>
      <c r="BB744" s="3143"/>
      <c r="BC744" s="3143"/>
      <c r="BD744" s="3143"/>
      <c r="BE744" s="3143"/>
      <c r="BF744" s="3143"/>
      <c r="BG744" s="3143"/>
      <c r="BH744" s="3143"/>
      <c r="BI744" s="3143"/>
      <c r="BJ744" s="3143"/>
      <c r="BK744" s="3143"/>
      <c r="BL744" s="3189"/>
      <c r="BM744" s="3189"/>
      <c r="BN744" s="3189"/>
      <c r="BO744" s="3189"/>
      <c r="BP744" s="3189"/>
      <c r="BQ744" s="3189"/>
      <c r="BR744" s="3189"/>
      <c r="BS744" s="3189"/>
      <c r="BT744" s="3189"/>
      <c r="BU744" s="3189"/>
      <c r="BV744" s="3143"/>
      <c r="BW744" s="3143"/>
      <c r="BX744" s="3143"/>
      <c r="BY744" s="3143"/>
      <c r="BZ744" s="3143"/>
      <c r="CA744" s="3143"/>
      <c r="CB744" s="3143"/>
      <c r="CC744" s="3143"/>
      <c r="CD744" s="3143"/>
      <c r="CE744" s="3143"/>
      <c r="CF744" s="3143"/>
      <c r="CG744" s="3143"/>
      <c r="CH744" s="3143"/>
      <c r="CI744" s="3143"/>
    </row>
    <row r="745" spans="1:87" ht="16.5" customHeight="1">
      <c r="A745" s="3143"/>
      <c r="B745" s="3143"/>
      <c r="C745" s="3143"/>
      <c r="D745" s="3143"/>
      <c r="E745" s="3143"/>
      <c r="F745" s="3143"/>
      <c r="G745" s="3143"/>
      <c r="H745" s="3143"/>
      <c r="I745" s="3143"/>
      <c r="J745" s="3143"/>
      <c r="K745" s="3098"/>
      <c r="L745" s="3098"/>
      <c r="M745" s="3098"/>
      <c r="N745" s="3098"/>
      <c r="O745" s="3098"/>
      <c r="P745" s="3098"/>
      <c r="Q745" s="3098"/>
      <c r="R745" s="3098"/>
      <c r="S745" s="3098"/>
      <c r="T745" s="3098"/>
      <c r="U745" s="3098"/>
      <c r="V745" s="3098"/>
      <c r="W745" s="3098"/>
      <c r="X745" s="3098"/>
      <c r="Y745" s="3098"/>
      <c r="Z745" s="3098"/>
      <c r="AA745" s="3098"/>
      <c r="AB745" s="3098"/>
      <c r="AC745" s="3098"/>
      <c r="AD745" s="3098"/>
      <c r="AE745" s="3098"/>
      <c r="AF745" s="3098"/>
      <c r="AG745" s="3098"/>
      <c r="AH745" s="3098"/>
      <c r="AI745" s="3098"/>
      <c r="AJ745" s="3143"/>
      <c r="AK745" s="3143"/>
      <c r="AL745" s="3143"/>
      <c r="AM745" s="3143"/>
      <c r="AN745" s="3143"/>
      <c r="AO745" s="3143"/>
      <c r="AP745" s="3143"/>
      <c r="AQ745" s="3143"/>
      <c r="AR745" s="3143"/>
      <c r="AS745" s="3143"/>
      <c r="AT745" s="3143"/>
      <c r="AU745" s="3143"/>
      <c r="AV745" s="3143"/>
      <c r="AW745" s="3143"/>
      <c r="AX745" s="3143"/>
      <c r="AY745" s="3143"/>
      <c r="AZ745" s="3143"/>
      <c r="BA745" s="3143"/>
      <c r="BB745" s="3143"/>
      <c r="BC745" s="3143"/>
      <c r="BD745" s="3143"/>
      <c r="BE745" s="3143"/>
      <c r="BF745" s="3143"/>
      <c r="BG745" s="3143"/>
      <c r="BH745" s="3143"/>
      <c r="BI745" s="3143"/>
      <c r="BJ745" s="3143"/>
      <c r="BK745" s="3143"/>
      <c r="BL745" s="3189"/>
      <c r="BM745" s="3189"/>
      <c r="BN745" s="3189"/>
      <c r="BO745" s="3189"/>
      <c r="BP745" s="3189"/>
      <c r="BQ745" s="3189"/>
      <c r="BR745" s="3189"/>
      <c r="BS745" s="3189"/>
      <c r="BT745" s="3189"/>
      <c r="BU745" s="3189"/>
      <c r="BV745" s="3143"/>
      <c r="BW745" s="3143"/>
      <c r="BX745" s="3143"/>
      <c r="BY745" s="3143"/>
      <c r="BZ745" s="3143"/>
      <c r="CA745" s="3143"/>
      <c r="CB745" s="3143"/>
      <c r="CC745" s="3143"/>
      <c r="CD745" s="3143"/>
      <c r="CE745" s="3143"/>
      <c r="CF745" s="3143"/>
      <c r="CG745" s="3143"/>
      <c r="CH745" s="3143"/>
      <c r="CI745" s="3143"/>
    </row>
    <row r="746" spans="1:87" ht="16.5" customHeight="1">
      <c r="A746" s="3143"/>
      <c r="B746" s="3143"/>
      <c r="C746" s="3143"/>
      <c r="D746" s="3143"/>
      <c r="E746" s="3143"/>
      <c r="F746" s="3143"/>
      <c r="G746" s="3143"/>
      <c r="H746" s="3143"/>
      <c r="I746" s="3143"/>
      <c r="J746" s="3143"/>
      <c r="K746" s="3098"/>
      <c r="L746" s="3098"/>
      <c r="M746" s="3098"/>
      <c r="N746" s="3098"/>
      <c r="O746" s="3098"/>
      <c r="P746" s="3098"/>
      <c r="Q746" s="3098"/>
      <c r="R746" s="3098"/>
      <c r="S746" s="3098"/>
      <c r="T746" s="3098"/>
      <c r="U746" s="3098"/>
      <c r="V746" s="3098"/>
      <c r="W746" s="3098"/>
      <c r="X746" s="3098"/>
      <c r="Y746" s="3098"/>
      <c r="Z746" s="3098"/>
      <c r="AA746" s="3098"/>
      <c r="AB746" s="3098"/>
      <c r="AC746" s="3098"/>
      <c r="AD746" s="3098"/>
      <c r="AE746" s="3098"/>
      <c r="AF746" s="3098"/>
      <c r="AG746" s="3098"/>
      <c r="AH746" s="3098"/>
      <c r="AI746" s="3098"/>
      <c r="AJ746" s="3143"/>
      <c r="AK746" s="3143"/>
      <c r="AL746" s="3143"/>
      <c r="AM746" s="3143"/>
      <c r="AN746" s="3143"/>
      <c r="AO746" s="3143"/>
      <c r="AP746" s="3143"/>
      <c r="AQ746" s="3143"/>
      <c r="AR746" s="3143"/>
      <c r="AS746" s="3143"/>
      <c r="AT746" s="3143"/>
      <c r="AU746" s="3143"/>
      <c r="AV746" s="3143"/>
      <c r="AW746" s="3143"/>
      <c r="AX746" s="3143"/>
      <c r="AY746" s="3143"/>
      <c r="AZ746" s="3143"/>
      <c r="BA746" s="3143"/>
      <c r="BB746" s="3143"/>
      <c r="BC746" s="3143"/>
      <c r="BD746" s="3143"/>
      <c r="BE746" s="3143"/>
      <c r="BF746" s="3143"/>
      <c r="BG746" s="3143"/>
      <c r="BH746" s="3143"/>
      <c r="BI746" s="3143"/>
      <c r="BJ746" s="3143"/>
      <c r="BK746" s="3143"/>
      <c r="BL746" s="3189"/>
      <c r="BM746" s="3189"/>
      <c r="BN746" s="3189"/>
      <c r="BO746" s="3189"/>
      <c r="BP746" s="3189"/>
      <c r="BQ746" s="3189"/>
      <c r="BR746" s="3189"/>
      <c r="BS746" s="3189"/>
      <c r="BT746" s="3189"/>
      <c r="BU746" s="3189"/>
      <c r="BV746" s="3143"/>
      <c r="BW746" s="3143"/>
      <c r="BX746" s="3143"/>
      <c r="BY746" s="3143"/>
      <c r="BZ746" s="3143"/>
      <c r="CA746" s="3143"/>
      <c r="CB746" s="3143"/>
      <c r="CC746" s="3143"/>
      <c r="CD746" s="3143"/>
      <c r="CE746" s="3143"/>
      <c r="CF746" s="3143"/>
      <c r="CG746" s="3143"/>
      <c r="CH746" s="3143"/>
      <c r="CI746" s="3143"/>
    </row>
    <row r="747" spans="1:87" ht="16.5" customHeight="1">
      <c r="A747" s="3143"/>
      <c r="B747" s="3143"/>
      <c r="C747" s="3143"/>
      <c r="D747" s="3143"/>
      <c r="E747" s="3143"/>
      <c r="F747" s="3143"/>
      <c r="G747" s="3143"/>
      <c r="H747" s="3143"/>
      <c r="I747" s="3143"/>
      <c r="J747" s="3143"/>
      <c r="K747" s="3098"/>
      <c r="L747" s="3098"/>
      <c r="M747" s="3098"/>
      <c r="N747" s="3098"/>
      <c r="O747" s="3098"/>
      <c r="P747" s="3098"/>
      <c r="Q747" s="3098"/>
      <c r="R747" s="3098"/>
      <c r="S747" s="3098"/>
      <c r="T747" s="3098"/>
      <c r="U747" s="3098"/>
      <c r="V747" s="3098"/>
      <c r="W747" s="3098"/>
      <c r="X747" s="3098"/>
      <c r="Y747" s="3098"/>
      <c r="Z747" s="3098"/>
      <c r="AA747" s="3098"/>
      <c r="AB747" s="3098"/>
      <c r="AC747" s="3098"/>
      <c r="AD747" s="3098"/>
      <c r="AE747" s="3098"/>
      <c r="AF747" s="3098"/>
      <c r="AG747" s="3098"/>
      <c r="AH747" s="3098"/>
      <c r="AI747" s="3098"/>
      <c r="AJ747" s="3143"/>
      <c r="AK747" s="3143"/>
      <c r="AL747" s="3143"/>
      <c r="AM747" s="3143"/>
      <c r="AN747" s="3143"/>
      <c r="AO747" s="3143"/>
      <c r="AP747" s="3143"/>
      <c r="AQ747" s="3143"/>
      <c r="AR747" s="3143"/>
      <c r="AS747" s="3143"/>
      <c r="AT747" s="3143"/>
      <c r="AU747" s="3143"/>
      <c r="AV747" s="3143"/>
      <c r="AW747" s="3143"/>
      <c r="AX747" s="3143"/>
      <c r="AY747" s="3143"/>
      <c r="AZ747" s="3143"/>
      <c r="BA747" s="3143"/>
      <c r="BB747" s="3143"/>
      <c r="BC747" s="3143"/>
      <c r="BD747" s="3143"/>
      <c r="BE747" s="3143"/>
      <c r="BF747" s="3143"/>
      <c r="BG747" s="3143"/>
      <c r="BH747" s="3143"/>
      <c r="BI747" s="3143"/>
      <c r="BJ747" s="3143"/>
      <c r="BK747" s="3143"/>
      <c r="BL747" s="3189"/>
      <c r="BM747" s="3189"/>
      <c r="BN747" s="3189"/>
      <c r="BO747" s="3189"/>
      <c r="BP747" s="3189"/>
      <c r="BQ747" s="3189"/>
      <c r="BR747" s="3189"/>
      <c r="BS747" s="3189"/>
      <c r="BT747" s="3189"/>
      <c r="BU747" s="3189"/>
      <c r="BV747" s="3143"/>
      <c r="BW747" s="3143"/>
      <c r="BX747" s="3143"/>
      <c r="BY747" s="3143"/>
      <c r="BZ747" s="3143"/>
      <c r="CA747" s="3143"/>
      <c r="CB747" s="3143"/>
      <c r="CC747" s="3143"/>
      <c r="CD747" s="3143"/>
      <c r="CE747" s="3143"/>
      <c r="CF747" s="3143"/>
      <c r="CG747" s="3143"/>
      <c r="CH747" s="3143"/>
      <c r="CI747" s="3143"/>
    </row>
    <row r="748" spans="1:87" ht="16.5" customHeight="1">
      <c r="A748" s="3143"/>
      <c r="B748" s="3143"/>
      <c r="C748" s="3143"/>
      <c r="D748" s="3143"/>
      <c r="E748" s="3143"/>
      <c r="F748" s="3143"/>
      <c r="G748" s="3143"/>
      <c r="H748" s="3143"/>
      <c r="I748" s="3143"/>
      <c r="J748" s="3143"/>
      <c r="K748" s="3098"/>
      <c r="L748" s="3098"/>
      <c r="M748" s="3098"/>
      <c r="N748" s="3098"/>
      <c r="O748" s="3098"/>
      <c r="P748" s="3098"/>
      <c r="Q748" s="3098"/>
      <c r="R748" s="3098"/>
      <c r="S748" s="3098"/>
      <c r="T748" s="3098"/>
      <c r="U748" s="3098"/>
      <c r="V748" s="3098"/>
      <c r="W748" s="3098"/>
      <c r="X748" s="3098"/>
      <c r="Y748" s="3098"/>
      <c r="Z748" s="3098"/>
      <c r="AA748" s="3098"/>
      <c r="AB748" s="3098"/>
      <c r="AC748" s="3098"/>
      <c r="AD748" s="3098"/>
      <c r="AE748" s="3098"/>
      <c r="AF748" s="3098"/>
      <c r="AG748" s="3098"/>
      <c r="AH748" s="3098"/>
      <c r="AI748" s="3098"/>
      <c r="AJ748" s="3143"/>
      <c r="AK748" s="3143"/>
      <c r="AL748" s="3143"/>
      <c r="AM748" s="3143"/>
      <c r="AN748" s="3143"/>
      <c r="AO748" s="3143"/>
      <c r="AP748" s="3143"/>
      <c r="AQ748" s="3143"/>
      <c r="AR748" s="3143"/>
      <c r="AS748" s="3143"/>
      <c r="AT748" s="3143"/>
      <c r="AU748" s="3143"/>
      <c r="AV748" s="3143"/>
      <c r="AW748" s="3143"/>
      <c r="AX748" s="3143"/>
      <c r="AY748" s="3143"/>
      <c r="AZ748" s="3143"/>
      <c r="BA748" s="3143"/>
      <c r="BB748" s="3143"/>
      <c r="BC748" s="3143"/>
      <c r="BD748" s="3143"/>
      <c r="BE748" s="3143"/>
      <c r="BF748" s="3143"/>
      <c r="BG748" s="3143"/>
      <c r="BH748" s="3143"/>
      <c r="BI748" s="3143"/>
      <c r="BJ748" s="3143"/>
      <c r="BK748" s="3143"/>
      <c r="BL748" s="3189"/>
      <c r="BM748" s="3189"/>
      <c r="BN748" s="3189"/>
      <c r="BO748" s="3189"/>
      <c r="BP748" s="3189"/>
      <c r="BQ748" s="3189"/>
      <c r="BR748" s="3189"/>
      <c r="BS748" s="3189"/>
      <c r="BT748" s="3189"/>
      <c r="BU748" s="3189"/>
      <c r="BV748" s="3143"/>
      <c r="BW748" s="3143"/>
      <c r="BX748" s="3143"/>
      <c r="BY748" s="3143"/>
      <c r="BZ748" s="3143"/>
      <c r="CA748" s="3143"/>
      <c r="CB748" s="3143"/>
      <c r="CC748" s="3143"/>
      <c r="CD748" s="3143"/>
      <c r="CE748" s="3143"/>
      <c r="CF748" s="3143"/>
      <c r="CG748" s="3143"/>
      <c r="CH748" s="3143"/>
      <c r="CI748" s="3143"/>
    </row>
    <row r="749" spans="1:87" ht="16.5" customHeight="1">
      <c r="A749" s="3143"/>
      <c r="B749" s="3143"/>
      <c r="C749" s="3143"/>
      <c r="D749" s="3143"/>
      <c r="E749" s="3143"/>
      <c r="F749" s="3143"/>
      <c r="G749" s="3143"/>
      <c r="H749" s="3143"/>
      <c r="I749" s="3143"/>
      <c r="J749" s="3143"/>
      <c r="K749" s="3098"/>
      <c r="L749" s="3098"/>
      <c r="M749" s="3098"/>
      <c r="N749" s="3098"/>
      <c r="O749" s="3098"/>
      <c r="P749" s="3098"/>
      <c r="Q749" s="3098"/>
      <c r="R749" s="3098"/>
      <c r="S749" s="3098"/>
      <c r="T749" s="3098"/>
      <c r="U749" s="3098"/>
      <c r="V749" s="3098"/>
      <c r="W749" s="3098"/>
      <c r="X749" s="3098"/>
      <c r="Y749" s="3098"/>
      <c r="Z749" s="3098"/>
      <c r="AA749" s="3098"/>
      <c r="AB749" s="3098"/>
      <c r="AC749" s="3098"/>
      <c r="AD749" s="3098"/>
      <c r="AE749" s="3098"/>
      <c r="AF749" s="3098"/>
      <c r="AG749" s="3098"/>
      <c r="AH749" s="3098"/>
      <c r="AI749" s="3098"/>
      <c r="AJ749" s="3143"/>
      <c r="AK749" s="3143"/>
      <c r="AL749" s="3143"/>
      <c r="AM749" s="3143"/>
      <c r="AN749" s="3143"/>
      <c r="AO749" s="3143"/>
      <c r="AP749" s="3143"/>
      <c r="AQ749" s="3143"/>
      <c r="AR749" s="3143"/>
      <c r="AS749" s="3143"/>
      <c r="AT749" s="3143"/>
      <c r="AU749" s="3143"/>
      <c r="AV749" s="3143"/>
      <c r="AW749" s="3143"/>
      <c r="AX749" s="3143"/>
      <c r="AY749" s="3143"/>
      <c r="AZ749" s="3143"/>
      <c r="BA749" s="3143"/>
      <c r="BB749" s="3143"/>
      <c r="BC749" s="3143"/>
      <c r="BD749" s="3143"/>
      <c r="BE749" s="3143"/>
      <c r="BF749" s="3143"/>
      <c r="BG749" s="3143"/>
      <c r="BH749" s="3143"/>
      <c r="BI749" s="3143"/>
      <c r="BJ749" s="3143"/>
      <c r="BK749" s="3143"/>
      <c r="BL749" s="3189"/>
      <c r="BM749" s="3189"/>
      <c r="BN749" s="3189"/>
      <c r="BO749" s="3189"/>
      <c r="BP749" s="3189"/>
      <c r="BQ749" s="3189"/>
      <c r="BR749" s="3189"/>
      <c r="BS749" s="3189"/>
      <c r="BT749" s="3189"/>
      <c r="BU749" s="3189"/>
      <c r="BV749" s="3143"/>
      <c r="BW749" s="3143"/>
      <c r="BX749" s="3143"/>
      <c r="BY749" s="3143"/>
      <c r="BZ749" s="3143"/>
      <c r="CA749" s="3143"/>
      <c r="CB749" s="3143"/>
      <c r="CC749" s="3143"/>
      <c r="CD749" s="3143"/>
      <c r="CE749" s="3143"/>
      <c r="CF749" s="3143"/>
      <c r="CG749" s="3143"/>
      <c r="CH749" s="3143"/>
      <c r="CI749" s="3143"/>
    </row>
    <row r="750" spans="1:87" ht="16.5" customHeight="1">
      <c r="A750" s="3143"/>
      <c r="B750" s="3143"/>
      <c r="C750" s="3143"/>
      <c r="D750" s="3143"/>
      <c r="E750" s="3143"/>
      <c r="F750" s="3143"/>
      <c r="G750" s="3143"/>
      <c r="H750" s="3143"/>
      <c r="I750" s="3143"/>
      <c r="J750" s="3143"/>
      <c r="K750" s="3098"/>
      <c r="L750" s="3098"/>
      <c r="M750" s="3098"/>
      <c r="N750" s="3098"/>
      <c r="O750" s="3098"/>
      <c r="P750" s="3098"/>
      <c r="Q750" s="3098"/>
      <c r="R750" s="3098"/>
      <c r="S750" s="3098"/>
      <c r="T750" s="3098"/>
      <c r="U750" s="3098"/>
      <c r="V750" s="3098"/>
      <c r="W750" s="3098"/>
      <c r="X750" s="3098"/>
      <c r="Y750" s="3098"/>
      <c r="Z750" s="3098"/>
      <c r="AA750" s="3098"/>
      <c r="AB750" s="3098"/>
      <c r="AC750" s="3098"/>
      <c r="AD750" s="3098"/>
      <c r="AE750" s="3098"/>
      <c r="AF750" s="3098"/>
      <c r="AG750" s="3098"/>
      <c r="AH750" s="3098"/>
      <c r="AI750" s="3098"/>
      <c r="AJ750" s="3143"/>
      <c r="AK750" s="3143"/>
      <c r="AL750" s="3143"/>
      <c r="AM750" s="3143"/>
      <c r="AN750" s="3143"/>
      <c r="AO750" s="3143"/>
      <c r="AP750" s="3143"/>
      <c r="AQ750" s="3143"/>
      <c r="AR750" s="3143"/>
      <c r="AS750" s="3143"/>
      <c r="AT750" s="3143"/>
      <c r="AU750" s="3143"/>
      <c r="AV750" s="3143"/>
      <c r="AW750" s="3143"/>
      <c r="AX750" s="3143"/>
      <c r="AY750" s="3143"/>
      <c r="AZ750" s="3143"/>
      <c r="BA750" s="3143"/>
      <c r="BB750" s="3143"/>
      <c r="BC750" s="3143"/>
      <c r="BD750" s="3143"/>
      <c r="BE750" s="3143"/>
      <c r="BF750" s="3143"/>
      <c r="BG750" s="3143"/>
      <c r="BH750" s="3143"/>
      <c r="BI750" s="3143"/>
      <c r="BJ750" s="3143"/>
      <c r="BK750" s="3143"/>
      <c r="BL750" s="3189"/>
      <c r="BM750" s="3189"/>
      <c r="BN750" s="3189"/>
      <c r="BO750" s="3189"/>
      <c r="BP750" s="3189"/>
      <c r="BQ750" s="3189"/>
      <c r="BR750" s="3189"/>
      <c r="BS750" s="3189"/>
      <c r="BT750" s="3189"/>
      <c r="BU750" s="3189"/>
      <c r="BV750" s="3143"/>
      <c r="BW750" s="3143"/>
      <c r="BX750" s="3143"/>
      <c r="BY750" s="3143"/>
      <c r="BZ750" s="3143"/>
      <c r="CA750" s="3143"/>
      <c r="CB750" s="3143"/>
      <c r="CC750" s="3143"/>
      <c r="CD750" s="3143"/>
      <c r="CE750" s="3143"/>
      <c r="CF750" s="3143"/>
      <c r="CG750" s="3143"/>
      <c r="CH750" s="3143"/>
      <c r="CI750" s="3143"/>
    </row>
    <row r="751" spans="1:87" ht="16.5" customHeight="1">
      <c r="A751" s="3143"/>
      <c r="B751" s="3143"/>
      <c r="C751" s="3143"/>
      <c r="D751" s="3143"/>
      <c r="E751" s="3143"/>
      <c r="F751" s="3143"/>
      <c r="G751" s="3143"/>
      <c r="H751" s="3143"/>
      <c r="I751" s="3143"/>
      <c r="J751" s="3143"/>
      <c r="K751" s="3098"/>
      <c r="L751" s="3098"/>
      <c r="M751" s="3098"/>
      <c r="N751" s="3098"/>
      <c r="O751" s="3098"/>
      <c r="P751" s="3098"/>
      <c r="Q751" s="3098"/>
      <c r="R751" s="3098"/>
      <c r="S751" s="3098"/>
      <c r="T751" s="3098"/>
      <c r="U751" s="3098"/>
      <c r="V751" s="3098"/>
      <c r="W751" s="3098"/>
      <c r="X751" s="3098"/>
      <c r="Y751" s="3098"/>
      <c r="Z751" s="3098"/>
      <c r="AA751" s="3098"/>
      <c r="AB751" s="3098"/>
      <c r="AC751" s="3098"/>
      <c r="AD751" s="3098"/>
      <c r="AE751" s="3098"/>
      <c r="AF751" s="3098"/>
      <c r="AG751" s="3098"/>
      <c r="AH751" s="3098"/>
      <c r="AI751" s="3098"/>
      <c r="AJ751" s="3143"/>
      <c r="AK751" s="3143"/>
      <c r="AL751" s="3143"/>
      <c r="AM751" s="3143"/>
      <c r="AN751" s="3143"/>
      <c r="AO751" s="3143"/>
      <c r="AP751" s="3143"/>
      <c r="AQ751" s="3143"/>
      <c r="AR751" s="3143"/>
      <c r="AS751" s="3143"/>
      <c r="AT751" s="3143"/>
      <c r="AU751" s="3143"/>
      <c r="AV751" s="3143"/>
      <c r="AW751" s="3143"/>
      <c r="AX751" s="3143"/>
      <c r="AY751" s="3143"/>
      <c r="AZ751" s="3143"/>
      <c r="BA751" s="3143"/>
      <c r="BB751" s="3143"/>
      <c r="BC751" s="3143"/>
      <c r="BD751" s="3143"/>
      <c r="BE751" s="3143"/>
      <c r="BF751" s="3143"/>
      <c r="BG751" s="3143"/>
      <c r="BH751" s="3143"/>
      <c r="BI751" s="3143"/>
      <c r="BJ751" s="3143"/>
      <c r="BK751" s="3143"/>
      <c r="BL751" s="3189"/>
      <c r="BM751" s="3189"/>
      <c r="BN751" s="3189"/>
      <c r="BO751" s="3189"/>
      <c r="BP751" s="3189"/>
      <c r="BQ751" s="3189"/>
      <c r="BR751" s="3189"/>
      <c r="BS751" s="3189"/>
      <c r="BT751" s="3189"/>
      <c r="BU751" s="3189"/>
      <c r="BV751" s="3143"/>
      <c r="BW751" s="3143"/>
      <c r="BX751" s="3143"/>
      <c r="BY751" s="3143"/>
      <c r="BZ751" s="3143"/>
      <c r="CA751" s="3143"/>
      <c r="CB751" s="3143"/>
      <c r="CC751" s="3143"/>
      <c r="CD751" s="3143"/>
      <c r="CE751" s="3143"/>
      <c r="CF751" s="3143"/>
      <c r="CG751" s="3143"/>
      <c r="CH751" s="3143"/>
      <c r="CI751" s="3143"/>
    </row>
    <row r="752" spans="1:87" ht="16.5" customHeight="1">
      <c r="A752" s="3143"/>
      <c r="B752" s="3143"/>
      <c r="C752" s="3143"/>
      <c r="D752" s="3143"/>
      <c r="E752" s="3143"/>
      <c r="F752" s="3143"/>
      <c r="G752" s="3143"/>
      <c r="H752" s="3143"/>
      <c r="I752" s="3143"/>
      <c r="J752" s="3143"/>
      <c r="K752" s="3098"/>
      <c r="L752" s="3098"/>
      <c r="M752" s="3098"/>
      <c r="N752" s="3098"/>
      <c r="O752" s="3098"/>
      <c r="P752" s="3098"/>
      <c r="Q752" s="3098"/>
      <c r="R752" s="3098"/>
      <c r="S752" s="3098"/>
      <c r="T752" s="3098"/>
      <c r="U752" s="3098"/>
      <c r="V752" s="3098"/>
      <c r="W752" s="3098"/>
      <c r="X752" s="3098"/>
      <c r="Y752" s="3098"/>
      <c r="Z752" s="3098"/>
      <c r="AA752" s="3098"/>
      <c r="AB752" s="3098"/>
      <c r="AC752" s="3098"/>
      <c r="AD752" s="3098"/>
      <c r="AE752" s="3098"/>
      <c r="AF752" s="3098"/>
      <c r="AG752" s="3098"/>
      <c r="AH752" s="3098"/>
      <c r="AI752" s="3098"/>
      <c r="AJ752" s="3143"/>
      <c r="AK752" s="3143"/>
      <c r="AL752" s="3143"/>
      <c r="AM752" s="3143"/>
      <c r="AN752" s="3143"/>
      <c r="AO752" s="3143"/>
      <c r="AP752" s="3143"/>
      <c r="AQ752" s="3143"/>
      <c r="AR752" s="3143"/>
      <c r="AS752" s="3143"/>
      <c r="AT752" s="3143"/>
      <c r="AU752" s="3143"/>
      <c r="AV752" s="3143"/>
      <c r="AW752" s="3143"/>
      <c r="AX752" s="3143"/>
      <c r="AY752" s="3143"/>
      <c r="AZ752" s="3143"/>
      <c r="BA752" s="3143"/>
      <c r="BB752" s="3143"/>
      <c r="BC752" s="3143"/>
      <c r="BD752" s="3143"/>
      <c r="BE752" s="3143"/>
      <c r="BF752" s="3143"/>
      <c r="BG752" s="3143"/>
      <c r="BH752" s="3143"/>
      <c r="BI752" s="3143"/>
      <c r="BJ752" s="3143"/>
      <c r="BK752" s="3143"/>
      <c r="BL752" s="3189"/>
      <c r="BM752" s="3189"/>
      <c r="BN752" s="3189"/>
      <c r="BO752" s="3189"/>
      <c r="BP752" s="3189"/>
      <c r="BQ752" s="3189"/>
      <c r="BR752" s="3189"/>
      <c r="BS752" s="3189"/>
      <c r="BT752" s="3189"/>
      <c r="BU752" s="3189"/>
      <c r="BV752" s="3143"/>
      <c r="BW752" s="3143"/>
      <c r="BX752" s="3143"/>
      <c r="BY752" s="3143"/>
      <c r="BZ752" s="3143"/>
      <c r="CA752" s="3143"/>
      <c r="CB752" s="3143"/>
      <c r="CC752" s="3143"/>
      <c r="CD752" s="3143"/>
      <c r="CE752" s="3143"/>
      <c r="CF752" s="3143"/>
      <c r="CG752" s="3143"/>
      <c r="CH752" s="3143"/>
      <c r="CI752" s="3143"/>
    </row>
    <row r="753" spans="1:87" ht="16.5" customHeight="1">
      <c r="A753" s="3143"/>
      <c r="B753" s="3143"/>
      <c r="C753" s="3143"/>
      <c r="D753" s="3143"/>
      <c r="E753" s="3143"/>
      <c r="F753" s="3143"/>
      <c r="G753" s="3143"/>
      <c r="H753" s="3143"/>
      <c r="I753" s="3143"/>
      <c r="J753" s="3143"/>
      <c r="K753" s="3098"/>
      <c r="L753" s="3098"/>
      <c r="M753" s="3098"/>
      <c r="N753" s="3098"/>
      <c r="O753" s="3098"/>
      <c r="P753" s="3098"/>
      <c r="Q753" s="3098"/>
      <c r="R753" s="3098"/>
      <c r="S753" s="3098"/>
      <c r="T753" s="3098"/>
      <c r="U753" s="3098"/>
      <c r="V753" s="3098"/>
      <c r="W753" s="3098"/>
      <c r="X753" s="3098"/>
      <c r="Y753" s="3098"/>
      <c r="Z753" s="3098"/>
      <c r="AA753" s="3098"/>
      <c r="AB753" s="3098"/>
      <c r="AC753" s="3098"/>
      <c r="AD753" s="3098"/>
      <c r="AE753" s="3098"/>
      <c r="AF753" s="3098"/>
      <c r="AG753" s="3098"/>
      <c r="AH753" s="3098"/>
      <c r="AI753" s="3098"/>
      <c r="AJ753" s="3143"/>
      <c r="AK753" s="3143"/>
      <c r="AL753" s="3143"/>
      <c r="AM753" s="3143"/>
      <c r="AN753" s="3143"/>
      <c r="AO753" s="3143"/>
      <c r="AP753" s="3143"/>
      <c r="AQ753" s="3143"/>
      <c r="AR753" s="3143"/>
      <c r="AS753" s="3143"/>
      <c r="AT753" s="3143"/>
      <c r="AU753" s="3143"/>
      <c r="AV753" s="3143"/>
      <c r="AW753" s="3143"/>
      <c r="AX753" s="3143"/>
      <c r="AY753" s="3143"/>
      <c r="AZ753" s="3143"/>
      <c r="BA753" s="3143"/>
      <c r="BB753" s="3143"/>
      <c r="BC753" s="3143"/>
      <c r="BD753" s="3143"/>
      <c r="BE753" s="3143"/>
      <c r="BF753" s="3143"/>
      <c r="BG753" s="3143"/>
      <c r="BH753" s="3143"/>
      <c r="BI753" s="3143"/>
      <c r="BJ753" s="3143"/>
      <c r="BK753" s="3143"/>
      <c r="BL753" s="3189"/>
      <c r="BM753" s="3189"/>
      <c r="BN753" s="3189"/>
      <c r="BO753" s="3189"/>
      <c r="BP753" s="3189"/>
      <c r="BQ753" s="3189"/>
      <c r="BR753" s="3189"/>
      <c r="BS753" s="3189"/>
      <c r="BT753" s="3189"/>
      <c r="BU753" s="3189"/>
      <c r="BV753" s="3143"/>
      <c r="BW753" s="3143"/>
      <c r="BX753" s="3143"/>
      <c r="BY753" s="3143"/>
      <c r="BZ753" s="3143"/>
      <c r="CA753" s="3143"/>
      <c r="CB753" s="3143"/>
      <c r="CC753" s="3143"/>
      <c r="CD753" s="3143"/>
      <c r="CE753" s="3143"/>
      <c r="CF753" s="3143"/>
      <c r="CG753" s="3143"/>
      <c r="CH753" s="3143"/>
      <c r="CI753" s="3143"/>
    </row>
    <row r="754" spans="1:87" ht="16.5" customHeight="1">
      <c r="A754" s="3143"/>
      <c r="B754" s="3143"/>
      <c r="C754" s="3143"/>
      <c r="D754" s="3143"/>
      <c r="E754" s="3143"/>
      <c r="F754" s="3143"/>
      <c r="G754" s="3143"/>
      <c r="H754" s="3143"/>
      <c r="I754" s="3143"/>
      <c r="J754" s="3143"/>
      <c r="K754" s="3098"/>
      <c r="L754" s="3098"/>
      <c r="M754" s="3098"/>
      <c r="N754" s="3098"/>
      <c r="O754" s="3098"/>
      <c r="P754" s="3098"/>
      <c r="Q754" s="3098"/>
      <c r="R754" s="3098"/>
      <c r="S754" s="3098"/>
      <c r="T754" s="3098"/>
      <c r="U754" s="3098"/>
      <c r="V754" s="3098"/>
      <c r="W754" s="3098"/>
      <c r="X754" s="3098"/>
      <c r="Y754" s="3098"/>
      <c r="Z754" s="3098"/>
      <c r="AA754" s="3098"/>
      <c r="AB754" s="3098"/>
      <c r="AC754" s="3098"/>
      <c r="AD754" s="3098"/>
      <c r="AE754" s="3098"/>
      <c r="AF754" s="3098"/>
      <c r="AG754" s="3098"/>
      <c r="AH754" s="3098"/>
      <c r="AI754" s="3098"/>
      <c r="AJ754" s="3143"/>
      <c r="AK754" s="3143"/>
      <c r="AL754" s="3143"/>
      <c r="AM754" s="3143"/>
      <c r="AN754" s="3143"/>
      <c r="AO754" s="3143"/>
      <c r="AP754" s="3143"/>
      <c r="AQ754" s="3143"/>
      <c r="AR754" s="3143"/>
      <c r="AS754" s="3143"/>
      <c r="AT754" s="3143"/>
      <c r="AU754" s="3143"/>
      <c r="AV754" s="3143"/>
      <c r="AW754" s="3143"/>
      <c r="AX754" s="3143"/>
      <c r="AY754" s="3143"/>
      <c r="AZ754" s="3143"/>
      <c r="BA754" s="3143"/>
      <c r="BB754" s="3143"/>
      <c r="BC754" s="3143"/>
      <c r="BD754" s="3143"/>
      <c r="BE754" s="3143"/>
      <c r="BF754" s="3143"/>
      <c r="BG754" s="3143"/>
      <c r="BH754" s="3143"/>
      <c r="BI754" s="3143"/>
      <c r="BJ754" s="3143"/>
      <c r="BK754" s="3143"/>
      <c r="BL754" s="3189"/>
      <c r="BM754" s="3189"/>
      <c r="BN754" s="3189"/>
      <c r="BO754" s="3189"/>
      <c r="BP754" s="3189"/>
      <c r="BQ754" s="3189"/>
      <c r="BR754" s="3189"/>
      <c r="BS754" s="3189"/>
      <c r="BT754" s="3189"/>
      <c r="BU754" s="3189"/>
      <c r="BV754" s="3143"/>
      <c r="BW754" s="3143"/>
      <c r="BX754" s="3143"/>
      <c r="BY754" s="3143"/>
      <c r="BZ754" s="3143"/>
      <c r="CA754" s="3143"/>
      <c r="CB754" s="3143"/>
      <c r="CC754" s="3143"/>
      <c r="CD754" s="3143"/>
      <c r="CE754" s="3143"/>
      <c r="CF754" s="3143"/>
      <c r="CG754" s="3143"/>
      <c r="CH754" s="3143"/>
      <c r="CI754" s="3143"/>
    </row>
    <row r="755" spans="1:87" ht="16.5" customHeight="1">
      <c r="A755" s="3143"/>
      <c r="B755" s="3143"/>
      <c r="C755" s="3143"/>
      <c r="D755" s="3143"/>
      <c r="E755" s="3143"/>
      <c r="F755" s="3143"/>
      <c r="G755" s="3143"/>
      <c r="H755" s="3143"/>
      <c r="I755" s="3143"/>
      <c r="J755" s="3143"/>
      <c r="K755" s="3098"/>
      <c r="L755" s="3098"/>
      <c r="M755" s="3098"/>
      <c r="N755" s="3098"/>
      <c r="O755" s="3098"/>
      <c r="P755" s="3098"/>
      <c r="Q755" s="3098"/>
      <c r="R755" s="3098"/>
      <c r="S755" s="3098"/>
      <c r="T755" s="3098"/>
      <c r="U755" s="3098"/>
      <c r="V755" s="3098"/>
      <c r="W755" s="3098"/>
      <c r="X755" s="3098"/>
      <c r="Y755" s="3098"/>
      <c r="Z755" s="3098"/>
      <c r="AA755" s="3098"/>
      <c r="AB755" s="3098"/>
      <c r="AC755" s="3098"/>
      <c r="AD755" s="3098"/>
      <c r="AE755" s="3098"/>
      <c r="AF755" s="3098"/>
      <c r="AG755" s="3098"/>
      <c r="AH755" s="3098"/>
      <c r="AI755" s="3098"/>
      <c r="AJ755" s="3143"/>
      <c r="AK755" s="3143"/>
      <c r="AL755" s="3143"/>
      <c r="AM755" s="3143"/>
      <c r="AN755" s="3143"/>
      <c r="AO755" s="3143"/>
      <c r="AP755" s="3143"/>
      <c r="AQ755" s="3143"/>
      <c r="AR755" s="3143"/>
      <c r="AS755" s="3143"/>
      <c r="AT755" s="3143"/>
      <c r="AU755" s="3143"/>
      <c r="AV755" s="3143"/>
      <c r="AW755" s="3143"/>
      <c r="AX755" s="3143"/>
      <c r="AY755" s="3143"/>
      <c r="AZ755" s="3143"/>
      <c r="BA755" s="3143"/>
      <c r="BB755" s="3143"/>
      <c r="BC755" s="3143"/>
      <c r="BD755" s="3143"/>
      <c r="BE755" s="3143"/>
      <c r="BF755" s="3143"/>
      <c r="BG755" s="3143"/>
      <c r="BH755" s="3143"/>
      <c r="BI755" s="3143"/>
      <c r="BJ755" s="3143"/>
      <c r="BK755" s="3143"/>
      <c r="BL755" s="3189"/>
      <c r="BM755" s="3189"/>
      <c r="BN755" s="3189"/>
      <c r="BO755" s="3189"/>
      <c r="BP755" s="3189"/>
      <c r="BQ755" s="3189"/>
      <c r="BR755" s="3189"/>
      <c r="BS755" s="3189"/>
      <c r="BT755" s="3189"/>
      <c r="BU755" s="3189"/>
      <c r="BV755" s="3143"/>
      <c r="BW755" s="3143"/>
      <c r="BX755" s="3143"/>
      <c r="BY755" s="3143"/>
      <c r="BZ755" s="3143"/>
      <c r="CA755" s="3143"/>
      <c r="CB755" s="3143"/>
      <c r="CC755" s="3143"/>
      <c r="CD755" s="3143"/>
      <c r="CE755" s="3143"/>
      <c r="CF755" s="3143"/>
      <c r="CG755" s="3143"/>
      <c r="CH755" s="3143"/>
      <c r="CI755" s="3143"/>
    </row>
    <row r="756" spans="1:87" ht="16.5" customHeight="1">
      <c r="A756" s="3143"/>
      <c r="B756" s="3143"/>
      <c r="C756" s="3143"/>
      <c r="D756" s="3143"/>
      <c r="E756" s="3143"/>
      <c r="F756" s="3143"/>
      <c r="G756" s="3143"/>
      <c r="H756" s="3143"/>
      <c r="I756" s="3143"/>
      <c r="J756" s="3143"/>
      <c r="K756" s="3098"/>
      <c r="L756" s="3098"/>
      <c r="M756" s="3098"/>
      <c r="N756" s="3098"/>
      <c r="O756" s="3098"/>
      <c r="P756" s="3098"/>
      <c r="Q756" s="3098"/>
      <c r="R756" s="3098"/>
      <c r="S756" s="3098"/>
      <c r="T756" s="3098"/>
      <c r="U756" s="3098"/>
      <c r="V756" s="3098"/>
      <c r="W756" s="3098"/>
      <c r="X756" s="3098"/>
      <c r="Y756" s="3098"/>
      <c r="Z756" s="3098"/>
      <c r="AA756" s="3098"/>
      <c r="AB756" s="3098"/>
      <c r="AC756" s="3098"/>
      <c r="AD756" s="3098"/>
      <c r="AE756" s="3098"/>
      <c r="AF756" s="3098"/>
      <c r="AG756" s="3098"/>
      <c r="AH756" s="3098"/>
      <c r="AI756" s="3098"/>
      <c r="AJ756" s="3143"/>
      <c r="AK756" s="3143"/>
      <c r="AL756" s="3143"/>
      <c r="AM756" s="3143"/>
      <c r="AN756" s="3143"/>
      <c r="AO756" s="3143"/>
      <c r="AP756" s="3143"/>
      <c r="AQ756" s="3143"/>
      <c r="AR756" s="3143"/>
      <c r="AS756" s="3143"/>
      <c r="AT756" s="3143"/>
      <c r="AU756" s="3143"/>
      <c r="AV756" s="3143"/>
      <c r="AW756" s="3143"/>
      <c r="AX756" s="3143"/>
      <c r="AY756" s="3143"/>
      <c r="AZ756" s="3143"/>
      <c r="BA756" s="3143"/>
      <c r="BB756" s="3143"/>
      <c r="BC756" s="3143"/>
      <c r="BD756" s="3143"/>
      <c r="BE756" s="3143"/>
      <c r="BF756" s="3143"/>
      <c r="BG756" s="3143"/>
      <c r="BH756" s="3143"/>
      <c r="BI756" s="3143"/>
      <c r="BJ756" s="3143"/>
      <c r="BK756" s="3143"/>
      <c r="BL756" s="3189"/>
      <c r="BM756" s="3189"/>
      <c r="BN756" s="3189"/>
      <c r="BO756" s="3189"/>
      <c r="BP756" s="3189"/>
      <c r="BQ756" s="3189"/>
      <c r="BR756" s="3189"/>
      <c r="BS756" s="3189"/>
      <c r="BT756" s="3189"/>
      <c r="BU756" s="3189"/>
      <c r="BV756" s="3143"/>
      <c r="BW756" s="3143"/>
      <c r="BX756" s="3143"/>
      <c r="BY756" s="3143"/>
      <c r="BZ756" s="3143"/>
      <c r="CA756" s="3143"/>
      <c r="CB756" s="3143"/>
      <c r="CC756" s="3143"/>
      <c r="CD756" s="3143"/>
      <c r="CE756" s="3143"/>
      <c r="CF756" s="3143"/>
      <c r="CG756" s="3143"/>
      <c r="CH756" s="3143"/>
      <c r="CI756" s="3143"/>
    </row>
    <row r="757" spans="1:87" ht="16.5" customHeight="1">
      <c r="A757" s="3143"/>
      <c r="B757" s="3143"/>
      <c r="C757" s="3143"/>
      <c r="D757" s="3143"/>
      <c r="E757" s="3143"/>
      <c r="F757" s="3143"/>
      <c r="G757" s="3143"/>
      <c r="H757" s="3143"/>
      <c r="I757" s="3143"/>
      <c r="J757" s="3143"/>
      <c r="K757" s="3098"/>
      <c r="L757" s="3098"/>
      <c r="M757" s="3098"/>
      <c r="N757" s="3098"/>
      <c r="O757" s="3098"/>
      <c r="P757" s="3098"/>
      <c r="Q757" s="3098"/>
      <c r="R757" s="3098"/>
      <c r="S757" s="3098"/>
      <c r="T757" s="3098"/>
      <c r="U757" s="3098"/>
      <c r="V757" s="3098"/>
      <c r="W757" s="3098"/>
      <c r="X757" s="3098"/>
      <c r="Y757" s="3098"/>
      <c r="Z757" s="3098"/>
      <c r="AA757" s="3098"/>
      <c r="AB757" s="3098"/>
      <c r="AC757" s="3098"/>
      <c r="AD757" s="3098"/>
      <c r="AE757" s="3098"/>
      <c r="AF757" s="3098"/>
      <c r="AG757" s="3098"/>
      <c r="AH757" s="3098"/>
      <c r="AI757" s="3098"/>
      <c r="AJ757" s="3143"/>
      <c r="AK757" s="3143"/>
      <c r="AL757" s="3143"/>
      <c r="AM757" s="3143"/>
      <c r="AN757" s="3143"/>
      <c r="AO757" s="3143"/>
      <c r="AP757" s="3143"/>
      <c r="AQ757" s="3143"/>
      <c r="AR757" s="3143"/>
      <c r="AS757" s="3143"/>
      <c r="AT757" s="3143"/>
      <c r="AU757" s="3143"/>
      <c r="AV757" s="3143"/>
      <c r="AW757" s="3143"/>
      <c r="AX757" s="3143"/>
      <c r="AY757" s="3143"/>
      <c r="AZ757" s="3143"/>
      <c r="BA757" s="3143"/>
      <c r="BB757" s="3143"/>
      <c r="BC757" s="3143"/>
      <c r="BD757" s="3143"/>
      <c r="BE757" s="3143"/>
      <c r="BF757" s="3143"/>
      <c r="BG757" s="3143"/>
      <c r="BH757" s="3143"/>
      <c r="BI757" s="3143"/>
      <c r="BJ757" s="3143"/>
      <c r="BK757" s="3143"/>
      <c r="BL757" s="3189"/>
      <c r="BM757" s="3189"/>
      <c r="BN757" s="3189"/>
      <c r="BO757" s="3189"/>
      <c r="BP757" s="3189"/>
      <c r="BQ757" s="3189"/>
      <c r="BR757" s="3189"/>
      <c r="BS757" s="3189"/>
      <c r="BT757" s="3189"/>
      <c r="BU757" s="3189"/>
      <c r="BV757" s="3143"/>
      <c r="BW757" s="3143"/>
      <c r="BX757" s="3143"/>
      <c r="BY757" s="3143"/>
      <c r="BZ757" s="3143"/>
      <c r="CA757" s="3143"/>
      <c r="CB757" s="3143"/>
      <c r="CC757" s="3143"/>
      <c r="CD757" s="3143"/>
      <c r="CE757" s="3143"/>
      <c r="CF757" s="3143"/>
      <c r="CG757" s="3143"/>
      <c r="CH757" s="3143"/>
      <c r="CI757" s="3143"/>
    </row>
    <row r="758" spans="1:87" ht="16.5" customHeight="1">
      <c r="A758" s="3143"/>
      <c r="B758" s="3143"/>
      <c r="C758" s="3143"/>
      <c r="D758" s="3143"/>
      <c r="E758" s="3143"/>
      <c r="F758" s="3143"/>
      <c r="G758" s="3143"/>
      <c r="H758" s="3143"/>
      <c r="I758" s="3143"/>
      <c r="J758" s="3143"/>
      <c r="K758" s="3098"/>
      <c r="L758" s="3098"/>
      <c r="M758" s="3098"/>
      <c r="N758" s="3098"/>
      <c r="O758" s="3098"/>
      <c r="P758" s="3098"/>
      <c r="Q758" s="3098"/>
      <c r="R758" s="3098"/>
      <c r="S758" s="3098"/>
      <c r="T758" s="3098"/>
      <c r="U758" s="3098"/>
      <c r="V758" s="3098"/>
      <c r="W758" s="3098"/>
      <c r="X758" s="3098"/>
      <c r="Y758" s="3098"/>
      <c r="Z758" s="3098"/>
      <c r="AA758" s="3098"/>
      <c r="AB758" s="3098"/>
      <c r="AC758" s="3098"/>
      <c r="AD758" s="3098"/>
      <c r="AE758" s="3098"/>
      <c r="AF758" s="3098"/>
      <c r="AG758" s="3098"/>
      <c r="AH758" s="3098"/>
      <c r="AI758" s="3098"/>
      <c r="AJ758" s="3143"/>
      <c r="AK758" s="3143"/>
      <c r="AL758" s="3143"/>
      <c r="AM758" s="3143"/>
      <c r="AN758" s="3143"/>
      <c r="AO758" s="3143"/>
      <c r="AP758" s="3143"/>
      <c r="AQ758" s="3143"/>
      <c r="AR758" s="3143"/>
      <c r="AS758" s="3143"/>
      <c r="AT758" s="3143"/>
      <c r="AU758" s="3143"/>
      <c r="AV758" s="3143"/>
      <c r="AW758" s="3143"/>
      <c r="AX758" s="3143"/>
      <c r="AY758" s="3143"/>
      <c r="AZ758" s="3143"/>
      <c r="BA758" s="3143"/>
      <c r="BB758" s="3143"/>
      <c r="BC758" s="3143"/>
      <c r="BD758" s="3143"/>
      <c r="BE758" s="3143"/>
      <c r="BF758" s="3143"/>
      <c r="BG758" s="3143"/>
      <c r="BH758" s="3143"/>
      <c r="BI758" s="3143"/>
      <c r="BJ758" s="3143"/>
      <c r="BK758" s="3143"/>
      <c r="BL758" s="3189"/>
      <c r="BM758" s="3189"/>
      <c r="BN758" s="3189"/>
      <c r="BO758" s="3189"/>
      <c r="BP758" s="3189"/>
      <c r="BQ758" s="3189"/>
      <c r="BR758" s="3189"/>
      <c r="BS758" s="3189"/>
      <c r="BT758" s="3189"/>
      <c r="BU758" s="3189"/>
      <c r="BV758" s="3143"/>
      <c r="BW758" s="3143"/>
      <c r="BX758" s="3143"/>
      <c r="BY758" s="3143"/>
      <c r="BZ758" s="3143"/>
      <c r="CA758" s="3143"/>
      <c r="CB758" s="3143"/>
      <c r="CC758" s="3143"/>
      <c r="CD758" s="3143"/>
      <c r="CE758" s="3143"/>
      <c r="CF758" s="3143"/>
      <c r="CG758" s="3143"/>
      <c r="CH758" s="3143"/>
      <c r="CI758" s="3143"/>
    </row>
    <row r="759" spans="1:87" ht="16.5" customHeight="1">
      <c r="A759" s="3143"/>
      <c r="B759" s="3143"/>
      <c r="C759" s="3143"/>
      <c r="D759" s="3143"/>
      <c r="E759" s="3143"/>
      <c r="F759" s="3143"/>
      <c r="G759" s="3143"/>
      <c r="H759" s="3143"/>
      <c r="I759" s="3143"/>
      <c r="J759" s="3143"/>
      <c r="K759" s="3098"/>
      <c r="L759" s="3098"/>
      <c r="M759" s="3098"/>
      <c r="N759" s="3098"/>
      <c r="O759" s="3098"/>
      <c r="P759" s="3098"/>
      <c r="Q759" s="3098"/>
      <c r="R759" s="3098"/>
      <c r="S759" s="3098"/>
      <c r="T759" s="3098"/>
      <c r="U759" s="3098"/>
      <c r="V759" s="3098"/>
      <c r="W759" s="3098"/>
      <c r="X759" s="3098"/>
      <c r="Y759" s="3098"/>
      <c r="Z759" s="3098"/>
      <c r="AA759" s="3098"/>
      <c r="AB759" s="3098"/>
      <c r="AC759" s="3098"/>
      <c r="AD759" s="3098"/>
      <c r="AE759" s="3098"/>
      <c r="AF759" s="3098"/>
      <c r="AG759" s="3098"/>
      <c r="AH759" s="3098"/>
      <c r="AI759" s="3098"/>
      <c r="AJ759" s="3143"/>
      <c r="AK759" s="3143"/>
      <c r="AL759" s="3143"/>
      <c r="AM759" s="3143"/>
      <c r="AN759" s="3143"/>
      <c r="AO759" s="3143"/>
      <c r="AP759" s="3143"/>
      <c r="AQ759" s="3143"/>
      <c r="AR759" s="3143"/>
      <c r="AS759" s="3143"/>
      <c r="AT759" s="3143"/>
      <c r="AU759" s="3143"/>
      <c r="AV759" s="3143"/>
      <c r="AW759" s="3143"/>
      <c r="AX759" s="3143"/>
      <c r="AY759" s="3143"/>
      <c r="AZ759" s="3143"/>
      <c r="BA759" s="3143"/>
      <c r="BB759" s="3143"/>
      <c r="BC759" s="3143"/>
      <c r="BD759" s="3143"/>
      <c r="BE759" s="3143"/>
      <c r="BF759" s="3143"/>
      <c r="BG759" s="3143"/>
      <c r="BH759" s="3143"/>
      <c r="BI759" s="3143"/>
      <c r="BJ759" s="3143"/>
      <c r="BK759" s="3143"/>
      <c r="BL759" s="3189"/>
      <c r="BM759" s="3189"/>
      <c r="BN759" s="3189"/>
      <c r="BO759" s="3189"/>
      <c r="BP759" s="3189"/>
      <c r="BQ759" s="3189"/>
      <c r="BR759" s="3189"/>
      <c r="BS759" s="3189"/>
      <c r="BT759" s="3189"/>
      <c r="BU759" s="3189"/>
      <c r="BV759" s="3143"/>
      <c r="BW759" s="3143"/>
      <c r="BX759" s="3143"/>
      <c r="BY759" s="3143"/>
      <c r="BZ759" s="3143"/>
      <c r="CA759" s="3143"/>
      <c r="CB759" s="3143"/>
      <c r="CC759" s="3143"/>
      <c r="CD759" s="3143"/>
      <c r="CE759" s="3143"/>
      <c r="CF759" s="3143"/>
      <c r="CG759" s="3143"/>
      <c r="CH759" s="3143"/>
      <c r="CI759" s="3143"/>
    </row>
    <row r="760" spans="1:87" ht="16.5" customHeight="1">
      <c r="A760" s="3143"/>
      <c r="B760" s="3143"/>
      <c r="C760" s="3143"/>
      <c r="D760" s="3143"/>
      <c r="E760" s="3143"/>
      <c r="F760" s="3143"/>
      <c r="G760" s="3143"/>
      <c r="H760" s="3143"/>
      <c r="I760" s="3143"/>
      <c r="J760" s="3143"/>
      <c r="K760" s="3098"/>
      <c r="L760" s="3098"/>
      <c r="M760" s="3098"/>
      <c r="N760" s="3098"/>
      <c r="O760" s="3098"/>
      <c r="P760" s="3098"/>
      <c r="Q760" s="3098"/>
      <c r="R760" s="3098"/>
      <c r="S760" s="3098"/>
      <c r="T760" s="3098"/>
      <c r="U760" s="3098"/>
      <c r="V760" s="3098"/>
      <c r="W760" s="3098"/>
      <c r="X760" s="3098"/>
      <c r="Y760" s="3098"/>
      <c r="Z760" s="3098"/>
      <c r="AA760" s="3098"/>
      <c r="AB760" s="3098"/>
      <c r="AC760" s="3098"/>
      <c r="AD760" s="3098"/>
      <c r="AE760" s="3098"/>
      <c r="AF760" s="3098"/>
      <c r="AG760" s="3098"/>
      <c r="AH760" s="3098"/>
      <c r="AI760" s="3098"/>
      <c r="AJ760" s="3143"/>
      <c r="AK760" s="3143"/>
      <c r="AL760" s="3143"/>
      <c r="AM760" s="3143"/>
      <c r="AN760" s="3143"/>
      <c r="AO760" s="3143"/>
      <c r="AP760" s="3143"/>
      <c r="AQ760" s="3143"/>
      <c r="AR760" s="3143"/>
      <c r="AS760" s="3143"/>
      <c r="AT760" s="3143"/>
      <c r="AU760" s="3143"/>
      <c r="AV760" s="3143"/>
      <c r="AW760" s="3143"/>
      <c r="AX760" s="3143"/>
      <c r="AY760" s="3143"/>
      <c r="AZ760" s="3143"/>
      <c r="BA760" s="3143"/>
      <c r="BB760" s="3143"/>
      <c r="BC760" s="3143"/>
      <c r="BD760" s="3143"/>
      <c r="BE760" s="3143"/>
      <c r="BF760" s="3143"/>
      <c r="BG760" s="3143"/>
      <c r="BH760" s="3143"/>
      <c r="BI760" s="3143"/>
      <c r="BJ760" s="3143"/>
      <c r="BK760" s="3143"/>
      <c r="BL760" s="3189"/>
      <c r="BM760" s="3189"/>
      <c r="BN760" s="3189"/>
      <c r="BO760" s="3189"/>
      <c r="BP760" s="3189"/>
      <c r="BQ760" s="3189"/>
      <c r="BR760" s="3189"/>
      <c r="BS760" s="3189"/>
      <c r="BT760" s="3189"/>
      <c r="BU760" s="3189"/>
      <c r="BV760" s="3143"/>
      <c r="BW760" s="3143"/>
      <c r="BX760" s="3143"/>
      <c r="BY760" s="3143"/>
      <c r="BZ760" s="3143"/>
      <c r="CA760" s="3143"/>
      <c r="CB760" s="3143"/>
      <c r="CC760" s="3143"/>
      <c r="CD760" s="3143"/>
      <c r="CE760" s="3143"/>
      <c r="CF760" s="3143"/>
      <c r="CG760" s="3143"/>
      <c r="CH760" s="3143"/>
      <c r="CI760" s="3143"/>
    </row>
    <row r="761" spans="1:87" ht="16.5" customHeight="1">
      <c r="A761" s="3143"/>
      <c r="B761" s="3143"/>
      <c r="C761" s="3143"/>
      <c r="D761" s="3143"/>
      <c r="E761" s="3143"/>
      <c r="F761" s="3143"/>
      <c r="G761" s="3143"/>
      <c r="H761" s="3143"/>
      <c r="I761" s="3143"/>
      <c r="J761" s="3143"/>
      <c r="K761" s="3098"/>
      <c r="L761" s="3098"/>
      <c r="M761" s="3098"/>
      <c r="N761" s="3098"/>
      <c r="O761" s="3098"/>
      <c r="P761" s="3098"/>
      <c r="Q761" s="3098"/>
      <c r="R761" s="3098"/>
      <c r="S761" s="3098"/>
      <c r="T761" s="3098"/>
      <c r="U761" s="3098"/>
      <c r="V761" s="3098"/>
      <c r="W761" s="3098"/>
      <c r="X761" s="3098"/>
      <c r="Y761" s="3098"/>
      <c r="Z761" s="3098"/>
      <c r="AA761" s="3098"/>
      <c r="AB761" s="3098"/>
      <c r="AC761" s="3098"/>
      <c r="AD761" s="3098"/>
      <c r="AE761" s="3098"/>
      <c r="AF761" s="3098"/>
      <c r="AG761" s="3098"/>
      <c r="AH761" s="3098"/>
      <c r="AI761" s="3098"/>
      <c r="AJ761" s="3143"/>
      <c r="AK761" s="3143"/>
      <c r="AL761" s="3143"/>
      <c r="AM761" s="3143"/>
      <c r="AN761" s="3143"/>
      <c r="AO761" s="3143"/>
      <c r="AP761" s="3143"/>
      <c r="AQ761" s="3143"/>
      <c r="AR761" s="3143"/>
      <c r="AS761" s="3143"/>
      <c r="AT761" s="3143"/>
      <c r="AU761" s="3143"/>
      <c r="AV761" s="3143"/>
      <c r="AW761" s="3143"/>
      <c r="AX761" s="3143"/>
      <c r="AY761" s="3143"/>
      <c r="AZ761" s="3143"/>
      <c r="BA761" s="3143"/>
      <c r="BB761" s="3143"/>
      <c r="BC761" s="3143"/>
      <c r="BD761" s="3143"/>
      <c r="BE761" s="3143"/>
      <c r="BF761" s="3143"/>
      <c r="BG761" s="3143"/>
      <c r="BH761" s="3143"/>
      <c r="BI761" s="3143"/>
      <c r="BJ761" s="3143"/>
      <c r="BK761" s="3143"/>
      <c r="BL761" s="3189"/>
      <c r="BM761" s="3189"/>
      <c r="BN761" s="3189"/>
      <c r="BO761" s="3189"/>
      <c r="BP761" s="3189"/>
      <c r="BQ761" s="3189"/>
      <c r="BR761" s="3189"/>
      <c r="BS761" s="3189"/>
      <c r="BT761" s="3189"/>
      <c r="BU761" s="3189"/>
      <c r="BV761" s="3143"/>
      <c r="BW761" s="3143"/>
      <c r="BX761" s="3143"/>
      <c r="BY761" s="3143"/>
      <c r="BZ761" s="3143"/>
      <c r="CA761" s="3143"/>
      <c r="CB761" s="3143"/>
      <c r="CC761" s="3143"/>
      <c r="CD761" s="3143"/>
      <c r="CE761" s="3143"/>
      <c r="CF761" s="3143"/>
      <c r="CG761" s="3143"/>
      <c r="CH761" s="3143"/>
      <c r="CI761" s="3143"/>
    </row>
    <row r="762" spans="1:87" ht="16.5" customHeight="1">
      <c r="A762" s="3143"/>
      <c r="B762" s="3143"/>
      <c r="C762" s="3143"/>
      <c r="D762" s="3143"/>
      <c r="E762" s="3143"/>
      <c r="F762" s="3143"/>
      <c r="G762" s="3143"/>
      <c r="H762" s="3143"/>
      <c r="I762" s="3143"/>
      <c r="J762" s="3143"/>
      <c r="K762" s="3098"/>
      <c r="L762" s="3098"/>
      <c r="M762" s="3098"/>
      <c r="N762" s="3098"/>
      <c r="O762" s="3098"/>
      <c r="P762" s="3098"/>
      <c r="Q762" s="3098"/>
      <c r="R762" s="3098"/>
      <c r="S762" s="3098"/>
      <c r="T762" s="3098"/>
      <c r="U762" s="3098"/>
      <c r="V762" s="3098"/>
      <c r="W762" s="3098"/>
      <c r="X762" s="3098"/>
      <c r="Y762" s="3098"/>
      <c r="Z762" s="3098"/>
      <c r="AA762" s="3098"/>
      <c r="AB762" s="3098"/>
      <c r="AC762" s="3098"/>
      <c r="AD762" s="3098"/>
      <c r="AE762" s="3098"/>
      <c r="AF762" s="3098"/>
      <c r="AG762" s="3098"/>
      <c r="AH762" s="3098"/>
      <c r="AI762" s="3098"/>
      <c r="AJ762" s="3143"/>
      <c r="AK762" s="3143"/>
      <c r="AL762" s="3143"/>
      <c r="AM762" s="3143"/>
      <c r="AN762" s="3143"/>
      <c r="AO762" s="3143"/>
      <c r="AP762" s="3143"/>
      <c r="AQ762" s="3143"/>
      <c r="AR762" s="3143"/>
      <c r="AS762" s="3143"/>
      <c r="AT762" s="3143"/>
      <c r="AU762" s="3143"/>
      <c r="AV762" s="3143"/>
      <c r="AW762" s="3143"/>
      <c r="AX762" s="3143"/>
      <c r="AY762" s="3143"/>
      <c r="AZ762" s="3143"/>
      <c r="BA762" s="3143"/>
      <c r="BB762" s="3143"/>
      <c r="BC762" s="3143"/>
      <c r="BD762" s="3143"/>
      <c r="BE762" s="3143"/>
      <c r="BF762" s="3143"/>
      <c r="BG762" s="3143"/>
      <c r="BH762" s="3143"/>
      <c r="BI762" s="3143"/>
      <c r="BJ762" s="3143"/>
      <c r="BK762" s="3143"/>
      <c r="BL762" s="3189"/>
      <c r="BM762" s="3189"/>
      <c r="BN762" s="3189"/>
      <c r="BO762" s="3189"/>
      <c r="BP762" s="3189"/>
      <c r="BQ762" s="3189"/>
      <c r="BR762" s="3189"/>
      <c r="BS762" s="3189"/>
      <c r="BT762" s="3189"/>
      <c r="BU762" s="3189"/>
      <c r="BV762" s="3143"/>
      <c r="BW762" s="3143"/>
      <c r="BX762" s="3143"/>
      <c r="BY762" s="3143"/>
      <c r="BZ762" s="3143"/>
      <c r="CA762" s="3143"/>
      <c r="CB762" s="3143"/>
      <c r="CC762" s="3143"/>
      <c r="CD762" s="3143"/>
      <c r="CE762" s="3143"/>
      <c r="CF762" s="3143"/>
      <c r="CG762" s="3143"/>
      <c r="CH762" s="3143"/>
      <c r="CI762" s="3143"/>
    </row>
    <row r="763" spans="1:87" ht="16.5" customHeight="1">
      <c r="A763" s="3143"/>
      <c r="B763" s="3143"/>
      <c r="C763" s="3143"/>
      <c r="D763" s="3143"/>
      <c r="E763" s="3143"/>
      <c r="F763" s="3143"/>
      <c r="G763" s="3143"/>
      <c r="H763" s="3143"/>
      <c r="I763" s="3143"/>
      <c r="J763" s="3143"/>
      <c r="K763" s="3098"/>
      <c r="L763" s="3098"/>
      <c r="M763" s="3098"/>
      <c r="N763" s="3098"/>
      <c r="O763" s="3098"/>
      <c r="P763" s="3098"/>
      <c r="Q763" s="3098"/>
      <c r="R763" s="3098"/>
      <c r="S763" s="3098"/>
      <c r="T763" s="3098"/>
      <c r="U763" s="3098"/>
      <c r="V763" s="3098"/>
      <c r="W763" s="3098"/>
      <c r="X763" s="3098"/>
      <c r="Y763" s="3098"/>
      <c r="Z763" s="3098"/>
      <c r="AA763" s="3098"/>
      <c r="AB763" s="3098"/>
      <c r="AC763" s="3098"/>
      <c r="AD763" s="3098"/>
      <c r="AE763" s="3098"/>
      <c r="AF763" s="3098"/>
      <c r="AG763" s="3098"/>
      <c r="AH763" s="3098"/>
      <c r="AI763" s="3098"/>
      <c r="AJ763" s="3143"/>
      <c r="AK763" s="3143"/>
      <c r="AL763" s="3143"/>
      <c r="AM763" s="3143"/>
      <c r="AN763" s="3143"/>
      <c r="AO763" s="3143"/>
      <c r="AP763" s="3143"/>
      <c r="AQ763" s="3143"/>
      <c r="AR763" s="3143"/>
      <c r="AS763" s="3143"/>
      <c r="AT763" s="3143"/>
      <c r="AU763" s="3143"/>
      <c r="AV763" s="3143"/>
      <c r="AW763" s="3143"/>
      <c r="AX763" s="3143"/>
      <c r="AY763" s="3143"/>
      <c r="AZ763" s="3143"/>
      <c r="BA763" s="3143"/>
      <c r="BB763" s="3143"/>
      <c r="BC763" s="3143"/>
      <c r="BD763" s="3143"/>
      <c r="BE763" s="3143"/>
      <c r="BF763" s="3143"/>
      <c r="BG763" s="3143"/>
      <c r="BH763" s="3143"/>
      <c r="BI763" s="3143"/>
      <c r="BJ763" s="3143"/>
      <c r="BK763" s="3143"/>
      <c r="BL763" s="3189"/>
      <c r="BM763" s="3189"/>
      <c r="BN763" s="3189"/>
      <c r="BO763" s="3189"/>
      <c r="BP763" s="3189"/>
      <c r="BQ763" s="3189"/>
      <c r="BR763" s="3189"/>
      <c r="BS763" s="3189"/>
      <c r="BT763" s="3189"/>
      <c r="BU763" s="3189"/>
      <c r="BV763" s="3143"/>
      <c r="BW763" s="3143"/>
      <c r="BX763" s="3143"/>
      <c r="BY763" s="3143"/>
      <c r="BZ763" s="3143"/>
      <c r="CA763" s="3143"/>
      <c r="CB763" s="3143"/>
      <c r="CC763" s="3143"/>
      <c r="CD763" s="3143"/>
      <c r="CE763" s="3143"/>
      <c r="CF763" s="3143"/>
      <c r="CG763" s="3143"/>
      <c r="CH763" s="3143"/>
      <c r="CI763" s="3143"/>
    </row>
    <row r="764" spans="1:87" ht="16.5" customHeight="1">
      <c r="A764" s="3143"/>
      <c r="B764" s="3143"/>
      <c r="C764" s="3143"/>
      <c r="D764" s="3143"/>
      <c r="E764" s="3143"/>
      <c r="F764" s="3143"/>
      <c r="G764" s="3143"/>
      <c r="H764" s="3143"/>
      <c r="I764" s="3143"/>
      <c r="J764" s="3143"/>
      <c r="K764" s="3098"/>
      <c r="L764" s="3098"/>
      <c r="M764" s="3098"/>
      <c r="N764" s="3098"/>
      <c r="O764" s="3098"/>
      <c r="P764" s="3098"/>
      <c r="Q764" s="3098"/>
      <c r="R764" s="3098"/>
      <c r="S764" s="3098"/>
      <c r="T764" s="3098"/>
      <c r="U764" s="3098"/>
      <c r="V764" s="3098"/>
      <c r="W764" s="3098"/>
      <c r="X764" s="3098"/>
      <c r="Y764" s="3098"/>
      <c r="Z764" s="3098"/>
      <c r="AA764" s="3098"/>
      <c r="AB764" s="3098"/>
      <c r="AC764" s="3098"/>
      <c r="AD764" s="3098"/>
      <c r="AE764" s="3098"/>
      <c r="AF764" s="3098"/>
      <c r="AG764" s="3098"/>
      <c r="AH764" s="3098"/>
      <c r="AI764" s="3098"/>
      <c r="AJ764" s="3143"/>
      <c r="AK764" s="3143"/>
      <c r="AL764" s="3143"/>
      <c r="AM764" s="3143"/>
      <c r="AN764" s="3143"/>
      <c r="AO764" s="3143"/>
      <c r="AP764" s="3143"/>
      <c r="AQ764" s="3143"/>
      <c r="AR764" s="3143"/>
      <c r="AS764" s="3143"/>
      <c r="AT764" s="3143"/>
      <c r="AU764" s="3143"/>
      <c r="AV764" s="3143"/>
      <c r="AW764" s="3143"/>
      <c r="AX764" s="3143"/>
      <c r="AY764" s="3143"/>
      <c r="AZ764" s="3143"/>
      <c r="BA764" s="3143"/>
      <c r="BB764" s="3143"/>
      <c r="BC764" s="3143"/>
      <c r="BD764" s="3143"/>
      <c r="BE764" s="3143"/>
      <c r="BF764" s="3143"/>
      <c r="BG764" s="3143"/>
      <c r="BH764" s="3143"/>
      <c r="BI764" s="3143"/>
      <c r="BJ764" s="3143"/>
      <c r="BK764" s="3143"/>
      <c r="BL764" s="3189"/>
      <c r="BM764" s="3189"/>
      <c r="BN764" s="3189"/>
      <c r="BO764" s="3189"/>
      <c r="BP764" s="3189"/>
      <c r="BQ764" s="3189"/>
      <c r="BR764" s="3189"/>
      <c r="BS764" s="3189"/>
      <c r="BT764" s="3189"/>
      <c r="BU764" s="3189"/>
      <c r="BV764" s="3143"/>
      <c r="BW764" s="3143"/>
      <c r="BX764" s="3143"/>
      <c r="BY764" s="3143"/>
      <c r="BZ764" s="3143"/>
      <c r="CA764" s="3143"/>
      <c r="CB764" s="3143"/>
      <c r="CC764" s="3143"/>
      <c r="CD764" s="3143"/>
      <c r="CE764" s="3143"/>
      <c r="CF764" s="3143"/>
      <c r="CG764" s="3143"/>
      <c r="CH764" s="3143"/>
      <c r="CI764" s="3143"/>
    </row>
    <row r="765" spans="1:87" ht="16.5" customHeight="1">
      <c r="A765" s="3143"/>
      <c r="B765" s="3143"/>
      <c r="C765" s="3143"/>
      <c r="D765" s="3143"/>
      <c r="E765" s="3143"/>
      <c r="F765" s="3143"/>
      <c r="G765" s="3143"/>
      <c r="H765" s="3143"/>
      <c r="I765" s="3143"/>
      <c r="J765" s="3143"/>
      <c r="K765" s="3098"/>
      <c r="L765" s="3098"/>
      <c r="M765" s="3098"/>
      <c r="N765" s="3098"/>
      <c r="O765" s="3098"/>
      <c r="P765" s="3098"/>
      <c r="Q765" s="3098"/>
      <c r="R765" s="3098"/>
      <c r="S765" s="3098"/>
      <c r="T765" s="3098"/>
      <c r="U765" s="3098"/>
      <c r="V765" s="3098"/>
      <c r="W765" s="3098"/>
      <c r="X765" s="3098"/>
      <c r="Y765" s="3098"/>
      <c r="Z765" s="3098"/>
      <c r="AA765" s="3098"/>
      <c r="AB765" s="3098"/>
      <c r="AC765" s="3098"/>
      <c r="AD765" s="3098"/>
      <c r="AE765" s="3098"/>
      <c r="AF765" s="3098"/>
      <c r="AG765" s="3098"/>
      <c r="AH765" s="3098"/>
      <c r="AI765" s="3098"/>
      <c r="AJ765" s="3143"/>
      <c r="AK765" s="3143"/>
      <c r="AL765" s="3143"/>
      <c r="AM765" s="3143"/>
      <c r="AN765" s="3143"/>
      <c r="AO765" s="3143"/>
      <c r="AP765" s="3143"/>
      <c r="AQ765" s="3143"/>
      <c r="AR765" s="3143"/>
      <c r="AS765" s="3143"/>
      <c r="AT765" s="3143"/>
      <c r="AU765" s="3143"/>
      <c r="AV765" s="3143"/>
      <c r="AW765" s="3143"/>
      <c r="AX765" s="3143"/>
      <c r="AY765" s="3143"/>
      <c r="AZ765" s="3143"/>
      <c r="BA765" s="3143"/>
      <c r="BB765" s="3143"/>
      <c r="BC765" s="3143"/>
      <c r="BD765" s="3143"/>
      <c r="BE765" s="3143"/>
      <c r="BF765" s="3143"/>
      <c r="BG765" s="3143"/>
      <c r="BH765" s="3143"/>
      <c r="BI765" s="3143"/>
      <c r="BJ765" s="3143"/>
      <c r="BK765" s="3143"/>
      <c r="BL765" s="3189"/>
      <c r="BM765" s="3189"/>
      <c r="BN765" s="3189"/>
      <c r="BO765" s="3189"/>
      <c r="BP765" s="3189"/>
      <c r="BQ765" s="3189"/>
      <c r="BR765" s="3189"/>
      <c r="BS765" s="3189"/>
      <c r="BT765" s="3189"/>
      <c r="BU765" s="3189"/>
      <c r="BV765" s="3143"/>
      <c r="BW765" s="3143"/>
      <c r="BX765" s="3143"/>
      <c r="BY765" s="3143"/>
      <c r="BZ765" s="3143"/>
      <c r="CA765" s="3143"/>
      <c r="CB765" s="3143"/>
      <c r="CC765" s="3143"/>
      <c r="CD765" s="3143"/>
      <c r="CE765" s="3143"/>
      <c r="CF765" s="3143"/>
      <c r="CG765" s="3143"/>
      <c r="CH765" s="3143"/>
      <c r="CI765" s="3143"/>
    </row>
    <row r="766" spans="1:87" ht="16.5" customHeight="1">
      <c r="A766" s="3143"/>
      <c r="B766" s="3143"/>
      <c r="C766" s="3143"/>
      <c r="D766" s="3143"/>
      <c r="E766" s="3143"/>
      <c r="F766" s="3143"/>
      <c r="G766" s="3143"/>
      <c r="H766" s="3143"/>
      <c r="I766" s="3143"/>
      <c r="J766" s="3143"/>
      <c r="K766" s="3098"/>
      <c r="L766" s="3098"/>
      <c r="M766" s="3098"/>
      <c r="N766" s="3098"/>
      <c r="O766" s="3098"/>
      <c r="P766" s="3098"/>
      <c r="Q766" s="3098"/>
      <c r="R766" s="3098"/>
      <c r="S766" s="3098"/>
      <c r="T766" s="3098"/>
      <c r="U766" s="3098"/>
      <c r="V766" s="3098"/>
      <c r="W766" s="3098"/>
      <c r="X766" s="3098"/>
      <c r="Y766" s="3098"/>
      <c r="Z766" s="3098"/>
      <c r="AA766" s="3098"/>
      <c r="AB766" s="3098"/>
      <c r="AC766" s="3098"/>
      <c r="AD766" s="3098"/>
      <c r="AE766" s="3098"/>
      <c r="AF766" s="3098"/>
      <c r="AG766" s="3098"/>
      <c r="AH766" s="3098"/>
      <c r="AI766" s="3098"/>
      <c r="AJ766" s="3143"/>
      <c r="AK766" s="3143"/>
      <c r="AL766" s="3143"/>
      <c r="AM766" s="3143"/>
      <c r="AN766" s="3143"/>
      <c r="AO766" s="3143"/>
      <c r="AP766" s="3143"/>
      <c r="AQ766" s="3143"/>
      <c r="AR766" s="3143"/>
      <c r="AS766" s="3143"/>
      <c r="AT766" s="3143"/>
      <c r="AU766" s="3143"/>
      <c r="AV766" s="3143"/>
      <c r="AW766" s="3143"/>
      <c r="AX766" s="3143"/>
      <c r="AY766" s="3143"/>
      <c r="AZ766" s="3143"/>
      <c r="BA766" s="3143"/>
      <c r="BB766" s="3143"/>
      <c r="BC766" s="3143"/>
      <c r="BD766" s="3143"/>
      <c r="BE766" s="3143"/>
      <c r="BF766" s="3143"/>
      <c r="BG766" s="3143"/>
      <c r="BH766" s="3143"/>
      <c r="BI766" s="3143"/>
      <c r="BJ766" s="3143"/>
      <c r="BK766" s="3143"/>
      <c r="BL766" s="3189"/>
      <c r="BM766" s="3189"/>
      <c r="BN766" s="3189"/>
      <c r="BO766" s="3189"/>
      <c r="BP766" s="3189"/>
      <c r="BQ766" s="3189"/>
      <c r="BR766" s="3189"/>
      <c r="BS766" s="3189"/>
      <c r="BT766" s="3189"/>
      <c r="BU766" s="3189"/>
      <c r="BV766" s="3143"/>
      <c r="BW766" s="3143"/>
      <c r="BX766" s="3143"/>
      <c r="BY766" s="3143"/>
      <c r="BZ766" s="3143"/>
      <c r="CA766" s="3143"/>
      <c r="CB766" s="3143"/>
      <c r="CC766" s="3143"/>
      <c r="CD766" s="3143"/>
      <c r="CE766" s="3143"/>
      <c r="CF766" s="3143"/>
      <c r="CG766" s="3143"/>
      <c r="CH766" s="3143"/>
      <c r="CI766" s="3143"/>
    </row>
    <row r="767" spans="1:87" ht="16.5" customHeight="1">
      <c r="A767" s="3143"/>
      <c r="B767" s="3143"/>
      <c r="C767" s="3143"/>
      <c r="D767" s="3143"/>
      <c r="E767" s="3143"/>
      <c r="F767" s="3143"/>
      <c r="G767" s="3143"/>
      <c r="H767" s="3143"/>
      <c r="I767" s="3143"/>
      <c r="J767" s="3143"/>
      <c r="K767" s="3098"/>
      <c r="L767" s="3098"/>
      <c r="M767" s="3098"/>
      <c r="N767" s="3098"/>
      <c r="O767" s="3098"/>
      <c r="P767" s="3098"/>
      <c r="Q767" s="3098"/>
      <c r="R767" s="3098"/>
      <c r="S767" s="3098"/>
      <c r="T767" s="3098"/>
      <c r="U767" s="3098"/>
      <c r="V767" s="3098"/>
      <c r="W767" s="3098"/>
      <c r="X767" s="3098"/>
      <c r="Y767" s="3098"/>
      <c r="Z767" s="3098"/>
      <c r="AA767" s="3098"/>
      <c r="AB767" s="3098"/>
      <c r="AC767" s="3098"/>
      <c r="AD767" s="3098"/>
      <c r="AE767" s="3098"/>
      <c r="AF767" s="3098"/>
      <c r="AG767" s="3098"/>
      <c r="AH767" s="3098"/>
      <c r="AI767" s="3098"/>
      <c r="AJ767" s="3143"/>
      <c r="AK767" s="3143"/>
      <c r="AL767" s="3143"/>
      <c r="AM767" s="3143"/>
      <c r="AN767" s="3143"/>
      <c r="AO767" s="3143"/>
      <c r="AP767" s="3143"/>
      <c r="AQ767" s="3143"/>
      <c r="AR767" s="3143"/>
      <c r="AS767" s="3143"/>
      <c r="AT767" s="3143"/>
      <c r="AU767" s="3143"/>
      <c r="AV767" s="3143"/>
      <c r="AW767" s="3143"/>
      <c r="AX767" s="3143"/>
      <c r="AY767" s="3143"/>
      <c r="AZ767" s="3143"/>
      <c r="BA767" s="3143"/>
      <c r="BB767" s="3143"/>
      <c r="BC767" s="3143"/>
      <c r="BD767" s="3143"/>
      <c r="BE767" s="3143"/>
      <c r="BF767" s="3143"/>
      <c r="BG767" s="3143"/>
      <c r="BH767" s="3143"/>
      <c r="BI767" s="3143"/>
      <c r="BJ767" s="3143"/>
      <c r="BK767" s="3143"/>
      <c r="BL767" s="3189"/>
      <c r="BM767" s="3189"/>
      <c r="BN767" s="3189"/>
      <c r="BO767" s="3189"/>
      <c r="BP767" s="3189"/>
      <c r="BQ767" s="3189"/>
      <c r="BR767" s="3189"/>
      <c r="BS767" s="3189"/>
      <c r="BT767" s="3189"/>
      <c r="BU767" s="3189"/>
      <c r="BV767" s="3143"/>
      <c r="BW767" s="3143"/>
      <c r="BX767" s="3143"/>
      <c r="BY767" s="3143"/>
      <c r="BZ767" s="3143"/>
      <c r="CA767" s="3143"/>
      <c r="CB767" s="3143"/>
      <c r="CC767" s="3143"/>
      <c r="CD767" s="3143"/>
      <c r="CE767" s="3143"/>
      <c r="CF767" s="3143"/>
      <c r="CG767" s="3143"/>
      <c r="CH767" s="3143"/>
      <c r="CI767" s="3143"/>
    </row>
    <row r="768" spans="1:87" ht="16.5" customHeight="1">
      <c r="A768" s="3143"/>
      <c r="B768" s="3143"/>
      <c r="C768" s="3143"/>
      <c r="D768" s="3143"/>
      <c r="E768" s="3143"/>
      <c r="F768" s="3143"/>
      <c r="G768" s="3143"/>
      <c r="H768" s="3143"/>
      <c r="I768" s="3143"/>
      <c r="J768" s="3143"/>
      <c r="K768" s="3098"/>
      <c r="L768" s="3098"/>
      <c r="M768" s="3098"/>
      <c r="N768" s="3098"/>
      <c r="O768" s="3098"/>
      <c r="P768" s="3098"/>
      <c r="Q768" s="3098"/>
      <c r="R768" s="3098"/>
      <c r="S768" s="3098"/>
      <c r="T768" s="3098"/>
      <c r="U768" s="3098"/>
      <c r="V768" s="3098"/>
      <c r="W768" s="3098"/>
      <c r="X768" s="3098"/>
      <c r="Y768" s="3098"/>
      <c r="Z768" s="3098"/>
      <c r="AA768" s="3098"/>
      <c r="AB768" s="3098"/>
      <c r="AC768" s="3098"/>
      <c r="AD768" s="3098"/>
      <c r="AE768" s="3098"/>
      <c r="AF768" s="3098"/>
      <c r="AG768" s="3098"/>
      <c r="AH768" s="3098"/>
      <c r="AI768" s="3098"/>
      <c r="AJ768" s="3143"/>
      <c r="AK768" s="3143"/>
      <c r="AL768" s="3143"/>
      <c r="AM768" s="3143"/>
      <c r="AN768" s="3143"/>
      <c r="AO768" s="3143"/>
      <c r="AP768" s="3143"/>
      <c r="AQ768" s="3143"/>
      <c r="AR768" s="3143"/>
      <c r="AS768" s="3143"/>
      <c r="AT768" s="3143"/>
      <c r="AU768" s="3143"/>
      <c r="AV768" s="3143"/>
      <c r="AW768" s="3143"/>
      <c r="AX768" s="3143"/>
      <c r="AY768" s="3143"/>
      <c r="AZ768" s="3143"/>
      <c r="BA768" s="3143"/>
      <c r="BB768" s="3143"/>
      <c r="BC768" s="3143"/>
      <c r="BD768" s="3143"/>
      <c r="BE768" s="3143"/>
      <c r="BF768" s="3143"/>
      <c r="BG768" s="3143"/>
      <c r="BH768" s="3143"/>
      <c r="BI768" s="3143"/>
      <c r="BJ768" s="3143"/>
      <c r="BK768" s="3143"/>
      <c r="BL768" s="3189"/>
      <c r="BM768" s="3189"/>
      <c r="BN768" s="3189"/>
      <c r="BO768" s="3189"/>
      <c r="BP768" s="3189"/>
      <c r="BQ768" s="3189"/>
      <c r="BR768" s="3189"/>
      <c r="BS768" s="3189"/>
      <c r="BT768" s="3189"/>
      <c r="BU768" s="3189"/>
      <c r="BV768" s="3143"/>
      <c r="BW768" s="3143"/>
      <c r="BX768" s="3143"/>
      <c r="BY768" s="3143"/>
      <c r="BZ768" s="3143"/>
      <c r="CA768" s="3143"/>
      <c r="CB768" s="3143"/>
      <c r="CC768" s="3143"/>
      <c r="CD768" s="3143"/>
      <c r="CE768" s="3143"/>
      <c r="CF768" s="3143"/>
      <c r="CG768" s="3143"/>
      <c r="CH768" s="3143"/>
      <c r="CI768" s="3143"/>
    </row>
    <row r="769" spans="1:87" ht="16.5" customHeight="1">
      <c r="A769" s="3143"/>
      <c r="B769" s="3143"/>
      <c r="C769" s="3143"/>
      <c r="D769" s="3143"/>
      <c r="E769" s="3143"/>
      <c r="F769" s="3143"/>
      <c r="G769" s="3143"/>
      <c r="H769" s="3143"/>
      <c r="I769" s="3143"/>
      <c r="J769" s="3143"/>
      <c r="K769" s="3098"/>
      <c r="L769" s="3098"/>
      <c r="M769" s="3098"/>
      <c r="N769" s="3098"/>
      <c r="O769" s="3098"/>
      <c r="P769" s="3098"/>
      <c r="Q769" s="3098"/>
      <c r="R769" s="3098"/>
      <c r="S769" s="3098"/>
      <c r="T769" s="3098"/>
      <c r="U769" s="3098"/>
      <c r="V769" s="3098"/>
      <c r="W769" s="3098"/>
      <c r="X769" s="3098"/>
      <c r="Y769" s="3098"/>
      <c r="Z769" s="3098"/>
      <c r="AA769" s="3098"/>
      <c r="AB769" s="3098"/>
      <c r="AC769" s="3098"/>
      <c r="AD769" s="3098"/>
      <c r="AE769" s="3098"/>
      <c r="AF769" s="3098"/>
      <c r="AG769" s="3098"/>
      <c r="AH769" s="3098"/>
      <c r="AI769" s="3098"/>
      <c r="AJ769" s="3143"/>
      <c r="AK769" s="3143"/>
      <c r="AL769" s="3143"/>
      <c r="AM769" s="3143"/>
      <c r="AN769" s="3143"/>
      <c r="AO769" s="3143"/>
      <c r="AP769" s="3143"/>
      <c r="AQ769" s="3143"/>
      <c r="AR769" s="3143"/>
      <c r="AS769" s="3143"/>
      <c r="AT769" s="3143"/>
      <c r="AU769" s="3143"/>
      <c r="AV769" s="3143"/>
      <c r="AW769" s="3143"/>
      <c r="AX769" s="3143"/>
      <c r="AY769" s="3143"/>
      <c r="AZ769" s="3143"/>
      <c r="BA769" s="3143"/>
      <c r="BB769" s="3143"/>
      <c r="BC769" s="3143"/>
      <c r="BD769" s="3143"/>
      <c r="BE769" s="3143"/>
      <c r="BF769" s="3143"/>
      <c r="BG769" s="3143"/>
      <c r="BH769" s="3143"/>
      <c r="BI769" s="3143"/>
      <c r="BJ769" s="3143"/>
      <c r="BK769" s="3143"/>
      <c r="BL769" s="3189"/>
      <c r="BM769" s="3189"/>
      <c r="BN769" s="3189"/>
      <c r="BO769" s="3189"/>
      <c r="BP769" s="3189"/>
      <c r="BQ769" s="3189"/>
      <c r="BR769" s="3189"/>
      <c r="BS769" s="3189"/>
      <c r="BT769" s="3189"/>
      <c r="BU769" s="3189"/>
      <c r="BV769" s="3143"/>
      <c r="BW769" s="3143"/>
      <c r="BX769" s="3143"/>
      <c r="BY769" s="3143"/>
      <c r="BZ769" s="3143"/>
      <c r="CA769" s="3143"/>
      <c r="CB769" s="3143"/>
      <c r="CC769" s="3143"/>
      <c r="CD769" s="3143"/>
      <c r="CE769" s="3143"/>
      <c r="CF769" s="3143"/>
      <c r="CG769" s="3143"/>
      <c r="CH769" s="3143"/>
      <c r="CI769" s="3143"/>
    </row>
    <row r="770" spans="1:87" ht="16.5" customHeight="1">
      <c r="A770" s="3143"/>
      <c r="B770" s="3143"/>
      <c r="C770" s="3143"/>
      <c r="D770" s="3143"/>
      <c r="E770" s="3143"/>
      <c r="F770" s="3143"/>
      <c r="G770" s="3143"/>
      <c r="H770" s="3143"/>
      <c r="I770" s="3143"/>
      <c r="J770" s="3143"/>
      <c r="K770" s="3098"/>
      <c r="L770" s="3098"/>
      <c r="M770" s="3098"/>
      <c r="N770" s="3098"/>
      <c r="O770" s="3098"/>
      <c r="P770" s="3098"/>
      <c r="Q770" s="3098"/>
      <c r="R770" s="3098"/>
      <c r="S770" s="3098"/>
      <c r="T770" s="3098"/>
      <c r="U770" s="3098"/>
      <c r="V770" s="3098"/>
      <c r="W770" s="3098"/>
      <c r="X770" s="3098"/>
      <c r="Y770" s="3098"/>
      <c r="Z770" s="3098"/>
      <c r="AA770" s="3098"/>
      <c r="AB770" s="3098"/>
      <c r="AC770" s="3098"/>
      <c r="AD770" s="3098"/>
      <c r="AE770" s="3098"/>
      <c r="AF770" s="3098"/>
      <c r="AG770" s="3098"/>
      <c r="AH770" s="3098"/>
      <c r="AI770" s="3098"/>
      <c r="AJ770" s="3143"/>
      <c r="AK770" s="3143"/>
      <c r="AL770" s="3143"/>
      <c r="AM770" s="3143"/>
      <c r="AN770" s="3143"/>
      <c r="AO770" s="3143"/>
      <c r="AP770" s="3143"/>
      <c r="AQ770" s="3143"/>
      <c r="AR770" s="3143"/>
      <c r="AS770" s="3143"/>
      <c r="AT770" s="3143"/>
      <c r="AU770" s="3143"/>
      <c r="AV770" s="3143"/>
      <c r="AW770" s="3143"/>
      <c r="AX770" s="3143"/>
      <c r="AY770" s="3143"/>
      <c r="AZ770" s="3143"/>
      <c r="BA770" s="3143"/>
      <c r="BB770" s="3143"/>
      <c r="BC770" s="3143"/>
      <c r="BD770" s="3143"/>
      <c r="BE770" s="3143"/>
      <c r="BF770" s="3143"/>
      <c r="BG770" s="3143"/>
      <c r="BH770" s="3143"/>
      <c r="BI770" s="3143"/>
      <c r="BJ770" s="3143"/>
      <c r="BK770" s="3143"/>
      <c r="BL770" s="3189"/>
      <c r="BM770" s="3189"/>
      <c r="BN770" s="3189"/>
      <c r="BO770" s="3189"/>
      <c r="BP770" s="3189"/>
      <c r="BQ770" s="3189"/>
      <c r="BR770" s="3189"/>
      <c r="BS770" s="3189"/>
      <c r="BT770" s="3189"/>
      <c r="BU770" s="3189"/>
      <c r="BV770" s="3143"/>
      <c r="BW770" s="3143"/>
      <c r="BX770" s="3143"/>
      <c r="BY770" s="3143"/>
      <c r="BZ770" s="3143"/>
      <c r="CA770" s="3143"/>
      <c r="CB770" s="3143"/>
      <c r="CC770" s="3143"/>
      <c r="CD770" s="3143"/>
      <c r="CE770" s="3143"/>
      <c r="CF770" s="3143"/>
      <c r="CG770" s="3143"/>
      <c r="CH770" s="3143"/>
      <c r="CI770" s="3143"/>
    </row>
    <row r="771" spans="1:87" ht="16.5" customHeight="1">
      <c r="A771" s="3143"/>
      <c r="B771" s="3143"/>
      <c r="C771" s="3143"/>
      <c r="D771" s="3143"/>
      <c r="E771" s="3143"/>
      <c r="F771" s="3143"/>
      <c r="G771" s="3143"/>
      <c r="H771" s="3143"/>
      <c r="I771" s="3143"/>
      <c r="J771" s="3143"/>
      <c r="K771" s="3098"/>
      <c r="L771" s="3098"/>
      <c r="M771" s="3098"/>
      <c r="N771" s="3098"/>
      <c r="O771" s="3098"/>
      <c r="P771" s="3098"/>
      <c r="Q771" s="3098"/>
      <c r="R771" s="3098"/>
      <c r="S771" s="3098"/>
      <c r="T771" s="3098"/>
      <c r="U771" s="3098"/>
      <c r="V771" s="3098"/>
      <c r="W771" s="3098"/>
      <c r="X771" s="3098"/>
      <c r="Y771" s="3098"/>
      <c r="Z771" s="3098"/>
      <c r="AA771" s="3098"/>
      <c r="AB771" s="3098"/>
      <c r="AC771" s="3098"/>
      <c r="AD771" s="3098"/>
      <c r="AE771" s="3098"/>
      <c r="AF771" s="3098"/>
      <c r="AG771" s="3098"/>
      <c r="AH771" s="3098"/>
      <c r="AI771" s="3098"/>
      <c r="AJ771" s="3143"/>
      <c r="AK771" s="3143"/>
      <c r="AL771" s="3143"/>
      <c r="AM771" s="3143"/>
      <c r="AN771" s="3143"/>
      <c r="AO771" s="3143"/>
      <c r="AP771" s="3143"/>
      <c r="AQ771" s="3143"/>
      <c r="AR771" s="3143"/>
      <c r="AS771" s="3143"/>
      <c r="AT771" s="3143"/>
      <c r="AU771" s="3143"/>
      <c r="AV771" s="3143"/>
      <c r="AW771" s="3143"/>
      <c r="AX771" s="3143"/>
      <c r="AY771" s="3143"/>
      <c r="AZ771" s="3143"/>
      <c r="BA771" s="3143"/>
      <c r="BB771" s="3143"/>
      <c r="BC771" s="3143"/>
      <c r="BD771" s="3143"/>
      <c r="BE771" s="3143"/>
      <c r="BF771" s="3143"/>
      <c r="BG771" s="3143"/>
      <c r="BH771" s="3143"/>
      <c r="BI771" s="3143"/>
      <c r="BJ771" s="3143"/>
      <c r="BK771" s="3143"/>
      <c r="BL771" s="3189"/>
      <c r="BM771" s="3189"/>
      <c r="BN771" s="3189"/>
      <c r="BO771" s="3189"/>
      <c r="BP771" s="3189"/>
      <c r="BQ771" s="3189"/>
      <c r="BR771" s="3189"/>
      <c r="BS771" s="3189"/>
      <c r="BT771" s="3189"/>
      <c r="BU771" s="3189"/>
      <c r="BV771" s="3143"/>
      <c r="BW771" s="3143"/>
      <c r="BX771" s="3143"/>
      <c r="BY771" s="3143"/>
      <c r="BZ771" s="3143"/>
      <c r="CA771" s="3143"/>
      <c r="CB771" s="3143"/>
      <c r="CC771" s="3143"/>
      <c r="CD771" s="3143"/>
      <c r="CE771" s="3143"/>
      <c r="CF771" s="3143"/>
      <c r="CG771" s="3143"/>
      <c r="CH771" s="3143"/>
      <c r="CI771" s="3143"/>
    </row>
    <row r="772" spans="1:87" ht="16.5" customHeight="1">
      <c r="A772" s="3143"/>
      <c r="B772" s="3143"/>
      <c r="C772" s="3143"/>
      <c r="D772" s="3143"/>
      <c r="E772" s="3143"/>
      <c r="F772" s="3143"/>
      <c r="G772" s="3143"/>
      <c r="H772" s="3143"/>
      <c r="I772" s="3143"/>
      <c r="J772" s="3143"/>
      <c r="K772" s="3098"/>
      <c r="L772" s="3098"/>
      <c r="M772" s="3098"/>
      <c r="N772" s="3098"/>
      <c r="O772" s="3098"/>
      <c r="P772" s="3098"/>
      <c r="Q772" s="3098"/>
      <c r="R772" s="3098"/>
      <c r="S772" s="3098"/>
      <c r="T772" s="3098"/>
      <c r="U772" s="3098"/>
      <c r="V772" s="3098"/>
      <c r="W772" s="3098"/>
      <c r="X772" s="3098"/>
      <c r="Y772" s="3098"/>
      <c r="Z772" s="3098"/>
      <c r="AA772" s="3098"/>
      <c r="AB772" s="3098"/>
      <c r="AC772" s="3098"/>
      <c r="AD772" s="3098"/>
      <c r="AE772" s="3098"/>
      <c r="AF772" s="3098"/>
      <c r="AG772" s="3098"/>
      <c r="AH772" s="3098"/>
      <c r="AI772" s="3098"/>
      <c r="AJ772" s="3143"/>
      <c r="AK772" s="3143"/>
      <c r="AL772" s="3143"/>
      <c r="AM772" s="3143"/>
      <c r="AN772" s="3143"/>
      <c r="AO772" s="3143"/>
      <c r="AP772" s="3143"/>
      <c r="AQ772" s="3143"/>
      <c r="AR772" s="3143"/>
      <c r="AS772" s="3143"/>
      <c r="AT772" s="3143"/>
      <c r="AU772" s="3143"/>
      <c r="AV772" s="3143"/>
      <c r="AW772" s="3143"/>
      <c r="AX772" s="3143"/>
      <c r="AY772" s="3143"/>
      <c r="AZ772" s="3143"/>
      <c r="BA772" s="3143"/>
      <c r="BB772" s="3143"/>
      <c r="BC772" s="3143"/>
      <c r="BD772" s="3143"/>
      <c r="BE772" s="3143"/>
      <c r="BF772" s="3143"/>
      <c r="BG772" s="3143"/>
      <c r="BH772" s="3143"/>
      <c r="BI772" s="3143"/>
      <c r="BJ772" s="3143"/>
      <c r="BK772" s="3143"/>
      <c r="BL772" s="3189"/>
      <c r="BM772" s="3189"/>
      <c r="BN772" s="3189"/>
      <c r="BO772" s="3189"/>
      <c r="BP772" s="3189"/>
      <c r="BQ772" s="3189"/>
      <c r="BR772" s="3189"/>
      <c r="BS772" s="3189"/>
      <c r="BT772" s="3189"/>
      <c r="BU772" s="3189"/>
      <c r="BV772" s="3143"/>
      <c r="BW772" s="3143"/>
      <c r="BX772" s="3143"/>
      <c r="BY772" s="3143"/>
      <c r="BZ772" s="3143"/>
      <c r="CA772" s="3143"/>
      <c r="CB772" s="3143"/>
      <c r="CC772" s="3143"/>
      <c r="CD772" s="3143"/>
      <c r="CE772" s="3143"/>
      <c r="CF772" s="3143"/>
      <c r="CG772" s="3143"/>
      <c r="CH772" s="3143"/>
      <c r="CI772" s="3143"/>
    </row>
    <row r="773" spans="1:87" ht="16.5" customHeight="1">
      <c r="A773" s="3143"/>
      <c r="B773" s="3143"/>
      <c r="C773" s="3143"/>
      <c r="D773" s="3143"/>
      <c r="E773" s="3143"/>
      <c r="F773" s="3143"/>
      <c r="G773" s="3143"/>
      <c r="H773" s="3143"/>
      <c r="I773" s="3143"/>
      <c r="J773" s="3143"/>
      <c r="K773" s="3098"/>
      <c r="L773" s="3098"/>
      <c r="M773" s="3098"/>
      <c r="N773" s="3098"/>
      <c r="O773" s="3098"/>
      <c r="P773" s="3098"/>
      <c r="Q773" s="3098"/>
      <c r="R773" s="3098"/>
      <c r="S773" s="3098"/>
      <c r="T773" s="3098"/>
      <c r="U773" s="3098"/>
      <c r="V773" s="3098"/>
      <c r="W773" s="3098"/>
      <c r="X773" s="3098"/>
      <c r="Y773" s="3098"/>
      <c r="Z773" s="3098"/>
      <c r="AA773" s="3098"/>
      <c r="AB773" s="3098"/>
      <c r="AC773" s="3098"/>
      <c r="AD773" s="3098"/>
      <c r="AE773" s="3098"/>
      <c r="AF773" s="3098"/>
      <c r="AG773" s="3098"/>
      <c r="AH773" s="3098"/>
      <c r="AI773" s="3098"/>
      <c r="AJ773" s="3143"/>
      <c r="AK773" s="3143"/>
      <c r="AL773" s="3143"/>
      <c r="AM773" s="3143"/>
      <c r="AN773" s="3143"/>
      <c r="AO773" s="3143"/>
      <c r="AP773" s="3143"/>
      <c r="AQ773" s="3143"/>
      <c r="AR773" s="3143"/>
      <c r="AS773" s="3143"/>
      <c r="AT773" s="3143"/>
      <c r="AU773" s="3143"/>
      <c r="AV773" s="3143"/>
      <c r="AW773" s="3143"/>
      <c r="AX773" s="3143"/>
      <c r="AY773" s="3143"/>
      <c r="AZ773" s="3143"/>
      <c r="BA773" s="3143"/>
      <c r="BB773" s="3143"/>
      <c r="BC773" s="3143"/>
      <c r="BD773" s="3143"/>
      <c r="BE773" s="3143"/>
      <c r="BF773" s="3143"/>
      <c r="BG773" s="3143"/>
      <c r="BH773" s="3143"/>
      <c r="BI773" s="3143"/>
      <c r="BJ773" s="3143"/>
      <c r="BK773" s="3143"/>
      <c r="BL773" s="3189"/>
      <c r="BM773" s="3189"/>
      <c r="BN773" s="3189"/>
      <c r="BO773" s="3189"/>
      <c r="BP773" s="3189"/>
      <c r="BQ773" s="3189"/>
      <c r="BR773" s="3189"/>
      <c r="BS773" s="3189"/>
      <c r="BT773" s="3189"/>
      <c r="BU773" s="3189"/>
      <c r="BV773" s="3143"/>
      <c r="BW773" s="3143"/>
      <c r="BX773" s="3143"/>
      <c r="BY773" s="3143"/>
      <c r="BZ773" s="3143"/>
      <c r="CA773" s="3143"/>
      <c r="CB773" s="3143"/>
      <c r="CC773" s="3143"/>
      <c r="CD773" s="3143"/>
      <c r="CE773" s="3143"/>
      <c r="CF773" s="3143"/>
      <c r="CG773" s="3143"/>
      <c r="CH773" s="3143"/>
      <c r="CI773" s="3143"/>
    </row>
    <row r="774" spans="1:87" ht="16.5" customHeight="1">
      <c r="A774" s="3143"/>
      <c r="B774" s="3143"/>
      <c r="C774" s="3143"/>
      <c r="D774" s="3143"/>
      <c r="E774" s="3143"/>
      <c r="F774" s="3143"/>
      <c r="G774" s="3143"/>
      <c r="H774" s="3143"/>
      <c r="I774" s="3143"/>
      <c r="J774" s="3143"/>
      <c r="K774" s="3098"/>
      <c r="L774" s="3098"/>
      <c r="M774" s="3098"/>
      <c r="N774" s="3098"/>
      <c r="O774" s="3098"/>
      <c r="P774" s="3098"/>
      <c r="Q774" s="3098"/>
      <c r="R774" s="3098"/>
      <c r="S774" s="3098"/>
      <c r="T774" s="3098"/>
      <c r="U774" s="3098"/>
      <c r="V774" s="3098"/>
      <c r="W774" s="3098"/>
      <c r="X774" s="3098"/>
      <c r="Y774" s="3098"/>
      <c r="Z774" s="3098"/>
      <c r="AA774" s="3098"/>
      <c r="AB774" s="3098"/>
      <c r="AC774" s="3098"/>
      <c r="AD774" s="3098"/>
      <c r="AE774" s="3098"/>
      <c r="AF774" s="3098"/>
      <c r="AG774" s="3098"/>
      <c r="AH774" s="3098"/>
      <c r="AI774" s="3098"/>
      <c r="AJ774" s="3143"/>
      <c r="AK774" s="3143"/>
      <c r="AL774" s="3143"/>
      <c r="AM774" s="3143"/>
      <c r="AN774" s="3143"/>
      <c r="AO774" s="3143"/>
      <c r="AP774" s="3143"/>
      <c r="AQ774" s="3143"/>
      <c r="AR774" s="3143"/>
      <c r="AS774" s="3143"/>
      <c r="AT774" s="3143"/>
      <c r="AU774" s="3143"/>
      <c r="AV774" s="3143"/>
      <c r="AW774" s="3143"/>
      <c r="AX774" s="3143"/>
      <c r="AY774" s="3143"/>
      <c r="AZ774" s="3143"/>
      <c r="BA774" s="3143"/>
      <c r="BB774" s="3143"/>
      <c r="BC774" s="3143"/>
      <c r="BD774" s="3143"/>
      <c r="BE774" s="3143"/>
      <c r="BF774" s="3143"/>
      <c r="BG774" s="3143"/>
      <c r="BH774" s="3143"/>
      <c r="BI774" s="3143"/>
      <c r="BJ774" s="3143"/>
      <c r="BK774" s="3143"/>
      <c r="BL774" s="3189"/>
      <c r="BM774" s="3189"/>
      <c r="BN774" s="3189"/>
      <c r="BO774" s="3189"/>
      <c r="BP774" s="3189"/>
      <c r="BQ774" s="3189"/>
      <c r="BR774" s="3189"/>
      <c r="BS774" s="3189"/>
      <c r="BT774" s="3189"/>
      <c r="BU774" s="3189"/>
      <c r="BV774" s="3143"/>
      <c r="BW774" s="3143"/>
      <c r="BX774" s="3143"/>
      <c r="BY774" s="3143"/>
      <c r="BZ774" s="3143"/>
      <c r="CA774" s="3143"/>
      <c r="CB774" s="3143"/>
      <c r="CC774" s="3143"/>
      <c r="CD774" s="3143"/>
      <c r="CE774" s="3143"/>
      <c r="CF774" s="3143"/>
      <c r="CG774" s="3143"/>
      <c r="CH774" s="3143"/>
      <c r="CI774" s="3143"/>
    </row>
    <row r="775" spans="1:87" ht="16.5" customHeight="1">
      <c r="A775" s="3143"/>
      <c r="B775" s="3143"/>
      <c r="C775" s="3143"/>
      <c r="D775" s="3143"/>
      <c r="E775" s="3143"/>
      <c r="F775" s="3143"/>
      <c r="G775" s="3143"/>
      <c r="H775" s="3143"/>
      <c r="I775" s="3143"/>
      <c r="J775" s="3143"/>
      <c r="K775" s="3098"/>
      <c r="L775" s="3098"/>
      <c r="M775" s="3098"/>
      <c r="N775" s="3098"/>
      <c r="O775" s="3098"/>
      <c r="P775" s="3098"/>
      <c r="Q775" s="3098"/>
      <c r="R775" s="3098"/>
      <c r="S775" s="3098"/>
      <c r="T775" s="3098"/>
      <c r="U775" s="3098"/>
      <c r="V775" s="3098"/>
      <c r="W775" s="3098"/>
      <c r="X775" s="3098"/>
      <c r="Y775" s="3098"/>
      <c r="Z775" s="3098"/>
      <c r="AA775" s="3098"/>
      <c r="AB775" s="3098"/>
      <c r="AC775" s="3098"/>
      <c r="AD775" s="3098"/>
      <c r="AE775" s="3098"/>
      <c r="AF775" s="3098"/>
      <c r="AG775" s="3098"/>
      <c r="AH775" s="3098"/>
      <c r="AI775" s="3098"/>
      <c r="AJ775" s="3143"/>
      <c r="AK775" s="3143"/>
      <c r="AL775" s="3143"/>
      <c r="AM775" s="3143"/>
      <c r="AN775" s="3143"/>
      <c r="AO775" s="3143"/>
      <c r="AP775" s="3143"/>
      <c r="AQ775" s="3143"/>
      <c r="AR775" s="3143"/>
      <c r="AS775" s="3143"/>
      <c r="AT775" s="3143"/>
      <c r="AU775" s="3143"/>
      <c r="AV775" s="3143"/>
      <c r="AW775" s="3143"/>
      <c r="AX775" s="3143"/>
      <c r="AY775" s="3143"/>
      <c r="AZ775" s="3143"/>
      <c r="BA775" s="3143"/>
      <c r="BB775" s="3143"/>
      <c r="BC775" s="3143"/>
      <c r="BD775" s="3143"/>
      <c r="BE775" s="3143"/>
      <c r="BF775" s="3143"/>
      <c r="BG775" s="3143"/>
      <c r="BH775" s="3143"/>
      <c r="BI775" s="3143"/>
      <c r="BJ775" s="3143"/>
      <c r="BK775" s="3143"/>
      <c r="BL775" s="3189"/>
      <c r="BM775" s="3189"/>
      <c r="BN775" s="3189"/>
      <c r="BO775" s="3189"/>
      <c r="BP775" s="3189"/>
      <c r="BQ775" s="3189"/>
      <c r="BR775" s="3189"/>
      <c r="BS775" s="3189"/>
      <c r="BT775" s="3189"/>
      <c r="BU775" s="3189"/>
      <c r="BV775" s="3143"/>
      <c r="BW775" s="3143"/>
      <c r="BX775" s="3143"/>
      <c r="BY775" s="3143"/>
      <c r="BZ775" s="3143"/>
      <c r="CA775" s="3143"/>
      <c r="CB775" s="3143"/>
      <c r="CC775" s="3143"/>
      <c r="CD775" s="3143"/>
      <c r="CE775" s="3143"/>
      <c r="CF775" s="3143"/>
      <c r="CG775" s="3143"/>
      <c r="CH775" s="3143"/>
      <c r="CI775" s="3143"/>
    </row>
    <row r="776" spans="1:87" ht="16.5" customHeight="1">
      <c r="A776" s="3143"/>
      <c r="B776" s="3143"/>
      <c r="C776" s="3143"/>
      <c r="D776" s="3143"/>
      <c r="E776" s="3143"/>
      <c r="F776" s="3143"/>
      <c r="G776" s="3143"/>
      <c r="H776" s="3143"/>
      <c r="I776" s="3143"/>
      <c r="J776" s="3143"/>
      <c r="K776" s="3098"/>
      <c r="L776" s="3098"/>
      <c r="M776" s="3098"/>
      <c r="N776" s="3098"/>
      <c r="O776" s="3098"/>
      <c r="P776" s="3098"/>
      <c r="Q776" s="3098"/>
      <c r="R776" s="3098"/>
      <c r="S776" s="3098"/>
      <c r="T776" s="3098"/>
      <c r="U776" s="3098"/>
      <c r="V776" s="3098"/>
      <c r="W776" s="3098"/>
      <c r="X776" s="3098"/>
      <c r="Y776" s="3098"/>
      <c r="Z776" s="3098"/>
      <c r="AA776" s="3098"/>
      <c r="AB776" s="3098"/>
      <c r="AC776" s="3098"/>
      <c r="AD776" s="3098"/>
      <c r="AE776" s="3098"/>
      <c r="AF776" s="3098"/>
      <c r="AG776" s="3098"/>
      <c r="AH776" s="3098"/>
      <c r="AI776" s="3098"/>
      <c r="AJ776" s="3143"/>
      <c r="AK776" s="3143"/>
      <c r="AL776" s="3143"/>
      <c r="AM776" s="3143"/>
      <c r="AN776" s="3143"/>
      <c r="AO776" s="3143"/>
      <c r="AP776" s="3143"/>
      <c r="AQ776" s="3143"/>
      <c r="AR776" s="3143"/>
      <c r="AS776" s="3143"/>
      <c r="AT776" s="3143"/>
      <c r="AU776" s="3143"/>
      <c r="AV776" s="3143"/>
      <c r="AW776" s="3143"/>
      <c r="AX776" s="3143"/>
      <c r="AY776" s="3143"/>
      <c r="AZ776" s="3143"/>
      <c r="BA776" s="3143"/>
      <c r="BB776" s="3143"/>
      <c r="BC776" s="3143"/>
      <c r="BD776" s="3143"/>
      <c r="BE776" s="3143"/>
      <c r="BF776" s="3143"/>
      <c r="BG776" s="3143"/>
      <c r="BH776" s="3143"/>
      <c r="BI776" s="3143"/>
      <c r="BJ776" s="3143"/>
      <c r="BK776" s="3143"/>
      <c r="BL776" s="3189"/>
      <c r="BM776" s="3189"/>
      <c r="BN776" s="3189"/>
      <c r="BO776" s="3189"/>
      <c r="BP776" s="3189"/>
      <c r="BQ776" s="3189"/>
      <c r="BR776" s="3189"/>
      <c r="BS776" s="3189"/>
      <c r="BT776" s="3189"/>
      <c r="BU776" s="3189"/>
      <c r="BV776" s="3143"/>
      <c r="BW776" s="3143"/>
      <c r="BX776" s="3143"/>
      <c r="BY776" s="3143"/>
      <c r="BZ776" s="3143"/>
      <c r="CA776" s="3143"/>
      <c r="CB776" s="3143"/>
      <c r="CC776" s="3143"/>
      <c r="CD776" s="3143"/>
      <c r="CE776" s="3143"/>
      <c r="CF776" s="3143"/>
      <c r="CG776" s="3143"/>
      <c r="CH776" s="3143"/>
      <c r="CI776" s="3143"/>
    </row>
    <row r="777" spans="1:87" ht="16.5" customHeight="1">
      <c r="A777" s="3143"/>
      <c r="B777" s="3143"/>
      <c r="C777" s="3143"/>
      <c r="D777" s="3143"/>
      <c r="E777" s="3143"/>
      <c r="F777" s="3143"/>
      <c r="G777" s="3143"/>
      <c r="H777" s="3143"/>
      <c r="I777" s="3143"/>
      <c r="J777" s="3143"/>
      <c r="K777" s="3098"/>
      <c r="L777" s="3098"/>
      <c r="M777" s="3098"/>
      <c r="N777" s="3098"/>
      <c r="O777" s="3098"/>
      <c r="P777" s="3098"/>
      <c r="Q777" s="3098"/>
      <c r="R777" s="3098"/>
      <c r="S777" s="3098"/>
      <c r="T777" s="3098"/>
      <c r="U777" s="3098"/>
      <c r="V777" s="3098"/>
      <c r="W777" s="3098"/>
      <c r="X777" s="3098"/>
      <c r="Y777" s="3098"/>
      <c r="Z777" s="3098"/>
      <c r="AA777" s="3098"/>
      <c r="AB777" s="3098"/>
      <c r="AC777" s="3098"/>
      <c r="AD777" s="3098"/>
      <c r="AE777" s="3098"/>
      <c r="AF777" s="3098"/>
      <c r="AG777" s="3098"/>
      <c r="AH777" s="3098"/>
      <c r="AI777" s="3098"/>
      <c r="AJ777" s="3143"/>
      <c r="AK777" s="3143"/>
      <c r="AL777" s="3143"/>
      <c r="AM777" s="3143"/>
      <c r="AN777" s="3143"/>
      <c r="AO777" s="3143"/>
      <c r="AP777" s="3143"/>
      <c r="AQ777" s="3143"/>
      <c r="AR777" s="3143"/>
      <c r="AS777" s="3143"/>
      <c r="AT777" s="3143"/>
      <c r="AU777" s="3143"/>
      <c r="AV777" s="3143"/>
      <c r="AW777" s="3143"/>
      <c r="AX777" s="3143"/>
      <c r="AY777" s="3143"/>
      <c r="AZ777" s="3143"/>
      <c r="BA777" s="3143"/>
      <c r="BB777" s="3143"/>
      <c r="BC777" s="3143"/>
      <c r="BD777" s="3143"/>
      <c r="BE777" s="3143"/>
      <c r="BF777" s="3143"/>
      <c r="BG777" s="3143"/>
      <c r="BH777" s="3143"/>
      <c r="BI777" s="3143"/>
      <c r="BJ777" s="3143"/>
      <c r="BK777" s="3143"/>
      <c r="BL777" s="3189"/>
      <c r="BM777" s="3189"/>
      <c r="BN777" s="3189"/>
      <c r="BO777" s="3189"/>
      <c r="BP777" s="3189"/>
      <c r="BQ777" s="3189"/>
      <c r="BR777" s="3189"/>
      <c r="BS777" s="3189"/>
      <c r="BT777" s="3189"/>
      <c r="BU777" s="3189"/>
      <c r="BV777" s="3143"/>
      <c r="BW777" s="3143"/>
      <c r="BX777" s="3143"/>
      <c r="BY777" s="3143"/>
      <c r="BZ777" s="3143"/>
      <c r="CA777" s="3143"/>
      <c r="CB777" s="3143"/>
      <c r="CC777" s="3143"/>
      <c r="CD777" s="3143"/>
      <c r="CE777" s="3143"/>
      <c r="CF777" s="3143"/>
      <c r="CG777" s="3143"/>
      <c r="CH777" s="3143"/>
      <c r="CI777" s="3143"/>
    </row>
    <row r="778" spans="1:87" ht="16.5" customHeight="1">
      <c r="A778" s="3143"/>
      <c r="B778" s="3143"/>
      <c r="C778" s="3143"/>
      <c r="D778" s="3143"/>
      <c r="E778" s="3143"/>
      <c r="F778" s="3143"/>
      <c r="G778" s="3143"/>
      <c r="H778" s="3143"/>
      <c r="I778" s="3143"/>
      <c r="J778" s="3143"/>
      <c r="K778" s="3098"/>
      <c r="L778" s="3098"/>
      <c r="M778" s="3098"/>
      <c r="N778" s="3098"/>
      <c r="O778" s="3098"/>
      <c r="P778" s="3098"/>
      <c r="Q778" s="3098"/>
      <c r="R778" s="3098"/>
      <c r="S778" s="3098"/>
      <c r="T778" s="3098"/>
      <c r="U778" s="3098"/>
      <c r="V778" s="3098"/>
      <c r="W778" s="3098"/>
      <c r="X778" s="3098"/>
      <c r="Y778" s="3098"/>
      <c r="Z778" s="3098"/>
      <c r="AA778" s="3098"/>
      <c r="AB778" s="3098"/>
      <c r="AC778" s="3098"/>
      <c r="AD778" s="3098"/>
      <c r="AE778" s="3098"/>
      <c r="AF778" s="3098"/>
      <c r="AG778" s="3098"/>
      <c r="AH778" s="3098"/>
      <c r="AI778" s="3098"/>
      <c r="AJ778" s="3143"/>
      <c r="AK778" s="3143"/>
      <c r="AL778" s="3143"/>
      <c r="AM778" s="3143"/>
      <c r="AN778" s="3143"/>
      <c r="AO778" s="3143"/>
      <c r="AP778" s="3143"/>
      <c r="AQ778" s="3143"/>
      <c r="AR778" s="3143"/>
      <c r="AS778" s="3143"/>
      <c r="AT778" s="3143"/>
      <c r="AU778" s="3143"/>
      <c r="AV778" s="3143"/>
      <c r="AW778" s="3143"/>
      <c r="AX778" s="3143"/>
      <c r="AY778" s="3143"/>
      <c r="AZ778" s="3143"/>
      <c r="BA778" s="3143"/>
      <c r="BB778" s="3143"/>
      <c r="BC778" s="3143"/>
      <c r="BD778" s="3143"/>
      <c r="BE778" s="3143"/>
      <c r="BF778" s="3143"/>
      <c r="BG778" s="3143"/>
      <c r="BH778" s="3143"/>
      <c r="BI778" s="3143"/>
      <c r="BJ778" s="3143"/>
      <c r="BK778" s="3143"/>
      <c r="BL778" s="3189"/>
      <c r="BM778" s="3189"/>
      <c r="BN778" s="3189"/>
      <c r="BO778" s="3189"/>
      <c r="BP778" s="3189"/>
      <c r="BQ778" s="3189"/>
      <c r="BR778" s="3189"/>
      <c r="BS778" s="3189"/>
      <c r="BT778" s="3189"/>
      <c r="BU778" s="3189"/>
      <c r="BV778" s="3143"/>
      <c r="BW778" s="3143"/>
      <c r="BX778" s="3143"/>
      <c r="BY778" s="3143"/>
      <c r="BZ778" s="3143"/>
      <c r="CA778" s="3143"/>
      <c r="CB778" s="3143"/>
      <c r="CC778" s="3143"/>
      <c r="CD778" s="3143"/>
      <c r="CE778" s="3143"/>
      <c r="CF778" s="3143"/>
      <c r="CG778" s="3143"/>
      <c r="CH778" s="3143"/>
      <c r="CI778" s="3143"/>
    </row>
    <row r="779" spans="1:87" ht="16.5" customHeight="1">
      <c r="A779" s="3143"/>
      <c r="B779" s="3143"/>
      <c r="C779" s="3143"/>
      <c r="D779" s="3143"/>
      <c r="E779" s="3143"/>
      <c r="F779" s="3143"/>
      <c r="G779" s="3143"/>
      <c r="H779" s="3143"/>
      <c r="I779" s="3143"/>
      <c r="J779" s="3143"/>
      <c r="K779" s="3098"/>
      <c r="L779" s="3098"/>
      <c r="M779" s="3098"/>
      <c r="N779" s="3098"/>
      <c r="O779" s="3098"/>
      <c r="P779" s="3098"/>
      <c r="Q779" s="3098"/>
      <c r="R779" s="3098"/>
      <c r="S779" s="3098"/>
      <c r="T779" s="3098"/>
      <c r="U779" s="3098"/>
      <c r="V779" s="3098"/>
      <c r="W779" s="3098"/>
      <c r="X779" s="3098"/>
      <c r="Y779" s="3098"/>
      <c r="Z779" s="3098"/>
      <c r="AA779" s="3098"/>
      <c r="AB779" s="3098"/>
      <c r="AC779" s="3098"/>
      <c r="AD779" s="3098"/>
      <c r="AE779" s="3098"/>
      <c r="AF779" s="3098"/>
      <c r="AG779" s="3098"/>
      <c r="AH779" s="3098"/>
      <c r="AI779" s="3098"/>
      <c r="AJ779" s="3143"/>
      <c r="AK779" s="3143"/>
      <c r="AL779" s="3143"/>
      <c r="AM779" s="3143"/>
      <c r="AN779" s="3143"/>
      <c r="AO779" s="3143"/>
      <c r="AP779" s="3143"/>
      <c r="AQ779" s="3143"/>
      <c r="AR779" s="3143"/>
      <c r="AS779" s="3143"/>
      <c r="AT779" s="3143"/>
      <c r="AU779" s="3143"/>
      <c r="AV779" s="3143"/>
      <c r="AW779" s="3143"/>
      <c r="AX779" s="3143"/>
      <c r="AY779" s="3143"/>
      <c r="AZ779" s="3143"/>
      <c r="BA779" s="3143"/>
      <c r="BB779" s="3143"/>
      <c r="BC779" s="3143"/>
      <c r="BD779" s="3143"/>
      <c r="BE779" s="3143"/>
      <c r="BF779" s="3143"/>
      <c r="BG779" s="3143"/>
      <c r="BH779" s="3143"/>
      <c r="BI779" s="3143"/>
      <c r="BJ779" s="3143"/>
      <c r="BK779" s="3143"/>
      <c r="BL779" s="3189"/>
      <c r="BM779" s="3189"/>
      <c r="BN779" s="3189"/>
      <c r="BO779" s="3189"/>
      <c r="BP779" s="3189"/>
      <c r="BQ779" s="3189"/>
      <c r="BR779" s="3189"/>
      <c r="BS779" s="3189"/>
      <c r="BT779" s="3189"/>
      <c r="BU779" s="3189"/>
      <c r="BV779" s="3143"/>
      <c r="BW779" s="3143"/>
      <c r="BX779" s="3143"/>
      <c r="BY779" s="3143"/>
      <c r="BZ779" s="3143"/>
      <c r="CA779" s="3143"/>
      <c r="CB779" s="3143"/>
      <c r="CC779" s="3143"/>
      <c r="CD779" s="3143"/>
      <c r="CE779" s="3143"/>
      <c r="CF779" s="3143"/>
      <c r="CG779" s="3143"/>
      <c r="CH779" s="3143"/>
      <c r="CI779" s="3143"/>
    </row>
    <row r="780" spans="1:87" ht="16.5" customHeight="1">
      <c r="A780" s="3143"/>
      <c r="B780" s="3143"/>
      <c r="C780" s="3143"/>
      <c r="D780" s="3143"/>
      <c r="E780" s="3143"/>
      <c r="F780" s="3143"/>
      <c r="G780" s="3143"/>
      <c r="H780" s="3143"/>
      <c r="I780" s="3143"/>
      <c r="J780" s="3143"/>
      <c r="K780" s="3098"/>
      <c r="L780" s="3098"/>
      <c r="M780" s="3098"/>
      <c r="N780" s="3098"/>
      <c r="O780" s="3098"/>
      <c r="P780" s="3098"/>
      <c r="Q780" s="3098"/>
      <c r="R780" s="3098"/>
      <c r="S780" s="3098"/>
      <c r="T780" s="3098"/>
      <c r="U780" s="3098"/>
      <c r="V780" s="3098"/>
      <c r="W780" s="3098"/>
      <c r="X780" s="3098"/>
      <c r="Y780" s="3098"/>
      <c r="Z780" s="3098"/>
      <c r="AA780" s="3098"/>
      <c r="AB780" s="3098"/>
      <c r="AC780" s="3098"/>
      <c r="AD780" s="3098"/>
      <c r="AE780" s="3098"/>
      <c r="AF780" s="3098"/>
      <c r="AG780" s="3098"/>
      <c r="AH780" s="3098"/>
      <c r="AI780" s="3098"/>
      <c r="AJ780" s="3143"/>
      <c r="AK780" s="3143"/>
      <c r="AL780" s="3143"/>
      <c r="AM780" s="3143"/>
      <c r="AN780" s="3143"/>
      <c r="AO780" s="3143"/>
      <c r="AP780" s="3143"/>
      <c r="AQ780" s="3143"/>
      <c r="AR780" s="3143"/>
      <c r="AS780" s="3143"/>
      <c r="AT780" s="3143"/>
      <c r="AU780" s="3143"/>
      <c r="AV780" s="3143"/>
      <c r="AW780" s="3143"/>
      <c r="AX780" s="3143"/>
      <c r="AY780" s="3143"/>
      <c r="AZ780" s="3143"/>
      <c r="BA780" s="3143"/>
      <c r="BB780" s="3143"/>
      <c r="BC780" s="3143"/>
      <c r="BD780" s="3143"/>
      <c r="BE780" s="3143"/>
      <c r="BF780" s="3143"/>
      <c r="BG780" s="3143"/>
      <c r="BH780" s="3143"/>
      <c r="BI780" s="3143"/>
      <c r="BJ780" s="3143"/>
      <c r="BK780" s="3143"/>
      <c r="BL780" s="3189"/>
      <c r="BM780" s="3189"/>
      <c r="BN780" s="3189"/>
      <c r="BO780" s="3189"/>
      <c r="BP780" s="3189"/>
      <c r="BQ780" s="3189"/>
      <c r="BR780" s="3189"/>
      <c r="BS780" s="3189"/>
      <c r="BT780" s="3189"/>
      <c r="BU780" s="3189"/>
      <c r="BV780" s="3143"/>
      <c r="BW780" s="3143"/>
      <c r="BX780" s="3143"/>
      <c r="BY780" s="3143"/>
      <c r="BZ780" s="3143"/>
      <c r="CA780" s="3143"/>
      <c r="CB780" s="3143"/>
      <c r="CC780" s="3143"/>
      <c r="CD780" s="3143"/>
      <c r="CE780" s="3143"/>
      <c r="CF780" s="3143"/>
      <c r="CG780" s="3143"/>
      <c r="CH780" s="3143"/>
      <c r="CI780" s="3143"/>
    </row>
    <row r="781" spans="1:87" ht="16.5" customHeight="1">
      <c r="A781" s="3143"/>
      <c r="B781" s="3143"/>
      <c r="C781" s="3143"/>
      <c r="D781" s="3143"/>
      <c r="E781" s="3143"/>
      <c r="F781" s="3143"/>
      <c r="G781" s="3143"/>
      <c r="H781" s="3143"/>
      <c r="I781" s="3143"/>
      <c r="J781" s="3143"/>
      <c r="K781" s="3098"/>
      <c r="L781" s="3098"/>
      <c r="M781" s="3098"/>
      <c r="N781" s="3098"/>
      <c r="O781" s="3098"/>
      <c r="P781" s="3098"/>
      <c r="Q781" s="3098"/>
      <c r="R781" s="3098"/>
      <c r="S781" s="3098"/>
      <c r="T781" s="3098"/>
      <c r="U781" s="3098"/>
      <c r="V781" s="3098"/>
      <c r="W781" s="3098"/>
      <c r="X781" s="3098"/>
      <c r="Y781" s="3098"/>
      <c r="Z781" s="3098"/>
      <c r="AA781" s="3098"/>
      <c r="AB781" s="3098"/>
      <c r="AC781" s="3098"/>
      <c r="AD781" s="3098"/>
      <c r="AE781" s="3098"/>
      <c r="AF781" s="3098"/>
      <c r="AG781" s="3098"/>
      <c r="AH781" s="3098"/>
      <c r="AI781" s="3098"/>
      <c r="AJ781" s="3143"/>
      <c r="AK781" s="3143"/>
      <c r="AL781" s="3143"/>
      <c r="AM781" s="3143"/>
      <c r="AN781" s="3143"/>
      <c r="AO781" s="3143"/>
      <c r="AP781" s="3143"/>
      <c r="AQ781" s="3143"/>
      <c r="AR781" s="3143"/>
      <c r="AS781" s="3143"/>
      <c r="AT781" s="3143"/>
      <c r="AU781" s="3143"/>
      <c r="AV781" s="3143"/>
      <c r="AW781" s="3143"/>
      <c r="AX781" s="3143"/>
      <c r="AY781" s="3143"/>
      <c r="AZ781" s="3143"/>
      <c r="BA781" s="3143"/>
      <c r="BB781" s="3143"/>
      <c r="BC781" s="3143"/>
      <c r="BD781" s="3143"/>
      <c r="BE781" s="3143"/>
      <c r="BF781" s="3143"/>
      <c r="BG781" s="3143"/>
      <c r="BH781" s="3143"/>
      <c r="BI781" s="3143"/>
      <c r="BJ781" s="3143"/>
      <c r="BK781" s="3143"/>
      <c r="BL781" s="3189"/>
      <c r="BM781" s="3189"/>
      <c r="BN781" s="3189"/>
      <c r="BO781" s="3189"/>
      <c r="BP781" s="3189"/>
      <c r="BQ781" s="3189"/>
      <c r="BR781" s="3189"/>
      <c r="BS781" s="3189"/>
      <c r="BT781" s="3189"/>
      <c r="BU781" s="3189"/>
      <c r="BV781" s="3143"/>
      <c r="BW781" s="3143"/>
      <c r="BX781" s="3143"/>
      <c r="BY781" s="3143"/>
      <c r="BZ781" s="3143"/>
      <c r="CA781" s="3143"/>
      <c r="CB781" s="3143"/>
      <c r="CC781" s="3143"/>
      <c r="CD781" s="3143"/>
      <c r="CE781" s="3143"/>
      <c r="CF781" s="3143"/>
      <c r="CG781" s="3143"/>
      <c r="CH781" s="3143"/>
      <c r="CI781" s="3143"/>
    </row>
    <row r="782" spans="1:87" ht="16.5" customHeight="1">
      <c r="A782" s="3143"/>
      <c r="B782" s="3143"/>
      <c r="C782" s="3143"/>
      <c r="D782" s="3143"/>
      <c r="E782" s="3143"/>
      <c r="F782" s="3143"/>
      <c r="G782" s="3143"/>
      <c r="H782" s="3143"/>
      <c r="I782" s="3143"/>
      <c r="J782" s="3143"/>
      <c r="K782" s="3098"/>
      <c r="L782" s="3098"/>
      <c r="M782" s="3098"/>
      <c r="N782" s="3098"/>
      <c r="O782" s="3098"/>
      <c r="P782" s="3098"/>
      <c r="Q782" s="3098"/>
      <c r="R782" s="3098"/>
      <c r="S782" s="3098"/>
      <c r="T782" s="3098"/>
      <c r="U782" s="3098"/>
      <c r="V782" s="3098"/>
      <c r="W782" s="3098"/>
      <c r="X782" s="3098"/>
      <c r="Y782" s="3098"/>
      <c r="Z782" s="3098"/>
      <c r="AA782" s="3098"/>
      <c r="AB782" s="3098"/>
      <c r="AC782" s="3098"/>
      <c r="AD782" s="3098"/>
      <c r="AE782" s="3098"/>
      <c r="AF782" s="3098"/>
      <c r="AG782" s="3098"/>
      <c r="AH782" s="3098"/>
      <c r="AI782" s="3098"/>
      <c r="AJ782" s="3143"/>
      <c r="AK782" s="3143"/>
      <c r="AL782" s="3143"/>
      <c r="AM782" s="3143"/>
      <c r="AN782" s="3143"/>
      <c r="AO782" s="3143"/>
      <c r="AP782" s="3143"/>
      <c r="AQ782" s="3143"/>
      <c r="AR782" s="3143"/>
      <c r="AS782" s="3143"/>
      <c r="AT782" s="3143"/>
      <c r="AU782" s="3143"/>
      <c r="AV782" s="3143"/>
      <c r="AW782" s="3143"/>
      <c r="AX782" s="3143"/>
      <c r="AY782" s="3143"/>
      <c r="AZ782" s="3143"/>
      <c r="BA782" s="3143"/>
      <c r="BB782" s="3143"/>
      <c r="BC782" s="3143"/>
      <c r="BD782" s="3143"/>
      <c r="BE782" s="3143"/>
      <c r="BF782" s="3143"/>
      <c r="BG782" s="3143"/>
      <c r="BH782" s="3143"/>
      <c r="BI782" s="3143"/>
      <c r="BJ782" s="3143"/>
      <c r="BK782" s="3143"/>
      <c r="BL782" s="3189"/>
      <c r="BM782" s="3189"/>
      <c r="BN782" s="3189"/>
      <c r="BO782" s="3189"/>
      <c r="BP782" s="3189"/>
      <c r="BQ782" s="3189"/>
      <c r="BR782" s="3189"/>
      <c r="BS782" s="3189"/>
      <c r="BT782" s="3189"/>
      <c r="BU782" s="3189"/>
      <c r="BV782" s="3143"/>
      <c r="BW782" s="3143"/>
      <c r="BX782" s="3143"/>
      <c r="BY782" s="3143"/>
      <c r="BZ782" s="3143"/>
      <c r="CA782" s="3143"/>
      <c r="CB782" s="3143"/>
      <c r="CC782" s="3143"/>
      <c r="CD782" s="3143"/>
      <c r="CE782" s="3143"/>
      <c r="CF782" s="3143"/>
      <c r="CG782" s="3143"/>
      <c r="CH782" s="3143"/>
      <c r="CI782" s="3143"/>
    </row>
    <row r="783" spans="1:87" ht="16.5" customHeight="1">
      <c r="A783" s="3143"/>
      <c r="B783" s="3143"/>
      <c r="C783" s="3143"/>
      <c r="D783" s="3143"/>
      <c r="E783" s="3143"/>
      <c r="F783" s="3143"/>
      <c r="G783" s="3143"/>
      <c r="H783" s="3143"/>
      <c r="I783" s="3143"/>
      <c r="J783" s="3143"/>
      <c r="K783" s="3098"/>
      <c r="L783" s="3098"/>
      <c r="M783" s="3098"/>
      <c r="N783" s="3098"/>
      <c r="O783" s="3098"/>
      <c r="P783" s="3098"/>
      <c r="Q783" s="3098"/>
      <c r="R783" s="3098"/>
      <c r="S783" s="3098"/>
      <c r="T783" s="3098"/>
      <c r="U783" s="3098"/>
      <c r="V783" s="3098"/>
      <c r="W783" s="3098"/>
      <c r="X783" s="3098"/>
      <c r="Y783" s="3098"/>
      <c r="Z783" s="3098"/>
      <c r="AA783" s="3098"/>
      <c r="AB783" s="3098"/>
      <c r="AC783" s="3098"/>
      <c r="AD783" s="3098"/>
      <c r="AE783" s="3098"/>
      <c r="AF783" s="3098"/>
      <c r="AG783" s="3098"/>
      <c r="AH783" s="3098"/>
      <c r="AI783" s="3098"/>
      <c r="AJ783" s="3143"/>
      <c r="AK783" s="3143"/>
      <c r="AL783" s="3143"/>
      <c r="AM783" s="3143"/>
      <c r="AN783" s="3143"/>
      <c r="AO783" s="3143"/>
      <c r="AP783" s="3143"/>
      <c r="AQ783" s="3143"/>
      <c r="AR783" s="3143"/>
      <c r="AS783" s="3143"/>
      <c r="AT783" s="3143"/>
      <c r="AU783" s="3143"/>
      <c r="AV783" s="3143"/>
      <c r="AW783" s="3143"/>
      <c r="AX783" s="3143"/>
      <c r="AY783" s="3143"/>
      <c r="AZ783" s="3143"/>
      <c r="BA783" s="3143"/>
      <c r="BB783" s="3143"/>
      <c r="BC783" s="3143"/>
      <c r="BD783" s="3143"/>
      <c r="BE783" s="3143"/>
      <c r="BF783" s="3143"/>
      <c r="BG783" s="3143"/>
      <c r="BH783" s="3143"/>
      <c r="BI783" s="3143"/>
      <c r="BJ783" s="3143"/>
      <c r="BK783" s="3143"/>
      <c r="BL783" s="3189"/>
      <c r="BM783" s="3189"/>
      <c r="BN783" s="3189"/>
      <c r="BO783" s="3189"/>
      <c r="BP783" s="3189"/>
      <c r="BQ783" s="3189"/>
      <c r="BR783" s="3189"/>
      <c r="BS783" s="3189"/>
      <c r="BT783" s="3189"/>
      <c r="BU783" s="3189"/>
      <c r="BV783" s="3143"/>
      <c r="BW783" s="3143"/>
      <c r="BX783" s="3143"/>
      <c r="BY783" s="3143"/>
      <c r="BZ783" s="3143"/>
      <c r="CA783" s="3143"/>
      <c r="CB783" s="3143"/>
      <c r="CC783" s="3143"/>
      <c r="CD783" s="3143"/>
      <c r="CE783" s="3143"/>
      <c r="CF783" s="3143"/>
      <c r="CG783" s="3143"/>
      <c r="CH783" s="3143"/>
      <c r="CI783" s="3143"/>
    </row>
    <row r="784" spans="1:87" ht="16.5" customHeight="1">
      <c r="A784" s="3143"/>
      <c r="B784" s="3143"/>
      <c r="C784" s="3143"/>
      <c r="D784" s="3143"/>
      <c r="E784" s="3143"/>
      <c r="F784" s="3143"/>
      <c r="G784" s="3143"/>
      <c r="H784" s="3143"/>
      <c r="I784" s="3143"/>
      <c r="J784" s="3143"/>
      <c r="K784" s="3098"/>
      <c r="L784" s="3098"/>
      <c r="M784" s="3098"/>
      <c r="N784" s="3098"/>
      <c r="O784" s="3098"/>
      <c r="P784" s="3098"/>
      <c r="Q784" s="3098"/>
      <c r="R784" s="3098"/>
      <c r="S784" s="3098"/>
      <c r="T784" s="3098"/>
      <c r="U784" s="3098"/>
      <c r="V784" s="3098"/>
      <c r="W784" s="3098"/>
      <c r="X784" s="3098"/>
      <c r="Y784" s="3098"/>
      <c r="Z784" s="3098"/>
      <c r="AA784" s="3098"/>
      <c r="AB784" s="3098"/>
      <c r="AC784" s="3098"/>
      <c r="AD784" s="3098"/>
      <c r="AE784" s="3098"/>
      <c r="AF784" s="3098"/>
      <c r="AG784" s="3098"/>
      <c r="AH784" s="3098"/>
      <c r="AI784" s="3098"/>
      <c r="AJ784" s="3143"/>
      <c r="AK784" s="3143"/>
      <c r="AL784" s="3143"/>
      <c r="AM784" s="3143"/>
      <c r="AN784" s="3143"/>
      <c r="AO784" s="3143"/>
      <c r="AP784" s="3143"/>
      <c r="AQ784" s="3143"/>
      <c r="AR784" s="3143"/>
      <c r="AS784" s="3143"/>
      <c r="AT784" s="3143"/>
      <c r="AU784" s="3143"/>
      <c r="AV784" s="3143"/>
      <c r="AW784" s="3143"/>
      <c r="AX784" s="3143"/>
      <c r="AY784" s="3143"/>
      <c r="AZ784" s="3143"/>
      <c r="BA784" s="3143"/>
      <c r="BB784" s="3143"/>
      <c r="BC784" s="3143"/>
      <c r="BD784" s="3143"/>
      <c r="BE784" s="3143"/>
      <c r="BF784" s="3143"/>
      <c r="BG784" s="3143"/>
      <c r="BH784" s="3143"/>
      <c r="BI784" s="3143"/>
      <c r="BJ784" s="3143"/>
      <c r="BK784" s="3143"/>
      <c r="BL784" s="3189"/>
      <c r="BM784" s="3189"/>
      <c r="BN784" s="3189"/>
      <c r="BO784" s="3189"/>
      <c r="BP784" s="3189"/>
      <c r="BQ784" s="3189"/>
      <c r="BR784" s="3189"/>
      <c r="BS784" s="3189"/>
      <c r="BT784" s="3189"/>
      <c r="BU784" s="3189"/>
      <c r="BV784" s="3143"/>
      <c r="BW784" s="3143"/>
      <c r="BX784" s="3143"/>
      <c r="BY784" s="3143"/>
      <c r="BZ784" s="3143"/>
      <c r="CA784" s="3143"/>
      <c r="CB784" s="3143"/>
      <c r="CC784" s="3143"/>
      <c r="CD784" s="3143"/>
      <c r="CE784" s="3143"/>
      <c r="CF784" s="3143"/>
      <c r="CG784" s="3143"/>
      <c r="CH784" s="3143"/>
      <c r="CI784" s="3143"/>
    </row>
    <row r="785" spans="1:87" ht="16.5" customHeight="1">
      <c r="A785" s="3143"/>
      <c r="B785" s="3143"/>
      <c r="C785" s="3143"/>
      <c r="D785" s="3143"/>
      <c r="E785" s="3143"/>
      <c r="F785" s="3143"/>
      <c r="G785" s="3143"/>
      <c r="H785" s="3143"/>
      <c r="I785" s="3143"/>
      <c r="J785" s="3143"/>
      <c r="K785" s="3098"/>
      <c r="L785" s="3098"/>
      <c r="M785" s="3098"/>
      <c r="N785" s="3098"/>
      <c r="O785" s="3098"/>
      <c r="P785" s="3098"/>
      <c r="Q785" s="3098"/>
      <c r="R785" s="3098"/>
      <c r="S785" s="3098"/>
      <c r="T785" s="3098"/>
      <c r="U785" s="3098"/>
      <c r="V785" s="3098"/>
      <c r="W785" s="3098"/>
      <c r="X785" s="3098"/>
      <c r="Y785" s="3098"/>
      <c r="Z785" s="3098"/>
      <c r="AA785" s="3098"/>
      <c r="AB785" s="3098"/>
      <c r="AC785" s="3098"/>
      <c r="AD785" s="3098"/>
      <c r="AE785" s="3098"/>
      <c r="AF785" s="3098"/>
      <c r="AG785" s="3098"/>
      <c r="AH785" s="3098"/>
      <c r="AI785" s="3098"/>
      <c r="AJ785" s="3143"/>
      <c r="AK785" s="3143"/>
      <c r="AL785" s="3143"/>
      <c r="AM785" s="3143"/>
      <c r="AN785" s="3143"/>
      <c r="AO785" s="3143"/>
      <c r="AP785" s="3143"/>
      <c r="AQ785" s="3143"/>
      <c r="AR785" s="3143"/>
      <c r="AS785" s="3143"/>
      <c r="AT785" s="3143"/>
      <c r="AU785" s="3143"/>
      <c r="AV785" s="3143"/>
      <c r="AW785" s="3143"/>
      <c r="AX785" s="3143"/>
      <c r="AY785" s="3143"/>
      <c r="AZ785" s="3143"/>
      <c r="BA785" s="3143"/>
      <c r="BB785" s="3143"/>
      <c r="BC785" s="3143"/>
      <c r="BD785" s="3143"/>
      <c r="BE785" s="3143"/>
      <c r="BF785" s="3143"/>
      <c r="BG785" s="3143"/>
      <c r="BH785" s="3143"/>
      <c r="BI785" s="3143"/>
      <c r="BJ785" s="3143"/>
      <c r="BK785" s="3143"/>
      <c r="BL785" s="3189"/>
      <c r="BM785" s="3189"/>
      <c r="BN785" s="3189"/>
      <c r="BO785" s="3189"/>
      <c r="BP785" s="3189"/>
      <c r="BQ785" s="3189"/>
      <c r="BR785" s="3189"/>
      <c r="BS785" s="3189"/>
      <c r="BT785" s="3189"/>
      <c r="BU785" s="3189"/>
      <c r="BV785" s="3143"/>
      <c r="BW785" s="3143"/>
      <c r="BX785" s="3143"/>
      <c r="BY785" s="3143"/>
      <c r="BZ785" s="3143"/>
      <c r="CA785" s="3143"/>
      <c r="CB785" s="3143"/>
      <c r="CC785" s="3143"/>
      <c r="CD785" s="3143"/>
      <c r="CE785" s="3143"/>
      <c r="CF785" s="3143"/>
      <c r="CG785" s="3143"/>
      <c r="CH785" s="3143"/>
      <c r="CI785" s="3143"/>
    </row>
    <row r="786" spans="1:87" ht="16.5" customHeight="1">
      <c r="A786" s="3143"/>
      <c r="B786" s="3143"/>
      <c r="C786" s="3143"/>
      <c r="D786" s="3143"/>
      <c r="E786" s="3143"/>
      <c r="F786" s="3143"/>
      <c r="G786" s="3143"/>
      <c r="H786" s="3143"/>
      <c r="I786" s="3143"/>
      <c r="J786" s="3143"/>
      <c r="K786" s="3098"/>
      <c r="L786" s="3098"/>
      <c r="M786" s="3098"/>
      <c r="N786" s="3098"/>
      <c r="O786" s="3098"/>
      <c r="P786" s="3098"/>
      <c r="Q786" s="3098"/>
      <c r="R786" s="3098"/>
      <c r="S786" s="3098"/>
      <c r="T786" s="3098"/>
      <c r="U786" s="3098"/>
      <c r="V786" s="3098"/>
      <c r="W786" s="3098"/>
      <c r="X786" s="3098"/>
      <c r="Y786" s="3098"/>
      <c r="Z786" s="3098"/>
      <c r="AA786" s="3098"/>
      <c r="AB786" s="3098"/>
      <c r="AC786" s="3098"/>
      <c r="AD786" s="3098"/>
      <c r="AE786" s="3098"/>
      <c r="AF786" s="3098"/>
      <c r="AG786" s="3098"/>
      <c r="AH786" s="3098"/>
      <c r="AI786" s="3098"/>
      <c r="AJ786" s="3143"/>
      <c r="AK786" s="3143"/>
      <c r="AL786" s="3143"/>
      <c r="AM786" s="3143"/>
      <c r="AN786" s="3143"/>
      <c r="AO786" s="3143"/>
      <c r="AP786" s="3143"/>
      <c r="AQ786" s="3143"/>
      <c r="AR786" s="3143"/>
      <c r="AS786" s="3143"/>
      <c r="AT786" s="3143"/>
      <c r="AU786" s="3143"/>
      <c r="AV786" s="3143"/>
      <c r="AW786" s="3143"/>
      <c r="AX786" s="3143"/>
      <c r="AY786" s="3143"/>
      <c r="AZ786" s="3143"/>
      <c r="BA786" s="3143"/>
      <c r="BB786" s="3143"/>
      <c r="BC786" s="3143"/>
      <c r="BD786" s="3143"/>
      <c r="BE786" s="3143"/>
      <c r="BF786" s="3143"/>
      <c r="BG786" s="3143"/>
      <c r="BH786" s="3143"/>
      <c r="BI786" s="3143"/>
      <c r="BJ786" s="3143"/>
      <c r="BK786" s="3143"/>
      <c r="BL786" s="3189"/>
      <c r="BM786" s="3189"/>
      <c r="BN786" s="3189"/>
      <c r="BO786" s="3189"/>
      <c r="BP786" s="3189"/>
      <c r="BQ786" s="3189"/>
      <c r="BR786" s="3189"/>
      <c r="BS786" s="3189"/>
      <c r="BT786" s="3189"/>
      <c r="BU786" s="3189"/>
      <c r="BV786" s="3143"/>
      <c r="BW786" s="3143"/>
      <c r="BX786" s="3143"/>
      <c r="BY786" s="3143"/>
      <c r="BZ786" s="3143"/>
      <c r="CA786" s="3143"/>
      <c r="CB786" s="3143"/>
      <c r="CC786" s="3143"/>
      <c r="CD786" s="3143"/>
      <c r="CE786" s="3143"/>
      <c r="CF786" s="3143"/>
      <c r="CG786" s="3143"/>
      <c r="CH786" s="3143"/>
      <c r="CI786" s="3143"/>
    </row>
    <row r="787" spans="1:87" ht="16.5" customHeight="1">
      <c r="A787" s="3143"/>
      <c r="B787" s="3143"/>
      <c r="C787" s="3143"/>
      <c r="D787" s="3143"/>
      <c r="E787" s="3143"/>
      <c r="F787" s="3143"/>
      <c r="G787" s="3143"/>
      <c r="H787" s="3143"/>
      <c r="I787" s="3143"/>
      <c r="J787" s="3143"/>
      <c r="K787" s="3098"/>
      <c r="L787" s="3098"/>
      <c r="M787" s="3098"/>
      <c r="N787" s="3098"/>
      <c r="O787" s="3098"/>
      <c r="P787" s="3098"/>
      <c r="Q787" s="3098"/>
      <c r="R787" s="3098"/>
      <c r="S787" s="3098"/>
      <c r="T787" s="3098"/>
      <c r="U787" s="3098"/>
      <c r="V787" s="3098"/>
      <c r="W787" s="3098"/>
      <c r="X787" s="3098"/>
      <c r="Y787" s="3098"/>
      <c r="Z787" s="3098"/>
      <c r="AA787" s="3098"/>
      <c r="AB787" s="3098"/>
      <c r="AC787" s="3098"/>
      <c r="AD787" s="3098"/>
      <c r="AE787" s="3098"/>
      <c r="AF787" s="3098"/>
      <c r="AG787" s="3098"/>
      <c r="AH787" s="3098"/>
      <c r="AI787" s="3098"/>
      <c r="AJ787" s="3143"/>
      <c r="AK787" s="3143"/>
      <c r="AL787" s="3143"/>
      <c r="AM787" s="3143"/>
      <c r="AN787" s="3143"/>
      <c r="AO787" s="3143"/>
      <c r="AP787" s="3143"/>
      <c r="AQ787" s="3143"/>
      <c r="AR787" s="3143"/>
      <c r="AS787" s="3143"/>
      <c r="AT787" s="3143"/>
      <c r="AU787" s="3143"/>
      <c r="AV787" s="3143"/>
      <c r="AW787" s="3143"/>
      <c r="AX787" s="3143"/>
      <c r="AY787" s="3143"/>
      <c r="AZ787" s="3143"/>
      <c r="BA787" s="3143"/>
      <c r="BB787" s="3143"/>
      <c r="BC787" s="3143"/>
      <c r="BD787" s="3143"/>
      <c r="BE787" s="3143"/>
      <c r="BF787" s="3143"/>
      <c r="BG787" s="3143"/>
      <c r="BH787" s="3143"/>
      <c r="BI787" s="3143"/>
      <c r="BJ787" s="3143"/>
      <c r="BK787" s="3143"/>
      <c r="BL787" s="3189"/>
      <c r="BM787" s="3189"/>
      <c r="BN787" s="3189"/>
      <c r="BO787" s="3189"/>
      <c r="BP787" s="3189"/>
      <c r="BQ787" s="3189"/>
      <c r="BR787" s="3189"/>
      <c r="BS787" s="3189"/>
      <c r="BT787" s="3189"/>
      <c r="BU787" s="3189"/>
      <c r="BV787" s="3143"/>
      <c r="BW787" s="3143"/>
      <c r="BX787" s="3143"/>
      <c r="BY787" s="3143"/>
      <c r="BZ787" s="3143"/>
      <c r="CA787" s="3143"/>
      <c r="CB787" s="3143"/>
      <c r="CC787" s="3143"/>
      <c r="CD787" s="3143"/>
      <c r="CE787" s="3143"/>
      <c r="CF787" s="3143"/>
      <c r="CG787" s="3143"/>
      <c r="CH787" s="3143"/>
      <c r="CI787" s="3143"/>
    </row>
    <row r="788" spans="1:87" ht="16.5" customHeight="1">
      <c r="A788" s="3143"/>
      <c r="B788" s="3143"/>
      <c r="C788" s="3143"/>
      <c r="D788" s="3143"/>
      <c r="E788" s="3143"/>
      <c r="F788" s="3143"/>
      <c r="G788" s="3143"/>
      <c r="H788" s="3143"/>
      <c r="I788" s="3143"/>
      <c r="J788" s="3143"/>
      <c r="K788" s="3098"/>
      <c r="L788" s="3098"/>
      <c r="M788" s="3098"/>
      <c r="N788" s="3098"/>
      <c r="O788" s="3098"/>
      <c r="P788" s="3098"/>
      <c r="Q788" s="3098"/>
      <c r="R788" s="3098"/>
      <c r="S788" s="3098"/>
      <c r="T788" s="3098"/>
      <c r="U788" s="3098"/>
      <c r="V788" s="3098"/>
      <c r="W788" s="3098"/>
      <c r="X788" s="3098"/>
      <c r="Y788" s="3098"/>
      <c r="Z788" s="3098"/>
      <c r="AA788" s="3098"/>
      <c r="AB788" s="3098"/>
      <c r="AC788" s="3098"/>
      <c r="AD788" s="3098"/>
      <c r="AE788" s="3098"/>
      <c r="AF788" s="3098"/>
      <c r="AG788" s="3098"/>
      <c r="AH788" s="3098"/>
      <c r="AI788" s="3098"/>
      <c r="AJ788" s="3143"/>
      <c r="AK788" s="3143"/>
      <c r="AL788" s="3143"/>
      <c r="AM788" s="3143"/>
      <c r="AN788" s="3143"/>
      <c r="AO788" s="3143"/>
      <c r="AP788" s="3143"/>
      <c r="AQ788" s="3143"/>
      <c r="AR788" s="3143"/>
      <c r="AS788" s="3143"/>
      <c r="AT788" s="3143"/>
      <c r="AU788" s="3143"/>
      <c r="AV788" s="3143"/>
      <c r="AW788" s="3143"/>
      <c r="AX788" s="3143"/>
      <c r="AY788" s="3143"/>
      <c r="AZ788" s="3143"/>
      <c r="BA788" s="3143"/>
      <c r="BB788" s="3143"/>
      <c r="BC788" s="3143"/>
      <c r="BD788" s="3143"/>
      <c r="BE788" s="3143"/>
      <c r="BF788" s="3143"/>
      <c r="BG788" s="3143"/>
      <c r="BH788" s="3143"/>
      <c r="BI788" s="3143"/>
      <c r="BJ788" s="3143"/>
      <c r="BK788" s="3143"/>
      <c r="BL788" s="3189"/>
      <c r="BM788" s="3189"/>
      <c r="BN788" s="3189"/>
      <c r="BO788" s="3189"/>
      <c r="BP788" s="3189"/>
      <c r="BQ788" s="3189"/>
      <c r="BR788" s="3189"/>
      <c r="BS788" s="3189"/>
      <c r="BT788" s="3189"/>
      <c r="BU788" s="3189"/>
      <c r="BV788" s="3143"/>
      <c r="BW788" s="3143"/>
      <c r="BX788" s="3143"/>
      <c r="BY788" s="3143"/>
      <c r="BZ788" s="3143"/>
      <c r="CA788" s="3143"/>
      <c r="CB788" s="3143"/>
      <c r="CC788" s="3143"/>
      <c r="CD788" s="3143"/>
      <c r="CE788" s="3143"/>
      <c r="CF788" s="3143"/>
      <c r="CG788" s="3143"/>
      <c r="CH788" s="3143"/>
      <c r="CI788" s="3143"/>
    </row>
    <row r="789" spans="1:87" ht="16.5" customHeight="1">
      <c r="A789" s="3143"/>
      <c r="B789" s="3143"/>
      <c r="C789" s="3143"/>
      <c r="D789" s="3143"/>
      <c r="E789" s="3143"/>
      <c r="F789" s="3143"/>
      <c r="G789" s="3143"/>
      <c r="H789" s="3143"/>
      <c r="I789" s="3143"/>
      <c r="J789" s="3143"/>
      <c r="K789" s="3098"/>
      <c r="L789" s="3098"/>
      <c r="M789" s="3098"/>
      <c r="N789" s="3098"/>
      <c r="O789" s="3098"/>
      <c r="P789" s="3098"/>
      <c r="Q789" s="3098"/>
      <c r="R789" s="3098"/>
      <c r="S789" s="3098"/>
      <c r="T789" s="3098"/>
      <c r="U789" s="3098"/>
      <c r="V789" s="3098"/>
      <c r="W789" s="3098"/>
      <c r="X789" s="3098"/>
      <c r="Y789" s="3098"/>
      <c r="Z789" s="3098"/>
      <c r="AA789" s="3098"/>
      <c r="AB789" s="3098"/>
      <c r="AC789" s="3098"/>
      <c r="AD789" s="3098"/>
      <c r="AE789" s="3098"/>
      <c r="AF789" s="3098"/>
      <c r="AG789" s="3098"/>
      <c r="AH789" s="3098"/>
      <c r="AI789" s="3098"/>
      <c r="AJ789" s="3143"/>
      <c r="AK789" s="3143"/>
      <c r="AL789" s="3143"/>
      <c r="AM789" s="3143"/>
      <c r="AN789" s="3143"/>
      <c r="AO789" s="3143"/>
      <c r="AP789" s="3143"/>
      <c r="AQ789" s="3143"/>
      <c r="AR789" s="3143"/>
      <c r="AS789" s="3143"/>
      <c r="AT789" s="3143"/>
      <c r="AU789" s="3143"/>
      <c r="AV789" s="3143"/>
      <c r="AW789" s="3143"/>
      <c r="AX789" s="3143"/>
      <c r="AY789" s="3143"/>
      <c r="AZ789" s="3143"/>
      <c r="BA789" s="3143"/>
      <c r="BB789" s="3143"/>
      <c r="BC789" s="3143"/>
      <c r="BD789" s="3143"/>
      <c r="BE789" s="3143"/>
      <c r="BF789" s="3143"/>
      <c r="BG789" s="3143"/>
      <c r="BH789" s="3143"/>
      <c r="BI789" s="3143"/>
      <c r="BJ789" s="3143"/>
      <c r="BK789" s="3143"/>
      <c r="BL789" s="3189"/>
      <c r="BM789" s="3189"/>
      <c r="BN789" s="3189"/>
      <c r="BO789" s="3189"/>
      <c r="BP789" s="3189"/>
      <c r="BQ789" s="3189"/>
      <c r="BR789" s="3189"/>
      <c r="BS789" s="3189"/>
      <c r="BT789" s="3189"/>
      <c r="BU789" s="3189"/>
      <c r="BV789" s="3143"/>
      <c r="BW789" s="3143"/>
      <c r="BX789" s="3143"/>
      <c r="BY789" s="3143"/>
      <c r="BZ789" s="3143"/>
      <c r="CA789" s="3143"/>
      <c r="CB789" s="3143"/>
      <c r="CC789" s="3143"/>
      <c r="CD789" s="3143"/>
      <c r="CE789" s="3143"/>
      <c r="CF789" s="3143"/>
      <c r="CG789" s="3143"/>
      <c r="CH789" s="3143"/>
      <c r="CI789" s="3143"/>
    </row>
    <row r="790" spans="1:87" ht="16.5" customHeight="1">
      <c r="A790" s="3143"/>
      <c r="B790" s="3143"/>
      <c r="C790" s="3143"/>
      <c r="D790" s="3143"/>
      <c r="E790" s="3143"/>
      <c r="F790" s="3143"/>
      <c r="G790" s="3143"/>
      <c r="H790" s="3143"/>
      <c r="I790" s="3143"/>
      <c r="J790" s="3143"/>
      <c r="K790" s="3098"/>
      <c r="L790" s="3098"/>
      <c r="M790" s="3098"/>
      <c r="N790" s="3098"/>
      <c r="O790" s="3098"/>
      <c r="P790" s="3098"/>
      <c r="Q790" s="3098"/>
      <c r="R790" s="3098"/>
      <c r="S790" s="3098"/>
      <c r="T790" s="3098"/>
      <c r="U790" s="3098"/>
      <c r="V790" s="3098"/>
      <c r="W790" s="3098"/>
      <c r="X790" s="3098"/>
      <c r="Y790" s="3098"/>
      <c r="Z790" s="3098"/>
      <c r="AA790" s="3098"/>
      <c r="AB790" s="3098"/>
      <c r="AC790" s="3098"/>
      <c r="AD790" s="3098"/>
      <c r="AE790" s="3098"/>
      <c r="AF790" s="3098"/>
      <c r="AG790" s="3098"/>
      <c r="AH790" s="3098"/>
      <c r="AI790" s="3098"/>
      <c r="AJ790" s="3143"/>
      <c r="AK790" s="3143"/>
      <c r="AL790" s="3143"/>
      <c r="AM790" s="3143"/>
      <c r="AN790" s="3143"/>
      <c r="AO790" s="3143"/>
      <c r="AP790" s="3143"/>
      <c r="AQ790" s="3143"/>
      <c r="AR790" s="3143"/>
      <c r="AS790" s="3143"/>
      <c r="AT790" s="3143"/>
      <c r="AU790" s="3143"/>
      <c r="AV790" s="3143"/>
      <c r="AW790" s="3143"/>
      <c r="AX790" s="3143"/>
      <c r="AY790" s="3143"/>
      <c r="AZ790" s="3143"/>
      <c r="BA790" s="3143"/>
      <c r="BB790" s="3143"/>
      <c r="BC790" s="3143"/>
      <c r="BD790" s="3143"/>
      <c r="BE790" s="3143"/>
      <c r="BF790" s="3143"/>
      <c r="BG790" s="3143"/>
      <c r="BH790" s="3143"/>
      <c r="BI790" s="3143"/>
      <c r="BJ790" s="3143"/>
      <c r="BK790" s="3143"/>
      <c r="BL790" s="3189"/>
      <c r="BM790" s="3189"/>
      <c r="BN790" s="3189"/>
      <c r="BO790" s="3189"/>
      <c r="BP790" s="3189"/>
      <c r="BQ790" s="3189"/>
      <c r="BR790" s="3189"/>
      <c r="BS790" s="3189"/>
      <c r="BT790" s="3189"/>
      <c r="BU790" s="3189"/>
      <c r="BV790" s="3143"/>
      <c r="BW790" s="3143"/>
      <c r="BX790" s="3143"/>
      <c r="BY790" s="3143"/>
      <c r="BZ790" s="3143"/>
      <c r="CA790" s="3143"/>
      <c r="CB790" s="3143"/>
      <c r="CC790" s="3143"/>
      <c r="CD790" s="3143"/>
      <c r="CE790" s="3143"/>
      <c r="CF790" s="3143"/>
      <c r="CG790" s="3143"/>
      <c r="CH790" s="3143"/>
      <c r="CI790" s="3143"/>
    </row>
    <row r="791" spans="1:87" ht="16.5" customHeight="1">
      <c r="A791" s="3143"/>
      <c r="B791" s="3143"/>
      <c r="C791" s="3143"/>
      <c r="D791" s="3143"/>
      <c r="E791" s="3143"/>
      <c r="F791" s="3143"/>
      <c r="G791" s="3143"/>
      <c r="H791" s="3143"/>
      <c r="I791" s="3143"/>
      <c r="J791" s="3143"/>
      <c r="K791" s="3098"/>
      <c r="L791" s="3098"/>
      <c r="M791" s="3098"/>
      <c r="N791" s="3098"/>
      <c r="O791" s="3098"/>
      <c r="P791" s="3098"/>
      <c r="Q791" s="3098"/>
      <c r="R791" s="3098"/>
      <c r="S791" s="3098"/>
      <c r="T791" s="3098"/>
      <c r="U791" s="3098"/>
      <c r="V791" s="3098"/>
      <c r="W791" s="3098"/>
      <c r="X791" s="3098"/>
      <c r="Y791" s="3098"/>
      <c r="Z791" s="3098"/>
      <c r="AA791" s="3098"/>
      <c r="AB791" s="3098"/>
      <c r="AC791" s="3098"/>
      <c r="AD791" s="3098"/>
      <c r="AE791" s="3098"/>
      <c r="AF791" s="3098"/>
      <c r="AG791" s="3098"/>
      <c r="AH791" s="3098"/>
      <c r="AI791" s="3098"/>
      <c r="AJ791" s="3143"/>
      <c r="AK791" s="3143"/>
      <c r="AL791" s="3143"/>
      <c r="AM791" s="3143"/>
      <c r="AN791" s="3143"/>
      <c r="AO791" s="3143"/>
      <c r="AP791" s="3143"/>
      <c r="AQ791" s="3143"/>
      <c r="AR791" s="3143"/>
      <c r="AS791" s="3143"/>
      <c r="AT791" s="3143"/>
      <c r="AU791" s="3143"/>
      <c r="AV791" s="3143"/>
      <c r="AW791" s="3143"/>
      <c r="AX791" s="3143"/>
      <c r="AY791" s="3143"/>
      <c r="AZ791" s="3143"/>
      <c r="BA791" s="3143"/>
      <c r="BB791" s="3143"/>
      <c r="BC791" s="3143"/>
      <c r="BD791" s="3143"/>
      <c r="BE791" s="3143"/>
      <c r="BF791" s="3143"/>
      <c r="BG791" s="3143"/>
      <c r="BH791" s="3143"/>
      <c r="BI791" s="3143"/>
      <c r="BJ791" s="3143"/>
      <c r="BK791" s="3143"/>
      <c r="BL791" s="3189"/>
      <c r="BM791" s="3189"/>
      <c r="BN791" s="3189"/>
      <c r="BO791" s="3189"/>
      <c r="BP791" s="3189"/>
      <c r="BQ791" s="3189"/>
      <c r="BR791" s="3189"/>
      <c r="BS791" s="3189"/>
      <c r="BT791" s="3189"/>
      <c r="BU791" s="3189"/>
      <c r="BV791" s="3143"/>
      <c r="BW791" s="3143"/>
      <c r="BX791" s="3143"/>
      <c r="BY791" s="3143"/>
      <c r="BZ791" s="3143"/>
      <c r="CA791" s="3143"/>
      <c r="CB791" s="3143"/>
      <c r="CC791" s="3143"/>
      <c r="CD791" s="3143"/>
      <c r="CE791" s="3143"/>
      <c r="CF791" s="3143"/>
      <c r="CG791" s="3143"/>
      <c r="CH791" s="3143"/>
      <c r="CI791" s="3143"/>
    </row>
    <row r="792" spans="1:87" ht="16.5" customHeight="1">
      <c r="A792" s="3143"/>
      <c r="B792" s="3143"/>
      <c r="C792" s="3143"/>
      <c r="D792" s="3143"/>
      <c r="E792" s="3143"/>
      <c r="F792" s="3143"/>
      <c r="G792" s="3143"/>
      <c r="H792" s="3143"/>
      <c r="I792" s="3143"/>
      <c r="J792" s="3143"/>
      <c r="K792" s="3098"/>
      <c r="L792" s="3098"/>
      <c r="M792" s="3098"/>
      <c r="N792" s="3098"/>
      <c r="O792" s="3098"/>
      <c r="P792" s="3098"/>
      <c r="Q792" s="3098"/>
      <c r="R792" s="3098"/>
      <c r="S792" s="3098"/>
      <c r="T792" s="3098"/>
      <c r="U792" s="3098"/>
      <c r="V792" s="3098"/>
      <c r="W792" s="3098"/>
      <c r="X792" s="3098"/>
      <c r="Y792" s="3098"/>
      <c r="Z792" s="3098"/>
      <c r="AA792" s="3098"/>
      <c r="AB792" s="3098"/>
      <c r="AC792" s="3098"/>
      <c r="AD792" s="3098"/>
      <c r="AE792" s="3098"/>
      <c r="AF792" s="3098"/>
      <c r="AG792" s="3098"/>
      <c r="AH792" s="3098"/>
      <c r="AI792" s="3098"/>
      <c r="AJ792" s="3143"/>
      <c r="AK792" s="3143"/>
      <c r="AL792" s="3143"/>
      <c r="AM792" s="3143"/>
      <c r="AN792" s="3143"/>
      <c r="AO792" s="3143"/>
      <c r="AP792" s="3143"/>
      <c r="AQ792" s="3143"/>
      <c r="AR792" s="3143"/>
      <c r="AS792" s="3143"/>
      <c r="AT792" s="3143"/>
      <c r="AU792" s="3143"/>
      <c r="AV792" s="3143"/>
      <c r="AW792" s="3143"/>
      <c r="AX792" s="3143"/>
      <c r="AY792" s="3143"/>
      <c r="AZ792" s="3143"/>
      <c r="BA792" s="3143"/>
      <c r="BB792" s="3143"/>
      <c r="BC792" s="3143"/>
      <c r="BD792" s="3143"/>
      <c r="BE792" s="3143"/>
      <c r="BF792" s="3143"/>
      <c r="BG792" s="3143"/>
      <c r="BH792" s="3143"/>
      <c r="BI792" s="3143"/>
      <c r="BJ792" s="3143"/>
      <c r="BK792" s="3143"/>
      <c r="BL792" s="3189"/>
      <c r="BM792" s="3189"/>
      <c r="BN792" s="3189"/>
      <c r="BO792" s="3189"/>
      <c r="BP792" s="3189"/>
      <c r="BQ792" s="3189"/>
      <c r="BR792" s="3189"/>
      <c r="BS792" s="3189"/>
      <c r="BT792" s="3189"/>
      <c r="BU792" s="3189"/>
      <c r="BV792" s="3143"/>
      <c r="BW792" s="3143"/>
      <c r="BX792" s="3143"/>
      <c r="BY792" s="3143"/>
      <c r="BZ792" s="3143"/>
      <c r="CA792" s="3143"/>
      <c r="CB792" s="3143"/>
      <c r="CC792" s="3143"/>
      <c r="CD792" s="3143"/>
      <c r="CE792" s="3143"/>
      <c r="CF792" s="3143"/>
      <c r="CG792" s="3143"/>
      <c r="CH792" s="3143"/>
      <c r="CI792" s="3143"/>
    </row>
    <row r="793" spans="1:87" ht="16.5" customHeight="1">
      <c r="A793" s="3143"/>
      <c r="B793" s="3143"/>
      <c r="C793" s="3143"/>
      <c r="D793" s="3143"/>
      <c r="E793" s="3143"/>
      <c r="F793" s="3143"/>
      <c r="G793" s="3143"/>
      <c r="H793" s="3143"/>
      <c r="I793" s="3143"/>
      <c r="J793" s="3143"/>
      <c r="K793" s="3098"/>
      <c r="L793" s="3098"/>
      <c r="M793" s="3098"/>
      <c r="N793" s="3098"/>
      <c r="O793" s="3098"/>
      <c r="P793" s="3098"/>
      <c r="Q793" s="3098"/>
      <c r="R793" s="3098"/>
      <c r="S793" s="3098"/>
      <c r="T793" s="3098"/>
      <c r="U793" s="3098"/>
      <c r="V793" s="3098"/>
      <c r="W793" s="3098"/>
      <c r="X793" s="3098"/>
      <c r="Y793" s="3098"/>
      <c r="Z793" s="3098"/>
      <c r="AA793" s="3098"/>
      <c r="AB793" s="3098"/>
      <c r="AC793" s="3098"/>
      <c r="AD793" s="3098"/>
      <c r="AE793" s="3098"/>
      <c r="AF793" s="3098"/>
      <c r="AG793" s="3098"/>
      <c r="AH793" s="3098"/>
      <c r="AI793" s="3098"/>
      <c r="AJ793" s="3143"/>
      <c r="AK793" s="3143"/>
      <c r="AL793" s="3143"/>
      <c r="AM793" s="3143"/>
      <c r="AN793" s="3143"/>
      <c r="AO793" s="3143"/>
      <c r="AP793" s="3143"/>
      <c r="AQ793" s="3143"/>
      <c r="AR793" s="3143"/>
      <c r="AS793" s="3143"/>
      <c r="AT793" s="3143"/>
      <c r="AU793" s="3143"/>
      <c r="AV793" s="3143"/>
      <c r="AW793" s="3143"/>
      <c r="AX793" s="3143"/>
      <c r="AY793" s="3143"/>
      <c r="AZ793" s="3143"/>
      <c r="BA793" s="3143"/>
      <c r="BB793" s="3143"/>
      <c r="BC793" s="3143"/>
      <c r="BD793" s="3143"/>
      <c r="BE793" s="3143"/>
      <c r="BF793" s="3143"/>
      <c r="BG793" s="3143"/>
      <c r="BH793" s="3143"/>
      <c r="BI793" s="3143"/>
      <c r="BJ793" s="3143"/>
      <c r="BK793" s="3143"/>
      <c r="BL793" s="3189"/>
      <c r="BM793" s="3189"/>
      <c r="BN793" s="3189"/>
      <c r="BO793" s="3189"/>
      <c r="BP793" s="3189"/>
      <c r="BQ793" s="3189"/>
      <c r="BR793" s="3189"/>
      <c r="BS793" s="3189"/>
      <c r="BT793" s="3189"/>
      <c r="BU793" s="3189"/>
      <c r="BV793" s="3143"/>
      <c r="BW793" s="3143"/>
      <c r="BX793" s="3143"/>
      <c r="BY793" s="3143"/>
      <c r="BZ793" s="3143"/>
      <c r="CA793" s="3143"/>
      <c r="CB793" s="3143"/>
      <c r="CC793" s="3143"/>
      <c r="CD793" s="3143"/>
      <c r="CE793" s="3143"/>
      <c r="CF793" s="3143"/>
      <c r="CG793" s="3143"/>
      <c r="CH793" s="3143"/>
      <c r="CI793" s="3143"/>
    </row>
    <row r="794" spans="1:87" ht="16.5" customHeight="1">
      <c r="A794" s="3143"/>
      <c r="B794" s="3143"/>
      <c r="C794" s="3143"/>
      <c r="D794" s="3143"/>
      <c r="E794" s="3143"/>
      <c r="F794" s="3143"/>
      <c r="G794" s="3143"/>
      <c r="H794" s="3143"/>
      <c r="I794" s="3143"/>
      <c r="J794" s="3143"/>
      <c r="K794" s="3098"/>
      <c r="L794" s="3098"/>
      <c r="M794" s="3098"/>
      <c r="N794" s="3098"/>
      <c r="O794" s="3098"/>
      <c r="P794" s="3098"/>
      <c r="Q794" s="3098"/>
      <c r="R794" s="3098"/>
      <c r="S794" s="3098"/>
      <c r="T794" s="3098"/>
      <c r="U794" s="3098"/>
      <c r="V794" s="3098"/>
      <c r="W794" s="3098"/>
      <c r="X794" s="3098"/>
      <c r="Y794" s="3098"/>
      <c r="Z794" s="3098"/>
      <c r="AA794" s="3098"/>
      <c r="AB794" s="3098"/>
      <c r="AC794" s="3098"/>
      <c r="AD794" s="3098"/>
      <c r="AE794" s="3098"/>
      <c r="AF794" s="3098"/>
      <c r="AG794" s="3098"/>
      <c r="AH794" s="3098"/>
      <c r="AI794" s="3098"/>
      <c r="AJ794" s="3143"/>
      <c r="AK794" s="3143"/>
      <c r="AL794" s="3143"/>
      <c r="AM794" s="3143"/>
      <c r="AN794" s="3143"/>
      <c r="AO794" s="3143"/>
      <c r="AP794" s="3143"/>
      <c r="AQ794" s="3143"/>
      <c r="AR794" s="3143"/>
      <c r="AS794" s="3143"/>
      <c r="AT794" s="3143"/>
      <c r="AU794" s="3143"/>
      <c r="AV794" s="3143"/>
      <c r="AW794" s="3143"/>
      <c r="AX794" s="3143"/>
      <c r="AY794" s="3143"/>
      <c r="AZ794" s="3143"/>
      <c r="BA794" s="3143"/>
      <c r="BB794" s="3143"/>
      <c r="BC794" s="3143"/>
      <c r="BD794" s="3143"/>
      <c r="BE794" s="3143"/>
      <c r="BF794" s="3143"/>
      <c r="BG794" s="3143"/>
      <c r="BH794" s="3143"/>
      <c r="BI794" s="3143"/>
      <c r="BJ794" s="3143"/>
      <c r="BK794" s="3143"/>
      <c r="BL794" s="3189"/>
      <c r="BM794" s="3189"/>
      <c r="BN794" s="3189"/>
      <c r="BO794" s="3189"/>
      <c r="BP794" s="3189"/>
      <c r="BQ794" s="3189"/>
      <c r="BR794" s="3189"/>
      <c r="BS794" s="3189"/>
      <c r="BT794" s="3189"/>
      <c r="BU794" s="3189"/>
      <c r="BV794" s="3143"/>
      <c r="BW794" s="3143"/>
      <c r="BX794" s="3143"/>
      <c r="BY794" s="3143"/>
      <c r="BZ794" s="3143"/>
      <c r="CA794" s="3143"/>
      <c r="CB794" s="3143"/>
      <c r="CC794" s="3143"/>
      <c r="CD794" s="3143"/>
      <c r="CE794" s="3143"/>
      <c r="CF794" s="3143"/>
      <c r="CG794" s="3143"/>
      <c r="CH794" s="3143"/>
      <c r="CI794" s="3143"/>
    </row>
    <row r="795" spans="1:87" ht="16.5" customHeight="1">
      <c r="A795" s="3143"/>
      <c r="B795" s="3143"/>
      <c r="C795" s="3143"/>
      <c r="D795" s="3143"/>
      <c r="E795" s="3143"/>
      <c r="F795" s="3143"/>
      <c r="G795" s="3143"/>
      <c r="H795" s="3143"/>
      <c r="I795" s="3143"/>
      <c r="J795" s="3143"/>
      <c r="K795" s="3098"/>
      <c r="L795" s="3098"/>
      <c r="M795" s="3098"/>
      <c r="N795" s="3098"/>
      <c r="O795" s="3098"/>
      <c r="P795" s="3098"/>
      <c r="Q795" s="3098"/>
      <c r="R795" s="3098"/>
      <c r="S795" s="3098"/>
      <c r="T795" s="3098"/>
      <c r="U795" s="3098"/>
      <c r="V795" s="3098"/>
      <c r="W795" s="3098"/>
      <c r="X795" s="3098"/>
      <c r="Y795" s="3098"/>
      <c r="Z795" s="3098"/>
      <c r="AA795" s="3098"/>
      <c r="AB795" s="3098"/>
      <c r="AC795" s="3098"/>
      <c r="AD795" s="3098"/>
      <c r="AE795" s="3098"/>
      <c r="AF795" s="3098"/>
      <c r="AG795" s="3098"/>
      <c r="AH795" s="3098"/>
      <c r="AI795" s="3098"/>
      <c r="AJ795" s="3143"/>
      <c r="AK795" s="3143"/>
      <c r="AL795" s="3143"/>
      <c r="AM795" s="3143"/>
      <c r="AN795" s="3143"/>
      <c r="AO795" s="3143"/>
      <c r="AP795" s="3143"/>
      <c r="AQ795" s="3143"/>
      <c r="AR795" s="3143"/>
      <c r="AS795" s="3143"/>
      <c r="AT795" s="3143"/>
      <c r="AU795" s="3143"/>
      <c r="AV795" s="3143"/>
      <c r="AW795" s="3143"/>
      <c r="AX795" s="3143"/>
      <c r="AY795" s="3143"/>
      <c r="AZ795" s="3143"/>
      <c r="BA795" s="3143"/>
      <c r="BB795" s="3143"/>
      <c r="BC795" s="3143"/>
      <c r="BD795" s="3143"/>
      <c r="BE795" s="3143"/>
      <c r="BF795" s="3143"/>
      <c r="BG795" s="3143"/>
      <c r="BH795" s="3143"/>
      <c r="BI795" s="3143"/>
      <c r="BJ795" s="3143"/>
      <c r="BK795" s="3143"/>
      <c r="BL795" s="3189"/>
      <c r="BM795" s="3189"/>
      <c r="BN795" s="3189"/>
      <c r="BO795" s="3189"/>
      <c r="BP795" s="3189"/>
      <c r="BQ795" s="3189"/>
      <c r="BR795" s="3189"/>
      <c r="BS795" s="3189"/>
      <c r="BT795" s="3189"/>
      <c r="BU795" s="3189"/>
      <c r="BV795" s="3143"/>
      <c r="BW795" s="3143"/>
      <c r="BX795" s="3143"/>
      <c r="BY795" s="3143"/>
      <c r="BZ795" s="3143"/>
      <c r="CA795" s="3143"/>
      <c r="CB795" s="3143"/>
      <c r="CC795" s="3143"/>
      <c r="CD795" s="3143"/>
      <c r="CE795" s="3143"/>
      <c r="CF795" s="3143"/>
      <c r="CG795" s="3143"/>
      <c r="CH795" s="3143"/>
      <c r="CI795" s="3143"/>
    </row>
    <row r="796" spans="1:87" ht="16.5" customHeight="1">
      <c r="A796" s="3143"/>
      <c r="B796" s="3143"/>
      <c r="C796" s="3143"/>
      <c r="D796" s="3143"/>
      <c r="E796" s="3143"/>
      <c r="F796" s="3143"/>
      <c r="G796" s="3143"/>
      <c r="H796" s="3143"/>
      <c r="I796" s="3143"/>
      <c r="J796" s="3143"/>
      <c r="K796" s="3098"/>
      <c r="L796" s="3098"/>
      <c r="M796" s="3098"/>
      <c r="N796" s="3098"/>
      <c r="O796" s="3098"/>
      <c r="P796" s="3098"/>
      <c r="Q796" s="3098"/>
      <c r="R796" s="3098"/>
      <c r="S796" s="3098"/>
      <c r="T796" s="3098"/>
      <c r="U796" s="3098"/>
      <c r="V796" s="3098"/>
      <c r="W796" s="3098"/>
      <c r="X796" s="3098"/>
      <c r="Y796" s="3098"/>
      <c r="Z796" s="3098"/>
      <c r="AA796" s="3098"/>
      <c r="AB796" s="3098"/>
      <c r="AC796" s="3098"/>
      <c r="AD796" s="3098"/>
      <c r="AE796" s="3098"/>
      <c r="AF796" s="3098"/>
      <c r="AG796" s="3098"/>
      <c r="AH796" s="3098"/>
      <c r="AI796" s="3098"/>
      <c r="AJ796" s="3143"/>
      <c r="AK796" s="3143"/>
      <c r="AL796" s="3143"/>
      <c r="AM796" s="3143"/>
      <c r="AN796" s="3143"/>
      <c r="AO796" s="3143"/>
      <c r="AP796" s="3143"/>
      <c r="AQ796" s="3143"/>
      <c r="AR796" s="3143"/>
      <c r="AS796" s="3143"/>
      <c r="AT796" s="3143"/>
      <c r="AU796" s="3143"/>
      <c r="AV796" s="3143"/>
      <c r="AW796" s="3143"/>
      <c r="AX796" s="3143"/>
      <c r="AY796" s="3143"/>
      <c r="AZ796" s="3143"/>
      <c r="BA796" s="3143"/>
      <c r="BB796" s="3143"/>
      <c r="BC796" s="3143"/>
      <c r="BD796" s="3143"/>
      <c r="BE796" s="3143"/>
      <c r="BF796" s="3143"/>
      <c r="BG796" s="3143"/>
      <c r="BH796" s="3143"/>
      <c r="BI796" s="3143"/>
      <c r="BJ796" s="3143"/>
      <c r="BK796" s="3143"/>
      <c r="BL796" s="3189"/>
      <c r="BM796" s="3189"/>
      <c r="BN796" s="3189"/>
      <c r="BO796" s="3189"/>
      <c r="BP796" s="3189"/>
      <c r="BQ796" s="3189"/>
      <c r="BR796" s="3189"/>
      <c r="BS796" s="3189"/>
      <c r="BT796" s="3189"/>
      <c r="BU796" s="3189"/>
      <c r="BV796" s="3143"/>
      <c r="BW796" s="3143"/>
      <c r="BX796" s="3143"/>
      <c r="BY796" s="3143"/>
      <c r="BZ796" s="3143"/>
      <c r="CA796" s="3143"/>
      <c r="CB796" s="3143"/>
      <c r="CC796" s="3143"/>
      <c r="CD796" s="3143"/>
      <c r="CE796" s="3143"/>
      <c r="CF796" s="3143"/>
      <c r="CG796" s="3143"/>
      <c r="CH796" s="3143"/>
      <c r="CI796" s="3143"/>
    </row>
    <row r="797" spans="1:87" ht="16.5" customHeight="1">
      <c r="A797" s="3143"/>
      <c r="B797" s="3143"/>
      <c r="C797" s="3143"/>
      <c r="D797" s="3143"/>
      <c r="E797" s="3143"/>
      <c r="F797" s="3143"/>
      <c r="G797" s="3143"/>
      <c r="H797" s="3143"/>
      <c r="I797" s="3143"/>
      <c r="J797" s="3143"/>
      <c r="K797" s="3098"/>
      <c r="L797" s="3098"/>
      <c r="M797" s="3098"/>
      <c r="N797" s="3098"/>
      <c r="O797" s="3098"/>
      <c r="P797" s="3098"/>
      <c r="Q797" s="3098"/>
      <c r="R797" s="3098"/>
      <c r="S797" s="3098"/>
      <c r="T797" s="3098"/>
      <c r="U797" s="3098"/>
      <c r="V797" s="3098"/>
      <c r="W797" s="3098"/>
      <c r="X797" s="3098"/>
      <c r="Y797" s="3098"/>
      <c r="Z797" s="3098"/>
      <c r="AA797" s="3098"/>
      <c r="AB797" s="3098"/>
      <c r="AC797" s="3098"/>
      <c r="AD797" s="3098"/>
      <c r="AE797" s="3098"/>
      <c r="AF797" s="3098"/>
      <c r="AG797" s="3098"/>
      <c r="AH797" s="3098"/>
      <c r="AI797" s="3098"/>
      <c r="AJ797" s="3143"/>
      <c r="AK797" s="3143"/>
      <c r="AL797" s="3143"/>
      <c r="AM797" s="3143"/>
      <c r="AN797" s="3143"/>
      <c r="AO797" s="3143"/>
      <c r="AP797" s="3143"/>
      <c r="AQ797" s="3143"/>
      <c r="AR797" s="3143"/>
      <c r="AS797" s="3143"/>
      <c r="AT797" s="3143"/>
      <c r="AU797" s="3143"/>
      <c r="AV797" s="3143"/>
      <c r="AW797" s="3143"/>
      <c r="AX797" s="3143"/>
      <c r="AY797" s="3143"/>
      <c r="AZ797" s="3143"/>
      <c r="BA797" s="3143"/>
      <c r="BB797" s="3143"/>
      <c r="BC797" s="3143"/>
      <c r="BD797" s="3143"/>
      <c r="BE797" s="3143"/>
      <c r="BF797" s="3143"/>
      <c r="BG797" s="3143"/>
      <c r="BH797" s="3143"/>
      <c r="BI797" s="3143"/>
      <c r="BJ797" s="3143"/>
      <c r="BK797" s="3143"/>
      <c r="BL797" s="3189"/>
      <c r="BM797" s="3189"/>
      <c r="BN797" s="3189"/>
      <c r="BO797" s="3189"/>
      <c r="BP797" s="3189"/>
      <c r="BQ797" s="3189"/>
      <c r="BR797" s="3189"/>
      <c r="BS797" s="3189"/>
      <c r="BT797" s="3189"/>
      <c r="BU797" s="3189"/>
      <c r="BV797" s="3143"/>
      <c r="BW797" s="3143"/>
      <c r="BX797" s="3143"/>
      <c r="BY797" s="3143"/>
      <c r="BZ797" s="3143"/>
      <c r="CA797" s="3143"/>
      <c r="CB797" s="3143"/>
      <c r="CC797" s="3143"/>
      <c r="CD797" s="3143"/>
      <c r="CE797" s="3143"/>
      <c r="CF797" s="3143"/>
      <c r="CG797" s="3143"/>
      <c r="CH797" s="3143"/>
      <c r="CI797" s="3143"/>
    </row>
    <row r="798" spans="1:87" ht="16.5" customHeight="1">
      <c r="A798" s="3143"/>
      <c r="B798" s="3143"/>
      <c r="C798" s="3143"/>
      <c r="D798" s="3143"/>
      <c r="E798" s="3143"/>
      <c r="F798" s="3143"/>
      <c r="G798" s="3143"/>
      <c r="H798" s="3143"/>
      <c r="I798" s="3143"/>
      <c r="J798" s="3143"/>
      <c r="K798" s="3098"/>
      <c r="L798" s="3098"/>
      <c r="M798" s="3098"/>
      <c r="N798" s="3098"/>
      <c r="O798" s="3098"/>
      <c r="P798" s="3098"/>
      <c r="Q798" s="3098"/>
      <c r="R798" s="3098"/>
      <c r="S798" s="3098"/>
      <c r="T798" s="3098"/>
      <c r="U798" s="3098"/>
      <c r="V798" s="3098"/>
      <c r="W798" s="3098"/>
      <c r="X798" s="3098"/>
      <c r="Y798" s="3098"/>
      <c r="Z798" s="3098"/>
      <c r="AA798" s="3098"/>
      <c r="AB798" s="3098"/>
      <c r="AC798" s="3098"/>
      <c r="AD798" s="3098"/>
      <c r="AE798" s="3098"/>
      <c r="AF798" s="3098"/>
      <c r="AG798" s="3098"/>
      <c r="AH798" s="3098"/>
      <c r="AI798" s="3098"/>
      <c r="AJ798" s="3143"/>
      <c r="AK798" s="3143"/>
      <c r="AL798" s="3143"/>
      <c r="AM798" s="3143"/>
      <c r="AN798" s="3143"/>
      <c r="AO798" s="3143"/>
      <c r="AP798" s="3143"/>
      <c r="AQ798" s="3143"/>
      <c r="AR798" s="3143"/>
      <c r="AS798" s="3143"/>
      <c r="AT798" s="3143"/>
      <c r="AU798" s="3143"/>
      <c r="AV798" s="3143"/>
      <c r="AW798" s="3143"/>
      <c r="AX798" s="3143"/>
      <c r="AY798" s="3143"/>
      <c r="AZ798" s="3143"/>
      <c r="BA798" s="3143"/>
      <c r="BB798" s="3143"/>
      <c r="BC798" s="3143"/>
      <c r="BD798" s="3143"/>
      <c r="BE798" s="3143"/>
      <c r="BF798" s="3143"/>
      <c r="BG798" s="3143"/>
      <c r="BH798" s="3143"/>
      <c r="BI798" s="3143"/>
      <c r="BJ798" s="3143"/>
      <c r="BK798" s="3143"/>
      <c r="BL798" s="3189"/>
      <c r="BM798" s="3189"/>
      <c r="BN798" s="3189"/>
      <c r="BO798" s="3189"/>
      <c r="BP798" s="3189"/>
      <c r="BQ798" s="3189"/>
      <c r="BR798" s="3189"/>
      <c r="BS798" s="3189"/>
      <c r="BT798" s="3189"/>
      <c r="BU798" s="3189"/>
      <c r="BV798" s="3143"/>
      <c r="BW798" s="3143"/>
      <c r="BX798" s="3143"/>
      <c r="BY798" s="3143"/>
      <c r="BZ798" s="3143"/>
      <c r="CA798" s="3143"/>
      <c r="CB798" s="3143"/>
      <c r="CC798" s="3143"/>
      <c r="CD798" s="3143"/>
      <c r="CE798" s="3143"/>
      <c r="CF798" s="3143"/>
      <c r="CG798" s="3143"/>
      <c r="CH798" s="3143"/>
      <c r="CI798" s="3143"/>
    </row>
    <row r="799" spans="1:87" ht="16.5" customHeight="1">
      <c r="A799" s="3143"/>
      <c r="B799" s="3143"/>
      <c r="C799" s="3143"/>
      <c r="D799" s="3143"/>
      <c r="E799" s="3143"/>
      <c r="F799" s="3143"/>
      <c r="G799" s="3143"/>
      <c r="H799" s="3143"/>
      <c r="I799" s="3143"/>
      <c r="J799" s="3143"/>
      <c r="K799" s="3098"/>
      <c r="L799" s="3098"/>
      <c r="M799" s="3098"/>
      <c r="N799" s="3098"/>
      <c r="O799" s="3098"/>
      <c r="P799" s="3098"/>
      <c r="Q799" s="3098"/>
      <c r="R799" s="3098"/>
      <c r="S799" s="3098"/>
      <c r="T799" s="3098"/>
      <c r="U799" s="3098"/>
      <c r="V799" s="3098"/>
      <c r="W799" s="3098"/>
      <c r="X799" s="3098"/>
      <c r="Y799" s="3098"/>
      <c r="Z799" s="3098"/>
      <c r="AA799" s="3098"/>
      <c r="AB799" s="3098"/>
      <c r="AC799" s="3098"/>
      <c r="AD799" s="3098"/>
      <c r="AE799" s="3098"/>
      <c r="AF799" s="3098"/>
      <c r="AG799" s="3098"/>
      <c r="AH799" s="3098"/>
      <c r="AI799" s="3098"/>
      <c r="AJ799" s="3143"/>
      <c r="AK799" s="3143"/>
      <c r="AL799" s="3143"/>
      <c r="AM799" s="3143"/>
      <c r="AN799" s="3143"/>
      <c r="AO799" s="3143"/>
      <c r="AP799" s="3143"/>
      <c r="AQ799" s="3143"/>
      <c r="AR799" s="3143"/>
      <c r="AS799" s="3143"/>
      <c r="AT799" s="3143"/>
      <c r="AU799" s="3143"/>
      <c r="AV799" s="3143"/>
      <c r="AW799" s="3143"/>
      <c r="AX799" s="3143"/>
      <c r="AY799" s="3143"/>
      <c r="AZ799" s="3143"/>
      <c r="BA799" s="3143"/>
      <c r="BB799" s="3143"/>
      <c r="BC799" s="3143"/>
      <c r="BD799" s="3143"/>
      <c r="BE799" s="3143"/>
      <c r="BF799" s="3143"/>
      <c r="BG799" s="3143"/>
      <c r="BH799" s="3143"/>
      <c r="BI799" s="3143"/>
      <c r="BJ799" s="3143"/>
      <c r="BK799" s="3143"/>
      <c r="BL799" s="3189"/>
      <c r="BM799" s="3189"/>
      <c r="BN799" s="3189"/>
      <c r="BO799" s="3189"/>
      <c r="BP799" s="3189"/>
      <c r="BQ799" s="3189"/>
      <c r="BR799" s="3189"/>
      <c r="BS799" s="3189"/>
      <c r="BT799" s="3189"/>
      <c r="BU799" s="3189"/>
      <c r="BV799" s="3143"/>
      <c r="BW799" s="3143"/>
      <c r="BX799" s="3143"/>
      <c r="BY799" s="3143"/>
      <c r="BZ799" s="3143"/>
      <c r="CA799" s="3143"/>
      <c r="CB799" s="3143"/>
      <c r="CC799" s="3143"/>
      <c r="CD799" s="3143"/>
      <c r="CE799" s="3143"/>
      <c r="CF799" s="3143"/>
      <c r="CG799" s="3143"/>
      <c r="CH799" s="3143"/>
      <c r="CI799" s="3143"/>
    </row>
    <row r="800" spans="1:87" ht="16.5" customHeight="1">
      <c r="A800" s="3143"/>
      <c r="B800" s="3143"/>
      <c r="C800" s="3143"/>
      <c r="D800" s="3143"/>
      <c r="E800" s="3143"/>
      <c r="F800" s="3143"/>
      <c r="G800" s="3143"/>
      <c r="H800" s="3143"/>
      <c r="I800" s="3143"/>
      <c r="J800" s="3143"/>
      <c r="K800" s="3098"/>
      <c r="L800" s="3098"/>
      <c r="M800" s="3098"/>
      <c r="N800" s="3098"/>
      <c r="O800" s="3098"/>
      <c r="P800" s="3098"/>
      <c r="Q800" s="3098"/>
      <c r="R800" s="3098"/>
      <c r="S800" s="3098"/>
      <c r="T800" s="3098"/>
      <c r="U800" s="3098"/>
      <c r="V800" s="3098"/>
      <c r="W800" s="3098"/>
      <c r="X800" s="3098"/>
      <c r="Y800" s="3098"/>
      <c r="Z800" s="3098"/>
      <c r="AA800" s="3098"/>
      <c r="AB800" s="3098"/>
      <c r="AC800" s="3098"/>
      <c r="AD800" s="3098"/>
      <c r="AE800" s="3098"/>
      <c r="AF800" s="3098"/>
      <c r="AG800" s="3098"/>
      <c r="AH800" s="3098"/>
      <c r="AI800" s="3098"/>
      <c r="AJ800" s="3143"/>
      <c r="AK800" s="3143"/>
      <c r="AL800" s="3143"/>
      <c r="AM800" s="3143"/>
      <c r="AN800" s="3143"/>
      <c r="AO800" s="3143"/>
      <c r="AP800" s="3143"/>
      <c r="AQ800" s="3143"/>
      <c r="AR800" s="3143"/>
      <c r="AS800" s="3143"/>
      <c r="AT800" s="3143"/>
      <c r="AU800" s="3143"/>
      <c r="AV800" s="3143"/>
      <c r="AW800" s="3143"/>
      <c r="AX800" s="3143"/>
      <c r="AY800" s="3143"/>
      <c r="AZ800" s="3143"/>
      <c r="BA800" s="3143"/>
      <c r="BB800" s="3143"/>
      <c r="BC800" s="3143"/>
      <c r="BD800" s="3143"/>
      <c r="BE800" s="3143"/>
      <c r="BF800" s="3143"/>
      <c r="BG800" s="3143"/>
      <c r="BH800" s="3143"/>
      <c r="BI800" s="3143"/>
      <c r="BJ800" s="3143"/>
      <c r="BK800" s="3143"/>
      <c r="BL800" s="3189"/>
      <c r="BM800" s="3189"/>
      <c r="BN800" s="3189"/>
      <c r="BO800" s="3189"/>
      <c r="BP800" s="3189"/>
      <c r="BQ800" s="3189"/>
      <c r="BR800" s="3189"/>
      <c r="BS800" s="3189"/>
      <c r="BT800" s="3189"/>
      <c r="BU800" s="3189"/>
      <c r="BV800" s="3143"/>
      <c r="BW800" s="3143"/>
      <c r="BX800" s="3143"/>
      <c r="BY800" s="3143"/>
      <c r="BZ800" s="3143"/>
      <c r="CA800" s="3143"/>
      <c r="CB800" s="3143"/>
      <c r="CC800" s="3143"/>
      <c r="CD800" s="3143"/>
      <c r="CE800" s="3143"/>
      <c r="CF800" s="3143"/>
      <c r="CG800" s="3143"/>
      <c r="CH800" s="3143"/>
      <c r="CI800" s="3143"/>
    </row>
    <row r="801" spans="1:87" ht="16.5" customHeight="1">
      <c r="A801" s="3143"/>
      <c r="B801" s="3143"/>
      <c r="C801" s="3143"/>
      <c r="D801" s="3143"/>
      <c r="E801" s="3143"/>
      <c r="F801" s="3143"/>
      <c r="G801" s="3143"/>
      <c r="H801" s="3143"/>
      <c r="I801" s="3143"/>
      <c r="J801" s="3143"/>
      <c r="K801" s="3098"/>
      <c r="L801" s="3098"/>
      <c r="M801" s="3098"/>
      <c r="N801" s="3098"/>
      <c r="O801" s="3098"/>
      <c r="P801" s="3098"/>
      <c r="Q801" s="3098"/>
      <c r="R801" s="3098"/>
      <c r="S801" s="3098"/>
      <c r="T801" s="3098"/>
      <c r="U801" s="3098"/>
      <c r="V801" s="3098"/>
      <c r="W801" s="3098"/>
      <c r="X801" s="3098"/>
      <c r="Y801" s="3098"/>
      <c r="Z801" s="3098"/>
      <c r="AA801" s="3098"/>
      <c r="AB801" s="3098"/>
      <c r="AC801" s="3098"/>
      <c r="AD801" s="3098"/>
      <c r="AE801" s="3098"/>
      <c r="AF801" s="3098"/>
      <c r="AG801" s="3098"/>
      <c r="AH801" s="3098"/>
      <c r="AI801" s="3098"/>
      <c r="AJ801" s="3143"/>
      <c r="AK801" s="3143"/>
      <c r="AL801" s="3143"/>
      <c r="AM801" s="3143"/>
      <c r="AN801" s="3143"/>
      <c r="AO801" s="3143"/>
      <c r="AP801" s="3143"/>
      <c r="AQ801" s="3143"/>
      <c r="AR801" s="3143"/>
      <c r="AS801" s="3143"/>
      <c r="AT801" s="3143"/>
      <c r="AU801" s="3143"/>
      <c r="AV801" s="3143"/>
      <c r="AW801" s="3143"/>
      <c r="AX801" s="3143"/>
      <c r="AY801" s="3143"/>
      <c r="AZ801" s="3143"/>
      <c r="BA801" s="3143"/>
      <c r="BB801" s="3143"/>
      <c r="BC801" s="3143"/>
      <c r="BD801" s="3143"/>
      <c r="BE801" s="3143"/>
      <c r="BF801" s="3143"/>
      <c r="BG801" s="3143"/>
      <c r="BH801" s="3143"/>
      <c r="BI801" s="3143"/>
      <c r="BJ801" s="3143"/>
      <c r="BK801" s="3143"/>
      <c r="BL801" s="3189"/>
      <c r="BM801" s="3189"/>
      <c r="BN801" s="3189"/>
      <c r="BO801" s="3189"/>
      <c r="BP801" s="3189"/>
      <c r="BQ801" s="3189"/>
      <c r="BR801" s="3189"/>
      <c r="BS801" s="3189"/>
      <c r="BT801" s="3189"/>
      <c r="BU801" s="3189"/>
      <c r="BV801" s="3143"/>
      <c r="BW801" s="3143"/>
      <c r="BX801" s="3143"/>
      <c r="BY801" s="3143"/>
      <c r="BZ801" s="3143"/>
      <c r="CA801" s="3143"/>
      <c r="CB801" s="3143"/>
      <c r="CC801" s="3143"/>
      <c r="CD801" s="3143"/>
      <c r="CE801" s="3143"/>
      <c r="CF801" s="3143"/>
      <c r="CG801" s="3143"/>
      <c r="CH801" s="3143"/>
      <c r="CI801" s="3143"/>
    </row>
    <row r="802" spans="1:87" ht="16.5" customHeight="1">
      <c r="A802" s="3143"/>
      <c r="B802" s="3143"/>
      <c r="C802" s="3143"/>
      <c r="D802" s="3143"/>
      <c r="E802" s="3143"/>
      <c r="F802" s="3143"/>
      <c r="G802" s="3143"/>
      <c r="H802" s="3143"/>
      <c r="I802" s="3143"/>
      <c r="J802" s="3143"/>
      <c r="K802" s="3098"/>
      <c r="L802" s="3098"/>
      <c r="M802" s="3098"/>
      <c r="N802" s="3098"/>
      <c r="O802" s="3098"/>
      <c r="P802" s="3098"/>
      <c r="Q802" s="3098"/>
      <c r="R802" s="3098"/>
      <c r="S802" s="3098"/>
      <c r="T802" s="3098"/>
      <c r="U802" s="3098"/>
      <c r="V802" s="3098"/>
      <c r="W802" s="3098"/>
      <c r="X802" s="3098"/>
      <c r="Y802" s="3098"/>
      <c r="Z802" s="3098"/>
      <c r="AA802" s="3098"/>
      <c r="AB802" s="3098"/>
      <c r="AC802" s="3098"/>
      <c r="AD802" s="3098"/>
      <c r="AE802" s="3098"/>
      <c r="AF802" s="3098"/>
      <c r="AG802" s="3098"/>
      <c r="AH802" s="3098"/>
      <c r="AI802" s="3098"/>
      <c r="AJ802" s="3143"/>
      <c r="AK802" s="3143"/>
      <c r="AL802" s="3143"/>
      <c r="AM802" s="3143"/>
      <c r="AN802" s="3143"/>
      <c r="AO802" s="3143"/>
      <c r="AP802" s="3143"/>
      <c r="AQ802" s="3143"/>
      <c r="AR802" s="3143"/>
      <c r="AS802" s="3143"/>
      <c r="AT802" s="3143"/>
      <c r="AU802" s="3143"/>
      <c r="AV802" s="3143"/>
      <c r="AW802" s="3143"/>
      <c r="AX802" s="3143"/>
      <c r="AY802" s="3143"/>
      <c r="AZ802" s="3143"/>
      <c r="BA802" s="3143"/>
      <c r="BB802" s="3143"/>
      <c r="BC802" s="3143"/>
      <c r="BD802" s="3143"/>
      <c r="BE802" s="3143"/>
      <c r="BF802" s="3143"/>
      <c r="BG802" s="3143"/>
      <c r="BH802" s="3143"/>
      <c r="BI802" s="3143"/>
      <c r="BJ802" s="3143"/>
      <c r="BK802" s="3143"/>
      <c r="BL802" s="3189"/>
      <c r="BM802" s="3189"/>
      <c r="BN802" s="3189"/>
      <c r="BO802" s="3189"/>
      <c r="BP802" s="3189"/>
      <c r="BQ802" s="3189"/>
      <c r="BR802" s="3189"/>
      <c r="BS802" s="3189"/>
      <c r="BT802" s="3189"/>
      <c r="BU802" s="3189"/>
      <c r="BV802" s="3143"/>
      <c r="BW802" s="3143"/>
      <c r="BX802" s="3143"/>
      <c r="BY802" s="3143"/>
      <c r="BZ802" s="3143"/>
      <c r="CA802" s="3143"/>
      <c r="CB802" s="3143"/>
      <c r="CC802" s="3143"/>
      <c r="CD802" s="3143"/>
      <c r="CE802" s="3143"/>
      <c r="CF802" s="3143"/>
      <c r="CG802" s="3143"/>
      <c r="CH802" s="3143"/>
      <c r="CI802" s="3143"/>
    </row>
    <row r="803" spans="1:87" ht="16.5" customHeight="1">
      <c r="A803" s="3143"/>
      <c r="B803" s="3143"/>
      <c r="C803" s="3143"/>
      <c r="D803" s="3143"/>
      <c r="E803" s="3143"/>
      <c r="F803" s="3143"/>
      <c r="G803" s="3143"/>
      <c r="H803" s="3143"/>
      <c r="I803" s="3143"/>
      <c r="J803" s="3143"/>
      <c r="K803" s="3098"/>
      <c r="L803" s="3098"/>
      <c r="M803" s="3098"/>
      <c r="N803" s="3098"/>
      <c r="O803" s="3098"/>
      <c r="P803" s="3098"/>
      <c r="Q803" s="3098"/>
      <c r="R803" s="3098"/>
      <c r="S803" s="3098"/>
      <c r="T803" s="3098"/>
      <c r="U803" s="3098"/>
      <c r="V803" s="3098"/>
      <c r="W803" s="3098"/>
      <c r="X803" s="3098"/>
      <c r="Y803" s="3098"/>
      <c r="Z803" s="3098"/>
      <c r="AA803" s="3098"/>
      <c r="AB803" s="3098"/>
      <c r="AC803" s="3098"/>
      <c r="AD803" s="3098"/>
      <c r="AE803" s="3098"/>
      <c r="AF803" s="3098"/>
      <c r="AG803" s="3098"/>
      <c r="AH803" s="3098"/>
      <c r="AI803" s="3098"/>
      <c r="AJ803" s="3143"/>
      <c r="AK803" s="3143"/>
      <c r="AL803" s="3143"/>
      <c r="AM803" s="3143"/>
      <c r="AN803" s="3143"/>
      <c r="AO803" s="3143"/>
      <c r="AP803" s="3143"/>
      <c r="AQ803" s="3143"/>
      <c r="AR803" s="3143"/>
      <c r="AS803" s="3143"/>
      <c r="AT803" s="3143"/>
      <c r="AU803" s="3143"/>
      <c r="AV803" s="3143"/>
      <c r="AW803" s="3143"/>
      <c r="AX803" s="3143"/>
      <c r="AY803" s="3143"/>
      <c r="AZ803" s="3143"/>
      <c r="BA803" s="3143"/>
      <c r="BB803" s="3143"/>
      <c r="BC803" s="3143"/>
      <c r="BD803" s="3143"/>
      <c r="BE803" s="3143"/>
      <c r="BF803" s="3143"/>
      <c r="BG803" s="3143"/>
      <c r="BH803" s="3143"/>
      <c r="BI803" s="3143"/>
      <c r="BJ803" s="3143"/>
      <c r="BK803" s="3143"/>
      <c r="BL803" s="3189"/>
      <c r="BM803" s="3189"/>
      <c r="BN803" s="3189"/>
      <c r="BO803" s="3189"/>
      <c r="BP803" s="3189"/>
      <c r="BQ803" s="3189"/>
      <c r="BR803" s="3189"/>
      <c r="BS803" s="3189"/>
      <c r="BT803" s="3189"/>
      <c r="BU803" s="3189"/>
      <c r="BV803" s="3143"/>
      <c r="BW803" s="3143"/>
      <c r="BX803" s="3143"/>
      <c r="BY803" s="3143"/>
      <c r="BZ803" s="3143"/>
      <c r="CA803" s="3143"/>
      <c r="CB803" s="3143"/>
      <c r="CC803" s="3143"/>
      <c r="CD803" s="3143"/>
      <c r="CE803" s="3143"/>
      <c r="CF803" s="3143"/>
      <c r="CG803" s="3143"/>
      <c r="CH803" s="3143"/>
      <c r="CI803" s="3143"/>
    </row>
    <row r="804" spans="1:87" ht="16.5" customHeight="1">
      <c r="A804" s="3143"/>
      <c r="B804" s="3143"/>
      <c r="C804" s="3143"/>
      <c r="D804" s="3143"/>
      <c r="E804" s="3143"/>
      <c r="F804" s="3143"/>
      <c r="G804" s="3143"/>
      <c r="H804" s="3143"/>
      <c r="I804" s="3143"/>
      <c r="J804" s="3143"/>
      <c r="K804" s="3098"/>
      <c r="L804" s="3098"/>
      <c r="M804" s="3098"/>
      <c r="N804" s="3098"/>
      <c r="O804" s="3098"/>
      <c r="P804" s="3098"/>
      <c r="Q804" s="3098"/>
      <c r="R804" s="3098"/>
      <c r="S804" s="3098"/>
      <c r="T804" s="3098"/>
      <c r="U804" s="3098"/>
      <c r="V804" s="3098"/>
      <c r="W804" s="3098"/>
      <c r="X804" s="3098"/>
      <c r="Y804" s="3098"/>
      <c r="Z804" s="3098"/>
      <c r="AA804" s="3098"/>
      <c r="AB804" s="3098"/>
      <c r="AC804" s="3098"/>
      <c r="AD804" s="3098"/>
      <c r="AE804" s="3098"/>
      <c r="AF804" s="3098"/>
      <c r="AG804" s="3098"/>
      <c r="AH804" s="3098"/>
      <c r="AI804" s="3098"/>
      <c r="AJ804" s="3143"/>
      <c r="AK804" s="3143"/>
      <c r="AL804" s="3143"/>
      <c r="AM804" s="3143"/>
      <c r="AN804" s="3143"/>
      <c r="AO804" s="3143"/>
      <c r="AP804" s="3143"/>
      <c r="AQ804" s="3143"/>
      <c r="AR804" s="3143"/>
      <c r="AS804" s="3143"/>
      <c r="AT804" s="3143"/>
      <c r="AU804" s="3143"/>
      <c r="AV804" s="3143"/>
      <c r="AW804" s="3143"/>
      <c r="AX804" s="3143"/>
      <c r="AY804" s="3143"/>
      <c r="AZ804" s="3143"/>
      <c r="BA804" s="3143"/>
      <c r="BB804" s="3143"/>
      <c r="BC804" s="3143"/>
      <c r="BD804" s="3143"/>
      <c r="BE804" s="3143"/>
      <c r="BF804" s="3143"/>
      <c r="BG804" s="3143"/>
      <c r="BH804" s="3143"/>
      <c r="BI804" s="3143"/>
      <c r="BJ804" s="3143"/>
      <c r="BK804" s="3143"/>
      <c r="BL804" s="3189"/>
      <c r="BM804" s="3189"/>
      <c r="BN804" s="3189"/>
      <c r="BO804" s="3189"/>
      <c r="BP804" s="3189"/>
      <c r="BQ804" s="3189"/>
      <c r="BR804" s="3189"/>
      <c r="BS804" s="3189"/>
      <c r="BT804" s="3189"/>
      <c r="BU804" s="3189"/>
      <c r="BV804" s="3143"/>
      <c r="BW804" s="3143"/>
      <c r="BX804" s="3143"/>
      <c r="BY804" s="3143"/>
      <c r="BZ804" s="3143"/>
      <c r="CA804" s="3143"/>
      <c r="CB804" s="3143"/>
      <c r="CC804" s="3143"/>
      <c r="CD804" s="3143"/>
      <c r="CE804" s="3143"/>
      <c r="CF804" s="3143"/>
      <c r="CG804" s="3143"/>
      <c r="CH804" s="3143"/>
      <c r="CI804" s="3143"/>
    </row>
    <row r="805" spans="1:87" ht="16.5" customHeight="1">
      <c r="A805" s="3143"/>
      <c r="B805" s="3143"/>
      <c r="C805" s="3143"/>
      <c r="D805" s="3143"/>
      <c r="E805" s="3143"/>
      <c r="F805" s="3143"/>
      <c r="G805" s="3143"/>
      <c r="H805" s="3143"/>
      <c r="I805" s="3143"/>
      <c r="J805" s="3143"/>
      <c r="K805" s="3098"/>
      <c r="L805" s="3098"/>
      <c r="M805" s="3098"/>
      <c r="N805" s="3098"/>
      <c r="O805" s="3098"/>
      <c r="P805" s="3098"/>
      <c r="Q805" s="3098"/>
      <c r="R805" s="3098"/>
      <c r="S805" s="3098"/>
      <c r="T805" s="3098"/>
      <c r="U805" s="3098"/>
      <c r="V805" s="3098"/>
      <c r="W805" s="3098"/>
      <c r="X805" s="3098"/>
      <c r="Y805" s="3098"/>
      <c r="Z805" s="3098"/>
      <c r="AA805" s="3098"/>
      <c r="AB805" s="3098"/>
      <c r="AC805" s="3098"/>
      <c r="AD805" s="3098"/>
      <c r="AE805" s="3098"/>
      <c r="AF805" s="3098"/>
      <c r="AG805" s="3098"/>
      <c r="AH805" s="3098"/>
      <c r="AI805" s="3098"/>
      <c r="AJ805" s="3143"/>
      <c r="AK805" s="3143"/>
      <c r="AL805" s="3143"/>
      <c r="AM805" s="3143"/>
      <c r="AN805" s="3143"/>
      <c r="AO805" s="3143"/>
      <c r="AP805" s="3143"/>
      <c r="AQ805" s="3143"/>
      <c r="AR805" s="3143"/>
      <c r="AS805" s="3143"/>
      <c r="AT805" s="3143"/>
      <c r="AU805" s="3143"/>
      <c r="AV805" s="3143"/>
      <c r="AW805" s="3143"/>
      <c r="AX805" s="3143"/>
      <c r="AY805" s="3143"/>
      <c r="AZ805" s="3143"/>
      <c r="BA805" s="3143"/>
      <c r="BB805" s="3143"/>
      <c r="BC805" s="3143"/>
      <c r="BD805" s="3143"/>
      <c r="BE805" s="3143"/>
      <c r="BF805" s="3143"/>
      <c r="BG805" s="3143"/>
      <c r="BH805" s="3143"/>
      <c r="BI805" s="3143"/>
      <c r="BJ805" s="3143"/>
      <c r="BK805" s="3143"/>
      <c r="BL805" s="3189"/>
      <c r="BM805" s="3189"/>
      <c r="BN805" s="3189"/>
      <c r="BO805" s="3189"/>
      <c r="BP805" s="3189"/>
      <c r="BQ805" s="3189"/>
      <c r="BR805" s="3189"/>
      <c r="BS805" s="3189"/>
      <c r="BT805" s="3189"/>
      <c r="BU805" s="3189"/>
      <c r="BV805" s="3143"/>
      <c r="BW805" s="3143"/>
      <c r="BX805" s="3143"/>
      <c r="BY805" s="3143"/>
      <c r="BZ805" s="3143"/>
      <c r="CA805" s="3143"/>
      <c r="CB805" s="3143"/>
      <c r="CC805" s="3143"/>
      <c r="CD805" s="3143"/>
      <c r="CE805" s="3143"/>
      <c r="CF805" s="3143"/>
      <c r="CG805" s="3143"/>
      <c r="CH805" s="3143"/>
      <c r="CI805" s="3143"/>
    </row>
    <row r="806" spans="1:87" ht="16.5" customHeight="1">
      <c r="A806" s="3143"/>
      <c r="B806" s="3143"/>
      <c r="C806" s="3143"/>
      <c r="D806" s="3143"/>
      <c r="E806" s="3143"/>
      <c r="F806" s="3143"/>
      <c r="G806" s="3143"/>
      <c r="H806" s="3143"/>
      <c r="I806" s="3143"/>
      <c r="J806" s="3143"/>
      <c r="K806" s="3098"/>
      <c r="L806" s="3098"/>
      <c r="M806" s="3098"/>
      <c r="N806" s="3098"/>
      <c r="O806" s="3098"/>
      <c r="P806" s="3098"/>
      <c r="Q806" s="3098"/>
      <c r="R806" s="3098"/>
      <c r="S806" s="3098"/>
      <c r="T806" s="3098"/>
      <c r="U806" s="3098"/>
      <c r="V806" s="3098"/>
      <c r="W806" s="3098"/>
      <c r="X806" s="3098"/>
      <c r="Y806" s="3098"/>
      <c r="Z806" s="3098"/>
      <c r="AA806" s="3098"/>
      <c r="AB806" s="3098"/>
      <c r="AC806" s="3098"/>
      <c r="AD806" s="3098"/>
      <c r="AE806" s="3098"/>
      <c r="AF806" s="3098"/>
      <c r="AG806" s="3098"/>
      <c r="AH806" s="3098"/>
      <c r="AI806" s="3098"/>
      <c r="AJ806" s="3143"/>
      <c r="AK806" s="3143"/>
      <c r="AL806" s="3143"/>
      <c r="AM806" s="3143"/>
      <c r="AN806" s="3143"/>
      <c r="AO806" s="3143"/>
      <c r="AP806" s="3143"/>
      <c r="AQ806" s="3143"/>
      <c r="AR806" s="3143"/>
      <c r="AS806" s="3143"/>
      <c r="AT806" s="3143"/>
      <c r="AU806" s="3143"/>
      <c r="AV806" s="3143"/>
      <c r="AW806" s="3143"/>
      <c r="AX806" s="3143"/>
      <c r="AY806" s="3143"/>
      <c r="AZ806" s="3143"/>
      <c r="BA806" s="3143"/>
      <c r="BB806" s="3143"/>
      <c r="BC806" s="3143"/>
      <c r="BD806" s="3143"/>
      <c r="BE806" s="3143"/>
      <c r="BF806" s="3143"/>
      <c r="BG806" s="3143"/>
      <c r="BH806" s="3143"/>
      <c r="BI806" s="3143"/>
      <c r="BJ806" s="3143"/>
      <c r="BK806" s="3143"/>
      <c r="BL806" s="3189"/>
      <c r="BM806" s="3189"/>
      <c r="BN806" s="3189"/>
      <c r="BO806" s="3189"/>
      <c r="BP806" s="3189"/>
      <c r="BQ806" s="3189"/>
      <c r="BR806" s="3189"/>
      <c r="BS806" s="3189"/>
      <c r="BT806" s="3189"/>
      <c r="BU806" s="3189"/>
      <c r="BV806" s="3143"/>
      <c r="BW806" s="3143"/>
      <c r="BX806" s="3143"/>
      <c r="BY806" s="3143"/>
      <c r="BZ806" s="3143"/>
      <c r="CA806" s="3143"/>
      <c r="CB806" s="3143"/>
      <c r="CC806" s="3143"/>
      <c r="CD806" s="3143"/>
      <c r="CE806" s="3143"/>
      <c r="CF806" s="3143"/>
      <c r="CG806" s="3143"/>
      <c r="CH806" s="3143"/>
      <c r="CI806" s="3143"/>
    </row>
    <row r="807" spans="1:87" ht="16.5" customHeight="1">
      <c r="A807" s="3143"/>
      <c r="B807" s="3143"/>
      <c r="C807" s="3143"/>
      <c r="D807" s="3143"/>
      <c r="E807" s="3143"/>
      <c r="F807" s="3143"/>
      <c r="G807" s="3143"/>
      <c r="H807" s="3143"/>
      <c r="I807" s="3143"/>
      <c r="J807" s="3143"/>
      <c r="K807" s="3098"/>
      <c r="L807" s="3098"/>
      <c r="M807" s="3098"/>
      <c r="N807" s="3098"/>
      <c r="O807" s="3098"/>
      <c r="P807" s="3098"/>
      <c r="Q807" s="3098"/>
      <c r="R807" s="3098"/>
      <c r="S807" s="3098"/>
      <c r="T807" s="3098"/>
      <c r="U807" s="3098"/>
      <c r="V807" s="3098"/>
      <c r="W807" s="3098"/>
      <c r="X807" s="3098"/>
      <c r="Y807" s="3098"/>
      <c r="Z807" s="3098"/>
      <c r="AA807" s="3098"/>
      <c r="AB807" s="3098"/>
      <c r="AC807" s="3098"/>
      <c r="AD807" s="3098"/>
      <c r="AE807" s="3098"/>
      <c r="AF807" s="3098"/>
      <c r="AG807" s="3098"/>
      <c r="AH807" s="3098"/>
      <c r="AI807" s="3098"/>
      <c r="AJ807" s="3143"/>
      <c r="AK807" s="3143"/>
      <c r="AL807" s="3143"/>
      <c r="AM807" s="3143"/>
      <c r="AN807" s="3143"/>
      <c r="AO807" s="3143"/>
      <c r="AP807" s="3143"/>
      <c r="AQ807" s="3143"/>
      <c r="AR807" s="3143"/>
      <c r="AS807" s="3143"/>
      <c r="AT807" s="3143"/>
      <c r="AU807" s="3143"/>
      <c r="AV807" s="3143"/>
      <c r="AW807" s="3143"/>
      <c r="AX807" s="3143"/>
      <c r="AY807" s="3143"/>
      <c r="AZ807" s="3143"/>
      <c r="BA807" s="3143"/>
      <c r="BB807" s="3143"/>
      <c r="BC807" s="3143"/>
      <c r="BD807" s="3143"/>
      <c r="BE807" s="3143"/>
      <c r="BF807" s="3143"/>
      <c r="BG807" s="3143"/>
      <c r="BH807" s="3143"/>
      <c r="BI807" s="3143"/>
      <c r="BJ807" s="3143"/>
      <c r="BK807" s="3143"/>
      <c r="BL807" s="3189"/>
      <c r="BM807" s="3189"/>
      <c r="BN807" s="3189"/>
      <c r="BO807" s="3189"/>
      <c r="BP807" s="3189"/>
      <c r="BQ807" s="3189"/>
      <c r="BR807" s="3189"/>
      <c r="BS807" s="3189"/>
      <c r="BT807" s="3189"/>
      <c r="BU807" s="3189"/>
      <c r="BV807" s="3143"/>
      <c r="BW807" s="3143"/>
      <c r="BX807" s="3143"/>
      <c r="BY807" s="3143"/>
      <c r="BZ807" s="3143"/>
      <c r="CA807" s="3143"/>
      <c r="CB807" s="3143"/>
      <c r="CC807" s="3143"/>
      <c r="CD807" s="3143"/>
      <c r="CE807" s="3143"/>
      <c r="CF807" s="3143"/>
      <c r="CG807" s="3143"/>
      <c r="CH807" s="3143"/>
      <c r="CI807" s="3143"/>
    </row>
    <row r="808" spans="1:87" ht="16.5" customHeight="1">
      <c r="A808" s="3143"/>
      <c r="B808" s="3143"/>
      <c r="C808" s="3143"/>
      <c r="D808" s="3143"/>
      <c r="E808" s="3143"/>
      <c r="F808" s="3143"/>
      <c r="G808" s="3143"/>
      <c r="H808" s="3143"/>
      <c r="I808" s="3143"/>
      <c r="J808" s="3143"/>
      <c r="K808" s="3098"/>
      <c r="L808" s="3098"/>
      <c r="M808" s="3098"/>
      <c r="N808" s="3098"/>
      <c r="O808" s="3098"/>
      <c r="P808" s="3098"/>
      <c r="Q808" s="3098"/>
      <c r="R808" s="3098"/>
      <c r="S808" s="3098"/>
      <c r="T808" s="3098"/>
      <c r="U808" s="3098"/>
      <c r="V808" s="3098"/>
      <c r="W808" s="3098"/>
      <c r="X808" s="3098"/>
      <c r="Y808" s="3098"/>
      <c r="Z808" s="3098"/>
      <c r="AA808" s="3098"/>
      <c r="AB808" s="3098"/>
      <c r="AC808" s="3098"/>
      <c r="AD808" s="3098"/>
      <c r="AE808" s="3098"/>
      <c r="AF808" s="3098"/>
      <c r="AG808" s="3098"/>
      <c r="AH808" s="3098"/>
      <c r="AI808" s="3098"/>
      <c r="AJ808" s="3143"/>
      <c r="AK808" s="3143"/>
      <c r="AL808" s="3143"/>
      <c r="AM808" s="3143"/>
      <c r="AN808" s="3143"/>
      <c r="AO808" s="3143"/>
      <c r="AP808" s="3143"/>
      <c r="AQ808" s="3143"/>
      <c r="AR808" s="3143"/>
      <c r="AS808" s="3143"/>
      <c r="AT808" s="3143"/>
      <c r="AU808" s="3143"/>
      <c r="AV808" s="3143"/>
      <c r="AW808" s="3143"/>
      <c r="AX808" s="3143"/>
      <c r="AY808" s="3143"/>
      <c r="AZ808" s="3143"/>
      <c r="BA808" s="3143"/>
      <c r="BB808" s="3143"/>
      <c r="BC808" s="3143"/>
      <c r="BD808" s="3143"/>
      <c r="BE808" s="3143"/>
      <c r="BF808" s="3143"/>
      <c r="BG808" s="3143"/>
      <c r="BH808" s="3143"/>
      <c r="BI808" s="3143"/>
      <c r="BJ808" s="3143"/>
      <c r="BK808" s="3143"/>
      <c r="BL808" s="3189"/>
      <c r="BM808" s="3189"/>
      <c r="BN808" s="3189"/>
      <c r="BO808" s="3189"/>
      <c r="BP808" s="3189"/>
      <c r="BQ808" s="3189"/>
      <c r="BR808" s="3189"/>
      <c r="BS808" s="3189"/>
      <c r="BT808" s="3189"/>
      <c r="BU808" s="3189"/>
      <c r="BV808" s="3143"/>
      <c r="BW808" s="3143"/>
      <c r="BX808" s="3143"/>
      <c r="BY808" s="3143"/>
      <c r="BZ808" s="3143"/>
      <c r="CA808" s="3143"/>
      <c r="CB808" s="3143"/>
      <c r="CC808" s="3143"/>
      <c r="CD808" s="3143"/>
      <c r="CE808" s="3143"/>
      <c r="CF808" s="3143"/>
      <c r="CG808" s="3143"/>
      <c r="CH808" s="3143"/>
      <c r="CI808" s="3143"/>
    </row>
    <row r="809" spans="1:87" ht="16.5" customHeight="1">
      <c r="A809" s="3143"/>
      <c r="B809" s="3143"/>
      <c r="C809" s="3143"/>
      <c r="D809" s="3143"/>
      <c r="E809" s="3143"/>
      <c r="F809" s="3143"/>
      <c r="G809" s="3143"/>
      <c r="H809" s="3143"/>
      <c r="I809" s="3143"/>
      <c r="J809" s="3143"/>
      <c r="K809" s="3098"/>
      <c r="L809" s="3098"/>
      <c r="M809" s="3098"/>
      <c r="N809" s="3098"/>
      <c r="O809" s="3098"/>
      <c r="P809" s="3098"/>
      <c r="Q809" s="3098"/>
      <c r="R809" s="3098"/>
      <c r="S809" s="3098"/>
      <c r="T809" s="3098"/>
      <c r="U809" s="3098"/>
      <c r="V809" s="3098"/>
      <c r="W809" s="3098"/>
      <c r="X809" s="3098"/>
      <c r="Y809" s="3098"/>
      <c r="Z809" s="3098"/>
      <c r="AA809" s="3098"/>
      <c r="AB809" s="3098"/>
      <c r="AC809" s="3098"/>
      <c r="AD809" s="3098"/>
      <c r="AE809" s="3098"/>
      <c r="AF809" s="3098"/>
      <c r="AG809" s="3098"/>
      <c r="AH809" s="3098"/>
      <c r="AI809" s="3098"/>
      <c r="AJ809" s="3143"/>
      <c r="AK809" s="3143"/>
      <c r="AL809" s="3143"/>
      <c r="AM809" s="3143"/>
      <c r="AN809" s="3143"/>
      <c r="AO809" s="3143"/>
      <c r="AP809" s="3143"/>
      <c r="AQ809" s="3143"/>
      <c r="AR809" s="3143"/>
      <c r="AS809" s="3143"/>
      <c r="AT809" s="3143"/>
      <c r="AU809" s="3143"/>
      <c r="AV809" s="3143"/>
      <c r="AW809" s="3143"/>
      <c r="AX809" s="3143"/>
      <c r="AY809" s="3143"/>
      <c r="AZ809" s="3143"/>
      <c r="BA809" s="3143"/>
      <c r="BB809" s="3143"/>
      <c r="BC809" s="3143"/>
      <c r="BD809" s="3143"/>
      <c r="BE809" s="3143"/>
      <c r="BF809" s="3143"/>
      <c r="BG809" s="3143"/>
      <c r="BH809" s="3143"/>
      <c r="BI809" s="3143"/>
      <c r="BJ809" s="3143"/>
      <c r="BK809" s="3143"/>
      <c r="BL809" s="3189"/>
      <c r="BM809" s="3189"/>
      <c r="BN809" s="3189"/>
      <c r="BO809" s="3189"/>
      <c r="BP809" s="3189"/>
      <c r="BQ809" s="3189"/>
      <c r="BR809" s="3189"/>
      <c r="BS809" s="3189"/>
      <c r="BT809" s="3189"/>
      <c r="BU809" s="3189"/>
      <c r="BV809" s="3143"/>
      <c r="BW809" s="3143"/>
      <c r="BX809" s="3143"/>
      <c r="BY809" s="3143"/>
      <c r="BZ809" s="3143"/>
      <c r="CA809" s="3143"/>
      <c r="CB809" s="3143"/>
      <c r="CC809" s="3143"/>
      <c r="CD809" s="3143"/>
      <c r="CE809" s="3143"/>
      <c r="CF809" s="3143"/>
      <c r="CG809" s="3143"/>
      <c r="CH809" s="3143"/>
      <c r="CI809" s="3143"/>
    </row>
    <row r="810" spans="1:87" ht="16.5" customHeight="1">
      <c r="A810" s="3143"/>
      <c r="B810" s="3143"/>
      <c r="C810" s="3143"/>
      <c r="D810" s="3143"/>
      <c r="E810" s="3143"/>
      <c r="F810" s="3143"/>
      <c r="G810" s="3143"/>
      <c r="H810" s="3143"/>
      <c r="I810" s="3143"/>
      <c r="J810" s="3143"/>
      <c r="K810" s="3098"/>
      <c r="L810" s="3098"/>
      <c r="M810" s="3098"/>
      <c r="N810" s="3098"/>
      <c r="O810" s="3098"/>
      <c r="P810" s="3098"/>
      <c r="Q810" s="3098"/>
      <c r="R810" s="3098"/>
      <c r="S810" s="3098"/>
      <c r="T810" s="3098"/>
      <c r="U810" s="3098"/>
      <c r="V810" s="3098"/>
      <c r="W810" s="3098"/>
      <c r="X810" s="3098"/>
      <c r="Y810" s="3098"/>
      <c r="Z810" s="3098"/>
      <c r="AA810" s="3098"/>
      <c r="AB810" s="3098"/>
      <c r="AC810" s="3098"/>
      <c r="AD810" s="3098"/>
      <c r="AE810" s="3098"/>
      <c r="AF810" s="3098"/>
      <c r="AG810" s="3098"/>
      <c r="AH810" s="3098"/>
      <c r="AI810" s="3098"/>
      <c r="AJ810" s="3143"/>
      <c r="AK810" s="3143"/>
      <c r="AL810" s="3143"/>
      <c r="AM810" s="3143"/>
      <c r="AN810" s="3143"/>
      <c r="AO810" s="3143"/>
      <c r="AP810" s="3143"/>
      <c r="AQ810" s="3143"/>
      <c r="AR810" s="3143"/>
      <c r="AS810" s="3143"/>
      <c r="AT810" s="3143"/>
      <c r="AU810" s="3143"/>
      <c r="AV810" s="3143"/>
      <c r="AW810" s="3143"/>
      <c r="AX810" s="3143"/>
      <c r="AY810" s="3143"/>
      <c r="AZ810" s="3143"/>
      <c r="BA810" s="3143"/>
      <c r="BB810" s="3143"/>
      <c r="BC810" s="3143"/>
      <c r="BD810" s="3143"/>
      <c r="BE810" s="3143"/>
      <c r="BF810" s="3143"/>
      <c r="BG810" s="3143"/>
      <c r="BH810" s="3143"/>
      <c r="BI810" s="3143"/>
      <c r="BJ810" s="3143"/>
      <c r="BK810" s="3143"/>
      <c r="BL810" s="3189"/>
      <c r="BM810" s="3189"/>
      <c r="BN810" s="3189"/>
      <c r="BO810" s="3189"/>
      <c r="BP810" s="3189"/>
      <c r="BQ810" s="3189"/>
      <c r="BR810" s="3189"/>
      <c r="BS810" s="3189"/>
      <c r="BT810" s="3189"/>
      <c r="BU810" s="3189"/>
      <c r="BV810" s="3143"/>
      <c r="BW810" s="3143"/>
      <c r="BX810" s="3143"/>
      <c r="BY810" s="3143"/>
      <c r="BZ810" s="3143"/>
      <c r="CA810" s="3143"/>
      <c r="CB810" s="3143"/>
      <c r="CC810" s="3143"/>
      <c r="CD810" s="3143"/>
      <c r="CE810" s="3143"/>
      <c r="CF810" s="3143"/>
      <c r="CG810" s="3143"/>
      <c r="CH810" s="3143"/>
      <c r="CI810" s="3143"/>
    </row>
    <row r="811" spans="1:87" ht="16.5" customHeight="1">
      <c r="A811" s="3143"/>
      <c r="B811" s="3143"/>
      <c r="C811" s="3143"/>
      <c r="D811" s="3143"/>
      <c r="E811" s="3143"/>
      <c r="F811" s="3143"/>
      <c r="G811" s="3143"/>
      <c r="H811" s="3143"/>
      <c r="I811" s="3143"/>
      <c r="J811" s="3143"/>
      <c r="K811" s="3098"/>
      <c r="L811" s="3098"/>
      <c r="M811" s="3098"/>
      <c r="N811" s="3098"/>
      <c r="O811" s="3098"/>
      <c r="P811" s="3098"/>
      <c r="Q811" s="3098"/>
      <c r="R811" s="3098"/>
      <c r="S811" s="3098"/>
      <c r="T811" s="3098"/>
      <c r="U811" s="3098"/>
      <c r="V811" s="3098"/>
      <c r="W811" s="3098"/>
      <c r="X811" s="3098"/>
      <c r="Y811" s="3098"/>
      <c r="Z811" s="3098"/>
      <c r="AA811" s="3098"/>
      <c r="AB811" s="3098"/>
      <c r="AC811" s="3098"/>
      <c r="AD811" s="3098"/>
      <c r="AE811" s="3098"/>
      <c r="AF811" s="3098"/>
      <c r="AG811" s="3098"/>
      <c r="AH811" s="3098"/>
      <c r="AI811" s="3098"/>
      <c r="AJ811" s="3143"/>
      <c r="AK811" s="3143"/>
      <c r="AL811" s="3143"/>
      <c r="AM811" s="3143"/>
      <c r="AN811" s="3143"/>
      <c r="AO811" s="3143"/>
      <c r="AP811" s="3143"/>
      <c r="AQ811" s="3143"/>
      <c r="AR811" s="3143"/>
      <c r="AS811" s="3143"/>
      <c r="AT811" s="3143"/>
      <c r="AU811" s="3143"/>
      <c r="AV811" s="3143"/>
      <c r="AW811" s="3143"/>
      <c r="AX811" s="3143"/>
      <c r="AY811" s="3143"/>
      <c r="AZ811" s="3143"/>
      <c r="BA811" s="3143"/>
      <c r="BB811" s="3143"/>
      <c r="BC811" s="3143"/>
      <c r="BD811" s="3143"/>
      <c r="BE811" s="3143"/>
      <c r="BF811" s="3143"/>
      <c r="BG811" s="3143"/>
      <c r="BH811" s="3143"/>
      <c r="BI811" s="3143"/>
      <c r="BJ811" s="3143"/>
      <c r="BK811" s="3143"/>
      <c r="BL811" s="3189"/>
      <c r="BM811" s="3189"/>
      <c r="BN811" s="3189"/>
      <c r="BO811" s="3189"/>
      <c r="BP811" s="3189"/>
      <c r="BQ811" s="3189"/>
      <c r="BR811" s="3189"/>
      <c r="BS811" s="3189"/>
      <c r="BT811" s="3189"/>
      <c r="BU811" s="3189"/>
      <c r="BV811" s="3143"/>
      <c r="BW811" s="3143"/>
      <c r="BX811" s="3143"/>
      <c r="BY811" s="3143"/>
      <c r="BZ811" s="3143"/>
      <c r="CA811" s="3143"/>
      <c r="CB811" s="3143"/>
      <c r="CC811" s="3143"/>
      <c r="CD811" s="3143"/>
      <c r="CE811" s="3143"/>
      <c r="CF811" s="3143"/>
      <c r="CG811" s="3143"/>
      <c r="CH811" s="3143"/>
      <c r="CI811" s="3143"/>
    </row>
    <row r="812" spans="1:87" ht="16.5" customHeight="1">
      <c r="A812" s="3143"/>
      <c r="B812" s="3143"/>
      <c r="C812" s="3143"/>
      <c r="D812" s="3143"/>
      <c r="E812" s="3143"/>
      <c r="F812" s="3143"/>
      <c r="G812" s="3143"/>
      <c r="H812" s="3143"/>
      <c r="I812" s="3143"/>
      <c r="J812" s="3143"/>
      <c r="K812" s="3098"/>
      <c r="L812" s="3098"/>
      <c r="M812" s="3098"/>
      <c r="N812" s="3098"/>
      <c r="O812" s="3098"/>
      <c r="P812" s="3098"/>
      <c r="Q812" s="3098"/>
      <c r="R812" s="3098"/>
      <c r="S812" s="3098"/>
      <c r="T812" s="3098"/>
      <c r="U812" s="3098"/>
      <c r="V812" s="3098"/>
      <c r="W812" s="3098"/>
      <c r="X812" s="3098"/>
      <c r="Y812" s="3098"/>
      <c r="Z812" s="3098"/>
      <c r="AA812" s="3098"/>
      <c r="AB812" s="3098"/>
      <c r="AC812" s="3098"/>
      <c r="AD812" s="3098"/>
      <c r="AE812" s="3098"/>
      <c r="AF812" s="3098"/>
      <c r="AG812" s="3098"/>
      <c r="AH812" s="3098"/>
      <c r="AI812" s="3098"/>
      <c r="AJ812" s="3143"/>
      <c r="AK812" s="3143"/>
      <c r="AL812" s="3143"/>
      <c r="AM812" s="3143"/>
      <c r="AN812" s="3143"/>
      <c r="AO812" s="3143"/>
      <c r="AP812" s="3143"/>
      <c r="AQ812" s="3143"/>
      <c r="AR812" s="3143"/>
      <c r="AS812" s="3143"/>
      <c r="AT812" s="3143"/>
      <c r="AU812" s="3143"/>
      <c r="AV812" s="3143"/>
      <c r="AW812" s="3143"/>
      <c r="AX812" s="3143"/>
      <c r="AY812" s="3143"/>
      <c r="AZ812" s="3143"/>
      <c r="BA812" s="3143"/>
      <c r="BB812" s="3143"/>
      <c r="BC812" s="3143"/>
      <c r="BD812" s="3143"/>
      <c r="BE812" s="3143"/>
      <c r="BF812" s="3143"/>
      <c r="BG812" s="3143"/>
      <c r="BH812" s="3143"/>
      <c r="BI812" s="3143"/>
      <c r="BJ812" s="3143"/>
      <c r="BK812" s="3143"/>
      <c r="BL812" s="3189"/>
      <c r="BM812" s="3189"/>
      <c r="BN812" s="3189"/>
      <c r="BO812" s="3189"/>
      <c r="BP812" s="3189"/>
      <c r="BQ812" s="3189"/>
      <c r="BR812" s="3189"/>
      <c r="BS812" s="3189"/>
      <c r="BT812" s="3189"/>
      <c r="BU812" s="3189"/>
      <c r="BV812" s="3143"/>
      <c r="BW812" s="3143"/>
      <c r="BX812" s="3143"/>
      <c r="BY812" s="3143"/>
      <c r="BZ812" s="3143"/>
      <c r="CA812" s="3143"/>
      <c r="CB812" s="3143"/>
      <c r="CC812" s="3143"/>
      <c r="CD812" s="3143"/>
      <c r="CE812" s="3143"/>
      <c r="CF812" s="3143"/>
      <c r="CG812" s="3143"/>
      <c r="CH812" s="3143"/>
      <c r="CI812" s="3143"/>
    </row>
    <row r="813" spans="1:87" ht="16.5" customHeight="1">
      <c r="A813" s="3143"/>
      <c r="B813" s="3143"/>
      <c r="C813" s="3143"/>
      <c r="D813" s="3143"/>
      <c r="E813" s="3143"/>
      <c r="F813" s="3143"/>
      <c r="G813" s="3143"/>
      <c r="H813" s="3143"/>
      <c r="I813" s="3143"/>
      <c r="J813" s="3143"/>
      <c r="K813" s="3098"/>
      <c r="L813" s="3098"/>
      <c r="M813" s="3098"/>
      <c r="N813" s="3098"/>
      <c r="O813" s="3098"/>
      <c r="P813" s="3098"/>
      <c r="Q813" s="3098"/>
      <c r="R813" s="3098"/>
      <c r="S813" s="3098"/>
      <c r="T813" s="3098"/>
      <c r="U813" s="3098"/>
      <c r="V813" s="3098"/>
      <c r="W813" s="3098"/>
      <c r="X813" s="3098"/>
      <c r="Y813" s="3098"/>
      <c r="Z813" s="3098"/>
      <c r="AA813" s="3098"/>
      <c r="AB813" s="3098"/>
      <c r="AC813" s="3098"/>
      <c r="AD813" s="3098"/>
      <c r="AE813" s="3098"/>
      <c r="AF813" s="3098"/>
      <c r="AG813" s="3098"/>
      <c r="AH813" s="3098"/>
      <c r="AI813" s="3098"/>
      <c r="AJ813" s="3143"/>
      <c r="AK813" s="3143"/>
      <c r="AL813" s="3143"/>
      <c r="AM813" s="3143"/>
      <c r="AN813" s="3143"/>
      <c r="AO813" s="3143"/>
      <c r="AP813" s="3143"/>
      <c r="AQ813" s="3143"/>
      <c r="AR813" s="3143"/>
      <c r="AS813" s="3143"/>
      <c r="AT813" s="3143"/>
      <c r="AU813" s="3143"/>
      <c r="AV813" s="3143"/>
      <c r="AW813" s="3143"/>
      <c r="AX813" s="3143"/>
      <c r="AY813" s="3143"/>
      <c r="AZ813" s="3143"/>
      <c r="BA813" s="3143"/>
      <c r="BB813" s="3143"/>
      <c r="BC813" s="3143"/>
      <c r="BD813" s="3143"/>
      <c r="BE813" s="3143"/>
      <c r="BF813" s="3143"/>
      <c r="BG813" s="3143"/>
      <c r="BH813" s="3143"/>
      <c r="BI813" s="3143"/>
      <c r="BJ813" s="3143"/>
      <c r="BK813" s="3143"/>
      <c r="BL813" s="3189"/>
      <c r="BM813" s="3189"/>
      <c r="BN813" s="3189"/>
      <c r="BO813" s="3189"/>
      <c r="BP813" s="3189"/>
      <c r="BQ813" s="3189"/>
      <c r="BR813" s="3189"/>
      <c r="BS813" s="3189"/>
      <c r="BT813" s="3189"/>
      <c r="BU813" s="3189"/>
      <c r="BV813" s="3143"/>
      <c r="BW813" s="3143"/>
      <c r="BX813" s="3143"/>
      <c r="BY813" s="3143"/>
      <c r="BZ813" s="3143"/>
      <c r="CA813" s="3143"/>
      <c r="CB813" s="3143"/>
      <c r="CC813" s="3143"/>
      <c r="CD813" s="3143"/>
      <c r="CE813" s="3143"/>
      <c r="CF813" s="3143"/>
      <c r="CG813" s="3143"/>
      <c r="CH813" s="3143"/>
      <c r="CI813" s="3143"/>
    </row>
    <row r="814" spans="1:87" ht="16.5" customHeight="1">
      <c r="A814" s="3143"/>
      <c r="B814" s="3143"/>
      <c r="C814" s="3143"/>
      <c r="D814" s="3143"/>
      <c r="E814" s="3143"/>
      <c r="F814" s="3143"/>
      <c r="G814" s="3143"/>
      <c r="H814" s="3143"/>
      <c r="I814" s="3143"/>
      <c r="J814" s="3143"/>
      <c r="K814" s="3098"/>
      <c r="L814" s="3098"/>
      <c r="M814" s="3098"/>
      <c r="N814" s="3098"/>
      <c r="O814" s="3098"/>
      <c r="P814" s="3098"/>
      <c r="Q814" s="3098"/>
      <c r="R814" s="3098"/>
      <c r="S814" s="3098"/>
      <c r="T814" s="3098"/>
      <c r="U814" s="3098"/>
      <c r="V814" s="3098"/>
      <c r="W814" s="3098"/>
      <c r="X814" s="3098"/>
      <c r="Y814" s="3098"/>
      <c r="Z814" s="3098"/>
      <c r="AA814" s="3098"/>
      <c r="AB814" s="3098"/>
      <c r="AC814" s="3098"/>
      <c r="AD814" s="3098"/>
      <c r="AE814" s="3098"/>
      <c r="AF814" s="3098"/>
      <c r="AG814" s="3098"/>
      <c r="AH814" s="3098"/>
      <c r="AI814" s="3098"/>
      <c r="AJ814" s="3143"/>
      <c r="AK814" s="3143"/>
      <c r="AL814" s="3143"/>
      <c r="AM814" s="3143"/>
      <c r="AN814" s="3143"/>
      <c r="AO814" s="3143"/>
      <c r="AP814" s="3143"/>
      <c r="AQ814" s="3143"/>
      <c r="AR814" s="3143"/>
      <c r="AS814" s="3143"/>
      <c r="AT814" s="3143"/>
      <c r="AU814" s="3143"/>
      <c r="AV814" s="3143"/>
      <c r="AW814" s="3143"/>
      <c r="AX814" s="3143"/>
      <c r="AY814" s="3143"/>
      <c r="AZ814" s="3143"/>
      <c r="BA814" s="3143"/>
      <c r="BB814" s="3143"/>
      <c r="BC814" s="3143"/>
      <c r="BD814" s="3143"/>
      <c r="BE814" s="3143"/>
      <c r="BF814" s="3143"/>
      <c r="BG814" s="3143"/>
      <c r="BH814" s="3143"/>
      <c r="BI814" s="3143"/>
      <c r="BJ814" s="3143"/>
      <c r="BK814" s="3143"/>
      <c r="BL814" s="3189"/>
      <c r="BM814" s="3189"/>
      <c r="BN814" s="3189"/>
      <c r="BO814" s="3189"/>
      <c r="BP814" s="3189"/>
      <c r="BQ814" s="3189"/>
      <c r="BR814" s="3189"/>
      <c r="BS814" s="3189"/>
      <c r="BT814" s="3189"/>
      <c r="BU814" s="3189"/>
      <c r="BV814" s="3143"/>
      <c r="BW814" s="3143"/>
      <c r="BX814" s="3143"/>
      <c r="BY814" s="3143"/>
      <c r="BZ814" s="3143"/>
      <c r="CA814" s="3143"/>
      <c r="CB814" s="3143"/>
      <c r="CC814" s="3143"/>
      <c r="CD814" s="3143"/>
      <c r="CE814" s="3143"/>
      <c r="CF814" s="3143"/>
      <c r="CG814" s="3143"/>
      <c r="CH814" s="3143"/>
      <c r="CI814" s="3143"/>
    </row>
    <row r="815" spans="1:87" ht="16.5" customHeight="1">
      <c r="A815" s="3143"/>
      <c r="B815" s="3143"/>
      <c r="C815" s="3143"/>
      <c r="D815" s="3143"/>
      <c r="E815" s="3143"/>
      <c r="F815" s="3143"/>
      <c r="G815" s="3143"/>
      <c r="H815" s="3143"/>
      <c r="I815" s="3143"/>
      <c r="J815" s="3143"/>
      <c r="K815" s="3098"/>
      <c r="L815" s="3098"/>
      <c r="M815" s="3098"/>
      <c r="N815" s="3098"/>
      <c r="O815" s="3098"/>
      <c r="P815" s="3098"/>
      <c r="Q815" s="3098"/>
      <c r="R815" s="3098"/>
      <c r="S815" s="3098"/>
      <c r="T815" s="3098"/>
      <c r="U815" s="3098"/>
      <c r="V815" s="3098"/>
      <c r="W815" s="3098"/>
      <c r="X815" s="3098"/>
      <c r="Y815" s="3098"/>
      <c r="Z815" s="3098"/>
      <c r="AA815" s="3098"/>
      <c r="AB815" s="3098"/>
      <c r="AC815" s="3098"/>
      <c r="AD815" s="3098"/>
      <c r="AE815" s="3098"/>
      <c r="AF815" s="3098"/>
      <c r="AG815" s="3098"/>
      <c r="AH815" s="3098"/>
      <c r="AI815" s="3098"/>
      <c r="AJ815" s="3143"/>
      <c r="AK815" s="3143"/>
      <c r="AL815" s="3143"/>
      <c r="AM815" s="3143"/>
      <c r="AN815" s="3143"/>
      <c r="AO815" s="3143"/>
      <c r="AP815" s="3143"/>
      <c r="AQ815" s="3143"/>
      <c r="AR815" s="3143"/>
      <c r="AS815" s="3143"/>
      <c r="AT815" s="3143"/>
      <c r="AU815" s="3143"/>
      <c r="AV815" s="3143"/>
      <c r="AW815" s="3143"/>
      <c r="AX815" s="3143"/>
      <c r="AY815" s="3143"/>
      <c r="AZ815" s="3143"/>
      <c r="BA815" s="3143"/>
      <c r="BB815" s="3143"/>
      <c r="BC815" s="3143"/>
      <c r="BD815" s="3143"/>
      <c r="BE815" s="3143"/>
      <c r="BF815" s="3143"/>
      <c r="BG815" s="3143"/>
      <c r="BH815" s="3143"/>
      <c r="BI815" s="3143"/>
      <c r="BJ815" s="3143"/>
      <c r="BK815" s="3143"/>
      <c r="BL815" s="3189"/>
      <c r="BM815" s="3189"/>
      <c r="BN815" s="3189"/>
      <c r="BO815" s="3189"/>
      <c r="BP815" s="3189"/>
      <c r="BQ815" s="3189"/>
      <c r="BR815" s="3189"/>
      <c r="BS815" s="3189"/>
      <c r="BT815" s="3189"/>
      <c r="BU815" s="3189"/>
      <c r="BV815" s="3143"/>
      <c r="BW815" s="3143"/>
      <c r="BX815" s="3143"/>
      <c r="BY815" s="3143"/>
      <c r="BZ815" s="3143"/>
      <c r="CA815" s="3143"/>
      <c r="CB815" s="3143"/>
      <c r="CC815" s="3143"/>
      <c r="CD815" s="3143"/>
      <c r="CE815" s="3143"/>
      <c r="CF815" s="3143"/>
      <c r="CG815" s="3143"/>
      <c r="CH815" s="3143"/>
      <c r="CI815" s="3143"/>
    </row>
    <row r="816" spans="1:87" ht="16.5" customHeight="1">
      <c r="A816" s="3143"/>
      <c r="B816" s="3143"/>
      <c r="C816" s="3143"/>
      <c r="D816" s="3143"/>
      <c r="E816" s="3143"/>
      <c r="F816" s="3143"/>
      <c r="G816" s="3143"/>
      <c r="H816" s="3143"/>
      <c r="I816" s="3143"/>
      <c r="J816" s="3143"/>
      <c r="K816" s="3098"/>
      <c r="L816" s="3098"/>
      <c r="M816" s="3098"/>
      <c r="N816" s="3098"/>
      <c r="O816" s="3098"/>
      <c r="P816" s="3098"/>
      <c r="Q816" s="3098"/>
      <c r="R816" s="3098"/>
      <c r="S816" s="3098"/>
      <c r="T816" s="3098"/>
      <c r="U816" s="3098"/>
      <c r="V816" s="3098"/>
      <c r="W816" s="3098"/>
      <c r="X816" s="3098"/>
      <c r="Y816" s="3098"/>
      <c r="Z816" s="3098"/>
      <c r="AA816" s="3098"/>
      <c r="AB816" s="3098"/>
      <c r="AC816" s="3098"/>
      <c r="AD816" s="3098"/>
      <c r="AE816" s="3098"/>
      <c r="AF816" s="3098"/>
      <c r="AG816" s="3098"/>
      <c r="AH816" s="3098"/>
      <c r="AI816" s="3098"/>
      <c r="AJ816" s="3143"/>
      <c r="AK816" s="3143"/>
      <c r="AL816" s="3143"/>
      <c r="AM816" s="3143"/>
      <c r="AN816" s="3143"/>
      <c r="AO816" s="3143"/>
      <c r="AP816" s="3143"/>
      <c r="AQ816" s="3143"/>
      <c r="AR816" s="3143"/>
      <c r="AS816" s="3143"/>
      <c r="AT816" s="3143"/>
      <c r="AU816" s="3143"/>
      <c r="AV816" s="3143"/>
      <c r="AW816" s="3143"/>
      <c r="AX816" s="3143"/>
      <c r="AY816" s="3143"/>
      <c r="AZ816" s="3143"/>
      <c r="BA816" s="3143"/>
      <c r="BB816" s="3143"/>
      <c r="BC816" s="3143"/>
      <c r="BD816" s="3143"/>
      <c r="BE816" s="3143"/>
      <c r="BF816" s="3143"/>
      <c r="BG816" s="3143"/>
      <c r="BH816" s="3143"/>
      <c r="BI816" s="3143"/>
      <c r="BJ816" s="3143"/>
      <c r="BK816" s="3143"/>
      <c r="BL816" s="3189"/>
      <c r="BM816" s="3189"/>
      <c r="BN816" s="3189"/>
      <c r="BO816" s="3189"/>
      <c r="BP816" s="3189"/>
      <c r="BQ816" s="3189"/>
      <c r="BR816" s="3189"/>
      <c r="BS816" s="3189"/>
      <c r="BT816" s="3189"/>
      <c r="BU816" s="3189"/>
      <c r="BV816" s="3143"/>
      <c r="BW816" s="3143"/>
      <c r="BX816" s="3143"/>
      <c r="BY816" s="3143"/>
      <c r="BZ816" s="3143"/>
      <c r="CA816" s="3143"/>
      <c r="CB816" s="3143"/>
      <c r="CC816" s="3143"/>
      <c r="CD816" s="3143"/>
      <c r="CE816" s="3143"/>
      <c r="CF816" s="3143"/>
      <c r="CG816" s="3143"/>
      <c r="CH816" s="3143"/>
      <c r="CI816" s="3143"/>
    </row>
    <row r="817" spans="1:87" ht="16.5" customHeight="1">
      <c r="A817" s="3143"/>
      <c r="B817" s="3143"/>
      <c r="C817" s="3143"/>
      <c r="D817" s="3143"/>
      <c r="E817" s="3143"/>
      <c r="F817" s="3143"/>
      <c r="G817" s="3143"/>
      <c r="H817" s="3143"/>
      <c r="I817" s="3143"/>
      <c r="J817" s="3143"/>
      <c r="K817" s="3098"/>
      <c r="L817" s="3098"/>
      <c r="M817" s="3098"/>
      <c r="N817" s="3098"/>
      <c r="O817" s="3098"/>
      <c r="P817" s="3098"/>
      <c r="Q817" s="3098"/>
      <c r="R817" s="3098"/>
      <c r="S817" s="3098"/>
      <c r="T817" s="3098"/>
      <c r="U817" s="3098"/>
      <c r="V817" s="3098"/>
      <c r="W817" s="3098"/>
      <c r="X817" s="3098"/>
      <c r="Y817" s="3098"/>
      <c r="Z817" s="3098"/>
      <c r="AA817" s="3098"/>
      <c r="AB817" s="3098"/>
      <c r="AC817" s="3098"/>
      <c r="AD817" s="3098"/>
      <c r="AE817" s="3098"/>
      <c r="AF817" s="3098"/>
      <c r="AG817" s="3098"/>
      <c r="AH817" s="3098"/>
      <c r="AI817" s="3098"/>
      <c r="AJ817" s="3143"/>
      <c r="AK817" s="3143"/>
      <c r="AL817" s="3143"/>
      <c r="AM817" s="3143"/>
      <c r="AN817" s="3143"/>
      <c r="AO817" s="3143"/>
      <c r="AP817" s="3143"/>
      <c r="AQ817" s="3143"/>
      <c r="AR817" s="3143"/>
      <c r="AS817" s="3143"/>
      <c r="AT817" s="3143"/>
      <c r="AU817" s="3143"/>
      <c r="AV817" s="3143"/>
      <c r="AW817" s="3143"/>
      <c r="AX817" s="3143"/>
      <c r="AY817" s="3143"/>
      <c r="AZ817" s="3143"/>
      <c r="BA817" s="3143"/>
      <c r="BB817" s="3143"/>
      <c r="BC817" s="3143"/>
      <c r="BD817" s="3143"/>
      <c r="BE817" s="3143"/>
      <c r="BF817" s="3143"/>
      <c r="BG817" s="3143"/>
      <c r="BH817" s="3143"/>
      <c r="BI817" s="3143"/>
      <c r="BJ817" s="3143"/>
      <c r="BK817" s="3143"/>
      <c r="BL817" s="3189"/>
      <c r="BM817" s="3189"/>
      <c r="BN817" s="3189"/>
      <c r="BO817" s="3189"/>
      <c r="BP817" s="3189"/>
      <c r="BQ817" s="3189"/>
      <c r="BR817" s="3189"/>
      <c r="BS817" s="3189"/>
      <c r="BT817" s="3189"/>
      <c r="BU817" s="3189"/>
      <c r="BV817" s="3143"/>
      <c r="BW817" s="3143"/>
      <c r="BX817" s="3143"/>
      <c r="BY817" s="3143"/>
      <c r="BZ817" s="3143"/>
      <c r="CA817" s="3143"/>
      <c r="CB817" s="3143"/>
      <c r="CC817" s="3143"/>
      <c r="CD817" s="3143"/>
      <c r="CE817" s="3143"/>
      <c r="CF817" s="3143"/>
      <c r="CG817" s="3143"/>
      <c r="CH817" s="3143"/>
      <c r="CI817" s="3143"/>
    </row>
    <row r="818" spans="1:87" ht="16.5" customHeight="1">
      <c r="A818" s="3143"/>
      <c r="B818" s="3143"/>
      <c r="C818" s="3143"/>
      <c r="D818" s="3143"/>
      <c r="E818" s="3143"/>
      <c r="F818" s="3143"/>
      <c r="G818" s="3143"/>
      <c r="H818" s="3143"/>
      <c r="I818" s="3143"/>
      <c r="J818" s="3143"/>
      <c r="K818" s="3098"/>
      <c r="L818" s="3098"/>
      <c r="M818" s="3098"/>
      <c r="N818" s="3098"/>
      <c r="O818" s="3098"/>
      <c r="P818" s="3098"/>
      <c r="Q818" s="3098"/>
      <c r="R818" s="3098"/>
      <c r="S818" s="3098"/>
      <c r="T818" s="3098"/>
      <c r="U818" s="3098"/>
      <c r="V818" s="3098"/>
      <c r="W818" s="3098"/>
      <c r="X818" s="3098"/>
      <c r="Y818" s="3098"/>
      <c r="Z818" s="3098"/>
      <c r="AA818" s="3098"/>
      <c r="AB818" s="3098"/>
      <c r="AC818" s="3098"/>
      <c r="AD818" s="3098"/>
      <c r="AE818" s="3098"/>
      <c r="AF818" s="3098"/>
      <c r="AG818" s="3098"/>
      <c r="AH818" s="3098"/>
      <c r="AI818" s="3098"/>
      <c r="AJ818" s="3143"/>
      <c r="AK818" s="3143"/>
      <c r="AL818" s="3143"/>
      <c r="AM818" s="3143"/>
      <c r="AN818" s="3143"/>
      <c r="AO818" s="3143"/>
      <c r="AP818" s="3143"/>
      <c r="AQ818" s="3143"/>
      <c r="AR818" s="3143"/>
      <c r="AS818" s="3143"/>
      <c r="AT818" s="3143"/>
      <c r="AU818" s="3143"/>
      <c r="AV818" s="3143"/>
      <c r="AW818" s="3143"/>
      <c r="AX818" s="3143"/>
      <c r="AY818" s="3143"/>
      <c r="AZ818" s="3143"/>
      <c r="BA818" s="3143"/>
      <c r="BB818" s="3143"/>
      <c r="BC818" s="3143"/>
      <c r="BD818" s="3143"/>
      <c r="BE818" s="3143"/>
      <c r="BF818" s="3143"/>
      <c r="BG818" s="3143"/>
      <c r="BH818" s="3143"/>
      <c r="BI818" s="3143"/>
      <c r="BJ818" s="3143"/>
      <c r="BK818" s="3143"/>
      <c r="BL818" s="3189"/>
      <c r="BM818" s="3189"/>
      <c r="BN818" s="3189"/>
      <c r="BO818" s="3189"/>
      <c r="BP818" s="3189"/>
      <c r="BQ818" s="3189"/>
      <c r="BR818" s="3189"/>
      <c r="BS818" s="3189"/>
      <c r="BT818" s="3189"/>
      <c r="BU818" s="3189"/>
      <c r="BV818" s="3143"/>
      <c r="BW818" s="3143"/>
      <c r="BX818" s="3143"/>
      <c r="BY818" s="3143"/>
      <c r="BZ818" s="3143"/>
      <c r="CA818" s="3143"/>
      <c r="CB818" s="3143"/>
      <c r="CC818" s="3143"/>
      <c r="CD818" s="3143"/>
      <c r="CE818" s="3143"/>
      <c r="CF818" s="3143"/>
      <c r="CG818" s="3143"/>
      <c r="CH818" s="3143"/>
      <c r="CI818" s="3143"/>
    </row>
    <row r="819" spans="1:87" ht="16.5" customHeight="1">
      <c r="A819" s="3143"/>
      <c r="B819" s="3143"/>
      <c r="C819" s="3143"/>
      <c r="D819" s="3143"/>
      <c r="E819" s="3143"/>
      <c r="F819" s="3143"/>
      <c r="G819" s="3143"/>
      <c r="H819" s="3143"/>
      <c r="I819" s="3143"/>
      <c r="J819" s="3143"/>
      <c r="K819" s="3098"/>
      <c r="L819" s="3098"/>
      <c r="M819" s="3098"/>
      <c r="N819" s="3098"/>
      <c r="O819" s="3098"/>
      <c r="P819" s="3098"/>
      <c r="Q819" s="3098"/>
      <c r="R819" s="3098"/>
      <c r="S819" s="3098"/>
      <c r="T819" s="3098"/>
      <c r="U819" s="3098"/>
      <c r="V819" s="3098"/>
      <c r="W819" s="3098"/>
      <c r="X819" s="3098"/>
      <c r="Y819" s="3098"/>
      <c r="Z819" s="3098"/>
      <c r="AA819" s="3098"/>
      <c r="AB819" s="3098"/>
      <c r="AC819" s="3098"/>
      <c r="AD819" s="3098"/>
      <c r="AE819" s="3098"/>
      <c r="AF819" s="3098"/>
      <c r="AG819" s="3098"/>
      <c r="AH819" s="3098"/>
      <c r="AI819" s="3098"/>
      <c r="AJ819" s="3143"/>
      <c r="AK819" s="3143"/>
      <c r="AL819" s="3143"/>
      <c r="AM819" s="3143"/>
      <c r="AN819" s="3143"/>
      <c r="AO819" s="3143"/>
      <c r="AP819" s="3143"/>
      <c r="AQ819" s="3143"/>
      <c r="AR819" s="3143"/>
      <c r="AS819" s="3143"/>
      <c r="AT819" s="3143"/>
      <c r="AU819" s="3143"/>
      <c r="AV819" s="3143"/>
      <c r="AW819" s="3143"/>
      <c r="AX819" s="3143"/>
      <c r="AY819" s="3143"/>
      <c r="AZ819" s="3143"/>
      <c r="BA819" s="3143"/>
      <c r="BB819" s="3143"/>
      <c r="BC819" s="3143"/>
      <c r="BD819" s="3143"/>
      <c r="BE819" s="3143"/>
      <c r="BF819" s="3143"/>
      <c r="BG819" s="3143"/>
      <c r="BH819" s="3143"/>
      <c r="BI819" s="3143"/>
      <c r="BJ819" s="3143"/>
      <c r="BK819" s="3143"/>
      <c r="BL819" s="3189"/>
      <c r="BM819" s="3189"/>
      <c r="BN819" s="3189"/>
      <c r="BO819" s="3189"/>
      <c r="BP819" s="3189"/>
      <c r="BQ819" s="3189"/>
      <c r="BR819" s="3189"/>
      <c r="BS819" s="3189"/>
      <c r="BT819" s="3189"/>
      <c r="BU819" s="3189"/>
      <c r="BV819" s="3143"/>
      <c r="BW819" s="3143"/>
      <c r="BX819" s="3143"/>
      <c r="BY819" s="3143"/>
      <c r="BZ819" s="3143"/>
      <c r="CA819" s="3143"/>
      <c r="CB819" s="3143"/>
      <c r="CC819" s="3143"/>
      <c r="CD819" s="3143"/>
      <c r="CE819" s="3143"/>
      <c r="CF819" s="3143"/>
      <c r="CG819" s="3143"/>
      <c r="CH819" s="3143"/>
      <c r="CI819" s="3143"/>
    </row>
    <row r="820" spans="1:87" ht="16.5" customHeight="1">
      <c r="A820" s="3143"/>
      <c r="B820" s="3143"/>
      <c r="C820" s="3143"/>
      <c r="D820" s="3143"/>
      <c r="E820" s="3143"/>
      <c r="F820" s="3143"/>
      <c r="G820" s="3143"/>
      <c r="H820" s="3143"/>
      <c r="I820" s="3143"/>
      <c r="J820" s="3143"/>
      <c r="K820" s="3098"/>
      <c r="L820" s="3098"/>
      <c r="M820" s="3098"/>
      <c r="N820" s="3098"/>
      <c r="O820" s="3098"/>
      <c r="P820" s="3098"/>
      <c r="Q820" s="3098"/>
      <c r="R820" s="3098"/>
      <c r="S820" s="3098"/>
      <c r="T820" s="3098"/>
      <c r="U820" s="3098"/>
      <c r="V820" s="3098"/>
      <c r="W820" s="3098"/>
      <c r="X820" s="3098"/>
      <c r="Y820" s="3098"/>
      <c r="Z820" s="3098"/>
      <c r="AA820" s="3098"/>
      <c r="AB820" s="3098"/>
      <c r="AC820" s="3098"/>
      <c r="AD820" s="3098"/>
      <c r="AE820" s="3098"/>
      <c r="AF820" s="3098"/>
      <c r="AG820" s="3098"/>
      <c r="AH820" s="3098"/>
      <c r="AI820" s="3098"/>
      <c r="AJ820" s="3143"/>
      <c r="AK820" s="3143"/>
      <c r="AL820" s="3143"/>
      <c r="AM820" s="3143"/>
      <c r="AN820" s="3143"/>
      <c r="AO820" s="3143"/>
      <c r="AP820" s="3143"/>
      <c r="AQ820" s="3143"/>
      <c r="AR820" s="3143"/>
      <c r="AS820" s="3143"/>
      <c r="AT820" s="3143"/>
      <c r="AU820" s="3143"/>
      <c r="AV820" s="3143"/>
      <c r="AW820" s="3143"/>
      <c r="AX820" s="3143"/>
      <c r="AY820" s="3143"/>
      <c r="AZ820" s="3143"/>
      <c r="BA820" s="3143"/>
      <c r="BB820" s="3143"/>
      <c r="BC820" s="3143"/>
      <c r="BD820" s="3143"/>
      <c r="BE820" s="3143"/>
      <c r="BF820" s="3143"/>
      <c r="BG820" s="3143"/>
      <c r="BH820" s="3143"/>
      <c r="BI820" s="3143"/>
      <c r="BJ820" s="3143"/>
      <c r="BK820" s="3143"/>
      <c r="BL820" s="3189"/>
      <c r="BM820" s="3189"/>
      <c r="BN820" s="3189"/>
      <c r="BO820" s="3189"/>
      <c r="BP820" s="3189"/>
      <c r="BQ820" s="3189"/>
      <c r="BR820" s="3189"/>
      <c r="BS820" s="3189"/>
      <c r="BT820" s="3189"/>
      <c r="BU820" s="3189"/>
      <c r="BV820" s="3143"/>
      <c r="BW820" s="3143"/>
      <c r="BX820" s="3143"/>
      <c r="BY820" s="3143"/>
      <c r="BZ820" s="3143"/>
      <c r="CA820" s="3143"/>
      <c r="CB820" s="3143"/>
      <c r="CC820" s="3143"/>
      <c r="CD820" s="3143"/>
      <c r="CE820" s="3143"/>
      <c r="CF820" s="3143"/>
      <c r="CG820" s="3143"/>
      <c r="CH820" s="3143"/>
      <c r="CI820" s="3143"/>
    </row>
    <row r="821" spans="1:87" ht="16.5" customHeight="1">
      <c r="A821" s="3143"/>
      <c r="B821" s="3143"/>
      <c r="C821" s="3143"/>
      <c r="D821" s="3143"/>
      <c r="E821" s="3143"/>
      <c r="F821" s="3143"/>
      <c r="G821" s="3143"/>
      <c r="H821" s="3143"/>
      <c r="I821" s="3143"/>
      <c r="J821" s="3143"/>
      <c r="K821" s="3098"/>
      <c r="L821" s="3098"/>
      <c r="M821" s="3098"/>
      <c r="N821" s="3098"/>
      <c r="O821" s="3098"/>
      <c r="P821" s="3098"/>
      <c r="Q821" s="3098"/>
      <c r="R821" s="3098"/>
      <c r="S821" s="3098"/>
      <c r="T821" s="3098"/>
      <c r="U821" s="3098"/>
      <c r="V821" s="3098"/>
      <c r="W821" s="3098"/>
      <c r="X821" s="3098"/>
      <c r="Y821" s="3098"/>
      <c r="Z821" s="3098"/>
      <c r="AA821" s="3098"/>
      <c r="AB821" s="3098"/>
      <c r="AC821" s="3098"/>
      <c r="AD821" s="3098"/>
      <c r="AE821" s="3098"/>
      <c r="AF821" s="3098"/>
      <c r="AG821" s="3098"/>
      <c r="AH821" s="3098"/>
      <c r="AI821" s="3098"/>
      <c r="AJ821" s="3143"/>
      <c r="AK821" s="3143"/>
      <c r="AL821" s="3143"/>
      <c r="AM821" s="3143"/>
      <c r="AN821" s="3143"/>
      <c r="AO821" s="3143"/>
      <c r="AP821" s="3143"/>
      <c r="AQ821" s="3143"/>
      <c r="AR821" s="3143"/>
      <c r="AS821" s="3143"/>
      <c r="AT821" s="3143"/>
      <c r="AU821" s="3143"/>
      <c r="AV821" s="3143"/>
      <c r="AW821" s="3143"/>
      <c r="AX821" s="3143"/>
      <c r="AY821" s="3143"/>
      <c r="AZ821" s="3143"/>
      <c r="BA821" s="3143"/>
      <c r="BB821" s="3143"/>
      <c r="BC821" s="3143"/>
      <c r="BD821" s="3143"/>
      <c r="BE821" s="3143"/>
      <c r="BF821" s="3143"/>
      <c r="BG821" s="3143"/>
      <c r="BH821" s="3143"/>
      <c r="BI821" s="3143"/>
      <c r="BJ821" s="3143"/>
      <c r="BK821" s="3143"/>
      <c r="BL821" s="3189"/>
      <c r="BM821" s="3189"/>
      <c r="BN821" s="3189"/>
      <c r="BO821" s="3189"/>
      <c r="BP821" s="3189"/>
      <c r="BQ821" s="3189"/>
      <c r="BR821" s="3189"/>
      <c r="BS821" s="3189"/>
      <c r="BT821" s="3189"/>
      <c r="BU821" s="3189"/>
      <c r="BV821" s="3143"/>
      <c r="BW821" s="3143"/>
      <c r="BX821" s="3143"/>
      <c r="BY821" s="3143"/>
      <c r="BZ821" s="3143"/>
      <c r="CA821" s="3143"/>
      <c r="CB821" s="3143"/>
      <c r="CC821" s="3143"/>
      <c r="CD821" s="3143"/>
      <c r="CE821" s="3143"/>
      <c r="CF821" s="3143"/>
      <c r="CG821" s="3143"/>
      <c r="CH821" s="3143"/>
      <c r="CI821" s="3143"/>
    </row>
    <row r="822" spans="1:87" ht="16.5" customHeight="1">
      <c r="A822" s="3143"/>
      <c r="B822" s="3143"/>
      <c r="C822" s="3143"/>
      <c r="D822" s="3143"/>
      <c r="E822" s="3143"/>
      <c r="F822" s="3143"/>
      <c r="G822" s="3143"/>
      <c r="H822" s="3143"/>
      <c r="I822" s="3143"/>
      <c r="J822" s="3143"/>
      <c r="K822" s="3098"/>
      <c r="L822" s="3098"/>
      <c r="M822" s="3098"/>
      <c r="N822" s="3098"/>
      <c r="O822" s="3098"/>
      <c r="P822" s="3098"/>
      <c r="Q822" s="3098"/>
      <c r="R822" s="3098"/>
      <c r="S822" s="3098"/>
      <c r="T822" s="3098"/>
      <c r="U822" s="3098"/>
      <c r="V822" s="3098"/>
      <c r="W822" s="3098"/>
      <c r="X822" s="3098"/>
      <c r="Y822" s="3098"/>
      <c r="Z822" s="3098"/>
      <c r="AA822" s="3098"/>
      <c r="AB822" s="3098"/>
      <c r="AC822" s="3098"/>
      <c r="AD822" s="3098"/>
      <c r="AE822" s="3098"/>
      <c r="AF822" s="3098"/>
      <c r="AG822" s="3098"/>
      <c r="AH822" s="3098"/>
      <c r="AI822" s="3098"/>
      <c r="AJ822" s="3143"/>
      <c r="AK822" s="3143"/>
      <c r="AL822" s="3143"/>
      <c r="AM822" s="3143"/>
      <c r="AN822" s="3143"/>
      <c r="AO822" s="3143"/>
      <c r="AP822" s="3143"/>
      <c r="AQ822" s="3143"/>
      <c r="AR822" s="3143"/>
      <c r="AS822" s="3143"/>
      <c r="AT822" s="3143"/>
      <c r="AU822" s="3143"/>
      <c r="AV822" s="3143"/>
      <c r="AW822" s="3143"/>
      <c r="AX822" s="3143"/>
      <c r="AY822" s="3143"/>
      <c r="AZ822" s="3143"/>
      <c r="BA822" s="3143"/>
      <c r="BB822" s="3143"/>
      <c r="BC822" s="3143"/>
      <c r="BD822" s="3143"/>
      <c r="BE822" s="3143"/>
      <c r="BF822" s="3143"/>
      <c r="BG822" s="3143"/>
      <c r="BH822" s="3143"/>
      <c r="BI822" s="3143"/>
      <c r="BJ822" s="3143"/>
      <c r="BK822" s="3143"/>
      <c r="BL822" s="3189"/>
      <c r="BM822" s="3189"/>
      <c r="BN822" s="3189"/>
      <c r="BO822" s="3189"/>
      <c r="BP822" s="3189"/>
      <c r="BQ822" s="3189"/>
      <c r="BR822" s="3189"/>
      <c r="BS822" s="3189"/>
      <c r="BT822" s="3189"/>
      <c r="BU822" s="3189"/>
      <c r="BV822" s="3143"/>
      <c r="BW822" s="3143"/>
      <c r="BX822" s="3143"/>
      <c r="BY822" s="3143"/>
      <c r="BZ822" s="3143"/>
      <c r="CA822" s="3143"/>
      <c r="CB822" s="3143"/>
      <c r="CC822" s="3143"/>
      <c r="CD822" s="3143"/>
      <c r="CE822" s="3143"/>
      <c r="CF822" s="3143"/>
      <c r="CG822" s="3143"/>
      <c r="CH822" s="3143"/>
      <c r="CI822" s="3143"/>
    </row>
    <row r="823" spans="1:87" ht="16.5" customHeight="1">
      <c r="A823" s="3143"/>
      <c r="B823" s="3143"/>
      <c r="C823" s="3143"/>
      <c r="D823" s="3143"/>
      <c r="E823" s="3143"/>
      <c r="F823" s="3143"/>
      <c r="G823" s="3143"/>
      <c r="H823" s="3143"/>
      <c r="I823" s="3143"/>
      <c r="J823" s="3143"/>
      <c r="K823" s="3098"/>
      <c r="L823" s="3098"/>
      <c r="M823" s="3098"/>
      <c r="N823" s="3098"/>
      <c r="O823" s="3098"/>
      <c r="P823" s="3098"/>
      <c r="Q823" s="3098"/>
      <c r="R823" s="3098"/>
      <c r="S823" s="3098"/>
      <c r="T823" s="3098"/>
      <c r="U823" s="3098"/>
      <c r="V823" s="3098"/>
      <c r="W823" s="3098"/>
      <c r="X823" s="3098"/>
      <c r="Y823" s="3098"/>
      <c r="Z823" s="3098"/>
      <c r="AA823" s="3098"/>
      <c r="AB823" s="3098"/>
      <c r="AC823" s="3098"/>
      <c r="AD823" s="3098"/>
      <c r="AE823" s="3098"/>
      <c r="AF823" s="3098"/>
      <c r="AG823" s="3098"/>
      <c r="AH823" s="3098"/>
      <c r="AI823" s="3098"/>
      <c r="AJ823" s="3143"/>
      <c r="AK823" s="3143"/>
      <c r="AL823" s="3143"/>
      <c r="AM823" s="3143"/>
      <c r="AN823" s="3143"/>
      <c r="AO823" s="3143"/>
      <c r="AP823" s="3143"/>
      <c r="AQ823" s="3143"/>
      <c r="AR823" s="3143"/>
      <c r="AS823" s="3143"/>
      <c r="AT823" s="3143"/>
      <c r="AU823" s="3143"/>
      <c r="AV823" s="3143"/>
      <c r="AW823" s="3143"/>
      <c r="AX823" s="3143"/>
      <c r="AY823" s="3143"/>
      <c r="AZ823" s="3143"/>
      <c r="BA823" s="3143"/>
      <c r="BB823" s="3143"/>
      <c r="BC823" s="3143"/>
      <c r="BD823" s="3143"/>
      <c r="BE823" s="3143"/>
      <c r="BF823" s="3143"/>
      <c r="BG823" s="3143"/>
      <c r="BH823" s="3143"/>
      <c r="BI823" s="3143"/>
      <c r="BJ823" s="3143"/>
      <c r="BK823" s="3143"/>
      <c r="BL823" s="3189"/>
      <c r="BM823" s="3189"/>
      <c r="BN823" s="3189"/>
      <c r="BO823" s="3189"/>
      <c r="BP823" s="3189"/>
      <c r="BQ823" s="3189"/>
      <c r="BR823" s="3189"/>
      <c r="BS823" s="3189"/>
      <c r="BT823" s="3189"/>
      <c r="BU823" s="3189"/>
      <c r="BV823" s="3143"/>
      <c r="BW823" s="3143"/>
      <c r="BX823" s="3143"/>
      <c r="BY823" s="3143"/>
      <c r="BZ823" s="3143"/>
      <c r="CA823" s="3143"/>
      <c r="CB823" s="3143"/>
      <c r="CC823" s="3143"/>
      <c r="CD823" s="3143"/>
      <c r="CE823" s="3143"/>
      <c r="CF823" s="3143"/>
      <c r="CG823" s="3143"/>
      <c r="CH823" s="3143"/>
      <c r="CI823" s="3143"/>
    </row>
    <row r="824" spans="1:87" ht="16.5" customHeight="1">
      <c r="A824" s="3143"/>
      <c r="B824" s="3143"/>
      <c r="C824" s="3143"/>
      <c r="D824" s="3143"/>
      <c r="E824" s="3143"/>
      <c r="F824" s="3143"/>
      <c r="G824" s="3143"/>
      <c r="H824" s="3143"/>
      <c r="I824" s="3143"/>
      <c r="J824" s="3143"/>
      <c r="K824" s="3098"/>
      <c r="L824" s="3098"/>
      <c r="M824" s="3098"/>
      <c r="N824" s="3098"/>
      <c r="O824" s="3098"/>
      <c r="P824" s="3098"/>
      <c r="Q824" s="3098"/>
      <c r="R824" s="3098"/>
      <c r="S824" s="3098"/>
      <c r="T824" s="3098"/>
      <c r="U824" s="3098"/>
      <c r="V824" s="3098"/>
      <c r="W824" s="3098"/>
      <c r="X824" s="3098"/>
      <c r="Y824" s="3098"/>
      <c r="Z824" s="3098"/>
      <c r="AA824" s="3098"/>
      <c r="AB824" s="3098"/>
      <c r="AC824" s="3098"/>
      <c r="AD824" s="3098"/>
      <c r="AE824" s="3098"/>
      <c r="AF824" s="3098"/>
      <c r="AG824" s="3098"/>
      <c r="AH824" s="3098"/>
      <c r="AI824" s="3098"/>
      <c r="AJ824" s="3143"/>
      <c r="AK824" s="3143"/>
      <c r="AL824" s="3143"/>
      <c r="AM824" s="3143"/>
      <c r="AN824" s="3143"/>
      <c r="AO824" s="3143"/>
      <c r="AP824" s="3143"/>
      <c r="AQ824" s="3143"/>
      <c r="AR824" s="3143"/>
      <c r="AS824" s="3143"/>
      <c r="AT824" s="3143"/>
      <c r="AU824" s="3143"/>
      <c r="AV824" s="3143"/>
      <c r="AW824" s="3143"/>
      <c r="AX824" s="3143"/>
      <c r="AY824" s="3143"/>
      <c r="AZ824" s="3143"/>
      <c r="BA824" s="3143"/>
      <c r="BB824" s="3143"/>
      <c r="BC824" s="3143"/>
      <c r="BD824" s="3143"/>
      <c r="BE824" s="3143"/>
      <c r="BF824" s="3143"/>
      <c r="BG824" s="3143"/>
      <c r="BH824" s="3143"/>
      <c r="BI824" s="3143"/>
      <c r="BJ824" s="3143"/>
      <c r="BK824" s="3143"/>
      <c r="BL824" s="3189"/>
      <c r="BM824" s="3189"/>
      <c r="BN824" s="3189"/>
      <c r="BO824" s="3189"/>
      <c r="BP824" s="3189"/>
      <c r="BQ824" s="3189"/>
      <c r="BR824" s="3189"/>
      <c r="BS824" s="3189"/>
      <c r="BT824" s="3189"/>
      <c r="BU824" s="3189"/>
      <c r="BV824" s="3143"/>
      <c r="BW824" s="3143"/>
      <c r="BX824" s="3143"/>
      <c r="BY824" s="3143"/>
      <c r="BZ824" s="3143"/>
      <c r="CA824" s="3143"/>
      <c r="CB824" s="3143"/>
      <c r="CC824" s="3143"/>
      <c r="CD824" s="3143"/>
      <c r="CE824" s="3143"/>
      <c r="CF824" s="3143"/>
      <c r="CG824" s="3143"/>
      <c r="CH824" s="3143"/>
      <c r="CI824" s="3143"/>
    </row>
    <row r="825" spans="1:87" ht="16.5" customHeight="1">
      <c r="A825" s="3143"/>
      <c r="B825" s="3143"/>
      <c r="C825" s="3143"/>
      <c r="D825" s="3143"/>
      <c r="E825" s="3143"/>
      <c r="F825" s="3143"/>
      <c r="G825" s="3143"/>
      <c r="H825" s="3143"/>
      <c r="I825" s="3143"/>
      <c r="J825" s="3143"/>
      <c r="K825" s="3098"/>
      <c r="L825" s="3098"/>
      <c r="M825" s="3098"/>
      <c r="N825" s="3098"/>
      <c r="O825" s="3098"/>
      <c r="P825" s="3098"/>
      <c r="Q825" s="3098"/>
      <c r="R825" s="3098"/>
      <c r="S825" s="3098"/>
      <c r="T825" s="3098"/>
      <c r="U825" s="3098"/>
      <c r="V825" s="3098"/>
      <c r="W825" s="3098"/>
      <c r="X825" s="3098"/>
      <c r="Y825" s="3098"/>
      <c r="Z825" s="3098"/>
      <c r="AA825" s="3098"/>
      <c r="AB825" s="3098"/>
      <c r="AC825" s="3098"/>
      <c r="AD825" s="3098"/>
      <c r="AE825" s="3098"/>
      <c r="AF825" s="3098"/>
      <c r="AG825" s="3098"/>
      <c r="AH825" s="3098"/>
      <c r="AI825" s="3098"/>
      <c r="AJ825" s="3143"/>
      <c r="AK825" s="3143"/>
      <c r="AL825" s="3143"/>
      <c r="AM825" s="3143"/>
      <c r="AN825" s="3143"/>
      <c r="AO825" s="3143"/>
      <c r="AP825" s="3143"/>
      <c r="AQ825" s="3143"/>
      <c r="AR825" s="3143"/>
      <c r="AS825" s="3143"/>
      <c r="AT825" s="3143"/>
      <c r="AU825" s="3143"/>
      <c r="AV825" s="3143"/>
      <c r="AW825" s="3143"/>
      <c r="AX825" s="3143"/>
      <c r="AY825" s="3143"/>
      <c r="AZ825" s="3143"/>
      <c r="BA825" s="3143"/>
      <c r="BB825" s="3143"/>
      <c r="BC825" s="3143"/>
      <c r="BD825" s="3143"/>
      <c r="BE825" s="3143"/>
      <c r="BF825" s="3143"/>
      <c r="BG825" s="3143"/>
      <c r="BH825" s="3143"/>
      <c r="BI825" s="3143"/>
      <c r="BJ825" s="3143"/>
      <c r="BK825" s="3143"/>
      <c r="BL825" s="3189"/>
      <c r="BM825" s="3189"/>
      <c r="BN825" s="3189"/>
      <c r="BO825" s="3189"/>
      <c r="BP825" s="3189"/>
      <c r="BQ825" s="3189"/>
      <c r="BR825" s="3189"/>
      <c r="BS825" s="3189"/>
      <c r="BT825" s="3189"/>
      <c r="BU825" s="3189"/>
      <c r="BV825" s="3143"/>
      <c r="BW825" s="3143"/>
      <c r="BX825" s="3143"/>
      <c r="BY825" s="3143"/>
      <c r="BZ825" s="3143"/>
      <c r="CA825" s="3143"/>
      <c r="CB825" s="3143"/>
      <c r="CC825" s="3143"/>
      <c r="CD825" s="3143"/>
      <c r="CE825" s="3143"/>
      <c r="CF825" s="3143"/>
      <c r="CG825" s="3143"/>
      <c r="CH825" s="3143"/>
      <c r="CI825" s="3143"/>
    </row>
    <row r="826" spans="1:87" ht="16.5" customHeight="1">
      <c r="A826" s="3143"/>
      <c r="B826" s="3143"/>
      <c r="C826" s="3143"/>
      <c r="D826" s="3143"/>
      <c r="E826" s="3143"/>
      <c r="F826" s="3143"/>
      <c r="G826" s="3143"/>
      <c r="H826" s="3143"/>
      <c r="I826" s="3143"/>
      <c r="J826" s="3143"/>
      <c r="K826" s="3098"/>
      <c r="L826" s="3098"/>
      <c r="M826" s="3098"/>
      <c r="N826" s="3098"/>
      <c r="O826" s="3098"/>
      <c r="P826" s="3098"/>
      <c r="Q826" s="3098"/>
      <c r="R826" s="3098"/>
      <c r="S826" s="3098"/>
      <c r="T826" s="3098"/>
      <c r="U826" s="3098"/>
      <c r="V826" s="3098"/>
      <c r="W826" s="3098"/>
      <c r="X826" s="3098"/>
      <c r="Y826" s="3098"/>
      <c r="Z826" s="3098"/>
      <c r="AA826" s="3098"/>
      <c r="AB826" s="3098"/>
      <c r="AC826" s="3098"/>
      <c r="AD826" s="3098"/>
      <c r="AE826" s="3098"/>
      <c r="AF826" s="3098"/>
      <c r="AG826" s="3098"/>
      <c r="AH826" s="3098"/>
      <c r="AI826" s="3098"/>
      <c r="AJ826" s="3143"/>
      <c r="AK826" s="3143"/>
      <c r="AL826" s="3143"/>
      <c r="AM826" s="3143"/>
      <c r="AN826" s="3143"/>
      <c r="AO826" s="3143"/>
      <c r="AP826" s="3143"/>
      <c r="AQ826" s="3143"/>
      <c r="AR826" s="3143"/>
      <c r="AS826" s="3143"/>
      <c r="AT826" s="3143"/>
      <c r="AU826" s="3143"/>
      <c r="AV826" s="3143"/>
      <c r="AW826" s="3143"/>
      <c r="AX826" s="3143"/>
      <c r="AY826" s="3143"/>
      <c r="AZ826" s="3143"/>
      <c r="BA826" s="3143"/>
      <c r="BB826" s="3143"/>
      <c r="BC826" s="3143"/>
      <c r="BD826" s="3143"/>
      <c r="BE826" s="3143"/>
      <c r="BF826" s="3143"/>
      <c r="BG826" s="3143"/>
      <c r="BH826" s="3143"/>
      <c r="BI826" s="3143"/>
      <c r="BJ826" s="3143"/>
      <c r="BK826" s="3143"/>
      <c r="BL826" s="3189"/>
      <c r="BM826" s="3189"/>
      <c r="BN826" s="3189"/>
      <c r="BO826" s="3189"/>
      <c r="BP826" s="3189"/>
      <c r="BQ826" s="3189"/>
      <c r="BR826" s="3189"/>
      <c r="BS826" s="3189"/>
      <c r="BT826" s="3189"/>
      <c r="BU826" s="3189"/>
      <c r="BV826" s="3143"/>
      <c r="BW826" s="3143"/>
      <c r="BX826" s="3143"/>
      <c r="BY826" s="3143"/>
      <c r="BZ826" s="3143"/>
      <c r="CA826" s="3143"/>
      <c r="CB826" s="3143"/>
      <c r="CC826" s="3143"/>
      <c r="CD826" s="3143"/>
      <c r="CE826" s="3143"/>
      <c r="CF826" s="3143"/>
      <c r="CG826" s="3143"/>
      <c r="CH826" s="3143"/>
      <c r="CI826" s="3143"/>
    </row>
    <row r="827" spans="1:87" ht="16.5" customHeight="1">
      <c r="A827" s="3143"/>
      <c r="B827" s="3143"/>
      <c r="C827" s="3143"/>
      <c r="D827" s="3143"/>
      <c r="E827" s="3143"/>
      <c r="F827" s="3143"/>
      <c r="G827" s="3143"/>
      <c r="H827" s="3143"/>
      <c r="I827" s="3143"/>
      <c r="J827" s="3143"/>
      <c r="K827" s="3098"/>
      <c r="L827" s="3098"/>
      <c r="M827" s="3098"/>
      <c r="N827" s="3098"/>
      <c r="O827" s="3098"/>
      <c r="P827" s="3098"/>
      <c r="Q827" s="3098"/>
      <c r="R827" s="3098"/>
      <c r="S827" s="3098"/>
      <c r="T827" s="3098"/>
      <c r="U827" s="3098"/>
      <c r="V827" s="3098"/>
      <c r="W827" s="3098"/>
      <c r="X827" s="3098"/>
      <c r="Y827" s="3098"/>
      <c r="Z827" s="3098"/>
      <c r="AA827" s="3098"/>
      <c r="AB827" s="3098"/>
      <c r="AC827" s="3098"/>
      <c r="AD827" s="3098"/>
      <c r="AE827" s="3098"/>
      <c r="AF827" s="3098"/>
      <c r="AG827" s="3098"/>
      <c r="AH827" s="3098"/>
      <c r="AI827" s="3098"/>
      <c r="AJ827" s="3143"/>
      <c r="AK827" s="3143"/>
      <c r="AL827" s="3143"/>
      <c r="AM827" s="3143"/>
      <c r="AN827" s="3143"/>
      <c r="AO827" s="3143"/>
      <c r="AP827" s="3143"/>
      <c r="AQ827" s="3143"/>
      <c r="AR827" s="3143"/>
      <c r="AS827" s="3143"/>
      <c r="AT827" s="3143"/>
      <c r="AU827" s="3143"/>
      <c r="AV827" s="3143"/>
      <c r="AW827" s="3143"/>
      <c r="AX827" s="3143"/>
      <c r="AY827" s="3143"/>
      <c r="AZ827" s="3143"/>
      <c r="BA827" s="3143"/>
      <c r="BB827" s="3143"/>
      <c r="BC827" s="3143"/>
      <c r="BD827" s="3143"/>
      <c r="BE827" s="3143"/>
      <c r="BF827" s="3143"/>
      <c r="BG827" s="3143"/>
      <c r="BH827" s="3143"/>
      <c r="BI827" s="3143"/>
      <c r="BJ827" s="3143"/>
      <c r="BK827" s="3143"/>
      <c r="BL827" s="3189"/>
      <c r="BM827" s="3189"/>
      <c r="BN827" s="3189"/>
      <c r="BO827" s="3189"/>
      <c r="BP827" s="3189"/>
      <c r="BQ827" s="3189"/>
      <c r="BR827" s="3189"/>
      <c r="BS827" s="3189"/>
      <c r="BT827" s="3189"/>
      <c r="BU827" s="3189"/>
      <c r="BV827" s="3143"/>
      <c r="BW827" s="3143"/>
      <c r="BX827" s="3143"/>
      <c r="BY827" s="3143"/>
      <c r="BZ827" s="3143"/>
      <c r="CA827" s="3143"/>
      <c r="CB827" s="3143"/>
      <c r="CC827" s="3143"/>
      <c r="CD827" s="3143"/>
      <c r="CE827" s="3143"/>
      <c r="CF827" s="3143"/>
      <c r="CG827" s="3143"/>
      <c r="CH827" s="3143"/>
      <c r="CI827" s="3143"/>
    </row>
    <row r="828" spans="1:87" ht="16.5" customHeight="1">
      <c r="A828" s="3143"/>
      <c r="B828" s="3143"/>
      <c r="C828" s="3143"/>
      <c r="D828" s="3143"/>
      <c r="E828" s="3143"/>
      <c r="F828" s="3143"/>
      <c r="G828" s="3143"/>
      <c r="H828" s="3143"/>
      <c r="I828" s="3143"/>
      <c r="J828" s="3143"/>
      <c r="K828" s="3098"/>
      <c r="L828" s="3098"/>
      <c r="M828" s="3098"/>
      <c r="N828" s="3098"/>
      <c r="O828" s="3098"/>
      <c r="P828" s="3098"/>
      <c r="Q828" s="3098"/>
      <c r="R828" s="3098"/>
      <c r="S828" s="3098"/>
      <c r="T828" s="3098"/>
      <c r="U828" s="3098"/>
      <c r="V828" s="3098"/>
      <c r="W828" s="3098"/>
      <c r="X828" s="3098"/>
      <c r="Y828" s="3098"/>
      <c r="Z828" s="3098"/>
      <c r="AA828" s="3098"/>
      <c r="AB828" s="3098"/>
      <c r="AC828" s="3098"/>
      <c r="AD828" s="3098"/>
      <c r="AE828" s="3098"/>
      <c r="AF828" s="3098"/>
      <c r="AG828" s="3098"/>
      <c r="AH828" s="3098"/>
      <c r="AI828" s="3098"/>
      <c r="AJ828" s="3143"/>
      <c r="AK828" s="3143"/>
      <c r="AL828" s="3143"/>
      <c r="AM828" s="3143"/>
      <c r="AN828" s="3143"/>
      <c r="AO828" s="3143"/>
      <c r="AP828" s="3143"/>
      <c r="AQ828" s="3143"/>
      <c r="AR828" s="3143"/>
      <c r="AS828" s="3143"/>
      <c r="AT828" s="3143"/>
      <c r="AU828" s="3143"/>
      <c r="AV828" s="3143"/>
      <c r="AW828" s="3143"/>
      <c r="AX828" s="3143"/>
      <c r="AY828" s="3143"/>
      <c r="AZ828" s="3143"/>
      <c r="BA828" s="3143"/>
      <c r="BB828" s="3143"/>
      <c r="BC828" s="3143"/>
      <c r="BD828" s="3143"/>
      <c r="BE828" s="3143"/>
      <c r="BF828" s="3143"/>
      <c r="BG828" s="3143"/>
      <c r="BH828" s="3143"/>
      <c r="BI828" s="3143"/>
      <c r="BJ828" s="3143"/>
      <c r="BK828" s="3143"/>
      <c r="BL828" s="3189"/>
      <c r="BM828" s="3189"/>
      <c r="BN828" s="3189"/>
      <c r="BO828" s="3189"/>
      <c r="BP828" s="3189"/>
      <c r="BQ828" s="3189"/>
      <c r="BR828" s="3189"/>
      <c r="BS828" s="3189"/>
      <c r="BT828" s="3189"/>
      <c r="BU828" s="3189"/>
      <c r="BV828" s="3143"/>
      <c r="BW828" s="3143"/>
      <c r="BX828" s="3143"/>
      <c r="BY828" s="3143"/>
      <c r="BZ828" s="3143"/>
      <c r="CA828" s="3143"/>
      <c r="CB828" s="3143"/>
      <c r="CC828" s="3143"/>
      <c r="CD828" s="3143"/>
      <c r="CE828" s="3143"/>
      <c r="CF828" s="3143"/>
      <c r="CG828" s="3143"/>
      <c r="CH828" s="3143"/>
      <c r="CI828" s="3143"/>
    </row>
    <row r="829" spans="1:87" ht="16.5" customHeight="1">
      <c r="A829" s="3143"/>
      <c r="B829" s="3143"/>
      <c r="C829" s="3143"/>
      <c r="D829" s="3143"/>
      <c r="E829" s="3143"/>
      <c r="F829" s="3143"/>
      <c r="G829" s="3143"/>
      <c r="H829" s="3143"/>
      <c r="I829" s="3143"/>
      <c r="J829" s="3143"/>
      <c r="K829" s="3098"/>
      <c r="L829" s="3098"/>
      <c r="M829" s="3098"/>
      <c r="N829" s="3098"/>
      <c r="O829" s="3098"/>
      <c r="P829" s="3098"/>
      <c r="Q829" s="3098"/>
      <c r="R829" s="3098"/>
      <c r="S829" s="3098"/>
      <c r="T829" s="3098"/>
      <c r="U829" s="3098"/>
      <c r="V829" s="3098"/>
      <c r="W829" s="3098"/>
      <c r="X829" s="3098"/>
      <c r="Y829" s="3098"/>
      <c r="Z829" s="3098"/>
      <c r="AA829" s="3098"/>
      <c r="AB829" s="3098"/>
      <c r="AC829" s="3098"/>
      <c r="AD829" s="3098"/>
      <c r="AE829" s="3098"/>
      <c r="AF829" s="3098"/>
      <c r="AG829" s="3098"/>
      <c r="AH829" s="3098"/>
      <c r="AI829" s="3098"/>
      <c r="AJ829" s="3143"/>
      <c r="AK829" s="3143"/>
      <c r="AL829" s="3143"/>
      <c r="AM829" s="3143"/>
      <c r="AN829" s="3143"/>
      <c r="AO829" s="3143"/>
      <c r="AP829" s="3143"/>
      <c r="AQ829" s="3143"/>
      <c r="AR829" s="3143"/>
      <c r="AS829" s="3143"/>
      <c r="AT829" s="3143"/>
      <c r="AU829" s="3143"/>
      <c r="AV829" s="3143"/>
      <c r="AW829" s="3143"/>
      <c r="AX829" s="3143"/>
      <c r="AY829" s="3143"/>
      <c r="AZ829" s="3143"/>
      <c r="BA829" s="3143"/>
      <c r="BB829" s="3143"/>
      <c r="BC829" s="3143"/>
      <c r="BD829" s="3143"/>
      <c r="BE829" s="3143"/>
      <c r="BF829" s="3143"/>
      <c r="BG829" s="3143"/>
      <c r="BH829" s="3143"/>
      <c r="BI829" s="3143"/>
      <c r="BJ829" s="3143"/>
      <c r="BK829" s="3143"/>
      <c r="BL829" s="3189"/>
      <c r="BM829" s="3189"/>
      <c r="BN829" s="3189"/>
      <c r="BO829" s="3189"/>
      <c r="BP829" s="3189"/>
      <c r="BQ829" s="3189"/>
      <c r="BR829" s="3189"/>
      <c r="BS829" s="3189"/>
      <c r="BT829" s="3189"/>
      <c r="BU829" s="3189"/>
      <c r="BV829" s="3143"/>
      <c r="BW829" s="3143"/>
      <c r="BX829" s="3143"/>
      <c r="BY829" s="3143"/>
      <c r="BZ829" s="3143"/>
      <c r="CA829" s="3143"/>
      <c r="CB829" s="3143"/>
      <c r="CC829" s="3143"/>
      <c r="CD829" s="3143"/>
      <c r="CE829" s="3143"/>
      <c r="CF829" s="3143"/>
      <c r="CG829" s="3143"/>
      <c r="CH829" s="3143"/>
      <c r="CI829" s="3143"/>
    </row>
    <row r="830" spans="1:87" ht="16.5" customHeight="1">
      <c r="A830" s="3143"/>
      <c r="B830" s="3143"/>
      <c r="C830" s="3143"/>
      <c r="D830" s="3143"/>
      <c r="E830" s="3143"/>
      <c r="F830" s="3143"/>
      <c r="G830" s="3143"/>
      <c r="H830" s="3143"/>
      <c r="I830" s="3143"/>
      <c r="J830" s="3143"/>
      <c r="K830" s="3098"/>
      <c r="L830" s="3098"/>
      <c r="M830" s="3098"/>
      <c r="N830" s="3098"/>
      <c r="O830" s="3098"/>
      <c r="P830" s="3098"/>
      <c r="Q830" s="3098"/>
      <c r="R830" s="3098"/>
      <c r="S830" s="3098"/>
      <c r="T830" s="3098"/>
      <c r="U830" s="3098"/>
      <c r="V830" s="3098"/>
      <c r="W830" s="3098"/>
      <c r="X830" s="3098"/>
      <c r="Y830" s="3098"/>
      <c r="Z830" s="3098"/>
      <c r="AA830" s="3098"/>
      <c r="AB830" s="3098"/>
      <c r="AC830" s="3098"/>
      <c r="AD830" s="3098"/>
      <c r="AE830" s="3098"/>
      <c r="AF830" s="3098"/>
      <c r="AG830" s="3098"/>
      <c r="AH830" s="3098"/>
      <c r="AI830" s="3098"/>
      <c r="AJ830" s="3143"/>
      <c r="AK830" s="3143"/>
      <c r="AL830" s="3143"/>
      <c r="AM830" s="3143"/>
      <c r="AN830" s="3143"/>
      <c r="AO830" s="3143"/>
      <c r="AP830" s="3143"/>
      <c r="AQ830" s="3143"/>
      <c r="AR830" s="3143"/>
      <c r="AS830" s="3143"/>
      <c r="AT830" s="3143"/>
      <c r="AU830" s="3143"/>
      <c r="AV830" s="3143"/>
      <c r="AW830" s="3143"/>
      <c r="AX830" s="3143"/>
      <c r="AY830" s="3143"/>
      <c r="AZ830" s="3143"/>
      <c r="BA830" s="3143"/>
      <c r="BB830" s="3143"/>
      <c r="BC830" s="3143"/>
      <c r="BD830" s="3143"/>
      <c r="BE830" s="3143"/>
      <c r="BF830" s="3143"/>
      <c r="BG830" s="3143"/>
      <c r="BH830" s="3143"/>
      <c r="BI830" s="3143"/>
      <c r="BJ830" s="3143"/>
      <c r="BK830" s="3143"/>
      <c r="BL830" s="3189"/>
      <c r="BM830" s="3189"/>
      <c r="BN830" s="3189"/>
      <c r="BO830" s="3189"/>
      <c r="BP830" s="3189"/>
      <c r="BQ830" s="3189"/>
      <c r="BR830" s="3189"/>
      <c r="BS830" s="3189"/>
      <c r="BT830" s="3189"/>
      <c r="BU830" s="3189"/>
      <c r="BV830" s="3143"/>
      <c r="BW830" s="3143"/>
      <c r="BX830" s="3143"/>
      <c r="BY830" s="3143"/>
      <c r="BZ830" s="3143"/>
      <c r="CA830" s="3143"/>
      <c r="CB830" s="3143"/>
      <c r="CC830" s="3143"/>
      <c r="CD830" s="3143"/>
      <c r="CE830" s="3143"/>
      <c r="CF830" s="3143"/>
      <c r="CG830" s="3143"/>
      <c r="CH830" s="3143"/>
      <c r="CI830" s="3143"/>
    </row>
    <row r="831" spans="1:87" ht="16.5" customHeight="1">
      <c r="A831" s="3143"/>
      <c r="B831" s="3143"/>
      <c r="C831" s="3143"/>
      <c r="D831" s="3143"/>
      <c r="E831" s="3143"/>
      <c r="F831" s="3143"/>
      <c r="G831" s="3143"/>
      <c r="H831" s="3143"/>
      <c r="I831" s="3143"/>
      <c r="J831" s="3143"/>
      <c r="K831" s="3098"/>
      <c r="L831" s="3098"/>
      <c r="M831" s="3098"/>
      <c r="N831" s="3098"/>
      <c r="O831" s="3098"/>
      <c r="P831" s="3098"/>
      <c r="Q831" s="3098"/>
      <c r="R831" s="3098"/>
      <c r="S831" s="3098"/>
      <c r="T831" s="3098"/>
      <c r="U831" s="3098"/>
      <c r="V831" s="3098"/>
      <c r="W831" s="3098"/>
      <c r="X831" s="3098"/>
      <c r="Y831" s="3098"/>
      <c r="Z831" s="3098"/>
      <c r="AA831" s="3098"/>
      <c r="AB831" s="3098"/>
      <c r="AC831" s="3098"/>
      <c r="AD831" s="3098"/>
      <c r="AE831" s="3098"/>
      <c r="AF831" s="3098"/>
      <c r="AG831" s="3098"/>
      <c r="AH831" s="3098"/>
      <c r="AI831" s="3098"/>
      <c r="AJ831" s="3143"/>
      <c r="AK831" s="3143"/>
      <c r="AL831" s="3143"/>
      <c r="AM831" s="3143"/>
      <c r="AN831" s="3143"/>
      <c r="AO831" s="3143"/>
      <c r="AP831" s="3143"/>
      <c r="AQ831" s="3143"/>
      <c r="AR831" s="3143"/>
      <c r="AS831" s="3143"/>
      <c r="AT831" s="3143"/>
      <c r="AU831" s="3143"/>
      <c r="AV831" s="3143"/>
      <c r="AW831" s="3143"/>
      <c r="AX831" s="3143"/>
      <c r="AY831" s="3143"/>
      <c r="AZ831" s="3143"/>
      <c r="BA831" s="3143"/>
      <c r="BB831" s="3143"/>
      <c r="BC831" s="3143"/>
      <c r="BD831" s="3143"/>
      <c r="BE831" s="3143"/>
      <c r="BF831" s="3143"/>
      <c r="BG831" s="3143"/>
      <c r="BH831" s="3143"/>
      <c r="BI831" s="3143"/>
      <c r="BJ831" s="3143"/>
      <c r="BK831" s="3143"/>
      <c r="BL831" s="3189"/>
      <c r="BM831" s="3189"/>
      <c r="BN831" s="3189"/>
      <c r="BO831" s="3189"/>
      <c r="BP831" s="3189"/>
      <c r="BQ831" s="3189"/>
      <c r="BR831" s="3189"/>
      <c r="BS831" s="3189"/>
      <c r="BT831" s="3189"/>
      <c r="BU831" s="3189"/>
      <c r="BV831" s="3143"/>
      <c r="BW831" s="3143"/>
      <c r="BX831" s="3143"/>
      <c r="BY831" s="3143"/>
      <c r="BZ831" s="3143"/>
      <c r="CA831" s="3143"/>
      <c r="CB831" s="3143"/>
      <c r="CC831" s="3143"/>
      <c r="CD831" s="3143"/>
      <c r="CE831" s="3143"/>
      <c r="CF831" s="3143"/>
      <c r="CG831" s="3143"/>
      <c r="CH831" s="3143"/>
      <c r="CI831" s="3143"/>
    </row>
    <row r="832" spans="1:87" ht="16.5" customHeight="1">
      <c r="A832" s="3143"/>
      <c r="B832" s="3143"/>
      <c r="C832" s="3143"/>
      <c r="D832" s="3143"/>
      <c r="E832" s="3143"/>
      <c r="F832" s="3143"/>
      <c r="G832" s="3143"/>
      <c r="H832" s="3143"/>
      <c r="I832" s="3143"/>
      <c r="J832" s="3143"/>
      <c r="K832" s="3098"/>
      <c r="L832" s="3098"/>
      <c r="M832" s="3098"/>
      <c r="N832" s="3098"/>
      <c r="O832" s="3098"/>
      <c r="P832" s="3098"/>
      <c r="Q832" s="3098"/>
      <c r="R832" s="3098"/>
      <c r="S832" s="3098"/>
      <c r="T832" s="3098"/>
      <c r="U832" s="3098"/>
      <c r="V832" s="3098"/>
      <c r="W832" s="3098"/>
      <c r="X832" s="3098"/>
      <c r="Y832" s="3098"/>
      <c r="Z832" s="3098"/>
      <c r="AA832" s="3098"/>
      <c r="AB832" s="3098"/>
      <c r="AC832" s="3098"/>
      <c r="AD832" s="3098"/>
      <c r="AE832" s="3098"/>
      <c r="AF832" s="3098"/>
      <c r="AG832" s="3098"/>
      <c r="AH832" s="3098"/>
      <c r="AI832" s="3098"/>
      <c r="AJ832" s="3143"/>
      <c r="AK832" s="3143"/>
      <c r="AL832" s="3143"/>
      <c r="AM832" s="3143"/>
      <c r="AN832" s="3143"/>
      <c r="AO832" s="3143"/>
      <c r="AP832" s="3143"/>
      <c r="AQ832" s="3143"/>
      <c r="AR832" s="3143"/>
      <c r="AS832" s="3143"/>
      <c r="AT832" s="3143"/>
      <c r="AU832" s="3143"/>
      <c r="AV832" s="3143"/>
      <c r="AW832" s="3143"/>
      <c r="AX832" s="3143"/>
      <c r="AY832" s="3143"/>
      <c r="AZ832" s="3143"/>
      <c r="BA832" s="3143"/>
      <c r="BB832" s="3143"/>
      <c r="BC832" s="3143"/>
      <c r="BD832" s="3143"/>
      <c r="BE832" s="3143"/>
      <c r="BF832" s="3143"/>
      <c r="BG832" s="3143"/>
      <c r="BH832" s="3143"/>
      <c r="BI832" s="3143"/>
      <c r="BJ832" s="3143"/>
      <c r="BK832" s="3143"/>
      <c r="BL832" s="3189"/>
      <c r="BM832" s="3189"/>
      <c r="BN832" s="3189"/>
      <c r="BO832" s="3189"/>
      <c r="BP832" s="3189"/>
      <c r="BQ832" s="3189"/>
      <c r="BR832" s="3189"/>
      <c r="BS832" s="3189"/>
      <c r="BT832" s="3189"/>
      <c r="BU832" s="3189"/>
      <c r="BV832" s="3143"/>
      <c r="BW832" s="3143"/>
      <c r="BX832" s="3143"/>
      <c r="BY832" s="3143"/>
      <c r="BZ832" s="3143"/>
      <c r="CA832" s="3143"/>
      <c r="CB832" s="3143"/>
      <c r="CC832" s="3143"/>
      <c r="CD832" s="3143"/>
      <c r="CE832" s="3143"/>
      <c r="CF832" s="3143"/>
      <c r="CG832" s="3143"/>
      <c r="CH832" s="3143"/>
      <c r="CI832" s="3143"/>
    </row>
    <row r="833" spans="1:87" ht="16.5" customHeight="1">
      <c r="A833" s="3143"/>
      <c r="B833" s="3143"/>
      <c r="C833" s="3143"/>
      <c r="D833" s="3143"/>
      <c r="E833" s="3143"/>
      <c r="F833" s="3143"/>
      <c r="G833" s="3143"/>
      <c r="H833" s="3143"/>
      <c r="I833" s="3143"/>
      <c r="J833" s="3143"/>
      <c r="K833" s="3098"/>
      <c r="L833" s="3098"/>
      <c r="M833" s="3098"/>
      <c r="N833" s="3098"/>
      <c r="O833" s="3098"/>
      <c r="P833" s="3098"/>
      <c r="Q833" s="3098"/>
      <c r="R833" s="3098"/>
      <c r="S833" s="3098"/>
      <c r="T833" s="3098"/>
      <c r="U833" s="3098"/>
      <c r="V833" s="3098"/>
      <c r="W833" s="3098"/>
      <c r="X833" s="3098"/>
      <c r="Y833" s="3098"/>
      <c r="Z833" s="3098"/>
      <c r="AA833" s="3098"/>
      <c r="AB833" s="3098"/>
      <c r="AC833" s="3098"/>
      <c r="AD833" s="3098"/>
      <c r="AE833" s="3098"/>
      <c r="AF833" s="3098"/>
      <c r="AG833" s="3098"/>
      <c r="AH833" s="3098"/>
      <c r="AI833" s="3098"/>
      <c r="AJ833" s="3143"/>
      <c r="AK833" s="3143"/>
      <c r="AL833" s="3143"/>
      <c r="AM833" s="3143"/>
      <c r="AN833" s="3143"/>
      <c r="AO833" s="3143"/>
      <c r="AP833" s="3143"/>
      <c r="AQ833" s="3143"/>
      <c r="AR833" s="3143"/>
      <c r="AS833" s="3143"/>
      <c r="AT833" s="3143"/>
      <c r="AU833" s="3143"/>
      <c r="AV833" s="3143"/>
      <c r="AW833" s="3143"/>
      <c r="AX833" s="3143"/>
      <c r="AY833" s="3143"/>
      <c r="AZ833" s="3143"/>
      <c r="BA833" s="3143"/>
      <c r="BB833" s="3143"/>
      <c r="BC833" s="3143"/>
      <c r="BD833" s="3143"/>
      <c r="BE833" s="3143"/>
      <c r="BF833" s="3143"/>
      <c r="BG833" s="3143"/>
      <c r="BH833" s="3143"/>
      <c r="BI833" s="3143"/>
      <c r="BJ833" s="3143"/>
      <c r="BK833" s="3143"/>
      <c r="BL833" s="3189"/>
      <c r="BM833" s="3189"/>
      <c r="BN833" s="3189"/>
      <c r="BO833" s="3189"/>
      <c r="BP833" s="3189"/>
      <c r="BQ833" s="3189"/>
      <c r="BR833" s="3189"/>
      <c r="BS833" s="3189"/>
      <c r="BT833" s="3189"/>
      <c r="BU833" s="3189"/>
      <c r="BV833" s="3143"/>
      <c r="BW833" s="3143"/>
      <c r="BX833" s="3143"/>
      <c r="BY833" s="3143"/>
      <c r="BZ833" s="3143"/>
      <c r="CA833" s="3143"/>
      <c r="CB833" s="3143"/>
      <c r="CC833" s="3143"/>
      <c r="CD833" s="3143"/>
      <c r="CE833" s="3143"/>
      <c r="CF833" s="3143"/>
      <c r="CG833" s="3143"/>
      <c r="CH833" s="3143"/>
      <c r="CI833" s="3143"/>
    </row>
    <row r="834" spans="1:87" ht="16.5" customHeight="1">
      <c r="A834" s="3143"/>
      <c r="B834" s="3143"/>
      <c r="C834" s="3143"/>
      <c r="D834" s="3143"/>
      <c r="E834" s="3143"/>
      <c r="F834" s="3143"/>
      <c r="G834" s="3143"/>
      <c r="H834" s="3143"/>
      <c r="I834" s="3143"/>
      <c r="J834" s="3143"/>
      <c r="K834" s="3098"/>
      <c r="L834" s="3098"/>
      <c r="M834" s="3098"/>
      <c r="N834" s="3098"/>
      <c r="O834" s="3098"/>
      <c r="P834" s="3098"/>
      <c r="Q834" s="3098"/>
      <c r="R834" s="3098"/>
      <c r="S834" s="3098"/>
      <c r="T834" s="3098"/>
      <c r="U834" s="3098"/>
      <c r="V834" s="3098"/>
      <c r="W834" s="3098"/>
      <c r="X834" s="3098"/>
      <c r="Y834" s="3098"/>
      <c r="Z834" s="3098"/>
      <c r="AA834" s="3098"/>
      <c r="AB834" s="3098"/>
      <c r="AC834" s="3098"/>
      <c r="AD834" s="3098"/>
      <c r="AE834" s="3098"/>
      <c r="AF834" s="3098"/>
      <c r="AG834" s="3098"/>
      <c r="AH834" s="3098"/>
      <c r="AI834" s="3098"/>
      <c r="AJ834" s="3143"/>
      <c r="AK834" s="3143"/>
      <c r="AL834" s="3143"/>
      <c r="AM834" s="3143"/>
      <c r="AN834" s="3143"/>
      <c r="AO834" s="3143"/>
      <c r="AP834" s="3143"/>
      <c r="AQ834" s="3143"/>
      <c r="AR834" s="3143"/>
      <c r="AS834" s="3143"/>
      <c r="AT834" s="3143"/>
      <c r="AU834" s="3143"/>
      <c r="AV834" s="3143"/>
      <c r="AW834" s="3143"/>
      <c r="AX834" s="3143"/>
      <c r="AY834" s="3143"/>
      <c r="AZ834" s="3143"/>
      <c r="BA834" s="3143"/>
      <c r="BB834" s="3143"/>
      <c r="BC834" s="3143"/>
      <c r="BD834" s="3143"/>
      <c r="BE834" s="3143"/>
      <c r="BF834" s="3143"/>
      <c r="BG834" s="3143"/>
      <c r="BH834" s="3143"/>
      <c r="BI834" s="3143"/>
      <c r="BJ834" s="3143"/>
      <c r="BK834" s="3143"/>
      <c r="BL834" s="3189"/>
      <c r="BM834" s="3189"/>
      <c r="BN834" s="3189"/>
      <c r="BO834" s="3189"/>
      <c r="BP834" s="3189"/>
      <c r="BQ834" s="3189"/>
      <c r="BR834" s="3189"/>
      <c r="BS834" s="3189"/>
      <c r="BT834" s="3189"/>
      <c r="BU834" s="3189"/>
      <c r="BV834" s="3143"/>
      <c r="BW834" s="3143"/>
      <c r="BX834" s="3143"/>
      <c r="BY834" s="3143"/>
      <c r="BZ834" s="3143"/>
      <c r="CA834" s="3143"/>
      <c r="CB834" s="3143"/>
      <c r="CC834" s="3143"/>
      <c r="CD834" s="3143"/>
      <c r="CE834" s="3143"/>
      <c r="CF834" s="3143"/>
      <c r="CG834" s="3143"/>
      <c r="CH834" s="3143"/>
      <c r="CI834" s="3143"/>
    </row>
    <row r="835" spans="1:87" ht="16.5" customHeight="1">
      <c r="A835" s="3143"/>
      <c r="B835" s="3143"/>
      <c r="C835" s="3143"/>
      <c r="D835" s="3143"/>
      <c r="E835" s="3143"/>
      <c r="F835" s="3143"/>
      <c r="G835" s="3143"/>
      <c r="H835" s="3143"/>
      <c r="I835" s="3143"/>
      <c r="J835" s="3143"/>
      <c r="K835" s="3098"/>
      <c r="L835" s="3098"/>
      <c r="M835" s="3098"/>
      <c r="N835" s="3098"/>
      <c r="O835" s="3098"/>
      <c r="P835" s="3098"/>
      <c r="Q835" s="3098"/>
      <c r="R835" s="3098"/>
      <c r="S835" s="3098"/>
      <c r="T835" s="3098"/>
      <c r="U835" s="3098"/>
      <c r="V835" s="3098"/>
      <c r="W835" s="3098"/>
      <c r="X835" s="3098"/>
      <c r="Y835" s="3098"/>
      <c r="Z835" s="3098"/>
      <c r="AA835" s="3098"/>
      <c r="AB835" s="3098"/>
      <c r="AC835" s="3098"/>
      <c r="AD835" s="3098"/>
      <c r="AE835" s="3098"/>
      <c r="AF835" s="3098"/>
      <c r="AG835" s="3098"/>
      <c r="AH835" s="3098"/>
      <c r="AI835" s="3098"/>
      <c r="AJ835" s="3143"/>
      <c r="AK835" s="3143"/>
      <c r="AL835" s="3143"/>
      <c r="AM835" s="3143"/>
      <c r="AN835" s="3143"/>
      <c r="AO835" s="3143"/>
      <c r="AP835" s="3143"/>
      <c r="AQ835" s="3143"/>
      <c r="AR835" s="3143"/>
      <c r="AS835" s="3143"/>
      <c r="AT835" s="3143"/>
      <c r="AU835" s="3143"/>
      <c r="AV835" s="3143"/>
      <c r="AW835" s="3143"/>
      <c r="AX835" s="3143"/>
      <c r="AY835" s="3143"/>
      <c r="AZ835" s="3143"/>
      <c r="BA835" s="3143"/>
      <c r="BB835" s="3143"/>
      <c r="BC835" s="3143"/>
      <c r="BD835" s="3143"/>
      <c r="BE835" s="3143"/>
      <c r="BF835" s="3143"/>
      <c r="BG835" s="3143"/>
      <c r="BH835" s="3143"/>
      <c r="BI835" s="3143"/>
      <c r="BJ835" s="3143"/>
      <c r="BK835" s="3143"/>
      <c r="BL835" s="3189"/>
      <c r="BM835" s="3189"/>
      <c r="BN835" s="3189"/>
      <c r="BO835" s="3189"/>
      <c r="BP835" s="3189"/>
      <c r="BQ835" s="3189"/>
      <c r="BR835" s="3189"/>
      <c r="BS835" s="3189"/>
      <c r="BT835" s="3189"/>
      <c r="BU835" s="3189"/>
      <c r="BV835" s="3143"/>
      <c r="BW835" s="3143"/>
      <c r="BX835" s="3143"/>
      <c r="BY835" s="3143"/>
      <c r="BZ835" s="3143"/>
      <c r="CA835" s="3143"/>
      <c r="CB835" s="3143"/>
      <c r="CC835" s="3143"/>
      <c r="CD835" s="3143"/>
      <c r="CE835" s="3143"/>
      <c r="CF835" s="3143"/>
      <c r="CG835" s="3143"/>
      <c r="CH835" s="3143"/>
      <c r="CI835" s="3143"/>
    </row>
    <row r="836" spans="1:87" ht="16.5" customHeight="1">
      <c r="A836" s="3143"/>
      <c r="B836" s="3143"/>
      <c r="C836" s="3143"/>
      <c r="D836" s="3143"/>
      <c r="E836" s="3143"/>
      <c r="F836" s="3143"/>
      <c r="G836" s="3143"/>
      <c r="H836" s="3143"/>
      <c r="I836" s="3143"/>
      <c r="J836" s="3143"/>
      <c r="K836" s="3098"/>
      <c r="L836" s="3098"/>
      <c r="M836" s="3098"/>
      <c r="N836" s="3098"/>
      <c r="O836" s="3098"/>
      <c r="P836" s="3098"/>
      <c r="Q836" s="3098"/>
      <c r="R836" s="3098"/>
      <c r="S836" s="3098"/>
      <c r="T836" s="3098"/>
      <c r="U836" s="3098"/>
      <c r="V836" s="3098"/>
      <c r="W836" s="3098"/>
      <c r="X836" s="3098"/>
      <c r="Y836" s="3098"/>
      <c r="Z836" s="3098"/>
      <c r="AA836" s="3098"/>
      <c r="AB836" s="3098"/>
      <c r="AC836" s="3098"/>
      <c r="AD836" s="3098"/>
      <c r="AE836" s="3098"/>
      <c r="AF836" s="3098"/>
      <c r="AG836" s="3098"/>
      <c r="AH836" s="3098"/>
      <c r="AI836" s="3098"/>
      <c r="AJ836" s="3143"/>
      <c r="AK836" s="3143"/>
      <c r="AL836" s="3143"/>
      <c r="AM836" s="3143"/>
      <c r="AN836" s="3143"/>
      <c r="AO836" s="3143"/>
      <c r="AP836" s="3143"/>
      <c r="AQ836" s="3143"/>
      <c r="AR836" s="3143"/>
      <c r="AS836" s="3143"/>
      <c r="AT836" s="3143"/>
      <c r="AU836" s="3143"/>
      <c r="AV836" s="3143"/>
      <c r="AW836" s="3143"/>
      <c r="AX836" s="3143"/>
      <c r="AY836" s="3143"/>
      <c r="AZ836" s="3143"/>
      <c r="BA836" s="3143"/>
      <c r="BB836" s="3143"/>
      <c r="BC836" s="3143"/>
      <c r="BD836" s="3143"/>
      <c r="BE836" s="3143"/>
      <c r="BF836" s="3143"/>
      <c r="BG836" s="3143"/>
      <c r="BH836" s="3143"/>
      <c r="BI836" s="3143"/>
      <c r="BJ836" s="3143"/>
      <c r="BK836" s="3143"/>
      <c r="BL836" s="3189"/>
      <c r="BM836" s="3189"/>
      <c r="BN836" s="3189"/>
      <c r="BO836" s="3189"/>
      <c r="BP836" s="3189"/>
      <c r="BQ836" s="3189"/>
      <c r="BR836" s="3189"/>
      <c r="BS836" s="3189"/>
      <c r="BT836" s="3189"/>
      <c r="BU836" s="3189"/>
      <c r="BV836" s="3143"/>
      <c r="BW836" s="3143"/>
      <c r="BX836" s="3143"/>
      <c r="BY836" s="3143"/>
      <c r="BZ836" s="3143"/>
      <c r="CA836" s="3143"/>
      <c r="CB836" s="3143"/>
      <c r="CC836" s="3143"/>
      <c r="CD836" s="3143"/>
      <c r="CE836" s="3143"/>
      <c r="CF836" s="3143"/>
      <c r="CG836" s="3143"/>
      <c r="CH836" s="3143"/>
      <c r="CI836" s="3143"/>
    </row>
    <row r="837" spans="1:87" ht="16.5" customHeight="1">
      <c r="A837" s="3143"/>
      <c r="B837" s="3143"/>
      <c r="C837" s="3143"/>
      <c r="D837" s="3143"/>
      <c r="E837" s="3143"/>
      <c r="F837" s="3143"/>
      <c r="G837" s="3143"/>
      <c r="H837" s="3143"/>
      <c r="I837" s="3143"/>
      <c r="J837" s="3143"/>
      <c r="K837" s="3098"/>
      <c r="L837" s="3098"/>
      <c r="M837" s="3098"/>
      <c r="N837" s="3098"/>
      <c r="O837" s="3098"/>
      <c r="P837" s="3098"/>
      <c r="Q837" s="3098"/>
      <c r="R837" s="3098"/>
      <c r="S837" s="3098"/>
      <c r="T837" s="3098"/>
      <c r="U837" s="3098"/>
      <c r="V837" s="3098"/>
      <c r="W837" s="3098"/>
      <c r="X837" s="3098"/>
      <c r="Y837" s="3098"/>
      <c r="Z837" s="3098"/>
      <c r="AA837" s="3098"/>
      <c r="AB837" s="3098"/>
      <c r="AC837" s="3098"/>
      <c r="AD837" s="3098"/>
      <c r="AE837" s="3098"/>
      <c r="AF837" s="3098"/>
      <c r="AG837" s="3098"/>
      <c r="AH837" s="3098"/>
      <c r="AI837" s="3098"/>
      <c r="AJ837" s="3143"/>
      <c r="AK837" s="3143"/>
      <c r="AL837" s="3143"/>
      <c r="AM837" s="3143"/>
      <c r="AN837" s="3143"/>
      <c r="AO837" s="3143"/>
      <c r="AP837" s="3143"/>
      <c r="AQ837" s="3143"/>
      <c r="AR837" s="3143"/>
      <c r="AS837" s="3143"/>
      <c r="AT837" s="3143"/>
      <c r="AU837" s="3143"/>
      <c r="AV837" s="3143"/>
      <c r="AW837" s="3143"/>
      <c r="AX837" s="3143"/>
      <c r="AY837" s="3143"/>
      <c r="AZ837" s="3143"/>
      <c r="BA837" s="3143"/>
      <c r="BB837" s="3143"/>
      <c r="BC837" s="3143"/>
      <c r="BD837" s="3143"/>
      <c r="BE837" s="3143"/>
      <c r="BF837" s="3143"/>
      <c r="BG837" s="3143"/>
      <c r="BH837" s="3143"/>
      <c r="BI837" s="3143"/>
      <c r="BJ837" s="3143"/>
      <c r="BK837" s="3143"/>
      <c r="BL837" s="3189"/>
      <c r="BM837" s="3189"/>
      <c r="BN837" s="3189"/>
      <c r="BO837" s="3189"/>
      <c r="BP837" s="3189"/>
      <c r="BQ837" s="3189"/>
      <c r="BR837" s="3189"/>
      <c r="BS837" s="3189"/>
      <c r="BT837" s="3189"/>
      <c r="BU837" s="3189"/>
      <c r="BV837" s="3143"/>
      <c r="BW837" s="3143"/>
      <c r="BX837" s="3143"/>
      <c r="BY837" s="3143"/>
      <c r="BZ837" s="3143"/>
      <c r="CA837" s="3143"/>
      <c r="CB837" s="3143"/>
      <c r="CC837" s="3143"/>
      <c r="CD837" s="3143"/>
      <c r="CE837" s="3143"/>
      <c r="CF837" s="3143"/>
      <c r="CG837" s="3143"/>
      <c r="CH837" s="3143"/>
      <c r="CI837" s="3143"/>
    </row>
    <row r="838" spans="1:87" ht="16.5" customHeight="1">
      <c r="A838" s="3143"/>
      <c r="B838" s="3143"/>
      <c r="C838" s="3143"/>
      <c r="D838" s="3143"/>
      <c r="E838" s="3143"/>
      <c r="F838" s="3143"/>
      <c r="G838" s="3143"/>
      <c r="H838" s="3143"/>
      <c r="I838" s="3143"/>
      <c r="J838" s="3143"/>
      <c r="K838" s="3098"/>
      <c r="L838" s="3098"/>
      <c r="M838" s="3098"/>
      <c r="N838" s="3098"/>
      <c r="O838" s="3098"/>
      <c r="P838" s="3098"/>
      <c r="Q838" s="3098"/>
      <c r="R838" s="3098"/>
      <c r="S838" s="3098"/>
      <c r="T838" s="3098"/>
      <c r="U838" s="3098"/>
      <c r="V838" s="3098"/>
      <c r="W838" s="3098"/>
      <c r="X838" s="3098"/>
      <c r="Y838" s="3098"/>
      <c r="Z838" s="3098"/>
      <c r="AA838" s="3098"/>
      <c r="AB838" s="3098"/>
      <c r="AC838" s="3098"/>
      <c r="AD838" s="3098"/>
      <c r="AE838" s="3098"/>
      <c r="AF838" s="3098"/>
      <c r="AG838" s="3098"/>
      <c r="AH838" s="3098"/>
      <c r="AI838" s="3098"/>
      <c r="AJ838" s="3143"/>
      <c r="AK838" s="3143"/>
      <c r="AL838" s="3143"/>
      <c r="AM838" s="3143"/>
      <c r="AN838" s="3143"/>
      <c r="AO838" s="3143"/>
      <c r="AP838" s="3143"/>
      <c r="AQ838" s="3143"/>
      <c r="AR838" s="3143"/>
      <c r="AS838" s="3143"/>
      <c r="AT838" s="3143"/>
      <c r="AU838" s="3143"/>
      <c r="AV838" s="3143"/>
      <c r="AW838" s="3143"/>
      <c r="AX838" s="3143"/>
      <c r="AY838" s="3143"/>
      <c r="AZ838" s="3143"/>
      <c r="BA838" s="3143"/>
      <c r="BB838" s="3143"/>
      <c r="BC838" s="3143"/>
      <c r="BD838" s="3143"/>
      <c r="BE838" s="3143"/>
      <c r="BF838" s="3143"/>
      <c r="BG838" s="3143"/>
      <c r="BH838" s="3143"/>
      <c r="BI838" s="3143"/>
      <c r="BJ838" s="3143"/>
      <c r="BK838" s="3143"/>
      <c r="BL838" s="3189"/>
      <c r="BM838" s="3189"/>
      <c r="BN838" s="3189"/>
      <c r="BO838" s="3189"/>
      <c r="BP838" s="3189"/>
      <c r="BQ838" s="3189"/>
      <c r="BR838" s="3189"/>
      <c r="BS838" s="3189"/>
      <c r="BT838" s="3189"/>
      <c r="BU838" s="3189"/>
      <c r="BV838" s="3143"/>
      <c r="BW838" s="3143"/>
      <c r="BX838" s="3143"/>
      <c r="BY838" s="3143"/>
      <c r="BZ838" s="3143"/>
      <c r="CA838" s="3143"/>
      <c r="CB838" s="3143"/>
      <c r="CC838" s="3143"/>
      <c r="CD838" s="3143"/>
      <c r="CE838" s="3143"/>
      <c r="CF838" s="3143"/>
      <c r="CG838" s="3143"/>
      <c r="CH838" s="3143"/>
      <c r="CI838" s="3143"/>
    </row>
    <row r="839" spans="1:87" ht="16.5" customHeight="1">
      <c r="A839" s="3143"/>
      <c r="B839" s="3143"/>
      <c r="C839" s="3143"/>
      <c r="D839" s="3143"/>
      <c r="E839" s="3143"/>
      <c r="F839" s="3143"/>
      <c r="G839" s="3143"/>
      <c r="H839" s="3143"/>
      <c r="I839" s="3143"/>
      <c r="J839" s="3143"/>
      <c r="K839" s="3098"/>
      <c r="L839" s="3098"/>
      <c r="M839" s="3098"/>
      <c r="N839" s="3098"/>
      <c r="O839" s="3098"/>
      <c r="P839" s="3098"/>
      <c r="Q839" s="3098"/>
      <c r="R839" s="3098"/>
      <c r="S839" s="3098"/>
      <c r="T839" s="3098"/>
      <c r="U839" s="3098"/>
      <c r="V839" s="3098"/>
      <c r="W839" s="3098"/>
      <c r="X839" s="3098"/>
      <c r="Y839" s="3098"/>
      <c r="Z839" s="3098"/>
      <c r="AA839" s="3098"/>
      <c r="AB839" s="3098"/>
      <c r="AC839" s="3098"/>
      <c r="AD839" s="3098"/>
      <c r="AE839" s="3098"/>
      <c r="AF839" s="3098"/>
      <c r="AG839" s="3098"/>
      <c r="AH839" s="3098"/>
      <c r="AI839" s="3098"/>
      <c r="AJ839" s="3143"/>
      <c r="AK839" s="3143"/>
      <c r="AL839" s="3143"/>
      <c r="AM839" s="3143"/>
      <c r="AN839" s="3143"/>
      <c r="AO839" s="3143"/>
      <c r="AP839" s="3143"/>
      <c r="AQ839" s="3143"/>
      <c r="AR839" s="3143"/>
      <c r="AS839" s="3143"/>
      <c r="AT839" s="3143"/>
      <c r="AU839" s="3143"/>
      <c r="AV839" s="3143"/>
      <c r="AW839" s="3143"/>
      <c r="AX839" s="3143"/>
      <c r="AY839" s="3143"/>
      <c r="AZ839" s="3143"/>
      <c r="BA839" s="3143"/>
      <c r="BB839" s="3143"/>
      <c r="BC839" s="3143"/>
      <c r="BD839" s="3143"/>
      <c r="BE839" s="3143"/>
      <c r="BF839" s="3143"/>
      <c r="BG839" s="3143"/>
      <c r="BH839" s="3143"/>
      <c r="BI839" s="3143"/>
      <c r="BJ839" s="3143"/>
      <c r="BK839" s="3143"/>
      <c r="BL839" s="3189"/>
      <c r="BM839" s="3189"/>
      <c r="BN839" s="3189"/>
      <c r="BO839" s="3189"/>
      <c r="BP839" s="3189"/>
      <c r="BQ839" s="3189"/>
      <c r="BR839" s="3189"/>
      <c r="BS839" s="3189"/>
      <c r="BT839" s="3189"/>
      <c r="BU839" s="3189"/>
      <c r="BV839" s="3143"/>
      <c r="BW839" s="3143"/>
      <c r="BX839" s="3143"/>
      <c r="BY839" s="3143"/>
      <c r="BZ839" s="3143"/>
      <c r="CA839" s="3143"/>
      <c r="CB839" s="3143"/>
      <c r="CC839" s="3143"/>
      <c r="CD839" s="3143"/>
      <c r="CE839" s="3143"/>
      <c r="CF839" s="3143"/>
      <c r="CG839" s="3143"/>
      <c r="CH839" s="3143"/>
      <c r="CI839" s="3143"/>
    </row>
    <row r="840" spans="1:87" ht="16.5" customHeight="1">
      <c r="A840" s="3143"/>
      <c r="B840" s="3143"/>
      <c r="C840" s="3143"/>
      <c r="D840" s="3143"/>
      <c r="E840" s="3143"/>
      <c r="F840" s="3143"/>
      <c r="G840" s="3143"/>
      <c r="H840" s="3143"/>
      <c r="I840" s="3143"/>
      <c r="J840" s="3143"/>
      <c r="K840" s="3098"/>
      <c r="L840" s="3098"/>
      <c r="M840" s="3098"/>
      <c r="N840" s="3098"/>
      <c r="O840" s="3098"/>
      <c r="P840" s="3098"/>
      <c r="Q840" s="3098"/>
      <c r="R840" s="3098"/>
      <c r="S840" s="3098"/>
      <c r="T840" s="3098"/>
      <c r="U840" s="3098"/>
      <c r="V840" s="3098"/>
      <c r="W840" s="3098"/>
      <c r="X840" s="3098"/>
      <c r="Y840" s="3098"/>
      <c r="Z840" s="3098"/>
      <c r="AA840" s="3098"/>
      <c r="AB840" s="3098"/>
      <c r="AC840" s="3098"/>
      <c r="AD840" s="3098"/>
      <c r="AE840" s="3098"/>
      <c r="AF840" s="3098"/>
      <c r="AG840" s="3098"/>
      <c r="AH840" s="3098"/>
      <c r="AI840" s="3098"/>
      <c r="AJ840" s="3143"/>
      <c r="AK840" s="3143"/>
      <c r="AL840" s="3143"/>
      <c r="AM840" s="3143"/>
      <c r="AN840" s="3143"/>
      <c r="AO840" s="3143"/>
      <c r="AP840" s="3143"/>
      <c r="AQ840" s="3143"/>
      <c r="AR840" s="3143"/>
      <c r="AS840" s="3143"/>
      <c r="AT840" s="3143"/>
      <c r="AU840" s="3143"/>
      <c r="AV840" s="3143"/>
      <c r="AW840" s="3143"/>
      <c r="AX840" s="3143"/>
      <c r="AY840" s="3143"/>
      <c r="AZ840" s="3143"/>
      <c r="BA840" s="3143"/>
      <c r="BB840" s="3143"/>
      <c r="BC840" s="3143"/>
      <c r="BD840" s="3143"/>
      <c r="BE840" s="3143"/>
      <c r="BF840" s="3143"/>
      <c r="BG840" s="3143"/>
      <c r="BH840" s="3143"/>
      <c r="BI840" s="3143"/>
      <c r="BJ840" s="3143"/>
      <c r="BK840" s="3143"/>
      <c r="BL840" s="3189"/>
      <c r="BM840" s="3189"/>
      <c r="BN840" s="3189"/>
      <c r="BO840" s="3189"/>
      <c r="BP840" s="3189"/>
      <c r="BQ840" s="3189"/>
      <c r="BR840" s="3189"/>
      <c r="BS840" s="3189"/>
      <c r="BT840" s="3189"/>
      <c r="BU840" s="3189"/>
      <c r="BV840" s="3143"/>
      <c r="BW840" s="3143"/>
      <c r="BX840" s="3143"/>
      <c r="BY840" s="3143"/>
      <c r="BZ840" s="3143"/>
      <c r="CA840" s="3143"/>
      <c r="CB840" s="3143"/>
      <c r="CC840" s="3143"/>
      <c r="CD840" s="3143"/>
      <c r="CE840" s="3143"/>
      <c r="CF840" s="3143"/>
      <c r="CG840" s="3143"/>
      <c r="CH840" s="3143"/>
      <c r="CI840" s="3143"/>
    </row>
    <row r="841" spans="1:87" ht="16.5" customHeight="1">
      <c r="A841" s="3143"/>
      <c r="B841" s="3143"/>
      <c r="C841" s="3143"/>
      <c r="D841" s="3143"/>
      <c r="E841" s="3143"/>
      <c r="F841" s="3143"/>
      <c r="G841" s="3143"/>
      <c r="H841" s="3143"/>
      <c r="I841" s="3143"/>
      <c r="J841" s="3143"/>
      <c r="K841" s="3098"/>
      <c r="L841" s="3098"/>
      <c r="M841" s="3098"/>
      <c r="N841" s="3098"/>
      <c r="O841" s="3098"/>
      <c r="P841" s="3098"/>
      <c r="Q841" s="3098"/>
      <c r="R841" s="3098"/>
      <c r="S841" s="3098"/>
      <c r="T841" s="3098"/>
      <c r="U841" s="3098"/>
      <c r="V841" s="3098"/>
      <c r="W841" s="3098"/>
      <c r="X841" s="3098"/>
      <c r="Y841" s="3098"/>
      <c r="Z841" s="3098"/>
      <c r="AA841" s="3098"/>
      <c r="AB841" s="3098"/>
      <c r="AC841" s="3098"/>
      <c r="AD841" s="3098"/>
      <c r="AE841" s="3098"/>
      <c r="AF841" s="3098"/>
      <c r="AG841" s="3098"/>
      <c r="AH841" s="3098"/>
      <c r="AI841" s="3098"/>
      <c r="AJ841" s="3143"/>
      <c r="AK841" s="3143"/>
      <c r="AL841" s="3143"/>
      <c r="AM841" s="3143"/>
      <c r="AN841" s="3143"/>
      <c r="AO841" s="3143"/>
      <c r="AP841" s="3143"/>
      <c r="AQ841" s="3143"/>
      <c r="AR841" s="3143"/>
      <c r="AS841" s="3143"/>
      <c r="AT841" s="3143"/>
      <c r="AU841" s="3143"/>
      <c r="AV841" s="3143"/>
      <c r="AW841" s="3143"/>
      <c r="AX841" s="3143"/>
      <c r="AY841" s="3143"/>
      <c r="AZ841" s="3143"/>
      <c r="BA841" s="3143"/>
      <c r="BB841" s="3143"/>
      <c r="BC841" s="3143"/>
      <c r="BD841" s="3143"/>
      <c r="BE841" s="3143"/>
      <c r="BF841" s="3143"/>
      <c r="BG841" s="3143"/>
      <c r="BH841" s="3143"/>
      <c r="BI841" s="3143"/>
      <c r="BJ841" s="3143"/>
      <c r="BK841" s="3143"/>
      <c r="BL841" s="3189"/>
      <c r="BM841" s="3189"/>
      <c r="BN841" s="3189"/>
      <c r="BO841" s="3189"/>
      <c r="BP841" s="3189"/>
      <c r="BQ841" s="3189"/>
      <c r="BR841" s="3189"/>
      <c r="BS841" s="3189"/>
      <c r="BT841" s="3189"/>
      <c r="BU841" s="3189"/>
      <c r="BV841" s="3143"/>
      <c r="BW841" s="3143"/>
      <c r="BX841" s="3143"/>
      <c r="BY841" s="3143"/>
      <c r="BZ841" s="3143"/>
      <c r="CA841" s="3143"/>
      <c r="CB841" s="3143"/>
      <c r="CC841" s="3143"/>
      <c r="CD841" s="3143"/>
      <c r="CE841" s="3143"/>
      <c r="CF841" s="3143"/>
      <c r="CG841" s="3143"/>
      <c r="CH841" s="3143"/>
      <c r="CI841" s="3143"/>
    </row>
    <row r="842" spans="1:87" ht="16.5" customHeight="1">
      <c r="A842" s="3143"/>
      <c r="B842" s="3143"/>
      <c r="C842" s="3143"/>
      <c r="D842" s="3143"/>
      <c r="E842" s="3143"/>
      <c r="F842" s="3143"/>
      <c r="G842" s="3143"/>
      <c r="H842" s="3143"/>
      <c r="I842" s="3143"/>
      <c r="J842" s="3143"/>
      <c r="K842" s="3098"/>
      <c r="L842" s="3098"/>
      <c r="M842" s="3098"/>
      <c r="N842" s="3098"/>
      <c r="O842" s="3098"/>
      <c r="P842" s="3098"/>
      <c r="Q842" s="3098"/>
      <c r="R842" s="3098"/>
      <c r="S842" s="3098"/>
      <c r="T842" s="3098"/>
      <c r="U842" s="3098"/>
      <c r="V842" s="3098"/>
      <c r="W842" s="3098"/>
      <c r="X842" s="3098"/>
      <c r="Y842" s="3098"/>
      <c r="Z842" s="3098"/>
      <c r="AA842" s="3098"/>
      <c r="AB842" s="3098"/>
      <c r="AC842" s="3098"/>
      <c r="AD842" s="3098"/>
      <c r="AE842" s="3098"/>
      <c r="AF842" s="3098"/>
      <c r="AG842" s="3098"/>
      <c r="AH842" s="3098"/>
      <c r="AI842" s="3098"/>
      <c r="AJ842" s="3143"/>
      <c r="AK842" s="3143"/>
      <c r="AL842" s="3143"/>
      <c r="AM842" s="3143"/>
      <c r="AN842" s="3143"/>
      <c r="AO842" s="3143"/>
      <c r="AP842" s="3143"/>
      <c r="AQ842" s="3143"/>
      <c r="AR842" s="3143"/>
      <c r="AS842" s="3143"/>
      <c r="AT842" s="3143"/>
      <c r="AU842" s="3143"/>
      <c r="AV842" s="3143"/>
      <c r="AW842" s="3143"/>
      <c r="AX842" s="3143"/>
      <c r="AY842" s="3143"/>
      <c r="AZ842" s="3143"/>
      <c r="BA842" s="3143"/>
      <c r="BB842" s="3143"/>
      <c r="BC842" s="3143"/>
      <c r="BD842" s="3143"/>
      <c r="BE842" s="3143"/>
      <c r="BF842" s="3143"/>
      <c r="BG842" s="3143"/>
      <c r="BH842" s="3143"/>
      <c r="BI842" s="3143"/>
      <c r="BJ842" s="3143"/>
      <c r="BK842" s="3143"/>
      <c r="BL842" s="3189"/>
      <c r="BM842" s="3189"/>
      <c r="BN842" s="3189"/>
      <c r="BO842" s="3189"/>
      <c r="BP842" s="3189"/>
      <c r="BQ842" s="3189"/>
      <c r="BR842" s="3189"/>
      <c r="BS842" s="3189"/>
      <c r="BT842" s="3189"/>
      <c r="BU842" s="3189"/>
      <c r="BV842" s="3143"/>
      <c r="BW842" s="3143"/>
      <c r="BX842" s="3143"/>
      <c r="BY842" s="3143"/>
      <c r="BZ842" s="3143"/>
      <c r="CA842" s="3143"/>
      <c r="CB842" s="3143"/>
      <c r="CC842" s="3143"/>
      <c r="CD842" s="3143"/>
      <c r="CE842" s="3143"/>
      <c r="CF842" s="3143"/>
      <c r="CG842" s="3143"/>
      <c r="CH842" s="3143"/>
      <c r="CI842" s="3143"/>
    </row>
    <row r="843" spans="1:87" ht="16.5" customHeight="1">
      <c r="A843" s="3143"/>
      <c r="B843" s="3143"/>
      <c r="C843" s="3143"/>
      <c r="D843" s="3143"/>
      <c r="E843" s="3143"/>
      <c r="F843" s="3143"/>
      <c r="G843" s="3143"/>
      <c r="H843" s="3143"/>
      <c r="I843" s="3143"/>
      <c r="J843" s="3143"/>
      <c r="K843" s="3098"/>
      <c r="L843" s="3098"/>
      <c r="M843" s="3098"/>
      <c r="N843" s="3098"/>
      <c r="O843" s="3098"/>
      <c r="P843" s="3098"/>
      <c r="Q843" s="3098"/>
      <c r="R843" s="3098"/>
      <c r="S843" s="3098"/>
      <c r="T843" s="3098"/>
      <c r="U843" s="3098"/>
      <c r="V843" s="3098"/>
      <c r="W843" s="3098"/>
      <c r="X843" s="3098"/>
      <c r="Y843" s="3098"/>
      <c r="Z843" s="3098"/>
      <c r="AA843" s="3098"/>
      <c r="AB843" s="3098"/>
      <c r="AC843" s="3098"/>
      <c r="AD843" s="3098"/>
      <c r="AE843" s="3098"/>
      <c r="AF843" s="3098"/>
      <c r="AG843" s="3098"/>
      <c r="AH843" s="3098"/>
      <c r="AI843" s="3098"/>
      <c r="AJ843" s="3143"/>
      <c r="AK843" s="3143"/>
      <c r="AL843" s="3143"/>
      <c r="AM843" s="3143"/>
      <c r="AN843" s="3143"/>
      <c r="AO843" s="3143"/>
      <c r="AP843" s="3143"/>
      <c r="AQ843" s="3143"/>
      <c r="AR843" s="3143"/>
      <c r="AS843" s="3143"/>
      <c r="AT843" s="3143"/>
      <c r="AU843" s="3143"/>
      <c r="AV843" s="3143"/>
      <c r="AW843" s="3143"/>
      <c r="AX843" s="3143"/>
      <c r="AY843" s="3143"/>
      <c r="AZ843" s="3143"/>
      <c r="BA843" s="3143"/>
      <c r="BB843" s="3143"/>
      <c r="BC843" s="3143"/>
      <c r="BD843" s="3143"/>
      <c r="BE843" s="3143"/>
      <c r="BF843" s="3143"/>
      <c r="BG843" s="3143"/>
      <c r="BH843" s="3143"/>
      <c r="BI843" s="3143"/>
      <c r="BJ843" s="3143"/>
      <c r="BK843" s="3143"/>
      <c r="BL843" s="3189"/>
      <c r="BM843" s="3189"/>
      <c r="BN843" s="3189"/>
      <c r="BO843" s="3189"/>
      <c r="BP843" s="3189"/>
      <c r="BQ843" s="3189"/>
      <c r="BR843" s="3189"/>
      <c r="BS843" s="3189"/>
      <c r="BT843" s="3189"/>
      <c r="BU843" s="3189"/>
      <c r="BV843" s="3143"/>
      <c r="BW843" s="3143"/>
      <c r="BX843" s="3143"/>
      <c r="BY843" s="3143"/>
      <c r="BZ843" s="3143"/>
      <c r="CA843" s="3143"/>
      <c r="CB843" s="3143"/>
      <c r="CC843" s="3143"/>
      <c r="CD843" s="3143"/>
      <c r="CE843" s="3143"/>
      <c r="CF843" s="3143"/>
      <c r="CG843" s="3143"/>
      <c r="CH843" s="3143"/>
      <c r="CI843" s="3143"/>
    </row>
    <row r="844" spans="1:87" ht="16.5" customHeight="1">
      <c r="A844" s="3143"/>
      <c r="B844" s="3143"/>
      <c r="C844" s="3143"/>
      <c r="D844" s="3143"/>
      <c r="E844" s="3143"/>
      <c r="F844" s="3143"/>
      <c r="G844" s="3143"/>
      <c r="H844" s="3143"/>
      <c r="I844" s="3143"/>
      <c r="J844" s="3143"/>
      <c r="K844" s="3098"/>
      <c r="L844" s="3098"/>
      <c r="M844" s="3098"/>
      <c r="N844" s="3098"/>
      <c r="O844" s="3098"/>
      <c r="P844" s="3098"/>
      <c r="Q844" s="3098"/>
      <c r="R844" s="3098"/>
      <c r="S844" s="3098"/>
      <c r="T844" s="3098"/>
      <c r="U844" s="3098"/>
      <c r="V844" s="3098"/>
      <c r="W844" s="3098"/>
      <c r="X844" s="3098"/>
      <c r="Y844" s="3098"/>
      <c r="Z844" s="3098"/>
      <c r="AA844" s="3098"/>
      <c r="AB844" s="3098"/>
      <c r="AC844" s="3098"/>
      <c r="AD844" s="3098"/>
      <c r="AE844" s="3098"/>
      <c r="AF844" s="3098"/>
      <c r="AG844" s="3098"/>
      <c r="AH844" s="3098"/>
      <c r="AI844" s="3098"/>
      <c r="AJ844" s="3143"/>
      <c r="AK844" s="3143"/>
      <c r="AL844" s="3143"/>
      <c r="AM844" s="3143"/>
      <c r="AN844" s="3143"/>
      <c r="AO844" s="3143"/>
      <c r="AP844" s="3143"/>
      <c r="AQ844" s="3143"/>
      <c r="AR844" s="3143"/>
      <c r="AS844" s="3143"/>
      <c r="AT844" s="3143"/>
      <c r="AU844" s="3143"/>
      <c r="AV844" s="3143"/>
      <c r="AW844" s="3143"/>
      <c r="AX844" s="3143"/>
      <c r="AY844" s="3143"/>
      <c r="AZ844" s="3143"/>
      <c r="BA844" s="3143"/>
      <c r="BB844" s="3143"/>
      <c r="BC844" s="3143"/>
      <c r="BD844" s="3143"/>
      <c r="BE844" s="3143"/>
      <c r="BF844" s="3143"/>
      <c r="BG844" s="3143"/>
      <c r="BH844" s="3143"/>
      <c r="BI844" s="3143"/>
      <c r="BJ844" s="3143"/>
      <c r="BK844" s="3143"/>
      <c r="BL844" s="3189"/>
      <c r="BM844" s="3189"/>
      <c r="BN844" s="3189"/>
      <c r="BO844" s="3189"/>
      <c r="BP844" s="3189"/>
      <c r="BQ844" s="3189"/>
      <c r="BR844" s="3189"/>
      <c r="BS844" s="3189"/>
      <c r="BT844" s="3189"/>
      <c r="BU844" s="3189"/>
      <c r="BV844" s="3143"/>
      <c r="BW844" s="3143"/>
      <c r="BX844" s="3143"/>
      <c r="BY844" s="3143"/>
      <c r="BZ844" s="3143"/>
      <c r="CA844" s="3143"/>
      <c r="CB844" s="3143"/>
      <c r="CC844" s="3143"/>
      <c r="CD844" s="3143"/>
      <c r="CE844" s="3143"/>
      <c r="CF844" s="3143"/>
      <c r="CG844" s="3143"/>
      <c r="CH844" s="3143"/>
      <c r="CI844" s="3143"/>
    </row>
    <row r="845" spans="1:87" ht="16.5" customHeight="1">
      <c r="A845" s="3143"/>
      <c r="B845" s="3143"/>
      <c r="C845" s="3143"/>
      <c r="D845" s="3143"/>
      <c r="E845" s="3143"/>
      <c r="F845" s="3143"/>
      <c r="G845" s="3143"/>
      <c r="H845" s="3143"/>
      <c r="I845" s="3143"/>
      <c r="J845" s="3143"/>
      <c r="K845" s="3098"/>
      <c r="L845" s="3098"/>
      <c r="M845" s="3098"/>
      <c r="N845" s="3098"/>
      <c r="O845" s="3098"/>
      <c r="P845" s="3098"/>
      <c r="Q845" s="3098"/>
      <c r="R845" s="3098"/>
      <c r="S845" s="3098"/>
      <c r="T845" s="3098"/>
      <c r="U845" s="3098"/>
      <c r="V845" s="3098"/>
      <c r="W845" s="3098"/>
      <c r="X845" s="3098"/>
      <c r="Y845" s="3098"/>
      <c r="Z845" s="3098"/>
      <c r="AA845" s="3098"/>
      <c r="AB845" s="3098"/>
      <c r="AC845" s="3098"/>
      <c r="AD845" s="3098"/>
      <c r="AE845" s="3098"/>
      <c r="AF845" s="3098"/>
      <c r="AG845" s="3098"/>
      <c r="AH845" s="3098"/>
      <c r="AI845" s="3098"/>
      <c r="AJ845" s="3143"/>
      <c r="AK845" s="3143"/>
      <c r="AL845" s="3143"/>
      <c r="AM845" s="3143"/>
      <c r="AN845" s="3143"/>
      <c r="AO845" s="3143"/>
      <c r="AP845" s="3143"/>
      <c r="AQ845" s="3143"/>
      <c r="AR845" s="3143"/>
      <c r="AS845" s="3143"/>
      <c r="AT845" s="3143"/>
      <c r="AU845" s="3143"/>
      <c r="AV845" s="3143"/>
      <c r="AW845" s="3143"/>
      <c r="AX845" s="3143"/>
      <c r="AY845" s="3143"/>
      <c r="AZ845" s="3143"/>
      <c r="BA845" s="3143"/>
      <c r="BB845" s="3143"/>
      <c r="BC845" s="3143"/>
      <c r="BD845" s="3143"/>
      <c r="BE845" s="3143"/>
      <c r="BF845" s="3143"/>
      <c r="BG845" s="3143"/>
      <c r="BH845" s="3143"/>
      <c r="BI845" s="3143"/>
      <c r="BJ845" s="3143"/>
      <c r="BK845" s="3143"/>
      <c r="BL845" s="3189"/>
      <c r="BM845" s="3189"/>
      <c r="BN845" s="3189"/>
      <c r="BO845" s="3189"/>
      <c r="BP845" s="3189"/>
      <c r="BQ845" s="3189"/>
      <c r="BR845" s="3189"/>
      <c r="BS845" s="3189"/>
      <c r="BT845" s="3189"/>
      <c r="BU845" s="3189"/>
      <c r="BV845" s="3143"/>
      <c r="BW845" s="3143"/>
      <c r="BX845" s="3143"/>
      <c r="BY845" s="3143"/>
      <c r="BZ845" s="3143"/>
      <c r="CA845" s="3143"/>
      <c r="CB845" s="3143"/>
      <c r="CC845" s="3143"/>
      <c r="CD845" s="3143"/>
      <c r="CE845" s="3143"/>
      <c r="CF845" s="3143"/>
      <c r="CG845" s="3143"/>
      <c r="CH845" s="3143"/>
      <c r="CI845" s="3143"/>
    </row>
    <row r="846" spans="1:87" ht="16.5" customHeight="1">
      <c r="A846" s="3143"/>
      <c r="B846" s="3143"/>
      <c r="C846" s="3143"/>
      <c r="D846" s="3143"/>
      <c r="E846" s="3143"/>
      <c r="F846" s="3143"/>
      <c r="G846" s="3143"/>
      <c r="H846" s="3143"/>
      <c r="I846" s="3143"/>
      <c r="J846" s="3143"/>
      <c r="K846" s="3098"/>
      <c r="L846" s="3098"/>
      <c r="M846" s="3098"/>
      <c r="N846" s="3098"/>
      <c r="O846" s="3098"/>
      <c r="P846" s="3098"/>
      <c r="Q846" s="3098"/>
      <c r="R846" s="3098"/>
      <c r="S846" s="3098"/>
      <c r="T846" s="3098"/>
      <c r="U846" s="3098"/>
      <c r="V846" s="3098"/>
      <c r="W846" s="3098"/>
      <c r="X846" s="3098"/>
      <c r="Y846" s="3098"/>
      <c r="Z846" s="3098"/>
      <c r="AA846" s="3098"/>
      <c r="AB846" s="3098"/>
      <c r="AC846" s="3098"/>
      <c r="AD846" s="3098"/>
      <c r="AE846" s="3098"/>
      <c r="AF846" s="3098"/>
      <c r="AG846" s="3098"/>
      <c r="AH846" s="3098"/>
      <c r="AI846" s="3098"/>
      <c r="AJ846" s="3143"/>
      <c r="AK846" s="3143"/>
      <c r="AL846" s="3143"/>
      <c r="AM846" s="3143"/>
      <c r="AN846" s="3143"/>
      <c r="AO846" s="3143"/>
      <c r="AP846" s="3143"/>
      <c r="AQ846" s="3143"/>
      <c r="AR846" s="3143"/>
      <c r="AS846" s="3143"/>
      <c r="AT846" s="3143"/>
      <c r="AU846" s="3143"/>
      <c r="AV846" s="3143"/>
      <c r="AW846" s="3143"/>
      <c r="AX846" s="3143"/>
      <c r="AY846" s="3143"/>
      <c r="AZ846" s="3143"/>
      <c r="BA846" s="3143"/>
      <c r="BB846" s="3143"/>
      <c r="BC846" s="3143"/>
      <c r="BD846" s="3143"/>
      <c r="BE846" s="3143"/>
      <c r="BF846" s="3143"/>
      <c r="BG846" s="3143"/>
      <c r="BH846" s="3143"/>
      <c r="BI846" s="3143"/>
      <c r="BJ846" s="3143"/>
      <c r="BK846" s="3143"/>
      <c r="BL846" s="3189"/>
      <c r="BM846" s="3189"/>
      <c r="BN846" s="3189"/>
      <c r="BO846" s="3189"/>
      <c r="BP846" s="3189"/>
      <c r="BQ846" s="3189"/>
      <c r="BR846" s="3189"/>
      <c r="BS846" s="3189"/>
      <c r="BT846" s="3189"/>
      <c r="BU846" s="3189"/>
      <c r="BV846" s="3143"/>
      <c r="BW846" s="3143"/>
      <c r="BX846" s="3143"/>
      <c r="BY846" s="3143"/>
      <c r="BZ846" s="3143"/>
      <c r="CA846" s="3143"/>
      <c r="CB846" s="3143"/>
      <c r="CC846" s="3143"/>
      <c r="CD846" s="3143"/>
      <c r="CE846" s="3143"/>
      <c r="CF846" s="3143"/>
      <c r="CG846" s="3143"/>
      <c r="CH846" s="3143"/>
      <c r="CI846" s="3143"/>
    </row>
    <row r="847" spans="1:87" ht="16.5" customHeight="1">
      <c r="A847" s="3143"/>
      <c r="B847" s="3143"/>
      <c r="C847" s="3143"/>
      <c r="D847" s="3143"/>
      <c r="E847" s="3143"/>
      <c r="F847" s="3143"/>
      <c r="G847" s="3143"/>
      <c r="H847" s="3143"/>
      <c r="I847" s="3143"/>
      <c r="J847" s="3143"/>
      <c r="K847" s="3098"/>
      <c r="L847" s="3098"/>
      <c r="M847" s="3098"/>
      <c r="N847" s="3098"/>
      <c r="O847" s="3098"/>
      <c r="P847" s="3098"/>
      <c r="Q847" s="3098"/>
      <c r="R847" s="3098"/>
      <c r="S847" s="3098"/>
      <c r="T847" s="3098"/>
      <c r="U847" s="3098"/>
      <c r="V847" s="3098"/>
      <c r="W847" s="3098"/>
      <c r="X847" s="3098"/>
      <c r="Y847" s="3098"/>
      <c r="Z847" s="3098"/>
      <c r="AA847" s="3098"/>
      <c r="AB847" s="3098"/>
      <c r="AC847" s="3098"/>
      <c r="AD847" s="3098"/>
      <c r="AE847" s="3098"/>
      <c r="AF847" s="3098"/>
      <c r="AG847" s="3098"/>
      <c r="AH847" s="3098"/>
      <c r="AI847" s="3098"/>
      <c r="AJ847" s="3143"/>
      <c r="AK847" s="3143"/>
      <c r="AL847" s="3143"/>
      <c r="AM847" s="3143"/>
      <c r="AN847" s="3143"/>
      <c r="AO847" s="3143"/>
      <c r="AP847" s="3143"/>
      <c r="AQ847" s="3143"/>
      <c r="AR847" s="3143"/>
      <c r="AS847" s="3143"/>
      <c r="AT847" s="3143"/>
      <c r="AU847" s="3143"/>
      <c r="AV847" s="3143"/>
      <c r="AW847" s="3143"/>
      <c r="AX847" s="3143"/>
      <c r="AY847" s="3143"/>
      <c r="AZ847" s="3143"/>
      <c r="BA847" s="3143"/>
      <c r="BB847" s="3143"/>
      <c r="BC847" s="3143"/>
      <c r="BD847" s="3143"/>
      <c r="BE847" s="3143"/>
      <c r="BF847" s="3143"/>
      <c r="BG847" s="3143"/>
      <c r="BH847" s="3143"/>
      <c r="BI847" s="3143"/>
      <c r="BJ847" s="3143"/>
      <c r="BK847" s="3143"/>
      <c r="BL847" s="3189"/>
      <c r="BM847" s="3189"/>
      <c r="BN847" s="3189"/>
      <c r="BO847" s="3189"/>
      <c r="BP847" s="3189"/>
      <c r="BQ847" s="3189"/>
      <c r="BR847" s="3189"/>
      <c r="BS847" s="3189"/>
      <c r="BT847" s="3189"/>
      <c r="BU847" s="3189"/>
      <c r="BV847" s="3143"/>
      <c r="BW847" s="3143"/>
      <c r="BX847" s="3143"/>
      <c r="BY847" s="3143"/>
      <c r="BZ847" s="3143"/>
      <c r="CA847" s="3143"/>
      <c r="CB847" s="3143"/>
      <c r="CC847" s="3143"/>
      <c r="CD847" s="3143"/>
      <c r="CE847" s="3143"/>
      <c r="CF847" s="3143"/>
      <c r="CG847" s="3143"/>
      <c r="CH847" s="3143"/>
      <c r="CI847" s="3143"/>
    </row>
    <row r="848" spans="1:87" ht="16.5" customHeight="1">
      <c r="A848" s="3143"/>
      <c r="B848" s="3143"/>
      <c r="C848" s="3143"/>
      <c r="D848" s="3143"/>
      <c r="E848" s="3143"/>
      <c r="F848" s="3143"/>
      <c r="G848" s="3143"/>
      <c r="H848" s="3143"/>
      <c r="I848" s="3143"/>
      <c r="J848" s="3143"/>
      <c r="K848" s="3098"/>
      <c r="L848" s="3098"/>
      <c r="M848" s="3098"/>
      <c r="N848" s="3098"/>
      <c r="O848" s="3098"/>
      <c r="P848" s="3098"/>
      <c r="Q848" s="3098"/>
      <c r="R848" s="3098"/>
      <c r="S848" s="3098"/>
      <c r="T848" s="3098"/>
      <c r="U848" s="3098"/>
      <c r="V848" s="3098"/>
      <c r="W848" s="3098"/>
      <c r="X848" s="3098"/>
      <c r="Y848" s="3098"/>
      <c r="Z848" s="3098"/>
      <c r="AA848" s="3098"/>
      <c r="AB848" s="3098"/>
      <c r="AC848" s="3098"/>
      <c r="AD848" s="3098"/>
      <c r="AE848" s="3098"/>
      <c r="AF848" s="3098"/>
      <c r="AG848" s="3098"/>
      <c r="AH848" s="3098"/>
      <c r="AI848" s="3098"/>
      <c r="AJ848" s="3143"/>
      <c r="AK848" s="3143"/>
      <c r="AL848" s="3143"/>
      <c r="AM848" s="3143"/>
      <c r="AN848" s="3143"/>
      <c r="AO848" s="3143"/>
      <c r="AP848" s="3143"/>
      <c r="AQ848" s="3143"/>
      <c r="AR848" s="3143"/>
      <c r="AS848" s="3143"/>
      <c r="AT848" s="3143"/>
      <c r="AU848" s="3143"/>
      <c r="AV848" s="3143"/>
      <c r="AW848" s="3143"/>
      <c r="AX848" s="3143"/>
      <c r="AY848" s="3143"/>
      <c r="AZ848" s="3143"/>
      <c r="BA848" s="3143"/>
      <c r="BB848" s="3143"/>
      <c r="BC848" s="3143"/>
      <c r="BD848" s="3143"/>
      <c r="BE848" s="3143"/>
      <c r="BF848" s="3143"/>
      <c r="BG848" s="3143"/>
      <c r="BH848" s="3143"/>
      <c r="BI848" s="3143"/>
      <c r="BJ848" s="3143"/>
      <c r="BK848" s="3143"/>
      <c r="BL848" s="3189"/>
      <c r="BM848" s="3189"/>
      <c r="BN848" s="3189"/>
      <c r="BO848" s="3189"/>
      <c r="BP848" s="3189"/>
      <c r="BQ848" s="3189"/>
      <c r="BR848" s="3189"/>
      <c r="BS848" s="3189"/>
      <c r="BT848" s="3189"/>
      <c r="BU848" s="3189"/>
      <c r="BV848" s="3143"/>
      <c r="BW848" s="3143"/>
      <c r="BX848" s="3143"/>
      <c r="BY848" s="3143"/>
      <c r="BZ848" s="3143"/>
      <c r="CA848" s="3143"/>
      <c r="CB848" s="3143"/>
      <c r="CC848" s="3143"/>
      <c r="CD848" s="3143"/>
      <c r="CE848" s="3143"/>
      <c r="CF848" s="3143"/>
      <c r="CG848" s="3143"/>
      <c r="CH848" s="3143"/>
      <c r="CI848" s="3143"/>
    </row>
    <row r="849" spans="1:87" ht="16.5" customHeight="1">
      <c r="A849" s="3143"/>
      <c r="B849" s="3143"/>
      <c r="C849" s="3143"/>
      <c r="D849" s="3143"/>
      <c r="E849" s="3143"/>
      <c r="F849" s="3143"/>
      <c r="G849" s="3143"/>
      <c r="H849" s="3143"/>
      <c r="I849" s="3143"/>
      <c r="J849" s="3143"/>
      <c r="K849" s="3098"/>
      <c r="L849" s="3098"/>
      <c r="M849" s="3098"/>
      <c r="N849" s="3098"/>
      <c r="O849" s="3098"/>
      <c r="P849" s="3098"/>
      <c r="Q849" s="3098"/>
      <c r="R849" s="3098"/>
      <c r="S849" s="3098"/>
      <c r="T849" s="3098"/>
      <c r="U849" s="3098"/>
      <c r="V849" s="3098"/>
      <c r="W849" s="3098"/>
      <c r="X849" s="3098"/>
      <c r="Y849" s="3098"/>
      <c r="Z849" s="3098"/>
      <c r="AA849" s="3098"/>
      <c r="AB849" s="3098"/>
      <c r="AC849" s="3098"/>
      <c r="AD849" s="3098"/>
      <c r="AE849" s="3098"/>
      <c r="AF849" s="3098"/>
      <c r="AG849" s="3098"/>
      <c r="AH849" s="3098"/>
      <c r="AI849" s="3098"/>
      <c r="AJ849" s="3143"/>
      <c r="AK849" s="3143"/>
      <c r="AL849" s="3143"/>
      <c r="AM849" s="3143"/>
      <c r="AN849" s="3143"/>
      <c r="AO849" s="3143"/>
      <c r="AP849" s="3143"/>
      <c r="AQ849" s="3143"/>
      <c r="AR849" s="3143"/>
      <c r="AS849" s="3143"/>
      <c r="AT849" s="3143"/>
      <c r="AU849" s="3143"/>
      <c r="AV849" s="3143"/>
      <c r="AW849" s="3143"/>
      <c r="AX849" s="3143"/>
      <c r="AY849" s="3143"/>
      <c r="AZ849" s="3143"/>
      <c r="BA849" s="3143"/>
      <c r="BB849" s="3143"/>
      <c r="BC849" s="3143"/>
      <c r="BD849" s="3143"/>
      <c r="BE849" s="3143"/>
      <c r="BF849" s="3143"/>
      <c r="BG849" s="3143"/>
      <c r="BH849" s="3143"/>
      <c r="BI849" s="3143"/>
      <c r="BJ849" s="3143"/>
      <c r="BK849" s="3143"/>
      <c r="BL849" s="3189"/>
      <c r="BM849" s="3189"/>
      <c r="BN849" s="3189"/>
      <c r="BO849" s="3189"/>
      <c r="BP849" s="3189"/>
      <c r="BQ849" s="3189"/>
      <c r="BR849" s="3189"/>
      <c r="BS849" s="3189"/>
      <c r="BT849" s="3189"/>
      <c r="BU849" s="3189"/>
      <c r="BV849" s="3143"/>
      <c r="BW849" s="3143"/>
      <c r="BX849" s="3143"/>
      <c r="BY849" s="3143"/>
      <c r="BZ849" s="3143"/>
      <c r="CA849" s="3143"/>
      <c r="CB849" s="3143"/>
      <c r="CC849" s="3143"/>
      <c r="CD849" s="3143"/>
      <c r="CE849" s="3143"/>
      <c r="CF849" s="3143"/>
      <c r="CG849" s="3143"/>
      <c r="CH849" s="3143"/>
      <c r="CI849" s="3143"/>
    </row>
    <row r="850" spans="1:87" ht="16.5" customHeight="1">
      <c r="A850" s="3143"/>
      <c r="B850" s="3143"/>
      <c r="C850" s="3143"/>
      <c r="D850" s="3143"/>
      <c r="E850" s="3143"/>
      <c r="F850" s="3143"/>
      <c r="G850" s="3143"/>
      <c r="H850" s="3143"/>
      <c r="I850" s="3143"/>
      <c r="J850" s="3143"/>
      <c r="K850" s="3098"/>
      <c r="L850" s="3098"/>
      <c r="M850" s="3098"/>
      <c r="N850" s="3098"/>
      <c r="O850" s="3098"/>
      <c r="P850" s="3098"/>
      <c r="Q850" s="3098"/>
      <c r="R850" s="3098"/>
      <c r="S850" s="3098"/>
      <c r="T850" s="3098"/>
      <c r="U850" s="3098"/>
      <c r="V850" s="3098"/>
      <c r="W850" s="3098"/>
      <c r="X850" s="3098"/>
      <c r="Y850" s="3098"/>
      <c r="Z850" s="3098"/>
      <c r="AA850" s="3098"/>
      <c r="AB850" s="3098"/>
      <c r="AC850" s="3098"/>
      <c r="AD850" s="3098"/>
      <c r="AE850" s="3098"/>
      <c r="AF850" s="3098"/>
      <c r="AG850" s="3098"/>
      <c r="AH850" s="3098"/>
      <c r="AI850" s="3098"/>
      <c r="AJ850" s="3143"/>
      <c r="AK850" s="3143"/>
      <c r="AL850" s="3143"/>
      <c r="AM850" s="3143"/>
      <c r="AN850" s="3143"/>
      <c r="AO850" s="3143"/>
      <c r="AP850" s="3143"/>
      <c r="AQ850" s="3143"/>
      <c r="AR850" s="3143"/>
      <c r="AS850" s="3143"/>
      <c r="AT850" s="3143"/>
      <c r="AU850" s="3143"/>
      <c r="AV850" s="3143"/>
      <c r="AW850" s="3143"/>
      <c r="AX850" s="3143"/>
      <c r="AY850" s="3143"/>
      <c r="AZ850" s="3143"/>
      <c r="BA850" s="3143"/>
      <c r="BB850" s="3143"/>
      <c r="BC850" s="3143"/>
      <c r="BD850" s="3143"/>
      <c r="BE850" s="3143"/>
      <c r="BF850" s="3143"/>
      <c r="BG850" s="3143"/>
      <c r="BH850" s="3143"/>
      <c r="BI850" s="3143"/>
      <c r="BJ850" s="3143"/>
      <c r="BK850" s="3143"/>
      <c r="BL850" s="3189"/>
      <c r="BM850" s="3189"/>
      <c r="BN850" s="3189"/>
      <c r="BO850" s="3189"/>
      <c r="BP850" s="3189"/>
      <c r="BQ850" s="3189"/>
      <c r="BR850" s="3189"/>
      <c r="BS850" s="3189"/>
      <c r="BT850" s="3189"/>
      <c r="BU850" s="3189"/>
      <c r="BV850" s="3143"/>
      <c r="BW850" s="3143"/>
      <c r="BX850" s="3143"/>
      <c r="BY850" s="3143"/>
      <c r="BZ850" s="3143"/>
      <c r="CA850" s="3143"/>
      <c r="CB850" s="3143"/>
      <c r="CC850" s="3143"/>
      <c r="CD850" s="3143"/>
      <c r="CE850" s="3143"/>
      <c r="CF850" s="3143"/>
      <c r="CG850" s="3143"/>
      <c r="CH850" s="3143"/>
      <c r="CI850" s="3143"/>
    </row>
    <row r="851" spans="1:87" ht="16.5" customHeight="1">
      <c r="A851" s="3143"/>
      <c r="B851" s="3143"/>
      <c r="C851" s="3143"/>
      <c r="D851" s="3143"/>
      <c r="E851" s="3143"/>
      <c r="F851" s="3143"/>
      <c r="G851" s="3143"/>
      <c r="H851" s="3143"/>
      <c r="I851" s="3143"/>
      <c r="J851" s="3143"/>
      <c r="K851" s="3098"/>
      <c r="L851" s="3098"/>
      <c r="M851" s="3098"/>
      <c r="N851" s="3098"/>
      <c r="O851" s="3098"/>
      <c r="P851" s="3098"/>
      <c r="Q851" s="3098"/>
      <c r="R851" s="3098"/>
      <c r="S851" s="3098"/>
      <c r="T851" s="3098"/>
      <c r="U851" s="3098"/>
      <c r="V851" s="3098"/>
      <c r="W851" s="3098"/>
      <c r="X851" s="3098"/>
      <c r="Y851" s="3098"/>
      <c r="Z851" s="3098"/>
      <c r="AA851" s="3098"/>
      <c r="AB851" s="3098"/>
      <c r="AC851" s="3098"/>
      <c r="AD851" s="3098"/>
      <c r="AE851" s="3098"/>
      <c r="AF851" s="3098"/>
      <c r="AG851" s="3098"/>
      <c r="AH851" s="3098"/>
      <c r="AI851" s="3098"/>
      <c r="AJ851" s="3143"/>
      <c r="AK851" s="3143"/>
      <c r="AL851" s="3143"/>
      <c r="AM851" s="3143"/>
      <c r="AN851" s="3143"/>
      <c r="AO851" s="3143"/>
      <c r="AP851" s="3143"/>
      <c r="AQ851" s="3143"/>
      <c r="AR851" s="3143"/>
      <c r="AS851" s="3143"/>
      <c r="AT851" s="3143"/>
      <c r="AU851" s="3143"/>
      <c r="AV851" s="3143"/>
      <c r="AW851" s="3143"/>
      <c r="AX851" s="3143"/>
      <c r="AY851" s="3143"/>
      <c r="AZ851" s="3143"/>
      <c r="BA851" s="3143"/>
      <c r="BB851" s="3143"/>
      <c r="BC851" s="3143"/>
      <c r="BD851" s="3143"/>
      <c r="BE851" s="3143"/>
      <c r="BF851" s="3143"/>
      <c r="BG851" s="3143"/>
      <c r="BH851" s="3143"/>
      <c r="BI851" s="3143"/>
      <c r="BJ851" s="3143"/>
      <c r="BK851" s="3143"/>
      <c r="BL851" s="3189"/>
      <c r="BM851" s="3189"/>
      <c r="BN851" s="3189"/>
      <c r="BO851" s="3189"/>
      <c r="BP851" s="3189"/>
      <c r="BQ851" s="3189"/>
      <c r="BR851" s="3189"/>
      <c r="BS851" s="3189"/>
      <c r="BT851" s="3189"/>
      <c r="BU851" s="3189"/>
      <c r="BV851" s="3143"/>
      <c r="BW851" s="3143"/>
      <c r="BX851" s="3143"/>
      <c r="BY851" s="3143"/>
      <c r="BZ851" s="3143"/>
      <c r="CA851" s="3143"/>
      <c r="CB851" s="3143"/>
      <c r="CC851" s="3143"/>
      <c r="CD851" s="3143"/>
      <c r="CE851" s="3143"/>
      <c r="CF851" s="3143"/>
      <c r="CG851" s="3143"/>
      <c r="CH851" s="3143"/>
      <c r="CI851" s="3143"/>
    </row>
    <row r="852" spans="1:87" ht="16.5" customHeight="1">
      <c r="A852" s="3143"/>
      <c r="B852" s="3143"/>
      <c r="C852" s="3143"/>
      <c r="D852" s="3143"/>
      <c r="E852" s="3143"/>
      <c r="F852" s="3143"/>
      <c r="G852" s="3143"/>
      <c r="H852" s="3143"/>
      <c r="I852" s="3143"/>
      <c r="J852" s="3143"/>
      <c r="K852" s="3098"/>
      <c r="L852" s="3098"/>
      <c r="M852" s="3098"/>
      <c r="N852" s="3098"/>
      <c r="O852" s="3098"/>
      <c r="P852" s="3098"/>
      <c r="Q852" s="3098"/>
      <c r="R852" s="3098"/>
      <c r="S852" s="3098"/>
      <c r="T852" s="3098"/>
      <c r="U852" s="3098"/>
      <c r="V852" s="3098"/>
      <c r="W852" s="3098"/>
      <c r="X852" s="3098"/>
      <c r="Y852" s="3098"/>
      <c r="Z852" s="3098"/>
      <c r="AA852" s="3098"/>
      <c r="AB852" s="3098"/>
      <c r="AC852" s="3098"/>
      <c r="AD852" s="3098"/>
      <c r="AE852" s="3098"/>
      <c r="AF852" s="3098"/>
      <c r="AG852" s="3098"/>
      <c r="AH852" s="3098"/>
      <c r="AI852" s="3098"/>
      <c r="AJ852" s="3143"/>
      <c r="AK852" s="3143"/>
      <c r="AL852" s="3143"/>
      <c r="AM852" s="3143"/>
      <c r="AN852" s="3143"/>
      <c r="AO852" s="3143"/>
      <c r="AP852" s="3143"/>
      <c r="AQ852" s="3143"/>
      <c r="AR852" s="3143"/>
      <c r="AS852" s="3143"/>
      <c r="AT852" s="3143"/>
      <c r="AU852" s="3143"/>
      <c r="AV852" s="3143"/>
      <c r="AW852" s="3143"/>
      <c r="AX852" s="3143"/>
      <c r="AY852" s="3143"/>
      <c r="AZ852" s="3143"/>
      <c r="BA852" s="3143"/>
      <c r="BB852" s="3143"/>
      <c r="BC852" s="3143"/>
      <c r="BD852" s="3143"/>
      <c r="BE852" s="3143"/>
      <c r="BF852" s="3143"/>
      <c r="BG852" s="3143"/>
      <c r="BH852" s="3143"/>
      <c r="BI852" s="3143"/>
      <c r="BJ852" s="3143"/>
      <c r="BK852" s="3143"/>
      <c r="BL852" s="3189"/>
      <c r="BM852" s="3189"/>
      <c r="BN852" s="3189"/>
      <c r="BO852" s="3189"/>
      <c r="BP852" s="3189"/>
      <c r="BQ852" s="3189"/>
      <c r="BR852" s="3189"/>
      <c r="BS852" s="3189"/>
      <c r="BT852" s="3189"/>
      <c r="BU852" s="3189"/>
      <c r="BV852" s="3143"/>
      <c r="BW852" s="3143"/>
      <c r="BX852" s="3143"/>
      <c r="BY852" s="3143"/>
      <c r="BZ852" s="3143"/>
      <c r="CA852" s="3143"/>
      <c r="CB852" s="3143"/>
      <c r="CC852" s="3143"/>
      <c r="CD852" s="3143"/>
      <c r="CE852" s="3143"/>
      <c r="CF852" s="3143"/>
      <c r="CG852" s="3143"/>
      <c r="CH852" s="3143"/>
      <c r="CI852" s="3143"/>
    </row>
    <row r="853" spans="1:87" ht="16.5" customHeight="1">
      <c r="A853" s="3143"/>
      <c r="B853" s="3143"/>
      <c r="C853" s="3143"/>
      <c r="D853" s="3143"/>
      <c r="E853" s="3143"/>
      <c r="F853" s="3143"/>
      <c r="G853" s="3143"/>
      <c r="H853" s="3143"/>
      <c r="I853" s="3143"/>
      <c r="J853" s="3143"/>
      <c r="K853" s="3098"/>
      <c r="L853" s="3098"/>
      <c r="M853" s="3098"/>
      <c r="N853" s="3098"/>
      <c r="O853" s="3098"/>
      <c r="P853" s="3098"/>
      <c r="Q853" s="3098"/>
      <c r="R853" s="3098"/>
      <c r="S853" s="3098"/>
      <c r="T853" s="3098"/>
      <c r="U853" s="3098"/>
      <c r="V853" s="3098"/>
      <c r="W853" s="3098"/>
      <c r="X853" s="3098"/>
      <c r="Y853" s="3098"/>
      <c r="Z853" s="3098"/>
      <c r="AA853" s="3098"/>
      <c r="AB853" s="3098"/>
      <c r="AC853" s="3098"/>
      <c r="AD853" s="3098"/>
      <c r="AE853" s="3098"/>
      <c r="AF853" s="3098"/>
      <c r="AG853" s="3098"/>
      <c r="AH853" s="3098"/>
      <c r="AI853" s="3098"/>
      <c r="AJ853" s="3143"/>
      <c r="AK853" s="3143"/>
      <c r="AL853" s="3143"/>
      <c r="AM853" s="3143"/>
      <c r="AN853" s="3143"/>
      <c r="AO853" s="3143"/>
      <c r="AP853" s="3143"/>
      <c r="AQ853" s="3143"/>
      <c r="AR853" s="3143"/>
      <c r="AS853" s="3143"/>
      <c r="AT853" s="3143"/>
      <c r="AU853" s="3143"/>
      <c r="AV853" s="3143"/>
      <c r="AW853" s="3143"/>
      <c r="AX853" s="3143"/>
      <c r="AY853" s="3143"/>
      <c r="AZ853" s="3143"/>
      <c r="BA853" s="3143"/>
      <c r="BB853" s="3143"/>
      <c r="BC853" s="3143"/>
      <c r="BD853" s="3143"/>
      <c r="BE853" s="3143"/>
      <c r="BF853" s="3143"/>
      <c r="BG853" s="3143"/>
      <c r="BH853" s="3143"/>
      <c r="BI853" s="3143"/>
      <c r="BJ853" s="3143"/>
      <c r="BK853" s="3143"/>
      <c r="BL853" s="3189"/>
      <c r="BM853" s="3189"/>
      <c r="BN853" s="3189"/>
      <c r="BO853" s="3189"/>
      <c r="BP853" s="3189"/>
      <c r="BQ853" s="3189"/>
      <c r="BR853" s="3189"/>
      <c r="BS853" s="3189"/>
      <c r="BT853" s="3189"/>
      <c r="BU853" s="3189"/>
      <c r="BV853" s="3143"/>
      <c r="BW853" s="3143"/>
      <c r="BX853" s="3143"/>
      <c r="BY853" s="3143"/>
      <c r="BZ853" s="3143"/>
      <c r="CA853" s="3143"/>
      <c r="CB853" s="3143"/>
      <c r="CC853" s="3143"/>
      <c r="CD853" s="3143"/>
      <c r="CE853" s="3143"/>
      <c r="CF853" s="3143"/>
      <c r="CG853" s="3143"/>
      <c r="CH853" s="3143"/>
      <c r="CI853" s="3143"/>
    </row>
    <row r="854" spans="1:87" ht="16.5" customHeight="1">
      <c r="A854" s="3143"/>
      <c r="B854" s="3143"/>
      <c r="C854" s="3143"/>
      <c r="D854" s="3143"/>
      <c r="E854" s="3143"/>
      <c r="F854" s="3143"/>
      <c r="G854" s="3143"/>
      <c r="H854" s="3143"/>
      <c r="I854" s="3143"/>
      <c r="J854" s="3143"/>
      <c r="K854" s="3098"/>
      <c r="L854" s="3098"/>
      <c r="M854" s="3098"/>
      <c r="N854" s="3098"/>
      <c r="O854" s="3098"/>
      <c r="P854" s="3098"/>
      <c r="Q854" s="3098"/>
      <c r="R854" s="3098"/>
      <c r="S854" s="3098"/>
      <c r="T854" s="3098"/>
      <c r="U854" s="3098"/>
      <c r="V854" s="3098"/>
      <c r="W854" s="3098"/>
      <c r="X854" s="3098"/>
      <c r="Y854" s="3098"/>
      <c r="Z854" s="3098"/>
      <c r="AA854" s="3098"/>
      <c r="AB854" s="3098"/>
      <c r="AC854" s="3098"/>
      <c r="AD854" s="3098"/>
      <c r="AE854" s="3098"/>
      <c r="AF854" s="3098"/>
      <c r="AG854" s="3098"/>
      <c r="AH854" s="3098"/>
      <c r="AI854" s="3098"/>
      <c r="AJ854" s="3143"/>
      <c r="AK854" s="3143"/>
      <c r="AL854" s="3143"/>
      <c r="AM854" s="3143"/>
      <c r="AN854" s="3143"/>
      <c r="AO854" s="3143"/>
      <c r="AP854" s="3143"/>
      <c r="AQ854" s="3143"/>
      <c r="AR854" s="3143"/>
      <c r="AS854" s="3143"/>
      <c r="AT854" s="3143"/>
      <c r="AU854" s="3143"/>
      <c r="AV854" s="3143"/>
      <c r="AW854" s="3143"/>
      <c r="AX854" s="3143"/>
      <c r="AY854" s="3143"/>
      <c r="AZ854" s="3143"/>
      <c r="BA854" s="3143"/>
      <c r="BB854" s="3143"/>
      <c r="BC854" s="3143"/>
      <c r="BD854" s="3143"/>
      <c r="BE854" s="3143"/>
      <c r="BF854" s="3143"/>
      <c r="BG854" s="3143"/>
      <c r="BH854" s="3143"/>
      <c r="BI854" s="3143"/>
      <c r="BJ854" s="3143"/>
      <c r="BK854" s="3143"/>
      <c r="BL854" s="3189"/>
      <c r="BM854" s="3189"/>
      <c r="BN854" s="3189"/>
      <c r="BO854" s="3189"/>
      <c r="BP854" s="3189"/>
      <c r="BQ854" s="3189"/>
      <c r="BR854" s="3189"/>
      <c r="BS854" s="3189"/>
      <c r="BT854" s="3189"/>
      <c r="BU854" s="3189"/>
      <c r="BV854" s="3143"/>
      <c r="BW854" s="3143"/>
      <c r="BX854" s="3143"/>
      <c r="BY854" s="3143"/>
      <c r="BZ854" s="3143"/>
      <c r="CA854" s="3143"/>
      <c r="CB854" s="3143"/>
      <c r="CC854" s="3143"/>
      <c r="CD854" s="3143"/>
      <c r="CE854" s="3143"/>
      <c r="CF854" s="3143"/>
      <c r="CG854" s="3143"/>
      <c r="CH854" s="3143"/>
      <c r="CI854" s="3143"/>
    </row>
    <row r="855" spans="1:87" ht="16.5" customHeight="1">
      <c r="A855" s="3143"/>
      <c r="B855" s="3143"/>
      <c r="C855" s="3143"/>
      <c r="D855" s="3143"/>
      <c r="E855" s="3143"/>
      <c r="F855" s="3143"/>
      <c r="G855" s="3143"/>
      <c r="H855" s="3143"/>
      <c r="I855" s="3143"/>
      <c r="J855" s="3143"/>
      <c r="K855" s="3098"/>
      <c r="L855" s="3098"/>
      <c r="M855" s="3098"/>
      <c r="N855" s="3098"/>
      <c r="O855" s="3098"/>
      <c r="P855" s="3098"/>
      <c r="Q855" s="3098"/>
      <c r="R855" s="3098"/>
      <c r="S855" s="3098"/>
      <c r="T855" s="3098"/>
      <c r="U855" s="3098"/>
      <c r="V855" s="3098"/>
      <c r="W855" s="3098"/>
      <c r="X855" s="3098"/>
      <c r="Y855" s="3098"/>
      <c r="Z855" s="3098"/>
      <c r="AA855" s="3098"/>
      <c r="AB855" s="3098"/>
      <c r="AC855" s="3098"/>
      <c r="AD855" s="3098"/>
      <c r="AE855" s="3098"/>
      <c r="AF855" s="3098"/>
      <c r="AG855" s="3098"/>
      <c r="AH855" s="3098"/>
      <c r="AI855" s="3098"/>
      <c r="AJ855" s="3143"/>
      <c r="AK855" s="3143"/>
      <c r="AL855" s="3143"/>
      <c r="AM855" s="3143"/>
      <c r="AN855" s="3143"/>
      <c r="AO855" s="3143"/>
      <c r="AP855" s="3143"/>
      <c r="AQ855" s="3143"/>
      <c r="AR855" s="3143"/>
      <c r="AS855" s="3143"/>
      <c r="AT855" s="3143"/>
      <c r="AU855" s="3143"/>
      <c r="AV855" s="3143"/>
      <c r="AW855" s="3143"/>
      <c r="AX855" s="3143"/>
      <c r="AY855" s="3143"/>
      <c r="AZ855" s="3143"/>
      <c r="BA855" s="3143"/>
      <c r="BB855" s="3143"/>
      <c r="BC855" s="3143"/>
      <c r="BD855" s="3143"/>
      <c r="BE855" s="3143"/>
      <c r="BF855" s="3143"/>
      <c r="BG855" s="3143"/>
      <c r="BH855" s="3143"/>
      <c r="BI855" s="3143"/>
      <c r="BJ855" s="3143"/>
      <c r="BK855" s="3143"/>
      <c r="BL855" s="3189"/>
      <c r="BM855" s="3189"/>
      <c r="BN855" s="3189"/>
      <c r="BO855" s="3189"/>
      <c r="BP855" s="3189"/>
      <c r="BQ855" s="3189"/>
      <c r="BR855" s="3189"/>
      <c r="BS855" s="3189"/>
      <c r="BT855" s="3189"/>
      <c r="BU855" s="3189"/>
      <c r="BV855" s="3143"/>
      <c r="BW855" s="3143"/>
      <c r="BX855" s="3143"/>
      <c r="BY855" s="3143"/>
      <c r="BZ855" s="3143"/>
      <c r="CA855" s="3143"/>
      <c r="CB855" s="3143"/>
      <c r="CC855" s="3143"/>
      <c r="CD855" s="3143"/>
      <c r="CE855" s="3143"/>
      <c r="CF855" s="3143"/>
      <c r="CG855" s="3143"/>
      <c r="CH855" s="3143"/>
      <c r="CI855" s="3143"/>
    </row>
    <row r="856" spans="1:87" ht="16.5" customHeight="1">
      <c r="A856" s="3143"/>
      <c r="B856" s="3143"/>
      <c r="C856" s="3143"/>
      <c r="D856" s="3143"/>
      <c r="E856" s="3143"/>
      <c r="F856" s="3143"/>
      <c r="G856" s="3143"/>
      <c r="H856" s="3143"/>
      <c r="I856" s="3143"/>
      <c r="J856" s="3143"/>
      <c r="K856" s="3098"/>
      <c r="L856" s="3098"/>
      <c r="M856" s="3098"/>
      <c r="N856" s="3098"/>
      <c r="O856" s="3098"/>
      <c r="P856" s="3098"/>
      <c r="Q856" s="3098"/>
      <c r="R856" s="3098"/>
      <c r="S856" s="3098"/>
      <c r="T856" s="3098"/>
      <c r="U856" s="3098"/>
      <c r="V856" s="3098"/>
      <c r="W856" s="3098"/>
      <c r="X856" s="3098"/>
      <c r="Y856" s="3098"/>
      <c r="Z856" s="3098"/>
      <c r="AA856" s="3098"/>
      <c r="AB856" s="3098"/>
      <c r="AC856" s="3098"/>
      <c r="AD856" s="3098"/>
      <c r="AE856" s="3098"/>
      <c r="AF856" s="3098"/>
      <c r="AG856" s="3098"/>
      <c r="AH856" s="3098"/>
      <c r="AI856" s="3098"/>
      <c r="AJ856" s="3143"/>
      <c r="AK856" s="3143"/>
      <c r="AL856" s="3143"/>
      <c r="AM856" s="3143"/>
      <c r="AN856" s="3143"/>
      <c r="AO856" s="3143"/>
      <c r="AP856" s="3143"/>
      <c r="AQ856" s="3143"/>
      <c r="AR856" s="3143"/>
      <c r="AS856" s="3143"/>
      <c r="AT856" s="3143"/>
      <c r="AU856" s="3143"/>
      <c r="AV856" s="3143"/>
      <c r="AW856" s="3143"/>
      <c r="AX856" s="3143"/>
      <c r="AY856" s="3143"/>
      <c r="AZ856" s="3143"/>
      <c r="BA856" s="3143"/>
      <c r="BB856" s="3143"/>
      <c r="BC856" s="3143"/>
      <c r="BD856" s="3143"/>
      <c r="BE856" s="3143"/>
      <c r="BF856" s="3143"/>
      <c r="BG856" s="3143"/>
      <c r="BH856" s="3143"/>
      <c r="BI856" s="3143"/>
      <c r="BJ856" s="3143"/>
      <c r="BK856" s="3143"/>
      <c r="BL856" s="3189"/>
      <c r="BM856" s="3189"/>
      <c r="BN856" s="3189"/>
      <c r="BO856" s="3189"/>
      <c r="BP856" s="3189"/>
      <c r="BQ856" s="3189"/>
      <c r="BR856" s="3189"/>
      <c r="BS856" s="3189"/>
      <c r="BT856" s="3189"/>
      <c r="BU856" s="3189"/>
      <c r="BV856" s="3143"/>
      <c r="BW856" s="3143"/>
      <c r="BX856" s="3143"/>
      <c r="BY856" s="3143"/>
      <c r="BZ856" s="3143"/>
      <c r="CA856" s="3143"/>
      <c r="CB856" s="3143"/>
      <c r="CC856" s="3143"/>
      <c r="CD856" s="3143"/>
      <c r="CE856" s="3143"/>
      <c r="CF856" s="3143"/>
      <c r="CG856" s="3143"/>
      <c r="CH856" s="3143"/>
      <c r="CI856" s="3143"/>
    </row>
    <row r="857" spans="1:87" ht="16.5" customHeight="1">
      <c r="A857" s="3143"/>
      <c r="B857" s="3143"/>
      <c r="C857" s="3143"/>
      <c r="D857" s="3143"/>
      <c r="E857" s="3143"/>
      <c r="F857" s="3143"/>
      <c r="G857" s="3143"/>
      <c r="H857" s="3143"/>
      <c r="I857" s="3143"/>
      <c r="J857" s="3143"/>
      <c r="K857" s="3098"/>
      <c r="L857" s="3098"/>
      <c r="M857" s="3098"/>
      <c r="N857" s="3098"/>
      <c r="O857" s="3098"/>
      <c r="P857" s="3098"/>
      <c r="Q857" s="3098"/>
      <c r="R857" s="3098"/>
      <c r="S857" s="3098"/>
      <c r="T857" s="3098"/>
      <c r="U857" s="3098"/>
      <c r="V857" s="3098"/>
      <c r="W857" s="3098"/>
      <c r="X857" s="3098"/>
      <c r="Y857" s="3098"/>
      <c r="Z857" s="3098"/>
      <c r="AA857" s="3098"/>
      <c r="AB857" s="3098"/>
      <c r="AC857" s="3098"/>
      <c r="AD857" s="3098"/>
      <c r="AE857" s="3098"/>
      <c r="AF857" s="3098"/>
      <c r="AG857" s="3098"/>
      <c r="AH857" s="3098"/>
      <c r="AI857" s="3098"/>
      <c r="AJ857" s="3143"/>
      <c r="AK857" s="3143"/>
      <c r="AL857" s="3143"/>
      <c r="AM857" s="3143"/>
      <c r="AN857" s="3143"/>
      <c r="AO857" s="3143"/>
      <c r="AP857" s="3143"/>
      <c r="AQ857" s="3143"/>
      <c r="AR857" s="3143"/>
      <c r="AS857" s="3143"/>
      <c r="AT857" s="3143"/>
      <c r="AU857" s="3143"/>
      <c r="AV857" s="3143"/>
      <c r="AW857" s="3143"/>
      <c r="AX857" s="3143"/>
      <c r="AY857" s="3143"/>
      <c r="AZ857" s="3143"/>
      <c r="BA857" s="3143"/>
      <c r="BB857" s="3143"/>
      <c r="BC857" s="3143"/>
      <c r="BD857" s="3143"/>
      <c r="BE857" s="3143"/>
      <c r="BF857" s="3143"/>
      <c r="BG857" s="3143"/>
      <c r="BH857" s="3143"/>
      <c r="BI857" s="3143"/>
      <c r="BJ857" s="3143"/>
      <c r="BK857" s="3143"/>
      <c r="BL857" s="3189"/>
      <c r="BM857" s="3189"/>
      <c r="BN857" s="3189"/>
      <c r="BO857" s="3189"/>
      <c r="BP857" s="3189"/>
      <c r="BQ857" s="3189"/>
      <c r="BR857" s="3189"/>
      <c r="BS857" s="3189"/>
      <c r="BT857" s="3189"/>
      <c r="BU857" s="3189"/>
      <c r="BV857" s="3143"/>
      <c r="BW857" s="3143"/>
      <c r="BX857" s="3143"/>
      <c r="BY857" s="3143"/>
      <c r="BZ857" s="3143"/>
      <c r="CA857" s="3143"/>
      <c r="CB857" s="3143"/>
      <c r="CC857" s="3143"/>
      <c r="CD857" s="3143"/>
      <c r="CE857" s="3143"/>
      <c r="CF857" s="3143"/>
      <c r="CG857" s="3143"/>
      <c r="CH857" s="3143"/>
      <c r="CI857" s="3143"/>
    </row>
    <row r="858" spans="1:87" ht="16.5" customHeight="1">
      <c r="A858" s="3143"/>
      <c r="B858" s="3143"/>
      <c r="C858" s="3143"/>
      <c r="D858" s="3143"/>
      <c r="E858" s="3143"/>
      <c r="F858" s="3143"/>
      <c r="G858" s="3143"/>
      <c r="H858" s="3143"/>
      <c r="I858" s="3143"/>
      <c r="J858" s="3143"/>
      <c r="K858" s="3098"/>
      <c r="L858" s="3098"/>
      <c r="M858" s="3098"/>
      <c r="N858" s="3098"/>
      <c r="O858" s="3098"/>
      <c r="P858" s="3098"/>
      <c r="Q858" s="3098"/>
      <c r="R858" s="3098"/>
      <c r="S858" s="3098"/>
      <c r="T858" s="3098"/>
      <c r="U858" s="3098"/>
      <c r="V858" s="3098"/>
      <c r="W858" s="3098"/>
      <c r="X858" s="3098"/>
      <c r="Y858" s="3098"/>
      <c r="Z858" s="3098"/>
      <c r="AA858" s="3098"/>
      <c r="AB858" s="3098"/>
      <c r="AC858" s="3098"/>
      <c r="AD858" s="3098"/>
      <c r="AE858" s="3098"/>
      <c r="AF858" s="3098"/>
      <c r="AG858" s="3098"/>
      <c r="AH858" s="3098"/>
      <c r="AI858" s="3098"/>
      <c r="AJ858" s="3143"/>
      <c r="AK858" s="3143"/>
      <c r="AL858" s="3143"/>
      <c r="AM858" s="3143"/>
      <c r="AN858" s="3143"/>
      <c r="AO858" s="3143"/>
      <c r="AP858" s="3143"/>
      <c r="AQ858" s="3143"/>
      <c r="AR858" s="3143"/>
      <c r="AS858" s="3143"/>
      <c r="AT858" s="3143"/>
      <c r="AU858" s="3143"/>
      <c r="AV858" s="3143"/>
      <c r="AW858" s="3143"/>
      <c r="AX858" s="3143"/>
      <c r="AY858" s="3143"/>
      <c r="AZ858" s="3143"/>
      <c r="BA858" s="3143"/>
      <c r="BB858" s="3143"/>
      <c r="BC858" s="3143"/>
      <c r="BD858" s="3143"/>
      <c r="BE858" s="3143"/>
      <c r="BF858" s="3143"/>
      <c r="BG858" s="3143"/>
      <c r="BH858" s="3143"/>
      <c r="BI858" s="3143"/>
      <c r="BJ858" s="3143"/>
      <c r="BK858" s="3143"/>
      <c r="BL858" s="3189"/>
      <c r="BM858" s="3189"/>
      <c r="BN858" s="3189"/>
      <c r="BO858" s="3189"/>
      <c r="BP858" s="3189"/>
      <c r="BQ858" s="3189"/>
      <c r="BR858" s="3189"/>
      <c r="BS858" s="3189"/>
      <c r="BT858" s="3189"/>
      <c r="BU858" s="3189"/>
      <c r="BV858" s="3143"/>
      <c r="BW858" s="3143"/>
      <c r="BX858" s="3143"/>
      <c r="BY858" s="3143"/>
      <c r="BZ858" s="3143"/>
      <c r="CA858" s="3143"/>
      <c r="CB858" s="3143"/>
      <c r="CC858" s="3143"/>
      <c r="CD858" s="3143"/>
      <c r="CE858" s="3143"/>
      <c r="CF858" s="3143"/>
      <c r="CG858" s="3143"/>
      <c r="CH858" s="3143"/>
      <c r="CI858" s="3143"/>
    </row>
    <row r="859" spans="1:87" ht="16.5" customHeight="1">
      <c r="A859" s="3143"/>
      <c r="B859" s="3143"/>
      <c r="C859" s="3143"/>
      <c r="D859" s="3143"/>
      <c r="E859" s="3143"/>
      <c r="F859" s="3143"/>
      <c r="G859" s="3143"/>
      <c r="H859" s="3143"/>
      <c r="I859" s="3143"/>
      <c r="J859" s="3143"/>
      <c r="K859" s="3098"/>
      <c r="L859" s="3098"/>
      <c r="M859" s="3098"/>
      <c r="N859" s="3098"/>
      <c r="O859" s="3098"/>
      <c r="P859" s="3098"/>
      <c r="Q859" s="3098"/>
      <c r="R859" s="3098"/>
      <c r="S859" s="3098"/>
      <c r="T859" s="3098"/>
      <c r="U859" s="3098"/>
      <c r="V859" s="3098"/>
      <c r="W859" s="3098"/>
      <c r="X859" s="3098"/>
      <c r="Y859" s="3098"/>
      <c r="Z859" s="3098"/>
      <c r="AA859" s="3098"/>
      <c r="AB859" s="3098"/>
      <c r="AC859" s="3098"/>
      <c r="AD859" s="3098"/>
      <c r="AE859" s="3098"/>
      <c r="AF859" s="3098"/>
      <c r="AG859" s="3098"/>
      <c r="AH859" s="3098"/>
      <c r="AI859" s="3098"/>
      <c r="AJ859" s="3143"/>
      <c r="AK859" s="3143"/>
      <c r="AL859" s="3143"/>
      <c r="AM859" s="3143"/>
      <c r="AN859" s="3143"/>
      <c r="AO859" s="3143"/>
      <c r="AP859" s="3143"/>
      <c r="AQ859" s="3143"/>
      <c r="AR859" s="3143"/>
      <c r="AS859" s="3143"/>
      <c r="AT859" s="3143"/>
      <c r="AU859" s="3143"/>
      <c r="AV859" s="3143"/>
      <c r="AW859" s="3143"/>
      <c r="AX859" s="3143"/>
      <c r="AY859" s="3143"/>
      <c r="AZ859" s="3143"/>
      <c r="BA859" s="3143"/>
      <c r="BB859" s="3143"/>
      <c r="BC859" s="3143"/>
      <c r="BD859" s="3143"/>
      <c r="BE859" s="3143"/>
      <c r="BF859" s="3143"/>
      <c r="BG859" s="3143"/>
      <c r="BH859" s="3143"/>
      <c r="BI859" s="3143"/>
      <c r="BJ859" s="3143"/>
      <c r="BK859" s="3143"/>
      <c r="BL859" s="3189"/>
      <c r="BM859" s="3189"/>
      <c r="BN859" s="3189"/>
      <c r="BO859" s="3189"/>
      <c r="BP859" s="3189"/>
      <c r="BQ859" s="3189"/>
      <c r="BR859" s="3189"/>
      <c r="BS859" s="3189"/>
      <c r="BT859" s="3189"/>
      <c r="BU859" s="3189"/>
      <c r="BV859" s="3143"/>
      <c r="BW859" s="3143"/>
      <c r="BX859" s="3143"/>
      <c r="BY859" s="3143"/>
      <c r="BZ859" s="3143"/>
      <c r="CA859" s="3143"/>
      <c r="CB859" s="3143"/>
      <c r="CC859" s="3143"/>
      <c r="CD859" s="3143"/>
      <c r="CE859" s="3143"/>
      <c r="CF859" s="3143"/>
      <c r="CG859" s="3143"/>
      <c r="CH859" s="3143"/>
      <c r="CI859" s="3143"/>
    </row>
    <row r="860" spans="1:87" ht="16.5" customHeight="1">
      <c r="A860" s="3143"/>
      <c r="B860" s="3143"/>
      <c r="C860" s="3143"/>
      <c r="D860" s="3143"/>
      <c r="E860" s="3143"/>
      <c r="F860" s="3143"/>
      <c r="G860" s="3143"/>
      <c r="H860" s="3143"/>
      <c r="I860" s="3143"/>
      <c r="J860" s="3143"/>
      <c r="K860" s="3098"/>
      <c r="L860" s="3098"/>
      <c r="M860" s="3098"/>
      <c r="N860" s="3098"/>
      <c r="O860" s="3098"/>
      <c r="P860" s="3098"/>
      <c r="Q860" s="3098"/>
      <c r="R860" s="3098"/>
      <c r="S860" s="3098"/>
      <c r="T860" s="3098"/>
      <c r="U860" s="3098"/>
      <c r="V860" s="3098"/>
      <c r="W860" s="3098"/>
      <c r="X860" s="3098"/>
      <c r="Y860" s="3098"/>
      <c r="Z860" s="3098"/>
      <c r="AA860" s="3098"/>
      <c r="AB860" s="3098"/>
      <c r="AC860" s="3098"/>
      <c r="AD860" s="3098"/>
      <c r="AE860" s="3098"/>
      <c r="AF860" s="3098"/>
      <c r="AG860" s="3098"/>
      <c r="AH860" s="3098"/>
      <c r="AI860" s="3098"/>
      <c r="AJ860" s="3143"/>
      <c r="AK860" s="3143"/>
      <c r="AL860" s="3143"/>
      <c r="AM860" s="3143"/>
      <c r="AN860" s="3143"/>
      <c r="AO860" s="3143"/>
      <c r="AP860" s="3143"/>
      <c r="AQ860" s="3143"/>
      <c r="AR860" s="3143"/>
      <c r="AS860" s="3143"/>
      <c r="AT860" s="3143"/>
      <c r="AU860" s="3143"/>
      <c r="AV860" s="3143"/>
      <c r="AW860" s="3143"/>
      <c r="AX860" s="3143"/>
      <c r="AY860" s="3143"/>
      <c r="AZ860" s="3143"/>
      <c r="BA860" s="3143"/>
      <c r="BB860" s="3143"/>
      <c r="BC860" s="3143"/>
      <c r="BD860" s="3143"/>
      <c r="BE860" s="3143"/>
      <c r="BF860" s="3143"/>
      <c r="BG860" s="3143"/>
      <c r="BH860" s="3143"/>
      <c r="BI860" s="3143"/>
      <c r="BJ860" s="3143"/>
      <c r="BK860" s="3143"/>
      <c r="BL860" s="3189"/>
      <c r="BM860" s="3189"/>
      <c r="BN860" s="3189"/>
      <c r="BO860" s="3189"/>
      <c r="BP860" s="3189"/>
      <c r="BQ860" s="3189"/>
      <c r="BR860" s="3189"/>
      <c r="BS860" s="3189"/>
      <c r="BT860" s="3189"/>
      <c r="BU860" s="3189"/>
      <c r="BV860" s="3143"/>
      <c r="BW860" s="3143"/>
      <c r="BX860" s="3143"/>
      <c r="BY860" s="3143"/>
      <c r="BZ860" s="3143"/>
      <c r="CA860" s="3143"/>
      <c r="CB860" s="3143"/>
      <c r="CC860" s="3143"/>
      <c r="CD860" s="3143"/>
      <c r="CE860" s="3143"/>
      <c r="CF860" s="3143"/>
      <c r="CG860" s="3143"/>
      <c r="CH860" s="3143"/>
      <c r="CI860" s="3143"/>
    </row>
    <row r="861" spans="1:87" ht="16.5" customHeight="1">
      <c r="A861" s="3143"/>
      <c r="B861" s="3143"/>
      <c r="C861" s="3143"/>
      <c r="D861" s="3143"/>
      <c r="E861" s="3143"/>
      <c r="F861" s="3143"/>
      <c r="G861" s="3143"/>
      <c r="H861" s="3143"/>
      <c r="I861" s="3143"/>
      <c r="J861" s="3143"/>
      <c r="K861" s="3098"/>
      <c r="L861" s="3098"/>
      <c r="M861" s="3098"/>
      <c r="N861" s="3098"/>
      <c r="O861" s="3098"/>
      <c r="P861" s="3098"/>
      <c r="Q861" s="3098"/>
      <c r="R861" s="3098"/>
      <c r="S861" s="3098"/>
      <c r="T861" s="3098"/>
      <c r="U861" s="3098"/>
      <c r="V861" s="3098"/>
      <c r="W861" s="3098"/>
      <c r="X861" s="3098"/>
      <c r="Y861" s="3098"/>
      <c r="Z861" s="3098"/>
      <c r="AA861" s="3098"/>
      <c r="AB861" s="3098"/>
      <c r="AC861" s="3098"/>
      <c r="AD861" s="3098"/>
      <c r="AE861" s="3098"/>
      <c r="AF861" s="3098"/>
      <c r="AG861" s="3098"/>
      <c r="AH861" s="3098"/>
      <c r="AI861" s="3098"/>
      <c r="AJ861" s="3143"/>
      <c r="AK861" s="3143"/>
      <c r="AL861" s="3143"/>
      <c r="AM861" s="3143"/>
      <c r="AN861" s="3143"/>
      <c r="AO861" s="3143"/>
      <c r="AP861" s="3143"/>
      <c r="AQ861" s="3143"/>
      <c r="AR861" s="3143"/>
      <c r="AS861" s="3143"/>
      <c r="AT861" s="3143"/>
      <c r="AU861" s="3143"/>
      <c r="AV861" s="3143"/>
      <c r="AW861" s="3143"/>
      <c r="AX861" s="3143"/>
      <c r="AY861" s="3143"/>
      <c r="AZ861" s="3143"/>
      <c r="BA861" s="3143"/>
      <c r="BB861" s="3143"/>
      <c r="BC861" s="3143"/>
      <c r="BD861" s="3143"/>
      <c r="BE861" s="3143"/>
      <c r="BF861" s="3143"/>
      <c r="BG861" s="3143"/>
      <c r="BH861" s="3143"/>
      <c r="BI861" s="3143"/>
      <c r="BJ861" s="3143"/>
      <c r="BK861" s="3143"/>
      <c r="BL861" s="3189"/>
      <c r="BM861" s="3189"/>
      <c r="BN861" s="3189"/>
      <c r="BO861" s="3189"/>
      <c r="BP861" s="3189"/>
      <c r="BQ861" s="3189"/>
      <c r="BR861" s="3189"/>
      <c r="BS861" s="3189"/>
      <c r="BT861" s="3189"/>
      <c r="BU861" s="3189"/>
      <c r="BV861" s="3143"/>
      <c r="BW861" s="3143"/>
      <c r="BX861" s="3143"/>
      <c r="BY861" s="3143"/>
      <c r="BZ861" s="3143"/>
      <c r="CA861" s="3143"/>
      <c r="CB861" s="3143"/>
      <c r="CC861" s="3143"/>
      <c r="CD861" s="3143"/>
      <c r="CE861" s="3143"/>
      <c r="CF861" s="3143"/>
      <c r="CG861" s="3143"/>
      <c r="CH861" s="3143"/>
      <c r="CI861" s="3143"/>
    </row>
    <row r="862" spans="1:87" ht="16.5" customHeight="1">
      <c r="A862" s="3143"/>
      <c r="B862" s="3143"/>
      <c r="C862" s="3143"/>
      <c r="D862" s="3143"/>
      <c r="E862" s="3143"/>
      <c r="F862" s="3143"/>
      <c r="G862" s="3143"/>
      <c r="H862" s="3143"/>
      <c r="I862" s="3143"/>
      <c r="J862" s="3143"/>
      <c r="K862" s="3098"/>
      <c r="L862" s="3098"/>
      <c r="M862" s="3098"/>
      <c r="N862" s="3098"/>
      <c r="O862" s="3098"/>
      <c r="P862" s="3098"/>
      <c r="Q862" s="3098"/>
      <c r="R862" s="3098"/>
      <c r="S862" s="3098"/>
      <c r="T862" s="3098"/>
      <c r="U862" s="3098"/>
      <c r="V862" s="3098"/>
      <c r="W862" s="3098"/>
      <c r="X862" s="3098"/>
      <c r="Y862" s="3098"/>
      <c r="Z862" s="3098"/>
      <c r="AA862" s="3098"/>
      <c r="AB862" s="3098"/>
      <c r="AC862" s="3098"/>
      <c r="AD862" s="3098"/>
      <c r="AE862" s="3098"/>
      <c r="AF862" s="3098"/>
      <c r="AG862" s="3098"/>
      <c r="AH862" s="3098"/>
      <c r="AI862" s="3098"/>
      <c r="AJ862" s="3143"/>
      <c r="AK862" s="3143"/>
      <c r="AL862" s="3143"/>
      <c r="AM862" s="3143"/>
      <c r="AN862" s="3143"/>
      <c r="AO862" s="3143"/>
      <c r="AP862" s="3143"/>
      <c r="AQ862" s="3143"/>
      <c r="AR862" s="3143"/>
      <c r="AS862" s="3143"/>
      <c r="AT862" s="3143"/>
      <c r="AU862" s="3143"/>
      <c r="AV862" s="3143"/>
      <c r="AW862" s="3143"/>
      <c r="AX862" s="3143"/>
      <c r="AY862" s="3143"/>
      <c r="AZ862" s="3143"/>
      <c r="BA862" s="3143"/>
      <c r="BB862" s="3143"/>
      <c r="BC862" s="3143"/>
      <c r="BD862" s="3143"/>
      <c r="BE862" s="3143"/>
      <c r="BF862" s="3143"/>
      <c r="BG862" s="3143"/>
      <c r="BH862" s="3143"/>
      <c r="BI862" s="3143"/>
      <c r="BJ862" s="3143"/>
      <c r="BK862" s="3143"/>
      <c r="BL862" s="3189"/>
      <c r="BM862" s="3189"/>
      <c r="BN862" s="3189"/>
      <c r="BO862" s="3189"/>
      <c r="BP862" s="3189"/>
      <c r="BQ862" s="3189"/>
      <c r="BR862" s="3189"/>
      <c r="BS862" s="3189"/>
      <c r="BT862" s="3189"/>
      <c r="BU862" s="3189"/>
      <c r="BV862" s="3143"/>
      <c r="BW862" s="3143"/>
      <c r="BX862" s="3143"/>
      <c r="BY862" s="3143"/>
      <c r="BZ862" s="3143"/>
      <c r="CA862" s="3143"/>
      <c r="CB862" s="3143"/>
      <c r="CC862" s="3143"/>
      <c r="CD862" s="3143"/>
      <c r="CE862" s="3143"/>
      <c r="CF862" s="3143"/>
      <c r="CG862" s="3143"/>
      <c r="CH862" s="3143"/>
      <c r="CI862" s="3143"/>
    </row>
    <row r="863" spans="1:87" ht="16.5" customHeight="1">
      <c r="A863" s="3143"/>
      <c r="B863" s="3143"/>
      <c r="C863" s="3143"/>
      <c r="D863" s="3143"/>
      <c r="E863" s="3143"/>
      <c r="F863" s="3143"/>
      <c r="G863" s="3143"/>
      <c r="H863" s="3143"/>
      <c r="I863" s="3143"/>
      <c r="J863" s="3143"/>
      <c r="K863" s="3098"/>
      <c r="L863" s="3098"/>
      <c r="M863" s="3098"/>
      <c r="N863" s="3098"/>
      <c r="O863" s="3098"/>
      <c r="P863" s="3098"/>
      <c r="Q863" s="3098"/>
      <c r="R863" s="3098"/>
      <c r="S863" s="3098"/>
      <c r="T863" s="3098"/>
      <c r="U863" s="3098"/>
      <c r="V863" s="3098"/>
      <c r="W863" s="3098"/>
      <c r="X863" s="3098"/>
      <c r="Y863" s="3098"/>
      <c r="Z863" s="3098"/>
      <c r="AA863" s="3098"/>
      <c r="AB863" s="3098"/>
      <c r="AC863" s="3098"/>
      <c r="AD863" s="3098"/>
      <c r="AE863" s="3098"/>
      <c r="AF863" s="3098"/>
      <c r="AG863" s="3098"/>
      <c r="AH863" s="3098"/>
      <c r="AI863" s="3098"/>
      <c r="AJ863" s="3143"/>
      <c r="AK863" s="3143"/>
      <c r="AL863" s="3143"/>
      <c r="AM863" s="3143"/>
      <c r="AN863" s="3143"/>
      <c r="AO863" s="3143"/>
      <c r="AP863" s="3143"/>
      <c r="AQ863" s="3143"/>
      <c r="AR863" s="3143"/>
      <c r="AS863" s="3143"/>
      <c r="AT863" s="3143"/>
      <c r="AU863" s="3143"/>
      <c r="AV863" s="3143"/>
      <c r="AW863" s="3143"/>
      <c r="AX863" s="3143"/>
      <c r="AY863" s="3143"/>
      <c r="AZ863" s="3143"/>
      <c r="BA863" s="3143"/>
      <c r="BB863" s="3143"/>
      <c r="BC863" s="3143"/>
      <c r="BD863" s="3143"/>
      <c r="BE863" s="3143"/>
      <c r="BF863" s="3143"/>
      <c r="BG863" s="3143"/>
      <c r="BH863" s="3143"/>
      <c r="BI863" s="3143"/>
      <c r="BJ863" s="3143"/>
      <c r="BK863" s="3143"/>
      <c r="BL863" s="3189"/>
      <c r="BM863" s="3189"/>
      <c r="BN863" s="3189"/>
      <c r="BO863" s="3189"/>
      <c r="BP863" s="3189"/>
      <c r="BQ863" s="3189"/>
      <c r="BR863" s="3189"/>
      <c r="BS863" s="3189"/>
      <c r="BT863" s="3189"/>
      <c r="BU863" s="3189"/>
      <c r="BV863" s="3143"/>
      <c r="BW863" s="3143"/>
      <c r="BX863" s="3143"/>
      <c r="BY863" s="3143"/>
      <c r="BZ863" s="3143"/>
      <c r="CA863" s="3143"/>
      <c r="CB863" s="3143"/>
      <c r="CC863" s="3143"/>
      <c r="CD863" s="3143"/>
      <c r="CE863" s="3143"/>
      <c r="CF863" s="3143"/>
      <c r="CG863" s="3143"/>
      <c r="CH863" s="3143"/>
      <c r="CI863" s="3143"/>
    </row>
    <row r="864" spans="1:87" ht="16.5" customHeight="1">
      <c r="A864" s="3143"/>
      <c r="B864" s="3143"/>
      <c r="C864" s="3143"/>
      <c r="D864" s="3143"/>
      <c r="E864" s="3143"/>
      <c r="F864" s="3143"/>
      <c r="G864" s="3143"/>
      <c r="H864" s="3143"/>
      <c r="I864" s="3143"/>
      <c r="J864" s="3143"/>
      <c r="K864" s="3098"/>
      <c r="L864" s="3098"/>
      <c r="M864" s="3098"/>
      <c r="N864" s="3098"/>
      <c r="O864" s="3098"/>
      <c r="P864" s="3098"/>
      <c r="Q864" s="3098"/>
      <c r="R864" s="3098"/>
      <c r="S864" s="3098"/>
      <c r="T864" s="3098"/>
      <c r="U864" s="3098"/>
      <c r="V864" s="3098"/>
      <c r="W864" s="3098"/>
      <c r="X864" s="3098"/>
      <c r="Y864" s="3098"/>
      <c r="Z864" s="3098"/>
      <c r="AA864" s="3098"/>
      <c r="AB864" s="3098"/>
      <c r="AC864" s="3098"/>
      <c r="AD864" s="3098"/>
      <c r="AE864" s="3098"/>
      <c r="AF864" s="3098"/>
      <c r="AG864" s="3098"/>
      <c r="AH864" s="3098"/>
      <c r="AI864" s="3098"/>
      <c r="AJ864" s="3143"/>
      <c r="AK864" s="3143"/>
      <c r="AL864" s="3143"/>
      <c r="AM864" s="3143"/>
      <c r="AN864" s="3143"/>
      <c r="AO864" s="3143"/>
      <c r="AP864" s="3143"/>
      <c r="AQ864" s="3143"/>
      <c r="AR864" s="3143"/>
      <c r="AS864" s="3143"/>
      <c r="AT864" s="3143"/>
      <c r="AU864" s="3143"/>
      <c r="AV864" s="3143"/>
      <c r="AW864" s="3143"/>
      <c r="AX864" s="3143"/>
      <c r="AY864" s="3143"/>
      <c r="AZ864" s="3143"/>
      <c r="BA864" s="3143"/>
      <c r="BB864" s="3143"/>
      <c r="BC864" s="3143"/>
      <c r="BD864" s="3143"/>
      <c r="BE864" s="3143"/>
      <c r="BF864" s="3143"/>
      <c r="BG864" s="3143"/>
      <c r="BH864" s="3143"/>
      <c r="BI864" s="3143"/>
      <c r="BJ864" s="3143"/>
      <c r="BK864" s="3143"/>
      <c r="BL864" s="3189"/>
      <c r="BM864" s="3189"/>
      <c r="BN864" s="3189"/>
      <c r="BO864" s="3189"/>
      <c r="BP864" s="3189"/>
      <c r="BQ864" s="3189"/>
      <c r="BR864" s="3189"/>
      <c r="BS864" s="3189"/>
      <c r="BT864" s="3189"/>
      <c r="BU864" s="3189"/>
      <c r="BV864" s="3143"/>
      <c r="BW864" s="3143"/>
      <c r="BX864" s="3143"/>
      <c r="BY864" s="3143"/>
      <c r="BZ864" s="3143"/>
      <c r="CA864" s="3143"/>
      <c r="CB864" s="3143"/>
      <c r="CC864" s="3143"/>
      <c r="CD864" s="3143"/>
      <c r="CE864" s="3143"/>
      <c r="CF864" s="3143"/>
      <c r="CG864" s="3143"/>
      <c r="CH864" s="3143"/>
      <c r="CI864" s="3143"/>
    </row>
    <row r="865" spans="1:87" ht="16.5" customHeight="1">
      <c r="A865" s="3143"/>
      <c r="B865" s="3143"/>
      <c r="C865" s="3143"/>
      <c r="D865" s="3143"/>
      <c r="E865" s="3143"/>
      <c r="F865" s="3143"/>
      <c r="G865" s="3143"/>
      <c r="H865" s="3143"/>
      <c r="I865" s="3143"/>
      <c r="J865" s="3143"/>
      <c r="K865" s="3098"/>
      <c r="L865" s="3098"/>
      <c r="M865" s="3098"/>
      <c r="N865" s="3098"/>
      <c r="O865" s="3098"/>
      <c r="P865" s="3098"/>
      <c r="Q865" s="3098"/>
      <c r="R865" s="3098"/>
      <c r="S865" s="3098"/>
      <c r="T865" s="3098"/>
      <c r="U865" s="3098"/>
      <c r="V865" s="3098"/>
      <c r="W865" s="3098"/>
      <c r="X865" s="3098"/>
      <c r="Y865" s="3098"/>
      <c r="Z865" s="3098"/>
      <c r="AA865" s="3098"/>
      <c r="AB865" s="3098"/>
      <c r="AC865" s="3098"/>
      <c r="AD865" s="3098"/>
      <c r="AE865" s="3098"/>
      <c r="AF865" s="3098"/>
      <c r="AG865" s="3098"/>
      <c r="AH865" s="3098"/>
      <c r="AI865" s="3098"/>
      <c r="AJ865" s="3143"/>
      <c r="AK865" s="3143"/>
      <c r="AL865" s="3143"/>
      <c r="AM865" s="3143"/>
      <c r="AN865" s="3143"/>
      <c r="AO865" s="3143"/>
      <c r="AP865" s="3143"/>
      <c r="AQ865" s="3143"/>
      <c r="AR865" s="3143"/>
      <c r="AS865" s="3143"/>
      <c r="AT865" s="3143"/>
      <c r="AU865" s="3143"/>
      <c r="AV865" s="3143"/>
      <c r="AW865" s="3143"/>
      <c r="AX865" s="3143"/>
      <c r="AY865" s="3143"/>
      <c r="AZ865" s="3143"/>
      <c r="BA865" s="3143"/>
      <c r="BB865" s="3143"/>
      <c r="BC865" s="3143"/>
      <c r="BD865" s="3143"/>
      <c r="BE865" s="3143"/>
      <c r="BF865" s="3143"/>
      <c r="BG865" s="3143"/>
      <c r="BH865" s="3143"/>
      <c r="BI865" s="3143"/>
      <c r="BJ865" s="3143"/>
      <c r="BK865" s="3143"/>
      <c r="BL865" s="3189"/>
      <c r="BM865" s="3189"/>
      <c r="BN865" s="3189"/>
      <c r="BO865" s="3189"/>
      <c r="BP865" s="3189"/>
      <c r="BQ865" s="3189"/>
      <c r="BR865" s="3189"/>
      <c r="BS865" s="3189"/>
      <c r="BT865" s="3189"/>
      <c r="BU865" s="3189"/>
      <c r="BV865" s="3143"/>
      <c r="BW865" s="3143"/>
      <c r="BX865" s="3143"/>
      <c r="BY865" s="3143"/>
      <c r="BZ865" s="3143"/>
      <c r="CA865" s="3143"/>
      <c r="CB865" s="3143"/>
      <c r="CC865" s="3143"/>
      <c r="CD865" s="3143"/>
      <c r="CE865" s="3143"/>
      <c r="CF865" s="3143"/>
      <c r="CG865" s="3143"/>
      <c r="CH865" s="3143"/>
      <c r="CI865" s="3143"/>
    </row>
    <row r="866" spans="1:87" ht="16.5" customHeight="1">
      <c r="A866" s="3143"/>
      <c r="B866" s="3143"/>
      <c r="C866" s="3143"/>
      <c r="D866" s="3143"/>
      <c r="E866" s="3143"/>
      <c r="F866" s="3143"/>
      <c r="G866" s="3143"/>
      <c r="H866" s="3143"/>
      <c r="I866" s="3143"/>
      <c r="J866" s="3143"/>
      <c r="K866" s="3098"/>
      <c r="L866" s="3098"/>
      <c r="M866" s="3098"/>
      <c r="N866" s="3098"/>
      <c r="O866" s="3098"/>
      <c r="P866" s="3098"/>
      <c r="Q866" s="3098"/>
      <c r="R866" s="3098"/>
      <c r="S866" s="3098"/>
      <c r="T866" s="3098"/>
      <c r="U866" s="3098"/>
      <c r="V866" s="3098"/>
      <c r="W866" s="3098"/>
      <c r="X866" s="3098"/>
      <c r="Y866" s="3098"/>
      <c r="Z866" s="3098"/>
      <c r="AA866" s="3098"/>
      <c r="AB866" s="3098"/>
      <c r="AC866" s="3098"/>
      <c r="AD866" s="3098"/>
      <c r="AE866" s="3098"/>
      <c r="AF866" s="3098"/>
      <c r="AG866" s="3098"/>
      <c r="AH866" s="3098"/>
      <c r="AI866" s="3098"/>
      <c r="AJ866" s="3143"/>
      <c r="AK866" s="3143"/>
      <c r="AL866" s="3143"/>
      <c r="AM866" s="3143"/>
      <c r="AN866" s="3143"/>
      <c r="AO866" s="3143"/>
      <c r="AP866" s="3143"/>
      <c r="AQ866" s="3143"/>
      <c r="AR866" s="3143"/>
      <c r="AS866" s="3143"/>
      <c r="AT866" s="3143"/>
      <c r="AU866" s="3143"/>
      <c r="AV866" s="3143"/>
      <c r="AW866" s="3143"/>
      <c r="AX866" s="3143"/>
      <c r="AY866" s="3143"/>
      <c r="AZ866" s="3143"/>
      <c r="BA866" s="3143"/>
      <c r="BB866" s="3143"/>
      <c r="BC866" s="3143"/>
      <c r="BD866" s="3143"/>
      <c r="BE866" s="3143"/>
      <c r="BF866" s="3143"/>
      <c r="BG866" s="3143"/>
      <c r="BH866" s="3143"/>
      <c r="BI866" s="3143"/>
      <c r="BJ866" s="3143"/>
      <c r="BK866" s="3143"/>
      <c r="BL866" s="3189"/>
      <c r="BM866" s="3189"/>
      <c r="BN866" s="3189"/>
      <c r="BO866" s="3189"/>
      <c r="BP866" s="3189"/>
      <c r="BQ866" s="3189"/>
      <c r="BR866" s="3189"/>
      <c r="BS866" s="3189"/>
      <c r="BT866" s="3189"/>
      <c r="BU866" s="3189"/>
      <c r="BV866" s="3143"/>
      <c r="BW866" s="3143"/>
      <c r="BX866" s="3143"/>
      <c r="BY866" s="3143"/>
      <c r="BZ866" s="3143"/>
      <c r="CA866" s="3143"/>
      <c r="CB866" s="3143"/>
      <c r="CC866" s="3143"/>
      <c r="CD866" s="3143"/>
      <c r="CE866" s="3143"/>
      <c r="CF866" s="3143"/>
      <c r="CG866" s="3143"/>
      <c r="CH866" s="3143"/>
      <c r="CI866" s="3143"/>
    </row>
    <row r="867" spans="1:87" ht="16.5" customHeight="1">
      <c r="A867" s="3143"/>
      <c r="B867" s="3143"/>
      <c r="C867" s="3143"/>
      <c r="D867" s="3143"/>
      <c r="E867" s="3143"/>
      <c r="F867" s="3143"/>
      <c r="G867" s="3143"/>
      <c r="H867" s="3143"/>
      <c r="I867" s="3143"/>
      <c r="J867" s="3143"/>
      <c r="K867" s="3098"/>
      <c r="L867" s="3098"/>
      <c r="M867" s="3098"/>
      <c r="N867" s="3098"/>
      <c r="O867" s="3098"/>
      <c r="P867" s="3098"/>
      <c r="Q867" s="3098"/>
      <c r="R867" s="3098"/>
      <c r="S867" s="3098"/>
      <c r="T867" s="3098"/>
      <c r="U867" s="3098"/>
      <c r="V867" s="3098"/>
      <c r="W867" s="3098"/>
      <c r="X867" s="3098"/>
      <c r="Y867" s="3098"/>
      <c r="Z867" s="3098"/>
      <c r="AA867" s="3098"/>
      <c r="AB867" s="3098"/>
      <c r="AC867" s="3098"/>
      <c r="AD867" s="3098"/>
      <c r="AE867" s="3098"/>
      <c r="AF867" s="3098"/>
      <c r="AG867" s="3098"/>
      <c r="AH867" s="3098"/>
      <c r="AI867" s="3098"/>
      <c r="AJ867" s="3143"/>
      <c r="AK867" s="3143"/>
      <c r="AL867" s="3143"/>
      <c r="AM867" s="3143"/>
      <c r="AN867" s="3143"/>
      <c r="AO867" s="3143"/>
      <c r="AP867" s="3143"/>
      <c r="AQ867" s="3143"/>
      <c r="AR867" s="3143"/>
      <c r="AS867" s="3143"/>
      <c r="AT867" s="3143"/>
      <c r="AU867" s="3143"/>
      <c r="AV867" s="3143"/>
      <c r="AW867" s="3143"/>
      <c r="AX867" s="3143"/>
      <c r="AY867" s="3143"/>
      <c r="AZ867" s="3143"/>
      <c r="BA867" s="3143"/>
      <c r="BB867" s="3143"/>
      <c r="BC867" s="3143"/>
      <c r="BD867" s="3143"/>
      <c r="BE867" s="3143"/>
      <c r="BF867" s="3143"/>
      <c r="BG867" s="3143"/>
      <c r="BH867" s="3143"/>
      <c r="BI867" s="3143"/>
      <c r="BJ867" s="3143"/>
      <c r="BK867" s="3143"/>
      <c r="BL867" s="3189"/>
      <c r="BM867" s="3189"/>
      <c r="BN867" s="3189"/>
      <c r="BO867" s="3189"/>
      <c r="BP867" s="3189"/>
      <c r="BQ867" s="3189"/>
      <c r="BR867" s="3189"/>
      <c r="BS867" s="3189"/>
      <c r="BT867" s="3189"/>
      <c r="BU867" s="3189"/>
      <c r="BV867" s="3143"/>
      <c r="BW867" s="3143"/>
      <c r="BX867" s="3143"/>
      <c r="BY867" s="3143"/>
      <c r="BZ867" s="3143"/>
      <c r="CA867" s="3143"/>
      <c r="CB867" s="3143"/>
      <c r="CC867" s="3143"/>
      <c r="CD867" s="3143"/>
      <c r="CE867" s="3143"/>
      <c r="CF867" s="3143"/>
      <c r="CG867" s="3143"/>
      <c r="CH867" s="3143"/>
      <c r="CI867" s="3143"/>
    </row>
    <row r="868" spans="1:87" ht="16.5" customHeight="1">
      <c r="A868" s="3143"/>
      <c r="B868" s="3143"/>
      <c r="C868" s="3143"/>
      <c r="D868" s="3143"/>
      <c r="E868" s="3143"/>
      <c r="F868" s="3143"/>
      <c r="G868" s="3143"/>
      <c r="H868" s="3143"/>
      <c r="I868" s="3143"/>
      <c r="J868" s="3143"/>
      <c r="K868" s="3098"/>
      <c r="L868" s="3098"/>
      <c r="M868" s="3098"/>
      <c r="N868" s="3098"/>
      <c r="O868" s="3098"/>
      <c r="P868" s="3098"/>
      <c r="Q868" s="3098"/>
      <c r="R868" s="3098"/>
      <c r="S868" s="3098"/>
      <c r="T868" s="3098"/>
      <c r="U868" s="3098"/>
      <c r="V868" s="3098"/>
      <c r="W868" s="3098"/>
      <c r="X868" s="3098"/>
      <c r="Y868" s="3098"/>
      <c r="Z868" s="3098"/>
      <c r="AA868" s="3098"/>
      <c r="AB868" s="3098"/>
      <c r="AC868" s="3098"/>
      <c r="AD868" s="3098"/>
      <c r="AE868" s="3098"/>
      <c r="AF868" s="3098"/>
      <c r="AG868" s="3098"/>
      <c r="AH868" s="3098"/>
      <c r="AI868" s="3098"/>
      <c r="AJ868" s="3143"/>
      <c r="AK868" s="3143"/>
      <c r="AL868" s="3143"/>
      <c r="AM868" s="3143"/>
      <c r="AN868" s="3143"/>
      <c r="AO868" s="3143"/>
      <c r="AP868" s="3143"/>
      <c r="AQ868" s="3143"/>
      <c r="AR868" s="3143"/>
      <c r="AS868" s="3143"/>
      <c r="AT868" s="3143"/>
      <c r="AU868" s="3143"/>
      <c r="AV868" s="3143"/>
      <c r="AW868" s="3143"/>
      <c r="AX868" s="3143"/>
      <c r="AY868" s="3143"/>
      <c r="AZ868" s="3143"/>
      <c r="BA868" s="3143"/>
      <c r="BB868" s="3143"/>
      <c r="BC868" s="3143"/>
      <c r="BD868" s="3143"/>
      <c r="BE868" s="3143"/>
      <c r="BF868" s="3143"/>
      <c r="BG868" s="3143"/>
      <c r="BH868" s="3143"/>
      <c r="BI868" s="3143"/>
      <c r="BJ868" s="3143"/>
      <c r="BK868" s="3143"/>
      <c r="BL868" s="3189"/>
      <c r="BM868" s="3189"/>
      <c r="BN868" s="3189"/>
      <c r="BO868" s="3189"/>
      <c r="BP868" s="3189"/>
      <c r="BQ868" s="3189"/>
      <c r="BR868" s="3189"/>
      <c r="BS868" s="3189"/>
      <c r="BT868" s="3189"/>
      <c r="BU868" s="3189"/>
      <c r="BV868" s="3143"/>
      <c r="BW868" s="3143"/>
      <c r="BX868" s="3143"/>
      <c r="BY868" s="3143"/>
      <c r="BZ868" s="3143"/>
      <c r="CA868" s="3143"/>
      <c r="CB868" s="3143"/>
      <c r="CC868" s="3143"/>
      <c r="CD868" s="3143"/>
      <c r="CE868" s="3143"/>
      <c r="CF868" s="3143"/>
      <c r="CG868" s="3143"/>
      <c r="CH868" s="3143"/>
      <c r="CI868" s="3143"/>
    </row>
    <row r="869" spans="1:87" ht="16.5" customHeight="1">
      <c r="A869" s="3143"/>
      <c r="B869" s="3143"/>
      <c r="C869" s="3143"/>
      <c r="D869" s="3143"/>
      <c r="E869" s="3143"/>
      <c r="F869" s="3143"/>
      <c r="G869" s="3143"/>
      <c r="H869" s="3143"/>
      <c r="I869" s="3143"/>
      <c r="J869" s="3143"/>
      <c r="K869" s="3098"/>
      <c r="L869" s="3098"/>
      <c r="M869" s="3098"/>
      <c r="N869" s="3098"/>
      <c r="O869" s="3098"/>
      <c r="P869" s="3098"/>
      <c r="Q869" s="3098"/>
      <c r="R869" s="3098"/>
      <c r="S869" s="3098"/>
      <c r="T869" s="3098"/>
      <c r="U869" s="3098"/>
      <c r="V869" s="3098"/>
      <c r="W869" s="3098"/>
      <c r="X869" s="3098"/>
      <c r="Y869" s="3098"/>
      <c r="Z869" s="3098"/>
      <c r="AA869" s="3098"/>
      <c r="AB869" s="3098"/>
      <c r="AC869" s="3098"/>
      <c r="AD869" s="3098"/>
      <c r="AE869" s="3098"/>
      <c r="AF869" s="3098"/>
      <c r="AG869" s="3098"/>
      <c r="AH869" s="3098"/>
      <c r="AI869" s="3098"/>
      <c r="AJ869" s="3143"/>
      <c r="AK869" s="3143"/>
      <c r="AL869" s="3143"/>
      <c r="AM869" s="3143"/>
      <c r="AN869" s="3143"/>
      <c r="AO869" s="3143"/>
      <c r="AP869" s="3143"/>
      <c r="AQ869" s="3143"/>
      <c r="AR869" s="3143"/>
      <c r="AS869" s="3143"/>
      <c r="AT869" s="3143"/>
      <c r="AU869" s="3143"/>
      <c r="AV869" s="3143"/>
      <c r="AW869" s="3143"/>
      <c r="AX869" s="3143"/>
      <c r="AY869" s="3143"/>
      <c r="AZ869" s="3143"/>
      <c r="BA869" s="3143"/>
      <c r="BB869" s="3143"/>
      <c r="BC869" s="3143"/>
      <c r="BD869" s="3143"/>
      <c r="BE869" s="3143"/>
      <c r="BF869" s="3143"/>
      <c r="BG869" s="3143"/>
      <c r="BH869" s="3143"/>
      <c r="BI869" s="3143"/>
      <c r="BJ869" s="3143"/>
      <c r="BK869" s="3143"/>
      <c r="BL869" s="3189"/>
      <c r="BM869" s="3189"/>
      <c r="BN869" s="3189"/>
      <c r="BO869" s="3189"/>
      <c r="BP869" s="3189"/>
      <c r="BQ869" s="3189"/>
      <c r="BR869" s="3189"/>
      <c r="BS869" s="3189"/>
      <c r="BT869" s="3189"/>
      <c r="BU869" s="3189"/>
      <c r="BV869" s="3143"/>
      <c r="BW869" s="3143"/>
      <c r="BX869" s="3143"/>
      <c r="BY869" s="3143"/>
      <c r="BZ869" s="3143"/>
      <c r="CA869" s="3143"/>
      <c r="CB869" s="3143"/>
      <c r="CC869" s="3143"/>
      <c r="CD869" s="3143"/>
      <c r="CE869" s="3143"/>
      <c r="CF869" s="3143"/>
      <c r="CG869" s="3143"/>
      <c r="CH869" s="3143"/>
      <c r="CI869" s="3143"/>
    </row>
    <row r="870" spans="1:87" ht="16.5" customHeight="1">
      <c r="A870" s="3143"/>
      <c r="B870" s="3143"/>
      <c r="C870" s="3143"/>
      <c r="D870" s="3143"/>
      <c r="E870" s="3143"/>
      <c r="F870" s="3143"/>
      <c r="G870" s="3143"/>
      <c r="H870" s="3143"/>
      <c r="I870" s="3143"/>
      <c r="J870" s="3143"/>
      <c r="K870" s="3098"/>
      <c r="L870" s="3098"/>
      <c r="M870" s="3098"/>
      <c r="N870" s="3098"/>
      <c r="O870" s="3098"/>
      <c r="P870" s="3098"/>
      <c r="Q870" s="3098"/>
      <c r="R870" s="3098"/>
      <c r="S870" s="3098"/>
      <c r="T870" s="3098"/>
      <c r="U870" s="3098"/>
      <c r="V870" s="3098"/>
      <c r="W870" s="3098"/>
      <c r="X870" s="3098"/>
      <c r="Y870" s="3098"/>
      <c r="Z870" s="3098"/>
      <c r="AA870" s="3098"/>
      <c r="AB870" s="3098"/>
      <c r="AC870" s="3098"/>
      <c r="AD870" s="3098"/>
      <c r="AE870" s="3098"/>
      <c r="AF870" s="3098"/>
      <c r="AG870" s="3098"/>
      <c r="AH870" s="3098"/>
      <c r="AI870" s="3098"/>
      <c r="AJ870" s="3143"/>
      <c r="AK870" s="3143"/>
      <c r="AL870" s="3143"/>
      <c r="AM870" s="3143"/>
      <c r="AN870" s="3143"/>
      <c r="AO870" s="3143"/>
      <c r="AP870" s="3143"/>
      <c r="AQ870" s="3143"/>
      <c r="AR870" s="3143"/>
      <c r="AS870" s="3143"/>
      <c r="AT870" s="3143"/>
      <c r="AU870" s="3143"/>
      <c r="AV870" s="3143"/>
      <c r="AW870" s="3143"/>
      <c r="AX870" s="3143"/>
      <c r="AY870" s="3143"/>
      <c r="AZ870" s="3143"/>
      <c r="BA870" s="3143"/>
      <c r="BB870" s="3143"/>
      <c r="BC870" s="3143"/>
      <c r="BD870" s="3143"/>
      <c r="BE870" s="3143"/>
      <c r="BF870" s="3143"/>
      <c r="BG870" s="3143"/>
      <c r="BH870" s="3143"/>
      <c r="BI870" s="3143"/>
      <c r="BJ870" s="3143"/>
      <c r="BK870" s="3143"/>
      <c r="BL870" s="3189"/>
      <c r="BM870" s="3189"/>
      <c r="BN870" s="3189"/>
      <c r="BO870" s="3189"/>
      <c r="BP870" s="3189"/>
      <c r="BQ870" s="3189"/>
      <c r="BR870" s="3189"/>
      <c r="BS870" s="3189"/>
      <c r="BT870" s="3189"/>
      <c r="BU870" s="3189"/>
      <c r="BV870" s="3143"/>
      <c r="BW870" s="3143"/>
      <c r="BX870" s="3143"/>
      <c r="BY870" s="3143"/>
      <c r="BZ870" s="3143"/>
      <c r="CA870" s="3143"/>
      <c r="CB870" s="3143"/>
      <c r="CC870" s="3143"/>
      <c r="CD870" s="3143"/>
      <c r="CE870" s="3143"/>
      <c r="CF870" s="3143"/>
      <c r="CG870" s="3143"/>
      <c r="CH870" s="3143"/>
      <c r="CI870" s="3143"/>
    </row>
    <row r="871" spans="1:87" ht="16.5" customHeight="1">
      <c r="A871" s="3143"/>
      <c r="B871" s="3143"/>
      <c r="C871" s="3143"/>
      <c r="D871" s="3143"/>
      <c r="E871" s="3143"/>
      <c r="F871" s="3143"/>
      <c r="G871" s="3143"/>
      <c r="H871" s="3143"/>
      <c r="I871" s="3143"/>
      <c r="J871" s="3143"/>
      <c r="K871" s="3098"/>
      <c r="L871" s="3098"/>
      <c r="M871" s="3098"/>
      <c r="N871" s="3098"/>
      <c r="O871" s="3098"/>
      <c r="P871" s="3098"/>
      <c r="Q871" s="3098"/>
      <c r="R871" s="3098"/>
      <c r="S871" s="3098"/>
      <c r="T871" s="3098"/>
      <c r="U871" s="3098"/>
      <c r="V871" s="3098"/>
      <c r="W871" s="3098"/>
      <c r="X871" s="3098"/>
      <c r="Y871" s="3098"/>
      <c r="Z871" s="3098"/>
      <c r="AA871" s="3098"/>
      <c r="AB871" s="3098"/>
      <c r="AC871" s="3098"/>
      <c r="AD871" s="3098"/>
      <c r="AE871" s="3098"/>
      <c r="AF871" s="3098"/>
      <c r="AG871" s="3098"/>
      <c r="AH871" s="3098"/>
      <c r="AI871" s="3098"/>
      <c r="AJ871" s="3143"/>
      <c r="AK871" s="3143"/>
      <c r="AL871" s="3143"/>
      <c r="AM871" s="3143"/>
      <c r="AN871" s="3143"/>
      <c r="AO871" s="3143"/>
      <c r="AP871" s="3143"/>
      <c r="AQ871" s="3143"/>
      <c r="AR871" s="3143"/>
      <c r="AS871" s="3143"/>
      <c r="AT871" s="3143"/>
      <c r="AU871" s="3143"/>
      <c r="AV871" s="3143"/>
      <c r="AW871" s="3143"/>
      <c r="AX871" s="3143"/>
      <c r="AY871" s="3143"/>
      <c r="AZ871" s="3143"/>
      <c r="BA871" s="3143"/>
      <c r="BB871" s="3143"/>
      <c r="BC871" s="3143"/>
      <c r="BD871" s="3143"/>
      <c r="BE871" s="3143"/>
      <c r="BF871" s="3143"/>
      <c r="BG871" s="3143"/>
      <c r="BH871" s="3143"/>
      <c r="BI871" s="3143"/>
      <c r="BJ871" s="3143"/>
      <c r="BK871" s="3143"/>
      <c r="BL871" s="3189"/>
      <c r="BM871" s="3189"/>
      <c r="BN871" s="3189"/>
      <c r="BO871" s="3189"/>
      <c r="BP871" s="3189"/>
      <c r="BQ871" s="3189"/>
      <c r="BR871" s="3189"/>
      <c r="BS871" s="3189"/>
      <c r="BT871" s="3189"/>
      <c r="BU871" s="3189"/>
      <c r="BV871" s="3143"/>
      <c r="BW871" s="3143"/>
      <c r="BX871" s="3143"/>
      <c r="BY871" s="3143"/>
      <c r="BZ871" s="3143"/>
      <c r="CA871" s="3143"/>
      <c r="CB871" s="3143"/>
      <c r="CC871" s="3143"/>
      <c r="CD871" s="3143"/>
      <c r="CE871" s="3143"/>
      <c r="CF871" s="3143"/>
      <c r="CG871" s="3143"/>
      <c r="CH871" s="3143"/>
      <c r="CI871" s="3143"/>
    </row>
    <row r="872" spans="1:87" ht="16.5" customHeight="1">
      <c r="A872" s="3143"/>
      <c r="B872" s="3143"/>
      <c r="C872" s="3143"/>
      <c r="D872" s="3143"/>
      <c r="E872" s="3143"/>
      <c r="F872" s="3143"/>
      <c r="G872" s="3143"/>
      <c r="H872" s="3143"/>
      <c r="I872" s="3143"/>
      <c r="J872" s="3143"/>
      <c r="K872" s="3098"/>
      <c r="L872" s="3098"/>
      <c r="M872" s="3098"/>
      <c r="N872" s="3098"/>
      <c r="O872" s="3098"/>
      <c r="P872" s="3098"/>
      <c r="Q872" s="3098"/>
      <c r="R872" s="3098"/>
      <c r="S872" s="3098"/>
      <c r="T872" s="3098"/>
      <c r="U872" s="3098"/>
      <c r="V872" s="3098"/>
      <c r="W872" s="3098"/>
      <c r="X872" s="3098"/>
      <c r="Y872" s="3098"/>
      <c r="Z872" s="3098"/>
      <c r="AA872" s="3098"/>
      <c r="AB872" s="3098"/>
      <c r="AC872" s="3098"/>
      <c r="AD872" s="3098"/>
      <c r="AE872" s="3098"/>
      <c r="AF872" s="3098"/>
      <c r="AG872" s="3098"/>
      <c r="AH872" s="3098"/>
      <c r="AI872" s="3098"/>
      <c r="AJ872" s="3143"/>
      <c r="AK872" s="3143"/>
      <c r="AL872" s="3143"/>
      <c r="AM872" s="3143"/>
      <c r="AN872" s="3143"/>
      <c r="AO872" s="3143"/>
      <c r="AP872" s="3143"/>
      <c r="AQ872" s="3143"/>
      <c r="AR872" s="3143"/>
      <c r="AS872" s="3143"/>
      <c r="AT872" s="3143"/>
      <c r="AU872" s="3143"/>
      <c r="AV872" s="3143"/>
      <c r="AW872" s="3143"/>
      <c r="AX872" s="3143"/>
      <c r="AY872" s="3143"/>
      <c r="AZ872" s="3143"/>
      <c r="BA872" s="3143"/>
      <c r="BB872" s="3143"/>
      <c r="BC872" s="3143"/>
      <c r="BD872" s="3143"/>
      <c r="BE872" s="3143"/>
      <c r="BF872" s="3143"/>
      <c r="BG872" s="3143"/>
      <c r="BH872" s="3143"/>
      <c r="BI872" s="3143"/>
      <c r="BJ872" s="3143"/>
      <c r="BK872" s="3143"/>
      <c r="BL872" s="3189"/>
      <c r="BM872" s="3189"/>
      <c r="BN872" s="3189"/>
      <c r="BO872" s="3189"/>
      <c r="BP872" s="3189"/>
      <c r="BQ872" s="3189"/>
      <c r="BR872" s="3189"/>
      <c r="BS872" s="3189"/>
      <c r="BT872" s="3189"/>
      <c r="BU872" s="3189"/>
      <c r="BV872" s="3143"/>
      <c r="BW872" s="3143"/>
      <c r="BX872" s="3143"/>
      <c r="BY872" s="3143"/>
      <c r="BZ872" s="3143"/>
      <c r="CA872" s="3143"/>
      <c r="CB872" s="3143"/>
      <c r="CC872" s="3143"/>
      <c r="CD872" s="3143"/>
      <c r="CE872" s="3143"/>
      <c r="CF872" s="3143"/>
      <c r="CG872" s="3143"/>
      <c r="CH872" s="3143"/>
      <c r="CI872" s="3143"/>
    </row>
    <row r="873" spans="1:87" ht="16.5" customHeight="1">
      <c r="A873" s="3143"/>
      <c r="B873" s="3143"/>
      <c r="C873" s="3143"/>
      <c r="D873" s="3143"/>
      <c r="E873" s="3143"/>
      <c r="F873" s="3143"/>
      <c r="G873" s="3143"/>
      <c r="H873" s="3143"/>
      <c r="I873" s="3143"/>
      <c r="J873" s="3143"/>
      <c r="K873" s="3098"/>
      <c r="L873" s="3098"/>
      <c r="M873" s="3098"/>
      <c r="N873" s="3098"/>
      <c r="O873" s="3098"/>
      <c r="P873" s="3098"/>
      <c r="Q873" s="3098"/>
      <c r="R873" s="3098"/>
      <c r="S873" s="3098"/>
      <c r="T873" s="3098"/>
      <c r="U873" s="3098"/>
      <c r="V873" s="3098"/>
      <c r="W873" s="3098"/>
      <c r="X873" s="3098"/>
      <c r="Y873" s="3098"/>
      <c r="Z873" s="3098"/>
      <c r="AA873" s="3098"/>
      <c r="AB873" s="3098"/>
      <c r="AC873" s="3098"/>
      <c r="AD873" s="3098"/>
      <c r="AE873" s="3098"/>
      <c r="AF873" s="3098"/>
      <c r="AG873" s="3098"/>
      <c r="AH873" s="3098"/>
      <c r="AI873" s="3098"/>
      <c r="AJ873" s="3143"/>
      <c r="AK873" s="3143"/>
      <c r="AL873" s="3143"/>
      <c r="AM873" s="3143"/>
      <c r="AN873" s="3143"/>
      <c r="AO873" s="3143"/>
      <c r="AP873" s="3143"/>
      <c r="AQ873" s="3143"/>
      <c r="AR873" s="3143"/>
      <c r="AS873" s="3143"/>
      <c r="AT873" s="3143"/>
      <c r="AU873" s="3143"/>
      <c r="AV873" s="3143"/>
      <c r="AW873" s="3143"/>
      <c r="AX873" s="3143"/>
      <c r="AY873" s="3143"/>
      <c r="AZ873" s="3143"/>
      <c r="BA873" s="3143"/>
      <c r="BB873" s="3143"/>
      <c r="BC873" s="3143"/>
      <c r="BD873" s="3143"/>
      <c r="BE873" s="3143"/>
      <c r="BF873" s="3143"/>
      <c r="BG873" s="3143"/>
      <c r="BH873" s="3143"/>
      <c r="BI873" s="3143"/>
      <c r="BJ873" s="3143"/>
      <c r="BK873" s="3143"/>
      <c r="BL873" s="3189"/>
      <c r="BM873" s="3189"/>
      <c r="BN873" s="3189"/>
      <c r="BO873" s="3189"/>
      <c r="BP873" s="3189"/>
      <c r="BQ873" s="3189"/>
      <c r="BR873" s="3189"/>
      <c r="BS873" s="3189"/>
      <c r="BT873" s="3189"/>
      <c r="BU873" s="3189"/>
      <c r="BV873" s="3143"/>
      <c r="BW873" s="3143"/>
      <c r="BX873" s="3143"/>
      <c r="BY873" s="3143"/>
      <c r="BZ873" s="3143"/>
      <c r="CA873" s="3143"/>
      <c r="CB873" s="3143"/>
      <c r="CC873" s="3143"/>
      <c r="CD873" s="3143"/>
      <c r="CE873" s="3143"/>
      <c r="CF873" s="3143"/>
      <c r="CG873" s="3143"/>
      <c r="CH873" s="3143"/>
      <c r="CI873" s="3143"/>
    </row>
    <row r="874" spans="1:87" ht="16.5" customHeight="1">
      <c r="A874" s="3143"/>
      <c r="B874" s="3143"/>
      <c r="C874" s="3143"/>
      <c r="D874" s="3143"/>
      <c r="E874" s="3143"/>
      <c r="F874" s="3143"/>
      <c r="G874" s="3143"/>
      <c r="H874" s="3143"/>
      <c r="I874" s="3143"/>
      <c r="J874" s="3143"/>
      <c r="K874" s="3098"/>
      <c r="L874" s="3098"/>
      <c r="M874" s="3098"/>
      <c r="N874" s="3098"/>
      <c r="O874" s="3098"/>
      <c r="P874" s="3098"/>
      <c r="Q874" s="3098"/>
      <c r="R874" s="3098"/>
      <c r="S874" s="3098"/>
      <c r="T874" s="3098"/>
      <c r="U874" s="3098"/>
      <c r="V874" s="3098"/>
      <c r="W874" s="3098"/>
      <c r="X874" s="3098"/>
      <c r="Y874" s="3098"/>
      <c r="Z874" s="3098"/>
      <c r="AA874" s="3098"/>
      <c r="AB874" s="3098"/>
      <c r="AC874" s="3098"/>
      <c r="AD874" s="3098"/>
      <c r="AE874" s="3098"/>
      <c r="AF874" s="3098"/>
      <c r="AG874" s="3098"/>
      <c r="AH874" s="3098"/>
      <c r="AI874" s="3098"/>
      <c r="AJ874" s="3143"/>
      <c r="AK874" s="3143"/>
      <c r="AL874" s="3143"/>
      <c r="AM874" s="3143"/>
      <c r="AN874" s="3143"/>
      <c r="AO874" s="3143"/>
      <c r="AP874" s="3143"/>
      <c r="AQ874" s="3143"/>
      <c r="AR874" s="3143"/>
      <c r="AS874" s="3143"/>
      <c r="AT874" s="3143"/>
      <c r="AU874" s="3143"/>
      <c r="AV874" s="3143"/>
      <c r="AW874" s="3143"/>
      <c r="AX874" s="3143"/>
      <c r="AY874" s="3143"/>
      <c r="AZ874" s="3143"/>
      <c r="BA874" s="3143"/>
      <c r="BB874" s="3143"/>
      <c r="BC874" s="3143"/>
      <c r="BD874" s="3143"/>
      <c r="BE874" s="3143"/>
      <c r="BF874" s="3143"/>
      <c r="BG874" s="3143"/>
      <c r="BH874" s="3143"/>
      <c r="BI874" s="3143"/>
      <c r="BJ874" s="3143"/>
      <c r="BK874" s="3143"/>
      <c r="BL874" s="3189"/>
      <c r="BM874" s="3189"/>
      <c r="BN874" s="3189"/>
      <c r="BO874" s="3189"/>
      <c r="BP874" s="3189"/>
      <c r="BQ874" s="3189"/>
      <c r="BR874" s="3189"/>
      <c r="BS874" s="3189"/>
      <c r="BT874" s="3189"/>
      <c r="BU874" s="3189"/>
      <c r="BV874" s="3143"/>
      <c r="BW874" s="3143"/>
      <c r="BX874" s="3143"/>
      <c r="BY874" s="3143"/>
      <c r="BZ874" s="3143"/>
      <c r="CA874" s="3143"/>
      <c r="CB874" s="3143"/>
      <c r="CC874" s="3143"/>
      <c r="CD874" s="3143"/>
      <c r="CE874" s="3143"/>
      <c r="CF874" s="3143"/>
      <c r="CG874" s="3143"/>
      <c r="CH874" s="3143"/>
      <c r="CI874" s="3143"/>
    </row>
    <row r="875" spans="1:87" ht="16.5" customHeight="1">
      <c r="A875" s="3143"/>
      <c r="B875" s="3143"/>
      <c r="C875" s="3143"/>
      <c r="D875" s="3143"/>
      <c r="E875" s="3143"/>
      <c r="F875" s="3143"/>
      <c r="G875" s="3143"/>
      <c r="H875" s="3143"/>
      <c r="I875" s="3143"/>
      <c r="J875" s="3143"/>
      <c r="K875" s="3098"/>
      <c r="L875" s="3098"/>
      <c r="M875" s="3098"/>
      <c r="N875" s="3098"/>
      <c r="O875" s="3098"/>
      <c r="P875" s="3098"/>
      <c r="Q875" s="3098"/>
      <c r="R875" s="3098"/>
      <c r="S875" s="3098"/>
      <c r="T875" s="3098"/>
      <c r="U875" s="3098"/>
      <c r="V875" s="3098"/>
      <c r="W875" s="3098"/>
      <c r="X875" s="3098"/>
      <c r="Y875" s="3098"/>
      <c r="Z875" s="3098"/>
      <c r="AA875" s="3098"/>
      <c r="AB875" s="3098"/>
      <c r="AC875" s="3098"/>
      <c r="AD875" s="3098"/>
      <c r="AE875" s="3098"/>
      <c r="AF875" s="3098"/>
      <c r="AG875" s="3098"/>
      <c r="AH875" s="3098"/>
      <c r="AI875" s="3098"/>
      <c r="AJ875" s="3143"/>
      <c r="AK875" s="3143"/>
      <c r="AL875" s="3143"/>
      <c r="AM875" s="3143"/>
      <c r="AN875" s="3143"/>
      <c r="AO875" s="3143"/>
      <c r="AP875" s="3143"/>
      <c r="AQ875" s="3143"/>
      <c r="AR875" s="3143"/>
      <c r="AS875" s="3143"/>
      <c r="AT875" s="3143"/>
      <c r="AU875" s="3143"/>
      <c r="AV875" s="3143"/>
      <c r="AW875" s="3143"/>
      <c r="AX875" s="3143"/>
      <c r="AY875" s="3143"/>
      <c r="AZ875" s="3143"/>
      <c r="BA875" s="3143"/>
      <c r="BB875" s="3143"/>
      <c r="BC875" s="3143"/>
      <c r="BD875" s="3143"/>
      <c r="BE875" s="3143"/>
      <c r="BF875" s="3143"/>
      <c r="BG875" s="3143"/>
      <c r="BH875" s="3143"/>
      <c r="BI875" s="3143"/>
      <c r="BJ875" s="3143"/>
      <c r="BK875" s="3143"/>
      <c r="BL875" s="3189"/>
      <c r="BM875" s="3189"/>
      <c r="BN875" s="3189"/>
      <c r="BO875" s="3189"/>
      <c r="BP875" s="3189"/>
      <c r="BQ875" s="3189"/>
      <c r="BR875" s="3189"/>
      <c r="BS875" s="3189"/>
      <c r="BT875" s="3189"/>
      <c r="BU875" s="3189"/>
      <c r="BV875" s="3143"/>
      <c r="BW875" s="3143"/>
      <c r="BX875" s="3143"/>
      <c r="BY875" s="3143"/>
      <c r="BZ875" s="3143"/>
      <c r="CA875" s="3143"/>
      <c r="CB875" s="3143"/>
      <c r="CC875" s="3143"/>
      <c r="CD875" s="3143"/>
      <c r="CE875" s="3143"/>
      <c r="CF875" s="3143"/>
      <c r="CG875" s="3143"/>
      <c r="CH875" s="3143"/>
      <c r="CI875" s="3143"/>
    </row>
    <row r="876" spans="1:87" ht="16.5" customHeight="1">
      <c r="A876" s="3143"/>
      <c r="B876" s="3143"/>
      <c r="C876" s="3143"/>
      <c r="D876" s="3143"/>
      <c r="E876" s="3143"/>
      <c r="F876" s="3143"/>
      <c r="G876" s="3143"/>
      <c r="H876" s="3143"/>
      <c r="I876" s="3143"/>
      <c r="J876" s="3143"/>
      <c r="K876" s="3098"/>
      <c r="L876" s="3098"/>
      <c r="M876" s="3098"/>
      <c r="N876" s="3098"/>
      <c r="O876" s="3098"/>
      <c r="P876" s="3098"/>
      <c r="Q876" s="3098"/>
      <c r="R876" s="3098"/>
      <c r="S876" s="3098"/>
      <c r="T876" s="3098"/>
      <c r="U876" s="3098"/>
      <c r="V876" s="3098"/>
      <c r="W876" s="3098"/>
      <c r="X876" s="3098"/>
      <c r="Y876" s="3098"/>
      <c r="Z876" s="3098"/>
      <c r="AA876" s="3098"/>
      <c r="AB876" s="3098"/>
      <c r="AC876" s="3098"/>
      <c r="AD876" s="3098"/>
      <c r="AE876" s="3098"/>
      <c r="AF876" s="3098"/>
      <c r="AG876" s="3098"/>
      <c r="AH876" s="3098"/>
      <c r="AI876" s="3098"/>
      <c r="AJ876" s="3143"/>
      <c r="AK876" s="3143"/>
      <c r="AL876" s="3143"/>
      <c r="AM876" s="3143"/>
      <c r="AN876" s="3143"/>
      <c r="AO876" s="3143"/>
      <c r="AP876" s="3143"/>
      <c r="AQ876" s="3143"/>
      <c r="AR876" s="3143"/>
      <c r="AS876" s="3143"/>
      <c r="AT876" s="3143"/>
      <c r="AU876" s="3143"/>
      <c r="AV876" s="3143"/>
      <c r="AW876" s="3143"/>
      <c r="AX876" s="3143"/>
      <c r="AY876" s="3143"/>
      <c r="AZ876" s="3143"/>
      <c r="BA876" s="3143"/>
      <c r="BB876" s="3143"/>
      <c r="BC876" s="3143"/>
      <c r="BD876" s="3143"/>
      <c r="BE876" s="3143"/>
      <c r="BF876" s="3143"/>
      <c r="BG876" s="3143"/>
      <c r="BH876" s="3143"/>
      <c r="BI876" s="3143"/>
      <c r="BJ876" s="3143"/>
      <c r="BK876" s="3143"/>
      <c r="BL876" s="3189"/>
      <c r="BM876" s="3189"/>
      <c r="BN876" s="3189"/>
      <c r="BO876" s="3189"/>
      <c r="BP876" s="3189"/>
      <c r="BQ876" s="3189"/>
      <c r="BR876" s="3189"/>
      <c r="BS876" s="3189"/>
      <c r="BT876" s="3189"/>
      <c r="BU876" s="3189"/>
      <c r="BV876" s="3143"/>
      <c r="BW876" s="3143"/>
      <c r="BX876" s="3143"/>
      <c r="BY876" s="3143"/>
      <c r="BZ876" s="3143"/>
      <c r="CA876" s="3143"/>
      <c r="CB876" s="3143"/>
      <c r="CC876" s="3143"/>
      <c r="CD876" s="3143"/>
      <c r="CE876" s="3143"/>
      <c r="CF876" s="3143"/>
      <c r="CG876" s="3143"/>
      <c r="CH876" s="3143"/>
      <c r="CI876" s="3143"/>
    </row>
    <row r="877" spans="1:87" ht="16.5" customHeight="1">
      <c r="A877" s="3143"/>
      <c r="B877" s="3143"/>
      <c r="C877" s="3143"/>
      <c r="D877" s="3143"/>
      <c r="E877" s="3143"/>
      <c r="F877" s="3143"/>
      <c r="G877" s="3143"/>
      <c r="H877" s="3143"/>
      <c r="I877" s="3143"/>
      <c r="J877" s="3143"/>
      <c r="K877" s="3098"/>
      <c r="L877" s="3098"/>
      <c r="M877" s="3098"/>
      <c r="N877" s="3098"/>
      <c r="O877" s="3098"/>
      <c r="P877" s="3098"/>
      <c r="Q877" s="3098"/>
      <c r="R877" s="3098"/>
      <c r="S877" s="3098"/>
      <c r="T877" s="3098"/>
      <c r="U877" s="3098"/>
      <c r="V877" s="3098"/>
      <c r="W877" s="3098"/>
      <c r="X877" s="3098"/>
      <c r="Y877" s="3098"/>
      <c r="Z877" s="3098"/>
      <c r="AA877" s="3098"/>
      <c r="AB877" s="3098"/>
      <c r="AC877" s="3098"/>
      <c r="AD877" s="3098"/>
      <c r="AE877" s="3098"/>
      <c r="AF877" s="3098"/>
      <c r="AG877" s="3098"/>
      <c r="AH877" s="3098"/>
      <c r="AI877" s="3098"/>
      <c r="AJ877" s="3143"/>
      <c r="AK877" s="3143"/>
      <c r="AL877" s="3143"/>
      <c r="AM877" s="3143"/>
      <c r="AN877" s="3143"/>
      <c r="AO877" s="3143"/>
      <c r="AP877" s="3143"/>
      <c r="AQ877" s="3143"/>
      <c r="AR877" s="3143"/>
      <c r="AS877" s="3143"/>
      <c r="AT877" s="3143"/>
      <c r="AU877" s="3143"/>
      <c r="AV877" s="3143"/>
      <c r="AW877" s="3143"/>
      <c r="AX877" s="3143"/>
      <c r="AY877" s="3143"/>
      <c r="AZ877" s="3143"/>
      <c r="BA877" s="3143"/>
      <c r="BB877" s="3143"/>
      <c r="BC877" s="3143"/>
      <c r="BD877" s="3143"/>
      <c r="BE877" s="3143"/>
      <c r="BF877" s="3143"/>
      <c r="BG877" s="3143"/>
      <c r="BH877" s="3143"/>
      <c r="BI877" s="3143"/>
      <c r="BJ877" s="3143"/>
      <c r="BK877" s="3143"/>
      <c r="BL877" s="3189"/>
      <c r="BM877" s="3189"/>
      <c r="BN877" s="3189"/>
      <c r="BO877" s="3189"/>
      <c r="BP877" s="3189"/>
      <c r="BQ877" s="3189"/>
      <c r="BR877" s="3189"/>
      <c r="BS877" s="3189"/>
      <c r="BT877" s="3189"/>
      <c r="BU877" s="3189"/>
      <c r="BV877" s="3143"/>
      <c r="BW877" s="3143"/>
      <c r="BX877" s="3143"/>
      <c r="BY877" s="3143"/>
      <c r="BZ877" s="3143"/>
      <c r="CA877" s="3143"/>
      <c r="CB877" s="3143"/>
      <c r="CC877" s="3143"/>
      <c r="CD877" s="3143"/>
      <c r="CE877" s="3143"/>
      <c r="CF877" s="3143"/>
      <c r="CG877" s="3143"/>
      <c r="CH877" s="3143"/>
      <c r="CI877" s="3143"/>
    </row>
    <row r="878" spans="1:87" ht="16.5" customHeight="1">
      <c r="A878" s="3143"/>
      <c r="B878" s="3143"/>
      <c r="C878" s="3143"/>
      <c r="D878" s="3143"/>
      <c r="E878" s="3143"/>
      <c r="F878" s="3143"/>
      <c r="G878" s="3143"/>
      <c r="H878" s="3143"/>
      <c r="I878" s="3143"/>
      <c r="J878" s="3143"/>
      <c r="K878" s="3098"/>
      <c r="L878" s="3098"/>
      <c r="M878" s="3098"/>
      <c r="N878" s="3098"/>
      <c r="O878" s="3098"/>
      <c r="P878" s="3098"/>
      <c r="Q878" s="3098"/>
      <c r="R878" s="3098"/>
      <c r="S878" s="3098"/>
      <c r="T878" s="3098"/>
      <c r="U878" s="3098"/>
      <c r="V878" s="3098"/>
      <c r="W878" s="3098"/>
      <c r="X878" s="3098"/>
      <c r="Y878" s="3098"/>
      <c r="Z878" s="3098"/>
      <c r="AA878" s="3098"/>
      <c r="AB878" s="3098"/>
      <c r="AC878" s="3098"/>
      <c r="AD878" s="3098"/>
      <c r="AE878" s="3098"/>
      <c r="AF878" s="3098"/>
      <c r="AG878" s="3098"/>
      <c r="AH878" s="3098"/>
      <c r="AI878" s="3098"/>
      <c r="AJ878" s="3143"/>
      <c r="AK878" s="3143"/>
      <c r="AL878" s="3143"/>
      <c r="AM878" s="3143"/>
      <c r="AN878" s="3143"/>
      <c r="AO878" s="3143"/>
      <c r="AP878" s="3143"/>
      <c r="AQ878" s="3143"/>
      <c r="AR878" s="3143"/>
      <c r="AS878" s="3143"/>
      <c r="AT878" s="3143"/>
      <c r="AU878" s="3143"/>
      <c r="AV878" s="3143"/>
      <c r="AW878" s="3143"/>
      <c r="AX878" s="3143"/>
      <c r="AY878" s="3143"/>
      <c r="AZ878" s="3143"/>
      <c r="BA878" s="3143"/>
      <c r="BB878" s="3143"/>
      <c r="BC878" s="3143"/>
      <c r="BD878" s="3143"/>
      <c r="BE878" s="3143"/>
      <c r="BF878" s="3143"/>
      <c r="BG878" s="3143"/>
      <c r="BH878" s="3143"/>
      <c r="BI878" s="3143"/>
      <c r="BJ878" s="3143"/>
      <c r="BK878" s="3143"/>
      <c r="BL878" s="3189"/>
      <c r="BM878" s="3189"/>
      <c r="BN878" s="3189"/>
      <c r="BO878" s="3189"/>
      <c r="BP878" s="3189"/>
      <c r="BQ878" s="3189"/>
      <c r="BR878" s="3189"/>
      <c r="BS878" s="3189"/>
      <c r="BT878" s="3189"/>
      <c r="BU878" s="3189"/>
      <c r="BV878" s="3143"/>
      <c r="BW878" s="3143"/>
      <c r="BX878" s="3143"/>
      <c r="BY878" s="3143"/>
      <c r="BZ878" s="3143"/>
      <c r="CA878" s="3143"/>
      <c r="CB878" s="3143"/>
      <c r="CC878" s="3143"/>
      <c r="CD878" s="3143"/>
      <c r="CE878" s="3143"/>
      <c r="CF878" s="3143"/>
      <c r="CG878" s="3143"/>
      <c r="CH878" s="3143"/>
      <c r="CI878" s="3143"/>
    </row>
    <row r="879" spans="1:87" ht="16.5" customHeight="1">
      <c r="A879" s="3143"/>
      <c r="B879" s="3143"/>
      <c r="C879" s="3143"/>
      <c r="D879" s="3143"/>
      <c r="E879" s="3143"/>
      <c r="F879" s="3143"/>
      <c r="G879" s="3143"/>
      <c r="H879" s="3143"/>
      <c r="I879" s="3143"/>
      <c r="J879" s="3143"/>
      <c r="K879" s="3098"/>
      <c r="L879" s="3098"/>
      <c r="M879" s="3098"/>
      <c r="N879" s="3098"/>
      <c r="O879" s="3098"/>
      <c r="P879" s="3098"/>
      <c r="Q879" s="3098"/>
      <c r="R879" s="3098"/>
      <c r="S879" s="3098"/>
      <c r="T879" s="3098"/>
      <c r="U879" s="3098"/>
      <c r="V879" s="3098"/>
      <c r="W879" s="3098"/>
      <c r="X879" s="3098"/>
      <c r="Y879" s="3098"/>
      <c r="Z879" s="3098"/>
      <c r="AA879" s="3098"/>
      <c r="AB879" s="3098"/>
      <c r="AC879" s="3098"/>
      <c r="AD879" s="3098"/>
      <c r="AE879" s="3098"/>
      <c r="AF879" s="3098"/>
      <c r="AG879" s="3098"/>
      <c r="AH879" s="3098"/>
      <c r="AI879" s="3098"/>
      <c r="AJ879" s="3143"/>
      <c r="AK879" s="3143"/>
      <c r="AL879" s="3143"/>
      <c r="AM879" s="3143"/>
      <c r="AN879" s="3143"/>
      <c r="AO879" s="3143"/>
      <c r="AP879" s="3143"/>
      <c r="AQ879" s="3143"/>
      <c r="AR879" s="3143"/>
      <c r="AS879" s="3143"/>
      <c r="AT879" s="3143"/>
      <c r="AU879" s="3143"/>
      <c r="AV879" s="3143"/>
      <c r="AW879" s="3143"/>
      <c r="AX879" s="3143"/>
      <c r="AY879" s="3143"/>
      <c r="AZ879" s="3143"/>
      <c r="BA879" s="3143"/>
      <c r="BB879" s="3143"/>
      <c r="BC879" s="3143"/>
      <c r="BD879" s="3143"/>
      <c r="BE879" s="3143"/>
      <c r="BF879" s="3143"/>
      <c r="BG879" s="3143"/>
      <c r="BH879" s="3143"/>
      <c r="BI879" s="3143"/>
      <c r="BJ879" s="3143"/>
      <c r="BK879" s="3143"/>
      <c r="BL879" s="3189"/>
      <c r="BM879" s="3189"/>
      <c r="BN879" s="3189"/>
      <c r="BO879" s="3189"/>
      <c r="BP879" s="3189"/>
      <c r="BQ879" s="3189"/>
      <c r="BR879" s="3189"/>
      <c r="BS879" s="3189"/>
      <c r="BT879" s="3189"/>
      <c r="BU879" s="3189"/>
      <c r="BV879" s="3143"/>
      <c r="BW879" s="3143"/>
      <c r="BX879" s="3143"/>
      <c r="BY879" s="3143"/>
      <c r="BZ879" s="3143"/>
      <c r="CA879" s="3143"/>
      <c r="CB879" s="3143"/>
      <c r="CC879" s="3143"/>
      <c r="CD879" s="3143"/>
      <c r="CE879" s="3143"/>
      <c r="CF879" s="3143"/>
      <c r="CG879" s="3143"/>
      <c r="CH879" s="3143"/>
      <c r="CI879" s="3143"/>
    </row>
    <row r="880" spans="1:87" ht="16.5" customHeight="1">
      <c r="A880" s="3143"/>
      <c r="B880" s="3143"/>
      <c r="C880" s="3143"/>
      <c r="D880" s="3143"/>
      <c r="E880" s="3143"/>
      <c r="F880" s="3143"/>
      <c r="G880" s="3143"/>
      <c r="H880" s="3143"/>
      <c r="I880" s="3143"/>
      <c r="J880" s="3143"/>
      <c r="K880" s="3098"/>
      <c r="L880" s="3098"/>
      <c r="M880" s="3098"/>
      <c r="N880" s="3098"/>
      <c r="O880" s="3098"/>
      <c r="P880" s="3098"/>
      <c r="Q880" s="3098"/>
      <c r="R880" s="3098"/>
      <c r="S880" s="3098"/>
      <c r="T880" s="3098"/>
      <c r="U880" s="3098"/>
      <c r="V880" s="3098"/>
      <c r="W880" s="3098"/>
      <c r="X880" s="3098"/>
      <c r="Y880" s="3098"/>
      <c r="Z880" s="3098"/>
      <c r="AA880" s="3098"/>
      <c r="AB880" s="3098"/>
      <c r="AC880" s="3098"/>
      <c r="AD880" s="3098"/>
      <c r="AE880" s="3098"/>
      <c r="AF880" s="3098"/>
      <c r="AG880" s="3098"/>
      <c r="AH880" s="3098"/>
      <c r="AI880" s="3098"/>
      <c r="AJ880" s="3143"/>
      <c r="AK880" s="3143"/>
      <c r="AL880" s="3143"/>
      <c r="AM880" s="3143"/>
      <c r="AN880" s="3143"/>
      <c r="AO880" s="3143"/>
      <c r="AP880" s="3143"/>
      <c r="AQ880" s="3143"/>
      <c r="AR880" s="3143"/>
      <c r="AS880" s="3143"/>
      <c r="AT880" s="3143"/>
      <c r="AU880" s="3143"/>
      <c r="AV880" s="3143"/>
      <c r="AW880" s="3143"/>
      <c r="AX880" s="3143"/>
      <c r="AY880" s="3143"/>
      <c r="AZ880" s="3143"/>
      <c r="BA880" s="3143"/>
      <c r="BB880" s="3143"/>
      <c r="BC880" s="3143"/>
      <c r="BD880" s="3143"/>
      <c r="BE880" s="3143"/>
      <c r="BF880" s="3143"/>
      <c r="BG880" s="3143"/>
      <c r="BH880" s="3143"/>
      <c r="BI880" s="3143"/>
      <c r="BJ880" s="3143"/>
      <c r="BK880" s="3143"/>
      <c r="BL880" s="3189"/>
      <c r="BM880" s="3189"/>
      <c r="BN880" s="3189"/>
      <c r="BO880" s="3189"/>
      <c r="BP880" s="3189"/>
      <c r="BQ880" s="3189"/>
      <c r="BR880" s="3189"/>
      <c r="BS880" s="3189"/>
      <c r="BT880" s="3189"/>
      <c r="BU880" s="3189"/>
      <c r="BV880" s="3143"/>
      <c r="BW880" s="3143"/>
      <c r="BX880" s="3143"/>
      <c r="BY880" s="3143"/>
      <c r="BZ880" s="3143"/>
      <c r="CA880" s="3143"/>
      <c r="CB880" s="3143"/>
      <c r="CC880" s="3143"/>
      <c r="CD880" s="3143"/>
      <c r="CE880" s="3143"/>
      <c r="CF880" s="3143"/>
      <c r="CG880" s="3143"/>
      <c r="CH880" s="3143"/>
      <c r="CI880" s="3143"/>
    </row>
    <row r="881" spans="1:87" ht="16.5" customHeight="1">
      <c r="A881" s="3143"/>
      <c r="B881" s="3143"/>
      <c r="C881" s="3143"/>
      <c r="D881" s="3143"/>
      <c r="E881" s="3143"/>
      <c r="F881" s="3143"/>
      <c r="G881" s="3143"/>
      <c r="H881" s="3143"/>
      <c r="I881" s="3143"/>
      <c r="J881" s="3143"/>
      <c r="K881" s="3098"/>
      <c r="L881" s="3098"/>
      <c r="M881" s="3098"/>
      <c r="N881" s="3098"/>
      <c r="O881" s="3098"/>
      <c r="P881" s="3098"/>
      <c r="Q881" s="3098"/>
      <c r="R881" s="3098"/>
      <c r="S881" s="3098"/>
      <c r="T881" s="3098"/>
      <c r="U881" s="3098"/>
      <c r="V881" s="3098"/>
      <c r="W881" s="3098"/>
      <c r="X881" s="3098"/>
      <c r="Y881" s="3098"/>
      <c r="Z881" s="3098"/>
      <c r="AA881" s="3098"/>
      <c r="AB881" s="3098"/>
      <c r="AC881" s="3098"/>
      <c r="AD881" s="3098"/>
      <c r="AE881" s="3098"/>
      <c r="AF881" s="3098"/>
      <c r="AG881" s="3098"/>
      <c r="AH881" s="3098"/>
      <c r="AI881" s="3098"/>
      <c r="AJ881" s="3143"/>
      <c r="AK881" s="3143"/>
      <c r="AL881" s="3143"/>
      <c r="AM881" s="3143"/>
      <c r="AN881" s="3143"/>
      <c r="AO881" s="3143"/>
      <c r="AP881" s="3143"/>
      <c r="AQ881" s="3143"/>
      <c r="AR881" s="3143"/>
      <c r="AS881" s="3143"/>
      <c r="AT881" s="3143"/>
      <c r="AU881" s="3143"/>
      <c r="AV881" s="3143"/>
      <c r="AW881" s="3143"/>
      <c r="AX881" s="3143"/>
      <c r="AY881" s="3143"/>
      <c r="AZ881" s="3143"/>
      <c r="BA881" s="3143"/>
      <c r="BB881" s="3143"/>
      <c r="BC881" s="3143"/>
      <c r="BD881" s="3143"/>
      <c r="BE881" s="3143"/>
      <c r="BF881" s="3143"/>
      <c r="BG881" s="3143"/>
      <c r="BH881" s="3143"/>
      <c r="BI881" s="3143"/>
      <c r="BJ881" s="3143"/>
      <c r="BK881" s="3143"/>
      <c r="BL881" s="3189"/>
      <c r="BM881" s="3189"/>
      <c r="BN881" s="3189"/>
      <c r="BO881" s="3189"/>
      <c r="BP881" s="3189"/>
      <c r="BQ881" s="3189"/>
      <c r="BR881" s="3189"/>
      <c r="BS881" s="3189"/>
      <c r="BT881" s="3189"/>
      <c r="BU881" s="3189"/>
      <c r="BV881" s="3143"/>
      <c r="BW881" s="3143"/>
      <c r="BX881" s="3143"/>
      <c r="BY881" s="3143"/>
      <c r="BZ881" s="3143"/>
      <c r="CA881" s="3143"/>
      <c r="CB881" s="3143"/>
      <c r="CC881" s="3143"/>
      <c r="CD881" s="3143"/>
      <c r="CE881" s="3143"/>
      <c r="CF881" s="3143"/>
      <c r="CG881" s="3143"/>
      <c r="CH881" s="3143"/>
      <c r="CI881" s="3143"/>
    </row>
    <row r="882" spans="1:87" ht="16.5" customHeight="1">
      <c r="A882" s="3143"/>
      <c r="B882" s="3143"/>
      <c r="C882" s="3143"/>
      <c r="D882" s="3143"/>
      <c r="E882" s="3143"/>
      <c r="F882" s="3143"/>
      <c r="G882" s="3143"/>
      <c r="H882" s="3143"/>
      <c r="I882" s="3143"/>
      <c r="J882" s="3143"/>
      <c r="K882" s="3098"/>
      <c r="L882" s="3098"/>
      <c r="M882" s="3098"/>
      <c r="N882" s="3098"/>
      <c r="O882" s="3098"/>
      <c r="P882" s="3098"/>
      <c r="Q882" s="3098"/>
      <c r="R882" s="3098"/>
      <c r="S882" s="3098"/>
      <c r="T882" s="3098"/>
      <c r="U882" s="3098"/>
      <c r="V882" s="3098"/>
      <c r="W882" s="3098"/>
      <c r="X882" s="3098"/>
      <c r="Y882" s="3098"/>
      <c r="Z882" s="3098"/>
      <c r="AA882" s="3098"/>
      <c r="AB882" s="3098"/>
      <c r="AC882" s="3098"/>
      <c r="AD882" s="3098"/>
      <c r="AE882" s="3098"/>
      <c r="AF882" s="3098"/>
      <c r="AG882" s="3098"/>
      <c r="AH882" s="3098"/>
      <c r="AI882" s="3098"/>
      <c r="AJ882" s="3143"/>
      <c r="AK882" s="3143"/>
      <c r="AL882" s="3143"/>
      <c r="AM882" s="3143"/>
      <c r="AN882" s="3143"/>
      <c r="AO882" s="3143"/>
      <c r="AP882" s="3143"/>
      <c r="AQ882" s="3143"/>
      <c r="AR882" s="3143"/>
      <c r="AS882" s="3143"/>
      <c r="AT882" s="3143"/>
      <c r="AU882" s="3143"/>
      <c r="AV882" s="3143"/>
      <c r="AW882" s="3143"/>
      <c r="AX882" s="3143"/>
      <c r="AY882" s="3143"/>
      <c r="AZ882" s="3143"/>
      <c r="BA882" s="3143"/>
      <c r="BB882" s="3143"/>
      <c r="BC882" s="3143"/>
      <c r="BD882" s="3143"/>
      <c r="BE882" s="3143"/>
      <c r="BF882" s="3143"/>
      <c r="BG882" s="3143"/>
      <c r="BH882" s="3143"/>
      <c r="BI882" s="3143"/>
      <c r="BJ882" s="3143"/>
      <c r="BK882" s="3143"/>
      <c r="BL882" s="3189"/>
      <c r="BM882" s="3189"/>
      <c r="BN882" s="3189"/>
      <c r="BO882" s="3189"/>
      <c r="BP882" s="3189"/>
      <c r="BQ882" s="3189"/>
      <c r="BR882" s="3189"/>
      <c r="BS882" s="3189"/>
      <c r="BT882" s="3189"/>
      <c r="BU882" s="3189"/>
      <c r="BV882" s="3143"/>
      <c r="BW882" s="3143"/>
      <c r="BX882" s="3143"/>
      <c r="BY882" s="3143"/>
      <c r="BZ882" s="3143"/>
      <c r="CA882" s="3143"/>
      <c r="CB882" s="3143"/>
      <c r="CC882" s="3143"/>
      <c r="CD882" s="3143"/>
      <c r="CE882" s="3143"/>
      <c r="CF882" s="3143"/>
      <c r="CG882" s="3143"/>
      <c r="CH882" s="3143"/>
      <c r="CI882" s="3143"/>
    </row>
    <row r="883" spans="1:87" ht="16.5" customHeight="1">
      <c r="A883" s="3143"/>
      <c r="B883" s="3143"/>
      <c r="C883" s="3143"/>
      <c r="D883" s="3143"/>
      <c r="E883" s="3143"/>
      <c r="F883" s="3143"/>
      <c r="G883" s="3143"/>
      <c r="H883" s="3143"/>
      <c r="I883" s="3143"/>
      <c r="J883" s="3143"/>
      <c r="K883" s="3098"/>
      <c r="L883" s="3098"/>
      <c r="M883" s="3098"/>
      <c r="N883" s="3098"/>
      <c r="O883" s="3098"/>
      <c r="P883" s="3098"/>
      <c r="Q883" s="3098"/>
      <c r="R883" s="3098"/>
      <c r="S883" s="3098"/>
      <c r="T883" s="3098"/>
      <c r="U883" s="3098"/>
      <c r="V883" s="3098"/>
      <c r="W883" s="3098"/>
      <c r="X883" s="3098"/>
      <c r="Y883" s="3098"/>
      <c r="Z883" s="3098"/>
      <c r="AA883" s="3098"/>
      <c r="AB883" s="3098"/>
      <c r="AC883" s="3098"/>
      <c r="AD883" s="3098"/>
      <c r="AE883" s="3098"/>
      <c r="AF883" s="3098"/>
      <c r="AG883" s="3098"/>
      <c r="AH883" s="3098"/>
      <c r="AI883" s="3098"/>
      <c r="AJ883" s="3143"/>
      <c r="AK883" s="3143"/>
      <c r="AL883" s="3143"/>
      <c r="AM883" s="3143"/>
      <c r="AN883" s="3143"/>
      <c r="AO883" s="3143"/>
      <c r="AP883" s="3143"/>
      <c r="AQ883" s="3143"/>
      <c r="AR883" s="3143"/>
      <c r="AS883" s="3143"/>
      <c r="AT883" s="3143"/>
      <c r="AU883" s="3143"/>
      <c r="AV883" s="3143"/>
      <c r="AW883" s="3143"/>
      <c r="AX883" s="3143"/>
      <c r="AY883" s="3143"/>
      <c r="AZ883" s="3143"/>
      <c r="BA883" s="3143"/>
      <c r="BB883" s="3143"/>
      <c r="BC883" s="3143"/>
      <c r="BD883" s="3143"/>
      <c r="BE883" s="3143"/>
      <c r="BF883" s="3143"/>
      <c r="BG883" s="3143"/>
      <c r="BH883" s="3143"/>
      <c r="BI883" s="3143"/>
      <c r="BJ883" s="3143"/>
      <c r="BK883" s="3143"/>
      <c r="BL883" s="3189"/>
      <c r="BM883" s="3189"/>
      <c r="BN883" s="3189"/>
      <c r="BO883" s="3189"/>
      <c r="BP883" s="3189"/>
      <c r="BQ883" s="3189"/>
      <c r="BR883" s="3189"/>
      <c r="BS883" s="3189"/>
      <c r="BT883" s="3189"/>
      <c r="BU883" s="3189"/>
      <c r="BV883" s="3143"/>
      <c r="BW883" s="3143"/>
      <c r="BX883" s="3143"/>
      <c r="BY883" s="3143"/>
      <c r="BZ883" s="3143"/>
      <c r="CA883" s="3143"/>
      <c r="CB883" s="3143"/>
      <c r="CC883" s="3143"/>
      <c r="CD883" s="3143"/>
      <c r="CE883" s="3143"/>
      <c r="CF883" s="3143"/>
      <c r="CG883" s="3143"/>
      <c r="CH883" s="3143"/>
      <c r="CI883" s="3143"/>
    </row>
    <row r="884" spans="1:87" ht="16.5" customHeight="1">
      <c r="A884" s="3143"/>
      <c r="B884" s="3143"/>
      <c r="C884" s="3143"/>
      <c r="D884" s="3143"/>
      <c r="E884" s="3143"/>
      <c r="F884" s="3143"/>
      <c r="G884" s="3143"/>
      <c r="H884" s="3143"/>
      <c r="I884" s="3143"/>
      <c r="J884" s="3143"/>
      <c r="K884" s="3098"/>
      <c r="L884" s="3098"/>
      <c r="M884" s="3098"/>
      <c r="N884" s="3098"/>
      <c r="O884" s="3098"/>
      <c r="P884" s="3098"/>
      <c r="Q884" s="3098"/>
      <c r="R884" s="3098"/>
      <c r="S884" s="3098"/>
      <c r="T884" s="3098"/>
      <c r="U884" s="3098"/>
      <c r="V884" s="3098"/>
      <c r="W884" s="3098"/>
      <c r="X884" s="3098"/>
      <c r="Y884" s="3098"/>
      <c r="Z884" s="3098"/>
      <c r="AA884" s="3098"/>
      <c r="AB884" s="3098"/>
      <c r="AC884" s="3098"/>
      <c r="AD884" s="3098"/>
      <c r="AE884" s="3098"/>
      <c r="AF884" s="3098"/>
      <c r="AG884" s="3098"/>
      <c r="AH884" s="3098"/>
      <c r="AI884" s="3098"/>
      <c r="AJ884" s="3143"/>
      <c r="AK884" s="3143"/>
      <c r="AL884" s="3143"/>
      <c r="AM884" s="3143"/>
      <c r="AN884" s="3143"/>
      <c r="AO884" s="3143"/>
      <c r="AP884" s="3143"/>
      <c r="AQ884" s="3143"/>
      <c r="AR884" s="3143"/>
      <c r="AS884" s="3143"/>
      <c r="AT884" s="3143"/>
      <c r="AU884" s="3143"/>
      <c r="AV884" s="3143"/>
      <c r="AW884" s="3143"/>
      <c r="AX884" s="3143"/>
      <c r="AY884" s="3143"/>
      <c r="AZ884" s="3143"/>
      <c r="BA884" s="3143"/>
      <c r="BB884" s="3143"/>
      <c r="BC884" s="3143"/>
      <c r="BD884" s="3143"/>
      <c r="BE884" s="3143"/>
      <c r="BF884" s="3143"/>
      <c r="BG884" s="3143"/>
      <c r="BH884" s="3143"/>
      <c r="BI884" s="3143"/>
      <c r="BJ884" s="3143"/>
      <c r="BK884" s="3143"/>
      <c r="BL884" s="3189"/>
      <c r="BM884" s="3189"/>
      <c r="BN884" s="3189"/>
      <c r="BO884" s="3189"/>
      <c r="BP884" s="3189"/>
      <c r="BQ884" s="3189"/>
      <c r="BR884" s="3189"/>
      <c r="BS884" s="3189"/>
      <c r="BT884" s="3189"/>
      <c r="BU884" s="3189"/>
      <c r="BV884" s="3143"/>
      <c r="BW884" s="3143"/>
      <c r="BX884" s="3143"/>
      <c r="BY884" s="3143"/>
      <c r="BZ884" s="3143"/>
      <c r="CA884" s="3143"/>
      <c r="CB884" s="3143"/>
      <c r="CC884" s="3143"/>
      <c r="CD884" s="3143"/>
      <c r="CE884" s="3143"/>
      <c r="CF884" s="3143"/>
      <c r="CG884" s="3143"/>
      <c r="CH884" s="3143"/>
      <c r="CI884" s="3143"/>
    </row>
    <row r="885" spans="1:87" ht="16.5" customHeight="1">
      <c r="A885" s="3143"/>
      <c r="B885" s="3143"/>
      <c r="C885" s="3143"/>
      <c r="D885" s="3143"/>
      <c r="E885" s="3143"/>
      <c r="F885" s="3143"/>
      <c r="G885" s="3143"/>
      <c r="H885" s="3143"/>
      <c r="I885" s="3143"/>
      <c r="J885" s="3143"/>
      <c r="K885" s="3098"/>
      <c r="L885" s="3098"/>
      <c r="M885" s="3098"/>
      <c r="N885" s="3098"/>
      <c r="O885" s="3098"/>
      <c r="P885" s="3098"/>
      <c r="Q885" s="3098"/>
      <c r="R885" s="3098"/>
      <c r="S885" s="3098"/>
      <c r="T885" s="3098"/>
      <c r="U885" s="3098"/>
      <c r="V885" s="3098"/>
      <c r="W885" s="3098"/>
      <c r="X885" s="3098"/>
      <c r="Y885" s="3098"/>
      <c r="Z885" s="3098"/>
      <c r="AA885" s="3098"/>
      <c r="AB885" s="3098"/>
      <c r="AC885" s="3098"/>
      <c r="AD885" s="3098"/>
      <c r="AE885" s="3098"/>
      <c r="AF885" s="3098"/>
      <c r="AG885" s="3098"/>
      <c r="AH885" s="3098"/>
      <c r="AI885" s="3098"/>
      <c r="AJ885" s="3143"/>
      <c r="AK885" s="3143"/>
      <c r="AL885" s="3143"/>
      <c r="AM885" s="3143"/>
      <c r="AN885" s="3143"/>
      <c r="AO885" s="3143"/>
      <c r="AP885" s="3143"/>
      <c r="AQ885" s="3143"/>
      <c r="AR885" s="3143"/>
      <c r="AS885" s="3143"/>
      <c r="AT885" s="3143"/>
      <c r="AU885" s="3143"/>
      <c r="AV885" s="3143"/>
      <c r="AW885" s="3143"/>
      <c r="AX885" s="3143"/>
      <c r="AY885" s="3143"/>
      <c r="AZ885" s="3143"/>
      <c r="BA885" s="3143"/>
      <c r="BB885" s="3143"/>
      <c r="BC885" s="3143"/>
      <c r="BD885" s="3143"/>
      <c r="BE885" s="3143"/>
      <c r="BF885" s="3143"/>
      <c r="BG885" s="3143"/>
      <c r="BH885" s="3143"/>
      <c r="BI885" s="3143"/>
      <c r="BJ885" s="3143"/>
      <c r="BK885" s="3143"/>
      <c r="BL885" s="3189"/>
      <c r="BM885" s="3189"/>
      <c r="BN885" s="3189"/>
      <c r="BO885" s="3189"/>
      <c r="BP885" s="3189"/>
      <c r="BQ885" s="3189"/>
      <c r="BR885" s="3189"/>
      <c r="BS885" s="3189"/>
      <c r="BT885" s="3189"/>
      <c r="BU885" s="3189"/>
      <c r="BV885" s="3143"/>
      <c r="BW885" s="3143"/>
      <c r="BX885" s="3143"/>
      <c r="BY885" s="3143"/>
      <c r="BZ885" s="3143"/>
      <c r="CA885" s="3143"/>
      <c r="CB885" s="3143"/>
      <c r="CC885" s="3143"/>
      <c r="CD885" s="3143"/>
      <c r="CE885" s="3143"/>
      <c r="CF885" s="3143"/>
      <c r="CG885" s="3143"/>
      <c r="CH885" s="3143"/>
      <c r="CI885" s="3143"/>
    </row>
    <row r="886" spans="1:87" ht="16.5" customHeight="1">
      <c r="A886" s="3143"/>
      <c r="B886" s="3143"/>
      <c r="C886" s="3143"/>
      <c r="D886" s="3143"/>
      <c r="E886" s="3143"/>
      <c r="F886" s="3143"/>
      <c r="G886" s="3143"/>
      <c r="H886" s="3143"/>
      <c r="I886" s="3143"/>
      <c r="J886" s="3143"/>
      <c r="K886" s="3098"/>
      <c r="L886" s="3098"/>
      <c r="M886" s="3098"/>
      <c r="N886" s="3098"/>
      <c r="O886" s="3098"/>
      <c r="P886" s="3098"/>
      <c r="Q886" s="3098"/>
      <c r="R886" s="3098"/>
      <c r="S886" s="3098"/>
      <c r="T886" s="3098"/>
      <c r="U886" s="3098"/>
      <c r="V886" s="3098"/>
      <c r="W886" s="3098"/>
      <c r="X886" s="3098"/>
      <c r="Y886" s="3098"/>
      <c r="Z886" s="3098"/>
      <c r="AA886" s="3098"/>
      <c r="AB886" s="3098"/>
      <c r="AC886" s="3098"/>
      <c r="AD886" s="3098"/>
      <c r="AE886" s="3098"/>
      <c r="AF886" s="3098"/>
      <c r="AG886" s="3098"/>
      <c r="AH886" s="3098"/>
      <c r="AI886" s="3098"/>
      <c r="AJ886" s="3143"/>
      <c r="AK886" s="3143"/>
      <c r="AL886" s="3143"/>
      <c r="AM886" s="3143"/>
      <c r="AN886" s="3143"/>
      <c r="AO886" s="3143"/>
      <c r="AP886" s="3143"/>
      <c r="AQ886" s="3143"/>
      <c r="AR886" s="3143"/>
      <c r="AS886" s="3143"/>
      <c r="AT886" s="3143"/>
      <c r="AU886" s="3143"/>
      <c r="AV886" s="3143"/>
      <c r="AW886" s="3143"/>
      <c r="AX886" s="3143"/>
      <c r="AY886" s="3143"/>
      <c r="AZ886" s="3143"/>
      <c r="BA886" s="3143"/>
      <c r="BB886" s="3143"/>
      <c r="BC886" s="3143"/>
      <c r="BD886" s="3143"/>
      <c r="BE886" s="3143"/>
      <c r="BF886" s="3143"/>
      <c r="BG886" s="3143"/>
      <c r="BH886" s="3143"/>
      <c r="BI886" s="3143"/>
      <c r="BJ886" s="3143"/>
      <c r="BK886" s="3143"/>
      <c r="BL886" s="3189"/>
      <c r="BM886" s="3189"/>
      <c r="BN886" s="3189"/>
      <c r="BO886" s="3189"/>
      <c r="BP886" s="3189"/>
      <c r="BQ886" s="3189"/>
      <c r="BR886" s="3189"/>
      <c r="BS886" s="3189"/>
      <c r="BT886" s="3189"/>
      <c r="BU886" s="3189"/>
      <c r="BV886" s="3143"/>
      <c r="BW886" s="3143"/>
      <c r="BX886" s="3143"/>
      <c r="BY886" s="3143"/>
      <c r="BZ886" s="3143"/>
      <c r="CA886" s="3143"/>
      <c r="CB886" s="3143"/>
      <c r="CC886" s="3143"/>
      <c r="CD886" s="3143"/>
      <c r="CE886" s="3143"/>
      <c r="CF886" s="3143"/>
      <c r="CG886" s="3143"/>
      <c r="CH886" s="3143"/>
      <c r="CI886" s="3143"/>
    </row>
    <row r="887" spans="1:87" ht="16.5" customHeight="1">
      <c r="A887" s="3143"/>
      <c r="B887" s="3143"/>
      <c r="C887" s="3143"/>
      <c r="D887" s="3143"/>
      <c r="E887" s="3143"/>
      <c r="F887" s="3143"/>
      <c r="G887" s="3143"/>
      <c r="H887" s="3143"/>
      <c r="I887" s="3143"/>
      <c r="J887" s="3143"/>
      <c r="K887" s="3098"/>
      <c r="L887" s="3098"/>
      <c r="M887" s="3098"/>
      <c r="N887" s="3098"/>
      <c r="O887" s="3098"/>
      <c r="P887" s="3098"/>
      <c r="Q887" s="3098"/>
      <c r="R887" s="3098"/>
      <c r="S887" s="3098"/>
      <c r="T887" s="3098"/>
      <c r="U887" s="3098"/>
      <c r="V887" s="3098"/>
      <c r="W887" s="3098"/>
      <c r="X887" s="3098"/>
      <c r="Y887" s="3098"/>
      <c r="Z887" s="3098"/>
      <c r="AA887" s="3098"/>
      <c r="AB887" s="3098"/>
      <c r="AC887" s="3098"/>
      <c r="AD887" s="3098"/>
      <c r="AE887" s="3098"/>
      <c r="AF887" s="3098"/>
      <c r="AG887" s="3098"/>
      <c r="AH887" s="3098"/>
      <c r="AI887" s="3098"/>
      <c r="AJ887" s="3143"/>
      <c r="AK887" s="3143"/>
      <c r="AL887" s="3143"/>
      <c r="AM887" s="3143"/>
      <c r="AN887" s="3143"/>
      <c r="AO887" s="3143"/>
      <c r="AP887" s="3143"/>
      <c r="AQ887" s="3143"/>
      <c r="AR887" s="3143"/>
      <c r="AS887" s="3143"/>
      <c r="AT887" s="3143"/>
      <c r="AU887" s="3143"/>
      <c r="AV887" s="3143"/>
      <c r="AW887" s="3143"/>
      <c r="AX887" s="3143"/>
      <c r="AY887" s="3143"/>
      <c r="AZ887" s="3143"/>
      <c r="BA887" s="3143"/>
      <c r="BB887" s="3143"/>
      <c r="BC887" s="3143"/>
      <c r="BD887" s="3143"/>
      <c r="BE887" s="3143"/>
      <c r="BF887" s="3143"/>
      <c r="BG887" s="3143"/>
      <c r="BH887" s="3143"/>
      <c r="BI887" s="3143"/>
      <c r="BJ887" s="3143"/>
      <c r="BK887" s="3143"/>
      <c r="BL887" s="3189"/>
      <c r="BM887" s="3189"/>
      <c r="BN887" s="3189"/>
      <c r="BO887" s="3189"/>
      <c r="BP887" s="3189"/>
      <c r="BQ887" s="3189"/>
      <c r="BR887" s="3189"/>
      <c r="BS887" s="3189"/>
      <c r="BT887" s="3189"/>
      <c r="BU887" s="3189"/>
      <c r="BV887" s="3143"/>
      <c r="BW887" s="3143"/>
      <c r="BX887" s="3143"/>
      <c r="BY887" s="3143"/>
      <c r="BZ887" s="3143"/>
      <c r="CA887" s="3143"/>
      <c r="CB887" s="3143"/>
      <c r="CC887" s="3143"/>
      <c r="CD887" s="3143"/>
      <c r="CE887" s="3143"/>
      <c r="CF887" s="3143"/>
      <c r="CG887" s="3143"/>
      <c r="CH887" s="3143"/>
      <c r="CI887" s="3143"/>
    </row>
    <row r="888" spans="1:87" ht="16.5" customHeight="1">
      <c r="A888" s="3143"/>
      <c r="B888" s="3143"/>
      <c r="C888" s="3143"/>
      <c r="D888" s="3143"/>
      <c r="E888" s="3143"/>
      <c r="F888" s="3143"/>
      <c r="G888" s="3143"/>
      <c r="H888" s="3143"/>
      <c r="I888" s="3143"/>
      <c r="J888" s="3143"/>
      <c r="K888" s="3098"/>
      <c r="L888" s="3098"/>
      <c r="M888" s="3098"/>
      <c r="N888" s="3098"/>
      <c r="O888" s="3098"/>
      <c r="P888" s="3098"/>
      <c r="Q888" s="3098"/>
      <c r="R888" s="3098"/>
      <c r="S888" s="3098"/>
      <c r="T888" s="3098"/>
      <c r="U888" s="3098"/>
      <c r="V888" s="3098"/>
      <c r="W888" s="3098"/>
      <c r="X888" s="3098"/>
      <c r="Y888" s="3098"/>
      <c r="Z888" s="3098"/>
      <c r="AA888" s="3098"/>
      <c r="AB888" s="3098"/>
      <c r="AC888" s="3098"/>
      <c r="AD888" s="3098"/>
      <c r="AE888" s="3098"/>
      <c r="AF888" s="3098"/>
      <c r="AG888" s="3098"/>
      <c r="AH888" s="3098"/>
      <c r="AI888" s="3098"/>
      <c r="AJ888" s="3143"/>
      <c r="AK888" s="3143"/>
      <c r="AL888" s="3143"/>
      <c r="AM888" s="3143"/>
      <c r="AN888" s="3143"/>
      <c r="AO888" s="3143"/>
      <c r="AP888" s="3143"/>
      <c r="AQ888" s="3143"/>
      <c r="AR888" s="3143"/>
      <c r="AS888" s="3143"/>
      <c r="AT888" s="3143"/>
      <c r="AU888" s="3143"/>
      <c r="AV888" s="3143"/>
      <c r="AW888" s="3143"/>
      <c r="AX888" s="3143"/>
      <c r="AY888" s="3143"/>
      <c r="AZ888" s="3143"/>
      <c r="BA888" s="3143"/>
      <c r="BB888" s="3143"/>
      <c r="BC888" s="3143"/>
      <c r="BD888" s="3143"/>
      <c r="BE888" s="3143"/>
      <c r="BF888" s="3143"/>
      <c r="BG888" s="3143"/>
      <c r="BH888" s="3143"/>
      <c r="BI888" s="3143"/>
      <c r="BJ888" s="3143"/>
      <c r="BK888" s="3143"/>
      <c r="BL888" s="3189"/>
      <c r="BM888" s="3189"/>
      <c r="BN888" s="3189"/>
      <c r="BO888" s="3189"/>
      <c r="BP888" s="3189"/>
      <c r="BQ888" s="3189"/>
      <c r="BR888" s="3189"/>
      <c r="BS888" s="3189"/>
      <c r="BT888" s="3189"/>
      <c r="BU888" s="3189"/>
      <c r="BV888" s="3143"/>
      <c r="BW888" s="3143"/>
      <c r="BX888" s="3143"/>
      <c r="BY888" s="3143"/>
      <c r="BZ888" s="3143"/>
      <c r="CA888" s="3143"/>
      <c r="CB888" s="3143"/>
      <c r="CC888" s="3143"/>
      <c r="CD888" s="3143"/>
      <c r="CE888" s="3143"/>
      <c r="CF888" s="3143"/>
      <c r="CG888" s="3143"/>
      <c r="CH888" s="3143"/>
      <c r="CI888" s="3143"/>
    </row>
    <row r="889" spans="1:87" ht="16.5" customHeight="1">
      <c r="A889" s="3143"/>
      <c r="B889" s="3143"/>
      <c r="C889" s="3143"/>
      <c r="D889" s="3143"/>
      <c r="E889" s="3143"/>
      <c r="F889" s="3143"/>
      <c r="G889" s="3143"/>
      <c r="H889" s="3143"/>
      <c r="I889" s="3143"/>
      <c r="J889" s="3143"/>
      <c r="K889" s="3098"/>
      <c r="L889" s="3098"/>
      <c r="M889" s="3098"/>
      <c r="N889" s="3098"/>
      <c r="O889" s="3098"/>
      <c r="P889" s="3098"/>
      <c r="Q889" s="3098"/>
      <c r="R889" s="3098"/>
      <c r="S889" s="3098"/>
      <c r="T889" s="3098"/>
      <c r="U889" s="3098"/>
      <c r="V889" s="3098"/>
      <c r="W889" s="3098"/>
      <c r="X889" s="3098"/>
      <c r="Y889" s="3098"/>
      <c r="Z889" s="3098"/>
      <c r="AA889" s="3098"/>
      <c r="AB889" s="3098"/>
      <c r="AC889" s="3098"/>
      <c r="AD889" s="3098"/>
      <c r="AE889" s="3098"/>
      <c r="AF889" s="3098"/>
      <c r="AG889" s="3098"/>
      <c r="AH889" s="3098"/>
      <c r="AI889" s="3098"/>
      <c r="AJ889" s="3143"/>
      <c r="AK889" s="3143"/>
      <c r="AL889" s="3143"/>
      <c r="AM889" s="3143"/>
      <c r="AN889" s="3143"/>
      <c r="AO889" s="3143"/>
      <c r="AP889" s="3143"/>
      <c r="AQ889" s="3143"/>
      <c r="AR889" s="3143"/>
      <c r="AS889" s="3143"/>
      <c r="AT889" s="3143"/>
      <c r="AU889" s="3143"/>
      <c r="AV889" s="3143"/>
      <c r="AW889" s="3143"/>
      <c r="AX889" s="3143"/>
      <c r="AY889" s="3143"/>
      <c r="AZ889" s="3143"/>
      <c r="BA889" s="3143"/>
      <c r="BB889" s="3143"/>
      <c r="BC889" s="3143"/>
      <c r="BD889" s="3143"/>
      <c r="BE889" s="3143"/>
      <c r="BF889" s="3143"/>
      <c r="BG889" s="3143"/>
      <c r="BH889" s="3143"/>
      <c r="BI889" s="3143"/>
      <c r="BJ889" s="3143"/>
      <c r="BK889" s="3143"/>
      <c r="BL889" s="3189"/>
      <c r="BM889" s="3189"/>
      <c r="BN889" s="3189"/>
      <c r="BO889" s="3189"/>
      <c r="BP889" s="3189"/>
      <c r="BQ889" s="3189"/>
      <c r="BR889" s="3189"/>
      <c r="BS889" s="3189"/>
      <c r="BT889" s="3189"/>
      <c r="BU889" s="3189"/>
      <c r="BV889" s="3143"/>
      <c r="BW889" s="3143"/>
      <c r="BX889" s="3143"/>
      <c r="BY889" s="3143"/>
      <c r="BZ889" s="3143"/>
      <c r="CA889" s="3143"/>
      <c r="CB889" s="3143"/>
      <c r="CC889" s="3143"/>
      <c r="CD889" s="3143"/>
      <c r="CE889" s="3143"/>
      <c r="CF889" s="3143"/>
      <c r="CG889" s="3143"/>
      <c r="CH889" s="3143"/>
      <c r="CI889" s="3143"/>
    </row>
    <row r="890" spans="1:87" ht="16.5" customHeight="1">
      <c r="A890" s="3143"/>
      <c r="B890" s="3143"/>
      <c r="C890" s="3143"/>
      <c r="D890" s="3143"/>
      <c r="E890" s="3143"/>
      <c r="F890" s="3143"/>
      <c r="G890" s="3143"/>
      <c r="H890" s="3143"/>
      <c r="I890" s="3143"/>
      <c r="J890" s="3143"/>
      <c r="K890" s="3098"/>
      <c r="L890" s="3098"/>
      <c r="M890" s="3098"/>
      <c r="N890" s="3098"/>
      <c r="O890" s="3098"/>
      <c r="P890" s="3098"/>
      <c r="Q890" s="3098"/>
      <c r="R890" s="3098"/>
      <c r="S890" s="3098"/>
      <c r="T890" s="3098"/>
      <c r="U890" s="3098"/>
      <c r="V890" s="3098"/>
      <c r="W890" s="3098"/>
      <c r="X890" s="3098"/>
      <c r="Y890" s="3098"/>
      <c r="Z890" s="3098"/>
      <c r="AA890" s="3098"/>
      <c r="AB890" s="3098"/>
      <c r="AC890" s="3098"/>
      <c r="AD890" s="3098"/>
      <c r="AE890" s="3098"/>
      <c r="AF890" s="3098"/>
      <c r="AG890" s="3098"/>
      <c r="AH890" s="3098"/>
      <c r="AI890" s="3098"/>
      <c r="AJ890" s="3143"/>
      <c r="AK890" s="3143"/>
      <c r="AL890" s="3143"/>
      <c r="AM890" s="3143"/>
      <c r="AN890" s="3143"/>
      <c r="AO890" s="3143"/>
      <c r="AP890" s="3143"/>
      <c r="AQ890" s="3143"/>
      <c r="AR890" s="3143"/>
      <c r="AS890" s="3143"/>
      <c r="AT890" s="3143"/>
      <c r="AU890" s="3143"/>
      <c r="AV890" s="3143"/>
      <c r="AW890" s="3143"/>
      <c r="AX890" s="3143"/>
      <c r="AY890" s="3143"/>
      <c r="AZ890" s="3143"/>
      <c r="BA890" s="3143"/>
      <c r="BB890" s="3143"/>
      <c r="BC890" s="3143"/>
      <c r="BD890" s="3143"/>
      <c r="BE890" s="3143"/>
      <c r="BF890" s="3143"/>
      <c r="BG890" s="3143"/>
      <c r="BH890" s="3143"/>
      <c r="BI890" s="3143"/>
      <c r="BJ890" s="3143"/>
      <c r="BK890" s="3143"/>
      <c r="BL890" s="3189"/>
      <c r="BM890" s="3189"/>
      <c r="BN890" s="3189"/>
      <c r="BO890" s="3189"/>
      <c r="BP890" s="3189"/>
      <c r="BQ890" s="3189"/>
      <c r="BR890" s="3189"/>
      <c r="BS890" s="3189"/>
      <c r="BT890" s="3189"/>
      <c r="BU890" s="3189"/>
      <c r="BV890" s="3143"/>
      <c r="BW890" s="3143"/>
      <c r="BX890" s="3143"/>
      <c r="BY890" s="3143"/>
      <c r="BZ890" s="3143"/>
      <c r="CA890" s="3143"/>
      <c r="CB890" s="3143"/>
      <c r="CC890" s="3143"/>
      <c r="CD890" s="3143"/>
      <c r="CE890" s="3143"/>
      <c r="CF890" s="3143"/>
      <c r="CG890" s="3143"/>
      <c r="CH890" s="3143"/>
      <c r="CI890" s="3143"/>
    </row>
    <row r="891" spans="1:87" ht="16.5" customHeight="1">
      <c r="A891" s="3143"/>
      <c r="B891" s="3143"/>
      <c r="C891" s="3143"/>
      <c r="D891" s="3143"/>
      <c r="E891" s="3143"/>
      <c r="F891" s="3143"/>
      <c r="G891" s="3143"/>
      <c r="H891" s="3143"/>
      <c r="I891" s="3143"/>
      <c r="J891" s="3143"/>
      <c r="K891" s="3098"/>
      <c r="L891" s="3098"/>
      <c r="M891" s="3098"/>
      <c r="N891" s="3098"/>
      <c r="O891" s="3098"/>
      <c r="P891" s="3098"/>
      <c r="Q891" s="3098"/>
      <c r="R891" s="3098"/>
      <c r="S891" s="3098"/>
      <c r="T891" s="3098"/>
      <c r="U891" s="3098"/>
      <c r="V891" s="3098"/>
      <c r="W891" s="3098"/>
      <c r="X891" s="3098"/>
      <c r="Y891" s="3098"/>
      <c r="Z891" s="3098"/>
      <c r="AA891" s="3098"/>
      <c r="AB891" s="3098"/>
      <c r="AC891" s="3098"/>
      <c r="AD891" s="3098"/>
      <c r="AE891" s="3098"/>
      <c r="AF891" s="3098"/>
      <c r="AG891" s="3098"/>
      <c r="AH891" s="3098"/>
      <c r="AI891" s="3098"/>
      <c r="AJ891" s="3143"/>
      <c r="AK891" s="3143"/>
      <c r="AL891" s="3143"/>
      <c r="AM891" s="3143"/>
      <c r="AN891" s="3143"/>
      <c r="AO891" s="3143"/>
      <c r="AP891" s="3143"/>
      <c r="AQ891" s="3143"/>
      <c r="AR891" s="3143"/>
      <c r="AS891" s="3143"/>
      <c r="AT891" s="3143"/>
      <c r="AU891" s="3143"/>
      <c r="AV891" s="3143"/>
      <c r="AW891" s="3143"/>
      <c r="AX891" s="3143"/>
      <c r="AY891" s="3143"/>
      <c r="AZ891" s="3143"/>
      <c r="BA891" s="3143"/>
      <c r="BB891" s="3143"/>
      <c r="BC891" s="3143"/>
      <c r="BD891" s="3143"/>
      <c r="BE891" s="3143"/>
      <c r="BF891" s="3143"/>
      <c r="BG891" s="3143"/>
      <c r="BH891" s="3143"/>
      <c r="BI891" s="3143"/>
      <c r="BJ891" s="3143"/>
      <c r="BK891" s="3143"/>
      <c r="BL891" s="3189"/>
      <c r="BM891" s="3189"/>
      <c r="BN891" s="3189"/>
      <c r="BO891" s="3189"/>
      <c r="BP891" s="3189"/>
      <c r="BQ891" s="3189"/>
      <c r="BR891" s="3189"/>
      <c r="BS891" s="3189"/>
      <c r="BT891" s="3189"/>
      <c r="BU891" s="3189"/>
      <c r="BV891" s="3143"/>
      <c r="BW891" s="3143"/>
      <c r="BX891" s="3143"/>
      <c r="BY891" s="3143"/>
      <c r="BZ891" s="3143"/>
      <c r="CA891" s="3143"/>
      <c r="CB891" s="3143"/>
      <c r="CC891" s="3143"/>
      <c r="CD891" s="3143"/>
      <c r="CE891" s="3143"/>
      <c r="CF891" s="3143"/>
      <c r="CG891" s="3143"/>
      <c r="CH891" s="3143"/>
      <c r="CI891" s="3143"/>
    </row>
    <row r="892" spans="1:87" ht="16.5" customHeight="1">
      <c r="A892" s="3143"/>
      <c r="B892" s="3143"/>
      <c r="C892" s="3143"/>
      <c r="D892" s="3143"/>
      <c r="E892" s="3143"/>
      <c r="F892" s="3143"/>
      <c r="G892" s="3143"/>
      <c r="H892" s="3143"/>
      <c r="I892" s="3143"/>
      <c r="J892" s="3143"/>
      <c r="K892" s="3098"/>
      <c r="L892" s="3098"/>
      <c r="M892" s="3098"/>
      <c r="N892" s="3098"/>
      <c r="O892" s="3098"/>
      <c r="P892" s="3098"/>
      <c r="Q892" s="3098"/>
      <c r="R892" s="3098"/>
      <c r="S892" s="3098"/>
      <c r="T892" s="3098"/>
      <c r="U892" s="3098"/>
      <c r="V892" s="3098"/>
      <c r="W892" s="3098"/>
      <c r="X892" s="3098"/>
      <c r="Y892" s="3098"/>
      <c r="Z892" s="3098"/>
      <c r="AA892" s="3098"/>
      <c r="AB892" s="3098"/>
      <c r="AC892" s="3098"/>
      <c r="AD892" s="3098"/>
      <c r="AE892" s="3098"/>
      <c r="AF892" s="3098"/>
      <c r="AG892" s="3098"/>
      <c r="AH892" s="3098"/>
      <c r="AI892" s="3098"/>
      <c r="AJ892" s="3143"/>
      <c r="AK892" s="3143"/>
      <c r="AL892" s="3143"/>
      <c r="AM892" s="3143"/>
      <c r="AN892" s="3143"/>
      <c r="AO892" s="3143"/>
      <c r="AP892" s="3143"/>
      <c r="AQ892" s="3143"/>
      <c r="AR892" s="3143"/>
      <c r="AS892" s="3143"/>
      <c r="AT892" s="3143"/>
      <c r="AU892" s="3143"/>
      <c r="AV892" s="3143"/>
      <c r="AW892" s="3143"/>
      <c r="AX892" s="3143"/>
      <c r="AY892" s="3143"/>
      <c r="AZ892" s="3143"/>
      <c r="BA892" s="3143"/>
      <c r="BB892" s="3143"/>
      <c r="BC892" s="3143"/>
      <c r="BD892" s="3143"/>
      <c r="BE892" s="3143"/>
      <c r="BF892" s="3143"/>
      <c r="BG892" s="3143"/>
      <c r="BH892" s="3143"/>
      <c r="BI892" s="3143"/>
      <c r="BJ892" s="3143"/>
      <c r="BK892" s="3143"/>
      <c r="BL892" s="3189"/>
      <c r="BM892" s="3189"/>
      <c r="BN892" s="3189"/>
      <c r="BO892" s="3189"/>
      <c r="BP892" s="3189"/>
      <c r="BQ892" s="3189"/>
      <c r="BR892" s="3189"/>
      <c r="BS892" s="3189"/>
      <c r="BT892" s="3189"/>
      <c r="BU892" s="3189"/>
      <c r="BV892" s="3143"/>
      <c r="BW892" s="3143"/>
      <c r="BX892" s="3143"/>
      <c r="BY892" s="3143"/>
      <c r="BZ892" s="3143"/>
      <c r="CA892" s="3143"/>
      <c r="CB892" s="3143"/>
      <c r="CC892" s="3143"/>
      <c r="CD892" s="3143"/>
      <c r="CE892" s="3143"/>
      <c r="CF892" s="3143"/>
      <c r="CG892" s="3143"/>
      <c r="CH892" s="3143"/>
      <c r="CI892" s="3143"/>
    </row>
    <row r="893" spans="1:87" ht="16.5" customHeight="1">
      <c r="A893" s="3143"/>
      <c r="B893" s="3143"/>
      <c r="C893" s="3143"/>
      <c r="D893" s="3143"/>
      <c r="E893" s="3143"/>
      <c r="F893" s="3143"/>
      <c r="G893" s="3143"/>
      <c r="H893" s="3143"/>
      <c r="I893" s="3143"/>
      <c r="J893" s="3143"/>
      <c r="K893" s="3098"/>
      <c r="L893" s="3098"/>
      <c r="M893" s="3098"/>
      <c r="N893" s="3098"/>
      <c r="O893" s="3098"/>
      <c r="P893" s="3098"/>
      <c r="Q893" s="3098"/>
      <c r="R893" s="3098"/>
      <c r="S893" s="3098"/>
      <c r="T893" s="3098"/>
      <c r="U893" s="3098"/>
      <c r="V893" s="3098"/>
      <c r="W893" s="3098"/>
      <c r="X893" s="3098"/>
      <c r="Y893" s="3098"/>
      <c r="Z893" s="3098"/>
      <c r="AA893" s="3098"/>
      <c r="AB893" s="3098"/>
      <c r="AC893" s="3098"/>
      <c r="AD893" s="3098"/>
      <c r="AE893" s="3098"/>
      <c r="AF893" s="3098"/>
      <c r="AG893" s="3098"/>
      <c r="AH893" s="3098"/>
      <c r="AI893" s="3098"/>
      <c r="AJ893" s="3143"/>
      <c r="AK893" s="3143"/>
      <c r="AL893" s="3143"/>
      <c r="AM893" s="3143"/>
      <c r="AN893" s="3143"/>
      <c r="AO893" s="3143"/>
      <c r="AP893" s="3143"/>
      <c r="AQ893" s="3143"/>
      <c r="AR893" s="3143"/>
      <c r="AS893" s="3143"/>
      <c r="AT893" s="3143"/>
      <c r="AU893" s="3143"/>
      <c r="AV893" s="3143"/>
      <c r="AW893" s="3143"/>
      <c r="AX893" s="3143"/>
      <c r="AY893" s="3143"/>
      <c r="AZ893" s="3143"/>
      <c r="BA893" s="3143"/>
      <c r="BB893" s="3143"/>
      <c r="BC893" s="3143"/>
      <c r="BD893" s="3143"/>
      <c r="BE893" s="3143"/>
      <c r="BF893" s="3143"/>
      <c r="BG893" s="3143"/>
      <c r="BH893" s="3143"/>
      <c r="BI893" s="3143"/>
      <c r="BJ893" s="3143"/>
      <c r="BK893" s="3143"/>
      <c r="BL893" s="3189"/>
      <c r="BM893" s="3189"/>
      <c r="BN893" s="3189"/>
      <c r="BO893" s="3189"/>
      <c r="BP893" s="3189"/>
      <c r="BQ893" s="3189"/>
      <c r="BR893" s="3189"/>
      <c r="BS893" s="3189"/>
      <c r="BT893" s="3189"/>
      <c r="BU893" s="3189"/>
      <c r="BV893" s="3143"/>
      <c r="BW893" s="3143"/>
      <c r="BX893" s="3143"/>
      <c r="BY893" s="3143"/>
      <c r="BZ893" s="3143"/>
      <c r="CA893" s="3143"/>
      <c r="CB893" s="3143"/>
      <c r="CC893" s="3143"/>
      <c r="CD893" s="3143"/>
      <c r="CE893" s="3143"/>
      <c r="CF893" s="3143"/>
      <c r="CG893" s="3143"/>
      <c r="CH893" s="3143"/>
      <c r="CI893" s="3143"/>
    </row>
    <row r="894" spans="1:87" ht="16.5" customHeight="1">
      <c r="A894" s="3143"/>
      <c r="B894" s="3143"/>
      <c r="C894" s="3143"/>
      <c r="D894" s="3143"/>
      <c r="E894" s="3143"/>
      <c r="F894" s="3143"/>
      <c r="G894" s="3143"/>
      <c r="H894" s="3143"/>
      <c r="I894" s="3143"/>
      <c r="J894" s="3143"/>
      <c r="K894" s="3098"/>
      <c r="L894" s="3098"/>
      <c r="M894" s="3098"/>
      <c r="N894" s="3098"/>
      <c r="O894" s="3098"/>
      <c r="P894" s="3098"/>
      <c r="Q894" s="3098"/>
      <c r="R894" s="3098"/>
      <c r="S894" s="3098"/>
      <c r="T894" s="3098"/>
      <c r="U894" s="3098"/>
      <c r="V894" s="3098"/>
      <c r="W894" s="3098"/>
      <c r="X894" s="3098"/>
      <c r="Y894" s="3098"/>
      <c r="Z894" s="3098"/>
      <c r="AA894" s="3098"/>
      <c r="AB894" s="3098"/>
      <c r="AC894" s="3098"/>
      <c r="AD894" s="3098"/>
      <c r="AE894" s="3098"/>
      <c r="AF894" s="3098"/>
      <c r="AG894" s="3098"/>
      <c r="AH894" s="3098"/>
      <c r="AI894" s="3098"/>
      <c r="AJ894" s="3143"/>
      <c r="AK894" s="3143"/>
      <c r="AL894" s="3143"/>
      <c r="AM894" s="3143"/>
      <c r="AN894" s="3143"/>
      <c r="AO894" s="3143"/>
      <c r="AP894" s="3143"/>
      <c r="AQ894" s="3143"/>
      <c r="AR894" s="3143"/>
      <c r="AS894" s="3143"/>
      <c r="AT894" s="3143"/>
      <c r="AU894" s="3143"/>
      <c r="AV894" s="3143"/>
      <c r="AW894" s="3143"/>
      <c r="AX894" s="3143"/>
      <c r="AY894" s="3143"/>
      <c r="AZ894" s="3143"/>
      <c r="BA894" s="3143"/>
      <c r="BB894" s="3143"/>
      <c r="BC894" s="3143"/>
      <c r="BD894" s="3143"/>
      <c r="BE894" s="3143"/>
      <c r="BF894" s="3143"/>
      <c r="BG894" s="3143"/>
      <c r="BH894" s="3143"/>
      <c r="BI894" s="3143"/>
      <c r="BJ894" s="3143"/>
      <c r="BK894" s="3143"/>
      <c r="BL894" s="3189"/>
      <c r="BM894" s="3189"/>
      <c r="BN894" s="3189"/>
      <c r="BO894" s="3189"/>
      <c r="BP894" s="3189"/>
      <c r="BQ894" s="3189"/>
      <c r="BR894" s="3189"/>
      <c r="BS894" s="3189"/>
      <c r="BT894" s="3189"/>
      <c r="BU894" s="3189"/>
      <c r="BV894" s="3143"/>
      <c r="BW894" s="3143"/>
      <c r="BX894" s="3143"/>
      <c r="BY894" s="3143"/>
      <c r="BZ894" s="3143"/>
      <c r="CA894" s="3143"/>
      <c r="CB894" s="3143"/>
      <c r="CC894" s="3143"/>
      <c r="CD894" s="3143"/>
      <c r="CE894" s="3143"/>
      <c r="CF894" s="3143"/>
      <c r="CG894" s="3143"/>
      <c r="CH894" s="3143"/>
      <c r="CI894" s="3143"/>
    </row>
    <row r="895" spans="1:87" ht="16.5" customHeight="1">
      <c r="A895" s="3143"/>
      <c r="B895" s="3143"/>
      <c r="C895" s="3143"/>
      <c r="D895" s="3143"/>
      <c r="E895" s="3143"/>
      <c r="F895" s="3143"/>
      <c r="G895" s="3143"/>
      <c r="H895" s="3143"/>
      <c r="I895" s="3143"/>
      <c r="J895" s="3143"/>
      <c r="K895" s="3098"/>
      <c r="L895" s="3098"/>
      <c r="M895" s="3098"/>
      <c r="N895" s="3098"/>
      <c r="O895" s="3098"/>
      <c r="P895" s="3098"/>
      <c r="Q895" s="3098"/>
      <c r="R895" s="3098"/>
      <c r="S895" s="3098"/>
      <c r="T895" s="3098"/>
      <c r="U895" s="3098"/>
      <c r="V895" s="3098"/>
      <c r="W895" s="3098"/>
      <c r="X895" s="3098"/>
      <c r="Y895" s="3098"/>
      <c r="Z895" s="3098"/>
      <c r="AA895" s="3098"/>
      <c r="AB895" s="3098"/>
      <c r="AC895" s="3098"/>
      <c r="AD895" s="3098"/>
      <c r="AE895" s="3098"/>
      <c r="AF895" s="3098"/>
      <c r="AG895" s="3098"/>
      <c r="AH895" s="3098"/>
      <c r="AI895" s="3098"/>
      <c r="AJ895" s="3143"/>
      <c r="AK895" s="3143"/>
      <c r="AL895" s="3143"/>
      <c r="AM895" s="3143"/>
      <c r="AN895" s="3143"/>
      <c r="AO895" s="3143"/>
      <c r="AP895" s="3143"/>
      <c r="AQ895" s="3143"/>
      <c r="AR895" s="3143"/>
      <c r="AS895" s="3143"/>
      <c r="AT895" s="3143"/>
      <c r="AU895" s="3143"/>
      <c r="AV895" s="3143"/>
      <c r="AW895" s="3143"/>
      <c r="AX895" s="3143"/>
      <c r="AY895" s="3143"/>
      <c r="AZ895" s="3143"/>
      <c r="BA895" s="3143"/>
      <c r="BB895" s="3143"/>
      <c r="BC895" s="3143"/>
      <c r="BD895" s="3143"/>
      <c r="BE895" s="3143"/>
      <c r="BF895" s="3143"/>
      <c r="BG895" s="3143"/>
      <c r="BH895" s="3143"/>
      <c r="BI895" s="3143"/>
      <c r="BJ895" s="3143"/>
      <c r="BK895" s="3143"/>
      <c r="BL895" s="3189"/>
      <c r="BM895" s="3189"/>
      <c r="BN895" s="3189"/>
      <c r="BO895" s="3189"/>
      <c r="BP895" s="3189"/>
      <c r="BQ895" s="3189"/>
      <c r="BR895" s="3189"/>
      <c r="BS895" s="3189"/>
      <c r="BT895" s="3189"/>
      <c r="BU895" s="3189"/>
      <c r="BV895" s="3143"/>
      <c r="BW895" s="3143"/>
      <c r="BX895" s="3143"/>
      <c r="BY895" s="3143"/>
      <c r="BZ895" s="3143"/>
      <c r="CA895" s="3143"/>
      <c r="CB895" s="3143"/>
      <c r="CC895" s="3143"/>
      <c r="CD895" s="3143"/>
      <c r="CE895" s="3143"/>
      <c r="CF895" s="3143"/>
      <c r="CG895" s="3143"/>
      <c r="CH895" s="3143"/>
      <c r="CI895" s="3143"/>
    </row>
    <row r="896" spans="1:87" ht="16.5" customHeight="1">
      <c r="A896" s="3143"/>
      <c r="B896" s="3143"/>
      <c r="C896" s="3143"/>
      <c r="D896" s="3143"/>
      <c r="E896" s="3143"/>
      <c r="F896" s="3143"/>
      <c r="G896" s="3143"/>
      <c r="H896" s="3143"/>
      <c r="I896" s="3143"/>
      <c r="J896" s="3143"/>
      <c r="K896" s="3098"/>
      <c r="L896" s="3098"/>
      <c r="M896" s="3098"/>
      <c r="N896" s="3098"/>
      <c r="O896" s="3098"/>
      <c r="P896" s="3098"/>
      <c r="Q896" s="3098"/>
      <c r="R896" s="3098"/>
      <c r="S896" s="3098"/>
      <c r="T896" s="3098"/>
      <c r="U896" s="3098"/>
      <c r="V896" s="3098"/>
      <c r="W896" s="3098"/>
      <c r="X896" s="3098"/>
      <c r="Y896" s="3098"/>
      <c r="Z896" s="3098"/>
      <c r="AA896" s="3098"/>
      <c r="AB896" s="3098"/>
      <c r="AC896" s="3098"/>
      <c r="AD896" s="3098"/>
      <c r="AE896" s="3098"/>
      <c r="AF896" s="3098"/>
      <c r="AG896" s="3098"/>
      <c r="AH896" s="3098"/>
      <c r="AI896" s="3098"/>
      <c r="AJ896" s="3143"/>
      <c r="AK896" s="3143"/>
      <c r="AL896" s="3143"/>
      <c r="AM896" s="3143"/>
      <c r="AN896" s="3143"/>
      <c r="AO896" s="3143"/>
      <c r="AP896" s="3143"/>
      <c r="AQ896" s="3143"/>
      <c r="AR896" s="3143"/>
      <c r="AS896" s="3143"/>
      <c r="AT896" s="3143"/>
      <c r="AU896" s="3143"/>
      <c r="AV896" s="3143"/>
      <c r="AW896" s="3143"/>
      <c r="AX896" s="3143"/>
      <c r="AY896" s="3143"/>
      <c r="AZ896" s="3143"/>
      <c r="BA896" s="3143"/>
      <c r="BB896" s="3143"/>
      <c r="BC896" s="3143"/>
      <c r="BD896" s="3143"/>
      <c r="BE896" s="3143"/>
      <c r="BF896" s="3143"/>
      <c r="BG896" s="3143"/>
      <c r="BH896" s="3143"/>
      <c r="BI896" s="3143"/>
      <c r="BJ896" s="3143"/>
      <c r="BK896" s="3143"/>
      <c r="BL896" s="3189"/>
      <c r="BM896" s="3189"/>
      <c r="BN896" s="3189"/>
      <c r="BO896" s="3189"/>
      <c r="BP896" s="3189"/>
      <c r="BQ896" s="3189"/>
      <c r="BR896" s="3189"/>
      <c r="BS896" s="3189"/>
      <c r="BT896" s="3189"/>
      <c r="BU896" s="3189"/>
      <c r="BV896" s="3143"/>
      <c r="BW896" s="3143"/>
      <c r="BX896" s="3143"/>
      <c r="BY896" s="3143"/>
      <c r="BZ896" s="3143"/>
      <c r="CA896" s="3143"/>
      <c r="CB896" s="3143"/>
      <c r="CC896" s="3143"/>
      <c r="CD896" s="3143"/>
      <c r="CE896" s="3143"/>
      <c r="CF896" s="3143"/>
      <c r="CG896" s="3143"/>
      <c r="CH896" s="3143"/>
      <c r="CI896" s="3143"/>
    </row>
    <row r="897" spans="1:87" ht="16.5" customHeight="1">
      <c r="A897" s="3143"/>
      <c r="B897" s="3143"/>
      <c r="C897" s="3143"/>
      <c r="D897" s="3143"/>
      <c r="E897" s="3143"/>
      <c r="F897" s="3143"/>
      <c r="G897" s="3143"/>
      <c r="H897" s="3143"/>
      <c r="I897" s="3143"/>
      <c r="J897" s="3143"/>
      <c r="K897" s="3098"/>
      <c r="L897" s="3098"/>
      <c r="M897" s="3098"/>
      <c r="N897" s="3098"/>
      <c r="O897" s="3098"/>
      <c r="P897" s="3098"/>
      <c r="Q897" s="3098"/>
      <c r="R897" s="3098"/>
      <c r="S897" s="3098"/>
      <c r="T897" s="3098"/>
      <c r="U897" s="3098"/>
      <c r="V897" s="3098"/>
      <c r="W897" s="3098"/>
      <c r="X897" s="3098"/>
      <c r="Y897" s="3098"/>
      <c r="Z897" s="3098"/>
      <c r="AA897" s="3098"/>
      <c r="AB897" s="3098"/>
      <c r="AC897" s="3098"/>
      <c r="AD897" s="3098"/>
      <c r="AE897" s="3098"/>
      <c r="AF897" s="3098"/>
      <c r="AG897" s="3098"/>
      <c r="AH897" s="3098"/>
      <c r="AI897" s="3098"/>
      <c r="AJ897" s="3143"/>
      <c r="AK897" s="3143"/>
      <c r="AL897" s="3143"/>
      <c r="AM897" s="3143"/>
      <c r="AN897" s="3143"/>
      <c r="AO897" s="3143"/>
      <c r="AP897" s="3143"/>
      <c r="AQ897" s="3143"/>
      <c r="AR897" s="3143"/>
      <c r="AS897" s="3143"/>
      <c r="AT897" s="3143"/>
      <c r="AU897" s="3143"/>
      <c r="AV897" s="3143"/>
      <c r="AW897" s="3143"/>
      <c r="AX897" s="3143"/>
      <c r="AY897" s="3143"/>
      <c r="AZ897" s="3143"/>
      <c r="BA897" s="3143"/>
      <c r="BB897" s="3143"/>
      <c r="BC897" s="3143"/>
      <c r="BD897" s="3143"/>
      <c r="BE897" s="3143"/>
      <c r="BF897" s="3143"/>
      <c r="BG897" s="3143"/>
      <c r="BH897" s="3143"/>
      <c r="BI897" s="3143"/>
      <c r="BJ897" s="3143"/>
      <c r="BK897" s="3143"/>
      <c r="BL897" s="3189"/>
      <c r="BM897" s="3189"/>
      <c r="BN897" s="3189"/>
      <c r="BO897" s="3189"/>
      <c r="BP897" s="3189"/>
      <c r="BQ897" s="3189"/>
      <c r="BR897" s="3189"/>
      <c r="BS897" s="3189"/>
      <c r="BT897" s="3189"/>
      <c r="BU897" s="3189"/>
      <c r="BV897" s="3143"/>
      <c r="BW897" s="3143"/>
      <c r="BX897" s="3143"/>
      <c r="BY897" s="3143"/>
      <c r="BZ897" s="3143"/>
      <c r="CA897" s="3143"/>
      <c r="CB897" s="3143"/>
      <c r="CC897" s="3143"/>
      <c r="CD897" s="3143"/>
      <c r="CE897" s="3143"/>
      <c r="CF897" s="3143"/>
      <c r="CG897" s="3143"/>
      <c r="CH897" s="3143"/>
      <c r="CI897" s="3143"/>
    </row>
    <row r="898" spans="1:87" ht="16.5" customHeight="1">
      <c r="A898" s="3143"/>
      <c r="B898" s="3143"/>
      <c r="C898" s="3143"/>
      <c r="D898" s="3143"/>
      <c r="E898" s="3143"/>
      <c r="F898" s="3143"/>
      <c r="G898" s="3143"/>
      <c r="H898" s="3143"/>
      <c r="I898" s="3143"/>
      <c r="J898" s="3143"/>
      <c r="K898" s="3098"/>
      <c r="L898" s="3098"/>
      <c r="M898" s="3098"/>
      <c r="N898" s="3098"/>
      <c r="O898" s="3098"/>
      <c r="P898" s="3098"/>
      <c r="Q898" s="3098"/>
      <c r="R898" s="3098"/>
      <c r="S898" s="3098"/>
      <c r="T898" s="3098"/>
      <c r="U898" s="3098"/>
      <c r="V898" s="3098"/>
      <c r="W898" s="3098"/>
      <c r="X898" s="3098"/>
      <c r="Y898" s="3098"/>
      <c r="Z898" s="3098"/>
      <c r="AA898" s="3098"/>
      <c r="AB898" s="3098"/>
      <c r="AC898" s="3098"/>
      <c r="AD898" s="3098"/>
      <c r="AE898" s="3098"/>
      <c r="AF898" s="3098"/>
      <c r="AG898" s="3098"/>
      <c r="AH898" s="3098"/>
      <c r="AI898" s="3098"/>
      <c r="AJ898" s="3143"/>
      <c r="AK898" s="3143"/>
      <c r="AL898" s="3143"/>
      <c r="AM898" s="3143"/>
      <c r="AN898" s="3143"/>
      <c r="AO898" s="3143"/>
      <c r="AP898" s="3143"/>
      <c r="AQ898" s="3143"/>
      <c r="AR898" s="3143"/>
      <c r="AS898" s="3143"/>
      <c r="AT898" s="3143"/>
      <c r="AU898" s="3143"/>
      <c r="AV898" s="3143"/>
      <c r="AW898" s="3143"/>
      <c r="AX898" s="3143"/>
      <c r="AY898" s="3143"/>
      <c r="AZ898" s="3143"/>
      <c r="BA898" s="3143"/>
      <c r="BB898" s="3143"/>
      <c r="BC898" s="3143"/>
      <c r="BD898" s="3143"/>
      <c r="BE898" s="3143"/>
      <c r="BF898" s="3143"/>
      <c r="BG898" s="3143"/>
      <c r="BH898" s="3143"/>
      <c r="BI898" s="3143"/>
      <c r="BJ898" s="3143"/>
      <c r="BK898" s="3143"/>
      <c r="BL898" s="3189"/>
      <c r="BM898" s="3189"/>
      <c r="BN898" s="3189"/>
      <c r="BO898" s="3189"/>
      <c r="BP898" s="3189"/>
      <c r="BQ898" s="3189"/>
      <c r="BR898" s="3189"/>
      <c r="BS898" s="3189"/>
      <c r="BT898" s="3189"/>
      <c r="BU898" s="3189"/>
      <c r="BV898" s="3143"/>
      <c r="BW898" s="3143"/>
      <c r="BX898" s="3143"/>
      <c r="BY898" s="3143"/>
      <c r="BZ898" s="3143"/>
      <c r="CA898" s="3143"/>
      <c r="CB898" s="3143"/>
      <c r="CC898" s="3143"/>
      <c r="CD898" s="3143"/>
      <c r="CE898" s="3143"/>
      <c r="CF898" s="3143"/>
      <c r="CG898" s="3143"/>
      <c r="CH898" s="3143"/>
      <c r="CI898" s="3143"/>
    </row>
    <row r="899" spans="1:87" ht="16.5" customHeight="1">
      <c r="A899" s="3143"/>
      <c r="B899" s="3143"/>
      <c r="C899" s="3143"/>
      <c r="D899" s="3143"/>
      <c r="E899" s="3143"/>
      <c r="F899" s="3143"/>
      <c r="G899" s="3143"/>
      <c r="H899" s="3143"/>
      <c r="I899" s="3143"/>
      <c r="J899" s="3143"/>
      <c r="K899" s="3098"/>
      <c r="L899" s="3098"/>
      <c r="M899" s="3098"/>
      <c r="N899" s="3098"/>
      <c r="O899" s="3098"/>
      <c r="P899" s="3098"/>
      <c r="Q899" s="3098"/>
      <c r="R899" s="3098"/>
      <c r="S899" s="3098"/>
      <c r="T899" s="3098"/>
      <c r="U899" s="3098"/>
      <c r="V899" s="3098"/>
      <c r="W899" s="3098"/>
      <c r="X899" s="3098"/>
      <c r="Y899" s="3098"/>
      <c r="Z899" s="3098"/>
      <c r="AA899" s="3098"/>
      <c r="AB899" s="3098"/>
      <c r="AC899" s="3098"/>
      <c r="AD899" s="3098"/>
      <c r="AE899" s="3098"/>
      <c r="AF899" s="3098"/>
      <c r="AG899" s="3098"/>
      <c r="AH899" s="3098"/>
      <c r="AI899" s="3098"/>
      <c r="AJ899" s="3143"/>
      <c r="AK899" s="3143"/>
      <c r="AL899" s="3143"/>
      <c r="AM899" s="3143"/>
      <c r="AN899" s="3143"/>
      <c r="AO899" s="3143"/>
      <c r="AP899" s="3143"/>
      <c r="AQ899" s="3143"/>
      <c r="AR899" s="3143"/>
      <c r="AS899" s="3143"/>
      <c r="AT899" s="3143"/>
      <c r="AU899" s="3143"/>
      <c r="AV899" s="3143"/>
      <c r="AW899" s="3143"/>
      <c r="AX899" s="3143"/>
      <c r="AY899" s="3143"/>
      <c r="AZ899" s="3143"/>
      <c r="BA899" s="3143"/>
      <c r="BB899" s="3143"/>
      <c r="BC899" s="3143"/>
      <c r="BD899" s="3143"/>
      <c r="BE899" s="3143"/>
      <c r="BF899" s="3143"/>
      <c r="BG899" s="3143"/>
      <c r="BH899" s="3143"/>
      <c r="BI899" s="3143"/>
      <c r="BJ899" s="3143"/>
      <c r="BK899" s="3143"/>
      <c r="BL899" s="3189"/>
      <c r="BM899" s="3189"/>
      <c r="BN899" s="3189"/>
      <c r="BO899" s="3189"/>
      <c r="BP899" s="3189"/>
      <c r="BQ899" s="3189"/>
      <c r="BR899" s="3189"/>
      <c r="BS899" s="3189"/>
      <c r="BT899" s="3189"/>
      <c r="BU899" s="3189"/>
      <c r="BV899" s="3143"/>
      <c r="BW899" s="3143"/>
      <c r="BX899" s="3143"/>
      <c r="BY899" s="3143"/>
      <c r="BZ899" s="3143"/>
      <c r="CA899" s="3143"/>
      <c r="CB899" s="3143"/>
      <c r="CC899" s="3143"/>
      <c r="CD899" s="3143"/>
      <c r="CE899" s="3143"/>
      <c r="CF899" s="3143"/>
      <c r="CG899" s="3143"/>
      <c r="CH899" s="3143"/>
      <c r="CI899" s="3143"/>
    </row>
    <row r="900" spans="1:87" ht="16.5" customHeight="1">
      <c r="A900" s="3143"/>
      <c r="B900" s="3143"/>
      <c r="C900" s="3143"/>
      <c r="D900" s="3143"/>
      <c r="E900" s="3143"/>
      <c r="F900" s="3143"/>
      <c r="G900" s="3143"/>
      <c r="H900" s="3143"/>
      <c r="I900" s="3143"/>
      <c r="J900" s="3143"/>
      <c r="K900" s="3098"/>
      <c r="L900" s="3098"/>
      <c r="M900" s="3098"/>
      <c r="N900" s="3098"/>
      <c r="O900" s="3098"/>
      <c r="P900" s="3098"/>
      <c r="Q900" s="3098"/>
      <c r="R900" s="3098"/>
      <c r="S900" s="3098"/>
      <c r="T900" s="3098"/>
      <c r="U900" s="3098"/>
      <c r="V900" s="3098"/>
      <c r="W900" s="3098"/>
      <c r="X900" s="3098"/>
      <c r="Y900" s="3098"/>
      <c r="Z900" s="3098"/>
      <c r="AA900" s="3098"/>
      <c r="AB900" s="3098"/>
      <c r="AC900" s="3098"/>
      <c r="AD900" s="3098"/>
      <c r="AE900" s="3098"/>
      <c r="AF900" s="3098"/>
      <c r="AG900" s="3098"/>
      <c r="AH900" s="3098"/>
      <c r="AI900" s="3098"/>
      <c r="AJ900" s="3143"/>
      <c r="AK900" s="3143"/>
      <c r="AL900" s="3143"/>
      <c r="AM900" s="3143"/>
      <c r="AN900" s="3143"/>
      <c r="AO900" s="3143"/>
      <c r="AP900" s="3143"/>
      <c r="AQ900" s="3143"/>
      <c r="AR900" s="3143"/>
      <c r="AS900" s="3143"/>
      <c r="AT900" s="3143"/>
      <c r="AU900" s="3143"/>
      <c r="AV900" s="3143"/>
      <c r="AW900" s="3143"/>
      <c r="AX900" s="3143"/>
      <c r="AY900" s="3143"/>
      <c r="AZ900" s="3143"/>
      <c r="BA900" s="3143"/>
      <c r="BB900" s="3143"/>
      <c r="BC900" s="3143"/>
      <c r="BD900" s="3143"/>
      <c r="BE900" s="3143"/>
      <c r="BF900" s="3143"/>
      <c r="BG900" s="3143"/>
      <c r="BH900" s="3143"/>
      <c r="BI900" s="3143"/>
      <c r="BJ900" s="3143"/>
      <c r="BK900" s="3143"/>
      <c r="BL900" s="3189"/>
      <c r="BM900" s="3189"/>
      <c r="BN900" s="3189"/>
      <c r="BO900" s="3189"/>
      <c r="BP900" s="3189"/>
      <c r="BQ900" s="3189"/>
      <c r="BR900" s="3189"/>
      <c r="BS900" s="3189"/>
      <c r="BT900" s="3189"/>
      <c r="BU900" s="3189"/>
      <c r="BV900" s="3143"/>
      <c r="BW900" s="3143"/>
      <c r="BX900" s="3143"/>
      <c r="BY900" s="3143"/>
      <c r="BZ900" s="3143"/>
      <c r="CA900" s="3143"/>
      <c r="CB900" s="3143"/>
      <c r="CC900" s="3143"/>
      <c r="CD900" s="3143"/>
      <c r="CE900" s="3143"/>
      <c r="CF900" s="3143"/>
      <c r="CG900" s="3143"/>
      <c r="CH900" s="3143"/>
      <c r="CI900" s="3143"/>
    </row>
    <row r="901" spans="1:87" ht="16.5" customHeight="1">
      <c r="A901" s="3143"/>
      <c r="B901" s="3143"/>
      <c r="C901" s="3143"/>
      <c r="D901" s="3143"/>
      <c r="E901" s="3143"/>
      <c r="F901" s="3143"/>
      <c r="G901" s="3143"/>
      <c r="H901" s="3143"/>
      <c r="I901" s="3143"/>
      <c r="J901" s="3143"/>
      <c r="K901" s="3098"/>
      <c r="L901" s="3098"/>
      <c r="M901" s="3098"/>
      <c r="N901" s="3098"/>
      <c r="O901" s="3098"/>
      <c r="P901" s="3098"/>
      <c r="Q901" s="3098"/>
      <c r="R901" s="3098"/>
      <c r="S901" s="3098"/>
      <c r="T901" s="3098"/>
      <c r="U901" s="3098"/>
      <c r="V901" s="3098"/>
      <c r="W901" s="3098"/>
      <c r="X901" s="3098"/>
      <c r="Y901" s="3098"/>
      <c r="Z901" s="3098"/>
      <c r="AA901" s="3098"/>
      <c r="AB901" s="3098"/>
      <c r="AC901" s="3098"/>
      <c r="AD901" s="3098"/>
      <c r="AE901" s="3098"/>
      <c r="AF901" s="3098"/>
      <c r="AG901" s="3098"/>
      <c r="AH901" s="3098"/>
      <c r="AI901" s="3098"/>
      <c r="AJ901" s="3143"/>
      <c r="AK901" s="3143"/>
      <c r="AL901" s="3143"/>
      <c r="AM901" s="3143"/>
      <c r="AN901" s="3143"/>
      <c r="AO901" s="3143"/>
      <c r="AP901" s="3143"/>
      <c r="AQ901" s="3143"/>
      <c r="AR901" s="3143"/>
      <c r="AS901" s="3143"/>
      <c r="AT901" s="3143"/>
      <c r="AU901" s="3143"/>
      <c r="AV901" s="3143"/>
      <c r="AW901" s="3143"/>
      <c r="AX901" s="3143"/>
      <c r="AY901" s="3143"/>
      <c r="AZ901" s="3143"/>
      <c r="BA901" s="3143"/>
      <c r="BB901" s="3143"/>
      <c r="BC901" s="3143"/>
      <c r="BD901" s="3143"/>
      <c r="BE901" s="3143"/>
      <c r="BF901" s="3143"/>
      <c r="BG901" s="3143"/>
      <c r="BH901" s="3143"/>
      <c r="BI901" s="3143"/>
      <c r="BJ901" s="3143"/>
      <c r="BK901" s="3143"/>
      <c r="BL901" s="3189"/>
      <c r="BM901" s="3189"/>
      <c r="BN901" s="3189"/>
      <c r="BO901" s="3189"/>
      <c r="BP901" s="3189"/>
      <c r="BQ901" s="3189"/>
      <c r="BR901" s="3189"/>
      <c r="BS901" s="3189"/>
      <c r="BT901" s="3189"/>
      <c r="BU901" s="3189"/>
      <c r="BV901" s="3143"/>
      <c r="BW901" s="3143"/>
      <c r="BX901" s="3143"/>
      <c r="BY901" s="3143"/>
      <c r="BZ901" s="3143"/>
      <c r="CA901" s="3143"/>
      <c r="CB901" s="3143"/>
      <c r="CC901" s="3143"/>
      <c r="CD901" s="3143"/>
      <c r="CE901" s="3143"/>
      <c r="CF901" s="3143"/>
      <c r="CG901" s="3143"/>
      <c r="CH901" s="3143"/>
      <c r="CI901" s="3143"/>
    </row>
    <row r="902" spans="1:87" ht="16.5" customHeight="1">
      <c r="A902" s="3143"/>
      <c r="B902" s="3143"/>
      <c r="C902" s="3143"/>
      <c r="D902" s="3143"/>
      <c r="E902" s="3143"/>
      <c r="F902" s="3143"/>
      <c r="G902" s="3143"/>
      <c r="H902" s="3143"/>
      <c r="I902" s="3143"/>
      <c r="J902" s="3143"/>
      <c r="K902" s="3098"/>
      <c r="L902" s="3098"/>
      <c r="M902" s="3098"/>
      <c r="N902" s="3098"/>
      <c r="O902" s="3098"/>
      <c r="P902" s="3098"/>
      <c r="Q902" s="3098"/>
      <c r="R902" s="3098"/>
      <c r="S902" s="3098"/>
      <c r="T902" s="3098"/>
      <c r="U902" s="3098"/>
      <c r="V902" s="3098"/>
      <c r="W902" s="3098"/>
      <c r="X902" s="3098"/>
      <c r="Y902" s="3098"/>
      <c r="Z902" s="3098"/>
      <c r="AA902" s="3098"/>
      <c r="AB902" s="3098"/>
      <c r="AC902" s="3098"/>
      <c r="AD902" s="3098"/>
      <c r="AE902" s="3098"/>
      <c r="AF902" s="3098"/>
      <c r="AG902" s="3098"/>
      <c r="AH902" s="3098"/>
      <c r="AI902" s="3098"/>
      <c r="AJ902" s="3143"/>
      <c r="AK902" s="3143"/>
      <c r="AL902" s="3143"/>
      <c r="AM902" s="3143"/>
      <c r="AN902" s="3143"/>
      <c r="AO902" s="3143"/>
      <c r="AP902" s="3143"/>
      <c r="AQ902" s="3143"/>
      <c r="AR902" s="3143"/>
      <c r="AS902" s="3143"/>
      <c r="AT902" s="3143"/>
      <c r="AU902" s="3143"/>
      <c r="AV902" s="3143"/>
      <c r="AW902" s="3143"/>
      <c r="AX902" s="3143"/>
      <c r="AY902" s="3143"/>
      <c r="AZ902" s="3143"/>
      <c r="BA902" s="3143"/>
      <c r="BB902" s="3143"/>
      <c r="BC902" s="3143"/>
      <c r="BD902" s="3143"/>
      <c r="BE902" s="3143"/>
      <c r="BF902" s="3143"/>
      <c r="BG902" s="3143"/>
      <c r="BH902" s="3143"/>
      <c r="BI902" s="3143"/>
      <c r="BJ902" s="3143"/>
      <c r="BK902" s="3143"/>
      <c r="BL902" s="3189"/>
      <c r="BM902" s="3189"/>
      <c r="BN902" s="3189"/>
      <c r="BO902" s="3189"/>
      <c r="BP902" s="3189"/>
      <c r="BQ902" s="3189"/>
      <c r="BR902" s="3189"/>
      <c r="BS902" s="3189"/>
      <c r="BT902" s="3189"/>
      <c r="BU902" s="3189"/>
      <c r="BV902" s="3143"/>
      <c r="BW902" s="3143"/>
      <c r="BX902" s="3143"/>
      <c r="BY902" s="3143"/>
      <c r="BZ902" s="3143"/>
      <c r="CA902" s="3143"/>
      <c r="CB902" s="3143"/>
      <c r="CC902" s="3143"/>
      <c r="CD902" s="3143"/>
      <c r="CE902" s="3143"/>
      <c r="CF902" s="3143"/>
      <c r="CG902" s="3143"/>
      <c r="CH902" s="3143"/>
      <c r="CI902" s="3143"/>
    </row>
    <row r="903" spans="1:87" ht="16.5" customHeight="1">
      <c r="A903" s="3143"/>
      <c r="B903" s="3143"/>
      <c r="C903" s="3143"/>
      <c r="D903" s="3143"/>
      <c r="E903" s="3143"/>
      <c r="F903" s="3143"/>
      <c r="G903" s="3143"/>
      <c r="H903" s="3143"/>
      <c r="I903" s="3143"/>
      <c r="J903" s="3143"/>
      <c r="K903" s="3098"/>
      <c r="L903" s="3098"/>
      <c r="M903" s="3098"/>
      <c r="N903" s="3098"/>
      <c r="O903" s="3098"/>
      <c r="P903" s="3098"/>
      <c r="Q903" s="3098"/>
      <c r="R903" s="3098"/>
      <c r="S903" s="3098"/>
      <c r="T903" s="3098"/>
      <c r="U903" s="3098"/>
      <c r="V903" s="3098"/>
      <c r="W903" s="3098"/>
      <c r="X903" s="3098"/>
      <c r="Y903" s="3098"/>
      <c r="Z903" s="3098"/>
      <c r="AA903" s="3098"/>
      <c r="AB903" s="3098"/>
      <c r="AC903" s="3098"/>
      <c r="AD903" s="3098"/>
      <c r="AE903" s="3098"/>
      <c r="AF903" s="3098"/>
      <c r="AG903" s="3098"/>
      <c r="AH903" s="3098"/>
      <c r="AI903" s="3098"/>
      <c r="AJ903" s="3143"/>
      <c r="AK903" s="3143"/>
      <c r="AL903" s="3143"/>
      <c r="AM903" s="3143"/>
      <c r="AN903" s="3143"/>
      <c r="AO903" s="3143"/>
      <c r="AP903" s="3143"/>
      <c r="AQ903" s="3143"/>
      <c r="AR903" s="3143"/>
      <c r="AS903" s="3143"/>
      <c r="AT903" s="3143"/>
      <c r="AU903" s="3143"/>
      <c r="AV903" s="3143"/>
      <c r="AW903" s="3143"/>
      <c r="AX903" s="3143"/>
      <c r="AY903" s="3143"/>
      <c r="AZ903" s="3143"/>
      <c r="BA903" s="3143"/>
      <c r="BB903" s="3143"/>
      <c r="BC903" s="3143"/>
      <c r="BD903" s="3143"/>
      <c r="BE903" s="3143"/>
      <c r="BF903" s="3143"/>
      <c r="BG903" s="3143"/>
      <c r="BH903" s="3143"/>
      <c r="BI903" s="3143"/>
      <c r="BJ903" s="3143"/>
      <c r="BK903" s="3143"/>
      <c r="BL903" s="3189"/>
      <c r="BM903" s="3189"/>
      <c r="BN903" s="3189"/>
      <c r="BO903" s="3189"/>
      <c r="BP903" s="3189"/>
      <c r="BQ903" s="3189"/>
      <c r="BR903" s="3189"/>
      <c r="BS903" s="3189"/>
      <c r="BT903" s="3189"/>
      <c r="BU903" s="3189"/>
      <c r="BV903" s="3143"/>
      <c r="BW903" s="3143"/>
      <c r="BX903" s="3143"/>
      <c r="BY903" s="3143"/>
      <c r="BZ903" s="3143"/>
      <c r="CA903" s="3143"/>
      <c r="CB903" s="3143"/>
      <c r="CC903" s="3143"/>
      <c r="CD903" s="3143"/>
      <c r="CE903" s="3143"/>
      <c r="CF903" s="3143"/>
      <c r="CG903" s="3143"/>
      <c r="CH903" s="3143"/>
      <c r="CI903" s="3143"/>
    </row>
    <row r="904" spans="1:87" ht="16.5" customHeight="1">
      <c r="A904" s="3143"/>
      <c r="B904" s="3143"/>
      <c r="C904" s="3143"/>
      <c r="D904" s="3143"/>
      <c r="E904" s="3143"/>
      <c r="F904" s="3143"/>
      <c r="G904" s="3143"/>
      <c r="H904" s="3143"/>
      <c r="I904" s="3143"/>
      <c r="J904" s="3143"/>
      <c r="K904" s="3098"/>
      <c r="L904" s="3098"/>
      <c r="M904" s="3098"/>
      <c r="N904" s="3098"/>
      <c r="O904" s="3098"/>
      <c r="P904" s="3098"/>
      <c r="Q904" s="3098"/>
      <c r="R904" s="3098"/>
      <c r="S904" s="3098"/>
      <c r="T904" s="3098"/>
      <c r="U904" s="3098"/>
      <c r="V904" s="3098"/>
      <c r="W904" s="3098"/>
      <c r="X904" s="3098"/>
      <c r="Y904" s="3098"/>
      <c r="Z904" s="3098"/>
      <c r="AA904" s="3098"/>
      <c r="AB904" s="3098"/>
      <c r="AC904" s="3098"/>
      <c r="AD904" s="3098"/>
      <c r="AE904" s="3098"/>
      <c r="AF904" s="3098"/>
      <c r="AG904" s="3098"/>
      <c r="AH904" s="3098"/>
      <c r="AI904" s="3098"/>
      <c r="AJ904" s="3143"/>
      <c r="AK904" s="3143"/>
      <c r="AL904" s="3143"/>
      <c r="AM904" s="3143"/>
      <c r="AN904" s="3143"/>
      <c r="AO904" s="3143"/>
      <c r="AP904" s="3143"/>
      <c r="AQ904" s="3143"/>
      <c r="AR904" s="3143"/>
      <c r="AS904" s="3143"/>
      <c r="AT904" s="3143"/>
      <c r="AU904" s="3143"/>
      <c r="AV904" s="3143"/>
      <c r="AW904" s="3143"/>
      <c r="AX904" s="3143"/>
      <c r="AY904" s="3143"/>
      <c r="AZ904" s="3143"/>
      <c r="BA904" s="3143"/>
      <c r="BB904" s="3143"/>
      <c r="BC904" s="3143"/>
      <c r="BD904" s="3143"/>
      <c r="BE904" s="3143"/>
      <c r="BF904" s="3143"/>
      <c r="BG904" s="3143"/>
      <c r="BH904" s="3143"/>
      <c r="BI904" s="3143"/>
      <c r="BJ904" s="3143"/>
      <c r="BK904" s="3143"/>
      <c r="BL904" s="3189"/>
      <c r="BM904" s="3189"/>
      <c r="BN904" s="3189"/>
      <c r="BO904" s="3189"/>
      <c r="BP904" s="3189"/>
      <c r="BQ904" s="3189"/>
      <c r="BR904" s="3189"/>
      <c r="BS904" s="3189"/>
      <c r="BT904" s="3189"/>
      <c r="BU904" s="3189"/>
      <c r="BV904" s="3143"/>
      <c r="BW904" s="3143"/>
      <c r="BX904" s="3143"/>
      <c r="BY904" s="3143"/>
      <c r="BZ904" s="3143"/>
      <c r="CA904" s="3143"/>
      <c r="CB904" s="3143"/>
      <c r="CC904" s="3143"/>
      <c r="CD904" s="3143"/>
      <c r="CE904" s="3143"/>
      <c r="CF904" s="3143"/>
      <c r="CG904" s="3143"/>
      <c r="CH904" s="3143"/>
      <c r="CI904" s="3143"/>
    </row>
    <row r="905" spans="1:87" ht="16.5" customHeight="1">
      <c r="A905" s="3143"/>
      <c r="B905" s="3143"/>
      <c r="C905" s="3143"/>
      <c r="D905" s="3143"/>
      <c r="E905" s="3143"/>
      <c r="F905" s="3143"/>
      <c r="G905" s="3143"/>
      <c r="H905" s="3143"/>
      <c r="I905" s="3143"/>
      <c r="J905" s="3143"/>
      <c r="K905" s="3098"/>
      <c r="L905" s="3098"/>
      <c r="M905" s="3098"/>
      <c r="N905" s="3098"/>
      <c r="O905" s="3098"/>
      <c r="P905" s="3098"/>
      <c r="Q905" s="3098"/>
      <c r="R905" s="3098"/>
      <c r="S905" s="3098"/>
      <c r="T905" s="3098"/>
      <c r="U905" s="3098"/>
      <c r="V905" s="3098"/>
      <c r="W905" s="3098"/>
      <c r="X905" s="3098"/>
      <c r="Y905" s="3098"/>
      <c r="Z905" s="3098"/>
      <c r="AA905" s="3098"/>
      <c r="AB905" s="3098"/>
      <c r="AC905" s="3098"/>
      <c r="AD905" s="3098"/>
      <c r="AE905" s="3098"/>
      <c r="AF905" s="3098"/>
      <c r="AG905" s="3098"/>
      <c r="AH905" s="3098"/>
      <c r="AI905" s="3098"/>
      <c r="AJ905" s="3143"/>
      <c r="AK905" s="3143"/>
      <c r="AL905" s="3143"/>
      <c r="AM905" s="3143"/>
      <c r="AN905" s="3143"/>
      <c r="AO905" s="3143"/>
      <c r="AP905" s="3143"/>
      <c r="AQ905" s="3143"/>
      <c r="AR905" s="3143"/>
      <c r="AS905" s="3143"/>
      <c r="AT905" s="3143"/>
      <c r="AU905" s="3143"/>
      <c r="AV905" s="3143"/>
      <c r="AW905" s="3143"/>
      <c r="AX905" s="3143"/>
      <c r="AY905" s="3143"/>
      <c r="AZ905" s="3143"/>
      <c r="BA905" s="3143"/>
      <c r="BB905" s="3143"/>
      <c r="BC905" s="3143"/>
      <c r="BD905" s="3143"/>
      <c r="BE905" s="3143"/>
      <c r="BF905" s="3143"/>
      <c r="BG905" s="3143"/>
      <c r="BH905" s="3143"/>
      <c r="BI905" s="3143"/>
      <c r="BJ905" s="3143"/>
      <c r="BK905" s="3143"/>
      <c r="BL905" s="3189"/>
      <c r="BM905" s="3189"/>
      <c r="BN905" s="3189"/>
      <c r="BO905" s="3189"/>
      <c r="BP905" s="3189"/>
      <c r="BQ905" s="3189"/>
      <c r="BR905" s="3189"/>
      <c r="BS905" s="3189"/>
      <c r="BT905" s="3189"/>
      <c r="BU905" s="3189"/>
      <c r="BV905" s="3143"/>
      <c r="BW905" s="3143"/>
      <c r="BX905" s="3143"/>
      <c r="BY905" s="3143"/>
      <c r="BZ905" s="3143"/>
      <c r="CA905" s="3143"/>
      <c r="CB905" s="3143"/>
      <c r="CC905" s="3143"/>
      <c r="CD905" s="3143"/>
      <c r="CE905" s="3143"/>
      <c r="CF905" s="3143"/>
      <c r="CG905" s="3143"/>
      <c r="CH905" s="3143"/>
      <c r="CI905" s="3143"/>
    </row>
    <row r="906" spans="1:87" ht="16.5" customHeight="1">
      <c r="A906" s="3143"/>
      <c r="B906" s="3143"/>
      <c r="C906" s="3143"/>
      <c r="D906" s="3143"/>
      <c r="E906" s="3143"/>
      <c r="F906" s="3143"/>
      <c r="G906" s="3143"/>
      <c r="H906" s="3143"/>
      <c r="I906" s="3143"/>
      <c r="J906" s="3143"/>
      <c r="K906" s="3098"/>
      <c r="L906" s="3098"/>
      <c r="M906" s="3098"/>
      <c r="N906" s="3098"/>
      <c r="O906" s="3098"/>
      <c r="P906" s="3098"/>
      <c r="Q906" s="3098"/>
      <c r="R906" s="3098"/>
      <c r="S906" s="3098"/>
      <c r="T906" s="3098"/>
      <c r="U906" s="3098"/>
      <c r="V906" s="3098"/>
      <c r="W906" s="3098"/>
      <c r="X906" s="3098"/>
      <c r="Y906" s="3098"/>
      <c r="Z906" s="3098"/>
      <c r="AA906" s="3098"/>
      <c r="AB906" s="3098"/>
      <c r="AC906" s="3098"/>
      <c r="AD906" s="3098"/>
      <c r="AE906" s="3098"/>
      <c r="AF906" s="3098"/>
      <c r="AG906" s="3098"/>
      <c r="AH906" s="3098"/>
      <c r="AI906" s="3098"/>
      <c r="AJ906" s="3143"/>
      <c r="AK906" s="3143"/>
      <c r="AL906" s="3143"/>
      <c r="AM906" s="3143"/>
      <c r="AN906" s="3143"/>
      <c r="AO906" s="3143"/>
      <c r="AP906" s="3143"/>
      <c r="AQ906" s="3143"/>
      <c r="AR906" s="3143"/>
      <c r="AS906" s="3143"/>
      <c r="AT906" s="3143"/>
      <c r="AU906" s="3143"/>
      <c r="AV906" s="3143"/>
      <c r="AW906" s="3143"/>
      <c r="AX906" s="3143"/>
      <c r="AY906" s="3143"/>
      <c r="AZ906" s="3143"/>
      <c r="BA906" s="3143"/>
      <c r="BB906" s="3143"/>
      <c r="BC906" s="3143"/>
      <c r="BD906" s="3143"/>
      <c r="BE906" s="3143"/>
      <c r="BF906" s="3143"/>
      <c r="BG906" s="3143"/>
      <c r="BH906" s="3143"/>
      <c r="BI906" s="3143"/>
      <c r="BJ906" s="3143"/>
      <c r="BK906" s="3143"/>
      <c r="BL906" s="3189"/>
      <c r="BM906" s="3189"/>
      <c r="BN906" s="3189"/>
      <c r="BO906" s="3189"/>
      <c r="BP906" s="3189"/>
      <c r="BQ906" s="3189"/>
      <c r="BR906" s="3189"/>
      <c r="BS906" s="3189"/>
      <c r="BT906" s="3189"/>
      <c r="BU906" s="3189"/>
      <c r="BV906" s="3143"/>
      <c r="BW906" s="3143"/>
      <c r="BX906" s="3143"/>
      <c r="BY906" s="3143"/>
      <c r="BZ906" s="3143"/>
      <c r="CA906" s="3143"/>
      <c r="CB906" s="3143"/>
      <c r="CC906" s="3143"/>
      <c r="CD906" s="3143"/>
      <c r="CE906" s="3143"/>
      <c r="CF906" s="3143"/>
      <c r="CG906" s="3143"/>
      <c r="CH906" s="3143"/>
      <c r="CI906" s="3143"/>
    </row>
    <row r="907" spans="1:87" ht="16.5" customHeight="1">
      <c r="A907" s="3143"/>
      <c r="B907" s="3143"/>
      <c r="C907" s="3143"/>
      <c r="D907" s="3143"/>
      <c r="E907" s="3143"/>
      <c r="F907" s="3143"/>
      <c r="G907" s="3143"/>
      <c r="H907" s="3143"/>
      <c r="I907" s="3143"/>
      <c r="J907" s="3143"/>
      <c r="K907" s="3098"/>
      <c r="L907" s="3098"/>
      <c r="M907" s="3098"/>
      <c r="N907" s="3098"/>
      <c r="O907" s="3098"/>
      <c r="P907" s="3098"/>
      <c r="Q907" s="3098"/>
      <c r="R907" s="3098"/>
      <c r="S907" s="3098"/>
      <c r="T907" s="3098"/>
      <c r="U907" s="3098"/>
      <c r="V907" s="3098"/>
      <c r="W907" s="3098"/>
      <c r="X907" s="3098"/>
      <c r="Y907" s="3098"/>
      <c r="Z907" s="3098"/>
      <c r="AA907" s="3098"/>
      <c r="AB907" s="3098"/>
      <c r="AC907" s="3098"/>
      <c r="AD907" s="3098"/>
      <c r="AE907" s="3098"/>
      <c r="AF907" s="3098"/>
      <c r="AG907" s="3098"/>
      <c r="AH907" s="3098"/>
      <c r="AI907" s="3098"/>
      <c r="AJ907" s="3143"/>
      <c r="AK907" s="3143"/>
      <c r="AL907" s="3143"/>
      <c r="AM907" s="3143"/>
      <c r="AN907" s="3143"/>
      <c r="AO907" s="3143"/>
      <c r="AP907" s="3143"/>
      <c r="AQ907" s="3143"/>
      <c r="AR907" s="3143"/>
      <c r="AS907" s="3143"/>
      <c r="AT907" s="3143"/>
      <c r="AU907" s="3143"/>
      <c r="AV907" s="3143"/>
      <c r="AW907" s="3143"/>
      <c r="AX907" s="3143"/>
      <c r="AY907" s="3143"/>
      <c r="AZ907" s="3143"/>
      <c r="BA907" s="3143"/>
      <c r="BB907" s="3143"/>
      <c r="BC907" s="3143"/>
      <c r="BD907" s="3143"/>
      <c r="BE907" s="3143"/>
      <c r="BF907" s="3143"/>
      <c r="BG907" s="3143"/>
      <c r="BH907" s="3143"/>
      <c r="BI907" s="3143"/>
      <c r="BJ907" s="3143"/>
      <c r="BK907" s="3143"/>
      <c r="BL907" s="3189"/>
      <c r="BM907" s="3189"/>
      <c r="BN907" s="3189"/>
      <c r="BO907" s="3189"/>
      <c r="BP907" s="3189"/>
      <c r="BQ907" s="3189"/>
      <c r="BR907" s="3189"/>
      <c r="BS907" s="3189"/>
      <c r="BT907" s="3189"/>
      <c r="BU907" s="3189"/>
      <c r="BV907" s="3143"/>
      <c r="BW907" s="3143"/>
      <c r="BX907" s="3143"/>
      <c r="BY907" s="3143"/>
      <c r="BZ907" s="3143"/>
      <c r="CA907" s="3143"/>
      <c r="CB907" s="3143"/>
      <c r="CC907" s="3143"/>
      <c r="CD907" s="3143"/>
      <c r="CE907" s="3143"/>
      <c r="CF907" s="3143"/>
      <c r="CG907" s="3143"/>
      <c r="CH907" s="3143"/>
      <c r="CI907" s="3143"/>
    </row>
    <row r="908" spans="1:87" ht="16.5" customHeight="1">
      <c r="A908" s="3143"/>
      <c r="B908" s="3143"/>
      <c r="C908" s="3143"/>
      <c r="D908" s="3143"/>
      <c r="E908" s="3143"/>
      <c r="F908" s="3143"/>
      <c r="G908" s="3143"/>
      <c r="H908" s="3143"/>
      <c r="I908" s="3143"/>
      <c r="J908" s="3143"/>
      <c r="K908" s="3098"/>
      <c r="L908" s="3098"/>
      <c r="M908" s="3098"/>
      <c r="N908" s="3098"/>
      <c r="O908" s="3098"/>
      <c r="P908" s="3098"/>
      <c r="Q908" s="3098"/>
      <c r="R908" s="3098"/>
      <c r="S908" s="3098"/>
      <c r="T908" s="3098"/>
      <c r="U908" s="3098"/>
      <c r="V908" s="3098"/>
      <c r="W908" s="3098"/>
      <c r="X908" s="3098"/>
      <c r="Y908" s="3098"/>
      <c r="Z908" s="3098"/>
      <c r="AA908" s="3098"/>
      <c r="AB908" s="3098"/>
      <c r="AC908" s="3098"/>
      <c r="AD908" s="3098"/>
      <c r="AE908" s="3098"/>
      <c r="AF908" s="3098"/>
      <c r="AG908" s="3098"/>
      <c r="AH908" s="3098"/>
      <c r="AI908" s="3098"/>
      <c r="AJ908" s="3143"/>
      <c r="AK908" s="3143"/>
      <c r="AL908" s="3143"/>
      <c r="AM908" s="3143"/>
      <c r="AN908" s="3143"/>
      <c r="AO908" s="3143"/>
      <c r="AP908" s="3143"/>
      <c r="AQ908" s="3143"/>
      <c r="AR908" s="3143"/>
      <c r="AS908" s="3143"/>
      <c r="AT908" s="3143"/>
      <c r="AU908" s="3143"/>
      <c r="AV908" s="3143"/>
      <c r="AW908" s="3143"/>
      <c r="AX908" s="3143"/>
      <c r="AY908" s="3143"/>
      <c r="AZ908" s="3143"/>
      <c r="BA908" s="3143"/>
      <c r="BB908" s="3143"/>
      <c r="BC908" s="3143"/>
      <c r="BD908" s="3143"/>
      <c r="BE908" s="3143"/>
      <c r="BF908" s="3143"/>
      <c r="BG908" s="3143"/>
      <c r="BH908" s="3143"/>
      <c r="BI908" s="3143"/>
      <c r="BJ908" s="3143"/>
      <c r="BK908" s="3143"/>
      <c r="BL908" s="3189"/>
      <c r="BM908" s="3189"/>
      <c r="BN908" s="3189"/>
      <c r="BO908" s="3189"/>
      <c r="BP908" s="3189"/>
      <c r="BQ908" s="3189"/>
      <c r="BR908" s="3189"/>
      <c r="BS908" s="3189"/>
      <c r="BT908" s="3189"/>
      <c r="BU908" s="3189"/>
      <c r="BV908" s="3143"/>
      <c r="BW908" s="3143"/>
      <c r="BX908" s="3143"/>
      <c r="BY908" s="3143"/>
      <c r="BZ908" s="3143"/>
      <c r="CA908" s="3143"/>
      <c r="CB908" s="3143"/>
      <c r="CC908" s="3143"/>
      <c r="CD908" s="3143"/>
      <c r="CE908" s="3143"/>
      <c r="CF908" s="3143"/>
      <c r="CG908" s="3143"/>
      <c r="CH908" s="3143"/>
      <c r="CI908" s="3143"/>
    </row>
    <row r="909" spans="1:87" ht="16.5" customHeight="1">
      <c r="A909" s="3143"/>
      <c r="B909" s="3143"/>
      <c r="C909" s="3143"/>
      <c r="D909" s="3143"/>
      <c r="E909" s="3143"/>
      <c r="F909" s="3143"/>
      <c r="G909" s="3143"/>
      <c r="H909" s="3143"/>
      <c r="I909" s="3143"/>
      <c r="J909" s="3143"/>
      <c r="K909" s="3098"/>
      <c r="L909" s="3098"/>
      <c r="M909" s="3098"/>
      <c r="N909" s="3098"/>
      <c r="O909" s="3098"/>
      <c r="P909" s="3098"/>
      <c r="Q909" s="3098"/>
      <c r="R909" s="3098"/>
      <c r="S909" s="3098"/>
      <c r="T909" s="3098"/>
      <c r="U909" s="3098"/>
      <c r="V909" s="3098"/>
      <c r="W909" s="3098"/>
      <c r="X909" s="3098"/>
      <c r="Y909" s="3098"/>
      <c r="Z909" s="3098"/>
      <c r="AA909" s="3098"/>
      <c r="AB909" s="3098"/>
      <c r="AC909" s="3098"/>
      <c r="AD909" s="3098"/>
      <c r="AE909" s="3098"/>
      <c r="AF909" s="3098"/>
      <c r="AG909" s="3098"/>
      <c r="AH909" s="3098"/>
      <c r="AI909" s="3098"/>
      <c r="AJ909" s="3143"/>
      <c r="AK909" s="3143"/>
      <c r="AL909" s="3143"/>
      <c r="AM909" s="3143"/>
      <c r="AN909" s="3143"/>
      <c r="AO909" s="3143"/>
      <c r="AP909" s="3143"/>
      <c r="AQ909" s="3143"/>
      <c r="AR909" s="3143"/>
      <c r="AS909" s="3143"/>
      <c r="AT909" s="3143"/>
      <c r="AU909" s="3143"/>
      <c r="AV909" s="3143"/>
      <c r="AW909" s="3143"/>
      <c r="AX909" s="3143"/>
      <c r="AY909" s="3143"/>
      <c r="AZ909" s="3143"/>
      <c r="BA909" s="3143"/>
      <c r="BB909" s="3143"/>
      <c r="BC909" s="3143"/>
      <c r="BD909" s="3143"/>
      <c r="BE909" s="3143"/>
      <c r="BF909" s="3143"/>
      <c r="BG909" s="3143"/>
      <c r="BH909" s="3143"/>
      <c r="BI909" s="3143"/>
      <c r="BJ909" s="3143"/>
      <c r="BK909" s="3143"/>
      <c r="BL909" s="3189"/>
      <c r="BM909" s="3189"/>
      <c r="BN909" s="3189"/>
      <c r="BO909" s="3189"/>
      <c r="BP909" s="3189"/>
      <c r="BQ909" s="3189"/>
      <c r="BR909" s="3189"/>
      <c r="BS909" s="3189"/>
      <c r="BT909" s="3189"/>
      <c r="BU909" s="3189"/>
      <c r="BV909" s="3143"/>
      <c r="BW909" s="3143"/>
      <c r="BX909" s="3143"/>
      <c r="BY909" s="3143"/>
      <c r="BZ909" s="3143"/>
      <c r="CA909" s="3143"/>
      <c r="CB909" s="3143"/>
      <c r="CC909" s="3143"/>
      <c r="CD909" s="3143"/>
      <c r="CE909" s="3143"/>
      <c r="CF909" s="3143"/>
      <c r="CG909" s="3143"/>
      <c r="CH909" s="3143"/>
      <c r="CI909" s="3143"/>
    </row>
    <row r="910" spans="1:87" ht="16.5" customHeight="1">
      <c r="A910" s="3143"/>
      <c r="B910" s="3143"/>
      <c r="C910" s="3143"/>
      <c r="D910" s="3143"/>
      <c r="E910" s="3143"/>
      <c r="F910" s="3143"/>
      <c r="G910" s="3143"/>
      <c r="H910" s="3143"/>
      <c r="I910" s="3143"/>
      <c r="J910" s="3143"/>
      <c r="K910" s="3098"/>
      <c r="L910" s="3098"/>
      <c r="M910" s="3098"/>
      <c r="N910" s="3098"/>
      <c r="O910" s="3098"/>
      <c r="P910" s="3098"/>
      <c r="Q910" s="3098"/>
      <c r="R910" s="3098"/>
      <c r="S910" s="3098"/>
      <c r="T910" s="3098"/>
      <c r="U910" s="3098"/>
      <c r="V910" s="3098"/>
      <c r="W910" s="3098"/>
      <c r="X910" s="3098"/>
      <c r="Y910" s="3098"/>
      <c r="Z910" s="3098"/>
      <c r="AA910" s="3098"/>
      <c r="AB910" s="3098"/>
      <c r="AC910" s="3098"/>
      <c r="AD910" s="3098"/>
      <c r="AE910" s="3098"/>
      <c r="AF910" s="3098"/>
      <c r="AG910" s="3098"/>
      <c r="AH910" s="3098"/>
      <c r="AI910" s="3098"/>
      <c r="AJ910" s="3143"/>
      <c r="AK910" s="3143"/>
      <c r="AL910" s="3143"/>
      <c r="AM910" s="3143"/>
      <c r="AN910" s="3143"/>
      <c r="AO910" s="3143"/>
      <c r="AP910" s="3143"/>
      <c r="AQ910" s="3143"/>
      <c r="AR910" s="3143"/>
      <c r="AS910" s="3143"/>
      <c r="AT910" s="3143"/>
      <c r="AU910" s="3143"/>
      <c r="AV910" s="3143"/>
      <c r="AW910" s="3143"/>
      <c r="AX910" s="3143"/>
      <c r="AY910" s="3143"/>
      <c r="AZ910" s="3143"/>
      <c r="BA910" s="3143"/>
      <c r="BB910" s="3143"/>
      <c r="BC910" s="3143"/>
      <c r="BD910" s="3143"/>
      <c r="BE910" s="3143"/>
      <c r="BF910" s="3143"/>
      <c r="BG910" s="3143"/>
      <c r="BH910" s="3143"/>
      <c r="BI910" s="3143"/>
      <c r="BJ910" s="3143"/>
      <c r="BK910" s="3143"/>
      <c r="BL910" s="3189"/>
      <c r="BM910" s="3189"/>
      <c r="BN910" s="3189"/>
      <c r="BO910" s="3189"/>
      <c r="BP910" s="3189"/>
      <c r="BQ910" s="3189"/>
      <c r="BR910" s="3189"/>
      <c r="BS910" s="3189"/>
      <c r="BT910" s="3189"/>
      <c r="BU910" s="3189"/>
      <c r="BV910" s="3143"/>
      <c r="BW910" s="3143"/>
      <c r="BX910" s="3143"/>
      <c r="BY910" s="3143"/>
      <c r="BZ910" s="3143"/>
      <c r="CA910" s="3143"/>
      <c r="CB910" s="3143"/>
      <c r="CC910" s="3143"/>
      <c r="CD910" s="3143"/>
      <c r="CE910" s="3143"/>
      <c r="CF910" s="3143"/>
      <c r="CG910" s="3143"/>
      <c r="CH910" s="3143"/>
      <c r="CI910" s="3143"/>
    </row>
    <row r="911" spans="1:87" ht="16.5" customHeight="1">
      <c r="A911" s="3143"/>
      <c r="B911" s="3143"/>
      <c r="C911" s="3143"/>
      <c r="D911" s="3143"/>
      <c r="E911" s="3143"/>
      <c r="F911" s="3143"/>
      <c r="G911" s="3143"/>
      <c r="H911" s="3143"/>
      <c r="I911" s="3143"/>
      <c r="J911" s="3143"/>
      <c r="K911" s="3098"/>
      <c r="L911" s="3098"/>
      <c r="M911" s="3098"/>
      <c r="N911" s="3098"/>
      <c r="O911" s="3098"/>
      <c r="P911" s="3098"/>
      <c r="Q911" s="3098"/>
      <c r="R911" s="3098"/>
      <c r="S911" s="3098"/>
      <c r="T911" s="3098"/>
      <c r="U911" s="3098"/>
      <c r="V911" s="3098"/>
      <c r="W911" s="3098"/>
      <c r="X911" s="3098"/>
      <c r="Y911" s="3098"/>
      <c r="Z911" s="3098"/>
      <c r="AA911" s="3098"/>
      <c r="AB911" s="3098"/>
      <c r="AC911" s="3098"/>
      <c r="AD911" s="3098"/>
      <c r="AE911" s="3098"/>
      <c r="AF911" s="3098"/>
      <c r="AG911" s="3098"/>
      <c r="AH911" s="3098"/>
      <c r="AI911" s="3098"/>
      <c r="AJ911" s="3143"/>
      <c r="AK911" s="3143"/>
      <c r="AL911" s="3143"/>
      <c r="AM911" s="3143"/>
      <c r="AN911" s="3143"/>
      <c r="AO911" s="3143"/>
      <c r="AP911" s="3143"/>
      <c r="AQ911" s="3143"/>
      <c r="AR911" s="3143"/>
      <c r="AS911" s="3143"/>
      <c r="AT911" s="3143"/>
      <c r="AU911" s="3143"/>
      <c r="AV911" s="3143"/>
      <c r="AW911" s="3143"/>
      <c r="AX911" s="3143"/>
      <c r="AY911" s="3143"/>
      <c r="AZ911" s="3143"/>
      <c r="BA911" s="3143"/>
      <c r="BB911" s="3143"/>
      <c r="BC911" s="3143"/>
      <c r="BD911" s="3143"/>
      <c r="BE911" s="3143"/>
      <c r="BF911" s="3143"/>
      <c r="BG911" s="3143"/>
      <c r="BH911" s="3143"/>
      <c r="BI911" s="3143"/>
      <c r="BJ911" s="3143"/>
      <c r="BK911" s="3143"/>
      <c r="BL911" s="3189"/>
      <c r="BM911" s="3189"/>
      <c r="BN911" s="3189"/>
      <c r="BO911" s="3189"/>
      <c r="BP911" s="3189"/>
      <c r="BQ911" s="3189"/>
      <c r="BR911" s="3189"/>
      <c r="BS911" s="3189"/>
      <c r="BT911" s="3189"/>
      <c r="BU911" s="3189"/>
      <c r="BV911" s="3143"/>
      <c r="BW911" s="3143"/>
      <c r="BX911" s="3143"/>
      <c r="BY911" s="3143"/>
      <c r="BZ911" s="3143"/>
      <c r="CA911" s="3143"/>
      <c r="CB911" s="3143"/>
      <c r="CC911" s="3143"/>
      <c r="CD911" s="3143"/>
      <c r="CE911" s="3143"/>
      <c r="CF911" s="3143"/>
      <c r="CG911" s="3143"/>
      <c r="CH911" s="3143"/>
      <c r="CI911" s="3143"/>
    </row>
    <row r="912" spans="1:87" ht="16.5" customHeight="1">
      <c r="A912" s="3143"/>
      <c r="B912" s="3143"/>
      <c r="C912" s="3143"/>
      <c r="D912" s="3143"/>
      <c r="E912" s="3143"/>
      <c r="F912" s="3143"/>
      <c r="G912" s="3143"/>
      <c r="H912" s="3143"/>
      <c r="I912" s="3143"/>
      <c r="J912" s="3143"/>
      <c r="K912" s="3098"/>
      <c r="L912" s="3098"/>
      <c r="M912" s="3098"/>
      <c r="N912" s="3098"/>
      <c r="O912" s="3098"/>
      <c r="P912" s="3098"/>
      <c r="Q912" s="3098"/>
      <c r="R912" s="3098"/>
      <c r="S912" s="3098"/>
      <c r="T912" s="3098"/>
      <c r="U912" s="3098"/>
      <c r="V912" s="3098"/>
      <c r="W912" s="3098"/>
      <c r="X912" s="3098"/>
      <c r="Y912" s="3098"/>
      <c r="Z912" s="3098"/>
      <c r="AA912" s="3098"/>
      <c r="AB912" s="3098"/>
      <c r="AC912" s="3098"/>
      <c r="AD912" s="3098"/>
      <c r="AE912" s="3098"/>
      <c r="AF912" s="3098"/>
      <c r="AG912" s="3098"/>
      <c r="AH912" s="3098"/>
      <c r="AI912" s="3098"/>
      <c r="AJ912" s="3143"/>
      <c r="AK912" s="3143"/>
      <c r="AL912" s="3143"/>
      <c r="AM912" s="3143"/>
      <c r="AN912" s="3143"/>
      <c r="AO912" s="3143"/>
      <c r="AP912" s="3143"/>
      <c r="AQ912" s="3143"/>
      <c r="AR912" s="3143"/>
      <c r="AS912" s="3143"/>
      <c r="AT912" s="3143"/>
      <c r="AU912" s="3143"/>
      <c r="AV912" s="3143"/>
      <c r="AW912" s="3143"/>
      <c r="AX912" s="3143"/>
      <c r="AY912" s="3143"/>
      <c r="AZ912" s="3143"/>
      <c r="BA912" s="3143"/>
      <c r="BB912" s="3143"/>
      <c r="BC912" s="3143"/>
      <c r="BD912" s="3143"/>
      <c r="BE912" s="3143"/>
      <c r="BF912" s="3143"/>
      <c r="BG912" s="3143"/>
      <c r="BH912" s="3143"/>
      <c r="BI912" s="3143"/>
      <c r="BJ912" s="3143"/>
      <c r="BK912" s="3143"/>
      <c r="BL912" s="3189"/>
      <c r="BM912" s="3189"/>
      <c r="BN912" s="3189"/>
      <c r="BO912" s="3189"/>
      <c r="BP912" s="3189"/>
      <c r="BQ912" s="3189"/>
      <c r="BR912" s="3189"/>
      <c r="BS912" s="3189"/>
      <c r="BT912" s="3189"/>
      <c r="BU912" s="3189"/>
      <c r="BV912" s="3143"/>
      <c r="BW912" s="3143"/>
      <c r="BX912" s="3143"/>
      <c r="BY912" s="3143"/>
      <c r="BZ912" s="3143"/>
      <c r="CA912" s="3143"/>
      <c r="CB912" s="3143"/>
      <c r="CC912" s="3143"/>
      <c r="CD912" s="3143"/>
      <c r="CE912" s="3143"/>
      <c r="CF912" s="3143"/>
      <c r="CG912" s="3143"/>
      <c r="CH912" s="3143"/>
      <c r="CI912" s="3143"/>
    </row>
    <row r="913" spans="1:87" ht="16.5" customHeight="1">
      <c r="A913" s="3143"/>
      <c r="B913" s="3143"/>
      <c r="C913" s="3143"/>
      <c r="D913" s="3143"/>
      <c r="E913" s="3143"/>
      <c r="F913" s="3143"/>
      <c r="G913" s="3143"/>
      <c r="H913" s="3143"/>
      <c r="I913" s="3143"/>
      <c r="J913" s="3143"/>
      <c r="K913" s="3098"/>
      <c r="L913" s="3098"/>
      <c r="M913" s="3098"/>
      <c r="N913" s="3098"/>
      <c r="O913" s="3098"/>
      <c r="P913" s="3098"/>
      <c r="Q913" s="3098"/>
      <c r="R913" s="3098"/>
      <c r="S913" s="3098"/>
      <c r="T913" s="3098"/>
      <c r="U913" s="3098"/>
      <c r="V913" s="3098"/>
      <c r="W913" s="3098"/>
      <c r="X913" s="3098"/>
      <c r="Y913" s="3098"/>
      <c r="Z913" s="3098"/>
      <c r="AA913" s="3098"/>
      <c r="AB913" s="3098"/>
      <c r="AC913" s="3098"/>
      <c r="AD913" s="3098"/>
      <c r="AE913" s="3098"/>
      <c r="AF913" s="3098"/>
      <c r="AG913" s="3098"/>
      <c r="AH913" s="3098"/>
      <c r="AI913" s="3098"/>
      <c r="AJ913" s="3143"/>
      <c r="AK913" s="3143"/>
      <c r="AL913" s="3143"/>
      <c r="AM913" s="3143"/>
      <c r="AN913" s="3143"/>
      <c r="AO913" s="3143"/>
      <c r="AP913" s="3143"/>
      <c r="AQ913" s="3143"/>
      <c r="AR913" s="3143"/>
      <c r="AS913" s="3143"/>
      <c r="AT913" s="3143"/>
      <c r="AU913" s="3143"/>
      <c r="AV913" s="3143"/>
      <c r="AW913" s="3143"/>
      <c r="AX913" s="3143"/>
      <c r="AY913" s="3143"/>
      <c r="AZ913" s="3143"/>
      <c r="BA913" s="3143"/>
      <c r="BB913" s="3143"/>
      <c r="BC913" s="3143"/>
      <c r="BD913" s="3143"/>
      <c r="BE913" s="3143"/>
      <c r="BF913" s="3143"/>
      <c r="BG913" s="3143"/>
      <c r="BH913" s="3143"/>
      <c r="BI913" s="3143"/>
      <c r="BJ913" s="3143"/>
      <c r="BK913" s="3143"/>
      <c r="BL913" s="3189"/>
      <c r="BM913" s="3189"/>
      <c r="BN913" s="3189"/>
      <c r="BO913" s="3189"/>
      <c r="BP913" s="3189"/>
      <c r="BQ913" s="3189"/>
      <c r="BR913" s="3189"/>
      <c r="BS913" s="3189"/>
      <c r="BT913" s="3189"/>
      <c r="BU913" s="3189"/>
      <c r="BV913" s="3143"/>
      <c r="BW913" s="3143"/>
      <c r="BX913" s="3143"/>
      <c r="BY913" s="3143"/>
      <c r="BZ913" s="3143"/>
      <c r="CA913" s="3143"/>
      <c r="CB913" s="3143"/>
      <c r="CC913" s="3143"/>
      <c r="CD913" s="3143"/>
      <c r="CE913" s="3143"/>
      <c r="CF913" s="3143"/>
      <c r="CG913" s="3143"/>
      <c r="CH913" s="3143"/>
      <c r="CI913" s="3143"/>
    </row>
    <row r="914" spans="1:87" ht="16.5" customHeight="1">
      <c r="A914" s="3143"/>
      <c r="B914" s="3143"/>
      <c r="C914" s="3143"/>
      <c r="D914" s="3143"/>
      <c r="E914" s="3143"/>
      <c r="F914" s="3143"/>
      <c r="G914" s="3143"/>
      <c r="H914" s="3143"/>
      <c r="I914" s="3143"/>
      <c r="J914" s="3143"/>
      <c r="K914" s="3098"/>
      <c r="L914" s="3098"/>
      <c r="M914" s="3098"/>
      <c r="N914" s="3098"/>
      <c r="O914" s="3098"/>
      <c r="P914" s="3098"/>
      <c r="Q914" s="3098"/>
      <c r="R914" s="3098"/>
      <c r="S914" s="3098"/>
      <c r="T914" s="3098"/>
      <c r="U914" s="3098"/>
      <c r="V914" s="3098"/>
      <c r="W914" s="3098"/>
      <c r="X914" s="3098"/>
      <c r="Y914" s="3098"/>
      <c r="Z914" s="3098"/>
      <c r="AA914" s="3098"/>
      <c r="AB914" s="3098"/>
      <c r="AC914" s="3098"/>
      <c r="AD914" s="3098"/>
      <c r="AE914" s="3098"/>
      <c r="AF914" s="3098"/>
      <c r="AG914" s="3098"/>
      <c r="AH914" s="3098"/>
      <c r="AI914" s="3098"/>
      <c r="AJ914" s="3143"/>
      <c r="AK914" s="3143"/>
      <c r="AL914" s="3143"/>
      <c r="AM914" s="3143"/>
      <c r="AN914" s="3143"/>
      <c r="AO914" s="3143"/>
      <c r="AP914" s="3143"/>
      <c r="AQ914" s="3143"/>
      <c r="AR914" s="3143"/>
      <c r="AS914" s="3143"/>
      <c r="AT914" s="3143"/>
      <c r="AU914" s="3143"/>
      <c r="AV914" s="3143"/>
      <c r="AW914" s="3143"/>
      <c r="AX914" s="3143"/>
      <c r="AY914" s="3143"/>
      <c r="AZ914" s="3143"/>
      <c r="BA914" s="3143"/>
      <c r="BB914" s="3143"/>
      <c r="BC914" s="3143"/>
      <c r="BD914" s="3143"/>
      <c r="BE914" s="3143"/>
      <c r="BF914" s="3143"/>
      <c r="BG914" s="3143"/>
      <c r="BH914" s="3143"/>
      <c r="BI914" s="3143"/>
      <c r="BJ914" s="3143"/>
      <c r="BK914" s="3143"/>
      <c r="BL914" s="3189"/>
      <c r="BM914" s="3189"/>
      <c r="BN914" s="3189"/>
      <c r="BO914" s="3189"/>
      <c r="BP914" s="3189"/>
      <c r="BQ914" s="3189"/>
      <c r="BR914" s="3189"/>
      <c r="BS914" s="3189"/>
      <c r="BT914" s="3189"/>
      <c r="BU914" s="3189"/>
      <c r="BV914" s="3143"/>
      <c r="BW914" s="3143"/>
      <c r="BX914" s="3143"/>
      <c r="BY914" s="3143"/>
      <c r="BZ914" s="3143"/>
      <c r="CA914" s="3143"/>
      <c r="CB914" s="3143"/>
      <c r="CC914" s="3143"/>
      <c r="CD914" s="3143"/>
      <c r="CE914" s="3143"/>
      <c r="CF914" s="3143"/>
      <c r="CG914" s="3143"/>
      <c r="CH914" s="3143"/>
      <c r="CI914" s="3143"/>
    </row>
    <row r="915" spans="1:87" ht="16.5" customHeight="1">
      <c r="A915" s="3143"/>
      <c r="B915" s="3143"/>
      <c r="C915" s="3143"/>
      <c r="D915" s="3143"/>
      <c r="E915" s="3143"/>
      <c r="F915" s="3143"/>
      <c r="G915" s="3143"/>
      <c r="H915" s="3143"/>
      <c r="I915" s="3143"/>
      <c r="J915" s="3143"/>
      <c r="K915" s="3098"/>
      <c r="L915" s="3098"/>
      <c r="M915" s="3098"/>
      <c r="N915" s="3098"/>
      <c r="O915" s="3098"/>
      <c r="P915" s="3098"/>
      <c r="Q915" s="3098"/>
      <c r="R915" s="3098"/>
      <c r="S915" s="3098"/>
      <c r="T915" s="3098"/>
      <c r="U915" s="3098"/>
      <c r="V915" s="3098"/>
      <c r="W915" s="3098"/>
      <c r="X915" s="3098"/>
      <c r="Y915" s="3098"/>
      <c r="Z915" s="3098"/>
      <c r="AA915" s="3098"/>
      <c r="AB915" s="3098"/>
      <c r="AC915" s="3098"/>
      <c r="AD915" s="3098"/>
      <c r="AE915" s="3098"/>
      <c r="AF915" s="3098"/>
      <c r="AG915" s="3098"/>
      <c r="AH915" s="3098"/>
      <c r="AI915" s="3098"/>
      <c r="AJ915" s="3143"/>
      <c r="AK915" s="3143"/>
      <c r="AL915" s="3143"/>
      <c r="AM915" s="3143"/>
      <c r="AN915" s="3143"/>
      <c r="AO915" s="3143"/>
      <c r="AP915" s="3143"/>
      <c r="AQ915" s="3143"/>
      <c r="AR915" s="3143"/>
      <c r="AS915" s="3143"/>
      <c r="AT915" s="3143"/>
      <c r="AU915" s="3143"/>
      <c r="AV915" s="3143"/>
      <c r="AW915" s="3143"/>
      <c r="AX915" s="3143"/>
      <c r="AY915" s="3143"/>
      <c r="AZ915" s="3143"/>
      <c r="BA915" s="3143"/>
      <c r="BB915" s="3143"/>
      <c r="BC915" s="3143"/>
      <c r="BD915" s="3143"/>
      <c r="BE915" s="3143"/>
      <c r="BF915" s="3143"/>
      <c r="BG915" s="3143"/>
      <c r="BH915" s="3143"/>
      <c r="BI915" s="3143"/>
      <c r="BJ915" s="3143"/>
      <c r="BK915" s="3143"/>
      <c r="BL915" s="3189"/>
      <c r="BM915" s="3189"/>
      <c r="BN915" s="3189"/>
      <c r="BO915" s="3189"/>
      <c r="BP915" s="3189"/>
      <c r="BQ915" s="3189"/>
      <c r="BR915" s="3189"/>
      <c r="BS915" s="3189"/>
      <c r="BT915" s="3189"/>
      <c r="BU915" s="3189"/>
      <c r="BV915" s="3143"/>
      <c r="BW915" s="3143"/>
      <c r="BX915" s="3143"/>
      <c r="BY915" s="3143"/>
      <c r="BZ915" s="3143"/>
      <c r="CA915" s="3143"/>
      <c r="CB915" s="3143"/>
      <c r="CC915" s="3143"/>
      <c r="CD915" s="3143"/>
      <c r="CE915" s="3143"/>
      <c r="CF915" s="3143"/>
      <c r="CG915" s="3143"/>
      <c r="CH915" s="3143"/>
      <c r="CI915" s="3143"/>
    </row>
    <row r="916" spans="1:87" ht="16.5" customHeight="1">
      <c r="A916" s="3143"/>
      <c r="B916" s="3143"/>
      <c r="C916" s="3143"/>
      <c r="D916" s="3143"/>
      <c r="E916" s="3143"/>
      <c r="F916" s="3143"/>
      <c r="G916" s="3143"/>
      <c r="H916" s="3143"/>
      <c r="I916" s="3143"/>
      <c r="J916" s="3143"/>
      <c r="K916" s="3098"/>
      <c r="L916" s="3098"/>
      <c r="M916" s="3098"/>
      <c r="N916" s="3098"/>
      <c r="O916" s="3098"/>
      <c r="P916" s="3098"/>
      <c r="Q916" s="3098"/>
      <c r="R916" s="3098"/>
      <c r="S916" s="3098"/>
      <c r="T916" s="3098"/>
      <c r="U916" s="3098"/>
      <c r="V916" s="3098"/>
      <c r="W916" s="3098"/>
      <c r="X916" s="3098"/>
      <c r="Y916" s="3098"/>
      <c r="Z916" s="3098"/>
      <c r="AA916" s="3098"/>
      <c r="AB916" s="3098"/>
      <c r="AC916" s="3098"/>
      <c r="AD916" s="3098"/>
      <c r="AE916" s="3098"/>
      <c r="AF916" s="3098"/>
      <c r="AG916" s="3098"/>
      <c r="AH916" s="3098"/>
      <c r="AI916" s="3098"/>
      <c r="AJ916" s="3143"/>
      <c r="AK916" s="3143"/>
      <c r="AL916" s="3143"/>
      <c r="AM916" s="3143"/>
      <c r="AN916" s="3143"/>
      <c r="AO916" s="3143"/>
      <c r="AP916" s="3143"/>
      <c r="AQ916" s="3143"/>
      <c r="AR916" s="3143"/>
      <c r="AS916" s="3143"/>
      <c r="AT916" s="3143"/>
      <c r="AU916" s="3143"/>
      <c r="AV916" s="3143"/>
      <c r="AW916" s="3143"/>
      <c r="AX916" s="3143"/>
      <c r="AY916" s="3143"/>
      <c r="AZ916" s="3143"/>
      <c r="BA916" s="3143"/>
      <c r="BB916" s="3143"/>
      <c r="BC916" s="3143"/>
      <c r="BD916" s="3143"/>
      <c r="BE916" s="3143"/>
      <c r="BF916" s="3143"/>
      <c r="BG916" s="3143"/>
      <c r="BH916" s="3143"/>
      <c r="BI916" s="3143"/>
      <c r="BJ916" s="3143"/>
      <c r="BK916" s="3143"/>
      <c r="BL916" s="3189"/>
      <c r="BM916" s="3189"/>
      <c r="BN916" s="3189"/>
      <c r="BO916" s="3189"/>
      <c r="BP916" s="3189"/>
      <c r="BQ916" s="3189"/>
      <c r="BR916" s="3189"/>
      <c r="BS916" s="3189"/>
      <c r="BT916" s="3189"/>
      <c r="BU916" s="3189"/>
      <c r="BV916" s="3143"/>
      <c r="BW916" s="3143"/>
      <c r="BX916" s="3143"/>
      <c r="BY916" s="3143"/>
      <c r="BZ916" s="3143"/>
      <c r="CA916" s="3143"/>
      <c r="CB916" s="3143"/>
      <c r="CC916" s="3143"/>
      <c r="CD916" s="3143"/>
      <c r="CE916" s="3143"/>
      <c r="CF916" s="3143"/>
      <c r="CG916" s="3143"/>
      <c r="CH916" s="3143"/>
      <c r="CI916" s="3143"/>
    </row>
    <row r="917" spans="1:87" ht="16.5" customHeight="1">
      <c r="A917" s="3143"/>
      <c r="B917" s="3143"/>
      <c r="C917" s="3143"/>
      <c r="D917" s="3143"/>
      <c r="E917" s="3143"/>
      <c r="F917" s="3143"/>
      <c r="G917" s="3143"/>
      <c r="H917" s="3143"/>
      <c r="I917" s="3143"/>
      <c r="J917" s="3143"/>
      <c r="K917" s="3098"/>
      <c r="L917" s="3098"/>
      <c r="M917" s="3098"/>
      <c r="N917" s="3098"/>
      <c r="O917" s="3098"/>
      <c r="P917" s="3098"/>
      <c r="Q917" s="3098"/>
      <c r="R917" s="3098"/>
      <c r="S917" s="3098"/>
      <c r="T917" s="3098"/>
      <c r="U917" s="3098"/>
      <c r="V917" s="3098"/>
      <c r="W917" s="3098"/>
      <c r="X917" s="3098"/>
      <c r="Y917" s="3098"/>
      <c r="Z917" s="3098"/>
      <c r="AA917" s="3098"/>
      <c r="AB917" s="3098"/>
      <c r="AC917" s="3098"/>
      <c r="AD917" s="3098"/>
      <c r="AE917" s="3098"/>
      <c r="AF917" s="3098"/>
      <c r="AG917" s="3098"/>
      <c r="AH917" s="3098"/>
      <c r="AI917" s="3098"/>
      <c r="AJ917" s="3143"/>
      <c r="AK917" s="3143"/>
      <c r="AL917" s="3143"/>
      <c r="AM917" s="3143"/>
      <c r="AN917" s="3143"/>
      <c r="AO917" s="3143"/>
      <c r="AP917" s="3143"/>
      <c r="AQ917" s="3143"/>
      <c r="AR917" s="3143"/>
      <c r="AS917" s="3143"/>
      <c r="AT917" s="3143"/>
      <c r="AU917" s="3143"/>
      <c r="AV917" s="3143"/>
      <c r="AW917" s="3143"/>
      <c r="AX917" s="3143"/>
      <c r="AY917" s="3143"/>
      <c r="AZ917" s="3143"/>
      <c r="BA917" s="3143"/>
      <c r="BB917" s="3143"/>
      <c r="BC917" s="3143"/>
      <c r="BD917" s="3143"/>
      <c r="BE917" s="3143"/>
      <c r="BF917" s="3143"/>
      <c r="BG917" s="3143"/>
      <c r="BH917" s="3143"/>
      <c r="BI917" s="3143"/>
      <c r="BJ917" s="3143"/>
      <c r="BK917" s="3143"/>
      <c r="BL917" s="3189"/>
      <c r="BM917" s="3189"/>
      <c r="BN917" s="3189"/>
      <c r="BO917" s="3189"/>
      <c r="BP917" s="3189"/>
      <c r="BQ917" s="3189"/>
      <c r="BR917" s="3189"/>
      <c r="BS917" s="3189"/>
      <c r="BT917" s="3189"/>
      <c r="BU917" s="3189"/>
      <c r="BV917" s="3143"/>
      <c r="BW917" s="3143"/>
      <c r="BX917" s="3143"/>
      <c r="BY917" s="3143"/>
      <c r="BZ917" s="3143"/>
      <c r="CA917" s="3143"/>
      <c r="CB917" s="3143"/>
      <c r="CC917" s="3143"/>
      <c r="CD917" s="3143"/>
      <c r="CE917" s="3143"/>
      <c r="CF917" s="3143"/>
      <c r="CG917" s="3143"/>
      <c r="CH917" s="3143"/>
      <c r="CI917" s="3143"/>
    </row>
    <row r="918" spans="1:87" ht="16.5" customHeight="1">
      <c r="A918" s="3143"/>
      <c r="B918" s="3143"/>
      <c r="C918" s="3143"/>
      <c r="D918" s="3143"/>
      <c r="E918" s="3143"/>
      <c r="F918" s="3143"/>
      <c r="G918" s="3143"/>
      <c r="H918" s="3143"/>
      <c r="I918" s="3143"/>
      <c r="J918" s="3143"/>
      <c r="K918" s="3098"/>
      <c r="L918" s="3098"/>
      <c r="M918" s="3098"/>
      <c r="N918" s="3098"/>
      <c r="O918" s="3098"/>
      <c r="P918" s="3098"/>
      <c r="Q918" s="3098"/>
      <c r="R918" s="3098"/>
      <c r="S918" s="3098"/>
      <c r="T918" s="3098"/>
      <c r="U918" s="3098"/>
      <c r="V918" s="3098"/>
      <c r="W918" s="3098"/>
      <c r="X918" s="3098"/>
      <c r="Y918" s="3098"/>
      <c r="Z918" s="3098"/>
      <c r="AA918" s="3098"/>
      <c r="AB918" s="3098"/>
      <c r="AC918" s="3098"/>
      <c r="AD918" s="3098"/>
      <c r="AE918" s="3098"/>
      <c r="AF918" s="3098"/>
      <c r="AG918" s="3098"/>
      <c r="AH918" s="3098"/>
      <c r="AI918" s="3098"/>
      <c r="AJ918" s="3143"/>
      <c r="AK918" s="3143"/>
      <c r="AL918" s="3143"/>
      <c r="AM918" s="3143"/>
      <c r="AN918" s="3143"/>
      <c r="AO918" s="3143"/>
      <c r="AP918" s="3143"/>
      <c r="AQ918" s="3143"/>
      <c r="AR918" s="3143"/>
      <c r="AS918" s="3143"/>
      <c r="AT918" s="3143"/>
      <c r="AU918" s="3143"/>
      <c r="AV918" s="3143"/>
      <c r="AW918" s="3143"/>
      <c r="AX918" s="3143"/>
      <c r="AY918" s="3143"/>
      <c r="AZ918" s="3143"/>
      <c r="BA918" s="3143"/>
      <c r="BB918" s="3143"/>
      <c r="BC918" s="3143"/>
      <c r="BD918" s="3143"/>
      <c r="BE918" s="3143"/>
      <c r="BF918" s="3143"/>
      <c r="BG918" s="3143"/>
      <c r="BH918" s="3143"/>
      <c r="BI918" s="3143"/>
      <c r="BJ918" s="3143"/>
      <c r="BK918" s="3143"/>
      <c r="BL918" s="3189"/>
      <c r="BM918" s="3189"/>
      <c r="BN918" s="3189"/>
      <c r="BO918" s="3189"/>
      <c r="BP918" s="3189"/>
      <c r="BQ918" s="3189"/>
      <c r="BR918" s="3189"/>
      <c r="BS918" s="3189"/>
      <c r="BT918" s="3189"/>
      <c r="BU918" s="3189"/>
      <c r="BV918" s="3143"/>
      <c r="BW918" s="3143"/>
      <c r="BX918" s="3143"/>
      <c r="BY918" s="3143"/>
      <c r="BZ918" s="3143"/>
      <c r="CA918" s="3143"/>
      <c r="CB918" s="3143"/>
      <c r="CC918" s="3143"/>
      <c r="CD918" s="3143"/>
      <c r="CE918" s="3143"/>
      <c r="CF918" s="3143"/>
      <c r="CG918" s="3143"/>
      <c r="CH918" s="3143"/>
      <c r="CI918" s="3143"/>
    </row>
    <row r="919" spans="1:87" ht="16.5" customHeight="1">
      <c r="A919" s="3143"/>
      <c r="B919" s="3143"/>
      <c r="C919" s="3143"/>
      <c r="D919" s="3143"/>
      <c r="E919" s="3143"/>
      <c r="F919" s="3143"/>
      <c r="G919" s="3143"/>
      <c r="H919" s="3143"/>
      <c r="I919" s="3143"/>
      <c r="J919" s="3143"/>
      <c r="K919" s="3098"/>
      <c r="L919" s="3098"/>
      <c r="M919" s="3098"/>
      <c r="N919" s="3098"/>
      <c r="O919" s="3098"/>
      <c r="P919" s="3098"/>
      <c r="Q919" s="3098"/>
      <c r="R919" s="3098"/>
      <c r="S919" s="3098"/>
      <c r="T919" s="3098"/>
      <c r="U919" s="3098"/>
      <c r="V919" s="3098"/>
      <c r="W919" s="3098"/>
      <c r="X919" s="3098"/>
      <c r="Y919" s="3098"/>
      <c r="Z919" s="3098"/>
      <c r="AA919" s="3098"/>
      <c r="AB919" s="3098"/>
      <c r="AC919" s="3098"/>
      <c r="AD919" s="3098"/>
      <c r="AE919" s="3098"/>
      <c r="AF919" s="3098"/>
      <c r="AG919" s="3098"/>
      <c r="AH919" s="3098"/>
      <c r="AI919" s="3098"/>
      <c r="AJ919" s="3143"/>
      <c r="AK919" s="3143"/>
      <c r="AL919" s="3143"/>
      <c r="AM919" s="3143"/>
      <c r="AN919" s="3143"/>
      <c r="AO919" s="3143"/>
      <c r="AP919" s="3143"/>
      <c r="AQ919" s="3143"/>
      <c r="AR919" s="3143"/>
      <c r="AS919" s="3143"/>
      <c r="AT919" s="3143"/>
      <c r="AU919" s="3143"/>
      <c r="AV919" s="3143"/>
      <c r="AW919" s="3143"/>
      <c r="AX919" s="3143"/>
      <c r="AY919" s="3143"/>
      <c r="AZ919" s="3143"/>
      <c r="BA919" s="3143"/>
      <c r="BB919" s="3143"/>
      <c r="BC919" s="3143"/>
      <c r="BD919" s="3143"/>
      <c r="BE919" s="3143"/>
      <c r="BF919" s="3143"/>
      <c r="BG919" s="3143"/>
      <c r="BH919" s="3143"/>
      <c r="BI919" s="3143"/>
      <c r="BJ919" s="3143"/>
      <c r="BK919" s="3143"/>
      <c r="BL919" s="3189"/>
      <c r="BM919" s="3189"/>
      <c r="BN919" s="3189"/>
      <c r="BO919" s="3189"/>
      <c r="BP919" s="3189"/>
      <c r="BQ919" s="3189"/>
      <c r="BR919" s="3189"/>
      <c r="BS919" s="3189"/>
      <c r="BT919" s="3189"/>
      <c r="BU919" s="3189"/>
      <c r="BV919" s="3143"/>
      <c r="BW919" s="3143"/>
      <c r="BX919" s="3143"/>
      <c r="BY919" s="3143"/>
      <c r="BZ919" s="3143"/>
      <c r="CA919" s="3143"/>
      <c r="CB919" s="3143"/>
      <c r="CC919" s="3143"/>
      <c r="CD919" s="3143"/>
      <c r="CE919" s="3143"/>
      <c r="CF919" s="3143"/>
      <c r="CG919" s="3143"/>
      <c r="CH919" s="3143"/>
      <c r="CI919" s="3143"/>
    </row>
    <row r="920" spans="1:87" ht="16.5" customHeight="1">
      <c r="A920" s="3143"/>
      <c r="B920" s="3143"/>
      <c r="C920" s="3143"/>
      <c r="D920" s="3143"/>
      <c r="E920" s="3143"/>
      <c r="F920" s="3143"/>
      <c r="G920" s="3143"/>
      <c r="H920" s="3143"/>
      <c r="I920" s="3143"/>
      <c r="J920" s="3143"/>
      <c r="K920" s="3098"/>
      <c r="L920" s="3098"/>
      <c r="M920" s="3098"/>
      <c r="N920" s="3098"/>
      <c r="O920" s="3098"/>
      <c r="P920" s="3098"/>
      <c r="Q920" s="3098"/>
      <c r="R920" s="3098"/>
      <c r="S920" s="3098"/>
      <c r="T920" s="3098"/>
      <c r="U920" s="3098"/>
      <c r="V920" s="3098"/>
      <c r="W920" s="3098"/>
      <c r="X920" s="3098"/>
      <c r="Y920" s="3098"/>
      <c r="Z920" s="3098"/>
      <c r="AA920" s="3098"/>
      <c r="AB920" s="3098"/>
      <c r="AC920" s="3098"/>
      <c r="AD920" s="3098"/>
      <c r="AE920" s="3098"/>
      <c r="AF920" s="3098"/>
      <c r="AG920" s="3098"/>
      <c r="AH920" s="3098"/>
      <c r="AI920" s="3098"/>
      <c r="AJ920" s="3143"/>
      <c r="AK920" s="3143"/>
      <c r="AL920" s="3143"/>
      <c r="AM920" s="3143"/>
      <c r="AN920" s="3143"/>
      <c r="AO920" s="3143"/>
      <c r="AP920" s="3143"/>
      <c r="AQ920" s="3143"/>
      <c r="AR920" s="3143"/>
      <c r="AS920" s="3143"/>
      <c r="AT920" s="3143"/>
      <c r="AU920" s="3143"/>
      <c r="AV920" s="3143"/>
      <c r="AW920" s="3143"/>
      <c r="AX920" s="3143"/>
      <c r="AY920" s="3143"/>
      <c r="AZ920" s="3143"/>
      <c r="BA920" s="3143"/>
      <c r="BB920" s="3143"/>
      <c r="BC920" s="3143"/>
      <c r="BD920" s="3143"/>
      <c r="BE920" s="3143"/>
      <c r="BF920" s="3143"/>
      <c r="BG920" s="3143"/>
      <c r="BH920" s="3143"/>
      <c r="BI920" s="3143"/>
      <c r="BJ920" s="3143"/>
      <c r="BK920" s="3143"/>
      <c r="BL920" s="3189"/>
      <c r="BM920" s="3189"/>
      <c r="BN920" s="3189"/>
      <c r="BO920" s="3189"/>
      <c r="BP920" s="3189"/>
      <c r="BQ920" s="3189"/>
      <c r="BR920" s="3189"/>
      <c r="BS920" s="3189"/>
      <c r="BT920" s="3189"/>
      <c r="BU920" s="3189"/>
      <c r="BV920" s="3143"/>
      <c r="BW920" s="3143"/>
      <c r="BX920" s="3143"/>
      <c r="BY920" s="3143"/>
      <c r="BZ920" s="3143"/>
      <c r="CA920" s="3143"/>
      <c r="CB920" s="3143"/>
      <c r="CC920" s="3143"/>
      <c r="CD920" s="3143"/>
      <c r="CE920" s="3143"/>
      <c r="CF920" s="3143"/>
      <c r="CG920" s="3143"/>
      <c r="CH920" s="3143"/>
      <c r="CI920" s="3143"/>
    </row>
    <row r="921" spans="1:87" ht="16.5" customHeight="1">
      <c r="A921" s="3143"/>
      <c r="B921" s="3143"/>
      <c r="C921" s="3143"/>
      <c r="D921" s="3143"/>
      <c r="E921" s="3143"/>
      <c r="F921" s="3143"/>
      <c r="G921" s="3143"/>
      <c r="H921" s="3143"/>
      <c r="I921" s="3143"/>
      <c r="J921" s="3143"/>
      <c r="K921" s="3098"/>
      <c r="L921" s="3098"/>
      <c r="M921" s="3098"/>
      <c r="N921" s="3098"/>
      <c r="O921" s="3098"/>
      <c r="P921" s="3098"/>
      <c r="Q921" s="3098"/>
      <c r="R921" s="3098"/>
      <c r="S921" s="3098"/>
      <c r="T921" s="3098"/>
      <c r="U921" s="3098"/>
      <c r="V921" s="3098"/>
      <c r="W921" s="3098"/>
      <c r="X921" s="3098"/>
      <c r="Y921" s="3098"/>
      <c r="Z921" s="3098"/>
      <c r="AA921" s="3098"/>
      <c r="AB921" s="3098"/>
      <c r="AC921" s="3098"/>
      <c r="AD921" s="3098"/>
      <c r="AE921" s="3098"/>
      <c r="AF921" s="3098"/>
      <c r="AG921" s="3098"/>
      <c r="AH921" s="3098"/>
      <c r="AI921" s="3098"/>
      <c r="AJ921" s="3143"/>
      <c r="AK921" s="3143"/>
      <c r="AL921" s="3143"/>
      <c r="AM921" s="3143"/>
      <c r="AN921" s="3143"/>
      <c r="AO921" s="3143"/>
      <c r="AP921" s="3143"/>
      <c r="AQ921" s="3143"/>
      <c r="AR921" s="3143"/>
      <c r="AS921" s="3143"/>
      <c r="AT921" s="3143"/>
      <c r="AU921" s="3143"/>
      <c r="AV921" s="3143"/>
      <c r="AW921" s="3143"/>
      <c r="AX921" s="3143"/>
      <c r="AY921" s="3143"/>
      <c r="AZ921" s="3143"/>
      <c r="BA921" s="3143"/>
      <c r="BB921" s="3143"/>
      <c r="BC921" s="3143"/>
      <c r="BD921" s="3143"/>
      <c r="BE921" s="3143"/>
      <c r="BF921" s="3143"/>
      <c r="BG921" s="3143"/>
      <c r="BH921" s="3143"/>
      <c r="BI921" s="3143"/>
      <c r="BJ921" s="3143"/>
      <c r="BK921" s="3143"/>
      <c r="BL921" s="3189"/>
      <c r="BM921" s="3189"/>
      <c r="BN921" s="3189"/>
      <c r="BO921" s="3189"/>
      <c r="BP921" s="3189"/>
      <c r="BQ921" s="3189"/>
      <c r="BR921" s="3189"/>
      <c r="BS921" s="3189"/>
      <c r="BT921" s="3189"/>
      <c r="BU921" s="3189"/>
      <c r="BV921" s="3143"/>
      <c r="BW921" s="3143"/>
      <c r="BX921" s="3143"/>
      <c r="BY921" s="3143"/>
      <c r="BZ921" s="3143"/>
      <c r="CA921" s="3143"/>
      <c r="CB921" s="3143"/>
      <c r="CC921" s="3143"/>
      <c r="CD921" s="3143"/>
      <c r="CE921" s="3143"/>
      <c r="CF921" s="3143"/>
      <c r="CG921" s="3143"/>
      <c r="CH921" s="3143"/>
      <c r="CI921" s="3143"/>
    </row>
    <row r="922" spans="1:87" ht="16.5" customHeight="1">
      <c r="A922" s="3143"/>
      <c r="B922" s="3143"/>
      <c r="C922" s="3143"/>
      <c r="D922" s="3143"/>
      <c r="E922" s="3143"/>
      <c r="F922" s="3143"/>
      <c r="G922" s="3143"/>
      <c r="H922" s="3143"/>
      <c r="I922" s="3143"/>
      <c r="J922" s="3143"/>
      <c r="K922" s="3098"/>
      <c r="L922" s="3098"/>
      <c r="M922" s="3098"/>
      <c r="N922" s="3098"/>
      <c r="O922" s="3098"/>
      <c r="P922" s="3098"/>
      <c r="Q922" s="3098"/>
      <c r="R922" s="3098"/>
      <c r="S922" s="3098"/>
      <c r="T922" s="3098"/>
      <c r="U922" s="3098"/>
      <c r="V922" s="3098"/>
      <c r="W922" s="3098"/>
      <c r="X922" s="3098"/>
      <c r="Y922" s="3098"/>
      <c r="Z922" s="3098"/>
      <c r="AA922" s="3098"/>
      <c r="AB922" s="3098"/>
      <c r="AC922" s="3098"/>
      <c r="AD922" s="3098"/>
      <c r="AE922" s="3098"/>
      <c r="AF922" s="3098"/>
      <c r="AG922" s="3098"/>
      <c r="AH922" s="3098"/>
      <c r="AI922" s="3098"/>
      <c r="AJ922" s="3143"/>
      <c r="AK922" s="3143"/>
      <c r="AL922" s="3143"/>
      <c r="AM922" s="3143"/>
      <c r="AN922" s="3143"/>
      <c r="AO922" s="3143"/>
      <c r="AP922" s="3143"/>
      <c r="AQ922" s="3143"/>
      <c r="AR922" s="3143"/>
      <c r="AS922" s="3143"/>
      <c r="AT922" s="3143"/>
      <c r="AU922" s="3143"/>
      <c r="AV922" s="3143"/>
      <c r="AW922" s="3143"/>
      <c r="AX922" s="3143"/>
      <c r="AY922" s="3143"/>
      <c r="AZ922" s="3143"/>
      <c r="BA922" s="3143"/>
      <c r="BB922" s="3143"/>
      <c r="BC922" s="3143"/>
      <c r="BD922" s="3143"/>
      <c r="BE922" s="3143"/>
      <c r="BF922" s="3143"/>
      <c r="BG922" s="3143"/>
      <c r="BH922" s="3143"/>
      <c r="BI922" s="3143"/>
      <c r="BJ922" s="3143"/>
      <c r="BK922" s="3143"/>
      <c r="BL922" s="3189"/>
      <c r="BM922" s="3189"/>
      <c r="BN922" s="3189"/>
      <c r="BO922" s="3189"/>
      <c r="BP922" s="3189"/>
      <c r="BQ922" s="3189"/>
      <c r="BR922" s="3189"/>
      <c r="BS922" s="3189"/>
      <c r="BT922" s="3189"/>
      <c r="BU922" s="3189"/>
      <c r="BV922" s="3143"/>
      <c r="BW922" s="3143"/>
      <c r="BX922" s="3143"/>
      <c r="BY922" s="3143"/>
      <c r="BZ922" s="3143"/>
      <c r="CA922" s="3143"/>
      <c r="CB922" s="3143"/>
      <c r="CC922" s="3143"/>
      <c r="CD922" s="3143"/>
      <c r="CE922" s="3143"/>
      <c r="CF922" s="3143"/>
      <c r="CG922" s="3143"/>
      <c r="CH922" s="3143"/>
      <c r="CI922" s="3143"/>
    </row>
    <row r="923" spans="1:87" ht="16.5" customHeight="1">
      <c r="A923" s="3143"/>
      <c r="B923" s="3143"/>
      <c r="C923" s="3143"/>
      <c r="D923" s="3143"/>
      <c r="E923" s="3143"/>
      <c r="F923" s="3143"/>
      <c r="G923" s="3143"/>
      <c r="H923" s="3143"/>
      <c r="I923" s="3143"/>
      <c r="J923" s="3143"/>
      <c r="K923" s="3098"/>
      <c r="L923" s="3098"/>
      <c r="M923" s="3098"/>
      <c r="N923" s="3098"/>
      <c r="O923" s="3098"/>
      <c r="P923" s="3098"/>
      <c r="Q923" s="3098"/>
      <c r="R923" s="3098"/>
      <c r="S923" s="3098"/>
      <c r="T923" s="3098"/>
      <c r="U923" s="3098"/>
      <c r="V923" s="3098"/>
      <c r="W923" s="3098"/>
      <c r="X923" s="3098"/>
      <c r="Y923" s="3098"/>
      <c r="Z923" s="3098"/>
      <c r="AA923" s="3098"/>
      <c r="AB923" s="3098"/>
      <c r="AC923" s="3098"/>
      <c r="AD923" s="3098"/>
      <c r="AE923" s="3098"/>
      <c r="AF923" s="3098"/>
      <c r="AG923" s="3098"/>
      <c r="AH923" s="3098"/>
      <c r="AI923" s="3098"/>
      <c r="AJ923" s="3143"/>
      <c r="AK923" s="3143"/>
      <c r="AL923" s="3143"/>
      <c r="AM923" s="3143"/>
      <c r="AN923" s="3143"/>
      <c r="AO923" s="3143"/>
      <c r="AP923" s="3143"/>
      <c r="AQ923" s="3143"/>
      <c r="AR923" s="3143"/>
      <c r="AS923" s="3143"/>
      <c r="AT923" s="3143"/>
      <c r="AU923" s="3143"/>
      <c r="AV923" s="3143"/>
      <c r="AW923" s="3143"/>
      <c r="AX923" s="3143"/>
      <c r="AY923" s="3143"/>
      <c r="AZ923" s="3143"/>
      <c r="BA923" s="3143"/>
      <c r="BB923" s="3143"/>
      <c r="BC923" s="3143"/>
      <c r="BD923" s="3143"/>
      <c r="BE923" s="3143"/>
      <c r="BF923" s="3143"/>
      <c r="BG923" s="3143"/>
      <c r="BH923" s="3143"/>
      <c r="BI923" s="3143"/>
      <c r="BJ923" s="3143"/>
      <c r="BK923" s="3143"/>
      <c r="BL923" s="3189"/>
      <c r="BM923" s="3189"/>
      <c r="BN923" s="3189"/>
      <c r="BO923" s="3189"/>
      <c r="BP923" s="3189"/>
      <c r="BQ923" s="3189"/>
      <c r="BR923" s="3189"/>
      <c r="BS923" s="3189"/>
      <c r="BT923" s="3189"/>
      <c r="BU923" s="3189"/>
      <c r="BV923" s="3143"/>
      <c r="BW923" s="3143"/>
      <c r="BX923" s="3143"/>
      <c r="BY923" s="3143"/>
      <c r="BZ923" s="3143"/>
      <c r="CA923" s="3143"/>
      <c r="CB923" s="3143"/>
      <c r="CC923" s="3143"/>
      <c r="CD923" s="3143"/>
      <c r="CE923" s="3143"/>
      <c r="CF923" s="3143"/>
      <c r="CG923" s="3143"/>
      <c r="CH923" s="3143"/>
      <c r="CI923" s="3143"/>
    </row>
    <row r="924" spans="1:87" ht="16.5" customHeight="1">
      <c r="A924" s="3143"/>
      <c r="B924" s="3143"/>
      <c r="C924" s="3143"/>
      <c r="D924" s="3143"/>
      <c r="E924" s="3143"/>
      <c r="F924" s="3143"/>
      <c r="G924" s="3143"/>
      <c r="H924" s="3143"/>
      <c r="I924" s="3143"/>
      <c r="J924" s="3143"/>
      <c r="K924" s="3098"/>
      <c r="L924" s="3098"/>
      <c r="M924" s="3098"/>
      <c r="N924" s="3098"/>
      <c r="O924" s="3098"/>
      <c r="P924" s="3098"/>
      <c r="Q924" s="3098"/>
      <c r="R924" s="3098"/>
      <c r="S924" s="3098"/>
      <c r="T924" s="3098"/>
      <c r="U924" s="3098"/>
      <c r="V924" s="3098"/>
      <c r="W924" s="3098"/>
      <c r="X924" s="3098"/>
      <c r="Y924" s="3098"/>
      <c r="Z924" s="3098"/>
      <c r="AA924" s="3098"/>
      <c r="AB924" s="3098"/>
      <c r="AC924" s="3098"/>
      <c r="AD924" s="3098"/>
      <c r="AE924" s="3098"/>
      <c r="AF924" s="3098"/>
      <c r="AG924" s="3098"/>
      <c r="AH924" s="3098"/>
      <c r="AI924" s="3098"/>
      <c r="AJ924" s="3143"/>
      <c r="AK924" s="3143"/>
      <c r="AL924" s="3143"/>
      <c r="AM924" s="3143"/>
      <c r="AN924" s="3143"/>
      <c r="AO924" s="3143"/>
      <c r="AP924" s="3143"/>
      <c r="AQ924" s="3143"/>
      <c r="AR924" s="3143"/>
      <c r="AS924" s="3143"/>
      <c r="AT924" s="3143"/>
      <c r="AU924" s="3143"/>
      <c r="AV924" s="3143"/>
      <c r="AW924" s="3143"/>
      <c r="AX924" s="3143"/>
      <c r="AY924" s="3143"/>
      <c r="AZ924" s="3143"/>
      <c r="BA924" s="3143"/>
      <c r="BB924" s="3143"/>
      <c r="BC924" s="3143"/>
      <c r="BD924" s="3143"/>
      <c r="BE924" s="3143"/>
      <c r="BF924" s="3143"/>
      <c r="BG924" s="3143"/>
      <c r="BH924" s="3143"/>
      <c r="BI924" s="3143"/>
      <c r="BJ924" s="3143"/>
      <c r="BK924" s="3143"/>
      <c r="BL924" s="3189"/>
      <c r="BM924" s="3189"/>
      <c r="BN924" s="3189"/>
      <c r="BO924" s="3189"/>
      <c r="BP924" s="3189"/>
      <c r="BQ924" s="3189"/>
      <c r="BR924" s="3189"/>
      <c r="BS924" s="3189"/>
      <c r="BT924" s="3189"/>
      <c r="BU924" s="3189"/>
      <c r="BV924" s="3143"/>
      <c r="BW924" s="3143"/>
      <c r="BX924" s="3143"/>
      <c r="BY924" s="3143"/>
      <c r="BZ924" s="3143"/>
      <c r="CA924" s="3143"/>
      <c r="CB924" s="3143"/>
      <c r="CC924" s="3143"/>
      <c r="CD924" s="3143"/>
      <c r="CE924" s="3143"/>
      <c r="CF924" s="3143"/>
      <c r="CG924" s="3143"/>
      <c r="CH924" s="3143"/>
      <c r="CI924" s="3143"/>
    </row>
    <row r="925" spans="1:87" ht="16.5" customHeight="1">
      <c r="A925" s="3143"/>
      <c r="B925" s="3143"/>
      <c r="C925" s="3143"/>
      <c r="D925" s="3143"/>
      <c r="E925" s="3143"/>
      <c r="F925" s="3143"/>
      <c r="G925" s="3143"/>
      <c r="H925" s="3143"/>
      <c r="I925" s="3143"/>
      <c r="J925" s="3143"/>
      <c r="K925" s="3098"/>
      <c r="L925" s="3098"/>
      <c r="M925" s="3098"/>
      <c r="N925" s="3098"/>
      <c r="O925" s="3098"/>
      <c r="P925" s="3098"/>
      <c r="Q925" s="3098"/>
      <c r="R925" s="3098"/>
      <c r="S925" s="3098"/>
      <c r="T925" s="3098"/>
      <c r="U925" s="3098"/>
      <c r="V925" s="3098"/>
      <c r="W925" s="3098"/>
      <c r="X925" s="3098"/>
      <c r="Y925" s="3098"/>
      <c r="Z925" s="3098"/>
      <c r="AA925" s="3098"/>
      <c r="AB925" s="3098"/>
      <c r="AC925" s="3098"/>
      <c r="AD925" s="3098"/>
      <c r="AE925" s="3098"/>
      <c r="AF925" s="3098"/>
      <c r="AG925" s="3098"/>
      <c r="AH925" s="3098"/>
      <c r="AI925" s="3098"/>
      <c r="AJ925" s="3143"/>
      <c r="AK925" s="3143"/>
      <c r="AL925" s="3143"/>
      <c r="AM925" s="3143"/>
      <c r="AN925" s="3143"/>
      <c r="AO925" s="3143"/>
      <c r="AP925" s="3143"/>
      <c r="AQ925" s="3143"/>
      <c r="AR925" s="3143"/>
      <c r="AS925" s="3143"/>
      <c r="AT925" s="3143"/>
      <c r="AU925" s="3143"/>
      <c r="AV925" s="3143"/>
      <c r="AW925" s="3143"/>
      <c r="AX925" s="3143"/>
      <c r="AY925" s="3143"/>
      <c r="AZ925" s="3143"/>
      <c r="BA925" s="3143"/>
      <c r="BB925" s="3143"/>
      <c r="BC925" s="3143"/>
      <c r="BD925" s="3143"/>
      <c r="BE925" s="3143"/>
      <c r="BF925" s="3143"/>
      <c r="BG925" s="3143"/>
      <c r="BH925" s="3143"/>
      <c r="BI925" s="3143"/>
      <c r="BJ925" s="3143"/>
      <c r="BK925" s="3143"/>
      <c r="BL925" s="3189"/>
      <c r="BM925" s="3189"/>
      <c r="BN925" s="3189"/>
      <c r="BO925" s="3189"/>
      <c r="BP925" s="3189"/>
      <c r="BQ925" s="3189"/>
      <c r="BR925" s="3189"/>
      <c r="BS925" s="3189"/>
      <c r="BT925" s="3189"/>
      <c r="BU925" s="3189"/>
      <c r="BV925" s="3143"/>
      <c r="BW925" s="3143"/>
      <c r="BX925" s="3143"/>
      <c r="BY925" s="3143"/>
      <c r="BZ925" s="3143"/>
      <c r="CA925" s="3143"/>
      <c r="CB925" s="3143"/>
      <c r="CC925" s="3143"/>
      <c r="CD925" s="3143"/>
      <c r="CE925" s="3143"/>
      <c r="CF925" s="3143"/>
      <c r="CG925" s="3143"/>
      <c r="CH925" s="3143"/>
      <c r="CI925" s="3143"/>
    </row>
    <row r="926" spans="1:87" ht="16.5" customHeight="1">
      <c r="A926" s="3143"/>
      <c r="B926" s="3143"/>
      <c r="C926" s="3143"/>
      <c r="D926" s="3143"/>
      <c r="E926" s="3143"/>
      <c r="F926" s="3143"/>
      <c r="G926" s="3143"/>
      <c r="H926" s="3143"/>
      <c r="I926" s="3143"/>
      <c r="J926" s="3143"/>
      <c r="K926" s="3098"/>
      <c r="L926" s="3098"/>
      <c r="M926" s="3098"/>
      <c r="N926" s="3098"/>
      <c r="O926" s="3098"/>
      <c r="P926" s="3098"/>
      <c r="Q926" s="3098"/>
      <c r="R926" s="3098"/>
      <c r="S926" s="3098"/>
      <c r="T926" s="3098"/>
      <c r="U926" s="3098"/>
      <c r="V926" s="3098"/>
      <c r="W926" s="3098"/>
      <c r="X926" s="3098"/>
      <c r="Y926" s="3098"/>
      <c r="Z926" s="3098"/>
      <c r="AA926" s="3098"/>
      <c r="AB926" s="3098"/>
      <c r="AC926" s="3098"/>
      <c r="AD926" s="3098"/>
      <c r="AE926" s="3098"/>
      <c r="AF926" s="3098"/>
      <c r="AG926" s="3098"/>
      <c r="AH926" s="3098"/>
      <c r="AI926" s="3098"/>
      <c r="AJ926" s="3143"/>
      <c r="AK926" s="3143"/>
      <c r="AL926" s="3143"/>
      <c r="AM926" s="3143"/>
      <c r="AN926" s="3143"/>
      <c r="AO926" s="3143"/>
      <c r="AP926" s="3143"/>
      <c r="AQ926" s="3143"/>
      <c r="AR926" s="3143"/>
      <c r="AS926" s="3143"/>
      <c r="AT926" s="3143"/>
      <c r="AU926" s="3143"/>
      <c r="AV926" s="3143"/>
      <c r="AW926" s="3143"/>
      <c r="AX926" s="3143"/>
      <c r="AY926" s="3143"/>
      <c r="AZ926" s="3143"/>
      <c r="BA926" s="3143"/>
      <c r="BB926" s="3143"/>
      <c r="BC926" s="3143"/>
      <c r="BD926" s="3143"/>
      <c r="BE926" s="3143"/>
      <c r="BF926" s="3143"/>
      <c r="BG926" s="3143"/>
      <c r="BH926" s="3143"/>
      <c r="BI926" s="3143"/>
      <c r="BJ926" s="3143"/>
      <c r="BK926" s="3143"/>
      <c r="BL926" s="3189"/>
      <c r="BM926" s="3189"/>
      <c r="BN926" s="3189"/>
      <c r="BO926" s="3189"/>
      <c r="BP926" s="3189"/>
      <c r="BQ926" s="3189"/>
      <c r="BR926" s="3189"/>
      <c r="BS926" s="3189"/>
      <c r="BT926" s="3189"/>
      <c r="BU926" s="3189"/>
      <c r="BV926" s="3143"/>
      <c r="BW926" s="3143"/>
      <c r="BX926" s="3143"/>
      <c r="BY926" s="3143"/>
      <c r="BZ926" s="3143"/>
      <c r="CA926" s="3143"/>
      <c r="CB926" s="3143"/>
      <c r="CC926" s="3143"/>
      <c r="CD926" s="3143"/>
      <c r="CE926" s="3143"/>
      <c r="CF926" s="3143"/>
      <c r="CG926" s="3143"/>
      <c r="CH926" s="3143"/>
      <c r="CI926" s="3143"/>
    </row>
    <row r="927" spans="1:87" ht="16.5" customHeight="1">
      <c r="A927" s="3143"/>
      <c r="B927" s="3143"/>
      <c r="C927" s="3143"/>
      <c r="D927" s="3143"/>
      <c r="E927" s="3143"/>
      <c r="F927" s="3143"/>
      <c r="G927" s="3143"/>
      <c r="H927" s="3143"/>
      <c r="I927" s="3143"/>
      <c r="J927" s="3143"/>
      <c r="K927" s="3098"/>
      <c r="L927" s="3098"/>
      <c r="M927" s="3098"/>
      <c r="N927" s="3098"/>
      <c r="O927" s="3098"/>
      <c r="P927" s="3098"/>
      <c r="Q927" s="3098"/>
      <c r="R927" s="3098"/>
      <c r="S927" s="3098"/>
      <c r="T927" s="3098"/>
      <c r="U927" s="3098"/>
      <c r="V927" s="3098"/>
      <c r="W927" s="3098"/>
      <c r="X927" s="3098"/>
      <c r="Y927" s="3098"/>
      <c r="Z927" s="3098"/>
      <c r="AA927" s="3098"/>
      <c r="AB927" s="3098"/>
      <c r="AC927" s="3098"/>
      <c r="AD927" s="3098"/>
      <c r="AE927" s="3098"/>
      <c r="AF927" s="3098"/>
      <c r="AG927" s="3098"/>
      <c r="AH927" s="3098"/>
      <c r="AI927" s="3098"/>
      <c r="AJ927" s="3143"/>
      <c r="AK927" s="3143"/>
      <c r="AL927" s="3143"/>
      <c r="AM927" s="3143"/>
      <c r="AN927" s="3143"/>
      <c r="AO927" s="3143"/>
      <c r="AP927" s="3143"/>
      <c r="AQ927" s="3143"/>
      <c r="AR927" s="3143"/>
      <c r="AS927" s="3143"/>
      <c r="AT927" s="3143"/>
      <c r="AU927" s="3143"/>
      <c r="AV927" s="3143"/>
      <c r="AW927" s="3143"/>
      <c r="AX927" s="3143"/>
      <c r="AY927" s="3143"/>
      <c r="AZ927" s="3143"/>
      <c r="BA927" s="3143"/>
      <c r="BB927" s="3143"/>
      <c r="BC927" s="3143"/>
      <c r="BD927" s="3143"/>
      <c r="BE927" s="3143"/>
      <c r="BF927" s="3143"/>
      <c r="BG927" s="3143"/>
      <c r="BH927" s="3143"/>
      <c r="BI927" s="3143"/>
      <c r="BJ927" s="3143"/>
      <c r="BK927" s="3143"/>
      <c r="BL927" s="3189"/>
      <c r="BM927" s="3189"/>
      <c r="BN927" s="3189"/>
      <c r="BO927" s="3189"/>
      <c r="BP927" s="3189"/>
      <c r="BQ927" s="3189"/>
      <c r="BR927" s="3189"/>
      <c r="BS927" s="3189"/>
      <c r="BT927" s="3189"/>
      <c r="BU927" s="3189"/>
      <c r="BV927" s="3143"/>
      <c r="BW927" s="3143"/>
      <c r="BX927" s="3143"/>
      <c r="BY927" s="3143"/>
      <c r="BZ927" s="3143"/>
      <c r="CA927" s="3143"/>
      <c r="CB927" s="3143"/>
      <c r="CC927" s="3143"/>
      <c r="CD927" s="3143"/>
      <c r="CE927" s="3143"/>
      <c r="CF927" s="3143"/>
      <c r="CG927" s="3143"/>
      <c r="CH927" s="3143"/>
      <c r="CI927" s="3143"/>
    </row>
    <row r="928" spans="1:87" ht="16.5" customHeight="1">
      <c r="A928" s="3143"/>
      <c r="B928" s="3143"/>
      <c r="C928" s="3143"/>
      <c r="D928" s="3143"/>
      <c r="E928" s="3143"/>
      <c r="F928" s="3143"/>
      <c r="G928" s="3143"/>
      <c r="H928" s="3143"/>
      <c r="I928" s="3143"/>
      <c r="J928" s="3143"/>
      <c r="K928" s="3098"/>
      <c r="L928" s="3098"/>
      <c r="M928" s="3098"/>
      <c r="N928" s="3098"/>
      <c r="O928" s="3098"/>
      <c r="P928" s="3098"/>
      <c r="Q928" s="3098"/>
      <c r="R928" s="3098"/>
      <c r="S928" s="3098"/>
      <c r="T928" s="3098"/>
      <c r="U928" s="3098"/>
      <c r="V928" s="3098"/>
      <c r="W928" s="3098"/>
      <c r="X928" s="3098"/>
      <c r="Y928" s="3098"/>
      <c r="Z928" s="3098"/>
      <c r="AA928" s="3098"/>
      <c r="AB928" s="3098"/>
      <c r="AC928" s="3098"/>
      <c r="AD928" s="3098"/>
      <c r="AE928" s="3098"/>
      <c r="AF928" s="3098"/>
      <c r="AG928" s="3098"/>
      <c r="AH928" s="3098"/>
      <c r="AI928" s="3098"/>
      <c r="AJ928" s="3143"/>
      <c r="AK928" s="3143"/>
      <c r="AL928" s="3143"/>
      <c r="AM928" s="3143"/>
      <c r="AN928" s="3143"/>
      <c r="AO928" s="3143"/>
      <c r="AP928" s="3143"/>
      <c r="AQ928" s="3143"/>
      <c r="AR928" s="3143"/>
      <c r="AS928" s="3143"/>
      <c r="AT928" s="3143"/>
      <c r="AU928" s="3143"/>
      <c r="AV928" s="3143"/>
      <c r="AW928" s="3143"/>
      <c r="AX928" s="3143"/>
      <c r="AY928" s="3143"/>
      <c r="AZ928" s="3143"/>
      <c r="BA928" s="3143"/>
      <c r="BB928" s="3143"/>
      <c r="BC928" s="3143"/>
      <c r="BD928" s="3143"/>
      <c r="BE928" s="3143"/>
      <c r="BF928" s="3143"/>
      <c r="BG928" s="3143"/>
      <c r="BH928" s="3143"/>
      <c r="BI928" s="3143"/>
      <c r="BJ928" s="3143"/>
      <c r="BK928" s="3143"/>
      <c r="BL928" s="3189"/>
      <c r="BM928" s="3189"/>
      <c r="BN928" s="3189"/>
      <c r="BO928" s="3189"/>
      <c r="BP928" s="3189"/>
      <c r="BQ928" s="3189"/>
      <c r="BR928" s="3189"/>
      <c r="BS928" s="3189"/>
      <c r="BT928" s="3189"/>
      <c r="BU928" s="3189"/>
      <c r="BV928" s="3143"/>
      <c r="BW928" s="3143"/>
      <c r="BX928" s="3143"/>
      <c r="BY928" s="3143"/>
      <c r="BZ928" s="3143"/>
      <c r="CA928" s="3143"/>
      <c r="CB928" s="3143"/>
      <c r="CC928" s="3143"/>
      <c r="CD928" s="3143"/>
      <c r="CE928" s="3143"/>
      <c r="CF928" s="3143"/>
      <c r="CG928" s="3143"/>
      <c r="CH928" s="3143"/>
      <c r="CI928" s="3143"/>
    </row>
    <row r="929" spans="1:87" ht="16.5" customHeight="1">
      <c r="A929" s="3143"/>
      <c r="B929" s="3143"/>
      <c r="C929" s="3143"/>
      <c r="D929" s="3143"/>
      <c r="E929" s="3143"/>
      <c r="F929" s="3143"/>
      <c r="G929" s="3143"/>
      <c r="H929" s="3143"/>
      <c r="I929" s="3143"/>
      <c r="J929" s="3143"/>
      <c r="K929" s="3098"/>
      <c r="L929" s="3098"/>
      <c r="M929" s="3098"/>
      <c r="N929" s="3098"/>
      <c r="O929" s="3098"/>
      <c r="P929" s="3098"/>
      <c r="Q929" s="3098"/>
      <c r="R929" s="3098"/>
      <c r="S929" s="3098"/>
      <c r="T929" s="3098"/>
      <c r="U929" s="3098"/>
      <c r="V929" s="3098"/>
      <c r="W929" s="3098"/>
      <c r="X929" s="3098"/>
      <c r="Y929" s="3098"/>
      <c r="Z929" s="3098"/>
      <c r="AA929" s="3098"/>
      <c r="AB929" s="3098"/>
      <c r="AC929" s="3098"/>
      <c r="AD929" s="3098"/>
      <c r="AE929" s="3098"/>
      <c r="AF929" s="3098"/>
      <c r="AG929" s="3098"/>
      <c r="AH929" s="3098"/>
      <c r="AI929" s="3098"/>
      <c r="AJ929" s="3143"/>
      <c r="AK929" s="3143"/>
      <c r="AL929" s="3143"/>
      <c r="AM929" s="3143"/>
      <c r="AN929" s="3143"/>
      <c r="AO929" s="3143"/>
      <c r="AP929" s="3143"/>
      <c r="AQ929" s="3143"/>
      <c r="AR929" s="3143"/>
      <c r="AS929" s="3143"/>
      <c r="AT929" s="3143"/>
      <c r="AU929" s="3143"/>
      <c r="AV929" s="3143"/>
      <c r="AW929" s="3143"/>
      <c r="AX929" s="3143"/>
      <c r="AY929" s="3143"/>
      <c r="AZ929" s="3143"/>
      <c r="BA929" s="3143"/>
      <c r="BB929" s="3143"/>
      <c r="BC929" s="3143"/>
      <c r="BD929" s="3143"/>
      <c r="BE929" s="3143"/>
      <c r="BF929" s="3143"/>
      <c r="BG929" s="3143"/>
      <c r="BH929" s="3143"/>
      <c r="BI929" s="3143"/>
      <c r="BJ929" s="3143"/>
      <c r="BK929" s="3143"/>
      <c r="BL929" s="3189"/>
      <c r="BM929" s="3189"/>
      <c r="BN929" s="3189"/>
      <c r="BO929" s="3189"/>
      <c r="BP929" s="3189"/>
      <c r="BQ929" s="3189"/>
      <c r="BR929" s="3189"/>
      <c r="BS929" s="3189"/>
      <c r="BT929" s="3189"/>
      <c r="BU929" s="3189"/>
      <c r="BV929" s="3143"/>
      <c r="BW929" s="3143"/>
      <c r="BX929" s="3143"/>
      <c r="BY929" s="3143"/>
      <c r="BZ929" s="3143"/>
      <c r="CA929" s="3143"/>
      <c r="CB929" s="3143"/>
      <c r="CC929" s="3143"/>
      <c r="CD929" s="3143"/>
      <c r="CE929" s="3143"/>
      <c r="CF929" s="3143"/>
      <c r="CG929" s="3143"/>
      <c r="CH929" s="3143"/>
      <c r="CI929" s="3143"/>
    </row>
    <row r="930" spans="1:87" ht="16.5" customHeight="1">
      <c r="A930" s="3143"/>
      <c r="B930" s="3143"/>
      <c r="C930" s="3143"/>
      <c r="D930" s="3143"/>
      <c r="E930" s="3143"/>
      <c r="F930" s="3143"/>
      <c r="G930" s="3143"/>
      <c r="H930" s="3143"/>
      <c r="I930" s="3143"/>
      <c r="J930" s="3143"/>
      <c r="K930" s="3098"/>
      <c r="L930" s="3098"/>
      <c r="M930" s="3098"/>
      <c r="N930" s="3098"/>
      <c r="O930" s="3098"/>
      <c r="P930" s="3098"/>
      <c r="Q930" s="3098"/>
      <c r="R930" s="3098"/>
      <c r="S930" s="3098"/>
      <c r="T930" s="3098"/>
      <c r="U930" s="3098"/>
      <c r="V930" s="3098"/>
      <c r="W930" s="3098"/>
      <c r="X930" s="3098"/>
      <c r="Y930" s="3098"/>
      <c r="Z930" s="3098"/>
      <c r="AA930" s="3098"/>
      <c r="AB930" s="3098"/>
      <c r="AC930" s="3098"/>
      <c r="AD930" s="3098"/>
      <c r="AE930" s="3098"/>
      <c r="AF930" s="3098"/>
      <c r="AG930" s="3098"/>
      <c r="AH930" s="3098"/>
      <c r="AI930" s="3098"/>
      <c r="AJ930" s="3143"/>
      <c r="AK930" s="3143"/>
      <c r="AL930" s="3143"/>
      <c r="AM930" s="3143"/>
      <c r="AN930" s="3143"/>
      <c r="AO930" s="3143"/>
      <c r="AP930" s="3143"/>
      <c r="AQ930" s="3143"/>
      <c r="AR930" s="3143"/>
      <c r="AS930" s="3143"/>
      <c r="AT930" s="3143"/>
      <c r="AU930" s="3143"/>
      <c r="AV930" s="3143"/>
      <c r="AW930" s="3143"/>
      <c r="AX930" s="3143"/>
      <c r="AY930" s="3143"/>
      <c r="AZ930" s="3143"/>
      <c r="BA930" s="3143"/>
      <c r="BB930" s="3143"/>
      <c r="BC930" s="3143"/>
      <c r="BD930" s="3143"/>
      <c r="BE930" s="3143"/>
      <c r="BF930" s="3143"/>
      <c r="BG930" s="3143"/>
      <c r="BH930" s="3143"/>
      <c r="BI930" s="3143"/>
      <c r="BJ930" s="3143"/>
      <c r="BK930" s="3143"/>
      <c r="BL930" s="3189"/>
      <c r="BM930" s="3189"/>
      <c r="BN930" s="3189"/>
      <c r="BO930" s="3189"/>
      <c r="BP930" s="3189"/>
      <c r="BQ930" s="3189"/>
      <c r="BR930" s="3189"/>
      <c r="BS930" s="3189"/>
      <c r="BT930" s="3189"/>
      <c r="BU930" s="3189"/>
      <c r="BV930" s="3143"/>
      <c r="BW930" s="3143"/>
      <c r="BX930" s="3143"/>
      <c r="BY930" s="3143"/>
      <c r="BZ930" s="3143"/>
      <c r="CA930" s="3143"/>
      <c r="CB930" s="3143"/>
      <c r="CC930" s="3143"/>
      <c r="CD930" s="3143"/>
      <c r="CE930" s="3143"/>
      <c r="CF930" s="3143"/>
      <c r="CG930" s="3143"/>
      <c r="CH930" s="3143"/>
      <c r="CI930" s="3143"/>
    </row>
    <row r="931" spans="1:87" ht="16.5" customHeight="1">
      <c r="A931" s="3143"/>
      <c r="B931" s="3143"/>
      <c r="C931" s="3143"/>
      <c r="D931" s="3143"/>
      <c r="E931" s="3143"/>
      <c r="F931" s="3143"/>
      <c r="G931" s="3143"/>
      <c r="H931" s="3143"/>
      <c r="I931" s="3143"/>
      <c r="J931" s="3143"/>
      <c r="K931" s="3098"/>
      <c r="L931" s="3098"/>
      <c r="M931" s="3098"/>
      <c r="N931" s="3098"/>
      <c r="O931" s="3098"/>
      <c r="P931" s="3098"/>
      <c r="Q931" s="3098"/>
      <c r="R931" s="3098"/>
      <c r="S931" s="3098"/>
      <c r="T931" s="3098"/>
      <c r="U931" s="3098"/>
      <c r="V931" s="3098"/>
      <c r="W931" s="3098"/>
      <c r="X931" s="3098"/>
      <c r="Y931" s="3098"/>
      <c r="Z931" s="3098"/>
      <c r="AA931" s="3098"/>
      <c r="AB931" s="3098"/>
      <c r="AC931" s="3098"/>
      <c r="AD931" s="3098"/>
      <c r="AE931" s="3098"/>
      <c r="AF931" s="3098"/>
      <c r="AG931" s="3098"/>
      <c r="AH931" s="3098"/>
      <c r="AI931" s="3098"/>
      <c r="AJ931" s="3143"/>
      <c r="AK931" s="3143"/>
      <c r="AL931" s="3143"/>
      <c r="AM931" s="3143"/>
      <c r="AN931" s="3143"/>
      <c r="AO931" s="3143"/>
      <c r="AP931" s="3143"/>
      <c r="AQ931" s="3143"/>
      <c r="AR931" s="3143"/>
      <c r="AS931" s="3143"/>
      <c r="AT931" s="3143"/>
      <c r="AU931" s="3143"/>
      <c r="AV931" s="3143"/>
      <c r="AW931" s="3143"/>
      <c r="AX931" s="3143"/>
      <c r="AY931" s="3143"/>
      <c r="AZ931" s="3143"/>
      <c r="BA931" s="3143"/>
      <c r="BB931" s="3143"/>
      <c r="BC931" s="3143"/>
      <c r="BD931" s="3143"/>
      <c r="BE931" s="3143"/>
      <c r="BF931" s="3143"/>
      <c r="BG931" s="3143"/>
      <c r="BH931" s="3143"/>
      <c r="BI931" s="3143"/>
      <c r="BJ931" s="3143"/>
      <c r="BK931" s="3143"/>
      <c r="BL931" s="3189"/>
      <c r="BM931" s="3189"/>
      <c r="BN931" s="3189"/>
      <c r="BO931" s="3189"/>
      <c r="BP931" s="3189"/>
      <c r="BQ931" s="3189"/>
      <c r="BR931" s="3189"/>
      <c r="BS931" s="3189"/>
      <c r="BT931" s="3189"/>
      <c r="BU931" s="3189"/>
      <c r="BV931" s="3143"/>
      <c r="BW931" s="3143"/>
      <c r="BX931" s="3143"/>
      <c r="BY931" s="3143"/>
      <c r="BZ931" s="3143"/>
      <c r="CA931" s="3143"/>
      <c r="CB931" s="3143"/>
      <c r="CC931" s="3143"/>
      <c r="CD931" s="3143"/>
      <c r="CE931" s="3143"/>
      <c r="CF931" s="3143"/>
      <c r="CG931" s="3143"/>
      <c r="CH931" s="3143"/>
      <c r="CI931" s="3143"/>
    </row>
    <row r="932" spans="1:87" ht="16.5" customHeight="1">
      <c r="A932" s="3143"/>
      <c r="B932" s="3143"/>
      <c r="C932" s="3143"/>
      <c r="D932" s="3143"/>
      <c r="E932" s="3143"/>
      <c r="F932" s="3143"/>
      <c r="G932" s="3143"/>
      <c r="H932" s="3143"/>
      <c r="I932" s="3143"/>
      <c r="J932" s="3143"/>
      <c r="K932" s="3098"/>
      <c r="L932" s="3098"/>
      <c r="M932" s="3098"/>
      <c r="N932" s="3098"/>
      <c r="O932" s="3098"/>
      <c r="P932" s="3098"/>
      <c r="Q932" s="3098"/>
      <c r="R932" s="3098"/>
      <c r="S932" s="3098"/>
      <c r="T932" s="3098"/>
      <c r="U932" s="3098"/>
      <c r="V932" s="3098"/>
      <c r="W932" s="3098"/>
      <c r="X932" s="3098"/>
      <c r="Y932" s="3098"/>
      <c r="Z932" s="3098"/>
      <c r="AA932" s="3098"/>
      <c r="AB932" s="3098"/>
      <c r="AC932" s="3098"/>
      <c r="AD932" s="3098"/>
      <c r="AE932" s="3098"/>
      <c r="AF932" s="3098"/>
      <c r="AG932" s="3098"/>
      <c r="AH932" s="3098"/>
      <c r="AI932" s="3098"/>
      <c r="AJ932" s="3143"/>
      <c r="AK932" s="3143"/>
      <c r="AL932" s="3143"/>
      <c r="AM932" s="3143"/>
      <c r="AN932" s="3143"/>
      <c r="AO932" s="3143"/>
      <c r="AP932" s="3143"/>
      <c r="AQ932" s="3143"/>
      <c r="AR932" s="3143"/>
      <c r="AS932" s="3143"/>
      <c r="AT932" s="3143"/>
      <c r="AU932" s="3143"/>
      <c r="AV932" s="3143"/>
      <c r="AW932" s="3143"/>
      <c r="AX932" s="3143"/>
      <c r="AY932" s="3143"/>
      <c r="AZ932" s="3143"/>
      <c r="BA932" s="3143"/>
      <c r="BB932" s="3143"/>
      <c r="BC932" s="3143"/>
      <c r="BD932" s="3143"/>
      <c r="BE932" s="3143"/>
      <c r="BF932" s="3143"/>
      <c r="BG932" s="3143"/>
      <c r="BH932" s="3143"/>
      <c r="BI932" s="3143"/>
      <c r="BJ932" s="3143"/>
      <c r="BK932" s="3143"/>
      <c r="BL932" s="3189"/>
      <c r="BM932" s="3189"/>
      <c r="BN932" s="3189"/>
      <c r="BO932" s="3189"/>
      <c r="BP932" s="3189"/>
      <c r="BQ932" s="3189"/>
      <c r="BR932" s="3189"/>
      <c r="BS932" s="3189"/>
      <c r="BT932" s="3189"/>
      <c r="BU932" s="3189"/>
      <c r="BV932" s="3143"/>
      <c r="BW932" s="3143"/>
      <c r="BX932" s="3143"/>
      <c r="BY932" s="3143"/>
      <c r="BZ932" s="3143"/>
      <c r="CA932" s="3143"/>
      <c r="CB932" s="3143"/>
      <c r="CC932" s="3143"/>
      <c r="CD932" s="3143"/>
      <c r="CE932" s="3143"/>
      <c r="CF932" s="3143"/>
      <c r="CG932" s="3143"/>
      <c r="CH932" s="3143"/>
      <c r="CI932" s="3143"/>
    </row>
    <row r="933" spans="1:87" ht="16.5" customHeight="1">
      <c r="A933" s="3143"/>
      <c r="B933" s="3143"/>
      <c r="C933" s="3143"/>
      <c r="D933" s="3143"/>
      <c r="E933" s="3143"/>
      <c r="F933" s="3143"/>
      <c r="G933" s="3143"/>
      <c r="H933" s="3143"/>
      <c r="I933" s="3143"/>
      <c r="J933" s="3143"/>
      <c r="K933" s="3098"/>
      <c r="L933" s="3098"/>
      <c r="M933" s="3098"/>
      <c r="N933" s="3098"/>
      <c r="O933" s="3098"/>
      <c r="P933" s="3098"/>
      <c r="Q933" s="3098"/>
      <c r="R933" s="3098"/>
      <c r="S933" s="3098"/>
      <c r="T933" s="3098"/>
      <c r="U933" s="3098"/>
      <c r="V933" s="3098"/>
      <c r="W933" s="3098"/>
      <c r="X933" s="3098"/>
      <c r="Y933" s="3098"/>
      <c r="Z933" s="3098"/>
      <c r="AA933" s="3098"/>
      <c r="AB933" s="3098"/>
      <c r="AC933" s="3098"/>
      <c r="AD933" s="3098"/>
      <c r="AE933" s="3098"/>
      <c r="AF933" s="3098"/>
      <c r="AG933" s="3098"/>
      <c r="AH933" s="3098"/>
      <c r="AI933" s="3098"/>
      <c r="AJ933" s="3143"/>
      <c r="AK933" s="3143"/>
      <c r="AL933" s="3143"/>
      <c r="AM933" s="3143"/>
      <c r="AN933" s="3143"/>
      <c r="AO933" s="3143"/>
      <c r="AP933" s="3143"/>
      <c r="AQ933" s="3143"/>
      <c r="AR933" s="3143"/>
      <c r="AS933" s="3143"/>
      <c r="AT933" s="3143"/>
      <c r="AU933" s="3143"/>
      <c r="AV933" s="3143"/>
      <c r="AW933" s="3143"/>
      <c r="AX933" s="3143"/>
      <c r="AY933" s="3143"/>
      <c r="AZ933" s="3143"/>
      <c r="BA933" s="3143"/>
      <c r="BB933" s="3143"/>
      <c r="BC933" s="3143"/>
      <c r="BD933" s="3143"/>
      <c r="BE933" s="3143"/>
      <c r="BF933" s="3143"/>
      <c r="BG933" s="3143"/>
      <c r="BH933" s="3143"/>
      <c r="BI933" s="3143"/>
      <c r="BJ933" s="3143"/>
      <c r="BK933" s="3143"/>
      <c r="BL933" s="3189"/>
      <c r="BM933" s="3189"/>
      <c r="BN933" s="3189"/>
      <c r="BO933" s="3189"/>
      <c r="BP933" s="3189"/>
      <c r="BQ933" s="3189"/>
      <c r="BR933" s="3189"/>
      <c r="BS933" s="3189"/>
      <c r="BT933" s="3189"/>
      <c r="BU933" s="3189"/>
      <c r="BV933" s="3143"/>
      <c r="BW933" s="3143"/>
      <c r="BX933" s="3143"/>
      <c r="BY933" s="3143"/>
      <c r="BZ933" s="3143"/>
      <c r="CA933" s="3143"/>
      <c r="CB933" s="3143"/>
      <c r="CC933" s="3143"/>
      <c r="CD933" s="3143"/>
      <c r="CE933" s="3143"/>
      <c r="CF933" s="3143"/>
      <c r="CG933" s="3143"/>
      <c r="CH933" s="3143"/>
      <c r="CI933" s="3143"/>
    </row>
    <row r="934" spans="1:87" ht="16.5" customHeight="1">
      <c r="A934" s="3143"/>
      <c r="B934" s="3143"/>
      <c r="C934" s="3143"/>
      <c r="D934" s="3143"/>
      <c r="E934" s="3143"/>
      <c r="F934" s="3143"/>
      <c r="G934" s="3143"/>
      <c r="H934" s="3143"/>
      <c r="I934" s="3143"/>
      <c r="J934" s="3143"/>
      <c r="K934" s="3098"/>
      <c r="L934" s="3098"/>
      <c r="M934" s="3098"/>
      <c r="N934" s="3098"/>
      <c r="O934" s="3098"/>
      <c r="P934" s="3098"/>
      <c r="Q934" s="3098"/>
      <c r="R934" s="3098"/>
      <c r="S934" s="3098"/>
      <c r="T934" s="3098"/>
      <c r="U934" s="3098"/>
      <c r="V934" s="3098"/>
      <c r="W934" s="3098"/>
      <c r="X934" s="3098"/>
      <c r="Y934" s="3098"/>
      <c r="Z934" s="3098"/>
      <c r="AA934" s="3098"/>
      <c r="AB934" s="3098"/>
      <c r="AC934" s="3098"/>
      <c r="AD934" s="3098"/>
      <c r="AE934" s="3098"/>
      <c r="AF934" s="3098"/>
      <c r="AG934" s="3098"/>
      <c r="AH934" s="3098"/>
      <c r="AI934" s="3098"/>
      <c r="AJ934" s="3143"/>
      <c r="AK934" s="3143"/>
      <c r="AL934" s="3143"/>
      <c r="AM934" s="3143"/>
      <c r="AN934" s="3143"/>
      <c r="AO934" s="3143"/>
      <c r="AP934" s="3143"/>
      <c r="AQ934" s="3143"/>
      <c r="AR934" s="3143"/>
      <c r="AS934" s="3143"/>
      <c r="AT934" s="3143"/>
      <c r="AU934" s="3143"/>
      <c r="AV934" s="3143"/>
      <c r="AW934" s="3143"/>
      <c r="AX934" s="3143"/>
      <c r="AY934" s="3143"/>
      <c r="AZ934" s="3143"/>
      <c r="BA934" s="3143"/>
      <c r="BB934" s="3143"/>
      <c r="BC934" s="3143"/>
      <c r="BD934" s="3143"/>
      <c r="BE934" s="3143"/>
      <c r="BF934" s="3143"/>
      <c r="BG934" s="3143"/>
      <c r="BH934" s="3143"/>
      <c r="BI934" s="3143"/>
      <c r="BJ934" s="3143"/>
      <c r="BK934" s="3143"/>
      <c r="BL934" s="3189"/>
      <c r="BM934" s="3189"/>
      <c r="BN934" s="3189"/>
      <c r="BO934" s="3189"/>
      <c r="BP934" s="3189"/>
      <c r="BQ934" s="3189"/>
      <c r="BR934" s="3189"/>
      <c r="BS934" s="3189"/>
      <c r="BT934" s="3189"/>
      <c r="BU934" s="3189"/>
      <c r="BV934" s="3143"/>
      <c r="BW934" s="3143"/>
      <c r="BX934" s="3143"/>
      <c r="BY934" s="3143"/>
      <c r="BZ934" s="3143"/>
      <c r="CA934" s="3143"/>
      <c r="CB934" s="3143"/>
      <c r="CC934" s="3143"/>
      <c r="CD934" s="3143"/>
      <c r="CE934" s="3143"/>
      <c r="CF934" s="3143"/>
      <c r="CG934" s="3143"/>
      <c r="CH934" s="3143"/>
      <c r="CI934" s="3143"/>
    </row>
    <row r="935" spans="1:87" ht="16.5" customHeight="1">
      <c r="A935" s="3143"/>
      <c r="B935" s="3143"/>
      <c r="C935" s="3143"/>
      <c r="D935" s="3143"/>
      <c r="E935" s="3143"/>
      <c r="F935" s="3143"/>
      <c r="G935" s="3143"/>
      <c r="H935" s="3143"/>
      <c r="I935" s="3143"/>
      <c r="J935" s="3143"/>
      <c r="K935" s="3098"/>
      <c r="L935" s="3098"/>
      <c r="M935" s="3098"/>
      <c r="N935" s="3098"/>
      <c r="O935" s="3098"/>
      <c r="P935" s="3098"/>
      <c r="Q935" s="3098"/>
      <c r="R935" s="3098"/>
      <c r="S935" s="3098"/>
      <c r="T935" s="3098"/>
      <c r="U935" s="3098"/>
      <c r="V935" s="3098"/>
      <c r="W935" s="3098"/>
      <c r="X935" s="3098"/>
      <c r="Y935" s="3098"/>
      <c r="Z935" s="3098"/>
      <c r="AA935" s="3098"/>
      <c r="AB935" s="3098"/>
      <c r="AC935" s="3098"/>
      <c r="AD935" s="3098"/>
      <c r="AE935" s="3098"/>
      <c r="AF935" s="3098"/>
      <c r="AG935" s="3098"/>
      <c r="AH935" s="3098"/>
      <c r="AI935" s="3098"/>
      <c r="AJ935" s="3143"/>
      <c r="AK935" s="3143"/>
      <c r="AL935" s="3143"/>
      <c r="AM935" s="3143"/>
      <c r="AN935" s="3143"/>
      <c r="AO935" s="3143"/>
      <c r="AP935" s="3143"/>
      <c r="AQ935" s="3143"/>
      <c r="AR935" s="3143"/>
      <c r="AS935" s="3143"/>
      <c r="AT935" s="3143"/>
      <c r="AU935" s="3143"/>
      <c r="AV935" s="3143"/>
      <c r="AW935" s="3143"/>
      <c r="AX935" s="3143"/>
      <c r="AY935" s="3143"/>
      <c r="AZ935" s="3143"/>
      <c r="BA935" s="3143"/>
      <c r="BB935" s="3143"/>
      <c r="BC935" s="3143"/>
      <c r="BD935" s="3143"/>
      <c r="BE935" s="3143"/>
      <c r="BF935" s="3143"/>
      <c r="BG935" s="3143"/>
      <c r="BH935" s="3143"/>
      <c r="BI935" s="3143"/>
      <c r="BJ935" s="3143"/>
      <c r="BK935" s="3143"/>
      <c r="BL935" s="3189"/>
      <c r="BM935" s="3189"/>
      <c r="BN935" s="3189"/>
      <c r="BO935" s="3189"/>
      <c r="BP935" s="3189"/>
      <c r="BQ935" s="3189"/>
      <c r="BR935" s="3189"/>
      <c r="BS935" s="3189"/>
      <c r="BT935" s="3189"/>
      <c r="BU935" s="3189"/>
      <c r="BV935" s="3143"/>
      <c r="BW935" s="3143"/>
      <c r="BX935" s="3143"/>
      <c r="BY935" s="3143"/>
      <c r="BZ935" s="3143"/>
      <c r="CA935" s="3143"/>
      <c r="CB935" s="3143"/>
      <c r="CC935" s="3143"/>
      <c r="CD935" s="3143"/>
      <c r="CE935" s="3143"/>
      <c r="CF935" s="3143"/>
      <c r="CG935" s="3143"/>
      <c r="CH935" s="3143"/>
      <c r="CI935" s="3143"/>
    </row>
    <row r="936" spans="1:87" ht="16.5" customHeight="1">
      <c r="A936" s="3143"/>
      <c r="B936" s="3143"/>
      <c r="C936" s="3143"/>
      <c r="D936" s="3143"/>
      <c r="E936" s="3143"/>
      <c r="F936" s="3143"/>
      <c r="G936" s="3143"/>
      <c r="H936" s="3143"/>
      <c r="I936" s="3143"/>
      <c r="J936" s="3143"/>
      <c r="K936" s="3098"/>
      <c r="L936" s="3098"/>
      <c r="M936" s="3098"/>
      <c r="N936" s="3098"/>
      <c r="O936" s="3098"/>
      <c r="P936" s="3098"/>
      <c r="Q936" s="3098"/>
      <c r="R936" s="3098"/>
      <c r="S936" s="3098"/>
      <c r="T936" s="3098"/>
      <c r="U936" s="3098"/>
      <c r="V936" s="3098"/>
      <c r="W936" s="3098"/>
      <c r="X936" s="3098"/>
      <c r="Y936" s="3098"/>
      <c r="Z936" s="3098"/>
      <c r="AA936" s="3098"/>
      <c r="AB936" s="3098"/>
      <c r="AC936" s="3098"/>
      <c r="AD936" s="3098"/>
      <c r="AE936" s="3098"/>
      <c r="AF936" s="3098"/>
      <c r="AG936" s="3098"/>
      <c r="AH936" s="3098"/>
      <c r="AI936" s="3098"/>
      <c r="AJ936" s="3143"/>
      <c r="AK936" s="3143"/>
      <c r="AL936" s="3143"/>
      <c r="AM936" s="3143"/>
      <c r="AN936" s="3143"/>
      <c r="AO936" s="3143"/>
      <c r="AP936" s="3143"/>
      <c r="AQ936" s="3143"/>
      <c r="AR936" s="3143"/>
      <c r="AS936" s="3143"/>
      <c r="AT936" s="3143"/>
      <c r="AU936" s="3143"/>
      <c r="AV936" s="3143"/>
      <c r="AW936" s="3143"/>
      <c r="AX936" s="3143"/>
      <c r="AY936" s="3143"/>
      <c r="AZ936" s="3143"/>
      <c r="BA936" s="3143"/>
      <c r="BB936" s="3143"/>
      <c r="BC936" s="3143"/>
      <c r="BD936" s="3143"/>
      <c r="BE936" s="3143"/>
      <c r="BF936" s="3143"/>
      <c r="BG936" s="3143"/>
      <c r="BH936" s="3143"/>
      <c r="BI936" s="3143"/>
      <c r="BJ936" s="3143"/>
      <c r="BK936" s="3143"/>
      <c r="BL936" s="3189"/>
      <c r="BM936" s="3189"/>
      <c r="BN936" s="3189"/>
      <c r="BO936" s="3189"/>
      <c r="BP936" s="3189"/>
      <c r="BQ936" s="3189"/>
      <c r="BR936" s="3189"/>
      <c r="BS936" s="3189"/>
      <c r="BT936" s="3189"/>
      <c r="BU936" s="3189"/>
      <c r="BV936" s="3143"/>
      <c r="BW936" s="3143"/>
      <c r="BX936" s="3143"/>
      <c r="BY936" s="3143"/>
      <c r="BZ936" s="3143"/>
      <c r="CA936" s="3143"/>
      <c r="CB936" s="3143"/>
      <c r="CC936" s="3143"/>
      <c r="CD936" s="3143"/>
      <c r="CE936" s="3143"/>
      <c r="CF936" s="3143"/>
      <c r="CG936" s="3143"/>
      <c r="CH936" s="3143"/>
      <c r="CI936" s="3143"/>
    </row>
    <row r="937" spans="1:87" ht="16.5" customHeight="1">
      <c r="A937" s="3143"/>
      <c r="B937" s="3143"/>
      <c r="C937" s="3143"/>
      <c r="D937" s="3143"/>
      <c r="E937" s="3143"/>
      <c r="F937" s="3143"/>
      <c r="G937" s="3143"/>
      <c r="H937" s="3143"/>
      <c r="I937" s="3143"/>
      <c r="J937" s="3143"/>
      <c r="K937" s="3098"/>
      <c r="L937" s="3098"/>
      <c r="M937" s="3098"/>
      <c r="N937" s="3098"/>
      <c r="O937" s="3098"/>
      <c r="P937" s="3098"/>
      <c r="Q937" s="3098"/>
      <c r="R937" s="3098"/>
      <c r="S937" s="3098"/>
      <c r="T937" s="3098"/>
      <c r="U937" s="3098"/>
      <c r="V937" s="3098"/>
      <c r="W937" s="3098"/>
      <c r="X937" s="3098"/>
      <c r="Y937" s="3098"/>
      <c r="Z937" s="3098"/>
      <c r="AA937" s="3098"/>
      <c r="AB937" s="3098"/>
      <c r="AC937" s="3098"/>
      <c r="AD937" s="3098"/>
      <c r="AE937" s="3098"/>
      <c r="AF937" s="3098"/>
      <c r="AG937" s="3098"/>
      <c r="AH937" s="3098"/>
      <c r="AI937" s="3098"/>
      <c r="AJ937" s="3143"/>
      <c r="AK937" s="3143"/>
      <c r="AL937" s="3143"/>
      <c r="AM937" s="3143"/>
      <c r="AN937" s="3143"/>
      <c r="AO937" s="3143"/>
      <c r="AP937" s="3143"/>
      <c r="AQ937" s="3143"/>
      <c r="AR937" s="3143"/>
      <c r="AS937" s="3143"/>
      <c r="AT937" s="3143"/>
      <c r="AU937" s="3143"/>
      <c r="AV937" s="3143"/>
      <c r="AW937" s="3143"/>
      <c r="AX937" s="3143"/>
      <c r="AY937" s="3143"/>
      <c r="AZ937" s="3143"/>
      <c r="BA937" s="3143"/>
      <c r="BB937" s="3143"/>
      <c r="BC937" s="3143"/>
      <c r="BD937" s="3143"/>
      <c r="BE937" s="3143"/>
      <c r="BF937" s="3143"/>
      <c r="BG937" s="3143"/>
      <c r="BH937" s="3143"/>
      <c r="BI937" s="3143"/>
      <c r="BJ937" s="3143"/>
      <c r="BK937" s="3143"/>
      <c r="BL937" s="3189"/>
      <c r="BM937" s="3189"/>
      <c r="BN937" s="3189"/>
      <c r="BO937" s="3189"/>
      <c r="BP937" s="3189"/>
      <c r="BQ937" s="3189"/>
      <c r="BR937" s="3189"/>
      <c r="BS937" s="3189"/>
      <c r="BT937" s="3189"/>
      <c r="BU937" s="3189"/>
      <c r="BV937" s="3143"/>
      <c r="BW937" s="3143"/>
      <c r="BX937" s="3143"/>
      <c r="BY937" s="3143"/>
      <c r="BZ937" s="3143"/>
      <c r="CA937" s="3143"/>
      <c r="CB937" s="3143"/>
      <c r="CC937" s="3143"/>
      <c r="CD937" s="3143"/>
      <c r="CE937" s="3143"/>
      <c r="CF937" s="3143"/>
      <c r="CG937" s="3143"/>
      <c r="CH937" s="3143"/>
      <c r="CI937" s="3143"/>
    </row>
    <row r="938" spans="1:87" ht="16.5" customHeight="1">
      <c r="A938" s="3143"/>
      <c r="B938" s="3143"/>
      <c r="C938" s="3143"/>
      <c r="D938" s="3143"/>
      <c r="E938" s="3143"/>
      <c r="F938" s="3143"/>
      <c r="G938" s="3143"/>
      <c r="H938" s="3143"/>
      <c r="I938" s="3143"/>
      <c r="J938" s="3143"/>
      <c r="K938" s="3098"/>
      <c r="L938" s="3098"/>
      <c r="M938" s="3098"/>
      <c r="N938" s="3098"/>
      <c r="O938" s="3098"/>
      <c r="P938" s="3098"/>
      <c r="Q938" s="3098"/>
      <c r="R938" s="3098"/>
      <c r="S938" s="3098"/>
      <c r="T938" s="3098"/>
      <c r="U938" s="3098"/>
      <c r="V938" s="3098"/>
      <c r="W938" s="3098"/>
      <c r="X938" s="3098"/>
      <c r="Y938" s="3098"/>
      <c r="Z938" s="3098"/>
      <c r="AA938" s="3098"/>
      <c r="AB938" s="3098"/>
      <c r="AC938" s="3098"/>
      <c r="AD938" s="3098"/>
      <c r="AE938" s="3098"/>
      <c r="AF938" s="3098"/>
      <c r="AG938" s="3098"/>
      <c r="AH938" s="3098"/>
      <c r="AI938" s="3098"/>
      <c r="AJ938" s="3143"/>
      <c r="AK938" s="3143"/>
      <c r="AL938" s="3143"/>
      <c r="AM938" s="3143"/>
      <c r="AN938" s="3143"/>
      <c r="AO938" s="3143"/>
      <c r="AP938" s="3143"/>
      <c r="AQ938" s="3143"/>
      <c r="AR938" s="3143"/>
      <c r="AS938" s="3143"/>
      <c r="AT938" s="3143"/>
      <c r="AU938" s="3143"/>
      <c r="AV938" s="3143"/>
      <c r="AW938" s="3143"/>
      <c r="AX938" s="3143"/>
      <c r="AY938" s="3143"/>
      <c r="AZ938" s="3143"/>
      <c r="BA938" s="3143"/>
      <c r="BB938" s="3143"/>
      <c r="BC938" s="3143"/>
      <c r="BD938" s="3143"/>
      <c r="BE938" s="3143"/>
      <c r="BF938" s="3143"/>
      <c r="BG938" s="3143"/>
      <c r="BH938" s="3143"/>
      <c r="BI938" s="3143"/>
      <c r="BJ938" s="3143"/>
      <c r="BK938" s="3143"/>
      <c r="BL938" s="3189"/>
      <c r="BM938" s="3189"/>
      <c r="BN938" s="3189"/>
      <c r="BO938" s="3189"/>
      <c r="BP938" s="3189"/>
      <c r="BQ938" s="3189"/>
      <c r="BR938" s="3189"/>
      <c r="BS938" s="3189"/>
      <c r="BT938" s="3189"/>
      <c r="BU938" s="3189"/>
      <c r="BV938" s="3143"/>
      <c r="BW938" s="3143"/>
      <c r="BX938" s="3143"/>
      <c r="BY938" s="3143"/>
      <c r="BZ938" s="3143"/>
      <c r="CA938" s="3143"/>
      <c r="CB938" s="3143"/>
      <c r="CC938" s="3143"/>
      <c r="CD938" s="3143"/>
      <c r="CE938" s="3143"/>
      <c r="CF938" s="3143"/>
      <c r="CG938" s="3143"/>
      <c r="CH938" s="3143"/>
      <c r="CI938" s="3143"/>
    </row>
    <row r="939" spans="1:87" ht="16.5" customHeight="1">
      <c r="A939" s="3143"/>
      <c r="B939" s="3143"/>
      <c r="C939" s="3143"/>
      <c r="D939" s="3143"/>
      <c r="E939" s="3143"/>
      <c r="F939" s="3143"/>
      <c r="G939" s="3143"/>
      <c r="H939" s="3143"/>
      <c r="I939" s="3143"/>
      <c r="J939" s="3143"/>
      <c r="K939" s="3098"/>
      <c r="L939" s="3098"/>
      <c r="M939" s="3098"/>
      <c r="N939" s="3098"/>
      <c r="O939" s="3098"/>
      <c r="P939" s="3098"/>
      <c r="Q939" s="3098"/>
      <c r="R939" s="3098"/>
      <c r="S939" s="3098"/>
      <c r="T939" s="3098"/>
      <c r="U939" s="3098"/>
      <c r="V939" s="3098"/>
      <c r="W939" s="3098"/>
      <c r="X939" s="3098"/>
      <c r="Y939" s="3098"/>
      <c r="Z939" s="3098"/>
      <c r="AA939" s="3098"/>
      <c r="AB939" s="3098"/>
      <c r="AC939" s="3098"/>
      <c r="AD939" s="3098"/>
      <c r="AE939" s="3098"/>
      <c r="AF939" s="3098"/>
      <c r="AG939" s="3098"/>
      <c r="AH939" s="3098"/>
      <c r="AI939" s="3098"/>
      <c r="AJ939" s="3143"/>
      <c r="AK939" s="3143"/>
      <c r="AL939" s="3143"/>
      <c r="AM939" s="3143"/>
      <c r="AN939" s="3143"/>
      <c r="AO939" s="3143"/>
      <c r="AP939" s="3143"/>
      <c r="AQ939" s="3143"/>
      <c r="AR939" s="3143"/>
      <c r="AS939" s="3143"/>
      <c r="AT939" s="3143"/>
      <c r="AU939" s="3143"/>
      <c r="AV939" s="3143"/>
      <c r="AW939" s="3143"/>
      <c r="AX939" s="3143"/>
      <c r="AY939" s="3143"/>
      <c r="AZ939" s="3143"/>
      <c r="BA939" s="3143"/>
      <c r="BB939" s="3143"/>
      <c r="BC939" s="3143"/>
      <c r="BD939" s="3143"/>
      <c r="BE939" s="3143"/>
      <c r="BF939" s="3143"/>
      <c r="BG939" s="3143"/>
      <c r="BH939" s="3143"/>
      <c r="BI939" s="3143"/>
      <c r="BJ939" s="3143"/>
      <c r="BK939" s="3143"/>
      <c r="BL939" s="3189"/>
      <c r="BM939" s="3189"/>
      <c r="BN939" s="3189"/>
      <c r="BO939" s="3189"/>
      <c r="BP939" s="3189"/>
      <c r="BQ939" s="3189"/>
      <c r="BR939" s="3189"/>
      <c r="BS939" s="3189"/>
      <c r="BT939" s="3189"/>
      <c r="BU939" s="3189"/>
      <c r="BV939" s="3143"/>
      <c r="BW939" s="3143"/>
      <c r="BX939" s="3143"/>
      <c r="BY939" s="3143"/>
      <c r="BZ939" s="3143"/>
      <c r="CA939" s="3143"/>
      <c r="CB939" s="3143"/>
      <c r="CC939" s="3143"/>
      <c r="CD939" s="3143"/>
      <c r="CE939" s="3143"/>
      <c r="CF939" s="3143"/>
      <c r="CG939" s="3143"/>
      <c r="CH939" s="3143"/>
      <c r="CI939" s="3143"/>
    </row>
    <row r="940" spans="1:87" ht="16.5" customHeight="1">
      <c r="A940" s="3143"/>
      <c r="B940" s="3143"/>
      <c r="C940" s="3143"/>
      <c r="D940" s="3143"/>
      <c r="E940" s="3143"/>
      <c r="F940" s="3143"/>
      <c r="G940" s="3143"/>
      <c r="H940" s="3143"/>
      <c r="I940" s="3143"/>
      <c r="J940" s="3143"/>
      <c r="K940" s="3098"/>
      <c r="L940" s="3098"/>
      <c r="M940" s="3098"/>
      <c r="N940" s="3098"/>
      <c r="O940" s="3098"/>
      <c r="P940" s="3098"/>
      <c r="Q940" s="3098"/>
      <c r="R940" s="3098"/>
      <c r="S940" s="3098"/>
      <c r="T940" s="3098"/>
      <c r="U940" s="3098"/>
      <c r="V940" s="3098"/>
      <c r="W940" s="3098"/>
      <c r="X940" s="3098"/>
      <c r="Y940" s="3098"/>
      <c r="Z940" s="3098"/>
      <c r="AA940" s="3098"/>
      <c r="AB940" s="3098"/>
      <c r="AC940" s="3098"/>
      <c r="AD940" s="3098"/>
      <c r="AE940" s="3098"/>
      <c r="AF940" s="3098"/>
      <c r="AG940" s="3098"/>
      <c r="AH940" s="3098"/>
      <c r="AI940" s="3098"/>
      <c r="AJ940" s="3143"/>
      <c r="AK940" s="3143"/>
      <c r="AL940" s="3143"/>
      <c r="AM940" s="3143"/>
      <c r="AN940" s="3143"/>
      <c r="AO940" s="3143"/>
      <c r="AP940" s="3143"/>
      <c r="AQ940" s="3143"/>
      <c r="AR940" s="3143"/>
      <c r="AS940" s="3143"/>
      <c r="AT940" s="3143"/>
      <c r="AU940" s="3143"/>
      <c r="AV940" s="3143"/>
      <c r="AW940" s="3143"/>
      <c r="AX940" s="3143"/>
      <c r="AY940" s="3143"/>
      <c r="AZ940" s="3143"/>
      <c r="BA940" s="3143"/>
      <c r="BB940" s="3143"/>
      <c r="BC940" s="3143"/>
      <c r="BD940" s="3143"/>
      <c r="BE940" s="3143"/>
      <c r="BF940" s="3143"/>
      <c r="BG940" s="3143"/>
      <c r="BH940" s="3143"/>
      <c r="BI940" s="3143"/>
      <c r="BJ940" s="3143"/>
      <c r="BK940" s="3143"/>
      <c r="BL940" s="3189"/>
      <c r="BM940" s="3189"/>
      <c r="BN940" s="3189"/>
      <c r="BO940" s="3189"/>
      <c r="BP940" s="3189"/>
      <c r="BQ940" s="3189"/>
      <c r="BR940" s="3189"/>
      <c r="BS940" s="3189"/>
      <c r="BT940" s="3189"/>
      <c r="BU940" s="3189"/>
      <c r="BV940" s="3143"/>
      <c r="BW940" s="3143"/>
      <c r="BX940" s="3143"/>
      <c r="BY940" s="3143"/>
      <c r="BZ940" s="3143"/>
      <c r="CA940" s="3143"/>
      <c r="CB940" s="3143"/>
      <c r="CC940" s="3143"/>
      <c r="CD940" s="3143"/>
      <c r="CE940" s="3143"/>
      <c r="CF940" s="3143"/>
      <c r="CG940" s="3143"/>
      <c r="CH940" s="3143"/>
      <c r="CI940" s="3143"/>
    </row>
    <row r="941" spans="1:87" ht="16.5" customHeight="1">
      <c r="A941" s="3143"/>
      <c r="B941" s="3143"/>
      <c r="C941" s="3143"/>
      <c r="D941" s="3143"/>
      <c r="E941" s="3143"/>
      <c r="F941" s="3143"/>
      <c r="G941" s="3143"/>
      <c r="H941" s="3143"/>
      <c r="I941" s="3143"/>
      <c r="J941" s="3143"/>
      <c r="K941" s="3098"/>
      <c r="L941" s="3098"/>
      <c r="M941" s="3098"/>
      <c r="N941" s="3098"/>
      <c r="O941" s="3098"/>
      <c r="P941" s="3098"/>
      <c r="Q941" s="3098"/>
      <c r="R941" s="3098"/>
      <c r="S941" s="3098"/>
      <c r="T941" s="3098"/>
      <c r="U941" s="3098"/>
      <c r="V941" s="3098"/>
      <c r="W941" s="3098"/>
      <c r="X941" s="3098"/>
      <c r="Y941" s="3098"/>
      <c r="Z941" s="3098"/>
      <c r="AA941" s="3098"/>
      <c r="AB941" s="3098"/>
      <c r="AC941" s="3098"/>
      <c r="AD941" s="3098"/>
      <c r="AE941" s="3098"/>
      <c r="AF941" s="3098"/>
      <c r="AG941" s="3098"/>
      <c r="AH941" s="3098"/>
      <c r="AI941" s="3098"/>
      <c r="AJ941" s="3143"/>
      <c r="AK941" s="3143"/>
      <c r="AL941" s="3143"/>
      <c r="AM941" s="3143"/>
      <c r="AN941" s="3143"/>
      <c r="AO941" s="3143"/>
      <c r="AP941" s="3143"/>
      <c r="AQ941" s="3143"/>
      <c r="AR941" s="3143"/>
      <c r="AS941" s="3143"/>
      <c r="AT941" s="3143"/>
      <c r="AU941" s="3143"/>
      <c r="AV941" s="3143"/>
      <c r="AW941" s="3143"/>
      <c r="AX941" s="3143"/>
      <c r="AY941" s="3143"/>
      <c r="AZ941" s="3143"/>
      <c r="BA941" s="3143"/>
      <c r="BB941" s="3143"/>
      <c r="BC941" s="3143"/>
      <c r="BD941" s="3143"/>
      <c r="BE941" s="3143"/>
      <c r="BF941" s="3143"/>
      <c r="BG941" s="3143"/>
      <c r="BH941" s="3143"/>
      <c r="BI941" s="3143"/>
      <c r="BJ941" s="3143"/>
      <c r="BK941" s="3143"/>
      <c r="BL941" s="3189"/>
      <c r="BM941" s="3189"/>
      <c r="BN941" s="3189"/>
      <c r="BO941" s="3189"/>
      <c r="BP941" s="3189"/>
      <c r="BQ941" s="3189"/>
      <c r="BR941" s="3189"/>
      <c r="BS941" s="3189"/>
      <c r="BT941" s="3189"/>
      <c r="BU941" s="3189"/>
      <c r="BV941" s="3143"/>
      <c r="BW941" s="3143"/>
      <c r="BX941" s="3143"/>
      <c r="BY941" s="3143"/>
      <c r="BZ941" s="3143"/>
      <c r="CA941" s="3143"/>
      <c r="CB941" s="3143"/>
      <c r="CC941" s="3143"/>
      <c r="CD941" s="3143"/>
      <c r="CE941" s="3143"/>
      <c r="CF941" s="3143"/>
      <c r="CG941" s="3143"/>
      <c r="CH941" s="3143"/>
      <c r="CI941" s="3143"/>
    </row>
    <row r="942" spans="1:87" ht="16.5" customHeight="1">
      <c r="A942" s="3143"/>
      <c r="B942" s="3143"/>
      <c r="C942" s="3143"/>
      <c r="D942" s="3143"/>
      <c r="E942" s="3143"/>
      <c r="F942" s="3143"/>
      <c r="G942" s="3143"/>
      <c r="H942" s="3143"/>
      <c r="I942" s="3143"/>
      <c r="J942" s="3143"/>
      <c r="K942" s="3098"/>
      <c r="L942" s="3098"/>
      <c r="M942" s="3098"/>
      <c r="N942" s="3098"/>
      <c r="O942" s="3098"/>
      <c r="P942" s="3098"/>
      <c r="Q942" s="3098"/>
      <c r="R942" s="3098"/>
      <c r="S942" s="3098"/>
      <c r="T942" s="3098"/>
      <c r="U942" s="3098"/>
      <c r="V942" s="3098"/>
      <c r="W942" s="3098"/>
      <c r="X942" s="3098"/>
      <c r="Y942" s="3098"/>
      <c r="Z942" s="3098"/>
      <c r="AA942" s="3098"/>
      <c r="AB942" s="3098"/>
      <c r="AC942" s="3098"/>
      <c r="AD942" s="3098"/>
      <c r="AE942" s="3098"/>
      <c r="AF942" s="3098"/>
      <c r="AG942" s="3098"/>
      <c r="AH942" s="3098"/>
      <c r="AI942" s="3098"/>
      <c r="AJ942" s="3143"/>
      <c r="AK942" s="3143"/>
      <c r="AL942" s="3143"/>
      <c r="AM942" s="3143"/>
      <c r="AN942" s="3143"/>
      <c r="AO942" s="3143"/>
      <c r="AP942" s="3143"/>
      <c r="AQ942" s="3143"/>
      <c r="AR942" s="3143"/>
      <c r="AS942" s="3143"/>
      <c r="AT942" s="3143"/>
      <c r="AU942" s="3143"/>
      <c r="AV942" s="3143"/>
      <c r="AW942" s="3143"/>
      <c r="AX942" s="3143"/>
      <c r="AY942" s="3143"/>
      <c r="AZ942" s="3143"/>
      <c r="BA942" s="3143"/>
      <c r="BB942" s="3143"/>
      <c r="BC942" s="3143"/>
      <c r="BD942" s="3143"/>
      <c r="BE942" s="3143"/>
      <c r="BF942" s="3143"/>
      <c r="BG942" s="3143"/>
      <c r="BH942" s="3143"/>
      <c r="BI942" s="3143"/>
      <c r="BJ942" s="3143"/>
      <c r="BK942" s="3143"/>
      <c r="BL942" s="3189"/>
      <c r="BM942" s="3189"/>
      <c r="BN942" s="3189"/>
      <c r="BO942" s="3189"/>
      <c r="BP942" s="3189"/>
      <c r="BQ942" s="3189"/>
      <c r="BR942" s="3189"/>
      <c r="BS942" s="3189"/>
      <c r="BT942" s="3189"/>
      <c r="BU942" s="3189"/>
      <c r="BV942" s="3143"/>
      <c r="BW942" s="3143"/>
      <c r="BX942" s="3143"/>
      <c r="BY942" s="3143"/>
      <c r="BZ942" s="3143"/>
      <c r="CA942" s="3143"/>
      <c r="CB942" s="3143"/>
      <c r="CC942" s="3143"/>
      <c r="CD942" s="3143"/>
      <c r="CE942" s="3143"/>
      <c r="CF942" s="3143"/>
      <c r="CG942" s="3143"/>
      <c r="CH942" s="3143"/>
      <c r="CI942" s="3143"/>
    </row>
    <row r="943" spans="1:87" ht="16.5" customHeight="1">
      <c r="A943" s="3143"/>
      <c r="B943" s="3143"/>
      <c r="C943" s="3143"/>
      <c r="D943" s="3143"/>
      <c r="E943" s="3143"/>
      <c r="F943" s="3143"/>
      <c r="G943" s="3143"/>
      <c r="H943" s="3143"/>
      <c r="I943" s="3143"/>
      <c r="J943" s="3143"/>
      <c r="K943" s="3098"/>
      <c r="L943" s="3098"/>
      <c r="M943" s="3098"/>
      <c r="N943" s="3098"/>
      <c r="O943" s="3098"/>
      <c r="P943" s="3098"/>
      <c r="Q943" s="3098"/>
      <c r="R943" s="3098"/>
      <c r="S943" s="3098"/>
      <c r="T943" s="3098"/>
      <c r="U943" s="3098"/>
      <c r="V943" s="3098"/>
      <c r="W943" s="3098"/>
      <c r="X943" s="3098"/>
      <c r="Y943" s="3098"/>
      <c r="Z943" s="3098"/>
      <c r="AA943" s="3098"/>
      <c r="AB943" s="3098"/>
      <c r="AC943" s="3098"/>
      <c r="AD943" s="3098"/>
      <c r="AE943" s="3098"/>
      <c r="AF943" s="3098"/>
      <c r="AG943" s="3098"/>
      <c r="AH943" s="3098"/>
      <c r="AI943" s="3098"/>
      <c r="AJ943" s="3143"/>
      <c r="AK943" s="3143"/>
      <c r="AL943" s="3143"/>
      <c r="AM943" s="3143"/>
      <c r="AN943" s="3143"/>
      <c r="AO943" s="3143"/>
      <c r="AP943" s="3143"/>
      <c r="AQ943" s="3143"/>
      <c r="AR943" s="3143"/>
      <c r="AS943" s="3143"/>
      <c r="AT943" s="3143"/>
      <c r="AU943" s="3143"/>
      <c r="AV943" s="3143"/>
      <c r="AW943" s="3143"/>
      <c r="AX943" s="3143"/>
      <c r="AY943" s="3143"/>
      <c r="AZ943" s="3143"/>
      <c r="BA943" s="3143"/>
      <c r="BB943" s="3143"/>
      <c r="BC943" s="3143"/>
      <c r="BD943" s="3143"/>
      <c r="BE943" s="3143"/>
      <c r="BF943" s="3143"/>
      <c r="BG943" s="3143"/>
      <c r="BH943" s="3143"/>
      <c r="BI943" s="3143"/>
      <c r="BJ943" s="3143"/>
      <c r="BK943" s="3143"/>
      <c r="BL943" s="3189"/>
      <c r="BM943" s="3189"/>
      <c r="BN943" s="3189"/>
      <c r="BO943" s="3189"/>
      <c r="BP943" s="3189"/>
      <c r="BQ943" s="3189"/>
      <c r="BR943" s="3189"/>
      <c r="BS943" s="3189"/>
      <c r="BT943" s="3189"/>
      <c r="BU943" s="3189"/>
      <c r="BV943" s="3143"/>
      <c r="BW943" s="3143"/>
      <c r="BX943" s="3143"/>
      <c r="BY943" s="3143"/>
      <c r="BZ943" s="3143"/>
      <c r="CA943" s="3143"/>
      <c r="CB943" s="3143"/>
      <c r="CC943" s="3143"/>
      <c r="CD943" s="3143"/>
      <c r="CE943" s="3143"/>
      <c r="CF943" s="3143"/>
      <c r="CG943" s="3143"/>
      <c r="CH943" s="3143"/>
      <c r="CI943" s="3143"/>
    </row>
    <row r="944" spans="1:87" ht="16.5" customHeight="1">
      <c r="A944" s="3143"/>
      <c r="B944" s="3143"/>
      <c r="C944" s="3143"/>
      <c r="D944" s="3143"/>
      <c r="E944" s="3143"/>
      <c r="F944" s="3143"/>
      <c r="G944" s="3143"/>
      <c r="H944" s="3143"/>
      <c r="I944" s="3143"/>
      <c r="J944" s="3143"/>
      <c r="K944" s="3098"/>
      <c r="L944" s="3098"/>
      <c r="M944" s="3098"/>
      <c r="N944" s="3098"/>
      <c r="O944" s="3098"/>
      <c r="P944" s="3098"/>
      <c r="Q944" s="3098"/>
      <c r="R944" s="3098"/>
      <c r="S944" s="3098"/>
      <c r="T944" s="3098"/>
      <c r="U944" s="3098"/>
      <c r="V944" s="3098"/>
      <c r="W944" s="3098"/>
      <c r="X944" s="3098"/>
      <c r="Y944" s="3098"/>
      <c r="Z944" s="3098"/>
      <c r="AA944" s="3098"/>
      <c r="AB944" s="3098"/>
      <c r="AC944" s="3098"/>
      <c r="AD944" s="3098"/>
      <c r="AE944" s="3098"/>
      <c r="AF944" s="3098"/>
      <c r="AG944" s="3098"/>
      <c r="AH944" s="3098"/>
      <c r="AI944" s="3098"/>
      <c r="AJ944" s="3143"/>
      <c r="AK944" s="3143"/>
      <c r="AL944" s="3143"/>
      <c r="AM944" s="3143"/>
      <c r="AN944" s="3143"/>
      <c r="AO944" s="3143"/>
      <c r="AP944" s="3143"/>
      <c r="AQ944" s="3143"/>
      <c r="AR944" s="3143"/>
      <c r="AS944" s="3143"/>
      <c r="AT944" s="3143"/>
      <c r="AU944" s="3143"/>
      <c r="AV944" s="3143"/>
      <c r="AW944" s="3143"/>
      <c r="AX944" s="3143"/>
      <c r="AY944" s="3143"/>
      <c r="AZ944" s="3143"/>
      <c r="BA944" s="3143"/>
      <c r="BB944" s="3143"/>
      <c r="BC944" s="3143"/>
      <c r="BD944" s="3143"/>
      <c r="BE944" s="3143"/>
      <c r="BF944" s="3143"/>
      <c r="BG944" s="3143"/>
      <c r="BH944" s="3143"/>
      <c r="BI944" s="3143"/>
      <c r="BJ944" s="3143"/>
      <c r="BK944" s="3143"/>
      <c r="BL944" s="3189"/>
      <c r="BM944" s="3189"/>
      <c r="BN944" s="3189"/>
      <c r="BO944" s="3189"/>
      <c r="BP944" s="3189"/>
      <c r="BQ944" s="3189"/>
      <c r="BR944" s="3189"/>
      <c r="BS944" s="3189"/>
      <c r="BT944" s="3189"/>
      <c r="BU944" s="3189"/>
      <c r="BV944" s="3143"/>
      <c r="BW944" s="3143"/>
      <c r="BX944" s="3143"/>
      <c r="BY944" s="3143"/>
      <c r="BZ944" s="3143"/>
      <c r="CA944" s="3143"/>
      <c r="CB944" s="3143"/>
      <c r="CC944" s="3143"/>
      <c r="CD944" s="3143"/>
      <c r="CE944" s="3143"/>
      <c r="CF944" s="3143"/>
      <c r="CG944" s="3143"/>
      <c r="CH944" s="3143"/>
      <c r="CI944" s="3143"/>
    </row>
    <row r="945" spans="1:87" ht="16.5" customHeight="1">
      <c r="A945" s="3143"/>
      <c r="B945" s="3143"/>
      <c r="C945" s="3143"/>
      <c r="D945" s="3143"/>
      <c r="E945" s="3143"/>
      <c r="F945" s="3143"/>
      <c r="G945" s="3143"/>
      <c r="H945" s="3143"/>
      <c r="I945" s="3143"/>
      <c r="J945" s="3143"/>
      <c r="K945" s="3098"/>
      <c r="L945" s="3098"/>
      <c r="M945" s="3098"/>
      <c r="N945" s="3098"/>
      <c r="O945" s="3098"/>
      <c r="P945" s="3098"/>
      <c r="Q945" s="3098"/>
      <c r="R945" s="3098"/>
      <c r="S945" s="3098"/>
      <c r="T945" s="3098"/>
      <c r="U945" s="3098"/>
      <c r="V945" s="3098"/>
      <c r="W945" s="3098"/>
      <c r="X945" s="3098"/>
      <c r="Y945" s="3098"/>
      <c r="Z945" s="3098"/>
      <c r="AA945" s="3098"/>
      <c r="AB945" s="3098"/>
      <c r="AC945" s="3098"/>
      <c r="AD945" s="3098"/>
      <c r="AE945" s="3098"/>
      <c r="AF945" s="3098"/>
      <c r="AG945" s="3098"/>
      <c r="AH945" s="3098"/>
      <c r="AI945" s="3098"/>
      <c r="AJ945" s="3143"/>
      <c r="AK945" s="3143"/>
      <c r="AL945" s="3143"/>
      <c r="AM945" s="3143"/>
      <c r="AN945" s="3143"/>
      <c r="AO945" s="3143"/>
      <c r="AP945" s="3143"/>
      <c r="AQ945" s="3143"/>
      <c r="AR945" s="3143"/>
      <c r="AS945" s="3143"/>
      <c r="AT945" s="3143"/>
      <c r="AU945" s="3143"/>
      <c r="AV945" s="3143"/>
      <c r="AW945" s="3143"/>
      <c r="AX945" s="3143"/>
      <c r="AY945" s="3143"/>
      <c r="AZ945" s="3143"/>
      <c r="BA945" s="3143"/>
      <c r="BB945" s="3143"/>
      <c r="BC945" s="3143"/>
      <c r="BD945" s="3143"/>
      <c r="BE945" s="3143"/>
      <c r="BF945" s="3143"/>
      <c r="BG945" s="3143"/>
      <c r="BH945" s="3143"/>
      <c r="BI945" s="3143"/>
      <c r="BJ945" s="3143"/>
      <c r="BK945" s="3143"/>
      <c r="BL945" s="3189"/>
      <c r="BM945" s="3189"/>
      <c r="BN945" s="3189"/>
      <c r="BO945" s="3189"/>
      <c r="BP945" s="3189"/>
      <c r="BQ945" s="3189"/>
      <c r="BR945" s="3189"/>
      <c r="BS945" s="3189"/>
      <c r="BT945" s="3189"/>
      <c r="BU945" s="3189"/>
      <c r="BV945" s="3143"/>
      <c r="BW945" s="3143"/>
      <c r="BX945" s="3143"/>
      <c r="BY945" s="3143"/>
      <c r="BZ945" s="3143"/>
      <c r="CA945" s="3143"/>
      <c r="CB945" s="3143"/>
      <c r="CC945" s="3143"/>
      <c r="CD945" s="3143"/>
      <c r="CE945" s="3143"/>
      <c r="CF945" s="3143"/>
      <c r="CG945" s="3143"/>
      <c r="CH945" s="3143"/>
      <c r="CI945" s="3143"/>
    </row>
    <row r="946" spans="1:87" ht="16.5" customHeight="1">
      <c r="A946" s="3143"/>
      <c r="B946" s="3143"/>
      <c r="C946" s="3143"/>
      <c r="D946" s="3143"/>
      <c r="E946" s="3143"/>
      <c r="F946" s="3143"/>
      <c r="G946" s="3143"/>
      <c r="H946" s="3143"/>
      <c r="I946" s="3143"/>
      <c r="J946" s="3143"/>
      <c r="K946" s="3098"/>
      <c r="L946" s="3098"/>
      <c r="M946" s="3098"/>
      <c r="N946" s="3098"/>
      <c r="O946" s="3098"/>
      <c r="P946" s="3098"/>
      <c r="Q946" s="3098"/>
      <c r="R946" s="3098"/>
      <c r="S946" s="3098"/>
      <c r="T946" s="3098"/>
      <c r="U946" s="3098"/>
      <c r="V946" s="3098"/>
      <c r="W946" s="3098"/>
      <c r="X946" s="3098"/>
      <c r="Y946" s="3098"/>
      <c r="Z946" s="3098"/>
      <c r="AA946" s="3098"/>
      <c r="AB946" s="3098"/>
      <c r="AC946" s="3098"/>
      <c r="AD946" s="3098"/>
      <c r="AE946" s="3098"/>
      <c r="AF946" s="3098"/>
      <c r="AG946" s="3098"/>
      <c r="AH946" s="3098"/>
      <c r="AI946" s="3098"/>
      <c r="AJ946" s="3143"/>
      <c r="AK946" s="3143"/>
      <c r="AL946" s="3143"/>
      <c r="AM946" s="3143"/>
      <c r="AN946" s="3143"/>
      <c r="AO946" s="3143"/>
      <c r="AP946" s="3143"/>
      <c r="AQ946" s="3143"/>
      <c r="AR946" s="3143"/>
      <c r="AS946" s="3143"/>
      <c r="AT946" s="3143"/>
      <c r="AU946" s="3143"/>
      <c r="AV946" s="3143"/>
      <c r="AW946" s="3143"/>
      <c r="AX946" s="3143"/>
      <c r="AY946" s="3143"/>
      <c r="AZ946" s="3143"/>
      <c r="BA946" s="3143"/>
      <c r="BB946" s="3143"/>
      <c r="BC946" s="3143"/>
      <c r="BD946" s="3143"/>
      <c r="BE946" s="3143"/>
      <c r="BF946" s="3143"/>
      <c r="BG946" s="3143"/>
      <c r="BH946" s="3143"/>
      <c r="BI946" s="3143"/>
      <c r="BJ946" s="3143"/>
      <c r="BK946" s="3143"/>
      <c r="BL946" s="3189"/>
      <c r="BM946" s="3189"/>
      <c r="BN946" s="3189"/>
      <c r="BO946" s="3189"/>
      <c r="BP946" s="3189"/>
      <c r="BQ946" s="3189"/>
      <c r="BR946" s="3189"/>
      <c r="BS946" s="3189"/>
      <c r="BT946" s="3189"/>
      <c r="BU946" s="3189"/>
      <c r="BV946" s="3143"/>
      <c r="BW946" s="3143"/>
      <c r="BX946" s="3143"/>
      <c r="BY946" s="3143"/>
      <c r="BZ946" s="3143"/>
      <c r="CA946" s="3143"/>
      <c r="CB946" s="3143"/>
      <c r="CC946" s="3143"/>
      <c r="CD946" s="3143"/>
      <c r="CE946" s="3143"/>
      <c r="CF946" s="3143"/>
      <c r="CG946" s="3143"/>
      <c r="CH946" s="3143"/>
      <c r="CI946" s="3143"/>
    </row>
    <row r="947" spans="1:87" ht="16.5" customHeight="1">
      <c r="A947" s="3143"/>
      <c r="B947" s="3143"/>
      <c r="C947" s="3143"/>
      <c r="D947" s="3143"/>
      <c r="E947" s="3143"/>
      <c r="F947" s="3143"/>
      <c r="G947" s="3143"/>
      <c r="H947" s="3143"/>
      <c r="I947" s="3143"/>
      <c r="J947" s="3143"/>
      <c r="K947" s="3098"/>
      <c r="L947" s="3098"/>
      <c r="M947" s="3098"/>
      <c r="N947" s="3098"/>
      <c r="O947" s="3098"/>
      <c r="P947" s="3098"/>
      <c r="Q947" s="3098"/>
      <c r="R947" s="3098"/>
      <c r="S947" s="3098"/>
      <c r="T947" s="3098"/>
      <c r="U947" s="3098"/>
      <c r="V947" s="3098"/>
      <c r="W947" s="3098"/>
      <c r="X947" s="3098"/>
      <c r="Y947" s="3098"/>
      <c r="Z947" s="3098"/>
      <c r="AA947" s="3098"/>
      <c r="AB947" s="3098"/>
      <c r="AC947" s="3098"/>
      <c r="AD947" s="3098"/>
      <c r="AE947" s="3098"/>
      <c r="AF947" s="3098"/>
      <c r="AG947" s="3098"/>
      <c r="AH947" s="3098"/>
      <c r="AI947" s="3098"/>
      <c r="AJ947" s="3143"/>
      <c r="AK947" s="3143"/>
      <c r="AL947" s="3143"/>
      <c r="AM947" s="3143"/>
      <c r="AN947" s="3143"/>
      <c r="AO947" s="3143"/>
      <c r="AP947" s="3143"/>
      <c r="AQ947" s="3143"/>
      <c r="AR947" s="3143"/>
      <c r="AS947" s="3143"/>
      <c r="AT947" s="3143"/>
      <c r="AU947" s="3143"/>
      <c r="AV947" s="3143"/>
      <c r="AW947" s="3143"/>
      <c r="AX947" s="3143"/>
      <c r="AY947" s="3143"/>
      <c r="AZ947" s="3143"/>
      <c r="BA947" s="3143"/>
      <c r="BB947" s="3143"/>
      <c r="BC947" s="3143"/>
      <c r="BD947" s="3143"/>
      <c r="BE947" s="3143"/>
      <c r="BF947" s="3143"/>
      <c r="BG947" s="3143"/>
      <c r="BH947" s="3143"/>
      <c r="BI947" s="3143"/>
      <c r="BJ947" s="3143"/>
      <c r="BK947" s="3143"/>
      <c r="BL947" s="3189"/>
      <c r="BM947" s="3189"/>
      <c r="BN947" s="3189"/>
      <c r="BO947" s="3189"/>
      <c r="BP947" s="3189"/>
      <c r="BQ947" s="3189"/>
      <c r="BR947" s="3189"/>
      <c r="BS947" s="3189"/>
      <c r="BT947" s="3189"/>
      <c r="BU947" s="3189"/>
      <c r="BV947" s="3143"/>
      <c r="BW947" s="3143"/>
      <c r="BX947" s="3143"/>
      <c r="BY947" s="3143"/>
      <c r="BZ947" s="3143"/>
      <c r="CA947" s="3143"/>
      <c r="CB947" s="3143"/>
      <c r="CC947" s="3143"/>
      <c r="CD947" s="3143"/>
      <c r="CE947" s="3143"/>
      <c r="CF947" s="3143"/>
      <c r="CG947" s="3143"/>
      <c r="CH947" s="3143"/>
      <c r="CI947" s="3143"/>
    </row>
    <row r="948" spans="1:87" ht="16.5" customHeight="1">
      <c r="A948" s="3143"/>
      <c r="B948" s="3143"/>
      <c r="C948" s="3143"/>
      <c r="D948" s="3143"/>
      <c r="E948" s="3143"/>
      <c r="F948" s="3143"/>
      <c r="G948" s="3143"/>
      <c r="H948" s="3143"/>
      <c r="I948" s="3143"/>
      <c r="J948" s="3143"/>
      <c r="K948" s="3098"/>
      <c r="L948" s="3098"/>
      <c r="M948" s="3098"/>
      <c r="N948" s="3098"/>
      <c r="O948" s="3098"/>
      <c r="P948" s="3098"/>
      <c r="Q948" s="3098"/>
      <c r="R948" s="3098"/>
      <c r="S948" s="3098"/>
      <c r="T948" s="3098"/>
      <c r="U948" s="3098"/>
      <c r="V948" s="3098"/>
      <c r="W948" s="3098"/>
      <c r="X948" s="3098"/>
      <c r="Y948" s="3098"/>
      <c r="Z948" s="3098"/>
      <c r="AA948" s="3098"/>
      <c r="AB948" s="3098"/>
      <c r="AC948" s="3098"/>
      <c r="AD948" s="3098"/>
      <c r="AE948" s="3098"/>
      <c r="AF948" s="3098"/>
      <c r="AG948" s="3098"/>
      <c r="AH948" s="3098"/>
      <c r="AI948" s="3098"/>
      <c r="AJ948" s="3143"/>
      <c r="AK948" s="3143"/>
      <c r="AL948" s="3143"/>
      <c r="AM948" s="3143"/>
      <c r="AN948" s="3143"/>
      <c r="AO948" s="3143"/>
      <c r="AP948" s="3143"/>
      <c r="AQ948" s="3143"/>
      <c r="AR948" s="3143"/>
      <c r="AS948" s="3143"/>
      <c r="AT948" s="3143"/>
      <c r="AU948" s="3143"/>
      <c r="AV948" s="3143"/>
      <c r="AW948" s="3143"/>
      <c r="AX948" s="3143"/>
      <c r="AY948" s="3143"/>
      <c r="AZ948" s="3143"/>
      <c r="BA948" s="3143"/>
      <c r="BB948" s="3143"/>
      <c r="BC948" s="3143"/>
      <c r="BD948" s="3143"/>
      <c r="BE948" s="3143"/>
      <c r="BF948" s="3143"/>
      <c r="BG948" s="3143"/>
      <c r="BH948" s="3143"/>
      <c r="BI948" s="3143"/>
      <c r="BJ948" s="3143"/>
      <c r="BK948" s="3143"/>
      <c r="BL948" s="3189"/>
      <c r="BM948" s="3189"/>
      <c r="BN948" s="3189"/>
      <c r="BO948" s="3189"/>
      <c r="BP948" s="3189"/>
      <c r="BQ948" s="3189"/>
      <c r="BR948" s="3189"/>
      <c r="BS948" s="3189"/>
      <c r="BT948" s="3189"/>
      <c r="BU948" s="3189"/>
      <c r="BV948" s="3143"/>
      <c r="BW948" s="3143"/>
      <c r="BX948" s="3143"/>
      <c r="BY948" s="3143"/>
      <c r="BZ948" s="3143"/>
      <c r="CA948" s="3143"/>
      <c r="CB948" s="3143"/>
      <c r="CC948" s="3143"/>
      <c r="CD948" s="3143"/>
      <c r="CE948" s="3143"/>
      <c r="CF948" s="3143"/>
      <c r="CG948" s="3143"/>
      <c r="CH948" s="3143"/>
      <c r="CI948" s="3143"/>
    </row>
    <row r="949" spans="1:87" ht="16.5" customHeight="1">
      <c r="A949" s="3143"/>
      <c r="B949" s="3143"/>
      <c r="C949" s="3143"/>
      <c r="D949" s="3143"/>
      <c r="E949" s="3143"/>
      <c r="F949" s="3143"/>
      <c r="G949" s="3143"/>
      <c r="H949" s="3143"/>
      <c r="I949" s="3143"/>
      <c r="J949" s="3143"/>
      <c r="K949" s="3098"/>
      <c r="L949" s="3098"/>
      <c r="M949" s="3098"/>
      <c r="N949" s="3098"/>
      <c r="O949" s="3098"/>
      <c r="P949" s="3098"/>
      <c r="Q949" s="3098"/>
      <c r="R949" s="3098"/>
      <c r="S949" s="3098"/>
      <c r="T949" s="3098"/>
      <c r="U949" s="3098"/>
      <c r="V949" s="3098"/>
      <c r="W949" s="3098"/>
      <c r="X949" s="3098"/>
      <c r="Y949" s="3098"/>
      <c r="Z949" s="3098"/>
      <c r="AA949" s="3098"/>
      <c r="AB949" s="3098"/>
      <c r="AC949" s="3098"/>
      <c r="AD949" s="3098"/>
      <c r="AE949" s="3098"/>
      <c r="AF949" s="3098"/>
      <c r="AG949" s="3098"/>
      <c r="AH949" s="3098"/>
      <c r="AI949" s="3098"/>
      <c r="AJ949" s="3143"/>
      <c r="AK949" s="3143"/>
      <c r="AL949" s="3143"/>
      <c r="AM949" s="3143"/>
      <c r="AN949" s="3143"/>
      <c r="AO949" s="3143"/>
      <c r="AP949" s="3143"/>
      <c r="AQ949" s="3143"/>
      <c r="AR949" s="3143"/>
      <c r="AS949" s="3143"/>
      <c r="AT949" s="3143"/>
      <c r="AU949" s="3143"/>
      <c r="AV949" s="3143"/>
      <c r="AW949" s="3143"/>
      <c r="AX949" s="3143"/>
      <c r="AY949" s="3143"/>
      <c r="AZ949" s="3143"/>
      <c r="BA949" s="3143"/>
      <c r="BB949" s="3143"/>
      <c r="BC949" s="3143"/>
      <c r="BD949" s="3143"/>
      <c r="BE949" s="3143"/>
      <c r="BF949" s="3143"/>
      <c r="BG949" s="3143"/>
      <c r="BH949" s="3143"/>
      <c r="BI949" s="3143"/>
      <c r="BJ949" s="3143"/>
      <c r="BK949" s="3143"/>
      <c r="BL949" s="3189"/>
      <c r="BM949" s="3189"/>
      <c r="BN949" s="3189"/>
      <c r="BO949" s="3189"/>
      <c r="BP949" s="3189"/>
      <c r="BQ949" s="3189"/>
      <c r="BR949" s="3189"/>
      <c r="BS949" s="3189"/>
      <c r="BT949" s="3189"/>
      <c r="BU949" s="3189"/>
      <c r="BV949" s="3143"/>
      <c r="BW949" s="3143"/>
      <c r="BX949" s="3143"/>
      <c r="BY949" s="3143"/>
      <c r="BZ949" s="3143"/>
      <c r="CA949" s="3143"/>
      <c r="CB949" s="3143"/>
      <c r="CC949" s="3143"/>
      <c r="CD949" s="3143"/>
      <c r="CE949" s="3143"/>
      <c r="CF949" s="3143"/>
      <c r="CG949" s="3143"/>
      <c r="CH949" s="3143"/>
      <c r="CI949" s="3143"/>
    </row>
    <row r="950" spans="1:87" ht="16.5" customHeight="1">
      <c r="A950" s="3143"/>
      <c r="B950" s="3143"/>
      <c r="C950" s="3143"/>
      <c r="D950" s="3143"/>
      <c r="E950" s="3143"/>
      <c r="F950" s="3143"/>
      <c r="G950" s="3143"/>
      <c r="H950" s="3143"/>
      <c r="I950" s="3143"/>
      <c r="J950" s="3143"/>
      <c r="K950" s="3098"/>
      <c r="L950" s="3098"/>
      <c r="M950" s="3098"/>
      <c r="N950" s="3098"/>
      <c r="O950" s="3098"/>
      <c r="P950" s="3098"/>
      <c r="Q950" s="3098"/>
      <c r="R950" s="3098"/>
      <c r="S950" s="3098"/>
      <c r="T950" s="3098"/>
      <c r="U950" s="3098"/>
      <c r="V950" s="3098"/>
      <c r="W950" s="3098"/>
      <c r="X950" s="3098"/>
      <c r="Y950" s="3098"/>
      <c r="Z950" s="3098"/>
      <c r="AA950" s="3098"/>
      <c r="AB950" s="3098"/>
      <c r="AC950" s="3098"/>
      <c r="AD950" s="3098"/>
      <c r="AE950" s="3098"/>
      <c r="AF950" s="3098"/>
      <c r="AG950" s="3098"/>
      <c r="AH950" s="3098"/>
      <c r="AI950" s="3098"/>
      <c r="AJ950" s="3143"/>
      <c r="AK950" s="3143"/>
      <c r="AL950" s="3143"/>
      <c r="AM950" s="3143"/>
      <c r="AN950" s="3143"/>
      <c r="AO950" s="3143"/>
      <c r="AP950" s="3143"/>
      <c r="AQ950" s="3143"/>
      <c r="AR950" s="3143"/>
      <c r="AS950" s="3143"/>
      <c r="AT950" s="3143"/>
      <c r="AU950" s="3143"/>
      <c r="AV950" s="3143"/>
      <c r="AW950" s="3143"/>
      <c r="AX950" s="3143"/>
      <c r="AY950" s="3143"/>
      <c r="AZ950" s="3143"/>
      <c r="BA950" s="3143"/>
      <c r="BB950" s="3143"/>
      <c r="BC950" s="3143"/>
      <c r="BD950" s="3143"/>
      <c r="BE950" s="3143"/>
      <c r="BF950" s="3143"/>
      <c r="BG950" s="3143"/>
      <c r="BH950" s="3143"/>
      <c r="BI950" s="3143"/>
      <c r="BJ950" s="3143"/>
      <c r="BK950" s="3143"/>
      <c r="BL950" s="3189"/>
      <c r="BM950" s="3189"/>
      <c r="BN950" s="3189"/>
      <c r="BO950" s="3189"/>
      <c r="BP950" s="3189"/>
      <c r="BQ950" s="3189"/>
      <c r="BR950" s="3189"/>
      <c r="BS950" s="3189"/>
      <c r="BT950" s="3189"/>
      <c r="BU950" s="3189"/>
      <c r="BV950" s="3143"/>
      <c r="BW950" s="3143"/>
      <c r="BX950" s="3143"/>
      <c r="BY950" s="3143"/>
      <c r="BZ950" s="3143"/>
      <c r="CA950" s="3143"/>
      <c r="CB950" s="3143"/>
      <c r="CC950" s="3143"/>
      <c r="CD950" s="3143"/>
      <c r="CE950" s="3143"/>
      <c r="CF950" s="3143"/>
      <c r="CG950" s="3143"/>
      <c r="CH950" s="3143"/>
      <c r="CI950" s="3143"/>
    </row>
    <row r="951" spans="1:87" ht="16.5" customHeight="1">
      <c r="A951" s="3143"/>
      <c r="B951" s="3143"/>
      <c r="C951" s="3143"/>
      <c r="D951" s="3143"/>
      <c r="E951" s="3143"/>
      <c r="F951" s="3143"/>
      <c r="G951" s="3143"/>
      <c r="H951" s="3143"/>
      <c r="I951" s="3143"/>
      <c r="J951" s="3143"/>
      <c r="K951" s="3098"/>
      <c r="L951" s="3098"/>
      <c r="M951" s="3098"/>
      <c r="N951" s="3098"/>
      <c r="O951" s="3098"/>
      <c r="P951" s="3098"/>
      <c r="Q951" s="3098"/>
      <c r="R951" s="3098"/>
      <c r="S951" s="3098"/>
      <c r="T951" s="3098"/>
      <c r="U951" s="3098"/>
      <c r="V951" s="3098"/>
      <c r="W951" s="3098"/>
      <c r="X951" s="3098"/>
      <c r="Y951" s="3098"/>
      <c r="Z951" s="3098"/>
      <c r="AA951" s="3098"/>
      <c r="AB951" s="3098"/>
      <c r="AC951" s="3098"/>
      <c r="AD951" s="3098"/>
      <c r="AE951" s="3098"/>
      <c r="AF951" s="3098"/>
      <c r="AG951" s="3098"/>
      <c r="AH951" s="3098"/>
      <c r="AI951" s="3098"/>
      <c r="AJ951" s="3143"/>
      <c r="AK951" s="3143"/>
      <c r="AL951" s="3143"/>
      <c r="AM951" s="3143"/>
      <c r="AN951" s="3143"/>
      <c r="AO951" s="3143"/>
      <c r="AP951" s="3143"/>
      <c r="AQ951" s="3143"/>
      <c r="AR951" s="3143"/>
      <c r="AS951" s="3143"/>
      <c r="AT951" s="3143"/>
      <c r="AU951" s="3143"/>
      <c r="AV951" s="3143"/>
      <c r="AW951" s="3143"/>
      <c r="AX951" s="3143"/>
      <c r="AY951" s="3143"/>
      <c r="AZ951" s="3143"/>
      <c r="BA951" s="3143"/>
      <c r="BB951" s="3143"/>
      <c r="BC951" s="3143"/>
      <c r="BD951" s="3143"/>
      <c r="BE951" s="3143"/>
      <c r="BF951" s="3143"/>
      <c r="BG951" s="3143"/>
      <c r="BH951" s="3143"/>
      <c r="BI951" s="3143"/>
      <c r="BJ951" s="3143"/>
      <c r="BK951" s="3143"/>
      <c r="BL951" s="3189"/>
      <c r="BM951" s="3189"/>
      <c r="BN951" s="3189"/>
      <c r="BO951" s="3189"/>
      <c r="BP951" s="3189"/>
      <c r="BQ951" s="3189"/>
      <c r="BR951" s="3189"/>
      <c r="BS951" s="3189"/>
      <c r="BT951" s="3189"/>
      <c r="BU951" s="3189"/>
      <c r="BV951" s="3143"/>
      <c r="BW951" s="3143"/>
      <c r="BX951" s="3143"/>
      <c r="BY951" s="3143"/>
      <c r="BZ951" s="3143"/>
      <c r="CA951" s="3143"/>
      <c r="CB951" s="3143"/>
      <c r="CC951" s="3143"/>
      <c r="CD951" s="3143"/>
      <c r="CE951" s="3143"/>
      <c r="CF951" s="3143"/>
      <c r="CG951" s="3143"/>
      <c r="CH951" s="3143"/>
      <c r="CI951" s="3143"/>
    </row>
    <row r="952" spans="1:87" ht="16.5" customHeight="1">
      <c r="A952" s="3143"/>
      <c r="B952" s="3143"/>
      <c r="C952" s="3143"/>
      <c r="D952" s="3143"/>
      <c r="E952" s="3143"/>
      <c r="F952" s="3143"/>
      <c r="G952" s="3143"/>
      <c r="H952" s="3143"/>
      <c r="I952" s="3143"/>
      <c r="J952" s="3143"/>
      <c r="K952" s="3098"/>
      <c r="L952" s="3098"/>
      <c r="M952" s="3098"/>
      <c r="N952" s="3098"/>
      <c r="O952" s="3098"/>
      <c r="P952" s="3098"/>
      <c r="Q952" s="3098"/>
      <c r="R952" s="3098"/>
      <c r="S952" s="3098"/>
      <c r="T952" s="3098"/>
      <c r="U952" s="3098"/>
      <c r="V952" s="3098"/>
      <c r="W952" s="3098"/>
      <c r="X952" s="3098"/>
      <c r="Y952" s="3098"/>
      <c r="Z952" s="3098"/>
      <c r="AA952" s="3098"/>
      <c r="AB952" s="3098"/>
      <c r="AC952" s="3098"/>
      <c r="AD952" s="3098"/>
      <c r="AE952" s="3098"/>
      <c r="AF952" s="3098"/>
      <c r="AG952" s="3098"/>
      <c r="AH952" s="3098"/>
      <c r="AI952" s="3098"/>
      <c r="AJ952" s="3143"/>
      <c r="AK952" s="3143"/>
      <c r="AL952" s="3143"/>
      <c r="AM952" s="3143"/>
      <c r="AN952" s="3143"/>
      <c r="AO952" s="3143"/>
      <c r="AP952" s="3143"/>
      <c r="AQ952" s="3143"/>
      <c r="AR952" s="3143"/>
      <c r="AS952" s="3143"/>
      <c r="AT952" s="3143"/>
      <c r="AU952" s="3143"/>
      <c r="AV952" s="3143"/>
      <c r="AW952" s="3143"/>
      <c r="AX952" s="3143"/>
      <c r="AY952" s="3143"/>
      <c r="AZ952" s="3143"/>
      <c r="BA952" s="3143"/>
      <c r="BB952" s="3143"/>
      <c r="BC952" s="3143"/>
      <c r="BD952" s="3143"/>
      <c r="BE952" s="3143"/>
      <c r="BF952" s="3143"/>
      <c r="BG952" s="3143"/>
      <c r="BH952" s="3143"/>
      <c r="BI952" s="3143"/>
      <c r="BJ952" s="3143"/>
      <c r="BK952" s="3143"/>
      <c r="BL952" s="3189"/>
      <c r="BM952" s="3189"/>
      <c r="BN952" s="3189"/>
      <c r="BO952" s="3189"/>
      <c r="BP952" s="3189"/>
      <c r="BQ952" s="3189"/>
      <c r="BR952" s="3189"/>
      <c r="BS952" s="3189"/>
      <c r="BT952" s="3189"/>
      <c r="BU952" s="3189"/>
      <c r="BV952" s="3143"/>
      <c r="BW952" s="3143"/>
      <c r="BX952" s="3143"/>
      <c r="BY952" s="3143"/>
      <c r="BZ952" s="3143"/>
      <c r="CA952" s="3143"/>
      <c r="CB952" s="3143"/>
      <c r="CC952" s="3143"/>
      <c r="CD952" s="3143"/>
      <c r="CE952" s="3143"/>
      <c r="CF952" s="3143"/>
      <c r="CG952" s="3143"/>
      <c r="CH952" s="3143"/>
      <c r="CI952" s="3143"/>
    </row>
    <row r="953" spans="1:87" ht="16.5" customHeight="1">
      <c r="A953" s="3143"/>
      <c r="B953" s="3143"/>
      <c r="C953" s="3143"/>
      <c r="D953" s="3143"/>
      <c r="E953" s="3143"/>
      <c r="F953" s="3143"/>
      <c r="G953" s="3143"/>
      <c r="H953" s="3143"/>
      <c r="I953" s="3143"/>
      <c r="J953" s="3143"/>
      <c r="K953" s="3098"/>
      <c r="L953" s="3098"/>
      <c r="M953" s="3098"/>
      <c r="N953" s="3098"/>
      <c r="O953" s="3098"/>
      <c r="P953" s="3098"/>
      <c r="Q953" s="3098"/>
      <c r="R953" s="3098"/>
      <c r="S953" s="3098"/>
      <c r="T953" s="3098"/>
      <c r="U953" s="3098"/>
      <c r="V953" s="3098"/>
      <c r="W953" s="3098"/>
      <c r="X953" s="3098"/>
      <c r="Y953" s="3098"/>
      <c r="Z953" s="3098"/>
      <c r="AA953" s="3098"/>
      <c r="AB953" s="3098"/>
      <c r="AC953" s="3098"/>
      <c r="AD953" s="3098"/>
      <c r="AE953" s="3098"/>
      <c r="AF953" s="3098"/>
      <c r="AG953" s="3098"/>
      <c r="AH953" s="3098"/>
      <c r="AI953" s="3098"/>
      <c r="AJ953" s="3143"/>
      <c r="AK953" s="3143"/>
      <c r="AL953" s="3143"/>
      <c r="AM953" s="3143"/>
      <c r="AN953" s="3143"/>
      <c r="AO953" s="3143"/>
      <c r="AP953" s="3143"/>
      <c r="AQ953" s="3143"/>
      <c r="AR953" s="3143"/>
      <c r="AS953" s="3143"/>
      <c r="AT953" s="3143"/>
      <c r="AU953" s="3143"/>
      <c r="AV953" s="3143"/>
      <c r="AW953" s="3143"/>
      <c r="AX953" s="3143"/>
      <c r="AY953" s="3143"/>
      <c r="AZ953" s="3143"/>
      <c r="BA953" s="3143"/>
      <c r="BB953" s="3143"/>
      <c r="BC953" s="3143"/>
      <c r="BD953" s="3143"/>
      <c r="BE953" s="3143"/>
      <c r="BF953" s="3143"/>
      <c r="BG953" s="3143"/>
      <c r="BH953" s="3143"/>
      <c r="BI953" s="3143"/>
      <c r="BJ953" s="3143"/>
      <c r="BK953" s="3143"/>
      <c r="BL953" s="3189"/>
      <c r="BM953" s="3189"/>
      <c r="BN953" s="3189"/>
      <c r="BO953" s="3189"/>
      <c r="BP953" s="3189"/>
      <c r="BQ953" s="3189"/>
      <c r="BR953" s="3189"/>
      <c r="BS953" s="3189"/>
      <c r="BT953" s="3189"/>
      <c r="BU953" s="3189"/>
      <c r="BV953" s="3143"/>
      <c r="BW953" s="3143"/>
      <c r="BX953" s="3143"/>
      <c r="BY953" s="3143"/>
      <c r="BZ953" s="3143"/>
      <c r="CA953" s="3143"/>
      <c r="CB953" s="3143"/>
      <c r="CC953" s="3143"/>
      <c r="CD953" s="3143"/>
      <c r="CE953" s="3143"/>
      <c r="CF953" s="3143"/>
      <c r="CG953" s="3143"/>
      <c r="CH953" s="3143"/>
      <c r="CI953" s="3143"/>
    </row>
    <row r="954" spans="1:87" ht="16.5" customHeight="1">
      <c r="A954" s="3143"/>
      <c r="B954" s="3143"/>
      <c r="C954" s="3143"/>
      <c r="D954" s="3143"/>
      <c r="E954" s="3143"/>
      <c r="F954" s="3143"/>
      <c r="G954" s="3143"/>
      <c r="H954" s="3143"/>
      <c r="I954" s="3143"/>
      <c r="J954" s="3143"/>
      <c r="K954" s="3098"/>
      <c r="L954" s="3098"/>
      <c r="M954" s="3098"/>
      <c r="N954" s="3098"/>
      <c r="O954" s="3098"/>
      <c r="P954" s="3098"/>
      <c r="Q954" s="3098"/>
      <c r="R954" s="3098"/>
      <c r="S954" s="3098"/>
      <c r="T954" s="3098"/>
      <c r="U954" s="3098"/>
      <c r="V954" s="3098"/>
      <c r="W954" s="3098"/>
      <c r="X954" s="3098"/>
      <c r="Y954" s="3098"/>
      <c r="Z954" s="3098"/>
      <c r="AA954" s="3098"/>
      <c r="AB954" s="3098"/>
      <c r="AC954" s="3098"/>
      <c r="AD954" s="3098"/>
      <c r="AE954" s="3098"/>
      <c r="AF954" s="3098"/>
      <c r="AG954" s="3098"/>
      <c r="AH954" s="3098"/>
      <c r="AI954" s="3098"/>
      <c r="AJ954" s="3143"/>
      <c r="AK954" s="3143"/>
      <c r="AL954" s="3143"/>
      <c r="AM954" s="3143"/>
      <c r="AN954" s="3143"/>
      <c r="AO954" s="3143"/>
      <c r="AP954" s="3143"/>
      <c r="AQ954" s="3143"/>
      <c r="AR954" s="3143"/>
      <c r="AS954" s="3143"/>
      <c r="AT954" s="3143"/>
      <c r="AU954" s="3143"/>
      <c r="AV954" s="3143"/>
      <c r="AW954" s="3143"/>
      <c r="AX954" s="3143"/>
      <c r="AY954" s="3143"/>
      <c r="AZ954" s="3143"/>
      <c r="BA954" s="3143"/>
      <c r="BB954" s="3143"/>
      <c r="BC954" s="3143"/>
      <c r="BD954" s="3143"/>
      <c r="BE954" s="3143"/>
      <c r="BF954" s="3143"/>
      <c r="BG954" s="3143"/>
      <c r="BH954" s="3143"/>
      <c r="BI954" s="3143"/>
      <c r="BJ954" s="3143"/>
      <c r="BK954" s="3143"/>
      <c r="BL954" s="3189"/>
      <c r="BM954" s="3189"/>
      <c r="BN954" s="3189"/>
      <c r="BO954" s="3189"/>
      <c r="BP954" s="3189"/>
      <c r="BQ954" s="3189"/>
      <c r="BR954" s="3189"/>
      <c r="BS954" s="3189"/>
      <c r="BT954" s="3189"/>
      <c r="BU954" s="3189"/>
      <c r="BV954" s="3143"/>
      <c r="BW954" s="3143"/>
      <c r="BX954" s="3143"/>
      <c r="BY954" s="3143"/>
      <c r="BZ954" s="3143"/>
      <c r="CA954" s="3143"/>
      <c r="CB954" s="3143"/>
      <c r="CC954" s="3143"/>
      <c r="CD954" s="3143"/>
      <c r="CE954" s="3143"/>
      <c r="CF954" s="3143"/>
      <c r="CG954" s="3143"/>
      <c r="CH954" s="3143"/>
      <c r="CI954" s="3143"/>
    </row>
    <row r="955" spans="1:87" ht="16.5" customHeight="1">
      <c r="A955" s="3143"/>
      <c r="B955" s="3143"/>
      <c r="C955" s="3143"/>
      <c r="D955" s="3143"/>
      <c r="E955" s="3143"/>
      <c r="F955" s="3143"/>
      <c r="G955" s="3143"/>
      <c r="H955" s="3143"/>
      <c r="I955" s="3143"/>
      <c r="J955" s="3143"/>
      <c r="K955" s="3098"/>
      <c r="L955" s="3098"/>
      <c r="M955" s="3098"/>
      <c r="N955" s="3098"/>
      <c r="O955" s="3098"/>
      <c r="P955" s="3098"/>
      <c r="Q955" s="3098"/>
      <c r="R955" s="3098"/>
      <c r="S955" s="3098"/>
      <c r="T955" s="3098"/>
      <c r="U955" s="3098"/>
      <c r="V955" s="3098"/>
      <c r="W955" s="3098"/>
      <c r="X955" s="3098"/>
      <c r="Y955" s="3098"/>
      <c r="Z955" s="3098"/>
      <c r="AA955" s="3098"/>
      <c r="AB955" s="3098"/>
      <c r="AC955" s="3098"/>
      <c r="AD955" s="3098"/>
      <c r="AE955" s="3098"/>
      <c r="AF955" s="3098"/>
      <c r="AG955" s="3098"/>
      <c r="AH955" s="3098"/>
      <c r="AI955" s="3098"/>
      <c r="AJ955" s="3143"/>
      <c r="AK955" s="3143"/>
      <c r="AL955" s="3143"/>
      <c r="AM955" s="3143"/>
      <c r="AN955" s="3143"/>
      <c r="AO955" s="3143"/>
      <c r="AP955" s="3143"/>
      <c r="AQ955" s="3143"/>
      <c r="AR955" s="3143"/>
      <c r="AS955" s="3143"/>
      <c r="AT955" s="3143"/>
      <c r="AU955" s="3143"/>
      <c r="AV955" s="3143"/>
      <c r="AW955" s="3143"/>
      <c r="AX955" s="3143"/>
      <c r="AY955" s="3143"/>
      <c r="AZ955" s="3143"/>
      <c r="BA955" s="3143"/>
      <c r="BB955" s="3143"/>
      <c r="BC955" s="3143"/>
      <c r="BD955" s="3143"/>
      <c r="BE955" s="3143"/>
      <c r="BF955" s="3143"/>
      <c r="BG955" s="3143"/>
      <c r="BH955" s="3143"/>
      <c r="BI955" s="3143"/>
      <c r="BJ955" s="3143"/>
      <c r="BK955" s="3143"/>
      <c r="BL955" s="3189"/>
      <c r="BM955" s="3189"/>
      <c r="BN955" s="3189"/>
      <c r="BO955" s="3189"/>
      <c r="BP955" s="3189"/>
      <c r="BQ955" s="3189"/>
      <c r="BR955" s="3189"/>
      <c r="BS955" s="3189"/>
      <c r="BT955" s="3189"/>
      <c r="BU955" s="3189"/>
      <c r="BV955" s="3143"/>
      <c r="BW955" s="3143"/>
      <c r="BX955" s="3143"/>
      <c r="BY955" s="3143"/>
      <c r="BZ955" s="3143"/>
      <c r="CA955" s="3143"/>
      <c r="CB955" s="3143"/>
      <c r="CC955" s="3143"/>
      <c r="CD955" s="3143"/>
      <c r="CE955" s="3143"/>
      <c r="CF955" s="3143"/>
      <c r="CG955" s="3143"/>
      <c r="CH955" s="3143"/>
      <c r="CI955" s="3143"/>
    </row>
    <row r="956" spans="1:87" ht="16.5" customHeight="1">
      <c r="A956" s="3143"/>
      <c r="B956" s="3143"/>
      <c r="C956" s="3143"/>
      <c r="D956" s="3143"/>
      <c r="E956" s="3143"/>
      <c r="F956" s="3143"/>
      <c r="G956" s="3143"/>
      <c r="H956" s="3143"/>
      <c r="I956" s="3143"/>
      <c r="J956" s="3143"/>
      <c r="K956" s="3098"/>
      <c r="L956" s="3098"/>
      <c r="M956" s="3098"/>
      <c r="N956" s="3098"/>
      <c r="O956" s="3098"/>
      <c r="P956" s="3098"/>
      <c r="Q956" s="3098"/>
      <c r="R956" s="3098"/>
      <c r="S956" s="3098"/>
      <c r="T956" s="3098"/>
      <c r="U956" s="3098"/>
      <c r="V956" s="3098"/>
      <c r="W956" s="3098"/>
      <c r="X956" s="3098"/>
      <c r="Y956" s="3098"/>
      <c r="Z956" s="3098"/>
      <c r="AA956" s="3098"/>
      <c r="AB956" s="3098"/>
      <c r="AC956" s="3098"/>
      <c r="AD956" s="3098"/>
      <c r="AE956" s="3098"/>
      <c r="AF956" s="3098"/>
      <c r="AG956" s="3098"/>
      <c r="AH956" s="3098"/>
      <c r="AI956" s="3098"/>
      <c r="AJ956" s="3143"/>
      <c r="AK956" s="3143"/>
      <c r="AL956" s="3143"/>
      <c r="AM956" s="3143"/>
      <c r="AN956" s="3143"/>
      <c r="AO956" s="3143"/>
      <c r="AP956" s="3143"/>
      <c r="AQ956" s="3143"/>
      <c r="AR956" s="3143"/>
      <c r="AS956" s="3143"/>
      <c r="AT956" s="3143"/>
      <c r="AU956" s="3143"/>
      <c r="AV956" s="3143"/>
      <c r="AW956" s="3143"/>
      <c r="AX956" s="3143"/>
      <c r="AY956" s="3143"/>
      <c r="AZ956" s="3143"/>
      <c r="BA956" s="3143"/>
      <c r="BB956" s="3143"/>
      <c r="BC956" s="3143"/>
      <c r="BD956" s="3143"/>
      <c r="BE956" s="3143"/>
      <c r="BF956" s="3143"/>
      <c r="BG956" s="3143"/>
      <c r="BH956" s="3143"/>
      <c r="BI956" s="3143"/>
      <c r="BJ956" s="3143"/>
      <c r="BK956" s="3143"/>
      <c r="BL956" s="3189"/>
      <c r="BM956" s="3189"/>
      <c r="BN956" s="3189"/>
      <c r="BO956" s="3189"/>
      <c r="BP956" s="3189"/>
      <c r="BQ956" s="3189"/>
      <c r="BR956" s="3189"/>
      <c r="BS956" s="3189"/>
      <c r="BT956" s="3189"/>
      <c r="BU956" s="3189"/>
      <c r="BV956" s="3143"/>
      <c r="BW956" s="3143"/>
      <c r="BX956" s="3143"/>
      <c r="BY956" s="3143"/>
      <c r="BZ956" s="3143"/>
      <c r="CA956" s="3143"/>
      <c r="CB956" s="3143"/>
      <c r="CC956" s="3143"/>
      <c r="CD956" s="3143"/>
      <c r="CE956" s="3143"/>
      <c r="CF956" s="3143"/>
      <c r="CG956" s="3143"/>
      <c r="CH956" s="3143"/>
      <c r="CI956" s="3143"/>
    </row>
    <row r="957" spans="1:87" ht="16.5" customHeight="1">
      <c r="A957" s="3143"/>
      <c r="B957" s="3143"/>
      <c r="C957" s="3143"/>
      <c r="D957" s="3143"/>
      <c r="E957" s="3143"/>
      <c r="F957" s="3143"/>
      <c r="G957" s="3143"/>
      <c r="H957" s="3143"/>
      <c r="I957" s="3143"/>
      <c r="J957" s="3143"/>
      <c r="K957" s="3098"/>
      <c r="L957" s="3098"/>
      <c r="M957" s="3098"/>
      <c r="N957" s="3098"/>
      <c r="O957" s="3098"/>
      <c r="P957" s="3098"/>
      <c r="Q957" s="3098"/>
      <c r="R957" s="3098"/>
      <c r="S957" s="3098"/>
      <c r="T957" s="3098"/>
      <c r="U957" s="3098"/>
      <c r="V957" s="3098"/>
      <c r="W957" s="3098"/>
      <c r="X957" s="3098"/>
      <c r="Y957" s="3098"/>
      <c r="Z957" s="3098"/>
      <c r="AA957" s="3098"/>
      <c r="AB957" s="3098"/>
      <c r="AC957" s="3098"/>
      <c r="AD957" s="3098"/>
      <c r="AE957" s="3098"/>
      <c r="AF957" s="3098"/>
      <c r="AG957" s="3098"/>
      <c r="AH957" s="3098"/>
      <c r="AI957" s="3098"/>
      <c r="AJ957" s="3143"/>
      <c r="AK957" s="3143"/>
      <c r="AL957" s="3143"/>
      <c r="AM957" s="3143"/>
      <c r="AN957" s="3143"/>
      <c r="AO957" s="3143"/>
      <c r="AP957" s="3143"/>
      <c r="AQ957" s="3143"/>
      <c r="AR957" s="3143"/>
      <c r="AS957" s="3143"/>
      <c r="AT957" s="3143"/>
      <c r="AU957" s="3143"/>
      <c r="AV957" s="3143"/>
      <c r="AW957" s="3143"/>
      <c r="AX957" s="3143"/>
      <c r="AY957" s="3143"/>
      <c r="AZ957" s="3143"/>
      <c r="BA957" s="3143"/>
      <c r="BB957" s="3143"/>
      <c r="BC957" s="3143"/>
      <c r="BD957" s="3143"/>
      <c r="BE957" s="3143"/>
      <c r="BF957" s="3143"/>
      <c r="BG957" s="3143"/>
      <c r="BH957" s="3143"/>
      <c r="BI957" s="3143"/>
      <c r="BJ957" s="3143"/>
      <c r="BK957" s="3143"/>
      <c r="BL957" s="3189"/>
      <c r="BM957" s="3189"/>
      <c r="BN957" s="3189"/>
      <c r="BO957" s="3189"/>
      <c r="BP957" s="3189"/>
      <c r="BQ957" s="3189"/>
      <c r="BR957" s="3189"/>
      <c r="BS957" s="3189"/>
      <c r="BT957" s="3189"/>
      <c r="BU957" s="3189"/>
      <c r="BV957" s="3143"/>
      <c r="BW957" s="3143"/>
      <c r="BX957" s="3143"/>
      <c r="BY957" s="3143"/>
      <c r="BZ957" s="3143"/>
      <c r="CA957" s="3143"/>
      <c r="CB957" s="3143"/>
      <c r="CC957" s="3143"/>
      <c r="CD957" s="3143"/>
      <c r="CE957" s="3143"/>
      <c r="CF957" s="3143"/>
      <c r="CG957" s="3143"/>
      <c r="CH957" s="3143"/>
      <c r="CI957" s="3143"/>
    </row>
    <row r="958" spans="1:87" ht="16.5" customHeight="1">
      <c r="A958" s="3143"/>
      <c r="B958" s="3143"/>
      <c r="C958" s="3143"/>
      <c r="D958" s="3143"/>
      <c r="E958" s="3143"/>
      <c r="F958" s="3143"/>
      <c r="G958" s="3143"/>
      <c r="H958" s="3143"/>
      <c r="I958" s="3143"/>
      <c r="J958" s="3143"/>
      <c r="K958" s="3098"/>
      <c r="L958" s="3098"/>
      <c r="M958" s="3098"/>
      <c r="N958" s="3098"/>
      <c r="O958" s="3098"/>
      <c r="P958" s="3098"/>
      <c r="Q958" s="3098"/>
      <c r="R958" s="3098"/>
      <c r="S958" s="3098"/>
      <c r="T958" s="3098"/>
      <c r="U958" s="3098"/>
      <c r="V958" s="3098"/>
      <c r="W958" s="3098"/>
      <c r="X958" s="3098"/>
      <c r="Y958" s="3098"/>
      <c r="Z958" s="3098"/>
      <c r="AA958" s="3098"/>
      <c r="AB958" s="3098"/>
      <c r="AC958" s="3098"/>
      <c r="AD958" s="3098"/>
      <c r="AE958" s="3098"/>
      <c r="AF958" s="3098"/>
      <c r="AG958" s="3098"/>
      <c r="AH958" s="3098"/>
      <c r="AI958" s="3098"/>
      <c r="AJ958" s="3143"/>
      <c r="AK958" s="3143"/>
      <c r="AL958" s="3143"/>
      <c r="AM958" s="3143"/>
      <c r="AN958" s="3143"/>
      <c r="AO958" s="3143"/>
      <c r="AP958" s="3143"/>
      <c r="AQ958" s="3143"/>
      <c r="AR958" s="3143"/>
      <c r="AS958" s="3143"/>
      <c r="AT958" s="3143"/>
      <c r="AU958" s="3143"/>
      <c r="AV958" s="3143"/>
      <c r="AW958" s="3143"/>
      <c r="AX958" s="3143"/>
      <c r="AY958" s="3143"/>
      <c r="AZ958" s="3143"/>
      <c r="BA958" s="3143"/>
      <c r="BB958" s="3143"/>
      <c r="BC958" s="3143"/>
      <c r="BD958" s="3143"/>
      <c r="BE958" s="3143"/>
      <c r="BF958" s="3143"/>
      <c r="BG958" s="3143"/>
      <c r="BH958" s="3143"/>
      <c r="BI958" s="3143"/>
      <c r="BJ958" s="3143"/>
      <c r="BK958" s="3143"/>
      <c r="BL958" s="3189"/>
      <c r="BM958" s="3189"/>
      <c r="BN958" s="3189"/>
      <c r="BO958" s="3189"/>
      <c r="BP958" s="3189"/>
      <c r="BQ958" s="3189"/>
      <c r="BR958" s="3189"/>
      <c r="BS958" s="3189"/>
      <c r="BT958" s="3189"/>
      <c r="BU958" s="3189"/>
      <c r="BV958" s="3143"/>
      <c r="BW958" s="3143"/>
      <c r="BX958" s="3143"/>
      <c r="BY958" s="3143"/>
      <c r="BZ958" s="3143"/>
      <c r="CA958" s="3143"/>
      <c r="CB958" s="3143"/>
      <c r="CC958" s="3143"/>
      <c r="CD958" s="3143"/>
      <c r="CE958" s="3143"/>
      <c r="CF958" s="3143"/>
      <c r="CG958" s="3143"/>
      <c r="CH958" s="3143"/>
      <c r="CI958" s="3143"/>
    </row>
    <row r="959" spans="1:87" ht="16.5" customHeight="1">
      <c r="A959" s="3143"/>
      <c r="B959" s="3143"/>
      <c r="C959" s="3143"/>
      <c r="D959" s="3143"/>
      <c r="E959" s="3143"/>
      <c r="F959" s="3143"/>
      <c r="G959" s="3143"/>
      <c r="H959" s="3143"/>
      <c r="I959" s="3143"/>
      <c r="J959" s="3143"/>
      <c r="K959" s="3098"/>
      <c r="L959" s="3098"/>
      <c r="M959" s="3098"/>
      <c r="N959" s="3098"/>
      <c r="O959" s="3098"/>
      <c r="P959" s="3098"/>
      <c r="Q959" s="3098"/>
      <c r="R959" s="3098"/>
      <c r="S959" s="3098"/>
      <c r="T959" s="3098"/>
      <c r="U959" s="3098"/>
      <c r="V959" s="3098"/>
      <c r="W959" s="3098"/>
      <c r="X959" s="3098"/>
      <c r="Y959" s="3098"/>
      <c r="Z959" s="3098"/>
      <c r="AA959" s="3098"/>
      <c r="AB959" s="3098"/>
      <c r="AC959" s="3098"/>
      <c r="AD959" s="3098"/>
      <c r="AE959" s="3098"/>
      <c r="AF959" s="3098"/>
      <c r="AG959" s="3098"/>
      <c r="AH959" s="3098"/>
      <c r="AI959" s="3098"/>
      <c r="AJ959" s="3143"/>
      <c r="AK959" s="3143"/>
      <c r="AL959" s="3143"/>
      <c r="AM959" s="3143"/>
      <c r="AN959" s="3143"/>
      <c r="AO959" s="3143"/>
      <c r="AP959" s="3143"/>
      <c r="AQ959" s="3143"/>
      <c r="AR959" s="3143"/>
      <c r="AS959" s="3143"/>
      <c r="AT959" s="3143"/>
      <c r="AU959" s="3143"/>
      <c r="AV959" s="3143"/>
      <c r="AW959" s="3143"/>
      <c r="AX959" s="3143"/>
      <c r="AY959" s="3143"/>
      <c r="AZ959" s="3143"/>
      <c r="BA959" s="3143"/>
      <c r="BB959" s="3143"/>
      <c r="BC959" s="3143"/>
      <c r="BD959" s="3143"/>
      <c r="BE959" s="3143"/>
      <c r="BF959" s="3143"/>
      <c r="BG959" s="3143"/>
      <c r="BH959" s="3143"/>
      <c r="BI959" s="3143"/>
      <c r="BJ959" s="3143"/>
      <c r="BK959" s="3143"/>
      <c r="BL959" s="3189"/>
      <c r="BM959" s="3189"/>
      <c r="BN959" s="3189"/>
      <c r="BO959" s="3189"/>
      <c r="BP959" s="3189"/>
      <c r="BQ959" s="3189"/>
      <c r="BR959" s="3189"/>
      <c r="BS959" s="3189"/>
      <c r="BT959" s="3189"/>
      <c r="BU959" s="3189"/>
      <c r="BV959" s="3143"/>
      <c r="BW959" s="3143"/>
      <c r="BX959" s="3143"/>
      <c r="BY959" s="3143"/>
      <c r="BZ959" s="3143"/>
      <c r="CA959" s="3143"/>
      <c r="CB959" s="3143"/>
      <c r="CC959" s="3143"/>
      <c r="CD959" s="3143"/>
      <c r="CE959" s="3143"/>
      <c r="CF959" s="3143"/>
      <c r="CG959" s="3143"/>
      <c r="CH959" s="3143"/>
      <c r="CI959" s="3143"/>
    </row>
    <row r="960" spans="1:87" ht="16.5" customHeight="1">
      <c r="A960" s="3143"/>
      <c r="B960" s="3143"/>
      <c r="C960" s="3143"/>
      <c r="D960" s="3143"/>
      <c r="E960" s="3143"/>
      <c r="F960" s="3143"/>
      <c r="G960" s="3143"/>
      <c r="H960" s="3143"/>
      <c r="I960" s="3143"/>
      <c r="J960" s="3143"/>
      <c r="K960" s="3098"/>
      <c r="L960" s="3098"/>
      <c r="M960" s="3098"/>
      <c r="N960" s="3098"/>
      <c r="O960" s="3098"/>
      <c r="P960" s="3098"/>
      <c r="Q960" s="3098"/>
      <c r="R960" s="3098"/>
      <c r="S960" s="3098"/>
      <c r="T960" s="3098"/>
      <c r="U960" s="3098"/>
      <c r="V960" s="3098"/>
      <c r="W960" s="3098"/>
      <c r="X960" s="3098"/>
      <c r="Y960" s="3098"/>
      <c r="Z960" s="3098"/>
      <c r="AA960" s="3098"/>
      <c r="AB960" s="3098"/>
      <c r="AC960" s="3098"/>
      <c r="AD960" s="3098"/>
      <c r="AE960" s="3098"/>
      <c r="AF960" s="3098"/>
      <c r="AG960" s="3098"/>
      <c r="AH960" s="3098"/>
      <c r="AI960" s="3098"/>
      <c r="AJ960" s="3143"/>
      <c r="AK960" s="3143"/>
      <c r="AL960" s="3143"/>
      <c r="AM960" s="3143"/>
      <c r="AN960" s="3143"/>
      <c r="AO960" s="3143"/>
      <c r="AP960" s="3143"/>
      <c r="AQ960" s="3143"/>
      <c r="AR960" s="3143"/>
      <c r="AS960" s="3143"/>
      <c r="AT960" s="3143"/>
      <c r="AU960" s="3143"/>
      <c r="AV960" s="3143"/>
      <c r="AW960" s="3143"/>
      <c r="AX960" s="3143"/>
      <c r="AY960" s="3143"/>
      <c r="AZ960" s="3143"/>
      <c r="BA960" s="3143"/>
      <c r="BB960" s="3143"/>
      <c r="BC960" s="3143"/>
      <c r="BD960" s="3143"/>
      <c r="BE960" s="3143"/>
      <c r="BF960" s="3143"/>
      <c r="BG960" s="3143"/>
      <c r="BH960" s="3143"/>
      <c r="BI960" s="3143"/>
      <c r="BJ960" s="3143"/>
      <c r="BK960" s="3143"/>
      <c r="BL960" s="3189"/>
      <c r="BM960" s="3189"/>
      <c r="BN960" s="3189"/>
      <c r="BO960" s="3189"/>
      <c r="BP960" s="3189"/>
      <c r="BQ960" s="3189"/>
      <c r="BR960" s="3189"/>
      <c r="BS960" s="3189"/>
      <c r="BT960" s="3189"/>
      <c r="BU960" s="3189"/>
      <c r="BV960" s="3143"/>
      <c r="BW960" s="3143"/>
      <c r="BX960" s="3143"/>
      <c r="BY960" s="3143"/>
      <c r="BZ960" s="3143"/>
      <c r="CA960" s="3143"/>
      <c r="CB960" s="3143"/>
      <c r="CC960" s="3143"/>
      <c r="CD960" s="3143"/>
      <c r="CE960" s="3143"/>
      <c r="CF960" s="3143"/>
      <c r="CG960" s="3143"/>
      <c r="CH960" s="3143"/>
      <c r="CI960" s="3143"/>
    </row>
    <row r="961" spans="1:87" ht="16.5" customHeight="1">
      <c r="A961" s="3143"/>
      <c r="B961" s="3143"/>
      <c r="C961" s="3143"/>
      <c r="D961" s="3143"/>
      <c r="E961" s="3143"/>
      <c r="F961" s="3143"/>
      <c r="G961" s="3143"/>
      <c r="H961" s="3143"/>
      <c r="I961" s="3143"/>
      <c r="J961" s="3143"/>
      <c r="K961" s="3098"/>
      <c r="L961" s="3098"/>
      <c r="M961" s="3098"/>
      <c r="N961" s="3098"/>
      <c r="O961" s="3098"/>
      <c r="P961" s="3098"/>
      <c r="Q961" s="3098"/>
      <c r="R961" s="3098"/>
      <c r="S961" s="3098"/>
      <c r="T961" s="3098"/>
      <c r="U961" s="3098"/>
      <c r="V961" s="3098"/>
      <c r="W961" s="3098"/>
      <c r="X961" s="3098"/>
      <c r="Y961" s="3098"/>
      <c r="Z961" s="3098"/>
      <c r="AA961" s="3098"/>
      <c r="AB961" s="3098"/>
      <c r="AC961" s="3098"/>
      <c r="AD961" s="3098"/>
      <c r="AE961" s="3098"/>
      <c r="AF961" s="3098"/>
      <c r="AG961" s="3098"/>
      <c r="AH961" s="3098"/>
      <c r="AI961" s="3098"/>
      <c r="AJ961" s="3143"/>
      <c r="AK961" s="3143"/>
      <c r="AL961" s="3143"/>
      <c r="AM961" s="3143"/>
      <c r="AN961" s="3143"/>
      <c r="AO961" s="3143"/>
      <c r="AP961" s="3143"/>
      <c r="AQ961" s="3143"/>
      <c r="AR961" s="3143"/>
      <c r="AS961" s="3143"/>
      <c r="AT961" s="3143"/>
      <c r="AU961" s="3143"/>
      <c r="AV961" s="3143"/>
      <c r="AW961" s="3143"/>
      <c r="AX961" s="3143"/>
      <c r="AY961" s="3143"/>
      <c r="AZ961" s="3143"/>
      <c r="BA961" s="3143"/>
      <c r="BB961" s="3143"/>
      <c r="BC961" s="3143"/>
      <c r="BD961" s="3143"/>
      <c r="BE961" s="3143"/>
      <c r="BF961" s="3143"/>
      <c r="BG961" s="3143"/>
      <c r="BH961" s="3143"/>
      <c r="BI961" s="3143"/>
      <c r="BJ961" s="3143"/>
      <c r="BK961" s="3143"/>
      <c r="BL961" s="3189"/>
      <c r="BM961" s="3189"/>
      <c r="BN961" s="3189"/>
      <c r="BO961" s="3189"/>
      <c r="BP961" s="3189"/>
      <c r="BQ961" s="3189"/>
      <c r="BR961" s="3189"/>
      <c r="BS961" s="3189"/>
      <c r="BT961" s="3189"/>
      <c r="BU961" s="3189"/>
      <c r="BV961" s="3143"/>
      <c r="BW961" s="3143"/>
      <c r="BX961" s="3143"/>
      <c r="BY961" s="3143"/>
      <c r="BZ961" s="3143"/>
      <c r="CA961" s="3143"/>
      <c r="CB961" s="3143"/>
      <c r="CC961" s="3143"/>
      <c r="CD961" s="3143"/>
      <c r="CE961" s="3143"/>
      <c r="CF961" s="3143"/>
      <c r="CG961" s="3143"/>
      <c r="CH961" s="3143"/>
      <c r="CI961" s="3143"/>
    </row>
    <row r="962" spans="1:87" ht="16.5" customHeight="1">
      <c r="A962" s="3143"/>
      <c r="B962" s="3143"/>
      <c r="C962" s="3143"/>
      <c r="D962" s="3143"/>
      <c r="E962" s="3143"/>
      <c r="F962" s="3143"/>
      <c r="G962" s="3143"/>
      <c r="H962" s="3143"/>
      <c r="I962" s="3143"/>
      <c r="J962" s="3143"/>
      <c r="K962" s="3098"/>
      <c r="L962" s="3098"/>
      <c r="M962" s="3098"/>
      <c r="N962" s="3098"/>
      <c r="O962" s="3098"/>
      <c r="P962" s="3098"/>
      <c r="Q962" s="3098"/>
      <c r="R962" s="3098"/>
      <c r="S962" s="3098"/>
      <c r="T962" s="3098"/>
      <c r="U962" s="3098"/>
      <c r="V962" s="3098"/>
      <c r="W962" s="3098"/>
      <c r="X962" s="3098"/>
      <c r="Y962" s="3098"/>
      <c r="Z962" s="3098"/>
      <c r="AA962" s="3098"/>
      <c r="AB962" s="3098"/>
      <c r="AC962" s="3098"/>
      <c r="AD962" s="3098"/>
      <c r="AE962" s="3098"/>
      <c r="AF962" s="3098"/>
      <c r="AG962" s="3098"/>
      <c r="AH962" s="3098"/>
      <c r="AI962" s="3098"/>
      <c r="AJ962" s="3143"/>
      <c r="AK962" s="3143"/>
      <c r="AL962" s="3143"/>
      <c r="AM962" s="3143"/>
      <c r="AN962" s="3143"/>
      <c r="AO962" s="3143"/>
      <c r="AP962" s="3143"/>
      <c r="AQ962" s="3143"/>
      <c r="AR962" s="3143"/>
      <c r="AS962" s="3143"/>
      <c r="AT962" s="3143"/>
      <c r="AU962" s="3143"/>
      <c r="AV962" s="3143"/>
      <c r="AW962" s="3143"/>
      <c r="AX962" s="3143"/>
      <c r="AY962" s="3143"/>
      <c r="AZ962" s="3143"/>
      <c r="BA962" s="3143"/>
      <c r="BB962" s="3143"/>
      <c r="BC962" s="3143"/>
      <c r="BD962" s="3143"/>
      <c r="BE962" s="3143"/>
      <c r="BF962" s="3143"/>
      <c r="BG962" s="3143"/>
      <c r="BH962" s="3143"/>
      <c r="BI962" s="3143"/>
      <c r="BJ962" s="3143"/>
      <c r="BK962" s="3143"/>
      <c r="BL962" s="3189"/>
      <c r="BM962" s="3189"/>
      <c r="BN962" s="3189"/>
      <c r="BO962" s="3189"/>
      <c r="BP962" s="3189"/>
      <c r="BQ962" s="3189"/>
      <c r="BR962" s="3189"/>
      <c r="BS962" s="3189"/>
      <c r="BT962" s="3189"/>
      <c r="BU962" s="3189"/>
      <c r="BV962" s="3143"/>
      <c r="BW962" s="3143"/>
      <c r="BX962" s="3143"/>
      <c r="BY962" s="3143"/>
      <c r="BZ962" s="3143"/>
      <c r="CA962" s="3143"/>
      <c r="CB962" s="3143"/>
      <c r="CC962" s="3143"/>
      <c r="CD962" s="3143"/>
      <c r="CE962" s="3143"/>
      <c r="CF962" s="3143"/>
      <c r="CG962" s="3143"/>
      <c r="CH962" s="3143"/>
      <c r="CI962" s="3143"/>
    </row>
    <row r="963" spans="1:87" ht="16.5" customHeight="1">
      <c r="A963" s="3143"/>
      <c r="B963" s="3143"/>
      <c r="C963" s="3143"/>
      <c r="D963" s="3143"/>
      <c r="E963" s="3143"/>
      <c r="F963" s="3143"/>
      <c r="G963" s="3143"/>
      <c r="H963" s="3143"/>
      <c r="I963" s="3143"/>
      <c r="J963" s="3143"/>
      <c r="K963" s="3098"/>
      <c r="L963" s="3098"/>
      <c r="M963" s="3098"/>
      <c r="N963" s="3098"/>
      <c r="O963" s="3098"/>
      <c r="P963" s="3098"/>
      <c r="Q963" s="3098"/>
      <c r="R963" s="3098"/>
      <c r="S963" s="3098"/>
      <c r="T963" s="3098"/>
      <c r="U963" s="3098"/>
      <c r="V963" s="3098"/>
      <c r="W963" s="3098"/>
      <c r="X963" s="3098"/>
      <c r="Y963" s="3098"/>
      <c r="Z963" s="3098"/>
      <c r="AA963" s="3098"/>
      <c r="AB963" s="3098"/>
      <c r="AC963" s="3098"/>
      <c r="AD963" s="3098"/>
      <c r="AE963" s="3098"/>
      <c r="AF963" s="3098"/>
      <c r="AG963" s="3098"/>
      <c r="AH963" s="3098"/>
      <c r="AI963" s="3098"/>
      <c r="AJ963" s="3143"/>
      <c r="AK963" s="3143"/>
      <c r="AL963" s="3143"/>
      <c r="AM963" s="3143"/>
      <c r="AN963" s="3143"/>
      <c r="AO963" s="3143"/>
      <c r="AP963" s="3143"/>
      <c r="AQ963" s="3143"/>
      <c r="AR963" s="3143"/>
      <c r="AS963" s="3143"/>
      <c r="AT963" s="3143"/>
      <c r="AU963" s="3143"/>
      <c r="AV963" s="3143"/>
      <c r="AW963" s="3143"/>
      <c r="AX963" s="3143"/>
      <c r="AY963" s="3143"/>
      <c r="AZ963" s="3143"/>
      <c r="BA963" s="3143"/>
      <c r="BB963" s="3143"/>
      <c r="BC963" s="3143"/>
      <c r="BD963" s="3143"/>
      <c r="BE963" s="3143"/>
      <c r="BF963" s="3143"/>
      <c r="BG963" s="3143"/>
      <c r="BH963" s="3143"/>
      <c r="BI963" s="3143"/>
      <c r="BJ963" s="3143"/>
      <c r="BK963" s="3143"/>
      <c r="BL963" s="3189"/>
      <c r="BM963" s="3189"/>
      <c r="BN963" s="3189"/>
      <c r="BO963" s="3189"/>
      <c r="BP963" s="3189"/>
      <c r="BQ963" s="3189"/>
      <c r="BR963" s="3189"/>
      <c r="BS963" s="3189"/>
      <c r="BT963" s="3189"/>
      <c r="BU963" s="3189"/>
      <c r="BV963" s="3143"/>
      <c r="BW963" s="3143"/>
      <c r="BX963" s="3143"/>
      <c r="BY963" s="3143"/>
      <c r="BZ963" s="3143"/>
      <c r="CA963" s="3143"/>
      <c r="CB963" s="3143"/>
      <c r="CC963" s="3143"/>
      <c r="CD963" s="3143"/>
      <c r="CE963" s="3143"/>
      <c r="CF963" s="3143"/>
      <c r="CG963" s="3143"/>
      <c r="CH963" s="3143"/>
      <c r="CI963" s="3143"/>
    </row>
    <row r="964" spans="1:87" ht="16.5" customHeight="1">
      <c r="A964" s="3143"/>
      <c r="B964" s="3143"/>
      <c r="C964" s="3143"/>
      <c r="D964" s="3143"/>
      <c r="E964" s="3143"/>
      <c r="F964" s="3143"/>
      <c r="G964" s="3143"/>
      <c r="H964" s="3143"/>
      <c r="I964" s="3143"/>
      <c r="J964" s="3143"/>
      <c r="K964" s="3098"/>
      <c r="L964" s="3098"/>
      <c r="M964" s="3098"/>
      <c r="N964" s="3098"/>
      <c r="O964" s="3098"/>
      <c r="P964" s="3098"/>
      <c r="Q964" s="3098"/>
      <c r="R964" s="3098"/>
      <c r="S964" s="3098"/>
      <c r="T964" s="3098"/>
      <c r="U964" s="3098"/>
      <c r="V964" s="3098"/>
      <c r="W964" s="3098"/>
      <c r="X964" s="3098"/>
      <c r="Y964" s="3098"/>
      <c r="Z964" s="3098"/>
      <c r="AA964" s="3098"/>
      <c r="AB964" s="3098"/>
      <c r="AC964" s="3098"/>
      <c r="AD964" s="3098"/>
      <c r="AE964" s="3098"/>
      <c r="AF964" s="3098"/>
      <c r="AG964" s="3098"/>
      <c r="AH964" s="3098"/>
      <c r="AI964" s="3098"/>
      <c r="AJ964" s="3143"/>
      <c r="AK964" s="3143"/>
      <c r="AL964" s="3143"/>
      <c r="AM964" s="3143"/>
      <c r="AN964" s="3143"/>
      <c r="AO964" s="3143"/>
      <c r="AP964" s="3143"/>
      <c r="AQ964" s="3143"/>
      <c r="AR964" s="3143"/>
      <c r="AS964" s="3143"/>
      <c r="AT964" s="3143"/>
      <c r="AU964" s="3143"/>
      <c r="AV964" s="3143"/>
      <c r="AW964" s="3143"/>
      <c r="AX964" s="3143"/>
      <c r="AY964" s="3143"/>
      <c r="AZ964" s="3143"/>
      <c r="BA964" s="3143"/>
      <c r="BB964" s="3143"/>
      <c r="BC964" s="3143"/>
      <c r="BD964" s="3143"/>
      <c r="BE964" s="3143"/>
      <c r="BF964" s="3143"/>
      <c r="BG964" s="3143"/>
      <c r="BH964" s="3143"/>
      <c r="BI964" s="3143"/>
      <c r="BJ964" s="3143"/>
      <c r="BK964" s="3143"/>
      <c r="BL964" s="3189"/>
      <c r="BM964" s="3189"/>
      <c r="BN964" s="3189"/>
      <c r="BO964" s="3189"/>
      <c r="BP964" s="3189"/>
      <c r="BQ964" s="3189"/>
      <c r="BR964" s="3189"/>
      <c r="BS964" s="3189"/>
      <c r="BT964" s="3189"/>
      <c r="BU964" s="3189"/>
      <c r="BV964" s="3143"/>
      <c r="BW964" s="3143"/>
      <c r="BX964" s="3143"/>
      <c r="BY964" s="3143"/>
      <c r="BZ964" s="3143"/>
      <c r="CA964" s="3143"/>
      <c r="CB964" s="3143"/>
      <c r="CC964" s="3143"/>
      <c r="CD964" s="3143"/>
      <c r="CE964" s="3143"/>
      <c r="CF964" s="3143"/>
      <c r="CG964" s="3143"/>
      <c r="CH964" s="3143"/>
      <c r="CI964" s="3143"/>
    </row>
    <row r="965" spans="1:87" ht="16.5" customHeight="1">
      <c r="A965" s="3143"/>
      <c r="B965" s="3143"/>
      <c r="C965" s="3143"/>
      <c r="D965" s="3143"/>
      <c r="E965" s="3143"/>
      <c r="F965" s="3143"/>
      <c r="G965" s="3143"/>
      <c r="H965" s="3143"/>
      <c r="I965" s="3143"/>
      <c r="J965" s="3143"/>
      <c r="K965" s="3098"/>
      <c r="L965" s="3098"/>
      <c r="M965" s="3098"/>
      <c r="N965" s="3098"/>
      <c r="O965" s="3098"/>
      <c r="P965" s="3098"/>
      <c r="Q965" s="3098"/>
      <c r="R965" s="3098"/>
      <c r="S965" s="3098"/>
      <c r="T965" s="3098"/>
      <c r="U965" s="3098"/>
      <c r="V965" s="3098"/>
      <c r="W965" s="3098"/>
      <c r="X965" s="3098"/>
      <c r="Y965" s="3098"/>
      <c r="Z965" s="3098"/>
      <c r="AA965" s="3098"/>
      <c r="AB965" s="3098"/>
      <c r="AC965" s="3098"/>
      <c r="AD965" s="3098"/>
      <c r="AE965" s="3098"/>
      <c r="AF965" s="3098"/>
      <c r="AG965" s="3098"/>
      <c r="AH965" s="3098"/>
      <c r="AI965" s="3098"/>
      <c r="AJ965" s="3143"/>
      <c r="AK965" s="3143"/>
      <c r="AL965" s="3143"/>
      <c r="AM965" s="3143"/>
      <c r="AN965" s="3143"/>
      <c r="AO965" s="3143"/>
      <c r="AP965" s="3143"/>
      <c r="AQ965" s="3143"/>
      <c r="AR965" s="3143"/>
      <c r="AS965" s="3143"/>
      <c r="AT965" s="3143"/>
      <c r="AU965" s="3143"/>
      <c r="AV965" s="3143"/>
      <c r="AW965" s="3143"/>
      <c r="AX965" s="3143"/>
      <c r="AY965" s="3143"/>
      <c r="AZ965" s="3143"/>
      <c r="BA965" s="3143"/>
      <c r="BB965" s="3143"/>
      <c r="BC965" s="3143"/>
      <c r="BD965" s="3143"/>
      <c r="BE965" s="3143"/>
      <c r="BF965" s="3143"/>
      <c r="BG965" s="3143"/>
      <c r="BH965" s="3143"/>
      <c r="BI965" s="3143"/>
      <c r="BJ965" s="3143"/>
      <c r="BK965" s="3143"/>
      <c r="BL965" s="3189"/>
      <c r="BM965" s="3189"/>
      <c r="BN965" s="3189"/>
      <c r="BO965" s="3189"/>
      <c r="BP965" s="3189"/>
      <c r="BQ965" s="3189"/>
      <c r="BR965" s="3189"/>
      <c r="BS965" s="3189"/>
      <c r="BT965" s="3189"/>
      <c r="BU965" s="3189"/>
      <c r="BV965" s="3143"/>
      <c r="BW965" s="3143"/>
      <c r="BX965" s="3143"/>
      <c r="BY965" s="3143"/>
      <c r="BZ965" s="3143"/>
      <c r="CA965" s="3143"/>
      <c r="CB965" s="3143"/>
      <c r="CC965" s="3143"/>
      <c r="CD965" s="3143"/>
      <c r="CE965" s="3143"/>
      <c r="CF965" s="3143"/>
      <c r="CG965" s="3143"/>
      <c r="CH965" s="3143"/>
      <c r="CI965" s="3143"/>
    </row>
    <row r="966" spans="1:87" ht="16.5" customHeight="1">
      <c r="A966" s="3143"/>
      <c r="B966" s="3143"/>
      <c r="C966" s="3143"/>
      <c r="D966" s="3143"/>
      <c r="E966" s="3143"/>
      <c r="F966" s="3143"/>
      <c r="G966" s="3143"/>
      <c r="H966" s="3143"/>
      <c r="I966" s="3143"/>
      <c r="J966" s="3143"/>
      <c r="K966" s="3098"/>
      <c r="L966" s="3098"/>
      <c r="M966" s="3098"/>
      <c r="N966" s="3098"/>
      <c r="O966" s="3098"/>
      <c r="P966" s="3098"/>
      <c r="Q966" s="3098"/>
      <c r="R966" s="3098"/>
      <c r="S966" s="3098"/>
      <c r="T966" s="3098"/>
      <c r="U966" s="3098"/>
      <c r="V966" s="3098"/>
      <c r="W966" s="3098"/>
      <c r="X966" s="3098"/>
      <c r="Y966" s="3098"/>
      <c r="Z966" s="3098"/>
      <c r="AA966" s="3098"/>
      <c r="AB966" s="3098"/>
      <c r="AC966" s="3098"/>
      <c r="AD966" s="3098"/>
      <c r="AE966" s="3098"/>
      <c r="AF966" s="3098"/>
      <c r="AG966" s="3098"/>
      <c r="AH966" s="3098"/>
      <c r="AI966" s="3098"/>
      <c r="AJ966" s="3143"/>
      <c r="AK966" s="3143"/>
      <c r="AL966" s="3143"/>
      <c r="AM966" s="3143"/>
      <c r="AN966" s="3143"/>
      <c r="AO966" s="3143"/>
      <c r="AP966" s="3143"/>
      <c r="AQ966" s="3143"/>
      <c r="AR966" s="3143"/>
      <c r="AS966" s="3143"/>
      <c r="AT966" s="3143"/>
      <c r="AU966" s="3143"/>
      <c r="AV966" s="3143"/>
      <c r="AW966" s="3143"/>
      <c r="AX966" s="3143"/>
      <c r="AY966" s="3143"/>
      <c r="AZ966" s="3143"/>
      <c r="BA966" s="3143"/>
      <c r="BB966" s="3143"/>
      <c r="BC966" s="3143"/>
      <c r="BD966" s="3143"/>
      <c r="BE966" s="3143"/>
      <c r="BF966" s="3143"/>
      <c r="BG966" s="3143"/>
      <c r="BH966" s="3143"/>
      <c r="BI966" s="3143"/>
      <c r="BJ966" s="3143"/>
      <c r="BK966" s="3143"/>
      <c r="BL966" s="3189"/>
      <c r="BM966" s="3189"/>
      <c r="BN966" s="3189"/>
      <c r="BO966" s="3189"/>
      <c r="BP966" s="3189"/>
      <c r="BQ966" s="3189"/>
      <c r="BR966" s="3189"/>
      <c r="BS966" s="3189"/>
      <c r="BT966" s="3189"/>
      <c r="BU966" s="3189"/>
      <c r="BV966" s="3143"/>
      <c r="BW966" s="3143"/>
      <c r="BX966" s="3143"/>
      <c r="BY966" s="3143"/>
      <c r="BZ966" s="3143"/>
      <c r="CA966" s="3143"/>
      <c r="CB966" s="3143"/>
      <c r="CC966" s="3143"/>
      <c r="CD966" s="3143"/>
      <c r="CE966" s="3143"/>
      <c r="CF966" s="3143"/>
      <c r="CG966" s="3143"/>
      <c r="CH966" s="3143"/>
      <c r="CI966" s="3143"/>
    </row>
    <row r="967" spans="1:87" ht="16.5" customHeight="1">
      <c r="A967" s="3143"/>
      <c r="B967" s="3143"/>
      <c r="C967" s="3143"/>
      <c r="D967" s="3143"/>
      <c r="E967" s="3143"/>
      <c r="F967" s="3143"/>
      <c r="G967" s="3143"/>
      <c r="H967" s="3143"/>
      <c r="I967" s="3143"/>
      <c r="J967" s="3143"/>
      <c r="K967" s="3098"/>
      <c r="L967" s="3098"/>
      <c r="M967" s="3098"/>
      <c r="N967" s="3098"/>
      <c r="O967" s="3098"/>
      <c r="P967" s="3098"/>
      <c r="Q967" s="3098"/>
      <c r="R967" s="3098"/>
      <c r="S967" s="3098"/>
      <c r="T967" s="3098"/>
      <c r="U967" s="3098"/>
      <c r="V967" s="3098"/>
      <c r="W967" s="3098"/>
      <c r="X967" s="3098"/>
      <c r="Y967" s="3098"/>
      <c r="Z967" s="3098"/>
      <c r="AA967" s="3098"/>
      <c r="AB967" s="3098"/>
      <c r="AC967" s="3098"/>
      <c r="AD967" s="3098"/>
      <c r="AE967" s="3098"/>
      <c r="AF967" s="3098"/>
      <c r="AG967" s="3098"/>
      <c r="AH967" s="3098"/>
      <c r="AI967" s="3098"/>
      <c r="AJ967" s="3143"/>
      <c r="AK967" s="3143"/>
      <c r="AL967" s="3143"/>
      <c r="AM967" s="3143"/>
      <c r="AN967" s="3143"/>
      <c r="AO967" s="3143"/>
      <c r="AP967" s="3143"/>
      <c r="AQ967" s="3143"/>
      <c r="AR967" s="3143"/>
      <c r="AS967" s="3143"/>
      <c r="AT967" s="3143"/>
      <c r="AU967" s="3143"/>
      <c r="AV967" s="3143"/>
      <c r="AW967" s="3143"/>
      <c r="AX967" s="3143"/>
      <c r="AY967" s="3143"/>
      <c r="AZ967" s="3143"/>
      <c r="BA967" s="3143"/>
      <c r="BB967" s="3143"/>
      <c r="BC967" s="3143"/>
      <c r="BD967" s="3143"/>
      <c r="BE967" s="3143"/>
      <c r="BF967" s="3143"/>
      <c r="BG967" s="3143"/>
      <c r="BH967" s="3143"/>
      <c r="BI967" s="3143"/>
      <c r="BJ967" s="3143"/>
      <c r="BK967" s="3143"/>
      <c r="BL967" s="3189"/>
      <c r="BM967" s="3189"/>
      <c r="BN967" s="3189"/>
      <c r="BO967" s="3189"/>
      <c r="BP967" s="3189"/>
      <c r="BQ967" s="3189"/>
      <c r="BR967" s="3189"/>
      <c r="BS967" s="3189"/>
      <c r="BT967" s="3189"/>
      <c r="BU967" s="3189"/>
      <c r="BV967" s="3143"/>
      <c r="BW967" s="3143"/>
      <c r="BX967" s="3143"/>
      <c r="BY967" s="3143"/>
      <c r="BZ967" s="3143"/>
      <c r="CA967" s="3143"/>
      <c r="CB967" s="3143"/>
      <c r="CC967" s="3143"/>
      <c r="CD967" s="3143"/>
      <c r="CE967" s="3143"/>
      <c r="CF967" s="3143"/>
      <c r="CG967" s="3143"/>
      <c r="CH967" s="3143"/>
      <c r="CI967" s="3143"/>
    </row>
    <row r="968" spans="1:87" ht="16.5" customHeight="1">
      <c r="A968" s="3143"/>
      <c r="B968" s="3143"/>
      <c r="C968" s="3143"/>
      <c r="D968" s="3143"/>
      <c r="E968" s="3143"/>
      <c r="F968" s="3143"/>
      <c r="G968" s="3143"/>
      <c r="H968" s="3143"/>
      <c r="I968" s="3143"/>
      <c r="J968" s="3143"/>
      <c r="K968" s="3098"/>
      <c r="L968" s="3098"/>
      <c r="M968" s="3098"/>
      <c r="N968" s="3098"/>
      <c r="O968" s="3098"/>
      <c r="P968" s="3098"/>
      <c r="Q968" s="3098"/>
      <c r="R968" s="3098"/>
      <c r="S968" s="3098"/>
      <c r="T968" s="3098"/>
      <c r="U968" s="3098"/>
      <c r="V968" s="3098"/>
      <c r="W968" s="3098"/>
      <c r="X968" s="3098"/>
      <c r="Y968" s="3098"/>
      <c r="Z968" s="3098"/>
      <c r="AA968" s="3098"/>
      <c r="AB968" s="3098"/>
      <c r="AC968" s="3098"/>
      <c r="AD968" s="3098"/>
      <c r="AE968" s="3098"/>
      <c r="AF968" s="3098"/>
      <c r="AG968" s="3098"/>
      <c r="AH968" s="3098"/>
      <c r="AI968" s="3098"/>
      <c r="AJ968" s="3143"/>
      <c r="AK968" s="3143"/>
      <c r="AL968" s="3143"/>
      <c r="AM968" s="3143"/>
      <c r="AN968" s="3143"/>
      <c r="AO968" s="3143"/>
      <c r="AP968" s="3143"/>
      <c r="AQ968" s="3143"/>
      <c r="AR968" s="3143"/>
      <c r="AS968" s="3143"/>
      <c r="AT968" s="3143"/>
      <c r="AU968" s="3143"/>
      <c r="AV968" s="3143"/>
      <c r="AW968" s="3143"/>
      <c r="AX968" s="3143"/>
      <c r="AY968" s="3143"/>
      <c r="AZ968" s="3143"/>
      <c r="BA968" s="3143"/>
      <c r="BB968" s="3143"/>
      <c r="BC968" s="3143"/>
      <c r="BD968" s="3143"/>
      <c r="BE968" s="3143"/>
      <c r="BF968" s="3143"/>
      <c r="BG968" s="3143"/>
      <c r="BH968" s="3143"/>
      <c r="BI968" s="3143"/>
      <c r="BJ968" s="3143"/>
      <c r="BK968" s="3143"/>
      <c r="BL968" s="3189"/>
      <c r="BM968" s="3189"/>
      <c r="BN968" s="3189"/>
      <c r="BO968" s="3189"/>
      <c r="BP968" s="3189"/>
      <c r="BQ968" s="3189"/>
      <c r="BR968" s="3189"/>
      <c r="BS968" s="3189"/>
      <c r="BT968" s="3189"/>
      <c r="BU968" s="3189"/>
      <c r="BV968" s="3143"/>
      <c r="BW968" s="3143"/>
      <c r="BX968" s="3143"/>
      <c r="BY968" s="3143"/>
      <c r="BZ968" s="3143"/>
      <c r="CA968" s="3143"/>
      <c r="CB968" s="3143"/>
      <c r="CC968" s="3143"/>
      <c r="CD968" s="3143"/>
      <c r="CE968" s="3143"/>
      <c r="CF968" s="3143"/>
      <c r="CG968" s="3143"/>
      <c r="CH968" s="3143"/>
      <c r="CI968" s="3143"/>
    </row>
    <row r="969" spans="1:87" ht="16.5" customHeight="1">
      <c r="A969" s="3143"/>
      <c r="B969" s="3143"/>
      <c r="C969" s="3143"/>
      <c r="D969" s="3143"/>
      <c r="E969" s="3143"/>
      <c r="F969" s="3143"/>
      <c r="G969" s="3143"/>
      <c r="H969" s="3143"/>
      <c r="I969" s="3143"/>
      <c r="J969" s="3143"/>
      <c r="K969" s="3098"/>
      <c r="L969" s="3098"/>
      <c r="M969" s="3098"/>
      <c r="N969" s="3098"/>
      <c r="O969" s="3098"/>
      <c r="P969" s="3098"/>
      <c r="Q969" s="3098"/>
      <c r="R969" s="3098"/>
      <c r="S969" s="3098"/>
      <c r="T969" s="3098"/>
      <c r="U969" s="3098"/>
      <c r="V969" s="3098"/>
      <c r="W969" s="3098"/>
      <c r="X969" s="3098"/>
      <c r="Y969" s="3098"/>
      <c r="Z969" s="3098"/>
      <c r="AA969" s="3098"/>
      <c r="AB969" s="3098"/>
      <c r="AC969" s="3098"/>
      <c r="AD969" s="3098"/>
      <c r="AE969" s="3098"/>
      <c r="AF969" s="3098"/>
      <c r="AG969" s="3098"/>
      <c r="AH969" s="3098"/>
      <c r="AI969" s="3098"/>
      <c r="AJ969" s="3143"/>
      <c r="AK969" s="3143"/>
      <c r="AL969" s="3143"/>
      <c r="AM969" s="3143"/>
      <c r="AN969" s="3143"/>
      <c r="AO969" s="3143"/>
      <c r="AP969" s="3143"/>
      <c r="AQ969" s="3143"/>
      <c r="AR969" s="3143"/>
      <c r="AS969" s="3143"/>
      <c r="AT969" s="3143"/>
      <c r="AU969" s="3143"/>
      <c r="AV969" s="3143"/>
      <c r="AW969" s="3143"/>
      <c r="AX969" s="3143"/>
      <c r="AY969" s="3143"/>
      <c r="AZ969" s="3143"/>
      <c r="BA969" s="3143"/>
      <c r="BB969" s="3143"/>
      <c r="BC969" s="3143"/>
      <c r="BD969" s="3143"/>
      <c r="BE969" s="3143"/>
      <c r="BF969" s="3143"/>
      <c r="BG969" s="3143"/>
      <c r="BH969" s="3143"/>
      <c r="BI969" s="3143"/>
      <c r="BJ969" s="3143"/>
      <c r="BK969" s="3143"/>
      <c r="BL969" s="3189"/>
      <c r="BM969" s="3189"/>
      <c r="BN969" s="3189"/>
      <c r="BO969" s="3189"/>
      <c r="BP969" s="3189"/>
      <c r="BQ969" s="3189"/>
      <c r="BR969" s="3189"/>
      <c r="BS969" s="3189"/>
      <c r="BT969" s="3189"/>
      <c r="BU969" s="3189"/>
      <c r="BV969" s="3143"/>
      <c r="BW969" s="3143"/>
      <c r="BX969" s="3143"/>
      <c r="BY969" s="3143"/>
      <c r="BZ969" s="3143"/>
      <c r="CA969" s="3143"/>
      <c r="CB969" s="3143"/>
      <c r="CC969" s="3143"/>
      <c r="CD969" s="3143"/>
      <c r="CE969" s="3143"/>
      <c r="CF969" s="3143"/>
      <c r="CG969" s="3143"/>
      <c r="CH969" s="3143"/>
      <c r="CI969" s="3143"/>
    </row>
    <row r="970" spans="1:87" ht="16.5" customHeight="1">
      <c r="A970" s="3143"/>
      <c r="B970" s="3143"/>
      <c r="C970" s="3143"/>
      <c r="D970" s="3143"/>
      <c r="E970" s="3143"/>
      <c r="F970" s="3143"/>
      <c r="G970" s="3143"/>
      <c r="H970" s="3143"/>
      <c r="I970" s="3143"/>
      <c r="J970" s="3143"/>
      <c r="K970" s="3098"/>
      <c r="L970" s="3098"/>
      <c r="M970" s="3098"/>
      <c r="N970" s="3098"/>
      <c r="O970" s="3098"/>
      <c r="P970" s="3098"/>
      <c r="Q970" s="3098"/>
      <c r="R970" s="3098"/>
      <c r="S970" s="3098"/>
      <c r="T970" s="3098"/>
      <c r="U970" s="3098"/>
      <c r="V970" s="3098"/>
      <c r="W970" s="3098"/>
      <c r="X970" s="3098"/>
      <c r="Y970" s="3098"/>
      <c r="Z970" s="3098"/>
      <c r="AA970" s="3098"/>
      <c r="AB970" s="3098"/>
      <c r="AC970" s="3098"/>
      <c r="AD970" s="3098"/>
      <c r="AE970" s="3098"/>
      <c r="AF970" s="3098"/>
      <c r="AG970" s="3098"/>
      <c r="AH970" s="3098"/>
      <c r="AI970" s="3098"/>
      <c r="AJ970" s="3143"/>
      <c r="AK970" s="3143"/>
      <c r="AL970" s="3143"/>
      <c r="AM970" s="3143"/>
      <c r="AN970" s="3143"/>
      <c r="AO970" s="3143"/>
      <c r="AP970" s="3143"/>
      <c r="AQ970" s="3143"/>
      <c r="AR970" s="3143"/>
      <c r="AS970" s="3143"/>
      <c r="AT970" s="3143"/>
      <c r="AU970" s="3143"/>
      <c r="AV970" s="3143"/>
      <c r="AW970" s="3143"/>
      <c r="AX970" s="3143"/>
      <c r="AY970" s="3143"/>
      <c r="AZ970" s="3143"/>
      <c r="BA970" s="3143"/>
      <c r="BB970" s="3143"/>
      <c r="BC970" s="3143"/>
      <c r="BD970" s="3143"/>
      <c r="BE970" s="3143"/>
      <c r="BF970" s="3143"/>
      <c r="BG970" s="3143"/>
      <c r="BH970" s="3143"/>
      <c r="BI970" s="3143"/>
      <c r="BJ970" s="3143"/>
      <c r="BK970" s="3143"/>
      <c r="BL970" s="3189"/>
      <c r="BM970" s="3189"/>
      <c r="BN970" s="3189"/>
      <c r="BO970" s="3189"/>
      <c r="BP970" s="3189"/>
      <c r="BQ970" s="3189"/>
      <c r="BR970" s="3189"/>
      <c r="BS970" s="3189"/>
      <c r="BT970" s="3189"/>
      <c r="BU970" s="3189"/>
      <c r="BV970" s="3143"/>
      <c r="BW970" s="3143"/>
      <c r="BX970" s="3143"/>
      <c r="BY970" s="3143"/>
      <c r="BZ970" s="3143"/>
      <c r="CA970" s="3143"/>
      <c r="CB970" s="3143"/>
      <c r="CC970" s="3143"/>
      <c r="CD970" s="3143"/>
      <c r="CE970" s="3143"/>
      <c r="CF970" s="3143"/>
      <c r="CG970" s="3143"/>
      <c r="CH970" s="3143"/>
      <c r="CI970" s="3143"/>
    </row>
    <row r="971" spans="1:87" ht="16.5" customHeight="1">
      <c r="A971" s="3143"/>
      <c r="B971" s="3143"/>
      <c r="C971" s="3143"/>
      <c r="D971" s="3143"/>
      <c r="E971" s="3143"/>
      <c r="F971" s="3143"/>
      <c r="G971" s="3143"/>
      <c r="H971" s="3143"/>
      <c r="I971" s="3143"/>
      <c r="J971" s="3143"/>
      <c r="K971" s="3098"/>
      <c r="L971" s="3098"/>
      <c r="M971" s="3098"/>
      <c r="N971" s="3098"/>
      <c r="O971" s="3098"/>
      <c r="P971" s="3098"/>
      <c r="Q971" s="3098"/>
      <c r="R971" s="3098"/>
      <c r="S971" s="3098"/>
      <c r="T971" s="3098"/>
      <c r="U971" s="3098"/>
      <c r="V971" s="3098"/>
      <c r="W971" s="3098"/>
      <c r="X971" s="3098"/>
      <c r="Y971" s="3098"/>
      <c r="Z971" s="3098"/>
      <c r="AA971" s="3098"/>
      <c r="AB971" s="3098"/>
      <c r="AC971" s="3098"/>
      <c r="AD971" s="3098"/>
      <c r="AE971" s="3098"/>
      <c r="AF971" s="3098"/>
      <c r="AG971" s="3098"/>
      <c r="AH971" s="3098"/>
      <c r="AI971" s="3098"/>
      <c r="AJ971" s="3143"/>
      <c r="AK971" s="3143"/>
      <c r="AL971" s="3143"/>
      <c r="AM971" s="3143"/>
      <c r="AN971" s="3143"/>
      <c r="AO971" s="3143"/>
      <c r="AP971" s="3143"/>
      <c r="AQ971" s="3143"/>
      <c r="AR971" s="3143"/>
      <c r="AS971" s="3143"/>
      <c r="AT971" s="3143"/>
      <c r="AU971" s="3143"/>
      <c r="AV971" s="3143"/>
      <c r="AW971" s="3143"/>
      <c r="AX971" s="3143"/>
      <c r="AY971" s="3143"/>
      <c r="AZ971" s="3143"/>
      <c r="BA971" s="3143"/>
      <c r="BB971" s="3143"/>
      <c r="BC971" s="3143"/>
      <c r="BD971" s="3143"/>
      <c r="BE971" s="3143"/>
      <c r="BF971" s="3143"/>
      <c r="BG971" s="3143"/>
      <c r="BH971" s="3143"/>
      <c r="BI971" s="3143"/>
      <c r="BJ971" s="3143"/>
      <c r="BK971" s="3143"/>
      <c r="BL971" s="3189"/>
      <c r="BM971" s="3189"/>
      <c r="BN971" s="3189"/>
      <c r="BO971" s="3189"/>
      <c r="BP971" s="3189"/>
      <c r="BQ971" s="3189"/>
      <c r="BR971" s="3189"/>
      <c r="BS971" s="3189"/>
      <c r="BT971" s="3189"/>
      <c r="BU971" s="3189"/>
      <c r="BV971" s="3143"/>
      <c r="BW971" s="3143"/>
      <c r="BX971" s="3143"/>
      <c r="BY971" s="3143"/>
      <c r="BZ971" s="3143"/>
      <c r="CA971" s="3143"/>
      <c r="CB971" s="3143"/>
      <c r="CC971" s="3143"/>
      <c r="CD971" s="3143"/>
      <c r="CE971" s="3143"/>
      <c r="CF971" s="3143"/>
      <c r="CG971" s="3143"/>
      <c r="CH971" s="3143"/>
      <c r="CI971" s="3143"/>
    </row>
    <row r="972" spans="1:87" ht="16.5" customHeight="1">
      <c r="A972" s="3143"/>
      <c r="B972" s="3143"/>
      <c r="C972" s="3143"/>
      <c r="D972" s="3143"/>
      <c r="E972" s="3143"/>
      <c r="F972" s="3143"/>
      <c r="G972" s="3143"/>
      <c r="H972" s="3143"/>
      <c r="I972" s="3143"/>
      <c r="J972" s="3143"/>
      <c r="K972" s="3098"/>
      <c r="L972" s="3098"/>
      <c r="M972" s="3098"/>
      <c r="N972" s="3098"/>
      <c r="O972" s="3098"/>
      <c r="P972" s="3098"/>
      <c r="Q972" s="3098"/>
      <c r="R972" s="3098"/>
      <c r="S972" s="3098"/>
      <c r="T972" s="3098"/>
      <c r="U972" s="3098"/>
      <c r="V972" s="3098"/>
      <c r="W972" s="3098"/>
      <c r="X972" s="3098"/>
      <c r="Y972" s="3098"/>
      <c r="Z972" s="3098"/>
      <c r="AA972" s="3098"/>
      <c r="AB972" s="3098"/>
      <c r="AC972" s="3098"/>
      <c r="AD972" s="3098"/>
      <c r="AE972" s="3098"/>
      <c r="AF972" s="3098"/>
      <c r="AG972" s="3098"/>
      <c r="AH972" s="3098"/>
      <c r="AI972" s="3098"/>
      <c r="AJ972" s="3143"/>
      <c r="AK972" s="3143"/>
      <c r="AL972" s="3143"/>
      <c r="AM972" s="3143"/>
      <c r="AN972" s="3143"/>
      <c r="AO972" s="3143"/>
      <c r="AP972" s="3143"/>
      <c r="AQ972" s="3143"/>
      <c r="AR972" s="3143"/>
      <c r="AS972" s="3143"/>
      <c r="AT972" s="3143"/>
      <c r="AU972" s="3143"/>
      <c r="AV972" s="3143"/>
      <c r="AW972" s="3143"/>
      <c r="AX972" s="3143"/>
      <c r="AY972" s="3143"/>
      <c r="AZ972" s="3143"/>
      <c r="BA972" s="3143"/>
      <c r="BB972" s="3143"/>
      <c r="BC972" s="3143"/>
      <c r="BD972" s="3143"/>
      <c r="BE972" s="3143"/>
      <c r="BF972" s="3143"/>
      <c r="BG972" s="3143"/>
      <c r="BH972" s="3143"/>
      <c r="BI972" s="3143"/>
      <c r="BJ972" s="3143"/>
      <c r="BK972" s="3143"/>
      <c r="BL972" s="3189"/>
      <c r="BM972" s="3189"/>
      <c r="BN972" s="3189"/>
      <c r="BO972" s="3189"/>
      <c r="BP972" s="3189"/>
      <c r="BQ972" s="3189"/>
      <c r="BR972" s="3189"/>
      <c r="BS972" s="3189"/>
      <c r="BT972" s="3189"/>
      <c r="BU972" s="3189"/>
      <c r="BV972" s="3143"/>
      <c r="BW972" s="3143"/>
      <c r="BX972" s="3143"/>
      <c r="BY972" s="3143"/>
      <c r="BZ972" s="3143"/>
      <c r="CA972" s="3143"/>
      <c r="CB972" s="3143"/>
      <c r="CC972" s="3143"/>
      <c r="CD972" s="3143"/>
      <c r="CE972" s="3143"/>
      <c r="CF972" s="3143"/>
      <c r="CG972" s="3143"/>
      <c r="CH972" s="3143"/>
      <c r="CI972" s="3143"/>
    </row>
    <row r="973" spans="1:87" ht="16.5" customHeight="1">
      <c r="A973" s="3143"/>
      <c r="B973" s="3143"/>
      <c r="C973" s="3143"/>
      <c r="D973" s="3143"/>
      <c r="E973" s="3143"/>
      <c r="F973" s="3143"/>
      <c r="G973" s="3143"/>
      <c r="H973" s="3143"/>
      <c r="I973" s="3143"/>
      <c r="J973" s="3143"/>
      <c r="K973" s="3098"/>
      <c r="L973" s="3098"/>
      <c r="M973" s="3098"/>
      <c r="N973" s="3098"/>
      <c r="O973" s="3098"/>
      <c r="P973" s="3098"/>
      <c r="Q973" s="3098"/>
      <c r="R973" s="3098"/>
      <c r="S973" s="3098"/>
      <c r="T973" s="3098"/>
      <c r="U973" s="3098"/>
      <c r="V973" s="3098"/>
      <c r="W973" s="3098"/>
      <c r="X973" s="3098"/>
      <c r="Y973" s="3098"/>
      <c r="Z973" s="3098"/>
      <c r="AA973" s="3098"/>
      <c r="AB973" s="3098"/>
      <c r="AC973" s="3098"/>
      <c r="AD973" s="3098"/>
      <c r="AE973" s="3098"/>
      <c r="AF973" s="3098"/>
      <c r="AG973" s="3098"/>
      <c r="AH973" s="3098"/>
      <c r="AI973" s="3098"/>
      <c r="AJ973" s="3143"/>
      <c r="AK973" s="3143"/>
      <c r="AL973" s="3143"/>
      <c r="AM973" s="3143"/>
      <c r="AN973" s="3143"/>
      <c r="AO973" s="3143"/>
      <c r="AP973" s="3143"/>
      <c r="AQ973" s="3143"/>
      <c r="AR973" s="3143"/>
      <c r="AS973" s="3143"/>
      <c r="AT973" s="3143"/>
      <c r="AU973" s="3143"/>
      <c r="AV973" s="3143"/>
      <c r="AW973" s="3143"/>
      <c r="AX973" s="3143"/>
      <c r="AY973" s="3143"/>
      <c r="AZ973" s="3143"/>
      <c r="BA973" s="3143"/>
      <c r="BB973" s="3143"/>
      <c r="BC973" s="3143"/>
      <c r="BD973" s="3143"/>
      <c r="BE973" s="3143"/>
      <c r="BF973" s="3143"/>
      <c r="BG973" s="3143"/>
      <c r="BH973" s="3143"/>
      <c r="BI973" s="3143"/>
      <c r="BJ973" s="3143"/>
      <c r="BK973" s="3143"/>
      <c r="BL973" s="3189"/>
      <c r="BM973" s="3189"/>
      <c r="BN973" s="3189"/>
      <c r="BO973" s="3189"/>
      <c r="BP973" s="3189"/>
      <c r="BQ973" s="3189"/>
      <c r="BR973" s="3189"/>
      <c r="BS973" s="3189"/>
      <c r="BT973" s="3189"/>
      <c r="BU973" s="3189"/>
      <c r="BV973" s="3143"/>
      <c r="BW973" s="3143"/>
      <c r="BX973" s="3143"/>
      <c r="BY973" s="3143"/>
      <c r="BZ973" s="3143"/>
      <c r="CA973" s="3143"/>
      <c r="CB973" s="3143"/>
      <c r="CC973" s="3143"/>
      <c r="CD973" s="3143"/>
      <c r="CE973" s="3143"/>
      <c r="CF973" s="3143"/>
      <c r="CG973" s="3143"/>
      <c r="CH973" s="3143"/>
      <c r="CI973" s="3143"/>
    </row>
    <row r="974" spans="1:87" ht="16.5" customHeight="1">
      <c r="A974" s="3143"/>
      <c r="B974" s="3143"/>
      <c r="C974" s="3143"/>
      <c r="D974" s="3143"/>
      <c r="E974" s="3143"/>
      <c r="F974" s="3143"/>
      <c r="G974" s="3143"/>
      <c r="H974" s="3143"/>
      <c r="I974" s="3143"/>
      <c r="J974" s="3143"/>
      <c r="K974" s="3098"/>
      <c r="L974" s="3098"/>
      <c r="M974" s="3098"/>
      <c r="N974" s="3098"/>
      <c r="O974" s="3098"/>
      <c r="P974" s="3098"/>
      <c r="Q974" s="3098"/>
      <c r="R974" s="3098"/>
      <c r="S974" s="3098"/>
      <c r="T974" s="3098"/>
      <c r="U974" s="3098"/>
      <c r="V974" s="3098"/>
      <c r="W974" s="3098"/>
      <c r="X974" s="3098"/>
      <c r="Y974" s="3098"/>
      <c r="Z974" s="3098"/>
      <c r="AA974" s="3098"/>
      <c r="AB974" s="3098"/>
      <c r="AC974" s="3098"/>
      <c r="AD974" s="3098"/>
      <c r="AE974" s="3098"/>
      <c r="AF974" s="3098"/>
      <c r="AG974" s="3098"/>
      <c r="AH974" s="3098"/>
      <c r="AI974" s="3098"/>
      <c r="AJ974" s="3143"/>
      <c r="AK974" s="3143"/>
      <c r="AL974" s="3143"/>
      <c r="AM974" s="3143"/>
      <c r="AN974" s="3143"/>
      <c r="AO974" s="3143"/>
      <c r="AP974" s="3143"/>
      <c r="AQ974" s="3143"/>
      <c r="AR974" s="3143"/>
      <c r="AS974" s="3143"/>
      <c r="AT974" s="3143"/>
      <c r="AU974" s="3143"/>
      <c r="AV974" s="3143"/>
      <c r="AW974" s="3143"/>
      <c r="AX974" s="3143"/>
      <c r="AY974" s="3143"/>
      <c r="AZ974" s="3143"/>
      <c r="BA974" s="3143"/>
      <c r="BB974" s="3143"/>
      <c r="BC974" s="3143"/>
      <c r="BD974" s="3143"/>
      <c r="BE974" s="3143"/>
      <c r="BF974" s="3143"/>
      <c r="BG974" s="3143"/>
      <c r="BH974" s="3143"/>
      <c r="BI974" s="3143"/>
      <c r="BJ974" s="3143"/>
      <c r="BK974" s="3143"/>
      <c r="BL974" s="3189"/>
      <c r="BM974" s="3189"/>
      <c r="BN974" s="3189"/>
      <c r="BO974" s="3189"/>
      <c r="BP974" s="3189"/>
      <c r="BQ974" s="3189"/>
      <c r="BR974" s="3189"/>
      <c r="BS974" s="3189"/>
      <c r="BT974" s="3189"/>
      <c r="BU974" s="3189"/>
      <c r="BV974" s="3143"/>
      <c r="BW974" s="3143"/>
      <c r="BX974" s="3143"/>
      <c r="BY974" s="3143"/>
      <c r="BZ974" s="3143"/>
      <c r="CA974" s="3143"/>
      <c r="CB974" s="3143"/>
      <c r="CC974" s="3143"/>
      <c r="CD974" s="3143"/>
      <c r="CE974" s="3143"/>
      <c r="CF974" s="3143"/>
      <c r="CG974" s="3143"/>
      <c r="CH974" s="3143"/>
      <c r="CI974" s="3143"/>
    </row>
    <row r="975" spans="1:87" ht="16.5" customHeight="1">
      <c r="A975" s="3143"/>
      <c r="B975" s="3143"/>
      <c r="C975" s="3143"/>
      <c r="D975" s="3143"/>
      <c r="E975" s="3143"/>
      <c r="F975" s="3143"/>
      <c r="G975" s="3143"/>
      <c r="H975" s="3143"/>
      <c r="I975" s="3143"/>
      <c r="J975" s="3143"/>
      <c r="K975" s="3098"/>
      <c r="L975" s="3098"/>
      <c r="M975" s="3098"/>
      <c r="N975" s="3098"/>
      <c r="O975" s="3098"/>
      <c r="P975" s="3098"/>
      <c r="Q975" s="3098"/>
      <c r="R975" s="3098"/>
      <c r="S975" s="3098"/>
      <c r="T975" s="3098"/>
      <c r="U975" s="3098"/>
      <c r="V975" s="3098"/>
      <c r="W975" s="3098"/>
      <c r="X975" s="3098"/>
      <c r="Y975" s="3098"/>
      <c r="Z975" s="3098"/>
      <c r="AA975" s="3098"/>
      <c r="AB975" s="3098"/>
      <c r="AC975" s="3098"/>
      <c r="AD975" s="3098"/>
      <c r="AE975" s="3098"/>
      <c r="AF975" s="3098"/>
      <c r="AG975" s="3098"/>
      <c r="AH975" s="3098"/>
      <c r="AI975" s="3098"/>
      <c r="AJ975" s="3143"/>
      <c r="AK975" s="3143"/>
      <c r="AL975" s="3143"/>
      <c r="AM975" s="3143"/>
      <c r="AN975" s="3143"/>
      <c r="AO975" s="3143"/>
      <c r="AP975" s="3143"/>
      <c r="AQ975" s="3143"/>
      <c r="AR975" s="3143"/>
      <c r="AS975" s="3143"/>
      <c r="AT975" s="3143"/>
      <c r="AU975" s="3143"/>
      <c r="AV975" s="3143"/>
      <c r="AW975" s="3143"/>
      <c r="AX975" s="3143"/>
      <c r="AY975" s="3143"/>
      <c r="AZ975" s="3143"/>
      <c r="BA975" s="3143"/>
      <c r="BB975" s="3143"/>
      <c r="BC975" s="3143"/>
      <c r="BD975" s="3143"/>
      <c r="BE975" s="3143"/>
      <c r="BF975" s="3143"/>
      <c r="BG975" s="3143"/>
      <c r="BH975" s="3143"/>
      <c r="BI975" s="3143"/>
      <c r="BJ975" s="3143"/>
      <c r="BK975" s="3143"/>
      <c r="BL975" s="3189"/>
      <c r="BM975" s="3189"/>
      <c r="BN975" s="3189"/>
      <c r="BO975" s="3189"/>
      <c r="BP975" s="3189"/>
      <c r="BQ975" s="3189"/>
      <c r="BR975" s="3189"/>
      <c r="BS975" s="3189"/>
      <c r="BT975" s="3189"/>
      <c r="BU975" s="3189"/>
      <c r="BV975" s="3143"/>
      <c r="BW975" s="3143"/>
      <c r="BX975" s="3143"/>
      <c r="BY975" s="3143"/>
      <c r="BZ975" s="3143"/>
      <c r="CA975" s="3143"/>
      <c r="CB975" s="3143"/>
      <c r="CC975" s="3143"/>
      <c r="CD975" s="3143"/>
      <c r="CE975" s="3143"/>
      <c r="CF975" s="3143"/>
      <c r="CG975" s="3143"/>
      <c r="CH975" s="3143"/>
      <c r="CI975" s="3143"/>
    </row>
    <row r="976" spans="1:87" ht="16.5" customHeight="1">
      <c r="A976" s="3143"/>
      <c r="B976" s="3143"/>
      <c r="C976" s="3143"/>
      <c r="D976" s="3143"/>
      <c r="E976" s="3143"/>
      <c r="F976" s="3143"/>
      <c r="G976" s="3143"/>
      <c r="H976" s="3143"/>
      <c r="I976" s="3143"/>
      <c r="J976" s="3143"/>
      <c r="K976" s="3098"/>
      <c r="L976" s="3098"/>
      <c r="M976" s="3098"/>
      <c r="N976" s="3098"/>
      <c r="O976" s="3098"/>
      <c r="P976" s="3098"/>
      <c r="Q976" s="3098"/>
      <c r="R976" s="3098"/>
      <c r="S976" s="3098"/>
      <c r="T976" s="3098"/>
      <c r="U976" s="3098"/>
      <c r="V976" s="3098"/>
      <c r="W976" s="3098"/>
      <c r="X976" s="3098"/>
      <c r="Y976" s="3098"/>
      <c r="Z976" s="3098"/>
      <c r="AA976" s="3098"/>
      <c r="AB976" s="3098"/>
      <c r="AC976" s="3098"/>
      <c r="AD976" s="3098"/>
      <c r="AE976" s="3098"/>
      <c r="AF976" s="3098"/>
      <c r="AG976" s="3098"/>
      <c r="AH976" s="3098"/>
      <c r="AI976" s="3098"/>
      <c r="AJ976" s="3143"/>
      <c r="AK976" s="3143"/>
      <c r="AL976" s="3143"/>
      <c r="AM976" s="3143"/>
      <c r="AN976" s="3143"/>
      <c r="AO976" s="3143"/>
      <c r="AP976" s="3143"/>
      <c r="AQ976" s="3143"/>
      <c r="AR976" s="3143"/>
      <c r="AS976" s="3143"/>
      <c r="AT976" s="3143"/>
      <c r="AU976" s="3143"/>
      <c r="AV976" s="3143"/>
      <c r="AW976" s="3143"/>
      <c r="AX976" s="3143"/>
      <c r="AY976" s="3143"/>
      <c r="AZ976" s="3143"/>
      <c r="BA976" s="3143"/>
      <c r="BB976" s="3143"/>
      <c r="BC976" s="3143"/>
      <c r="BD976" s="3143"/>
      <c r="BE976" s="3143"/>
      <c r="BF976" s="3143"/>
      <c r="BG976" s="3143"/>
      <c r="BH976" s="3143"/>
      <c r="BI976" s="3143"/>
      <c r="BJ976" s="3143"/>
      <c r="BK976" s="3143"/>
      <c r="BL976" s="3189"/>
      <c r="BM976" s="3189"/>
      <c r="BN976" s="3189"/>
      <c r="BO976" s="3189"/>
      <c r="BP976" s="3189"/>
      <c r="BQ976" s="3189"/>
      <c r="BR976" s="3189"/>
      <c r="BS976" s="3189"/>
      <c r="BT976" s="3189"/>
      <c r="BU976" s="3189"/>
      <c r="BV976" s="3143"/>
      <c r="BW976" s="3143"/>
      <c r="BX976" s="3143"/>
      <c r="BY976" s="3143"/>
      <c r="BZ976" s="3143"/>
      <c r="CA976" s="3143"/>
      <c r="CB976" s="3143"/>
      <c r="CC976" s="3143"/>
      <c r="CD976" s="3143"/>
      <c r="CE976" s="3143"/>
      <c r="CF976" s="3143"/>
      <c r="CG976" s="3143"/>
      <c r="CH976" s="3143"/>
      <c r="CI976" s="3143"/>
    </row>
    <row r="977" spans="1:87" ht="16.5" customHeight="1">
      <c r="A977" s="3143"/>
      <c r="B977" s="3143"/>
      <c r="C977" s="3143"/>
      <c r="D977" s="3143"/>
      <c r="E977" s="3143"/>
      <c r="F977" s="3143"/>
      <c r="G977" s="3143"/>
      <c r="H977" s="3143"/>
      <c r="I977" s="3143"/>
      <c r="J977" s="3143"/>
      <c r="K977" s="3098"/>
      <c r="L977" s="3098"/>
      <c r="M977" s="3098"/>
      <c r="N977" s="3098"/>
      <c r="O977" s="3098"/>
      <c r="P977" s="3098"/>
      <c r="Q977" s="3098"/>
      <c r="R977" s="3098"/>
      <c r="S977" s="3098"/>
      <c r="T977" s="3098"/>
      <c r="U977" s="3098"/>
      <c r="V977" s="3098"/>
      <c r="W977" s="3098"/>
      <c r="X977" s="3098"/>
      <c r="Y977" s="3098"/>
      <c r="Z977" s="3098"/>
      <c r="AA977" s="3098"/>
      <c r="AB977" s="3098"/>
      <c r="AC977" s="3098"/>
      <c r="AD977" s="3098"/>
      <c r="AE977" s="3098"/>
      <c r="AF977" s="3098"/>
      <c r="AG977" s="3098"/>
      <c r="AH977" s="3098"/>
      <c r="AI977" s="3098"/>
      <c r="AJ977" s="3143"/>
      <c r="AK977" s="3143"/>
      <c r="AL977" s="3143"/>
      <c r="AM977" s="3143"/>
      <c r="AN977" s="3143"/>
      <c r="AO977" s="3143"/>
      <c r="AP977" s="3143"/>
      <c r="AQ977" s="3143"/>
      <c r="AR977" s="3143"/>
      <c r="AS977" s="3143"/>
      <c r="AT977" s="3143"/>
      <c r="AU977" s="3143"/>
      <c r="AV977" s="3143"/>
      <c r="AW977" s="3143"/>
      <c r="AX977" s="3143"/>
      <c r="AY977" s="3143"/>
      <c r="AZ977" s="3143"/>
      <c r="BA977" s="3143"/>
      <c r="BB977" s="3143"/>
      <c r="BC977" s="3143"/>
      <c r="BD977" s="3143"/>
      <c r="BE977" s="3143"/>
      <c r="BF977" s="3143"/>
      <c r="BG977" s="3143"/>
      <c r="BH977" s="3143"/>
      <c r="BI977" s="3143"/>
      <c r="BJ977" s="3143"/>
      <c r="BK977" s="3143"/>
      <c r="BL977" s="3189"/>
      <c r="BM977" s="3189"/>
      <c r="BN977" s="3189"/>
      <c r="BO977" s="3189"/>
      <c r="BP977" s="3189"/>
      <c r="BQ977" s="3189"/>
      <c r="BR977" s="3189"/>
      <c r="BS977" s="3189"/>
      <c r="BT977" s="3189"/>
      <c r="BU977" s="3189"/>
      <c r="BV977" s="3143"/>
      <c r="BW977" s="3143"/>
      <c r="BX977" s="3143"/>
      <c r="BY977" s="3143"/>
      <c r="BZ977" s="3143"/>
      <c r="CA977" s="3143"/>
      <c r="CB977" s="3143"/>
      <c r="CC977" s="3143"/>
      <c r="CD977" s="3143"/>
      <c r="CE977" s="3143"/>
      <c r="CF977" s="3143"/>
      <c r="CG977" s="3143"/>
      <c r="CH977" s="3143"/>
      <c r="CI977" s="3143"/>
    </row>
    <row r="978" spans="1:87" ht="16.5" customHeight="1">
      <c r="A978" s="3143"/>
      <c r="B978" s="3143"/>
      <c r="C978" s="3143"/>
      <c r="D978" s="3143"/>
      <c r="E978" s="3143"/>
      <c r="F978" s="3143"/>
      <c r="G978" s="3143"/>
      <c r="H978" s="3143"/>
      <c r="I978" s="3143"/>
      <c r="J978" s="3143"/>
      <c r="K978" s="3098"/>
      <c r="L978" s="3098"/>
      <c r="M978" s="3098"/>
      <c r="N978" s="3098"/>
      <c r="O978" s="3098"/>
      <c r="P978" s="3098"/>
      <c r="Q978" s="3098"/>
      <c r="R978" s="3098"/>
      <c r="S978" s="3098"/>
      <c r="T978" s="3098"/>
      <c r="U978" s="3098"/>
      <c r="V978" s="3098"/>
      <c r="W978" s="3098"/>
      <c r="X978" s="3098"/>
      <c r="Y978" s="3098"/>
      <c r="Z978" s="3098"/>
      <c r="AA978" s="3098"/>
      <c r="AB978" s="3098"/>
      <c r="AC978" s="3098"/>
      <c r="AD978" s="3098"/>
      <c r="AE978" s="3098"/>
      <c r="AF978" s="3098"/>
      <c r="AG978" s="3098"/>
      <c r="AH978" s="3098"/>
      <c r="AI978" s="3098"/>
      <c r="AJ978" s="3143"/>
      <c r="AK978" s="3143"/>
      <c r="AL978" s="3143"/>
      <c r="AM978" s="3143"/>
      <c r="AN978" s="3143"/>
      <c r="AO978" s="3143"/>
      <c r="AP978" s="3143"/>
      <c r="AQ978" s="3143"/>
      <c r="AR978" s="3143"/>
      <c r="AS978" s="3143"/>
      <c r="AT978" s="3143"/>
      <c r="AU978" s="3143"/>
      <c r="AV978" s="3143"/>
      <c r="AW978" s="3143"/>
      <c r="AX978" s="3143"/>
      <c r="AY978" s="3143"/>
      <c r="AZ978" s="3143"/>
      <c r="BA978" s="3143"/>
      <c r="BB978" s="3143"/>
      <c r="BC978" s="3143"/>
      <c r="BD978" s="3143"/>
      <c r="BE978" s="3143"/>
      <c r="BF978" s="3143"/>
      <c r="BG978" s="3143"/>
      <c r="BH978" s="3143"/>
      <c r="BI978" s="3143"/>
      <c r="BJ978" s="3143"/>
      <c r="BK978" s="3143"/>
      <c r="BL978" s="3189"/>
      <c r="BM978" s="3189"/>
      <c r="BN978" s="3189"/>
      <c r="BO978" s="3189"/>
      <c r="BP978" s="3189"/>
      <c r="BQ978" s="3189"/>
      <c r="BR978" s="3189"/>
      <c r="BS978" s="3189"/>
      <c r="BT978" s="3189"/>
      <c r="BU978" s="3189"/>
      <c r="BV978" s="3143"/>
      <c r="BW978" s="3143"/>
      <c r="BX978" s="3143"/>
      <c r="BY978" s="3143"/>
      <c r="BZ978" s="3143"/>
      <c r="CA978" s="3143"/>
      <c r="CB978" s="3143"/>
      <c r="CC978" s="3143"/>
      <c r="CD978" s="3143"/>
      <c r="CE978" s="3143"/>
      <c r="CF978" s="3143"/>
      <c r="CG978" s="3143"/>
      <c r="CH978" s="3143"/>
      <c r="CI978" s="3143"/>
    </row>
    <row r="979" spans="1:87" ht="16.5" customHeight="1">
      <c r="A979" s="3143"/>
      <c r="B979" s="3143"/>
      <c r="C979" s="3143"/>
      <c r="D979" s="3143"/>
      <c r="E979" s="3143"/>
      <c r="F979" s="3143"/>
      <c r="G979" s="3143"/>
      <c r="H979" s="3143"/>
      <c r="I979" s="3143"/>
      <c r="J979" s="3143"/>
      <c r="K979" s="3098"/>
      <c r="L979" s="3098"/>
      <c r="M979" s="3098"/>
      <c r="N979" s="3098"/>
      <c r="O979" s="3098"/>
      <c r="P979" s="3098"/>
      <c r="Q979" s="3098"/>
      <c r="R979" s="3098"/>
      <c r="S979" s="3098"/>
      <c r="T979" s="3098"/>
      <c r="U979" s="3098"/>
      <c r="V979" s="3098"/>
      <c r="W979" s="3098"/>
      <c r="X979" s="3098"/>
      <c r="Y979" s="3098"/>
      <c r="Z979" s="3098"/>
      <c r="AA979" s="3098"/>
      <c r="AB979" s="3098"/>
      <c r="AC979" s="3098"/>
      <c r="AD979" s="3098"/>
      <c r="AE979" s="3098"/>
      <c r="AF979" s="3098"/>
      <c r="AG979" s="3098"/>
      <c r="AH979" s="3098"/>
      <c r="AI979" s="3098"/>
      <c r="AJ979" s="3143"/>
      <c r="AK979" s="3143"/>
      <c r="AL979" s="3143"/>
      <c r="AM979" s="3143"/>
      <c r="AN979" s="3143"/>
      <c r="AO979" s="3143"/>
      <c r="AP979" s="3143"/>
      <c r="AQ979" s="3143"/>
      <c r="AR979" s="3143"/>
      <c r="AS979" s="3143"/>
      <c r="AT979" s="3143"/>
      <c r="AU979" s="3143"/>
      <c r="AV979" s="3143"/>
      <c r="AW979" s="3143"/>
      <c r="AX979" s="3143"/>
      <c r="AY979" s="3143"/>
      <c r="AZ979" s="3143"/>
      <c r="BA979" s="3143"/>
      <c r="BB979" s="3143"/>
      <c r="BC979" s="3143"/>
      <c r="BD979" s="3143"/>
      <c r="BE979" s="3143"/>
      <c r="BF979" s="3143"/>
      <c r="BG979" s="3143"/>
      <c r="BH979" s="3143"/>
      <c r="BI979" s="3143"/>
      <c r="BJ979" s="3143"/>
      <c r="BK979" s="3143"/>
      <c r="BL979" s="3189"/>
      <c r="BM979" s="3189"/>
      <c r="BN979" s="3189"/>
      <c r="BO979" s="3189"/>
      <c r="BP979" s="3189"/>
      <c r="BQ979" s="3189"/>
      <c r="BR979" s="3189"/>
      <c r="BS979" s="3189"/>
      <c r="BT979" s="3189"/>
      <c r="BU979" s="3189"/>
      <c r="BV979" s="3143"/>
      <c r="BW979" s="3143"/>
      <c r="BX979" s="3143"/>
      <c r="BY979" s="3143"/>
      <c r="BZ979" s="3143"/>
      <c r="CA979" s="3143"/>
      <c r="CB979" s="3143"/>
      <c r="CC979" s="3143"/>
      <c r="CD979" s="3143"/>
      <c r="CE979" s="3143"/>
      <c r="CF979" s="3143"/>
      <c r="CG979" s="3143"/>
      <c r="CH979" s="3143"/>
      <c r="CI979" s="3143"/>
    </row>
    <row r="980" spans="1:87" ht="16.5" customHeight="1">
      <c r="A980" s="3143"/>
      <c r="B980" s="3143"/>
      <c r="C980" s="3143"/>
      <c r="D980" s="3143"/>
      <c r="E980" s="3143"/>
      <c r="F980" s="3143"/>
      <c r="G980" s="3143"/>
      <c r="H980" s="3143"/>
      <c r="I980" s="3143"/>
      <c r="J980" s="3143"/>
      <c r="K980" s="3098"/>
      <c r="L980" s="3098"/>
      <c r="M980" s="3098"/>
      <c r="N980" s="3098"/>
      <c r="O980" s="3098"/>
      <c r="P980" s="3098"/>
      <c r="Q980" s="3098"/>
      <c r="R980" s="3098"/>
      <c r="S980" s="3098"/>
      <c r="T980" s="3098"/>
      <c r="U980" s="3098"/>
      <c r="V980" s="3098"/>
      <c r="W980" s="3098"/>
      <c r="X980" s="3098"/>
      <c r="Y980" s="3098"/>
      <c r="Z980" s="3098"/>
      <c r="AA980" s="3098"/>
      <c r="AB980" s="3098"/>
      <c r="AC980" s="3098"/>
      <c r="AD980" s="3098"/>
      <c r="AE980" s="3098"/>
      <c r="AF980" s="3098"/>
      <c r="AG980" s="3098"/>
      <c r="AH980" s="3098"/>
      <c r="AI980" s="3098"/>
      <c r="AJ980" s="3143"/>
      <c r="AK980" s="3143"/>
      <c r="AL980" s="3143"/>
      <c r="AM980" s="3143"/>
      <c r="AN980" s="3143"/>
      <c r="AO980" s="3143"/>
      <c r="AP980" s="3143"/>
      <c r="AQ980" s="3143"/>
      <c r="AR980" s="3143"/>
      <c r="AS980" s="3143"/>
      <c r="AT980" s="3143"/>
      <c r="AU980" s="3143"/>
      <c r="AV980" s="3143"/>
      <c r="AW980" s="3143"/>
      <c r="AX980" s="3143"/>
      <c r="AY980" s="3143"/>
      <c r="AZ980" s="3143"/>
      <c r="BA980" s="3143"/>
      <c r="BB980" s="3143"/>
      <c r="BC980" s="3143"/>
      <c r="BD980" s="3143"/>
      <c r="BE980" s="3143"/>
      <c r="BF980" s="3143"/>
      <c r="BG980" s="3143"/>
      <c r="BH980" s="3143"/>
      <c r="BI980" s="3143"/>
      <c r="BJ980" s="3143"/>
      <c r="BK980" s="3143"/>
      <c r="BL980" s="3189"/>
      <c r="BM980" s="3189"/>
      <c r="BN980" s="3189"/>
      <c r="BO980" s="3189"/>
      <c r="BP980" s="3189"/>
      <c r="BQ980" s="3189"/>
      <c r="BR980" s="3189"/>
      <c r="BS980" s="3189"/>
      <c r="BT980" s="3189"/>
      <c r="BU980" s="3189"/>
      <c r="BV980" s="3143"/>
      <c r="BW980" s="3143"/>
      <c r="BX980" s="3143"/>
      <c r="BY980" s="3143"/>
      <c r="BZ980" s="3143"/>
      <c r="CA980" s="3143"/>
      <c r="CB980" s="3143"/>
      <c r="CC980" s="3143"/>
      <c r="CD980" s="3143"/>
      <c r="CE980" s="3143"/>
      <c r="CF980" s="3143"/>
      <c r="CG980" s="3143"/>
      <c r="CH980" s="3143"/>
      <c r="CI980" s="3143"/>
    </row>
    <row r="981" spans="1:87" ht="16.5" customHeight="1">
      <c r="A981" s="3143"/>
      <c r="B981" s="3143"/>
      <c r="C981" s="3143"/>
      <c r="D981" s="3143"/>
      <c r="E981" s="3143"/>
      <c r="F981" s="3143"/>
      <c r="G981" s="3143"/>
      <c r="H981" s="3143"/>
      <c r="I981" s="3143"/>
      <c r="J981" s="3143"/>
      <c r="K981" s="3098"/>
      <c r="L981" s="3098"/>
      <c r="M981" s="3098"/>
      <c r="N981" s="3098"/>
      <c r="O981" s="3098"/>
      <c r="P981" s="3098"/>
      <c r="Q981" s="3098"/>
      <c r="R981" s="3098"/>
      <c r="S981" s="3098"/>
      <c r="T981" s="3098"/>
      <c r="U981" s="3098"/>
      <c r="V981" s="3098"/>
      <c r="W981" s="3098"/>
      <c r="X981" s="3098"/>
      <c r="Y981" s="3098"/>
      <c r="Z981" s="3098"/>
      <c r="AA981" s="3098"/>
      <c r="AB981" s="3098"/>
      <c r="AC981" s="3098"/>
      <c r="AD981" s="3098"/>
      <c r="AE981" s="3098"/>
      <c r="AF981" s="3098"/>
      <c r="AG981" s="3098"/>
      <c r="AH981" s="3098"/>
      <c r="AI981" s="3098"/>
      <c r="AJ981" s="3143"/>
      <c r="AK981" s="3143"/>
      <c r="AL981" s="3143"/>
      <c r="AM981" s="3143"/>
      <c r="AN981" s="3143"/>
      <c r="AO981" s="3143"/>
      <c r="AP981" s="3143"/>
      <c r="AQ981" s="3143"/>
      <c r="AR981" s="3143"/>
      <c r="AS981" s="3143"/>
      <c r="AT981" s="3143"/>
      <c r="AU981" s="3143"/>
      <c r="AV981" s="3143"/>
      <c r="AW981" s="3143"/>
      <c r="AX981" s="3143"/>
      <c r="AY981" s="3143"/>
      <c r="AZ981" s="3143"/>
      <c r="BA981" s="3143"/>
      <c r="BB981" s="3143"/>
      <c r="BC981" s="3143"/>
      <c r="BD981" s="3143"/>
      <c r="BE981" s="3143"/>
      <c r="BF981" s="3143"/>
      <c r="BG981" s="3143"/>
      <c r="BH981" s="3143"/>
      <c r="BI981" s="3143"/>
      <c r="BJ981" s="3143"/>
      <c r="BK981" s="3143"/>
      <c r="BL981" s="3189"/>
      <c r="BM981" s="3189"/>
      <c r="BN981" s="3189"/>
      <c r="BO981" s="3189"/>
      <c r="BP981" s="3189"/>
      <c r="BQ981" s="3189"/>
      <c r="BR981" s="3189"/>
      <c r="BS981" s="3189"/>
      <c r="BT981" s="3189"/>
      <c r="BU981" s="3189"/>
      <c r="BV981" s="3143"/>
      <c r="BW981" s="3143"/>
      <c r="BX981" s="3143"/>
      <c r="BY981" s="3143"/>
      <c r="BZ981" s="3143"/>
      <c r="CA981" s="3143"/>
      <c r="CB981" s="3143"/>
      <c r="CC981" s="3143"/>
      <c r="CD981" s="3143"/>
      <c r="CE981" s="3143"/>
      <c r="CF981" s="3143"/>
      <c r="CG981" s="3143"/>
      <c r="CH981" s="3143"/>
      <c r="CI981" s="3143"/>
    </row>
    <row r="982" spans="1:87" ht="16.5" customHeight="1">
      <c r="A982" s="3143"/>
      <c r="B982" s="3143"/>
      <c r="C982" s="3143"/>
      <c r="D982" s="3143"/>
      <c r="E982" s="3143"/>
      <c r="F982" s="3143"/>
      <c r="G982" s="3143"/>
      <c r="H982" s="3143"/>
      <c r="I982" s="3143"/>
      <c r="J982" s="3143"/>
      <c r="K982" s="3098"/>
      <c r="L982" s="3098"/>
      <c r="M982" s="3098"/>
      <c r="N982" s="3098"/>
      <c r="O982" s="3098"/>
      <c r="P982" s="3098"/>
      <c r="Q982" s="3098"/>
      <c r="R982" s="3098"/>
      <c r="S982" s="3098"/>
      <c r="T982" s="3098"/>
      <c r="U982" s="3098"/>
      <c r="V982" s="3098"/>
      <c r="W982" s="3098"/>
      <c r="X982" s="3098"/>
      <c r="Y982" s="3098"/>
      <c r="Z982" s="3098"/>
      <c r="AA982" s="3098"/>
      <c r="AB982" s="3098"/>
      <c r="AC982" s="3098"/>
      <c r="AD982" s="3098"/>
      <c r="AE982" s="3098"/>
      <c r="AF982" s="3098"/>
      <c r="AG982" s="3098"/>
      <c r="AH982" s="3098"/>
      <c r="AI982" s="3098"/>
      <c r="AJ982" s="3143"/>
      <c r="AK982" s="3143"/>
      <c r="AL982" s="3143"/>
      <c r="AM982" s="3143"/>
      <c r="AN982" s="3143"/>
      <c r="AO982" s="3143"/>
      <c r="AP982" s="3143"/>
      <c r="AQ982" s="3143"/>
      <c r="AR982" s="3143"/>
      <c r="AS982" s="3143"/>
      <c r="AT982" s="3143"/>
      <c r="AU982" s="3143"/>
      <c r="AV982" s="3143"/>
      <c r="AW982" s="3143"/>
      <c r="AX982" s="3143"/>
      <c r="AY982" s="3143"/>
      <c r="AZ982" s="3143"/>
      <c r="BA982" s="3143"/>
      <c r="BB982" s="3143"/>
      <c r="BC982" s="3143"/>
      <c r="BD982" s="3143"/>
      <c r="BE982" s="3143"/>
      <c r="BF982" s="3143"/>
      <c r="BG982" s="3143"/>
      <c r="BH982" s="3143"/>
      <c r="BI982" s="3143"/>
      <c r="BJ982" s="3143"/>
      <c r="BK982" s="3143"/>
      <c r="BL982" s="3189"/>
      <c r="BM982" s="3189"/>
      <c r="BN982" s="3189"/>
      <c r="BO982" s="3189"/>
      <c r="BP982" s="3189"/>
      <c r="BQ982" s="3189"/>
      <c r="BR982" s="3189"/>
      <c r="BS982" s="3189"/>
      <c r="BT982" s="3189"/>
      <c r="BU982" s="3189"/>
      <c r="BV982" s="3143"/>
      <c r="BW982" s="3143"/>
      <c r="BX982" s="3143"/>
      <c r="BY982" s="3143"/>
      <c r="BZ982" s="3143"/>
      <c r="CA982" s="3143"/>
      <c r="CB982" s="3143"/>
      <c r="CC982" s="3143"/>
      <c r="CD982" s="3143"/>
      <c r="CE982" s="3143"/>
      <c r="CF982" s="3143"/>
      <c r="CG982" s="3143"/>
      <c r="CH982" s="3143"/>
      <c r="CI982" s="3143"/>
    </row>
    <row r="983" spans="1:87" ht="16.5" customHeight="1">
      <c r="A983" s="3143"/>
      <c r="B983" s="3143"/>
      <c r="C983" s="3143"/>
      <c r="D983" s="3143"/>
      <c r="E983" s="3143"/>
      <c r="F983" s="3143"/>
      <c r="G983" s="3143"/>
      <c r="H983" s="3143"/>
      <c r="I983" s="3143"/>
      <c r="J983" s="3143"/>
      <c r="K983" s="3098"/>
      <c r="L983" s="3098"/>
      <c r="M983" s="3098"/>
      <c r="N983" s="3098"/>
      <c r="O983" s="3098"/>
      <c r="P983" s="3098"/>
      <c r="Q983" s="3098"/>
      <c r="R983" s="3098"/>
      <c r="S983" s="3098"/>
      <c r="T983" s="3098"/>
      <c r="U983" s="3098"/>
      <c r="V983" s="3098"/>
      <c r="W983" s="3098"/>
      <c r="X983" s="3098"/>
      <c r="Y983" s="3098"/>
      <c r="Z983" s="3098"/>
      <c r="AA983" s="3098"/>
      <c r="AB983" s="3098"/>
      <c r="AC983" s="3098"/>
      <c r="AD983" s="3098"/>
      <c r="AE983" s="3098"/>
      <c r="AF983" s="3098"/>
      <c r="AG983" s="3098"/>
      <c r="AH983" s="3098"/>
      <c r="AI983" s="3098"/>
      <c r="AJ983" s="3143"/>
      <c r="AK983" s="3143"/>
      <c r="AL983" s="3143"/>
      <c r="AM983" s="3143"/>
      <c r="AN983" s="3143"/>
      <c r="AO983" s="3143"/>
      <c r="AP983" s="3143"/>
      <c r="AQ983" s="3143"/>
      <c r="AR983" s="3143"/>
      <c r="AS983" s="3143"/>
      <c r="AT983" s="3143"/>
      <c r="AU983" s="3143"/>
      <c r="AV983" s="3143"/>
      <c r="AW983" s="3143"/>
      <c r="AX983" s="3143"/>
      <c r="AY983" s="3143"/>
      <c r="AZ983" s="3143"/>
      <c r="BA983" s="3143"/>
      <c r="BB983" s="3143"/>
      <c r="BC983" s="3143"/>
      <c r="BD983" s="3143"/>
      <c r="BE983" s="3143"/>
      <c r="BF983" s="3143"/>
      <c r="BG983" s="3143"/>
      <c r="BH983" s="3143"/>
      <c r="BI983" s="3143"/>
      <c r="BJ983" s="3143"/>
      <c r="BK983" s="3143"/>
      <c r="BL983" s="3189"/>
      <c r="BM983" s="3189"/>
      <c r="BN983" s="3189"/>
      <c r="BO983" s="3189"/>
      <c r="BP983" s="3189"/>
      <c r="BQ983" s="3189"/>
      <c r="BR983" s="3189"/>
      <c r="BS983" s="3189"/>
      <c r="BT983" s="3189"/>
      <c r="BU983" s="3189"/>
      <c r="BV983" s="3143"/>
      <c r="BW983" s="3143"/>
      <c r="BX983" s="3143"/>
      <c r="BY983" s="3143"/>
      <c r="BZ983" s="3143"/>
      <c r="CA983" s="3143"/>
      <c r="CB983" s="3143"/>
      <c r="CC983" s="3143"/>
      <c r="CD983" s="3143"/>
      <c r="CE983" s="3143"/>
      <c r="CF983" s="3143"/>
      <c r="CG983" s="3143"/>
      <c r="CH983" s="3143"/>
      <c r="CI983" s="3143"/>
    </row>
    <row r="984" spans="1:87" ht="16.5" customHeight="1">
      <c r="A984" s="3143"/>
      <c r="B984" s="3143"/>
      <c r="C984" s="3143"/>
      <c r="D984" s="3143"/>
      <c r="E984" s="3143"/>
      <c r="F984" s="3143"/>
      <c r="G984" s="3143"/>
      <c r="H984" s="3143"/>
      <c r="I984" s="3143"/>
      <c r="J984" s="3143"/>
      <c r="K984" s="3098"/>
      <c r="L984" s="3098"/>
      <c r="M984" s="3098"/>
      <c r="N984" s="3098"/>
      <c r="O984" s="3098"/>
      <c r="P984" s="3098"/>
      <c r="Q984" s="3098"/>
      <c r="R984" s="3098"/>
      <c r="S984" s="3098"/>
      <c r="T984" s="3098"/>
      <c r="U984" s="3098"/>
      <c r="V984" s="3098"/>
      <c r="W984" s="3098"/>
      <c r="X984" s="3098"/>
      <c r="Y984" s="3098"/>
      <c r="Z984" s="3098"/>
      <c r="AA984" s="3098"/>
      <c r="AB984" s="3098"/>
      <c r="AC984" s="3098"/>
      <c r="AD984" s="3098"/>
      <c r="AE984" s="3098"/>
      <c r="AF984" s="3098"/>
      <c r="AG984" s="3098"/>
      <c r="AH984" s="3098"/>
      <c r="AI984" s="3098"/>
      <c r="AJ984" s="3143"/>
      <c r="AK984" s="3143"/>
      <c r="AL984" s="3143"/>
      <c r="AM984" s="3143"/>
      <c r="AN984" s="3143"/>
      <c r="AO984" s="3143"/>
      <c r="AP984" s="3143"/>
      <c r="AQ984" s="3143"/>
      <c r="AR984" s="3143"/>
      <c r="AS984" s="3143"/>
      <c r="AT984" s="3143"/>
      <c r="AU984" s="3143"/>
      <c r="AV984" s="3143"/>
      <c r="AW984" s="3143"/>
      <c r="AX984" s="3143"/>
      <c r="AY984" s="3143"/>
      <c r="AZ984" s="3143"/>
      <c r="BA984" s="3143"/>
      <c r="BB984" s="3143"/>
      <c r="BC984" s="3143"/>
      <c r="BD984" s="3143"/>
      <c r="BE984" s="3143"/>
      <c r="BF984" s="3143"/>
      <c r="BG984" s="3143"/>
      <c r="BH984" s="3143"/>
      <c r="BI984" s="3143"/>
      <c r="BJ984" s="3143"/>
      <c r="BK984" s="3143"/>
      <c r="BL984" s="3189"/>
      <c r="BM984" s="3189"/>
      <c r="BN984" s="3189"/>
      <c r="BO984" s="3189"/>
      <c r="BP984" s="3189"/>
      <c r="BQ984" s="3189"/>
      <c r="BR984" s="3189"/>
      <c r="BS984" s="3189"/>
      <c r="BT984" s="3189"/>
      <c r="BU984" s="3189"/>
      <c r="BV984" s="3143"/>
      <c r="BW984" s="3143"/>
      <c r="BX984" s="3143"/>
      <c r="BY984" s="3143"/>
      <c r="BZ984" s="3143"/>
      <c r="CA984" s="3143"/>
      <c r="CB984" s="3143"/>
      <c r="CC984" s="3143"/>
      <c r="CD984" s="3143"/>
      <c r="CE984" s="3143"/>
      <c r="CF984" s="3143"/>
      <c r="CG984" s="3143"/>
      <c r="CH984" s="3143"/>
      <c r="CI984" s="3143"/>
    </row>
    <row r="985" spans="1:87" ht="16.5" customHeight="1">
      <c r="A985" s="3143"/>
      <c r="B985" s="3143"/>
      <c r="C985" s="3143"/>
      <c r="D985" s="3143"/>
      <c r="E985" s="3143"/>
      <c r="F985" s="3143"/>
      <c r="G985" s="3143"/>
      <c r="H985" s="3143"/>
      <c r="I985" s="3143"/>
      <c r="J985" s="3143"/>
      <c r="K985" s="3098"/>
      <c r="L985" s="3098"/>
      <c r="M985" s="3098"/>
      <c r="N985" s="3098"/>
      <c r="O985" s="3098"/>
      <c r="P985" s="3098"/>
      <c r="Q985" s="3098"/>
      <c r="R985" s="3098"/>
      <c r="S985" s="3098"/>
      <c r="T985" s="3098"/>
      <c r="U985" s="3098"/>
      <c r="V985" s="3098"/>
      <c r="W985" s="3098"/>
      <c r="X985" s="3098"/>
      <c r="Y985" s="3098"/>
      <c r="Z985" s="3098"/>
      <c r="AA985" s="3098"/>
      <c r="AB985" s="3098"/>
      <c r="AC985" s="3098"/>
      <c r="AD985" s="3098"/>
      <c r="AE985" s="3098"/>
      <c r="AF985" s="3098"/>
      <c r="AG985" s="3098"/>
      <c r="AH985" s="3098"/>
      <c r="AI985" s="3098"/>
      <c r="AJ985" s="3143"/>
      <c r="AK985" s="3143"/>
      <c r="AL985" s="3143"/>
      <c r="AM985" s="3143"/>
      <c r="AN985" s="3143"/>
      <c r="AO985" s="3143"/>
      <c r="AP985" s="3143"/>
      <c r="AQ985" s="3143"/>
      <c r="AR985" s="3143"/>
      <c r="AS985" s="3143"/>
      <c r="AT985" s="3143"/>
      <c r="AU985" s="3143"/>
      <c r="AV985" s="3143"/>
      <c r="AW985" s="3143"/>
      <c r="AX985" s="3143"/>
      <c r="AY985" s="3143"/>
      <c r="AZ985" s="3143"/>
      <c r="BA985" s="3143"/>
      <c r="BB985" s="3143"/>
      <c r="BC985" s="3143"/>
      <c r="BD985" s="3143"/>
      <c r="BE985" s="3143"/>
      <c r="BF985" s="3143"/>
      <c r="BG985" s="3143"/>
      <c r="BH985" s="3143"/>
      <c r="BI985" s="3143"/>
      <c r="BJ985" s="3143"/>
      <c r="BK985" s="3143"/>
      <c r="BL985" s="3189"/>
      <c r="BM985" s="3189"/>
      <c r="BN985" s="3189"/>
      <c r="BO985" s="3189"/>
      <c r="BP985" s="3189"/>
      <c r="BQ985" s="3189"/>
      <c r="BR985" s="3189"/>
      <c r="BS985" s="3189"/>
      <c r="BT985" s="3189"/>
      <c r="BU985" s="3189"/>
      <c r="BV985" s="3143"/>
      <c r="BW985" s="3143"/>
      <c r="BX985" s="3143"/>
      <c r="BY985" s="3143"/>
      <c r="BZ985" s="3143"/>
      <c r="CA985" s="3143"/>
      <c r="CB985" s="3143"/>
      <c r="CC985" s="3143"/>
      <c r="CD985" s="3143"/>
      <c r="CE985" s="3143"/>
      <c r="CF985" s="3143"/>
      <c r="CG985" s="3143"/>
      <c r="CH985" s="3143"/>
      <c r="CI985" s="3143"/>
    </row>
    <row r="986" spans="1:87" ht="16.5" customHeight="1">
      <c r="A986" s="3143"/>
      <c r="B986" s="3143"/>
      <c r="C986" s="3143"/>
      <c r="D986" s="3143"/>
      <c r="E986" s="3143"/>
      <c r="F986" s="3143"/>
      <c r="G986" s="3143"/>
      <c r="H986" s="3143"/>
      <c r="I986" s="3143"/>
      <c r="J986" s="3143"/>
      <c r="K986" s="3098"/>
      <c r="L986" s="3098"/>
      <c r="M986" s="3098"/>
      <c r="N986" s="3098"/>
      <c r="O986" s="3098"/>
      <c r="P986" s="3098"/>
      <c r="Q986" s="3098"/>
      <c r="R986" s="3098"/>
      <c r="S986" s="3098"/>
      <c r="T986" s="3098"/>
      <c r="U986" s="3098"/>
      <c r="V986" s="3098"/>
      <c r="W986" s="3098"/>
      <c r="X986" s="3098"/>
      <c r="Y986" s="3098"/>
      <c r="Z986" s="3098"/>
      <c r="AA986" s="3098"/>
      <c r="AB986" s="3098"/>
      <c r="AC986" s="3098"/>
      <c r="AD986" s="3098"/>
      <c r="AE986" s="3098"/>
      <c r="AF986" s="3098"/>
      <c r="AG986" s="3098"/>
      <c r="AH986" s="3098"/>
      <c r="AI986" s="3098"/>
      <c r="AJ986" s="3143"/>
      <c r="AK986" s="3143"/>
      <c r="AL986" s="3143"/>
      <c r="AM986" s="3143"/>
      <c r="AN986" s="3143"/>
      <c r="AO986" s="3143"/>
      <c r="AP986" s="3143"/>
      <c r="AQ986" s="3143"/>
      <c r="AR986" s="3143"/>
      <c r="AS986" s="3143"/>
      <c r="AT986" s="3143"/>
      <c r="AU986" s="3143"/>
      <c r="AV986" s="3143"/>
      <c r="AW986" s="3143"/>
      <c r="AX986" s="3143"/>
      <c r="AY986" s="3143"/>
      <c r="AZ986" s="3143"/>
      <c r="BA986" s="3143"/>
      <c r="BB986" s="3143"/>
      <c r="BC986" s="3143"/>
      <c r="BD986" s="3143"/>
      <c r="BE986" s="3143"/>
      <c r="BF986" s="3143"/>
      <c r="BG986" s="3143"/>
      <c r="BH986" s="3143"/>
      <c r="BI986" s="3143"/>
      <c r="BJ986" s="3143"/>
      <c r="BK986" s="3143"/>
      <c r="BL986" s="3189"/>
      <c r="BM986" s="3189"/>
      <c r="BN986" s="3189"/>
      <c r="BO986" s="3189"/>
      <c r="BP986" s="3189"/>
      <c r="BQ986" s="3189"/>
      <c r="BR986" s="3189"/>
      <c r="BS986" s="3189"/>
      <c r="BT986" s="3189"/>
      <c r="BU986" s="3189"/>
      <c r="BV986" s="3143"/>
      <c r="BW986" s="3143"/>
      <c r="BX986" s="3143"/>
      <c r="BY986" s="3143"/>
      <c r="BZ986" s="3143"/>
      <c r="CA986" s="3143"/>
      <c r="CB986" s="3143"/>
      <c r="CC986" s="3143"/>
      <c r="CD986" s="3143"/>
      <c r="CE986" s="3143"/>
      <c r="CF986" s="3143"/>
      <c r="CG986" s="3143"/>
      <c r="CH986" s="3143"/>
      <c r="CI986" s="3143"/>
    </row>
    <row r="987" spans="1:87" ht="16.5" customHeight="1">
      <c r="A987" s="3143"/>
      <c r="B987" s="3143"/>
      <c r="C987" s="3143"/>
      <c r="D987" s="3143"/>
      <c r="E987" s="3143"/>
      <c r="F987" s="3143"/>
      <c r="G987" s="3143"/>
      <c r="H987" s="3143"/>
      <c r="I987" s="3143"/>
      <c r="J987" s="3143"/>
      <c r="K987" s="3098"/>
      <c r="L987" s="3098"/>
      <c r="M987" s="3098"/>
      <c r="N987" s="3098"/>
      <c r="O987" s="3098"/>
      <c r="P987" s="3098"/>
      <c r="Q987" s="3098"/>
      <c r="R987" s="3098"/>
      <c r="S987" s="3098"/>
      <c r="T987" s="3098"/>
      <c r="U987" s="3098"/>
      <c r="V987" s="3098"/>
      <c r="W987" s="3098"/>
      <c r="X987" s="3098"/>
      <c r="Y987" s="3098"/>
      <c r="Z987" s="3098"/>
      <c r="AA987" s="3098"/>
      <c r="AB987" s="3098"/>
      <c r="AC987" s="3098"/>
      <c r="AD987" s="3098"/>
      <c r="AE987" s="3098"/>
      <c r="AF987" s="3098"/>
      <c r="AG987" s="3098"/>
      <c r="AH987" s="3098"/>
      <c r="AI987" s="3098"/>
      <c r="AJ987" s="3143"/>
      <c r="AK987" s="3143"/>
      <c r="AL987" s="3143"/>
      <c r="AM987" s="3143"/>
      <c r="AN987" s="3143"/>
      <c r="AO987" s="3143"/>
      <c r="AP987" s="3143"/>
      <c r="AQ987" s="3143"/>
      <c r="AR987" s="3143"/>
      <c r="AS987" s="3143"/>
      <c r="AT987" s="3143"/>
      <c r="AU987" s="3143"/>
      <c r="AV987" s="3143"/>
      <c r="AW987" s="3143"/>
      <c r="AX987" s="3143"/>
      <c r="AY987" s="3143"/>
      <c r="AZ987" s="3143"/>
      <c r="BA987" s="3143"/>
      <c r="BB987" s="3143"/>
      <c r="BC987" s="3143"/>
      <c r="BD987" s="3143"/>
      <c r="BE987" s="3143"/>
      <c r="BF987" s="3143"/>
      <c r="BG987" s="3143"/>
      <c r="BH987" s="3143"/>
      <c r="BI987" s="3143"/>
      <c r="BJ987" s="3143"/>
      <c r="BK987" s="3143"/>
      <c r="BL987" s="3189"/>
      <c r="BM987" s="3189"/>
      <c r="BN987" s="3189"/>
      <c r="BO987" s="3189"/>
      <c r="BP987" s="3189"/>
      <c r="BQ987" s="3189"/>
      <c r="BR987" s="3189"/>
      <c r="BS987" s="3189"/>
      <c r="BT987" s="3189"/>
      <c r="BU987" s="3189"/>
      <c r="BV987" s="3143"/>
      <c r="BW987" s="3143"/>
      <c r="BX987" s="3143"/>
      <c r="BY987" s="3143"/>
      <c r="BZ987" s="3143"/>
      <c r="CA987" s="3143"/>
      <c r="CB987" s="3143"/>
      <c r="CC987" s="3143"/>
      <c r="CD987" s="3143"/>
      <c r="CE987" s="3143"/>
      <c r="CF987" s="3143"/>
      <c r="CG987" s="3143"/>
      <c r="CH987" s="3143"/>
      <c r="CI987" s="3143"/>
    </row>
    <row r="988" spans="1:87" ht="16.5" customHeight="1">
      <c r="A988" s="3143"/>
      <c r="B988" s="3143"/>
      <c r="C988" s="3143"/>
      <c r="D988" s="3143"/>
      <c r="E988" s="3143"/>
      <c r="F988" s="3143"/>
      <c r="G988" s="3143"/>
      <c r="H988" s="3143"/>
      <c r="I988" s="3143"/>
      <c r="J988" s="3143"/>
      <c r="K988" s="3098"/>
      <c r="L988" s="3098"/>
      <c r="M988" s="3098"/>
      <c r="N988" s="3098"/>
      <c r="O988" s="3098"/>
      <c r="P988" s="3098"/>
      <c r="Q988" s="3098"/>
      <c r="R988" s="3098"/>
      <c r="S988" s="3098"/>
      <c r="T988" s="3098"/>
      <c r="U988" s="3098"/>
      <c r="V988" s="3098"/>
      <c r="W988" s="3098"/>
      <c r="X988" s="3098"/>
      <c r="Y988" s="3098"/>
      <c r="Z988" s="3098"/>
      <c r="AA988" s="3098"/>
      <c r="AB988" s="3098"/>
      <c r="AC988" s="3098"/>
      <c r="AD988" s="3098"/>
      <c r="AE988" s="3098"/>
      <c r="AF988" s="3098"/>
      <c r="AG988" s="3098"/>
      <c r="AH988" s="3098"/>
      <c r="AI988" s="3098"/>
      <c r="AJ988" s="3143"/>
      <c r="AK988" s="3143"/>
      <c r="AL988" s="3143"/>
      <c r="AM988" s="3143"/>
      <c r="AN988" s="3143"/>
      <c r="AO988" s="3143"/>
      <c r="AP988" s="3143"/>
      <c r="AQ988" s="3143"/>
      <c r="AR988" s="3143"/>
      <c r="AS988" s="3143"/>
      <c r="AT988" s="3143"/>
      <c r="AU988" s="3143"/>
      <c r="AV988" s="3143"/>
      <c r="AW988" s="3143"/>
      <c r="AX988" s="3143"/>
      <c r="AY988" s="3143"/>
      <c r="AZ988" s="3143"/>
      <c r="BA988" s="3143"/>
      <c r="BB988" s="3143"/>
      <c r="BC988" s="3143"/>
      <c r="BD988" s="3143"/>
      <c r="BE988" s="3143"/>
      <c r="BF988" s="3143"/>
      <c r="BG988" s="3143"/>
      <c r="BH988" s="3143"/>
      <c r="BI988" s="3143"/>
      <c r="BJ988" s="3143"/>
      <c r="BK988" s="3143"/>
      <c r="BL988" s="3189"/>
      <c r="BM988" s="3189"/>
      <c r="BN988" s="3189"/>
      <c r="BO988" s="3189"/>
      <c r="BP988" s="3189"/>
      <c r="BQ988" s="3189"/>
      <c r="BR988" s="3189"/>
      <c r="BS988" s="3189"/>
      <c r="BT988" s="3189"/>
      <c r="BU988" s="3189"/>
      <c r="BV988" s="3143"/>
      <c r="BW988" s="3143"/>
      <c r="BX988" s="3143"/>
      <c r="BY988" s="3143"/>
      <c r="BZ988" s="3143"/>
      <c r="CA988" s="3143"/>
      <c r="CB988" s="3143"/>
      <c r="CC988" s="3143"/>
      <c r="CD988" s="3143"/>
      <c r="CE988" s="3143"/>
      <c r="CF988" s="3143"/>
      <c r="CG988" s="3143"/>
      <c r="CH988" s="3143"/>
      <c r="CI988" s="3143"/>
    </row>
    <row r="989" spans="1:87" ht="16.5" customHeight="1">
      <c r="A989" s="3143"/>
      <c r="B989" s="3143"/>
      <c r="C989" s="3143"/>
      <c r="D989" s="3143"/>
      <c r="E989" s="3143"/>
      <c r="F989" s="3143"/>
      <c r="G989" s="3143"/>
      <c r="H989" s="3143"/>
      <c r="I989" s="3143"/>
      <c r="J989" s="3143"/>
      <c r="K989" s="3098"/>
      <c r="L989" s="3098"/>
      <c r="M989" s="3098"/>
      <c r="N989" s="3098"/>
      <c r="O989" s="3098"/>
      <c r="P989" s="3098"/>
      <c r="Q989" s="3098"/>
      <c r="R989" s="3098"/>
      <c r="S989" s="3098"/>
      <c r="T989" s="3098"/>
      <c r="U989" s="3098"/>
      <c r="V989" s="3098"/>
      <c r="W989" s="3098"/>
      <c r="X989" s="3098"/>
      <c r="Y989" s="3098"/>
      <c r="Z989" s="3098"/>
      <c r="AA989" s="3098"/>
      <c r="AB989" s="3098"/>
      <c r="AC989" s="3098"/>
      <c r="AD989" s="3098"/>
      <c r="AE989" s="3098"/>
      <c r="AF989" s="3098"/>
      <c r="AG989" s="3098"/>
      <c r="AH989" s="3098"/>
      <c r="AI989" s="3098"/>
      <c r="AJ989" s="3143"/>
      <c r="AK989" s="3143"/>
      <c r="AL989" s="3143"/>
      <c r="AM989" s="3143"/>
      <c r="AN989" s="3143"/>
      <c r="AO989" s="3143"/>
      <c r="AP989" s="3143"/>
      <c r="AQ989" s="3143"/>
      <c r="AR989" s="3143"/>
      <c r="AS989" s="3143"/>
      <c r="AT989" s="3143"/>
      <c r="AU989" s="3143"/>
      <c r="AV989" s="3143"/>
      <c r="AW989" s="3143"/>
      <c r="AX989" s="3143"/>
      <c r="AY989" s="3143"/>
      <c r="AZ989" s="3143"/>
      <c r="BA989" s="3143"/>
      <c r="BB989" s="3143"/>
      <c r="BC989" s="3143"/>
      <c r="BD989" s="3143"/>
      <c r="BE989" s="3143"/>
      <c r="BF989" s="3143"/>
      <c r="BG989" s="3143"/>
      <c r="BH989" s="3143"/>
      <c r="BI989" s="3143"/>
      <c r="BJ989" s="3143"/>
      <c r="BK989" s="3143"/>
      <c r="BL989" s="3189"/>
      <c r="BM989" s="3189"/>
      <c r="BN989" s="3189"/>
      <c r="BO989" s="3189"/>
      <c r="BP989" s="3189"/>
      <c r="BQ989" s="3189"/>
      <c r="BR989" s="3189"/>
      <c r="BS989" s="3189"/>
      <c r="BT989" s="3189"/>
      <c r="BU989" s="3189"/>
      <c r="BV989" s="3143"/>
      <c r="BW989" s="3143"/>
      <c r="BX989" s="3143"/>
      <c r="BY989" s="3143"/>
      <c r="BZ989" s="3143"/>
      <c r="CA989" s="3143"/>
      <c r="CB989" s="3143"/>
      <c r="CC989" s="3143"/>
      <c r="CD989" s="3143"/>
      <c r="CE989" s="3143"/>
      <c r="CF989" s="3143"/>
      <c r="CG989" s="3143"/>
      <c r="CH989" s="3143"/>
      <c r="CI989" s="3143"/>
    </row>
    <row r="990" spans="1:87" ht="16.5" customHeight="1">
      <c r="A990" s="3143"/>
      <c r="B990" s="3143"/>
      <c r="C990" s="3143"/>
      <c r="D990" s="3143"/>
      <c r="E990" s="3143"/>
      <c r="F990" s="3143"/>
      <c r="G990" s="3143"/>
      <c r="H990" s="3143"/>
      <c r="I990" s="3143"/>
      <c r="J990" s="3143"/>
      <c r="K990" s="3098"/>
      <c r="L990" s="3098"/>
      <c r="M990" s="3098"/>
      <c r="N990" s="3098"/>
      <c r="O990" s="3098"/>
      <c r="P990" s="3098"/>
      <c r="Q990" s="3098"/>
      <c r="R990" s="3098"/>
      <c r="S990" s="3098"/>
      <c r="T990" s="3098"/>
      <c r="U990" s="3098"/>
      <c r="V990" s="3098"/>
      <c r="W990" s="3098"/>
      <c r="X990" s="3098"/>
      <c r="Y990" s="3098"/>
      <c r="Z990" s="3098"/>
      <c r="AA990" s="3098"/>
      <c r="AB990" s="3098"/>
      <c r="AC990" s="3098"/>
      <c r="AD990" s="3098"/>
      <c r="AE990" s="3098"/>
      <c r="AF990" s="3098"/>
      <c r="AG990" s="3098"/>
      <c r="AH990" s="3098"/>
      <c r="AI990" s="3098"/>
      <c r="AJ990" s="3143"/>
      <c r="AK990" s="3143"/>
      <c r="AL990" s="3143"/>
      <c r="AM990" s="3143"/>
      <c r="AN990" s="3143"/>
      <c r="AO990" s="3143"/>
      <c r="AP990" s="3143"/>
      <c r="AQ990" s="3143"/>
      <c r="AR990" s="3143"/>
      <c r="AS990" s="3143"/>
      <c r="AT990" s="3143"/>
      <c r="AU990" s="3143"/>
      <c r="AV990" s="3143"/>
      <c r="AW990" s="3143"/>
      <c r="AX990" s="3143"/>
      <c r="AY990" s="3143"/>
      <c r="AZ990" s="3143"/>
      <c r="BA990" s="3143"/>
      <c r="BB990" s="3143"/>
      <c r="BC990" s="3143"/>
      <c r="BD990" s="3143"/>
      <c r="BE990" s="3143"/>
      <c r="BF990" s="3143"/>
      <c r="BG990" s="3143"/>
      <c r="BH990" s="3143"/>
      <c r="BI990" s="3143"/>
      <c r="BJ990" s="3143"/>
      <c r="BK990" s="3143"/>
      <c r="BL990" s="3189"/>
      <c r="BM990" s="3189"/>
      <c r="BN990" s="3189"/>
      <c r="BO990" s="3189"/>
      <c r="BP990" s="3189"/>
      <c r="BQ990" s="3189"/>
      <c r="BR990" s="3189"/>
      <c r="BS990" s="3189"/>
      <c r="BT990" s="3189"/>
      <c r="BU990" s="3189"/>
      <c r="BV990" s="3143"/>
      <c r="BW990" s="3143"/>
      <c r="BX990" s="3143"/>
      <c r="BY990" s="3143"/>
      <c r="BZ990" s="3143"/>
      <c r="CA990" s="3143"/>
      <c r="CB990" s="3143"/>
      <c r="CC990" s="3143"/>
      <c r="CD990" s="3143"/>
      <c r="CE990" s="3143"/>
      <c r="CF990" s="3143"/>
      <c r="CG990" s="3143"/>
      <c r="CH990" s="3143"/>
      <c r="CI990" s="3143"/>
    </row>
    <row r="991" spans="1:87" ht="16.5" customHeight="1">
      <c r="A991" s="3143"/>
      <c r="B991" s="3143"/>
      <c r="C991" s="3143"/>
      <c r="D991" s="3143"/>
      <c r="E991" s="3143"/>
      <c r="F991" s="3143"/>
      <c r="G991" s="3143"/>
      <c r="H991" s="3143"/>
      <c r="I991" s="3143"/>
      <c r="J991" s="3143"/>
      <c r="K991" s="3098"/>
      <c r="L991" s="3098"/>
      <c r="M991" s="3098"/>
      <c r="N991" s="3098"/>
      <c r="O991" s="3098"/>
      <c r="P991" s="3098"/>
      <c r="Q991" s="3098"/>
      <c r="R991" s="3098"/>
      <c r="S991" s="3098"/>
      <c r="T991" s="3098"/>
      <c r="U991" s="3098"/>
      <c r="V991" s="3098"/>
      <c r="W991" s="3098"/>
      <c r="X991" s="3098"/>
      <c r="Y991" s="3098"/>
      <c r="Z991" s="3098"/>
      <c r="AA991" s="3098"/>
      <c r="AB991" s="3098"/>
      <c r="AC991" s="3098"/>
      <c r="AD991" s="3098"/>
      <c r="AE991" s="3098"/>
      <c r="AF991" s="3098"/>
      <c r="AG991" s="3098"/>
      <c r="AH991" s="3098"/>
      <c r="AI991" s="3098"/>
      <c r="AJ991" s="3143"/>
      <c r="AK991" s="3143"/>
      <c r="AL991" s="3143"/>
      <c r="AM991" s="3143"/>
      <c r="AN991" s="3143"/>
      <c r="AO991" s="3143"/>
      <c r="AP991" s="3143"/>
      <c r="AQ991" s="3143"/>
      <c r="AR991" s="3143"/>
      <c r="AS991" s="3143"/>
      <c r="AT991" s="3143"/>
      <c r="AU991" s="3143"/>
      <c r="AV991" s="3143"/>
      <c r="AW991" s="3143"/>
      <c r="AX991" s="3143"/>
      <c r="AY991" s="3143"/>
      <c r="AZ991" s="3143"/>
      <c r="BA991" s="3143"/>
      <c r="BB991" s="3143"/>
      <c r="BC991" s="3143"/>
      <c r="BD991" s="3143"/>
      <c r="BE991" s="3143"/>
      <c r="BF991" s="3143"/>
      <c r="BG991" s="3143"/>
      <c r="BH991" s="3143"/>
      <c r="BI991" s="3143"/>
      <c r="BJ991" s="3143"/>
      <c r="BK991" s="3143"/>
      <c r="BL991" s="3189"/>
      <c r="BM991" s="3189"/>
      <c r="BN991" s="3189"/>
      <c r="BO991" s="3189"/>
      <c r="BP991" s="3189"/>
      <c r="BQ991" s="3189"/>
      <c r="BR991" s="3189"/>
      <c r="BS991" s="3189"/>
      <c r="BT991" s="3189"/>
      <c r="BU991" s="3189"/>
      <c r="BV991" s="3143"/>
      <c r="BW991" s="3143"/>
      <c r="BX991" s="3143"/>
      <c r="BY991" s="3143"/>
      <c r="BZ991" s="3143"/>
      <c r="CA991" s="3143"/>
      <c r="CB991" s="3143"/>
      <c r="CC991" s="3143"/>
      <c r="CD991" s="3143"/>
      <c r="CE991" s="3143"/>
      <c r="CF991" s="3143"/>
      <c r="CG991" s="3143"/>
      <c r="CH991" s="3143"/>
      <c r="CI991" s="3143"/>
    </row>
    <row r="992" spans="1:87" ht="16.5" customHeight="1">
      <c r="A992" s="3143"/>
      <c r="B992" s="3143"/>
      <c r="C992" s="3143"/>
      <c r="D992" s="3143"/>
      <c r="E992" s="3143"/>
      <c r="F992" s="3143"/>
      <c r="G992" s="3143"/>
      <c r="H992" s="3143"/>
      <c r="I992" s="3143"/>
      <c r="J992" s="3143"/>
      <c r="K992" s="3098"/>
      <c r="L992" s="3098"/>
      <c r="M992" s="3098"/>
      <c r="N992" s="3098"/>
      <c r="O992" s="3098"/>
      <c r="P992" s="3098"/>
      <c r="Q992" s="3098"/>
      <c r="R992" s="3098"/>
      <c r="S992" s="3098"/>
      <c r="T992" s="3098"/>
      <c r="U992" s="3098"/>
      <c r="V992" s="3098"/>
      <c r="W992" s="3098"/>
      <c r="X992" s="3098"/>
      <c r="Y992" s="3098"/>
      <c r="Z992" s="3098"/>
      <c r="AA992" s="3098"/>
      <c r="AB992" s="3098"/>
      <c r="AC992" s="3098"/>
      <c r="AD992" s="3098"/>
      <c r="AE992" s="3098"/>
      <c r="AF992" s="3098"/>
      <c r="AG992" s="3098"/>
      <c r="AH992" s="3098"/>
      <c r="AI992" s="3098"/>
      <c r="AJ992" s="3143"/>
      <c r="AK992" s="3143"/>
      <c r="AL992" s="3143"/>
      <c r="AM992" s="3143"/>
      <c r="AN992" s="3143"/>
      <c r="AO992" s="3143"/>
      <c r="AP992" s="3143"/>
      <c r="AQ992" s="3143"/>
      <c r="AR992" s="3143"/>
      <c r="AS992" s="3143"/>
      <c r="AT992" s="3143"/>
      <c r="AU992" s="3143"/>
      <c r="AV992" s="3143"/>
      <c r="AW992" s="3143"/>
      <c r="AX992" s="3143"/>
      <c r="AY992" s="3143"/>
      <c r="AZ992" s="3143"/>
      <c r="BA992" s="3143"/>
      <c r="BB992" s="3143"/>
      <c r="BC992" s="3143"/>
      <c r="BD992" s="3143"/>
      <c r="BE992" s="3143"/>
      <c r="BF992" s="3143"/>
      <c r="BG992" s="3143"/>
      <c r="BH992" s="3143"/>
      <c r="BI992" s="3143"/>
      <c r="BJ992" s="3143"/>
      <c r="BK992" s="3143"/>
      <c r="BL992" s="3189"/>
      <c r="BM992" s="3189"/>
      <c r="BN992" s="3189"/>
      <c r="BO992" s="3189"/>
      <c r="BP992" s="3189"/>
      <c r="BQ992" s="3189"/>
      <c r="BR992" s="3189"/>
      <c r="BS992" s="3189"/>
      <c r="BT992" s="3189"/>
      <c r="BU992" s="3189"/>
      <c r="BV992" s="3143"/>
      <c r="BW992" s="3143"/>
      <c r="BX992" s="3143"/>
      <c r="BY992" s="3143"/>
      <c r="BZ992" s="3143"/>
      <c r="CA992" s="3143"/>
      <c r="CB992" s="3143"/>
      <c r="CC992" s="3143"/>
      <c r="CD992" s="3143"/>
      <c r="CE992" s="3143"/>
      <c r="CF992" s="3143"/>
      <c r="CG992" s="3143"/>
      <c r="CH992" s="3143"/>
      <c r="CI992" s="3143"/>
    </row>
    <row r="993" spans="1:87" ht="16.5" customHeight="1">
      <c r="A993" s="3143"/>
      <c r="B993" s="3143"/>
      <c r="C993" s="3143"/>
      <c r="D993" s="3143"/>
      <c r="E993" s="3143"/>
      <c r="F993" s="3143"/>
      <c r="G993" s="3143"/>
      <c r="H993" s="3143"/>
      <c r="I993" s="3143"/>
      <c r="J993" s="3143"/>
      <c r="K993" s="3098"/>
      <c r="L993" s="3098"/>
      <c r="M993" s="3098"/>
      <c r="N993" s="3098"/>
      <c r="O993" s="3098"/>
      <c r="P993" s="3098"/>
      <c r="Q993" s="3098"/>
      <c r="R993" s="3098"/>
      <c r="S993" s="3098"/>
      <c r="T993" s="3098"/>
      <c r="U993" s="3098"/>
      <c r="V993" s="3098"/>
      <c r="W993" s="3098"/>
      <c r="X993" s="3098"/>
      <c r="Y993" s="3098"/>
      <c r="Z993" s="3098"/>
      <c r="AA993" s="3098"/>
      <c r="AB993" s="3098"/>
      <c r="AC993" s="3098"/>
      <c r="AD993" s="3098"/>
      <c r="AE993" s="3098"/>
      <c r="AF993" s="3098"/>
      <c r="AG993" s="3098"/>
      <c r="AH993" s="3098"/>
      <c r="AI993" s="3098"/>
      <c r="AJ993" s="3143"/>
      <c r="AK993" s="3143"/>
      <c r="AL993" s="3143"/>
      <c r="AM993" s="3143"/>
      <c r="AN993" s="3143"/>
      <c r="AO993" s="3143"/>
      <c r="AP993" s="3143"/>
      <c r="AQ993" s="3143"/>
      <c r="AR993" s="3143"/>
      <c r="AS993" s="3143"/>
      <c r="AT993" s="3143"/>
      <c r="AU993" s="3143"/>
      <c r="AV993" s="3143"/>
      <c r="AW993" s="3143"/>
      <c r="AX993" s="3143"/>
      <c r="AY993" s="3143"/>
      <c r="AZ993" s="3143"/>
      <c r="BA993" s="3143"/>
      <c r="BB993" s="3143"/>
      <c r="BC993" s="3143"/>
      <c r="BD993" s="3143"/>
      <c r="BE993" s="3143"/>
      <c r="BF993" s="3143"/>
      <c r="BG993" s="3143"/>
      <c r="BH993" s="3143"/>
      <c r="BI993" s="3143"/>
      <c r="BJ993" s="3143"/>
      <c r="BK993" s="3143"/>
      <c r="BL993" s="3189"/>
      <c r="BM993" s="3189"/>
      <c r="BN993" s="3189"/>
      <c r="BO993" s="3189"/>
      <c r="BP993" s="3189"/>
      <c r="BQ993" s="3189"/>
      <c r="BR993" s="3189"/>
      <c r="BS993" s="3189"/>
      <c r="BT993" s="3189"/>
      <c r="BU993" s="3189"/>
      <c r="BV993" s="3143"/>
      <c r="BW993" s="3143"/>
      <c r="BX993" s="3143"/>
      <c r="BY993" s="3143"/>
      <c r="BZ993" s="3143"/>
      <c r="CA993" s="3143"/>
      <c r="CB993" s="3143"/>
      <c r="CC993" s="3143"/>
      <c r="CD993" s="3143"/>
      <c r="CE993" s="3143"/>
      <c r="CF993" s="3143"/>
      <c r="CG993" s="3143"/>
      <c r="CH993" s="3143"/>
      <c r="CI993" s="3143"/>
    </row>
    <row r="994" spans="1:87" ht="16.5" customHeight="1">
      <c r="A994" s="3143"/>
      <c r="B994" s="3143"/>
      <c r="C994" s="3143"/>
      <c r="D994" s="3143"/>
      <c r="E994" s="3143"/>
      <c r="F994" s="3143"/>
      <c r="G994" s="3143"/>
      <c r="H994" s="3143"/>
      <c r="I994" s="3143"/>
      <c r="J994" s="3143"/>
      <c r="K994" s="3098"/>
      <c r="L994" s="3098"/>
      <c r="M994" s="3098"/>
      <c r="N994" s="3098"/>
      <c r="O994" s="3098"/>
      <c r="P994" s="3098"/>
      <c r="Q994" s="3098"/>
      <c r="R994" s="3098"/>
      <c r="S994" s="3098"/>
      <c r="T994" s="3098"/>
      <c r="U994" s="3098"/>
      <c r="V994" s="3098"/>
      <c r="W994" s="3098"/>
      <c r="X994" s="3098"/>
      <c r="Y994" s="3098"/>
      <c r="Z994" s="3098"/>
      <c r="AA994" s="3098"/>
      <c r="AB994" s="3098"/>
      <c r="AC994" s="3098"/>
      <c r="AD994" s="3098"/>
      <c r="AE994" s="3098"/>
      <c r="AF994" s="3098"/>
      <c r="AG994" s="3098"/>
      <c r="AH994" s="3098"/>
      <c r="AI994" s="3098"/>
      <c r="AJ994" s="3143"/>
      <c r="AK994" s="3143"/>
      <c r="AL994" s="3143"/>
      <c r="AM994" s="3143"/>
      <c r="AN994" s="3143"/>
      <c r="AO994" s="3143"/>
      <c r="AP994" s="3143"/>
      <c r="AQ994" s="3143"/>
      <c r="AR994" s="3143"/>
      <c r="AS994" s="3143"/>
      <c r="AT994" s="3143"/>
      <c r="AU994" s="3143"/>
      <c r="AV994" s="3143"/>
      <c r="AW994" s="3143"/>
      <c r="AX994" s="3143"/>
      <c r="AY994" s="3143"/>
      <c r="AZ994" s="3143"/>
      <c r="BA994" s="3143"/>
      <c r="BB994" s="3143"/>
      <c r="BC994" s="3143"/>
      <c r="BD994" s="3143"/>
      <c r="BE994" s="3143"/>
      <c r="BF994" s="3143"/>
      <c r="BG994" s="3143"/>
      <c r="BH994" s="3143"/>
      <c r="BI994" s="3143"/>
      <c r="BJ994" s="3143"/>
      <c r="BK994" s="3143"/>
      <c r="BL994" s="3189"/>
      <c r="BM994" s="3189"/>
      <c r="BN994" s="3189"/>
      <c r="BO994" s="3189"/>
      <c r="BP994" s="3189"/>
      <c r="BQ994" s="3189"/>
      <c r="BR994" s="3189"/>
      <c r="BS994" s="3189"/>
      <c r="BT994" s="3189"/>
      <c r="BU994" s="3189"/>
      <c r="BV994" s="3143"/>
      <c r="BW994" s="3143"/>
      <c r="BX994" s="3143"/>
      <c r="BY994" s="3143"/>
      <c r="BZ994" s="3143"/>
      <c r="CA994" s="3143"/>
      <c r="CB994" s="3143"/>
      <c r="CC994" s="3143"/>
      <c r="CD994" s="3143"/>
      <c r="CE994" s="3143"/>
      <c r="CF994" s="3143"/>
      <c r="CG994" s="3143"/>
      <c r="CH994" s="3143"/>
      <c r="CI994" s="3143"/>
    </row>
    <row r="995" spans="1:87" ht="16.5" customHeight="1">
      <c r="A995" s="3143"/>
      <c r="B995" s="3143"/>
      <c r="C995" s="3143"/>
      <c r="D995" s="3143"/>
      <c r="E995" s="3143"/>
      <c r="F995" s="3143"/>
      <c r="G995" s="3143"/>
      <c r="H995" s="3143"/>
      <c r="I995" s="3143"/>
      <c r="J995" s="3143"/>
      <c r="K995" s="3098"/>
      <c r="L995" s="3098"/>
      <c r="M995" s="3098"/>
      <c r="N995" s="3098"/>
      <c r="O995" s="3098"/>
      <c r="P995" s="3098"/>
      <c r="Q995" s="3098"/>
      <c r="R995" s="3098"/>
      <c r="S995" s="3098"/>
      <c r="T995" s="3098"/>
      <c r="U995" s="3098"/>
      <c r="V995" s="3098"/>
      <c r="W995" s="3098"/>
      <c r="X995" s="3098"/>
      <c r="Y995" s="3098"/>
      <c r="Z995" s="3098"/>
      <c r="AA995" s="3098"/>
      <c r="AB995" s="3098"/>
      <c r="AC995" s="3098"/>
      <c r="AD995" s="3098"/>
      <c r="AE995" s="3098"/>
      <c r="AF995" s="3098"/>
      <c r="AG995" s="3098"/>
      <c r="AH995" s="3098"/>
      <c r="AI995" s="3098"/>
      <c r="AJ995" s="3143"/>
      <c r="AK995" s="3143"/>
      <c r="AL995" s="3143"/>
      <c r="AM995" s="3143"/>
      <c r="AN995" s="3143"/>
      <c r="AO995" s="3143"/>
      <c r="AP995" s="3143"/>
      <c r="AQ995" s="3143"/>
      <c r="AR995" s="3143"/>
      <c r="AS995" s="3143"/>
      <c r="AT995" s="3143"/>
      <c r="AU995" s="3143"/>
      <c r="AV995" s="3143"/>
      <c r="AW995" s="3143"/>
      <c r="AX995" s="3143"/>
      <c r="AY995" s="3143"/>
      <c r="AZ995" s="3143"/>
      <c r="BA995" s="3143"/>
      <c r="BB995" s="3143"/>
      <c r="BC995" s="3143"/>
      <c r="BD995" s="3143"/>
      <c r="BE995" s="3143"/>
      <c r="BF995" s="3143"/>
      <c r="BG995" s="3143"/>
      <c r="BH995" s="3143"/>
      <c r="BI995" s="3143"/>
      <c r="BJ995" s="3143"/>
      <c r="BK995" s="3143"/>
      <c r="BL995" s="3189"/>
      <c r="BM995" s="3189"/>
      <c r="BN995" s="3189"/>
      <c r="BO995" s="3189"/>
      <c r="BP995" s="3189"/>
      <c r="BQ995" s="3189"/>
      <c r="BR995" s="3189"/>
      <c r="BS995" s="3189"/>
      <c r="BT995" s="3189"/>
      <c r="BU995" s="3189"/>
      <c r="BV995" s="3143"/>
      <c r="BW995" s="3143"/>
      <c r="BX995" s="3143"/>
      <c r="BY995" s="3143"/>
      <c r="BZ995" s="3143"/>
      <c r="CA995" s="3143"/>
      <c r="CB995" s="3143"/>
      <c r="CC995" s="3143"/>
      <c r="CD995" s="3143"/>
      <c r="CE995" s="3143"/>
      <c r="CF995" s="3143"/>
      <c r="CG995" s="3143"/>
      <c r="CH995" s="3143"/>
      <c r="CI995" s="3143"/>
    </row>
    <row r="996" spans="1:87" ht="16.5" customHeight="1">
      <c r="A996" s="3143"/>
      <c r="B996" s="3143"/>
      <c r="C996" s="3143"/>
      <c r="D996" s="3143"/>
      <c r="E996" s="3143"/>
      <c r="F996" s="3143"/>
      <c r="G996" s="3143"/>
      <c r="H996" s="3143"/>
      <c r="I996" s="3143"/>
      <c r="J996" s="3143"/>
      <c r="K996" s="3098"/>
      <c r="L996" s="3098"/>
      <c r="M996" s="3098"/>
      <c r="N996" s="3098"/>
      <c r="O996" s="3098"/>
      <c r="P996" s="3098"/>
      <c r="Q996" s="3098"/>
      <c r="R996" s="3098"/>
      <c r="S996" s="3098"/>
      <c r="T996" s="3098"/>
      <c r="U996" s="3098"/>
      <c r="V996" s="3098"/>
      <c r="W996" s="3098"/>
      <c r="X996" s="3098"/>
      <c r="Y996" s="3098"/>
      <c r="Z996" s="3098"/>
      <c r="AA996" s="3098"/>
      <c r="AB996" s="3098"/>
      <c r="AC996" s="3098"/>
      <c r="AD996" s="3098"/>
      <c r="AE996" s="3098"/>
      <c r="AF996" s="3098"/>
      <c r="AG996" s="3098"/>
      <c r="AH996" s="3098"/>
      <c r="AI996" s="3098"/>
      <c r="AJ996" s="3143"/>
      <c r="AK996" s="3143"/>
      <c r="AL996" s="3143"/>
      <c r="AM996" s="3143"/>
      <c r="AN996" s="3143"/>
      <c r="AO996" s="3143"/>
      <c r="AP996" s="3143"/>
      <c r="AQ996" s="3143"/>
      <c r="AR996" s="3143"/>
      <c r="AS996" s="3143"/>
      <c r="AT996" s="3143"/>
      <c r="AU996" s="3143"/>
      <c r="AV996" s="3143"/>
      <c r="AW996" s="3143"/>
      <c r="AX996" s="3143"/>
      <c r="AY996" s="3143"/>
      <c r="AZ996" s="3143"/>
      <c r="BA996" s="3143"/>
      <c r="BB996" s="3143"/>
      <c r="BC996" s="3143"/>
      <c r="BD996" s="3143"/>
      <c r="BE996" s="3143"/>
      <c r="BF996" s="3143"/>
      <c r="BG996" s="3143"/>
      <c r="BH996" s="3143"/>
      <c r="BI996" s="3143"/>
      <c r="BJ996" s="3143"/>
      <c r="BK996" s="3143"/>
      <c r="BL996" s="3189"/>
      <c r="BM996" s="3189"/>
      <c r="BN996" s="3189"/>
      <c r="BO996" s="3189"/>
      <c r="BP996" s="3189"/>
      <c r="BQ996" s="3189"/>
      <c r="BR996" s="3189"/>
      <c r="BS996" s="3189"/>
      <c r="BT996" s="3189"/>
      <c r="BU996" s="3189"/>
      <c r="BV996" s="3143"/>
      <c r="BW996" s="3143"/>
      <c r="BX996" s="3143"/>
      <c r="BY996" s="3143"/>
      <c r="BZ996" s="3143"/>
      <c r="CA996" s="3143"/>
      <c r="CB996" s="3143"/>
      <c r="CC996" s="3143"/>
      <c r="CD996" s="3143"/>
      <c r="CE996" s="3143"/>
      <c r="CF996" s="3143"/>
      <c r="CG996" s="3143"/>
      <c r="CH996" s="3143"/>
      <c r="CI996" s="3143"/>
    </row>
    <row r="997" spans="1:87" ht="16.5" customHeight="1">
      <c r="A997" s="3143"/>
      <c r="B997" s="3143"/>
      <c r="C997" s="3143"/>
      <c r="D997" s="3143"/>
      <c r="E997" s="3143"/>
      <c r="F997" s="3143"/>
      <c r="G997" s="3143"/>
      <c r="H997" s="3143"/>
      <c r="I997" s="3143"/>
      <c r="J997" s="3143"/>
      <c r="K997" s="3098"/>
      <c r="L997" s="3098"/>
      <c r="M997" s="3098"/>
      <c r="N997" s="3098"/>
      <c r="O997" s="3098"/>
      <c r="P997" s="3098"/>
      <c r="Q997" s="3098"/>
      <c r="R997" s="3098"/>
      <c r="S997" s="3098"/>
      <c r="T997" s="3098"/>
      <c r="U997" s="3098"/>
      <c r="V997" s="3098"/>
      <c r="W997" s="3098"/>
      <c r="X997" s="3098"/>
      <c r="Y997" s="3098"/>
      <c r="Z997" s="3098"/>
      <c r="AA997" s="3098"/>
      <c r="AB997" s="3098"/>
      <c r="AC997" s="3098"/>
      <c r="AD997" s="3098"/>
      <c r="AE997" s="3098"/>
      <c r="AF997" s="3098"/>
      <c r="AG997" s="3098"/>
      <c r="AH997" s="3098"/>
      <c r="AI997" s="3098"/>
      <c r="AJ997" s="3143"/>
      <c r="AK997" s="3143"/>
      <c r="AL997" s="3143"/>
      <c r="AM997" s="3143"/>
      <c r="AN997" s="3143"/>
      <c r="AO997" s="3143"/>
      <c r="AP997" s="3143"/>
      <c r="AQ997" s="3143"/>
      <c r="AR997" s="3143"/>
      <c r="AS997" s="3143"/>
      <c r="AT997" s="3143"/>
      <c r="AU997" s="3143"/>
      <c r="AV997" s="3143"/>
      <c r="AW997" s="3143"/>
      <c r="AX997" s="3143"/>
      <c r="AY997" s="3143"/>
      <c r="AZ997" s="3143"/>
      <c r="BA997" s="3143"/>
      <c r="BB997" s="3143"/>
      <c r="BC997" s="3143"/>
      <c r="BD997" s="3143"/>
      <c r="BE997" s="3143"/>
      <c r="BF997" s="3143"/>
      <c r="BG997" s="3143"/>
      <c r="BH997" s="3143"/>
      <c r="BI997" s="3143"/>
      <c r="BJ997" s="3143"/>
      <c r="BK997" s="3143"/>
      <c r="BL997" s="3189"/>
      <c r="BM997" s="3189"/>
      <c r="BN997" s="3189"/>
      <c r="BO997" s="3189"/>
      <c r="BP997" s="3189"/>
      <c r="BQ997" s="3189"/>
      <c r="BR997" s="3189"/>
      <c r="BS997" s="3189"/>
      <c r="BT997" s="3189"/>
      <c r="BU997" s="3189"/>
      <c r="BV997" s="3143"/>
      <c r="BW997" s="3143"/>
      <c r="BX997" s="3143"/>
      <c r="BY997" s="3143"/>
      <c r="BZ997" s="3143"/>
      <c r="CA997" s="3143"/>
      <c r="CB997" s="3143"/>
      <c r="CC997" s="3143"/>
      <c r="CD997" s="3143"/>
      <c r="CE997" s="3143"/>
      <c r="CF997" s="3143"/>
      <c r="CG997" s="3143"/>
      <c r="CH997" s="3143"/>
      <c r="CI997" s="3143"/>
    </row>
    <row r="998" spans="1:87" ht="16.5" customHeight="1">
      <c r="A998" s="3143"/>
      <c r="B998" s="3143"/>
      <c r="C998" s="3143"/>
      <c r="D998" s="3143"/>
      <c r="E998" s="3143"/>
      <c r="F998" s="3143"/>
      <c r="G998" s="3143"/>
      <c r="H998" s="3143"/>
      <c r="I998" s="3143"/>
      <c r="J998" s="3143"/>
      <c r="K998" s="3098"/>
      <c r="L998" s="3098"/>
      <c r="M998" s="3098"/>
      <c r="N998" s="3098"/>
      <c r="O998" s="3098"/>
      <c r="P998" s="3098"/>
      <c r="Q998" s="3098"/>
      <c r="R998" s="3098"/>
      <c r="S998" s="3098"/>
      <c r="T998" s="3098"/>
      <c r="U998" s="3098"/>
      <c r="V998" s="3098"/>
      <c r="W998" s="3098"/>
      <c r="X998" s="3098"/>
      <c r="Y998" s="3098"/>
      <c r="Z998" s="3098"/>
      <c r="AA998" s="3098"/>
      <c r="AB998" s="3098"/>
      <c r="AC998" s="3098"/>
      <c r="AD998" s="3098"/>
      <c r="AE998" s="3098"/>
      <c r="AF998" s="3098"/>
      <c r="AG998" s="3098"/>
      <c r="AH998" s="3098"/>
      <c r="AI998" s="3098"/>
      <c r="AJ998" s="3143"/>
      <c r="AK998" s="3143"/>
      <c r="AL998" s="3143"/>
      <c r="AM998" s="3143"/>
      <c r="AN998" s="3143"/>
      <c r="AO998" s="3143"/>
      <c r="AP998" s="3143"/>
      <c r="AQ998" s="3143"/>
      <c r="AR998" s="3143"/>
      <c r="AS998" s="3143"/>
      <c r="AT998" s="3143"/>
      <c r="AU998" s="3143"/>
      <c r="AV998" s="3143"/>
      <c r="AW998" s="3143"/>
      <c r="AX998" s="3143"/>
      <c r="AY998" s="3143"/>
      <c r="AZ998" s="3143"/>
      <c r="BA998" s="3143"/>
      <c r="BB998" s="3143"/>
      <c r="BC998" s="3143"/>
      <c r="BD998" s="3143"/>
      <c r="BE998" s="3143"/>
      <c r="BF998" s="3143"/>
      <c r="BG998" s="3143"/>
      <c r="BH998" s="3143"/>
      <c r="BI998" s="3143"/>
      <c r="BJ998" s="3143"/>
      <c r="BK998" s="3143"/>
      <c r="BL998" s="3189"/>
      <c r="BM998" s="3189"/>
      <c r="BN998" s="3189"/>
      <c r="BO998" s="3189"/>
      <c r="BP998" s="3189"/>
      <c r="BQ998" s="3189"/>
      <c r="BR998" s="3189"/>
      <c r="BS998" s="3189"/>
      <c r="BT998" s="3189"/>
      <c r="BU998" s="3189"/>
      <c r="BV998" s="3143"/>
      <c r="BW998" s="3143"/>
      <c r="BX998" s="3143"/>
      <c r="BY998" s="3143"/>
      <c r="BZ998" s="3143"/>
      <c r="CA998" s="3143"/>
      <c r="CB998" s="3143"/>
      <c r="CC998" s="3143"/>
      <c r="CD998" s="3143"/>
      <c r="CE998" s="3143"/>
      <c r="CF998" s="3143"/>
      <c r="CG998" s="3143"/>
      <c r="CH998" s="3143"/>
      <c r="CI998" s="3143"/>
    </row>
  </sheetData>
  <mergeCells count="221">
    <mergeCell ref="L24:M24"/>
    <mergeCell ref="N24:X24"/>
    <mergeCell ref="Y24:AI24"/>
    <mergeCell ref="AK24:AU24"/>
    <mergeCell ref="AV24:BF24"/>
    <mergeCell ref="BG24:BV24"/>
    <mergeCell ref="BQ3:BS5"/>
    <mergeCell ref="BT3:BU3"/>
    <mergeCell ref="B10:AI14"/>
    <mergeCell ref="B16:AI20"/>
    <mergeCell ref="L23:M23"/>
    <mergeCell ref="N23:X23"/>
    <mergeCell ref="Y23:AI23"/>
    <mergeCell ref="AK23:AU23"/>
    <mergeCell ref="AV23:BF23"/>
    <mergeCell ref="BG23:BV23"/>
    <mergeCell ref="BG26:BV26"/>
    <mergeCell ref="L27:M27"/>
    <mergeCell ref="N27:X27"/>
    <mergeCell ref="AK27:AU27"/>
    <mergeCell ref="BG27:BJ27"/>
    <mergeCell ref="BK27:BV27"/>
    <mergeCell ref="L25:M25"/>
    <mergeCell ref="N25:X25"/>
    <mergeCell ref="Y25:AI25"/>
    <mergeCell ref="AK25:AU25"/>
    <mergeCell ref="AV25:BF25"/>
    <mergeCell ref="BG25:BV25"/>
    <mergeCell ref="BK28:BV28"/>
    <mergeCell ref="BG29:BJ29"/>
    <mergeCell ref="BK29:BV29"/>
    <mergeCell ref="L30:M30"/>
    <mergeCell ref="N30:X30"/>
    <mergeCell ref="Y30:AI30"/>
    <mergeCell ref="AK30:AU30"/>
    <mergeCell ref="AV30:BF30"/>
    <mergeCell ref="BG30:BJ30"/>
    <mergeCell ref="BK30:BV30"/>
    <mergeCell ref="L28:M28"/>
    <mergeCell ref="N28:X28"/>
    <mergeCell ref="Y28:AI28"/>
    <mergeCell ref="AK28:AU28"/>
    <mergeCell ref="AV28:BF28"/>
    <mergeCell ref="BG28:BJ28"/>
    <mergeCell ref="O34:W34"/>
    <mergeCell ref="Z34:AH34"/>
    <mergeCell ref="AL34:AT34"/>
    <mergeCell ref="AW34:BE34"/>
    <mergeCell ref="BH34:BI34"/>
    <mergeCell ref="BL34:BU34"/>
    <mergeCell ref="BK31:BV31"/>
    <mergeCell ref="C33:J33"/>
    <mergeCell ref="O33:W33"/>
    <mergeCell ref="Z33:AH33"/>
    <mergeCell ref="AL33:AT33"/>
    <mergeCell ref="AW33:BE33"/>
    <mergeCell ref="BH33:BI33"/>
    <mergeCell ref="BL33:BU33"/>
    <mergeCell ref="L31:M31"/>
    <mergeCell ref="N31:X31"/>
    <mergeCell ref="Y31:AI31"/>
    <mergeCell ref="AK31:AU31"/>
    <mergeCell ref="AV31:BF31"/>
    <mergeCell ref="BG31:BJ31"/>
    <mergeCell ref="BL37:BU37"/>
    <mergeCell ref="K39:K41"/>
    <mergeCell ref="L39:M41"/>
    <mergeCell ref="O39:R39"/>
    <mergeCell ref="S39:W39"/>
    <mergeCell ref="Z39:AC39"/>
    <mergeCell ref="AD39:AH39"/>
    <mergeCell ref="AJ39:AJ41"/>
    <mergeCell ref="AL39:AO39"/>
    <mergeCell ref="AJ36:AJ38"/>
    <mergeCell ref="AL36:AO36"/>
    <mergeCell ref="AP36:AT36"/>
    <mergeCell ref="AW36:AZ36"/>
    <mergeCell ref="BA36:BE36"/>
    <mergeCell ref="O37:W37"/>
    <mergeCell ref="Z37:AH37"/>
    <mergeCell ref="AL37:AT37"/>
    <mergeCell ref="AW37:BE37"/>
    <mergeCell ref="K36:K38"/>
    <mergeCell ref="L36:M38"/>
    <mergeCell ref="O36:R36"/>
    <mergeCell ref="S36:W36"/>
    <mergeCell ref="Z36:AC36"/>
    <mergeCell ref="AD36:AH36"/>
    <mergeCell ref="AP39:AT39"/>
    <mergeCell ref="AW39:AZ39"/>
    <mergeCell ref="BA39:BE39"/>
    <mergeCell ref="D40:J40"/>
    <mergeCell ref="O40:W40"/>
    <mergeCell ref="Z40:AH40"/>
    <mergeCell ref="AL40:AT40"/>
    <mergeCell ref="AW40:BE40"/>
    <mergeCell ref="BH37:BI37"/>
    <mergeCell ref="D37:J37"/>
    <mergeCell ref="BL40:BU40"/>
    <mergeCell ref="K42:K44"/>
    <mergeCell ref="L42:M44"/>
    <mergeCell ref="O42:R42"/>
    <mergeCell ref="S42:W42"/>
    <mergeCell ref="Z42:AC42"/>
    <mergeCell ref="AD42:AH42"/>
    <mergeCell ref="AJ42:AJ44"/>
    <mergeCell ref="AL42:AO42"/>
    <mergeCell ref="AP42:AT42"/>
    <mergeCell ref="AW42:AZ42"/>
    <mergeCell ref="BA42:BE42"/>
    <mergeCell ref="D43:J43"/>
    <mergeCell ref="O43:W43"/>
    <mergeCell ref="Z43:AH43"/>
    <mergeCell ref="AL43:AT43"/>
    <mergeCell ref="AW43:BE43"/>
    <mergeCell ref="BH40:BI40"/>
    <mergeCell ref="BL43:BU43"/>
    <mergeCell ref="K45:K47"/>
    <mergeCell ref="L45:M47"/>
    <mergeCell ref="O45:R45"/>
    <mergeCell ref="S45:W45"/>
    <mergeCell ref="Z45:AC45"/>
    <mergeCell ref="AD45:AH45"/>
    <mergeCell ref="AJ45:AJ47"/>
    <mergeCell ref="AL45:AO45"/>
    <mergeCell ref="AP45:AT45"/>
    <mergeCell ref="AW45:AZ45"/>
    <mergeCell ref="BA45:BE45"/>
    <mergeCell ref="D46:J46"/>
    <mergeCell ref="O46:W46"/>
    <mergeCell ref="Z46:AH46"/>
    <mergeCell ref="AL46:AT46"/>
    <mergeCell ref="AW46:BE46"/>
    <mergeCell ref="BH43:BI43"/>
    <mergeCell ref="BL46:BU46"/>
    <mergeCell ref="K48:K50"/>
    <mergeCell ref="L48:M50"/>
    <mergeCell ref="O48:R48"/>
    <mergeCell ref="S48:W48"/>
    <mergeCell ref="Z48:AC48"/>
    <mergeCell ref="AD48:AH48"/>
    <mergeCell ref="AJ48:AJ50"/>
    <mergeCell ref="AL48:AO48"/>
    <mergeCell ref="BL49:BU49"/>
    <mergeCell ref="BA48:BE48"/>
    <mergeCell ref="AP48:AT48"/>
    <mergeCell ref="AW48:AZ48"/>
    <mergeCell ref="O49:W49"/>
    <mergeCell ref="Z49:AH49"/>
    <mergeCell ref="AL49:AT49"/>
    <mergeCell ref="AW49:BE49"/>
    <mergeCell ref="D52:J52"/>
    <mergeCell ref="O52:W52"/>
    <mergeCell ref="Z52:AH52"/>
    <mergeCell ref="AL52:AT52"/>
    <mergeCell ref="AW52:BE52"/>
    <mergeCell ref="BH49:BI49"/>
    <mergeCell ref="D49:J49"/>
    <mergeCell ref="BH52:BI52"/>
    <mergeCell ref="BH46:BI46"/>
    <mergeCell ref="BL52:BU52"/>
    <mergeCell ref="K51:K52"/>
    <mergeCell ref="O51:R51"/>
    <mergeCell ref="S51:W51"/>
    <mergeCell ref="Z51:AC51"/>
    <mergeCell ref="AD51:AH51"/>
    <mergeCell ref="AJ51:AJ52"/>
    <mergeCell ref="AL51:AO51"/>
    <mergeCell ref="AW57:AZ57"/>
    <mergeCell ref="BA57:BE57"/>
    <mergeCell ref="AP51:AT51"/>
    <mergeCell ref="AW51:AZ51"/>
    <mergeCell ref="BA51:BE51"/>
    <mergeCell ref="D53:H53"/>
    <mergeCell ref="K54:K56"/>
    <mergeCell ref="AJ54:AJ56"/>
    <mergeCell ref="O55:R55"/>
    <mergeCell ref="S55:W55"/>
    <mergeCell ref="Z55:AC55"/>
    <mergeCell ref="AD55:AH55"/>
    <mergeCell ref="AL55:AO55"/>
    <mergeCell ref="AP55:AT55"/>
    <mergeCell ref="AW58:BE58"/>
    <mergeCell ref="A129:AI129"/>
    <mergeCell ref="L51:M56"/>
    <mergeCell ref="A106:AI106"/>
    <mergeCell ref="AJ106:BV106"/>
    <mergeCell ref="O108:W108"/>
    <mergeCell ref="Z108:AH108"/>
    <mergeCell ref="AL108:AT108"/>
    <mergeCell ref="AW108:BE108"/>
    <mergeCell ref="AL62:AO62"/>
    <mergeCell ref="AP62:AT62"/>
    <mergeCell ref="AW62:AZ62"/>
    <mergeCell ref="BA62:BE62"/>
    <mergeCell ref="D63:J63"/>
    <mergeCell ref="O63:W63"/>
    <mergeCell ref="Z63:AH63"/>
    <mergeCell ref="AL63:AT63"/>
    <mergeCell ref="AW63:BE63"/>
    <mergeCell ref="K62:K64"/>
    <mergeCell ref="L62:M64"/>
    <mergeCell ref="AW55:AZ55"/>
    <mergeCell ref="BA55:BE55"/>
    <mergeCell ref="K57:K59"/>
    <mergeCell ref="L57:M59"/>
    <mergeCell ref="O62:R62"/>
    <mergeCell ref="S62:W62"/>
    <mergeCell ref="Z62:AC62"/>
    <mergeCell ref="AD62:AH62"/>
    <mergeCell ref="AJ57:AJ59"/>
    <mergeCell ref="D58:J58"/>
    <mergeCell ref="O58:W58"/>
    <mergeCell ref="Z58:AH58"/>
    <mergeCell ref="AL58:AT58"/>
    <mergeCell ref="O57:R57"/>
    <mergeCell ref="S57:W57"/>
    <mergeCell ref="Z57:AC57"/>
    <mergeCell ref="AD57:AH57"/>
    <mergeCell ref="AL57:AO57"/>
    <mergeCell ref="AP57:AT57"/>
  </mergeCells>
  <printOptions horizontalCentered="1"/>
  <pageMargins left="0" right="0" top="0" bottom="0" header="0" footer="0"/>
  <pageSetup paperSize="9" scale="80" pageOrder="overThenDown" orientation="portrait" r:id="rId1"/>
  <headerFooter>
    <oddFooter>&amp;C</oddFooter>
  </headerFooter>
  <colBreaks count="1" manualBreakCount="1">
    <brk id="35" max="107"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DFE23-2369-4C87-AF6C-DEB1E840732B}">
  <sheetPr>
    <tabColor theme="8" tint="0.79998168889431442"/>
  </sheetPr>
  <dimension ref="A1:CC1000"/>
  <sheetViews>
    <sheetView showGridLines="0" view="pageBreakPreview" topLeftCell="N62" zoomScale="99" zoomScaleNormal="78" zoomScaleSheetLayoutView="99" workbookViewId="0">
      <selection activeCell="AU35" sqref="AU35"/>
    </sheetView>
  </sheetViews>
  <sheetFormatPr defaultColWidth="12.5546875" defaultRowHeight="15" customHeight="1"/>
  <cols>
    <col min="1" max="1" width="1.33203125" style="3095" customWidth="1"/>
    <col min="2" max="2" width="2.6640625" style="3095" customWidth="1"/>
    <col min="3" max="3" width="3.6640625" style="3095" customWidth="1"/>
    <col min="4" max="4" width="5.6640625" style="3095" customWidth="1"/>
    <col min="5" max="11" width="3.6640625" style="3095" customWidth="1"/>
    <col min="12" max="14" width="4.6640625" style="3095" customWidth="1"/>
    <col min="15" max="15" width="0.5546875" style="3095" customWidth="1"/>
    <col min="16" max="24" width="3.6640625" style="3095" customWidth="1"/>
    <col min="25" max="26" width="0.5546875" style="3095" customWidth="1"/>
    <col min="27" max="35" width="3.6640625" style="3095" customWidth="1"/>
    <col min="36" max="36" width="1.44140625" style="3095" customWidth="1"/>
    <col min="37" max="37" width="0.5546875" style="3095" hidden="1" customWidth="1"/>
    <col min="38" max="40" width="1.88671875" style="3095" customWidth="1"/>
    <col min="41" max="41" width="3.6640625" style="3095" customWidth="1"/>
    <col min="42" max="42" width="0.5546875" style="3095" customWidth="1"/>
    <col min="43" max="51" width="3.6640625" style="3095" customWidth="1"/>
    <col min="52" max="53" width="0.5546875" style="3095" customWidth="1"/>
    <col min="54" max="62" width="3.6640625" style="3095" customWidth="1"/>
    <col min="63" max="64" width="0.5546875" style="3095" customWidth="1"/>
    <col min="65" max="66" width="3.6640625" style="3095" customWidth="1"/>
    <col min="67" max="68" width="0.5546875" style="3095" customWidth="1"/>
    <col min="69" max="78" width="3.6640625" style="3095" customWidth="1"/>
    <col min="79" max="79" width="0.5546875" style="3095" customWidth="1"/>
    <col min="80" max="80" width="1.44140625" style="3095" customWidth="1"/>
    <col min="81" max="81" width="9.109375" style="3095" customWidth="1"/>
    <col min="82" max="16384" width="12.5546875" style="3095"/>
  </cols>
  <sheetData>
    <row r="1" spans="1:81" ht="17.25" customHeight="1" thickBot="1">
      <c r="A1" s="3143"/>
      <c r="B1" s="3098"/>
      <c r="C1" s="3098"/>
      <c r="D1" s="3098"/>
      <c r="E1" s="3098"/>
      <c r="F1" s="3098"/>
      <c r="G1" s="3098"/>
      <c r="H1" s="3098"/>
      <c r="I1" s="3098"/>
      <c r="J1" s="3098"/>
      <c r="K1" s="3098"/>
      <c r="L1" s="3098"/>
      <c r="M1" s="3098"/>
      <c r="N1" s="3098"/>
      <c r="O1" s="3098"/>
      <c r="P1" s="3098"/>
      <c r="Q1" s="3098"/>
      <c r="R1" s="3098"/>
      <c r="S1" s="3098"/>
      <c r="T1" s="3098"/>
      <c r="U1" s="3098"/>
      <c r="V1" s="3098"/>
      <c r="W1" s="3098"/>
      <c r="X1" s="3098"/>
      <c r="Y1" s="3098"/>
      <c r="Z1" s="3098"/>
      <c r="AA1" s="3098"/>
      <c r="AB1" s="3098"/>
      <c r="AC1" s="3098"/>
      <c r="AD1" s="3098"/>
      <c r="AE1" s="3098"/>
      <c r="AF1" s="3098"/>
      <c r="AG1" s="3098"/>
      <c r="AH1" s="3098"/>
      <c r="AI1" s="3098"/>
      <c r="AJ1" s="3098"/>
      <c r="AK1" s="3098"/>
      <c r="AL1" s="3098"/>
      <c r="AM1" s="3098"/>
      <c r="AN1" s="3098"/>
      <c r="AO1" s="3098"/>
      <c r="AP1" s="3098"/>
      <c r="AQ1" s="3098"/>
      <c r="AR1" s="3098"/>
      <c r="AS1" s="3098"/>
      <c r="AT1" s="3098"/>
      <c r="AU1" s="3098"/>
      <c r="AV1" s="3098"/>
      <c r="AW1" s="3098"/>
      <c r="AX1" s="3098"/>
      <c r="AY1" s="3098"/>
      <c r="AZ1" s="3098"/>
      <c r="BA1" s="3098"/>
      <c r="BB1" s="3098"/>
      <c r="BC1" s="3098"/>
      <c r="BD1" s="3098"/>
      <c r="BE1" s="3098"/>
      <c r="BF1" s="3098"/>
      <c r="BG1" s="3098"/>
      <c r="BH1" s="3098"/>
      <c r="BI1" s="3098"/>
      <c r="BJ1" s="3098"/>
      <c r="BK1" s="3098"/>
      <c r="BL1" s="3098"/>
      <c r="BM1" s="3098"/>
      <c r="BN1" s="3098"/>
      <c r="BO1" s="3098"/>
      <c r="BP1" s="3098"/>
      <c r="BQ1" s="3098"/>
      <c r="BR1" s="3098"/>
      <c r="BS1" s="3098"/>
      <c r="BT1" s="3098"/>
      <c r="BU1" s="3098"/>
      <c r="BV1" s="3098"/>
      <c r="BW1" s="3098"/>
      <c r="BX1" s="3098"/>
      <c r="BY1" s="3098"/>
      <c r="BZ1" s="3098"/>
      <c r="CA1" s="3098"/>
      <c r="CB1" s="3098"/>
      <c r="CC1" s="3098"/>
    </row>
    <row r="2" spans="1:81" ht="3.75" customHeight="1">
      <c r="A2" s="3504"/>
      <c r="B2" s="3210"/>
      <c r="C2" s="3210"/>
      <c r="D2" s="3210"/>
      <c r="E2" s="3210"/>
      <c r="F2" s="3210"/>
      <c r="G2" s="3210"/>
      <c r="H2" s="3210"/>
      <c r="I2" s="3210"/>
      <c r="J2" s="3210"/>
      <c r="K2" s="3210"/>
      <c r="L2" s="3210"/>
      <c r="M2" s="3210"/>
      <c r="N2" s="3210"/>
      <c r="O2" s="3210"/>
      <c r="P2" s="3210"/>
      <c r="Q2" s="3210"/>
      <c r="R2" s="3210"/>
      <c r="S2" s="3210"/>
      <c r="T2" s="3210"/>
      <c r="U2" s="3210"/>
      <c r="V2" s="3210"/>
      <c r="W2" s="3210"/>
      <c r="X2" s="3210"/>
      <c r="Y2" s="3210"/>
      <c r="Z2" s="3210"/>
      <c r="AA2" s="3210"/>
      <c r="AB2" s="3210"/>
      <c r="AC2" s="3210"/>
      <c r="AD2" s="3210"/>
      <c r="AE2" s="3210"/>
      <c r="AF2" s="3210"/>
      <c r="AG2" s="3210"/>
      <c r="AH2" s="3210"/>
      <c r="AI2" s="3210"/>
      <c r="AJ2" s="3210"/>
      <c r="AK2" s="3210"/>
      <c r="AL2" s="3210"/>
      <c r="AM2" s="3301"/>
      <c r="AN2" s="3448"/>
      <c r="AO2" s="3210"/>
      <c r="AP2" s="3210"/>
      <c r="AQ2" s="3210"/>
      <c r="AR2" s="3210"/>
      <c r="AS2" s="3210"/>
      <c r="AT2" s="3210"/>
      <c r="AU2" s="3210"/>
      <c r="AV2" s="3210"/>
      <c r="AW2" s="3210"/>
      <c r="AX2" s="3210"/>
      <c r="AY2" s="3210"/>
      <c r="AZ2" s="3210"/>
      <c r="BA2" s="3210"/>
      <c r="BB2" s="3210"/>
      <c r="BC2" s="3210"/>
      <c r="BD2" s="3210"/>
      <c r="BE2" s="3210"/>
      <c r="BF2" s="3210"/>
      <c r="BG2" s="3210"/>
      <c r="BH2" s="3210"/>
      <c r="BI2" s="3210"/>
      <c r="BJ2" s="3210"/>
      <c r="BK2" s="3210"/>
      <c r="BL2" s="3210"/>
      <c r="BM2" s="3210"/>
      <c r="BN2" s="3210"/>
      <c r="BO2" s="3210"/>
      <c r="BP2" s="3210"/>
      <c r="BQ2" s="3210"/>
      <c r="BR2" s="3210"/>
      <c r="BS2" s="3210"/>
      <c r="BT2" s="3210"/>
      <c r="BU2" s="3210"/>
      <c r="BV2" s="3210"/>
      <c r="BW2" s="3210"/>
      <c r="BX2" s="3210"/>
      <c r="BY2" s="3210"/>
      <c r="BZ2" s="3210"/>
      <c r="CA2" s="3210"/>
      <c r="CB2" s="3211"/>
      <c r="CC2" s="3098"/>
    </row>
    <row r="3" spans="1:81" ht="13.5" customHeight="1">
      <c r="A3" s="3505"/>
      <c r="B3" s="3098"/>
      <c r="C3" s="3098"/>
      <c r="D3" s="3098"/>
      <c r="E3" s="3143"/>
      <c r="F3" s="3143"/>
      <c r="G3" s="3098"/>
      <c r="H3" s="3098"/>
      <c r="I3" s="3098"/>
      <c r="J3" s="3098"/>
      <c r="K3" s="3098"/>
      <c r="L3" s="3098"/>
      <c r="M3" s="3098"/>
      <c r="N3" s="3098"/>
      <c r="O3" s="3098"/>
      <c r="P3" s="3098"/>
      <c r="Q3" s="3098"/>
      <c r="R3" s="3098"/>
      <c r="S3" s="3098"/>
      <c r="T3" s="3098"/>
      <c r="U3" s="3098"/>
      <c r="V3" s="3098"/>
      <c r="W3" s="3098"/>
      <c r="X3" s="3098"/>
      <c r="Y3" s="3098"/>
      <c r="Z3" s="3098"/>
      <c r="AA3" s="3098"/>
      <c r="AB3" s="3098"/>
      <c r="AC3" s="3098"/>
      <c r="AD3" s="3098"/>
      <c r="AE3" s="3098"/>
      <c r="AF3" s="3098"/>
      <c r="AG3" s="3098"/>
      <c r="AH3" s="3098"/>
      <c r="AI3" s="3098"/>
      <c r="AJ3" s="3098"/>
      <c r="AK3" s="3098"/>
      <c r="AL3" s="3301"/>
      <c r="AM3" s="3098"/>
      <c r="AN3" s="3299"/>
      <c r="AO3" s="3098"/>
      <c r="AP3" s="3098"/>
      <c r="AQ3" s="3098"/>
      <c r="AR3" s="3098"/>
      <c r="AS3" s="3098"/>
      <c r="AT3" s="3098"/>
      <c r="AU3" s="3098"/>
      <c r="AV3" s="3098"/>
      <c r="AW3" s="3098"/>
      <c r="AX3" s="3098"/>
      <c r="AY3" s="3098"/>
      <c r="AZ3" s="3098"/>
      <c r="BA3" s="3098"/>
      <c r="BB3" s="3098"/>
      <c r="BC3" s="3098"/>
      <c r="BD3" s="3098"/>
      <c r="BE3" s="3098"/>
      <c r="BF3" s="3098"/>
      <c r="BG3" s="3098"/>
      <c r="BH3" s="3098"/>
      <c r="BI3" s="3098"/>
      <c r="BJ3" s="3098"/>
      <c r="BK3" s="3098"/>
      <c r="BL3" s="3098"/>
      <c r="BM3" s="3098"/>
      <c r="BN3" s="3098"/>
      <c r="BO3" s="3098"/>
      <c r="BP3" s="3098"/>
      <c r="BQ3" s="3098"/>
      <c r="BR3" s="3098"/>
      <c r="BS3" s="3098"/>
      <c r="BT3" s="6180"/>
      <c r="BU3" s="5924"/>
      <c r="BV3" s="6180"/>
      <c r="BW3" s="5924"/>
      <c r="BX3" s="5924"/>
      <c r="BY3" s="6180"/>
      <c r="BZ3" s="5924"/>
      <c r="CA3" s="3098"/>
      <c r="CB3" s="3301"/>
      <c r="CC3" s="3098"/>
    </row>
    <row r="4" spans="1:81" ht="13.5" customHeight="1">
      <c r="A4" s="3299"/>
      <c r="B4" s="3098"/>
      <c r="C4" s="3316"/>
      <c r="D4" s="3113"/>
      <c r="E4" s="3186" t="s">
        <v>2931</v>
      </c>
      <c r="F4" s="3098"/>
      <c r="G4" s="3187"/>
      <c r="H4" s="3187"/>
      <c r="I4" s="3187"/>
      <c r="J4" s="3187"/>
      <c r="K4" s="3187"/>
      <c r="L4" s="3187"/>
      <c r="M4" s="3187"/>
      <c r="N4" s="3187"/>
      <c r="O4" s="3187"/>
      <c r="P4" s="3187"/>
      <c r="Q4" s="3187"/>
      <c r="R4" s="3187"/>
      <c r="S4" s="3187"/>
      <c r="T4" s="3187"/>
      <c r="U4" s="3187"/>
      <c r="V4" s="3187"/>
      <c r="W4" s="3187"/>
      <c r="X4" s="3098"/>
      <c r="Y4" s="3098"/>
      <c r="Z4" s="3098"/>
      <c r="AA4" s="3098"/>
      <c r="AB4" s="3098"/>
      <c r="AC4" s="3098"/>
      <c r="AD4" s="3098"/>
      <c r="AE4" s="3098"/>
      <c r="AF4" s="3098"/>
      <c r="AG4" s="3098"/>
      <c r="AH4" s="3098"/>
      <c r="AI4" s="3098"/>
      <c r="AJ4" s="3098"/>
      <c r="AK4" s="3098"/>
      <c r="AL4" s="3301"/>
      <c r="AM4" s="3098"/>
      <c r="AN4" s="3299"/>
      <c r="AO4" s="3098"/>
      <c r="AP4" s="3316"/>
      <c r="AQ4" s="3113"/>
      <c r="AS4" s="3188" t="s">
        <v>2932</v>
      </c>
      <c r="AT4" s="3098"/>
      <c r="AU4" s="3187"/>
      <c r="AV4" s="3187"/>
      <c r="AW4" s="3187"/>
      <c r="AX4" s="3187"/>
      <c r="AY4" s="3187"/>
      <c r="AZ4" s="3187"/>
      <c r="BA4" s="3187"/>
      <c r="BB4" s="3187"/>
      <c r="BC4" s="3187"/>
      <c r="BD4" s="3187"/>
      <c r="BE4" s="3187"/>
      <c r="BF4" s="3187"/>
      <c r="BG4" s="3187"/>
      <c r="BH4" s="3187"/>
      <c r="BI4" s="3187"/>
      <c r="BJ4" s="3187"/>
      <c r="BK4" s="3187"/>
      <c r="BL4" s="3187"/>
      <c r="BM4" s="3098"/>
      <c r="BN4" s="3098"/>
      <c r="BO4" s="3098"/>
      <c r="BP4" s="3098"/>
      <c r="BQ4" s="3189"/>
      <c r="BR4" s="3189"/>
      <c r="BS4" s="3189"/>
      <c r="BT4" s="3189"/>
      <c r="BU4" s="3189"/>
      <c r="BV4" s="3189"/>
      <c r="BW4" s="3189"/>
      <c r="BX4" s="3189"/>
      <c r="BY4" s="3189"/>
      <c r="BZ4" s="3098"/>
      <c r="CA4" s="3098"/>
      <c r="CB4" s="3301"/>
      <c r="CC4" s="3098"/>
    </row>
    <row r="5" spans="1:81" ht="16.5" customHeight="1">
      <c r="A5" s="3299"/>
      <c r="B5" s="3098"/>
      <c r="C5" s="3318"/>
      <c r="D5" s="3113"/>
      <c r="E5" s="3190" t="s">
        <v>2933</v>
      </c>
      <c r="F5" s="3098"/>
      <c r="G5" s="3187"/>
      <c r="H5" s="3187"/>
      <c r="I5" s="3187"/>
      <c r="J5" s="3187"/>
      <c r="K5" s="3187"/>
      <c r="L5" s="3187"/>
      <c r="M5" s="3187"/>
      <c r="N5" s="3187"/>
      <c r="O5" s="3187"/>
      <c r="P5" s="3187"/>
      <c r="Q5" s="3187"/>
      <c r="R5" s="3187"/>
      <c r="S5" s="3187"/>
      <c r="T5" s="3187"/>
      <c r="U5" s="3187"/>
      <c r="V5" s="3187"/>
      <c r="W5" s="3187"/>
      <c r="X5" s="3098"/>
      <c r="Y5" s="3098"/>
      <c r="Z5" s="3098"/>
      <c r="AA5" s="3098"/>
      <c r="AB5" s="3098"/>
      <c r="AC5" s="3098"/>
      <c r="AD5" s="3098"/>
      <c r="AE5" s="3098"/>
      <c r="AF5" s="3098"/>
      <c r="AG5" s="3098"/>
      <c r="AH5" s="3098"/>
      <c r="AI5" s="3098"/>
      <c r="AJ5" s="3098"/>
      <c r="AK5" s="3098"/>
      <c r="AL5" s="3301"/>
      <c r="AM5" s="3098"/>
      <c r="AN5" s="3299"/>
      <c r="AO5" s="3098"/>
      <c r="AP5" s="3318"/>
      <c r="AQ5" s="3113"/>
      <c r="AS5" s="3191" t="s">
        <v>2934</v>
      </c>
      <c r="AT5" s="3098"/>
      <c r="AU5" s="3187"/>
      <c r="AV5" s="3187"/>
      <c r="AW5" s="3187"/>
      <c r="AX5" s="3187"/>
      <c r="AY5" s="3187"/>
      <c r="AZ5" s="3187"/>
      <c r="BA5" s="3187"/>
      <c r="BB5" s="3187"/>
      <c r="BC5" s="3187"/>
      <c r="BD5" s="3187"/>
      <c r="BE5" s="3187"/>
      <c r="BF5" s="3187"/>
      <c r="BG5" s="3187"/>
      <c r="BH5" s="3187"/>
      <c r="BI5" s="3187"/>
      <c r="BJ5" s="3187"/>
      <c r="BK5" s="3187"/>
      <c r="BL5" s="3187"/>
      <c r="BM5" s="3098"/>
      <c r="BN5" s="3098"/>
      <c r="BO5" s="3098"/>
      <c r="BP5" s="3098"/>
      <c r="BQ5" s="3189"/>
      <c r="BR5" s="3189"/>
      <c r="BS5" s="3189"/>
      <c r="BT5" s="3189"/>
      <c r="BU5" s="3189"/>
      <c r="BV5" s="3189"/>
      <c r="BW5" s="3189"/>
      <c r="BX5" s="3189"/>
      <c r="BY5" s="3189"/>
      <c r="BZ5" s="3098"/>
      <c r="CA5" s="3098"/>
      <c r="CB5" s="3301"/>
      <c r="CC5" s="3098"/>
    </row>
    <row r="6" spans="1:81" ht="13.5" customHeight="1">
      <c r="A6" s="3299"/>
      <c r="B6" s="3098"/>
      <c r="C6" s="3192"/>
      <c r="D6" s="3105"/>
      <c r="E6" s="3098"/>
      <c r="F6" s="3098"/>
      <c r="G6" s="3098"/>
      <c r="H6" s="3098"/>
      <c r="I6" s="3319"/>
      <c r="J6" s="3319"/>
      <c r="K6" s="3320"/>
      <c r="L6" s="3321"/>
      <c r="M6" s="3320"/>
      <c r="N6" s="3320"/>
      <c r="O6" s="3320"/>
      <c r="P6" s="3321"/>
      <c r="Q6" s="3320"/>
      <c r="R6" s="3320"/>
      <c r="S6" s="3320"/>
      <c r="T6" s="3320"/>
      <c r="U6" s="3320"/>
      <c r="V6" s="3322"/>
      <c r="W6" s="3322"/>
      <c r="X6" s="3098"/>
      <c r="Y6" s="3098"/>
      <c r="Z6" s="3098"/>
      <c r="AA6" s="3098"/>
      <c r="AB6" s="3098"/>
      <c r="AC6" s="3098"/>
      <c r="AD6" s="3098"/>
      <c r="AE6" s="3098"/>
      <c r="AF6" s="3098"/>
      <c r="AG6" s="3098"/>
      <c r="AH6" s="3098"/>
      <c r="AI6" s="3098"/>
      <c r="AJ6" s="3098"/>
      <c r="AK6" s="3098"/>
      <c r="AL6" s="3301"/>
      <c r="AM6" s="3098"/>
      <c r="AN6" s="3299"/>
      <c r="AO6" s="3098"/>
      <c r="AP6" s="3192"/>
      <c r="AQ6" s="3105"/>
      <c r="AS6" s="3143"/>
      <c r="AT6" s="3098"/>
      <c r="AU6" s="3143"/>
      <c r="AV6" s="3319"/>
      <c r="AW6" s="3320"/>
      <c r="AX6" s="3320"/>
      <c r="AY6" s="3321"/>
      <c r="AZ6" s="3320"/>
      <c r="BA6" s="3320"/>
      <c r="BB6" s="3320"/>
      <c r="BC6" s="3320"/>
      <c r="BD6" s="3320"/>
      <c r="BE6" s="3321"/>
      <c r="BF6" s="3320"/>
      <c r="BG6" s="3320"/>
      <c r="BH6" s="3320"/>
      <c r="BI6" s="3320"/>
      <c r="BJ6" s="3320"/>
      <c r="BK6" s="3320"/>
      <c r="BL6" s="3322"/>
      <c r="BM6" s="3098"/>
      <c r="BN6" s="3098"/>
      <c r="BO6" s="3098"/>
      <c r="BP6" s="3098"/>
      <c r="BQ6" s="3189"/>
      <c r="BR6" s="3189"/>
      <c r="BS6" s="3189"/>
      <c r="BT6" s="3189"/>
      <c r="BU6" s="3189"/>
      <c r="BV6" s="3189"/>
      <c r="BW6" s="3189"/>
      <c r="BX6" s="3189"/>
      <c r="BY6" s="3189"/>
      <c r="BZ6" s="3098"/>
      <c r="CA6" s="3098"/>
      <c r="CB6" s="3301"/>
      <c r="CC6" s="3098"/>
    </row>
    <row r="7" spans="1:81" ht="13.5" customHeight="1">
      <c r="A7" s="3299"/>
      <c r="B7" s="3098"/>
      <c r="C7" s="3192"/>
      <c r="D7" s="3105"/>
      <c r="E7" s="3186" t="s">
        <v>3058</v>
      </c>
      <c r="F7" s="3098"/>
      <c r="G7" s="3098"/>
      <c r="H7" s="3098"/>
      <c r="I7" s="3319"/>
      <c r="J7" s="3319"/>
      <c r="K7" s="3320"/>
      <c r="L7" s="3321"/>
      <c r="M7" s="3320"/>
      <c r="N7" s="3320"/>
      <c r="O7" s="3320"/>
      <c r="P7" s="3321"/>
      <c r="Q7" s="3320"/>
      <c r="R7" s="3320"/>
      <c r="S7" s="3320"/>
      <c r="T7" s="3320"/>
      <c r="U7" s="3320"/>
      <c r="V7" s="3322"/>
      <c r="W7" s="3322"/>
      <c r="X7" s="3098"/>
      <c r="Y7" s="3098"/>
      <c r="Z7" s="3098"/>
      <c r="AA7" s="3098"/>
      <c r="AB7" s="3098"/>
      <c r="AC7" s="3098"/>
      <c r="AD7" s="3098"/>
      <c r="AE7" s="3098"/>
      <c r="AF7" s="3098"/>
      <c r="AG7" s="3098"/>
      <c r="AH7" s="3098"/>
      <c r="AI7" s="3098"/>
      <c r="AJ7" s="3098"/>
      <c r="AK7" s="3098"/>
      <c r="AL7" s="3098"/>
      <c r="AM7" s="3301"/>
      <c r="AN7" s="3299"/>
      <c r="AO7" s="3098"/>
      <c r="AP7" s="3192"/>
      <c r="AQ7" s="3105"/>
      <c r="AS7" s="3186" t="s">
        <v>3059</v>
      </c>
      <c r="AT7" s="3098"/>
      <c r="AU7" s="3143"/>
      <c r="AV7" s="3319"/>
      <c r="AW7" s="3320"/>
      <c r="AX7" s="3320"/>
      <c r="AY7" s="3321"/>
      <c r="AZ7" s="3320"/>
      <c r="BA7" s="3320"/>
      <c r="BB7" s="3320"/>
      <c r="BC7" s="3320"/>
      <c r="BD7" s="3320"/>
      <c r="BE7" s="3321"/>
      <c r="BF7" s="3320"/>
      <c r="BG7" s="3320"/>
      <c r="BH7" s="3320"/>
      <c r="BI7" s="3320"/>
      <c r="BJ7" s="3320"/>
      <c r="BK7" s="3320"/>
      <c r="BL7" s="3322"/>
      <c r="BM7" s="3098"/>
      <c r="BN7" s="3098"/>
      <c r="BO7" s="3098"/>
      <c r="BP7" s="3098"/>
      <c r="BQ7" s="3189"/>
      <c r="BR7" s="3189"/>
      <c r="BS7" s="3189"/>
      <c r="BT7" s="3189"/>
      <c r="BU7" s="3189"/>
      <c r="BV7" s="3189"/>
      <c r="BW7" s="3189"/>
      <c r="BX7" s="3189"/>
      <c r="BY7" s="3189"/>
      <c r="BZ7" s="3098"/>
      <c r="CA7" s="3098"/>
      <c r="CB7" s="3301"/>
      <c r="CC7" s="3098"/>
    </row>
    <row r="8" spans="1:81" ht="13.5" customHeight="1">
      <c r="A8" s="3299"/>
      <c r="B8" s="3098"/>
      <c r="C8" s="3192"/>
      <c r="D8" s="3105"/>
      <c r="E8" s="3190" t="s">
        <v>3060</v>
      </c>
      <c r="F8" s="3098"/>
      <c r="G8" s="3098"/>
      <c r="H8" s="3098"/>
      <c r="I8" s="3319"/>
      <c r="J8" s="3319"/>
      <c r="K8" s="3320"/>
      <c r="L8" s="3321"/>
      <c r="M8" s="3320"/>
      <c r="N8" s="3320"/>
      <c r="O8" s="3320"/>
      <c r="P8" s="3321"/>
      <c r="Q8" s="3320"/>
      <c r="R8" s="3320"/>
      <c r="S8" s="3320"/>
      <c r="T8" s="3320"/>
      <c r="U8" s="3320"/>
      <c r="V8" s="3322"/>
      <c r="W8" s="3322"/>
      <c r="X8" s="3098"/>
      <c r="Y8" s="3098"/>
      <c r="Z8" s="3098"/>
      <c r="AA8" s="3098"/>
      <c r="AB8" s="3098"/>
      <c r="AC8" s="3098"/>
      <c r="AD8" s="3098"/>
      <c r="AE8" s="3098"/>
      <c r="AF8" s="3098"/>
      <c r="AG8" s="3098"/>
      <c r="AH8" s="3098"/>
      <c r="AI8" s="3098"/>
      <c r="AJ8" s="3098"/>
      <c r="AK8" s="3098"/>
      <c r="AL8" s="3301"/>
      <c r="AM8" s="3098"/>
      <c r="AN8" s="3299"/>
      <c r="AO8" s="3098"/>
      <c r="AP8" s="3192"/>
      <c r="AQ8" s="3105"/>
      <c r="AS8" s="3190" t="s">
        <v>3060</v>
      </c>
      <c r="AT8" s="3098"/>
      <c r="AU8" s="3143"/>
      <c r="AV8" s="3319"/>
      <c r="AW8" s="3320"/>
      <c r="AX8" s="3320"/>
      <c r="AY8" s="3321"/>
      <c r="AZ8" s="3320"/>
      <c r="BA8" s="3320"/>
      <c r="BB8" s="3320"/>
      <c r="BC8" s="3320"/>
      <c r="BD8" s="3320"/>
      <c r="BE8" s="3321"/>
      <c r="BF8" s="3320"/>
      <c r="BG8" s="3320"/>
      <c r="BH8" s="3320"/>
      <c r="BI8" s="3320"/>
      <c r="BJ8" s="3320"/>
      <c r="BK8" s="3320"/>
      <c r="BL8" s="3322"/>
      <c r="BM8" s="3098"/>
      <c r="BN8" s="3098"/>
      <c r="BO8" s="3098"/>
      <c r="BP8" s="3098"/>
      <c r="BQ8" s="3189"/>
      <c r="BR8" s="3189"/>
      <c r="BS8" s="3189"/>
      <c r="BT8" s="3189"/>
      <c r="BU8" s="3189"/>
      <c r="BV8" s="3189"/>
      <c r="BW8" s="3189"/>
      <c r="BX8" s="3189"/>
      <c r="BY8" s="3189"/>
      <c r="BZ8" s="3098"/>
      <c r="CA8" s="3098"/>
      <c r="CB8" s="3301"/>
      <c r="CC8" s="3098"/>
    </row>
    <row r="9" spans="1:81" ht="7.5" customHeight="1">
      <c r="A9" s="3299"/>
      <c r="B9" s="3098"/>
      <c r="C9" s="3192"/>
      <c r="D9" s="3105"/>
      <c r="E9" s="3105"/>
      <c r="F9" s="3195"/>
      <c r="G9" s="3098"/>
      <c r="H9" s="3098"/>
      <c r="I9" s="3319"/>
      <c r="J9" s="3319"/>
      <c r="K9" s="3320"/>
      <c r="L9" s="3321"/>
      <c r="M9" s="3320"/>
      <c r="N9" s="3320"/>
      <c r="O9" s="3320"/>
      <c r="P9" s="3321"/>
      <c r="Q9" s="3320"/>
      <c r="R9" s="3320"/>
      <c r="S9" s="3320"/>
      <c r="T9" s="3320"/>
      <c r="U9" s="3320"/>
      <c r="V9" s="3322"/>
      <c r="W9" s="3322"/>
      <c r="X9" s="3098"/>
      <c r="Y9" s="3098"/>
      <c r="Z9" s="3098"/>
      <c r="AA9" s="3098"/>
      <c r="AB9" s="3098"/>
      <c r="AC9" s="3098"/>
      <c r="AD9" s="3098"/>
      <c r="AE9" s="3098"/>
      <c r="AF9" s="3098"/>
      <c r="AG9" s="3098"/>
      <c r="AH9" s="3098"/>
      <c r="AI9" s="3098"/>
      <c r="AJ9" s="3098"/>
      <c r="AK9" s="3098"/>
      <c r="AL9" s="3301"/>
      <c r="AM9" s="3098"/>
      <c r="AN9" s="3299"/>
      <c r="AO9" s="3098"/>
      <c r="AP9" s="3192"/>
      <c r="AQ9" s="3105"/>
      <c r="AR9" s="3105"/>
      <c r="AS9" s="3195"/>
      <c r="AT9" s="3098"/>
      <c r="AU9" s="3098"/>
      <c r="AV9" s="3319"/>
      <c r="AW9" s="3320"/>
      <c r="AX9" s="3320"/>
      <c r="AY9" s="3321"/>
      <c r="AZ9" s="3320"/>
      <c r="BA9" s="3320"/>
      <c r="BB9" s="3320"/>
      <c r="BC9" s="3320"/>
      <c r="BD9" s="3320"/>
      <c r="BE9" s="3321"/>
      <c r="BF9" s="3320"/>
      <c r="BG9" s="3320"/>
      <c r="BH9" s="3320"/>
      <c r="BI9" s="3320"/>
      <c r="BJ9" s="3320"/>
      <c r="BK9" s="3320"/>
      <c r="BL9" s="3322"/>
      <c r="BM9" s="3098"/>
      <c r="BN9" s="3098"/>
      <c r="BO9" s="3098"/>
      <c r="BP9" s="3098"/>
      <c r="BQ9" s="3189"/>
      <c r="BR9" s="3189"/>
      <c r="BS9" s="3189"/>
      <c r="BT9" s="3189"/>
      <c r="BU9" s="3189"/>
      <c r="BV9" s="3189"/>
      <c r="BW9" s="3189"/>
      <c r="BX9" s="3189"/>
      <c r="BY9" s="3189"/>
      <c r="BZ9" s="3098"/>
      <c r="CA9" s="3098"/>
      <c r="CB9" s="3301"/>
      <c r="CC9" s="3098"/>
    </row>
    <row r="10" spans="1:81" ht="11.25" customHeight="1">
      <c r="A10" s="3299"/>
      <c r="B10" s="3098"/>
      <c r="C10" s="6159" t="s">
        <v>3061</v>
      </c>
      <c r="D10" s="5923"/>
      <c r="E10" s="5923"/>
      <c r="F10" s="5923"/>
      <c r="G10" s="5923"/>
      <c r="H10" s="5923"/>
      <c r="I10" s="5923"/>
      <c r="J10" s="5923"/>
      <c r="K10" s="5923"/>
      <c r="L10" s="5923"/>
      <c r="M10" s="5923"/>
      <c r="N10" s="5923"/>
      <c r="O10" s="5923"/>
      <c r="P10" s="5923"/>
      <c r="Q10" s="5923"/>
      <c r="R10" s="5923"/>
      <c r="S10" s="5923"/>
      <c r="T10" s="5923"/>
      <c r="U10" s="5923"/>
      <c r="V10" s="5923"/>
      <c r="W10" s="5923"/>
      <c r="X10" s="5923"/>
      <c r="Y10" s="5923"/>
      <c r="Z10" s="5923"/>
      <c r="AA10" s="5923"/>
      <c r="AB10" s="5923"/>
      <c r="AC10" s="5923"/>
      <c r="AD10" s="5923"/>
      <c r="AE10" s="5923"/>
      <c r="AF10" s="5923"/>
      <c r="AG10" s="5923"/>
      <c r="AH10" s="5923"/>
      <c r="AI10" s="5923"/>
      <c r="AJ10" s="5923"/>
      <c r="AK10" s="5923"/>
      <c r="AL10" s="3506"/>
      <c r="AM10" s="3196"/>
      <c r="AN10" s="3507"/>
      <c r="AO10" s="3098"/>
      <c r="AP10" s="3114"/>
      <c r="AQ10" s="3323"/>
      <c r="AR10" s="3114"/>
      <c r="AS10" s="3114"/>
      <c r="AT10" s="3114"/>
      <c r="AU10" s="3114"/>
      <c r="AV10" s="3114"/>
      <c r="AW10" s="3097"/>
      <c r="AX10" s="3097"/>
      <c r="AY10" s="3098"/>
      <c r="AZ10" s="3098"/>
      <c r="BA10" s="3098"/>
      <c r="BB10" s="3098"/>
      <c r="BC10" s="3098"/>
      <c r="BD10" s="3098"/>
      <c r="BE10" s="3098"/>
      <c r="BF10" s="3098"/>
      <c r="BG10" s="3098"/>
      <c r="BH10" s="3098"/>
      <c r="BI10" s="3098"/>
      <c r="BJ10" s="3098"/>
      <c r="BK10" s="3098"/>
      <c r="BL10" s="3098"/>
      <c r="BM10" s="3098"/>
      <c r="BN10" s="3098"/>
      <c r="BO10" s="3098"/>
      <c r="BP10" s="3098"/>
      <c r="BQ10" s="3189"/>
      <c r="BR10" s="3189"/>
      <c r="BS10" s="3189"/>
      <c r="BT10" s="3189"/>
      <c r="BU10" s="3189"/>
      <c r="BV10" s="3189"/>
      <c r="BW10" s="3189"/>
      <c r="BX10" s="3189"/>
      <c r="BY10" s="3189"/>
      <c r="BZ10" s="3098"/>
      <c r="CA10" s="3098"/>
      <c r="CB10" s="3301"/>
      <c r="CC10" s="3098"/>
    </row>
    <row r="11" spans="1:81" ht="11.25" customHeight="1">
      <c r="A11" s="3299"/>
      <c r="B11" s="3098"/>
      <c r="C11" s="5923"/>
      <c r="D11" s="5923"/>
      <c r="E11" s="5923"/>
      <c r="F11" s="5923"/>
      <c r="G11" s="5923"/>
      <c r="H11" s="5923"/>
      <c r="I11" s="5923"/>
      <c r="J11" s="5923"/>
      <c r="K11" s="5923"/>
      <c r="L11" s="5923"/>
      <c r="M11" s="5923"/>
      <c r="N11" s="5923"/>
      <c r="O11" s="5923"/>
      <c r="P11" s="5923"/>
      <c r="Q11" s="5923"/>
      <c r="R11" s="5923"/>
      <c r="S11" s="5923"/>
      <c r="T11" s="5923"/>
      <c r="U11" s="5923"/>
      <c r="V11" s="5923"/>
      <c r="W11" s="5923"/>
      <c r="X11" s="5923"/>
      <c r="Y11" s="5923"/>
      <c r="Z11" s="5923"/>
      <c r="AA11" s="5923"/>
      <c r="AB11" s="5923"/>
      <c r="AC11" s="5923"/>
      <c r="AD11" s="5923"/>
      <c r="AE11" s="5923"/>
      <c r="AF11" s="5923"/>
      <c r="AG11" s="5923"/>
      <c r="AH11" s="5923"/>
      <c r="AI11" s="5923"/>
      <c r="AJ11" s="5923"/>
      <c r="AK11" s="5923"/>
      <c r="AL11" s="3506"/>
      <c r="AM11" s="3196"/>
      <c r="AN11" s="3507"/>
      <c r="AO11" s="3098"/>
      <c r="AP11" s="3114"/>
      <c r="AQ11" s="3323"/>
      <c r="AR11" s="3114"/>
      <c r="AS11" s="3114"/>
      <c r="AT11" s="3114"/>
      <c r="AU11" s="3114"/>
      <c r="AV11" s="3114"/>
      <c r="AW11" s="3097"/>
      <c r="AX11" s="3097"/>
      <c r="AY11" s="3098"/>
      <c r="AZ11" s="3098"/>
      <c r="BA11" s="3098"/>
      <c r="BB11" s="3098"/>
      <c r="BC11" s="3098"/>
      <c r="BD11" s="3098"/>
      <c r="BE11" s="3098"/>
      <c r="BF11" s="3098"/>
      <c r="BG11" s="3098"/>
      <c r="BH11" s="3098"/>
      <c r="BI11" s="3098"/>
      <c r="BJ11" s="3098"/>
      <c r="BK11" s="3098"/>
      <c r="BL11" s="3098"/>
      <c r="BM11" s="3098"/>
      <c r="BN11" s="3098"/>
      <c r="BO11" s="3098"/>
      <c r="BP11" s="3098"/>
      <c r="BQ11" s="3189"/>
      <c r="BR11" s="3189"/>
      <c r="BS11" s="3189"/>
      <c r="BT11" s="3189"/>
      <c r="BU11" s="3189"/>
      <c r="BV11" s="3189"/>
      <c r="BW11" s="3189"/>
      <c r="BX11" s="3189"/>
      <c r="BY11" s="3189"/>
      <c r="BZ11" s="3098"/>
      <c r="CA11" s="3098"/>
      <c r="CB11" s="3301"/>
      <c r="CC11" s="3098"/>
    </row>
    <row r="12" spans="1:81" ht="11.25" customHeight="1">
      <c r="A12" s="3299"/>
      <c r="B12" s="3098"/>
      <c r="C12" s="5923"/>
      <c r="D12" s="5923"/>
      <c r="E12" s="5923"/>
      <c r="F12" s="5923"/>
      <c r="G12" s="5923"/>
      <c r="H12" s="5923"/>
      <c r="I12" s="5923"/>
      <c r="J12" s="5923"/>
      <c r="K12" s="5923"/>
      <c r="L12" s="5923"/>
      <c r="M12" s="5923"/>
      <c r="N12" s="5923"/>
      <c r="O12" s="5923"/>
      <c r="P12" s="5923"/>
      <c r="Q12" s="5923"/>
      <c r="R12" s="5923"/>
      <c r="S12" s="5923"/>
      <c r="T12" s="5923"/>
      <c r="U12" s="5923"/>
      <c r="V12" s="5923"/>
      <c r="W12" s="5923"/>
      <c r="X12" s="5923"/>
      <c r="Y12" s="5923"/>
      <c r="Z12" s="5923"/>
      <c r="AA12" s="5923"/>
      <c r="AB12" s="5923"/>
      <c r="AC12" s="5923"/>
      <c r="AD12" s="5923"/>
      <c r="AE12" s="5923"/>
      <c r="AF12" s="5923"/>
      <c r="AG12" s="5923"/>
      <c r="AH12" s="5923"/>
      <c r="AI12" s="5923"/>
      <c r="AJ12" s="5923"/>
      <c r="AK12" s="5923"/>
      <c r="AL12" s="3506"/>
      <c r="AM12" s="3196"/>
      <c r="AN12" s="3507"/>
      <c r="AO12" s="3098"/>
      <c r="AP12" s="3114"/>
      <c r="AQ12" s="3323"/>
      <c r="AR12" s="3114"/>
      <c r="AS12" s="3114"/>
      <c r="AT12" s="3114"/>
      <c r="AU12" s="3114"/>
      <c r="AV12" s="3114"/>
      <c r="AW12" s="3097"/>
      <c r="AX12" s="3097"/>
      <c r="AY12" s="3098"/>
      <c r="AZ12" s="3098"/>
      <c r="BA12" s="3098"/>
      <c r="BB12" s="3098"/>
      <c r="BC12" s="3098"/>
      <c r="BD12" s="3098"/>
      <c r="BE12" s="3098"/>
      <c r="BF12" s="3098"/>
      <c r="BG12" s="3098"/>
      <c r="BH12" s="3098"/>
      <c r="BI12" s="3098"/>
      <c r="BJ12" s="3098"/>
      <c r="BK12" s="3098"/>
      <c r="BL12" s="3098"/>
      <c r="BM12" s="3098"/>
      <c r="BN12" s="3098"/>
      <c r="BO12" s="3098"/>
      <c r="BP12" s="3098"/>
      <c r="BQ12" s="3189"/>
      <c r="BR12" s="3189"/>
      <c r="BS12" s="3189"/>
      <c r="BT12" s="3189"/>
      <c r="BU12" s="3189"/>
      <c r="BV12" s="3189"/>
      <c r="BW12" s="3189"/>
      <c r="BX12" s="3189"/>
      <c r="BY12" s="3189"/>
      <c r="BZ12" s="3098"/>
      <c r="CA12" s="3098"/>
      <c r="CB12" s="3301"/>
      <c r="CC12" s="3098"/>
    </row>
    <row r="13" spans="1:81" ht="11.25" customHeight="1">
      <c r="A13" s="3299"/>
      <c r="B13" s="3098"/>
      <c r="C13" s="5923"/>
      <c r="D13" s="5923"/>
      <c r="E13" s="5923"/>
      <c r="F13" s="5923"/>
      <c r="G13" s="5923"/>
      <c r="H13" s="5923"/>
      <c r="I13" s="5923"/>
      <c r="J13" s="5923"/>
      <c r="K13" s="5923"/>
      <c r="L13" s="5923"/>
      <c r="M13" s="5923"/>
      <c r="N13" s="5923"/>
      <c r="O13" s="5923"/>
      <c r="P13" s="5923"/>
      <c r="Q13" s="5923"/>
      <c r="R13" s="5923"/>
      <c r="S13" s="5923"/>
      <c r="T13" s="5923"/>
      <c r="U13" s="5923"/>
      <c r="V13" s="5923"/>
      <c r="W13" s="5923"/>
      <c r="X13" s="5923"/>
      <c r="Y13" s="5923"/>
      <c r="Z13" s="5923"/>
      <c r="AA13" s="5923"/>
      <c r="AB13" s="5923"/>
      <c r="AC13" s="5923"/>
      <c r="AD13" s="5923"/>
      <c r="AE13" s="5923"/>
      <c r="AF13" s="5923"/>
      <c r="AG13" s="5923"/>
      <c r="AH13" s="5923"/>
      <c r="AI13" s="5923"/>
      <c r="AJ13" s="5923"/>
      <c r="AK13" s="5923"/>
      <c r="AL13" s="3506"/>
      <c r="AM13" s="3196"/>
      <c r="AN13" s="3507"/>
      <c r="AO13" s="3098"/>
      <c r="AP13" s="3114"/>
      <c r="AQ13" s="3323"/>
      <c r="AR13" s="3114"/>
      <c r="AS13" s="3114"/>
      <c r="AT13" s="3114"/>
      <c r="AU13" s="3114"/>
      <c r="AV13" s="3114"/>
      <c r="AW13" s="3097"/>
      <c r="AX13" s="3097"/>
      <c r="AY13" s="3098"/>
      <c r="AZ13" s="3098"/>
      <c r="BA13" s="3098"/>
      <c r="BB13" s="3098"/>
      <c r="BC13" s="3098"/>
      <c r="BD13" s="3098"/>
      <c r="BE13" s="3098"/>
      <c r="BF13" s="3098"/>
      <c r="BG13" s="3098"/>
      <c r="BH13" s="3098"/>
      <c r="BI13" s="3098"/>
      <c r="BJ13" s="3098"/>
      <c r="BK13" s="3098"/>
      <c r="BL13" s="3098"/>
      <c r="BM13" s="3098"/>
      <c r="BN13" s="3098"/>
      <c r="BO13" s="3098"/>
      <c r="BP13" s="3098"/>
      <c r="BQ13" s="3189"/>
      <c r="BR13" s="3189"/>
      <c r="BS13" s="3189"/>
      <c r="BT13" s="3189"/>
      <c r="BU13" s="3189"/>
      <c r="BV13" s="3189"/>
      <c r="BW13" s="3189"/>
      <c r="BX13" s="3189"/>
      <c r="BY13" s="3189"/>
      <c r="BZ13" s="3098"/>
      <c r="CA13" s="3098"/>
      <c r="CB13" s="3301"/>
      <c r="CC13" s="3098"/>
    </row>
    <row r="14" spans="1:81" ht="11.25" customHeight="1">
      <c r="A14" s="3299"/>
      <c r="B14" s="3098"/>
      <c r="C14" s="5923"/>
      <c r="D14" s="5923"/>
      <c r="E14" s="5923"/>
      <c r="F14" s="5923"/>
      <c r="G14" s="5923"/>
      <c r="H14" s="5923"/>
      <c r="I14" s="5923"/>
      <c r="J14" s="5923"/>
      <c r="K14" s="5923"/>
      <c r="L14" s="5923"/>
      <c r="M14" s="5923"/>
      <c r="N14" s="5923"/>
      <c r="O14" s="5923"/>
      <c r="P14" s="5923"/>
      <c r="Q14" s="5923"/>
      <c r="R14" s="5923"/>
      <c r="S14" s="5923"/>
      <c r="T14" s="5923"/>
      <c r="U14" s="5923"/>
      <c r="V14" s="5923"/>
      <c r="W14" s="5923"/>
      <c r="X14" s="5923"/>
      <c r="Y14" s="5923"/>
      <c r="Z14" s="5923"/>
      <c r="AA14" s="5923"/>
      <c r="AB14" s="5923"/>
      <c r="AC14" s="5923"/>
      <c r="AD14" s="5923"/>
      <c r="AE14" s="5923"/>
      <c r="AF14" s="5923"/>
      <c r="AG14" s="5923"/>
      <c r="AH14" s="5923"/>
      <c r="AI14" s="5923"/>
      <c r="AJ14" s="5923"/>
      <c r="AK14" s="5923"/>
      <c r="AL14" s="3506"/>
      <c r="AM14" s="3196"/>
      <c r="AN14" s="3507"/>
      <c r="AO14" s="3098"/>
      <c r="AP14" s="3114"/>
      <c r="AQ14" s="3323"/>
      <c r="AR14" s="3114"/>
      <c r="AS14" s="3114"/>
      <c r="AT14" s="3114"/>
      <c r="AU14" s="3114"/>
      <c r="AV14" s="3114"/>
      <c r="AW14" s="3097"/>
      <c r="AX14" s="3097"/>
      <c r="AY14" s="3098"/>
      <c r="AZ14" s="3098"/>
      <c r="BA14" s="3098"/>
      <c r="BB14" s="3098"/>
      <c r="BC14" s="3098"/>
      <c r="BD14" s="3098"/>
      <c r="BE14" s="3098"/>
      <c r="BF14" s="3098"/>
      <c r="BG14" s="3098"/>
      <c r="BH14" s="3098"/>
      <c r="BI14" s="3098"/>
      <c r="BJ14" s="3098"/>
      <c r="BK14" s="3098"/>
      <c r="BL14" s="3098"/>
      <c r="BM14" s="3098"/>
      <c r="BN14" s="3098"/>
      <c r="BO14" s="3098"/>
      <c r="BP14" s="3098"/>
      <c r="BQ14" s="3189"/>
      <c r="BR14" s="3189"/>
      <c r="BS14" s="3189"/>
      <c r="BT14" s="3189"/>
      <c r="BU14" s="3189"/>
      <c r="BV14" s="3189"/>
      <c r="BW14" s="3189"/>
      <c r="BX14" s="3189"/>
      <c r="BY14" s="3189"/>
      <c r="BZ14" s="3098"/>
      <c r="CA14" s="3098"/>
      <c r="CB14" s="3301"/>
      <c r="CC14" s="3098"/>
    </row>
    <row r="15" spans="1:81" ht="11.25" customHeight="1">
      <c r="A15" s="3299"/>
      <c r="B15" s="3098"/>
      <c r="C15" s="5923"/>
      <c r="D15" s="5923"/>
      <c r="E15" s="5923"/>
      <c r="F15" s="5923"/>
      <c r="G15" s="5923"/>
      <c r="H15" s="5923"/>
      <c r="I15" s="5923"/>
      <c r="J15" s="5923"/>
      <c r="K15" s="5923"/>
      <c r="L15" s="5923"/>
      <c r="M15" s="5923"/>
      <c r="N15" s="5923"/>
      <c r="O15" s="5923"/>
      <c r="P15" s="5923"/>
      <c r="Q15" s="5923"/>
      <c r="R15" s="5923"/>
      <c r="S15" s="5923"/>
      <c r="T15" s="5923"/>
      <c r="U15" s="5923"/>
      <c r="V15" s="5923"/>
      <c r="W15" s="5923"/>
      <c r="X15" s="5923"/>
      <c r="Y15" s="5923"/>
      <c r="Z15" s="5923"/>
      <c r="AA15" s="5923"/>
      <c r="AB15" s="5923"/>
      <c r="AC15" s="5923"/>
      <c r="AD15" s="5923"/>
      <c r="AE15" s="5923"/>
      <c r="AF15" s="5923"/>
      <c r="AG15" s="5923"/>
      <c r="AH15" s="5923"/>
      <c r="AI15" s="5923"/>
      <c r="AJ15" s="5923"/>
      <c r="AK15" s="5923"/>
      <c r="AL15" s="3506"/>
      <c r="AM15" s="3196"/>
      <c r="AN15" s="3507"/>
      <c r="AO15" s="3098"/>
      <c r="AP15" s="3114"/>
      <c r="AQ15" s="3323"/>
      <c r="AR15" s="3114"/>
      <c r="AS15" s="3114"/>
      <c r="AT15" s="3114"/>
      <c r="AU15" s="3114"/>
      <c r="AV15" s="3114"/>
      <c r="AW15" s="3097"/>
      <c r="AX15" s="3097"/>
      <c r="AY15" s="3098"/>
      <c r="AZ15" s="3098"/>
      <c r="BA15" s="3098"/>
      <c r="BB15" s="3098"/>
      <c r="BC15" s="3098"/>
      <c r="BD15" s="3098"/>
      <c r="BE15" s="3098"/>
      <c r="BF15" s="3098"/>
      <c r="BG15" s="3098"/>
      <c r="BH15" s="3098"/>
      <c r="BI15" s="3098"/>
      <c r="BJ15" s="3098"/>
      <c r="BK15" s="3098"/>
      <c r="BL15" s="3098"/>
      <c r="BM15" s="3098"/>
      <c r="BN15" s="3098"/>
      <c r="BO15" s="3098"/>
      <c r="BP15" s="3098"/>
      <c r="BQ15" s="3189"/>
      <c r="BR15" s="3189"/>
      <c r="BS15" s="3189"/>
      <c r="BT15" s="3189"/>
      <c r="BU15" s="3189"/>
      <c r="BV15" s="3189"/>
      <c r="BW15" s="3189"/>
      <c r="BX15" s="3189"/>
      <c r="BY15" s="3189"/>
      <c r="BZ15" s="3098"/>
      <c r="CA15" s="3098"/>
      <c r="CB15" s="3301"/>
      <c r="CC15" s="3098"/>
    </row>
    <row r="16" spans="1:81" ht="3.75" customHeight="1">
      <c r="A16" s="3299"/>
      <c r="B16" s="3098"/>
      <c r="C16" s="3199"/>
      <c r="D16" s="3109"/>
      <c r="E16" s="3109"/>
      <c r="F16" s="3200"/>
      <c r="G16" s="3094"/>
      <c r="H16" s="3094"/>
      <c r="I16" s="3333"/>
      <c r="J16" s="3333"/>
      <c r="K16" s="3114"/>
      <c r="L16" s="3323"/>
      <c r="M16" s="3114"/>
      <c r="N16" s="3114"/>
      <c r="O16" s="3114"/>
      <c r="P16" s="3323"/>
      <c r="Q16" s="3114"/>
      <c r="R16" s="3114"/>
      <c r="S16" s="3114"/>
      <c r="T16" s="3114"/>
      <c r="U16" s="3114"/>
      <c r="V16" s="3097"/>
      <c r="W16" s="3097"/>
      <c r="X16" s="3098"/>
      <c r="Y16" s="3098"/>
      <c r="Z16" s="3098"/>
      <c r="AA16" s="3098"/>
      <c r="AB16" s="3098"/>
      <c r="AC16" s="3098"/>
      <c r="AD16" s="3098"/>
      <c r="AE16" s="3098"/>
      <c r="AF16" s="3098"/>
      <c r="AG16" s="3098"/>
      <c r="AH16" s="3098"/>
      <c r="AI16" s="3098"/>
      <c r="AJ16" s="3098"/>
      <c r="AK16" s="3098"/>
      <c r="AL16" s="3301"/>
      <c r="AM16" s="3098"/>
      <c r="AN16" s="3299"/>
      <c r="AO16" s="3098"/>
      <c r="AP16" s="3114"/>
      <c r="AQ16" s="3323"/>
      <c r="AR16" s="3114"/>
      <c r="AS16" s="3114"/>
      <c r="AT16" s="3114"/>
      <c r="AU16" s="3114"/>
      <c r="AV16" s="3114"/>
      <c r="AW16" s="3097"/>
      <c r="AX16" s="3097"/>
      <c r="AY16" s="3098"/>
      <c r="AZ16" s="3098"/>
      <c r="BA16" s="3098"/>
      <c r="BB16" s="3098"/>
      <c r="BC16" s="3098"/>
      <c r="BD16" s="3098"/>
      <c r="BE16" s="3098"/>
      <c r="BF16" s="3098"/>
      <c r="BG16" s="3098"/>
      <c r="BH16" s="3098"/>
      <c r="BI16" s="3098"/>
      <c r="BJ16" s="3098"/>
      <c r="BK16" s="3098"/>
      <c r="BL16" s="3098"/>
      <c r="BM16" s="3098"/>
      <c r="BN16" s="3098"/>
      <c r="BO16" s="3098"/>
      <c r="BP16" s="3098"/>
      <c r="BQ16" s="3189"/>
      <c r="BR16" s="3189"/>
      <c r="BS16" s="3189"/>
      <c r="BT16" s="3189"/>
      <c r="BU16" s="3189"/>
      <c r="BV16" s="3189"/>
      <c r="BW16" s="3189"/>
      <c r="BX16" s="3189"/>
      <c r="BY16" s="3189"/>
      <c r="BZ16" s="3098"/>
      <c r="CA16" s="3098"/>
      <c r="CB16" s="3301"/>
      <c r="CC16" s="3098"/>
    </row>
    <row r="17" spans="1:81" ht="12" customHeight="1">
      <c r="A17" s="3299"/>
      <c r="B17" s="3098"/>
      <c r="C17" s="6160" t="s">
        <v>3062</v>
      </c>
      <c r="D17" s="5923"/>
      <c r="E17" s="5923"/>
      <c r="F17" s="5923"/>
      <c r="G17" s="5923"/>
      <c r="H17" s="5923"/>
      <c r="I17" s="5923"/>
      <c r="J17" s="5923"/>
      <c r="K17" s="5923"/>
      <c r="L17" s="5923"/>
      <c r="M17" s="5923"/>
      <c r="N17" s="5923"/>
      <c r="O17" s="5923"/>
      <c r="P17" s="5923"/>
      <c r="Q17" s="5923"/>
      <c r="R17" s="5923"/>
      <c r="S17" s="5923"/>
      <c r="T17" s="5923"/>
      <c r="U17" s="5923"/>
      <c r="V17" s="5923"/>
      <c r="W17" s="5923"/>
      <c r="X17" s="5923"/>
      <c r="Y17" s="5923"/>
      <c r="Z17" s="5923"/>
      <c r="AA17" s="5923"/>
      <c r="AB17" s="5923"/>
      <c r="AC17" s="5923"/>
      <c r="AD17" s="5923"/>
      <c r="AE17" s="5923"/>
      <c r="AF17" s="5923"/>
      <c r="AG17" s="5923"/>
      <c r="AH17" s="5923"/>
      <c r="AI17" s="5923"/>
      <c r="AJ17" s="5923"/>
      <c r="AK17" s="5923"/>
      <c r="AL17" s="3450"/>
      <c r="AM17" s="3201"/>
      <c r="AN17" s="3508"/>
      <c r="AO17" s="3098"/>
      <c r="AP17" s="3114"/>
      <c r="AQ17" s="3323"/>
      <c r="AR17" s="3114"/>
      <c r="AS17" s="3114"/>
      <c r="AT17" s="3114"/>
      <c r="AU17" s="3114"/>
      <c r="AV17" s="3114"/>
      <c r="AW17" s="3097"/>
      <c r="AX17" s="3097"/>
      <c r="AY17" s="3098"/>
      <c r="AZ17" s="3098"/>
      <c r="BA17" s="3098"/>
      <c r="BB17" s="3098"/>
      <c r="BC17" s="3098"/>
      <c r="BD17" s="3098"/>
      <c r="BE17" s="3098"/>
      <c r="BF17" s="3098"/>
      <c r="BG17" s="3098"/>
      <c r="BH17" s="3098"/>
      <c r="BI17" s="3098"/>
      <c r="BJ17" s="3098"/>
      <c r="BK17" s="3098"/>
      <c r="BL17" s="3098"/>
      <c r="BM17" s="3098"/>
      <c r="BN17" s="3098"/>
      <c r="BO17" s="3098"/>
      <c r="BP17" s="3098"/>
      <c r="BQ17" s="3189"/>
      <c r="BR17" s="3189"/>
      <c r="BS17" s="3189"/>
      <c r="BT17" s="3189"/>
      <c r="BU17" s="3189"/>
      <c r="BV17" s="3189"/>
      <c r="BW17" s="3189"/>
      <c r="BX17" s="3189"/>
      <c r="BY17" s="3189"/>
      <c r="BZ17" s="3098"/>
      <c r="CA17" s="3098"/>
      <c r="CB17" s="3301"/>
      <c r="CC17" s="3098"/>
    </row>
    <row r="18" spans="1:81" ht="12" customHeight="1">
      <c r="A18" s="3299"/>
      <c r="B18" s="3098"/>
      <c r="C18" s="5923"/>
      <c r="D18" s="5923"/>
      <c r="E18" s="5923"/>
      <c r="F18" s="5923"/>
      <c r="G18" s="5923"/>
      <c r="H18" s="5923"/>
      <c r="I18" s="5923"/>
      <c r="J18" s="5923"/>
      <c r="K18" s="5923"/>
      <c r="L18" s="5923"/>
      <c r="M18" s="5923"/>
      <c r="N18" s="5923"/>
      <c r="O18" s="5923"/>
      <c r="P18" s="5923"/>
      <c r="Q18" s="5923"/>
      <c r="R18" s="5923"/>
      <c r="S18" s="5923"/>
      <c r="T18" s="5923"/>
      <c r="U18" s="5923"/>
      <c r="V18" s="5923"/>
      <c r="W18" s="5923"/>
      <c r="X18" s="5923"/>
      <c r="Y18" s="5923"/>
      <c r="Z18" s="5923"/>
      <c r="AA18" s="5923"/>
      <c r="AB18" s="5923"/>
      <c r="AC18" s="5923"/>
      <c r="AD18" s="5923"/>
      <c r="AE18" s="5923"/>
      <c r="AF18" s="5923"/>
      <c r="AG18" s="5923"/>
      <c r="AH18" s="5923"/>
      <c r="AI18" s="5923"/>
      <c r="AJ18" s="5923"/>
      <c r="AK18" s="5923"/>
      <c r="AL18" s="3450"/>
      <c r="AM18" s="3201"/>
      <c r="AN18" s="3508"/>
      <c r="AO18" s="3098"/>
      <c r="AP18" s="3114"/>
      <c r="AQ18" s="3323"/>
      <c r="AR18" s="3114"/>
      <c r="AS18" s="3114"/>
      <c r="AT18" s="3114"/>
      <c r="AU18" s="3114"/>
      <c r="AV18" s="3114"/>
      <c r="AW18" s="3097"/>
      <c r="AX18" s="3097"/>
      <c r="AY18" s="3098"/>
      <c r="AZ18" s="3098"/>
      <c r="BA18" s="3098"/>
      <c r="BB18" s="3098"/>
      <c r="BC18" s="3098"/>
      <c r="BD18" s="3098"/>
      <c r="BE18" s="3098"/>
      <c r="BF18" s="3098"/>
      <c r="BG18" s="3098"/>
      <c r="BH18" s="3098"/>
      <c r="BI18" s="3098"/>
      <c r="BJ18" s="3098"/>
      <c r="BK18" s="3098"/>
      <c r="BL18" s="3098"/>
      <c r="BM18" s="3098"/>
      <c r="BN18" s="3098"/>
      <c r="BO18" s="3098"/>
      <c r="BP18" s="3098"/>
      <c r="BQ18" s="3189"/>
      <c r="BR18" s="3189"/>
      <c r="BS18" s="3189"/>
      <c r="BT18" s="3189"/>
      <c r="BU18" s="3189"/>
      <c r="BV18" s="3189"/>
      <c r="BW18" s="3189"/>
      <c r="BX18" s="3189"/>
      <c r="BY18" s="3189"/>
      <c r="BZ18" s="3098"/>
      <c r="CA18" s="3098"/>
      <c r="CB18" s="3301"/>
      <c r="CC18" s="3098"/>
    </row>
    <row r="19" spans="1:81" ht="12" customHeight="1">
      <c r="A19" s="3299"/>
      <c r="B19" s="3098"/>
      <c r="C19" s="5923"/>
      <c r="D19" s="5923"/>
      <c r="E19" s="5923"/>
      <c r="F19" s="5923"/>
      <c r="G19" s="5923"/>
      <c r="H19" s="5923"/>
      <c r="I19" s="5923"/>
      <c r="J19" s="5923"/>
      <c r="K19" s="5923"/>
      <c r="L19" s="5923"/>
      <c r="M19" s="5923"/>
      <c r="N19" s="5923"/>
      <c r="O19" s="5923"/>
      <c r="P19" s="5923"/>
      <c r="Q19" s="5923"/>
      <c r="R19" s="5923"/>
      <c r="S19" s="5923"/>
      <c r="T19" s="5923"/>
      <c r="U19" s="5923"/>
      <c r="V19" s="5923"/>
      <c r="W19" s="5923"/>
      <c r="X19" s="5923"/>
      <c r="Y19" s="5923"/>
      <c r="Z19" s="5923"/>
      <c r="AA19" s="5923"/>
      <c r="AB19" s="5923"/>
      <c r="AC19" s="5923"/>
      <c r="AD19" s="5923"/>
      <c r="AE19" s="5923"/>
      <c r="AF19" s="5923"/>
      <c r="AG19" s="5923"/>
      <c r="AH19" s="5923"/>
      <c r="AI19" s="5923"/>
      <c r="AJ19" s="5923"/>
      <c r="AK19" s="5923"/>
      <c r="AL19" s="3450"/>
      <c r="AM19" s="3201"/>
      <c r="AN19" s="3508"/>
      <c r="AO19" s="3098"/>
      <c r="AP19" s="3114"/>
      <c r="AQ19" s="3323"/>
      <c r="AR19" s="3114"/>
      <c r="AS19" s="3114"/>
      <c r="AT19" s="3114"/>
      <c r="AU19" s="3114"/>
      <c r="AV19" s="3114"/>
      <c r="AW19" s="3097"/>
      <c r="AX19" s="3097"/>
      <c r="AY19" s="3098"/>
      <c r="AZ19" s="3098"/>
      <c r="BA19" s="3098"/>
      <c r="BB19" s="3098"/>
      <c r="BC19" s="3098"/>
      <c r="BD19" s="3098"/>
      <c r="BE19" s="3098"/>
      <c r="BF19" s="3098"/>
      <c r="BG19" s="3098"/>
      <c r="BH19" s="3098"/>
      <c r="BI19" s="3098"/>
      <c r="BJ19" s="3098"/>
      <c r="BK19" s="3098"/>
      <c r="BL19" s="3098"/>
      <c r="BM19" s="3098"/>
      <c r="BN19" s="3098"/>
      <c r="BO19" s="3098"/>
      <c r="BP19" s="3098"/>
      <c r="BQ19" s="3189"/>
      <c r="BR19" s="3189"/>
      <c r="BS19" s="3189"/>
      <c r="BT19" s="3189"/>
      <c r="BU19" s="3189"/>
      <c r="BV19" s="3189"/>
      <c r="BW19" s="3189"/>
      <c r="BX19" s="3189"/>
      <c r="BY19" s="3189"/>
      <c r="BZ19" s="3098"/>
      <c r="CA19" s="3098"/>
      <c r="CB19" s="3301"/>
      <c r="CC19" s="3098"/>
    </row>
    <row r="20" spans="1:81" ht="12" customHeight="1">
      <c r="A20" s="3299"/>
      <c r="B20" s="3098"/>
      <c r="C20" s="5923"/>
      <c r="D20" s="5923"/>
      <c r="E20" s="5923"/>
      <c r="F20" s="5923"/>
      <c r="G20" s="5923"/>
      <c r="H20" s="5923"/>
      <c r="I20" s="5923"/>
      <c r="J20" s="5923"/>
      <c r="K20" s="5923"/>
      <c r="L20" s="5923"/>
      <c r="M20" s="5923"/>
      <c r="N20" s="5923"/>
      <c r="O20" s="5923"/>
      <c r="P20" s="5923"/>
      <c r="Q20" s="5923"/>
      <c r="R20" s="5923"/>
      <c r="S20" s="5923"/>
      <c r="T20" s="5923"/>
      <c r="U20" s="5923"/>
      <c r="V20" s="5923"/>
      <c r="W20" s="5923"/>
      <c r="X20" s="5923"/>
      <c r="Y20" s="5923"/>
      <c r="Z20" s="5923"/>
      <c r="AA20" s="5923"/>
      <c r="AB20" s="5923"/>
      <c r="AC20" s="5923"/>
      <c r="AD20" s="5923"/>
      <c r="AE20" s="5923"/>
      <c r="AF20" s="5923"/>
      <c r="AG20" s="5923"/>
      <c r="AH20" s="5923"/>
      <c r="AI20" s="5923"/>
      <c r="AJ20" s="5923"/>
      <c r="AK20" s="5923"/>
      <c r="AL20" s="3450"/>
      <c r="AM20" s="3201"/>
      <c r="AN20" s="3508"/>
      <c r="AO20" s="3098"/>
      <c r="AP20" s="3114"/>
      <c r="AQ20" s="3323"/>
      <c r="AR20" s="3114"/>
      <c r="AS20" s="3114"/>
      <c r="AT20" s="3114"/>
      <c r="AU20" s="3114"/>
      <c r="AV20" s="3114"/>
      <c r="AW20" s="3097"/>
      <c r="AX20" s="3097"/>
      <c r="AY20" s="3098"/>
      <c r="AZ20" s="3098"/>
      <c r="BA20" s="3098"/>
      <c r="BB20" s="3098"/>
      <c r="BC20" s="3098"/>
      <c r="BD20" s="3098"/>
      <c r="BE20" s="3098"/>
      <c r="BF20" s="3098"/>
      <c r="BG20" s="3098"/>
      <c r="BH20" s="3098"/>
      <c r="BI20" s="3098"/>
      <c r="BJ20" s="3098"/>
      <c r="BK20" s="3098"/>
      <c r="BL20" s="3098"/>
      <c r="BM20" s="3098"/>
      <c r="BN20" s="3098"/>
      <c r="BO20" s="3098"/>
      <c r="BP20" s="3098"/>
      <c r="BQ20" s="3189"/>
      <c r="BR20" s="3189"/>
      <c r="BS20" s="3189"/>
      <c r="BT20" s="3189"/>
      <c r="BU20" s="3189"/>
      <c r="BV20" s="3189"/>
      <c r="BW20" s="3189"/>
      <c r="BX20" s="3189"/>
      <c r="BY20" s="3189"/>
      <c r="BZ20" s="3098"/>
      <c r="CA20" s="3098"/>
      <c r="CB20" s="3301"/>
      <c r="CC20" s="3098"/>
    </row>
    <row r="21" spans="1:81" ht="12" customHeight="1">
      <c r="A21" s="3299"/>
      <c r="B21" s="3098"/>
      <c r="C21" s="5923"/>
      <c r="D21" s="5923"/>
      <c r="E21" s="5923"/>
      <c r="F21" s="5923"/>
      <c r="G21" s="5923"/>
      <c r="H21" s="5923"/>
      <c r="I21" s="5923"/>
      <c r="J21" s="5923"/>
      <c r="K21" s="5923"/>
      <c r="L21" s="5923"/>
      <c r="M21" s="5923"/>
      <c r="N21" s="5923"/>
      <c r="O21" s="5923"/>
      <c r="P21" s="5923"/>
      <c r="Q21" s="5923"/>
      <c r="R21" s="5923"/>
      <c r="S21" s="5923"/>
      <c r="T21" s="5923"/>
      <c r="U21" s="5923"/>
      <c r="V21" s="5923"/>
      <c r="W21" s="5923"/>
      <c r="X21" s="5923"/>
      <c r="Y21" s="5923"/>
      <c r="Z21" s="5923"/>
      <c r="AA21" s="5923"/>
      <c r="AB21" s="5923"/>
      <c r="AC21" s="5923"/>
      <c r="AD21" s="5923"/>
      <c r="AE21" s="5923"/>
      <c r="AF21" s="5923"/>
      <c r="AG21" s="5923"/>
      <c r="AH21" s="5923"/>
      <c r="AI21" s="5923"/>
      <c r="AJ21" s="5923"/>
      <c r="AK21" s="5923"/>
      <c r="AL21" s="3450"/>
      <c r="AM21" s="3201"/>
      <c r="AN21" s="3508"/>
      <c r="AO21" s="3098"/>
      <c r="AP21" s="3114"/>
      <c r="AQ21" s="3323"/>
      <c r="AR21" s="3114"/>
      <c r="AS21" s="3114"/>
      <c r="AT21" s="3114"/>
      <c r="AU21" s="3114"/>
      <c r="AV21" s="3114"/>
      <c r="AW21" s="3097"/>
      <c r="AX21" s="3097"/>
      <c r="AY21" s="3098"/>
      <c r="AZ21" s="3098"/>
      <c r="BA21" s="3098"/>
      <c r="BB21" s="3098"/>
      <c r="BC21" s="3098"/>
      <c r="BD21" s="3098"/>
      <c r="BE21" s="3098"/>
      <c r="BF21" s="3098"/>
      <c r="BG21" s="3098"/>
      <c r="BH21" s="3098"/>
      <c r="BI21" s="3098"/>
      <c r="BJ21" s="3098"/>
      <c r="BK21" s="3098"/>
      <c r="BL21" s="3098"/>
      <c r="BM21" s="3098"/>
      <c r="BN21" s="3098"/>
      <c r="BO21" s="3098"/>
      <c r="BP21" s="3098"/>
      <c r="BQ21" s="3189"/>
      <c r="BR21" s="3189"/>
      <c r="BS21" s="3189"/>
      <c r="BT21" s="3189"/>
      <c r="BU21" s="3189"/>
      <c r="BV21" s="3189"/>
      <c r="BW21" s="3189"/>
      <c r="BX21" s="3189"/>
      <c r="BY21" s="3189"/>
      <c r="BZ21" s="3098"/>
      <c r="CA21" s="3098"/>
      <c r="CB21" s="3301"/>
      <c r="CC21" s="3098"/>
    </row>
    <row r="22" spans="1:81" ht="3.75" customHeight="1" thickBot="1">
      <c r="A22" s="3299"/>
      <c r="B22" s="3098"/>
      <c r="C22" s="3203"/>
      <c r="D22" s="3109"/>
      <c r="E22" s="3109"/>
      <c r="F22" s="3200"/>
      <c r="G22" s="3094"/>
      <c r="H22" s="3094"/>
      <c r="I22" s="3333"/>
      <c r="J22" s="3333"/>
      <c r="K22" s="3114"/>
      <c r="L22" s="3323"/>
      <c r="M22" s="3114"/>
      <c r="N22" s="3114"/>
      <c r="O22" s="3114"/>
      <c r="P22" s="3323"/>
      <c r="Q22" s="3114"/>
      <c r="R22" s="3114"/>
      <c r="S22" s="3114"/>
      <c r="T22" s="3114"/>
      <c r="U22" s="3114"/>
      <c r="V22" s="3097"/>
      <c r="W22" s="3097"/>
      <c r="X22" s="3098"/>
      <c r="Y22" s="3098"/>
      <c r="Z22" s="3098"/>
      <c r="AA22" s="3098"/>
      <c r="AB22" s="3098"/>
      <c r="AC22" s="3098"/>
      <c r="AD22" s="3098"/>
      <c r="AE22" s="3098"/>
      <c r="AF22" s="3098"/>
      <c r="AG22" s="3098"/>
      <c r="AH22" s="3098"/>
      <c r="AI22" s="3098"/>
      <c r="AJ22" s="3098"/>
      <c r="AK22" s="3098"/>
      <c r="AL22" s="3301"/>
      <c r="AM22" s="3098"/>
      <c r="AN22" s="3299"/>
      <c r="AO22" s="3098"/>
      <c r="AP22" s="3114"/>
      <c r="AQ22" s="3323"/>
      <c r="AR22" s="3114"/>
      <c r="AS22" s="3114"/>
      <c r="AT22" s="3114"/>
      <c r="AU22" s="3114"/>
      <c r="AV22" s="3114"/>
      <c r="AW22" s="3097"/>
      <c r="AX22" s="3097"/>
      <c r="AY22" s="3098"/>
      <c r="AZ22" s="3098"/>
      <c r="BA22" s="3098"/>
      <c r="BB22" s="3098"/>
      <c r="BC22" s="3098"/>
      <c r="BD22" s="3098"/>
      <c r="BE22" s="3098"/>
      <c r="BF22" s="3098"/>
      <c r="BG22" s="3098"/>
      <c r="BH22" s="3098"/>
      <c r="BI22" s="3098"/>
      <c r="BJ22" s="3098"/>
      <c r="BK22" s="3098"/>
      <c r="BL22" s="3098"/>
      <c r="BM22" s="3098"/>
      <c r="BN22" s="3098"/>
      <c r="BO22" s="3098"/>
      <c r="BP22" s="3098"/>
      <c r="BQ22" s="3189"/>
      <c r="BR22" s="3189"/>
      <c r="BS22" s="3189"/>
      <c r="BT22" s="3189"/>
      <c r="BU22" s="3189"/>
      <c r="BV22" s="3189"/>
      <c r="BW22" s="3189"/>
      <c r="BX22" s="3189"/>
      <c r="BY22" s="3189"/>
      <c r="BZ22" s="3098"/>
      <c r="CA22" s="3098"/>
      <c r="CB22" s="3301"/>
      <c r="CC22" s="3098"/>
    </row>
    <row r="23" spans="1:81" ht="3.75" customHeight="1">
      <c r="A23" s="3299"/>
      <c r="B23" s="3098"/>
      <c r="C23" s="3203"/>
      <c r="D23" s="3109"/>
      <c r="E23" s="3109"/>
      <c r="F23" s="3200"/>
      <c r="G23" s="3094"/>
      <c r="H23" s="3094"/>
      <c r="I23" s="3333"/>
      <c r="J23" s="3333"/>
      <c r="K23" s="3114"/>
      <c r="L23" s="3323"/>
      <c r="M23" s="6103"/>
      <c r="N23" s="5939"/>
      <c r="O23" s="6104"/>
      <c r="P23" s="5939"/>
      <c r="Q23" s="5939"/>
      <c r="R23" s="5939"/>
      <c r="S23" s="5939"/>
      <c r="T23" s="5939"/>
      <c r="U23" s="5939"/>
      <c r="V23" s="5939"/>
      <c r="W23" s="5939"/>
      <c r="X23" s="5939"/>
      <c r="Y23" s="6028"/>
      <c r="Z23" s="6105"/>
      <c r="AA23" s="5939"/>
      <c r="AB23" s="5939"/>
      <c r="AC23" s="5939"/>
      <c r="AD23" s="5939"/>
      <c r="AE23" s="5939"/>
      <c r="AF23" s="5939"/>
      <c r="AG23" s="5939"/>
      <c r="AH23" s="5939"/>
      <c r="AI23" s="5939"/>
      <c r="AJ23" s="5939"/>
      <c r="AK23" s="5939"/>
      <c r="AL23" s="3509"/>
      <c r="AM23" s="3510"/>
      <c r="AN23" s="3511"/>
      <c r="AO23" s="3451"/>
      <c r="AP23" s="6162"/>
      <c r="AQ23" s="5939"/>
      <c r="AR23" s="5939"/>
      <c r="AS23" s="5939"/>
      <c r="AT23" s="5939"/>
      <c r="AU23" s="5939"/>
      <c r="AV23" s="5939"/>
      <c r="AW23" s="5939"/>
      <c r="AX23" s="5939"/>
      <c r="AY23" s="5939"/>
      <c r="AZ23" s="6028"/>
      <c r="BA23" s="6105"/>
      <c r="BB23" s="5939"/>
      <c r="BC23" s="5939"/>
      <c r="BD23" s="5939"/>
      <c r="BE23" s="5939"/>
      <c r="BF23" s="5939"/>
      <c r="BG23" s="5939"/>
      <c r="BH23" s="5939"/>
      <c r="BI23" s="5939"/>
      <c r="BJ23" s="5939"/>
      <c r="BK23" s="6028"/>
      <c r="BL23" s="6105"/>
      <c r="BM23" s="5939"/>
      <c r="BN23" s="5939"/>
      <c r="BO23" s="5939"/>
      <c r="BP23" s="5939"/>
      <c r="BQ23" s="5939"/>
      <c r="BR23" s="5939"/>
      <c r="BS23" s="5939"/>
      <c r="BT23" s="5939"/>
      <c r="BU23" s="5939"/>
      <c r="BV23" s="5939"/>
      <c r="BW23" s="5939"/>
      <c r="BX23" s="5939"/>
      <c r="BY23" s="5939"/>
      <c r="BZ23" s="5939"/>
      <c r="CA23" s="6161"/>
      <c r="CB23" s="3510"/>
      <c r="CC23" s="3098"/>
    </row>
    <row r="24" spans="1:81" ht="10.5" customHeight="1">
      <c r="A24" s="3299"/>
      <c r="B24" s="3098"/>
      <c r="C24" s="3203"/>
      <c r="D24" s="3109"/>
      <c r="E24" s="3109"/>
      <c r="F24" s="3200"/>
      <c r="G24" s="3094"/>
      <c r="H24" s="3094"/>
      <c r="I24" s="3333"/>
      <c r="J24" s="3333"/>
      <c r="K24" s="3114"/>
      <c r="L24" s="3323"/>
      <c r="M24" s="6099" t="s">
        <v>2942</v>
      </c>
      <c r="N24" s="5924"/>
      <c r="O24" s="6100" t="s">
        <v>2943</v>
      </c>
      <c r="P24" s="5924"/>
      <c r="Q24" s="5924"/>
      <c r="R24" s="5924"/>
      <c r="S24" s="5924"/>
      <c r="T24" s="5924"/>
      <c r="U24" s="5924"/>
      <c r="V24" s="5924"/>
      <c r="W24" s="5924"/>
      <c r="X24" s="5924"/>
      <c r="Y24" s="5931"/>
      <c r="Z24" s="6013" t="s">
        <v>2944</v>
      </c>
      <c r="AA24" s="5923"/>
      <c r="AB24" s="5923"/>
      <c r="AC24" s="5923"/>
      <c r="AD24" s="5923"/>
      <c r="AE24" s="5923"/>
      <c r="AF24" s="5923"/>
      <c r="AG24" s="5923"/>
      <c r="AH24" s="5923"/>
      <c r="AI24" s="5923"/>
      <c r="AJ24" s="5923"/>
      <c r="AK24" s="5923"/>
      <c r="AL24" s="3512"/>
      <c r="AM24" s="3238"/>
      <c r="AN24" s="3226"/>
      <c r="AO24" s="3452"/>
      <c r="AP24" s="6157" t="s">
        <v>2945</v>
      </c>
      <c r="AQ24" s="5924"/>
      <c r="AR24" s="5924"/>
      <c r="AS24" s="5924"/>
      <c r="AT24" s="5924"/>
      <c r="AU24" s="5924"/>
      <c r="AV24" s="5924"/>
      <c r="AW24" s="5924"/>
      <c r="AX24" s="5924"/>
      <c r="AY24" s="5924"/>
      <c r="AZ24" s="5931"/>
      <c r="BA24" s="6013" t="s">
        <v>2946</v>
      </c>
      <c r="BB24" s="5923"/>
      <c r="BC24" s="5923"/>
      <c r="BD24" s="5923"/>
      <c r="BE24" s="5923"/>
      <c r="BF24" s="5923"/>
      <c r="BG24" s="5923"/>
      <c r="BH24" s="5923"/>
      <c r="BI24" s="5923"/>
      <c r="BJ24" s="5923"/>
      <c r="BK24" s="5931"/>
      <c r="BL24" s="6013" t="s">
        <v>2941</v>
      </c>
      <c r="BM24" s="5923"/>
      <c r="BN24" s="5923"/>
      <c r="BO24" s="5923"/>
      <c r="BP24" s="5923"/>
      <c r="BQ24" s="5923"/>
      <c r="BR24" s="5923"/>
      <c r="BS24" s="5923"/>
      <c r="BT24" s="5923"/>
      <c r="BU24" s="5923"/>
      <c r="BV24" s="5923"/>
      <c r="BW24" s="5923"/>
      <c r="BX24" s="5923"/>
      <c r="BY24" s="5923"/>
      <c r="BZ24" s="5923"/>
      <c r="CA24" s="6022"/>
      <c r="CB24" s="3238"/>
      <c r="CC24" s="3098"/>
    </row>
    <row r="25" spans="1:81" ht="10.5" customHeight="1">
      <c r="A25" s="3299"/>
      <c r="B25" s="3098"/>
      <c r="C25" s="3203"/>
      <c r="D25" s="3109"/>
      <c r="E25" s="3109"/>
      <c r="F25" s="3200"/>
      <c r="G25" s="3094"/>
      <c r="H25" s="3094"/>
      <c r="I25" s="3333"/>
      <c r="J25" s="3333"/>
      <c r="K25" s="3114"/>
      <c r="L25" s="3323"/>
      <c r="M25" s="6023" t="s">
        <v>89</v>
      </c>
      <c r="N25" s="5923"/>
      <c r="O25" s="6088" t="s">
        <v>2947</v>
      </c>
      <c r="P25" s="5924"/>
      <c r="Q25" s="5924"/>
      <c r="R25" s="5924"/>
      <c r="S25" s="5924"/>
      <c r="T25" s="5924"/>
      <c r="U25" s="5924"/>
      <c r="V25" s="5924"/>
      <c r="W25" s="5924"/>
      <c r="X25" s="5924"/>
      <c r="Y25" s="5931"/>
      <c r="Z25" s="6088" t="s">
        <v>2948</v>
      </c>
      <c r="AA25" s="5924"/>
      <c r="AB25" s="5924"/>
      <c r="AC25" s="5924"/>
      <c r="AD25" s="5924"/>
      <c r="AE25" s="5924"/>
      <c r="AF25" s="5924"/>
      <c r="AG25" s="5924"/>
      <c r="AH25" s="5924"/>
      <c r="AI25" s="5924"/>
      <c r="AJ25" s="5924"/>
      <c r="AK25" s="5924"/>
      <c r="AL25" s="3513"/>
      <c r="AM25" s="3453"/>
      <c r="AN25" s="3340"/>
      <c r="AO25" s="3452"/>
      <c r="AP25" s="6151" t="s">
        <v>2949</v>
      </c>
      <c r="AQ25" s="5924"/>
      <c r="AR25" s="5924"/>
      <c r="AS25" s="5924"/>
      <c r="AT25" s="5924"/>
      <c r="AU25" s="5924"/>
      <c r="AV25" s="5924"/>
      <c r="AW25" s="5924"/>
      <c r="AX25" s="5924"/>
      <c r="AY25" s="5924"/>
      <c r="AZ25" s="5931"/>
      <c r="BA25" s="6088" t="s">
        <v>2950</v>
      </c>
      <c r="BB25" s="5924"/>
      <c r="BC25" s="5924"/>
      <c r="BD25" s="5924"/>
      <c r="BE25" s="5924"/>
      <c r="BF25" s="5924"/>
      <c r="BG25" s="5924"/>
      <c r="BH25" s="5924"/>
      <c r="BI25" s="5924"/>
      <c r="BJ25" s="5924"/>
      <c r="BK25" s="5931"/>
      <c r="BL25" s="6088" t="s">
        <v>2951</v>
      </c>
      <c r="BM25" s="5924"/>
      <c r="BN25" s="5924"/>
      <c r="BO25" s="5924"/>
      <c r="BP25" s="5924"/>
      <c r="BQ25" s="5924"/>
      <c r="BR25" s="5924"/>
      <c r="BS25" s="5924"/>
      <c r="BT25" s="5924"/>
      <c r="BU25" s="5924"/>
      <c r="BV25" s="5924"/>
      <c r="BW25" s="5924"/>
      <c r="BX25" s="5924"/>
      <c r="BY25" s="5924"/>
      <c r="BZ25" s="5924"/>
      <c r="CA25" s="6022"/>
      <c r="CB25" s="3453"/>
      <c r="CC25" s="3098"/>
    </row>
    <row r="26" spans="1:81" ht="3" customHeight="1">
      <c r="A26" s="3299"/>
      <c r="B26" s="3098"/>
      <c r="C26" s="3203"/>
      <c r="D26" s="3109"/>
      <c r="E26" s="3109"/>
      <c r="F26" s="3200"/>
      <c r="G26" s="3094"/>
      <c r="H26" s="3094"/>
      <c r="I26" s="3333"/>
      <c r="J26" s="3333"/>
      <c r="K26" s="3114"/>
      <c r="L26" s="3323"/>
      <c r="M26" s="3226"/>
      <c r="N26" s="3218"/>
      <c r="O26" s="3334"/>
      <c r="P26" s="3335"/>
      <c r="Q26" s="3335"/>
      <c r="R26" s="3335"/>
      <c r="S26" s="3335"/>
      <c r="T26" s="3335"/>
      <c r="U26" s="3335"/>
      <c r="V26" s="3335"/>
      <c r="W26" s="3335"/>
      <c r="X26" s="3335"/>
      <c r="Y26" s="3336"/>
      <c r="Z26" s="3334"/>
      <c r="AA26" s="3335"/>
      <c r="AB26" s="3335"/>
      <c r="AC26" s="3335"/>
      <c r="AD26" s="3335"/>
      <c r="AE26" s="3335"/>
      <c r="AF26" s="3335"/>
      <c r="AG26" s="3335"/>
      <c r="AH26" s="3335"/>
      <c r="AI26" s="3335"/>
      <c r="AJ26" s="3335"/>
      <c r="AK26" s="3335"/>
      <c r="AL26" s="3513"/>
      <c r="AM26" s="3453"/>
      <c r="AN26" s="3340"/>
      <c r="AO26" s="3452"/>
      <c r="AP26" s="3335"/>
      <c r="AQ26" s="3335"/>
      <c r="AR26" s="3335"/>
      <c r="AS26" s="3335"/>
      <c r="AT26" s="3335"/>
      <c r="AU26" s="3335"/>
      <c r="AV26" s="3335"/>
      <c r="AW26" s="3335"/>
      <c r="AX26" s="3335"/>
      <c r="AY26" s="3335"/>
      <c r="AZ26" s="3336"/>
      <c r="BA26" s="3334"/>
      <c r="BB26" s="3335"/>
      <c r="BC26" s="3335"/>
      <c r="BD26" s="3335"/>
      <c r="BE26" s="3335"/>
      <c r="BF26" s="3335"/>
      <c r="BG26" s="3335"/>
      <c r="BH26" s="3335"/>
      <c r="BI26" s="3335"/>
      <c r="BJ26" s="3335"/>
      <c r="BK26" s="3336"/>
      <c r="BL26" s="6154"/>
      <c r="BM26" s="6155"/>
      <c r="BN26" s="6155"/>
      <c r="BO26" s="6155"/>
      <c r="BP26" s="6155"/>
      <c r="BQ26" s="6155"/>
      <c r="BR26" s="6155"/>
      <c r="BS26" s="6155"/>
      <c r="BT26" s="6155"/>
      <c r="BU26" s="6155"/>
      <c r="BV26" s="6155"/>
      <c r="BW26" s="6155"/>
      <c r="BX26" s="6155"/>
      <c r="BY26" s="6155"/>
      <c r="BZ26" s="6155"/>
      <c r="CA26" s="6156"/>
      <c r="CB26" s="3453"/>
      <c r="CC26" s="3098"/>
    </row>
    <row r="27" spans="1:81" ht="12" customHeight="1">
      <c r="A27" s="3299"/>
      <c r="B27" s="3098"/>
      <c r="C27" s="3203"/>
      <c r="D27" s="3109"/>
      <c r="E27" s="3109"/>
      <c r="F27" s="3200"/>
      <c r="G27" s="3094"/>
      <c r="H27" s="3094"/>
      <c r="I27" s="3333"/>
      <c r="J27" s="3333"/>
      <c r="K27" s="3114"/>
      <c r="L27" s="3323"/>
      <c r="M27" s="6093" t="s">
        <v>2952</v>
      </c>
      <c r="N27" s="5924"/>
      <c r="O27" s="6088"/>
      <c r="P27" s="5924"/>
      <c r="Q27" s="5924"/>
      <c r="R27" s="5924"/>
      <c r="S27" s="5924"/>
      <c r="T27" s="5924"/>
      <c r="U27" s="5924"/>
      <c r="V27" s="5924"/>
      <c r="W27" s="5924"/>
      <c r="X27" s="5924"/>
      <c r="Y27" s="5931"/>
      <c r="Z27" s="3232"/>
      <c r="AA27" s="3143"/>
      <c r="AB27" s="3143"/>
      <c r="AC27" s="3143"/>
      <c r="AD27" s="3143"/>
      <c r="AE27" s="3143"/>
      <c r="AF27" s="3143"/>
      <c r="AG27" s="3143"/>
      <c r="AH27" s="3143"/>
      <c r="AI27" s="3143"/>
      <c r="AJ27" s="3143"/>
      <c r="AK27" s="3143"/>
      <c r="AL27" s="3514"/>
      <c r="AM27" s="3233"/>
      <c r="AN27" s="3505"/>
      <c r="AO27" s="3452"/>
      <c r="AP27" s="6151"/>
      <c r="AQ27" s="5924"/>
      <c r="AR27" s="5924"/>
      <c r="AS27" s="5924"/>
      <c r="AT27" s="5924"/>
      <c r="AU27" s="5924"/>
      <c r="AV27" s="5924"/>
      <c r="AW27" s="5924"/>
      <c r="AX27" s="5924"/>
      <c r="AY27" s="5924"/>
      <c r="AZ27" s="5931"/>
      <c r="BA27" s="3232"/>
      <c r="BB27" s="3143"/>
      <c r="BC27" s="3143"/>
      <c r="BD27" s="3143"/>
      <c r="BE27" s="3143"/>
      <c r="BF27" s="3143"/>
      <c r="BG27" s="3143"/>
      <c r="BH27" s="3143"/>
      <c r="BI27" s="3143"/>
      <c r="BJ27" s="3143"/>
      <c r="BK27" s="3339"/>
      <c r="BL27" s="6094" t="s">
        <v>2953</v>
      </c>
      <c r="BM27" s="5952"/>
      <c r="BN27" s="5952"/>
      <c r="BO27" s="5948"/>
      <c r="BP27" s="6095"/>
      <c r="BQ27" s="5952"/>
      <c r="BR27" s="5952"/>
      <c r="BS27" s="5952"/>
      <c r="BT27" s="5952"/>
      <c r="BU27" s="5952"/>
      <c r="BV27" s="5952"/>
      <c r="BW27" s="5952"/>
      <c r="BX27" s="5952"/>
      <c r="BY27" s="5952"/>
      <c r="BZ27" s="5952"/>
      <c r="CA27" s="6096"/>
      <c r="CB27" s="3347"/>
      <c r="CC27" s="3098"/>
    </row>
    <row r="28" spans="1:81" ht="10.5" customHeight="1">
      <c r="A28" s="3299"/>
      <c r="B28" s="3098"/>
      <c r="C28" s="3203"/>
      <c r="D28" s="3109"/>
      <c r="E28" s="3109"/>
      <c r="F28" s="3200"/>
      <c r="G28" s="3094"/>
      <c r="H28" s="3094"/>
      <c r="I28" s="3333"/>
      <c r="J28" s="3333"/>
      <c r="K28" s="3114"/>
      <c r="L28" s="3323"/>
      <c r="M28" s="6087" t="s">
        <v>97</v>
      </c>
      <c r="N28" s="5924"/>
      <c r="O28" s="6088"/>
      <c r="P28" s="5924"/>
      <c r="Q28" s="5924"/>
      <c r="R28" s="5924"/>
      <c r="S28" s="5924"/>
      <c r="T28" s="5924"/>
      <c r="U28" s="5924"/>
      <c r="V28" s="5924"/>
      <c r="W28" s="5924"/>
      <c r="X28" s="5924"/>
      <c r="Y28" s="5931"/>
      <c r="Z28" s="6013" t="s">
        <v>87</v>
      </c>
      <c r="AA28" s="5923"/>
      <c r="AB28" s="5923"/>
      <c r="AC28" s="5923"/>
      <c r="AD28" s="5923"/>
      <c r="AE28" s="5923"/>
      <c r="AF28" s="5923"/>
      <c r="AG28" s="5923"/>
      <c r="AH28" s="5923"/>
      <c r="AI28" s="5923"/>
      <c r="AJ28" s="5923"/>
      <c r="AK28" s="5923"/>
      <c r="AL28" s="3512"/>
      <c r="AM28" s="3238"/>
      <c r="AN28" s="3226"/>
      <c r="AO28" s="3452"/>
      <c r="AP28" s="6151"/>
      <c r="AQ28" s="5924"/>
      <c r="AR28" s="5924"/>
      <c r="AS28" s="5924"/>
      <c r="AT28" s="5924"/>
      <c r="AU28" s="5924"/>
      <c r="AV28" s="5924"/>
      <c r="AW28" s="5924"/>
      <c r="AX28" s="5924"/>
      <c r="AY28" s="5924"/>
      <c r="AZ28" s="5931"/>
      <c r="BA28" s="6013" t="s">
        <v>87</v>
      </c>
      <c r="BB28" s="5923"/>
      <c r="BC28" s="5923"/>
      <c r="BD28" s="5923"/>
      <c r="BE28" s="5923"/>
      <c r="BF28" s="5923"/>
      <c r="BG28" s="5923"/>
      <c r="BH28" s="5923"/>
      <c r="BI28" s="5923"/>
      <c r="BJ28" s="5923"/>
      <c r="BK28" s="5931"/>
      <c r="BL28" s="6013" t="s">
        <v>89</v>
      </c>
      <c r="BM28" s="5923"/>
      <c r="BN28" s="5923"/>
      <c r="BO28" s="5931"/>
      <c r="BP28" s="6013" t="s">
        <v>3010</v>
      </c>
      <c r="BQ28" s="5923"/>
      <c r="BR28" s="5923"/>
      <c r="BS28" s="5923"/>
      <c r="BT28" s="5923"/>
      <c r="BU28" s="5923"/>
      <c r="BV28" s="5923"/>
      <c r="BW28" s="5923"/>
      <c r="BX28" s="5923"/>
      <c r="BY28" s="5923"/>
      <c r="BZ28" s="5923"/>
      <c r="CA28" s="6022"/>
      <c r="CB28" s="3238"/>
      <c r="CC28" s="3098"/>
    </row>
    <row r="29" spans="1:81" ht="10.5" customHeight="1">
      <c r="A29" s="3299"/>
      <c r="B29" s="3098"/>
      <c r="C29" s="3203"/>
      <c r="D29" s="3109"/>
      <c r="E29" s="3109"/>
      <c r="F29" s="3200"/>
      <c r="G29" s="3094"/>
      <c r="H29" s="3094"/>
      <c r="I29" s="3333"/>
      <c r="J29" s="3333"/>
      <c r="K29" s="3114"/>
      <c r="L29" s="3323"/>
      <c r="M29" s="3340"/>
      <c r="N29" s="3335"/>
      <c r="O29" s="3334"/>
      <c r="P29" s="3335"/>
      <c r="Q29" s="3335"/>
      <c r="R29" s="3335"/>
      <c r="S29" s="3335"/>
      <c r="T29" s="3335"/>
      <c r="U29" s="3335"/>
      <c r="V29" s="3335"/>
      <c r="W29" s="3335"/>
      <c r="X29" s="3335"/>
      <c r="Y29" s="3336"/>
      <c r="Z29" s="3237"/>
      <c r="AA29" s="3218"/>
      <c r="AB29" s="3218"/>
      <c r="AC29" s="3218"/>
      <c r="AD29" s="3218"/>
      <c r="AE29" s="3218"/>
      <c r="AF29" s="3218"/>
      <c r="AG29" s="3218"/>
      <c r="AH29" s="3218"/>
      <c r="AI29" s="3218"/>
      <c r="AJ29" s="3218"/>
      <c r="AK29" s="3218"/>
      <c r="AL29" s="3512"/>
      <c r="AM29" s="3238"/>
      <c r="AN29" s="3226"/>
      <c r="AO29" s="3452"/>
      <c r="AP29" s="3335"/>
      <c r="AQ29" s="3335"/>
      <c r="AR29" s="3335"/>
      <c r="AS29" s="3335"/>
      <c r="AT29" s="3335"/>
      <c r="AU29" s="3335"/>
      <c r="AV29" s="3335"/>
      <c r="AW29" s="3335"/>
      <c r="AX29" s="3335"/>
      <c r="AY29" s="3335"/>
      <c r="AZ29" s="3336"/>
      <c r="BA29" s="3237"/>
      <c r="BB29" s="3218"/>
      <c r="BC29" s="3218"/>
      <c r="BD29" s="3218"/>
      <c r="BE29" s="3218"/>
      <c r="BF29" s="3218"/>
      <c r="BG29" s="3218"/>
      <c r="BH29" s="3218"/>
      <c r="BI29" s="3218"/>
      <c r="BJ29" s="3218"/>
      <c r="BK29" s="3342"/>
      <c r="BL29" s="6086" t="s">
        <v>2955</v>
      </c>
      <c r="BM29" s="5923"/>
      <c r="BN29" s="5923"/>
      <c r="BO29" s="5931"/>
      <c r="BP29" s="6086" t="s">
        <v>3011</v>
      </c>
      <c r="BQ29" s="5923"/>
      <c r="BR29" s="5923"/>
      <c r="BS29" s="5923"/>
      <c r="BT29" s="5923"/>
      <c r="BU29" s="5923"/>
      <c r="BV29" s="5923"/>
      <c r="BW29" s="5923"/>
      <c r="BX29" s="5923"/>
      <c r="BY29" s="5923"/>
      <c r="BZ29" s="5923"/>
      <c r="CA29" s="6022"/>
      <c r="CB29" s="3515"/>
      <c r="CC29" s="3098"/>
    </row>
    <row r="30" spans="1:81" ht="10.5" customHeight="1">
      <c r="A30" s="3299"/>
      <c r="B30" s="3098"/>
      <c r="C30" s="3203"/>
      <c r="D30" s="3109"/>
      <c r="E30" s="3109"/>
      <c r="F30" s="3200"/>
      <c r="G30" s="3094"/>
      <c r="H30" s="3094"/>
      <c r="I30" s="3333"/>
      <c r="J30" s="3333"/>
      <c r="K30" s="3114"/>
      <c r="L30" s="3323"/>
      <c r="M30" s="6087"/>
      <c r="N30" s="5924"/>
      <c r="O30" s="6088"/>
      <c r="P30" s="5924"/>
      <c r="Q30" s="5924"/>
      <c r="R30" s="5924"/>
      <c r="S30" s="5924"/>
      <c r="T30" s="5924"/>
      <c r="U30" s="5924"/>
      <c r="V30" s="5924"/>
      <c r="W30" s="5924"/>
      <c r="X30" s="5924"/>
      <c r="Y30" s="5931"/>
      <c r="Z30" s="6005"/>
      <c r="AA30" s="5923"/>
      <c r="AB30" s="5923"/>
      <c r="AC30" s="5923"/>
      <c r="AD30" s="5923"/>
      <c r="AE30" s="5923"/>
      <c r="AF30" s="5923"/>
      <c r="AG30" s="5923"/>
      <c r="AH30" s="5923"/>
      <c r="AI30" s="5923"/>
      <c r="AJ30" s="5923"/>
      <c r="AK30" s="5923"/>
      <c r="AL30" s="3516"/>
      <c r="AM30" s="3347"/>
      <c r="AN30" s="3517"/>
      <c r="AO30" s="3452"/>
      <c r="AP30" s="6151"/>
      <c r="AQ30" s="5924"/>
      <c r="AR30" s="5924"/>
      <c r="AS30" s="5924"/>
      <c r="AT30" s="5924"/>
      <c r="AU30" s="5924"/>
      <c r="AV30" s="5924"/>
      <c r="AW30" s="5924"/>
      <c r="AX30" s="5924"/>
      <c r="AY30" s="5924"/>
      <c r="AZ30" s="5931"/>
      <c r="BA30" s="6005"/>
      <c r="BB30" s="5923"/>
      <c r="BC30" s="5923"/>
      <c r="BD30" s="5923"/>
      <c r="BE30" s="5923"/>
      <c r="BF30" s="5923"/>
      <c r="BG30" s="5923"/>
      <c r="BH30" s="5923"/>
      <c r="BI30" s="5923"/>
      <c r="BJ30" s="5923"/>
      <c r="BK30" s="5931"/>
      <c r="BL30" s="6086" t="s">
        <v>97</v>
      </c>
      <c r="BM30" s="6152"/>
      <c r="BN30" s="6152"/>
      <c r="BO30" s="6153"/>
      <c r="BP30" s="6005"/>
      <c r="BQ30" s="5923"/>
      <c r="BR30" s="5923"/>
      <c r="BS30" s="5923"/>
      <c r="BT30" s="5923"/>
      <c r="BU30" s="5923"/>
      <c r="BV30" s="5923"/>
      <c r="BW30" s="5923"/>
      <c r="BX30" s="5923"/>
      <c r="BY30" s="5923"/>
      <c r="BZ30" s="5923"/>
      <c r="CA30" s="6022"/>
      <c r="CB30" s="3347"/>
      <c r="CC30" s="3098"/>
    </row>
    <row r="31" spans="1:81" ht="12" customHeight="1" thickBot="1">
      <c r="A31" s="3299"/>
      <c r="B31" s="3098"/>
      <c r="C31" s="3203"/>
      <c r="D31" s="3109"/>
      <c r="E31" s="3109"/>
      <c r="F31" s="3200"/>
      <c r="G31" s="3094"/>
      <c r="H31" s="3094"/>
      <c r="I31" s="3333"/>
      <c r="J31" s="3333"/>
      <c r="K31" s="3114"/>
      <c r="L31" s="3323"/>
      <c r="M31" s="6083"/>
      <c r="N31" s="5997"/>
      <c r="O31" s="6084"/>
      <c r="P31" s="5997"/>
      <c r="Q31" s="5997"/>
      <c r="R31" s="5997"/>
      <c r="S31" s="5997"/>
      <c r="T31" s="5997"/>
      <c r="U31" s="5997"/>
      <c r="V31" s="5997"/>
      <c r="W31" s="5997"/>
      <c r="X31" s="5997"/>
      <c r="Y31" s="5950"/>
      <c r="Z31" s="6017"/>
      <c r="AA31" s="5997"/>
      <c r="AB31" s="5997"/>
      <c r="AC31" s="5997"/>
      <c r="AD31" s="5997"/>
      <c r="AE31" s="5997"/>
      <c r="AF31" s="5997"/>
      <c r="AG31" s="5997"/>
      <c r="AH31" s="5997"/>
      <c r="AI31" s="5997"/>
      <c r="AJ31" s="5997"/>
      <c r="AK31" s="5997"/>
      <c r="AL31" s="3516"/>
      <c r="AM31" s="3347"/>
      <c r="AN31" s="3517"/>
      <c r="AO31" s="3454"/>
      <c r="AP31" s="6148"/>
      <c r="AQ31" s="5997"/>
      <c r="AR31" s="5997"/>
      <c r="AS31" s="5997"/>
      <c r="AT31" s="5997"/>
      <c r="AU31" s="5997"/>
      <c r="AV31" s="5997"/>
      <c r="AW31" s="5997"/>
      <c r="AX31" s="5997"/>
      <c r="AY31" s="5997"/>
      <c r="AZ31" s="5950"/>
      <c r="BA31" s="6017"/>
      <c r="BB31" s="5997"/>
      <c r="BC31" s="5997"/>
      <c r="BD31" s="5997"/>
      <c r="BE31" s="5997"/>
      <c r="BF31" s="5997"/>
      <c r="BG31" s="5997"/>
      <c r="BH31" s="5997"/>
      <c r="BI31" s="5997"/>
      <c r="BJ31" s="5997"/>
      <c r="BK31" s="5950"/>
      <c r="BL31" s="6085" t="s">
        <v>2956</v>
      </c>
      <c r="BM31" s="6149"/>
      <c r="BN31" s="6149"/>
      <c r="BO31" s="6150"/>
      <c r="BP31" s="6017"/>
      <c r="BQ31" s="5997"/>
      <c r="BR31" s="5997"/>
      <c r="BS31" s="5997"/>
      <c r="BT31" s="5997"/>
      <c r="BU31" s="5997"/>
      <c r="BV31" s="5997"/>
      <c r="BW31" s="5997"/>
      <c r="BX31" s="5997"/>
      <c r="BY31" s="5997"/>
      <c r="BZ31" s="5997"/>
      <c r="CA31" s="6082"/>
      <c r="CB31" s="3347"/>
      <c r="CC31" s="3098"/>
    </row>
    <row r="32" spans="1:81" ht="12" customHeight="1">
      <c r="A32" s="3299"/>
      <c r="B32" s="3098"/>
      <c r="C32" s="3343" t="s">
        <v>2958</v>
      </c>
      <c r="D32" s="3109" t="s">
        <v>3063</v>
      </c>
      <c r="E32" s="3109"/>
      <c r="F32" s="3200"/>
      <c r="G32" s="3094"/>
      <c r="H32" s="3094"/>
      <c r="I32" s="3333"/>
      <c r="J32" s="3333"/>
      <c r="K32" s="3114"/>
      <c r="L32" s="3323"/>
      <c r="M32" s="3335"/>
      <c r="N32" s="3335"/>
      <c r="O32" s="3335"/>
      <c r="P32" s="3335"/>
      <c r="Q32" s="3335"/>
      <c r="R32" s="3335"/>
      <c r="S32" s="3344"/>
      <c r="T32" s="3344"/>
      <c r="U32" s="3335"/>
      <c r="V32" s="3335"/>
      <c r="W32" s="3335"/>
      <c r="X32" s="3335"/>
      <c r="Y32" s="3335"/>
      <c r="Z32" s="3240"/>
      <c r="AA32" s="3240"/>
      <c r="AB32" s="3240"/>
      <c r="AC32" s="3240"/>
      <c r="AD32" s="3345"/>
      <c r="AE32" s="3345"/>
      <c r="AF32" s="3240"/>
      <c r="AG32" s="3240"/>
      <c r="AH32" s="3240"/>
      <c r="AI32" s="3240"/>
      <c r="AJ32" s="3240"/>
      <c r="AK32" s="3240"/>
      <c r="AL32" s="3347"/>
      <c r="AM32" s="3240"/>
      <c r="AN32" s="3517"/>
      <c r="AO32" s="3323"/>
      <c r="AP32" s="3335"/>
      <c r="AQ32" s="3335"/>
      <c r="AR32" s="3335"/>
      <c r="AS32" s="3335"/>
      <c r="AT32" s="3335"/>
      <c r="AU32" s="3335"/>
      <c r="AV32" s="3335"/>
      <c r="AW32" s="3335"/>
      <c r="AX32" s="3335"/>
      <c r="AY32" s="3335"/>
      <c r="AZ32" s="3335"/>
      <c r="BA32" s="3240"/>
      <c r="BB32" s="3240"/>
      <c r="BC32" s="3240"/>
      <c r="BD32" s="3240"/>
      <c r="BE32" s="3240"/>
      <c r="BF32" s="3240"/>
      <c r="BG32" s="3240"/>
      <c r="BH32" s="3240"/>
      <c r="BI32" s="3240"/>
      <c r="BJ32" s="3240"/>
      <c r="BK32" s="3240"/>
      <c r="BL32" s="3240"/>
      <c r="BM32" s="3345"/>
      <c r="BN32" s="3345"/>
      <c r="BO32" s="3240"/>
      <c r="BP32" s="3240"/>
      <c r="BQ32" s="3240"/>
      <c r="BR32" s="3240"/>
      <c r="BS32" s="3240"/>
      <c r="BT32" s="3240"/>
      <c r="BU32" s="3345"/>
      <c r="BV32" s="3345"/>
      <c r="BW32" s="3240"/>
      <c r="BX32" s="3240"/>
      <c r="BY32" s="3240"/>
      <c r="BZ32" s="3240"/>
      <c r="CA32" s="3240"/>
      <c r="CB32" s="3347"/>
      <c r="CC32" s="3098"/>
    </row>
    <row r="33" spans="1:81" ht="15" customHeight="1" thickBot="1">
      <c r="A33" s="3299"/>
      <c r="B33" s="3098"/>
      <c r="C33" s="3143"/>
      <c r="D33" s="3518" t="s">
        <v>3064</v>
      </c>
      <c r="E33" s="3109"/>
      <c r="F33" s="3200"/>
      <c r="G33" s="3094"/>
      <c r="H33" s="3094"/>
      <c r="I33" s="3333"/>
      <c r="J33" s="3333"/>
      <c r="K33" s="3114"/>
      <c r="L33" s="3323"/>
      <c r="M33" s="3349"/>
      <c r="N33" s="3349"/>
      <c r="O33" s="3349"/>
      <c r="P33" s="6076">
        <v>1331</v>
      </c>
      <c r="Q33" s="5997"/>
      <c r="R33" s="5997"/>
      <c r="S33" s="5997"/>
      <c r="T33" s="5997"/>
      <c r="U33" s="5997"/>
      <c r="V33" s="5997"/>
      <c r="W33" s="5997"/>
      <c r="X33" s="5997"/>
      <c r="Y33" s="3143"/>
      <c r="Z33" s="3143"/>
      <c r="AA33" s="6076">
        <v>1332</v>
      </c>
      <c r="AB33" s="5997"/>
      <c r="AC33" s="5997"/>
      <c r="AD33" s="5997"/>
      <c r="AE33" s="5997"/>
      <c r="AF33" s="5997"/>
      <c r="AG33" s="5997"/>
      <c r="AH33" s="5997"/>
      <c r="AI33" s="5997"/>
      <c r="AJ33" s="3118"/>
      <c r="AK33" s="3098"/>
      <c r="AL33" s="3301"/>
      <c r="AM33" s="3098"/>
      <c r="AN33" s="3299"/>
      <c r="AO33" s="3098"/>
      <c r="AP33" s="3349"/>
      <c r="AQ33" s="6076">
        <v>1333</v>
      </c>
      <c r="AR33" s="5997"/>
      <c r="AS33" s="5997"/>
      <c r="AT33" s="5997"/>
      <c r="AU33" s="5997"/>
      <c r="AV33" s="5997"/>
      <c r="AW33" s="5997"/>
      <c r="AX33" s="5997"/>
      <c r="AY33" s="5997"/>
      <c r="AZ33" s="3143"/>
      <c r="BA33" s="3143"/>
      <c r="BB33" s="6076">
        <v>1334</v>
      </c>
      <c r="BC33" s="5997"/>
      <c r="BD33" s="5997"/>
      <c r="BE33" s="5997"/>
      <c r="BF33" s="5997"/>
      <c r="BG33" s="5997"/>
      <c r="BH33" s="5997"/>
      <c r="BI33" s="5997"/>
      <c r="BJ33" s="5997"/>
      <c r="BK33" s="3143"/>
      <c r="BL33" s="3143"/>
      <c r="BM33" s="6175">
        <v>1335</v>
      </c>
      <c r="BN33" s="6176"/>
      <c r="BO33" s="3437"/>
      <c r="BP33" s="3437"/>
      <c r="BQ33" s="6076">
        <v>1336</v>
      </c>
      <c r="BR33" s="6176"/>
      <c r="BS33" s="6176"/>
      <c r="BT33" s="6176"/>
      <c r="BU33" s="6176"/>
      <c r="BV33" s="6176"/>
      <c r="BW33" s="6176"/>
      <c r="BX33" s="6176"/>
      <c r="BY33" s="6176"/>
      <c r="BZ33" s="6176"/>
      <c r="CA33" s="3098"/>
      <c r="CB33" s="3301"/>
      <c r="CC33" s="3098"/>
    </row>
    <row r="34" spans="1:81" ht="3" customHeight="1">
      <c r="A34" s="3505"/>
      <c r="B34" s="3465"/>
      <c r="C34" s="3351"/>
      <c r="D34" s="3157"/>
      <c r="E34" s="3351"/>
      <c r="F34" s="3351"/>
      <c r="G34" s="3351"/>
      <c r="H34" s="3351"/>
      <c r="I34" s="3351"/>
      <c r="J34" s="3351"/>
      <c r="K34" s="3352"/>
      <c r="L34" s="6071">
        <v>61</v>
      </c>
      <c r="M34" s="6072" t="s">
        <v>2957</v>
      </c>
      <c r="N34" s="6073"/>
      <c r="O34" s="3353"/>
      <c r="P34" s="6041"/>
      <c r="Q34" s="5939"/>
      <c r="R34" s="5939"/>
      <c r="S34" s="5939"/>
      <c r="T34" s="6041"/>
      <c r="U34" s="5939"/>
      <c r="V34" s="5939"/>
      <c r="W34" s="5939"/>
      <c r="X34" s="5939"/>
      <c r="Y34" s="3354"/>
      <c r="Z34" s="3355"/>
      <c r="AA34" s="6041"/>
      <c r="AB34" s="5939"/>
      <c r="AC34" s="5939"/>
      <c r="AD34" s="5939"/>
      <c r="AE34" s="6041"/>
      <c r="AF34" s="5939"/>
      <c r="AG34" s="5939"/>
      <c r="AH34" s="5939"/>
      <c r="AI34" s="5939"/>
      <c r="AJ34" s="3357"/>
      <c r="AK34" s="3466"/>
      <c r="AL34" s="3519"/>
      <c r="AM34" s="3120"/>
      <c r="AN34" s="3520"/>
      <c r="AO34" s="6137">
        <v>61</v>
      </c>
      <c r="AP34" s="3353"/>
      <c r="AQ34" s="6042"/>
      <c r="AR34" s="5993"/>
      <c r="AS34" s="5993"/>
      <c r="AT34" s="5993"/>
      <c r="AU34" s="6042"/>
      <c r="AV34" s="5993"/>
      <c r="AW34" s="5993"/>
      <c r="AX34" s="5993"/>
      <c r="AY34" s="5993"/>
      <c r="AZ34" s="3354"/>
      <c r="BA34" s="3355"/>
      <c r="BB34" s="6042"/>
      <c r="BC34" s="5993"/>
      <c r="BD34" s="5993"/>
      <c r="BE34" s="5993"/>
      <c r="BF34" s="6042"/>
      <c r="BG34" s="5993"/>
      <c r="BH34" s="5993"/>
      <c r="BI34" s="5993"/>
      <c r="BJ34" s="5993"/>
      <c r="BK34" s="3354"/>
      <c r="BL34" s="3355"/>
      <c r="BM34" s="3357"/>
      <c r="BN34" s="3357"/>
      <c r="BO34" s="3354"/>
      <c r="BP34" s="3355"/>
      <c r="BQ34" s="3358"/>
      <c r="BR34" s="3358"/>
      <c r="BS34" s="3358"/>
      <c r="BT34" s="3358"/>
      <c r="BU34" s="3358"/>
      <c r="BV34" s="3358"/>
      <c r="BW34" s="3358"/>
      <c r="BX34" s="3358"/>
      <c r="BY34" s="3358"/>
      <c r="BZ34" s="3358"/>
      <c r="CA34" s="3211"/>
      <c r="CB34" s="3521"/>
      <c r="CC34" s="3143"/>
    </row>
    <row r="35" spans="1:81" ht="21.75" customHeight="1">
      <c r="A35" s="3505"/>
      <c r="B35" s="3467"/>
      <c r="C35" s="3143"/>
      <c r="D35" s="3360" t="s">
        <v>3014</v>
      </c>
      <c r="E35" s="6136" t="s">
        <v>3065</v>
      </c>
      <c r="F35" s="5924"/>
      <c r="G35" s="5924"/>
      <c r="H35" s="5924"/>
      <c r="I35" s="5924"/>
      <c r="J35" s="5924"/>
      <c r="K35" s="5931"/>
      <c r="L35" s="5937"/>
      <c r="M35" s="5976"/>
      <c r="N35" s="5975"/>
      <c r="O35" s="3361"/>
      <c r="P35" s="6046"/>
      <c r="Q35" s="5933"/>
      <c r="R35" s="5933"/>
      <c r="S35" s="5933"/>
      <c r="T35" s="5933"/>
      <c r="U35" s="5933"/>
      <c r="V35" s="5933"/>
      <c r="W35" s="5933"/>
      <c r="X35" s="5934"/>
      <c r="Y35" s="3362"/>
      <c r="Z35" s="3361"/>
      <c r="AA35" s="6046"/>
      <c r="AB35" s="5933"/>
      <c r="AC35" s="5933"/>
      <c r="AD35" s="5933"/>
      <c r="AE35" s="5933"/>
      <c r="AF35" s="5933"/>
      <c r="AG35" s="5933"/>
      <c r="AH35" s="5933"/>
      <c r="AI35" s="5934"/>
      <c r="AJ35" s="3378"/>
      <c r="AK35" s="3468"/>
      <c r="AL35" s="3522"/>
      <c r="AM35" s="3378"/>
      <c r="AN35" s="3523"/>
      <c r="AO35" s="5954"/>
      <c r="AP35" s="3361"/>
      <c r="AQ35" s="6046"/>
      <c r="AR35" s="5933"/>
      <c r="AS35" s="5933"/>
      <c r="AT35" s="5933"/>
      <c r="AU35" s="5933"/>
      <c r="AV35" s="5933"/>
      <c r="AW35" s="5933"/>
      <c r="AX35" s="5933"/>
      <c r="AY35" s="5934"/>
      <c r="AZ35" s="3362"/>
      <c r="BA35" s="3361"/>
      <c r="BB35" s="6046"/>
      <c r="BC35" s="5933"/>
      <c r="BD35" s="5933"/>
      <c r="BE35" s="5933"/>
      <c r="BF35" s="5933"/>
      <c r="BG35" s="5933"/>
      <c r="BH35" s="5933"/>
      <c r="BI35" s="5933"/>
      <c r="BJ35" s="5934"/>
      <c r="BK35" s="3362"/>
      <c r="BL35" s="3361"/>
      <c r="BM35" s="6066" t="s">
        <v>48</v>
      </c>
      <c r="BN35" s="5934"/>
      <c r="BO35" s="3362"/>
      <c r="BP35" s="3361"/>
      <c r="BQ35" s="6057"/>
      <c r="BR35" s="5933"/>
      <c r="BS35" s="5933"/>
      <c r="BT35" s="5933"/>
      <c r="BU35" s="5933"/>
      <c r="BV35" s="5933"/>
      <c r="BW35" s="5933"/>
      <c r="BX35" s="5933"/>
      <c r="BY35" s="5933"/>
      <c r="BZ35" s="5934"/>
      <c r="CA35" s="3301"/>
      <c r="CB35" s="3521"/>
      <c r="CC35" s="3143"/>
    </row>
    <row r="36" spans="1:81" ht="3" customHeight="1">
      <c r="A36" s="3299"/>
      <c r="B36" s="3469"/>
      <c r="C36" s="3098"/>
      <c r="D36" s="3263"/>
      <c r="E36" s="3262"/>
      <c r="F36" s="3262"/>
      <c r="G36" s="3262"/>
      <c r="H36" s="3262"/>
      <c r="I36" s="3262"/>
      <c r="J36" s="3262"/>
      <c r="K36" s="3264"/>
      <c r="L36" s="5958"/>
      <c r="M36" s="5976"/>
      <c r="N36" s="5975"/>
      <c r="O36" s="3265"/>
      <c r="P36" s="3262"/>
      <c r="Q36" s="3262"/>
      <c r="R36" s="3262"/>
      <c r="S36" s="3262"/>
      <c r="T36" s="3262"/>
      <c r="U36" s="3262"/>
      <c r="V36" s="3262"/>
      <c r="W36" s="3262"/>
      <c r="X36" s="3262"/>
      <c r="Y36" s="3264"/>
      <c r="Z36" s="3265"/>
      <c r="AA36" s="3262"/>
      <c r="AB36" s="3262"/>
      <c r="AC36" s="3262"/>
      <c r="AD36" s="3262"/>
      <c r="AE36" s="3262"/>
      <c r="AF36" s="3262"/>
      <c r="AG36" s="3262"/>
      <c r="AH36" s="3262"/>
      <c r="AI36" s="3262"/>
      <c r="AJ36" s="3262"/>
      <c r="AK36" s="3365"/>
      <c r="AL36" s="3521"/>
      <c r="AM36" s="3098"/>
      <c r="AN36" s="3299"/>
      <c r="AO36" s="5964"/>
      <c r="AP36" s="3265"/>
      <c r="AQ36" s="3262"/>
      <c r="AR36" s="3262"/>
      <c r="AS36" s="3262"/>
      <c r="AT36" s="3262"/>
      <c r="AU36" s="3262"/>
      <c r="AV36" s="3262"/>
      <c r="AW36" s="3262"/>
      <c r="AX36" s="3262"/>
      <c r="AY36" s="3262"/>
      <c r="AZ36" s="3264"/>
      <c r="BA36" s="3265"/>
      <c r="BB36" s="3262"/>
      <c r="BC36" s="3262"/>
      <c r="BD36" s="3262"/>
      <c r="BE36" s="3262"/>
      <c r="BF36" s="3262"/>
      <c r="BG36" s="3262"/>
      <c r="BH36" s="3262"/>
      <c r="BI36" s="3262"/>
      <c r="BJ36" s="3262"/>
      <c r="BK36" s="3264"/>
      <c r="BL36" s="3265"/>
      <c r="BM36" s="3267"/>
      <c r="BN36" s="3268"/>
      <c r="BO36" s="3264"/>
      <c r="BP36" s="3265"/>
      <c r="BQ36" s="3269"/>
      <c r="BR36" s="3269"/>
      <c r="BS36" s="3269"/>
      <c r="BT36" s="3269"/>
      <c r="BU36" s="3269"/>
      <c r="BV36" s="3269"/>
      <c r="BW36" s="3269"/>
      <c r="BX36" s="3269"/>
      <c r="BY36" s="3269"/>
      <c r="BZ36" s="3269"/>
      <c r="CA36" s="3365"/>
      <c r="CB36" s="3521"/>
      <c r="CC36" s="3098"/>
    </row>
    <row r="37" spans="1:81" ht="3" customHeight="1">
      <c r="A37" s="3505"/>
      <c r="B37" s="3470"/>
      <c r="C37" s="3424"/>
      <c r="D37" s="3367"/>
      <c r="E37" s="3275"/>
      <c r="F37" s="3368"/>
      <c r="G37" s="3368"/>
      <c r="H37" s="3368"/>
      <c r="I37" s="3368"/>
      <c r="J37" s="3368"/>
      <c r="K37" s="3369"/>
      <c r="L37" s="6080">
        <v>62</v>
      </c>
      <c r="M37" s="5965" t="s">
        <v>2957</v>
      </c>
      <c r="N37" s="5975"/>
      <c r="O37" s="3370"/>
      <c r="P37" s="6054"/>
      <c r="Q37" s="5952"/>
      <c r="R37" s="5952"/>
      <c r="S37" s="5952"/>
      <c r="T37" s="6054"/>
      <c r="U37" s="5952"/>
      <c r="V37" s="5952"/>
      <c r="W37" s="5952"/>
      <c r="X37" s="5952"/>
      <c r="Y37" s="3371"/>
      <c r="Z37" s="3372"/>
      <c r="AA37" s="6054"/>
      <c r="AB37" s="5952"/>
      <c r="AC37" s="5952"/>
      <c r="AD37" s="5952"/>
      <c r="AE37" s="6054"/>
      <c r="AF37" s="5952"/>
      <c r="AG37" s="5952"/>
      <c r="AH37" s="5952"/>
      <c r="AI37" s="5952"/>
      <c r="AJ37" s="3377"/>
      <c r="AK37" s="3471"/>
      <c r="AL37" s="3519"/>
      <c r="AM37" s="3120"/>
      <c r="AN37" s="3520"/>
      <c r="AO37" s="6135">
        <v>62</v>
      </c>
      <c r="AP37" s="3370"/>
      <c r="AQ37" s="6065"/>
      <c r="AR37" s="5957"/>
      <c r="AS37" s="5957"/>
      <c r="AT37" s="5957"/>
      <c r="AU37" s="6065"/>
      <c r="AV37" s="5957"/>
      <c r="AW37" s="5957"/>
      <c r="AX37" s="5957"/>
      <c r="AY37" s="5957"/>
      <c r="AZ37" s="3371"/>
      <c r="BA37" s="3372"/>
      <c r="BB37" s="6065"/>
      <c r="BC37" s="5957"/>
      <c r="BD37" s="5957"/>
      <c r="BE37" s="5957"/>
      <c r="BF37" s="6065"/>
      <c r="BG37" s="5957"/>
      <c r="BH37" s="5957"/>
      <c r="BI37" s="5957"/>
      <c r="BJ37" s="5957"/>
      <c r="BK37" s="3371"/>
      <c r="BL37" s="3372"/>
      <c r="BM37" s="3374"/>
      <c r="BN37" s="3374"/>
      <c r="BO37" s="3371"/>
      <c r="BP37" s="3372"/>
      <c r="BQ37" s="3375"/>
      <c r="BR37" s="3375"/>
      <c r="BS37" s="3375"/>
      <c r="BT37" s="3375"/>
      <c r="BU37" s="3375"/>
      <c r="BV37" s="3375"/>
      <c r="BW37" s="3375"/>
      <c r="BX37" s="3375"/>
      <c r="BY37" s="3375"/>
      <c r="BZ37" s="3375"/>
      <c r="CA37" s="3376"/>
      <c r="CB37" s="3521"/>
      <c r="CC37" s="3143"/>
    </row>
    <row r="38" spans="1:81" ht="21.75" customHeight="1">
      <c r="A38" s="3505"/>
      <c r="B38" s="3467"/>
      <c r="C38" s="3143"/>
      <c r="D38" s="3360" t="s">
        <v>3016</v>
      </c>
      <c r="E38" s="6136" t="s">
        <v>3066</v>
      </c>
      <c r="F38" s="5924"/>
      <c r="G38" s="5924"/>
      <c r="H38" s="5924"/>
      <c r="I38" s="5924"/>
      <c r="J38" s="5924"/>
      <c r="K38" s="5931"/>
      <c r="L38" s="5937"/>
      <c r="M38" s="5976"/>
      <c r="N38" s="5975"/>
      <c r="O38" s="3361"/>
      <c r="P38" s="6046"/>
      <c r="Q38" s="5933"/>
      <c r="R38" s="5933"/>
      <c r="S38" s="5933"/>
      <c r="T38" s="5933"/>
      <c r="U38" s="5933"/>
      <c r="V38" s="5933"/>
      <c r="W38" s="5933"/>
      <c r="X38" s="5934"/>
      <c r="Y38" s="3362"/>
      <c r="Z38" s="3361"/>
      <c r="AA38" s="6046"/>
      <c r="AB38" s="5933"/>
      <c r="AC38" s="5933"/>
      <c r="AD38" s="5933"/>
      <c r="AE38" s="5933"/>
      <c r="AF38" s="5933"/>
      <c r="AG38" s="5933"/>
      <c r="AH38" s="5933"/>
      <c r="AI38" s="5934"/>
      <c r="AJ38" s="3378"/>
      <c r="AK38" s="3468"/>
      <c r="AL38" s="3522"/>
      <c r="AM38" s="3378"/>
      <c r="AN38" s="3523"/>
      <c r="AO38" s="5954"/>
      <c r="AP38" s="3361"/>
      <c r="AQ38" s="6046"/>
      <c r="AR38" s="5933"/>
      <c r="AS38" s="5933"/>
      <c r="AT38" s="5933"/>
      <c r="AU38" s="5933"/>
      <c r="AV38" s="5933"/>
      <c r="AW38" s="5933"/>
      <c r="AX38" s="5933"/>
      <c r="AY38" s="5934"/>
      <c r="AZ38" s="3362"/>
      <c r="BA38" s="3361"/>
      <c r="BB38" s="6046"/>
      <c r="BC38" s="5933"/>
      <c r="BD38" s="5933"/>
      <c r="BE38" s="5933"/>
      <c r="BF38" s="5933"/>
      <c r="BG38" s="5933"/>
      <c r="BH38" s="5933"/>
      <c r="BI38" s="5933"/>
      <c r="BJ38" s="5934"/>
      <c r="BK38" s="3362"/>
      <c r="BL38" s="3361"/>
      <c r="BM38" s="6066" t="s">
        <v>48</v>
      </c>
      <c r="BN38" s="5934"/>
      <c r="BO38" s="3362"/>
      <c r="BP38" s="3361"/>
      <c r="BQ38" s="6057"/>
      <c r="BR38" s="5933"/>
      <c r="BS38" s="5933"/>
      <c r="BT38" s="5933"/>
      <c r="BU38" s="5933"/>
      <c r="BV38" s="5933"/>
      <c r="BW38" s="5933"/>
      <c r="BX38" s="5933"/>
      <c r="BY38" s="5933"/>
      <c r="BZ38" s="5934"/>
      <c r="CA38" s="3301"/>
      <c r="CB38" s="3521"/>
      <c r="CC38" s="3143"/>
    </row>
    <row r="39" spans="1:81" ht="3" customHeight="1">
      <c r="A39" s="3299"/>
      <c r="B39" s="3469"/>
      <c r="C39" s="3098"/>
      <c r="D39" s="3263"/>
      <c r="E39" s="3262"/>
      <c r="F39" s="3262"/>
      <c r="G39" s="3262"/>
      <c r="H39" s="3262"/>
      <c r="I39" s="3262"/>
      <c r="J39" s="3262"/>
      <c r="K39" s="3264"/>
      <c r="L39" s="5958"/>
      <c r="M39" s="5976"/>
      <c r="N39" s="5975"/>
      <c r="O39" s="3265"/>
      <c r="P39" s="3262"/>
      <c r="Q39" s="3262"/>
      <c r="R39" s="3262"/>
      <c r="S39" s="3262"/>
      <c r="T39" s="3262"/>
      <c r="U39" s="3262"/>
      <c r="V39" s="3262"/>
      <c r="W39" s="3262"/>
      <c r="X39" s="3262"/>
      <c r="Y39" s="3264"/>
      <c r="Z39" s="3265"/>
      <c r="AA39" s="3262"/>
      <c r="AB39" s="3262"/>
      <c r="AC39" s="3262"/>
      <c r="AD39" s="3262"/>
      <c r="AE39" s="3262"/>
      <c r="AF39" s="3262"/>
      <c r="AG39" s="3262"/>
      <c r="AH39" s="3262"/>
      <c r="AI39" s="3262"/>
      <c r="AJ39" s="3262"/>
      <c r="AK39" s="3365"/>
      <c r="AL39" s="3521"/>
      <c r="AM39" s="3098"/>
      <c r="AN39" s="3299"/>
      <c r="AO39" s="5964"/>
      <c r="AP39" s="3265"/>
      <c r="AQ39" s="3262"/>
      <c r="AR39" s="3262"/>
      <c r="AS39" s="3262"/>
      <c r="AT39" s="3262"/>
      <c r="AU39" s="3262"/>
      <c r="AV39" s="3262"/>
      <c r="AW39" s="3262"/>
      <c r="AX39" s="3262"/>
      <c r="AY39" s="3262"/>
      <c r="AZ39" s="3264"/>
      <c r="BA39" s="3265"/>
      <c r="BB39" s="3262"/>
      <c r="BC39" s="3262"/>
      <c r="BD39" s="3262"/>
      <c r="BE39" s="3262"/>
      <c r="BF39" s="3262"/>
      <c r="BG39" s="3262"/>
      <c r="BH39" s="3262"/>
      <c r="BI39" s="3262"/>
      <c r="BJ39" s="3262"/>
      <c r="BK39" s="3264"/>
      <c r="BL39" s="3265"/>
      <c r="BM39" s="3267"/>
      <c r="BN39" s="3268"/>
      <c r="BO39" s="3264"/>
      <c r="BP39" s="3265"/>
      <c r="BQ39" s="3269"/>
      <c r="BR39" s="3269"/>
      <c r="BS39" s="3269"/>
      <c r="BT39" s="3269"/>
      <c r="BU39" s="3269"/>
      <c r="BV39" s="3269"/>
      <c r="BW39" s="3269"/>
      <c r="BX39" s="3269"/>
      <c r="BY39" s="3269"/>
      <c r="BZ39" s="3269"/>
      <c r="CA39" s="3365"/>
      <c r="CB39" s="3521"/>
      <c r="CC39" s="3098"/>
    </row>
    <row r="40" spans="1:81" ht="3" customHeight="1">
      <c r="A40" s="3505"/>
      <c r="B40" s="3470"/>
      <c r="C40" s="3424"/>
      <c r="D40" s="3367"/>
      <c r="E40" s="3275"/>
      <c r="F40" s="3368"/>
      <c r="G40" s="3368"/>
      <c r="H40" s="3368"/>
      <c r="I40" s="3368"/>
      <c r="J40" s="3368"/>
      <c r="K40" s="3369"/>
      <c r="L40" s="6080">
        <v>63</v>
      </c>
      <c r="M40" s="5965" t="s">
        <v>2957</v>
      </c>
      <c r="N40" s="5975"/>
      <c r="O40" s="3370"/>
      <c r="P40" s="6054"/>
      <c r="Q40" s="5952"/>
      <c r="R40" s="5952"/>
      <c r="S40" s="5952"/>
      <c r="T40" s="6054"/>
      <c r="U40" s="5952"/>
      <c r="V40" s="5952"/>
      <c r="W40" s="5952"/>
      <c r="X40" s="5952"/>
      <c r="Y40" s="3371"/>
      <c r="Z40" s="3372"/>
      <c r="AA40" s="6054"/>
      <c r="AB40" s="5952"/>
      <c r="AC40" s="5952"/>
      <c r="AD40" s="5952"/>
      <c r="AE40" s="6054"/>
      <c r="AF40" s="5952"/>
      <c r="AG40" s="5952"/>
      <c r="AH40" s="5952"/>
      <c r="AI40" s="5952"/>
      <c r="AJ40" s="3377"/>
      <c r="AK40" s="3471"/>
      <c r="AL40" s="3519"/>
      <c r="AM40" s="3120"/>
      <c r="AN40" s="3520"/>
      <c r="AO40" s="6135">
        <v>63</v>
      </c>
      <c r="AP40" s="3370"/>
      <c r="AQ40" s="6065"/>
      <c r="AR40" s="5957"/>
      <c r="AS40" s="5957"/>
      <c r="AT40" s="5957"/>
      <c r="AU40" s="6065"/>
      <c r="AV40" s="5957"/>
      <c r="AW40" s="5957"/>
      <c r="AX40" s="5957"/>
      <c r="AY40" s="5957"/>
      <c r="AZ40" s="3371"/>
      <c r="BA40" s="3372"/>
      <c r="BB40" s="6065"/>
      <c r="BC40" s="5957"/>
      <c r="BD40" s="5957"/>
      <c r="BE40" s="5957"/>
      <c r="BF40" s="6065"/>
      <c r="BG40" s="5957"/>
      <c r="BH40" s="5957"/>
      <c r="BI40" s="5957"/>
      <c r="BJ40" s="5957"/>
      <c r="BK40" s="3371"/>
      <c r="BL40" s="3372"/>
      <c r="BM40" s="3374"/>
      <c r="BN40" s="3374"/>
      <c r="BO40" s="3371"/>
      <c r="BP40" s="3372"/>
      <c r="BQ40" s="3375"/>
      <c r="BR40" s="3375"/>
      <c r="BS40" s="3375"/>
      <c r="BT40" s="3375"/>
      <c r="BU40" s="3375"/>
      <c r="BV40" s="3375"/>
      <c r="BW40" s="3375"/>
      <c r="BX40" s="3375"/>
      <c r="BY40" s="3375"/>
      <c r="BZ40" s="3375"/>
      <c r="CA40" s="3376"/>
      <c r="CB40" s="3521"/>
      <c r="CC40" s="3143"/>
    </row>
    <row r="41" spans="1:81" ht="21.75" customHeight="1">
      <c r="A41" s="3505"/>
      <c r="B41" s="3467"/>
      <c r="C41" s="3143"/>
      <c r="D41" s="3360" t="s">
        <v>3018</v>
      </c>
      <c r="E41" s="6136" t="s">
        <v>3067</v>
      </c>
      <c r="F41" s="5924"/>
      <c r="G41" s="5924"/>
      <c r="H41" s="5924"/>
      <c r="I41" s="5924"/>
      <c r="J41" s="5924"/>
      <c r="K41" s="5931"/>
      <c r="L41" s="5937"/>
      <c r="M41" s="5976"/>
      <c r="N41" s="5975"/>
      <c r="O41" s="3361"/>
      <c r="P41" s="6046"/>
      <c r="Q41" s="5933"/>
      <c r="R41" s="5933"/>
      <c r="S41" s="5933"/>
      <c r="T41" s="5933"/>
      <c r="U41" s="5933"/>
      <c r="V41" s="5933"/>
      <c r="W41" s="5933"/>
      <c r="X41" s="5934"/>
      <c r="Y41" s="3362"/>
      <c r="Z41" s="3361"/>
      <c r="AA41" s="6046"/>
      <c r="AB41" s="5933"/>
      <c r="AC41" s="5933"/>
      <c r="AD41" s="5933"/>
      <c r="AE41" s="5933"/>
      <c r="AF41" s="5933"/>
      <c r="AG41" s="5933"/>
      <c r="AH41" s="5933"/>
      <c r="AI41" s="5934"/>
      <c r="AJ41" s="3378"/>
      <c r="AK41" s="3468"/>
      <c r="AL41" s="3522"/>
      <c r="AM41" s="3378"/>
      <c r="AN41" s="3523"/>
      <c r="AO41" s="5954"/>
      <c r="AP41" s="3361"/>
      <c r="AQ41" s="6046"/>
      <c r="AR41" s="5933"/>
      <c r="AS41" s="5933"/>
      <c r="AT41" s="5933"/>
      <c r="AU41" s="5933"/>
      <c r="AV41" s="5933"/>
      <c r="AW41" s="5933"/>
      <c r="AX41" s="5933"/>
      <c r="AY41" s="5934"/>
      <c r="AZ41" s="3362"/>
      <c r="BA41" s="3361"/>
      <c r="BB41" s="6046"/>
      <c r="BC41" s="5933"/>
      <c r="BD41" s="5933"/>
      <c r="BE41" s="5933"/>
      <c r="BF41" s="5933"/>
      <c r="BG41" s="5933"/>
      <c r="BH41" s="5933"/>
      <c r="BI41" s="5933"/>
      <c r="BJ41" s="5934"/>
      <c r="BK41" s="3362"/>
      <c r="BL41" s="3361"/>
      <c r="BM41" s="6066" t="s">
        <v>48</v>
      </c>
      <c r="BN41" s="5934"/>
      <c r="BO41" s="3362"/>
      <c r="BP41" s="3361"/>
      <c r="BQ41" s="6179"/>
      <c r="BR41" s="5933"/>
      <c r="BS41" s="5933"/>
      <c r="BT41" s="5933"/>
      <c r="BU41" s="5933"/>
      <c r="BV41" s="5933"/>
      <c r="BW41" s="5933"/>
      <c r="BX41" s="5933"/>
      <c r="BY41" s="5933"/>
      <c r="BZ41" s="5934"/>
      <c r="CA41" s="3301"/>
      <c r="CB41" s="3521"/>
      <c r="CC41" s="3143"/>
    </row>
    <row r="42" spans="1:81" ht="3" customHeight="1">
      <c r="A42" s="3299"/>
      <c r="B42" s="3469"/>
      <c r="C42" s="3098"/>
      <c r="D42" s="3263"/>
      <c r="E42" s="3262"/>
      <c r="F42" s="3262"/>
      <c r="G42" s="3262"/>
      <c r="H42" s="3262"/>
      <c r="I42" s="3262"/>
      <c r="J42" s="3262"/>
      <c r="K42" s="3264"/>
      <c r="L42" s="5958"/>
      <c r="M42" s="5976"/>
      <c r="N42" s="5975"/>
      <c r="O42" s="3265"/>
      <c r="P42" s="3262"/>
      <c r="Q42" s="3262"/>
      <c r="R42" s="3262"/>
      <c r="S42" s="3262"/>
      <c r="T42" s="3262"/>
      <c r="U42" s="3262"/>
      <c r="V42" s="3262"/>
      <c r="W42" s="3262"/>
      <c r="X42" s="3262"/>
      <c r="Y42" s="3264"/>
      <c r="Z42" s="3265"/>
      <c r="AA42" s="3262"/>
      <c r="AB42" s="3262"/>
      <c r="AC42" s="3262"/>
      <c r="AD42" s="3262"/>
      <c r="AE42" s="3262"/>
      <c r="AF42" s="3262"/>
      <c r="AG42" s="3262"/>
      <c r="AH42" s="3262"/>
      <c r="AI42" s="3262"/>
      <c r="AJ42" s="3262"/>
      <c r="AK42" s="3365"/>
      <c r="AL42" s="3521"/>
      <c r="AM42" s="3098"/>
      <c r="AN42" s="3299"/>
      <c r="AO42" s="5964"/>
      <c r="AP42" s="3265"/>
      <c r="AQ42" s="3262"/>
      <c r="AR42" s="3262"/>
      <c r="AS42" s="3262"/>
      <c r="AT42" s="3262"/>
      <c r="AU42" s="3262"/>
      <c r="AV42" s="3262"/>
      <c r="AW42" s="3262"/>
      <c r="AX42" s="3262"/>
      <c r="AY42" s="3262"/>
      <c r="AZ42" s="3264"/>
      <c r="BA42" s="3265"/>
      <c r="BB42" s="3262"/>
      <c r="BC42" s="3262"/>
      <c r="BD42" s="3262"/>
      <c r="BE42" s="3262"/>
      <c r="BF42" s="3262"/>
      <c r="BG42" s="3262"/>
      <c r="BH42" s="3262"/>
      <c r="BI42" s="3262"/>
      <c r="BJ42" s="3262"/>
      <c r="BK42" s="3264"/>
      <c r="BL42" s="3265"/>
      <c r="BM42" s="3282"/>
      <c r="BN42" s="3262"/>
      <c r="BO42" s="3264"/>
      <c r="BP42" s="3265"/>
      <c r="BQ42" s="3269"/>
      <c r="BR42" s="3269"/>
      <c r="BS42" s="3269"/>
      <c r="BT42" s="3269"/>
      <c r="BU42" s="3269"/>
      <c r="BV42" s="3269"/>
      <c r="BW42" s="3269"/>
      <c r="BX42" s="3269"/>
      <c r="BY42" s="3269"/>
      <c r="BZ42" s="3269"/>
      <c r="CA42" s="3365"/>
      <c r="CB42" s="3521"/>
      <c r="CC42" s="3098"/>
    </row>
    <row r="43" spans="1:81" ht="3" customHeight="1">
      <c r="A43" s="3505"/>
      <c r="B43" s="3470"/>
      <c r="C43" s="3424"/>
      <c r="D43" s="3367"/>
      <c r="E43" s="3275"/>
      <c r="F43" s="3368"/>
      <c r="G43" s="3368"/>
      <c r="H43" s="3368"/>
      <c r="I43" s="3368"/>
      <c r="J43" s="3368"/>
      <c r="K43" s="3369"/>
      <c r="L43" s="6080">
        <v>64</v>
      </c>
      <c r="M43" s="6117"/>
      <c r="N43" s="5948"/>
      <c r="O43" s="3370"/>
      <c r="P43" s="6054"/>
      <c r="Q43" s="5952"/>
      <c r="R43" s="5952"/>
      <c r="S43" s="5952"/>
      <c r="T43" s="6054"/>
      <c r="U43" s="5952"/>
      <c r="V43" s="5952"/>
      <c r="W43" s="5952"/>
      <c r="X43" s="5952"/>
      <c r="Y43" s="3371"/>
      <c r="Z43" s="3372"/>
      <c r="AA43" s="6054"/>
      <c r="AB43" s="5952"/>
      <c r="AC43" s="5952"/>
      <c r="AD43" s="5952"/>
      <c r="AE43" s="6054"/>
      <c r="AF43" s="5952"/>
      <c r="AG43" s="5952"/>
      <c r="AH43" s="5952"/>
      <c r="AI43" s="5952"/>
      <c r="AJ43" s="3377"/>
      <c r="AK43" s="3471"/>
      <c r="AL43" s="3519"/>
      <c r="AM43" s="3120"/>
      <c r="AN43" s="3520"/>
      <c r="AO43" s="6135">
        <v>64</v>
      </c>
      <c r="AP43" s="3370"/>
      <c r="AQ43" s="6065"/>
      <c r="AR43" s="5957"/>
      <c r="AS43" s="5957"/>
      <c r="AT43" s="5957"/>
      <c r="AU43" s="6065"/>
      <c r="AV43" s="5957"/>
      <c r="AW43" s="5957"/>
      <c r="AX43" s="5957"/>
      <c r="AY43" s="5957"/>
      <c r="AZ43" s="3371"/>
      <c r="BA43" s="3372"/>
      <c r="BB43" s="6065"/>
      <c r="BC43" s="5957"/>
      <c r="BD43" s="5957"/>
      <c r="BE43" s="5957"/>
      <c r="BF43" s="6065"/>
      <c r="BG43" s="5957"/>
      <c r="BH43" s="5957"/>
      <c r="BI43" s="5957"/>
      <c r="BJ43" s="5957"/>
      <c r="BK43" s="3371"/>
      <c r="BL43" s="3372"/>
      <c r="BM43" s="3377"/>
      <c r="BN43" s="3377"/>
      <c r="BO43" s="3371"/>
      <c r="BP43" s="3372"/>
      <c r="BQ43" s="3375"/>
      <c r="BR43" s="3375"/>
      <c r="BS43" s="3375"/>
      <c r="BT43" s="3375"/>
      <c r="BU43" s="3375"/>
      <c r="BV43" s="3375"/>
      <c r="BW43" s="3375"/>
      <c r="BX43" s="3375"/>
      <c r="BY43" s="3375"/>
      <c r="BZ43" s="3375"/>
      <c r="CA43" s="3376"/>
      <c r="CB43" s="3521"/>
      <c r="CC43" s="3143"/>
    </row>
    <row r="44" spans="1:81" ht="21.75" customHeight="1">
      <c r="A44" s="3505"/>
      <c r="B44" s="3467"/>
      <c r="C44" s="3143"/>
      <c r="D44" s="3360" t="s">
        <v>3020</v>
      </c>
      <c r="E44" s="6136" t="s">
        <v>2997</v>
      </c>
      <c r="F44" s="5924"/>
      <c r="G44" s="5924"/>
      <c r="H44" s="5924"/>
      <c r="I44" s="5924"/>
      <c r="J44" s="5924"/>
      <c r="K44" s="5931"/>
      <c r="L44" s="5937"/>
      <c r="M44" s="5940"/>
      <c r="N44" s="5931"/>
      <c r="O44" s="3361"/>
      <c r="P44" s="6046"/>
      <c r="Q44" s="5933"/>
      <c r="R44" s="5933"/>
      <c r="S44" s="5933"/>
      <c r="T44" s="5933"/>
      <c r="U44" s="5933"/>
      <c r="V44" s="5933"/>
      <c r="W44" s="5933"/>
      <c r="X44" s="5934"/>
      <c r="Y44" s="3362"/>
      <c r="Z44" s="3361"/>
      <c r="AA44" s="6046"/>
      <c r="AB44" s="5933"/>
      <c r="AC44" s="5933"/>
      <c r="AD44" s="5933"/>
      <c r="AE44" s="5933"/>
      <c r="AF44" s="5933"/>
      <c r="AG44" s="5933"/>
      <c r="AH44" s="5933"/>
      <c r="AI44" s="5934"/>
      <c r="AJ44" s="3378"/>
      <c r="AK44" s="3468"/>
      <c r="AL44" s="3522"/>
      <c r="AM44" s="3378"/>
      <c r="AN44" s="3523"/>
      <c r="AO44" s="5954"/>
      <c r="AP44" s="3361"/>
      <c r="AQ44" s="6046"/>
      <c r="AR44" s="5933"/>
      <c r="AS44" s="5933"/>
      <c r="AT44" s="5933"/>
      <c r="AU44" s="5933"/>
      <c r="AV44" s="5933"/>
      <c r="AW44" s="5933"/>
      <c r="AX44" s="5933"/>
      <c r="AY44" s="5934"/>
      <c r="AZ44" s="3362"/>
      <c r="BA44" s="3361"/>
      <c r="BB44" s="6046"/>
      <c r="BC44" s="5933"/>
      <c r="BD44" s="5933"/>
      <c r="BE44" s="5933"/>
      <c r="BF44" s="5933"/>
      <c r="BG44" s="5933"/>
      <c r="BH44" s="5933"/>
      <c r="BI44" s="5933"/>
      <c r="BJ44" s="5934"/>
      <c r="BK44" s="3362"/>
      <c r="BL44" s="3361"/>
      <c r="BM44" s="6049"/>
      <c r="BN44" s="5934"/>
      <c r="BO44" s="3362"/>
      <c r="BP44" s="3361"/>
      <c r="BQ44" s="6049"/>
      <c r="BR44" s="5933"/>
      <c r="BS44" s="5933"/>
      <c r="BT44" s="5933"/>
      <c r="BU44" s="5933"/>
      <c r="BV44" s="5933"/>
      <c r="BW44" s="5933"/>
      <c r="BX44" s="5933"/>
      <c r="BY44" s="5933"/>
      <c r="BZ44" s="5934"/>
      <c r="CA44" s="3301"/>
      <c r="CB44" s="3521"/>
      <c r="CC44" s="3143"/>
    </row>
    <row r="45" spans="1:81" ht="14.4" customHeight="1">
      <c r="A45" s="3505"/>
      <c r="B45" s="3467"/>
      <c r="C45" s="3143"/>
      <c r="D45" s="3428"/>
      <c r="E45" s="6052"/>
      <c r="F45" s="6053"/>
      <c r="G45" s="6053"/>
      <c r="H45" s="6053"/>
      <c r="I45" s="6053"/>
      <c r="J45" s="6053"/>
      <c r="K45" s="3524"/>
      <c r="L45" s="5937"/>
      <c r="M45" s="5940"/>
      <c r="N45" s="5931"/>
      <c r="O45" s="3361"/>
      <c r="P45" s="3378"/>
      <c r="Q45" s="3378"/>
      <c r="R45" s="3378"/>
      <c r="S45" s="3378"/>
      <c r="T45" s="3378"/>
      <c r="U45" s="3378"/>
      <c r="V45" s="3378"/>
      <c r="W45" s="3378"/>
      <c r="X45" s="3378"/>
      <c r="Y45" s="3362"/>
      <c r="Z45" s="3361"/>
      <c r="AA45" s="3378"/>
      <c r="AB45" s="3378"/>
      <c r="AC45" s="3378"/>
      <c r="AD45" s="3378"/>
      <c r="AE45" s="3378"/>
      <c r="AF45" s="3378"/>
      <c r="AG45" s="3378"/>
      <c r="AH45" s="3378"/>
      <c r="AI45" s="3378"/>
      <c r="AJ45" s="3378"/>
      <c r="AK45" s="3468"/>
      <c r="AL45" s="3522"/>
      <c r="AM45" s="3378"/>
      <c r="AN45" s="3523"/>
      <c r="AO45" s="5954"/>
      <c r="AP45" s="3361"/>
      <c r="AQ45" s="3378"/>
      <c r="AR45" s="3378"/>
      <c r="AS45" s="3378"/>
      <c r="AT45" s="3378"/>
      <c r="AU45" s="3378"/>
      <c r="AV45" s="3378"/>
      <c r="AW45" s="3378"/>
      <c r="AX45" s="3378"/>
      <c r="AY45" s="3378"/>
      <c r="AZ45" s="3362"/>
      <c r="BA45" s="3361"/>
      <c r="BB45" s="3378"/>
      <c r="BC45" s="3378"/>
      <c r="BD45" s="3378"/>
      <c r="BE45" s="3378"/>
      <c r="BF45" s="3378"/>
      <c r="BG45" s="3378"/>
      <c r="BH45" s="3378"/>
      <c r="BI45" s="3378"/>
      <c r="BJ45" s="3378"/>
      <c r="BK45" s="3362"/>
      <c r="BL45" s="3361"/>
      <c r="BM45" s="3426"/>
      <c r="BN45" s="3427"/>
      <c r="BO45" s="3362"/>
      <c r="BP45" s="3361"/>
      <c r="BQ45" s="3426"/>
      <c r="BR45" s="3426"/>
      <c r="BS45" s="3426"/>
      <c r="BT45" s="3426"/>
      <c r="BU45" s="3426"/>
      <c r="BV45" s="3426"/>
      <c r="BW45" s="3426"/>
      <c r="BX45" s="3426"/>
      <c r="BY45" s="3426"/>
      <c r="BZ45" s="3426"/>
      <c r="CA45" s="3301"/>
      <c r="CB45" s="3521"/>
      <c r="CC45" s="3143"/>
    </row>
    <row r="46" spans="1:81" ht="6" customHeight="1" thickBot="1">
      <c r="A46" s="3505"/>
      <c r="B46" s="3467"/>
      <c r="C46" s="3143"/>
      <c r="D46" s="3428"/>
      <c r="E46" s="3525"/>
      <c r="F46" s="3525"/>
      <c r="G46" s="3525"/>
      <c r="H46" s="3525"/>
      <c r="I46" s="3525"/>
      <c r="J46" s="3525"/>
      <c r="K46" s="3524"/>
      <c r="L46" s="5937"/>
      <c r="M46" s="5940"/>
      <c r="N46" s="5931"/>
      <c r="O46" s="3361"/>
      <c r="P46" s="3378"/>
      <c r="Q46" s="3378"/>
      <c r="R46" s="3378"/>
      <c r="S46" s="3378"/>
      <c r="T46" s="3378"/>
      <c r="U46" s="3378"/>
      <c r="V46" s="3378"/>
      <c r="W46" s="3378"/>
      <c r="X46" s="3378"/>
      <c r="Y46" s="3362"/>
      <c r="Z46" s="3361"/>
      <c r="AA46" s="3378"/>
      <c r="AB46" s="3378"/>
      <c r="AC46" s="3378"/>
      <c r="AD46" s="3378"/>
      <c r="AE46" s="3378"/>
      <c r="AF46" s="3378"/>
      <c r="AG46" s="3378"/>
      <c r="AH46" s="3378"/>
      <c r="AI46" s="3378"/>
      <c r="AJ46" s="3378"/>
      <c r="AK46" s="3468"/>
      <c r="AL46" s="3522"/>
      <c r="AM46" s="3378"/>
      <c r="AN46" s="3523"/>
      <c r="AO46" s="5954"/>
      <c r="AP46" s="3361"/>
      <c r="AQ46" s="3378"/>
      <c r="AR46" s="3378"/>
      <c r="AS46" s="3378"/>
      <c r="AT46" s="3378"/>
      <c r="AU46" s="3378"/>
      <c r="AV46" s="3378"/>
      <c r="AW46" s="3378"/>
      <c r="AX46" s="3378"/>
      <c r="AY46" s="3378"/>
      <c r="AZ46" s="3362"/>
      <c r="BA46" s="3361"/>
      <c r="BB46" s="3378"/>
      <c r="BC46" s="3378"/>
      <c r="BD46" s="3378"/>
      <c r="BE46" s="3378"/>
      <c r="BF46" s="3378"/>
      <c r="BG46" s="3378"/>
      <c r="BH46" s="3378"/>
      <c r="BI46" s="3378"/>
      <c r="BJ46" s="3378"/>
      <c r="BK46" s="3362"/>
      <c r="BL46" s="3361"/>
      <c r="BM46" s="3426"/>
      <c r="BN46" s="3427"/>
      <c r="BO46" s="3362"/>
      <c r="BP46" s="3361"/>
      <c r="BQ46" s="3426"/>
      <c r="BR46" s="3426"/>
      <c r="BS46" s="3426"/>
      <c r="BT46" s="3426"/>
      <c r="BU46" s="3426"/>
      <c r="BV46" s="3426"/>
      <c r="BW46" s="3426"/>
      <c r="BX46" s="3426"/>
      <c r="BY46" s="3426"/>
      <c r="BZ46" s="3426"/>
      <c r="CA46" s="3301"/>
      <c r="CB46" s="3521"/>
      <c r="CC46" s="3143"/>
    </row>
    <row r="47" spans="1:81" ht="3" customHeight="1">
      <c r="A47" s="3505"/>
      <c r="B47" s="3526"/>
      <c r="C47" s="3527"/>
      <c r="D47" s="3527"/>
      <c r="E47" s="3527"/>
      <c r="F47" s="3527"/>
      <c r="G47" s="3527"/>
      <c r="H47" s="3527"/>
      <c r="I47" s="3527"/>
      <c r="J47" s="3527"/>
      <c r="K47" s="3528"/>
      <c r="L47" s="6071">
        <v>69</v>
      </c>
      <c r="M47" s="3529"/>
      <c r="N47" s="3385"/>
      <c r="O47" s="3353"/>
      <c r="P47" s="6041"/>
      <c r="Q47" s="5939"/>
      <c r="R47" s="5939"/>
      <c r="S47" s="5939"/>
      <c r="T47" s="6041"/>
      <c r="U47" s="5939"/>
      <c r="V47" s="5939"/>
      <c r="W47" s="5939"/>
      <c r="X47" s="5939"/>
      <c r="Y47" s="3354"/>
      <c r="Z47" s="3355"/>
      <c r="AA47" s="6041"/>
      <c r="AB47" s="5939"/>
      <c r="AC47" s="5939"/>
      <c r="AD47" s="5939"/>
      <c r="AE47" s="6041"/>
      <c r="AF47" s="5939"/>
      <c r="AG47" s="5939"/>
      <c r="AH47" s="5939"/>
      <c r="AI47" s="5939"/>
      <c r="AJ47" s="3357"/>
      <c r="AK47" s="3466"/>
      <c r="AL47" s="3519"/>
      <c r="AM47" s="3120"/>
      <c r="AN47" s="3520"/>
      <c r="AO47" s="3530"/>
      <c r="AP47" s="3353"/>
      <c r="AQ47" s="6042"/>
      <c r="AR47" s="5993"/>
      <c r="AS47" s="5993"/>
      <c r="AT47" s="5993"/>
      <c r="AU47" s="6042"/>
      <c r="AV47" s="5993"/>
      <c r="AW47" s="5993"/>
      <c r="AX47" s="5993"/>
      <c r="AY47" s="5993"/>
      <c r="AZ47" s="3354"/>
      <c r="BA47" s="3355"/>
      <c r="BB47" s="6042"/>
      <c r="BC47" s="5993"/>
      <c r="BD47" s="5993"/>
      <c r="BE47" s="5993"/>
      <c r="BF47" s="6042"/>
      <c r="BG47" s="5993"/>
      <c r="BH47" s="5993"/>
      <c r="BI47" s="5993"/>
      <c r="BJ47" s="5993"/>
      <c r="BK47" s="3354"/>
      <c r="BL47" s="6172"/>
      <c r="BM47" s="6032"/>
      <c r="BN47" s="6032"/>
      <c r="BO47" s="6032"/>
      <c r="BP47" s="6032"/>
      <c r="BQ47" s="6032"/>
      <c r="BR47" s="6032"/>
      <c r="BS47" s="6032"/>
      <c r="BT47" s="6032"/>
      <c r="BU47" s="6032"/>
      <c r="BV47" s="6032"/>
      <c r="BW47" s="6032"/>
      <c r="BX47" s="6032"/>
      <c r="BY47" s="6032"/>
      <c r="BZ47" s="6032"/>
      <c r="CA47" s="6108"/>
      <c r="CB47" s="3531"/>
      <c r="CC47" s="3143"/>
    </row>
    <row r="48" spans="1:81" ht="21.75" customHeight="1">
      <c r="A48" s="3505"/>
      <c r="B48" s="3532"/>
      <c r="C48" s="3493"/>
      <c r="D48" s="3399" t="s">
        <v>3022</v>
      </c>
      <c r="E48" s="6114" t="s">
        <v>3068</v>
      </c>
      <c r="F48" s="6115"/>
      <c r="G48" s="6115"/>
      <c r="H48" s="6115"/>
      <c r="I48" s="6115"/>
      <c r="J48" s="6115"/>
      <c r="K48" s="6045"/>
      <c r="L48" s="5937"/>
      <c r="M48" s="3533"/>
      <c r="N48" s="3392"/>
      <c r="O48" s="3361"/>
      <c r="P48" s="6046">
        <f>P35+P38+P41+P44</f>
        <v>0</v>
      </c>
      <c r="Q48" s="5933"/>
      <c r="R48" s="5933"/>
      <c r="S48" s="5933"/>
      <c r="T48" s="5933"/>
      <c r="U48" s="5933"/>
      <c r="V48" s="5933"/>
      <c r="W48" s="5933"/>
      <c r="X48" s="5934"/>
      <c r="Y48" s="3362"/>
      <c r="Z48" s="3361"/>
      <c r="AA48" s="6046">
        <f>AA35+AA38+AA41+AA44</f>
        <v>0</v>
      </c>
      <c r="AB48" s="5933"/>
      <c r="AC48" s="5933"/>
      <c r="AD48" s="5933"/>
      <c r="AE48" s="5933"/>
      <c r="AF48" s="5933"/>
      <c r="AG48" s="5933"/>
      <c r="AH48" s="5933"/>
      <c r="AI48" s="5934"/>
      <c r="AJ48" s="3378"/>
      <c r="AK48" s="3468"/>
      <c r="AL48" s="3522"/>
      <c r="AM48" s="3378"/>
      <c r="AN48" s="3523"/>
      <c r="AO48" s="6134">
        <v>69</v>
      </c>
      <c r="AP48" s="3361"/>
      <c r="AQ48" s="6046">
        <f>AQ35+AQ38+AQ41+AQ44</f>
        <v>0</v>
      </c>
      <c r="AR48" s="5933"/>
      <c r="AS48" s="5933"/>
      <c r="AT48" s="5933"/>
      <c r="AU48" s="5933"/>
      <c r="AV48" s="5933"/>
      <c r="AW48" s="5933"/>
      <c r="AX48" s="5933"/>
      <c r="AY48" s="5934"/>
      <c r="AZ48" s="3362"/>
      <c r="BA48" s="3361"/>
      <c r="BB48" s="6046">
        <f>BB35+BB38+BB41+BB44</f>
        <v>0</v>
      </c>
      <c r="BC48" s="5933"/>
      <c r="BD48" s="5933"/>
      <c r="BE48" s="5933"/>
      <c r="BF48" s="5933"/>
      <c r="BG48" s="5933"/>
      <c r="BH48" s="5933"/>
      <c r="BI48" s="5933"/>
      <c r="BJ48" s="5934"/>
      <c r="BK48" s="3362"/>
      <c r="BL48" s="6033"/>
      <c r="BM48" s="6171"/>
      <c r="BN48" s="6171"/>
      <c r="BO48" s="6171"/>
      <c r="BP48" s="6171"/>
      <c r="BQ48" s="6171"/>
      <c r="BR48" s="6171"/>
      <c r="BS48" s="6171"/>
      <c r="BT48" s="6171"/>
      <c r="BU48" s="6171"/>
      <c r="BV48" s="6171"/>
      <c r="BW48" s="6171"/>
      <c r="BX48" s="6171"/>
      <c r="BY48" s="6171"/>
      <c r="BZ48" s="6171"/>
      <c r="CA48" s="6098"/>
      <c r="CB48" s="3531"/>
      <c r="CC48" s="3143"/>
    </row>
    <row r="49" spans="1:81" ht="5.25" customHeight="1" thickBot="1">
      <c r="A49" s="3299"/>
      <c r="B49" s="3534"/>
      <c r="C49" s="3535"/>
      <c r="D49" s="3535"/>
      <c r="E49" s="6078"/>
      <c r="F49" s="6078"/>
      <c r="G49" s="6078"/>
      <c r="H49" s="6078"/>
      <c r="I49" s="6078"/>
      <c r="J49" s="6078"/>
      <c r="K49" s="6170"/>
      <c r="L49" s="5946"/>
      <c r="M49" s="3536"/>
      <c r="N49" s="3537"/>
      <c r="O49" s="3283"/>
      <c r="P49" s="3204"/>
      <c r="Q49" s="3204"/>
      <c r="R49" s="3204"/>
      <c r="S49" s="3204"/>
      <c r="T49" s="3204"/>
      <c r="U49" s="3204"/>
      <c r="V49" s="3204"/>
      <c r="W49" s="3204"/>
      <c r="X49" s="3204"/>
      <c r="Y49" s="3284"/>
      <c r="Z49" s="3283"/>
      <c r="AA49" s="3204"/>
      <c r="AB49" s="3204"/>
      <c r="AC49" s="3204"/>
      <c r="AD49" s="3204"/>
      <c r="AE49" s="3204"/>
      <c r="AF49" s="3204"/>
      <c r="AG49" s="3204"/>
      <c r="AH49" s="3204"/>
      <c r="AI49" s="3204"/>
      <c r="AJ49" s="3204"/>
      <c r="AK49" s="3204"/>
      <c r="AL49" s="3521"/>
      <c r="AM49" s="3098"/>
      <c r="AN49" s="3299"/>
      <c r="AO49" s="5955"/>
      <c r="AP49" s="3283"/>
      <c r="AQ49" s="3204"/>
      <c r="AR49" s="3204"/>
      <c r="AS49" s="3204"/>
      <c r="AT49" s="3204"/>
      <c r="AU49" s="3204"/>
      <c r="AV49" s="3204"/>
      <c r="AW49" s="3204"/>
      <c r="AX49" s="3204"/>
      <c r="AY49" s="3204"/>
      <c r="AZ49" s="3284"/>
      <c r="BA49" s="3283"/>
      <c r="BB49" s="3204"/>
      <c r="BC49" s="3204"/>
      <c r="BD49" s="3204"/>
      <c r="BE49" s="3204"/>
      <c r="BF49" s="3204"/>
      <c r="BG49" s="3204"/>
      <c r="BH49" s="3204"/>
      <c r="BI49" s="3204"/>
      <c r="BJ49" s="3204"/>
      <c r="BK49" s="3284"/>
      <c r="BL49" s="6169"/>
      <c r="BM49" s="6078"/>
      <c r="BN49" s="6078"/>
      <c r="BO49" s="6078"/>
      <c r="BP49" s="6078"/>
      <c r="BQ49" s="6078"/>
      <c r="BR49" s="6078"/>
      <c r="BS49" s="6078"/>
      <c r="BT49" s="6078"/>
      <c r="BU49" s="6078"/>
      <c r="BV49" s="6078"/>
      <c r="BW49" s="6078"/>
      <c r="BX49" s="6078"/>
      <c r="BY49" s="6078"/>
      <c r="BZ49" s="6078"/>
      <c r="CA49" s="6173"/>
      <c r="CB49" s="3531"/>
      <c r="CC49" s="3098"/>
    </row>
    <row r="50" spans="1:81" ht="3" customHeight="1">
      <c r="A50" s="3299"/>
      <c r="B50" s="3210"/>
      <c r="C50" s="3210"/>
      <c r="D50" s="3210"/>
      <c r="E50" s="3210"/>
      <c r="F50" s="3210"/>
      <c r="G50" s="3210"/>
      <c r="H50" s="3210"/>
      <c r="I50" s="3210"/>
      <c r="J50" s="3210"/>
      <c r="K50" s="3210"/>
      <c r="L50" s="3502"/>
      <c r="M50" s="3538"/>
      <c r="N50" s="3538"/>
      <c r="O50" s="3210"/>
      <c r="P50" s="3210"/>
      <c r="Q50" s="3210"/>
      <c r="R50" s="3210"/>
      <c r="S50" s="3210"/>
      <c r="T50" s="3210"/>
      <c r="U50" s="3210"/>
      <c r="V50" s="3210"/>
      <c r="W50" s="3210"/>
      <c r="X50" s="3210"/>
      <c r="Y50" s="3210"/>
      <c r="Z50" s="3210"/>
      <c r="AA50" s="3210"/>
      <c r="AB50" s="3210"/>
      <c r="AC50" s="3210"/>
      <c r="AD50" s="3210"/>
      <c r="AE50" s="3210"/>
      <c r="AF50" s="3210"/>
      <c r="AG50" s="3210"/>
      <c r="AH50" s="3210"/>
      <c r="AI50" s="3210"/>
      <c r="AJ50" s="3210"/>
      <c r="AK50" s="3210"/>
      <c r="AL50" s="3301"/>
      <c r="AM50" s="3098"/>
      <c r="AN50" s="3299"/>
      <c r="AO50" s="3414"/>
      <c r="AP50" s="3098"/>
      <c r="AQ50" s="3098"/>
      <c r="AR50" s="3098"/>
      <c r="AS50" s="3098"/>
      <c r="AT50" s="3098"/>
      <c r="AU50" s="3098"/>
      <c r="AV50" s="3098"/>
      <c r="AW50" s="3098"/>
      <c r="AX50" s="3098"/>
      <c r="AY50" s="3098"/>
      <c r="AZ50" s="3098"/>
      <c r="BA50" s="3098"/>
      <c r="BB50" s="3098"/>
      <c r="BC50" s="3098"/>
      <c r="BD50" s="3098"/>
      <c r="BE50" s="3098"/>
      <c r="BF50" s="3098"/>
      <c r="BG50" s="3098"/>
      <c r="BH50" s="3098"/>
      <c r="BI50" s="3098"/>
      <c r="BJ50" s="3098"/>
      <c r="BK50" s="3098"/>
      <c r="BL50" s="3098"/>
      <c r="BM50" s="3098"/>
      <c r="BN50" s="3098"/>
      <c r="BO50" s="3098"/>
      <c r="BP50" s="3098"/>
      <c r="BQ50" s="3210"/>
      <c r="BR50" s="3210"/>
      <c r="BS50" s="3210"/>
      <c r="BT50" s="3210"/>
      <c r="BU50" s="3210"/>
      <c r="BV50" s="3210"/>
      <c r="BW50" s="3210"/>
      <c r="BX50" s="3210"/>
      <c r="BY50" s="3210"/>
      <c r="BZ50" s="3210"/>
      <c r="CA50" s="3210"/>
      <c r="CB50" s="3301"/>
      <c r="CC50" s="3098"/>
    </row>
    <row r="51" spans="1:81" ht="3" customHeight="1">
      <c r="A51" s="3299"/>
      <c r="B51" s="3098"/>
      <c r="C51" s="3098"/>
      <c r="D51" s="3098"/>
      <c r="E51" s="3098"/>
      <c r="F51" s="3098"/>
      <c r="G51" s="3098"/>
      <c r="H51" s="3098"/>
      <c r="I51" s="3098"/>
      <c r="J51" s="3098"/>
      <c r="K51" s="3098"/>
      <c r="L51" s="3414"/>
      <c r="M51" s="3415"/>
      <c r="N51" s="3415"/>
      <c r="O51" s="3098"/>
      <c r="P51" s="3098"/>
      <c r="Q51" s="3098"/>
      <c r="R51" s="3098"/>
      <c r="S51" s="3098"/>
      <c r="T51" s="3098"/>
      <c r="U51" s="3098"/>
      <c r="V51" s="3098"/>
      <c r="W51" s="3098"/>
      <c r="X51" s="3098"/>
      <c r="Y51" s="3098"/>
      <c r="Z51" s="3098"/>
      <c r="AA51" s="3098"/>
      <c r="AB51" s="3098"/>
      <c r="AC51" s="3098"/>
      <c r="AD51" s="3098"/>
      <c r="AE51" s="3098"/>
      <c r="AF51" s="3098"/>
      <c r="AG51" s="3098"/>
      <c r="AH51" s="3098"/>
      <c r="AI51" s="3098"/>
      <c r="AJ51" s="3098"/>
      <c r="AK51" s="3098"/>
      <c r="AL51" s="3301"/>
      <c r="AM51" s="3098"/>
      <c r="AN51" s="3299"/>
      <c r="AO51" s="3414"/>
      <c r="AP51" s="3098"/>
      <c r="AQ51" s="3098"/>
      <c r="AR51" s="3098"/>
      <c r="AS51" s="3098"/>
      <c r="AT51" s="3098"/>
      <c r="AU51" s="3098"/>
      <c r="AV51" s="3098"/>
      <c r="AW51" s="3098"/>
      <c r="AX51" s="3098"/>
      <c r="AY51" s="3098"/>
      <c r="AZ51" s="3098"/>
      <c r="BA51" s="3098"/>
      <c r="BB51" s="3098"/>
      <c r="BC51" s="3098"/>
      <c r="BD51" s="3098"/>
      <c r="BE51" s="3098"/>
      <c r="BF51" s="3098"/>
      <c r="BG51" s="3098"/>
      <c r="BH51" s="3098"/>
      <c r="BI51" s="3098"/>
      <c r="BJ51" s="3098"/>
      <c r="BK51" s="3098"/>
      <c r="BL51" s="3098"/>
      <c r="BM51" s="3098"/>
      <c r="BN51" s="3098"/>
      <c r="BO51" s="3098"/>
      <c r="BP51" s="3098"/>
      <c r="BQ51" s="3098"/>
      <c r="BR51" s="3098"/>
      <c r="BS51" s="3098"/>
      <c r="BT51" s="3098"/>
      <c r="BU51" s="3098"/>
      <c r="BV51" s="3098"/>
      <c r="BW51" s="3098"/>
      <c r="BX51" s="3098"/>
      <c r="BY51" s="3098"/>
      <c r="BZ51" s="3098"/>
      <c r="CA51" s="3098"/>
      <c r="CB51" s="3301"/>
      <c r="CC51" s="3098"/>
    </row>
    <row r="52" spans="1:81" ht="12" customHeight="1">
      <c r="A52" s="3299"/>
      <c r="B52" s="3098"/>
      <c r="C52" s="3343" t="s">
        <v>2960</v>
      </c>
      <c r="D52" s="3109" t="s">
        <v>3069</v>
      </c>
      <c r="E52" s="3109"/>
      <c r="F52" s="3200"/>
      <c r="G52" s="3094"/>
      <c r="H52" s="3094"/>
      <c r="I52" s="3333"/>
      <c r="J52" s="3333"/>
      <c r="K52" s="3114"/>
      <c r="L52" s="3323"/>
      <c r="M52" s="3335"/>
      <c r="N52" s="3335"/>
      <c r="O52" s="3335"/>
      <c r="P52" s="3335"/>
      <c r="Q52" s="3335"/>
      <c r="R52" s="3335"/>
      <c r="S52" s="3335"/>
      <c r="T52" s="3335"/>
      <c r="U52" s="3335"/>
      <c r="V52" s="3335"/>
      <c r="W52" s="3335"/>
      <c r="X52" s="3335"/>
      <c r="Y52" s="3335"/>
      <c r="Z52" s="3240"/>
      <c r="AA52" s="3240"/>
      <c r="AB52" s="3240"/>
      <c r="AC52" s="3240"/>
      <c r="AD52" s="3240"/>
      <c r="AE52" s="3240"/>
      <c r="AF52" s="3240"/>
      <c r="AG52" s="3240"/>
      <c r="AH52" s="3240"/>
      <c r="AI52" s="3240"/>
      <c r="AJ52" s="3240"/>
      <c r="AK52" s="3240"/>
      <c r="AL52" s="3347"/>
      <c r="AM52" s="3240"/>
      <c r="AN52" s="3517"/>
      <c r="AO52" s="3323"/>
      <c r="AP52" s="3335"/>
      <c r="AQ52" s="3335"/>
      <c r="AR52" s="3335"/>
      <c r="AS52" s="3335"/>
      <c r="AT52" s="3335"/>
      <c r="AU52" s="3335"/>
      <c r="AV52" s="3335"/>
      <c r="AW52" s="3335"/>
      <c r="AX52" s="3335"/>
      <c r="AY52" s="3335"/>
      <c r="AZ52" s="3335"/>
      <c r="BA52" s="3240"/>
      <c r="BB52" s="3240"/>
      <c r="BC52" s="3240"/>
      <c r="BD52" s="3240"/>
      <c r="BE52" s="3240"/>
      <c r="BF52" s="3240"/>
      <c r="BG52" s="3240"/>
      <c r="BH52" s="3240"/>
      <c r="BI52" s="3240"/>
      <c r="BJ52" s="3240"/>
      <c r="BK52" s="3240"/>
      <c r="BL52" s="3240"/>
      <c r="BM52" s="3240"/>
      <c r="BN52" s="3240"/>
      <c r="BO52" s="3240"/>
      <c r="BP52" s="3240"/>
      <c r="BQ52" s="3240"/>
      <c r="BR52" s="3240"/>
      <c r="BS52" s="3240"/>
      <c r="BT52" s="3240"/>
      <c r="BU52" s="3240"/>
      <c r="BV52" s="3240"/>
      <c r="BW52" s="3240"/>
      <c r="BX52" s="3240"/>
      <c r="BY52" s="3240"/>
      <c r="BZ52" s="3240"/>
      <c r="CA52" s="3240"/>
      <c r="CB52" s="3347"/>
      <c r="CC52" s="3098"/>
    </row>
    <row r="53" spans="1:81" ht="15" customHeight="1" thickBot="1">
      <c r="A53" s="3299"/>
      <c r="B53" s="3204"/>
      <c r="C53" s="3243"/>
      <c r="D53" s="3539" t="s">
        <v>3070</v>
      </c>
      <c r="E53" s="3416"/>
      <c r="F53" s="3417"/>
      <c r="G53" s="3418"/>
      <c r="H53" s="3418"/>
      <c r="I53" s="3419"/>
      <c r="J53" s="3419"/>
      <c r="K53" s="3420"/>
      <c r="L53" s="3421"/>
      <c r="M53" s="3422"/>
      <c r="N53" s="3422"/>
      <c r="O53" s="6076">
        <v>1331</v>
      </c>
      <c r="P53" s="5997"/>
      <c r="Q53" s="5997"/>
      <c r="R53" s="5997"/>
      <c r="S53" s="5997"/>
      <c r="T53" s="5997"/>
      <c r="U53" s="5997"/>
      <c r="V53" s="5997"/>
      <c r="W53" s="5997"/>
      <c r="X53" s="5997"/>
      <c r="Y53" s="5997"/>
      <c r="Z53" s="3243"/>
      <c r="AA53" s="6076">
        <v>1332</v>
      </c>
      <c r="AB53" s="5997"/>
      <c r="AC53" s="5997"/>
      <c r="AD53" s="5997"/>
      <c r="AE53" s="5997"/>
      <c r="AF53" s="5997"/>
      <c r="AG53" s="5997"/>
      <c r="AH53" s="5997"/>
      <c r="AI53" s="5997"/>
      <c r="AJ53" s="3540"/>
      <c r="AK53" s="3204"/>
      <c r="AL53" s="3301"/>
      <c r="AM53" s="3098"/>
      <c r="AN53" s="3299"/>
      <c r="AO53" s="3323"/>
      <c r="AP53" s="3349"/>
      <c r="AQ53" s="6076">
        <v>1333</v>
      </c>
      <c r="AR53" s="5997"/>
      <c r="AS53" s="5997"/>
      <c r="AT53" s="5997"/>
      <c r="AU53" s="5997"/>
      <c r="AV53" s="5997"/>
      <c r="AW53" s="5997"/>
      <c r="AX53" s="5997"/>
      <c r="AY53" s="5997"/>
      <c r="AZ53" s="3143"/>
      <c r="BA53" s="3143"/>
      <c r="BB53" s="6076">
        <v>1334</v>
      </c>
      <c r="BC53" s="5997"/>
      <c r="BD53" s="5997"/>
      <c r="BE53" s="5997"/>
      <c r="BF53" s="5997"/>
      <c r="BG53" s="5997"/>
      <c r="BH53" s="5997"/>
      <c r="BI53" s="5997"/>
      <c r="BJ53" s="5997"/>
      <c r="BK53" s="3143"/>
      <c r="BL53" s="3143"/>
      <c r="BM53" s="6175">
        <v>1335</v>
      </c>
      <c r="BN53" s="6176"/>
      <c r="BO53" s="3437"/>
      <c r="BP53" s="3437"/>
      <c r="BQ53" s="6177">
        <v>1336</v>
      </c>
      <c r="BR53" s="6176"/>
      <c r="BS53" s="6176"/>
      <c r="BT53" s="6176"/>
      <c r="BU53" s="6176"/>
      <c r="BV53" s="6176"/>
      <c r="BW53" s="6176"/>
      <c r="BX53" s="6176"/>
      <c r="BY53" s="6176"/>
      <c r="BZ53" s="6176"/>
      <c r="CA53" s="3204"/>
      <c r="CB53" s="3301"/>
      <c r="CC53" s="3098"/>
    </row>
    <row r="54" spans="1:81" ht="3" customHeight="1">
      <c r="A54" s="3505"/>
      <c r="B54" s="3465"/>
      <c r="C54" s="3351"/>
      <c r="D54" s="3157"/>
      <c r="E54" s="3351"/>
      <c r="F54" s="3351"/>
      <c r="G54" s="3351"/>
      <c r="H54" s="3351"/>
      <c r="I54" s="3351"/>
      <c r="J54" s="3351"/>
      <c r="K54" s="3352"/>
      <c r="L54" s="6071">
        <v>71</v>
      </c>
      <c r="M54" s="6072" t="s">
        <v>2957</v>
      </c>
      <c r="N54" s="6073"/>
      <c r="O54" s="3353"/>
      <c r="P54" s="6041"/>
      <c r="Q54" s="5939"/>
      <c r="R54" s="5939"/>
      <c r="S54" s="5939"/>
      <c r="T54" s="6041"/>
      <c r="U54" s="5939"/>
      <c r="V54" s="5939"/>
      <c r="W54" s="5939"/>
      <c r="X54" s="5939"/>
      <c r="Y54" s="3354"/>
      <c r="Z54" s="3355"/>
      <c r="AA54" s="6041"/>
      <c r="AB54" s="5939"/>
      <c r="AC54" s="5939"/>
      <c r="AD54" s="5939"/>
      <c r="AE54" s="6041"/>
      <c r="AF54" s="5939"/>
      <c r="AG54" s="5939"/>
      <c r="AH54" s="5939"/>
      <c r="AI54" s="5939"/>
      <c r="AJ54" s="3357"/>
      <c r="AK54" s="3357"/>
      <c r="AL54" s="3519"/>
      <c r="AM54" s="3120"/>
      <c r="AN54" s="3520"/>
      <c r="AO54" s="6137">
        <v>71</v>
      </c>
      <c r="AP54" s="3353"/>
      <c r="AQ54" s="6042"/>
      <c r="AR54" s="5993"/>
      <c r="AS54" s="5993"/>
      <c r="AT54" s="5993"/>
      <c r="AU54" s="6042"/>
      <c r="AV54" s="5993"/>
      <c r="AW54" s="5993"/>
      <c r="AX54" s="5993"/>
      <c r="AY54" s="5993"/>
      <c r="AZ54" s="3354"/>
      <c r="BA54" s="3355"/>
      <c r="BB54" s="6042"/>
      <c r="BC54" s="5993"/>
      <c r="BD54" s="5993"/>
      <c r="BE54" s="5993"/>
      <c r="BF54" s="6042"/>
      <c r="BG54" s="5993"/>
      <c r="BH54" s="5993"/>
      <c r="BI54" s="5993"/>
      <c r="BJ54" s="5993"/>
      <c r="BK54" s="3354"/>
      <c r="BL54" s="3355"/>
      <c r="BM54" s="3357"/>
      <c r="BN54" s="3357"/>
      <c r="BO54" s="3354"/>
      <c r="BP54" s="3355"/>
      <c r="BQ54" s="3358"/>
      <c r="BR54" s="3358"/>
      <c r="BS54" s="3358"/>
      <c r="BT54" s="3358"/>
      <c r="BU54" s="3358"/>
      <c r="BV54" s="3358"/>
      <c r="BW54" s="3358"/>
      <c r="BX54" s="3358"/>
      <c r="BY54" s="3358"/>
      <c r="BZ54" s="3358"/>
      <c r="CA54" s="3211"/>
      <c r="CB54" s="3521"/>
      <c r="CC54" s="3143"/>
    </row>
    <row r="55" spans="1:81" ht="21.75" customHeight="1">
      <c r="A55" s="3505"/>
      <c r="B55" s="3467"/>
      <c r="C55" s="3143"/>
      <c r="D55" s="3360" t="s">
        <v>3030</v>
      </c>
      <c r="E55" s="6136" t="s">
        <v>3065</v>
      </c>
      <c r="F55" s="5924"/>
      <c r="G55" s="5924"/>
      <c r="H55" s="5924"/>
      <c r="I55" s="5924"/>
      <c r="J55" s="5924"/>
      <c r="K55" s="5931"/>
      <c r="L55" s="5937"/>
      <c r="M55" s="5976"/>
      <c r="N55" s="5975"/>
      <c r="O55" s="3361"/>
      <c r="P55" s="6046"/>
      <c r="Q55" s="5933"/>
      <c r="R55" s="5933"/>
      <c r="S55" s="5933"/>
      <c r="T55" s="5933"/>
      <c r="U55" s="5933"/>
      <c r="V55" s="5933"/>
      <c r="W55" s="5933"/>
      <c r="X55" s="5934"/>
      <c r="Y55" s="3362"/>
      <c r="Z55" s="3361"/>
      <c r="AA55" s="6046"/>
      <c r="AB55" s="5933"/>
      <c r="AC55" s="5933"/>
      <c r="AD55" s="5933"/>
      <c r="AE55" s="5933"/>
      <c r="AF55" s="5933"/>
      <c r="AG55" s="5933"/>
      <c r="AH55" s="5933"/>
      <c r="AI55" s="5934"/>
      <c r="AJ55" s="3378"/>
      <c r="AK55" s="3378"/>
      <c r="AL55" s="3522"/>
      <c r="AM55" s="3378"/>
      <c r="AN55" s="3523"/>
      <c r="AO55" s="5954"/>
      <c r="AP55" s="3361"/>
      <c r="AQ55" s="6046"/>
      <c r="AR55" s="5933"/>
      <c r="AS55" s="5933"/>
      <c r="AT55" s="5933"/>
      <c r="AU55" s="5933"/>
      <c r="AV55" s="5933"/>
      <c r="AW55" s="5933"/>
      <c r="AX55" s="5933"/>
      <c r="AY55" s="5934"/>
      <c r="AZ55" s="3362"/>
      <c r="BA55" s="3361"/>
      <c r="BB55" s="6046"/>
      <c r="BC55" s="5933"/>
      <c r="BD55" s="5933"/>
      <c r="BE55" s="5933"/>
      <c r="BF55" s="5933"/>
      <c r="BG55" s="5933"/>
      <c r="BH55" s="5933"/>
      <c r="BI55" s="5933"/>
      <c r="BJ55" s="5934"/>
      <c r="BK55" s="3362"/>
      <c r="BL55" s="3361"/>
      <c r="BM55" s="6066" t="s">
        <v>48</v>
      </c>
      <c r="BN55" s="5934"/>
      <c r="BO55" s="3362"/>
      <c r="BP55" s="3361"/>
      <c r="BQ55" s="6057"/>
      <c r="BR55" s="5933"/>
      <c r="BS55" s="5933"/>
      <c r="BT55" s="5933"/>
      <c r="BU55" s="5933"/>
      <c r="BV55" s="5933"/>
      <c r="BW55" s="5933"/>
      <c r="BX55" s="5933"/>
      <c r="BY55" s="5933"/>
      <c r="BZ55" s="5934"/>
      <c r="CA55" s="3301"/>
      <c r="CB55" s="3521"/>
      <c r="CC55" s="3143"/>
    </row>
    <row r="56" spans="1:81" ht="3" customHeight="1">
      <c r="A56" s="3299"/>
      <c r="B56" s="3469"/>
      <c r="C56" s="3262"/>
      <c r="D56" s="3263"/>
      <c r="E56" s="3262"/>
      <c r="F56" s="3262"/>
      <c r="G56" s="3262"/>
      <c r="H56" s="3262"/>
      <c r="I56" s="3262"/>
      <c r="J56" s="3262"/>
      <c r="K56" s="3264"/>
      <c r="L56" s="5958"/>
      <c r="M56" s="5976"/>
      <c r="N56" s="5975"/>
      <c r="O56" s="3265"/>
      <c r="P56" s="3262"/>
      <c r="Q56" s="3262"/>
      <c r="R56" s="3262"/>
      <c r="S56" s="3262"/>
      <c r="T56" s="3262"/>
      <c r="U56" s="3262"/>
      <c r="V56" s="3262"/>
      <c r="W56" s="3262"/>
      <c r="X56" s="3262"/>
      <c r="Y56" s="3264"/>
      <c r="Z56" s="3265"/>
      <c r="AA56" s="3262"/>
      <c r="AB56" s="3262"/>
      <c r="AC56" s="3262"/>
      <c r="AD56" s="3262"/>
      <c r="AE56" s="3262"/>
      <c r="AF56" s="3262"/>
      <c r="AG56" s="3262"/>
      <c r="AH56" s="3262"/>
      <c r="AI56" s="3262"/>
      <c r="AJ56" s="3262"/>
      <c r="AK56" s="3262"/>
      <c r="AL56" s="3521"/>
      <c r="AM56" s="3098"/>
      <c r="AN56" s="3299"/>
      <c r="AO56" s="5964"/>
      <c r="AP56" s="3265"/>
      <c r="AQ56" s="3262"/>
      <c r="AR56" s="3262"/>
      <c r="AS56" s="3262"/>
      <c r="AT56" s="3262"/>
      <c r="AU56" s="3262"/>
      <c r="AV56" s="3262"/>
      <c r="AW56" s="3262"/>
      <c r="AX56" s="3262"/>
      <c r="AY56" s="3262"/>
      <c r="AZ56" s="3264"/>
      <c r="BA56" s="3265"/>
      <c r="BB56" s="3262"/>
      <c r="BC56" s="3262"/>
      <c r="BD56" s="3262"/>
      <c r="BE56" s="3262"/>
      <c r="BF56" s="3262"/>
      <c r="BG56" s="3262"/>
      <c r="BH56" s="3262"/>
      <c r="BI56" s="3262"/>
      <c r="BJ56" s="3262"/>
      <c r="BK56" s="3264"/>
      <c r="BL56" s="3265"/>
      <c r="BM56" s="3267"/>
      <c r="BN56" s="3268"/>
      <c r="BO56" s="3264"/>
      <c r="BP56" s="3265"/>
      <c r="BQ56" s="3269"/>
      <c r="BR56" s="3269"/>
      <c r="BS56" s="3269"/>
      <c r="BT56" s="3269"/>
      <c r="BU56" s="3269"/>
      <c r="BV56" s="3269"/>
      <c r="BW56" s="3269"/>
      <c r="BX56" s="3269"/>
      <c r="BY56" s="3269"/>
      <c r="BZ56" s="3269"/>
      <c r="CA56" s="3365"/>
      <c r="CB56" s="3521"/>
      <c r="CC56" s="3098"/>
    </row>
    <row r="57" spans="1:81" ht="3" customHeight="1">
      <c r="A57" s="3505"/>
      <c r="B57" s="3470"/>
      <c r="C57" s="3143"/>
      <c r="D57" s="3367"/>
      <c r="E57" s="3275"/>
      <c r="F57" s="3368"/>
      <c r="G57" s="3368"/>
      <c r="H57" s="3368"/>
      <c r="I57" s="3368"/>
      <c r="J57" s="3368"/>
      <c r="K57" s="3369"/>
      <c r="L57" s="6080">
        <v>72</v>
      </c>
      <c r="M57" s="5965" t="s">
        <v>2957</v>
      </c>
      <c r="N57" s="5975"/>
      <c r="O57" s="3370"/>
      <c r="P57" s="6054"/>
      <c r="Q57" s="5952"/>
      <c r="R57" s="5952"/>
      <c r="S57" s="5952"/>
      <c r="T57" s="6054"/>
      <c r="U57" s="5952"/>
      <c r="V57" s="5952"/>
      <c r="W57" s="5952"/>
      <c r="X57" s="5952"/>
      <c r="Y57" s="3371"/>
      <c r="Z57" s="3372"/>
      <c r="AA57" s="6054"/>
      <c r="AB57" s="5952"/>
      <c r="AC57" s="5952"/>
      <c r="AD57" s="5952"/>
      <c r="AE57" s="6054"/>
      <c r="AF57" s="5952"/>
      <c r="AG57" s="5952"/>
      <c r="AH57" s="5952"/>
      <c r="AI57" s="5952"/>
      <c r="AJ57" s="3377"/>
      <c r="AK57" s="3377"/>
      <c r="AL57" s="3519"/>
      <c r="AM57" s="3120"/>
      <c r="AN57" s="3520"/>
      <c r="AO57" s="6135">
        <v>72</v>
      </c>
      <c r="AP57" s="3370"/>
      <c r="AQ57" s="6065"/>
      <c r="AR57" s="5957"/>
      <c r="AS57" s="5957"/>
      <c r="AT57" s="5957"/>
      <c r="AU57" s="6065"/>
      <c r="AV57" s="5957"/>
      <c r="AW57" s="5957"/>
      <c r="AX57" s="5957"/>
      <c r="AY57" s="5957"/>
      <c r="AZ57" s="3371"/>
      <c r="BA57" s="3372"/>
      <c r="BB57" s="6065"/>
      <c r="BC57" s="5957"/>
      <c r="BD57" s="5957"/>
      <c r="BE57" s="5957"/>
      <c r="BF57" s="6065"/>
      <c r="BG57" s="5957"/>
      <c r="BH57" s="5957"/>
      <c r="BI57" s="5957"/>
      <c r="BJ57" s="5957"/>
      <c r="BK57" s="3371"/>
      <c r="BL57" s="3372"/>
      <c r="BM57" s="3374"/>
      <c r="BN57" s="3374"/>
      <c r="BO57" s="3371"/>
      <c r="BP57" s="3372"/>
      <c r="BQ57" s="3375"/>
      <c r="BR57" s="3375"/>
      <c r="BS57" s="3375"/>
      <c r="BT57" s="3375"/>
      <c r="BU57" s="3375"/>
      <c r="BV57" s="3375"/>
      <c r="BW57" s="3375"/>
      <c r="BX57" s="3375"/>
      <c r="BY57" s="3375"/>
      <c r="BZ57" s="3375"/>
      <c r="CA57" s="3376"/>
      <c r="CB57" s="3521"/>
      <c r="CC57" s="3143"/>
    </row>
    <row r="58" spans="1:81" ht="21.75" customHeight="1">
      <c r="A58" s="3505"/>
      <c r="B58" s="3467"/>
      <c r="C58" s="3143"/>
      <c r="D58" s="3360" t="s">
        <v>3032</v>
      </c>
      <c r="E58" s="6136" t="s">
        <v>3066</v>
      </c>
      <c r="F58" s="5924"/>
      <c r="G58" s="5924"/>
      <c r="H58" s="5924"/>
      <c r="I58" s="5924"/>
      <c r="J58" s="5924"/>
      <c r="K58" s="5931"/>
      <c r="L58" s="5937"/>
      <c r="M58" s="5976"/>
      <c r="N58" s="5975"/>
      <c r="O58" s="3361"/>
      <c r="P58" s="6046"/>
      <c r="Q58" s="5933"/>
      <c r="R58" s="5933"/>
      <c r="S58" s="5933"/>
      <c r="T58" s="5933"/>
      <c r="U58" s="5933"/>
      <c r="V58" s="5933"/>
      <c r="W58" s="5933"/>
      <c r="X58" s="5934"/>
      <c r="Y58" s="3362"/>
      <c r="Z58" s="3361"/>
      <c r="AA58" s="6046"/>
      <c r="AB58" s="5933"/>
      <c r="AC58" s="5933"/>
      <c r="AD58" s="5933"/>
      <c r="AE58" s="5933"/>
      <c r="AF58" s="5933"/>
      <c r="AG58" s="5933"/>
      <c r="AH58" s="5933"/>
      <c r="AI58" s="5934"/>
      <c r="AJ58" s="3378"/>
      <c r="AK58" s="3378"/>
      <c r="AL58" s="3522"/>
      <c r="AM58" s="3378"/>
      <c r="AN58" s="3523"/>
      <c r="AO58" s="5954"/>
      <c r="AP58" s="3361"/>
      <c r="AQ58" s="6046"/>
      <c r="AR58" s="5933"/>
      <c r="AS58" s="5933"/>
      <c r="AT58" s="5933"/>
      <c r="AU58" s="5933"/>
      <c r="AV58" s="5933"/>
      <c r="AW58" s="5933"/>
      <c r="AX58" s="5933"/>
      <c r="AY58" s="5934"/>
      <c r="AZ58" s="3362"/>
      <c r="BA58" s="3361"/>
      <c r="BB58" s="6046"/>
      <c r="BC58" s="5933"/>
      <c r="BD58" s="5933"/>
      <c r="BE58" s="5933"/>
      <c r="BF58" s="5933"/>
      <c r="BG58" s="5933"/>
      <c r="BH58" s="5933"/>
      <c r="BI58" s="5933"/>
      <c r="BJ58" s="5934"/>
      <c r="BK58" s="3362"/>
      <c r="BL58" s="3361"/>
      <c r="BM58" s="6066" t="s">
        <v>48</v>
      </c>
      <c r="BN58" s="5934"/>
      <c r="BO58" s="3362"/>
      <c r="BP58" s="3361"/>
      <c r="BQ58" s="6057"/>
      <c r="BR58" s="5933"/>
      <c r="BS58" s="5933"/>
      <c r="BT58" s="5933"/>
      <c r="BU58" s="5933"/>
      <c r="BV58" s="5933"/>
      <c r="BW58" s="5933"/>
      <c r="BX58" s="5933"/>
      <c r="BY58" s="5933"/>
      <c r="BZ58" s="5934"/>
      <c r="CA58" s="3301"/>
      <c r="CB58" s="3521"/>
      <c r="CC58" s="3143"/>
    </row>
    <row r="59" spans="1:81" ht="3" customHeight="1">
      <c r="A59" s="3299"/>
      <c r="B59" s="3469"/>
      <c r="C59" s="3262"/>
      <c r="D59" s="3263"/>
      <c r="E59" s="3262"/>
      <c r="F59" s="3262"/>
      <c r="G59" s="3262"/>
      <c r="H59" s="3262"/>
      <c r="I59" s="3262"/>
      <c r="J59" s="3262"/>
      <c r="K59" s="3264"/>
      <c r="L59" s="5958"/>
      <c r="M59" s="5976"/>
      <c r="N59" s="5975"/>
      <c r="O59" s="3265"/>
      <c r="P59" s="3262"/>
      <c r="Q59" s="3262"/>
      <c r="R59" s="3262"/>
      <c r="S59" s="3262"/>
      <c r="T59" s="3262"/>
      <c r="U59" s="3262"/>
      <c r="V59" s="3262"/>
      <c r="W59" s="3262"/>
      <c r="X59" s="3262"/>
      <c r="Y59" s="3264"/>
      <c r="Z59" s="3265"/>
      <c r="AA59" s="3262"/>
      <c r="AB59" s="3262"/>
      <c r="AC59" s="3262"/>
      <c r="AD59" s="3262"/>
      <c r="AE59" s="3262"/>
      <c r="AF59" s="3262"/>
      <c r="AG59" s="3262"/>
      <c r="AH59" s="3262"/>
      <c r="AI59" s="3262"/>
      <c r="AJ59" s="3262"/>
      <c r="AK59" s="3262"/>
      <c r="AL59" s="3521"/>
      <c r="AM59" s="3098"/>
      <c r="AN59" s="3299"/>
      <c r="AO59" s="5964"/>
      <c r="AP59" s="3265"/>
      <c r="AQ59" s="3262"/>
      <c r="AR59" s="3262"/>
      <c r="AS59" s="3262"/>
      <c r="AT59" s="3262"/>
      <c r="AU59" s="3262"/>
      <c r="AV59" s="3262"/>
      <c r="AW59" s="3262"/>
      <c r="AX59" s="3262"/>
      <c r="AY59" s="3262"/>
      <c r="AZ59" s="3264"/>
      <c r="BA59" s="3265"/>
      <c r="BB59" s="3262"/>
      <c r="BC59" s="3262"/>
      <c r="BD59" s="3262"/>
      <c r="BE59" s="3262"/>
      <c r="BF59" s="3262"/>
      <c r="BG59" s="3262"/>
      <c r="BH59" s="3262"/>
      <c r="BI59" s="3262"/>
      <c r="BJ59" s="3262"/>
      <c r="BK59" s="3264"/>
      <c r="BL59" s="3265"/>
      <c r="BM59" s="3267"/>
      <c r="BN59" s="3268"/>
      <c r="BO59" s="3264"/>
      <c r="BP59" s="3265"/>
      <c r="BQ59" s="3269"/>
      <c r="BR59" s="3269"/>
      <c r="BS59" s="3269"/>
      <c r="BT59" s="3269"/>
      <c r="BU59" s="3269"/>
      <c r="BV59" s="3269"/>
      <c r="BW59" s="3269"/>
      <c r="BX59" s="3269"/>
      <c r="BY59" s="3269"/>
      <c r="BZ59" s="3269"/>
      <c r="CA59" s="3365"/>
      <c r="CB59" s="3521"/>
      <c r="CC59" s="3098"/>
    </row>
    <row r="60" spans="1:81" ht="3" customHeight="1">
      <c r="A60" s="3505"/>
      <c r="B60" s="3470"/>
      <c r="C60" s="3143"/>
      <c r="D60" s="3367"/>
      <c r="E60" s="3275"/>
      <c r="F60" s="3368"/>
      <c r="G60" s="3368"/>
      <c r="H60" s="3368"/>
      <c r="I60" s="3368"/>
      <c r="J60" s="3368"/>
      <c r="K60" s="3369"/>
      <c r="L60" s="6080">
        <v>73</v>
      </c>
      <c r="M60" s="5965" t="s">
        <v>2957</v>
      </c>
      <c r="N60" s="5975"/>
      <c r="O60" s="3370"/>
      <c r="P60" s="6054"/>
      <c r="Q60" s="5952"/>
      <c r="R60" s="5952"/>
      <c r="S60" s="5952"/>
      <c r="T60" s="6054"/>
      <c r="U60" s="5952"/>
      <c r="V60" s="5952"/>
      <c r="W60" s="5952"/>
      <c r="X60" s="5952"/>
      <c r="Y60" s="3371"/>
      <c r="Z60" s="3372"/>
      <c r="AA60" s="6054"/>
      <c r="AB60" s="5952"/>
      <c r="AC60" s="5952"/>
      <c r="AD60" s="5952"/>
      <c r="AE60" s="6054"/>
      <c r="AF60" s="5952"/>
      <c r="AG60" s="5952"/>
      <c r="AH60" s="5952"/>
      <c r="AI60" s="5952"/>
      <c r="AJ60" s="3377"/>
      <c r="AK60" s="3377"/>
      <c r="AL60" s="3519"/>
      <c r="AM60" s="3120"/>
      <c r="AN60" s="3520"/>
      <c r="AO60" s="6135">
        <v>73</v>
      </c>
      <c r="AP60" s="3370"/>
      <c r="AQ60" s="6065"/>
      <c r="AR60" s="5957"/>
      <c r="AS60" s="5957"/>
      <c r="AT60" s="5957"/>
      <c r="AU60" s="6065"/>
      <c r="AV60" s="5957"/>
      <c r="AW60" s="5957"/>
      <c r="AX60" s="5957"/>
      <c r="AY60" s="5957"/>
      <c r="AZ60" s="3371"/>
      <c r="BA60" s="3372"/>
      <c r="BB60" s="6065"/>
      <c r="BC60" s="5957"/>
      <c r="BD60" s="5957"/>
      <c r="BE60" s="5957"/>
      <c r="BF60" s="6065"/>
      <c r="BG60" s="5957"/>
      <c r="BH60" s="5957"/>
      <c r="BI60" s="5957"/>
      <c r="BJ60" s="5957"/>
      <c r="BK60" s="3371"/>
      <c r="BL60" s="3372"/>
      <c r="BM60" s="3374"/>
      <c r="BN60" s="3374"/>
      <c r="BO60" s="3371"/>
      <c r="BP60" s="3372"/>
      <c r="BQ60" s="3375"/>
      <c r="BR60" s="3375"/>
      <c r="BS60" s="3375"/>
      <c r="BT60" s="3375"/>
      <c r="BU60" s="3375"/>
      <c r="BV60" s="3375"/>
      <c r="BW60" s="3375"/>
      <c r="BX60" s="3375"/>
      <c r="BY60" s="3375"/>
      <c r="BZ60" s="3375"/>
      <c r="CA60" s="3376"/>
      <c r="CB60" s="3521"/>
      <c r="CC60" s="3143"/>
    </row>
    <row r="61" spans="1:81" ht="21.75" customHeight="1">
      <c r="A61" s="3505"/>
      <c r="B61" s="3467"/>
      <c r="C61" s="3143"/>
      <c r="D61" s="3360" t="s">
        <v>3034</v>
      </c>
      <c r="E61" s="6136" t="s">
        <v>3071</v>
      </c>
      <c r="F61" s="5924"/>
      <c r="G61" s="5924"/>
      <c r="H61" s="5924"/>
      <c r="I61" s="5924"/>
      <c r="J61" s="5924"/>
      <c r="K61" s="5931"/>
      <c r="L61" s="5937"/>
      <c r="M61" s="5976"/>
      <c r="N61" s="5975"/>
      <c r="O61" s="3361"/>
      <c r="P61" s="6046"/>
      <c r="Q61" s="5933"/>
      <c r="R61" s="5933"/>
      <c r="S61" s="5933"/>
      <c r="T61" s="5933"/>
      <c r="U61" s="5933"/>
      <c r="V61" s="5933"/>
      <c r="W61" s="5933"/>
      <c r="X61" s="5934"/>
      <c r="Y61" s="3362"/>
      <c r="Z61" s="3361"/>
      <c r="AA61" s="6046"/>
      <c r="AB61" s="5933"/>
      <c r="AC61" s="5933"/>
      <c r="AD61" s="5933"/>
      <c r="AE61" s="5933"/>
      <c r="AF61" s="5933"/>
      <c r="AG61" s="5933"/>
      <c r="AH61" s="5933"/>
      <c r="AI61" s="5934"/>
      <c r="AJ61" s="3378"/>
      <c r="AK61" s="3378"/>
      <c r="AL61" s="3522"/>
      <c r="AM61" s="3378"/>
      <c r="AN61" s="3523"/>
      <c r="AO61" s="5954"/>
      <c r="AP61" s="3361"/>
      <c r="AQ61" s="6046"/>
      <c r="AR61" s="5933"/>
      <c r="AS61" s="5933"/>
      <c r="AT61" s="5933"/>
      <c r="AU61" s="5933"/>
      <c r="AV61" s="5933"/>
      <c r="AW61" s="5933"/>
      <c r="AX61" s="5933"/>
      <c r="AY61" s="5934"/>
      <c r="AZ61" s="3362"/>
      <c r="BA61" s="3361"/>
      <c r="BB61" s="6046"/>
      <c r="BC61" s="5933"/>
      <c r="BD61" s="5933"/>
      <c r="BE61" s="5933"/>
      <c r="BF61" s="5933"/>
      <c r="BG61" s="5933"/>
      <c r="BH61" s="5933"/>
      <c r="BI61" s="5933"/>
      <c r="BJ61" s="5934"/>
      <c r="BK61" s="3362"/>
      <c r="BL61" s="3361"/>
      <c r="BM61" s="6066" t="s">
        <v>48</v>
      </c>
      <c r="BN61" s="5934"/>
      <c r="BO61" s="3362"/>
      <c r="BP61" s="3361"/>
      <c r="BQ61" s="6057"/>
      <c r="BR61" s="5933"/>
      <c r="BS61" s="5933"/>
      <c r="BT61" s="5933"/>
      <c r="BU61" s="5933"/>
      <c r="BV61" s="5933"/>
      <c r="BW61" s="5933"/>
      <c r="BX61" s="5933"/>
      <c r="BY61" s="5933"/>
      <c r="BZ61" s="5934"/>
      <c r="CA61" s="3301"/>
      <c r="CB61" s="3521"/>
      <c r="CC61" s="3143"/>
    </row>
    <row r="62" spans="1:81" ht="3" customHeight="1">
      <c r="A62" s="3299"/>
      <c r="B62" s="3469"/>
      <c r="C62" s="3098"/>
      <c r="D62" s="3263"/>
      <c r="E62" s="3262"/>
      <c r="F62" s="3262"/>
      <c r="G62" s="3262"/>
      <c r="H62" s="3262"/>
      <c r="I62" s="3262"/>
      <c r="J62" s="3262"/>
      <c r="K62" s="3264"/>
      <c r="L62" s="5958"/>
      <c r="M62" s="5976"/>
      <c r="N62" s="5975"/>
      <c r="O62" s="3265"/>
      <c r="P62" s="3262"/>
      <c r="Q62" s="3262"/>
      <c r="R62" s="3262"/>
      <c r="S62" s="3262"/>
      <c r="T62" s="3262"/>
      <c r="U62" s="3262"/>
      <c r="V62" s="3262"/>
      <c r="W62" s="3262"/>
      <c r="X62" s="3262"/>
      <c r="Y62" s="3264"/>
      <c r="Z62" s="3265"/>
      <c r="AA62" s="3262"/>
      <c r="AB62" s="3262"/>
      <c r="AC62" s="3262"/>
      <c r="AD62" s="3262"/>
      <c r="AE62" s="3262"/>
      <c r="AF62" s="3262"/>
      <c r="AG62" s="3262"/>
      <c r="AH62" s="3262"/>
      <c r="AI62" s="3262"/>
      <c r="AJ62" s="3262"/>
      <c r="AK62" s="3262"/>
      <c r="AL62" s="3521"/>
      <c r="AM62" s="3098"/>
      <c r="AN62" s="3299"/>
      <c r="AO62" s="5964"/>
      <c r="AP62" s="3265"/>
      <c r="AQ62" s="3262"/>
      <c r="AR62" s="3262"/>
      <c r="AS62" s="3262"/>
      <c r="AT62" s="3262"/>
      <c r="AU62" s="3262"/>
      <c r="AV62" s="3262"/>
      <c r="AW62" s="3262"/>
      <c r="AX62" s="3262"/>
      <c r="AY62" s="3262"/>
      <c r="AZ62" s="3264"/>
      <c r="BA62" s="3265"/>
      <c r="BB62" s="3262"/>
      <c r="BC62" s="3262"/>
      <c r="BD62" s="3262"/>
      <c r="BE62" s="3262"/>
      <c r="BF62" s="3262"/>
      <c r="BG62" s="3262"/>
      <c r="BH62" s="3262"/>
      <c r="BI62" s="3262"/>
      <c r="BJ62" s="3262"/>
      <c r="BK62" s="3264"/>
      <c r="BL62" s="3265"/>
      <c r="BM62" s="3282"/>
      <c r="BN62" s="3262"/>
      <c r="BO62" s="3264"/>
      <c r="BP62" s="3265"/>
      <c r="BQ62" s="3269"/>
      <c r="BR62" s="3269"/>
      <c r="BS62" s="3269"/>
      <c r="BT62" s="3269"/>
      <c r="BU62" s="3269"/>
      <c r="BV62" s="3269"/>
      <c r="BW62" s="3269"/>
      <c r="BX62" s="3269"/>
      <c r="BY62" s="3269"/>
      <c r="BZ62" s="3269"/>
      <c r="CA62" s="3365"/>
      <c r="CB62" s="3521"/>
      <c r="CC62" s="3098"/>
    </row>
    <row r="63" spans="1:81" ht="3" customHeight="1">
      <c r="A63" s="3505"/>
      <c r="B63" s="3470"/>
      <c r="C63" s="3424"/>
      <c r="D63" s="3367"/>
      <c r="E63" s="3275"/>
      <c r="F63" s="3368"/>
      <c r="G63" s="3368"/>
      <c r="H63" s="3368"/>
      <c r="I63" s="3368"/>
      <c r="J63" s="3368"/>
      <c r="K63" s="3369"/>
      <c r="L63" s="6080">
        <v>74</v>
      </c>
      <c r="M63" s="6117"/>
      <c r="N63" s="5948"/>
      <c r="O63" s="3370"/>
      <c r="P63" s="6054"/>
      <c r="Q63" s="5952"/>
      <c r="R63" s="5952"/>
      <c r="S63" s="5952"/>
      <c r="T63" s="6054"/>
      <c r="U63" s="5952"/>
      <c r="V63" s="5952"/>
      <c r="W63" s="5952"/>
      <c r="X63" s="5952"/>
      <c r="Y63" s="3371"/>
      <c r="Z63" s="3372"/>
      <c r="AA63" s="6054"/>
      <c r="AB63" s="5952"/>
      <c r="AC63" s="5952"/>
      <c r="AD63" s="5952"/>
      <c r="AE63" s="6054"/>
      <c r="AF63" s="5952"/>
      <c r="AG63" s="5952"/>
      <c r="AH63" s="5952"/>
      <c r="AI63" s="5952"/>
      <c r="AJ63" s="3377"/>
      <c r="AK63" s="3377"/>
      <c r="AL63" s="3519"/>
      <c r="AM63" s="3120"/>
      <c r="AN63" s="3520"/>
      <c r="AO63" s="6135">
        <v>74</v>
      </c>
      <c r="AP63" s="3370"/>
      <c r="AQ63" s="6065"/>
      <c r="AR63" s="5957"/>
      <c r="AS63" s="5957"/>
      <c r="AT63" s="5957"/>
      <c r="AU63" s="6065"/>
      <c r="AV63" s="5957"/>
      <c r="AW63" s="5957"/>
      <c r="AX63" s="5957"/>
      <c r="AY63" s="5957"/>
      <c r="AZ63" s="3371"/>
      <c r="BA63" s="3372"/>
      <c r="BB63" s="6065"/>
      <c r="BC63" s="5957"/>
      <c r="BD63" s="5957"/>
      <c r="BE63" s="5957"/>
      <c r="BF63" s="6065"/>
      <c r="BG63" s="5957"/>
      <c r="BH63" s="5957"/>
      <c r="BI63" s="5957"/>
      <c r="BJ63" s="5957"/>
      <c r="BK63" s="3371"/>
      <c r="BL63" s="3372"/>
      <c r="BM63" s="3377"/>
      <c r="BN63" s="3377"/>
      <c r="BO63" s="3371"/>
      <c r="BP63" s="3372"/>
      <c r="BQ63" s="3375"/>
      <c r="BR63" s="3375"/>
      <c r="BS63" s="3375"/>
      <c r="BT63" s="3375"/>
      <c r="BU63" s="3375"/>
      <c r="BV63" s="3375"/>
      <c r="BW63" s="3375"/>
      <c r="BX63" s="3375"/>
      <c r="BY63" s="3375"/>
      <c r="BZ63" s="3375"/>
      <c r="CA63" s="3376"/>
      <c r="CB63" s="3521"/>
      <c r="CC63" s="3143"/>
    </row>
    <row r="64" spans="1:81" ht="21.75" customHeight="1">
      <c r="A64" s="3505"/>
      <c r="B64" s="3467"/>
      <c r="C64" s="3143"/>
      <c r="D64" s="3360" t="s">
        <v>3036</v>
      </c>
      <c r="E64" s="6136" t="s">
        <v>2997</v>
      </c>
      <c r="F64" s="5924"/>
      <c r="G64" s="5924"/>
      <c r="H64" s="5924"/>
      <c r="I64" s="5924"/>
      <c r="J64" s="5924"/>
      <c r="K64" s="5931"/>
      <c r="L64" s="5937"/>
      <c r="M64" s="5940"/>
      <c r="N64" s="5931"/>
      <c r="O64" s="3361"/>
      <c r="P64" s="6046"/>
      <c r="Q64" s="5933"/>
      <c r="R64" s="5933"/>
      <c r="S64" s="5933"/>
      <c r="T64" s="5933"/>
      <c r="U64" s="5933"/>
      <c r="V64" s="5933"/>
      <c r="W64" s="5933"/>
      <c r="X64" s="5934"/>
      <c r="Y64" s="3362"/>
      <c r="Z64" s="3361"/>
      <c r="AA64" s="6046"/>
      <c r="AB64" s="5933"/>
      <c r="AC64" s="5933"/>
      <c r="AD64" s="5933"/>
      <c r="AE64" s="5933"/>
      <c r="AF64" s="5933"/>
      <c r="AG64" s="5933"/>
      <c r="AH64" s="5933"/>
      <c r="AI64" s="5934"/>
      <c r="AJ64" s="3378"/>
      <c r="AK64" s="3378"/>
      <c r="AL64" s="3522"/>
      <c r="AM64" s="3378"/>
      <c r="AN64" s="3523"/>
      <c r="AO64" s="5954"/>
      <c r="AP64" s="3361"/>
      <c r="AQ64" s="6046"/>
      <c r="AR64" s="5933"/>
      <c r="AS64" s="5933"/>
      <c r="AT64" s="5933"/>
      <c r="AU64" s="5933"/>
      <c r="AV64" s="5933"/>
      <c r="AW64" s="5933"/>
      <c r="AX64" s="5933"/>
      <c r="AY64" s="5934"/>
      <c r="AZ64" s="3362"/>
      <c r="BA64" s="3361"/>
      <c r="BB64" s="6046"/>
      <c r="BC64" s="5933"/>
      <c r="BD64" s="5933"/>
      <c r="BE64" s="5933"/>
      <c r="BF64" s="5933"/>
      <c r="BG64" s="5933"/>
      <c r="BH64" s="5933"/>
      <c r="BI64" s="5933"/>
      <c r="BJ64" s="5934"/>
      <c r="BK64" s="3362"/>
      <c r="BL64" s="3361"/>
      <c r="BM64" s="6049"/>
      <c r="BN64" s="5934"/>
      <c r="BO64" s="3362"/>
      <c r="BP64" s="3361"/>
      <c r="BQ64" s="6049"/>
      <c r="BR64" s="5933"/>
      <c r="BS64" s="5933"/>
      <c r="BT64" s="5933"/>
      <c r="BU64" s="5933"/>
      <c r="BV64" s="5933"/>
      <c r="BW64" s="5933"/>
      <c r="BX64" s="5933"/>
      <c r="BY64" s="5933"/>
      <c r="BZ64" s="5934"/>
      <c r="CA64" s="3301"/>
      <c r="CB64" s="3521"/>
      <c r="CC64" s="3143"/>
    </row>
    <row r="65" spans="1:81" ht="21.75" customHeight="1" thickBot="1">
      <c r="A65" s="3505"/>
      <c r="B65" s="3467"/>
      <c r="C65" s="3143"/>
      <c r="D65" s="3428"/>
      <c r="E65" s="6178" t="s">
        <v>3072</v>
      </c>
      <c r="F65" s="5997"/>
      <c r="G65" s="5997"/>
      <c r="H65" s="5997"/>
      <c r="I65" s="5997"/>
      <c r="J65" s="5997"/>
      <c r="K65" s="3541"/>
      <c r="L65" s="5937"/>
      <c r="M65" s="5940"/>
      <c r="N65" s="5931"/>
      <c r="O65" s="3361"/>
      <c r="P65" s="3378"/>
      <c r="Q65" s="3378"/>
      <c r="R65" s="3378"/>
      <c r="S65" s="3378"/>
      <c r="T65" s="3378"/>
      <c r="U65" s="3378"/>
      <c r="V65" s="3378"/>
      <c r="W65" s="3378"/>
      <c r="X65" s="3378"/>
      <c r="Y65" s="3362"/>
      <c r="Z65" s="3361"/>
      <c r="AA65" s="3378"/>
      <c r="AB65" s="3378"/>
      <c r="AC65" s="3378"/>
      <c r="AD65" s="3378"/>
      <c r="AE65" s="3378"/>
      <c r="AF65" s="3378"/>
      <c r="AG65" s="3378"/>
      <c r="AH65" s="3378"/>
      <c r="AI65" s="3378"/>
      <c r="AJ65" s="3378"/>
      <c r="AK65" s="3378"/>
      <c r="AL65" s="3522"/>
      <c r="AM65" s="3378"/>
      <c r="AN65" s="3523"/>
      <c r="AO65" s="5954"/>
      <c r="AP65" s="3361"/>
      <c r="AQ65" s="3378"/>
      <c r="AR65" s="3378"/>
      <c r="AS65" s="3378"/>
      <c r="AT65" s="3378"/>
      <c r="AU65" s="3378"/>
      <c r="AV65" s="3378"/>
      <c r="AW65" s="3378"/>
      <c r="AX65" s="3378"/>
      <c r="AY65" s="3378"/>
      <c r="AZ65" s="3362"/>
      <c r="BA65" s="3361"/>
      <c r="BB65" s="3378"/>
      <c r="BC65" s="3378"/>
      <c r="BD65" s="3378"/>
      <c r="BE65" s="3378"/>
      <c r="BF65" s="3378"/>
      <c r="BG65" s="3378"/>
      <c r="BH65" s="3378"/>
      <c r="BI65" s="3378"/>
      <c r="BJ65" s="3378"/>
      <c r="BK65" s="3362"/>
      <c r="BL65" s="3361"/>
      <c r="BM65" s="3426"/>
      <c r="BN65" s="3427"/>
      <c r="BO65" s="3362"/>
      <c r="BP65" s="3361"/>
      <c r="BQ65" s="3426"/>
      <c r="BR65" s="3426"/>
      <c r="BS65" s="3426"/>
      <c r="BT65" s="3426"/>
      <c r="BU65" s="3426"/>
      <c r="BV65" s="3426"/>
      <c r="BW65" s="3426"/>
      <c r="BX65" s="3426"/>
      <c r="BY65" s="3426"/>
      <c r="BZ65" s="3426"/>
      <c r="CA65" s="3301"/>
      <c r="CB65" s="3521"/>
      <c r="CC65" s="3143"/>
    </row>
    <row r="66" spans="1:81" ht="3" customHeight="1">
      <c r="A66" s="3505"/>
      <c r="B66" s="3526"/>
      <c r="C66" s="3527"/>
      <c r="D66" s="3527"/>
      <c r="E66" s="3527"/>
      <c r="F66" s="3527"/>
      <c r="G66" s="3527"/>
      <c r="H66" s="3527"/>
      <c r="I66" s="3527"/>
      <c r="J66" s="3527"/>
      <c r="K66" s="3528"/>
      <c r="L66" s="6071">
        <v>79</v>
      </c>
      <c r="M66" s="3529"/>
      <c r="N66" s="3385"/>
      <c r="O66" s="3353"/>
      <c r="P66" s="6041"/>
      <c r="Q66" s="5939"/>
      <c r="R66" s="5939"/>
      <c r="S66" s="5939"/>
      <c r="T66" s="6041"/>
      <c r="U66" s="5939"/>
      <c r="V66" s="5939"/>
      <c r="W66" s="5939"/>
      <c r="X66" s="5939"/>
      <c r="Y66" s="3354"/>
      <c r="Z66" s="3355"/>
      <c r="AA66" s="6041"/>
      <c r="AB66" s="5939"/>
      <c r="AC66" s="5939"/>
      <c r="AD66" s="5939"/>
      <c r="AE66" s="6041"/>
      <c r="AF66" s="5939"/>
      <c r="AG66" s="5939"/>
      <c r="AH66" s="5939"/>
      <c r="AI66" s="5939"/>
      <c r="AJ66" s="3357"/>
      <c r="AK66" s="3357"/>
      <c r="AL66" s="3519"/>
      <c r="AM66" s="3120"/>
      <c r="AN66" s="3520"/>
      <c r="AO66" s="6137">
        <v>79</v>
      </c>
      <c r="AP66" s="3353"/>
      <c r="AQ66" s="6042"/>
      <c r="AR66" s="5993"/>
      <c r="AS66" s="5993"/>
      <c r="AT66" s="5993"/>
      <c r="AU66" s="6042"/>
      <c r="AV66" s="5993"/>
      <c r="AW66" s="5993"/>
      <c r="AX66" s="5993"/>
      <c r="AY66" s="5993"/>
      <c r="AZ66" s="3354"/>
      <c r="BA66" s="3355"/>
      <c r="BB66" s="6042"/>
      <c r="BC66" s="5993"/>
      <c r="BD66" s="5993"/>
      <c r="BE66" s="5993"/>
      <c r="BF66" s="6042"/>
      <c r="BG66" s="5993"/>
      <c r="BH66" s="5993"/>
      <c r="BI66" s="5993"/>
      <c r="BJ66" s="5993"/>
      <c r="BK66" s="3354"/>
      <c r="BL66" s="6172"/>
      <c r="BM66" s="6032"/>
      <c r="BN66" s="6032"/>
      <c r="BO66" s="6032"/>
      <c r="BP66" s="6032"/>
      <c r="BQ66" s="6032"/>
      <c r="BR66" s="6032"/>
      <c r="BS66" s="6032"/>
      <c r="BT66" s="6032"/>
      <c r="BU66" s="6032"/>
      <c r="BV66" s="6032"/>
      <c r="BW66" s="6032"/>
      <c r="BX66" s="6032"/>
      <c r="BY66" s="6032"/>
      <c r="BZ66" s="6032"/>
      <c r="CA66" s="6108"/>
      <c r="CB66" s="3531"/>
      <c r="CC66" s="3143"/>
    </row>
    <row r="67" spans="1:81" ht="21.75" customHeight="1">
      <c r="A67" s="3505"/>
      <c r="B67" s="3532"/>
      <c r="C67" s="3493"/>
      <c r="D67" s="3399" t="s">
        <v>3037</v>
      </c>
      <c r="E67" s="6114" t="s">
        <v>3073</v>
      </c>
      <c r="F67" s="6115"/>
      <c r="G67" s="6115"/>
      <c r="H67" s="6115"/>
      <c r="I67" s="6115"/>
      <c r="J67" s="6115"/>
      <c r="K67" s="6045"/>
      <c r="L67" s="5937"/>
      <c r="M67" s="3533"/>
      <c r="N67" s="3392"/>
      <c r="O67" s="3361"/>
      <c r="P67" s="6046">
        <f>P55+P58+P61+P64</f>
        <v>0</v>
      </c>
      <c r="Q67" s="5933"/>
      <c r="R67" s="5933"/>
      <c r="S67" s="5933"/>
      <c r="T67" s="5933"/>
      <c r="U67" s="5933"/>
      <c r="V67" s="5933"/>
      <c r="W67" s="5933"/>
      <c r="X67" s="5934"/>
      <c r="Y67" s="3362"/>
      <c r="Z67" s="3361"/>
      <c r="AA67" s="6046">
        <f>AA55+AA58+AA61+AA64</f>
        <v>0</v>
      </c>
      <c r="AB67" s="5933"/>
      <c r="AC67" s="5933"/>
      <c r="AD67" s="5933"/>
      <c r="AE67" s="5933"/>
      <c r="AF67" s="5933"/>
      <c r="AG67" s="5933"/>
      <c r="AH67" s="5933"/>
      <c r="AI67" s="5934"/>
      <c r="AJ67" s="3378"/>
      <c r="AK67" s="3378"/>
      <c r="AL67" s="3522"/>
      <c r="AM67" s="3378"/>
      <c r="AN67" s="3523"/>
      <c r="AO67" s="5954"/>
      <c r="AP67" s="3361"/>
      <c r="AQ67" s="6046">
        <f>AQ55+AQ58+AQ61+AQ64</f>
        <v>0</v>
      </c>
      <c r="AR67" s="5933"/>
      <c r="AS67" s="5933"/>
      <c r="AT67" s="5933"/>
      <c r="AU67" s="5933"/>
      <c r="AV67" s="5933"/>
      <c r="AW67" s="5933"/>
      <c r="AX67" s="5933"/>
      <c r="AY67" s="5934"/>
      <c r="AZ67" s="3362"/>
      <c r="BA67" s="3361"/>
      <c r="BB67" s="6046">
        <f>BB55+BB58+BB61+BB64</f>
        <v>0</v>
      </c>
      <c r="BC67" s="5933"/>
      <c r="BD67" s="5933"/>
      <c r="BE67" s="5933"/>
      <c r="BF67" s="5933"/>
      <c r="BG67" s="5933"/>
      <c r="BH67" s="5933"/>
      <c r="BI67" s="5933"/>
      <c r="BJ67" s="5934"/>
      <c r="BK67" s="3362"/>
      <c r="BL67" s="6033"/>
      <c r="BM67" s="6171"/>
      <c r="BN67" s="6171"/>
      <c r="BO67" s="6171"/>
      <c r="BP67" s="6171"/>
      <c r="BQ67" s="6171"/>
      <c r="BR67" s="6171"/>
      <c r="BS67" s="6171"/>
      <c r="BT67" s="6171"/>
      <c r="BU67" s="6171"/>
      <c r="BV67" s="6171"/>
      <c r="BW67" s="6171"/>
      <c r="BX67" s="6171"/>
      <c r="BY67" s="6171"/>
      <c r="BZ67" s="6171"/>
      <c r="CA67" s="6098"/>
      <c r="CB67" s="3531"/>
      <c r="CC67" s="3143"/>
    </row>
    <row r="68" spans="1:81" ht="3.75" customHeight="1" thickBot="1">
      <c r="A68" s="3299"/>
      <c r="B68" s="3534"/>
      <c r="C68" s="3535"/>
      <c r="D68" s="3535"/>
      <c r="E68" s="6078"/>
      <c r="F68" s="6078"/>
      <c r="G68" s="6078"/>
      <c r="H68" s="6078"/>
      <c r="I68" s="6078"/>
      <c r="J68" s="6078"/>
      <c r="K68" s="6170"/>
      <c r="L68" s="5946"/>
      <c r="M68" s="3536"/>
      <c r="N68" s="3537"/>
      <c r="O68" s="3283"/>
      <c r="P68" s="3204"/>
      <c r="Q68" s="3204"/>
      <c r="R68" s="3204"/>
      <c r="S68" s="3204"/>
      <c r="T68" s="3204"/>
      <c r="U68" s="3204"/>
      <c r="V68" s="3204"/>
      <c r="W68" s="3204"/>
      <c r="X68" s="3204"/>
      <c r="Y68" s="3284"/>
      <c r="Z68" s="3283"/>
      <c r="AA68" s="3204"/>
      <c r="AB68" s="3204"/>
      <c r="AC68" s="3204"/>
      <c r="AD68" s="3204"/>
      <c r="AE68" s="3204"/>
      <c r="AF68" s="3204"/>
      <c r="AG68" s="3204"/>
      <c r="AH68" s="3204"/>
      <c r="AI68" s="3204"/>
      <c r="AJ68" s="3204"/>
      <c r="AK68" s="3204"/>
      <c r="AL68" s="3521"/>
      <c r="AM68" s="3098"/>
      <c r="AN68" s="3299"/>
      <c r="AO68" s="5955"/>
      <c r="AP68" s="3283"/>
      <c r="AQ68" s="3204"/>
      <c r="AR68" s="3204"/>
      <c r="AS68" s="3204"/>
      <c r="AT68" s="3204"/>
      <c r="AU68" s="3204"/>
      <c r="AV68" s="3204"/>
      <c r="AW68" s="3204"/>
      <c r="AX68" s="3204"/>
      <c r="AY68" s="3204"/>
      <c r="AZ68" s="3284"/>
      <c r="BA68" s="3283"/>
      <c r="BB68" s="3204"/>
      <c r="BC68" s="3204"/>
      <c r="BD68" s="3204"/>
      <c r="BE68" s="3204"/>
      <c r="BF68" s="3204"/>
      <c r="BG68" s="3204"/>
      <c r="BH68" s="3204"/>
      <c r="BI68" s="3204"/>
      <c r="BJ68" s="3204"/>
      <c r="BK68" s="3284"/>
      <c r="BL68" s="6169"/>
      <c r="BM68" s="6078"/>
      <c r="BN68" s="6078"/>
      <c r="BO68" s="6078"/>
      <c r="BP68" s="6078"/>
      <c r="BQ68" s="6078"/>
      <c r="BR68" s="6078"/>
      <c r="BS68" s="6078"/>
      <c r="BT68" s="6078"/>
      <c r="BU68" s="6078"/>
      <c r="BV68" s="6078"/>
      <c r="BW68" s="6078"/>
      <c r="BX68" s="6078"/>
      <c r="BY68" s="6078"/>
      <c r="BZ68" s="6078"/>
      <c r="CA68" s="6173"/>
      <c r="CB68" s="3531"/>
      <c r="CC68" s="3098"/>
    </row>
    <row r="69" spans="1:81" ht="5.25" customHeight="1">
      <c r="A69" s="3299"/>
      <c r="B69" s="3210"/>
      <c r="C69" s="3210"/>
      <c r="D69" s="3210"/>
      <c r="E69" s="3210"/>
      <c r="F69" s="3210"/>
      <c r="G69" s="3210"/>
      <c r="H69" s="3210"/>
      <c r="I69" s="3210"/>
      <c r="J69" s="3210"/>
      <c r="K69" s="3210"/>
      <c r="L69" s="3502"/>
      <c r="M69" s="3538"/>
      <c r="N69" s="3538"/>
      <c r="O69" s="3210"/>
      <c r="P69" s="3210"/>
      <c r="Q69" s="3210"/>
      <c r="R69" s="3210"/>
      <c r="S69" s="3210"/>
      <c r="T69" s="3210"/>
      <c r="U69" s="3210"/>
      <c r="V69" s="3210"/>
      <c r="W69" s="3210"/>
      <c r="X69" s="3210"/>
      <c r="Y69" s="3210"/>
      <c r="Z69" s="3210"/>
      <c r="AA69" s="3210"/>
      <c r="AB69" s="3210"/>
      <c r="AC69" s="3210"/>
      <c r="AD69" s="3210"/>
      <c r="AE69" s="3210"/>
      <c r="AF69" s="3210"/>
      <c r="AG69" s="3210"/>
      <c r="AH69" s="3210"/>
      <c r="AI69" s="3210"/>
      <c r="AJ69" s="3210"/>
      <c r="AK69" s="3210"/>
      <c r="AL69" s="3301"/>
      <c r="AM69" s="3098"/>
      <c r="AN69" s="3299"/>
      <c r="AO69" s="3414"/>
      <c r="AP69" s="3098"/>
      <c r="AQ69" s="3098"/>
      <c r="AR69" s="3098"/>
      <c r="AS69" s="3098"/>
      <c r="AT69" s="3098"/>
      <c r="AU69" s="3098"/>
      <c r="AV69" s="3098"/>
      <c r="AW69" s="3098"/>
      <c r="AX69" s="3098"/>
      <c r="AY69" s="3098"/>
      <c r="AZ69" s="3098"/>
      <c r="BA69" s="3098"/>
      <c r="BB69" s="3098"/>
      <c r="BC69" s="3098"/>
      <c r="BD69" s="3098"/>
      <c r="BE69" s="3098"/>
      <c r="BF69" s="3098"/>
      <c r="BG69" s="3098"/>
      <c r="BH69" s="3098"/>
      <c r="BI69" s="3098"/>
      <c r="BJ69" s="3098"/>
      <c r="BK69" s="3098"/>
      <c r="BL69" s="3098"/>
      <c r="BM69" s="3098"/>
      <c r="BN69" s="3098"/>
      <c r="BO69" s="3098"/>
      <c r="BP69" s="3098"/>
      <c r="BQ69" s="3210"/>
      <c r="BR69" s="3210"/>
      <c r="BS69" s="3210"/>
      <c r="BT69" s="3210"/>
      <c r="BU69" s="3210"/>
      <c r="BV69" s="3210"/>
      <c r="BW69" s="3210"/>
      <c r="BX69" s="3210"/>
      <c r="BY69" s="3210"/>
      <c r="BZ69" s="3210"/>
      <c r="CA69" s="3210"/>
      <c r="CB69" s="3301"/>
      <c r="CC69" s="3098"/>
    </row>
    <row r="70" spans="1:81" ht="5.25" customHeight="1">
      <c r="A70" s="3299"/>
      <c r="B70" s="3098"/>
      <c r="C70" s="3098"/>
      <c r="D70" s="3098"/>
      <c r="E70" s="3098"/>
      <c r="F70" s="3098"/>
      <c r="G70" s="3098"/>
      <c r="H70" s="3098"/>
      <c r="I70" s="3098"/>
      <c r="J70" s="3098"/>
      <c r="K70" s="3098"/>
      <c r="L70" s="3414"/>
      <c r="M70" s="3415"/>
      <c r="N70" s="3415"/>
      <c r="O70" s="3098"/>
      <c r="P70" s="3098"/>
      <c r="Q70" s="3098"/>
      <c r="R70" s="3098"/>
      <c r="S70" s="3098"/>
      <c r="T70" s="3098"/>
      <c r="U70" s="3098"/>
      <c r="V70" s="3098"/>
      <c r="W70" s="3098"/>
      <c r="X70" s="3098"/>
      <c r="Y70" s="3098"/>
      <c r="Z70" s="3098"/>
      <c r="AA70" s="3098"/>
      <c r="AB70" s="3098"/>
      <c r="AC70" s="3098"/>
      <c r="AD70" s="3098"/>
      <c r="AE70" s="3098"/>
      <c r="AF70" s="3098"/>
      <c r="AG70" s="3098"/>
      <c r="AH70" s="3098"/>
      <c r="AI70" s="3098"/>
      <c r="AJ70" s="3098"/>
      <c r="AK70" s="3098"/>
      <c r="AL70" s="3301"/>
      <c r="AM70" s="3098"/>
      <c r="AN70" s="3299"/>
      <c r="AO70" s="3414"/>
      <c r="AP70" s="3098"/>
      <c r="AQ70" s="3098"/>
      <c r="AR70" s="3098"/>
      <c r="AS70" s="3098"/>
      <c r="AT70" s="3098"/>
      <c r="AU70" s="3098"/>
      <c r="AV70" s="3098"/>
      <c r="AW70" s="3098"/>
      <c r="AX70" s="3098"/>
      <c r="AY70" s="3098"/>
      <c r="AZ70" s="3098"/>
      <c r="BA70" s="3098"/>
      <c r="BB70" s="3098"/>
      <c r="BC70" s="3098"/>
      <c r="BD70" s="3098"/>
      <c r="BE70" s="3098"/>
      <c r="BF70" s="3098"/>
      <c r="BG70" s="3098"/>
      <c r="BH70" s="3098"/>
      <c r="BI70" s="3098"/>
      <c r="BJ70" s="3098"/>
      <c r="BK70" s="3098"/>
      <c r="BL70" s="3098"/>
      <c r="BM70" s="3098"/>
      <c r="BN70" s="3098"/>
      <c r="BO70" s="3098"/>
      <c r="BP70" s="3098"/>
      <c r="BQ70" s="3098"/>
      <c r="BR70" s="3098"/>
      <c r="BS70" s="3098"/>
      <c r="BT70" s="3098"/>
      <c r="BU70" s="3098"/>
      <c r="BV70" s="3098"/>
      <c r="BW70" s="3098"/>
      <c r="BX70" s="3098"/>
      <c r="BY70" s="3098"/>
      <c r="BZ70" s="3098"/>
      <c r="CA70" s="3098"/>
      <c r="CB70" s="3301"/>
      <c r="CC70" s="3098"/>
    </row>
    <row r="71" spans="1:81" ht="12" customHeight="1">
      <c r="A71" s="3299"/>
      <c r="B71" s="3098"/>
      <c r="C71" s="3343" t="s">
        <v>2962</v>
      </c>
      <c r="D71" s="3109" t="s">
        <v>3074</v>
      </c>
      <c r="E71" s="3109"/>
      <c r="F71" s="3200"/>
      <c r="G71" s="3094"/>
      <c r="H71" s="3094"/>
      <c r="I71" s="3333"/>
      <c r="J71" s="3333"/>
      <c r="K71" s="3114"/>
      <c r="L71" s="3323"/>
      <c r="M71" s="3335"/>
      <c r="N71" s="3335"/>
      <c r="O71" s="3335"/>
      <c r="P71" s="3335"/>
      <c r="Q71" s="3335"/>
      <c r="R71" s="3335"/>
      <c r="S71" s="3335"/>
      <c r="T71" s="3335"/>
      <c r="U71" s="3335"/>
      <c r="V71" s="3335"/>
      <c r="W71" s="3335"/>
      <c r="X71" s="3335"/>
      <c r="Y71" s="3335"/>
      <c r="Z71" s="3240"/>
      <c r="AA71" s="3240"/>
      <c r="AB71" s="3240"/>
      <c r="AC71" s="3240"/>
      <c r="AD71" s="3240"/>
      <c r="AE71" s="3240"/>
      <c r="AF71" s="3240"/>
      <c r="AG71" s="3240"/>
      <c r="AH71" s="3240"/>
      <c r="AI71" s="3240"/>
      <c r="AJ71" s="3240"/>
      <c r="AK71" s="3240"/>
      <c r="AL71" s="3347"/>
      <c r="AM71" s="3240"/>
      <c r="AN71" s="3517"/>
      <c r="AO71" s="3323"/>
      <c r="AP71" s="3335"/>
      <c r="AQ71" s="3335"/>
      <c r="AR71" s="3335"/>
      <c r="AS71" s="3335"/>
      <c r="AT71" s="3335"/>
      <c r="AU71" s="3335"/>
      <c r="AV71" s="3335"/>
      <c r="AW71" s="3335"/>
      <c r="AX71" s="3335"/>
      <c r="AY71" s="3335"/>
      <c r="AZ71" s="3335"/>
      <c r="BA71" s="3240"/>
      <c r="BB71" s="3240"/>
      <c r="BC71" s="3240"/>
      <c r="BD71" s="3240"/>
      <c r="BE71" s="3240"/>
      <c r="BF71" s="3240"/>
      <c r="BG71" s="3240"/>
      <c r="BH71" s="3240"/>
      <c r="BI71" s="3240"/>
      <c r="BJ71" s="3240"/>
      <c r="BK71" s="3240"/>
      <c r="BL71" s="3240"/>
      <c r="BM71" s="3240"/>
      <c r="BN71" s="3240"/>
      <c r="BO71" s="3240"/>
      <c r="BP71" s="3240"/>
      <c r="BQ71" s="3240"/>
      <c r="BR71" s="3240"/>
      <c r="BS71" s="3240"/>
      <c r="BT71" s="3240"/>
      <c r="BU71" s="3240"/>
      <c r="BV71" s="3240"/>
      <c r="BW71" s="3240"/>
      <c r="BX71" s="3240"/>
      <c r="BY71" s="3240"/>
      <c r="BZ71" s="3240"/>
      <c r="CA71" s="3240"/>
      <c r="CB71" s="3347"/>
      <c r="CC71" s="3098"/>
    </row>
    <row r="72" spans="1:81" ht="15" customHeight="1" thickBot="1">
      <c r="A72" s="3299"/>
      <c r="B72" s="3204"/>
      <c r="C72" s="3243"/>
      <c r="D72" s="3539" t="s">
        <v>3075</v>
      </c>
      <c r="E72" s="3416"/>
      <c r="F72" s="3417"/>
      <c r="G72" s="3418"/>
      <c r="H72" s="3418"/>
      <c r="I72" s="3419"/>
      <c r="J72" s="3419"/>
      <c r="K72" s="3420"/>
      <c r="L72" s="3421"/>
      <c r="M72" s="3422"/>
      <c r="N72" s="3422"/>
      <c r="O72" s="3422"/>
      <c r="P72" s="6076">
        <v>1331</v>
      </c>
      <c r="Q72" s="5997"/>
      <c r="R72" s="5997"/>
      <c r="S72" s="5997"/>
      <c r="T72" s="5997"/>
      <c r="U72" s="5997"/>
      <c r="V72" s="5997"/>
      <c r="W72" s="5997"/>
      <c r="X72" s="5997"/>
      <c r="Y72" s="5997"/>
      <c r="Z72" s="5997"/>
      <c r="AA72" s="6076">
        <v>1332</v>
      </c>
      <c r="AB72" s="5997"/>
      <c r="AC72" s="5997"/>
      <c r="AD72" s="5997"/>
      <c r="AE72" s="5997"/>
      <c r="AF72" s="5997"/>
      <c r="AG72" s="5997"/>
      <c r="AH72" s="5997"/>
      <c r="AI72" s="5997"/>
      <c r="AJ72" s="3540"/>
      <c r="AK72" s="3204"/>
      <c r="AL72" s="3301"/>
      <c r="AM72" s="3098"/>
      <c r="AN72" s="3299"/>
      <c r="AO72" s="3323"/>
      <c r="AP72" s="3349"/>
      <c r="AQ72" s="6076">
        <v>1333</v>
      </c>
      <c r="AR72" s="5997"/>
      <c r="AS72" s="5997"/>
      <c r="AT72" s="5997"/>
      <c r="AU72" s="5997"/>
      <c r="AV72" s="5997"/>
      <c r="AW72" s="5997"/>
      <c r="AX72" s="5997"/>
      <c r="AY72" s="5997"/>
      <c r="AZ72" s="3143"/>
      <c r="BA72" s="3143"/>
      <c r="BB72" s="6076">
        <v>1334</v>
      </c>
      <c r="BC72" s="5997"/>
      <c r="BD72" s="5997"/>
      <c r="BE72" s="5997"/>
      <c r="BF72" s="5997"/>
      <c r="BG72" s="5997"/>
      <c r="BH72" s="5997"/>
      <c r="BI72" s="5997"/>
      <c r="BJ72" s="5997"/>
      <c r="BK72" s="3143"/>
      <c r="BL72" s="3143"/>
      <c r="BM72" s="6175">
        <v>1335</v>
      </c>
      <c r="BN72" s="6176"/>
      <c r="BO72" s="3437"/>
      <c r="BP72" s="3437"/>
      <c r="BQ72" s="6177">
        <v>1336</v>
      </c>
      <c r="BR72" s="6176"/>
      <c r="BS72" s="6176"/>
      <c r="BT72" s="6176"/>
      <c r="BU72" s="6176"/>
      <c r="BV72" s="6176"/>
      <c r="BW72" s="6176"/>
      <c r="BX72" s="6176"/>
      <c r="BY72" s="6176"/>
      <c r="BZ72" s="6176"/>
      <c r="CA72" s="3204"/>
      <c r="CB72" s="3301"/>
      <c r="CC72" s="3098"/>
    </row>
    <row r="73" spans="1:81" ht="3" customHeight="1">
      <c r="A73" s="3505"/>
      <c r="B73" s="3465"/>
      <c r="C73" s="3351"/>
      <c r="D73" s="3157"/>
      <c r="E73" s="3351"/>
      <c r="F73" s="3351"/>
      <c r="G73" s="3351"/>
      <c r="H73" s="3351"/>
      <c r="I73" s="3351"/>
      <c r="J73" s="3351"/>
      <c r="K73" s="3352"/>
      <c r="L73" s="6071">
        <v>81</v>
      </c>
      <c r="M73" s="6072" t="s">
        <v>2957</v>
      </c>
      <c r="N73" s="6073"/>
      <c r="O73" s="3353"/>
      <c r="P73" s="6041"/>
      <c r="Q73" s="5939"/>
      <c r="R73" s="5939"/>
      <c r="S73" s="5939"/>
      <c r="T73" s="6041"/>
      <c r="U73" s="5939"/>
      <c r="V73" s="5939"/>
      <c r="W73" s="5939"/>
      <c r="X73" s="5939"/>
      <c r="Y73" s="3354"/>
      <c r="Z73" s="3355"/>
      <c r="AA73" s="6041"/>
      <c r="AB73" s="5939"/>
      <c r="AC73" s="5939"/>
      <c r="AD73" s="5939"/>
      <c r="AE73" s="6041"/>
      <c r="AF73" s="5939"/>
      <c r="AG73" s="5939"/>
      <c r="AH73" s="5939"/>
      <c r="AI73" s="5939"/>
      <c r="AJ73" s="3357"/>
      <c r="AK73" s="3357"/>
      <c r="AL73" s="3519"/>
      <c r="AM73" s="3120"/>
      <c r="AN73" s="3520"/>
      <c r="AO73" s="6137">
        <v>81</v>
      </c>
      <c r="AP73" s="3353"/>
      <c r="AQ73" s="6042"/>
      <c r="AR73" s="5993"/>
      <c r="AS73" s="5993"/>
      <c r="AT73" s="5993"/>
      <c r="AU73" s="6042"/>
      <c r="AV73" s="5993"/>
      <c r="AW73" s="5993"/>
      <c r="AX73" s="5993"/>
      <c r="AY73" s="5993"/>
      <c r="AZ73" s="3354"/>
      <c r="BA73" s="3355"/>
      <c r="BB73" s="6042"/>
      <c r="BC73" s="5993"/>
      <c r="BD73" s="5993"/>
      <c r="BE73" s="5993"/>
      <c r="BF73" s="6042"/>
      <c r="BG73" s="5993"/>
      <c r="BH73" s="5993"/>
      <c r="BI73" s="5993"/>
      <c r="BJ73" s="5993"/>
      <c r="BK73" s="3354"/>
      <c r="BL73" s="3355"/>
      <c r="BM73" s="3357"/>
      <c r="BN73" s="3357"/>
      <c r="BO73" s="3354"/>
      <c r="BP73" s="3355"/>
      <c r="BQ73" s="3358"/>
      <c r="BR73" s="3358"/>
      <c r="BS73" s="3358"/>
      <c r="BT73" s="3358"/>
      <c r="BU73" s="3358"/>
      <c r="BV73" s="3358"/>
      <c r="BW73" s="3358"/>
      <c r="BX73" s="3358"/>
      <c r="BY73" s="3358"/>
      <c r="BZ73" s="3358"/>
      <c r="CA73" s="3211"/>
      <c r="CB73" s="3521"/>
      <c r="CC73" s="3143"/>
    </row>
    <row r="74" spans="1:81" ht="21.75" customHeight="1">
      <c r="A74" s="3505"/>
      <c r="B74" s="3467"/>
      <c r="C74" s="3143"/>
      <c r="D74" s="3360" t="s">
        <v>3049</v>
      </c>
      <c r="E74" s="6136" t="s">
        <v>3065</v>
      </c>
      <c r="F74" s="5924"/>
      <c r="G74" s="5924"/>
      <c r="H74" s="5924"/>
      <c r="I74" s="5924"/>
      <c r="J74" s="5924"/>
      <c r="K74" s="5931"/>
      <c r="L74" s="5937"/>
      <c r="M74" s="5976"/>
      <c r="N74" s="5975"/>
      <c r="O74" s="3361"/>
      <c r="P74" s="6046"/>
      <c r="Q74" s="5933"/>
      <c r="R74" s="5933"/>
      <c r="S74" s="5933"/>
      <c r="T74" s="5933"/>
      <c r="U74" s="5933"/>
      <c r="V74" s="5933"/>
      <c r="W74" s="5933"/>
      <c r="X74" s="5934"/>
      <c r="Y74" s="3362"/>
      <c r="Z74" s="3361"/>
      <c r="AA74" s="6046"/>
      <c r="AB74" s="5933"/>
      <c r="AC74" s="5933"/>
      <c r="AD74" s="5933"/>
      <c r="AE74" s="5933"/>
      <c r="AF74" s="5933"/>
      <c r="AG74" s="5933"/>
      <c r="AH74" s="5933"/>
      <c r="AI74" s="5934"/>
      <c r="AJ74" s="3378"/>
      <c r="AK74" s="3378"/>
      <c r="AL74" s="3522"/>
      <c r="AM74" s="3378"/>
      <c r="AN74" s="3523"/>
      <c r="AO74" s="5954"/>
      <c r="AP74" s="3361"/>
      <c r="AQ74" s="6046"/>
      <c r="AR74" s="5933"/>
      <c r="AS74" s="5933"/>
      <c r="AT74" s="5933"/>
      <c r="AU74" s="5933"/>
      <c r="AV74" s="5933"/>
      <c r="AW74" s="5933"/>
      <c r="AX74" s="5933"/>
      <c r="AY74" s="5934"/>
      <c r="AZ74" s="3362"/>
      <c r="BA74" s="3361"/>
      <c r="BB74" s="6046"/>
      <c r="BC74" s="5933"/>
      <c r="BD74" s="5933"/>
      <c r="BE74" s="5933"/>
      <c r="BF74" s="5933"/>
      <c r="BG74" s="5933"/>
      <c r="BH74" s="5933"/>
      <c r="BI74" s="5933"/>
      <c r="BJ74" s="5934"/>
      <c r="BK74" s="3362"/>
      <c r="BL74" s="3361"/>
      <c r="BM74" s="6066" t="s">
        <v>48</v>
      </c>
      <c r="BN74" s="5934"/>
      <c r="BO74" s="3362"/>
      <c r="BP74" s="3361"/>
      <c r="BQ74" s="6057"/>
      <c r="BR74" s="5933"/>
      <c r="BS74" s="5933"/>
      <c r="BT74" s="5933"/>
      <c r="BU74" s="5933"/>
      <c r="BV74" s="5933"/>
      <c r="BW74" s="5933"/>
      <c r="BX74" s="5933"/>
      <c r="BY74" s="5933"/>
      <c r="BZ74" s="5934"/>
      <c r="CA74" s="3301"/>
      <c r="CB74" s="3521"/>
      <c r="CC74" s="3143"/>
    </row>
    <row r="75" spans="1:81" ht="3" customHeight="1">
      <c r="A75" s="3299"/>
      <c r="B75" s="3469"/>
      <c r="C75" s="3098"/>
      <c r="D75" s="3263"/>
      <c r="E75" s="3262"/>
      <c r="F75" s="3262"/>
      <c r="G75" s="3262"/>
      <c r="H75" s="3262"/>
      <c r="I75" s="3262"/>
      <c r="J75" s="3262"/>
      <c r="K75" s="3264"/>
      <c r="L75" s="5958"/>
      <c r="M75" s="5976"/>
      <c r="N75" s="5975"/>
      <c r="O75" s="3265"/>
      <c r="P75" s="3262"/>
      <c r="Q75" s="3262"/>
      <c r="R75" s="3262"/>
      <c r="S75" s="3262"/>
      <c r="T75" s="3262"/>
      <c r="U75" s="3262"/>
      <c r="V75" s="3262"/>
      <c r="W75" s="3262"/>
      <c r="X75" s="3262"/>
      <c r="Y75" s="3264"/>
      <c r="Z75" s="3265"/>
      <c r="AA75" s="3262"/>
      <c r="AB75" s="3262"/>
      <c r="AC75" s="3262"/>
      <c r="AD75" s="3262"/>
      <c r="AE75" s="3262"/>
      <c r="AF75" s="3262"/>
      <c r="AG75" s="3262"/>
      <c r="AH75" s="3262"/>
      <c r="AI75" s="3262"/>
      <c r="AJ75" s="3262"/>
      <c r="AK75" s="3262"/>
      <c r="AL75" s="3521"/>
      <c r="AM75" s="3098"/>
      <c r="AN75" s="3299"/>
      <c r="AO75" s="5964"/>
      <c r="AP75" s="3265"/>
      <c r="AQ75" s="3262"/>
      <c r="AR75" s="3262"/>
      <c r="AS75" s="3262"/>
      <c r="AT75" s="3262"/>
      <c r="AU75" s="3262"/>
      <c r="AV75" s="3262"/>
      <c r="AW75" s="3262"/>
      <c r="AX75" s="3262"/>
      <c r="AY75" s="3262"/>
      <c r="AZ75" s="3264"/>
      <c r="BA75" s="3265"/>
      <c r="BB75" s="3262"/>
      <c r="BC75" s="3262"/>
      <c r="BD75" s="3262"/>
      <c r="BE75" s="3262"/>
      <c r="BF75" s="3262"/>
      <c r="BG75" s="3262"/>
      <c r="BH75" s="3262"/>
      <c r="BI75" s="3262"/>
      <c r="BJ75" s="3262"/>
      <c r="BK75" s="3264"/>
      <c r="BL75" s="3265"/>
      <c r="BM75" s="3267"/>
      <c r="BN75" s="3268"/>
      <c r="BO75" s="3264"/>
      <c r="BP75" s="3265"/>
      <c r="BQ75" s="3269"/>
      <c r="BR75" s="3269"/>
      <c r="BS75" s="3269"/>
      <c r="BT75" s="3269"/>
      <c r="BU75" s="3269"/>
      <c r="BV75" s="3269"/>
      <c r="BW75" s="3269"/>
      <c r="BX75" s="3269"/>
      <c r="BY75" s="3269"/>
      <c r="BZ75" s="3269"/>
      <c r="CA75" s="3365"/>
      <c r="CB75" s="3521"/>
      <c r="CC75" s="3098"/>
    </row>
    <row r="76" spans="1:81" ht="3" customHeight="1">
      <c r="A76" s="3505"/>
      <c r="B76" s="3470"/>
      <c r="C76" s="3424"/>
      <c r="D76" s="3367"/>
      <c r="E76" s="3275"/>
      <c r="F76" s="3368"/>
      <c r="G76" s="3368"/>
      <c r="H76" s="3368"/>
      <c r="I76" s="3368"/>
      <c r="J76" s="3368"/>
      <c r="K76" s="3369"/>
      <c r="L76" s="6080">
        <v>82</v>
      </c>
      <c r="M76" s="5965" t="s">
        <v>2957</v>
      </c>
      <c r="N76" s="5975"/>
      <c r="O76" s="3370"/>
      <c r="P76" s="6054"/>
      <c r="Q76" s="5952"/>
      <c r="R76" s="5952"/>
      <c r="S76" s="5952"/>
      <c r="T76" s="6054"/>
      <c r="U76" s="5952"/>
      <c r="V76" s="5952"/>
      <c r="W76" s="5952"/>
      <c r="X76" s="5952"/>
      <c r="Y76" s="3371"/>
      <c r="Z76" s="3372"/>
      <c r="AA76" s="6054"/>
      <c r="AB76" s="5952"/>
      <c r="AC76" s="5952"/>
      <c r="AD76" s="5952"/>
      <c r="AE76" s="6054"/>
      <c r="AF76" s="5952"/>
      <c r="AG76" s="5952"/>
      <c r="AH76" s="5952"/>
      <c r="AI76" s="5952"/>
      <c r="AJ76" s="3377"/>
      <c r="AK76" s="3377"/>
      <c r="AL76" s="3519"/>
      <c r="AM76" s="3120"/>
      <c r="AN76" s="3520"/>
      <c r="AO76" s="6135">
        <v>82</v>
      </c>
      <c r="AP76" s="3370"/>
      <c r="AQ76" s="6065"/>
      <c r="AR76" s="5957"/>
      <c r="AS76" s="5957"/>
      <c r="AT76" s="5957"/>
      <c r="AU76" s="6065"/>
      <c r="AV76" s="5957"/>
      <c r="AW76" s="5957"/>
      <c r="AX76" s="5957"/>
      <c r="AY76" s="5957"/>
      <c r="AZ76" s="3371"/>
      <c r="BA76" s="3372"/>
      <c r="BB76" s="6065"/>
      <c r="BC76" s="5957"/>
      <c r="BD76" s="5957"/>
      <c r="BE76" s="5957"/>
      <c r="BF76" s="6065"/>
      <c r="BG76" s="5957"/>
      <c r="BH76" s="5957"/>
      <c r="BI76" s="5957"/>
      <c r="BJ76" s="5957"/>
      <c r="BK76" s="3371"/>
      <c r="BL76" s="3372"/>
      <c r="BM76" s="3374"/>
      <c r="BN76" s="3374"/>
      <c r="BO76" s="3371"/>
      <c r="BP76" s="3372"/>
      <c r="BQ76" s="3375"/>
      <c r="BR76" s="3375"/>
      <c r="BS76" s="3375"/>
      <c r="BT76" s="3375"/>
      <c r="BU76" s="3375"/>
      <c r="BV76" s="3375"/>
      <c r="BW76" s="3375"/>
      <c r="BX76" s="3375"/>
      <c r="BY76" s="3375"/>
      <c r="BZ76" s="3375"/>
      <c r="CA76" s="3376"/>
      <c r="CB76" s="3521"/>
      <c r="CC76" s="3143"/>
    </row>
    <row r="77" spans="1:81" ht="21.75" customHeight="1">
      <c r="A77" s="3505"/>
      <c r="B77" s="3467"/>
      <c r="C77" s="3143"/>
      <c r="D77" s="3360" t="s">
        <v>3050</v>
      </c>
      <c r="E77" s="6136" t="s">
        <v>3066</v>
      </c>
      <c r="F77" s="5924"/>
      <c r="G77" s="5924"/>
      <c r="H77" s="5924"/>
      <c r="I77" s="5924"/>
      <c r="J77" s="5924"/>
      <c r="K77" s="5931"/>
      <c r="L77" s="5937"/>
      <c r="M77" s="5976"/>
      <c r="N77" s="5975"/>
      <c r="O77" s="3361"/>
      <c r="P77" s="6046"/>
      <c r="Q77" s="5933"/>
      <c r="R77" s="5933"/>
      <c r="S77" s="5933"/>
      <c r="T77" s="5933"/>
      <c r="U77" s="5933"/>
      <c r="V77" s="5933"/>
      <c r="W77" s="5933"/>
      <c r="X77" s="5934"/>
      <c r="Y77" s="3362"/>
      <c r="Z77" s="3361"/>
      <c r="AA77" s="6046"/>
      <c r="AB77" s="5933"/>
      <c r="AC77" s="5933"/>
      <c r="AD77" s="5933"/>
      <c r="AE77" s="5933"/>
      <c r="AF77" s="5933"/>
      <c r="AG77" s="5933"/>
      <c r="AH77" s="5933"/>
      <c r="AI77" s="5934"/>
      <c r="AJ77" s="3378"/>
      <c r="AK77" s="3378"/>
      <c r="AL77" s="3522"/>
      <c r="AM77" s="3378"/>
      <c r="AN77" s="3523"/>
      <c r="AO77" s="5954"/>
      <c r="AP77" s="3361"/>
      <c r="AQ77" s="6046"/>
      <c r="AR77" s="5933"/>
      <c r="AS77" s="5933"/>
      <c r="AT77" s="5933"/>
      <c r="AU77" s="5933"/>
      <c r="AV77" s="5933"/>
      <c r="AW77" s="5933"/>
      <c r="AX77" s="5933"/>
      <c r="AY77" s="5934"/>
      <c r="AZ77" s="3362"/>
      <c r="BA77" s="3361"/>
      <c r="BB77" s="6046"/>
      <c r="BC77" s="5933"/>
      <c r="BD77" s="5933"/>
      <c r="BE77" s="5933"/>
      <c r="BF77" s="5933"/>
      <c r="BG77" s="5933"/>
      <c r="BH77" s="5933"/>
      <c r="BI77" s="5933"/>
      <c r="BJ77" s="5934"/>
      <c r="BK77" s="3362"/>
      <c r="BL77" s="3361"/>
      <c r="BM77" s="6066" t="s">
        <v>48</v>
      </c>
      <c r="BN77" s="5934"/>
      <c r="BO77" s="3362"/>
      <c r="BP77" s="3361"/>
      <c r="BQ77" s="6057"/>
      <c r="BR77" s="5933"/>
      <c r="BS77" s="5933"/>
      <c r="BT77" s="5933"/>
      <c r="BU77" s="5933"/>
      <c r="BV77" s="5933"/>
      <c r="BW77" s="5933"/>
      <c r="BX77" s="5933"/>
      <c r="BY77" s="5933"/>
      <c r="BZ77" s="5934"/>
      <c r="CA77" s="3301"/>
      <c r="CB77" s="3521"/>
      <c r="CC77" s="3143"/>
    </row>
    <row r="78" spans="1:81" ht="3" customHeight="1">
      <c r="A78" s="3299"/>
      <c r="B78" s="3469"/>
      <c r="C78" s="3098"/>
      <c r="D78" s="3263"/>
      <c r="E78" s="3262"/>
      <c r="F78" s="3262"/>
      <c r="G78" s="3262"/>
      <c r="H78" s="3262"/>
      <c r="I78" s="3262"/>
      <c r="J78" s="3262"/>
      <c r="K78" s="3264"/>
      <c r="L78" s="5958"/>
      <c r="M78" s="5976"/>
      <c r="N78" s="5975"/>
      <c r="O78" s="3265"/>
      <c r="P78" s="3262"/>
      <c r="Q78" s="3262"/>
      <c r="R78" s="3262"/>
      <c r="S78" s="3262"/>
      <c r="T78" s="3262"/>
      <c r="U78" s="3262"/>
      <c r="V78" s="3262"/>
      <c r="W78" s="3262"/>
      <c r="X78" s="3262"/>
      <c r="Y78" s="3264"/>
      <c r="Z78" s="3265"/>
      <c r="AA78" s="3262"/>
      <c r="AB78" s="3262"/>
      <c r="AC78" s="3262"/>
      <c r="AD78" s="3262"/>
      <c r="AE78" s="3262"/>
      <c r="AF78" s="3262"/>
      <c r="AG78" s="3262"/>
      <c r="AH78" s="3262"/>
      <c r="AI78" s="3262"/>
      <c r="AJ78" s="3262"/>
      <c r="AK78" s="3262"/>
      <c r="AL78" s="3521"/>
      <c r="AM78" s="3098"/>
      <c r="AN78" s="3299"/>
      <c r="AO78" s="5964"/>
      <c r="AP78" s="3265"/>
      <c r="AQ78" s="3262"/>
      <c r="AR78" s="3262"/>
      <c r="AS78" s="3262"/>
      <c r="AT78" s="3262"/>
      <c r="AU78" s="3262"/>
      <c r="AV78" s="3262"/>
      <c r="AW78" s="3262"/>
      <c r="AX78" s="3262"/>
      <c r="AY78" s="3262"/>
      <c r="AZ78" s="3264"/>
      <c r="BA78" s="3265"/>
      <c r="BB78" s="3262"/>
      <c r="BC78" s="3262"/>
      <c r="BD78" s="3262"/>
      <c r="BE78" s="3262"/>
      <c r="BF78" s="3262"/>
      <c r="BG78" s="3262"/>
      <c r="BH78" s="3262"/>
      <c r="BI78" s="3262"/>
      <c r="BJ78" s="3262"/>
      <c r="BK78" s="3264"/>
      <c r="BL78" s="3265"/>
      <c r="BM78" s="3282"/>
      <c r="BN78" s="3262"/>
      <c r="BO78" s="3264"/>
      <c r="BP78" s="3265"/>
      <c r="BQ78" s="3269"/>
      <c r="BR78" s="3269"/>
      <c r="BS78" s="3269"/>
      <c r="BT78" s="3269"/>
      <c r="BU78" s="3269"/>
      <c r="BV78" s="3269"/>
      <c r="BW78" s="3269"/>
      <c r="BX78" s="3269"/>
      <c r="BY78" s="3269"/>
      <c r="BZ78" s="3269"/>
      <c r="CA78" s="3365"/>
      <c r="CB78" s="3521"/>
      <c r="CC78" s="3098"/>
    </row>
    <row r="79" spans="1:81" ht="3" customHeight="1">
      <c r="A79" s="3505"/>
      <c r="B79" s="3470"/>
      <c r="C79" s="3424"/>
      <c r="D79" s="3367"/>
      <c r="E79" s="3275"/>
      <c r="F79" s="3368"/>
      <c r="G79" s="3368"/>
      <c r="H79" s="3368"/>
      <c r="I79" s="3368"/>
      <c r="J79" s="3368"/>
      <c r="K79" s="3369"/>
      <c r="L79" s="6080">
        <v>83</v>
      </c>
      <c r="M79" s="6117"/>
      <c r="N79" s="5948"/>
      <c r="O79" s="3370"/>
      <c r="P79" s="6054"/>
      <c r="Q79" s="5952"/>
      <c r="R79" s="5952"/>
      <c r="S79" s="5952"/>
      <c r="T79" s="6054"/>
      <c r="U79" s="5952"/>
      <c r="V79" s="5952"/>
      <c r="W79" s="5952"/>
      <c r="X79" s="5952"/>
      <c r="Y79" s="3371"/>
      <c r="Z79" s="3372"/>
      <c r="AA79" s="6054"/>
      <c r="AB79" s="5952"/>
      <c r="AC79" s="5952"/>
      <c r="AD79" s="5952"/>
      <c r="AE79" s="6054"/>
      <c r="AF79" s="5952"/>
      <c r="AG79" s="5952"/>
      <c r="AH79" s="5952"/>
      <c r="AI79" s="5952"/>
      <c r="AJ79" s="3377"/>
      <c r="AK79" s="3377"/>
      <c r="AL79" s="3519"/>
      <c r="AM79" s="3120"/>
      <c r="AN79" s="3520"/>
      <c r="AO79" s="6135">
        <v>83</v>
      </c>
      <c r="AP79" s="3370"/>
      <c r="AQ79" s="6065"/>
      <c r="AR79" s="5957"/>
      <c r="AS79" s="5957"/>
      <c r="AT79" s="5957"/>
      <c r="AU79" s="6065"/>
      <c r="AV79" s="5957"/>
      <c r="AW79" s="5957"/>
      <c r="AX79" s="5957"/>
      <c r="AY79" s="5957"/>
      <c r="AZ79" s="3371"/>
      <c r="BA79" s="3372"/>
      <c r="BB79" s="6065"/>
      <c r="BC79" s="5957"/>
      <c r="BD79" s="5957"/>
      <c r="BE79" s="5957"/>
      <c r="BF79" s="6065"/>
      <c r="BG79" s="5957"/>
      <c r="BH79" s="5957"/>
      <c r="BI79" s="5957"/>
      <c r="BJ79" s="5957"/>
      <c r="BK79" s="3371"/>
      <c r="BL79" s="3372"/>
      <c r="BM79" s="3377"/>
      <c r="BN79" s="3377"/>
      <c r="BO79" s="3371"/>
      <c r="BP79" s="3372"/>
      <c r="BQ79" s="3375"/>
      <c r="BR79" s="3375"/>
      <c r="BS79" s="3375"/>
      <c r="BT79" s="3375"/>
      <c r="BU79" s="3375"/>
      <c r="BV79" s="3375"/>
      <c r="BW79" s="3375"/>
      <c r="BX79" s="3375"/>
      <c r="BY79" s="3375"/>
      <c r="BZ79" s="3375"/>
      <c r="CA79" s="3376"/>
      <c r="CB79" s="3521"/>
      <c r="CC79" s="3143"/>
    </row>
    <row r="80" spans="1:81" ht="21.75" customHeight="1">
      <c r="A80" s="3505"/>
      <c r="B80" s="3467"/>
      <c r="C80" s="3143"/>
      <c r="D80" s="3360" t="s">
        <v>3051</v>
      </c>
      <c r="E80" s="6136" t="s">
        <v>2997</v>
      </c>
      <c r="F80" s="5924"/>
      <c r="G80" s="5924"/>
      <c r="H80" s="5924"/>
      <c r="I80" s="5924"/>
      <c r="J80" s="5924"/>
      <c r="K80" s="5931"/>
      <c r="L80" s="5937"/>
      <c r="M80" s="5940"/>
      <c r="N80" s="5931"/>
      <c r="O80" s="3361"/>
      <c r="P80" s="6046"/>
      <c r="Q80" s="5933"/>
      <c r="R80" s="5933"/>
      <c r="S80" s="5933"/>
      <c r="T80" s="5933"/>
      <c r="U80" s="5933"/>
      <c r="V80" s="5933"/>
      <c r="W80" s="5933"/>
      <c r="X80" s="5934"/>
      <c r="Y80" s="3362"/>
      <c r="Z80" s="3361"/>
      <c r="AA80" s="6046"/>
      <c r="AB80" s="5933"/>
      <c r="AC80" s="5933"/>
      <c r="AD80" s="5933"/>
      <c r="AE80" s="5933"/>
      <c r="AF80" s="5933"/>
      <c r="AG80" s="5933"/>
      <c r="AH80" s="5933"/>
      <c r="AI80" s="5934"/>
      <c r="AJ80" s="3378"/>
      <c r="AK80" s="3378"/>
      <c r="AL80" s="3522"/>
      <c r="AM80" s="3378"/>
      <c r="AN80" s="3523"/>
      <c r="AO80" s="5954"/>
      <c r="AP80" s="3361"/>
      <c r="AQ80" s="6046"/>
      <c r="AR80" s="5933"/>
      <c r="AS80" s="5933"/>
      <c r="AT80" s="5933"/>
      <c r="AU80" s="5933"/>
      <c r="AV80" s="5933"/>
      <c r="AW80" s="5933"/>
      <c r="AX80" s="5933"/>
      <c r="AY80" s="5934"/>
      <c r="AZ80" s="3362"/>
      <c r="BA80" s="3361"/>
      <c r="BB80" s="6046"/>
      <c r="BC80" s="5933"/>
      <c r="BD80" s="5933"/>
      <c r="BE80" s="5933"/>
      <c r="BF80" s="5933"/>
      <c r="BG80" s="5933"/>
      <c r="BH80" s="5933"/>
      <c r="BI80" s="5933"/>
      <c r="BJ80" s="5934"/>
      <c r="BK80" s="3362"/>
      <c r="BL80" s="3361"/>
      <c r="BM80" s="6049"/>
      <c r="BN80" s="5934"/>
      <c r="BO80" s="3362"/>
      <c r="BP80" s="3361"/>
      <c r="BQ80" s="6049"/>
      <c r="BR80" s="5933"/>
      <c r="BS80" s="5933"/>
      <c r="BT80" s="5933"/>
      <c r="BU80" s="5933"/>
      <c r="BV80" s="5933"/>
      <c r="BW80" s="5933"/>
      <c r="BX80" s="5933"/>
      <c r="BY80" s="5933"/>
      <c r="BZ80" s="5934"/>
      <c r="CA80" s="3301"/>
      <c r="CB80" s="3521"/>
      <c r="CC80" s="3143"/>
    </row>
    <row r="81" spans="1:81" ht="21.75" customHeight="1" thickBot="1">
      <c r="A81" s="3505"/>
      <c r="B81" s="3467"/>
      <c r="C81" s="3143"/>
      <c r="D81" s="3428"/>
      <c r="E81" s="6174" t="s">
        <v>3072</v>
      </c>
      <c r="F81" s="5924"/>
      <c r="G81" s="5924"/>
      <c r="H81" s="5924"/>
      <c r="I81" s="5924"/>
      <c r="J81" s="5924"/>
      <c r="K81" s="3542"/>
      <c r="L81" s="5937"/>
      <c r="M81" s="5940"/>
      <c r="N81" s="5931"/>
      <c r="O81" s="3361"/>
      <c r="P81" s="3378"/>
      <c r="Q81" s="3378"/>
      <c r="R81" s="3378"/>
      <c r="S81" s="3378"/>
      <c r="T81" s="3378"/>
      <c r="U81" s="3378"/>
      <c r="V81" s="3378"/>
      <c r="W81" s="3378"/>
      <c r="X81" s="3378"/>
      <c r="Y81" s="3362"/>
      <c r="Z81" s="3361"/>
      <c r="AA81" s="3378"/>
      <c r="AB81" s="3378"/>
      <c r="AC81" s="3378"/>
      <c r="AD81" s="3378"/>
      <c r="AE81" s="3378"/>
      <c r="AF81" s="3378"/>
      <c r="AG81" s="3378"/>
      <c r="AH81" s="3378"/>
      <c r="AI81" s="3378"/>
      <c r="AJ81" s="3378"/>
      <c r="AK81" s="3378"/>
      <c r="AL81" s="3522"/>
      <c r="AM81" s="3378"/>
      <c r="AN81" s="3523"/>
      <c r="AO81" s="5954"/>
      <c r="AP81" s="3361"/>
      <c r="AQ81" s="3378"/>
      <c r="AR81" s="3378"/>
      <c r="AS81" s="3378"/>
      <c r="AT81" s="3378"/>
      <c r="AU81" s="3378"/>
      <c r="AV81" s="3378"/>
      <c r="AW81" s="3378"/>
      <c r="AX81" s="3378"/>
      <c r="AY81" s="3378"/>
      <c r="AZ81" s="3362"/>
      <c r="BA81" s="3361"/>
      <c r="BB81" s="3378"/>
      <c r="BC81" s="3378"/>
      <c r="BD81" s="3378"/>
      <c r="BE81" s="3378"/>
      <c r="BF81" s="3378"/>
      <c r="BG81" s="3378"/>
      <c r="BH81" s="3378"/>
      <c r="BI81" s="3378"/>
      <c r="BJ81" s="3378"/>
      <c r="BK81" s="3362"/>
      <c r="BL81" s="3361"/>
      <c r="BM81" s="3426"/>
      <c r="BN81" s="3427"/>
      <c r="BO81" s="3362"/>
      <c r="BP81" s="3361"/>
      <c r="BQ81" s="3426"/>
      <c r="BR81" s="3426"/>
      <c r="BS81" s="3426"/>
      <c r="BT81" s="3426"/>
      <c r="BU81" s="3426"/>
      <c r="BV81" s="3426"/>
      <c r="BW81" s="3426"/>
      <c r="BX81" s="3426"/>
      <c r="BY81" s="3426"/>
      <c r="BZ81" s="3426"/>
      <c r="CA81" s="3301"/>
      <c r="CB81" s="3521"/>
      <c r="CC81" s="3143"/>
    </row>
    <row r="82" spans="1:81" ht="3" customHeight="1">
      <c r="A82" s="3543"/>
      <c r="B82" s="3526"/>
      <c r="C82" s="3527"/>
      <c r="D82" s="3527"/>
      <c r="E82" s="3527"/>
      <c r="F82" s="3527"/>
      <c r="G82" s="3527"/>
      <c r="H82" s="3527"/>
      <c r="I82" s="3527"/>
      <c r="J82" s="3527"/>
      <c r="K82" s="3528"/>
      <c r="L82" s="6071">
        <v>89</v>
      </c>
      <c r="M82" s="3529"/>
      <c r="N82" s="3386"/>
      <c r="O82" s="3353"/>
      <c r="P82" s="6041"/>
      <c r="Q82" s="5939"/>
      <c r="R82" s="5939"/>
      <c r="S82" s="5939"/>
      <c r="T82" s="6041"/>
      <c r="U82" s="5939"/>
      <c r="V82" s="5939"/>
      <c r="W82" s="5939"/>
      <c r="X82" s="5939"/>
      <c r="Y82" s="3354"/>
      <c r="Z82" s="3355"/>
      <c r="AA82" s="6041"/>
      <c r="AB82" s="5939"/>
      <c r="AC82" s="5939"/>
      <c r="AD82" s="5939"/>
      <c r="AE82" s="6041"/>
      <c r="AF82" s="5939"/>
      <c r="AG82" s="5939"/>
      <c r="AH82" s="5939"/>
      <c r="AI82" s="5939"/>
      <c r="AJ82" s="3357"/>
      <c r="AK82" s="3357"/>
      <c r="AL82" s="3519"/>
      <c r="AM82" s="3120"/>
      <c r="AN82" s="3520"/>
      <c r="AO82" s="6137">
        <v>89</v>
      </c>
      <c r="AP82" s="3353"/>
      <c r="AQ82" s="6042"/>
      <c r="AR82" s="5993"/>
      <c r="AS82" s="5993"/>
      <c r="AT82" s="5993"/>
      <c r="AU82" s="6042"/>
      <c r="AV82" s="5993"/>
      <c r="AW82" s="5993"/>
      <c r="AX82" s="5993"/>
      <c r="AY82" s="5993"/>
      <c r="AZ82" s="3354"/>
      <c r="BA82" s="3355"/>
      <c r="BB82" s="6042"/>
      <c r="BC82" s="5993"/>
      <c r="BD82" s="5993"/>
      <c r="BE82" s="5993"/>
      <c r="BF82" s="6042"/>
      <c r="BG82" s="5993"/>
      <c r="BH82" s="5993"/>
      <c r="BI82" s="5993"/>
      <c r="BJ82" s="5993"/>
      <c r="BK82" s="3354"/>
      <c r="BL82" s="6172"/>
      <c r="BM82" s="6032"/>
      <c r="BN82" s="6032"/>
      <c r="BO82" s="6032"/>
      <c r="BP82" s="6032"/>
      <c r="BQ82" s="6032"/>
      <c r="BR82" s="6032"/>
      <c r="BS82" s="6032"/>
      <c r="BT82" s="6032"/>
      <c r="BU82" s="6032"/>
      <c r="BV82" s="6032"/>
      <c r="BW82" s="6032"/>
      <c r="BX82" s="6032"/>
      <c r="BY82" s="6032"/>
      <c r="BZ82" s="6032"/>
      <c r="CA82" s="6108"/>
      <c r="CB82" s="3531"/>
      <c r="CC82" s="3143"/>
    </row>
    <row r="83" spans="1:81" ht="21.75" customHeight="1">
      <c r="A83" s="3543"/>
      <c r="B83" s="3532"/>
      <c r="C83" s="3493"/>
      <c r="D83" s="3399" t="s">
        <v>3052</v>
      </c>
      <c r="E83" s="6114" t="s">
        <v>3076</v>
      </c>
      <c r="F83" s="6115"/>
      <c r="G83" s="6115"/>
      <c r="H83" s="6115"/>
      <c r="I83" s="6115"/>
      <c r="J83" s="6115"/>
      <c r="K83" s="6045"/>
      <c r="L83" s="5937"/>
      <c r="M83" s="3533"/>
      <c r="N83" s="3393"/>
      <c r="O83" s="3361"/>
      <c r="P83" s="6046">
        <f>P74+P77+P80</f>
        <v>0</v>
      </c>
      <c r="Q83" s="5933"/>
      <c r="R83" s="5933"/>
      <c r="S83" s="5933"/>
      <c r="T83" s="5933"/>
      <c r="U83" s="5933"/>
      <c r="V83" s="5933"/>
      <c r="W83" s="5933"/>
      <c r="X83" s="5934"/>
      <c r="Y83" s="3362"/>
      <c r="Z83" s="3361"/>
      <c r="AA83" s="6046">
        <f>AA74+AA77+AA80</f>
        <v>0</v>
      </c>
      <c r="AB83" s="5933"/>
      <c r="AC83" s="5933"/>
      <c r="AD83" s="5933"/>
      <c r="AE83" s="5933"/>
      <c r="AF83" s="5933"/>
      <c r="AG83" s="5933"/>
      <c r="AH83" s="5933"/>
      <c r="AI83" s="5934"/>
      <c r="AJ83" s="3378"/>
      <c r="AK83" s="3378"/>
      <c r="AL83" s="3522"/>
      <c r="AM83" s="3378"/>
      <c r="AN83" s="3523"/>
      <c r="AO83" s="5954"/>
      <c r="AP83" s="3361"/>
      <c r="AQ83" s="6046">
        <f>AQ74+AQ77+AQ80</f>
        <v>0</v>
      </c>
      <c r="AR83" s="5933"/>
      <c r="AS83" s="5933"/>
      <c r="AT83" s="5933"/>
      <c r="AU83" s="5933"/>
      <c r="AV83" s="5933"/>
      <c r="AW83" s="5933"/>
      <c r="AX83" s="5933"/>
      <c r="AY83" s="5934"/>
      <c r="AZ83" s="3362"/>
      <c r="BA83" s="3361"/>
      <c r="BB83" s="6046">
        <f>BB74+BB77+BB80</f>
        <v>0</v>
      </c>
      <c r="BC83" s="5933"/>
      <c r="BD83" s="5933"/>
      <c r="BE83" s="5933"/>
      <c r="BF83" s="5933"/>
      <c r="BG83" s="5933"/>
      <c r="BH83" s="5933"/>
      <c r="BI83" s="5933"/>
      <c r="BJ83" s="5934"/>
      <c r="BK83" s="3362"/>
      <c r="BL83" s="6033"/>
      <c r="BM83" s="6171"/>
      <c r="BN83" s="6171"/>
      <c r="BO83" s="6171"/>
      <c r="BP83" s="6171"/>
      <c r="BQ83" s="6171"/>
      <c r="BR83" s="6171"/>
      <c r="BS83" s="6171"/>
      <c r="BT83" s="6171"/>
      <c r="BU83" s="6171"/>
      <c r="BV83" s="6171"/>
      <c r="BW83" s="6171"/>
      <c r="BX83" s="6171"/>
      <c r="BY83" s="6171"/>
      <c r="BZ83" s="6171"/>
      <c r="CA83" s="6098"/>
      <c r="CB83" s="3531"/>
      <c r="CC83" s="3143"/>
    </row>
    <row r="84" spans="1:81" ht="3" customHeight="1">
      <c r="A84" s="3544"/>
      <c r="B84" s="3532"/>
      <c r="C84" s="3493"/>
      <c r="D84" s="3493"/>
      <c r="E84" s="6115"/>
      <c r="F84" s="6171"/>
      <c r="G84" s="6171"/>
      <c r="H84" s="6171"/>
      <c r="I84" s="6171"/>
      <c r="J84" s="6171"/>
      <c r="K84" s="6045"/>
      <c r="L84" s="5937"/>
      <c r="M84" s="3533"/>
      <c r="N84" s="3393"/>
      <c r="O84" s="3265"/>
      <c r="P84" s="3262"/>
      <c r="Q84" s="3262"/>
      <c r="R84" s="3262"/>
      <c r="S84" s="3262"/>
      <c r="T84" s="3262"/>
      <c r="U84" s="3262"/>
      <c r="V84" s="3262"/>
      <c r="W84" s="3262"/>
      <c r="X84" s="3262"/>
      <c r="Y84" s="3264"/>
      <c r="Z84" s="3265"/>
      <c r="AA84" s="3262"/>
      <c r="AB84" s="3262"/>
      <c r="AC84" s="3262"/>
      <c r="AD84" s="3262"/>
      <c r="AE84" s="3262"/>
      <c r="AF84" s="3262"/>
      <c r="AG84" s="3262"/>
      <c r="AH84" s="3262"/>
      <c r="AI84" s="3262"/>
      <c r="AJ84" s="3262"/>
      <c r="AK84" s="3262"/>
      <c r="AL84" s="3521"/>
      <c r="AM84" s="3098"/>
      <c r="AN84" s="3299"/>
      <c r="AO84" s="5954"/>
      <c r="AP84" s="3265"/>
      <c r="AQ84" s="3262"/>
      <c r="AR84" s="3262"/>
      <c r="AS84" s="3262"/>
      <c r="AT84" s="3262"/>
      <c r="AU84" s="3262"/>
      <c r="AV84" s="3262"/>
      <c r="AW84" s="3262"/>
      <c r="AX84" s="3262"/>
      <c r="AY84" s="3262"/>
      <c r="AZ84" s="3264"/>
      <c r="BA84" s="3265"/>
      <c r="BB84" s="3262"/>
      <c r="BC84" s="3262"/>
      <c r="BD84" s="3262"/>
      <c r="BE84" s="3262"/>
      <c r="BF84" s="3262"/>
      <c r="BG84" s="3262"/>
      <c r="BH84" s="3262"/>
      <c r="BI84" s="3262"/>
      <c r="BJ84" s="3262"/>
      <c r="BK84" s="3264"/>
      <c r="BL84" s="6033"/>
      <c r="BM84" s="6171"/>
      <c r="BN84" s="6171"/>
      <c r="BO84" s="6171"/>
      <c r="BP84" s="6171"/>
      <c r="BQ84" s="6171"/>
      <c r="BR84" s="6171"/>
      <c r="BS84" s="6171"/>
      <c r="BT84" s="6171"/>
      <c r="BU84" s="6171"/>
      <c r="BV84" s="6171"/>
      <c r="BW84" s="6171"/>
      <c r="BX84" s="6171"/>
      <c r="BY84" s="6171"/>
      <c r="BZ84" s="6171"/>
      <c r="CA84" s="6098"/>
      <c r="CB84" s="3531"/>
      <c r="CC84" s="3098"/>
    </row>
    <row r="85" spans="1:81" ht="4.5" customHeight="1" thickBot="1">
      <c r="A85" s="3544"/>
      <c r="B85" s="3534"/>
      <c r="C85" s="3535"/>
      <c r="D85" s="3535"/>
      <c r="E85" s="6078"/>
      <c r="F85" s="6078"/>
      <c r="G85" s="6078"/>
      <c r="H85" s="6078"/>
      <c r="I85" s="6078"/>
      <c r="J85" s="6078"/>
      <c r="K85" s="6170"/>
      <c r="L85" s="5946"/>
      <c r="M85" s="3536"/>
      <c r="N85" s="3545"/>
      <c r="O85" s="3283"/>
      <c r="P85" s="3204"/>
      <c r="Q85" s="3204"/>
      <c r="R85" s="3204"/>
      <c r="S85" s="3204"/>
      <c r="T85" s="3204"/>
      <c r="U85" s="3204"/>
      <c r="V85" s="3204"/>
      <c r="W85" s="3204"/>
      <c r="X85" s="3204"/>
      <c r="Y85" s="3284"/>
      <c r="Z85" s="3283"/>
      <c r="AA85" s="3204"/>
      <c r="AB85" s="3204"/>
      <c r="AC85" s="3204"/>
      <c r="AD85" s="3204"/>
      <c r="AE85" s="3204"/>
      <c r="AF85" s="3204"/>
      <c r="AG85" s="3204"/>
      <c r="AH85" s="3204"/>
      <c r="AI85" s="3204"/>
      <c r="AJ85" s="3204"/>
      <c r="AK85" s="3204"/>
      <c r="AL85" s="3521"/>
      <c r="AM85" s="3098"/>
      <c r="AN85" s="3299"/>
      <c r="AO85" s="5955"/>
      <c r="AP85" s="3283"/>
      <c r="AQ85" s="3204"/>
      <c r="AR85" s="3204"/>
      <c r="AS85" s="3204"/>
      <c r="AT85" s="3204"/>
      <c r="AU85" s="3204"/>
      <c r="AV85" s="3204"/>
      <c r="AW85" s="3204"/>
      <c r="AX85" s="3204"/>
      <c r="AY85" s="3204"/>
      <c r="AZ85" s="3284"/>
      <c r="BA85" s="3283"/>
      <c r="BB85" s="3204"/>
      <c r="BC85" s="3204"/>
      <c r="BD85" s="3204"/>
      <c r="BE85" s="3204"/>
      <c r="BF85" s="3204"/>
      <c r="BG85" s="3204"/>
      <c r="BH85" s="3204"/>
      <c r="BI85" s="3204"/>
      <c r="BJ85" s="3204"/>
      <c r="BK85" s="3284"/>
      <c r="BL85" s="6169"/>
      <c r="BM85" s="6078"/>
      <c r="BN85" s="6078"/>
      <c r="BO85" s="6078"/>
      <c r="BP85" s="6078"/>
      <c r="BQ85" s="6078"/>
      <c r="BR85" s="6078"/>
      <c r="BS85" s="6078"/>
      <c r="BT85" s="6078"/>
      <c r="BU85" s="6078"/>
      <c r="BV85" s="6078"/>
      <c r="BW85" s="6078"/>
      <c r="BX85" s="6078"/>
      <c r="BY85" s="6078"/>
      <c r="BZ85" s="6078"/>
      <c r="CA85" s="6173"/>
      <c r="CB85" s="3531"/>
      <c r="CC85" s="3098"/>
    </row>
    <row r="86" spans="1:81" ht="5.25" customHeight="1">
      <c r="A86" s="3299"/>
      <c r="B86" s="3210"/>
      <c r="C86" s="3210"/>
      <c r="D86" s="3210"/>
      <c r="E86" s="3210"/>
      <c r="F86" s="3210"/>
      <c r="G86" s="3210"/>
      <c r="H86" s="3210"/>
      <c r="I86" s="3210"/>
      <c r="J86" s="3210"/>
      <c r="K86" s="3210"/>
      <c r="L86" s="3502"/>
      <c r="M86" s="3538"/>
      <c r="N86" s="3538"/>
      <c r="O86" s="3210"/>
      <c r="P86" s="3210"/>
      <c r="Q86" s="3210"/>
      <c r="R86" s="3210"/>
      <c r="S86" s="3210"/>
      <c r="T86" s="3210"/>
      <c r="U86" s="3210"/>
      <c r="V86" s="3210"/>
      <c r="W86" s="3210"/>
      <c r="X86" s="3210"/>
      <c r="Y86" s="3210"/>
      <c r="Z86" s="3210"/>
      <c r="AA86" s="3210"/>
      <c r="AB86" s="3210"/>
      <c r="AC86" s="3210"/>
      <c r="AD86" s="3210"/>
      <c r="AE86" s="3210"/>
      <c r="AF86" s="3210"/>
      <c r="AG86" s="3210"/>
      <c r="AH86" s="3210"/>
      <c r="AI86" s="3210"/>
      <c r="AJ86" s="3210"/>
      <c r="AK86" s="3210"/>
      <c r="AL86" s="3301"/>
      <c r="AM86" s="3098"/>
      <c r="AN86" s="3299"/>
      <c r="AO86" s="3414"/>
      <c r="AP86" s="3098"/>
      <c r="AQ86" s="3098"/>
      <c r="AR86" s="3098"/>
      <c r="AS86" s="3098"/>
      <c r="AT86" s="3098"/>
      <c r="AU86" s="3098"/>
      <c r="AV86" s="3098"/>
      <c r="AW86" s="3098"/>
      <c r="AX86" s="3098"/>
      <c r="AY86" s="3098"/>
      <c r="AZ86" s="3098"/>
      <c r="BA86" s="3098"/>
      <c r="BB86" s="3098"/>
      <c r="BC86" s="3098"/>
      <c r="BD86" s="3098"/>
      <c r="BE86" s="3098"/>
      <c r="BF86" s="3098"/>
      <c r="BG86" s="3098"/>
      <c r="BH86" s="3098"/>
      <c r="BI86" s="3098"/>
      <c r="BJ86" s="3098"/>
      <c r="BK86" s="3098"/>
      <c r="BL86" s="3098"/>
      <c r="BM86" s="3098"/>
      <c r="BN86" s="3098"/>
      <c r="BO86" s="3098"/>
      <c r="BP86" s="3098"/>
      <c r="BQ86" s="3098"/>
      <c r="BR86" s="3098"/>
      <c r="BS86" s="3098"/>
      <c r="BT86" s="3098"/>
      <c r="BU86" s="3098"/>
      <c r="BV86" s="3098"/>
      <c r="BW86" s="3098"/>
      <c r="BX86" s="3098"/>
      <c r="BY86" s="3098"/>
      <c r="BZ86" s="3210"/>
      <c r="CA86" s="3210"/>
      <c r="CB86" s="3301"/>
      <c r="CC86" s="3098"/>
    </row>
    <row r="87" spans="1:81" ht="5.25" customHeight="1" thickBot="1">
      <c r="A87" s="3299"/>
      <c r="B87" s="3204"/>
      <c r="C87" s="3204"/>
      <c r="D87" s="3204"/>
      <c r="E87" s="3204"/>
      <c r="F87" s="3204"/>
      <c r="G87" s="3204"/>
      <c r="H87" s="3204"/>
      <c r="I87" s="3204"/>
      <c r="J87" s="3204"/>
      <c r="K87" s="3204"/>
      <c r="L87" s="3546"/>
      <c r="M87" s="3547"/>
      <c r="N87" s="3547"/>
      <c r="O87" s="3204"/>
      <c r="P87" s="3204"/>
      <c r="Q87" s="3204"/>
      <c r="R87" s="3204"/>
      <c r="S87" s="3204"/>
      <c r="T87" s="3204"/>
      <c r="U87" s="3204"/>
      <c r="V87" s="3204"/>
      <c r="W87" s="3204"/>
      <c r="X87" s="3204"/>
      <c r="Y87" s="3204"/>
      <c r="Z87" s="3204"/>
      <c r="AA87" s="3204"/>
      <c r="AB87" s="3204"/>
      <c r="AC87" s="3204"/>
      <c r="AD87" s="3204"/>
      <c r="AE87" s="3204"/>
      <c r="AF87" s="3204"/>
      <c r="AG87" s="3204"/>
      <c r="AH87" s="3204"/>
      <c r="AI87" s="3204"/>
      <c r="AJ87" s="3204"/>
      <c r="AK87" s="3204"/>
      <c r="AL87" s="3301"/>
      <c r="AM87" s="3098"/>
      <c r="AN87" s="3299"/>
      <c r="AO87" s="3414"/>
      <c r="AP87" s="3098"/>
      <c r="AQ87" s="3098"/>
      <c r="AR87" s="3098"/>
      <c r="AS87" s="3098"/>
      <c r="AT87" s="3098"/>
      <c r="AU87" s="3098"/>
      <c r="AV87" s="3098"/>
      <c r="AW87" s="3098"/>
      <c r="AX87" s="3098"/>
      <c r="AY87" s="3098"/>
      <c r="AZ87" s="3098"/>
      <c r="BA87" s="3098"/>
      <c r="BB87" s="3098"/>
      <c r="BC87" s="3098"/>
      <c r="BD87" s="3098"/>
      <c r="BE87" s="3098"/>
      <c r="BF87" s="3098"/>
      <c r="BG87" s="3098"/>
      <c r="BH87" s="3098"/>
      <c r="BI87" s="3098"/>
      <c r="BJ87" s="3098"/>
      <c r="BK87" s="3098"/>
      <c r="BL87" s="3098"/>
      <c r="BM87" s="3098"/>
      <c r="BN87" s="3098"/>
      <c r="BO87" s="3098"/>
      <c r="BP87" s="3098"/>
      <c r="BQ87" s="3098"/>
      <c r="BR87" s="3098"/>
      <c r="BS87" s="3098"/>
      <c r="BT87" s="3098"/>
      <c r="BU87" s="3098"/>
      <c r="BV87" s="3098"/>
      <c r="BW87" s="3098"/>
      <c r="BX87" s="3098"/>
      <c r="BY87" s="3098"/>
      <c r="BZ87" s="3098"/>
      <c r="CA87" s="3098"/>
      <c r="CB87" s="3301"/>
      <c r="CC87" s="3098"/>
    </row>
    <row r="88" spans="1:81" ht="3" customHeight="1">
      <c r="A88" s="3505"/>
      <c r="B88" s="3477"/>
      <c r="C88" s="3380"/>
      <c r="D88" s="3381"/>
      <c r="E88" s="3382"/>
      <c r="F88" s="3382"/>
      <c r="G88" s="3382"/>
      <c r="H88" s="3382"/>
      <c r="I88" s="3382"/>
      <c r="J88" s="3382"/>
      <c r="K88" s="3383"/>
      <c r="L88" s="6164">
        <v>90</v>
      </c>
      <c r="M88" s="6167"/>
      <c r="N88" s="6168"/>
      <c r="O88" s="3492"/>
      <c r="P88" s="6109"/>
      <c r="Q88" s="5939"/>
      <c r="R88" s="5939"/>
      <c r="S88" s="5939"/>
      <c r="T88" s="6109"/>
      <c r="U88" s="5939"/>
      <c r="V88" s="5939"/>
      <c r="W88" s="5939"/>
      <c r="X88" s="5939"/>
      <c r="Y88" s="3489"/>
      <c r="Z88" s="3479"/>
      <c r="AA88" s="6109"/>
      <c r="AB88" s="5939"/>
      <c r="AC88" s="5939"/>
      <c r="AD88" s="5939"/>
      <c r="AE88" s="6109"/>
      <c r="AF88" s="5939"/>
      <c r="AG88" s="5939"/>
      <c r="AH88" s="5939"/>
      <c r="AI88" s="6110"/>
      <c r="AJ88" s="3479"/>
      <c r="AK88" s="3479"/>
      <c r="AL88" s="3548"/>
      <c r="AM88" s="3136"/>
      <c r="AN88" s="3297"/>
      <c r="AO88" s="6163">
        <v>90</v>
      </c>
      <c r="AP88" s="3492"/>
      <c r="AQ88" s="6123"/>
      <c r="AR88" s="5993"/>
      <c r="AS88" s="5993"/>
      <c r="AT88" s="5993"/>
      <c r="AU88" s="6123"/>
      <c r="AV88" s="5993"/>
      <c r="AW88" s="5993"/>
      <c r="AX88" s="5993"/>
      <c r="AY88" s="5993"/>
      <c r="AZ88" s="3489"/>
      <c r="BA88" s="3478"/>
      <c r="BB88" s="6123"/>
      <c r="BC88" s="5993"/>
      <c r="BD88" s="5993"/>
      <c r="BE88" s="5993"/>
      <c r="BF88" s="6123"/>
      <c r="BG88" s="5993"/>
      <c r="BH88" s="5993"/>
      <c r="BI88" s="5993"/>
      <c r="BJ88" s="5993"/>
      <c r="BK88" s="3490"/>
      <c r="BL88" s="3120"/>
      <c r="BM88" s="3120"/>
      <c r="BN88" s="3120"/>
      <c r="BO88" s="3120"/>
      <c r="BP88" s="3120"/>
      <c r="BQ88" s="3426"/>
      <c r="BR88" s="3426"/>
      <c r="BS88" s="3426"/>
      <c r="BT88" s="3426"/>
      <c r="BU88" s="3426"/>
      <c r="BV88" s="3426"/>
      <c r="BW88" s="3426"/>
      <c r="BX88" s="3426"/>
      <c r="BY88" s="3426"/>
      <c r="BZ88" s="3426"/>
      <c r="CA88" s="3098"/>
      <c r="CB88" s="3301"/>
      <c r="CC88" s="3143"/>
    </row>
    <row r="89" spans="1:81" ht="21.75" customHeight="1">
      <c r="A89" s="3505"/>
      <c r="B89" s="3481"/>
      <c r="C89" s="3398"/>
      <c r="D89" s="3399" t="s">
        <v>3077</v>
      </c>
      <c r="E89" s="6114" t="s">
        <v>3078</v>
      </c>
      <c r="F89" s="6115"/>
      <c r="G89" s="6115"/>
      <c r="H89" s="6115"/>
      <c r="I89" s="6115"/>
      <c r="J89" s="6115"/>
      <c r="K89" s="6045"/>
      <c r="L89" s="6165"/>
      <c r="M89" s="6033"/>
      <c r="N89" s="6045"/>
      <c r="O89" s="3495"/>
      <c r="P89" s="5932">
        <f>P48+P67+P83</f>
        <v>0</v>
      </c>
      <c r="Q89" s="5933"/>
      <c r="R89" s="5933"/>
      <c r="S89" s="5933"/>
      <c r="T89" s="5933"/>
      <c r="U89" s="5933"/>
      <c r="V89" s="5933"/>
      <c r="W89" s="5933"/>
      <c r="X89" s="5934"/>
      <c r="Y89" s="3494"/>
      <c r="Z89" s="3495"/>
      <c r="AA89" s="5932">
        <f>AA48+AA67+AA83</f>
        <v>0</v>
      </c>
      <c r="AB89" s="5933"/>
      <c r="AC89" s="5933"/>
      <c r="AD89" s="5933"/>
      <c r="AE89" s="5933"/>
      <c r="AF89" s="5933"/>
      <c r="AG89" s="5933"/>
      <c r="AH89" s="5933"/>
      <c r="AI89" s="5934"/>
      <c r="AJ89" s="3259"/>
      <c r="AK89" s="3495"/>
      <c r="AL89" s="3549"/>
      <c r="AM89" s="3259"/>
      <c r="AN89" s="3550"/>
      <c r="AO89" s="5954"/>
      <c r="AP89" s="3495"/>
      <c r="AQ89" s="5932">
        <f>AQ48+AQ67+AQ83</f>
        <v>0</v>
      </c>
      <c r="AR89" s="5933"/>
      <c r="AS89" s="5933"/>
      <c r="AT89" s="5933"/>
      <c r="AU89" s="5933"/>
      <c r="AV89" s="5933"/>
      <c r="AW89" s="5933"/>
      <c r="AX89" s="5933"/>
      <c r="AY89" s="5934"/>
      <c r="AZ89" s="3494"/>
      <c r="BA89" s="3498"/>
      <c r="BB89" s="5932">
        <f>BB48+BB67+BB83</f>
        <v>0</v>
      </c>
      <c r="BC89" s="5933"/>
      <c r="BD89" s="5933"/>
      <c r="BE89" s="5933"/>
      <c r="BF89" s="5933"/>
      <c r="BG89" s="5933"/>
      <c r="BH89" s="5933"/>
      <c r="BI89" s="5933"/>
      <c r="BJ89" s="5934"/>
      <c r="BK89" s="3496"/>
      <c r="BL89" s="3098"/>
      <c r="BM89" s="3098"/>
      <c r="BN89" s="3098"/>
      <c r="BO89" s="3098"/>
      <c r="BP89" s="3098"/>
      <c r="BQ89" s="3098"/>
      <c r="BR89" s="3098"/>
      <c r="BS89" s="3098"/>
      <c r="BT89" s="3098"/>
      <c r="BU89" s="3098"/>
      <c r="BV89" s="3098"/>
      <c r="BW89" s="3098"/>
      <c r="BX89" s="3098"/>
      <c r="BY89" s="3098"/>
      <c r="BZ89" s="3098"/>
      <c r="CA89" s="3098"/>
      <c r="CB89" s="3301"/>
      <c r="CC89" s="3098"/>
    </row>
    <row r="90" spans="1:81" ht="4.5" customHeight="1" thickBot="1">
      <c r="A90" s="3299"/>
      <c r="B90" s="3499"/>
      <c r="C90" s="3408"/>
      <c r="D90" s="3408"/>
      <c r="E90" s="3408"/>
      <c r="F90" s="3408"/>
      <c r="G90" s="3408"/>
      <c r="H90" s="3408"/>
      <c r="I90" s="3408"/>
      <c r="J90" s="3408"/>
      <c r="K90" s="3409"/>
      <c r="L90" s="6166"/>
      <c r="M90" s="6169"/>
      <c r="N90" s="6170"/>
      <c r="O90" s="3484"/>
      <c r="P90" s="3484"/>
      <c r="Q90" s="3484"/>
      <c r="R90" s="3484"/>
      <c r="S90" s="3484"/>
      <c r="T90" s="3484"/>
      <c r="U90" s="3484"/>
      <c r="V90" s="3484"/>
      <c r="W90" s="3484"/>
      <c r="X90" s="3484"/>
      <c r="Y90" s="3500"/>
      <c r="Z90" s="3484"/>
      <c r="AA90" s="3484"/>
      <c r="AB90" s="3484"/>
      <c r="AC90" s="3484"/>
      <c r="AD90" s="3484"/>
      <c r="AE90" s="3484"/>
      <c r="AF90" s="3484"/>
      <c r="AG90" s="3484"/>
      <c r="AH90" s="3484"/>
      <c r="AI90" s="3484"/>
      <c r="AJ90" s="3484"/>
      <c r="AK90" s="3484"/>
      <c r="AL90" s="3521"/>
      <c r="AM90" s="3098"/>
      <c r="AN90" s="3299"/>
      <c r="AO90" s="5955"/>
      <c r="AP90" s="3484"/>
      <c r="AQ90" s="3484"/>
      <c r="AR90" s="3484"/>
      <c r="AS90" s="3484"/>
      <c r="AT90" s="3484"/>
      <c r="AU90" s="3484"/>
      <c r="AV90" s="3484"/>
      <c r="AW90" s="3484"/>
      <c r="AX90" s="3484"/>
      <c r="AY90" s="3484"/>
      <c r="AZ90" s="3500"/>
      <c r="BA90" s="3484"/>
      <c r="BB90" s="3484"/>
      <c r="BC90" s="3484"/>
      <c r="BD90" s="3484"/>
      <c r="BE90" s="3484"/>
      <c r="BF90" s="3484"/>
      <c r="BG90" s="3484"/>
      <c r="BH90" s="3484"/>
      <c r="BI90" s="3484"/>
      <c r="BJ90" s="3484"/>
      <c r="BK90" s="3484"/>
      <c r="BL90" s="3299"/>
      <c r="BM90" s="3098"/>
      <c r="BN90" s="3098"/>
      <c r="BO90" s="3098"/>
      <c r="BP90" s="3098"/>
      <c r="BQ90" s="3098"/>
      <c r="BR90" s="3098"/>
      <c r="BS90" s="3098"/>
      <c r="BT90" s="3098"/>
      <c r="BU90" s="3098"/>
      <c r="BV90" s="3098"/>
      <c r="BW90" s="3098"/>
      <c r="BX90" s="3098"/>
      <c r="BY90" s="3098"/>
      <c r="BZ90" s="3098"/>
      <c r="CA90" s="3098"/>
      <c r="CB90" s="3301"/>
      <c r="CC90" s="3098"/>
    </row>
    <row r="91" spans="1:81" ht="7.5" customHeight="1">
      <c r="A91" s="3299"/>
      <c r="B91" s="3210"/>
      <c r="C91" s="3210"/>
      <c r="D91" s="3210"/>
      <c r="E91" s="3210"/>
      <c r="F91" s="3210"/>
      <c r="G91" s="3210"/>
      <c r="H91" s="3210"/>
      <c r="I91" s="3210"/>
      <c r="J91" s="3210"/>
      <c r="K91" s="3210"/>
      <c r="L91" s="3210"/>
      <c r="M91" s="3210"/>
      <c r="N91" s="3210"/>
      <c r="O91" s="3210"/>
      <c r="P91" s="3210"/>
      <c r="Q91" s="3210"/>
      <c r="R91" s="3210"/>
      <c r="S91" s="3210"/>
      <c r="T91" s="3210"/>
      <c r="U91" s="3210"/>
      <c r="V91" s="3210"/>
      <c r="W91" s="3210"/>
      <c r="X91" s="3210"/>
      <c r="Y91" s="3210"/>
      <c r="Z91" s="3210"/>
      <c r="AA91" s="3210"/>
      <c r="AB91" s="3210"/>
      <c r="AC91" s="3210"/>
      <c r="AD91" s="3210"/>
      <c r="AE91" s="3210"/>
      <c r="AF91" s="3210"/>
      <c r="AG91" s="3210"/>
      <c r="AH91" s="3210"/>
      <c r="AI91" s="3210"/>
      <c r="AJ91" s="3210"/>
      <c r="AK91" s="3210"/>
      <c r="AL91" s="3301"/>
      <c r="AM91" s="3098"/>
      <c r="AN91" s="3299"/>
      <c r="AO91" s="3098"/>
      <c r="AP91" s="3098"/>
      <c r="AQ91" s="3098"/>
      <c r="AR91" s="3098"/>
      <c r="AS91" s="3098"/>
      <c r="AT91" s="3098"/>
      <c r="AU91" s="3098"/>
      <c r="AV91" s="3098"/>
      <c r="AW91" s="3098"/>
      <c r="AX91" s="3098"/>
      <c r="AY91" s="3098"/>
      <c r="AZ91" s="3098"/>
      <c r="BA91" s="3098"/>
      <c r="BB91" s="3098"/>
      <c r="BC91" s="3098"/>
      <c r="BD91" s="3098"/>
      <c r="BE91" s="3098"/>
      <c r="BF91" s="3098"/>
      <c r="BG91" s="3098"/>
      <c r="BH91" s="3098"/>
      <c r="BI91" s="3098"/>
      <c r="BJ91" s="3098"/>
      <c r="BK91" s="3098"/>
      <c r="BL91" s="3098"/>
      <c r="BM91" s="3098"/>
      <c r="BN91" s="3098"/>
      <c r="BO91" s="3098"/>
      <c r="BP91" s="3098"/>
      <c r="BQ91" s="3098"/>
      <c r="BR91" s="3098"/>
      <c r="BS91" s="3098"/>
      <c r="BT91" s="3098"/>
      <c r="BU91" s="3098"/>
      <c r="BV91" s="3098"/>
      <c r="BW91" s="3098"/>
      <c r="BX91" s="3098"/>
      <c r="BY91" s="3098"/>
      <c r="BZ91" s="3098"/>
      <c r="CA91" s="3098"/>
      <c r="CB91" s="3301"/>
      <c r="CC91" s="3098"/>
    </row>
    <row r="92" spans="1:81" ht="10.5" customHeight="1">
      <c r="A92" s="3299"/>
      <c r="B92" s="3193"/>
      <c r="C92" s="3098"/>
      <c r="D92" s="3098"/>
      <c r="E92" s="3098"/>
      <c r="F92" s="3098"/>
      <c r="G92" s="3098"/>
      <c r="H92" s="3098"/>
      <c r="I92" s="3098"/>
      <c r="J92" s="3098"/>
      <c r="K92" s="3551" t="s">
        <v>35</v>
      </c>
      <c r="L92" s="3099" t="s">
        <v>3000</v>
      </c>
      <c r="M92" s="3143"/>
      <c r="N92" s="3143"/>
      <c r="O92" s="3098"/>
      <c r="P92" s="3098"/>
      <c r="Q92" s="3098"/>
      <c r="R92" s="3098"/>
      <c r="S92" s="3098"/>
      <c r="T92" s="3098"/>
      <c r="U92" s="3098"/>
      <c r="V92" s="3098"/>
      <c r="W92" s="3098"/>
      <c r="X92" s="3098"/>
      <c r="Y92" s="3098"/>
      <c r="Z92" s="3098"/>
      <c r="AA92" s="3098"/>
      <c r="AB92" s="3098"/>
      <c r="AC92" s="3098"/>
      <c r="AD92" s="3098"/>
      <c r="AE92" s="3098"/>
      <c r="AF92" s="3098"/>
      <c r="AG92" s="3098"/>
      <c r="AH92" s="3098"/>
      <c r="AI92" s="3098"/>
      <c r="AJ92" s="3098"/>
      <c r="AK92" s="3098"/>
      <c r="AL92" s="3301"/>
      <c r="AM92" s="3098"/>
      <c r="AN92" s="3299"/>
      <c r="AO92" s="3098"/>
      <c r="AP92" s="3098"/>
      <c r="AQ92" s="3098"/>
      <c r="AR92" s="3098"/>
      <c r="AS92" s="3098"/>
      <c r="AT92" s="3098"/>
      <c r="AU92" s="3098"/>
      <c r="AV92" s="3098"/>
      <c r="AW92" s="3098"/>
      <c r="AX92" s="3098"/>
      <c r="AY92" s="3098"/>
      <c r="AZ92" s="3098"/>
      <c r="BA92" s="3098"/>
      <c r="BB92" s="3098"/>
      <c r="BC92" s="3098"/>
      <c r="BD92" s="3098"/>
      <c r="BE92" s="3098"/>
      <c r="BF92" s="3098"/>
      <c r="BG92" s="3098"/>
      <c r="BH92" s="3098"/>
      <c r="BI92" s="3098"/>
      <c r="BJ92" s="3098"/>
      <c r="BK92" s="3098"/>
      <c r="BL92" s="3098"/>
      <c r="BM92" s="3098"/>
      <c r="BN92" s="3098"/>
      <c r="BO92" s="3098"/>
      <c r="BP92" s="3098"/>
      <c r="BQ92" s="3098"/>
      <c r="BR92" s="3098"/>
      <c r="BS92" s="3098"/>
      <c r="BT92" s="3098"/>
      <c r="BU92" s="3098"/>
      <c r="BV92" s="3098"/>
      <c r="BW92" s="3098"/>
      <c r="BX92" s="3098"/>
      <c r="BY92" s="3098"/>
      <c r="BZ92" s="3098"/>
      <c r="CA92" s="3098"/>
      <c r="CB92" s="3301"/>
      <c r="CC92" s="3098"/>
    </row>
    <row r="93" spans="1:81" ht="9.75" customHeight="1">
      <c r="A93" s="3299"/>
      <c r="B93" s="3193"/>
      <c r="C93" s="3098"/>
      <c r="D93" s="3098"/>
      <c r="E93" s="3098"/>
      <c r="F93" s="3098"/>
      <c r="G93" s="3098"/>
      <c r="H93" s="3098"/>
      <c r="I93" s="3098"/>
      <c r="J93" s="3098"/>
      <c r="K93" s="3098"/>
      <c r="L93" s="3348" t="s">
        <v>3001</v>
      </c>
      <c r="M93" s="3143"/>
      <c r="N93" s="3143"/>
      <c r="O93" s="3098"/>
      <c r="P93" s="3098"/>
      <c r="Q93" s="3098"/>
      <c r="R93" s="3098"/>
      <c r="S93" s="3098"/>
      <c r="T93" s="3098"/>
      <c r="U93" s="3098"/>
      <c r="V93" s="3098"/>
      <c r="W93" s="3098"/>
      <c r="X93" s="3098"/>
      <c r="Y93" s="3098"/>
      <c r="Z93" s="3098"/>
      <c r="AA93" s="3098"/>
      <c r="AB93" s="3098"/>
      <c r="AC93" s="3098"/>
      <c r="AD93" s="3098"/>
      <c r="AE93" s="3098"/>
      <c r="AF93" s="3098"/>
      <c r="AG93" s="3098"/>
      <c r="AH93" s="3098"/>
      <c r="AI93" s="3098"/>
      <c r="AJ93" s="3098"/>
      <c r="AK93" s="3098"/>
      <c r="AL93" s="3301"/>
      <c r="AM93" s="3098"/>
      <c r="AN93" s="3299"/>
      <c r="AO93" s="3098"/>
      <c r="AP93" s="3098"/>
      <c r="AQ93" s="3098"/>
      <c r="AR93" s="3098"/>
      <c r="AS93" s="3098"/>
      <c r="AT93" s="3098"/>
      <c r="AU93" s="3098"/>
      <c r="AV93" s="3098"/>
      <c r="AW93" s="3098"/>
      <c r="AX93" s="3098"/>
      <c r="AY93" s="3098"/>
      <c r="AZ93" s="3098"/>
      <c r="BA93" s="3098"/>
      <c r="BB93" s="3098"/>
      <c r="BC93" s="3098"/>
      <c r="BD93" s="3098"/>
      <c r="BE93" s="3098"/>
      <c r="BF93" s="3098"/>
      <c r="BG93" s="3098"/>
      <c r="BH93" s="3098"/>
      <c r="BI93" s="3098"/>
      <c r="BJ93" s="3098"/>
      <c r="BK93" s="3098"/>
      <c r="BL93" s="3098"/>
      <c r="BM93" s="3098"/>
      <c r="BN93" s="3098"/>
      <c r="BO93" s="3098"/>
      <c r="BP93" s="3098"/>
      <c r="BQ93" s="3098"/>
      <c r="BR93" s="3098"/>
      <c r="BS93" s="3098"/>
      <c r="BT93" s="3098"/>
      <c r="BU93" s="3098"/>
      <c r="BV93" s="3098"/>
      <c r="BW93" s="3098"/>
      <c r="BX93" s="3098"/>
      <c r="BY93" s="3098"/>
      <c r="BZ93" s="3098"/>
      <c r="CA93" s="3098"/>
      <c r="CB93" s="3301"/>
      <c r="CC93" s="3098"/>
    </row>
    <row r="94" spans="1:81" ht="9.75" customHeight="1" thickBot="1">
      <c r="A94" s="3476"/>
      <c r="B94" s="3552"/>
      <c r="C94" s="3204"/>
      <c r="D94" s="3204"/>
      <c r="E94" s="3204"/>
      <c r="F94" s="3204"/>
      <c r="G94" s="3204"/>
      <c r="H94" s="3204"/>
      <c r="I94" s="3204"/>
      <c r="J94" s="3204"/>
      <c r="K94" s="3204"/>
      <c r="L94" s="3553"/>
      <c r="M94" s="3243"/>
      <c r="N94" s="3243"/>
      <c r="O94" s="3204"/>
      <c r="P94" s="3204"/>
      <c r="Q94" s="3204"/>
      <c r="R94" s="3204"/>
      <c r="S94" s="3204"/>
      <c r="T94" s="3204"/>
      <c r="U94" s="3204"/>
      <c r="V94" s="3204"/>
      <c r="W94" s="3204"/>
      <c r="X94" s="3204"/>
      <c r="Y94" s="3204"/>
      <c r="Z94" s="3204"/>
      <c r="AA94" s="3204"/>
      <c r="AB94" s="3204"/>
      <c r="AC94" s="3204"/>
      <c r="AD94" s="3204"/>
      <c r="AE94" s="3204"/>
      <c r="AF94" s="3204"/>
      <c r="AG94" s="3204"/>
      <c r="AH94" s="3204"/>
      <c r="AI94" s="3204"/>
      <c r="AJ94" s="3204"/>
      <c r="AK94" s="3204"/>
      <c r="AL94" s="3433"/>
      <c r="AM94" s="3098"/>
      <c r="AN94" s="3476"/>
      <c r="AO94" s="3204"/>
      <c r="AP94" s="3204"/>
      <c r="AQ94" s="3204"/>
      <c r="AR94" s="3204"/>
      <c r="AS94" s="3204"/>
      <c r="AT94" s="3204"/>
      <c r="AU94" s="3204"/>
      <c r="AV94" s="3204"/>
      <c r="AW94" s="3204"/>
      <c r="AX94" s="3204"/>
      <c r="AY94" s="3204"/>
      <c r="AZ94" s="3204"/>
      <c r="BA94" s="3204"/>
      <c r="BB94" s="3204"/>
      <c r="BC94" s="3204"/>
      <c r="BD94" s="3204"/>
      <c r="BE94" s="3204"/>
      <c r="BF94" s="3204"/>
      <c r="BG94" s="3204"/>
      <c r="BH94" s="3204"/>
      <c r="BI94" s="3204"/>
      <c r="BJ94" s="3204"/>
      <c r="BK94" s="3204"/>
      <c r="BL94" s="3204"/>
      <c r="BM94" s="3204"/>
      <c r="BN94" s="3204"/>
      <c r="BO94" s="3204"/>
      <c r="BP94" s="3204"/>
      <c r="BQ94" s="3204"/>
      <c r="BR94" s="3204"/>
      <c r="BS94" s="3204"/>
      <c r="BT94" s="3204"/>
      <c r="BU94" s="3204"/>
      <c r="BV94" s="3204"/>
      <c r="BW94" s="3204"/>
      <c r="BX94" s="3204"/>
      <c r="BY94" s="3204"/>
      <c r="BZ94" s="3204"/>
      <c r="CA94" s="3204"/>
      <c r="CB94" s="3433"/>
      <c r="CC94" s="3098"/>
    </row>
    <row r="95" spans="1:81" ht="9.75" customHeight="1">
      <c r="A95" s="3098"/>
      <c r="B95" s="3554"/>
      <c r="C95" s="3210"/>
      <c r="D95" s="3210"/>
      <c r="E95" s="3210"/>
      <c r="F95" s="3210"/>
      <c r="G95" s="3210"/>
      <c r="H95" s="3210"/>
      <c r="I95" s="3210"/>
      <c r="J95" s="3210"/>
      <c r="K95" s="3210"/>
      <c r="L95" s="3555"/>
      <c r="M95" s="3556"/>
      <c r="N95" s="3556"/>
      <c r="O95" s="3210"/>
      <c r="P95" s="3210"/>
      <c r="Q95" s="3210"/>
      <c r="R95" s="3210"/>
      <c r="S95" s="3210"/>
      <c r="T95" s="3210"/>
      <c r="U95" s="3210"/>
      <c r="V95" s="3210"/>
      <c r="W95" s="3210"/>
      <c r="X95" s="3210"/>
      <c r="Y95" s="3210"/>
      <c r="Z95" s="3210"/>
      <c r="AA95" s="3210"/>
      <c r="AB95" s="3210"/>
      <c r="AC95" s="3210"/>
      <c r="AD95" s="3210"/>
      <c r="AE95" s="3210"/>
      <c r="AF95" s="3210"/>
      <c r="AG95" s="3210"/>
      <c r="AH95" s="3210"/>
      <c r="AI95" s="3210"/>
      <c r="AJ95" s="3210"/>
      <c r="AK95" s="3210"/>
      <c r="AL95" s="3098"/>
      <c r="AM95" s="3098"/>
      <c r="AN95" s="3098"/>
      <c r="AO95" s="3098"/>
      <c r="AP95" s="3098"/>
      <c r="AQ95" s="3098"/>
      <c r="AR95" s="3098"/>
      <c r="AS95" s="3098"/>
      <c r="AT95" s="3098"/>
      <c r="AU95" s="3098"/>
      <c r="AV95" s="3098"/>
      <c r="AW95" s="3098"/>
      <c r="AX95" s="3098"/>
      <c r="AY95" s="3098"/>
      <c r="AZ95" s="3098"/>
      <c r="BA95" s="3098"/>
      <c r="BB95" s="3098"/>
      <c r="BC95" s="3098"/>
      <c r="BD95" s="3098"/>
      <c r="BE95" s="3098"/>
      <c r="BF95" s="3098"/>
      <c r="BG95" s="3098"/>
      <c r="BH95" s="3098"/>
      <c r="BI95" s="3098"/>
      <c r="BJ95" s="3098"/>
      <c r="BK95" s="3098"/>
      <c r="BL95" s="3098"/>
      <c r="BM95" s="3098"/>
      <c r="BN95" s="3098"/>
      <c r="BO95" s="3098"/>
      <c r="BP95" s="3098"/>
      <c r="BQ95" s="3098"/>
      <c r="BR95" s="3098"/>
      <c r="BS95" s="3098"/>
      <c r="BT95" s="3098"/>
      <c r="BU95" s="3098"/>
      <c r="BV95" s="3098"/>
      <c r="BW95" s="3098"/>
      <c r="BX95" s="3098"/>
      <c r="BY95" s="3098"/>
      <c r="BZ95" s="3098"/>
      <c r="CA95" s="3098"/>
      <c r="CB95" s="3098"/>
      <c r="CC95" s="3098"/>
    </row>
    <row r="96" spans="1:81" ht="9.75" customHeight="1">
      <c r="A96" s="3098"/>
      <c r="B96" s="3193"/>
      <c r="C96" s="3098"/>
      <c r="D96" s="3098"/>
      <c r="E96" s="3098"/>
      <c r="F96" s="3098"/>
      <c r="G96" s="3098"/>
      <c r="H96" s="3098"/>
      <c r="I96" s="3098"/>
      <c r="J96" s="3098"/>
      <c r="K96" s="3098"/>
      <c r="L96" s="3348"/>
      <c r="M96" s="3143"/>
      <c r="N96" s="3143"/>
      <c r="O96" s="3098"/>
      <c r="P96" s="3098"/>
      <c r="Q96" s="3098"/>
      <c r="R96" s="3098"/>
      <c r="S96" s="3098"/>
      <c r="T96" s="3098"/>
      <c r="U96" s="3098"/>
      <c r="V96" s="3098"/>
      <c r="W96" s="3098"/>
      <c r="X96" s="3098"/>
      <c r="Y96" s="3098"/>
      <c r="Z96" s="3098"/>
      <c r="AA96" s="3098"/>
      <c r="AB96" s="3098"/>
      <c r="AC96" s="3098"/>
      <c r="AD96" s="3098"/>
      <c r="AE96" s="3098"/>
      <c r="AF96" s="3098"/>
      <c r="AG96" s="3098"/>
      <c r="AH96" s="3098"/>
      <c r="AI96" s="3098"/>
      <c r="AJ96" s="3098"/>
      <c r="AK96" s="3098"/>
      <c r="AL96" s="3098"/>
      <c r="AM96" s="3098"/>
      <c r="AN96" s="3098"/>
      <c r="AO96" s="3098"/>
      <c r="AP96" s="3098"/>
      <c r="AQ96" s="3098"/>
      <c r="AR96" s="3098"/>
      <c r="AS96" s="3098"/>
      <c r="AT96" s="3098"/>
      <c r="AU96" s="3098"/>
      <c r="AV96" s="3098"/>
      <c r="AW96" s="3098"/>
      <c r="AX96" s="3098"/>
      <c r="AY96" s="3098"/>
      <c r="AZ96" s="3098"/>
      <c r="BA96" s="3098"/>
      <c r="BB96" s="3098"/>
      <c r="BC96" s="3098"/>
      <c r="BD96" s="3098"/>
      <c r="BE96" s="3098"/>
      <c r="BF96" s="3098"/>
      <c r="BG96" s="3098"/>
      <c r="BH96" s="3098"/>
      <c r="BI96" s="3098"/>
      <c r="BJ96" s="3098"/>
      <c r="BK96" s="3098"/>
      <c r="BL96" s="3098"/>
      <c r="BM96" s="3098"/>
      <c r="BN96" s="3098"/>
      <c r="BO96" s="3098"/>
      <c r="BP96" s="3098"/>
      <c r="BQ96" s="3098"/>
      <c r="BR96" s="3098"/>
      <c r="BS96" s="3098"/>
      <c r="BT96" s="3098"/>
      <c r="BU96" s="3098"/>
      <c r="BV96" s="3098"/>
      <c r="BW96" s="3098"/>
      <c r="BX96" s="3098"/>
      <c r="BY96" s="3098"/>
      <c r="BZ96" s="3098"/>
      <c r="CA96" s="3098"/>
      <c r="CB96" s="3098"/>
      <c r="CC96" s="3098"/>
    </row>
    <row r="97" spans="1:81" ht="9.75" customHeight="1">
      <c r="A97" s="3098"/>
      <c r="B97" s="3193"/>
      <c r="C97" s="3098"/>
      <c r="D97" s="3098"/>
      <c r="E97" s="3098"/>
      <c r="F97" s="3098"/>
      <c r="G97" s="3098"/>
      <c r="H97" s="3098"/>
      <c r="I97" s="3098"/>
      <c r="J97" s="3098"/>
      <c r="K97" s="3098"/>
      <c r="L97" s="3348"/>
      <c r="M97" s="3143"/>
      <c r="N97" s="3143"/>
      <c r="O97" s="3098"/>
      <c r="P97" s="3098"/>
      <c r="Q97" s="3098"/>
      <c r="R97" s="3098"/>
      <c r="S97" s="3098"/>
      <c r="T97" s="3098"/>
      <c r="U97" s="3098"/>
      <c r="V97" s="3098"/>
      <c r="W97" s="3098"/>
      <c r="X97" s="3098"/>
      <c r="Y97" s="3098"/>
      <c r="Z97" s="3098"/>
      <c r="AA97" s="3098"/>
      <c r="AB97" s="3098"/>
      <c r="AC97" s="3098"/>
      <c r="AD97" s="3098"/>
      <c r="AE97" s="3098"/>
      <c r="AF97" s="3098"/>
      <c r="AG97" s="3098"/>
      <c r="AH97" s="3098"/>
      <c r="AI97" s="3098"/>
      <c r="AJ97" s="3098"/>
      <c r="AK97" s="3098"/>
      <c r="AL97" s="3098"/>
      <c r="AM97" s="3098"/>
      <c r="AN97" s="3098"/>
      <c r="AO97" s="3098"/>
      <c r="AP97" s="3098"/>
      <c r="AQ97" s="3098"/>
      <c r="AR97" s="3098"/>
      <c r="AS97" s="3098"/>
      <c r="AT97" s="3098"/>
      <c r="AU97" s="3098"/>
      <c r="AV97" s="3098"/>
      <c r="AW97" s="3098"/>
      <c r="AX97" s="3098"/>
      <c r="AY97" s="3098"/>
      <c r="AZ97" s="3098"/>
      <c r="BA97" s="3098"/>
      <c r="BB97" s="3098"/>
      <c r="BC97" s="3098"/>
      <c r="BD97" s="3098"/>
      <c r="BE97" s="3098"/>
      <c r="BF97" s="3098"/>
      <c r="BG97" s="3098"/>
      <c r="BH97" s="3098"/>
      <c r="BI97" s="3098"/>
      <c r="BJ97" s="3098"/>
      <c r="BK97" s="3098"/>
      <c r="BL97" s="3098"/>
      <c r="BM97" s="3098"/>
      <c r="BN97" s="3098"/>
      <c r="BO97" s="3098"/>
      <c r="BP97" s="3098"/>
      <c r="BQ97" s="3098"/>
      <c r="BR97" s="3098"/>
      <c r="BS97" s="3098"/>
      <c r="BT97" s="3098"/>
      <c r="BU97" s="3098"/>
      <c r="BV97" s="3098"/>
      <c r="BW97" s="3098"/>
      <c r="BX97" s="3098"/>
      <c r="BY97" s="3098"/>
      <c r="BZ97" s="3098"/>
      <c r="CA97" s="3098"/>
      <c r="CB97" s="3098"/>
      <c r="CC97" s="3098"/>
    </row>
    <row r="98" spans="1:81" ht="9.75" customHeight="1">
      <c r="A98" s="3098"/>
      <c r="B98" s="3193"/>
      <c r="C98" s="3098"/>
      <c r="D98" s="3098"/>
      <c r="E98" s="3098"/>
      <c r="F98" s="3098"/>
      <c r="G98" s="3098"/>
      <c r="H98" s="3098"/>
      <c r="I98" s="3098"/>
      <c r="J98" s="3098"/>
      <c r="K98" s="3098"/>
      <c r="L98" s="3348"/>
      <c r="M98" s="3143"/>
      <c r="N98" s="3143"/>
      <c r="O98" s="3098"/>
      <c r="P98" s="3098"/>
      <c r="Q98" s="3098"/>
      <c r="R98" s="3098"/>
      <c r="S98" s="3098"/>
      <c r="T98" s="3098"/>
      <c r="U98" s="3098"/>
      <c r="V98" s="3098"/>
      <c r="W98" s="3098"/>
      <c r="X98" s="3098"/>
      <c r="Y98" s="3098"/>
      <c r="Z98" s="3098"/>
      <c r="AA98" s="3098"/>
      <c r="AB98" s="3098"/>
      <c r="AC98" s="3098"/>
      <c r="AD98" s="3098"/>
      <c r="AE98" s="3098"/>
      <c r="AF98" s="3098"/>
      <c r="AG98" s="3098"/>
      <c r="AH98" s="3098"/>
      <c r="AI98" s="3098"/>
      <c r="AJ98" s="3098"/>
      <c r="AK98" s="3098"/>
      <c r="AL98" s="3098"/>
      <c r="AM98" s="3098"/>
      <c r="AN98" s="3098"/>
      <c r="AO98" s="3098"/>
      <c r="AP98" s="3098"/>
      <c r="AQ98" s="3098"/>
      <c r="AR98" s="3098"/>
      <c r="AS98" s="3098"/>
      <c r="AT98" s="3098"/>
      <c r="AU98" s="3098"/>
      <c r="AV98" s="3098"/>
      <c r="AW98" s="3098"/>
      <c r="AX98" s="3098"/>
      <c r="AY98" s="3098"/>
      <c r="AZ98" s="3098"/>
      <c r="BA98" s="3098"/>
      <c r="BB98" s="3098"/>
      <c r="BC98" s="3098"/>
      <c r="BD98" s="3098"/>
      <c r="BE98" s="3098"/>
      <c r="BF98" s="3098"/>
      <c r="BG98" s="3098"/>
      <c r="BH98" s="3098"/>
      <c r="BI98" s="3098"/>
      <c r="BJ98" s="3098"/>
      <c r="BK98" s="3098"/>
      <c r="BL98" s="3098"/>
      <c r="BM98" s="3098"/>
      <c r="BN98" s="3098"/>
      <c r="BO98" s="3098"/>
      <c r="BP98" s="3098"/>
      <c r="BQ98" s="3098"/>
      <c r="BR98" s="3098"/>
      <c r="BS98" s="3098"/>
      <c r="BT98" s="3098"/>
      <c r="BU98" s="3098"/>
      <c r="BV98" s="3098"/>
      <c r="BW98" s="3098"/>
      <c r="BX98" s="3098"/>
      <c r="BY98" s="3098"/>
      <c r="BZ98" s="3098"/>
      <c r="CA98" s="3098"/>
      <c r="CB98" s="3098"/>
      <c r="CC98" s="3098"/>
    </row>
    <row r="99" spans="1:81" ht="9.75" customHeight="1">
      <c r="A99" s="3098"/>
      <c r="B99" s="3193"/>
      <c r="C99" s="3098"/>
      <c r="D99" s="3098"/>
      <c r="E99" s="3098"/>
      <c r="F99" s="3098"/>
      <c r="G99" s="3098"/>
      <c r="H99" s="3098"/>
      <c r="I99" s="3098"/>
      <c r="J99" s="3098"/>
      <c r="K99" s="3098"/>
      <c r="L99" s="3348"/>
      <c r="M99" s="3143"/>
      <c r="N99" s="3143"/>
      <c r="O99" s="3098"/>
      <c r="P99" s="3098"/>
      <c r="Q99" s="3098"/>
      <c r="R99" s="3098"/>
      <c r="S99" s="3098"/>
      <c r="T99" s="3098"/>
      <c r="U99" s="3098"/>
      <c r="V99" s="3098"/>
      <c r="W99" s="3098"/>
      <c r="X99" s="3098"/>
      <c r="Y99" s="3098"/>
      <c r="Z99" s="3098"/>
      <c r="AA99" s="3098"/>
      <c r="AB99" s="3098"/>
      <c r="AC99" s="3098"/>
      <c r="AD99" s="3098"/>
      <c r="AE99" s="3098"/>
      <c r="AF99" s="3098"/>
      <c r="AG99" s="3098"/>
      <c r="AH99" s="3098"/>
      <c r="AI99" s="3098"/>
      <c r="AJ99" s="3098"/>
      <c r="AK99" s="3098"/>
      <c r="AL99" s="3098"/>
      <c r="AM99" s="3098"/>
      <c r="AN99" s="3098"/>
      <c r="AO99" s="3098"/>
      <c r="AP99" s="3098"/>
      <c r="AQ99" s="3098"/>
      <c r="AR99" s="3098"/>
      <c r="AS99" s="3098"/>
      <c r="AT99" s="3098"/>
      <c r="AU99" s="3098"/>
      <c r="AV99" s="3098"/>
      <c r="AW99" s="3098"/>
      <c r="AX99" s="3098"/>
      <c r="AY99" s="3098"/>
      <c r="AZ99" s="3098"/>
      <c r="BA99" s="3098"/>
      <c r="BB99" s="3098"/>
      <c r="BC99" s="3098"/>
      <c r="BD99" s="3098"/>
      <c r="BE99" s="3098"/>
      <c r="BF99" s="3098"/>
      <c r="BG99" s="3098"/>
      <c r="BH99" s="3098"/>
      <c r="BI99" s="3098"/>
      <c r="BJ99" s="3098"/>
      <c r="BK99" s="3098"/>
      <c r="BL99" s="3098"/>
      <c r="BM99" s="3098"/>
      <c r="BN99" s="3098"/>
      <c r="BO99" s="3098"/>
      <c r="BP99" s="3098"/>
      <c r="BQ99" s="3098"/>
      <c r="BR99" s="3098"/>
      <c r="BS99" s="3098"/>
      <c r="BT99" s="3098"/>
      <c r="BU99" s="3098"/>
      <c r="BV99" s="3098"/>
      <c r="BW99" s="3098"/>
      <c r="BX99" s="3098"/>
      <c r="BY99" s="3098"/>
      <c r="BZ99" s="3098"/>
      <c r="CA99" s="3098"/>
      <c r="CB99" s="3098"/>
      <c r="CC99" s="3098"/>
    </row>
    <row r="100" spans="1:81" ht="9.75" customHeight="1">
      <c r="A100" s="3098"/>
      <c r="B100" s="3193"/>
      <c r="C100" s="3098"/>
      <c r="D100" s="3098"/>
      <c r="E100" s="3098"/>
      <c r="F100" s="3098"/>
      <c r="G100" s="3098"/>
      <c r="H100" s="3098"/>
      <c r="I100" s="3098"/>
      <c r="J100" s="3098"/>
      <c r="K100" s="3098"/>
      <c r="L100" s="3348"/>
      <c r="M100" s="3143"/>
      <c r="N100" s="3143"/>
      <c r="O100" s="3098"/>
      <c r="P100" s="3098"/>
      <c r="Q100" s="3098"/>
      <c r="R100" s="3098"/>
      <c r="S100" s="3098"/>
      <c r="T100" s="3098"/>
      <c r="U100" s="3098"/>
      <c r="V100" s="3098"/>
      <c r="W100" s="3098"/>
      <c r="X100" s="3098"/>
      <c r="Y100" s="3098"/>
      <c r="Z100" s="3098"/>
      <c r="AA100" s="3098"/>
      <c r="AB100" s="3098"/>
      <c r="AC100" s="3098"/>
      <c r="AD100" s="3098"/>
      <c r="AE100" s="3098"/>
      <c r="AF100" s="3098"/>
      <c r="AG100" s="3098"/>
      <c r="AH100" s="3098"/>
      <c r="AI100" s="3098"/>
      <c r="AJ100" s="3098"/>
      <c r="AK100" s="3098"/>
      <c r="AL100" s="3098"/>
      <c r="AM100" s="3098"/>
      <c r="AN100" s="3098"/>
      <c r="AO100" s="3098"/>
      <c r="AP100" s="3098"/>
      <c r="AQ100" s="3098"/>
      <c r="AR100" s="3098"/>
      <c r="AS100" s="3098"/>
      <c r="AT100" s="3098"/>
      <c r="AU100" s="3098"/>
      <c r="AV100" s="3098"/>
      <c r="AW100" s="3098"/>
      <c r="AX100" s="3098"/>
      <c r="AY100" s="3098"/>
      <c r="AZ100" s="3098"/>
      <c r="BA100" s="3098"/>
      <c r="BB100" s="3098"/>
      <c r="BC100" s="3098"/>
      <c r="BD100" s="3098"/>
      <c r="BE100" s="3098"/>
      <c r="BF100" s="3098"/>
      <c r="BG100" s="3098"/>
      <c r="BH100" s="3098"/>
      <c r="BI100" s="3098"/>
      <c r="BJ100" s="3098"/>
      <c r="BK100" s="3098"/>
      <c r="BL100" s="3098"/>
      <c r="BM100" s="3098"/>
      <c r="BN100" s="3098"/>
      <c r="BO100" s="3098"/>
      <c r="BP100" s="3098"/>
      <c r="BQ100" s="3098"/>
      <c r="BR100" s="3098"/>
      <c r="BS100" s="3098"/>
      <c r="BT100" s="3098"/>
      <c r="BU100" s="3098"/>
      <c r="BV100" s="3098"/>
      <c r="BW100" s="3098"/>
      <c r="BX100" s="3098"/>
      <c r="BY100" s="3098"/>
      <c r="BZ100" s="3098"/>
      <c r="CA100" s="3098"/>
      <c r="CB100" s="3098"/>
      <c r="CC100" s="3098"/>
    </row>
    <row r="101" spans="1:81" ht="9.75" customHeight="1">
      <c r="A101" s="3098"/>
      <c r="B101" s="3193"/>
      <c r="C101" s="3098"/>
      <c r="D101" s="3098"/>
      <c r="E101" s="3098"/>
      <c r="F101" s="3098"/>
      <c r="G101" s="3098"/>
      <c r="H101" s="3098"/>
      <c r="I101" s="3098"/>
      <c r="J101" s="3098"/>
      <c r="K101" s="3098"/>
      <c r="L101" s="3099"/>
      <c r="M101" s="3143"/>
      <c r="N101" s="3143"/>
      <c r="O101" s="3098"/>
      <c r="P101" s="3098"/>
      <c r="Q101" s="3098"/>
      <c r="R101" s="3098"/>
      <c r="S101" s="3098"/>
      <c r="T101" s="3098"/>
      <c r="U101" s="3098"/>
      <c r="V101" s="3098"/>
      <c r="W101" s="3098"/>
      <c r="X101" s="3098"/>
      <c r="Y101" s="3098"/>
      <c r="Z101" s="3098"/>
      <c r="AA101" s="3098"/>
      <c r="AB101" s="3098"/>
      <c r="AC101" s="3098"/>
      <c r="AD101" s="3098"/>
      <c r="AE101" s="3098"/>
      <c r="AF101" s="3098"/>
      <c r="AG101" s="3098"/>
      <c r="AH101" s="3098"/>
      <c r="AI101" s="3098"/>
      <c r="AJ101" s="3098"/>
      <c r="AK101" s="3098"/>
      <c r="AL101" s="3098"/>
      <c r="AM101" s="3098"/>
      <c r="AN101" s="3098"/>
      <c r="AO101" s="3098"/>
      <c r="AP101" s="3098"/>
      <c r="AQ101" s="3098"/>
      <c r="AR101" s="3098"/>
      <c r="AS101" s="3098"/>
      <c r="AT101" s="3098"/>
      <c r="AU101" s="3098"/>
      <c r="AV101" s="3098"/>
      <c r="AW101" s="3098"/>
      <c r="AX101" s="3098"/>
      <c r="AY101" s="3098"/>
      <c r="AZ101" s="3098"/>
      <c r="BA101" s="3098"/>
      <c r="BB101" s="3098"/>
      <c r="BC101" s="3098"/>
      <c r="BD101" s="3098"/>
      <c r="BE101" s="3098"/>
      <c r="BF101" s="3098"/>
      <c r="BG101" s="3098"/>
      <c r="BH101" s="3098"/>
      <c r="BI101" s="3098"/>
      <c r="BJ101" s="3098"/>
      <c r="BK101" s="3098"/>
      <c r="BL101" s="3098"/>
      <c r="BM101" s="3098"/>
      <c r="BN101" s="3098"/>
      <c r="BO101" s="3098"/>
      <c r="BP101" s="3098"/>
      <c r="BQ101" s="3098"/>
      <c r="BR101" s="3098"/>
      <c r="BS101" s="3098"/>
      <c r="BT101" s="3098"/>
      <c r="BU101" s="3098"/>
      <c r="BV101" s="3098"/>
      <c r="BW101" s="3098"/>
      <c r="BX101" s="3098"/>
      <c r="BY101" s="3098"/>
      <c r="BZ101" s="3098"/>
      <c r="CA101" s="3098"/>
      <c r="CB101" s="3098"/>
      <c r="CC101" s="3098"/>
    </row>
    <row r="102" spans="1:81" ht="18.75" customHeight="1">
      <c r="A102" s="3143"/>
      <c r="B102" s="3143"/>
      <c r="C102" s="3143"/>
      <c r="D102" s="3143"/>
      <c r="E102" s="3143"/>
      <c r="F102" s="3143"/>
      <c r="G102" s="3143"/>
      <c r="H102" s="3143"/>
      <c r="I102" s="3143"/>
      <c r="J102" s="3143"/>
      <c r="K102" s="3143"/>
      <c r="L102" s="3143"/>
      <c r="M102" s="3143"/>
      <c r="N102" s="3143"/>
      <c r="O102" s="3143"/>
      <c r="P102" s="3143"/>
      <c r="Q102" s="3143"/>
      <c r="R102" s="3143"/>
      <c r="S102" s="3143"/>
      <c r="T102" s="3143"/>
      <c r="U102" s="3143"/>
      <c r="V102" s="3143"/>
      <c r="W102" s="3143"/>
      <c r="X102" s="3143"/>
      <c r="Y102" s="3143"/>
      <c r="Z102" s="3143"/>
      <c r="AA102" s="3143"/>
      <c r="AB102" s="3143"/>
      <c r="AC102" s="3143"/>
      <c r="AD102" s="3143"/>
      <c r="AE102" s="3143"/>
      <c r="AF102" s="3143"/>
      <c r="AG102" s="3143"/>
      <c r="AH102" s="3143"/>
      <c r="AI102" s="3143"/>
      <c r="AJ102" s="3143"/>
      <c r="AK102" s="3143"/>
      <c r="AL102" s="3143"/>
      <c r="AM102" s="3143"/>
      <c r="AN102" s="3143"/>
      <c r="AO102" s="3143"/>
      <c r="AP102" s="3143"/>
      <c r="AQ102" s="3143"/>
      <c r="AR102" s="3143"/>
      <c r="AS102" s="3143"/>
      <c r="AT102" s="3143"/>
      <c r="AU102" s="3143"/>
      <c r="AV102" s="3143"/>
      <c r="AW102" s="3143"/>
      <c r="AX102" s="3143"/>
      <c r="AY102" s="3143"/>
      <c r="AZ102" s="3143"/>
      <c r="BA102" s="3143"/>
      <c r="BB102" s="3143"/>
      <c r="BC102" s="3143"/>
      <c r="BD102" s="3143"/>
      <c r="BE102" s="3143"/>
      <c r="BF102" s="3143"/>
      <c r="BG102" s="3143"/>
      <c r="BH102" s="3143"/>
      <c r="BI102" s="3143"/>
      <c r="BJ102" s="3143"/>
      <c r="BK102" s="3143"/>
      <c r="BL102" s="3143"/>
      <c r="BM102" s="3143"/>
      <c r="BN102" s="3143"/>
      <c r="BO102" s="3143"/>
      <c r="BP102" s="3143"/>
      <c r="BQ102" s="3143"/>
      <c r="BR102" s="3143"/>
      <c r="BS102" s="3143"/>
      <c r="BT102" s="3143"/>
      <c r="BU102" s="3143"/>
      <c r="BV102" s="3143"/>
      <c r="BW102" s="3143"/>
      <c r="BX102" s="3143"/>
      <c r="BY102" s="3143"/>
      <c r="BZ102" s="3143"/>
      <c r="CA102" s="3143"/>
      <c r="CB102" s="3143"/>
      <c r="CC102" s="3143"/>
    </row>
    <row r="103" spans="1:81" ht="16.5" customHeight="1">
      <c r="A103" s="3143"/>
      <c r="B103" s="6038">
        <f>SUM('Soalan 13B (ms32-33)'!AJ106:BV106)+1</f>
        <v>34</v>
      </c>
      <c r="C103" s="5924"/>
      <c r="D103" s="5924"/>
      <c r="E103" s="5924"/>
      <c r="F103" s="5924"/>
      <c r="G103" s="5924"/>
      <c r="H103" s="5924"/>
      <c r="I103" s="5924"/>
      <c r="J103" s="5924"/>
      <c r="K103" s="5924"/>
      <c r="L103" s="5924"/>
      <c r="M103" s="5924"/>
      <c r="N103" s="5924"/>
      <c r="O103" s="5924"/>
      <c r="P103" s="5924"/>
      <c r="Q103" s="5924"/>
      <c r="R103" s="5924"/>
      <c r="S103" s="5924"/>
      <c r="T103" s="5924"/>
      <c r="U103" s="5924"/>
      <c r="V103" s="5924"/>
      <c r="W103" s="5924"/>
      <c r="X103" s="5924"/>
      <c r="Y103" s="5924"/>
      <c r="Z103" s="5924"/>
      <c r="AA103" s="5924"/>
      <c r="AB103" s="5924"/>
      <c r="AC103" s="5924"/>
      <c r="AD103" s="5924"/>
      <c r="AE103" s="5924"/>
      <c r="AF103" s="5924"/>
      <c r="AG103" s="5924"/>
      <c r="AH103" s="5924"/>
      <c r="AI103" s="5924"/>
      <c r="AJ103" s="5924"/>
      <c r="AK103" s="5924"/>
      <c r="AL103" s="3557"/>
      <c r="AM103" s="3557"/>
      <c r="AN103" s="3557"/>
      <c r="AO103" s="6038">
        <f>B103+1</f>
        <v>35</v>
      </c>
      <c r="AP103" s="5924"/>
      <c r="AQ103" s="5924"/>
      <c r="AR103" s="5924"/>
      <c r="AS103" s="5924"/>
      <c r="AT103" s="5924"/>
      <c r="AU103" s="5924"/>
      <c r="AV103" s="5924"/>
      <c r="AW103" s="5924"/>
      <c r="AX103" s="5924"/>
      <c r="AY103" s="5924"/>
      <c r="AZ103" s="5924"/>
      <c r="BA103" s="5924"/>
      <c r="BB103" s="5924"/>
      <c r="BC103" s="5924"/>
      <c r="BD103" s="5924"/>
      <c r="BE103" s="5924"/>
      <c r="BF103" s="5924"/>
      <c r="BG103" s="5924"/>
      <c r="BH103" s="5924"/>
      <c r="BI103" s="5924"/>
      <c r="BJ103" s="5924"/>
      <c r="BK103" s="5924"/>
      <c r="BL103" s="5924"/>
      <c r="BM103" s="5924"/>
      <c r="BN103" s="5924"/>
      <c r="BO103" s="5924"/>
      <c r="BP103" s="5924"/>
      <c r="BQ103" s="5924"/>
      <c r="BR103" s="5924"/>
      <c r="BS103" s="5924"/>
      <c r="BT103" s="5924"/>
      <c r="BU103" s="5924"/>
      <c r="BV103" s="5924"/>
      <c r="BW103" s="5924"/>
      <c r="BX103" s="5924"/>
      <c r="BY103" s="5924"/>
      <c r="BZ103" s="5924"/>
      <c r="CA103" s="5924"/>
      <c r="CB103" s="3557"/>
      <c r="CC103" s="3143"/>
    </row>
    <row r="104" spans="1:81" ht="16.5" customHeight="1">
      <c r="A104" s="3143"/>
      <c r="B104" s="3143"/>
      <c r="C104" s="3143"/>
      <c r="D104" s="3143"/>
      <c r="E104" s="3143"/>
      <c r="F104" s="3143"/>
      <c r="G104" s="3143"/>
      <c r="H104" s="3143"/>
      <c r="I104" s="3143"/>
      <c r="J104" s="3143"/>
      <c r="K104" s="3143"/>
      <c r="L104" s="3098"/>
      <c r="M104" s="3098"/>
      <c r="N104" s="3098"/>
      <c r="O104" s="3098"/>
      <c r="P104" s="3098"/>
      <c r="Q104" s="3098"/>
      <c r="R104" s="3098"/>
      <c r="S104" s="3098"/>
      <c r="T104" s="3098"/>
      <c r="U104" s="3098"/>
      <c r="V104" s="3098"/>
      <c r="W104" s="3098"/>
      <c r="X104" s="3098"/>
      <c r="Y104" s="3098"/>
      <c r="Z104" s="3098"/>
      <c r="AA104" s="3098"/>
      <c r="AB104" s="3098"/>
      <c r="AC104" s="3098"/>
      <c r="AD104" s="3098"/>
      <c r="AE104" s="3098"/>
      <c r="AF104" s="3098"/>
      <c r="AG104" s="3098"/>
      <c r="AH104" s="3098"/>
      <c r="AI104" s="3098"/>
      <c r="AJ104" s="3098"/>
      <c r="AK104" s="3098"/>
      <c r="AL104" s="3098"/>
      <c r="AM104" s="3098"/>
      <c r="AN104" s="3098"/>
      <c r="AO104" s="3143"/>
      <c r="AP104" s="3143"/>
      <c r="AQ104" s="3143"/>
      <c r="AR104" s="3143"/>
      <c r="AS104" s="3143"/>
      <c r="AT104" s="3143"/>
      <c r="AU104" s="3143"/>
      <c r="AV104" s="3143"/>
      <c r="AW104" s="3143"/>
      <c r="AX104" s="3143"/>
      <c r="AY104" s="3143"/>
      <c r="AZ104" s="3143"/>
      <c r="BA104" s="3143"/>
      <c r="BB104" s="3143"/>
      <c r="BC104" s="3143"/>
      <c r="BD104" s="3143"/>
      <c r="BE104" s="3143"/>
      <c r="BF104" s="3143"/>
      <c r="BG104" s="3143"/>
      <c r="BH104" s="3143"/>
      <c r="BI104" s="3143"/>
      <c r="BJ104" s="3143"/>
      <c r="BK104" s="3143"/>
      <c r="BL104" s="3143"/>
      <c r="BM104" s="3143"/>
      <c r="BN104" s="3143"/>
      <c r="BO104" s="3143"/>
      <c r="BP104" s="3143"/>
      <c r="BQ104" s="3143"/>
      <c r="BR104" s="3143"/>
      <c r="BS104" s="3143"/>
      <c r="BT104" s="3143"/>
      <c r="BU104" s="3143"/>
      <c r="BV104" s="3143"/>
      <c r="BW104" s="3143"/>
      <c r="BX104" s="3143"/>
      <c r="BY104" s="3143"/>
      <c r="BZ104" s="3143"/>
      <c r="CA104" s="3143"/>
      <c r="CB104" s="3143"/>
      <c r="CC104" s="3143"/>
    </row>
    <row r="105" spans="1:81" ht="16.5" customHeight="1">
      <c r="A105" s="3143"/>
      <c r="B105" s="3143"/>
      <c r="C105" s="3143"/>
      <c r="D105" s="3143"/>
      <c r="E105" s="3143"/>
      <c r="F105" s="3143"/>
      <c r="G105" s="3143"/>
      <c r="H105" s="3143"/>
      <c r="I105" s="3143"/>
      <c r="J105" s="3143"/>
      <c r="K105" s="3143"/>
      <c r="L105" s="3098"/>
      <c r="M105" s="3098"/>
      <c r="N105" s="3098"/>
      <c r="O105" s="3098"/>
      <c r="P105" s="3098"/>
      <c r="Q105" s="3098"/>
      <c r="R105" s="3098"/>
      <c r="S105" s="3098"/>
      <c r="T105" s="3098"/>
      <c r="U105" s="3098"/>
      <c r="V105" s="3098"/>
      <c r="W105" s="3098"/>
      <c r="X105" s="3098"/>
      <c r="Y105" s="3098"/>
      <c r="Z105" s="3098"/>
      <c r="AA105" s="3098"/>
      <c r="AB105" s="3098"/>
      <c r="AC105" s="3098"/>
      <c r="AD105" s="3098"/>
      <c r="AE105" s="3098"/>
      <c r="AF105" s="3098"/>
      <c r="AG105" s="3098"/>
      <c r="AH105" s="3098"/>
      <c r="AI105" s="3098"/>
      <c r="AJ105" s="3098"/>
      <c r="AK105" s="3098"/>
      <c r="AL105" s="3098"/>
      <c r="AM105" s="3098"/>
      <c r="AN105" s="3098"/>
      <c r="AO105" s="3143"/>
      <c r="AP105" s="3143"/>
      <c r="AQ105" s="3143"/>
      <c r="AR105" s="3143"/>
      <c r="AS105" s="3143"/>
      <c r="AT105" s="3143"/>
      <c r="AU105" s="3143"/>
      <c r="AV105" s="3143"/>
      <c r="AW105" s="3143"/>
      <c r="AX105" s="3143"/>
      <c r="AY105" s="3143"/>
      <c r="AZ105" s="3143"/>
      <c r="BA105" s="3143"/>
      <c r="BB105" s="3143"/>
      <c r="BC105" s="3143"/>
      <c r="BD105" s="3143"/>
      <c r="BE105" s="3143"/>
      <c r="BF105" s="3143"/>
      <c r="BG105" s="3143"/>
      <c r="BH105" s="3143"/>
      <c r="BI105" s="3143"/>
      <c r="BJ105" s="3143"/>
      <c r="BK105" s="3143"/>
      <c r="BL105" s="3143"/>
      <c r="BM105" s="3143"/>
      <c r="BN105" s="3143"/>
      <c r="BO105" s="3143"/>
      <c r="BP105" s="3143"/>
      <c r="BQ105" s="3189"/>
      <c r="BR105" s="3189"/>
      <c r="BS105" s="3189"/>
      <c r="BT105" s="3189"/>
      <c r="BU105" s="3189"/>
      <c r="BV105" s="3189"/>
      <c r="BW105" s="3189"/>
      <c r="BX105" s="3189"/>
      <c r="BY105" s="3189"/>
      <c r="BZ105" s="3189"/>
      <c r="CA105" s="3143"/>
      <c r="CB105" s="3143"/>
      <c r="CC105" s="3143"/>
    </row>
    <row r="106" spans="1:81" ht="16.5" customHeight="1">
      <c r="A106" s="3143"/>
      <c r="B106" s="3143"/>
      <c r="C106" s="3143"/>
      <c r="D106" s="3143"/>
      <c r="E106" s="3143"/>
      <c r="F106" s="3143"/>
      <c r="G106" s="3143"/>
      <c r="H106" s="3143"/>
      <c r="I106" s="3143"/>
      <c r="J106" s="3143"/>
      <c r="K106" s="3143"/>
      <c r="L106" s="3098"/>
      <c r="M106" s="3098"/>
      <c r="N106" s="3098"/>
      <c r="O106" s="3098"/>
      <c r="P106" s="3098"/>
      <c r="Q106" s="3098"/>
      <c r="R106" s="3098"/>
      <c r="S106" s="3098"/>
      <c r="T106" s="3098"/>
      <c r="U106" s="3098"/>
      <c r="V106" s="3098"/>
      <c r="W106" s="3098"/>
      <c r="X106" s="3098"/>
      <c r="Y106" s="3098"/>
      <c r="Z106" s="3098"/>
      <c r="AA106" s="3098"/>
      <c r="AB106" s="3098"/>
      <c r="AC106" s="3098"/>
      <c r="AD106" s="3098"/>
      <c r="AE106" s="3098"/>
      <c r="AF106" s="3098"/>
      <c r="AG106" s="3098"/>
      <c r="AH106" s="3098"/>
      <c r="AI106" s="3098"/>
      <c r="AJ106" s="3098"/>
      <c r="AK106" s="3098"/>
      <c r="AL106" s="3098"/>
      <c r="AM106" s="3098"/>
      <c r="AN106" s="3098"/>
      <c r="AO106" s="3143"/>
      <c r="AP106" s="3143"/>
      <c r="AQ106" s="3143"/>
      <c r="AR106" s="3143"/>
      <c r="AS106" s="3143"/>
      <c r="AT106" s="3143"/>
      <c r="AU106" s="3143"/>
      <c r="AV106" s="3143"/>
      <c r="AW106" s="3143"/>
      <c r="AX106" s="3143"/>
      <c r="AY106" s="3143"/>
      <c r="AZ106" s="3143"/>
      <c r="BA106" s="3143"/>
      <c r="BB106" s="3143"/>
      <c r="BC106" s="3143"/>
      <c r="BD106" s="3143"/>
      <c r="BE106" s="3143"/>
      <c r="BF106" s="3143"/>
      <c r="BG106" s="3143"/>
      <c r="BH106" s="3143"/>
      <c r="BI106" s="3143"/>
      <c r="BJ106" s="3143"/>
      <c r="BK106" s="3143"/>
      <c r="BL106" s="3143"/>
      <c r="BM106" s="3143"/>
      <c r="BN106" s="3143"/>
      <c r="BO106" s="3143"/>
      <c r="BP106" s="3143"/>
      <c r="BQ106" s="3189"/>
      <c r="BR106" s="3189"/>
      <c r="BS106" s="3189"/>
      <c r="BT106" s="3189"/>
      <c r="BU106" s="3189"/>
      <c r="BV106" s="3189"/>
      <c r="BW106" s="3189"/>
      <c r="BX106" s="3189"/>
      <c r="BY106" s="3189"/>
      <c r="BZ106" s="3189"/>
      <c r="CA106" s="3143"/>
      <c r="CB106" s="3143"/>
      <c r="CC106" s="3143"/>
    </row>
    <row r="107" spans="1:81" ht="16.5" customHeight="1">
      <c r="A107" s="3143"/>
      <c r="B107" s="3143"/>
      <c r="C107" s="3143"/>
      <c r="D107" s="3143"/>
      <c r="E107" s="3143"/>
      <c r="F107" s="3143"/>
      <c r="G107" s="3143"/>
      <c r="H107" s="3143"/>
      <c r="I107" s="3143"/>
      <c r="J107" s="3143"/>
      <c r="K107" s="3143"/>
      <c r="L107" s="3098"/>
      <c r="M107" s="3098"/>
      <c r="N107" s="3098"/>
      <c r="O107" s="3098"/>
      <c r="P107" s="3098"/>
      <c r="Q107" s="3098"/>
      <c r="R107" s="3098"/>
      <c r="S107" s="3098"/>
      <c r="T107" s="3098"/>
      <c r="U107" s="3098"/>
      <c r="V107" s="3098"/>
      <c r="W107" s="3098"/>
      <c r="X107" s="3098"/>
      <c r="Y107" s="3098"/>
      <c r="Z107" s="3098"/>
      <c r="AA107" s="3098"/>
      <c r="AB107" s="3098"/>
      <c r="AC107" s="3098"/>
      <c r="AD107" s="3098"/>
      <c r="AE107" s="3098"/>
      <c r="AF107" s="3098"/>
      <c r="AG107" s="3098"/>
      <c r="AH107" s="3098"/>
      <c r="AI107" s="3098"/>
      <c r="AJ107" s="3098"/>
      <c r="AK107" s="3098"/>
      <c r="AL107" s="3098"/>
      <c r="AM107" s="3098"/>
      <c r="AN107" s="3098"/>
      <c r="AO107" s="3143"/>
      <c r="AP107" s="3143"/>
      <c r="AQ107" s="3143"/>
      <c r="AR107" s="3143"/>
      <c r="AS107" s="3143"/>
      <c r="AT107" s="3143"/>
      <c r="AU107" s="3143"/>
      <c r="AV107" s="3143"/>
      <c r="AW107" s="3143"/>
      <c r="AX107" s="3143"/>
      <c r="AY107" s="3143"/>
      <c r="AZ107" s="3143"/>
      <c r="BA107" s="3143"/>
      <c r="BB107" s="3143"/>
      <c r="BC107" s="3143"/>
      <c r="BD107" s="3143"/>
      <c r="BE107" s="3143"/>
      <c r="BF107" s="3143"/>
      <c r="BG107" s="3143"/>
      <c r="BH107" s="3143"/>
      <c r="BI107" s="3143"/>
      <c r="BJ107" s="3143"/>
      <c r="BK107" s="3143"/>
      <c r="BL107" s="3143"/>
      <c r="BM107" s="3143"/>
      <c r="BN107" s="3143"/>
      <c r="BO107" s="3143"/>
      <c r="BP107" s="3143"/>
      <c r="BQ107" s="3189"/>
      <c r="BR107" s="3189"/>
      <c r="BS107" s="3189"/>
      <c r="BT107" s="3189"/>
      <c r="BU107" s="3189"/>
      <c r="BV107" s="3189"/>
      <c r="BW107" s="3189"/>
      <c r="BX107" s="3189"/>
      <c r="BY107" s="3189"/>
      <c r="BZ107" s="3189"/>
      <c r="CA107" s="3143"/>
      <c r="CB107" s="3143"/>
      <c r="CC107" s="3143"/>
    </row>
    <row r="108" spans="1:81" ht="16.5" customHeight="1">
      <c r="A108" s="3143"/>
      <c r="B108" s="3143"/>
      <c r="C108" s="3143"/>
      <c r="D108" s="3143"/>
      <c r="E108" s="3143"/>
      <c r="F108" s="3143"/>
      <c r="G108" s="3143"/>
      <c r="H108" s="3143"/>
      <c r="I108" s="3143"/>
      <c r="J108" s="3143"/>
      <c r="K108" s="3143"/>
      <c r="L108" s="3098"/>
      <c r="M108" s="3098"/>
      <c r="N108" s="3098"/>
      <c r="O108" s="3098"/>
      <c r="P108" s="3098"/>
      <c r="Q108" s="3098"/>
      <c r="R108" s="3098"/>
      <c r="S108" s="3098"/>
      <c r="T108" s="3098"/>
      <c r="U108" s="3098"/>
      <c r="V108" s="3098"/>
      <c r="W108" s="3098"/>
      <c r="X108" s="3098"/>
      <c r="Y108" s="3098"/>
      <c r="Z108" s="3098"/>
      <c r="AA108" s="3098"/>
      <c r="AB108" s="3098"/>
      <c r="AC108" s="3098"/>
      <c r="AD108" s="3098"/>
      <c r="AE108" s="3098"/>
      <c r="AF108" s="3098"/>
      <c r="AG108" s="3098"/>
      <c r="AH108" s="3098"/>
      <c r="AI108" s="3098"/>
      <c r="AJ108" s="3098"/>
      <c r="AK108" s="3098"/>
      <c r="AL108" s="3098"/>
      <c r="AM108" s="3098"/>
      <c r="AN108" s="3098"/>
      <c r="AO108" s="3143"/>
      <c r="AP108" s="3143"/>
      <c r="AQ108" s="3143"/>
      <c r="AR108" s="3143"/>
      <c r="AS108" s="3143"/>
      <c r="AT108" s="3143"/>
      <c r="AU108" s="3143"/>
      <c r="AV108" s="3143"/>
      <c r="AW108" s="3143"/>
      <c r="AX108" s="3143"/>
      <c r="AY108" s="3143"/>
      <c r="AZ108" s="3143"/>
      <c r="BA108" s="3143"/>
      <c r="BB108" s="3143"/>
      <c r="BC108" s="3143"/>
      <c r="BD108" s="3143"/>
      <c r="BE108" s="3143"/>
      <c r="BF108" s="3143"/>
      <c r="BG108" s="3143"/>
      <c r="BH108" s="3143"/>
      <c r="BI108" s="3143"/>
      <c r="BJ108" s="3143"/>
      <c r="BK108" s="3143"/>
      <c r="BL108" s="3143"/>
      <c r="BM108" s="3143"/>
      <c r="BN108" s="3143"/>
      <c r="BO108" s="3143"/>
      <c r="BP108" s="3143"/>
      <c r="BQ108" s="3189"/>
      <c r="BR108" s="3189"/>
      <c r="BS108" s="3189"/>
      <c r="BT108" s="3189"/>
      <c r="BU108" s="3189"/>
      <c r="BV108" s="3189"/>
      <c r="BW108" s="3189"/>
      <c r="BX108" s="3189"/>
      <c r="BY108" s="3189"/>
      <c r="BZ108" s="3189"/>
      <c r="CA108" s="3143"/>
      <c r="CB108" s="3143"/>
      <c r="CC108" s="3143"/>
    </row>
    <row r="109" spans="1:81" ht="16.5" customHeight="1">
      <c r="A109" s="3143"/>
      <c r="B109" s="3143"/>
      <c r="C109" s="3143"/>
      <c r="D109" s="3143"/>
      <c r="E109" s="3143"/>
      <c r="F109" s="3143"/>
      <c r="G109" s="3143"/>
      <c r="H109" s="3143"/>
      <c r="I109" s="3143"/>
      <c r="J109" s="3143"/>
      <c r="K109" s="3143"/>
      <c r="L109" s="3098"/>
      <c r="M109" s="3098"/>
      <c r="N109" s="3098"/>
      <c r="O109" s="3098"/>
      <c r="P109" s="3098"/>
      <c r="Q109" s="3098"/>
      <c r="R109" s="3098"/>
      <c r="S109" s="3098"/>
      <c r="T109" s="3098"/>
      <c r="U109" s="3098"/>
      <c r="V109" s="3098"/>
      <c r="W109" s="3098"/>
      <c r="X109" s="3098"/>
      <c r="Y109" s="3098"/>
      <c r="Z109" s="3098"/>
      <c r="AA109" s="3098"/>
      <c r="AB109" s="3098"/>
      <c r="AC109" s="3098"/>
      <c r="AD109" s="3098"/>
      <c r="AE109" s="3098"/>
      <c r="AF109" s="3098"/>
      <c r="AG109" s="3098"/>
      <c r="AH109" s="3098"/>
      <c r="AI109" s="3098"/>
      <c r="AJ109" s="3098"/>
      <c r="AK109" s="3098"/>
      <c r="AL109" s="3098"/>
      <c r="AM109" s="3098"/>
      <c r="AN109" s="3098"/>
      <c r="AO109" s="3143"/>
      <c r="AP109" s="3143"/>
      <c r="AQ109" s="3143"/>
      <c r="AR109" s="3143"/>
      <c r="AS109" s="3143"/>
      <c r="AT109" s="3143"/>
      <c r="AU109" s="3143"/>
      <c r="AV109" s="3143"/>
      <c r="AW109" s="3143"/>
      <c r="AX109" s="3143"/>
      <c r="AY109" s="3143"/>
      <c r="AZ109" s="3143"/>
      <c r="BA109" s="3143"/>
      <c r="BB109" s="3143"/>
      <c r="BC109" s="3143"/>
      <c r="BD109" s="3143"/>
      <c r="BE109" s="3143"/>
      <c r="BF109" s="3143"/>
      <c r="BG109" s="3143"/>
      <c r="BH109" s="3143"/>
      <c r="BI109" s="3143"/>
      <c r="BJ109" s="3143"/>
      <c r="BK109" s="3143"/>
      <c r="BL109" s="3143"/>
      <c r="BM109" s="3143"/>
      <c r="BN109" s="3143"/>
      <c r="BO109" s="3143"/>
      <c r="BP109" s="3143"/>
      <c r="BQ109" s="3189"/>
      <c r="BR109" s="3189"/>
      <c r="BS109" s="3189"/>
      <c r="BT109" s="3189"/>
      <c r="BU109" s="3189"/>
      <c r="BV109" s="3189"/>
      <c r="BW109" s="3189"/>
      <c r="BX109" s="3189"/>
      <c r="BY109" s="3189"/>
      <c r="BZ109" s="3189"/>
      <c r="CA109" s="3143"/>
      <c r="CB109" s="3143"/>
      <c r="CC109" s="3143"/>
    </row>
    <row r="110" spans="1:81" ht="16.5" customHeight="1">
      <c r="A110" s="3143"/>
      <c r="B110" s="3143"/>
      <c r="C110" s="3143"/>
      <c r="D110" s="3143"/>
      <c r="E110" s="3143"/>
      <c r="F110" s="3143"/>
      <c r="G110" s="3143"/>
      <c r="H110" s="3143"/>
      <c r="I110" s="3143"/>
      <c r="J110" s="3143"/>
      <c r="K110" s="3143"/>
      <c r="L110" s="3098"/>
      <c r="M110" s="3098"/>
      <c r="N110" s="3098"/>
      <c r="O110" s="3098"/>
      <c r="P110" s="3098"/>
      <c r="Q110" s="3098"/>
      <c r="R110" s="3098"/>
      <c r="S110" s="3098"/>
      <c r="T110" s="3098"/>
      <c r="U110" s="3098"/>
      <c r="V110" s="3098"/>
      <c r="W110" s="3098"/>
      <c r="X110" s="3098"/>
      <c r="Y110" s="3098"/>
      <c r="Z110" s="3098"/>
      <c r="AA110" s="3098"/>
      <c r="AB110" s="3098"/>
      <c r="AC110" s="3098"/>
      <c r="AD110" s="3098"/>
      <c r="AE110" s="3098"/>
      <c r="AF110" s="3098"/>
      <c r="AG110" s="3098"/>
      <c r="AH110" s="3098"/>
      <c r="AI110" s="3098"/>
      <c r="AJ110" s="3098"/>
      <c r="AK110" s="3098"/>
      <c r="AL110" s="3098"/>
      <c r="AM110" s="3098"/>
      <c r="AN110" s="3098"/>
      <c r="AO110" s="3143"/>
      <c r="AP110" s="3143"/>
      <c r="AQ110" s="3143"/>
      <c r="AR110" s="3143"/>
      <c r="AS110" s="3143"/>
      <c r="AT110" s="3143"/>
      <c r="AU110" s="3143"/>
      <c r="AV110" s="3143"/>
      <c r="AW110" s="3143"/>
      <c r="AX110" s="3143"/>
      <c r="AY110" s="3143"/>
      <c r="AZ110" s="3143"/>
      <c r="BA110" s="3143"/>
      <c r="BB110" s="3143"/>
      <c r="BC110" s="3143"/>
      <c r="BD110" s="3143"/>
      <c r="BE110" s="3143"/>
      <c r="BF110" s="3143"/>
      <c r="BG110" s="3143"/>
      <c r="BH110" s="3143"/>
      <c r="BI110" s="3143"/>
      <c r="BJ110" s="3143"/>
      <c r="BK110" s="3143"/>
      <c r="BL110" s="3143"/>
      <c r="BM110" s="3143"/>
      <c r="BN110" s="3143"/>
      <c r="BO110" s="3143"/>
      <c r="BP110" s="3143"/>
      <c r="BQ110" s="3189"/>
      <c r="BR110" s="3189"/>
      <c r="BS110" s="3189"/>
      <c r="BT110" s="3189"/>
      <c r="BU110" s="3189"/>
      <c r="BV110" s="3189"/>
      <c r="BW110" s="3189"/>
      <c r="BX110" s="3189"/>
      <c r="BY110" s="3189"/>
      <c r="BZ110" s="3189"/>
      <c r="CA110" s="3143"/>
      <c r="CB110" s="3143"/>
      <c r="CC110" s="3143"/>
    </row>
    <row r="111" spans="1:81" ht="16.5" customHeight="1">
      <c r="A111" s="3143"/>
      <c r="B111" s="3143"/>
      <c r="C111" s="3143"/>
      <c r="D111" s="3143"/>
      <c r="E111" s="3143"/>
      <c r="F111" s="3143"/>
      <c r="G111" s="3143"/>
      <c r="H111" s="3143"/>
      <c r="I111" s="3143"/>
      <c r="J111" s="3143"/>
      <c r="K111" s="3143"/>
      <c r="L111" s="3098"/>
      <c r="M111" s="3098"/>
      <c r="N111" s="3098"/>
      <c r="O111" s="3098"/>
      <c r="P111" s="3098"/>
      <c r="Q111" s="3098"/>
      <c r="R111" s="3098"/>
      <c r="S111" s="3098"/>
      <c r="T111" s="3098"/>
      <c r="U111" s="3098"/>
      <c r="V111" s="3098"/>
      <c r="W111" s="3098"/>
      <c r="X111" s="3098"/>
      <c r="Y111" s="3098"/>
      <c r="Z111" s="3098"/>
      <c r="AA111" s="3098"/>
      <c r="AB111" s="3098"/>
      <c r="AC111" s="3098"/>
      <c r="AD111" s="3098"/>
      <c r="AE111" s="3098"/>
      <c r="AF111" s="3098"/>
      <c r="AG111" s="3098"/>
      <c r="AH111" s="3098"/>
      <c r="AI111" s="3098"/>
      <c r="AJ111" s="3098"/>
      <c r="AK111" s="3098"/>
      <c r="AL111" s="3098"/>
      <c r="AM111" s="3098"/>
      <c r="AN111" s="3098"/>
      <c r="AO111" s="3143"/>
      <c r="AP111" s="3143"/>
      <c r="AQ111" s="3143"/>
      <c r="AR111" s="3143"/>
      <c r="AS111" s="3143"/>
      <c r="AT111" s="3143"/>
      <c r="AU111" s="3143"/>
      <c r="AV111" s="3143"/>
      <c r="AW111" s="3143"/>
      <c r="AX111" s="3143"/>
      <c r="AY111" s="3143"/>
      <c r="AZ111" s="3143"/>
      <c r="BA111" s="3143"/>
      <c r="BB111" s="3143"/>
      <c r="BC111" s="3143"/>
      <c r="BD111" s="3143"/>
      <c r="BE111" s="3143"/>
      <c r="BF111" s="3143"/>
      <c r="BG111" s="3143"/>
      <c r="BH111" s="3143"/>
      <c r="BI111" s="3143"/>
      <c r="BJ111" s="3143"/>
      <c r="BK111" s="3143"/>
      <c r="BL111" s="3143"/>
      <c r="BM111" s="3143"/>
      <c r="BN111" s="3143"/>
      <c r="BO111" s="3143"/>
      <c r="BP111" s="3143"/>
      <c r="BQ111" s="3189"/>
      <c r="BR111" s="3189"/>
      <c r="BS111" s="3189"/>
      <c r="BT111" s="3189"/>
      <c r="BU111" s="3189"/>
      <c r="BV111" s="3189"/>
      <c r="BW111" s="3189"/>
      <c r="BX111" s="3189"/>
      <c r="BY111" s="3189"/>
      <c r="BZ111" s="3189"/>
      <c r="CA111" s="3143"/>
      <c r="CB111" s="3143"/>
      <c r="CC111" s="3143"/>
    </row>
    <row r="112" spans="1:81" ht="16.5" customHeight="1">
      <c r="A112" s="3143"/>
      <c r="B112" s="3143"/>
      <c r="C112" s="3143"/>
      <c r="D112" s="3143"/>
      <c r="E112" s="3143"/>
      <c r="F112" s="3143"/>
      <c r="G112" s="3143"/>
      <c r="H112" s="3143"/>
      <c r="I112" s="3143"/>
      <c r="J112" s="3143"/>
      <c r="K112" s="3143"/>
      <c r="L112" s="3098"/>
      <c r="M112" s="3098"/>
      <c r="N112" s="3098"/>
      <c r="O112" s="3098"/>
      <c r="P112" s="3098"/>
      <c r="Q112" s="3098"/>
      <c r="R112" s="3098"/>
      <c r="S112" s="3098"/>
      <c r="T112" s="3098"/>
      <c r="U112" s="3098"/>
      <c r="V112" s="3098"/>
      <c r="W112" s="3098"/>
      <c r="X112" s="3098"/>
      <c r="Y112" s="3098"/>
      <c r="Z112" s="3098"/>
      <c r="AA112" s="3098"/>
      <c r="AB112" s="3098"/>
      <c r="AC112" s="3098"/>
      <c r="AD112" s="3098"/>
      <c r="AE112" s="3098"/>
      <c r="AF112" s="3098"/>
      <c r="AG112" s="3098"/>
      <c r="AH112" s="3098"/>
      <c r="AI112" s="3098"/>
      <c r="AJ112" s="3098"/>
      <c r="AK112" s="3098"/>
      <c r="AL112" s="3098"/>
      <c r="AM112" s="3098"/>
      <c r="AN112" s="3098"/>
      <c r="AO112" s="3143"/>
      <c r="AP112" s="3143"/>
      <c r="AQ112" s="3143"/>
      <c r="AR112" s="3143"/>
      <c r="AS112" s="3143"/>
      <c r="AT112" s="3143"/>
      <c r="AU112" s="3143"/>
      <c r="AV112" s="3143"/>
      <c r="AW112" s="3143"/>
      <c r="AX112" s="3143"/>
      <c r="AY112" s="3143"/>
      <c r="AZ112" s="3143"/>
      <c r="BA112" s="3143"/>
      <c r="BB112" s="3143"/>
      <c r="BC112" s="3143"/>
      <c r="BD112" s="3143"/>
      <c r="BE112" s="3143"/>
      <c r="BF112" s="3143"/>
      <c r="BG112" s="3143"/>
      <c r="BH112" s="3143"/>
      <c r="BI112" s="3143"/>
      <c r="BJ112" s="3143"/>
      <c r="BK112" s="3143"/>
      <c r="BL112" s="3143"/>
      <c r="BM112" s="3143"/>
      <c r="BN112" s="3143"/>
      <c r="BO112" s="3143"/>
      <c r="BP112" s="3143"/>
      <c r="BQ112" s="3189"/>
      <c r="BR112" s="3189"/>
      <c r="BS112" s="3189"/>
      <c r="BT112" s="3189"/>
      <c r="BU112" s="3189"/>
      <c r="BV112" s="3189"/>
      <c r="BW112" s="3189"/>
      <c r="BX112" s="3189"/>
      <c r="BY112" s="3189"/>
      <c r="BZ112" s="3189"/>
      <c r="CA112" s="3143"/>
      <c r="CB112" s="3143"/>
      <c r="CC112" s="3143"/>
    </row>
    <row r="113" spans="1:81" ht="16.5" customHeight="1">
      <c r="A113" s="3143"/>
      <c r="B113" s="3143"/>
      <c r="C113" s="3143"/>
      <c r="D113" s="3143"/>
      <c r="E113" s="3143"/>
      <c r="F113" s="3143"/>
      <c r="G113" s="3143"/>
      <c r="H113" s="3143"/>
      <c r="I113" s="3143"/>
      <c r="J113" s="3143"/>
      <c r="K113" s="3143"/>
      <c r="L113" s="3098"/>
      <c r="M113" s="3098"/>
      <c r="N113" s="3098"/>
      <c r="O113" s="3098"/>
      <c r="P113" s="3098"/>
      <c r="Q113" s="3098"/>
      <c r="R113" s="3098"/>
      <c r="S113" s="3098"/>
      <c r="T113" s="3098"/>
      <c r="U113" s="3098"/>
      <c r="V113" s="3098"/>
      <c r="W113" s="3098"/>
      <c r="X113" s="3098"/>
      <c r="Y113" s="3098"/>
      <c r="Z113" s="3098"/>
      <c r="AA113" s="3098"/>
      <c r="AB113" s="3098"/>
      <c r="AC113" s="3098"/>
      <c r="AD113" s="3098"/>
      <c r="AE113" s="3098"/>
      <c r="AF113" s="3098"/>
      <c r="AG113" s="3098"/>
      <c r="AH113" s="3098"/>
      <c r="AI113" s="3098"/>
      <c r="AJ113" s="3098"/>
      <c r="AK113" s="3098"/>
      <c r="AL113" s="3098"/>
      <c r="AM113" s="3098"/>
      <c r="AN113" s="3098"/>
      <c r="AO113" s="3143"/>
      <c r="AP113" s="3143"/>
      <c r="AQ113" s="3143"/>
      <c r="AR113" s="3143"/>
      <c r="AS113" s="3143"/>
      <c r="AT113" s="3143"/>
      <c r="AU113" s="3143"/>
      <c r="AV113" s="3143"/>
      <c r="AW113" s="3143"/>
      <c r="AX113" s="3143"/>
      <c r="AY113" s="3143"/>
      <c r="AZ113" s="3143"/>
      <c r="BA113" s="3143"/>
      <c r="BB113" s="3143"/>
      <c r="BC113" s="3143"/>
      <c r="BD113" s="3143"/>
      <c r="BE113" s="3143"/>
      <c r="BF113" s="3143"/>
      <c r="BG113" s="3143"/>
      <c r="BH113" s="3143"/>
      <c r="BI113" s="3143"/>
      <c r="BJ113" s="3143"/>
      <c r="BK113" s="3143"/>
      <c r="BL113" s="3143"/>
      <c r="BM113" s="3143"/>
      <c r="BN113" s="3143"/>
      <c r="BO113" s="3143"/>
      <c r="BP113" s="3143"/>
      <c r="BQ113" s="3189"/>
      <c r="BR113" s="3189"/>
      <c r="BS113" s="3189"/>
      <c r="BT113" s="3189"/>
      <c r="BU113" s="3189"/>
      <c r="BV113" s="3189"/>
      <c r="BW113" s="3189"/>
      <c r="BX113" s="3189"/>
      <c r="BY113" s="3189"/>
      <c r="BZ113" s="3189"/>
      <c r="CA113" s="3143"/>
      <c r="CB113" s="3143"/>
      <c r="CC113" s="3143"/>
    </row>
    <row r="114" spans="1:81" ht="16.5" customHeight="1">
      <c r="A114" s="3143"/>
      <c r="B114" s="3143"/>
      <c r="C114" s="3143"/>
      <c r="D114" s="3143"/>
      <c r="E114" s="3143"/>
      <c r="F114" s="3143"/>
      <c r="G114" s="3143"/>
      <c r="H114" s="3143"/>
      <c r="I114" s="3143"/>
      <c r="J114" s="3143"/>
      <c r="K114" s="3143"/>
      <c r="L114" s="3098"/>
      <c r="M114" s="3098"/>
      <c r="N114" s="3098"/>
      <c r="O114" s="3098"/>
      <c r="P114" s="3098"/>
      <c r="Q114" s="3098"/>
      <c r="R114" s="3098"/>
      <c r="S114" s="3098"/>
      <c r="T114" s="3098"/>
      <c r="U114" s="3098"/>
      <c r="V114" s="3098"/>
      <c r="W114" s="3098"/>
      <c r="X114" s="3098"/>
      <c r="Y114" s="3098"/>
      <c r="Z114" s="3098"/>
      <c r="AA114" s="3098"/>
      <c r="AB114" s="3098"/>
      <c r="AC114" s="3098"/>
      <c r="AD114" s="3098"/>
      <c r="AE114" s="3098"/>
      <c r="AF114" s="3098"/>
      <c r="AG114" s="3098"/>
      <c r="AH114" s="3098"/>
      <c r="AI114" s="3098"/>
      <c r="AJ114" s="3098"/>
      <c r="AK114" s="3098"/>
      <c r="AL114" s="3098"/>
      <c r="AM114" s="3098"/>
      <c r="AN114" s="3098"/>
      <c r="AO114" s="3143"/>
      <c r="AP114" s="3143"/>
      <c r="AQ114" s="3143"/>
      <c r="AR114" s="3143"/>
      <c r="AS114" s="3143"/>
      <c r="AT114" s="3143"/>
      <c r="AU114" s="3143"/>
      <c r="AV114" s="3143"/>
      <c r="AW114" s="3143"/>
      <c r="AX114" s="3143"/>
      <c r="AY114" s="3143"/>
      <c r="AZ114" s="3143"/>
      <c r="BA114" s="3143"/>
      <c r="BB114" s="3143"/>
      <c r="BC114" s="3143"/>
      <c r="BD114" s="3143"/>
      <c r="BE114" s="3143"/>
      <c r="BF114" s="3143"/>
      <c r="BG114" s="3143"/>
      <c r="BH114" s="3143"/>
      <c r="BI114" s="3143"/>
      <c r="BJ114" s="3143"/>
      <c r="BK114" s="3143"/>
      <c r="BL114" s="3143"/>
      <c r="BM114" s="3143"/>
      <c r="BN114" s="3143"/>
      <c r="BO114" s="3143"/>
      <c r="BP114" s="3143"/>
      <c r="BQ114" s="3189"/>
      <c r="BR114" s="3189"/>
      <c r="BS114" s="3189"/>
      <c r="BT114" s="3189"/>
      <c r="BU114" s="3189"/>
      <c r="BV114" s="3189"/>
      <c r="BW114" s="3189"/>
      <c r="BX114" s="3189"/>
      <c r="BY114" s="3189"/>
      <c r="BZ114" s="3189"/>
      <c r="CA114" s="3143"/>
      <c r="CB114" s="3143"/>
      <c r="CC114" s="3143"/>
    </row>
    <row r="115" spans="1:81" ht="16.5" customHeight="1">
      <c r="A115" s="3143"/>
      <c r="B115" s="3143"/>
      <c r="C115" s="3143"/>
      <c r="D115" s="3143"/>
      <c r="E115" s="3143"/>
      <c r="F115" s="3143"/>
      <c r="G115" s="3143"/>
      <c r="H115" s="3143"/>
      <c r="I115" s="3143"/>
      <c r="J115" s="3143"/>
      <c r="K115" s="3143"/>
      <c r="L115" s="3098"/>
      <c r="M115" s="3098"/>
      <c r="N115" s="3098"/>
      <c r="O115" s="3098"/>
      <c r="P115" s="3098"/>
      <c r="Q115" s="3098"/>
      <c r="R115" s="3098"/>
      <c r="S115" s="3098"/>
      <c r="T115" s="3098"/>
      <c r="U115" s="3098"/>
      <c r="V115" s="3098"/>
      <c r="W115" s="3098"/>
      <c r="X115" s="3098"/>
      <c r="Y115" s="3098"/>
      <c r="Z115" s="3098"/>
      <c r="AA115" s="3098"/>
      <c r="AB115" s="3098"/>
      <c r="AC115" s="3098"/>
      <c r="AD115" s="3098"/>
      <c r="AE115" s="3098"/>
      <c r="AF115" s="3098"/>
      <c r="AG115" s="3098"/>
      <c r="AH115" s="3098"/>
      <c r="AI115" s="3098"/>
      <c r="AJ115" s="3098"/>
      <c r="AK115" s="3098"/>
      <c r="AL115" s="3098"/>
      <c r="AM115" s="3098"/>
      <c r="AN115" s="3098"/>
      <c r="AO115" s="3143"/>
      <c r="AP115" s="3143"/>
      <c r="AQ115" s="3143"/>
      <c r="AR115" s="3143"/>
      <c r="AS115" s="3143"/>
      <c r="AT115" s="3143"/>
      <c r="AU115" s="3143"/>
      <c r="AV115" s="3143"/>
      <c r="AW115" s="3143"/>
      <c r="AX115" s="3143"/>
      <c r="AY115" s="3143"/>
      <c r="AZ115" s="3143"/>
      <c r="BA115" s="3143"/>
      <c r="BB115" s="3143"/>
      <c r="BC115" s="3143"/>
      <c r="BD115" s="3143"/>
      <c r="BE115" s="3143"/>
      <c r="BF115" s="3143"/>
      <c r="BG115" s="3143"/>
      <c r="BH115" s="3143"/>
      <c r="BI115" s="3143"/>
      <c r="BJ115" s="3143"/>
      <c r="BK115" s="3143"/>
      <c r="BL115" s="3143"/>
      <c r="BM115" s="3143"/>
      <c r="BN115" s="3143"/>
      <c r="BO115" s="3143"/>
      <c r="BP115" s="3143"/>
      <c r="BQ115" s="3189"/>
      <c r="BR115" s="3189"/>
      <c r="BS115" s="3189"/>
      <c r="BT115" s="3189"/>
      <c r="BU115" s="3189"/>
      <c r="BV115" s="3189"/>
      <c r="BW115" s="3189"/>
      <c r="BX115" s="3189"/>
      <c r="BY115" s="3189"/>
      <c r="BZ115" s="3189"/>
      <c r="CA115" s="3143"/>
      <c r="CB115" s="3143"/>
      <c r="CC115" s="3143"/>
    </row>
    <row r="116" spans="1:81" ht="16.5" customHeight="1">
      <c r="A116" s="3143"/>
      <c r="B116" s="3143"/>
      <c r="C116" s="3143"/>
      <c r="D116" s="3143"/>
      <c r="E116" s="3143"/>
      <c r="F116" s="3143"/>
      <c r="G116" s="3143"/>
      <c r="H116" s="3143"/>
      <c r="I116" s="3143"/>
      <c r="J116" s="3143"/>
      <c r="K116" s="3143"/>
      <c r="L116" s="3098"/>
      <c r="M116" s="3098"/>
      <c r="N116" s="3098"/>
      <c r="O116" s="3098"/>
      <c r="P116" s="3098"/>
      <c r="Q116" s="3098"/>
      <c r="R116" s="3098"/>
      <c r="S116" s="3098"/>
      <c r="T116" s="3098"/>
      <c r="U116" s="3098"/>
      <c r="V116" s="3098"/>
      <c r="W116" s="3098"/>
      <c r="X116" s="3098"/>
      <c r="Y116" s="3098"/>
      <c r="Z116" s="3098"/>
      <c r="AA116" s="3098"/>
      <c r="AB116" s="3098"/>
      <c r="AC116" s="3098"/>
      <c r="AD116" s="3098"/>
      <c r="AE116" s="3098"/>
      <c r="AF116" s="3098"/>
      <c r="AG116" s="3098"/>
      <c r="AH116" s="3098"/>
      <c r="AI116" s="3098"/>
      <c r="AJ116" s="3098"/>
      <c r="AK116" s="3098"/>
      <c r="AL116" s="3098"/>
      <c r="AM116" s="3098"/>
      <c r="AN116" s="3098"/>
      <c r="AO116" s="3143"/>
      <c r="AP116" s="3143"/>
      <c r="AQ116" s="3143"/>
      <c r="AR116" s="3143"/>
      <c r="AS116" s="3143"/>
      <c r="AT116" s="3143"/>
      <c r="AU116" s="3143"/>
      <c r="AV116" s="3143"/>
      <c r="AW116" s="3143"/>
      <c r="AX116" s="3143"/>
      <c r="AY116" s="3143"/>
      <c r="AZ116" s="3143"/>
      <c r="BA116" s="3143"/>
      <c r="BB116" s="3143"/>
      <c r="BC116" s="3143"/>
      <c r="BD116" s="3143"/>
      <c r="BE116" s="3143"/>
      <c r="BF116" s="3143"/>
      <c r="BG116" s="3143"/>
      <c r="BH116" s="3143"/>
      <c r="BI116" s="3143"/>
      <c r="BJ116" s="3143"/>
      <c r="BK116" s="3143"/>
      <c r="BL116" s="3143"/>
      <c r="BM116" s="3143"/>
      <c r="BN116" s="3143"/>
      <c r="BO116" s="3143"/>
      <c r="BP116" s="3143"/>
      <c r="BQ116" s="3189"/>
      <c r="BR116" s="3189"/>
      <c r="BS116" s="3189"/>
      <c r="BT116" s="3189"/>
      <c r="BU116" s="3189"/>
      <c r="BV116" s="3189"/>
      <c r="BW116" s="3189"/>
      <c r="BX116" s="3189"/>
      <c r="BY116" s="3189"/>
      <c r="BZ116" s="3189"/>
      <c r="CA116" s="3143"/>
      <c r="CB116" s="3143"/>
      <c r="CC116" s="3143"/>
    </row>
    <row r="117" spans="1:81" ht="16.5" customHeight="1">
      <c r="A117" s="3143"/>
      <c r="B117" s="3143"/>
      <c r="C117" s="3143"/>
      <c r="D117" s="3143"/>
      <c r="E117" s="3143"/>
      <c r="F117" s="3143"/>
      <c r="G117" s="3143"/>
      <c r="H117" s="3143"/>
      <c r="I117" s="3143"/>
      <c r="J117" s="3143"/>
      <c r="K117" s="3143"/>
      <c r="L117" s="3098"/>
      <c r="M117" s="3098"/>
      <c r="N117" s="3098"/>
      <c r="O117" s="3098"/>
      <c r="P117" s="3098"/>
      <c r="Q117" s="3098"/>
      <c r="R117" s="3098"/>
      <c r="S117" s="3098"/>
      <c r="T117" s="3098"/>
      <c r="U117" s="3098"/>
      <c r="V117" s="3098"/>
      <c r="W117" s="3098"/>
      <c r="X117" s="3098"/>
      <c r="Y117" s="3098"/>
      <c r="Z117" s="3098"/>
      <c r="AA117" s="3098"/>
      <c r="AB117" s="3098"/>
      <c r="AC117" s="3098"/>
      <c r="AD117" s="3098"/>
      <c r="AE117" s="3098"/>
      <c r="AF117" s="3098"/>
      <c r="AG117" s="3098"/>
      <c r="AH117" s="3098"/>
      <c r="AI117" s="3098"/>
      <c r="AJ117" s="3098"/>
      <c r="AK117" s="3098"/>
      <c r="AL117" s="3098"/>
      <c r="AM117" s="3098"/>
      <c r="AN117" s="3098"/>
      <c r="AO117" s="3143"/>
      <c r="AP117" s="3143"/>
      <c r="AQ117" s="3143"/>
      <c r="AR117" s="3143"/>
      <c r="AS117" s="3143"/>
      <c r="AT117" s="3143"/>
      <c r="AU117" s="3143"/>
      <c r="AV117" s="3143"/>
      <c r="AW117" s="3143"/>
      <c r="AX117" s="3143"/>
      <c r="AY117" s="3143"/>
      <c r="AZ117" s="3143"/>
      <c r="BA117" s="3143"/>
      <c r="BB117" s="3143"/>
      <c r="BC117" s="3143"/>
      <c r="BD117" s="3143"/>
      <c r="BE117" s="3143"/>
      <c r="BF117" s="3143"/>
      <c r="BG117" s="3143"/>
      <c r="BH117" s="3143"/>
      <c r="BI117" s="3143"/>
      <c r="BJ117" s="3143"/>
      <c r="BK117" s="3143"/>
      <c r="BL117" s="3143"/>
      <c r="BM117" s="3143"/>
      <c r="BN117" s="3143"/>
      <c r="BO117" s="3143"/>
      <c r="BP117" s="3143"/>
      <c r="BQ117" s="3189"/>
      <c r="BR117" s="3189"/>
      <c r="BS117" s="3189"/>
      <c r="BT117" s="3189"/>
      <c r="BU117" s="3189"/>
      <c r="BV117" s="3189"/>
      <c r="BW117" s="3189"/>
      <c r="BX117" s="3189"/>
      <c r="BY117" s="3189"/>
      <c r="BZ117" s="3189"/>
      <c r="CA117" s="3143"/>
      <c r="CB117" s="3143"/>
      <c r="CC117" s="3143"/>
    </row>
    <row r="118" spans="1:81" ht="16.5" customHeight="1">
      <c r="A118" s="3143"/>
      <c r="B118" s="3143"/>
      <c r="C118" s="3143"/>
      <c r="D118" s="3143"/>
      <c r="E118" s="3143"/>
      <c r="F118" s="3143"/>
      <c r="G118" s="3143"/>
      <c r="H118" s="3143"/>
      <c r="I118" s="3143"/>
      <c r="J118" s="3143"/>
      <c r="K118" s="3143"/>
      <c r="L118" s="3098"/>
      <c r="M118" s="3098"/>
      <c r="N118" s="3098"/>
      <c r="O118" s="3098"/>
      <c r="P118" s="3098"/>
      <c r="Q118" s="3098"/>
      <c r="R118" s="3098"/>
      <c r="S118" s="3098"/>
      <c r="T118" s="3098"/>
      <c r="U118" s="3098"/>
      <c r="V118" s="3098"/>
      <c r="W118" s="3098"/>
      <c r="X118" s="3098"/>
      <c r="Y118" s="3098"/>
      <c r="Z118" s="3098"/>
      <c r="AA118" s="3098"/>
      <c r="AB118" s="3098"/>
      <c r="AC118" s="3098"/>
      <c r="AD118" s="3098"/>
      <c r="AE118" s="3098"/>
      <c r="AF118" s="3098"/>
      <c r="AG118" s="3098"/>
      <c r="AH118" s="3098"/>
      <c r="AI118" s="3098"/>
      <c r="AJ118" s="3098"/>
      <c r="AK118" s="3098"/>
      <c r="AL118" s="3098"/>
      <c r="AM118" s="3098"/>
      <c r="AN118" s="3098"/>
      <c r="AO118" s="3143"/>
      <c r="AP118" s="3143"/>
      <c r="AQ118" s="3143"/>
      <c r="AR118" s="3143"/>
      <c r="AS118" s="3143"/>
      <c r="AT118" s="3143"/>
      <c r="AU118" s="3143"/>
      <c r="AV118" s="3143"/>
      <c r="AW118" s="3143"/>
      <c r="AX118" s="3143"/>
      <c r="AY118" s="3143"/>
      <c r="AZ118" s="3143"/>
      <c r="BA118" s="3143"/>
      <c r="BB118" s="3143"/>
      <c r="BC118" s="3143"/>
      <c r="BD118" s="3143"/>
      <c r="BE118" s="3143"/>
      <c r="BF118" s="3143"/>
      <c r="BG118" s="3143"/>
      <c r="BH118" s="3143"/>
      <c r="BI118" s="3143"/>
      <c r="BJ118" s="3143"/>
      <c r="BK118" s="3143"/>
      <c r="BL118" s="3143"/>
      <c r="BM118" s="3143"/>
      <c r="BN118" s="3143"/>
      <c r="BO118" s="3143"/>
      <c r="BP118" s="3143"/>
      <c r="BQ118" s="3189"/>
      <c r="BR118" s="3189"/>
      <c r="BS118" s="3189"/>
      <c r="BT118" s="3189"/>
      <c r="BU118" s="3189"/>
      <c r="BV118" s="3189"/>
      <c r="BW118" s="3189"/>
      <c r="BX118" s="3189"/>
      <c r="BY118" s="3189"/>
      <c r="BZ118" s="3189"/>
      <c r="CA118" s="3143"/>
      <c r="CB118" s="3143"/>
      <c r="CC118" s="3143"/>
    </row>
    <row r="119" spans="1:81" ht="16.5" customHeight="1">
      <c r="A119" s="3143"/>
      <c r="B119" s="3143"/>
      <c r="C119" s="3143"/>
      <c r="D119" s="3143"/>
      <c r="E119" s="3143"/>
      <c r="F119" s="3143"/>
      <c r="G119" s="3143"/>
      <c r="H119" s="3143"/>
      <c r="I119" s="3143"/>
      <c r="J119" s="3143"/>
      <c r="K119" s="3143"/>
      <c r="L119" s="3098"/>
      <c r="M119" s="3098"/>
      <c r="N119" s="3098"/>
      <c r="O119" s="3098"/>
      <c r="P119" s="3098"/>
      <c r="Q119" s="3098"/>
      <c r="R119" s="3098"/>
      <c r="S119" s="3098"/>
      <c r="T119" s="3098"/>
      <c r="U119" s="3098"/>
      <c r="V119" s="3098"/>
      <c r="W119" s="3098"/>
      <c r="X119" s="3098"/>
      <c r="Y119" s="3098"/>
      <c r="Z119" s="3098"/>
      <c r="AA119" s="3098"/>
      <c r="AB119" s="3098"/>
      <c r="AC119" s="3098"/>
      <c r="AD119" s="3098"/>
      <c r="AE119" s="3098"/>
      <c r="AF119" s="3098"/>
      <c r="AG119" s="3098"/>
      <c r="AH119" s="3098"/>
      <c r="AI119" s="3098"/>
      <c r="AJ119" s="3098"/>
      <c r="AK119" s="3098"/>
      <c r="AL119" s="3098"/>
      <c r="AM119" s="3098"/>
      <c r="AN119" s="3098"/>
      <c r="AO119" s="3143"/>
      <c r="AP119" s="3143"/>
      <c r="AQ119" s="3143"/>
      <c r="AR119" s="3143"/>
      <c r="AS119" s="3143"/>
      <c r="AT119" s="3143"/>
      <c r="AU119" s="3143"/>
      <c r="AV119" s="3143"/>
      <c r="AW119" s="3143"/>
      <c r="AX119" s="3143"/>
      <c r="AY119" s="3143"/>
      <c r="AZ119" s="3143"/>
      <c r="BA119" s="3143"/>
      <c r="BB119" s="3143"/>
      <c r="BC119" s="3143"/>
      <c r="BD119" s="3143"/>
      <c r="BE119" s="3143"/>
      <c r="BF119" s="3143"/>
      <c r="BG119" s="3143"/>
      <c r="BH119" s="3143"/>
      <c r="BI119" s="3143"/>
      <c r="BJ119" s="3143"/>
      <c r="BK119" s="3143"/>
      <c r="BL119" s="3143"/>
      <c r="BM119" s="3143"/>
      <c r="BN119" s="3143"/>
      <c r="BO119" s="3143"/>
      <c r="BP119" s="3143"/>
      <c r="BQ119" s="3189"/>
      <c r="BR119" s="3189"/>
      <c r="BS119" s="3189"/>
      <c r="BT119" s="3189"/>
      <c r="BU119" s="3189"/>
      <c r="BV119" s="3189"/>
      <c r="BW119" s="3189"/>
      <c r="BX119" s="3189"/>
      <c r="BY119" s="3189"/>
      <c r="BZ119" s="3189"/>
      <c r="CA119" s="3143"/>
      <c r="CB119" s="3143"/>
      <c r="CC119" s="3143"/>
    </row>
    <row r="120" spans="1:81" ht="16.5" customHeight="1">
      <c r="A120" s="3143"/>
      <c r="B120" s="3143"/>
      <c r="C120" s="3143"/>
      <c r="D120" s="3143"/>
      <c r="E120" s="3143"/>
      <c r="F120" s="3143"/>
      <c r="G120" s="3143"/>
      <c r="H120" s="3143"/>
      <c r="I120" s="3143"/>
      <c r="J120" s="3143"/>
      <c r="K120" s="3143"/>
      <c r="L120" s="3098"/>
      <c r="M120" s="3098"/>
      <c r="N120" s="3098"/>
      <c r="O120" s="3098"/>
      <c r="P120" s="3098"/>
      <c r="Q120" s="3098"/>
      <c r="R120" s="3098"/>
      <c r="S120" s="3098"/>
      <c r="T120" s="3098"/>
      <c r="U120" s="3098"/>
      <c r="V120" s="3098"/>
      <c r="W120" s="3098"/>
      <c r="X120" s="3098"/>
      <c r="Y120" s="3098"/>
      <c r="Z120" s="3098"/>
      <c r="AA120" s="3098"/>
      <c r="AB120" s="3098"/>
      <c r="AC120" s="3098"/>
      <c r="AD120" s="3098"/>
      <c r="AE120" s="3098"/>
      <c r="AF120" s="3098"/>
      <c r="AG120" s="3098"/>
      <c r="AH120" s="3098"/>
      <c r="AI120" s="3098"/>
      <c r="AJ120" s="3098"/>
      <c r="AK120" s="3098"/>
      <c r="AL120" s="3098"/>
      <c r="AM120" s="3098"/>
      <c r="AN120" s="3098"/>
      <c r="AO120" s="3143"/>
      <c r="AP120" s="3143"/>
      <c r="AQ120" s="3143"/>
      <c r="AR120" s="3143"/>
      <c r="AS120" s="3143"/>
      <c r="AT120" s="3143"/>
      <c r="AU120" s="3143"/>
      <c r="AV120" s="3143"/>
      <c r="AW120" s="3143"/>
      <c r="AX120" s="3143"/>
      <c r="AY120" s="3143"/>
      <c r="AZ120" s="3143"/>
      <c r="BA120" s="3143"/>
      <c r="BB120" s="3143"/>
      <c r="BC120" s="3143"/>
      <c r="BD120" s="3143"/>
      <c r="BE120" s="3143"/>
      <c r="BF120" s="3143"/>
      <c r="BG120" s="3143"/>
      <c r="BH120" s="3143"/>
      <c r="BI120" s="3143"/>
      <c r="BJ120" s="3143"/>
      <c r="BK120" s="3143"/>
      <c r="BL120" s="3143"/>
      <c r="BM120" s="3143"/>
      <c r="BN120" s="3143"/>
      <c r="BO120" s="3143"/>
      <c r="BP120" s="3143"/>
      <c r="BQ120" s="3189"/>
      <c r="BR120" s="3189"/>
      <c r="BS120" s="3189"/>
      <c r="BT120" s="3189"/>
      <c r="BU120" s="3189"/>
      <c r="BV120" s="3189"/>
      <c r="BW120" s="3189"/>
      <c r="BX120" s="3189"/>
      <c r="BY120" s="3189"/>
      <c r="BZ120" s="3189"/>
      <c r="CA120" s="3143"/>
      <c r="CB120" s="3143"/>
      <c r="CC120" s="3143"/>
    </row>
    <row r="121" spans="1:81" ht="16.5" customHeight="1">
      <c r="A121" s="3143"/>
      <c r="B121" s="3143"/>
      <c r="C121" s="3143"/>
      <c r="D121" s="3143"/>
      <c r="E121" s="3143"/>
      <c r="F121" s="3143"/>
      <c r="G121" s="3143"/>
      <c r="H121" s="3143"/>
      <c r="I121" s="3143"/>
      <c r="J121" s="3143"/>
      <c r="K121" s="3143"/>
      <c r="L121" s="3098"/>
      <c r="M121" s="3098"/>
      <c r="N121" s="3098"/>
      <c r="O121" s="3098"/>
      <c r="P121" s="3098"/>
      <c r="Q121" s="3098"/>
      <c r="R121" s="3098"/>
      <c r="S121" s="3098"/>
      <c r="T121" s="3098"/>
      <c r="U121" s="3098"/>
      <c r="V121" s="3098"/>
      <c r="W121" s="3098"/>
      <c r="X121" s="3098"/>
      <c r="Y121" s="3098"/>
      <c r="Z121" s="3098"/>
      <c r="AA121" s="3098"/>
      <c r="AB121" s="3098"/>
      <c r="AC121" s="3098"/>
      <c r="AD121" s="3098"/>
      <c r="AE121" s="3098"/>
      <c r="AF121" s="3098"/>
      <c r="AG121" s="3098"/>
      <c r="AH121" s="3098"/>
      <c r="AI121" s="3098"/>
      <c r="AJ121" s="3098"/>
      <c r="AK121" s="3098"/>
      <c r="AL121" s="3098"/>
      <c r="AM121" s="3098"/>
      <c r="AN121" s="3098"/>
      <c r="AO121" s="3143"/>
      <c r="AP121" s="3143"/>
      <c r="AQ121" s="3143"/>
      <c r="AR121" s="3143"/>
      <c r="AS121" s="3143"/>
      <c r="AT121" s="3143"/>
      <c r="AU121" s="3143"/>
      <c r="AV121" s="3143"/>
      <c r="AW121" s="3143"/>
      <c r="AX121" s="3143"/>
      <c r="AY121" s="3143"/>
      <c r="AZ121" s="3143"/>
      <c r="BA121" s="3143"/>
      <c r="BB121" s="3143"/>
      <c r="BC121" s="3143"/>
      <c r="BD121" s="3143"/>
      <c r="BE121" s="3143"/>
      <c r="BF121" s="3143"/>
      <c r="BG121" s="3143"/>
      <c r="BH121" s="3143"/>
      <c r="BI121" s="3143"/>
      <c r="BJ121" s="3143"/>
      <c r="BK121" s="3143"/>
      <c r="BL121" s="3143"/>
      <c r="BM121" s="3143"/>
      <c r="BN121" s="3143"/>
      <c r="BO121" s="3143"/>
      <c r="BP121" s="3143"/>
      <c r="BQ121" s="3189"/>
      <c r="BR121" s="3189"/>
      <c r="BS121" s="3189"/>
      <c r="BT121" s="3189"/>
      <c r="BU121" s="3189"/>
      <c r="BV121" s="3189"/>
      <c r="BW121" s="3189"/>
      <c r="BX121" s="3189"/>
      <c r="BY121" s="3189"/>
      <c r="BZ121" s="3189"/>
      <c r="CA121" s="3143"/>
      <c r="CB121" s="3143"/>
      <c r="CC121" s="3143"/>
    </row>
    <row r="122" spans="1:81" ht="16.5" customHeight="1">
      <c r="A122" s="3143"/>
      <c r="B122" s="3143"/>
      <c r="C122" s="3143"/>
      <c r="D122" s="3143"/>
      <c r="E122" s="3143"/>
      <c r="F122" s="3143"/>
      <c r="G122" s="3143"/>
      <c r="H122" s="3143"/>
      <c r="I122" s="3143"/>
      <c r="J122" s="3143"/>
      <c r="K122" s="3143"/>
      <c r="L122" s="3098"/>
      <c r="M122" s="3098"/>
      <c r="N122" s="3098"/>
      <c r="O122" s="3098"/>
      <c r="P122" s="3098"/>
      <c r="Q122" s="3098"/>
      <c r="R122" s="3098"/>
      <c r="S122" s="3098"/>
      <c r="T122" s="3098"/>
      <c r="U122" s="3098"/>
      <c r="V122" s="3098"/>
      <c r="W122" s="3098"/>
      <c r="X122" s="3098"/>
      <c r="Y122" s="3098"/>
      <c r="Z122" s="3098"/>
      <c r="AA122" s="3098"/>
      <c r="AB122" s="3098"/>
      <c r="AC122" s="3098"/>
      <c r="AD122" s="3098"/>
      <c r="AE122" s="3098"/>
      <c r="AF122" s="3098"/>
      <c r="AG122" s="3098"/>
      <c r="AH122" s="3098"/>
      <c r="AI122" s="3098"/>
      <c r="AJ122" s="3098"/>
      <c r="AK122" s="3098"/>
      <c r="AL122" s="3098"/>
      <c r="AM122" s="3098"/>
      <c r="AN122" s="3098"/>
      <c r="AO122" s="3143"/>
      <c r="AP122" s="3143"/>
      <c r="AQ122" s="3143"/>
      <c r="AR122" s="3143"/>
      <c r="AS122" s="3143"/>
      <c r="AT122" s="3143"/>
      <c r="AU122" s="3143"/>
      <c r="AV122" s="3143"/>
      <c r="AW122" s="3143"/>
      <c r="AX122" s="3143"/>
      <c r="AY122" s="3143"/>
      <c r="AZ122" s="3143"/>
      <c r="BA122" s="3143"/>
      <c r="BB122" s="3143"/>
      <c r="BC122" s="3143"/>
      <c r="BD122" s="3143"/>
      <c r="BE122" s="3143"/>
      <c r="BF122" s="3143"/>
      <c r="BG122" s="3143"/>
      <c r="BH122" s="3143"/>
      <c r="BI122" s="3143"/>
      <c r="BJ122" s="3143"/>
      <c r="BK122" s="3143"/>
      <c r="BL122" s="3143"/>
      <c r="BM122" s="3143"/>
      <c r="BN122" s="3143"/>
      <c r="BO122" s="3143"/>
      <c r="BP122" s="3143"/>
      <c r="BQ122" s="3189"/>
      <c r="BR122" s="3189"/>
      <c r="BS122" s="3189"/>
      <c r="BT122" s="3189"/>
      <c r="BU122" s="3189"/>
      <c r="BV122" s="3189"/>
      <c r="BW122" s="3189"/>
      <c r="BX122" s="3189"/>
      <c r="BY122" s="3189"/>
      <c r="BZ122" s="3189"/>
      <c r="CA122" s="3143"/>
      <c r="CB122" s="3143"/>
      <c r="CC122" s="3143"/>
    </row>
    <row r="123" spans="1:81" ht="16.5" customHeight="1">
      <c r="A123" s="3143"/>
      <c r="B123" s="3143"/>
      <c r="C123" s="3143"/>
      <c r="D123" s="3143"/>
      <c r="E123" s="3143"/>
      <c r="F123" s="3143"/>
      <c r="G123" s="3143"/>
      <c r="H123" s="3143"/>
      <c r="I123" s="3143"/>
      <c r="J123" s="3143"/>
      <c r="K123" s="3143"/>
      <c r="L123" s="3098"/>
      <c r="M123" s="3098"/>
      <c r="N123" s="3098"/>
      <c r="O123" s="3098"/>
      <c r="P123" s="3098"/>
      <c r="Q123" s="3098"/>
      <c r="R123" s="3098"/>
      <c r="S123" s="3098"/>
      <c r="T123" s="3098"/>
      <c r="U123" s="3098"/>
      <c r="V123" s="3098"/>
      <c r="W123" s="3098"/>
      <c r="X123" s="3098"/>
      <c r="Y123" s="3098"/>
      <c r="Z123" s="3098"/>
      <c r="AA123" s="3098"/>
      <c r="AB123" s="3098"/>
      <c r="AC123" s="3098"/>
      <c r="AD123" s="3098"/>
      <c r="AE123" s="3098"/>
      <c r="AF123" s="3098"/>
      <c r="AG123" s="3098"/>
      <c r="AH123" s="3098"/>
      <c r="AI123" s="3098"/>
      <c r="AJ123" s="3098"/>
      <c r="AK123" s="3098"/>
      <c r="AL123" s="3098"/>
      <c r="AM123" s="3098"/>
      <c r="AN123" s="3098"/>
      <c r="AO123" s="3143"/>
      <c r="AP123" s="3143"/>
      <c r="AQ123" s="3143"/>
      <c r="AR123" s="3143"/>
      <c r="AS123" s="3143"/>
      <c r="AT123" s="3143"/>
      <c r="AU123" s="3143"/>
      <c r="AV123" s="3143"/>
      <c r="AW123" s="3143"/>
      <c r="AX123" s="3143"/>
      <c r="AY123" s="3143"/>
      <c r="AZ123" s="3143"/>
      <c r="BA123" s="3143"/>
      <c r="BB123" s="3143"/>
      <c r="BC123" s="3143"/>
      <c r="BD123" s="3143"/>
      <c r="BE123" s="3143"/>
      <c r="BF123" s="3143"/>
      <c r="BG123" s="3143"/>
      <c r="BH123" s="3143"/>
      <c r="BI123" s="3143"/>
      <c r="BJ123" s="3143"/>
      <c r="BK123" s="3143"/>
      <c r="BL123" s="3143"/>
      <c r="BM123" s="3143"/>
      <c r="BN123" s="3143"/>
      <c r="BO123" s="3143"/>
      <c r="BP123" s="3143"/>
      <c r="BQ123" s="3189"/>
      <c r="BR123" s="3189"/>
      <c r="BS123" s="3189"/>
      <c r="BT123" s="3189"/>
      <c r="BU123" s="3189"/>
      <c r="BV123" s="3189"/>
      <c r="BW123" s="3189"/>
      <c r="BX123" s="3189"/>
      <c r="BY123" s="3189"/>
      <c r="BZ123" s="3189"/>
      <c r="CA123" s="3143"/>
      <c r="CB123" s="3143"/>
      <c r="CC123" s="3143"/>
    </row>
    <row r="124" spans="1:81" ht="16.5" customHeight="1">
      <c r="A124" s="3143"/>
      <c r="B124" s="3143"/>
      <c r="C124" s="3143"/>
      <c r="D124" s="3143"/>
      <c r="E124" s="3143"/>
      <c r="F124" s="3143"/>
      <c r="G124" s="3143"/>
      <c r="H124" s="3143"/>
      <c r="I124" s="3143"/>
      <c r="J124" s="3143"/>
      <c r="K124" s="3143"/>
      <c r="L124" s="3098"/>
      <c r="M124" s="3098"/>
      <c r="N124" s="3098"/>
      <c r="O124" s="3098"/>
      <c r="P124" s="3098"/>
      <c r="Q124" s="3098"/>
      <c r="R124" s="3098"/>
      <c r="S124" s="3098"/>
      <c r="T124" s="3098"/>
      <c r="U124" s="3098"/>
      <c r="V124" s="3098"/>
      <c r="W124" s="3098"/>
      <c r="X124" s="3098"/>
      <c r="Y124" s="3098"/>
      <c r="Z124" s="3098"/>
      <c r="AA124" s="3098"/>
      <c r="AB124" s="3098"/>
      <c r="AC124" s="3098"/>
      <c r="AD124" s="3098"/>
      <c r="AE124" s="3098"/>
      <c r="AF124" s="3098"/>
      <c r="AG124" s="3098"/>
      <c r="AH124" s="3098"/>
      <c r="AI124" s="3098"/>
      <c r="AJ124" s="3098"/>
      <c r="AK124" s="3098"/>
      <c r="AL124" s="3098"/>
      <c r="AM124" s="3098"/>
      <c r="AN124" s="3098"/>
      <c r="AO124" s="3143"/>
      <c r="AP124" s="3143"/>
      <c r="AQ124" s="3143"/>
      <c r="AR124" s="3143"/>
      <c r="AS124" s="3143"/>
      <c r="AT124" s="3143"/>
      <c r="AU124" s="3143"/>
      <c r="AV124" s="3143"/>
      <c r="AW124" s="3143"/>
      <c r="AX124" s="3143"/>
      <c r="AY124" s="3143"/>
      <c r="AZ124" s="3143"/>
      <c r="BA124" s="3143"/>
      <c r="BB124" s="3143"/>
      <c r="BC124" s="3143"/>
      <c r="BD124" s="3143"/>
      <c r="BE124" s="3143"/>
      <c r="BF124" s="3143"/>
      <c r="BG124" s="3143"/>
      <c r="BH124" s="3143"/>
      <c r="BI124" s="3143"/>
      <c r="BJ124" s="3143"/>
      <c r="BK124" s="3143"/>
      <c r="BL124" s="3143"/>
      <c r="BM124" s="3143"/>
      <c r="BN124" s="3143"/>
      <c r="BO124" s="3143"/>
      <c r="BP124" s="3143"/>
      <c r="BQ124" s="3189"/>
      <c r="BR124" s="3189"/>
      <c r="BS124" s="3189"/>
      <c r="BT124" s="3189"/>
      <c r="BU124" s="3189"/>
      <c r="BV124" s="3189"/>
      <c r="BW124" s="3189"/>
      <c r="BX124" s="3189"/>
      <c r="BY124" s="3189"/>
      <c r="BZ124" s="3189"/>
      <c r="CA124" s="3143"/>
      <c r="CB124" s="3143"/>
      <c r="CC124" s="3143"/>
    </row>
    <row r="125" spans="1:81" ht="16.5" customHeight="1">
      <c r="A125" s="3143"/>
      <c r="B125" s="3143"/>
      <c r="C125" s="3143"/>
      <c r="D125" s="3143"/>
      <c r="E125" s="3143"/>
      <c r="F125" s="3143"/>
      <c r="G125" s="3143"/>
      <c r="H125" s="3143"/>
      <c r="I125" s="3143"/>
      <c r="J125" s="3143"/>
      <c r="K125" s="3143"/>
      <c r="L125" s="3098"/>
      <c r="M125" s="3098"/>
      <c r="N125" s="3098"/>
      <c r="O125" s="3098"/>
      <c r="P125" s="3098"/>
      <c r="Q125" s="3098"/>
      <c r="R125" s="3098"/>
      <c r="S125" s="3098"/>
      <c r="T125" s="3098"/>
      <c r="U125" s="3098"/>
      <c r="V125" s="3098"/>
      <c r="W125" s="3098"/>
      <c r="X125" s="3098"/>
      <c r="Y125" s="3098"/>
      <c r="Z125" s="3098"/>
      <c r="AA125" s="3098"/>
      <c r="AB125" s="3098"/>
      <c r="AC125" s="3098"/>
      <c r="AD125" s="3098"/>
      <c r="AE125" s="3098"/>
      <c r="AF125" s="3098"/>
      <c r="AG125" s="3098"/>
      <c r="AH125" s="3098"/>
      <c r="AI125" s="3098"/>
      <c r="AJ125" s="3098"/>
      <c r="AK125" s="3098"/>
      <c r="AL125" s="3098"/>
      <c r="AM125" s="3098"/>
      <c r="AN125" s="3098"/>
      <c r="AO125" s="3143"/>
      <c r="AP125" s="3143"/>
      <c r="AQ125" s="3143"/>
      <c r="AR125" s="3143"/>
      <c r="AS125" s="3143"/>
      <c r="AT125" s="3143"/>
      <c r="AU125" s="3143"/>
      <c r="AV125" s="3143"/>
      <c r="AW125" s="3143"/>
      <c r="AX125" s="3143"/>
      <c r="AY125" s="3143"/>
      <c r="AZ125" s="3143"/>
      <c r="BA125" s="3143"/>
      <c r="BB125" s="3143"/>
      <c r="BC125" s="3143"/>
      <c r="BD125" s="3143"/>
      <c r="BE125" s="3143"/>
      <c r="BF125" s="3143"/>
      <c r="BG125" s="3143"/>
      <c r="BH125" s="3143"/>
      <c r="BI125" s="3143"/>
      <c r="BJ125" s="3143"/>
      <c r="BK125" s="3143"/>
      <c r="BL125" s="3143"/>
      <c r="BM125" s="3143"/>
      <c r="BN125" s="3143"/>
      <c r="BO125" s="3143"/>
      <c r="BP125" s="3143"/>
      <c r="BQ125" s="3189"/>
      <c r="BR125" s="3189"/>
      <c r="BS125" s="3189"/>
      <c r="BT125" s="3189"/>
      <c r="BU125" s="3189"/>
      <c r="BV125" s="3189"/>
      <c r="BW125" s="3189"/>
      <c r="BX125" s="3189"/>
      <c r="BY125" s="3189"/>
      <c r="BZ125" s="3189"/>
      <c r="CA125" s="3143"/>
      <c r="CB125" s="3143"/>
      <c r="CC125" s="3143"/>
    </row>
    <row r="126" spans="1:81" ht="16.5" customHeight="1">
      <c r="A126" s="3143"/>
      <c r="B126" s="3143"/>
      <c r="C126" s="3143"/>
      <c r="D126" s="3143"/>
      <c r="E126" s="3143"/>
      <c r="F126" s="3143"/>
      <c r="G126" s="3143"/>
      <c r="H126" s="3143"/>
      <c r="I126" s="3143"/>
      <c r="J126" s="3143"/>
      <c r="K126" s="3143"/>
      <c r="L126" s="3098"/>
      <c r="M126" s="3098"/>
      <c r="N126" s="3098"/>
      <c r="O126" s="3098"/>
      <c r="P126" s="3098"/>
      <c r="Q126" s="3098"/>
      <c r="R126" s="3098"/>
      <c r="S126" s="3098"/>
      <c r="T126" s="3098"/>
      <c r="U126" s="3098"/>
      <c r="V126" s="3098"/>
      <c r="W126" s="3098"/>
      <c r="X126" s="3098"/>
      <c r="Y126" s="3098"/>
      <c r="Z126" s="3098"/>
      <c r="AA126" s="3098"/>
      <c r="AB126" s="3098"/>
      <c r="AC126" s="3098"/>
      <c r="AD126" s="3098"/>
      <c r="AE126" s="3098"/>
      <c r="AF126" s="3098"/>
      <c r="AG126" s="3098"/>
      <c r="AH126" s="3098"/>
      <c r="AI126" s="3098"/>
      <c r="AJ126" s="3098"/>
      <c r="AK126" s="3098"/>
      <c r="AL126" s="3098"/>
      <c r="AM126" s="3098"/>
      <c r="AN126" s="3098"/>
      <c r="AO126" s="3143"/>
      <c r="AP126" s="3143"/>
      <c r="AQ126" s="3143"/>
      <c r="AR126" s="3143"/>
      <c r="AS126" s="3143"/>
      <c r="AT126" s="3143"/>
      <c r="AU126" s="3143"/>
      <c r="AV126" s="3143"/>
      <c r="AW126" s="3143"/>
      <c r="AX126" s="3143"/>
      <c r="AY126" s="3143"/>
      <c r="AZ126" s="3143"/>
      <c r="BA126" s="3143"/>
      <c r="BB126" s="3143"/>
      <c r="BC126" s="3143"/>
      <c r="BD126" s="3143"/>
      <c r="BE126" s="3143"/>
      <c r="BF126" s="3143"/>
      <c r="BG126" s="3143"/>
      <c r="BH126" s="3143"/>
      <c r="BI126" s="3143"/>
      <c r="BJ126" s="3143"/>
      <c r="BK126" s="3143"/>
      <c r="BL126" s="3143"/>
      <c r="BM126" s="3143"/>
      <c r="BN126" s="3143"/>
      <c r="BO126" s="3143"/>
      <c r="BP126" s="3143"/>
      <c r="BQ126" s="3189"/>
      <c r="BR126" s="3189"/>
      <c r="BS126" s="3189"/>
      <c r="BT126" s="3189"/>
      <c r="BU126" s="3189"/>
      <c r="BV126" s="3189"/>
      <c r="BW126" s="3189"/>
      <c r="BX126" s="3189"/>
      <c r="BY126" s="3189"/>
      <c r="BZ126" s="3189"/>
      <c r="CA126" s="3143"/>
      <c r="CB126" s="3143"/>
      <c r="CC126" s="3143"/>
    </row>
    <row r="127" spans="1:81" ht="16.5" customHeight="1">
      <c r="A127" s="3143"/>
      <c r="B127" s="3143"/>
      <c r="C127" s="3143"/>
      <c r="D127" s="3143"/>
      <c r="E127" s="3143"/>
      <c r="F127" s="3143"/>
      <c r="G127" s="3143"/>
      <c r="H127" s="3143"/>
      <c r="I127" s="3143"/>
      <c r="J127" s="3143"/>
      <c r="K127" s="3143"/>
      <c r="L127" s="3098"/>
      <c r="M127" s="3098"/>
      <c r="N127" s="3098"/>
      <c r="O127" s="3098"/>
      <c r="P127" s="3098"/>
      <c r="Q127" s="3098"/>
      <c r="R127" s="3098"/>
      <c r="S127" s="3098"/>
      <c r="T127" s="3098"/>
      <c r="U127" s="3098"/>
      <c r="V127" s="3098"/>
      <c r="W127" s="3098"/>
      <c r="X127" s="3098"/>
      <c r="Y127" s="3098"/>
      <c r="Z127" s="3098"/>
      <c r="AA127" s="3098"/>
      <c r="AB127" s="3098"/>
      <c r="AC127" s="3098"/>
      <c r="AD127" s="3098"/>
      <c r="AE127" s="3098"/>
      <c r="AF127" s="3098"/>
      <c r="AG127" s="3098"/>
      <c r="AH127" s="3098"/>
      <c r="AI127" s="3098"/>
      <c r="AJ127" s="3098"/>
      <c r="AK127" s="3098"/>
      <c r="AL127" s="3098"/>
      <c r="AM127" s="3098"/>
      <c r="AN127" s="3098"/>
      <c r="AO127" s="3143"/>
      <c r="AP127" s="3143"/>
      <c r="AQ127" s="3143"/>
      <c r="AR127" s="3143"/>
      <c r="AS127" s="3143"/>
      <c r="AT127" s="3143"/>
      <c r="AU127" s="3143"/>
      <c r="AV127" s="3143"/>
      <c r="AW127" s="3143"/>
      <c r="AX127" s="3143"/>
      <c r="AY127" s="3143"/>
      <c r="AZ127" s="3143"/>
      <c r="BA127" s="3143"/>
      <c r="BB127" s="3143"/>
      <c r="BC127" s="3143"/>
      <c r="BD127" s="3143"/>
      <c r="BE127" s="3143"/>
      <c r="BF127" s="3143"/>
      <c r="BG127" s="3143"/>
      <c r="BH127" s="3143"/>
      <c r="BI127" s="3143"/>
      <c r="BJ127" s="3143"/>
      <c r="BK127" s="3143"/>
      <c r="BL127" s="3143"/>
      <c r="BM127" s="3143"/>
      <c r="BN127" s="3143"/>
      <c r="BO127" s="3143"/>
      <c r="BP127" s="3143"/>
      <c r="BQ127" s="3189"/>
      <c r="BR127" s="3189"/>
      <c r="BS127" s="3189"/>
      <c r="BT127" s="3189"/>
      <c r="BU127" s="3189"/>
      <c r="BV127" s="3189"/>
      <c r="BW127" s="3189"/>
      <c r="BX127" s="3189"/>
      <c r="BY127" s="3189"/>
      <c r="BZ127" s="3189"/>
      <c r="CA127" s="3143"/>
      <c r="CB127" s="3143"/>
      <c r="CC127" s="3143"/>
    </row>
    <row r="128" spans="1:81" ht="16.5" customHeight="1">
      <c r="A128" s="3143"/>
      <c r="B128" s="3143"/>
      <c r="C128" s="3143"/>
      <c r="D128" s="3143"/>
      <c r="E128" s="3143"/>
      <c r="F128" s="3143"/>
      <c r="G128" s="3143"/>
      <c r="H128" s="3143"/>
      <c r="I128" s="3143"/>
      <c r="J128" s="3143"/>
      <c r="K128" s="3143"/>
      <c r="L128" s="3098"/>
      <c r="M128" s="3098"/>
      <c r="N128" s="3098"/>
      <c r="O128" s="3098"/>
      <c r="P128" s="3098"/>
      <c r="Q128" s="3098"/>
      <c r="R128" s="3098"/>
      <c r="S128" s="3098"/>
      <c r="T128" s="3098"/>
      <c r="U128" s="3098"/>
      <c r="V128" s="3098"/>
      <c r="W128" s="3098"/>
      <c r="X128" s="3098"/>
      <c r="Y128" s="3098"/>
      <c r="Z128" s="3098"/>
      <c r="AA128" s="3098"/>
      <c r="AB128" s="3098"/>
      <c r="AC128" s="3098"/>
      <c r="AD128" s="3098"/>
      <c r="AE128" s="3098"/>
      <c r="AF128" s="3098"/>
      <c r="AG128" s="3098"/>
      <c r="AH128" s="3098"/>
      <c r="AI128" s="3098"/>
      <c r="AJ128" s="3098"/>
      <c r="AK128" s="3098"/>
      <c r="AL128" s="3098"/>
      <c r="AM128" s="3098"/>
      <c r="AN128" s="3098"/>
      <c r="AO128" s="3143"/>
      <c r="AP128" s="3143"/>
      <c r="AQ128" s="3143"/>
      <c r="AR128" s="3143"/>
      <c r="AS128" s="3143"/>
      <c r="AT128" s="3143"/>
      <c r="AU128" s="3143"/>
      <c r="AV128" s="3143"/>
      <c r="AW128" s="3143"/>
      <c r="AX128" s="3143"/>
      <c r="AY128" s="3143"/>
      <c r="AZ128" s="3143"/>
      <c r="BA128" s="3143"/>
      <c r="BB128" s="3143"/>
      <c r="BC128" s="3143"/>
      <c r="BD128" s="3143"/>
      <c r="BE128" s="3143"/>
      <c r="BF128" s="3143"/>
      <c r="BG128" s="3143"/>
      <c r="BH128" s="3143"/>
      <c r="BI128" s="3143"/>
      <c r="BJ128" s="3143"/>
      <c r="BK128" s="3143"/>
      <c r="BL128" s="3143"/>
      <c r="BM128" s="3143"/>
      <c r="BN128" s="3143"/>
      <c r="BO128" s="3143"/>
      <c r="BP128" s="3143"/>
      <c r="BQ128" s="3189"/>
      <c r="BR128" s="3189"/>
      <c r="BS128" s="3189"/>
      <c r="BT128" s="3189"/>
      <c r="BU128" s="3189"/>
      <c r="BV128" s="3189"/>
      <c r="BW128" s="3189"/>
      <c r="BX128" s="3189"/>
      <c r="BY128" s="3189"/>
      <c r="BZ128" s="3189"/>
      <c r="CA128" s="3143"/>
      <c r="CB128" s="3143"/>
      <c r="CC128" s="3143"/>
    </row>
    <row r="129" spans="1:81" ht="16.5" customHeight="1">
      <c r="A129" s="3143"/>
      <c r="B129" s="3143"/>
      <c r="C129" s="3143"/>
      <c r="D129" s="3143"/>
      <c r="E129" s="3143"/>
      <c r="F129" s="3143"/>
      <c r="G129" s="3143"/>
      <c r="H129" s="3143"/>
      <c r="I129" s="3143"/>
      <c r="J129" s="3143"/>
      <c r="K129" s="3143"/>
      <c r="L129" s="3098"/>
      <c r="M129" s="3098"/>
      <c r="N129" s="3098"/>
      <c r="O129" s="3098"/>
      <c r="P129" s="3098"/>
      <c r="Q129" s="3098"/>
      <c r="R129" s="3098"/>
      <c r="S129" s="3098"/>
      <c r="T129" s="3098"/>
      <c r="U129" s="3098"/>
      <c r="V129" s="3098"/>
      <c r="W129" s="3098"/>
      <c r="X129" s="3098"/>
      <c r="Y129" s="3098"/>
      <c r="Z129" s="3098"/>
      <c r="AA129" s="3098"/>
      <c r="AB129" s="3098"/>
      <c r="AC129" s="3098"/>
      <c r="AD129" s="3098"/>
      <c r="AE129" s="3098"/>
      <c r="AF129" s="3098"/>
      <c r="AG129" s="3098"/>
      <c r="AH129" s="3098"/>
      <c r="AI129" s="3098"/>
      <c r="AJ129" s="3098"/>
      <c r="AK129" s="3098"/>
      <c r="AL129" s="3098"/>
      <c r="AM129" s="3098"/>
      <c r="AN129" s="3098"/>
      <c r="AO129" s="3143"/>
      <c r="AP129" s="3143"/>
      <c r="AQ129" s="3143"/>
      <c r="AR129" s="3143"/>
      <c r="AS129" s="3143"/>
      <c r="AT129" s="3143"/>
      <c r="AU129" s="3143"/>
      <c r="AV129" s="3143"/>
      <c r="AW129" s="3143"/>
      <c r="AX129" s="3143"/>
      <c r="AY129" s="3143"/>
      <c r="AZ129" s="3143"/>
      <c r="BA129" s="3143"/>
      <c r="BB129" s="3143"/>
      <c r="BC129" s="3143"/>
      <c r="BD129" s="3143"/>
      <c r="BE129" s="3143"/>
      <c r="BF129" s="3143"/>
      <c r="BG129" s="3143"/>
      <c r="BH129" s="3143"/>
      <c r="BI129" s="3143"/>
      <c r="BJ129" s="3143"/>
      <c r="BK129" s="3143"/>
      <c r="BL129" s="3143"/>
      <c r="BM129" s="3143"/>
      <c r="BN129" s="3143"/>
      <c r="BO129" s="3143"/>
      <c r="BP129" s="3143"/>
      <c r="BQ129" s="3189"/>
      <c r="BR129" s="3189"/>
      <c r="BS129" s="3189"/>
      <c r="BT129" s="3189"/>
      <c r="BU129" s="3189"/>
      <c r="BV129" s="3189"/>
      <c r="BW129" s="3189"/>
      <c r="BX129" s="3189"/>
      <c r="BY129" s="3189"/>
      <c r="BZ129" s="3189"/>
      <c r="CA129" s="3143"/>
      <c r="CB129" s="3143"/>
      <c r="CC129" s="3143"/>
    </row>
    <row r="130" spans="1:81" ht="16.5" customHeight="1">
      <c r="A130" s="3143"/>
      <c r="B130" s="3143"/>
      <c r="C130" s="3143"/>
      <c r="D130" s="3143"/>
      <c r="E130" s="3143"/>
      <c r="F130" s="3143"/>
      <c r="G130" s="3143"/>
      <c r="H130" s="3143"/>
      <c r="I130" s="3143"/>
      <c r="J130" s="3143"/>
      <c r="K130" s="3143"/>
      <c r="L130" s="3098"/>
      <c r="M130" s="3098"/>
      <c r="N130" s="3098"/>
      <c r="O130" s="3098"/>
      <c r="P130" s="3098"/>
      <c r="Q130" s="3098"/>
      <c r="R130" s="3098"/>
      <c r="S130" s="3098"/>
      <c r="T130" s="3098"/>
      <c r="U130" s="3098"/>
      <c r="V130" s="3098"/>
      <c r="W130" s="3098"/>
      <c r="X130" s="3098"/>
      <c r="Y130" s="3098"/>
      <c r="Z130" s="3098"/>
      <c r="AA130" s="3098"/>
      <c r="AB130" s="3098"/>
      <c r="AC130" s="3098"/>
      <c r="AD130" s="3098"/>
      <c r="AE130" s="3098"/>
      <c r="AF130" s="3098"/>
      <c r="AG130" s="3098"/>
      <c r="AH130" s="3098"/>
      <c r="AI130" s="3098"/>
      <c r="AJ130" s="3098"/>
      <c r="AK130" s="3098"/>
      <c r="AL130" s="3098"/>
      <c r="AM130" s="3098"/>
      <c r="AN130" s="3098"/>
      <c r="AO130" s="3143"/>
      <c r="AP130" s="3143"/>
      <c r="AQ130" s="3143"/>
      <c r="AR130" s="3143"/>
      <c r="AS130" s="3143"/>
      <c r="AT130" s="3143"/>
      <c r="AU130" s="3143"/>
      <c r="AV130" s="3143"/>
      <c r="AW130" s="3143"/>
      <c r="AX130" s="3143"/>
      <c r="AY130" s="3143"/>
      <c r="AZ130" s="3143"/>
      <c r="BA130" s="3143"/>
      <c r="BB130" s="3143"/>
      <c r="BC130" s="3143"/>
      <c r="BD130" s="3143"/>
      <c r="BE130" s="3143"/>
      <c r="BF130" s="3143"/>
      <c r="BG130" s="3143"/>
      <c r="BH130" s="3143"/>
      <c r="BI130" s="3143"/>
      <c r="BJ130" s="3143"/>
      <c r="BK130" s="3143"/>
      <c r="BL130" s="3143"/>
      <c r="BM130" s="3143"/>
      <c r="BN130" s="3143"/>
      <c r="BO130" s="3143"/>
      <c r="BP130" s="3143"/>
      <c r="BQ130" s="3189"/>
      <c r="BR130" s="3189"/>
      <c r="BS130" s="3189"/>
      <c r="BT130" s="3189"/>
      <c r="BU130" s="3189"/>
      <c r="BV130" s="3189"/>
      <c r="BW130" s="3189"/>
      <c r="BX130" s="3189"/>
      <c r="BY130" s="3189"/>
      <c r="BZ130" s="3189"/>
      <c r="CA130" s="3143"/>
      <c r="CB130" s="3143"/>
      <c r="CC130" s="3143"/>
    </row>
    <row r="131" spans="1:81" ht="16.5" customHeight="1">
      <c r="A131" s="3143"/>
      <c r="B131" s="3143"/>
      <c r="C131" s="3143"/>
      <c r="D131" s="3143"/>
      <c r="E131" s="3143"/>
      <c r="F131" s="3143"/>
      <c r="G131" s="3143"/>
      <c r="H131" s="3143"/>
      <c r="I131" s="3143"/>
      <c r="J131" s="3143"/>
      <c r="K131" s="3143"/>
      <c r="L131" s="3098"/>
      <c r="M131" s="3098"/>
      <c r="N131" s="3098"/>
      <c r="O131" s="3098"/>
      <c r="P131" s="3098"/>
      <c r="Q131" s="3098"/>
      <c r="R131" s="3098"/>
      <c r="S131" s="3098"/>
      <c r="T131" s="3098"/>
      <c r="U131" s="3098"/>
      <c r="V131" s="3098"/>
      <c r="W131" s="3098"/>
      <c r="X131" s="3098"/>
      <c r="Y131" s="3098"/>
      <c r="Z131" s="3098"/>
      <c r="AA131" s="3098"/>
      <c r="AB131" s="3098"/>
      <c r="AC131" s="3098"/>
      <c r="AD131" s="3098"/>
      <c r="AE131" s="3098"/>
      <c r="AF131" s="3098"/>
      <c r="AG131" s="3098"/>
      <c r="AH131" s="3098"/>
      <c r="AI131" s="3098"/>
      <c r="AJ131" s="3098"/>
      <c r="AK131" s="3098"/>
      <c r="AL131" s="3098"/>
      <c r="AM131" s="3098"/>
      <c r="AN131" s="3098"/>
      <c r="AO131" s="3143"/>
      <c r="AP131" s="3143"/>
      <c r="AQ131" s="3143"/>
      <c r="AR131" s="3143"/>
      <c r="AS131" s="3143"/>
      <c r="AT131" s="3143"/>
      <c r="AU131" s="3143"/>
      <c r="AV131" s="3143"/>
      <c r="AW131" s="3143"/>
      <c r="AX131" s="3143"/>
      <c r="AY131" s="3143"/>
      <c r="AZ131" s="3143"/>
      <c r="BA131" s="3143"/>
      <c r="BB131" s="3143"/>
      <c r="BC131" s="3143"/>
      <c r="BD131" s="3143"/>
      <c r="BE131" s="3143"/>
      <c r="BF131" s="3143"/>
      <c r="BG131" s="3143"/>
      <c r="BH131" s="3143"/>
      <c r="BI131" s="3143"/>
      <c r="BJ131" s="3143"/>
      <c r="BK131" s="3143"/>
      <c r="BL131" s="3143"/>
      <c r="BM131" s="3143"/>
      <c r="BN131" s="3143"/>
      <c r="BO131" s="3143"/>
      <c r="BP131" s="3143"/>
      <c r="BQ131" s="3189"/>
      <c r="BR131" s="3189"/>
      <c r="BS131" s="3189"/>
      <c r="BT131" s="3189"/>
      <c r="BU131" s="3189"/>
      <c r="BV131" s="3189"/>
      <c r="BW131" s="3189"/>
      <c r="BX131" s="3189"/>
      <c r="BY131" s="3189"/>
      <c r="BZ131" s="3189"/>
      <c r="CA131" s="3143"/>
      <c r="CB131" s="3143"/>
      <c r="CC131" s="3143"/>
    </row>
    <row r="132" spans="1:81" ht="16.5" customHeight="1">
      <c r="A132" s="3143"/>
      <c r="B132" s="3143"/>
      <c r="C132" s="3143"/>
      <c r="D132" s="3143"/>
      <c r="E132" s="3143"/>
      <c r="F132" s="3143"/>
      <c r="G132" s="3143"/>
      <c r="H132" s="3143"/>
      <c r="I132" s="3143"/>
      <c r="J132" s="3143"/>
      <c r="K132" s="3143"/>
      <c r="L132" s="3098"/>
      <c r="M132" s="3098"/>
      <c r="N132" s="3098"/>
      <c r="O132" s="3098"/>
      <c r="P132" s="3098"/>
      <c r="Q132" s="3098"/>
      <c r="R132" s="3098"/>
      <c r="S132" s="3098"/>
      <c r="T132" s="3098"/>
      <c r="U132" s="3098"/>
      <c r="V132" s="3098"/>
      <c r="W132" s="3098"/>
      <c r="X132" s="3098"/>
      <c r="Y132" s="3098"/>
      <c r="Z132" s="3098"/>
      <c r="AA132" s="3098"/>
      <c r="AB132" s="3098"/>
      <c r="AC132" s="3098"/>
      <c r="AD132" s="3098"/>
      <c r="AE132" s="3098"/>
      <c r="AF132" s="3098"/>
      <c r="AG132" s="3098"/>
      <c r="AH132" s="3098"/>
      <c r="AI132" s="3098"/>
      <c r="AJ132" s="3098"/>
      <c r="AK132" s="3098"/>
      <c r="AL132" s="3098"/>
      <c r="AM132" s="3098"/>
      <c r="AN132" s="3098"/>
      <c r="AO132" s="3143"/>
      <c r="AP132" s="3143"/>
      <c r="AQ132" s="3143"/>
      <c r="AR132" s="3143"/>
      <c r="AS132" s="3143"/>
      <c r="AT132" s="3143"/>
      <c r="AU132" s="3143"/>
      <c r="AV132" s="3143"/>
      <c r="AW132" s="3143"/>
      <c r="AX132" s="3143"/>
      <c r="AY132" s="3143"/>
      <c r="AZ132" s="3143"/>
      <c r="BA132" s="3143"/>
      <c r="BB132" s="3143"/>
      <c r="BC132" s="3143"/>
      <c r="BD132" s="3143"/>
      <c r="BE132" s="3143"/>
      <c r="BF132" s="3143"/>
      <c r="BG132" s="3143"/>
      <c r="BH132" s="3143"/>
      <c r="BI132" s="3143"/>
      <c r="BJ132" s="3143"/>
      <c r="BK132" s="3143"/>
      <c r="BL132" s="3143"/>
      <c r="BM132" s="3143"/>
      <c r="BN132" s="3143"/>
      <c r="BO132" s="3143"/>
      <c r="BP132" s="3143"/>
      <c r="BQ132" s="3189"/>
      <c r="BR132" s="3189"/>
      <c r="BS132" s="3189"/>
      <c r="BT132" s="3189"/>
      <c r="BU132" s="3189"/>
      <c r="BV132" s="3189"/>
      <c r="BW132" s="3189"/>
      <c r="BX132" s="3189"/>
      <c r="BY132" s="3189"/>
      <c r="BZ132" s="3189"/>
      <c r="CA132" s="3143"/>
      <c r="CB132" s="3143"/>
      <c r="CC132" s="3143"/>
    </row>
    <row r="133" spans="1:81" ht="16.5" customHeight="1">
      <c r="A133" s="3143"/>
      <c r="B133" s="3143"/>
      <c r="C133" s="3143"/>
      <c r="D133" s="3143"/>
      <c r="E133" s="3143"/>
      <c r="F133" s="3143"/>
      <c r="G133" s="3143"/>
      <c r="H133" s="3143"/>
      <c r="I133" s="3143"/>
      <c r="J133" s="3143"/>
      <c r="K133" s="3143"/>
      <c r="L133" s="3098"/>
      <c r="M133" s="3098"/>
      <c r="N133" s="3098"/>
      <c r="O133" s="3098"/>
      <c r="P133" s="3098"/>
      <c r="Q133" s="3098"/>
      <c r="R133" s="3098"/>
      <c r="S133" s="3098"/>
      <c r="T133" s="3098"/>
      <c r="U133" s="3098"/>
      <c r="V133" s="3098"/>
      <c r="W133" s="3098"/>
      <c r="X133" s="3098"/>
      <c r="Y133" s="3098"/>
      <c r="Z133" s="3098"/>
      <c r="AA133" s="3098"/>
      <c r="AB133" s="3098"/>
      <c r="AC133" s="3098"/>
      <c r="AD133" s="3098"/>
      <c r="AE133" s="3098"/>
      <c r="AF133" s="3098"/>
      <c r="AG133" s="3098"/>
      <c r="AH133" s="3098"/>
      <c r="AI133" s="3098"/>
      <c r="AJ133" s="3098"/>
      <c r="AK133" s="3098"/>
      <c r="AL133" s="3098"/>
      <c r="AM133" s="3098"/>
      <c r="AN133" s="3098"/>
      <c r="AO133" s="3143"/>
      <c r="AP133" s="3143"/>
      <c r="AQ133" s="3143"/>
      <c r="AR133" s="3143"/>
      <c r="AS133" s="3143"/>
      <c r="AT133" s="3143"/>
      <c r="AU133" s="3143"/>
      <c r="AV133" s="3143"/>
      <c r="AW133" s="3143"/>
      <c r="AX133" s="3143"/>
      <c r="AY133" s="3143"/>
      <c r="AZ133" s="3143"/>
      <c r="BA133" s="3143"/>
      <c r="BB133" s="3143"/>
      <c r="BC133" s="3143"/>
      <c r="BD133" s="3143"/>
      <c r="BE133" s="3143"/>
      <c r="BF133" s="3143"/>
      <c r="BG133" s="3143"/>
      <c r="BH133" s="3143"/>
      <c r="BI133" s="3143"/>
      <c r="BJ133" s="3143"/>
      <c r="BK133" s="3143"/>
      <c r="BL133" s="3143"/>
      <c r="BM133" s="3143"/>
      <c r="BN133" s="3143"/>
      <c r="BO133" s="3143"/>
      <c r="BP133" s="3143"/>
      <c r="BQ133" s="3189"/>
      <c r="BR133" s="3189"/>
      <c r="BS133" s="3189"/>
      <c r="BT133" s="3189"/>
      <c r="BU133" s="3189"/>
      <c r="BV133" s="3189"/>
      <c r="BW133" s="3189"/>
      <c r="BX133" s="3189"/>
      <c r="BY133" s="3189"/>
      <c r="BZ133" s="3189"/>
      <c r="CA133" s="3143"/>
      <c r="CB133" s="3143"/>
      <c r="CC133" s="3143"/>
    </row>
    <row r="134" spans="1:81" ht="16.5" customHeight="1">
      <c r="A134" s="3143"/>
      <c r="B134" s="3143"/>
      <c r="C134" s="3143"/>
      <c r="D134" s="3143"/>
      <c r="E134" s="3143"/>
      <c r="F134" s="3143"/>
      <c r="G134" s="3143"/>
      <c r="H134" s="3143"/>
      <c r="I134" s="3143"/>
      <c r="J134" s="3143"/>
      <c r="K134" s="3143"/>
      <c r="L134" s="3098"/>
      <c r="M134" s="3098"/>
      <c r="N134" s="3098"/>
      <c r="O134" s="3098"/>
      <c r="P134" s="3098"/>
      <c r="Q134" s="3098"/>
      <c r="R134" s="3098"/>
      <c r="S134" s="3098"/>
      <c r="T134" s="3098"/>
      <c r="U134" s="3098"/>
      <c r="V134" s="3098"/>
      <c r="W134" s="3098"/>
      <c r="X134" s="3098"/>
      <c r="Y134" s="3098"/>
      <c r="Z134" s="3098"/>
      <c r="AA134" s="3098"/>
      <c r="AB134" s="3098"/>
      <c r="AC134" s="3098"/>
      <c r="AD134" s="3098"/>
      <c r="AE134" s="3098"/>
      <c r="AF134" s="3098"/>
      <c r="AG134" s="3098"/>
      <c r="AH134" s="3098"/>
      <c r="AI134" s="3098"/>
      <c r="AJ134" s="3098"/>
      <c r="AK134" s="3098"/>
      <c r="AL134" s="3098"/>
      <c r="AM134" s="3098"/>
      <c r="AN134" s="3098"/>
      <c r="AO134" s="3143"/>
      <c r="AP134" s="3143"/>
      <c r="AQ134" s="3143"/>
      <c r="AR134" s="3143"/>
      <c r="AS134" s="3143"/>
      <c r="AT134" s="3143"/>
      <c r="AU134" s="3143"/>
      <c r="AV134" s="3143"/>
      <c r="AW134" s="3143"/>
      <c r="AX134" s="3143"/>
      <c r="AY134" s="3143"/>
      <c r="AZ134" s="3143"/>
      <c r="BA134" s="3143"/>
      <c r="BB134" s="3143"/>
      <c r="BC134" s="3143"/>
      <c r="BD134" s="3143"/>
      <c r="BE134" s="3143"/>
      <c r="BF134" s="3143"/>
      <c r="BG134" s="3143"/>
      <c r="BH134" s="3143"/>
      <c r="BI134" s="3143"/>
      <c r="BJ134" s="3143"/>
      <c r="BK134" s="3143"/>
      <c r="BL134" s="3143"/>
      <c r="BM134" s="3143"/>
      <c r="BN134" s="3143"/>
      <c r="BO134" s="3143"/>
      <c r="BP134" s="3143"/>
      <c r="BQ134" s="3189"/>
      <c r="BR134" s="3189"/>
      <c r="BS134" s="3189"/>
      <c r="BT134" s="3189"/>
      <c r="BU134" s="3189"/>
      <c r="BV134" s="3189"/>
      <c r="BW134" s="3189"/>
      <c r="BX134" s="3189"/>
      <c r="BY134" s="3189"/>
      <c r="BZ134" s="3189"/>
      <c r="CA134" s="3143"/>
      <c r="CB134" s="3143"/>
      <c r="CC134" s="3143"/>
    </row>
    <row r="135" spans="1:81" ht="16.5" customHeight="1">
      <c r="A135" s="3143"/>
      <c r="B135" s="3143"/>
      <c r="C135" s="3143"/>
      <c r="D135" s="3143"/>
      <c r="E135" s="3143"/>
      <c r="F135" s="3143"/>
      <c r="G135" s="3143"/>
      <c r="H135" s="3143"/>
      <c r="I135" s="3143"/>
      <c r="J135" s="3143"/>
      <c r="K135" s="3143"/>
      <c r="L135" s="3098"/>
      <c r="M135" s="3098"/>
      <c r="N135" s="3098"/>
      <c r="O135" s="3098"/>
      <c r="P135" s="3098"/>
      <c r="Q135" s="3098"/>
      <c r="R135" s="3098"/>
      <c r="S135" s="3098"/>
      <c r="T135" s="3098"/>
      <c r="U135" s="3098"/>
      <c r="V135" s="3098"/>
      <c r="W135" s="3098"/>
      <c r="X135" s="3098"/>
      <c r="Y135" s="3098"/>
      <c r="Z135" s="3098"/>
      <c r="AA135" s="3098"/>
      <c r="AB135" s="3098"/>
      <c r="AC135" s="3098"/>
      <c r="AD135" s="3098"/>
      <c r="AE135" s="3098"/>
      <c r="AF135" s="3098"/>
      <c r="AG135" s="3098"/>
      <c r="AH135" s="3098"/>
      <c r="AI135" s="3098"/>
      <c r="AJ135" s="3098"/>
      <c r="AK135" s="3098"/>
      <c r="AL135" s="3098"/>
      <c r="AM135" s="3098"/>
      <c r="AN135" s="3098"/>
      <c r="AO135" s="3143"/>
      <c r="AP135" s="3143"/>
      <c r="AQ135" s="3143"/>
      <c r="AR135" s="3143"/>
      <c r="AS135" s="3143"/>
      <c r="AT135" s="3143"/>
      <c r="AU135" s="3143"/>
      <c r="AV135" s="3143"/>
      <c r="AW135" s="3143"/>
      <c r="AX135" s="3143"/>
      <c r="AY135" s="3143"/>
      <c r="AZ135" s="3143"/>
      <c r="BA135" s="3143"/>
      <c r="BB135" s="3143"/>
      <c r="BC135" s="3143"/>
      <c r="BD135" s="3143"/>
      <c r="BE135" s="3143"/>
      <c r="BF135" s="3143"/>
      <c r="BG135" s="3143"/>
      <c r="BH135" s="3143"/>
      <c r="BI135" s="3143"/>
      <c r="BJ135" s="3143"/>
      <c r="BK135" s="3143"/>
      <c r="BL135" s="3143"/>
      <c r="BM135" s="3143"/>
      <c r="BN135" s="3143"/>
      <c r="BO135" s="3143"/>
      <c r="BP135" s="3143"/>
      <c r="BQ135" s="3189"/>
      <c r="BR135" s="3189"/>
      <c r="BS135" s="3189"/>
      <c r="BT135" s="3189"/>
      <c r="BU135" s="3189"/>
      <c r="BV135" s="3189"/>
      <c r="BW135" s="3189"/>
      <c r="BX135" s="3189"/>
      <c r="BY135" s="3189"/>
      <c r="BZ135" s="3189"/>
      <c r="CA135" s="3143"/>
      <c r="CB135" s="3143"/>
      <c r="CC135" s="3143"/>
    </row>
    <row r="136" spans="1:81" ht="16.5" customHeight="1">
      <c r="A136" s="3143"/>
      <c r="B136" s="3143"/>
      <c r="C136" s="3143"/>
      <c r="D136" s="3143"/>
      <c r="E136" s="3143"/>
      <c r="F136" s="3143"/>
      <c r="G136" s="3143"/>
      <c r="H136" s="3143"/>
      <c r="I136" s="3143"/>
      <c r="J136" s="3143"/>
      <c r="K136" s="3143"/>
      <c r="L136" s="3098"/>
      <c r="M136" s="3098"/>
      <c r="N136" s="3098"/>
      <c r="O136" s="3098"/>
      <c r="P136" s="3098"/>
      <c r="Q136" s="3098"/>
      <c r="R136" s="3098"/>
      <c r="S136" s="3098"/>
      <c r="T136" s="3098"/>
      <c r="U136" s="3098"/>
      <c r="V136" s="3098"/>
      <c r="W136" s="3098"/>
      <c r="X136" s="3098"/>
      <c r="Y136" s="3098"/>
      <c r="Z136" s="3098"/>
      <c r="AA136" s="3098"/>
      <c r="AB136" s="3098"/>
      <c r="AC136" s="3098"/>
      <c r="AD136" s="3098"/>
      <c r="AE136" s="3098"/>
      <c r="AF136" s="3098"/>
      <c r="AG136" s="3098"/>
      <c r="AH136" s="3098"/>
      <c r="AI136" s="3098"/>
      <c r="AJ136" s="3098"/>
      <c r="AK136" s="3098"/>
      <c r="AL136" s="3098"/>
      <c r="AM136" s="3098"/>
      <c r="AN136" s="3098"/>
      <c r="AO136" s="3143"/>
      <c r="AP136" s="3143"/>
      <c r="AQ136" s="3143"/>
      <c r="AR136" s="3143"/>
      <c r="AS136" s="3143"/>
      <c r="AT136" s="3143"/>
      <c r="AU136" s="3143"/>
      <c r="AV136" s="3143"/>
      <c r="AW136" s="3143"/>
      <c r="AX136" s="3143"/>
      <c r="AY136" s="3143"/>
      <c r="AZ136" s="3143"/>
      <c r="BA136" s="3143"/>
      <c r="BB136" s="3143"/>
      <c r="BC136" s="3143"/>
      <c r="BD136" s="3143"/>
      <c r="BE136" s="3143"/>
      <c r="BF136" s="3143"/>
      <c r="BG136" s="3143"/>
      <c r="BH136" s="3143"/>
      <c r="BI136" s="3143"/>
      <c r="BJ136" s="3143"/>
      <c r="BK136" s="3143"/>
      <c r="BL136" s="3143"/>
      <c r="BM136" s="3143"/>
      <c r="BN136" s="3143"/>
      <c r="BO136" s="3143"/>
      <c r="BP136" s="3143"/>
      <c r="BQ136" s="3189"/>
      <c r="BR136" s="3189"/>
      <c r="BS136" s="3189"/>
      <c r="BT136" s="3189"/>
      <c r="BU136" s="3189"/>
      <c r="BV136" s="3189"/>
      <c r="BW136" s="3189"/>
      <c r="BX136" s="3189"/>
      <c r="BY136" s="3189"/>
      <c r="BZ136" s="3189"/>
      <c r="CA136" s="3143"/>
      <c r="CB136" s="3143"/>
      <c r="CC136" s="3143"/>
    </row>
    <row r="137" spans="1:81" ht="16.5" customHeight="1">
      <c r="A137" s="3143"/>
      <c r="B137" s="3143"/>
      <c r="C137" s="3143"/>
      <c r="D137" s="3143"/>
      <c r="E137" s="3143"/>
      <c r="F137" s="3143"/>
      <c r="G137" s="3143"/>
      <c r="H137" s="3143"/>
      <c r="I137" s="3143"/>
      <c r="J137" s="3143"/>
      <c r="K137" s="3143"/>
      <c r="L137" s="3098"/>
      <c r="M137" s="3098"/>
      <c r="N137" s="3098"/>
      <c r="O137" s="3098"/>
      <c r="P137" s="3098"/>
      <c r="Q137" s="3098"/>
      <c r="R137" s="3098"/>
      <c r="S137" s="3098"/>
      <c r="T137" s="3098"/>
      <c r="U137" s="3098"/>
      <c r="V137" s="3098"/>
      <c r="W137" s="3098"/>
      <c r="X137" s="3098"/>
      <c r="Y137" s="3098"/>
      <c r="Z137" s="3098"/>
      <c r="AA137" s="3098"/>
      <c r="AB137" s="3098"/>
      <c r="AC137" s="3098"/>
      <c r="AD137" s="3098"/>
      <c r="AE137" s="3098"/>
      <c r="AF137" s="3098"/>
      <c r="AG137" s="3098"/>
      <c r="AH137" s="3098"/>
      <c r="AI137" s="3098"/>
      <c r="AJ137" s="3098"/>
      <c r="AK137" s="3098"/>
      <c r="AL137" s="3098"/>
      <c r="AM137" s="3098"/>
      <c r="AN137" s="3098"/>
      <c r="AO137" s="3143"/>
      <c r="AP137" s="3143"/>
      <c r="AQ137" s="3143"/>
      <c r="AR137" s="3143"/>
      <c r="AS137" s="3143"/>
      <c r="AT137" s="3143"/>
      <c r="AU137" s="3143"/>
      <c r="AV137" s="3143"/>
      <c r="AW137" s="3143"/>
      <c r="AX137" s="3143"/>
      <c r="AY137" s="3143"/>
      <c r="AZ137" s="3143"/>
      <c r="BA137" s="3143"/>
      <c r="BB137" s="3143"/>
      <c r="BC137" s="3143"/>
      <c r="BD137" s="3143"/>
      <c r="BE137" s="3143"/>
      <c r="BF137" s="3143"/>
      <c r="BG137" s="3143"/>
      <c r="BH137" s="3143"/>
      <c r="BI137" s="3143"/>
      <c r="BJ137" s="3143"/>
      <c r="BK137" s="3143"/>
      <c r="BL137" s="3143"/>
      <c r="BM137" s="3143"/>
      <c r="BN137" s="3143"/>
      <c r="BO137" s="3143"/>
      <c r="BP137" s="3143"/>
      <c r="BQ137" s="3189"/>
      <c r="BR137" s="3189"/>
      <c r="BS137" s="3189"/>
      <c r="BT137" s="3189"/>
      <c r="BU137" s="3189"/>
      <c r="BV137" s="3189"/>
      <c r="BW137" s="3189"/>
      <c r="BX137" s="3189"/>
      <c r="BY137" s="3189"/>
      <c r="BZ137" s="3189"/>
      <c r="CA137" s="3143"/>
      <c r="CB137" s="3143"/>
      <c r="CC137" s="3143"/>
    </row>
    <row r="138" spans="1:81" ht="16.5" customHeight="1">
      <c r="A138" s="3143"/>
      <c r="B138" s="3143"/>
      <c r="C138" s="3143"/>
      <c r="D138" s="3143"/>
      <c r="E138" s="3143"/>
      <c r="F138" s="3143"/>
      <c r="G138" s="3143"/>
      <c r="H138" s="3143"/>
      <c r="I138" s="3143"/>
      <c r="J138" s="3143"/>
      <c r="K138" s="3143"/>
      <c r="L138" s="3098"/>
      <c r="M138" s="3098"/>
      <c r="N138" s="3098"/>
      <c r="O138" s="3098"/>
      <c r="P138" s="3098"/>
      <c r="Q138" s="3098"/>
      <c r="R138" s="3098"/>
      <c r="S138" s="3098"/>
      <c r="T138" s="3098"/>
      <c r="U138" s="3098"/>
      <c r="V138" s="3098"/>
      <c r="W138" s="3098"/>
      <c r="X138" s="3098"/>
      <c r="Y138" s="3098"/>
      <c r="Z138" s="3098"/>
      <c r="AA138" s="3098"/>
      <c r="AB138" s="3098"/>
      <c r="AC138" s="3098"/>
      <c r="AD138" s="3098"/>
      <c r="AE138" s="3098"/>
      <c r="AF138" s="3098"/>
      <c r="AG138" s="3098"/>
      <c r="AH138" s="3098"/>
      <c r="AI138" s="3098"/>
      <c r="AJ138" s="3098"/>
      <c r="AK138" s="3098"/>
      <c r="AL138" s="3098"/>
      <c r="AM138" s="3098"/>
      <c r="AN138" s="3098"/>
      <c r="AO138" s="3143"/>
      <c r="AP138" s="3143"/>
      <c r="AQ138" s="3143"/>
      <c r="AR138" s="3143"/>
      <c r="AS138" s="3143"/>
      <c r="AT138" s="3143"/>
      <c r="AU138" s="3143"/>
      <c r="AV138" s="3143"/>
      <c r="AW138" s="3143"/>
      <c r="AX138" s="3143"/>
      <c r="AY138" s="3143"/>
      <c r="AZ138" s="3143"/>
      <c r="BA138" s="3143"/>
      <c r="BB138" s="3143"/>
      <c r="BC138" s="3143"/>
      <c r="BD138" s="3143"/>
      <c r="BE138" s="3143"/>
      <c r="BF138" s="3143"/>
      <c r="BG138" s="3143"/>
      <c r="BH138" s="3143"/>
      <c r="BI138" s="3143"/>
      <c r="BJ138" s="3143"/>
      <c r="BK138" s="3143"/>
      <c r="BL138" s="3143"/>
      <c r="BM138" s="3143"/>
      <c r="BN138" s="3143"/>
      <c r="BO138" s="3143"/>
      <c r="BP138" s="3143"/>
      <c r="BQ138" s="3189"/>
      <c r="BR138" s="3189"/>
      <c r="BS138" s="3189"/>
      <c r="BT138" s="3189"/>
      <c r="BU138" s="3189"/>
      <c r="BV138" s="3189"/>
      <c r="BW138" s="3189"/>
      <c r="BX138" s="3189"/>
      <c r="BY138" s="3189"/>
      <c r="BZ138" s="3189"/>
      <c r="CA138" s="3143"/>
      <c r="CB138" s="3143"/>
      <c r="CC138" s="3143"/>
    </row>
    <row r="139" spans="1:81" ht="16.5" customHeight="1">
      <c r="A139" s="3143"/>
      <c r="B139" s="3143"/>
      <c r="C139" s="3143"/>
      <c r="D139" s="3143"/>
      <c r="E139" s="3143"/>
      <c r="F139" s="3143"/>
      <c r="G139" s="3143"/>
      <c r="H139" s="3143"/>
      <c r="I139" s="3143"/>
      <c r="J139" s="3143"/>
      <c r="K139" s="3143"/>
      <c r="L139" s="3098"/>
      <c r="M139" s="3098"/>
      <c r="N139" s="3098"/>
      <c r="O139" s="3098"/>
      <c r="P139" s="3098"/>
      <c r="Q139" s="3098"/>
      <c r="R139" s="3098"/>
      <c r="S139" s="3098"/>
      <c r="T139" s="3098"/>
      <c r="U139" s="3098"/>
      <c r="V139" s="3098"/>
      <c r="W139" s="3098"/>
      <c r="X139" s="3098"/>
      <c r="Y139" s="3098"/>
      <c r="Z139" s="3098"/>
      <c r="AA139" s="3098"/>
      <c r="AB139" s="3098"/>
      <c r="AC139" s="3098"/>
      <c r="AD139" s="3098"/>
      <c r="AE139" s="3098"/>
      <c r="AF139" s="3098"/>
      <c r="AG139" s="3098"/>
      <c r="AH139" s="3098"/>
      <c r="AI139" s="3098"/>
      <c r="AJ139" s="3098"/>
      <c r="AK139" s="3098"/>
      <c r="AL139" s="3098"/>
      <c r="AM139" s="3098"/>
      <c r="AN139" s="3098"/>
      <c r="AO139" s="3143"/>
      <c r="AP139" s="3143"/>
      <c r="AQ139" s="3143"/>
      <c r="AR139" s="3143"/>
      <c r="AS139" s="3143"/>
      <c r="AT139" s="3143"/>
      <c r="AU139" s="3143"/>
      <c r="AV139" s="3143"/>
      <c r="AW139" s="3143"/>
      <c r="AX139" s="3143"/>
      <c r="AY139" s="3143"/>
      <c r="AZ139" s="3143"/>
      <c r="BA139" s="3143"/>
      <c r="BB139" s="3143"/>
      <c r="BC139" s="3143"/>
      <c r="BD139" s="3143"/>
      <c r="BE139" s="3143"/>
      <c r="BF139" s="3143"/>
      <c r="BG139" s="3143"/>
      <c r="BH139" s="3143"/>
      <c r="BI139" s="3143"/>
      <c r="BJ139" s="3143"/>
      <c r="BK139" s="3143"/>
      <c r="BL139" s="3143"/>
      <c r="BM139" s="3143"/>
      <c r="BN139" s="3143"/>
      <c r="BO139" s="3143"/>
      <c r="BP139" s="3143"/>
      <c r="BQ139" s="3189"/>
      <c r="BR139" s="3189"/>
      <c r="BS139" s="3189"/>
      <c r="BT139" s="3189"/>
      <c r="BU139" s="3189"/>
      <c r="BV139" s="3189"/>
      <c r="BW139" s="3189"/>
      <c r="BX139" s="3189"/>
      <c r="BY139" s="3189"/>
      <c r="BZ139" s="3189"/>
      <c r="CA139" s="3143"/>
      <c r="CB139" s="3143"/>
      <c r="CC139" s="3143"/>
    </row>
    <row r="140" spans="1:81" ht="16.5" customHeight="1">
      <c r="A140" s="3143"/>
      <c r="B140" s="3143"/>
      <c r="C140" s="3143"/>
      <c r="D140" s="3143"/>
      <c r="E140" s="3143"/>
      <c r="F140" s="3143"/>
      <c r="G140" s="3143"/>
      <c r="H140" s="3143"/>
      <c r="I140" s="3143"/>
      <c r="J140" s="3143"/>
      <c r="K140" s="3143"/>
      <c r="L140" s="3098"/>
      <c r="M140" s="3098"/>
      <c r="N140" s="3098"/>
      <c r="O140" s="3098"/>
      <c r="P140" s="3098"/>
      <c r="Q140" s="3098"/>
      <c r="R140" s="3098"/>
      <c r="S140" s="3098"/>
      <c r="T140" s="3098"/>
      <c r="U140" s="3098"/>
      <c r="V140" s="3098"/>
      <c r="W140" s="3098"/>
      <c r="X140" s="3098"/>
      <c r="Y140" s="3098"/>
      <c r="Z140" s="3098"/>
      <c r="AA140" s="3098"/>
      <c r="AB140" s="3098"/>
      <c r="AC140" s="3098"/>
      <c r="AD140" s="3098"/>
      <c r="AE140" s="3098"/>
      <c r="AF140" s="3098"/>
      <c r="AG140" s="3098"/>
      <c r="AH140" s="3098"/>
      <c r="AI140" s="3098"/>
      <c r="AJ140" s="3098"/>
      <c r="AK140" s="3098"/>
      <c r="AL140" s="3098"/>
      <c r="AM140" s="3098"/>
      <c r="AN140" s="3098"/>
      <c r="AO140" s="3143"/>
      <c r="AP140" s="3143"/>
      <c r="AQ140" s="3143"/>
      <c r="AR140" s="3143"/>
      <c r="AS140" s="3143"/>
      <c r="AT140" s="3143"/>
      <c r="AU140" s="3143"/>
      <c r="AV140" s="3143"/>
      <c r="AW140" s="3143"/>
      <c r="AX140" s="3143"/>
      <c r="AY140" s="3143"/>
      <c r="AZ140" s="3143"/>
      <c r="BA140" s="3143"/>
      <c r="BB140" s="3143"/>
      <c r="BC140" s="3143"/>
      <c r="BD140" s="3143"/>
      <c r="BE140" s="3143"/>
      <c r="BF140" s="3143"/>
      <c r="BG140" s="3143"/>
      <c r="BH140" s="3143"/>
      <c r="BI140" s="3143"/>
      <c r="BJ140" s="3143"/>
      <c r="BK140" s="3143"/>
      <c r="BL140" s="3143"/>
      <c r="BM140" s="3143"/>
      <c r="BN140" s="3143"/>
      <c r="BO140" s="3143"/>
      <c r="BP140" s="3143"/>
      <c r="BQ140" s="3189"/>
      <c r="BR140" s="3189"/>
      <c r="BS140" s="3189"/>
      <c r="BT140" s="3189"/>
      <c r="BU140" s="3189"/>
      <c r="BV140" s="3189"/>
      <c r="BW140" s="3189"/>
      <c r="BX140" s="3189"/>
      <c r="BY140" s="3189"/>
      <c r="BZ140" s="3189"/>
      <c r="CA140" s="3143"/>
      <c r="CB140" s="3143"/>
      <c r="CC140" s="3143"/>
    </row>
    <row r="141" spans="1:81" ht="16.5" customHeight="1">
      <c r="A141" s="3143"/>
      <c r="B141" s="3143"/>
      <c r="C141" s="3143"/>
      <c r="D141" s="3143"/>
      <c r="E141" s="3143"/>
      <c r="F141" s="3143"/>
      <c r="G141" s="3143"/>
      <c r="H141" s="3143"/>
      <c r="I141" s="3143"/>
      <c r="J141" s="3143"/>
      <c r="K141" s="3143"/>
      <c r="L141" s="3098"/>
      <c r="M141" s="3098"/>
      <c r="N141" s="3098"/>
      <c r="O141" s="3098"/>
      <c r="P141" s="3098"/>
      <c r="Q141" s="3098"/>
      <c r="R141" s="3098"/>
      <c r="S141" s="3098"/>
      <c r="T141" s="3098"/>
      <c r="U141" s="3098"/>
      <c r="V141" s="3098"/>
      <c r="W141" s="3098"/>
      <c r="X141" s="3098"/>
      <c r="Y141" s="3098"/>
      <c r="Z141" s="3098"/>
      <c r="AA141" s="3098"/>
      <c r="AB141" s="3098"/>
      <c r="AC141" s="3098"/>
      <c r="AD141" s="3098"/>
      <c r="AE141" s="3098"/>
      <c r="AF141" s="3098"/>
      <c r="AG141" s="3098"/>
      <c r="AH141" s="3098"/>
      <c r="AI141" s="3098"/>
      <c r="AJ141" s="3098"/>
      <c r="AK141" s="3098"/>
      <c r="AL141" s="3098"/>
      <c r="AM141" s="3098"/>
      <c r="AN141" s="3098"/>
      <c r="AO141" s="3143"/>
      <c r="AP141" s="3143"/>
      <c r="AQ141" s="3143"/>
      <c r="AR141" s="3143"/>
      <c r="AS141" s="3143"/>
      <c r="AT141" s="3143"/>
      <c r="AU141" s="3143"/>
      <c r="AV141" s="3143"/>
      <c r="AW141" s="3143"/>
      <c r="AX141" s="3143"/>
      <c r="AY141" s="3143"/>
      <c r="AZ141" s="3143"/>
      <c r="BA141" s="3143"/>
      <c r="BB141" s="3143"/>
      <c r="BC141" s="3143"/>
      <c r="BD141" s="3143"/>
      <c r="BE141" s="3143"/>
      <c r="BF141" s="3143"/>
      <c r="BG141" s="3143"/>
      <c r="BH141" s="3143"/>
      <c r="BI141" s="3143"/>
      <c r="BJ141" s="3143"/>
      <c r="BK141" s="3143"/>
      <c r="BL141" s="3143"/>
      <c r="BM141" s="3143"/>
      <c r="BN141" s="3143"/>
      <c r="BO141" s="3143"/>
      <c r="BP141" s="3143"/>
      <c r="BQ141" s="3189"/>
      <c r="BR141" s="3189"/>
      <c r="BS141" s="3189"/>
      <c r="BT141" s="3189"/>
      <c r="BU141" s="3189"/>
      <c r="BV141" s="3189"/>
      <c r="BW141" s="3189"/>
      <c r="BX141" s="3189"/>
      <c r="BY141" s="3189"/>
      <c r="BZ141" s="3189"/>
      <c r="CA141" s="3143"/>
      <c r="CB141" s="3143"/>
      <c r="CC141" s="3143"/>
    </row>
    <row r="142" spans="1:81" ht="16.5" customHeight="1">
      <c r="A142" s="3143"/>
      <c r="B142" s="3143"/>
      <c r="C142" s="3143"/>
      <c r="D142" s="3143"/>
      <c r="E142" s="3143"/>
      <c r="F142" s="3143"/>
      <c r="G142" s="3143"/>
      <c r="H142" s="3143"/>
      <c r="I142" s="3143"/>
      <c r="J142" s="3143"/>
      <c r="K142" s="3143"/>
      <c r="L142" s="3098"/>
      <c r="M142" s="3098"/>
      <c r="N142" s="3098"/>
      <c r="O142" s="3098"/>
      <c r="P142" s="3098"/>
      <c r="Q142" s="3098"/>
      <c r="R142" s="3098"/>
      <c r="S142" s="3098"/>
      <c r="T142" s="3098"/>
      <c r="U142" s="3098"/>
      <c r="V142" s="3098"/>
      <c r="W142" s="3098"/>
      <c r="X142" s="3098"/>
      <c r="Y142" s="3098"/>
      <c r="Z142" s="3098"/>
      <c r="AA142" s="3098"/>
      <c r="AB142" s="3098"/>
      <c r="AC142" s="3098"/>
      <c r="AD142" s="3098"/>
      <c r="AE142" s="3098"/>
      <c r="AF142" s="3098"/>
      <c r="AG142" s="3098"/>
      <c r="AH142" s="3098"/>
      <c r="AI142" s="3098"/>
      <c r="AJ142" s="3098"/>
      <c r="AK142" s="3098"/>
      <c r="AL142" s="3098"/>
      <c r="AM142" s="3098"/>
      <c r="AN142" s="3098"/>
      <c r="AO142" s="3143"/>
      <c r="AP142" s="3143"/>
      <c r="AQ142" s="3143"/>
      <c r="AR142" s="3143"/>
      <c r="AS142" s="3143"/>
      <c r="AT142" s="3143"/>
      <c r="AU142" s="3143"/>
      <c r="AV142" s="3143"/>
      <c r="AW142" s="3143"/>
      <c r="AX142" s="3143"/>
      <c r="AY142" s="3143"/>
      <c r="AZ142" s="3143"/>
      <c r="BA142" s="3143"/>
      <c r="BB142" s="3143"/>
      <c r="BC142" s="3143"/>
      <c r="BD142" s="3143"/>
      <c r="BE142" s="3143"/>
      <c r="BF142" s="3143"/>
      <c r="BG142" s="3143"/>
      <c r="BH142" s="3143"/>
      <c r="BI142" s="3143"/>
      <c r="BJ142" s="3143"/>
      <c r="BK142" s="3143"/>
      <c r="BL142" s="3143"/>
      <c r="BM142" s="3143"/>
      <c r="BN142" s="3143"/>
      <c r="BO142" s="3143"/>
      <c r="BP142" s="3143"/>
      <c r="BQ142" s="3189"/>
      <c r="BR142" s="3189"/>
      <c r="BS142" s="3189"/>
      <c r="BT142" s="3189"/>
      <c r="BU142" s="3189"/>
      <c r="BV142" s="3189"/>
      <c r="BW142" s="3189"/>
      <c r="BX142" s="3189"/>
      <c r="BY142" s="3189"/>
      <c r="BZ142" s="3189"/>
      <c r="CA142" s="3143"/>
      <c r="CB142" s="3143"/>
      <c r="CC142" s="3143"/>
    </row>
    <row r="143" spans="1:81" ht="16.5" customHeight="1">
      <c r="A143" s="3143"/>
      <c r="B143" s="3143"/>
      <c r="C143" s="3143"/>
      <c r="D143" s="3143"/>
      <c r="E143" s="3143"/>
      <c r="F143" s="3143"/>
      <c r="G143" s="3143"/>
      <c r="H143" s="3143"/>
      <c r="I143" s="3143"/>
      <c r="J143" s="3143"/>
      <c r="K143" s="3143"/>
      <c r="L143" s="3098"/>
      <c r="M143" s="3098"/>
      <c r="N143" s="3098"/>
      <c r="O143" s="3098"/>
      <c r="P143" s="3098"/>
      <c r="Q143" s="3098"/>
      <c r="R143" s="3098"/>
      <c r="S143" s="3098"/>
      <c r="T143" s="3098"/>
      <c r="U143" s="3098"/>
      <c r="V143" s="3098"/>
      <c r="W143" s="3098"/>
      <c r="X143" s="3098"/>
      <c r="Y143" s="3098"/>
      <c r="Z143" s="3098"/>
      <c r="AA143" s="3098"/>
      <c r="AB143" s="3098"/>
      <c r="AC143" s="3098"/>
      <c r="AD143" s="3098"/>
      <c r="AE143" s="3098"/>
      <c r="AF143" s="3098"/>
      <c r="AG143" s="3098"/>
      <c r="AH143" s="3098"/>
      <c r="AI143" s="3098"/>
      <c r="AJ143" s="3098"/>
      <c r="AK143" s="3098"/>
      <c r="AL143" s="3098"/>
      <c r="AM143" s="3098"/>
      <c r="AN143" s="3098"/>
      <c r="AO143" s="3143"/>
      <c r="AP143" s="3143"/>
      <c r="AQ143" s="3143"/>
      <c r="AR143" s="3143"/>
      <c r="AS143" s="3143"/>
      <c r="AT143" s="3143"/>
      <c r="AU143" s="3143"/>
      <c r="AV143" s="3143"/>
      <c r="AW143" s="3143"/>
      <c r="AX143" s="3143"/>
      <c r="AY143" s="3143"/>
      <c r="AZ143" s="3143"/>
      <c r="BA143" s="3143"/>
      <c r="BB143" s="3143"/>
      <c r="BC143" s="3143"/>
      <c r="BD143" s="3143"/>
      <c r="BE143" s="3143"/>
      <c r="BF143" s="3143"/>
      <c r="BG143" s="3143"/>
      <c r="BH143" s="3143"/>
      <c r="BI143" s="3143"/>
      <c r="BJ143" s="3143"/>
      <c r="BK143" s="3143"/>
      <c r="BL143" s="3143"/>
      <c r="BM143" s="3143"/>
      <c r="BN143" s="3143"/>
      <c r="BO143" s="3143"/>
      <c r="BP143" s="3143"/>
      <c r="BQ143" s="3189"/>
      <c r="BR143" s="3189"/>
      <c r="BS143" s="3189"/>
      <c r="BT143" s="3189"/>
      <c r="BU143" s="3189"/>
      <c r="BV143" s="3189"/>
      <c r="BW143" s="3189"/>
      <c r="BX143" s="3189"/>
      <c r="BY143" s="3189"/>
      <c r="BZ143" s="3189"/>
      <c r="CA143" s="3143"/>
      <c r="CB143" s="3143"/>
      <c r="CC143" s="3143"/>
    </row>
    <row r="144" spans="1:81" ht="16.5" customHeight="1">
      <c r="A144" s="3143"/>
      <c r="B144" s="3143"/>
      <c r="C144" s="3143"/>
      <c r="D144" s="3143"/>
      <c r="E144" s="3143"/>
      <c r="F144" s="3143"/>
      <c r="G144" s="3143"/>
      <c r="H144" s="3143"/>
      <c r="I144" s="3143"/>
      <c r="J144" s="3143"/>
      <c r="K144" s="3143"/>
      <c r="L144" s="3098"/>
      <c r="M144" s="3098"/>
      <c r="N144" s="3098"/>
      <c r="O144" s="3098"/>
      <c r="P144" s="3098"/>
      <c r="Q144" s="3098"/>
      <c r="R144" s="3098"/>
      <c r="S144" s="3098"/>
      <c r="T144" s="3098"/>
      <c r="U144" s="3098"/>
      <c r="V144" s="3098"/>
      <c r="W144" s="3098"/>
      <c r="X144" s="3098"/>
      <c r="Y144" s="3098"/>
      <c r="Z144" s="3098"/>
      <c r="AA144" s="3098"/>
      <c r="AB144" s="3098"/>
      <c r="AC144" s="3098"/>
      <c r="AD144" s="3098"/>
      <c r="AE144" s="3098"/>
      <c r="AF144" s="3098"/>
      <c r="AG144" s="3098"/>
      <c r="AH144" s="3098"/>
      <c r="AI144" s="3098"/>
      <c r="AJ144" s="3098"/>
      <c r="AK144" s="3098"/>
      <c r="AL144" s="3098"/>
      <c r="AM144" s="3098"/>
      <c r="AN144" s="3098"/>
      <c r="AO144" s="3143"/>
      <c r="AP144" s="3143"/>
      <c r="AQ144" s="3143"/>
      <c r="AR144" s="3143"/>
      <c r="AS144" s="3143"/>
      <c r="AT144" s="3143"/>
      <c r="AU144" s="3143"/>
      <c r="AV144" s="3143"/>
      <c r="AW144" s="3143"/>
      <c r="AX144" s="3143"/>
      <c r="AY144" s="3143"/>
      <c r="AZ144" s="3143"/>
      <c r="BA144" s="3143"/>
      <c r="BB144" s="3143"/>
      <c r="BC144" s="3143"/>
      <c r="BD144" s="3143"/>
      <c r="BE144" s="3143"/>
      <c r="BF144" s="3143"/>
      <c r="BG144" s="3143"/>
      <c r="BH144" s="3143"/>
      <c r="BI144" s="3143"/>
      <c r="BJ144" s="3143"/>
      <c r="BK144" s="3143"/>
      <c r="BL144" s="3143"/>
      <c r="BM144" s="3143"/>
      <c r="BN144" s="3143"/>
      <c r="BO144" s="3143"/>
      <c r="BP144" s="3143"/>
      <c r="BQ144" s="3189"/>
      <c r="BR144" s="3189"/>
      <c r="BS144" s="3189"/>
      <c r="BT144" s="3189"/>
      <c r="BU144" s="3189"/>
      <c r="BV144" s="3189"/>
      <c r="BW144" s="3189"/>
      <c r="BX144" s="3189"/>
      <c r="BY144" s="3189"/>
      <c r="BZ144" s="3189"/>
      <c r="CA144" s="3143"/>
      <c r="CB144" s="3143"/>
      <c r="CC144" s="3143"/>
    </row>
    <row r="145" spans="1:81" ht="16.5" customHeight="1">
      <c r="A145" s="3143"/>
      <c r="B145" s="3143"/>
      <c r="C145" s="3143"/>
      <c r="D145" s="3143"/>
      <c r="E145" s="3143"/>
      <c r="F145" s="3143"/>
      <c r="G145" s="3143"/>
      <c r="H145" s="3143"/>
      <c r="I145" s="3143"/>
      <c r="J145" s="3143"/>
      <c r="K145" s="3143"/>
      <c r="L145" s="3098"/>
      <c r="M145" s="3098"/>
      <c r="N145" s="3098"/>
      <c r="O145" s="3098"/>
      <c r="P145" s="3098"/>
      <c r="Q145" s="3098"/>
      <c r="R145" s="3098"/>
      <c r="S145" s="3098"/>
      <c r="T145" s="3098"/>
      <c r="U145" s="3098"/>
      <c r="V145" s="3098"/>
      <c r="W145" s="3098"/>
      <c r="X145" s="3098"/>
      <c r="Y145" s="3098"/>
      <c r="Z145" s="3098"/>
      <c r="AA145" s="3098"/>
      <c r="AB145" s="3098"/>
      <c r="AC145" s="3098"/>
      <c r="AD145" s="3098"/>
      <c r="AE145" s="3098"/>
      <c r="AF145" s="3098"/>
      <c r="AG145" s="3098"/>
      <c r="AH145" s="3098"/>
      <c r="AI145" s="3098"/>
      <c r="AJ145" s="3098"/>
      <c r="AK145" s="3098"/>
      <c r="AL145" s="3098"/>
      <c r="AM145" s="3098"/>
      <c r="AN145" s="3098"/>
      <c r="AO145" s="3143"/>
      <c r="AP145" s="3143"/>
      <c r="AQ145" s="3143"/>
      <c r="AR145" s="3143"/>
      <c r="AS145" s="3143"/>
      <c r="AT145" s="3143"/>
      <c r="AU145" s="3143"/>
      <c r="AV145" s="3143"/>
      <c r="AW145" s="3143"/>
      <c r="AX145" s="3143"/>
      <c r="AY145" s="3143"/>
      <c r="AZ145" s="3143"/>
      <c r="BA145" s="3143"/>
      <c r="BB145" s="3143"/>
      <c r="BC145" s="3143"/>
      <c r="BD145" s="3143"/>
      <c r="BE145" s="3143"/>
      <c r="BF145" s="3143"/>
      <c r="BG145" s="3143"/>
      <c r="BH145" s="3143"/>
      <c r="BI145" s="3143"/>
      <c r="BJ145" s="3143"/>
      <c r="BK145" s="3143"/>
      <c r="BL145" s="3143"/>
      <c r="BM145" s="3143"/>
      <c r="BN145" s="3143"/>
      <c r="BO145" s="3143"/>
      <c r="BP145" s="3143"/>
      <c r="BQ145" s="3189"/>
      <c r="BR145" s="3189"/>
      <c r="BS145" s="3189"/>
      <c r="BT145" s="3189"/>
      <c r="BU145" s="3189"/>
      <c r="BV145" s="3189"/>
      <c r="BW145" s="3189"/>
      <c r="BX145" s="3189"/>
      <c r="BY145" s="3189"/>
      <c r="BZ145" s="3189"/>
      <c r="CA145" s="3143"/>
      <c r="CB145" s="3143"/>
      <c r="CC145" s="3143"/>
    </row>
    <row r="146" spans="1:81" ht="16.5" customHeight="1">
      <c r="A146" s="3143"/>
      <c r="B146" s="3143"/>
      <c r="C146" s="3143"/>
      <c r="D146" s="3143"/>
      <c r="E146" s="3143"/>
      <c r="F146" s="3143"/>
      <c r="G146" s="3143"/>
      <c r="H146" s="3143"/>
      <c r="I146" s="3143"/>
      <c r="J146" s="3143"/>
      <c r="K146" s="3143"/>
      <c r="L146" s="3098"/>
      <c r="M146" s="3098"/>
      <c r="N146" s="3098"/>
      <c r="O146" s="3098"/>
      <c r="P146" s="3098"/>
      <c r="Q146" s="3098"/>
      <c r="R146" s="3098"/>
      <c r="S146" s="3098"/>
      <c r="T146" s="3098"/>
      <c r="U146" s="3098"/>
      <c r="V146" s="3098"/>
      <c r="W146" s="3098"/>
      <c r="X146" s="3098"/>
      <c r="Y146" s="3098"/>
      <c r="Z146" s="3098"/>
      <c r="AA146" s="3098"/>
      <c r="AB146" s="3098"/>
      <c r="AC146" s="3098"/>
      <c r="AD146" s="3098"/>
      <c r="AE146" s="3098"/>
      <c r="AF146" s="3098"/>
      <c r="AG146" s="3098"/>
      <c r="AH146" s="3098"/>
      <c r="AI146" s="3098"/>
      <c r="AJ146" s="3098"/>
      <c r="AK146" s="3098"/>
      <c r="AL146" s="3098"/>
      <c r="AM146" s="3098"/>
      <c r="AN146" s="3098"/>
      <c r="AO146" s="3143"/>
      <c r="AP146" s="3143"/>
      <c r="AQ146" s="3143"/>
      <c r="AR146" s="3143"/>
      <c r="AS146" s="3143"/>
      <c r="AT146" s="3143"/>
      <c r="AU146" s="3143"/>
      <c r="AV146" s="3143"/>
      <c r="AW146" s="3143"/>
      <c r="AX146" s="3143"/>
      <c r="AY146" s="3143"/>
      <c r="AZ146" s="3143"/>
      <c r="BA146" s="3143"/>
      <c r="BB146" s="3143"/>
      <c r="BC146" s="3143"/>
      <c r="BD146" s="3143"/>
      <c r="BE146" s="3143"/>
      <c r="BF146" s="3143"/>
      <c r="BG146" s="3143"/>
      <c r="BH146" s="3143"/>
      <c r="BI146" s="3143"/>
      <c r="BJ146" s="3143"/>
      <c r="BK146" s="3143"/>
      <c r="BL146" s="3143"/>
      <c r="BM146" s="3143"/>
      <c r="BN146" s="3143"/>
      <c r="BO146" s="3143"/>
      <c r="BP146" s="3143"/>
      <c r="BQ146" s="3189"/>
      <c r="BR146" s="3189"/>
      <c r="BS146" s="3189"/>
      <c r="BT146" s="3189"/>
      <c r="BU146" s="3189"/>
      <c r="BV146" s="3189"/>
      <c r="BW146" s="3189"/>
      <c r="BX146" s="3189"/>
      <c r="BY146" s="3189"/>
      <c r="BZ146" s="3189"/>
      <c r="CA146" s="3143"/>
      <c r="CB146" s="3143"/>
      <c r="CC146" s="3143"/>
    </row>
    <row r="147" spans="1:81" ht="16.5" customHeight="1">
      <c r="A147" s="3143"/>
      <c r="B147" s="3143"/>
      <c r="C147" s="3143"/>
      <c r="D147" s="3143"/>
      <c r="E147" s="3143"/>
      <c r="F147" s="3143"/>
      <c r="G147" s="3143"/>
      <c r="H147" s="3143"/>
      <c r="I147" s="3143"/>
      <c r="J147" s="3143"/>
      <c r="K147" s="3143"/>
      <c r="L147" s="3098"/>
      <c r="M147" s="3098"/>
      <c r="N147" s="3098"/>
      <c r="O147" s="3098"/>
      <c r="P147" s="3098"/>
      <c r="Q147" s="3098"/>
      <c r="R147" s="3098"/>
      <c r="S147" s="3098"/>
      <c r="T147" s="3098"/>
      <c r="U147" s="3098"/>
      <c r="V147" s="3098"/>
      <c r="W147" s="3098"/>
      <c r="X147" s="3098"/>
      <c r="Y147" s="3098"/>
      <c r="Z147" s="3098"/>
      <c r="AA147" s="3098"/>
      <c r="AB147" s="3098"/>
      <c r="AC147" s="3098"/>
      <c r="AD147" s="3098"/>
      <c r="AE147" s="3098"/>
      <c r="AF147" s="3098"/>
      <c r="AG147" s="3098"/>
      <c r="AH147" s="3098"/>
      <c r="AI147" s="3098"/>
      <c r="AJ147" s="3098"/>
      <c r="AK147" s="3098"/>
      <c r="AL147" s="3098"/>
      <c r="AM147" s="3098"/>
      <c r="AN147" s="3098"/>
      <c r="AO147" s="3143"/>
      <c r="AP147" s="3143"/>
      <c r="AQ147" s="3143"/>
      <c r="AR147" s="3143"/>
      <c r="AS147" s="3143"/>
      <c r="AT147" s="3143"/>
      <c r="AU147" s="3143"/>
      <c r="AV147" s="3143"/>
      <c r="AW147" s="3143"/>
      <c r="AX147" s="3143"/>
      <c r="AY147" s="3143"/>
      <c r="AZ147" s="3143"/>
      <c r="BA147" s="3143"/>
      <c r="BB147" s="3143"/>
      <c r="BC147" s="3143"/>
      <c r="BD147" s="3143"/>
      <c r="BE147" s="3143"/>
      <c r="BF147" s="3143"/>
      <c r="BG147" s="3143"/>
      <c r="BH147" s="3143"/>
      <c r="BI147" s="3143"/>
      <c r="BJ147" s="3143"/>
      <c r="BK147" s="3143"/>
      <c r="BL147" s="3143"/>
      <c r="BM147" s="3143"/>
      <c r="BN147" s="3143"/>
      <c r="BO147" s="3143"/>
      <c r="BP147" s="3143"/>
      <c r="BQ147" s="3189"/>
      <c r="BR147" s="3189"/>
      <c r="BS147" s="3189"/>
      <c r="BT147" s="3189"/>
      <c r="BU147" s="3189"/>
      <c r="BV147" s="3189"/>
      <c r="BW147" s="3189"/>
      <c r="BX147" s="3189"/>
      <c r="BY147" s="3189"/>
      <c r="BZ147" s="3189"/>
      <c r="CA147" s="3143"/>
      <c r="CB147" s="3143"/>
      <c r="CC147" s="3143"/>
    </row>
    <row r="148" spans="1:81" ht="16.5" customHeight="1">
      <c r="A148" s="3143"/>
      <c r="B148" s="3143"/>
      <c r="C148" s="3143"/>
      <c r="D148" s="3143"/>
      <c r="E148" s="3143"/>
      <c r="F148" s="3143"/>
      <c r="G148" s="3143"/>
      <c r="H148" s="3143"/>
      <c r="I148" s="3143"/>
      <c r="J148" s="3143"/>
      <c r="K148" s="3143"/>
      <c r="L148" s="3098"/>
      <c r="M148" s="3098"/>
      <c r="N148" s="3098"/>
      <c r="O148" s="3098"/>
      <c r="P148" s="3098"/>
      <c r="Q148" s="3098"/>
      <c r="R148" s="3098"/>
      <c r="S148" s="3098"/>
      <c r="T148" s="3098"/>
      <c r="U148" s="3098"/>
      <c r="V148" s="3098"/>
      <c r="W148" s="3098"/>
      <c r="X148" s="3098"/>
      <c r="Y148" s="3098"/>
      <c r="Z148" s="3098"/>
      <c r="AA148" s="3098"/>
      <c r="AB148" s="3098"/>
      <c r="AC148" s="3098"/>
      <c r="AD148" s="3098"/>
      <c r="AE148" s="3098"/>
      <c r="AF148" s="3098"/>
      <c r="AG148" s="3098"/>
      <c r="AH148" s="3098"/>
      <c r="AI148" s="3098"/>
      <c r="AJ148" s="3098"/>
      <c r="AK148" s="3098"/>
      <c r="AL148" s="3098"/>
      <c r="AM148" s="3098"/>
      <c r="AN148" s="3098"/>
      <c r="AO148" s="3143"/>
      <c r="AP148" s="3143"/>
      <c r="AQ148" s="3143"/>
      <c r="AR148" s="3143"/>
      <c r="AS148" s="3143"/>
      <c r="AT148" s="3143"/>
      <c r="AU148" s="3143"/>
      <c r="AV148" s="3143"/>
      <c r="AW148" s="3143"/>
      <c r="AX148" s="3143"/>
      <c r="AY148" s="3143"/>
      <c r="AZ148" s="3143"/>
      <c r="BA148" s="3143"/>
      <c r="BB148" s="3143"/>
      <c r="BC148" s="3143"/>
      <c r="BD148" s="3143"/>
      <c r="BE148" s="3143"/>
      <c r="BF148" s="3143"/>
      <c r="BG148" s="3143"/>
      <c r="BH148" s="3143"/>
      <c r="BI148" s="3143"/>
      <c r="BJ148" s="3143"/>
      <c r="BK148" s="3143"/>
      <c r="BL148" s="3143"/>
      <c r="BM148" s="3143"/>
      <c r="BN148" s="3143"/>
      <c r="BO148" s="3143"/>
      <c r="BP148" s="3143"/>
      <c r="BQ148" s="3189"/>
      <c r="BR148" s="3189"/>
      <c r="BS148" s="3189"/>
      <c r="BT148" s="3189"/>
      <c r="BU148" s="3189"/>
      <c r="BV148" s="3189"/>
      <c r="BW148" s="3189"/>
      <c r="BX148" s="3189"/>
      <c r="BY148" s="3189"/>
      <c r="BZ148" s="3189"/>
      <c r="CA148" s="3143"/>
      <c r="CB148" s="3143"/>
      <c r="CC148" s="3143"/>
    </row>
    <row r="149" spans="1:81" ht="16.5" customHeight="1">
      <c r="A149" s="3143"/>
      <c r="B149" s="3143"/>
      <c r="C149" s="3143"/>
      <c r="D149" s="3143"/>
      <c r="E149" s="3143"/>
      <c r="F149" s="3143"/>
      <c r="G149" s="3143"/>
      <c r="H149" s="3143"/>
      <c r="I149" s="3143"/>
      <c r="J149" s="3143"/>
      <c r="K149" s="3143"/>
      <c r="L149" s="3098"/>
      <c r="M149" s="3098"/>
      <c r="N149" s="3098"/>
      <c r="O149" s="3098"/>
      <c r="P149" s="3098"/>
      <c r="Q149" s="3098"/>
      <c r="R149" s="3098"/>
      <c r="S149" s="3098"/>
      <c r="T149" s="3098"/>
      <c r="U149" s="3098"/>
      <c r="V149" s="3098"/>
      <c r="W149" s="3098"/>
      <c r="X149" s="3098"/>
      <c r="Y149" s="3098"/>
      <c r="Z149" s="3098"/>
      <c r="AA149" s="3098"/>
      <c r="AB149" s="3098"/>
      <c r="AC149" s="3098"/>
      <c r="AD149" s="3098"/>
      <c r="AE149" s="3098"/>
      <c r="AF149" s="3098"/>
      <c r="AG149" s="3098"/>
      <c r="AH149" s="3098"/>
      <c r="AI149" s="3098"/>
      <c r="AJ149" s="3098"/>
      <c r="AK149" s="3098"/>
      <c r="AL149" s="3098"/>
      <c r="AM149" s="3098"/>
      <c r="AN149" s="3098"/>
      <c r="AO149" s="3143"/>
      <c r="AP149" s="3143"/>
      <c r="AQ149" s="3143"/>
      <c r="AR149" s="3143"/>
      <c r="AS149" s="3143"/>
      <c r="AT149" s="3143"/>
      <c r="AU149" s="3143"/>
      <c r="AV149" s="3143"/>
      <c r="AW149" s="3143"/>
      <c r="AX149" s="3143"/>
      <c r="AY149" s="3143"/>
      <c r="AZ149" s="3143"/>
      <c r="BA149" s="3143"/>
      <c r="BB149" s="3143"/>
      <c r="BC149" s="3143"/>
      <c r="BD149" s="3143"/>
      <c r="BE149" s="3143"/>
      <c r="BF149" s="3143"/>
      <c r="BG149" s="3143"/>
      <c r="BH149" s="3143"/>
      <c r="BI149" s="3143"/>
      <c r="BJ149" s="3143"/>
      <c r="BK149" s="3143"/>
      <c r="BL149" s="3143"/>
      <c r="BM149" s="3143"/>
      <c r="BN149" s="3143"/>
      <c r="BO149" s="3143"/>
      <c r="BP149" s="3143"/>
      <c r="BQ149" s="3189"/>
      <c r="BR149" s="3189"/>
      <c r="BS149" s="3189"/>
      <c r="BT149" s="3189"/>
      <c r="BU149" s="3189"/>
      <c r="BV149" s="3189"/>
      <c r="BW149" s="3189"/>
      <c r="BX149" s="3189"/>
      <c r="BY149" s="3189"/>
      <c r="BZ149" s="3189"/>
      <c r="CA149" s="3143"/>
      <c r="CB149" s="3143"/>
      <c r="CC149" s="3143"/>
    </row>
    <row r="150" spans="1:81" ht="16.5" customHeight="1">
      <c r="A150" s="3143"/>
      <c r="B150" s="3143"/>
      <c r="C150" s="3143"/>
      <c r="D150" s="3143"/>
      <c r="E150" s="3143"/>
      <c r="F150" s="3143"/>
      <c r="G150" s="3143"/>
      <c r="H150" s="3143"/>
      <c r="I150" s="3143"/>
      <c r="J150" s="3143"/>
      <c r="K150" s="3143"/>
      <c r="L150" s="3098"/>
      <c r="M150" s="3098"/>
      <c r="N150" s="3098"/>
      <c r="O150" s="3098"/>
      <c r="P150" s="3098"/>
      <c r="Q150" s="3098"/>
      <c r="R150" s="3098"/>
      <c r="S150" s="3098"/>
      <c r="T150" s="3098"/>
      <c r="U150" s="3098"/>
      <c r="V150" s="3098"/>
      <c r="W150" s="3098"/>
      <c r="X150" s="3098"/>
      <c r="Y150" s="3098"/>
      <c r="Z150" s="3098"/>
      <c r="AA150" s="3098"/>
      <c r="AB150" s="3098"/>
      <c r="AC150" s="3098"/>
      <c r="AD150" s="3098"/>
      <c r="AE150" s="3098"/>
      <c r="AF150" s="3098"/>
      <c r="AG150" s="3098"/>
      <c r="AH150" s="3098"/>
      <c r="AI150" s="3098"/>
      <c r="AJ150" s="3098"/>
      <c r="AK150" s="3098"/>
      <c r="AL150" s="3098"/>
      <c r="AM150" s="3098"/>
      <c r="AN150" s="3098"/>
      <c r="AO150" s="3143"/>
      <c r="AP150" s="3143"/>
      <c r="AQ150" s="3143"/>
      <c r="AR150" s="3143"/>
      <c r="AS150" s="3143"/>
      <c r="AT150" s="3143"/>
      <c r="AU150" s="3143"/>
      <c r="AV150" s="3143"/>
      <c r="AW150" s="3143"/>
      <c r="AX150" s="3143"/>
      <c r="AY150" s="3143"/>
      <c r="AZ150" s="3143"/>
      <c r="BA150" s="3143"/>
      <c r="BB150" s="3143"/>
      <c r="BC150" s="3143"/>
      <c r="BD150" s="3143"/>
      <c r="BE150" s="3143"/>
      <c r="BF150" s="3143"/>
      <c r="BG150" s="3143"/>
      <c r="BH150" s="3143"/>
      <c r="BI150" s="3143"/>
      <c r="BJ150" s="3143"/>
      <c r="BK150" s="3143"/>
      <c r="BL150" s="3143"/>
      <c r="BM150" s="3143"/>
      <c r="BN150" s="3143"/>
      <c r="BO150" s="3143"/>
      <c r="BP150" s="3143"/>
      <c r="BQ150" s="3189"/>
      <c r="BR150" s="3189"/>
      <c r="BS150" s="3189"/>
      <c r="BT150" s="3189"/>
      <c r="BU150" s="3189"/>
      <c r="BV150" s="3189"/>
      <c r="BW150" s="3189"/>
      <c r="BX150" s="3189"/>
      <c r="BY150" s="3189"/>
      <c r="BZ150" s="3189"/>
      <c r="CA150" s="3143"/>
      <c r="CB150" s="3143"/>
      <c r="CC150" s="3143"/>
    </row>
    <row r="151" spans="1:81" ht="16.5" customHeight="1">
      <c r="A151" s="3143"/>
      <c r="B151" s="3143"/>
      <c r="C151" s="3143"/>
      <c r="D151" s="3143"/>
      <c r="E151" s="3143"/>
      <c r="F151" s="3143"/>
      <c r="G151" s="3143"/>
      <c r="H151" s="3143"/>
      <c r="I151" s="3143"/>
      <c r="J151" s="3143"/>
      <c r="K151" s="3143"/>
      <c r="L151" s="3098"/>
      <c r="M151" s="3098"/>
      <c r="N151" s="3098"/>
      <c r="O151" s="3098"/>
      <c r="P151" s="3098"/>
      <c r="Q151" s="3098"/>
      <c r="R151" s="3098"/>
      <c r="S151" s="3098"/>
      <c r="T151" s="3098"/>
      <c r="U151" s="3098"/>
      <c r="V151" s="3098"/>
      <c r="W151" s="3098"/>
      <c r="X151" s="3098"/>
      <c r="Y151" s="3098"/>
      <c r="Z151" s="3098"/>
      <c r="AA151" s="3098"/>
      <c r="AB151" s="3098"/>
      <c r="AC151" s="3098"/>
      <c r="AD151" s="3098"/>
      <c r="AE151" s="3098"/>
      <c r="AF151" s="3098"/>
      <c r="AG151" s="3098"/>
      <c r="AH151" s="3098"/>
      <c r="AI151" s="3098"/>
      <c r="AJ151" s="3098"/>
      <c r="AK151" s="3098"/>
      <c r="AL151" s="3098"/>
      <c r="AM151" s="3098"/>
      <c r="AN151" s="3098"/>
      <c r="AO151" s="3143"/>
      <c r="AP151" s="3143"/>
      <c r="AQ151" s="3143"/>
      <c r="AR151" s="3143"/>
      <c r="AS151" s="3143"/>
      <c r="AT151" s="3143"/>
      <c r="AU151" s="3143"/>
      <c r="AV151" s="3143"/>
      <c r="AW151" s="3143"/>
      <c r="AX151" s="3143"/>
      <c r="AY151" s="3143"/>
      <c r="AZ151" s="3143"/>
      <c r="BA151" s="3143"/>
      <c r="BB151" s="3143"/>
      <c r="BC151" s="3143"/>
      <c r="BD151" s="3143"/>
      <c r="BE151" s="3143"/>
      <c r="BF151" s="3143"/>
      <c r="BG151" s="3143"/>
      <c r="BH151" s="3143"/>
      <c r="BI151" s="3143"/>
      <c r="BJ151" s="3143"/>
      <c r="BK151" s="3143"/>
      <c r="BL151" s="3143"/>
      <c r="BM151" s="3143"/>
      <c r="BN151" s="3143"/>
      <c r="BO151" s="3143"/>
      <c r="BP151" s="3143"/>
      <c r="BQ151" s="3189"/>
      <c r="BR151" s="3189"/>
      <c r="BS151" s="3189"/>
      <c r="BT151" s="3189"/>
      <c r="BU151" s="3189"/>
      <c r="BV151" s="3189"/>
      <c r="BW151" s="3189"/>
      <c r="BX151" s="3189"/>
      <c r="BY151" s="3189"/>
      <c r="BZ151" s="3189"/>
      <c r="CA151" s="3143"/>
      <c r="CB151" s="3143"/>
      <c r="CC151" s="3143"/>
    </row>
    <row r="152" spans="1:81" ht="16.5" customHeight="1">
      <c r="A152" s="3143"/>
      <c r="B152" s="3143"/>
      <c r="C152" s="3143"/>
      <c r="D152" s="3143"/>
      <c r="E152" s="3143"/>
      <c r="F152" s="3143"/>
      <c r="G152" s="3143"/>
      <c r="H152" s="3143"/>
      <c r="I152" s="3143"/>
      <c r="J152" s="3143"/>
      <c r="K152" s="3143"/>
      <c r="L152" s="3098"/>
      <c r="M152" s="3098"/>
      <c r="N152" s="3098"/>
      <c r="O152" s="3098"/>
      <c r="P152" s="3098"/>
      <c r="Q152" s="3098"/>
      <c r="R152" s="3098"/>
      <c r="S152" s="3098"/>
      <c r="T152" s="3098"/>
      <c r="U152" s="3098"/>
      <c r="V152" s="3098"/>
      <c r="W152" s="3098"/>
      <c r="X152" s="3098"/>
      <c r="Y152" s="3098"/>
      <c r="Z152" s="3098"/>
      <c r="AA152" s="3098"/>
      <c r="AB152" s="3098"/>
      <c r="AC152" s="3098"/>
      <c r="AD152" s="3098"/>
      <c r="AE152" s="3098"/>
      <c r="AF152" s="3098"/>
      <c r="AG152" s="3098"/>
      <c r="AH152" s="3098"/>
      <c r="AI152" s="3098"/>
      <c r="AJ152" s="3098"/>
      <c r="AK152" s="3098"/>
      <c r="AL152" s="3098"/>
      <c r="AM152" s="3098"/>
      <c r="AN152" s="3098"/>
      <c r="AO152" s="3143"/>
      <c r="AP152" s="3143"/>
      <c r="AQ152" s="3143"/>
      <c r="AR152" s="3143"/>
      <c r="AS152" s="3143"/>
      <c r="AT152" s="3143"/>
      <c r="AU152" s="3143"/>
      <c r="AV152" s="3143"/>
      <c r="AW152" s="3143"/>
      <c r="AX152" s="3143"/>
      <c r="AY152" s="3143"/>
      <c r="AZ152" s="3143"/>
      <c r="BA152" s="3143"/>
      <c r="BB152" s="3143"/>
      <c r="BC152" s="3143"/>
      <c r="BD152" s="3143"/>
      <c r="BE152" s="3143"/>
      <c r="BF152" s="3143"/>
      <c r="BG152" s="3143"/>
      <c r="BH152" s="3143"/>
      <c r="BI152" s="3143"/>
      <c r="BJ152" s="3143"/>
      <c r="BK152" s="3143"/>
      <c r="BL152" s="3143"/>
      <c r="BM152" s="3143"/>
      <c r="BN152" s="3143"/>
      <c r="BO152" s="3143"/>
      <c r="BP152" s="3143"/>
      <c r="BQ152" s="3189"/>
      <c r="BR152" s="3189"/>
      <c r="BS152" s="3189"/>
      <c r="BT152" s="3189"/>
      <c r="BU152" s="3189"/>
      <c r="BV152" s="3189"/>
      <c r="BW152" s="3189"/>
      <c r="BX152" s="3189"/>
      <c r="BY152" s="3189"/>
      <c r="BZ152" s="3189"/>
      <c r="CA152" s="3143"/>
      <c r="CB152" s="3143"/>
      <c r="CC152" s="3143"/>
    </row>
    <row r="153" spans="1:81" ht="16.5" customHeight="1">
      <c r="A153" s="3143"/>
      <c r="B153" s="3143"/>
      <c r="C153" s="3143"/>
      <c r="D153" s="3143"/>
      <c r="E153" s="3143"/>
      <c r="F153" s="3143"/>
      <c r="G153" s="3143"/>
      <c r="H153" s="3143"/>
      <c r="I153" s="3143"/>
      <c r="J153" s="3143"/>
      <c r="K153" s="3143"/>
      <c r="L153" s="3098"/>
      <c r="M153" s="3098"/>
      <c r="N153" s="3098"/>
      <c r="O153" s="3098"/>
      <c r="P153" s="3098"/>
      <c r="Q153" s="3098"/>
      <c r="R153" s="3098"/>
      <c r="S153" s="3098"/>
      <c r="T153" s="3098"/>
      <c r="U153" s="3098"/>
      <c r="V153" s="3098"/>
      <c r="W153" s="3098"/>
      <c r="X153" s="3098"/>
      <c r="Y153" s="3098"/>
      <c r="Z153" s="3098"/>
      <c r="AA153" s="3098"/>
      <c r="AB153" s="3098"/>
      <c r="AC153" s="3098"/>
      <c r="AD153" s="3098"/>
      <c r="AE153" s="3098"/>
      <c r="AF153" s="3098"/>
      <c r="AG153" s="3098"/>
      <c r="AH153" s="3098"/>
      <c r="AI153" s="3098"/>
      <c r="AJ153" s="3098"/>
      <c r="AK153" s="3098"/>
      <c r="AL153" s="3098"/>
      <c r="AM153" s="3098"/>
      <c r="AN153" s="3098"/>
      <c r="AO153" s="3143"/>
      <c r="AP153" s="3143"/>
      <c r="AQ153" s="3143"/>
      <c r="AR153" s="3143"/>
      <c r="AS153" s="3143"/>
      <c r="AT153" s="3143"/>
      <c r="AU153" s="3143"/>
      <c r="AV153" s="3143"/>
      <c r="AW153" s="3143"/>
      <c r="AX153" s="3143"/>
      <c r="AY153" s="3143"/>
      <c r="AZ153" s="3143"/>
      <c r="BA153" s="3143"/>
      <c r="BB153" s="3143"/>
      <c r="BC153" s="3143"/>
      <c r="BD153" s="3143"/>
      <c r="BE153" s="3143"/>
      <c r="BF153" s="3143"/>
      <c r="BG153" s="3143"/>
      <c r="BH153" s="3143"/>
      <c r="BI153" s="3143"/>
      <c r="BJ153" s="3143"/>
      <c r="BK153" s="3143"/>
      <c r="BL153" s="3143"/>
      <c r="BM153" s="3143"/>
      <c r="BN153" s="3143"/>
      <c r="BO153" s="3143"/>
      <c r="BP153" s="3143"/>
      <c r="BQ153" s="3189"/>
      <c r="BR153" s="3189"/>
      <c r="BS153" s="3189"/>
      <c r="BT153" s="3189"/>
      <c r="BU153" s="3189"/>
      <c r="BV153" s="3189"/>
      <c r="BW153" s="3189"/>
      <c r="BX153" s="3189"/>
      <c r="BY153" s="3189"/>
      <c r="BZ153" s="3189"/>
      <c r="CA153" s="3143"/>
      <c r="CB153" s="3143"/>
      <c r="CC153" s="3143"/>
    </row>
    <row r="154" spans="1:81" ht="16.5" customHeight="1">
      <c r="A154" s="3143"/>
      <c r="B154" s="3143"/>
      <c r="C154" s="3143"/>
      <c r="D154" s="3143"/>
      <c r="E154" s="3143"/>
      <c r="F154" s="3143"/>
      <c r="G154" s="3143"/>
      <c r="H154" s="3143"/>
      <c r="I154" s="3143"/>
      <c r="J154" s="3143"/>
      <c r="K154" s="3143"/>
      <c r="L154" s="3098"/>
      <c r="M154" s="3098"/>
      <c r="N154" s="3098"/>
      <c r="O154" s="3098"/>
      <c r="P154" s="3098"/>
      <c r="Q154" s="3098"/>
      <c r="R154" s="3098"/>
      <c r="S154" s="3098"/>
      <c r="T154" s="3098"/>
      <c r="U154" s="3098"/>
      <c r="V154" s="3098"/>
      <c r="W154" s="3098"/>
      <c r="X154" s="3098"/>
      <c r="Y154" s="3098"/>
      <c r="Z154" s="3098"/>
      <c r="AA154" s="3098"/>
      <c r="AB154" s="3098"/>
      <c r="AC154" s="3098"/>
      <c r="AD154" s="3098"/>
      <c r="AE154" s="3098"/>
      <c r="AF154" s="3098"/>
      <c r="AG154" s="3098"/>
      <c r="AH154" s="3098"/>
      <c r="AI154" s="3098"/>
      <c r="AJ154" s="3098"/>
      <c r="AK154" s="3098"/>
      <c r="AL154" s="3098"/>
      <c r="AM154" s="3098"/>
      <c r="AN154" s="3098"/>
      <c r="AO154" s="3143"/>
      <c r="AP154" s="3143"/>
      <c r="AQ154" s="3143"/>
      <c r="AR154" s="3143"/>
      <c r="AS154" s="3143"/>
      <c r="AT154" s="3143"/>
      <c r="AU154" s="3143"/>
      <c r="AV154" s="3143"/>
      <c r="AW154" s="3143"/>
      <c r="AX154" s="3143"/>
      <c r="AY154" s="3143"/>
      <c r="AZ154" s="3143"/>
      <c r="BA154" s="3143"/>
      <c r="BB154" s="3143"/>
      <c r="BC154" s="3143"/>
      <c r="BD154" s="3143"/>
      <c r="BE154" s="3143"/>
      <c r="BF154" s="3143"/>
      <c r="BG154" s="3143"/>
      <c r="BH154" s="3143"/>
      <c r="BI154" s="3143"/>
      <c r="BJ154" s="3143"/>
      <c r="BK154" s="3143"/>
      <c r="BL154" s="3143"/>
      <c r="BM154" s="3143"/>
      <c r="BN154" s="3143"/>
      <c r="BO154" s="3143"/>
      <c r="BP154" s="3143"/>
      <c r="BQ154" s="3189"/>
      <c r="BR154" s="3189"/>
      <c r="BS154" s="3189"/>
      <c r="BT154" s="3189"/>
      <c r="BU154" s="3189"/>
      <c r="BV154" s="3189"/>
      <c r="BW154" s="3189"/>
      <c r="BX154" s="3189"/>
      <c r="BY154" s="3189"/>
      <c r="BZ154" s="3189"/>
      <c r="CA154" s="3143"/>
      <c r="CB154" s="3143"/>
      <c r="CC154" s="3143"/>
    </row>
    <row r="155" spans="1:81" ht="16.5" customHeight="1">
      <c r="A155" s="3143"/>
      <c r="B155" s="3143"/>
      <c r="C155" s="3143"/>
      <c r="D155" s="3143"/>
      <c r="E155" s="3143"/>
      <c r="F155" s="3143"/>
      <c r="G155" s="3143"/>
      <c r="H155" s="3143"/>
      <c r="I155" s="3143"/>
      <c r="J155" s="3143"/>
      <c r="K155" s="3143"/>
      <c r="L155" s="3098"/>
      <c r="M155" s="3098"/>
      <c r="N155" s="3098"/>
      <c r="O155" s="3098"/>
      <c r="P155" s="3098"/>
      <c r="Q155" s="3098"/>
      <c r="R155" s="3098"/>
      <c r="S155" s="3098"/>
      <c r="T155" s="3098"/>
      <c r="U155" s="3098"/>
      <c r="V155" s="3098"/>
      <c r="W155" s="3098"/>
      <c r="X155" s="3098"/>
      <c r="Y155" s="3098"/>
      <c r="Z155" s="3098"/>
      <c r="AA155" s="3098"/>
      <c r="AB155" s="3098"/>
      <c r="AC155" s="3098"/>
      <c r="AD155" s="3098"/>
      <c r="AE155" s="3098"/>
      <c r="AF155" s="3098"/>
      <c r="AG155" s="3098"/>
      <c r="AH155" s="3098"/>
      <c r="AI155" s="3098"/>
      <c r="AJ155" s="3098"/>
      <c r="AK155" s="3098"/>
      <c r="AL155" s="3098"/>
      <c r="AM155" s="3098"/>
      <c r="AN155" s="3098"/>
      <c r="AO155" s="3143"/>
      <c r="AP155" s="3143"/>
      <c r="AQ155" s="3143"/>
      <c r="AR155" s="3143"/>
      <c r="AS155" s="3143"/>
      <c r="AT155" s="3143"/>
      <c r="AU155" s="3143"/>
      <c r="AV155" s="3143"/>
      <c r="AW155" s="3143"/>
      <c r="AX155" s="3143"/>
      <c r="AY155" s="3143"/>
      <c r="AZ155" s="3143"/>
      <c r="BA155" s="3143"/>
      <c r="BB155" s="3143"/>
      <c r="BC155" s="3143"/>
      <c r="BD155" s="3143"/>
      <c r="BE155" s="3143"/>
      <c r="BF155" s="3143"/>
      <c r="BG155" s="3143"/>
      <c r="BH155" s="3143"/>
      <c r="BI155" s="3143"/>
      <c r="BJ155" s="3143"/>
      <c r="BK155" s="3143"/>
      <c r="BL155" s="3143"/>
      <c r="BM155" s="3143"/>
      <c r="BN155" s="3143"/>
      <c r="BO155" s="3143"/>
      <c r="BP155" s="3143"/>
      <c r="BQ155" s="3189"/>
      <c r="BR155" s="3189"/>
      <c r="BS155" s="3189"/>
      <c r="BT155" s="3189"/>
      <c r="BU155" s="3189"/>
      <c r="BV155" s="3189"/>
      <c r="BW155" s="3189"/>
      <c r="BX155" s="3189"/>
      <c r="BY155" s="3189"/>
      <c r="BZ155" s="3189"/>
      <c r="CA155" s="3143"/>
      <c r="CB155" s="3143"/>
      <c r="CC155" s="3143"/>
    </row>
    <row r="156" spans="1:81" ht="16.5" customHeight="1">
      <c r="A156" s="3143"/>
      <c r="B156" s="3143"/>
      <c r="C156" s="3143"/>
      <c r="D156" s="3143"/>
      <c r="E156" s="3143"/>
      <c r="F156" s="3143"/>
      <c r="G156" s="3143"/>
      <c r="H156" s="3143"/>
      <c r="I156" s="3143"/>
      <c r="J156" s="3143"/>
      <c r="K156" s="3143"/>
      <c r="L156" s="3098"/>
      <c r="M156" s="3098"/>
      <c r="N156" s="3098"/>
      <c r="O156" s="3098"/>
      <c r="P156" s="3098"/>
      <c r="Q156" s="3098"/>
      <c r="R156" s="3098"/>
      <c r="S156" s="3098"/>
      <c r="T156" s="3098"/>
      <c r="U156" s="3098"/>
      <c r="V156" s="3098"/>
      <c r="W156" s="3098"/>
      <c r="X156" s="3098"/>
      <c r="Y156" s="3098"/>
      <c r="Z156" s="3098"/>
      <c r="AA156" s="3098"/>
      <c r="AB156" s="3098"/>
      <c r="AC156" s="3098"/>
      <c r="AD156" s="3098"/>
      <c r="AE156" s="3098"/>
      <c r="AF156" s="3098"/>
      <c r="AG156" s="3098"/>
      <c r="AH156" s="3098"/>
      <c r="AI156" s="3098"/>
      <c r="AJ156" s="3098"/>
      <c r="AK156" s="3098"/>
      <c r="AL156" s="3098"/>
      <c r="AM156" s="3098"/>
      <c r="AN156" s="3098"/>
      <c r="AO156" s="3143"/>
      <c r="AP156" s="3143"/>
      <c r="AQ156" s="3143"/>
      <c r="AR156" s="3143"/>
      <c r="AS156" s="3143"/>
      <c r="AT156" s="3143"/>
      <c r="AU156" s="3143"/>
      <c r="AV156" s="3143"/>
      <c r="AW156" s="3143"/>
      <c r="AX156" s="3143"/>
      <c r="AY156" s="3143"/>
      <c r="AZ156" s="3143"/>
      <c r="BA156" s="3143"/>
      <c r="BB156" s="3143"/>
      <c r="BC156" s="3143"/>
      <c r="BD156" s="3143"/>
      <c r="BE156" s="3143"/>
      <c r="BF156" s="3143"/>
      <c r="BG156" s="3143"/>
      <c r="BH156" s="3143"/>
      <c r="BI156" s="3143"/>
      <c r="BJ156" s="3143"/>
      <c r="BK156" s="3143"/>
      <c r="BL156" s="3143"/>
      <c r="BM156" s="3143"/>
      <c r="BN156" s="3143"/>
      <c r="BO156" s="3143"/>
      <c r="BP156" s="3143"/>
      <c r="BQ156" s="3189"/>
      <c r="BR156" s="3189"/>
      <c r="BS156" s="3189"/>
      <c r="BT156" s="3189"/>
      <c r="BU156" s="3189"/>
      <c r="BV156" s="3189"/>
      <c r="BW156" s="3189"/>
      <c r="BX156" s="3189"/>
      <c r="BY156" s="3189"/>
      <c r="BZ156" s="3189"/>
      <c r="CA156" s="3143"/>
      <c r="CB156" s="3143"/>
      <c r="CC156" s="3143"/>
    </row>
    <row r="157" spans="1:81" ht="16.5" customHeight="1">
      <c r="A157" s="3143"/>
      <c r="B157" s="3143"/>
      <c r="C157" s="3143"/>
      <c r="D157" s="3143"/>
      <c r="E157" s="3143"/>
      <c r="F157" s="3143"/>
      <c r="G157" s="3143"/>
      <c r="H157" s="3143"/>
      <c r="I157" s="3143"/>
      <c r="J157" s="3143"/>
      <c r="K157" s="3143"/>
      <c r="L157" s="3098"/>
      <c r="M157" s="3098"/>
      <c r="N157" s="3098"/>
      <c r="O157" s="3098"/>
      <c r="P157" s="3098"/>
      <c r="Q157" s="3098"/>
      <c r="R157" s="3098"/>
      <c r="S157" s="3098"/>
      <c r="T157" s="3098"/>
      <c r="U157" s="3098"/>
      <c r="V157" s="3098"/>
      <c r="W157" s="3098"/>
      <c r="X157" s="3098"/>
      <c r="Y157" s="3098"/>
      <c r="Z157" s="3098"/>
      <c r="AA157" s="3098"/>
      <c r="AB157" s="3098"/>
      <c r="AC157" s="3098"/>
      <c r="AD157" s="3098"/>
      <c r="AE157" s="3098"/>
      <c r="AF157" s="3098"/>
      <c r="AG157" s="3098"/>
      <c r="AH157" s="3098"/>
      <c r="AI157" s="3098"/>
      <c r="AJ157" s="3098"/>
      <c r="AK157" s="3098"/>
      <c r="AL157" s="3098"/>
      <c r="AM157" s="3098"/>
      <c r="AN157" s="3098"/>
      <c r="AO157" s="3143"/>
      <c r="AP157" s="3143"/>
      <c r="AQ157" s="3143"/>
      <c r="AR157" s="3143"/>
      <c r="AS157" s="3143"/>
      <c r="AT157" s="3143"/>
      <c r="AU157" s="3143"/>
      <c r="AV157" s="3143"/>
      <c r="AW157" s="3143"/>
      <c r="AX157" s="3143"/>
      <c r="AY157" s="3143"/>
      <c r="AZ157" s="3143"/>
      <c r="BA157" s="3143"/>
      <c r="BB157" s="3143"/>
      <c r="BC157" s="3143"/>
      <c r="BD157" s="3143"/>
      <c r="BE157" s="3143"/>
      <c r="BF157" s="3143"/>
      <c r="BG157" s="3143"/>
      <c r="BH157" s="3143"/>
      <c r="BI157" s="3143"/>
      <c r="BJ157" s="3143"/>
      <c r="BK157" s="3143"/>
      <c r="BL157" s="3143"/>
      <c r="BM157" s="3143"/>
      <c r="BN157" s="3143"/>
      <c r="BO157" s="3143"/>
      <c r="BP157" s="3143"/>
      <c r="BQ157" s="3189"/>
      <c r="BR157" s="3189"/>
      <c r="BS157" s="3189"/>
      <c r="BT157" s="3189"/>
      <c r="BU157" s="3189"/>
      <c r="BV157" s="3189"/>
      <c r="BW157" s="3189"/>
      <c r="BX157" s="3189"/>
      <c r="BY157" s="3189"/>
      <c r="BZ157" s="3189"/>
      <c r="CA157" s="3143"/>
      <c r="CB157" s="3143"/>
      <c r="CC157" s="3143"/>
    </row>
    <row r="158" spans="1:81" ht="16.5" customHeight="1">
      <c r="A158" s="3143"/>
      <c r="B158" s="3143"/>
      <c r="C158" s="3143"/>
      <c r="D158" s="3143"/>
      <c r="E158" s="3143"/>
      <c r="F158" s="3143"/>
      <c r="G158" s="3143"/>
      <c r="H158" s="3143"/>
      <c r="I158" s="3143"/>
      <c r="J158" s="3143"/>
      <c r="K158" s="3143"/>
      <c r="L158" s="3098"/>
      <c r="M158" s="3098"/>
      <c r="N158" s="3098"/>
      <c r="O158" s="3098"/>
      <c r="P158" s="3098"/>
      <c r="Q158" s="3098"/>
      <c r="R158" s="3098"/>
      <c r="S158" s="3098"/>
      <c r="T158" s="3098"/>
      <c r="U158" s="3098"/>
      <c r="V158" s="3098"/>
      <c r="W158" s="3098"/>
      <c r="X158" s="3098"/>
      <c r="Y158" s="3098"/>
      <c r="Z158" s="3098"/>
      <c r="AA158" s="3098"/>
      <c r="AB158" s="3098"/>
      <c r="AC158" s="3098"/>
      <c r="AD158" s="3098"/>
      <c r="AE158" s="3098"/>
      <c r="AF158" s="3098"/>
      <c r="AG158" s="3098"/>
      <c r="AH158" s="3098"/>
      <c r="AI158" s="3098"/>
      <c r="AJ158" s="3098"/>
      <c r="AK158" s="3098"/>
      <c r="AL158" s="3098"/>
      <c r="AM158" s="3098"/>
      <c r="AN158" s="3098"/>
      <c r="AO158" s="3143"/>
      <c r="AP158" s="3143"/>
      <c r="AQ158" s="3143"/>
      <c r="AR158" s="3143"/>
      <c r="AS158" s="3143"/>
      <c r="AT158" s="3143"/>
      <c r="AU158" s="3143"/>
      <c r="AV158" s="3143"/>
      <c r="AW158" s="3143"/>
      <c r="AX158" s="3143"/>
      <c r="AY158" s="3143"/>
      <c r="AZ158" s="3143"/>
      <c r="BA158" s="3143"/>
      <c r="BB158" s="3143"/>
      <c r="BC158" s="3143"/>
      <c r="BD158" s="3143"/>
      <c r="BE158" s="3143"/>
      <c r="BF158" s="3143"/>
      <c r="BG158" s="3143"/>
      <c r="BH158" s="3143"/>
      <c r="BI158" s="3143"/>
      <c r="BJ158" s="3143"/>
      <c r="BK158" s="3143"/>
      <c r="BL158" s="3143"/>
      <c r="BM158" s="3143"/>
      <c r="BN158" s="3143"/>
      <c r="BO158" s="3143"/>
      <c r="BP158" s="3143"/>
      <c r="BQ158" s="3189"/>
      <c r="BR158" s="3189"/>
      <c r="BS158" s="3189"/>
      <c r="BT158" s="3189"/>
      <c r="BU158" s="3189"/>
      <c r="BV158" s="3189"/>
      <c r="BW158" s="3189"/>
      <c r="BX158" s="3189"/>
      <c r="BY158" s="3189"/>
      <c r="BZ158" s="3189"/>
      <c r="CA158" s="3143"/>
      <c r="CB158" s="3143"/>
      <c r="CC158" s="3143"/>
    </row>
    <row r="159" spans="1:81" ht="16.5" customHeight="1">
      <c r="A159" s="3143"/>
      <c r="B159" s="3143"/>
      <c r="C159" s="3143"/>
      <c r="D159" s="3143"/>
      <c r="E159" s="3143"/>
      <c r="F159" s="3143"/>
      <c r="G159" s="3143"/>
      <c r="H159" s="3143"/>
      <c r="I159" s="3143"/>
      <c r="J159" s="3143"/>
      <c r="K159" s="3143"/>
      <c r="L159" s="3098"/>
      <c r="M159" s="3098"/>
      <c r="N159" s="3098"/>
      <c r="O159" s="3098"/>
      <c r="P159" s="3098"/>
      <c r="Q159" s="3098"/>
      <c r="R159" s="3098"/>
      <c r="S159" s="3098"/>
      <c r="T159" s="3098"/>
      <c r="U159" s="3098"/>
      <c r="V159" s="3098"/>
      <c r="W159" s="3098"/>
      <c r="X159" s="3098"/>
      <c r="Y159" s="3098"/>
      <c r="Z159" s="3098"/>
      <c r="AA159" s="3098"/>
      <c r="AB159" s="3098"/>
      <c r="AC159" s="3098"/>
      <c r="AD159" s="3098"/>
      <c r="AE159" s="3098"/>
      <c r="AF159" s="3098"/>
      <c r="AG159" s="3098"/>
      <c r="AH159" s="3098"/>
      <c r="AI159" s="3098"/>
      <c r="AJ159" s="3098"/>
      <c r="AK159" s="3098"/>
      <c r="AL159" s="3098"/>
      <c r="AM159" s="3098"/>
      <c r="AN159" s="3098"/>
      <c r="AO159" s="3143"/>
      <c r="AP159" s="3143"/>
      <c r="AQ159" s="3143"/>
      <c r="AR159" s="3143"/>
      <c r="AS159" s="3143"/>
      <c r="AT159" s="3143"/>
      <c r="AU159" s="3143"/>
      <c r="AV159" s="3143"/>
      <c r="AW159" s="3143"/>
      <c r="AX159" s="3143"/>
      <c r="AY159" s="3143"/>
      <c r="AZ159" s="3143"/>
      <c r="BA159" s="3143"/>
      <c r="BB159" s="3143"/>
      <c r="BC159" s="3143"/>
      <c r="BD159" s="3143"/>
      <c r="BE159" s="3143"/>
      <c r="BF159" s="3143"/>
      <c r="BG159" s="3143"/>
      <c r="BH159" s="3143"/>
      <c r="BI159" s="3143"/>
      <c r="BJ159" s="3143"/>
      <c r="BK159" s="3143"/>
      <c r="BL159" s="3143"/>
      <c r="BM159" s="3143"/>
      <c r="BN159" s="3143"/>
      <c r="BO159" s="3143"/>
      <c r="BP159" s="3143"/>
      <c r="BQ159" s="3189"/>
      <c r="BR159" s="3189"/>
      <c r="BS159" s="3189"/>
      <c r="BT159" s="3189"/>
      <c r="BU159" s="3189"/>
      <c r="BV159" s="3189"/>
      <c r="BW159" s="3189"/>
      <c r="BX159" s="3189"/>
      <c r="BY159" s="3189"/>
      <c r="BZ159" s="3189"/>
      <c r="CA159" s="3143"/>
      <c r="CB159" s="3143"/>
      <c r="CC159" s="3143"/>
    </row>
    <row r="160" spans="1:81" ht="16.5" customHeight="1">
      <c r="A160" s="3143"/>
      <c r="B160" s="3143"/>
      <c r="C160" s="3143"/>
      <c r="D160" s="3143"/>
      <c r="E160" s="3143"/>
      <c r="F160" s="3143"/>
      <c r="G160" s="3143"/>
      <c r="H160" s="3143"/>
      <c r="I160" s="3143"/>
      <c r="J160" s="3143"/>
      <c r="K160" s="3143"/>
      <c r="L160" s="3098"/>
      <c r="M160" s="3098"/>
      <c r="N160" s="3098"/>
      <c r="O160" s="3098"/>
      <c r="P160" s="3098"/>
      <c r="Q160" s="3098"/>
      <c r="R160" s="3098"/>
      <c r="S160" s="3098"/>
      <c r="T160" s="3098"/>
      <c r="U160" s="3098"/>
      <c r="V160" s="3098"/>
      <c r="W160" s="3098"/>
      <c r="X160" s="3098"/>
      <c r="Y160" s="3098"/>
      <c r="Z160" s="3098"/>
      <c r="AA160" s="3098"/>
      <c r="AB160" s="3098"/>
      <c r="AC160" s="3098"/>
      <c r="AD160" s="3098"/>
      <c r="AE160" s="3098"/>
      <c r="AF160" s="3098"/>
      <c r="AG160" s="3098"/>
      <c r="AH160" s="3098"/>
      <c r="AI160" s="3098"/>
      <c r="AJ160" s="3098"/>
      <c r="AK160" s="3098"/>
      <c r="AL160" s="3098"/>
      <c r="AM160" s="3098"/>
      <c r="AN160" s="3098"/>
      <c r="AO160" s="3143"/>
      <c r="AP160" s="3143"/>
      <c r="AQ160" s="3143"/>
      <c r="AR160" s="3143"/>
      <c r="AS160" s="3143"/>
      <c r="AT160" s="3143"/>
      <c r="AU160" s="3143"/>
      <c r="AV160" s="3143"/>
      <c r="AW160" s="3143"/>
      <c r="AX160" s="3143"/>
      <c r="AY160" s="3143"/>
      <c r="AZ160" s="3143"/>
      <c r="BA160" s="3143"/>
      <c r="BB160" s="3143"/>
      <c r="BC160" s="3143"/>
      <c r="BD160" s="3143"/>
      <c r="BE160" s="3143"/>
      <c r="BF160" s="3143"/>
      <c r="BG160" s="3143"/>
      <c r="BH160" s="3143"/>
      <c r="BI160" s="3143"/>
      <c r="BJ160" s="3143"/>
      <c r="BK160" s="3143"/>
      <c r="BL160" s="3143"/>
      <c r="BM160" s="3143"/>
      <c r="BN160" s="3143"/>
      <c r="BO160" s="3143"/>
      <c r="BP160" s="3143"/>
      <c r="BQ160" s="3189"/>
      <c r="BR160" s="3189"/>
      <c r="BS160" s="3189"/>
      <c r="BT160" s="3189"/>
      <c r="BU160" s="3189"/>
      <c r="BV160" s="3189"/>
      <c r="BW160" s="3189"/>
      <c r="BX160" s="3189"/>
      <c r="BY160" s="3189"/>
      <c r="BZ160" s="3189"/>
      <c r="CA160" s="3143"/>
      <c r="CB160" s="3143"/>
      <c r="CC160" s="3143"/>
    </row>
    <row r="161" spans="1:81" ht="16.5" customHeight="1">
      <c r="A161" s="3143"/>
      <c r="B161" s="3143"/>
      <c r="C161" s="3143"/>
      <c r="D161" s="3143"/>
      <c r="E161" s="3143"/>
      <c r="F161" s="3143"/>
      <c r="G161" s="3143"/>
      <c r="H161" s="3143"/>
      <c r="I161" s="3143"/>
      <c r="J161" s="3143"/>
      <c r="K161" s="3143"/>
      <c r="L161" s="3098"/>
      <c r="M161" s="3098"/>
      <c r="N161" s="3098"/>
      <c r="O161" s="3098"/>
      <c r="P161" s="3098"/>
      <c r="Q161" s="3098"/>
      <c r="R161" s="3098"/>
      <c r="S161" s="3098"/>
      <c r="T161" s="3098"/>
      <c r="U161" s="3098"/>
      <c r="V161" s="3098"/>
      <c r="W161" s="3098"/>
      <c r="X161" s="3098"/>
      <c r="Y161" s="3098"/>
      <c r="Z161" s="3098"/>
      <c r="AA161" s="3098"/>
      <c r="AB161" s="3098"/>
      <c r="AC161" s="3098"/>
      <c r="AD161" s="3098"/>
      <c r="AE161" s="3098"/>
      <c r="AF161" s="3098"/>
      <c r="AG161" s="3098"/>
      <c r="AH161" s="3098"/>
      <c r="AI161" s="3098"/>
      <c r="AJ161" s="3098"/>
      <c r="AK161" s="3098"/>
      <c r="AL161" s="3098"/>
      <c r="AM161" s="3098"/>
      <c r="AN161" s="3098"/>
      <c r="AO161" s="3143"/>
      <c r="AP161" s="3143"/>
      <c r="AQ161" s="3143"/>
      <c r="AR161" s="3143"/>
      <c r="AS161" s="3143"/>
      <c r="AT161" s="3143"/>
      <c r="AU161" s="3143"/>
      <c r="AV161" s="3143"/>
      <c r="AW161" s="3143"/>
      <c r="AX161" s="3143"/>
      <c r="AY161" s="3143"/>
      <c r="AZ161" s="3143"/>
      <c r="BA161" s="3143"/>
      <c r="BB161" s="3143"/>
      <c r="BC161" s="3143"/>
      <c r="BD161" s="3143"/>
      <c r="BE161" s="3143"/>
      <c r="BF161" s="3143"/>
      <c r="BG161" s="3143"/>
      <c r="BH161" s="3143"/>
      <c r="BI161" s="3143"/>
      <c r="BJ161" s="3143"/>
      <c r="BK161" s="3143"/>
      <c r="BL161" s="3143"/>
      <c r="BM161" s="3143"/>
      <c r="BN161" s="3143"/>
      <c r="BO161" s="3143"/>
      <c r="BP161" s="3143"/>
      <c r="BQ161" s="3189"/>
      <c r="BR161" s="3189"/>
      <c r="BS161" s="3189"/>
      <c r="BT161" s="3189"/>
      <c r="BU161" s="3189"/>
      <c r="BV161" s="3189"/>
      <c r="BW161" s="3189"/>
      <c r="BX161" s="3189"/>
      <c r="BY161" s="3189"/>
      <c r="BZ161" s="3189"/>
      <c r="CA161" s="3143"/>
      <c r="CB161" s="3143"/>
      <c r="CC161" s="3143"/>
    </row>
    <row r="162" spans="1:81" ht="16.5" customHeight="1">
      <c r="A162" s="3143"/>
      <c r="B162" s="3143"/>
      <c r="C162" s="3143"/>
      <c r="D162" s="3143"/>
      <c r="E162" s="3143"/>
      <c r="F162" s="3143"/>
      <c r="G162" s="3143"/>
      <c r="H162" s="3143"/>
      <c r="I162" s="3143"/>
      <c r="J162" s="3143"/>
      <c r="K162" s="3143"/>
      <c r="L162" s="3098"/>
      <c r="M162" s="3098"/>
      <c r="N162" s="3098"/>
      <c r="O162" s="3098"/>
      <c r="P162" s="3098"/>
      <c r="Q162" s="3098"/>
      <c r="R162" s="3098"/>
      <c r="S162" s="3098"/>
      <c r="T162" s="3098"/>
      <c r="U162" s="3098"/>
      <c r="V162" s="3098"/>
      <c r="W162" s="3098"/>
      <c r="X162" s="3098"/>
      <c r="Y162" s="3098"/>
      <c r="Z162" s="3098"/>
      <c r="AA162" s="3098"/>
      <c r="AB162" s="3098"/>
      <c r="AC162" s="3098"/>
      <c r="AD162" s="3098"/>
      <c r="AE162" s="3098"/>
      <c r="AF162" s="3098"/>
      <c r="AG162" s="3098"/>
      <c r="AH162" s="3098"/>
      <c r="AI162" s="3098"/>
      <c r="AJ162" s="3098"/>
      <c r="AK162" s="3098"/>
      <c r="AL162" s="3098"/>
      <c r="AM162" s="3098"/>
      <c r="AN162" s="3098"/>
      <c r="AO162" s="3143"/>
      <c r="AP162" s="3143"/>
      <c r="AQ162" s="3143"/>
      <c r="AR162" s="3143"/>
      <c r="AS162" s="3143"/>
      <c r="AT162" s="3143"/>
      <c r="AU162" s="3143"/>
      <c r="AV162" s="3143"/>
      <c r="AW162" s="3143"/>
      <c r="AX162" s="3143"/>
      <c r="AY162" s="3143"/>
      <c r="AZ162" s="3143"/>
      <c r="BA162" s="3143"/>
      <c r="BB162" s="3143"/>
      <c r="BC162" s="3143"/>
      <c r="BD162" s="3143"/>
      <c r="BE162" s="3143"/>
      <c r="BF162" s="3143"/>
      <c r="BG162" s="3143"/>
      <c r="BH162" s="3143"/>
      <c r="BI162" s="3143"/>
      <c r="BJ162" s="3143"/>
      <c r="BK162" s="3143"/>
      <c r="BL162" s="3143"/>
      <c r="BM162" s="3143"/>
      <c r="BN162" s="3143"/>
      <c r="BO162" s="3143"/>
      <c r="BP162" s="3143"/>
      <c r="BQ162" s="3189"/>
      <c r="BR162" s="3189"/>
      <c r="BS162" s="3189"/>
      <c r="BT162" s="3189"/>
      <c r="BU162" s="3189"/>
      <c r="BV162" s="3189"/>
      <c r="BW162" s="3189"/>
      <c r="BX162" s="3189"/>
      <c r="BY162" s="3189"/>
      <c r="BZ162" s="3189"/>
      <c r="CA162" s="3143"/>
      <c r="CB162" s="3143"/>
      <c r="CC162" s="3143"/>
    </row>
    <row r="163" spans="1:81" ht="16.5" customHeight="1">
      <c r="A163" s="3143"/>
      <c r="B163" s="3143"/>
      <c r="C163" s="3143"/>
      <c r="D163" s="3143"/>
      <c r="E163" s="3143"/>
      <c r="F163" s="3143"/>
      <c r="G163" s="3143"/>
      <c r="H163" s="3143"/>
      <c r="I163" s="3143"/>
      <c r="J163" s="3143"/>
      <c r="K163" s="3143"/>
      <c r="L163" s="3098"/>
      <c r="M163" s="3098"/>
      <c r="N163" s="3098"/>
      <c r="O163" s="3098"/>
      <c r="P163" s="3098"/>
      <c r="Q163" s="3098"/>
      <c r="R163" s="3098"/>
      <c r="S163" s="3098"/>
      <c r="T163" s="3098"/>
      <c r="U163" s="3098"/>
      <c r="V163" s="3098"/>
      <c r="W163" s="3098"/>
      <c r="X163" s="3098"/>
      <c r="Y163" s="3098"/>
      <c r="Z163" s="3098"/>
      <c r="AA163" s="3098"/>
      <c r="AB163" s="3098"/>
      <c r="AC163" s="3098"/>
      <c r="AD163" s="3098"/>
      <c r="AE163" s="3098"/>
      <c r="AF163" s="3098"/>
      <c r="AG163" s="3098"/>
      <c r="AH163" s="3098"/>
      <c r="AI163" s="3098"/>
      <c r="AJ163" s="3098"/>
      <c r="AK163" s="3098"/>
      <c r="AL163" s="3098"/>
      <c r="AM163" s="3098"/>
      <c r="AN163" s="3098"/>
      <c r="AO163" s="3143"/>
      <c r="AP163" s="3143"/>
      <c r="AQ163" s="3143"/>
      <c r="AR163" s="3143"/>
      <c r="AS163" s="3143"/>
      <c r="AT163" s="3143"/>
      <c r="AU163" s="3143"/>
      <c r="AV163" s="3143"/>
      <c r="AW163" s="3143"/>
      <c r="AX163" s="3143"/>
      <c r="AY163" s="3143"/>
      <c r="AZ163" s="3143"/>
      <c r="BA163" s="3143"/>
      <c r="BB163" s="3143"/>
      <c r="BC163" s="3143"/>
      <c r="BD163" s="3143"/>
      <c r="BE163" s="3143"/>
      <c r="BF163" s="3143"/>
      <c r="BG163" s="3143"/>
      <c r="BH163" s="3143"/>
      <c r="BI163" s="3143"/>
      <c r="BJ163" s="3143"/>
      <c r="BK163" s="3143"/>
      <c r="BL163" s="3143"/>
      <c r="BM163" s="3143"/>
      <c r="BN163" s="3143"/>
      <c r="BO163" s="3143"/>
      <c r="BP163" s="3143"/>
      <c r="BQ163" s="3189"/>
      <c r="BR163" s="3189"/>
      <c r="BS163" s="3189"/>
      <c r="BT163" s="3189"/>
      <c r="BU163" s="3189"/>
      <c r="BV163" s="3189"/>
      <c r="BW163" s="3189"/>
      <c r="BX163" s="3189"/>
      <c r="BY163" s="3189"/>
      <c r="BZ163" s="3189"/>
      <c r="CA163" s="3143"/>
      <c r="CB163" s="3143"/>
      <c r="CC163" s="3143"/>
    </row>
    <row r="164" spans="1:81" ht="16.5" customHeight="1">
      <c r="A164" s="3143"/>
      <c r="B164" s="3143"/>
      <c r="C164" s="3143"/>
      <c r="D164" s="3143"/>
      <c r="E164" s="3143"/>
      <c r="F164" s="3143"/>
      <c r="G164" s="3143"/>
      <c r="H164" s="3143"/>
      <c r="I164" s="3143"/>
      <c r="J164" s="3143"/>
      <c r="K164" s="3143"/>
      <c r="L164" s="3098"/>
      <c r="M164" s="3098"/>
      <c r="N164" s="3098"/>
      <c r="O164" s="3098"/>
      <c r="P164" s="3098"/>
      <c r="Q164" s="3098"/>
      <c r="R164" s="3098"/>
      <c r="S164" s="3098"/>
      <c r="T164" s="3098"/>
      <c r="U164" s="3098"/>
      <c r="V164" s="3098"/>
      <c r="W164" s="3098"/>
      <c r="X164" s="3098"/>
      <c r="Y164" s="3098"/>
      <c r="Z164" s="3098"/>
      <c r="AA164" s="3098"/>
      <c r="AB164" s="3098"/>
      <c r="AC164" s="3098"/>
      <c r="AD164" s="3098"/>
      <c r="AE164" s="3098"/>
      <c r="AF164" s="3098"/>
      <c r="AG164" s="3098"/>
      <c r="AH164" s="3098"/>
      <c r="AI164" s="3098"/>
      <c r="AJ164" s="3098"/>
      <c r="AK164" s="3098"/>
      <c r="AL164" s="3098"/>
      <c r="AM164" s="3098"/>
      <c r="AN164" s="3098"/>
      <c r="AO164" s="3143"/>
      <c r="AP164" s="3143"/>
      <c r="AQ164" s="3143"/>
      <c r="AR164" s="3143"/>
      <c r="AS164" s="3143"/>
      <c r="AT164" s="3143"/>
      <c r="AU164" s="3143"/>
      <c r="AV164" s="3143"/>
      <c r="AW164" s="3143"/>
      <c r="AX164" s="3143"/>
      <c r="AY164" s="3143"/>
      <c r="AZ164" s="3143"/>
      <c r="BA164" s="3143"/>
      <c r="BB164" s="3143"/>
      <c r="BC164" s="3143"/>
      <c r="BD164" s="3143"/>
      <c r="BE164" s="3143"/>
      <c r="BF164" s="3143"/>
      <c r="BG164" s="3143"/>
      <c r="BH164" s="3143"/>
      <c r="BI164" s="3143"/>
      <c r="BJ164" s="3143"/>
      <c r="BK164" s="3143"/>
      <c r="BL164" s="3143"/>
      <c r="BM164" s="3143"/>
      <c r="BN164" s="3143"/>
      <c r="BO164" s="3143"/>
      <c r="BP164" s="3143"/>
      <c r="BQ164" s="3189"/>
      <c r="BR164" s="3189"/>
      <c r="BS164" s="3189"/>
      <c r="BT164" s="3189"/>
      <c r="BU164" s="3189"/>
      <c r="BV164" s="3189"/>
      <c r="BW164" s="3189"/>
      <c r="BX164" s="3189"/>
      <c r="BY164" s="3189"/>
      <c r="BZ164" s="3189"/>
      <c r="CA164" s="3143"/>
      <c r="CB164" s="3143"/>
      <c r="CC164" s="3143"/>
    </row>
    <row r="165" spans="1:81" ht="16.5" customHeight="1">
      <c r="A165" s="3143"/>
      <c r="B165" s="3143"/>
      <c r="C165" s="3143"/>
      <c r="D165" s="3143"/>
      <c r="E165" s="3143"/>
      <c r="F165" s="3143"/>
      <c r="G165" s="3143"/>
      <c r="H165" s="3143"/>
      <c r="I165" s="3143"/>
      <c r="J165" s="3143"/>
      <c r="K165" s="3143"/>
      <c r="L165" s="3098"/>
      <c r="M165" s="3098"/>
      <c r="N165" s="3098"/>
      <c r="O165" s="3098"/>
      <c r="P165" s="3098"/>
      <c r="Q165" s="3098"/>
      <c r="R165" s="3098"/>
      <c r="S165" s="3098"/>
      <c r="T165" s="3098"/>
      <c r="U165" s="3098"/>
      <c r="V165" s="3098"/>
      <c r="W165" s="3098"/>
      <c r="X165" s="3098"/>
      <c r="Y165" s="3098"/>
      <c r="Z165" s="3098"/>
      <c r="AA165" s="3098"/>
      <c r="AB165" s="3098"/>
      <c r="AC165" s="3098"/>
      <c r="AD165" s="3098"/>
      <c r="AE165" s="3098"/>
      <c r="AF165" s="3098"/>
      <c r="AG165" s="3098"/>
      <c r="AH165" s="3098"/>
      <c r="AI165" s="3098"/>
      <c r="AJ165" s="3098"/>
      <c r="AK165" s="3098"/>
      <c r="AL165" s="3098"/>
      <c r="AM165" s="3098"/>
      <c r="AN165" s="3098"/>
      <c r="AO165" s="3143"/>
      <c r="AP165" s="3143"/>
      <c r="AQ165" s="3143"/>
      <c r="AR165" s="3143"/>
      <c r="AS165" s="3143"/>
      <c r="AT165" s="3143"/>
      <c r="AU165" s="3143"/>
      <c r="AV165" s="3143"/>
      <c r="AW165" s="3143"/>
      <c r="AX165" s="3143"/>
      <c r="AY165" s="3143"/>
      <c r="AZ165" s="3143"/>
      <c r="BA165" s="3143"/>
      <c r="BB165" s="3143"/>
      <c r="BC165" s="3143"/>
      <c r="BD165" s="3143"/>
      <c r="BE165" s="3143"/>
      <c r="BF165" s="3143"/>
      <c r="BG165" s="3143"/>
      <c r="BH165" s="3143"/>
      <c r="BI165" s="3143"/>
      <c r="BJ165" s="3143"/>
      <c r="BK165" s="3143"/>
      <c r="BL165" s="3143"/>
      <c r="BM165" s="3143"/>
      <c r="BN165" s="3143"/>
      <c r="BO165" s="3143"/>
      <c r="BP165" s="3143"/>
      <c r="BQ165" s="3189"/>
      <c r="BR165" s="3189"/>
      <c r="BS165" s="3189"/>
      <c r="BT165" s="3189"/>
      <c r="BU165" s="3189"/>
      <c r="BV165" s="3189"/>
      <c r="BW165" s="3189"/>
      <c r="BX165" s="3189"/>
      <c r="BY165" s="3189"/>
      <c r="BZ165" s="3189"/>
      <c r="CA165" s="3143"/>
      <c r="CB165" s="3143"/>
      <c r="CC165" s="3143"/>
    </row>
    <row r="166" spans="1:81" ht="16.5" customHeight="1">
      <c r="A166" s="3143"/>
      <c r="B166" s="3143"/>
      <c r="C166" s="3143"/>
      <c r="D166" s="3143"/>
      <c r="E166" s="3143"/>
      <c r="F166" s="3143"/>
      <c r="G166" s="3143"/>
      <c r="H166" s="3143"/>
      <c r="I166" s="3143"/>
      <c r="J166" s="3143"/>
      <c r="K166" s="3143"/>
      <c r="L166" s="3098"/>
      <c r="M166" s="3098"/>
      <c r="N166" s="3098"/>
      <c r="O166" s="3098"/>
      <c r="P166" s="3098"/>
      <c r="Q166" s="3098"/>
      <c r="R166" s="3098"/>
      <c r="S166" s="3098"/>
      <c r="T166" s="3098"/>
      <c r="U166" s="3098"/>
      <c r="V166" s="3098"/>
      <c r="W166" s="3098"/>
      <c r="X166" s="3098"/>
      <c r="Y166" s="3098"/>
      <c r="Z166" s="3098"/>
      <c r="AA166" s="3098"/>
      <c r="AB166" s="3098"/>
      <c r="AC166" s="3098"/>
      <c r="AD166" s="3098"/>
      <c r="AE166" s="3098"/>
      <c r="AF166" s="3098"/>
      <c r="AG166" s="3098"/>
      <c r="AH166" s="3098"/>
      <c r="AI166" s="3098"/>
      <c r="AJ166" s="3098"/>
      <c r="AK166" s="3098"/>
      <c r="AL166" s="3098"/>
      <c r="AM166" s="3098"/>
      <c r="AN166" s="3098"/>
      <c r="AO166" s="3143"/>
      <c r="AP166" s="3143"/>
      <c r="AQ166" s="3143"/>
      <c r="AR166" s="3143"/>
      <c r="AS166" s="3143"/>
      <c r="AT166" s="3143"/>
      <c r="AU166" s="3143"/>
      <c r="AV166" s="3143"/>
      <c r="AW166" s="3143"/>
      <c r="AX166" s="3143"/>
      <c r="AY166" s="3143"/>
      <c r="AZ166" s="3143"/>
      <c r="BA166" s="3143"/>
      <c r="BB166" s="3143"/>
      <c r="BC166" s="3143"/>
      <c r="BD166" s="3143"/>
      <c r="BE166" s="3143"/>
      <c r="BF166" s="3143"/>
      <c r="BG166" s="3143"/>
      <c r="BH166" s="3143"/>
      <c r="BI166" s="3143"/>
      <c r="BJ166" s="3143"/>
      <c r="BK166" s="3143"/>
      <c r="BL166" s="3143"/>
      <c r="BM166" s="3143"/>
      <c r="BN166" s="3143"/>
      <c r="BO166" s="3143"/>
      <c r="BP166" s="3143"/>
      <c r="BQ166" s="3189"/>
      <c r="BR166" s="3189"/>
      <c r="BS166" s="3189"/>
      <c r="BT166" s="3189"/>
      <c r="BU166" s="3189"/>
      <c r="BV166" s="3189"/>
      <c r="BW166" s="3189"/>
      <c r="BX166" s="3189"/>
      <c r="BY166" s="3189"/>
      <c r="BZ166" s="3189"/>
      <c r="CA166" s="3143"/>
      <c r="CB166" s="3143"/>
      <c r="CC166" s="3143"/>
    </row>
    <row r="167" spans="1:81" ht="16.5" customHeight="1">
      <c r="A167" s="3143"/>
      <c r="B167" s="3143"/>
      <c r="C167" s="3143"/>
      <c r="D167" s="3143"/>
      <c r="E167" s="3143"/>
      <c r="F167" s="3143"/>
      <c r="G167" s="3143"/>
      <c r="H167" s="3143"/>
      <c r="I167" s="3143"/>
      <c r="J167" s="3143"/>
      <c r="K167" s="3143"/>
      <c r="L167" s="3098"/>
      <c r="M167" s="3098"/>
      <c r="N167" s="3098"/>
      <c r="O167" s="3098"/>
      <c r="P167" s="3098"/>
      <c r="Q167" s="3098"/>
      <c r="R167" s="3098"/>
      <c r="S167" s="3098"/>
      <c r="T167" s="3098"/>
      <c r="U167" s="3098"/>
      <c r="V167" s="3098"/>
      <c r="W167" s="3098"/>
      <c r="X167" s="3098"/>
      <c r="Y167" s="3098"/>
      <c r="Z167" s="3098"/>
      <c r="AA167" s="3098"/>
      <c r="AB167" s="3098"/>
      <c r="AC167" s="3098"/>
      <c r="AD167" s="3098"/>
      <c r="AE167" s="3098"/>
      <c r="AF167" s="3098"/>
      <c r="AG167" s="3098"/>
      <c r="AH167" s="3098"/>
      <c r="AI167" s="3098"/>
      <c r="AJ167" s="3098"/>
      <c r="AK167" s="3098"/>
      <c r="AL167" s="3098"/>
      <c r="AM167" s="3098"/>
      <c r="AN167" s="3098"/>
      <c r="AO167" s="3143"/>
      <c r="AP167" s="3143"/>
      <c r="AQ167" s="3143"/>
      <c r="AR167" s="3143"/>
      <c r="AS167" s="3143"/>
      <c r="AT167" s="3143"/>
      <c r="AU167" s="3143"/>
      <c r="AV167" s="3143"/>
      <c r="AW167" s="3143"/>
      <c r="AX167" s="3143"/>
      <c r="AY167" s="3143"/>
      <c r="AZ167" s="3143"/>
      <c r="BA167" s="3143"/>
      <c r="BB167" s="3143"/>
      <c r="BC167" s="3143"/>
      <c r="BD167" s="3143"/>
      <c r="BE167" s="3143"/>
      <c r="BF167" s="3143"/>
      <c r="BG167" s="3143"/>
      <c r="BH167" s="3143"/>
      <c r="BI167" s="3143"/>
      <c r="BJ167" s="3143"/>
      <c r="BK167" s="3143"/>
      <c r="BL167" s="3143"/>
      <c r="BM167" s="3143"/>
      <c r="BN167" s="3143"/>
      <c r="BO167" s="3143"/>
      <c r="BP167" s="3143"/>
      <c r="BQ167" s="3189"/>
      <c r="BR167" s="3189"/>
      <c r="BS167" s="3189"/>
      <c r="BT167" s="3189"/>
      <c r="BU167" s="3189"/>
      <c r="BV167" s="3189"/>
      <c r="BW167" s="3189"/>
      <c r="BX167" s="3189"/>
      <c r="BY167" s="3189"/>
      <c r="BZ167" s="3189"/>
      <c r="CA167" s="3143"/>
      <c r="CB167" s="3143"/>
      <c r="CC167" s="3143"/>
    </row>
    <row r="168" spans="1:81" ht="16.5" customHeight="1">
      <c r="A168" s="3143"/>
      <c r="B168" s="3143"/>
      <c r="C168" s="3143"/>
      <c r="D168" s="3143"/>
      <c r="E168" s="3143"/>
      <c r="F168" s="3143"/>
      <c r="G168" s="3143"/>
      <c r="H168" s="3143"/>
      <c r="I168" s="3143"/>
      <c r="J168" s="3143"/>
      <c r="K168" s="3143"/>
      <c r="L168" s="3098"/>
      <c r="M168" s="3098"/>
      <c r="N168" s="3098"/>
      <c r="O168" s="3098"/>
      <c r="P168" s="3098"/>
      <c r="Q168" s="3098"/>
      <c r="R168" s="3098"/>
      <c r="S168" s="3098"/>
      <c r="T168" s="3098"/>
      <c r="U168" s="3098"/>
      <c r="V168" s="3098"/>
      <c r="W168" s="3098"/>
      <c r="X168" s="3098"/>
      <c r="Y168" s="3098"/>
      <c r="Z168" s="3098"/>
      <c r="AA168" s="3098"/>
      <c r="AB168" s="3098"/>
      <c r="AC168" s="3098"/>
      <c r="AD168" s="3098"/>
      <c r="AE168" s="3098"/>
      <c r="AF168" s="3098"/>
      <c r="AG168" s="3098"/>
      <c r="AH168" s="3098"/>
      <c r="AI168" s="3098"/>
      <c r="AJ168" s="3098"/>
      <c r="AK168" s="3098"/>
      <c r="AL168" s="3098"/>
      <c r="AM168" s="3098"/>
      <c r="AN168" s="3098"/>
      <c r="AO168" s="3143"/>
      <c r="AP168" s="3143"/>
      <c r="AQ168" s="3143"/>
      <c r="AR168" s="3143"/>
      <c r="AS168" s="3143"/>
      <c r="AT168" s="3143"/>
      <c r="AU168" s="3143"/>
      <c r="AV168" s="3143"/>
      <c r="AW168" s="3143"/>
      <c r="AX168" s="3143"/>
      <c r="AY168" s="3143"/>
      <c r="AZ168" s="3143"/>
      <c r="BA168" s="3143"/>
      <c r="BB168" s="3143"/>
      <c r="BC168" s="3143"/>
      <c r="BD168" s="3143"/>
      <c r="BE168" s="3143"/>
      <c r="BF168" s="3143"/>
      <c r="BG168" s="3143"/>
      <c r="BH168" s="3143"/>
      <c r="BI168" s="3143"/>
      <c r="BJ168" s="3143"/>
      <c r="BK168" s="3143"/>
      <c r="BL168" s="3143"/>
      <c r="BM168" s="3143"/>
      <c r="BN168" s="3143"/>
      <c r="BO168" s="3143"/>
      <c r="BP168" s="3143"/>
      <c r="BQ168" s="3189"/>
      <c r="BR168" s="3189"/>
      <c r="BS168" s="3189"/>
      <c r="BT168" s="3189"/>
      <c r="BU168" s="3189"/>
      <c r="BV168" s="3189"/>
      <c r="BW168" s="3189"/>
      <c r="BX168" s="3189"/>
      <c r="BY168" s="3189"/>
      <c r="BZ168" s="3189"/>
      <c r="CA168" s="3143"/>
      <c r="CB168" s="3143"/>
      <c r="CC168" s="3143"/>
    </row>
    <row r="169" spans="1:81" ht="16.5" customHeight="1">
      <c r="A169" s="3143"/>
      <c r="B169" s="3143"/>
      <c r="C169" s="3143"/>
      <c r="D169" s="3143"/>
      <c r="E169" s="3143"/>
      <c r="F169" s="3143"/>
      <c r="G169" s="3143"/>
      <c r="H169" s="3143"/>
      <c r="I169" s="3143"/>
      <c r="J169" s="3143"/>
      <c r="K169" s="3143"/>
      <c r="L169" s="3098"/>
      <c r="M169" s="3098"/>
      <c r="N169" s="3098"/>
      <c r="O169" s="3098"/>
      <c r="P169" s="3098"/>
      <c r="Q169" s="3098"/>
      <c r="R169" s="3098"/>
      <c r="S169" s="3098"/>
      <c r="T169" s="3098"/>
      <c r="U169" s="3098"/>
      <c r="V169" s="3098"/>
      <c r="W169" s="3098"/>
      <c r="X169" s="3098"/>
      <c r="Y169" s="3098"/>
      <c r="Z169" s="3098"/>
      <c r="AA169" s="3098"/>
      <c r="AB169" s="3098"/>
      <c r="AC169" s="3098"/>
      <c r="AD169" s="3098"/>
      <c r="AE169" s="3098"/>
      <c r="AF169" s="3098"/>
      <c r="AG169" s="3098"/>
      <c r="AH169" s="3098"/>
      <c r="AI169" s="3098"/>
      <c r="AJ169" s="3098"/>
      <c r="AK169" s="3098"/>
      <c r="AL169" s="3098"/>
      <c r="AM169" s="3098"/>
      <c r="AN169" s="3098"/>
      <c r="AO169" s="3143"/>
      <c r="AP169" s="3143"/>
      <c r="AQ169" s="3143"/>
      <c r="AR169" s="3143"/>
      <c r="AS169" s="3143"/>
      <c r="AT169" s="3143"/>
      <c r="AU169" s="3143"/>
      <c r="AV169" s="3143"/>
      <c r="AW169" s="3143"/>
      <c r="AX169" s="3143"/>
      <c r="AY169" s="3143"/>
      <c r="AZ169" s="3143"/>
      <c r="BA169" s="3143"/>
      <c r="BB169" s="3143"/>
      <c r="BC169" s="3143"/>
      <c r="BD169" s="3143"/>
      <c r="BE169" s="3143"/>
      <c r="BF169" s="3143"/>
      <c r="BG169" s="3143"/>
      <c r="BH169" s="3143"/>
      <c r="BI169" s="3143"/>
      <c r="BJ169" s="3143"/>
      <c r="BK169" s="3143"/>
      <c r="BL169" s="3143"/>
      <c r="BM169" s="3143"/>
      <c r="BN169" s="3143"/>
      <c r="BO169" s="3143"/>
      <c r="BP169" s="3143"/>
      <c r="BQ169" s="3189"/>
      <c r="BR169" s="3189"/>
      <c r="BS169" s="3189"/>
      <c r="BT169" s="3189"/>
      <c r="BU169" s="3189"/>
      <c r="BV169" s="3189"/>
      <c r="BW169" s="3189"/>
      <c r="BX169" s="3189"/>
      <c r="BY169" s="3189"/>
      <c r="BZ169" s="3189"/>
      <c r="CA169" s="3143"/>
      <c r="CB169" s="3143"/>
      <c r="CC169" s="3143"/>
    </row>
    <row r="170" spans="1:81" ht="16.5" customHeight="1">
      <c r="A170" s="3143"/>
      <c r="B170" s="3143"/>
      <c r="C170" s="3143"/>
      <c r="D170" s="3143"/>
      <c r="E170" s="3143"/>
      <c r="F170" s="3143"/>
      <c r="G170" s="3143"/>
      <c r="H170" s="3143"/>
      <c r="I170" s="3143"/>
      <c r="J170" s="3143"/>
      <c r="K170" s="3143"/>
      <c r="L170" s="3098"/>
      <c r="M170" s="3098"/>
      <c r="N170" s="3098"/>
      <c r="O170" s="3098"/>
      <c r="P170" s="3098"/>
      <c r="Q170" s="3098"/>
      <c r="R170" s="3098"/>
      <c r="S170" s="3098"/>
      <c r="T170" s="3098"/>
      <c r="U170" s="3098"/>
      <c r="V170" s="3098"/>
      <c r="W170" s="3098"/>
      <c r="X170" s="3098"/>
      <c r="Y170" s="3098"/>
      <c r="Z170" s="3098"/>
      <c r="AA170" s="3098"/>
      <c r="AB170" s="3098"/>
      <c r="AC170" s="3098"/>
      <c r="AD170" s="3098"/>
      <c r="AE170" s="3098"/>
      <c r="AF170" s="3098"/>
      <c r="AG170" s="3098"/>
      <c r="AH170" s="3098"/>
      <c r="AI170" s="3098"/>
      <c r="AJ170" s="3098"/>
      <c r="AK170" s="3098"/>
      <c r="AL170" s="3098"/>
      <c r="AM170" s="3098"/>
      <c r="AN170" s="3098"/>
      <c r="AO170" s="3143"/>
      <c r="AP170" s="3143"/>
      <c r="AQ170" s="3143"/>
      <c r="AR170" s="3143"/>
      <c r="AS170" s="3143"/>
      <c r="AT170" s="3143"/>
      <c r="AU170" s="3143"/>
      <c r="AV170" s="3143"/>
      <c r="AW170" s="3143"/>
      <c r="AX170" s="3143"/>
      <c r="AY170" s="3143"/>
      <c r="AZ170" s="3143"/>
      <c r="BA170" s="3143"/>
      <c r="BB170" s="3143"/>
      <c r="BC170" s="3143"/>
      <c r="BD170" s="3143"/>
      <c r="BE170" s="3143"/>
      <c r="BF170" s="3143"/>
      <c r="BG170" s="3143"/>
      <c r="BH170" s="3143"/>
      <c r="BI170" s="3143"/>
      <c r="BJ170" s="3143"/>
      <c r="BK170" s="3143"/>
      <c r="BL170" s="3143"/>
      <c r="BM170" s="3143"/>
      <c r="BN170" s="3143"/>
      <c r="BO170" s="3143"/>
      <c r="BP170" s="3143"/>
      <c r="BQ170" s="3189"/>
      <c r="BR170" s="3189"/>
      <c r="BS170" s="3189"/>
      <c r="BT170" s="3189"/>
      <c r="BU170" s="3189"/>
      <c r="BV170" s="3189"/>
      <c r="BW170" s="3189"/>
      <c r="BX170" s="3189"/>
      <c r="BY170" s="3189"/>
      <c r="BZ170" s="3189"/>
      <c r="CA170" s="3143"/>
      <c r="CB170" s="3143"/>
      <c r="CC170" s="3143"/>
    </row>
    <row r="171" spans="1:81" ht="16.5" customHeight="1">
      <c r="A171" s="3143"/>
      <c r="B171" s="3143"/>
      <c r="C171" s="3143"/>
      <c r="D171" s="3143"/>
      <c r="E171" s="3143"/>
      <c r="F171" s="3143"/>
      <c r="G171" s="3143"/>
      <c r="H171" s="3143"/>
      <c r="I171" s="3143"/>
      <c r="J171" s="3143"/>
      <c r="K171" s="3143"/>
      <c r="L171" s="3098"/>
      <c r="M171" s="3098"/>
      <c r="N171" s="3098"/>
      <c r="O171" s="3098"/>
      <c r="P171" s="3098"/>
      <c r="Q171" s="3098"/>
      <c r="R171" s="3098"/>
      <c r="S171" s="3098"/>
      <c r="T171" s="3098"/>
      <c r="U171" s="3098"/>
      <c r="V171" s="3098"/>
      <c r="W171" s="3098"/>
      <c r="X171" s="3098"/>
      <c r="Y171" s="3098"/>
      <c r="Z171" s="3098"/>
      <c r="AA171" s="3098"/>
      <c r="AB171" s="3098"/>
      <c r="AC171" s="3098"/>
      <c r="AD171" s="3098"/>
      <c r="AE171" s="3098"/>
      <c r="AF171" s="3098"/>
      <c r="AG171" s="3098"/>
      <c r="AH171" s="3098"/>
      <c r="AI171" s="3098"/>
      <c r="AJ171" s="3098"/>
      <c r="AK171" s="3098"/>
      <c r="AL171" s="3098"/>
      <c r="AM171" s="3098"/>
      <c r="AN171" s="3098"/>
      <c r="AO171" s="3143"/>
      <c r="AP171" s="3143"/>
      <c r="AQ171" s="3143"/>
      <c r="AR171" s="3143"/>
      <c r="AS171" s="3143"/>
      <c r="AT171" s="3143"/>
      <c r="AU171" s="3143"/>
      <c r="AV171" s="3143"/>
      <c r="AW171" s="3143"/>
      <c r="AX171" s="3143"/>
      <c r="AY171" s="3143"/>
      <c r="AZ171" s="3143"/>
      <c r="BA171" s="3143"/>
      <c r="BB171" s="3143"/>
      <c r="BC171" s="3143"/>
      <c r="BD171" s="3143"/>
      <c r="BE171" s="3143"/>
      <c r="BF171" s="3143"/>
      <c r="BG171" s="3143"/>
      <c r="BH171" s="3143"/>
      <c r="BI171" s="3143"/>
      <c r="BJ171" s="3143"/>
      <c r="BK171" s="3143"/>
      <c r="BL171" s="3143"/>
      <c r="BM171" s="3143"/>
      <c r="BN171" s="3143"/>
      <c r="BO171" s="3143"/>
      <c r="BP171" s="3143"/>
      <c r="BQ171" s="3189"/>
      <c r="BR171" s="3189"/>
      <c r="BS171" s="3189"/>
      <c r="BT171" s="3189"/>
      <c r="BU171" s="3189"/>
      <c r="BV171" s="3189"/>
      <c r="BW171" s="3189"/>
      <c r="BX171" s="3189"/>
      <c r="BY171" s="3189"/>
      <c r="BZ171" s="3189"/>
      <c r="CA171" s="3143"/>
      <c r="CB171" s="3143"/>
      <c r="CC171" s="3143"/>
    </row>
    <row r="172" spans="1:81" ht="16.5" customHeight="1">
      <c r="A172" s="3143"/>
      <c r="B172" s="3143"/>
      <c r="C172" s="3143"/>
      <c r="D172" s="3143"/>
      <c r="E172" s="3143"/>
      <c r="F172" s="3143"/>
      <c r="G172" s="3143"/>
      <c r="H172" s="3143"/>
      <c r="I172" s="3143"/>
      <c r="J172" s="3143"/>
      <c r="K172" s="3143"/>
      <c r="L172" s="3098"/>
      <c r="M172" s="3098"/>
      <c r="N172" s="3098"/>
      <c r="O172" s="3098"/>
      <c r="P172" s="3098"/>
      <c r="Q172" s="3098"/>
      <c r="R172" s="3098"/>
      <c r="S172" s="3098"/>
      <c r="T172" s="3098"/>
      <c r="U172" s="3098"/>
      <c r="V172" s="3098"/>
      <c r="W172" s="3098"/>
      <c r="X172" s="3098"/>
      <c r="Y172" s="3098"/>
      <c r="Z172" s="3098"/>
      <c r="AA172" s="3098"/>
      <c r="AB172" s="3098"/>
      <c r="AC172" s="3098"/>
      <c r="AD172" s="3098"/>
      <c r="AE172" s="3098"/>
      <c r="AF172" s="3098"/>
      <c r="AG172" s="3098"/>
      <c r="AH172" s="3098"/>
      <c r="AI172" s="3098"/>
      <c r="AJ172" s="3098"/>
      <c r="AK172" s="3098"/>
      <c r="AL172" s="3098"/>
      <c r="AM172" s="3098"/>
      <c r="AN172" s="3098"/>
      <c r="AO172" s="3143"/>
      <c r="AP172" s="3143"/>
      <c r="AQ172" s="3143"/>
      <c r="AR172" s="3143"/>
      <c r="AS172" s="3143"/>
      <c r="AT172" s="3143"/>
      <c r="AU172" s="3143"/>
      <c r="AV172" s="3143"/>
      <c r="AW172" s="3143"/>
      <c r="AX172" s="3143"/>
      <c r="AY172" s="3143"/>
      <c r="AZ172" s="3143"/>
      <c r="BA172" s="3143"/>
      <c r="BB172" s="3143"/>
      <c r="BC172" s="3143"/>
      <c r="BD172" s="3143"/>
      <c r="BE172" s="3143"/>
      <c r="BF172" s="3143"/>
      <c r="BG172" s="3143"/>
      <c r="BH172" s="3143"/>
      <c r="BI172" s="3143"/>
      <c r="BJ172" s="3143"/>
      <c r="BK172" s="3143"/>
      <c r="BL172" s="3143"/>
      <c r="BM172" s="3143"/>
      <c r="BN172" s="3143"/>
      <c r="BO172" s="3143"/>
      <c r="BP172" s="3143"/>
      <c r="BQ172" s="3189"/>
      <c r="BR172" s="3189"/>
      <c r="BS172" s="3189"/>
      <c r="BT172" s="3189"/>
      <c r="BU172" s="3189"/>
      <c r="BV172" s="3189"/>
      <c r="BW172" s="3189"/>
      <c r="BX172" s="3189"/>
      <c r="BY172" s="3189"/>
      <c r="BZ172" s="3189"/>
      <c r="CA172" s="3143"/>
      <c r="CB172" s="3143"/>
      <c r="CC172" s="3143"/>
    </row>
    <row r="173" spans="1:81" ht="16.5" customHeight="1">
      <c r="A173" s="3143"/>
      <c r="B173" s="3143"/>
      <c r="C173" s="3143"/>
      <c r="D173" s="3143"/>
      <c r="E173" s="3143"/>
      <c r="F173" s="3143"/>
      <c r="G173" s="3143"/>
      <c r="H173" s="3143"/>
      <c r="I173" s="3143"/>
      <c r="J173" s="3143"/>
      <c r="K173" s="3143"/>
      <c r="L173" s="3098"/>
      <c r="M173" s="3098"/>
      <c r="N173" s="3098"/>
      <c r="O173" s="3098"/>
      <c r="P173" s="3098"/>
      <c r="Q173" s="3098"/>
      <c r="R173" s="3098"/>
      <c r="S173" s="3098"/>
      <c r="T173" s="3098"/>
      <c r="U173" s="3098"/>
      <c r="V173" s="3098"/>
      <c r="W173" s="3098"/>
      <c r="X173" s="3098"/>
      <c r="Y173" s="3098"/>
      <c r="Z173" s="3098"/>
      <c r="AA173" s="3098"/>
      <c r="AB173" s="3098"/>
      <c r="AC173" s="3098"/>
      <c r="AD173" s="3098"/>
      <c r="AE173" s="3098"/>
      <c r="AF173" s="3098"/>
      <c r="AG173" s="3098"/>
      <c r="AH173" s="3098"/>
      <c r="AI173" s="3098"/>
      <c r="AJ173" s="3098"/>
      <c r="AK173" s="3098"/>
      <c r="AL173" s="3098"/>
      <c r="AM173" s="3098"/>
      <c r="AN173" s="3098"/>
      <c r="AO173" s="3143"/>
      <c r="AP173" s="3143"/>
      <c r="AQ173" s="3143"/>
      <c r="AR173" s="3143"/>
      <c r="AS173" s="3143"/>
      <c r="AT173" s="3143"/>
      <c r="AU173" s="3143"/>
      <c r="AV173" s="3143"/>
      <c r="AW173" s="3143"/>
      <c r="AX173" s="3143"/>
      <c r="AY173" s="3143"/>
      <c r="AZ173" s="3143"/>
      <c r="BA173" s="3143"/>
      <c r="BB173" s="3143"/>
      <c r="BC173" s="3143"/>
      <c r="BD173" s="3143"/>
      <c r="BE173" s="3143"/>
      <c r="BF173" s="3143"/>
      <c r="BG173" s="3143"/>
      <c r="BH173" s="3143"/>
      <c r="BI173" s="3143"/>
      <c r="BJ173" s="3143"/>
      <c r="BK173" s="3143"/>
      <c r="BL173" s="3143"/>
      <c r="BM173" s="3143"/>
      <c r="BN173" s="3143"/>
      <c r="BO173" s="3143"/>
      <c r="BP173" s="3143"/>
      <c r="BQ173" s="3189"/>
      <c r="BR173" s="3189"/>
      <c r="BS173" s="3189"/>
      <c r="BT173" s="3189"/>
      <c r="BU173" s="3189"/>
      <c r="BV173" s="3189"/>
      <c r="BW173" s="3189"/>
      <c r="BX173" s="3189"/>
      <c r="BY173" s="3189"/>
      <c r="BZ173" s="3189"/>
      <c r="CA173" s="3143"/>
      <c r="CB173" s="3143"/>
      <c r="CC173" s="3143"/>
    </row>
    <row r="174" spans="1:81" ht="16.5" customHeight="1">
      <c r="A174" s="3143"/>
      <c r="B174" s="3143"/>
      <c r="C174" s="3143"/>
      <c r="D174" s="3143"/>
      <c r="E174" s="3143"/>
      <c r="F174" s="3143"/>
      <c r="G174" s="3143"/>
      <c r="H174" s="3143"/>
      <c r="I174" s="3143"/>
      <c r="J174" s="3143"/>
      <c r="K174" s="3143"/>
      <c r="L174" s="3098"/>
      <c r="M174" s="3098"/>
      <c r="N174" s="3098"/>
      <c r="O174" s="3098"/>
      <c r="P174" s="3098"/>
      <c r="Q174" s="3098"/>
      <c r="R174" s="3098"/>
      <c r="S174" s="3098"/>
      <c r="T174" s="3098"/>
      <c r="U174" s="3098"/>
      <c r="V174" s="3098"/>
      <c r="W174" s="3098"/>
      <c r="X174" s="3098"/>
      <c r="Y174" s="3098"/>
      <c r="Z174" s="3098"/>
      <c r="AA174" s="3098"/>
      <c r="AB174" s="3098"/>
      <c r="AC174" s="3098"/>
      <c r="AD174" s="3098"/>
      <c r="AE174" s="3098"/>
      <c r="AF174" s="3098"/>
      <c r="AG174" s="3098"/>
      <c r="AH174" s="3098"/>
      <c r="AI174" s="3098"/>
      <c r="AJ174" s="3098"/>
      <c r="AK174" s="3098"/>
      <c r="AL174" s="3098"/>
      <c r="AM174" s="3098"/>
      <c r="AN174" s="3098"/>
      <c r="AO174" s="3143"/>
      <c r="AP174" s="3143"/>
      <c r="AQ174" s="3143"/>
      <c r="AR174" s="3143"/>
      <c r="AS174" s="3143"/>
      <c r="AT174" s="3143"/>
      <c r="AU174" s="3143"/>
      <c r="AV174" s="3143"/>
      <c r="AW174" s="3143"/>
      <c r="AX174" s="3143"/>
      <c r="AY174" s="3143"/>
      <c r="AZ174" s="3143"/>
      <c r="BA174" s="3143"/>
      <c r="BB174" s="3143"/>
      <c r="BC174" s="3143"/>
      <c r="BD174" s="3143"/>
      <c r="BE174" s="3143"/>
      <c r="BF174" s="3143"/>
      <c r="BG174" s="3143"/>
      <c r="BH174" s="3143"/>
      <c r="BI174" s="3143"/>
      <c r="BJ174" s="3143"/>
      <c r="BK174" s="3143"/>
      <c r="BL174" s="3143"/>
      <c r="BM174" s="3143"/>
      <c r="BN174" s="3143"/>
      <c r="BO174" s="3143"/>
      <c r="BP174" s="3143"/>
      <c r="BQ174" s="3189"/>
      <c r="BR174" s="3189"/>
      <c r="BS174" s="3189"/>
      <c r="BT174" s="3189"/>
      <c r="BU174" s="3189"/>
      <c r="BV174" s="3189"/>
      <c r="BW174" s="3189"/>
      <c r="BX174" s="3189"/>
      <c r="BY174" s="3189"/>
      <c r="BZ174" s="3189"/>
      <c r="CA174" s="3143"/>
      <c r="CB174" s="3143"/>
      <c r="CC174" s="3143"/>
    </row>
    <row r="175" spans="1:81" ht="16.5" customHeight="1">
      <c r="A175" s="3143"/>
      <c r="B175" s="3143"/>
      <c r="C175" s="3143"/>
      <c r="D175" s="3143"/>
      <c r="E175" s="3143"/>
      <c r="F175" s="3143"/>
      <c r="G175" s="3143"/>
      <c r="H175" s="3143"/>
      <c r="I175" s="3143"/>
      <c r="J175" s="3143"/>
      <c r="K175" s="3143"/>
      <c r="L175" s="3098"/>
      <c r="M175" s="3098"/>
      <c r="N175" s="3098"/>
      <c r="O175" s="3098"/>
      <c r="P175" s="3098"/>
      <c r="Q175" s="3098"/>
      <c r="R175" s="3098"/>
      <c r="S175" s="3098"/>
      <c r="T175" s="3098"/>
      <c r="U175" s="3098"/>
      <c r="V175" s="3098"/>
      <c r="W175" s="3098"/>
      <c r="X175" s="3098"/>
      <c r="Y175" s="3098"/>
      <c r="Z175" s="3098"/>
      <c r="AA175" s="3098"/>
      <c r="AB175" s="3098"/>
      <c r="AC175" s="3098"/>
      <c r="AD175" s="3098"/>
      <c r="AE175" s="3098"/>
      <c r="AF175" s="3098"/>
      <c r="AG175" s="3098"/>
      <c r="AH175" s="3098"/>
      <c r="AI175" s="3098"/>
      <c r="AJ175" s="3098"/>
      <c r="AK175" s="3098"/>
      <c r="AL175" s="3098"/>
      <c r="AM175" s="3098"/>
      <c r="AN175" s="3098"/>
      <c r="AO175" s="3143"/>
      <c r="AP175" s="3143"/>
      <c r="AQ175" s="3143"/>
      <c r="AR175" s="3143"/>
      <c r="AS175" s="3143"/>
      <c r="AT175" s="3143"/>
      <c r="AU175" s="3143"/>
      <c r="AV175" s="3143"/>
      <c r="AW175" s="3143"/>
      <c r="AX175" s="3143"/>
      <c r="AY175" s="3143"/>
      <c r="AZ175" s="3143"/>
      <c r="BA175" s="3143"/>
      <c r="BB175" s="3143"/>
      <c r="BC175" s="3143"/>
      <c r="BD175" s="3143"/>
      <c r="BE175" s="3143"/>
      <c r="BF175" s="3143"/>
      <c r="BG175" s="3143"/>
      <c r="BH175" s="3143"/>
      <c r="BI175" s="3143"/>
      <c r="BJ175" s="3143"/>
      <c r="BK175" s="3143"/>
      <c r="BL175" s="3143"/>
      <c r="BM175" s="3143"/>
      <c r="BN175" s="3143"/>
      <c r="BO175" s="3143"/>
      <c r="BP175" s="3143"/>
      <c r="BQ175" s="3189"/>
      <c r="BR175" s="3189"/>
      <c r="BS175" s="3189"/>
      <c r="BT175" s="3189"/>
      <c r="BU175" s="3189"/>
      <c r="BV175" s="3189"/>
      <c r="BW175" s="3189"/>
      <c r="BX175" s="3189"/>
      <c r="BY175" s="3189"/>
      <c r="BZ175" s="3189"/>
      <c r="CA175" s="3143"/>
      <c r="CB175" s="3143"/>
      <c r="CC175" s="3143"/>
    </row>
    <row r="176" spans="1:81" ht="16.5" customHeight="1">
      <c r="A176" s="3143"/>
      <c r="B176" s="3143"/>
      <c r="C176" s="3143"/>
      <c r="D176" s="3143"/>
      <c r="E176" s="3143"/>
      <c r="F176" s="3143"/>
      <c r="G176" s="3143"/>
      <c r="H176" s="3143"/>
      <c r="I176" s="3143"/>
      <c r="J176" s="3143"/>
      <c r="K176" s="3143"/>
      <c r="L176" s="3098"/>
      <c r="M176" s="3098"/>
      <c r="N176" s="3098"/>
      <c r="O176" s="3098"/>
      <c r="P176" s="3098"/>
      <c r="Q176" s="3098"/>
      <c r="R176" s="3098"/>
      <c r="S176" s="3098"/>
      <c r="T176" s="3098"/>
      <c r="U176" s="3098"/>
      <c r="V176" s="3098"/>
      <c r="W176" s="3098"/>
      <c r="X176" s="3098"/>
      <c r="Y176" s="3098"/>
      <c r="Z176" s="3098"/>
      <c r="AA176" s="3098"/>
      <c r="AB176" s="3098"/>
      <c r="AC176" s="3098"/>
      <c r="AD176" s="3098"/>
      <c r="AE176" s="3098"/>
      <c r="AF176" s="3098"/>
      <c r="AG176" s="3098"/>
      <c r="AH176" s="3098"/>
      <c r="AI176" s="3098"/>
      <c r="AJ176" s="3098"/>
      <c r="AK176" s="3098"/>
      <c r="AL176" s="3098"/>
      <c r="AM176" s="3098"/>
      <c r="AN176" s="3098"/>
      <c r="AO176" s="3143"/>
      <c r="AP176" s="3143"/>
      <c r="AQ176" s="3143"/>
      <c r="AR176" s="3143"/>
      <c r="AS176" s="3143"/>
      <c r="AT176" s="3143"/>
      <c r="AU176" s="3143"/>
      <c r="AV176" s="3143"/>
      <c r="AW176" s="3143"/>
      <c r="AX176" s="3143"/>
      <c r="AY176" s="3143"/>
      <c r="AZ176" s="3143"/>
      <c r="BA176" s="3143"/>
      <c r="BB176" s="3143"/>
      <c r="BC176" s="3143"/>
      <c r="BD176" s="3143"/>
      <c r="BE176" s="3143"/>
      <c r="BF176" s="3143"/>
      <c r="BG176" s="3143"/>
      <c r="BH176" s="3143"/>
      <c r="BI176" s="3143"/>
      <c r="BJ176" s="3143"/>
      <c r="BK176" s="3143"/>
      <c r="BL176" s="3143"/>
      <c r="BM176" s="3143"/>
      <c r="BN176" s="3143"/>
      <c r="BO176" s="3143"/>
      <c r="BP176" s="3143"/>
      <c r="BQ176" s="3189"/>
      <c r="BR176" s="3189"/>
      <c r="BS176" s="3189"/>
      <c r="BT176" s="3189"/>
      <c r="BU176" s="3189"/>
      <c r="BV176" s="3189"/>
      <c r="BW176" s="3189"/>
      <c r="BX176" s="3189"/>
      <c r="BY176" s="3189"/>
      <c r="BZ176" s="3189"/>
      <c r="CA176" s="3143"/>
      <c r="CB176" s="3143"/>
      <c r="CC176" s="3143"/>
    </row>
    <row r="177" spans="1:81" ht="16.5" customHeight="1">
      <c r="A177" s="3143"/>
      <c r="B177" s="3143"/>
      <c r="C177" s="3143"/>
      <c r="D177" s="3143"/>
      <c r="E177" s="3143"/>
      <c r="F177" s="3143"/>
      <c r="G177" s="3143"/>
      <c r="H177" s="3143"/>
      <c r="I177" s="3143"/>
      <c r="J177" s="3143"/>
      <c r="K177" s="3143"/>
      <c r="L177" s="3098"/>
      <c r="M177" s="3098"/>
      <c r="N177" s="3098"/>
      <c r="O177" s="3098"/>
      <c r="P177" s="3098"/>
      <c r="Q177" s="3098"/>
      <c r="R177" s="3098"/>
      <c r="S177" s="3098"/>
      <c r="T177" s="3098"/>
      <c r="U177" s="3098"/>
      <c r="V177" s="3098"/>
      <c r="W177" s="3098"/>
      <c r="X177" s="3098"/>
      <c r="Y177" s="3098"/>
      <c r="Z177" s="3098"/>
      <c r="AA177" s="3098"/>
      <c r="AB177" s="3098"/>
      <c r="AC177" s="3098"/>
      <c r="AD177" s="3098"/>
      <c r="AE177" s="3098"/>
      <c r="AF177" s="3098"/>
      <c r="AG177" s="3098"/>
      <c r="AH177" s="3098"/>
      <c r="AI177" s="3098"/>
      <c r="AJ177" s="3098"/>
      <c r="AK177" s="3098"/>
      <c r="AL177" s="3098"/>
      <c r="AM177" s="3098"/>
      <c r="AN177" s="3098"/>
      <c r="AO177" s="3143"/>
      <c r="AP177" s="3143"/>
      <c r="AQ177" s="3143"/>
      <c r="AR177" s="3143"/>
      <c r="AS177" s="3143"/>
      <c r="AT177" s="3143"/>
      <c r="AU177" s="3143"/>
      <c r="AV177" s="3143"/>
      <c r="AW177" s="3143"/>
      <c r="AX177" s="3143"/>
      <c r="AY177" s="3143"/>
      <c r="AZ177" s="3143"/>
      <c r="BA177" s="3143"/>
      <c r="BB177" s="3143"/>
      <c r="BC177" s="3143"/>
      <c r="BD177" s="3143"/>
      <c r="BE177" s="3143"/>
      <c r="BF177" s="3143"/>
      <c r="BG177" s="3143"/>
      <c r="BH177" s="3143"/>
      <c r="BI177" s="3143"/>
      <c r="BJ177" s="3143"/>
      <c r="BK177" s="3143"/>
      <c r="BL177" s="3143"/>
      <c r="BM177" s="3143"/>
      <c r="BN177" s="3143"/>
      <c r="BO177" s="3143"/>
      <c r="BP177" s="3143"/>
      <c r="BQ177" s="3189"/>
      <c r="BR177" s="3189"/>
      <c r="BS177" s="3189"/>
      <c r="BT177" s="3189"/>
      <c r="BU177" s="3189"/>
      <c r="BV177" s="3189"/>
      <c r="BW177" s="3189"/>
      <c r="BX177" s="3189"/>
      <c r="BY177" s="3189"/>
      <c r="BZ177" s="3189"/>
      <c r="CA177" s="3143"/>
      <c r="CB177" s="3143"/>
      <c r="CC177" s="3143"/>
    </row>
    <row r="178" spans="1:81" ht="16.5" customHeight="1">
      <c r="A178" s="3143"/>
      <c r="B178" s="3143"/>
      <c r="C178" s="3143"/>
      <c r="D178" s="3143"/>
      <c r="E178" s="3143"/>
      <c r="F178" s="3143"/>
      <c r="G178" s="3143"/>
      <c r="H178" s="3143"/>
      <c r="I178" s="3143"/>
      <c r="J178" s="3143"/>
      <c r="K178" s="3143"/>
      <c r="L178" s="3098"/>
      <c r="M178" s="3098"/>
      <c r="N178" s="3098"/>
      <c r="O178" s="3098"/>
      <c r="P178" s="3098"/>
      <c r="Q178" s="3098"/>
      <c r="R178" s="3098"/>
      <c r="S178" s="3098"/>
      <c r="T178" s="3098"/>
      <c r="U178" s="3098"/>
      <c r="V178" s="3098"/>
      <c r="W178" s="3098"/>
      <c r="X178" s="3098"/>
      <c r="Y178" s="3098"/>
      <c r="Z178" s="3098"/>
      <c r="AA178" s="3098"/>
      <c r="AB178" s="3098"/>
      <c r="AC178" s="3098"/>
      <c r="AD178" s="3098"/>
      <c r="AE178" s="3098"/>
      <c r="AF178" s="3098"/>
      <c r="AG178" s="3098"/>
      <c r="AH178" s="3098"/>
      <c r="AI178" s="3098"/>
      <c r="AJ178" s="3098"/>
      <c r="AK178" s="3098"/>
      <c r="AL178" s="3098"/>
      <c r="AM178" s="3098"/>
      <c r="AN178" s="3098"/>
      <c r="AO178" s="3143"/>
      <c r="AP178" s="3143"/>
      <c r="AQ178" s="3143"/>
      <c r="AR178" s="3143"/>
      <c r="AS178" s="3143"/>
      <c r="AT178" s="3143"/>
      <c r="AU178" s="3143"/>
      <c r="AV178" s="3143"/>
      <c r="AW178" s="3143"/>
      <c r="AX178" s="3143"/>
      <c r="AY178" s="3143"/>
      <c r="AZ178" s="3143"/>
      <c r="BA178" s="3143"/>
      <c r="BB178" s="3143"/>
      <c r="BC178" s="3143"/>
      <c r="BD178" s="3143"/>
      <c r="BE178" s="3143"/>
      <c r="BF178" s="3143"/>
      <c r="BG178" s="3143"/>
      <c r="BH178" s="3143"/>
      <c r="BI178" s="3143"/>
      <c r="BJ178" s="3143"/>
      <c r="BK178" s="3143"/>
      <c r="BL178" s="3143"/>
      <c r="BM178" s="3143"/>
      <c r="BN178" s="3143"/>
      <c r="BO178" s="3143"/>
      <c r="BP178" s="3143"/>
      <c r="BQ178" s="3189"/>
      <c r="BR178" s="3189"/>
      <c r="BS178" s="3189"/>
      <c r="BT178" s="3189"/>
      <c r="BU178" s="3189"/>
      <c r="BV178" s="3189"/>
      <c r="BW178" s="3189"/>
      <c r="BX178" s="3189"/>
      <c r="BY178" s="3189"/>
      <c r="BZ178" s="3189"/>
      <c r="CA178" s="3143"/>
      <c r="CB178" s="3143"/>
      <c r="CC178" s="3143"/>
    </row>
    <row r="179" spans="1:81" ht="16.5" customHeight="1">
      <c r="A179" s="3143"/>
      <c r="B179" s="3143"/>
      <c r="C179" s="3143"/>
      <c r="D179" s="3143"/>
      <c r="E179" s="3143"/>
      <c r="F179" s="3143"/>
      <c r="G179" s="3143"/>
      <c r="H179" s="3143"/>
      <c r="I179" s="3143"/>
      <c r="J179" s="3143"/>
      <c r="K179" s="3143"/>
      <c r="L179" s="3098"/>
      <c r="M179" s="3098"/>
      <c r="N179" s="3098"/>
      <c r="O179" s="3098"/>
      <c r="P179" s="3098"/>
      <c r="Q179" s="3098"/>
      <c r="R179" s="3098"/>
      <c r="S179" s="3098"/>
      <c r="T179" s="3098"/>
      <c r="U179" s="3098"/>
      <c r="V179" s="3098"/>
      <c r="W179" s="3098"/>
      <c r="X179" s="3098"/>
      <c r="Y179" s="3098"/>
      <c r="Z179" s="3098"/>
      <c r="AA179" s="3098"/>
      <c r="AB179" s="3098"/>
      <c r="AC179" s="3098"/>
      <c r="AD179" s="3098"/>
      <c r="AE179" s="3098"/>
      <c r="AF179" s="3098"/>
      <c r="AG179" s="3098"/>
      <c r="AH179" s="3098"/>
      <c r="AI179" s="3098"/>
      <c r="AJ179" s="3098"/>
      <c r="AK179" s="3098"/>
      <c r="AL179" s="3098"/>
      <c r="AM179" s="3098"/>
      <c r="AN179" s="3098"/>
      <c r="AO179" s="3143"/>
      <c r="AP179" s="3143"/>
      <c r="AQ179" s="3143"/>
      <c r="AR179" s="3143"/>
      <c r="AS179" s="3143"/>
      <c r="AT179" s="3143"/>
      <c r="AU179" s="3143"/>
      <c r="AV179" s="3143"/>
      <c r="AW179" s="3143"/>
      <c r="AX179" s="3143"/>
      <c r="AY179" s="3143"/>
      <c r="AZ179" s="3143"/>
      <c r="BA179" s="3143"/>
      <c r="BB179" s="3143"/>
      <c r="BC179" s="3143"/>
      <c r="BD179" s="3143"/>
      <c r="BE179" s="3143"/>
      <c r="BF179" s="3143"/>
      <c r="BG179" s="3143"/>
      <c r="BH179" s="3143"/>
      <c r="BI179" s="3143"/>
      <c r="BJ179" s="3143"/>
      <c r="BK179" s="3143"/>
      <c r="BL179" s="3143"/>
      <c r="BM179" s="3143"/>
      <c r="BN179" s="3143"/>
      <c r="BO179" s="3143"/>
      <c r="BP179" s="3143"/>
      <c r="BQ179" s="3189"/>
      <c r="BR179" s="3189"/>
      <c r="BS179" s="3189"/>
      <c r="BT179" s="3189"/>
      <c r="BU179" s="3189"/>
      <c r="BV179" s="3189"/>
      <c r="BW179" s="3189"/>
      <c r="BX179" s="3189"/>
      <c r="BY179" s="3189"/>
      <c r="BZ179" s="3189"/>
      <c r="CA179" s="3143"/>
      <c r="CB179" s="3143"/>
      <c r="CC179" s="3143"/>
    </row>
    <row r="180" spans="1:81" ht="16.5" customHeight="1">
      <c r="A180" s="3143"/>
      <c r="B180" s="3143"/>
      <c r="C180" s="3143"/>
      <c r="D180" s="3143"/>
      <c r="E180" s="3143"/>
      <c r="F180" s="3143"/>
      <c r="G180" s="3143"/>
      <c r="H180" s="3143"/>
      <c r="I180" s="3143"/>
      <c r="J180" s="3143"/>
      <c r="K180" s="3143"/>
      <c r="L180" s="3098"/>
      <c r="M180" s="3098"/>
      <c r="N180" s="3098"/>
      <c r="O180" s="3098"/>
      <c r="P180" s="3098"/>
      <c r="Q180" s="3098"/>
      <c r="R180" s="3098"/>
      <c r="S180" s="3098"/>
      <c r="T180" s="3098"/>
      <c r="U180" s="3098"/>
      <c r="V180" s="3098"/>
      <c r="W180" s="3098"/>
      <c r="X180" s="3098"/>
      <c r="Y180" s="3098"/>
      <c r="Z180" s="3098"/>
      <c r="AA180" s="3098"/>
      <c r="AB180" s="3098"/>
      <c r="AC180" s="3098"/>
      <c r="AD180" s="3098"/>
      <c r="AE180" s="3098"/>
      <c r="AF180" s="3098"/>
      <c r="AG180" s="3098"/>
      <c r="AH180" s="3098"/>
      <c r="AI180" s="3098"/>
      <c r="AJ180" s="3098"/>
      <c r="AK180" s="3098"/>
      <c r="AL180" s="3098"/>
      <c r="AM180" s="3098"/>
      <c r="AN180" s="3098"/>
      <c r="AO180" s="3143"/>
      <c r="AP180" s="3143"/>
      <c r="AQ180" s="3143"/>
      <c r="AR180" s="3143"/>
      <c r="AS180" s="3143"/>
      <c r="AT180" s="3143"/>
      <c r="AU180" s="3143"/>
      <c r="AV180" s="3143"/>
      <c r="AW180" s="3143"/>
      <c r="AX180" s="3143"/>
      <c r="AY180" s="3143"/>
      <c r="AZ180" s="3143"/>
      <c r="BA180" s="3143"/>
      <c r="BB180" s="3143"/>
      <c r="BC180" s="3143"/>
      <c r="BD180" s="3143"/>
      <c r="BE180" s="3143"/>
      <c r="BF180" s="3143"/>
      <c r="BG180" s="3143"/>
      <c r="BH180" s="3143"/>
      <c r="BI180" s="3143"/>
      <c r="BJ180" s="3143"/>
      <c r="BK180" s="3143"/>
      <c r="BL180" s="3143"/>
      <c r="BM180" s="3143"/>
      <c r="BN180" s="3143"/>
      <c r="BO180" s="3143"/>
      <c r="BP180" s="3143"/>
      <c r="BQ180" s="3189"/>
      <c r="BR180" s="3189"/>
      <c r="BS180" s="3189"/>
      <c r="BT180" s="3189"/>
      <c r="BU180" s="3189"/>
      <c r="BV180" s="3189"/>
      <c r="BW180" s="3189"/>
      <c r="BX180" s="3189"/>
      <c r="BY180" s="3189"/>
      <c r="BZ180" s="3189"/>
      <c r="CA180" s="3143"/>
      <c r="CB180" s="3143"/>
      <c r="CC180" s="3143"/>
    </row>
    <row r="181" spans="1:81" ht="16.5" customHeight="1">
      <c r="A181" s="3143"/>
      <c r="B181" s="3143"/>
      <c r="C181" s="3143"/>
      <c r="D181" s="3143"/>
      <c r="E181" s="3143"/>
      <c r="F181" s="3143"/>
      <c r="G181" s="3143"/>
      <c r="H181" s="3143"/>
      <c r="I181" s="3143"/>
      <c r="J181" s="3143"/>
      <c r="K181" s="3143"/>
      <c r="L181" s="3098"/>
      <c r="M181" s="3098"/>
      <c r="N181" s="3098"/>
      <c r="O181" s="3098"/>
      <c r="P181" s="3098"/>
      <c r="Q181" s="3098"/>
      <c r="R181" s="3098"/>
      <c r="S181" s="3098"/>
      <c r="T181" s="3098"/>
      <c r="U181" s="3098"/>
      <c r="V181" s="3098"/>
      <c r="W181" s="3098"/>
      <c r="X181" s="3098"/>
      <c r="Y181" s="3098"/>
      <c r="Z181" s="3098"/>
      <c r="AA181" s="3098"/>
      <c r="AB181" s="3098"/>
      <c r="AC181" s="3098"/>
      <c r="AD181" s="3098"/>
      <c r="AE181" s="3098"/>
      <c r="AF181" s="3098"/>
      <c r="AG181" s="3098"/>
      <c r="AH181" s="3098"/>
      <c r="AI181" s="3098"/>
      <c r="AJ181" s="3098"/>
      <c r="AK181" s="3098"/>
      <c r="AL181" s="3098"/>
      <c r="AM181" s="3098"/>
      <c r="AN181" s="3098"/>
      <c r="AO181" s="3143"/>
      <c r="AP181" s="3143"/>
      <c r="AQ181" s="3143"/>
      <c r="AR181" s="3143"/>
      <c r="AS181" s="3143"/>
      <c r="AT181" s="3143"/>
      <c r="AU181" s="3143"/>
      <c r="AV181" s="3143"/>
      <c r="AW181" s="3143"/>
      <c r="AX181" s="3143"/>
      <c r="AY181" s="3143"/>
      <c r="AZ181" s="3143"/>
      <c r="BA181" s="3143"/>
      <c r="BB181" s="3143"/>
      <c r="BC181" s="3143"/>
      <c r="BD181" s="3143"/>
      <c r="BE181" s="3143"/>
      <c r="BF181" s="3143"/>
      <c r="BG181" s="3143"/>
      <c r="BH181" s="3143"/>
      <c r="BI181" s="3143"/>
      <c r="BJ181" s="3143"/>
      <c r="BK181" s="3143"/>
      <c r="BL181" s="3143"/>
      <c r="BM181" s="3143"/>
      <c r="BN181" s="3143"/>
      <c r="BO181" s="3143"/>
      <c r="BP181" s="3143"/>
      <c r="BQ181" s="3189"/>
      <c r="BR181" s="3189"/>
      <c r="BS181" s="3189"/>
      <c r="BT181" s="3189"/>
      <c r="BU181" s="3189"/>
      <c r="BV181" s="3189"/>
      <c r="BW181" s="3189"/>
      <c r="BX181" s="3189"/>
      <c r="BY181" s="3189"/>
      <c r="BZ181" s="3189"/>
      <c r="CA181" s="3143"/>
      <c r="CB181" s="3143"/>
      <c r="CC181" s="3143"/>
    </row>
    <row r="182" spans="1:81" ht="16.5" customHeight="1">
      <c r="A182" s="3143"/>
      <c r="B182" s="3143"/>
      <c r="C182" s="3143"/>
      <c r="D182" s="3143"/>
      <c r="E182" s="3143"/>
      <c r="F182" s="3143"/>
      <c r="G182" s="3143"/>
      <c r="H182" s="3143"/>
      <c r="I182" s="3143"/>
      <c r="J182" s="3143"/>
      <c r="K182" s="3143"/>
      <c r="L182" s="3098"/>
      <c r="M182" s="3098"/>
      <c r="N182" s="3098"/>
      <c r="O182" s="3098"/>
      <c r="P182" s="3098"/>
      <c r="Q182" s="3098"/>
      <c r="R182" s="3098"/>
      <c r="S182" s="3098"/>
      <c r="T182" s="3098"/>
      <c r="U182" s="3098"/>
      <c r="V182" s="3098"/>
      <c r="W182" s="3098"/>
      <c r="X182" s="3098"/>
      <c r="Y182" s="3098"/>
      <c r="Z182" s="3098"/>
      <c r="AA182" s="3098"/>
      <c r="AB182" s="3098"/>
      <c r="AC182" s="3098"/>
      <c r="AD182" s="3098"/>
      <c r="AE182" s="3098"/>
      <c r="AF182" s="3098"/>
      <c r="AG182" s="3098"/>
      <c r="AH182" s="3098"/>
      <c r="AI182" s="3098"/>
      <c r="AJ182" s="3098"/>
      <c r="AK182" s="3098"/>
      <c r="AL182" s="3098"/>
      <c r="AM182" s="3098"/>
      <c r="AN182" s="3098"/>
      <c r="AO182" s="3143"/>
      <c r="AP182" s="3143"/>
      <c r="AQ182" s="3143"/>
      <c r="AR182" s="3143"/>
      <c r="AS182" s="3143"/>
      <c r="AT182" s="3143"/>
      <c r="AU182" s="3143"/>
      <c r="AV182" s="3143"/>
      <c r="AW182" s="3143"/>
      <c r="AX182" s="3143"/>
      <c r="AY182" s="3143"/>
      <c r="AZ182" s="3143"/>
      <c r="BA182" s="3143"/>
      <c r="BB182" s="3143"/>
      <c r="BC182" s="3143"/>
      <c r="BD182" s="3143"/>
      <c r="BE182" s="3143"/>
      <c r="BF182" s="3143"/>
      <c r="BG182" s="3143"/>
      <c r="BH182" s="3143"/>
      <c r="BI182" s="3143"/>
      <c r="BJ182" s="3143"/>
      <c r="BK182" s="3143"/>
      <c r="BL182" s="3143"/>
      <c r="BM182" s="3143"/>
      <c r="BN182" s="3143"/>
      <c r="BO182" s="3143"/>
      <c r="BP182" s="3143"/>
      <c r="BQ182" s="3189"/>
      <c r="BR182" s="3189"/>
      <c r="BS182" s="3189"/>
      <c r="BT182" s="3189"/>
      <c r="BU182" s="3189"/>
      <c r="BV182" s="3189"/>
      <c r="BW182" s="3189"/>
      <c r="BX182" s="3189"/>
      <c r="BY182" s="3189"/>
      <c r="BZ182" s="3189"/>
      <c r="CA182" s="3143"/>
      <c r="CB182" s="3143"/>
      <c r="CC182" s="3143"/>
    </row>
    <row r="183" spans="1:81" ht="16.5" customHeight="1">
      <c r="A183" s="3143"/>
      <c r="B183" s="3143"/>
      <c r="C183" s="3143"/>
      <c r="D183" s="3143"/>
      <c r="E183" s="3143"/>
      <c r="F183" s="3143"/>
      <c r="G183" s="3143"/>
      <c r="H183" s="3143"/>
      <c r="I183" s="3143"/>
      <c r="J183" s="3143"/>
      <c r="K183" s="3143"/>
      <c r="L183" s="3098"/>
      <c r="M183" s="3098"/>
      <c r="N183" s="3098"/>
      <c r="O183" s="3098"/>
      <c r="P183" s="3098"/>
      <c r="Q183" s="3098"/>
      <c r="R183" s="3098"/>
      <c r="S183" s="3098"/>
      <c r="T183" s="3098"/>
      <c r="U183" s="3098"/>
      <c r="V183" s="3098"/>
      <c r="W183" s="3098"/>
      <c r="X183" s="3098"/>
      <c r="Y183" s="3098"/>
      <c r="Z183" s="3098"/>
      <c r="AA183" s="3098"/>
      <c r="AB183" s="3098"/>
      <c r="AC183" s="3098"/>
      <c r="AD183" s="3098"/>
      <c r="AE183" s="3098"/>
      <c r="AF183" s="3098"/>
      <c r="AG183" s="3098"/>
      <c r="AH183" s="3098"/>
      <c r="AI183" s="3098"/>
      <c r="AJ183" s="3098"/>
      <c r="AK183" s="3098"/>
      <c r="AL183" s="3098"/>
      <c r="AM183" s="3098"/>
      <c r="AN183" s="3098"/>
      <c r="AO183" s="3143"/>
      <c r="AP183" s="3143"/>
      <c r="AQ183" s="3143"/>
      <c r="AR183" s="3143"/>
      <c r="AS183" s="3143"/>
      <c r="AT183" s="3143"/>
      <c r="AU183" s="3143"/>
      <c r="AV183" s="3143"/>
      <c r="AW183" s="3143"/>
      <c r="AX183" s="3143"/>
      <c r="AY183" s="3143"/>
      <c r="AZ183" s="3143"/>
      <c r="BA183" s="3143"/>
      <c r="BB183" s="3143"/>
      <c r="BC183" s="3143"/>
      <c r="BD183" s="3143"/>
      <c r="BE183" s="3143"/>
      <c r="BF183" s="3143"/>
      <c r="BG183" s="3143"/>
      <c r="BH183" s="3143"/>
      <c r="BI183" s="3143"/>
      <c r="BJ183" s="3143"/>
      <c r="BK183" s="3143"/>
      <c r="BL183" s="3143"/>
      <c r="BM183" s="3143"/>
      <c r="BN183" s="3143"/>
      <c r="BO183" s="3143"/>
      <c r="BP183" s="3143"/>
      <c r="BQ183" s="3189"/>
      <c r="BR183" s="3189"/>
      <c r="BS183" s="3189"/>
      <c r="BT183" s="3189"/>
      <c r="BU183" s="3189"/>
      <c r="BV183" s="3189"/>
      <c r="BW183" s="3189"/>
      <c r="BX183" s="3189"/>
      <c r="BY183" s="3189"/>
      <c r="BZ183" s="3189"/>
      <c r="CA183" s="3143"/>
      <c r="CB183" s="3143"/>
      <c r="CC183" s="3143"/>
    </row>
    <row r="184" spans="1:81" ht="16.5" customHeight="1">
      <c r="A184" s="3143"/>
      <c r="B184" s="3143"/>
      <c r="C184" s="3143"/>
      <c r="D184" s="3143"/>
      <c r="E184" s="3143"/>
      <c r="F184" s="3143"/>
      <c r="G184" s="3143"/>
      <c r="H184" s="3143"/>
      <c r="I184" s="3143"/>
      <c r="J184" s="3143"/>
      <c r="K184" s="3143"/>
      <c r="L184" s="3098"/>
      <c r="M184" s="3098"/>
      <c r="N184" s="3098"/>
      <c r="O184" s="3098"/>
      <c r="P184" s="3098"/>
      <c r="Q184" s="3098"/>
      <c r="R184" s="3098"/>
      <c r="S184" s="3098"/>
      <c r="T184" s="3098"/>
      <c r="U184" s="3098"/>
      <c r="V184" s="3098"/>
      <c r="W184" s="3098"/>
      <c r="X184" s="3098"/>
      <c r="Y184" s="3098"/>
      <c r="Z184" s="3098"/>
      <c r="AA184" s="3098"/>
      <c r="AB184" s="3098"/>
      <c r="AC184" s="3098"/>
      <c r="AD184" s="3098"/>
      <c r="AE184" s="3098"/>
      <c r="AF184" s="3098"/>
      <c r="AG184" s="3098"/>
      <c r="AH184" s="3098"/>
      <c r="AI184" s="3098"/>
      <c r="AJ184" s="3098"/>
      <c r="AK184" s="3098"/>
      <c r="AL184" s="3098"/>
      <c r="AM184" s="3098"/>
      <c r="AN184" s="3098"/>
      <c r="AO184" s="3143"/>
      <c r="AP184" s="3143"/>
      <c r="AQ184" s="3143"/>
      <c r="AR184" s="3143"/>
      <c r="AS184" s="3143"/>
      <c r="AT184" s="3143"/>
      <c r="AU184" s="3143"/>
      <c r="AV184" s="3143"/>
      <c r="AW184" s="3143"/>
      <c r="AX184" s="3143"/>
      <c r="AY184" s="3143"/>
      <c r="AZ184" s="3143"/>
      <c r="BA184" s="3143"/>
      <c r="BB184" s="3143"/>
      <c r="BC184" s="3143"/>
      <c r="BD184" s="3143"/>
      <c r="BE184" s="3143"/>
      <c r="BF184" s="3143"/>
      <c r="BG184" s="3143"/>
      <c r="BH184" s="3143"/>
      <c r="BI184" s="3143"/>
      <c r="BJ184" s="3143"/>
      <c r="BK184" s="3143"/>
      <c r="BL184" s="3143"/>
      <c r="BM184" s="3143"/>
      <c r="BN184" s="3143"/>
      <c r="BO184" s="3143"/>
      <c r="BP184" s="3143"/>
      <c r="BQ184" s="3189"/>
      <c r="BR184" s="3189"/>
      <c r="BS184" s="3189"/>
      <c r="BT184" s="3189"/>
      <c r="BU184" s="3189"/>
      <c r="BV184" s="3189"/>
      <c r="BW184" s="3189"/>
      <c r="BX184" s="3189"/>
      <c r="BY184" s="3189"/>
      <c r="BZ184" s="3189"/>
      <c r="CA184" s="3143"/>
      <c r="CB184" s="3143"/>
      <c r="CC184" s="3143"/>
    </row>
    <row r="185" spans="1:81" ht="16.5" customHeight="1">
      <c r="A185" s="3143"/>
      <c r="B185" s="3143"/>
      <c r="C185" s="3143"/>
      <c r="D185" s="3143"/>
      <c r="E185" s="3143"/>
      <c r="F185" s="3143"/>
      <c r="G185" s="3143"/>
      <c r="H185" s="3143"/>
      <c r="I185" s="3143"/>
      <c r="J185" s="3143"/>
      <c r="K185" s="3143"/>
      <c r="L185" s="3098"/>
      <c r="M185" s="3098"/>
      <c r="N185" s="3098"/>
      <c r="O185" s="3098"/>
      <c r="P185" s="3098"/>
      <c r="Q185" s="3098"/>
      <c r="R185" s="3098"/>
      <c r="S185" s="3098"/>
      <c r="T185" s="3098"/>
      <c r="U185" s="3098"/>
      <c r="V185" s="3098"/>
      <c r="W185" s="3098"/>
      <c r="X185" s="3098"/>
      <c r="Y185" s="3098"/>
      <c r="Z185" s="3098"/>
      <c r="AA185" s="3098"/>
      <c r="AB185" s="3098"/>
      <c r="AC185" s="3098"/>
      <c r="AD185" s="3098"/>
      <c r="AE185" s="3098"/>
      <c r="AF185" s="3098"/>
      <c r="AG185" s="3098"/>
      <c r="AH185" s="3098"/>
      <c r="AI185" s="3098"/>
      <c r="AJ185" s="3098"/>
      <c r="AK185" s="3098"/>
      <c r="AL185" s="3098"/>
      <c r="AM185" s="3098"/>
      <c r="AN185" s="3098"/>
      <c r="AO185" s="3143"/>
      <c r="AP185" s="3143"/>
      <c r="AQ185" s="3143"/>
      <c r="AR185" s="3143"/>
      <c r="AS185" s="3143"/>
      <c r="AT185" s="3143"/>
      <c r="AU185" s="3143"/>
      <c r="AV185" s="3143"/>
      <c r="AW185" s="3143"/>
      <c r="AX185" s="3143"/>
      <c r="AY185" s="3143"/>
      <c r="AZ185" s="3143"/>
      <c r="BA185" s="3143"/>
      <c r="BB185" s="3143"/>
      <c r="BC185" s="3143"/>
      <c r="BD185" s="3143"/>
      <c r="BE185" s="3143"/>
      <c r="BF185" s="3143"/>
      <c r="BG185" s="3143"/>
      <c r="BH185" s="3143"/>
      <c r="BI185" s="3143"/>
      <c r="BJ185" s="3143"/>
      <c r="BK185" s="3143"/>
      <c r="BL185" s="3143"/>
      <c r="BM185" s="3143"/>
      <c r="BN185" s="3143"/>
      <c r="BO185" s="3143"/>
      <c r="BP185" s="3143"/>
      <c r="BQ185" s="3189"/>
      <c r="BR185" s="3189"/>
      <c r="BS185" s="3189"/>
      <c r="BT185" s="3189"/>
      <c r="BU185" s="3189"/>
      <c r="BV185" s="3189"/>
      <c r="BW185" s="3189"/>
      <c r="BX185" s="3189"/>
      <c r="BY185" s="3189"/>
      <c r="BZ185" s="3189"/>
      <c r="CA185" s="3143"/>
      <c r="CB185" s="3143"/>
      <c r="CC185" s="3143"/>
    </row>
    <row r="186" spans="1:81" ht="16.5" customHeight="1">
      <c r="A186" s="3143"/>
      <c r="B186" s="3143"/>
      <c r="C186" s="3143"/>
      <c r="D186" s="3143"/>
      <c r="E186" s="3143"/>
      <c r="F186" s="3143"/>
      <c r="G186" s="3143"/>
      <c r="H186" s="3143"/>
      <c r="I186" s="3143"/>
      <c r="J186" s="3143"/>
      <c r="K186" s="3143"/>
      <c r="L186" s="3098"/>
      <c r="M186" s="3098"/>
      <c r="N186" s="3098"/>
      <c r="O186" s="3098"/>
      <c r="P186" s="3098"/>
      <c r="Q186" s="3098"/>
      <c r="R186" s="3098"/>
      <c r="S186" s="3098"/>
      <c r="T186" s="3098"/>
      <c r="U186" s="3098"/>
      <c r="V186" s="3098"/>
      <c r="W186" s="3098"/>
      <c r="X186" s="3098"/>
      <c r="Y186" s="3098"/>
      <c r="Z186" s="3098"/>
      <c r="AA186" s="3098"/>
      <c r="AB186" s="3098"/>
      <c r="AC186" s="3098"/>
      <c r="AD186" s="3098"/>
      <c r="AE186" s="3098"/>
      <c r="AF186" s="3098"/>
      <c r="AG186" s="3098"/>
      <c r="AH186" s="3098"/>
      <c r="AI186" s="3098"/>
      <c r="AJ186" s="3098"/>
      <c r="AK186" s="3098"/>
      <c r="AL186" s="3098"/>
      <c r="AM186" s="3098"/>
      <c r="AN186" s="3098"/>
      <c r="AO186" s="3143"/>
      <c r="AP186" s="3143"/>
      <c r="AQ186" s="3143"/>
      <c r="AR186" s="3143"/>
      <c r="AS186" s="3143"/>
      <c r="AT186" s="3143"/>
      <c r="AU186" s="3143"/>
      <c r="AV186" s="3143"/>
      <c r="AW186" s="3143"/>
      <c r="AX186" s="3143"/>
      <c r="AY186" s="3143"/>
      <c r="AZ186" s="3143"/>
      <c r="BA186" s="3143"/>
      <c r="BB186" s="3143"/>
      <c r="BC186" s="3143"/>
      <c r="BD186" s="3143"/>
      <c r="BE186" s="3143"/>
      <c r="BF186" s="3143"/>
      <c r="BG186" s="3143"/>
      <c r="BH186" s="3143"/>
      <c r="BI186" s="3143"/>
      <c r="BJ186" s="3143"/>
      <c r="BK186" s="3143"/>
      <c r="BL186" s="3143"/>
      <c r="BM186" s="3143"/>
      <c r="BN186" s="3143"/>
      <c r="BO186" s="3143"/>
      <c r="BP186" s="3143"/>
      <c r="BQ186" s="3189"/>
      <c r="BR186" s="3189"/>
      <c r="BS186" s="3189"/>
      <c r="BT186" s="3189"/>
      <c r="BU186" s="3189"/>
      <c r="BV186" s="3189"/>
      <c r="BW186" s="3189"/>
      <c r="BX186" s="3189"/>
      <c r="BY186" s="3189"/>
      <c r="BZ186" s="3189"/>
      <c r="CA186" s="3143"/>
      <c r="CB186" s="3143"/>
      <c r="CC186" s="3143"/>
    </row>
    <row r="187" spans="1:81" ht="16.5" customHeight="1">
      <c r="A187" s="3143"/>
      <c r="B187" s="3143"/>
      <c r="C187" s="3143"/>
      <c r="D187" s="3143"/>
      <c r="E187" s="3143"/>
      <c r="F187" s="3143"/>
      <c r="G187" s="3143"/>
      <c r="H187" s="3143"/>
      <c r="I187" s="3143"/>
      <c r="J187" s="3143"/>
      <c r="K187" s="3143"/>
      <c r="L187" s="3098"/>
      <c r="M187" s="3098"/>
      <c r="N187" s="3098"/>
      <c r="O187" s="3098"/>
      <c r="P187" s="3098"/>
      <c r="Q187" s="3098"/>
      <c r="R187" s="3098"/>
      <c r="S187" s="3098"/>
      <c r="T187" s="3098"/>
      <c r="U187" s="3098"/>
      <c r="V187" s="3098"/>
      <c r="W187" s="3098"/>
      <c r="X187" s="3098"/>
      <c r="Y187" s="3098"/>
      <c r="Z187" s="3098"/>
      <c r="AA187" s="3098"/>
      <c r="AB187" s="3098"/>
      <c r="AC187" s="3098"/>
      <c r="AD187" s="3098"/>
      <c r="AE187" s="3098"/>
      <c r="AF187" s="3098"/>
      <c r="AG187" s="3098"/>
      <c r="AH187" s="3098"/>
      <c r="AI187" s="3098"/>
      <c r="AJ187" s="3098"/>
      <c r="AK187" s="3098"/>
      <c r="AL187" s="3098"/>
      <c r="AM187" s="3098"/>
      <c r="AN187" s="3098"/>
      <c r="AO187" s="3143"/>
      <c r="AP187" s="3143"/>
      <c r="AQ187" s="3143"/>
      <c r="AR187" s="3143"/>
      <c r="AS187" s="3143"/>
      <c r="AT187" s="3143"/>
      <c r="AU187" s="3143"/>
      <c r="AV187" s="3143"/>
      <c r="AW187" s="3143"/>
      <c r="AX187" s="3143"/>
      <c r="AY187" s="3143"/>
      <c r="AZ187" s="3143"/>
      <c r="BA187" s="3143"/>
      <c r="BB187" s="3143"/>
      <c r="BC187" s="3143"/>
      <c r="BD187" s="3143"/>
      <c r="BE187" s="3143"/>
      <c r="BF187" s="3143"/>
      <c r="BG187" s="3143"/>
      <c r="BH187" s="3143"/>
      <c r="BI187" s="3143"/>
      <c r="BJ187" s="3143"/>
      <c r="BK187" s="3143"/>
      <c r="BL187" s="3143"/>
      <c r="BM187" s="3143"/>
      <c r="BN187" s="3143"/>
      <c r="BO187" s="3143"/>
      <c r="BP187" s="3143"/>
      <c r="BQ187" s="3189"/>
      <c r="BR187" s="3189"/>
      <c r="BS187" s="3189"/>
      <c r="BT187" s="3189"/>
      <c r="BU187" s="3189"/>
      <c r="BV187" s="3189"/>
      <c r="BW187" s="3189"/>
      <c r="BX187" s="3189"/>
      <c r="BY187" s="3189"/>
      <c r="BZ187" s="3189"/>
      <c r="CA187" s="3143"/>
      <c r="CB187" s="3143"/>
      <c r="CC187" s="3143"/>
    </row>
    <row r="188" spans="1:81" ht="16.5" customHeight="1">
      <c r="A188" s="3143"/>
      <c r="B188" s="3143"/>
      <c r="C188" s="3143"/>
      <c r="D188" s="3143"/>
      <c r="E188" s="3143"/>
      <c r="F188" s="3143"/>
      <c r="G188" s="3143"/>
      <c r="H188" s="3143"/>
      <c r="I188" s="3143"/>
      <c r="J188" s="3143"/>
      <c r="K188" s="3143"/>
      <c r="L188" s="3098"/>
      <c r="M188" s="3098"/>
      <c r="N188" s="3098"/>
      <c r="O188" s="3098"/>
      <c r="P188" s="3098"/>
      <c r="Q188" s="3098"/>
      <c r="R188" s="3098"/>
      <c r="S188" s="3098"/>
      <c r="T188" s="3098"/>
      <c r="U188" s="3098"/>
      <c r="V188" s="3098"/>
      <c r="W188" s="3098"/>
      <c r="X188" s="3098"/>
      <c r="Y188" s="3098"/>
      <c r="Z188" s="3098"/>
      <c r="AA188" s="3098"/>
      <c r="AB188" s="3098"/>
      <c r="AC188" s="3098"/>
      <c r="AD188" s="3098"/>
      <c r="AE188" s="3098"/>
      <c r="AF188" s="3098"/>
      <c r="AG188" s="3098"/>
      <c r="AH188" s="3098"/>
      <c r="AI188" s="3098"/>
      <c r="AJ188" s="3098"/>
      <c r="AK188" s="3098"/>
      <c r="AL188" s="3098"/>
      <c r="AM188" s="3098"/>
      <c r="AN188" s="3098"/>
      <c r="AO188" s="3143"/>
      <c r="AP188" s="3143"/>
      <c r="AQ188" s="3143"/>
      <c r="AR188" s="3143"/>
      <c r="AS188" s="3143"/>
      <c r="AT188" s="3143"/>
      <c r="AU188" s="3143"/>
      <c r="AV188" s="3143"/>
      <c r="AW188" s="3143"/>
      <c r="AX188" s="3143"/>
      <c r="AY188" s="3143"/>
      <c r="AZ188" s="3143"/>
      <c r="BA188" s="3143"/>
      <c r="BB188" s="3143"/>
      <c r="BC188" s="3143"/>
      <c r="BD188" s="3143"/>
      <c r="BE188" s="3143"/>
      <c r="BF188" s="3143"/>
      <c r="BG188" s="3143"/>
      <c r="BH188" s="3143"/>
      <c r="BI188" s="3143"/>
      <c r="BJ188" s="3143"/>
      <c r="BK188" s="3143"/>
      <c r="BL188" s="3143"/>
      <c r="BM188" s="3143"/>
      <c r="BN188" s="3143"/>
      <c r="BO188" s="3143"/>
      <c r="BP188" s="3143"/>
      <c r="BQ188" s="3189"/>
      <c r="BR188" s="3189"/>
      <c r="BS188" s="3189"/>
      <c r="BT188" s="3189"/>
      <c r="BU188" s="3189"/>
      <c r="BV188" s="3189"/>
      <c r="BW188" s="3189"/>
      <c r="BX188" s="3189"/>
      <c r="BY188" s="3189"/>
      <c r="BZ188" s="3189"/>
      <c r="CA188" s="3143"/>
      <c r="CB188" s="3143"/>
      <c r="CC188" s="3143"/>
    </row>
    <row r="189" spans="1:81" ht="16.5" customHeight="1">
      <c r="A189" s="3143"/>
      <c r="B189" s="3143"/>
      <c r="C189" s="3143"/>
      <c r="D189" s="3143"/>
      <c r="E189" s="3143"/>
      <c r="F189" s="3143"/>
      <c r="G189" s="3143"/>
      <c r="H189" s="3143"/>
      <c r="I189" s="3143"/>
      <c r="J189" s="3143"/>
      <c r="K189" s="3143"/>
      <c r="L189" s="3098"/>
      <c r="M189" s="3098"/>
      <c r="N189" s="3098"/>
      <c r="O189" s="3098"/>
      <c r="P189" s="3098"/>
      <c r="Q189" s="3098"/>
      <c r="R189" s="3098"/>
      <c r="S189" s="3098"/>
      <c r="T189" s="3098"/>
      <c r="U189" s="3098"/>
      <c r="V189" s="3098"/>
      <c r="W189" s="3098"/>
      <c r="X189" s="3098"/>
      <c r="Y189" s="3098"/>
      <c r="Z189" s="3098"/>
      <c r="AA189" s="3098"/>
      <c r="AB189" s="3098"/>
      <c r="AC189" s="3098"/>
      <c r="AD189" s="3098"/>
      <c r="AE189" s="3098"/>
      <c r="AF189" s="3098"/>
      <c r="AG189" s="3098"/>
      <c r="AH189" s="3098"/>
      <c r="AI189" s="3098"/>
      <c r="AJ189" s="3098"/>
      <c r="AK189" s="3098"/>
      <c r="AL189" s="3098"/>
      <c r="AM189" s="3098"/>
      <c r="AN189" s="3098"/>
      <c r="AO189" s="3143"/>
      <c r="AP189" s="3143"/>
      <c r="AQ189" s="3143"/>
      <c r="AR189" s="3143"/>
      <c r="AS189" s="3143"/>
      <c r="AT189" s="3143"/>
      <c r="AU189" s="3143"/>
      <c r="AV189" s="3143"/>
      <c r="AW189" s="3143"/>
      <c r="AX189" s="3143"/>
      <c r="AY189" s="3143"/>
      <c r="AZ189" s="3143"/>
      <c r="BA189" s="3143"/>
      <c r="BB189" s="3143"/>
      <c r="BC189" s="3143"/>
      <c r="BD189" s="3143"/>
      <c r="BE189" s="3143"/>
      <c r="BF189" s="3143"/>
      <c r="BG189" s="3143"/>
      <c r="BH189" s="3143"/>
      <c r="BI189" s="3143"/>
      <c r="BJ189" s="3143"/>
      <c r="BK189" s="3143"/>
      <c r="BL189" s="3143"/>
      <c r="BM189" s="3143"/>
      <c r="BN189" s="3143"/>
      <c r="BO189" s="3143"/>
      <c r="BP189" s="3143"/>
      <c r="BQ189" s="3189"/>
      <c r="BR189" s="3189"/>
      <c r="BS189" s="3189"/>
      <c r="BT189" s="3189"/>
      <c r="BU189" s="3189"/>
      <c r="BV189" s="3189"/>
      <c r="BW189" s="3189"/>
      <c r="BX189" s="3189"/>
      <c r="BY189" s="3189"/>
      <c r="BZ189" s="3189"/>
      <c r="CA189" s="3143"/>
      <c r="CB189" s="3143"/>
      <c r="CC189" s="3143"/>
    </row>
    <row r="190" spans="1:81" ht="16.5" customHeight="1">
      <c r="A190" s="3143"/>
      <c r="B190" s="3143"/>
      <c r="C190" s="3143"/>
      <c r="D190" s="3143"/>
      <c r="E190" s="3143"/>
      <c r="F190" s="3143"/>
      <c r="G190" s="3143"/>
      <c r="H190" s="3143"/>
      <c r="I190" s="3143"/>
      <c r="J190" s="3143"/>
      <c r="K190" s="3143"/>
      <c r="L190" s="3098"/>
      <c r="M190" s="3098"/>
      <c r="N190" s="3098"/>
      <c r="O190" s="3098"/>
      <c r="P190" s="3098"/>
      <c r="Q190" s="3098"/>
      <c r="R190" s="3098"/>
      <c r="S190" s="3098"/>
      <c r="T190" s="3098"/>
      <c r="U190" s="3098"/>
      <c r="V190" s="3098"/>
      <c r="W190" s="3098"/>
      <c r="X190" s="3098"/>
      <c r="Y190" s="3098"/>
      <c r="Z190" s="3098"/>
      <c r="AA190" s="3098"/>
      <c r="AB190" s="3098"/>
      <c r="AC190" s="3098"/>
      <c r="AD190" s="3098"/>
      <c r="AE190" s="3098"/>
      <c r="AF190" s="3098"/>
      <c r="AG190" s="3098"/>
      <c r="AH190" s="3098"/>
      <c r="AI190" s="3098"/>
      <c r="AJ190" s="3098"/>
      <c r="AK190" s="3098"/>
      <c r="AL190" s="3098"/>
      <c r="AM190" s="3098"/>
      <c r="AN190" s="3098"/>
      <c r="AO190" s="3143"/>
      <c r="AP190" s="3143"/>
      <c r="AQ190" s="3143"/>
      <c r="AR190" s="3143"/>
      <c r="AS190" s="3143"/>
      <c r="AT190" s="3143"/>
      <c r="AU190" s="3143"/>
      <c r="AV190" s="3143"/>
      <c r="AW190" s="3143"/>
      <c r="AX190" s="3143"/>
      <c r="AY190" s="3143"/>
      <c r="AZ190" s="3143"/>
      <c r="BA190" s="3143"/>
      <c r="BB190" s="3143"/>
      <c r="BC190" s="3143"/>
      <c r="BD190" s="3143"/>
      <c r="BE190" s="3143"/>
      <c r="BF190" s="3143"/>
      <c r="BG190" s="3143"/>
      <c r="BH190" s="3143"/>
      <c r="BI190" s="3143"/>
      <c r="BJ190" s="3143"/>
      <c r="BK190" s="3143"/>
      <c r="BL190" s="3143"/>
      <c r="BM190" s="3143"/>
      <c r="BN190" s="3143"/>
      <c r="BO190" s="3143"/>
      <c r="BP190" s="3143"/>
      <c r="BQ190" s="3189"/>
      <c r="BR190" s="3189"/>
      <c r="BS190" s="3189"/>
      <c r="BT190" s="3189"/>
      <c r="BU190" s="3189"/>
      <c r="BV190" s="3189"/>
      <c r="BW190" s="3189"/>
      <c r="BX190" s="3189"/>
      <c r="BY190" s="3189"/>
      <c r="BZ190" s="3189"/>
      <c r="CA190" s="3143"/>
      <c r="CB190" s="3143"/>
      <c r="CC190" s="3143"/>
    </row>
    <row r="191" spans="1:81" ht="16.5" customHeight="1">
      <c r="A191" s="3143"/>
      <c r="B191" s="3143"/>
      <c r="C191" s="3143"/>
      <c r="D191" s="3143"/>
      <c r="E191" s="3143"/>
      <c r="F191" s="3143"/>
      <c r="G191" s="3143"/>
      <c r="H191" s="3143"/>
      <c r="I191" s="3143"/>
      <c r="J191" s="3143"/>
      <c r="K191" s="3143"/>
      <c r="L191" s="3098"/>
      <c r="M191" s="3098"/>
      <c r="N191" s="3098"/>
      <c r="O191" s="3098"/>
      <c r="P191" s="3098"/>
      <c r="Q191" s="3098"/>
      <c r="R191" s="3098"/>
      <c r="S191" s="3098"/>
      <c r="T191" s="3098"/>
      <c r="U191" s="3098"/>
      <c r="V191" s="3098"/>
      <c r="W191" s="3098"/>
      <c r="X191" s="3098"/>
      <c r="Y191" s="3098"/>
      <c r="Z191" s="3098"/>
      <c r="AA191" s="3098"/>
      <c r="AB191" s="3098"/>
      <c r="AC191" s="3098"/>
      <c r="AD191" s="3098"/>
      <c r="AE191" s="3098"/>
      <c r="AF191" s="3098"/>
      <c r="AG191" s="3098"/>
      <c r="AH191" s="3098"/>
      <c r="AI191" s="3098"/>
      <c r="AJ191" s="3098"/>
      <c r="AK191" s="3098"/>
      <c r="AL191" s="3098"/>
      <c r="AM191" s="3098"/>
      <c r="AN191" s="3098"/>
      <c r="AO191" s="3143"/>
      <c r="AP191" s="3143"/>
      <c r="AQ191" s="3143"/>
      <c r="AR191" s="3143"/>
      <c r="AS191" s="3143"/>
      <c r="AT191" s="3143"/>
      <c r="AU191" s="3143"/>
      <c r="AV191" s="3143"/>
      <c r="AW191" s="3143"/>
      <c r="AX191" s="3143"/>
      <c r="AY191" s="3143"/>
      <c r="AZ191" s="3143"/>
      <c r="BA191" s="3143"/>
      <c r="BB191" s="3143"/>
      <c r="BC191" s="3143"/>
      <c r="BD191" s="3143"/>
      <c r="BE191" s="3143"/>
      <c r="BF191" s="3143"/>
      <c r="BG191" s="3143"/>
      <c r="BH191" s="3143"/>
      <c r="BI191" s="3143"/>
      <c r="BJ191" s="3143"/>
      <c r="BK191" s="3143"/>
      <c r="BL191" s="3143"/>
      <c r="BM191" s="3143"/>
      <c r="BN191" s="3143"/>
      <c r="BO191" s="3143"/>
      <c r="BP191" s="3143"/>
      <c r="BQ191" s="3189"/>
      <c r="BR191" s="3189"/>
      <c r="BS191" s="3189"/>
      <c r="BT191" s="3189"/>
      <c r="BU191" s="3189"/>
      <c r="BV191" s="3189"/>
      <c r="BW191" s="3189"/>
      <c r="BX191" s="3189"/>
      <c r="BY191" s="3189"/>
      <c r="BZ191" s="3189"/>
      <c r="CA191" s="3143"/>
      <c r="CB191" s="3143"/>
      <c r="CC191" s="3143"/>
    </row>
    <row r="192" spans="1:81" ht="16.5" customHeight="1">
      <c r="A192" s="3143"/>
      <c r="B192" s="3143"/>
      <c r="C192" s="3143"/>
      <c r="D192" s="3143"/>
      <c r="E192" s="3143"/>
      <c r="F192" s="3143"/>
      <c r="G192" s="3143"/>
      <c r="H192" s="3143"/>
      <c r="I192" s="3143"/>
      <c r="J192" s="3143"/>
      <c r="K192" s="3143"/>
      <c r="L192" s="3098"/>
      <c r="M192" s="3098"/>
      <c r="N192" s="3098"/>
      <c r="O192" s="3098"/>
      <c r="P192" s="3098"/>
      <c r="Q192" s="3098"/>
      <c r="R192" s="3098"/>
      <c r="S192" s="3098"/>
      <c r="T192" s="3098"/>
      <c r="U192" s="3098"/>
      <c r="V192" s="3098"/>
      <c r="W192" s="3098"/>
      <c r="X192" s="3098"/>
      <c r="Y192" s="3098"/>
      <c r="Z192" s="3098"/>
      <c r="AA192" s="3098"/>
      <c r="AB192" s="3098"/>
      <c r="AC192" s="3098"/>
      <c r="AD192" s="3098"/>
      <c r="AE192" s="3098"/>
      <c r="AF192" s="3098"/>
      <c r="AG192" s="3098"/>
      <c r="AH192" s="3098"/>
      <c r="AI192" s="3098"/>
      <c r="AJ192" s="3098"/>
      <c r="AK192" s="3098"/>
      <c r="AL192" s="3098"/>
      <c r="AM192" s="3098"/>
      <c r="AN192" s="3098"/>
      <c r="AO192" s="3143"/>
      <c r="AP192" s="3143"/>
      <c r="AQ192" s="3143"/>
      <c r="AR192" s="3143"/>
      <c r="AS192" s="3143"/>
      <c r="AT192" s="3143"/>
      <c r="AU192" s="3143"/>
      <c r="AV192" s="3143"/>
      <c r="AW192" s="3143"/>
      <c r="AX192" s="3143"/>
      <c r="AY192" s="3143"/>
      <c r="AZ192" s="3143"/>
      <c r="BA192" s="3143"/>
      <c r="BB192" s="3143"/>
      <c r="BC192" s="3143"/>
      <c r="BD192" s="3143"/>
      <c r="BE192" s="3143"/>
      <c r="BF192" s="3143"/>
      <c r="BG192" s="3143"/>
      <c r="BH192" s="3143"/>
      <c r="BI192" s="3143"/>
      <c r="BJ192" s="3143"/>
      <c r="BK192" s="3143"/>
      <c r="BL192" s="3143"/>
      <c r="BM192" s="3143"/>
      <c r="BN192" s="3143"/>
      <c r="BO192" s="3143"/>
      <c r="BP192" s="3143"/>
      <c r="BQ192" s="3189"/>
      <c r="BR192" s="3189"/>
      <c r="BS192" s="3189"/>
      <c r="BT192" s="3189"/>
      <c r="BU192" s="3189"/>
      <c r="BV192" s="3189"/>
      <c r="BW192" s="3189"/>
      <c r="BX192" s="3189"/>
      <c r="BY192" s="3189"/>
      <c r="BZ192" s="3189"/>
      <c r="CA192" s="3143"/>
      <c r="CB192" s="3143"/>
      <c r="CC192" s="3143"/>
    </row>
    <row r="193" spans="1:81" ht="16.5" customHeight="1">
      <c r="A193" s="3143"/>
      <c r="B193" s="3143"/>
      <c r="C193" s="3143"/>
      <c r="D193" s="3143"/>
      <c r="E193" s="3143"/>
      <c r="F193" s="3143"/>
      <c r="G193" s="3143"/>
      <c r="H193" s="3143"/>
      <c r="I193" s="3143"/>
      <c r="J193" s="3143"/>
      <c r="K193" s="3143"/>
      <c r="L193" s="3098"/>
      <c r="M193" s="3098"/>
      <c r="N193" s="3098"/>
      <c r="O193" s="3098"/>
      <c r="P193" s="3098"/>
      <c r="Q193" s="3098"/>
      <c r="R193" s="3098"/>
      <c r="S193" s="3098"/>
      <c r="T193" s="3098"/>
      <c r="U193" s="3098"/>
      <c r="V193" s="3098"/>
      <c r="W193" s="3098"/>
      <c r="X193" s="3098"/>
      <c r="Y193" s="3098"/>
      <c r="Z193" s="3098"/>
      <c r="AA193" s="3098"/>
      <c r="AB193" s="3098"/>
      <c r="AC193" s="3098"/>
      <c r="AD193" s="3098"/>
      <c r="AE193" s="3098"/>
      <c r="AF193" s="3098"/>
      <c r="AG193" s="3098"/>
      <c r="AH193" s="3098"/>
      <c r="AI193" s="3098"/>
      <c r="AJ193" s="3098"/>
      <c r="AK193" s="3098"/>
      <c r="AL193" s="3098"/>
      <c r="AM193" s="3098"/>
      <c r="AN193" s="3098"/>
      <c r="AO193" s="3143"/>
      <c r="AP193" s="3143"/>
      <c r="AQ193" s="3143"/>
      <c r="AR193" s="3143"/>
      <c r="AS193" s="3143"/>
      <c r="AT193" s="3143"/>
      <c r="AU193" s="3143"/>
      <c r="AV193" s="3143"/>
      <c r="AW193" s="3143"/>
      <c r="AX193" s="3143"/>
      <c r="AY193" s="3143"/>
      <c r="AZ193" s="3143"/>
      <c r="BA193" s="3143"/>
      <c r="BB193" s="3143"/>
      <c r="BC193" s="3143"/>
      <c r="BD193" s="3143"/>
      <c r="BE193" s="3143"/>
      <c r="BF193" s="3143"/>
      <c r="BG193" s="3143"/>
      <c r="BH193" s="3143"/>
      <c r="BI193" s="3143"/>
      <c r="BJ193" s="3143"/>
      <c r="BK193" s="3143"/>
      <c r="BL193" s="3143"/>
      <c r="BM193" s="3143"/>
      <c r="BN193" s="3143"/>
      <c r="BO193" s="3143"/>
      <c r="BP193" s="3143"/>
      <c r="BQ193" s="3189"/>
      <c r="BR193" s="3189"/>
      <c r="BS193" s="3189"/>
      <c r="BT193" s="3189"/>
      <c r="BU193" s="3189"/>
      <c r="BV193" s="3189"/>
      <c r="BW193" s="3189"/>
      <c r="BX193" s="3189"/>
      <c r="BY193" s="3189"/>
      <c r="BZ193" s="3189"/>
      <c r="CA193" s="3143"/>
      <c r="CB193" s="3143"/>
      <c r="CC193" s="3143"/>
    </row>
    <row r="194" spans="1:81" ht="16.5" customHeight="1">
      <c r="A194" s="3143"/>
      <c r="B194" s="3143"/>
      <c r="C194" s="3143"/>
      <c r="D194" s="3143"/>
      <c r="E194" s="3143"/>
      <c r="F194" s="3143"/>
      <c r="G194" s="3143"/>
      <c r="H194" s="3143"/>
      <c r="I194" s="3143"/>
      <c r="J194" s="3143"/>
      <c r="K194" s="3143"/>
      <c r="L194" s="3098"/>
      <c r="M194" s="3098"/>
      <c r="N194" s="3098"/>
      <c r="O194" s="3098"/>
      <c r="P194" s="3098"/>
      <c r="Q194" s="3098"/>
      <c r="R194" s="3098"/>
      <c r="S194" s="3098"/>
      <c r="T194" s="3098"/>
      <c r="U194" s="3098"/>
      <c r="V194" s="3098"/>
      <c r="W194" s="3098"/>
      <c r="X194" s="3098"/>
      <c r="Y194" s="3098"/>
      <c r="Z194" s="3098"/>
      <c r="AA194" s="3098"/>
      <c r="AB194" s="3098"/>
      <c r="AC194" s="3098"/>
      <c r="AD194" s="3098"/>
      <c r="AE194" s="3098"/>
      <c r="AF194" s="3098"/>
      <c r="AG194" s="3098"/>
      <c r="AH194" s="3098"/>
      <c r="AI194" s="3098"/>
      <c r="AJ194" s="3098"/>
      <c r="AK194" s="3098"/>
      <c r="AL194" s="3098"/>
      <c r="AM194" s="3098"/>
      <c r="AN194" s="3098"/>
      <c r="AO194" s="3143"/>
      <c r="AP194" s="3143"/>
      <c r="AQ194" s="3143"/>
      <c r="AR194" s="3143"/>
      <c r="AS194" s="3143"/>
      <c r="AT194" s="3143"/>
      <c r="AU194" s="3143"/>
      <c r="AV194" s="3143"/>
      <c r="AW194" s="3143"/>
      <c r="AX194" s="3143"/>
      <c r="AY194" s="3143"/>
      <c r="AZ194" s="3143"/>
      <c r="BA194" s="3143"/>
      <c r="BB194" s="3143"/>
      <c r="BC194" s="3143"/>
      <c r="BD194" s="3143"/>
      <c r="BE194" s="3143"/>
      <c r="BF194" s="3143"/>
      <c r="BG194" s="3143"/>
      <c r="BH194" s="3143"/>
      <c r="BI194" s="3143"/>
      <c r="BJ194" s="3143"/>
      <c r="BK194" s="3143"/>
      <c r="BL194" s="3143"/>
      <c r="BM194" s="3143"/>
      <c r="BN194" s="3143"/>
      <c r="BO194" s="3143"/>
      <c r="BP194" s="3143"/>
      <c r="BQ194" s="3189"/>
      <c r="BR194" s="3189"/>
      <c r="BS194" s="3189"/>
      <c r="BT194" s="3189"/>
      <c r="BU194" s="3189"/>
      <c r="BV194" s="3189"/>
      <c r="BW194" s="3189"/>
      <c r="BX194" s="3189"/>
      <c r="BY194" s="3189"/>
      <c r="BZ194" s="3189"/>
      <c r="CA194" s="3143"/>
      <c r="CB194" s="3143"/>
      <c r="CC194" s="3143"/>
    </row>
    <row r="195" spans="1:81" ht="16.5" customHeight="1">
      <c r="A195" s="3143"/>
      <c r="B195" s="3143"/>
      <c r="C195" s="3143"/>
      <c r="D195" s="3143"/>
      <c r="E195" s="3143"/>
      <c r="F195" s="3143"/>
      <c r="G195" s="3143"/>
      <c r="H195" s="3143"/>
      <c r="I195" s="3143"/>
      <c r="J195" s="3143"/>
      <c r="K195" s="3143"/>
      <c r="L195" s="3098"/>
      <c r="M195" s="3098"/>
      <c r="N195" s="3098"/>
      <c r="O195" s="3098"/>
      <c r="P195" s="3098"/>
      <c r="Q195" s="3098"/>
      <c r="R195" s="3098"/>
      <c r="S195" s="3098"/>
      <c r="T195" s="3098"/>
      <c r="U195" s="3098"/>
      <c r="V195" s="3098"/>
      <c r="W195" s="3098"/>
      <c r="X195" s="3098"/>
      <c r="Y195" s="3098"/>
      <c r="Z195" s="3098"/>
      <c r="AA195" s="3098"/>
      <c r="AB195" s="3098"/>
      <c r="AC195" s="3098"/>
      <c r="AD195" s="3098"/>
      <c r="AE195" s="3098"/>
      <c r="AF195" s="3098"/>
      <c r="AG195" s="3098"/>
      <c r="AH195" s="3098"/>
      <c r="AI195" s="3098"/>
      <c r="AJ195" s="3098"/>
      <c r="AK195" s="3098"/>
      <c r="AL195" s="3098"/>
      <c r="AM195" s="3098"/>
      <c r="AN195" s="3098"/>
      <c r="AO195" s="3143"/>
      <c r="AP195" s="3143"/>
      <c r="AQ195" s="3143"/>
      <c r="AR195" s="3143"/>
      <c r="AS195" s="3143"/>
      <c r="AT195" s="3143"/>
      <c r="AU195" s="3143"/>
      <c r="AV195" s="3143"/>
      <c r="AW195" s="3143"/>
      <c r="AX195" s="3143"/>
      <c r="AY195" s="3143"/>
      <c r="AZ195" s="3143"/>
      <c r="BA195" s="3143"/>
      <c r="BB195" s="3143"/>
      <c r="BC195" s="3143"/>
      <c r="BD195" s="3143"/>
      <c r="BE195" s="3143"/>
      <c r="BF195" s="3143"/>
      <c r="BG195" s="3143"/>
      <c r="BH195" s="3143"/>
      <c r="BI195" s="3143"/>
      <c r="BJ195" s="3143"/>
      <c r="BK195" s="3143"/>
      <c r="BL195" s="3143"/>
      <c r="BM195" s="3143"/>
      <c r="BN195" s="3143"/>
      <c r="BO195" s="3143"/>
      <c r="BP195" s="3143"/>
      <c r="BQ195" s="3189"/>
      <c r="BR195" s="3189"/>
      <c r="BS195" s="3189"/>
      <c r="BT195" s="3189"/>
      <c r="BU195" s="3189"/>
      <c r="BV195" s="3189"/>
      <c r="BW195" s="3189"/>
      <c r="BX195" s="3189"/>
      <c r="BY195" s="3189"/>
      <c r="BZ195" s="3189"/>
      <c r="CA195" s="3143"/>
      <c r="CB195" s="3143"/>
      <c r="CC195" s="3143"/>
    </row>
    <row r="196" spans="1:81" ht="16.5" customHeight="1">
      <c r="A196" s="3143"/>
      <c r="B196" s="3143"/>
      <c r="C196" s="3143"/>
      <c r="D196" s="3143"/>
      <c r="E196" s="3143"/>
      <c r="F196" s="3143"/>
      <c r="G196" s="3143"/>
      <c r="H196" s="3143"/>
      <c r="I196" s="3143"/>
      <c r="J196" s="3143"/>
      <c r="K196" s="3143"/>
      <c r="L196" s="3098"/>
      <c r="M196" s="3098"/>
      <c r="N196" s="3098"/>
      <c r="O196" s="3098"/>
      <c r="P196" s="3098"/>
      <c r="Q196" s="3098"/>
      <c r="R196" s="3098"/>
      <c r="S196" s="3098"/>
      <c r="T196" s="3098"/>
      <c r="U196" s="3098"/>
      <c r="V196" s="3098"/>
      <c r="W196" s="3098"/>
      <c r="X196" s="3098"/>
      <c r="Y196" s="3098"/>
      <c r="Z196" s="3098"/>
      <c r="AA196" s="3098"/>
      <c r="AB196" s="3098"/>
      <c r="AC196" s="3098"/>
      <c r="AD196" s="3098"/>
      <c r="AE196" s="3098"/>
      <c r="AF196" s="3098"/>
      <c r="AG196" s="3098"/>
      <c r="AH196" s="3098"/>
      <c r="AI196" s="3098"/>
      <c r="AJ196" s="3098"/>
      <c r="AK196" s="3098"/>
      <c r="AL196" s="3098"/>
      <c r="AM196" s="3098"/>
      <c r="AN196" s="3098"/>
      <c r="AO196" s="3143"/>
      <c r="AP196" s="3143"/>
      <c r="AQ196" s="3143"/>
      <c r="AR196" s="3143"/>
      <c r="AS196" s="3143"/>
      <c r="AT196" s="3143"/>
      <c r="AU196" s="3143"/>
      <c r="AV196" s="3143"/>
      <c r="AW196" s="3143"/>
      <c r="AX196" s="3143"/>
      <c r="AY196" s="3143"/>
      <c r="AZ196" s="3143"/>
      <c r="BA196" s="3143"/>
      <c r="BB196" s="3143"/>
      <c r="BC196" s="3143"/>
      <c r="BD196" s="3143"/>
      <c r="BE196" s="3143"/>
      <c r="BF196" s="3143"/>
      <c r="BG196" s="3143"/>
      <c r="BH196" s="3143"/>
      <c r="BI196" s="3143"/>
      <c r="BJ196" s="3143"/>
      <c r="BK196" s="3143"/>
      <c r="BL196" s="3143"/>
      <c r="BM196" s="3143"/>
      <c r="BN196" s="3143"/>
      <c r="BO196" s="3143"/>
      <c r="BP196" s="3143"/>
      <c r="BQ196" s="3189"/>
      <c r="BR196" s="3189"/>
      <c r="BS196" s="3189"/>
      <c r="BT196" s="3189"/>
      <c r="BU196" s="3189"/>
      <c r="BV196" s="3189"/>
      <c r="BW196" s="3189"/>
      <c r="BX196" s="3189"/>
      <c r="BY196" s="3189"/>
      <c r="BZ196" s="3189"/>
      <c r="CA196" s="3143"/>
      <c r="CB196" s="3143"/>
      <c r="CC196" s="3143"/>
    </row>
    <row r="197" spans="1:81" ht="16.5" customHeight="1">
      <c r="A197" s="3143"/>
      <c r="B197" s="3143"/>
      <c r="C197" s="3143"/>
      <c r="D197" s="3143"/>
      <c r="E197" s="3143"/>
      <c r="F197" s="3143"/>
      <c r="G197" s="3143"/>
      <c r="H197" s="3143"/>
      <c r="I197" s="3143"/>
      <c r="J197" s="3143"/>
      <c r="K197" s="3143"/>
      <c r="L197" s="3098"/>
      <c r="M197" s="3098"/>
      <c r="N197" s="3098"/>
      <c r="O197" s="3098"/>
      <c r="P197" s="3098"/>
      <c r="Q197" s="3098"/>
      <c r="R197" s="3098"/>
      <c r="S197" s="3098"/>
      <c r="T197" s="3098"/>
      <c r="U197" s="3098"/>
      <c r="V197" s="3098"/>
      <c r="W197" s="3098"/>
      <c r="X197" s="3098"/>
      <c r="Y197" s="3098"/>
      <c r="Z197" s="3098"/>
      <c r="AA197" s="3098"/>
      <c r="AB197" s="3098"/>
      <c r="AC197" s="3098"/>
      <c r="AD197" s="3098"/>
      <c r="AE197" s="3098"/>
      <c r="AF197" s="3098"/>
      <c r="AG197" s="3098"/>
      <c r="AH197" s="3098"/>
      <c r="AI197" s="3098"/>
      <c r="AJ197" s="3098"/>
      <c r="AK197" s="3098"/>
      <c r="AL197" s="3098"/>
      <c r="AM197" s="3098"/>
      <c r="AN197" s="3098"/>
      <c r="AO197" s="3143"/>
      <c r="AP197" s="3143"/>
      <c r="AQ197" s="3143"/>
      <c r="AR197" s="3143"/>
      <c r="AS197" s="3143"/>
      <c r="AT197" s="3143"/>
      <c r="AU197" s="3143"/>
      <c r="AV197" s="3143"/>
      <c r="AW197" s="3143"/>
      <c r="AX197" s="3143"/>
      <c r="AY197" s="3143"/>
      <c r="AZ197" s="3143"/>
      <c r="BA197" s="3143"/>
      <c r="BB197" s="3143"/>
      <c r="BC197" s="3143"/>
      <c r="BD197" s="3143"/>
      <c r="BE197" s="3143"/>
      <c r="BF197" s="3143"/>
      <c r="BG197" s="3143"/>
      <c r="BH197" s="3143"/>
      <c r="BI197" s="3143"/>
      <c r="BJ197" s="3143"/>
      <c r="BK197" s="3143"/>
      <c r="BL197" s="3143"/>
      <c r="BM197" s="3143"/>
      <c r="BN197" s="3143"/>
      <c r="BO197" s="3143"/>
      <c r="BP197" s="3143"/>
      <c r="BQ197" s="3189"/>
      <c r="BR197" s="3189"/>
      <c r="BS197" s="3189"/>
      <c r="BT197" s="3189"/>
      <c r="BU197" s="3189"/>
      <c r="BV197" s="3189"/>
      <c r="BW197" s="3189"/>
      <c r="BX197" s="3189"/>
      <c r="BY197" s="3189"/>
      <c r="BZ197" s="3189"/>
      <c r="CA197" s="3143"/>
      <c r="CB197" s="3143"/>
      <c r="CC197" s="3143"/>
    </row>
    <row r="198" spans="1:81" ht="16.5" customHeight="1">
      <c r="A198" s="3143"/>
      <c r="B198" s="3143"/>
      <c r="C198" s="3143"/>
      <c r="D198" s="3143"/>
      <c r="E198" s="3143"/>
      <c r="F198" s="3143"/>
      <c r="G198" s="3143"/>
      <c r="H198" s="3143"/>
      <c r="I198" s="3143"/>
      <c r="J198" s="3143"/>
      <c r="K198" s="3143"/>
      <c r="L198" s="3098"/>
      <c r="M198" s="3098"/>
      <c r="N198" s="3098"/>
      <c r="O198" s="3098"/>
      <c r="P198" s="3098"/>
      <c r="Q198" s="3098"/>
      <c r="R198" s="3098"/>
      <c r="S198" s="3098"/>
      <c r="T198" s="3098"/>
      <c r="U198" s="3098"/>
      <c r="V198" s="3098"/>
      <c r="W198" s="3098"/>
      <c r="X198" s="3098"/>
      <c r="Y198" s="3098"/>
      <c r="Z198" s="3098"/>
      <c r="AA198" s="3098"/>
      <c r="AB198" s="3098"/>
      <c r="AC198" s="3098"/>
      <c r="AD198" s="3098"/>
      <c r="AE198" s="3098"/>
      <c r="AF198" s="3098"/>
      <c r="AG198" s="3098"/>
      <c r="AH198" s="3098"/>
      <c r="AI198" s="3098"/>
      <c r="AJ198" s="3098"/>
      <c r="AK198" s="3098"/>
      <c r="AL198" s="3098"/>
      <c r="AM198" s="3098"/>
      <c r="AN198" s="3098"/>
      <c r="AO198" s="3143"/>
      <c r="AP198" s="3143"/>
      <c r="AQ198" s="3143"/>
      <c r="AR198" s="3143"/>
      <c r="AS198" s="3143"/>
      <c r="AT198" s="3143"/>
      <c r="AU198" s="3143"/>
      <c r="AV198" s="3143"/>
      <c r="AW198" s="3143"/>
      <c r="AX198" s="3143"/>
      <c r="AY198" s="3143"/>
      <c r="AZ198" s="3143"/>
      <c r="BA198" s="3143"/>
      <c r="BB198" s="3143"/>
      <c r="BC198" s="3143"/>
      <c r="BD198" s="3143"/>
      <c r="BE198" s="3143"/>
      <c r="BF198" s="3143"/>
      <c r="BG198" s="3143"/>
      <c r="BH198" s="3143"/>
      <c r="BI198" s="3143"/>
      <c r="BJ198" s="3143"/>
      <c r="BK198" s="3143"/>
      <c r="BL198" s="3143"/>
      <c r="BM198" s="3143"/>
      <c r="BN198" s="3143"/>
      <c r="BO198" s="3143"/>
      <c r="BP198" s="3143"/>
      <c r="BQ198" s="3189"/>
      <c r="BR198" s="3189"/>
      <c r="BS198" s="3189"/>
      <c r="BT198" s="3189"/>
      <c r="BU198" s="3189"/>
      <c r="BV198" s="3189"/>
      <c r="BW198" s="3189"/>
      <c r="BX198" s="3189"/>
      <c r="BY198" s="3189"/>
      <c r="BZ198" s="3189"/>
      <c r="CA198" s="3143"/>
      <c r="CB198" s="3143"/>
      <c r="CC198" s="3143"/>
    </row>
    <row r="199" spans="1:81" ht="16.5" customHeight="1">
      <c r="A199" s="3143"/>
      <c r="B199" s="3143"/>
      <c r="C199" s="3143"/>
      <c r="D199" s="3143"/>
      <c r="E199" s="3143"/>
      <c r="F199" s="3143"/>
      <c r="G199" s="3143"/>
      <c r="H199" s="3143"/>
      <c r="I199" s="3143"/>
      <c r="J199" s="3143"/>
      <c r="K199" s="3143"/>
      <c r="L199" s="3098"/>
      <c r="M199" s="3098"/>
      <c r="N199" s="3098"/>
      <c r="O199" s="3098"/>
      <c r="P199" s="3098"/>
      <c r="Q199" s="3098"/>
      <c r="R199" s="3098"/>
      <c r="S199" s="3098"/>
      <c r="T199" s="3098"/>
      <c r="U199" s="3098"/>
      <c r="V199" s="3098"/>
      <c r="W199" s="3098"/>
      <c r="X199" s="3098"/>
      <c r="Y199" s="3098"/>
      <c r="Z199" s="3098"/>
      <c r="AA199" s="3098"/>
      <c r="AB199" s="3098"/>
      <c r="AC199" s="3098"/>
      <c r="AD199" s="3098"/>
      <c r="AE199" s="3098"/>
      <c r="AF199" s="3098"/>
      <c r="AG199" s="3098"/>
      <c r="AH199" s="3098"/>
      <c r="AI199" s="3098"/>
      <c r="AJ199" s="3098"/>
      <c r="AK199" s="3098"/>
      <c r="AL199" s="3098"/>
      <c r="AM199" s="3098"/>
      <c r="AN199" s="3098"/>
      <c r="AO199" s="3143"/>
      <c r="AP199" s="3143"/>
      <c r="AQ199" s="3143"/>
      <c r="AR199" s="3143"/>
      <c r="AS199" s="3143"/>
      <c r="AT199" s="3143"/>
      <c r="AU199" s="3143"/>
      <c r="AV199" s="3143"/>
      <c r="AW199" s="3143"/>
      <c r="AX199" s="3143"/>
      <c r="AY199" s="3143"/>
      <c r="AZ199" s="3143"/>
      <c r="BA199" s="3143"/>
      <c r="BB199" s="3143"/>
      <c r="BC199" s="3143"/>
      <c r="BD199" s="3143"/>
      <c r="BE199" s="3143"/>
      <c r="BF199" s="3143"/>
      <c r="BG199" s="3143"/>
      <c r="BH199" s="3143"/>
      <c r="BI199" s="3143"/>
      <c r="BJ199" s="3143"/>
      <c r="BK199" s="3143"/>
      <c r="BL199" s="3143"/>
      <c r="BM199" s="3143"/>
      <c r="BN199" s="3143"/>
      <c r="BO199" s="3143"/>
      <c r="BP199" s="3143"/>
      <c r="BQ199" s="3189"/>
      <c r="BR199" s="3189"/>
      <c r="BS199" s="3189"/>
      <c r="BT199" s="3189"/>
      <c r="BU199" s="3189"/>
      <c r="BV199" s="3189"/>
      <c r="BW199" s="3189"/>
      <c r="BX199" s="3189"/>
      <c r="BY199" s="3189"/>
      <c r="BZ199" s="3189"/>
      <c r="CA199" s="3143"/>
      <c r="CB199" s="3143"/>
      <c r="CC199" s="3143"/>
    </row>
    <row r="200" spans="1:81" ht="16.5" customHeight="1">
      <c r="A200" s="3143"/>
      <c r="B200" s="3143"/>
      <c r="C200" s="3143"/>
      <c r="D200" s="3143"/>
      <c r="E200" s="3143"/>
      <c r="F200" s="3143"/>
      <c r="G200" s="3143"/>
      <c r="H200" s="3143"/>
      <c r="I200" s="3143"/>
      <c r="J200" s="3143"/>
      <c r="K200" s="3143"/>
      <c r="L200" s="3098"/>
      <c r="M200" s="3098"/>
      <c r="N200" s="3098"/>
      <c r="O200" s="3098"/>
      <c r="P200" s="3098"/>
      <c r="Q200" s="3098"/>
      <c r="R200" s="3098"/>
      <c r="S200" s="3098"/>
      <c r="T200" s="3098"/>
      <c r="U200" s="3098"/>
      <c r="V200" s="3098"/>
      <c r="W200" s="3098"/>
      <c r="X200" s="3098"/>
      <c r="Y200" s="3098"/>
      <c r="Z200" s="3098"/>
      <c r="AA200" s="3098"/>
      <c r="AB200" s="3098"/>
      <c r="AC200" s="3098"/>
      <c r="AD200" s="3098"/>
      <c r="AE200" s="3098"/>
      <c r="AF200" s="3098"/>
      <c r="AG200" s="3098"/>
      <c r="AH200" s="3098"/>
      <c r="AI200" s="3098"/>
      <c r="AJ200" s="3098"/>
      <c r="AK200" s="3098"/>
      <c r="AL200" s="3098"/>
      <c r="AM200" s="3098"/>
      <c r="AN200" s="3098"/>
      <c r="AO200" s="3143"/>
      <c r="AP200" s="3143"/>
      <c r="AQ200" s="3143"/>
      <c r="AR200" s="3143"/>
      <c r="AS200" s="3143"/>
      <c r="AT200" s="3143"/>
      <c r="AU200" s="3143"/>
      <c r="AV200" s="3143"/>
      <c r="AW200" s="3143"/>
      <c r="AX200" s="3143"/>
      <c r="AY200" s="3143"/>
      <c r="AZ200" s="3143"/>
      <c r="BA200" s="3143"/>
      <c r="BB200" s="3143"/>
      <c r="BC200" s="3143"/>
      <c r="BD200" s="3143"/>
      <c r="BE200" s="3143"/>
      <c r="BF200" s="3143"/>
      <c r="BG200" s="3143"/>
      <c r="BH200" s="3143"/>
      <c r="BI200" s="3143"/>
      <c r="BJ200" s="3143"/>
      <c r="BK200" s="3143"/>
      <c r="BL200" s="3143"/>
      <c r="BM200" s="3143"/>
      <c r="BN200" s="3143"/>
      <c r="BO200" s="3143"/>
      <c r="BP200" s="3143"/>
      <c r="BQ200" s="3189"/>
      <c r="BR200" s="3189"/>
      <c r="BS200" s="3189"/>
      <c r="BT200" s="3189"/>
      <c r="BU200" s="3189"/>
      <c r="BV200" s="3189"/>
      <c r="BW200" s="3189"/>
      <c r="BX200" s="3189"/>
      <c r="BY200" s="3189"/>
      <c r="BZ200" s="3189"/>
      <c r="CA200" s="3143"/>
      <c r="CB200" s="3143"/>
      <c r="CC200" s="3143"/>
    </row>
    <row r="201" spans="1:81" ht="16.5" customHeight="1">
      <c r="A201" s="3143"/>
      <c r="B201" s="3143"/>
      <c r="C201" s="3143"/>
      <c r="D201" s="3143"/>
      <c r="E201" s="3143"/>
      <c r="F201" s="3143"/>
      <c r="G201" s="3143"/>
      <c r="H201" s="3143"/>
      <c r="I201" s="3143"/>
      <c r="J201" s="3143"/>
      <c r="K201" s="3143"/>
      <c r="L201" s="3098"/>
      <c r="M201" s="3098"/>
      <c r="N201" s="3098"/>
      <c r="O201" s="3098"/>
      <c r="P201" s="3098"/>
      <c r="Q201" s="3098"/>
      <c r="R201" s="3098"/>
      <c r="S201" s="3098"/>
      <c r="T201" s="3098"/>
      <c r="U201" s="3098"/>
      <c r="V201" s="3098"/>
      <c r="W201" s="3098"/>
      <c r="X201" s="3098"/>
      <c r="Y201" s="3098"/>
      <c r="Z201" s="3098"/>
      <c r="AA201" s="3098"/>
      <c r="AB201" s="3098"/>
      <c r="AC201" s="3098"/>
      <c r="AD201" s="3098"/>
      <c r="AE201" s="3098"/>
      <c r="AF201" s="3098"/>
      <c r="AG201" s="3098"/>
      <c r="AH201" s="3098"/>
      <c r="AI201" s="3098"/>
      <c r="AJ201" s="3098"/>
      <c r="AK201" s="3098"/>
      <c r="AL201" s="3098"/>
      <c r="AM201" s="3098"/>
      <c r="AN201" s="3098"/>
      <c r="AO201" s="3143"/>
      <c r="AP201" s="3143"/>
      <c r="AQ201" s="3143"/>
      <c r="AR201" s="3143"/>
      <c r="AS201" s="3143"/>
      <c r="AT201" s="3143"/>
      <c r="AU201" s="3143"/>
      <c r="AV201" s="3143"/>
      <c r="AW201" s="3143"/>
      <c r="AX201" s="3143"/>
      <c r="AY201" s="3143"/>
      <c r="AZ201" s="3143"/>
      <c r="BA201" s="3143"/>
      <c r="BB201" s="3143"/>
      <c r="BC201" s="3143"/>
      <c r="BD201" s="3143"/>
      <c r="BE201" s="3143"/>
      <c r="BF201" s="3143"/>
      <c r="BG201" s="3143"/>
      <c r="BH201" s="3143"/>
      <c r="BI201" s="3143"/>
      <c r="BJ201" s="3143"/>
      <c r="BK201" s="3143"/>
      <c r="BL201" s="3143"/>
      <c r="BM201" s="3143"/>
      <c r="BN201" s="3143"/>
      <c r="BO201" s="3143"/>
      <c r="BP201" s="3143"/>
      <c r="BQ201" s="3189"/>
      <c r="BR201" s="3189"/>
      <c r="BS201" s="3189"/>
      <c r="BT201" s="3189"/>
      <c r="BU201" s="3189"/>
      <c r="BV201" s="3189"/>
      <c r="BW201" s="3189"/>
      <c r="BX201" s="3189"/>
      <c r="BY201" s="3189"/>
      <c r="BZ201" s="3189"/>
      <c r="CA201" s="3143"/>
      <c r="CB201" s="3143"/>
      <c r="CC201" s="3143"/>
    </row>
    <row r="202" spans="1:81" ht="16.5" customHeight="1">
      <c r="A202" s="3143"/>
      <c r="B202" s="3143"/>
      <c r="C202" s="3143"/>
      <c r="D202" s="3143"/>
      <c r="E202" s="3143"/>
      <c r="F202" s="3143"/>
      <c r="G202" s="3143"/>
      <c r="H202" s="3143"/>
      <c r="I202" s="3143"/>
      <c r="J202" s="3143"/>
      <c r="K202" s="3143"/>
      <c r="L202" s="3098"/>
      <c r="M202" s="3098"/>
      <c r="N202" s="3098"/>
      <c r="O202" s="3098"/>
      <c r="P202" s="3098"/>
      <c r="Q202" s="3098"/>
      <c r="R202" s="3098"/>
      <c r="S202" s="3098"/>
      <c r="T202" s="3098"/>
      <c r="U202" s="3098"/>
      <c r="V202" s="3098"/>
      <c r="W202" s="3098"/>
      <c r="X202" s="3098"/>
      <c r="Y202" s="3098"/>
      <c r="Z202" s="3098"/>
      <c r="AA202" s="3098"/>
      <c r="AB202" s="3098"/>
      <c r="AC202" s="3098"/>
      <c r="AD202" s="3098"/>
      <c r="AE202" s="3098"/>
      <c r="AF202" s="3098"/>
      <c r="AG202" s="3098"/>
      <c r="AH202" s="3098"/>
      <c r="AI202" s="3098"/>
      <c r="AJ202" s="3098"/>
      <c r="AK202" s="3098"/>
      <c r="AL202" s="3098"/>
      <c r="AM202" s="3098"/>
      <c r="AN202" s="3098"/>
      <c r="AO202" s="3143"/>
      <c r="AP202" s="3143"/>
      <c r="AQ202" s="3143"/>
      <c r="AR202" s="3143"/>
      <c r="AS202" s="3143"/>
      <c r="AT202" s="3143"/>
      <c r="AU202" s="3143"/>
      <c r="AV202" s="3143"/>
      <c r="AW202" s="3143"/>
      <c r="AX202" s="3143"/>
      <c r="AY202" s="3143"/>
      <c r="AZ202" s="3143"/>
      <c r="BA202" s="3143"/>
      <c r="BB202" s="3143"/>
      <c r="BC202" s="3143"/>
      <c r="BD202" s="3143"/>
      <c r="BE202" s="3143"/>
      <c r="BF202" s="3143"/>
      <c r="BG202" s="3143"/>
      <c r="BH202" s="3143"/>
      <c r="BI202" s="3143"/>
      <c r="BJ202" s="3143"/>
      <c r="BK202" s="3143"/>
      <c r="BL202" s="3143"/>
      <c r="BM202" s="3143"/>
      <c r="BN202" s="3143"/>
      <c r="BO202" s="3143"/>
      <c r="BP202" s="3143"/>
      <c r="BQ202" s="3189"/>
      <c r="BR202" s="3189"/>
      <c r="BS202" s="3189"/>
      <c r="BT202" s="3189"/>
      <c r="BU202" s="3189"/>
      <c r="BV202" s="3189"/>
      <c r="BW202" s="3189"/>
      <c r="BX202" s="3189"/>
      <c r="BY202" s="3189"/>
      <c r="BZ202" s="3189"/>
      <c r="CA202" s="3143"/>
      <c r="CB202" s="3143"/>
      <c r="CC202" s="3143"/>
    </row>
    <row r="203" spans="1:81" ht="16.5" customHeight="1">
      <c r="A203" s="3143"/>
      <c r="B203" s="3143"/>
      <c r="C203" s="3143"/>
      <c r="D203" s="3143"/>
      <c r="E203" s="3143"/>
      <c r="F203" s="3143"/>
      <c r="G203" s="3143"/>
      <c r="H203" s="3143"/>
      <c r="I203" s="3143"/>
      <c r="J203" s="3143"/>
      <c r="K203" s="3143"/>
      <c r="L203" s="3098"/>
      <c r="M203" s="3098"/>
      <c r="N203" s="3098"/>
      <c r="O203" s="3098"/>
      <c r="P203" s="3098"/>
      <c r="Q203" s="3098"/>
      <c r="R203" s="3098"/>
      <c r="S203" s="3098"/>
      <c r="T203" s="3098"/>
      <c r="U203" s="3098"/>
      <c r="V203" s="3098"/>
      <c r="W203" s="3098"/>
      <c r="X203" s="3098"/>
      <c r="Y203" s="3098"/>
      <c r="Z203" s="3098"/>
      <c r="AA203" s="3098"/>
      <c r="AB203" s="3098"/>
      <c r="AC203" s="3098"/>
      <c r="AD203" s="3098"/>
      <c r="AE203" s="3098"/>
      <c r="AF203" s="3098"/>
      <c r="AG203" s="3098"/>
      <c r="AH203" s="3098"/>
      <c r="AI203" s="3098"/>
      <c r="AJ203" s="3098"/>
      <c r="AK203" s="3098"/>
      <c r="AL203" s="3098"/>
      <c r="AM203" s="3098"/>
      <c r="AN203" s="3098"/>
      <c r="AO203" s="3143"/>
      <c r="AP203" s="3143"/>
      <c r="AQ203" s="3143"/>
      <c r="AR203" s="3143"/>
      <c r="AS203" s="3143"/>
      <c r="AT203" s="3143"/>
      <c r="AU203" s="3143"/>
      <c r="AV203" s="3143"/>
      <c r="AW203" s="3143"/>
      <c r="AX203" s="3143"/>
      <c r="AY203" s="3143"/>
      <c r="AZ203" s="3143"/>
      <c r="BA203" s="3143"/>
      <c r="BB203" s="3143"/>
      <c r="BC203" s="3143"/>
      <c r="BD203" s="3143"/>
      <c r="BE203" s="3143"/>
      <c r="BF203" s="3143"/>
      <c r="BG203" s="3143"/>
      <c r="BH203" s="3143"/>
      <c r="BI203" s="3143"/>
      <c r="BJ203" s="3143"/>
      <c r="BK203" s="3143"/>
      <c r="BL203" s="3143"/>
      <c r="BM203" s="3143"/>
      <c r="BN203" s="3143"/>
      <c r="BO203" s="3143"/>
      <c r="BP203" s="3143"/>
      <c r="BQ203" s="3189"/>
      <c r="BR203" s="3189"/>
      <c r="BS203" s="3189"/>
      <c r="BT203" s="3189"/>
      <c r="BU203" s="3189"/>
      <c r="BV203" s="3189"/>
      <c r="BW203" s="3189"/>
      <c r="BX203" s="3189"/>
      <c r="BY203" s="3189"/>
      <c r="BZ203" s="3189"/>
      <c r="CA203" s="3143"/>
      <c r="CB203" s="3143"/>
      <c r="CC203" s="3143"/>
    </row>
    <row r="204" spans="1:81" ht="16.5" customHeight="1">
      <c r="A204" s="3143"/>
      <c r="B204" s="3143"/>
      <c r="C204" s="3143"/>
      <c r="D204" s="3143"/>
      <c r="E204" s="3143"/>
      <c r="F204" s="3143"/>
      <c r="G204" s="3143"/>
      <c r="H204" s="3143"/>
      <c r="I204" s="3143"/>
      <c r="J204" s="3143"/>
      <c r="K204" s="3143"/>
      <c r="L204" s="3098"/>
      <c r="M204" s="3098"/>
      <c r="N204" s="3098"/>
      <c r="O204" s="3098"/>
      <c r="P204" s="3098"/>
      <c r="Q204" s="3098"/>
      <c r="R204" s="3098"/>
      <c r="S204" s="3098"/>
      <c r="T204" s="3098"/>
      <c r="U204" s="3098"/>
      <c r="V204" s="3098"/>
      <c r="W204" s="3098"/>
      <c r="X204" s="3098"/>
      <c r="Y204" s="3098"/>
      <c r="Z204" s="3098"/>
      <c r="AA204" s="3098"/>
      <c r="AB204" s="3098"/>
      <c r="AC204" s="3098"/>
      <c r="AD204" s="3098"/>
      <c r="AE204" s="3098"/>
      <c r="AF204" s="3098"/>
      <c r="AG204" s="3098"/>
      <c r="AH204" s="3098"/>
      <c r="AI204" s="3098"/>
      <c r="AJ204" s="3098"/>
      <c r="AK204" s="3098"/>
      <c r="AL204" s="3098"/>
      <c r="AM204" s="3098"/>
      <c r="AN204" s="3098"/>
      <c r="AO204" s="3143"/>
      <c r="AP204" s="3143"/>
      <c r="AQ204" s="3143"/>
      <c r="AR204" s="3143"/>
      <c r="AS204" s="3143"/>
      <c r="AT204" s="3143"/>
      <c r="AU204" s="3143"/>
      <c r="AV204" s="3143"/>
      <c r="AW204" s="3143"/>
      <c r="AX204" s="3143"/>
      <c r="AY204" s="3143"/>
      <c r="AZ204" s="3143"/>
      <c r="BA204" s="3143"/>
      <c r="BB204" s="3143"/>
      <c r="BC204" s="3143"/>
      <c r="BD204" s="3143"/>
      <c r="BE204" s="3143"/>
      <c r="BF204" s="3143"/>
      <c r="BG204" s="3143"/>
      <c r="BH204" s="3143"/>
      <c r="BI204" s="3143"/>
      <c r="BJ204" s="3143"/>
      <c r="BK204" s="3143"/>
      <c r="BL204" s="3143"/>
      <c r="BM204" s="3143"/>
      <c r="BN204" s="3143"/>
      <c r="BO204" s="3143"/>
      <c r="BP204" s="3143"/>
      <c r="BQ204" s="3189"/>
      <c r="BR204" s="3189"/>
      <c r="BS204" s="3189"/>
      <c r="BT204" s="3189"/>
      <c r="BU204" s="3189"/>
      <c r="BV204" s="3189"/>
      <c r="BW204" s="3189"/>
      <c r="BX204" s="3189"/>
      <c r="BY204" s="3189"/>
      <c r="BZ204" s="3189"/>
      <c r="CA204" s="3143"/>
      <c r="CB204" s="3143"/>
      <c r="CC204" s="3143"/>
    </row>
    <row r="205" spans="1:81" ht="16.5" customHeight="1">
      <c r="A205" s="3143"/>
      <c r="B205" s="3143"/>
      <c r="C205" s="3143"/>
      <c r="D205" s="3143"/>
      <c r="E205" s="3143"/>
      <c r="F205" s="3143"/>
      <c r="G205" s="3143"/>
      <c r="H205" s="3143"/>
      <c r="I205" s="3143"/>
      <c r="J205" s="3143"/>
      <c r="K205" s="3143"/>
      <c r="L205" s="3098"/>
      <c r="M205" s="3098"/>
      <c r="N205" s="3098"/>
      <c r="O205" s="3098"/>
      <c r="P205" s="3098"/>
      <c r="Q205" s="3098"/>
      <c r="R205" s="3098"/>
      <c r="S205" s="3098"/>
      <c r="T205" s="3098"/>
      <c r="U205" s="3098"/>
      <c r="V205" s="3098"/>
      <c r="W205" s="3098"/>
      <c r="X205" s="3098"/>
      <c r="Y205" s="3098"/>
      <c r="Z205" s="3098"/>
      <c r="AA205" s="3098"/>
      <c r="AB205" s="3098"/>
      <c r="AC205" s="3098"/>
      <c r="AD205" s="3098"/>
      <c r="AE205" s="3098"/>
      <c r="AF205" s="3098"/>
      <c r="AG205" s="3098"/>
      <c r="AH205" s="3098"/>
      <c r="AI205" s="3098"/>
      <c r="AJ205" s="3098"/>
      <c r="AK205" s="3098"/>
      <c r="AL205" s="3098"/>
      <c r="AM205" s="3098"/>
      <c r="AN205" s="3098"/>
      <c r="AO205" s="3143"/>
      <c r="AP205" s="3143"/>
      <c r="AQ205" s="3143"/>
      <c r="AR205" s="3143"/>
      <c r="AS205" s="3143"/>
      <c r="AT205" s="3143"/>
      <c r="AU205" s="3143"/>
      <c r="AV205" s="3143"/>
      <c r="AW205" s="3143"/>
      <c r="AX205" s="3143"/>
      <c r="AY205" s="3143"/>
      <c r="AZ205" s="3143"/>
      <c r="BA205" s="3143"/>
      <c r="BB205" s="3143"/>
      <c r="BC205" s="3143"/>
      <c r="BD205" s="3143"/>
      <c r="BE205" s="3143"/>
      <c r="BF205" s="3143"/>
      <c r="BG205" s="3143"/>
      <c r="BH205" s="3143"/>
      <c r="BI205" s="3143"/>
      <c r="BJ205" s="3143"/>
      <c r="BK205" s="3143"/>
      <c r="BL205" s="3143"/>
      <c r="BM205" s="3143"/>
      <c r="BN205" s="3143"/>
      <c r="BO205" s="3143"/>
      <c r="BP205" s="3143"/>
      <c r="BQ205" s="3189"/>
      <c r="BR205" s="3189"/>
      <c r="BS205" s="3189"/>
      <c r="BT205" s="3189"/>
      <c r="BU205" s="3189"/>
      <c r="BV205" s="3189"/>
      <c r="BW205" s="3189"/>
      <c r="BX205" s="3189"/>
      <c r="BY205" s="3189"/>
      <c r="BZ205" s="3189"/>
      <c r="CA205" s="3143"/>
      <c r="CB205" s="3143"/>
      <c r="CC205" s="3143"/>
    </row>
    <row r="206" spans="1:81" ht="16.5" customHeight="1">
      <c r="A206" s="3143"/>
      <c r="B206" s="3143"/>
      <c r="C206" s="3143"/>
      <c r="D206" s="3143"/>
      <c r="E206" s="3143"/>
      <c r="F206" s="3143"/>
      <c r="G206" s="3143"/>
      <c r="H206" s="3143"/>
      <c r="I206" s="3143"/>
      <c r="J206" s="3143"/>
      <c r="K206" s="3143"/>
      <c r="L206" s="3098"/>
      <c r="M206" s="3098"/>
      <c r="N206" s="3098"/>
      <c r="O206" s="3098"/>
      <c r="P206" s="3098"/>
      <c r="Q206" s="3098"/>
      <c r="R206" s="3098"/>
      <c r="S206" s="3098"/>
      <c r="T206" s="3098"/>
      <c r="U206" s="3098"/>
      <c r="V206" s="3098"/>
      <c r="W206" s="3098"/>
      <c r="X206" s="3098"/>
      <c r="Y206" s="3098"/>
      <c r="Z206" s="3098"/>
      <c r="AA206" s="3098"/>
      <c r="AB206" s="3098"/>
      <c r="AC206" s="3098"/>
      <c r="AD206" s="3098"/>
      <c r="AE206" s="3098"/>
      <c r="AF206" s="3098"/>
      <c r="AG206" s="3098"/>
      <c r="AH206" s="3098"/>
      <c r="AI206" s="3098"/>
      <c r="AJ206" s="3098"/>
      <c r="AK206" s="3098"/>
      <c r="AL206" s="3098"/>
      <c r="AM206" s="3098"/>
      <c r="AN206" s="3098"/>
      <c r="AO206" s="3143"/>
      <c r="AP206" s="3143"/>
      <c r="AQ206" s="3143"/>
      <c r="AR206" s="3143"/>
      <c r="AS206" s="3143"/>
      <c r="AT206" s="3143"/>
      <c r="AU206" s="3143"/>
      <c r="AV206" s="3143"/>
      <c r="AW206" s="3143"/>
      <c r="AX206" s="3143"/>
      <c r="AY206" s="3143"/>
      <c r="AZ206" s="3143"/>
      <c r="BA206" s="3143"/>
      <c r="BB206" s="3143"/>
      <c r="BC206" s="3143"/>
      <c r="BD206" s="3143"/>
      <c r="BE206" s="3143"/>
      <c r="BF206" s="3143"/>
      <c r="BG206" s="3143"/>
      <c r="BH206" s="3143"/>
      <c r="BI206" s="3143"/>
      <c r="BJ206" s="3143"/>
      <c r="BK206" s="3143"/>
      <c r="BL206" s="3143"/>
      <c r="BM206" s="3143"/>
      <c r="BN206" s="3143"/>
      <c r="BO206" s="3143"/>
      <c r="BP206" s="3143"/>
      <c r="BQ206" s="3189"/>
      <c r="BR206" s="3189"/>
      <c r="BS206" s="3189"/>
      <c r="BT206" s="3189"/>
      <c r="BU206" s="3189"/>
      <c r="BV206" s="3189"/>
      <c r="BW206" s="3189"/>
      <c r="BX206" s="3189"/>
      <c r="BY206" s="3189"/>
      <c r="BZ206" s="3189"/>
      <c r="CA206" s="3143"/>
      <c r="CB206" s="3143"/>
      <c r="CC206" s="3143"/>
    </row>
    <row r="207" spans="1:81" ht="16.5" customHeight="1">
      <c r="A207" s="3143"/>
      <c r="B207" s="3143"/>
      <c r="C207" s="3143"/>
      <c r="D207" s="3143"/>
      <c r="E207" s="3143"/>
      <c r="F207" s="3143"/>
      <c r="G207" s="3143"/>
      <c r="H207" s="3143"/>
      <c r="I207" s="3143"/>
      <c r="J207" s="3143"/>
      <c r="K207" s="3143"/>
      <c r="L207" s="3098"/>
      <c r="M207" s="3098"/>
      <c r="N207" s="3098"/>
      <c r="O207" s="3098"/>
      <c r="P207" s="3098"/>
      <c r="Q207" s="3098"/>
      <c r="R207" s="3098"/>
      <c r="S207" s="3098"/>
      <c r="T207" s="3098"/>
      <c r="U207" s="3098"/>
      <c r="V207" s="3098"/>
      <c r="W207" s="3098"/>
      <c r="X207" s="3098"/>
      <c r="Y207" s="3098"/>
      <c r="Z207" s="3098"/>
      <c r="AA207" s="3098"/>
      <c r="AB207" s="3098"/>
      <c r="AC207" s="3098"/>
      <c r="AD207" s="3098"/>
      <c r="AE207" s="3098"/>
      <c r="AF207" s="3098"/>
      <c r="AG207" s="3098"/>
      <c r="AH207" s="3098"/>
      <c r="AI207" s="3098"/>
      <c r="AJ207" s="3098"/>
      <c r="AK207" s="3098"/>
      <c r="AL207" s="3098"/>
      <c r="AM207" s="3098"/>
      <c r="AN207" s="3098"/>
      <c r="AO207" s="3143"/>
      <c r="AP207" s="3143"/>
      <c r="AQ207" s="3143"/>
      <c r="AR207" s="3143"/>
      <c r="AS207" s="3143"/>
      <c r="AT207" s="3143"/>
      <c r="AU207" s="3143"/>
      <c r="AV207" s="3143"/>
      <c r="AW207" s="3143"/>
      <c r="AX207" s="3143"/>
      <c r="AY207" s="3143"/>
      <c r="AZ207" s="3143"/>
      <c r="BA207" s="3143"/>
      <c r="BB207" s="3143"/>
      <c r="BC207" s="3143"/>
      <c r="BD207" s="3143"/>
      <c r="BE207" s="3143"/>
      <c r="BF207" s="3143"/>
      <c r="BG207" s="3143"/>
      <c r="BH207" s="3143"/>
      <c r="BI207" s="3143"/>
      <c r="BJ207" s="3143"/>
      <c r="BK207" s="3143"/>
      <c r="BL207" s="3143"/>
      <c r="BM207" s="3143"/>
      <c r="BN207" s="3143"/>
      <c r="BO207" s="3143"/>
      <c r="BP207" s="3143"/>
      <c r="BQ207" s="3189"/>
      <c r="BR207" s="3189"/>
      <c r="BS207" s="3189"/>
      <c r="BT207" s="3189"/>
      <c r="BU207" s="3189"/>
      <c r="BV207" s="3189"/>
      <c r="BW207" s="3189"/>
      <c r="BX207" s="3189"/>
      <c r="BY207" s="3189"/>
      <c r="BZ207" s="3189"/>
      <c r="CA207" s="3143"/>
      <c r="CB207" s="3143"/>
      <c r="CC207" s="3143"/>
    </row>
    <row r="208" spans="1:81" ht="16.5" customHeight="1">
      <c r="A208" s="3143"/>
      <c r="B208" s="3143"/>
      <c r="C208" s="3143"/>
      <c r="D208" s="3143"/>
      <c r="E208" s="3143"/>
      <c r="F208" s="3143"/>
      <c r="G208" s="3143"/>
      <c r="H208" s="3143"/>
      <c r="I208" s="3143"/>
      <c r="J208" s="3143"/>
      <c r="K208" s="3143"/>
      <c r="L208" s="3098"/>
      <c r="M208" s="3098"/>
      <c r="N208" s="3098"/>
      <c r="O208" s="3098"/>
      <c r="P208" s="3098"/>
      <c r="Q208" s="3098"/>
      <c r="R208" s="3098"/>
      <c r="S208" s="3098"/>
      <c r="T208" s="3098"/>
      <c r="U208" s="3098"/>
      <c r="V208" s="3098"/>
      <c r="W208" s="3098"/>
      <c r="X208" s="3098"/>
      <c r="Y208" s="3098"/>
      <c r="Z208" s="3098"/>
      <c r="AA208" s="3098"/>
      <c r="AB208" s="3098"/>
      <c r="AC208" s="3098"/>
      <c r="AD208" s="3098"/>
      <c r="AE208" s="3098"/>
      <c r="AF208" s="3098"/>
      <c r="AG208" s="3098"/>
      <c r="AH208" s="3098"/>
      <c r="AI208" s="3098"/>
      <c r="AJ208" s="3098"/>
      <c r="AK208" s="3098"/>
      <c r="AL208" s="3098"/>
      <c r="AM208" s="3098"/>
      <c r="AN208" s="3098"/>
      <c r="AO208" s="3143"/>
      <c r="AP208" s="3143"/>
      <c r="AQ208" s="3143"/>
      <c r="AR208" s="3143"/>
      <c r="AS208" s="3143"/>
      <c r="AT208" s="3143"/>
      <c r="AU208" s="3143"/>
      <c r="AV208" s="3143"/>
      <c r="AW208" s="3143"/>
      <c r="AX208" s="3143"/>
      <c r="AY208" s="3143"/>
      <c r="AZ208" s="3143"/>
      <c r="BA208" s="3143"/>
      <c r="BB208" s="3143"/>
      <c r="BC208" s="3143"/>
      <c r="BD208" s="3143"/>
      <c r="BE208" s="3143"/>
      <c r="BF208" s="3143"/>
      <c r="BG208" s="3143"/>
      <c r="BH208" s="3143"/>
      <c r="BI208" s="3143"/>
      <c r="BJ208" s="3143"/>
      <c r="BK208" s="3143"/>
      <c r="BL208" s="3143"/>
      <c r="BM208" s="3143"/>
      <c r="BN208" s="3143"/>
      <c r="BO208" s="3143"/>
      <c r="BP208" s="3143"/>
      <c r="BQ208" s="3189"/>
      <c r="BR208" s="3189"/>
      <c r="BS208" s="3189"/>
      <c r="BT208" s="3189"/>
      <c r="BU208" s="3189"/>
      <c r="BV208" s="3189"/>
      <c r="BW208" s="3189"/>
      <c r="BX208" s="3189"/>
      <c r="BY208" s="3189"/>
      <c r="BZ208" s="3189"/>
      <c r="CA208" s="3143"/>
      <c r="CB208" s="3143"/>
      <c r="CC208" s="3143"/>
    </row>
    <row r="209" spans="1:81" ht="16.5" customHeight="1">
      <c r="A209" s="3143"/>
      <c r="B209" s="3143"/>
      <c r="C209" s="3143"/>
      <c r="D209" s="3143"/>
      <c r="E209" s="3143"/>
      <c r="F209" s="3143"/>
      <c r="G209" s="3143"/>
      <c r="H209" s="3143"/>
      <c r="I209" s="3143"/>
      <c r="J209" s="3143"/>
      <c r="K209" s="3143"/>
      <c r="L209" s="3098"/>
      <c r="M209" s="3098"/>
      <c r="N209" s="3098"/>
      <c r="O209" s="3098"/>
      <c r="P209" s="3098"/>
      <c r="Q209" s="3098"/>
      <c r="R209" s="3098"/>
      <c r="S209" s="3098"/>
      <c r="T209" s="3098"/>
      <c r="U209" s="3098"/>
      <c r="V209" s="3098"/>
      <c r="W209" s="3098"/>
      <c r="X209" s="3098"/>
      <c r="Y209" s="3098"/>
      <c r="Z209" s="3098"/>
      <c r="AA209" s="3098"/>
      <c r="AB209" s="3098"/>
      <c r="AC209" s="3098"/>
      <c r="AD209" s="3098"/>
      <c r="AE209" s="3098"/>
      <c r="AF209" s="3098"/>
      <c r="AG209" s="3098"/>
      <c r="AH209" s="3098"/>
      <c r="AI209" s="3098"/>
      <c r="AJ209" s="3098"/>
      <c r="AK209" s="3098"/>
      <c r="AL209" s="3098"/>
      <c r="AM209" s="3098"/>
      <c r="AN209" s="3098"/>
      <c r="AO209" s="3143"/>
      <c r="AP209" s="3143"/>
      <c r="AQ209" s="3143"/>
      <c r="AR209" s="3143"/>
      <c r="AS209" s="3143"/>
      <c r="AT209" s="3143"/>
      <c r="AU209" s="3143"/>
      <c r="AV209" s="3143"/>
      <c r="AW209" s="3143"/>
      <c r="AX209" s="3143"/>
      <c r="AY209" s="3143"/>
      <c r="AZ209" s="3143"/>
      <c r="BA209" s="3143"/>
      <c r="BB209" s="3143"/>
      <c r="BC209" s="3143"/>
      <c r="BD209" s="3143"/>
      <c r="BE209" s="3143"/>
      <c r="BF209" s="3143"/>
      <c r="BG209" s="3143"/>
      <c r="BH209" s="3143"/>
      <c r="BI209" s="3143"/>
      <c r="BJ209" s="3143"/>
      <c r="BK209" s="3143"/>
      <c r="BL209" s="3143"/>
      <c r="BM209" s="3143"/>
      <c r="BN209" s="3143"/>
      <c r="BO209" s="3143"/>
      <c r="BP209" s="3143"/>
      <c r="BQ209" s="3189"/>
      <c r="BR209" s="3189"/>
      <c r="BS209" s="3189"/>
      <c r="BT209" s="3189"/>
      <c r="BU209" s="3189"/>
      <c r="BV209" s="3189"/>
      <c r="BW209" s="3189"/>
      <c r="BX209" s="3189"/>
      <c r="BY209" s="3189"/>
      <c r="BZ209" s="3189"/>
      <c r="CA209" s="3143"/>
      <c r="CB209" s="3143"/>
      <c r="CC209" s="3143"/>
    </row>
    <row r="210" spans="1:81" ht="16.5" customHeight="1">
      <c r="A210" s="3143"/>
      <c r="B210" s="3143"/>
      <c r="C210" s="3143"/>
      <c r="D210" s="3143"/>
      <c r="E210" s="3143"/>
      <c r="F210" s="3143"/>
      <c r="G210" s="3143"/>
      <c r="H210" s="3143"/>
      <c r="I210" s="3143"/>
      <c r="J210" s="3143"/>
      <c r="K210" s="3143"/>
      <c r="L210" s="3098"/>
      <c r="M210" s="3098"/>
      <c r="N210" s="3098"/>
      <c r="O210" s="3098"/>
      <c r="P210" s="3098"/>
      <c r="Q210" s="3098"/>
      <c r="R210" s="3098"/>
      <c r="S210" s="3098"/>
      <c r="T210" s="3098"/>
      <c r="U210" s="3098"/>
      <c r="V210" s="3098"/>
      <c r="W210" s="3098"/>
      <c r="X210" s="3098"/>
      <c r="Y210" s="3098"/>
      <c r="Z210" s="3098"/>
      <c r="AA210" s="3098"/>
      <c r="AB210" s="3098"/>
      <c r="AC210" s="3098"/>
      <c r="AD210" s="3098"/>
      <c r="AE210" s="3098"/>
      <c r="AF210" s="3098"/>
      <c r="AG210" s="3098"/>
      <c r="AH210" s="3098"/>
      <c r="AI210" s="3098"/>
      <c r="AJ210" s="3098"/>
      <c r="AK210" s="3098"/>
      <c r="AL210" s="3098"/>
      <c r="AM210" s="3098"/>
      <c r="AN210" s="3098"/>
      <c r="AO210" s="3143"/>
      <c r="AP210" s="3143"/>
      <c r="AQ210" s="3143"/>
      <c r="AR210" s="3143"/>
      <c r="AS210" s="3143"/>
      <c r="AT210" s="3143"/>
      <c r="AU210" s="3143"/>
      <c r="AV210" s="3143"/>
      <c r="AW210" s="3143"/>
      <c r="AX210" s="3143"/>
      <c r="AY210" s="3143"/>
      <c r="AZ210" s="3143"/>
      <c r="BA210" s="3143"/>
      <c r="BB210" s="3143"/>
      <c r="BC210" s="3143"/>
      <c r="BD210" s="3143"/>
      <c r="BE210" s="3143"/>
      <c r="BF210" s="3143"/>
      <c r="BG210" s="3143"/>
      <c r="BH210" s="3143"/>
      <c r="BI210" s="3143"/>
      <c r="BJ210" s="3143"/>
      <c r="BK210" s="3143"/>
      <c r="BL210" s="3143"/>
      <c r="BM210" s="3143"/>
      <c r="BN210" s="3143"/>
      <c r="BO210" s="3143"/>
      <c r="BP210" s="3143"/>
      <c r="BQ210" s="3189"/>
      <c r="BR210" s="3189"/>
      <c r="BS210" s="3189"/>
      <c r="BT210" s="3189"/>
      <c r="BU210" s="3189"/>
      <c r="BV210" s="3189"/>
      <c r="BW210" s="3189"/>
      <c r="BX210" s="3189"/>
      <c r="BY210" s="3189"/>
      <c r="BZ210" s="3189"/>
      <c r="CA210" s="3143"/>
      <c r="CB210" s="3143"/>
      <c r="CC210" s="3143"/>
    </row>
    <row r="211" spans="1:81" ht="16.5" customHeight="1">
      <c r="A211" s="3143"/>
      <c r="B211" s="3143"/>
      <c r="C211" s="3143"/>
      <c r="D211" s="3143"/>
      <c r="E211" s="3143"/>
      <c r="F211" s="3143"/>
      <c r="G211" s="3143"/>
      <c r="H211" s="3143"/>
      <c r="I211" s="3143"/>
      <c r="J211" s="3143"/>
      <c r="K211" s="3143"/>
      <c r="L211" s="3098"/>
      <c r="M211" s="3098"/>
      <c r="N211" s="3098"/>
      <c r="O211" s="3098"/>
      <c r="P211" s="3098"/>
      <c r="Q211" s="3098"/>
      <c r="R211" s="3098"/>
      <c r="S211" s="3098"/>
      <c r="T211" s="3098"/>
      <c r="U211" s="3098"/>
      <c r="V211" s="3098"/>
      <c r="W211" s="3098"/>
      <c r="X211" s="3098"/>
      <c r="Y211" s="3098"/>
      <c r="Z211" s="3098"/>
      <c r="AA211" s="3098"/>
      <c r="AB211" s="3098"/>
      <c r="AC211" s="3098"/>
      <c r="AD211" s="3098"/>
      <c r="AE211" s="3098"/>
      <c r="AF211" s="3098"/>
      <c r="AG211" s="3098"/>
      <c r="AH211" s="3098"/>
      <c r="AI211" s="3098"/>
      <c r="AJ211" s="3098"/>
      <c r="AK211" s="3098"/>
      <c r="AL211" s="3098"/>
      <c r="AM211" s="3098"/>
      <c r="AN211" s="3098"/>
      <c r="AO211" s="3143"/>
      <c r="AP211" s="3143"/>
      <c r="AQ211" s="3143"/>
      <c r="AR211" s="3143"/>
      <c r="AS211" s="3143"/>
      <c r="AT211" s="3143"/>
      <c r="AU211" s="3143"/>
      <c r="AV211" s="3143"/>
      <c r="AW211" s="3143"/>
      <c r="AX211" s="3143"/>
      <c r="AY211" s="3143"/>
      <c r="AZ211" s="3143"/>
      <c r="BA211" s="3143"/>
      <c r="BB211" s="3143"/>
      <c r="BC211" s="3143"/>
      <c r="BD211" s="3143"/>
      <c r="BE211" s="3143"/>
      <c r="BF211" s="3143"/>
      <c r="BG211" s="3143"/>
      <c r="BH211" s="3143"/>
      <c r="BI211" s="3143"/>
      <c r="BJ211" s="3143"/>
      <c r="BK211" s="3143"/>
      <c r="BL211" s="3143"/>
      <c r="BM211" s="3143"/>
      <c r="BN211" s="3143"/>
      <c r="BO211" s="3143"/>
      <c r="BP211" s="3143"/>
      <c r="BQ211" s="3189"/>
      <c r="BR211" s="3189"/>
      <c r="BS211" s="3189"/>
      <c r="BT211" s="3189"/>
      <c r="BU211" s="3189"/>
      <c r="BV211" s="3189"/>
      <c r="BW211" s="3189"/>
      <c r="BX211" s="3189"/>
      <c r="BY211" s="3189"/>
      <c r="BZ211" s="3189"/>
      <c r="CA211" s="3143"/>
      <c r="CB211" s="3143"/>
      <c r="CC211" s="3143"/>
    </row>
    <row r="212" spans="1:81" ht="16.5" customHeight="1">
      <c r="A212" s="3143"/>
      <c r="B212" s="3143"/>
      <c r="C212" s="3143"/>
      <c r="D212" s="3143"/>
      <c r="E212" s="3143"/>
      <c r="F212" s="3143"/>
      <c r="G212" s="3143"/>
      <c r="H212" s="3143"/>
      <c r="I212" s="3143"/>
      <c r="J212" s="3143"/>
      <c r="K212" s="3143"/>
      <c r="L212" s="3098"/>
      <c r="M212" s="3098"/>
      <c r="N212" s="3098"/>
      <c r="O212" s="3098"/>
      <c r="P212" s="3098"/>
      <c r="Q212" s="3098"/>
      <c r="R212" s="3098"/>
      <c r="S212" s="3098"/>
      <c r="T212" s="3098"/>
      <c r="U212" s="3098"/>
      <c r="V212" s="3098"/>
      <c r="W212" s="3098"/>
      <c r="X212" s="3098"/>
      <c r="Y212" s="3098"/>
      <c r="Z212" s="3098"/>
      <c r="AA212" s="3098"/>
      <c r="AB212" s="3098"/>
      <c r="AC212" s="3098"/>
      <c r="AD212" s="3098"/>
      <c r="AE212" s="3098"/>
      <c r="AF212" s="3098"/>
      <c r="AG212" s="3098"/>
      <c r="AH212" s="3098"/>
      <c r="AI212" s="3098"/>
      <c r="AJ212" s="3098"/>
      <c r="AK212" s="3098"/>
      <c r="AL212" s="3098"/>
      <c r="AM212" s="3098"/>
      <c r="AN212" s="3098"/>
      <c r="AO212" s="3143"/>
      <c r="AP212" s="3143"/>
      <c r="AQ212" s="3143"/>
      <c r="AR212" s="3143"/>
      <c r="AS212" s="3143"/>
      <c r="AT212" s="3143"/>
      <c r="AU212" s="3143"/>
      <c r="AV212" s="3143"/>
      <c r="AW212" s="3143"/>
      <c r="AX212" s="3143"/>
      <c r="AY212" s="3143"/>
      <c r="AZ212" s="3143"/>
      <c r="BA212" s="3143"/>
      <c r="BB212" s="3143"/>
      <c r="BC212" s="3143"/>
      <c r="BD212" s="3143"/>
      <c r="BE212" s="3143"/>
      <c r="BF212" s="3143"/>
      <c r="BG212" s="3143"/>
      <c r="BH212" s="3143"/>
      <c r="BI212" s="3143"/>
      <c r="BJ212" s="3143"/>
      <c r="BK212" s="3143"/>
      <c r="BL212" s="3143"/>
      <c r="BM212" s="3143"/>
      <c r="BN212" s="3143"/>
      <c r="BO212" s="3143"/>
      <c r="BP212" s="3143"/>
      <c r="BQ212" s="3189"/>
      <c r="BR212" s="3189"/>
      <c r="BS212" s="3189"/>
      <c r="BT212" s="3189"/>
      <c r="BU212" s="3189"/>
      <c r="BV212" s="3189"/>
      <c r="BW212" s="3189"/>
      <c r="BX212" s="3189"/>
      <c r="BY212" s="3189"/>
      <c r="BZ212" s="3189"/>
      <c r="CA212" s="3143"/>
      <c r="CB212" s="3143"/>
      <c r="CC212" s="3143"/>
    </row>
    <row r="213" spans="1:81" ht="16.5" customHeight="1">
      <c r="A213" s="3143"/>
      <c r="B213" s="3143"/>
      <c r="C213" s="3143"/>
      <c r="D213" s="3143"/>
      <c r="E213" s="3143"/>
      <c r="F213" s="3143"/>
      <c r="G213" s="3143"/>
      <c r="H213" s="3143"/>
      <c r="I213" s="3143"/>
      <c r="J213" s="3143"/>
      <c r="K213" s="3143"/>
      <c r="L213" s="3098"/>
      <c r="M213" s="3098"/>
      <c r="N213" s="3098"/>
      <c r="O213" s="3098"/>
      <c r="P213" s="3098"/>
      <c r="Q213" s="3098"/>
      <c r="R213" s="3098"/>
      <c r="S213" s="3098"/>
      <c r="T213" s="3098"/>
      <c r="U213" s="3098"/>
      <c r="V213" s="3098"/>
      <c r="W213" s="3098"/>
      <c r="X213" s="3098"/>
      <c r="Y213" s="3098"/>
      <c r="Z213" s="3098"/>
      <c r="AA213" s="3098"/>
      <c r="AB213" s="3098"/>
      <c r="AC213" s="3098"/>
      <c r="AD213" s="3098"/>
      <c r="AE213" s="3098"/>
      <c r="AF213" s="3098"/>
      <c r="AG213" s="3098"/>
      <c r="AH213" s="3098"/>
      <c r="AI213" s="3098"/>
      <c r="AJ213" s="3098"/>
      <c r="AK213" s="3098"/>
      <c r="AL213" s="3098"/>
      <c r="AM213" s="3098"/>
      <c r="AN213" s="3098"/>
      <c r="AO213" s="3143"/>
      <c r="AP213" s="3143"/>
      <c r="AQ213" s="3143"/>
      <c r="AR213" s="3143"/>
      <c r="AS213" s="3143"/>
      <c r="AT213" s="3143"/>
      <c r="AU213" s="3143"/>
      <c r="AV213" s="3143"/>
      <c r="AW213" s="3143"/>
      <c r="AX213" s="3143"/>
      <c r="AY213" s="3143"/>
      <c r="AZ213" s="3143"/>
      <c r="BA213" s="3143"/>
      <c r="BB213" s="3143"/>
      <c r="BC213" s="3143"/>
      <c r="BD213" s="3143"/>
      <c r="BE213" s="3143"/>
      <c r="BF213" s="3143"/>
      <c r="BG213" s="3143"/>
      <c r="BH213" s="3143"/>
      <c r="BI213" s="3143"/>
      <c r="BJ213" s="3143"/>
      <c r="BK213" s="3143"/>
      <c r="BL213" s="3143"/>
      <c r="BM213" s="3143"/>
      <c r="BN213" s="3143"/>
      <c r="BO213" s="3143"/>
      <c r="BP213" s="3143"/>
      <c r="BQ213" s="3189"/>
      <c r="BR213" s="3189"/>
      <c r="BS213" s="3189"/>
      <c r="BT213" s="3189"/>
      <c r="BU213" s="3189"/>
      <c r="BV213" s="3189"/>
      <c r="BW213" s="3189"/>
      <c r="BX213" s="3189"/>
      <c r="BY213" s="3189"/>
      <c r="BZ213" s="3189"/>
      <c r="CA213" s="3143"/>
      <c r="CB213" s="3143"/>
      <c r="CC213" s="3143"/>
    </row>
    <row r="214" spans="1:81" ht="16.5" customHeight="1">
      <c r="A214" s="3143"/>
      <c r="B214" s="3143"/>
      <c r="C214" s="3143"/>
      <c r="D214" s="3143"/>
      <c r="E214" s="3143"/>
      <c r="F214" s="3143"/>
      <c r="G214" s="3143"/>
      <c r="H214" s="3143"/>
      <c r="I214" s="3143"/>
      <c r="J214" s="3143"/>
      <c r="K214" s="3143"/>
      <c r="L214" s="3098"/>
      <c r="M214" s="3098"/>
      <c r="N214" s="3098"/>
      <c r="O214" s="3098"/>
      <c r="P214" s="3098"/>
      <c r="Q214" s="3098"/>
      <c r="R214" s="3098"/>
      <c r="S214" s="3098"/>
      <c r="T214" s="3098"/>
      <c r="U214" s="3098"/>
      <c r="V214" s="3098"/>
      <c r="W214" s="3098"/>
      <c r="X214" s="3098"/>
      <c r="Y214" s="3098"/>
      <c r="Z214" s="3098"/>
      <c r="AA214" s="3098"/>
      <c r="AB214" s="3098"/>
      <c r="AC214" s="3098"/>
      <c r="AD214" s="3098"/>
      <c r="AE214" s="3098"/>
      <c r="AF214" s="3098"/>
      <c r="AG214" s="3098"/>
      <c r="AH214" s="3098"/>
      <c r="AI214" s="3098"/>
      <c r="AJ214" s="3098"/>
      <c r="AK214" s="3098"/>
      <c r="AL214" s="3098"/>
      <c r="AM214" s="3098"/>
      <c r="AN214" s="3098"/>
      <c r="AO214" s="3143"/>
      <c r="AP214" s="3143"/>
      <c r="AQ214" s="3143"/>
      <c r="AR214" s="3143"/>
      <c r="AS214" s="3143"/>
      <c r="AT214" s="3143"/>
      <c r="AU214" s="3143"/>
      <c r="AV214" s="3143"/>
      <c r="AW214" s="3143"/>
      <c r="AX214" s="3143"/>
      <c r="AY214" s="3143"/>
      <c r="AZ214" s="3143"/>
      <c r="BA214" s="3143"/>
      <c r="BB214" s="3143"/>
      <c r="BC214" s="3143"/>
      <c r="BD214" s="3143"/>
      <c r="BE214" s="3143"/>
      <c r="BF214" s="3143"/>
      <c r="BG214" s="3143"/>
      <c r="BH214" s="3143"/>
      <c r="BI214" s="3143"/>
      <c r="BJ214" s="3143"/>
      <c r="BK214" s="3143"/>
      <c r="BL214" s="3143"/>
      <c r="BM214" s="3143"/>
      <c r="BN214" s="3143"/>
      <c r="BO214" s="3143"/>
      <c r="BP214" s="3143"/>
      <c r="BQ214" s="3189"/>
      <c r="BR214" s="3189"/>
      <c r="BS214" s="3189"/>
      <c r="BT214" s="3189"/>
      <c r="BU214" s="3189"/>
      <c r="BV214" s="3189"/>
      <c r="BW214" s="3189"/>
      <c r="BX214" s="3189"/>
      <c r="BY214" s="3189"/>
      <c r="BZ214" s="3189"/>
      <c r="CA214" s="3143"/>
      <c r="CB214" s="3143"/>
      <c r="CC214" s="3143"/>
    </row>
    <row r="215" spans="1:81" ht="16.5" customHeight="1">
      <c r="A215" s="3143"/>
      <c r="B215" s="3143"/>
      <c r="C215" s="3143"/>
      <c r="D215" s="3143"/>
      <c r="E215" s="3143"/>
      <c r="F215" s="3143"/>
      <c r="G215" s="3143"/>
      <c r="H215" s="3143"/>
      <c r="I215" s="3143"/>
      <c r="J215" s="3143"/>
      <c r="K215" s="3143"/>
      <c r="L215" s="3098"/>
      <c r="M215" s="3098"/>
      <c r="N215" s="3098"/>
      <c r="O215" s="3098"/>
      <c r="P215" s="3098"/>
      <c r="Q215" s="3098"/>
      <c r="R215" s="3098"/>
      <c r="S215" s="3098"/>
      <c r="T215" s="3098"/>
      <c r="U215" s="3098"/>
      <c r="V215" s="3098"/>
      <c r="W215" s="3098"/>
      <c r="X215" s="3098"/>
      <c r="Y215" s="3098"/>
      <c r="Z215" s="3098"/>
      <c r="AA215" s="3098"/>
      <c r="AB215" s="3098"/>
      <c r="AC215" s="3098"/>
      <c r="AD215" s="3098"/>
      <c r="AE215" s="3098"/>
      <c r="AF215" s="3098"/>
      <c r="AG215" s="3098"/>
      <c r="AH215" s="3098"/>
      <c r="AI215" s="3098"/>
      <c r="AJ215" s="3098"/>
      <c r="AK215" s="3098"/>
      <c r="AL215" s="3098"/>
      <c r="AM215" s="3098"/>
      <c r="AN215" s="3098"/>
      <c r="AO215" s="3143"/>
      <c r="AP215" s="3143"/>
      <c r="AQ215" s="3143"/>
      <c r="AR215" s="3143"/>
      <c r="AS215" s="3143"/>
      <c r="AT215" s="3143"/>
      <c r="AU215" s="3143"/>
      <c r="AV215" s="3143"/>
      <c r="AW215" s="3143"/>
      <c r="AX215" s="3143"/>
      <c r="AY215" s="3143"/>
      <c r="AZ215" s="3143"/>
      <c r="BA215" s="3143"/>
      <c r="BB215" s="3143"/>
      <c r="BC215" s="3143"/>
      <c r="BD215" s="3143"/>
      <c r="BE215" s="3143"/>
      <c r="BF215" s="3143"/>
      <c r="BG215" s="3143"/>
      <c r="BH215" s="3143"/>
      <c r="BI215" s="3143"/>
      <c r="BJ215" s="3143"/>
      <c r="BK215" s="3143"/>
      <c r="BL215" s="3143"/>
      <c r="BM215" s="3143"/>
      <c r="BN215" s="3143"/>
      <c r="BO215" s="3143"/>
      <c r="BP215" s="3143"/>
      <c r="BQ215" s="3189"/>
      <c r="BR215" s="3189"/>
      <c r="BS215" s="3189"/>
      <c r="BT215" s="3189"/>
      <c r="BU215" s="3189"/>
      <c r="BV215" s="3189"/>
      <c r="BW215" s="3189"/>
      <c r="BX215" s="3189"/>
      <c r="BY215" s="3189"/>
      <c r="BZ215" s="3189"/>
      <c r="CA215" s="3143"/>
      <c r="CB215" s="3143"/>
      <c r="CC215" s="3143"/>
    </row>
    <row r="216" spans="1:81" ht="16.5" customHeight="1">
      <c r="A216" s="3143"/>
      <c r="B216" s="3143"/>
      <c r="C216" s="3143"/>
      <c r="D216" s="3143"/>
      <c r="E216" s="3143"/>
      <c r="F216" s="3143"/>
      <c r="G216" s="3143"/>
      <c r="H216" s="3143"/>
      <c r="I216" s="3143"/>
      <c r="J216" s="3143"/>
      <c r="K216" s="3143"/>
      <c r="L216" s="3098"/>
      <c r="M216" s="3098"/>
      <c r="N216" s="3098"/>
      <c r="O216" s="3098"/>
      <c r="P216" s="3098"/>
      <c r="Q216" s="3098"/>
      <c r="R216" s="3098"/>
      <c r="S216" s="3098"/>
      <c r="T216" s="3098"/>
      <c r="U216" s="3098"/>
      <c r="V216" s="3098"/>
      <c r="W216" s="3098"/>
      <c r="X216" s="3098"/>
      <c r="Y216" s="3098"/>
      <c r="Z216" s="3098"/>
      <c r="AA216" s="3098"/>
      <c r="AB216" s="3098"/>
      <c r="AC216" s="3098"/>
      <c r="AD216" s="3098"/>
      <c r="AE216" s="3098"/>
      <c r="AF216" s="3098"/>
      <c r="AG216" s="3098"/>
      <c r="AH216" s="3098"/>
      <c r="AI216" s="3098"/>
      <c r="AJ216" s="3098"/>
      <c r="AK216" s="3098"/>
      <c r="AL216" s="3098"/>
      <c r="AM216" s="3098"/>
      <c r="AN216" s="3098"/>
      <c r="AO216" s="3143"/>
      <c r="AP216" s="3143"/>
      <c r="AQ216" s="3143"/>
      <c r="AR216" s="3143"/>
      <c r="AS216" s="3143"/>
      <c r="AT216" s="3143"/>
      <c r="AU216" s="3143"/>
      <c r="AV216" s="3143"/>
      <c r="AW216" s="3143"/>
      <c r="AX216" s="3143"/>
      <c r="AY216" s="3143"/>
      <c r="AZ216" s="3143"/>
      <c r="BA216" s="3143"/>
      <c r="BB216" s="3143"/>
      <c r="BC216" s="3143"/>
      <c r="BD216" s="3143"/>
      <c r="BE216" s="3143"/>
      <c r="BF216" s="3143"/>
      <c r="BG216" s="3143"/>
      <c r="BH216" s="3143"/>
      <c r="BI216" s="3143"/>
      <c r="BJ216" s="3143"/>
      <c r="BK216" s="3143"/>
      <c r="BL216" s="3143"/>
      <c r="BM216" s="3143"/>
      <c r="BN216" s="3143"/>
      <c r="BO216" s="3143"/>
      <c r="BP216" s="3143"/>
      <c r="BQ216" s="3189"/>
      <c r="BR216" s="3189"/>
      <c r="BS216" s="3189"/>
      <c r="BT216" s="3189"/>
      <c r="BU216" s="3189"/>
      <c r="BV216" s="3189"/>
      <c r="BW216" s="3189"/>
      <c r="BX216" s="3189"/>
      <c r="BY216" s="3189"/>
      <c r="BZ216" s="3189"/>
      <c r="CA216" s="3143"/>
      <c r="CB216" s="3143"/>
      <c r="CC216" s="3143"/>
    </row>
    <row r="217" spans="1:81" ht="16.5" customHeight="1">
      <c r="A217" s="3143"/>
      <c r="B217" s="3143"/>
      <c r="C217" s="3143"/>
      <c r="D217" s="3143"/>
      <c r="E217" s="3143"/>
      <c r="F217" s="3143"/>
      <c r="G217" s="3143"/>
      <c r="H217" s="3143"/>
      <c r="I217" s="3143"/>
      <c r="J217" s="3143"/>
      <c r="K217" s="3143"/>
      <c r="L217" s="3098"/>
      <c r="M217" s="3098"/>
      <c r="N217" s="3098"/>
      <c r="O217" s="3098"/>
      <c r="P217" s="3098"/>
      <c r="Q217" s="3098"/>
      <c r="R217" s="3098"/>
      <c r="S217" s="3098"/>
      <c r="T217" s="3098"/>
      <c r="U217" s="3098"/>
      <c r="V217" s="3098"/>
      <c r="W217" s="3098"/>
      <c r="X217" s="3098"/>
      <c r="Y217" s="3098"/>
      <c r="Z217" s="3098"/>
      <c r="AA217" s="3098"/>
      <c r="AB217" s="3098"/>
      <c r="AC217" s="3098"/>
      <c r="AD217" s="3098"/>
      <c r="AE217" s="3098"/>
      <c r="AF217" s="3098"/>
      <c r="AG217" s="3098"/>
      <c r="AH217" s="3098"/>
      <c r="AI217" s="3098"/>
      <c r="AJ217" s="3098"/>
      <c r="AK217" s="3098"/>
      <c r="AL217" s="3098"/>
      <c r="AM217" s="3098"/>
      <c r="AN217" s="3098"/>
      <c r="AO217" s="3143"/>
      <c r="AP217" s="3143"/>
      <c r="AQ217" s="3143"/>
      <c r="AR217" s="3143"/>
      <c r="AS217" s="3143"/>
      <c r="AT217" s="3143"/>
      <c r="AU217" s="3143"/>
      <c r="AV217" s="3143"/>
      <c r="AW217" s="3143"/>
      <c r="AX217" s="3143"/>
      <c r="AY217" s="3143"/>
      <c r="AZ217" s="3143"/>
      <c r="BA217" s="3143"/>
      <c r="BB217" s="3143"/>
      <c r="BC217" s="3143"/>
      <c r="BD217" s="3143"/>
      <c r="BE217" s="3143"/>
      <c r="BF217" s="3143"/>
      <c r="BG217" s="3143"/>
      <c r="BH217" s="3143"/>
      <c r="BI217" s="3143"/>
      <c r="BJ217" s="3143"/>
      <c r="BK217" s="3143"/>
      <c r="BL217" s="3143"/>
      <c r="BM217" s="3143"/>
      <c r="BN217" s="3143"/>
      <c r="BO217" s="3143"/>
      <c r="BP217" s="3143"/>
      <c r="BQ217" s="3189"/>
      <c r="BR217" s="3189"/>
      <c r="BS217" s="3189"/>
      <c r="BT217" s="3189"/>
      <c r="BU217" s="3189"/>
      <c r="BV217" s="3189"/>
      <c r="BW217" s="3189"/>
      <c r="BX217" s="3189"/>
      <c r="BY217" s="3189"/>
      <c r="BZ217" s="3189"/>
      <c r="CA217" s="3143"/>
      <c r="CB217" s="3143"/>
      <c r="CC217" s="3143"/>
    </row>
    <row r="218" spans="1:81" ht="16.5" customHeight="1">
      <c r="A218" s="3143"/>
      <c r="B218" s="3143"/>
      <c r="C218" s="3143"/>
      <c r="D218" s="3143"/>
      <c r="E218" s="3143"/>
      <c r="F218" s="3143"/>
      <c r="G218" s="3143"/>
      <c r="H218" s="3143"/>
      <c r="I218" s="3143"/>
      <c r="J218" s="3143"/>
      <c r="K218" s="3143"/>
      <c r="L218" s="3098"/>
      <c r="M218" s="3098"/>
      <c r="N218" s="3098"/>
      <c r="O218" s="3098"/>
      <c r="P218" s="3098"/>
      <c r="Q218" s="3098"/>
      <c r="R218" s="3098"/>
      <c r="S218" s="3098"/>
      <c r="T218" s="3098"/>
      <c r="U218" s="3098"/>
      <c r="V218" s="3098"/>
      <c r="W218" s="3098"/>
      <c r="X218" s="3098"/>
      <c r="Y218" s="3098"/>
      <c r="Z218" s="3098"/>
      <c r="AA218" s="3098"/>
      <c r="AB218" s="3098"/>
      <c r="AC218" s="3098"/>
      <c r="AD218" s="3098"/>
      <c r="AE218" s="3098"/>
      <c r="AF218" s="3098"/>
      <c r="AG218" s="3098"/>
      <c r="AH218" s="3098"/>
      <c r="AI218" s="3098"/>
      <c r="AJ218" s="3098"/>
      <c r="AK218" s="3098"/>
      <c r="AL218" s="3098"/>
      <c r="AM218" s="3098"/>
      <c r="AN218" s="3098"/>
      <c r="AO218" s="3143"/>
      <c r="AP218" s="3143"/>
      <c r="AQ218" s="3143"/>
      <c r="AR218" s="3143"/>
      <c r="AS218" s="3143"/>
      <c r="AT218" s="3143"/>
      <c r="AU218" s="3143"/>
      <c r="AV218" s="3143"/>
      <c r="AW218" s="3143"/>
      <c r="AX218" s="3143"/>
      <c r="AY218" s="3143"/>
      <c r="AZ218" s="3143"/>
      <c r="BA218" s="3143"/>
      <c r="BB218" s="3143"/>
      <c r="BC218" s="3143"/>
      <c r="BD218" s="3143"/>
      <c r="BE218" s="3143"/>
      <c r="BF218" s="3143"/>
      <c r="BG218" s="3143"/>
      <c r="BH218" s="3143"/>
      <c r="BI218" s="3143"/>
      <c r="BJ218" s="3143"/>
      <c r="BK218" s="3143"/>
      <c r="BL218" s="3143"/>
      <c r="BM218" s="3143"/>
      <c r="BN218" s="3143"/>
      <c r="BO218" s="3143"/>
      <c r="BP218" s="3143"/>
      <c r="BQ218" s="3189"/>
      <c r="BR218" s="3189"/>
      <c r="BS218" s="3189"/>
      <c r="BT218" s="3189"/>
      <c r="BU218" s="3189"/>
      <c r="BV218" s="3189"/>
      <c r="BW218" s="3189"/>
      <c r="BX218" s="3189"/>
      <c r="BY218" s="3189"/>
      <c r="BZ218" s="3189"/>
      <c r="CA218" s="3143"/>
      <c r="CB218" s="3143"/>
      <c r="CC218" s="3143"/>
    </row>
    <row r="219" spans="1:81" ht="16.5" customHeight="1">
      <c r="A219" s="3143"/>
      <c r="B219" s="3143"/>
      <c r="C219" s="3143"/>
      <c r="D219" s="3143"/>
      <c r="E219" s="3143"/>
      <c r="F219" s="3143"/>
      <c r="G219" s="3143"/>
      <c r="H219" s="3143"/>
      <c r="I219" s="3143"/>
      <c r="J219" s="3143"/>
      <c r="K219" s="3143"/>
      <c r="L219" s="3098"/>
      <c r="M219" s="3098"/>
      <c r="N219" s="3098"/>
      <c r="O219" s="3098"/>
      <c r="P219" s="3098"/>
      <c r="Q219" s="3098"/>
      <c r="R219" s="3098"/>
      <c r="S219" s="3098"/>
      <c r="T219" s="3098"/>
      <c r="U219" s="3098"/>
      <c r="V219" s="3098"/>
      <c r="W219" s="3098"/>
      <c r="X219" s="3098"/>
      <c r="Y219" s="3098"/>
      <c r="Z219" s="3098"/>
      <c r="AA219" s="3098"/>
      <c r="AB219" s="3098"/>
      <c r="AC219" s="3098"/>
      <c r="AD219" s="3098"/>
      <c r="AE219" s="3098"/>
      <c r="AF219" s="3098"/>
      <c r="AG219" s="3098"/>
      <c r="AH219" s="3098"/>
      <c r="AI219" s="3098"/>
      <c r="AJ219" s="3098"/>
      <c r="AK219" s="3098"/>
      <c r="AL219" s="3098"/>
      <c r="AM219" s="3098"/>
      <c r="AN219" s="3098"/>
      <c r="AO219" s="3143"/>
      <c r="AP219" s="3143"/>
      <c r="AQ219" s="3143"/>
      <c r="AR219" s="3143"/>
      <c r="AS219" s="3143"/>
      <c r="AT219" s="3143"/>
      <c r="AU219" s="3143"/>
      <c r="AV219" s="3143"/>
      <c r="AW219" s="3143"/>
      <c r="AX219" s="3143"/>
      <c r="AY219" s="3143"/>
      <c r="AZ219" s="3143"/>
      <c r="BA219" s="3143"/>
      <c r="BB219" s="3143"/>
      <c r="BC219" s="3143"/>
      <c r="BD219" s="3143"/>
      <c r="BE219" s="3143"/>
      <c r="BF219" s="3143"/>
      <c r="BG219" s="3143"/>
      <c r="BH219" s="3143"/>
      <c r="BI219" s="3143"/>
      <c r="BJ219" s="3143"/>
      <c r="BK219" s="3143"/>
      <c r="BL219" s="3143"/>
      <c r="BM219" s="3143"/>
      <c r="BN219" s="3143"/>
      <c r="BO219" s="3143"/>
      <c r="BP219" s="3143"/>
      <c r="BQ219" s="3189"/>
      <c r="BR219" s="3189"/>
      <c r="BS219" s="3189"/>
      <c r="BT219" s="3189"/>
      <c r="BU219" s="3189"/>
      <c r="BV219" s="3189"/>
      <c r="BW219" s="3189"/>
      <c r="BX219" s="3189"/>
      <c r="BY219" s="3189"/>
      <c r="BZ219" s="3189"/>
      <c r="CA219" s="3143"/>
      <c r="CB219" s="3143"/>
      <c r="CC219" s="3143"/>
    </row>
    <row r="220" spans="1:81" ht="16.5" customHeight="1">
      <c r="A220" s="3143"/>
      <c r="B220" s="3143"/>
      <c r="C220" s="3143"/>
      <c r="D220" s="3143"/>
      <c r="E220" s="3143"/>
      <c r="F220" s="3143"/>
      <c r="G220" s="3143"/>
      <c r="H220" s="3143"/>
      <c r="I220" s="3143"/>
      <c r="J220" s="3143"/>
      <c r="K220" s="3143"/>
      <c r="L220" s="3098"/>
      <c r="M220" s="3098"/>
      <c r="N220" s="3098"/>
      <c r="O220" s="3098"/>
      <c r="P220" s="3098"/>
      <c r="Q220" s="3098"/>
      <c r="R220" s="3098"/>
      <c r="S220" s="3098"/>
      <c r="T220" s="3098"/>
      <c r="U220" s="3098"/>
      <c r="V220" s="3098"/>
      <c r="W220" s="3098"/>
      <c r="X220" s="3098"/>
      <c r="Y220" s="3098"/>
      <c r="Z220" s="3098"/>
      <c r="AA220" s="3098"/>
      <c r="AB220" s="3098"/>
      <c r="AC220" s="3098"/>
      <c r="AD220" s="3098"/>
      <c r="AE220" s="3098"/>
      <c r="AF220" s="3098"/>
      <c r="AG220" s="3098"/>
      <c r="AH220" s="3098"/>
      <c r="AI220" s="3098"/>
      <c r="AJ220" s="3098"/>
      <c r="AK220" s="3098"/>
      <c r="AL220" s="3098"/>
      <c r="AM220" s="3098"/>
      <c r="AN220" s="3098"/>
      <c r="AO220" s="3143"/>
      <c r="AP220" s="3143"/>
      <c r="AQ220" s="3143"/>
      <c r="AR220" s="3143"/>
      <c r="AS220" s="3143"/>
      <c r="AT220" s="3143"/>
      <c r="AU220" s="3143"/>
      <c r="AV220" s="3143"/>
      <c r="AW220" s="3143"/>
      <c r="AX220" s="3143"/>
      <c r="AY220" s="3143"/>
      <c r="AZ220" s="3143"/>
      <c r="BA220" s="3143"/>
      <c r="BB220" s="3143"/>
      <c r="BC220" s="3143"/>
      <c r="BD220" s="3143"/>
      <c r="BE220" s="3143"/>
      <c r="BF220" s="3143"/>
      <c r="BG220" s="3143"/>
      <c r="BH220" s="3143"/>
      <c r="BI220" s="3143"/>
      <c r="BJ220" s="3143"/>
      <c r="BK220" s="3143"/>
      <c r="BL220" s="3143"/>
      <c r="BM220" s="3143"/>
      <c r="BN220" s="3143"/>
      <c r="BO220" s="3143"/>
      <c r="BP220" s="3143"/>
      <c r="BQ220" s="3189"/>
      <c r="BR220" s="3189"/>
      <c r="BS220" s="3189"/>
      <c r="BT220" s="3189"/>
      <c r="BU220" s="3189"/>
      <c r="BV220" s="3189"/>
      <c r="BW220" s="3189"/>
      <c r="BX220" s="3189"/>
      <c r="BY220" s="3189"/>
      <c r="BZ220" s="3189"/>
      <c r="CA220" s="3143"/>
      <c r="CB220" s="3143"/>
      <c r="CC220" s="3143"/>
    </row>
    <row r="221" spans="1:81" ht="16.5" customHeight="1">
      <c r="A221" s="3143"/>
      <c r="B221" s="3143"/>
      <c r="C221" s="3143"/>
      <c r="D221" s="3143"/>
      <c r="E221" s="3143"/>
      <c r="F221" s="3143"/>
      <c r="G221" s="3143"/>
      <c r="H221" s="3143"/>
      <c r="I221" s="3143"/>
      <c r="J221" s="3143"/>
      <c r="K221" s="3143"/>
      <c r="L221" s="3098"/>
      <c r="M221" s="3098"/>
      <c r="N221" s="3098"/>
      <c r="O221" s="3098"/>
      <c r="P221" s="3098"/>
      <c r="Q221" s="3098"/>
      <c r="R221" s="3098"/>
      <c r="S221" s="3098"/>
      <c r="T221" s="3098"/>
      <c r="U221" s="3098"/>
      <c r="V221" s="3098"/>
      <c r="W221" s="3098"/>
      <c r="X221" s="3098"/>
      <c r="Y221" s="3098"/>
      <c r="Z221" s="3098"/>
      <c r="AA221" s="3098"/>
      <c r="AB221" s="3098"/>
      <c r="AC221" s="3098"/>
      <c r="AD221" s="3098"/>
      <c r="AE221" s="3098"/>
      <c r="AF221" s="3098"/>
      <c r="AG221" s="3098"/>
      <c r="AH221" s="3098"/>
      <c r="AI221" s="3098"/>
      <c r="AJ221" s="3098"/>
      <c r="AK221" s="3098"/>
      <c r="AL221" s="3098"/>
      <c r="AM221" s="3098"/>
      <c r="AN221" s="3098"/>
      <c r="AO221" s="3143"/>
      <c r="AP221" s="3143"/>
      <c r="AQ221" s="3143"/>
      <c r="AR221" s="3143"/>
      <c r="AS221" s="3143"/>
      <c r="AT221" s="3143"/>
      <c r="AU221" s="3143"/>
      <c r="AV221" s="3143"/>
      <c r="AW221" s="3143"/>
      <c r="AX221" s="3143"/>
      <c r="AY221" s="3143"/>
      <c r="AZ221" s="3143"/>
      <c r="BA221" s="3143"/>
      <c r="BB221" s="3143"/>
      <c r="BC221" s="3143"/>
      <c r="BD221" s="3143"/>
      <c r="BE221" s="3143"/>
      <c r="BF221" s="3143"/>
      <c r="BG221" s="3143"/>
      <c r="BH221" s="3143"/>
      <c r="BI221" s="3143"/>
      <c r="BJ221" s="3143"/>
      <c r="BK221" s="3143"/>
      <c r="BL221" s="3143"/>
      <c r="BM221" s="3143"/>
      <c r="BN221" s="3143"/>
      <c r="BO221" s="3143"/>
      <c r="BP221" s="3143"/>
      <c r="BQ221" s="3189"/>
      <c r="BR221" s="3189"/>
      <c r="BS221" s="3189"/>
      <c r="BT221" s="3189"/>
      <c r="BU221" s="3189"/>
      <c r="BV221" s="3189"/>
      <c r="BW221" s="3189"/>
      <c r="BX221" s="3189"/>
      <c r="BY221" s="3189"/>
      <c r="BZ221" s="3189"/>
      <c r="CA221" s="3143"/>
      <c r="CB221" s="3143"/>
      <c r="CC221" s="3143"/>
    </row>
    <row r="222" spans="1:81" ht="16.5" customHeight="1">
      <c r="A222" s="3143"/>
      <c r="B222" s="3143"/>
      <c r="C222" s="3143"/>
      <c r="D222" s="3143"/>
      <c r="E222" s="3143"/>
      <c r="F222" s="3143"/>
      <c r="G222" s="3143"/>
      <c r="H222" s="3143"/>
      <c r="I222" s="3143"/>
      <c r="J222" s="3143"/>
      <c r="K222" s="3143"/>
      <c r="L222" s="3098"/>
      <c r="M222" s="3098"/>
      <c r="N222" s="3098"/>
      <c r="O222" s="3098"/>
      <c r="P222" s="3098"/>
      <c r="Q222" s="3098"/>
      <c r="R222" s="3098"/>
      <c r="S222" s="3098"/>
      <c r="T222" s="3098"/>
      <c r="U222" s="3098"/>
      <c r="V222" s="3098"/>
      <c r="W222" s="3098"/>
      <c r="X222" s="3098"/>
      <c r="Y222" s="3098"/>
      <c r="Z222" s="3098"/>
      <c r="AA222" s="3098"/>
      <c r="AB222" s="3098"/>
      <c r="AC222" s="3098"/>
      <c r="AD222" s="3098"/>
      <c r="AE222" s="3098"/>
      <c r="AF222" s="3098"/>
      <c r="AG222" s="3098"/>
      <c r="AH222" s="3098"/>
      <c r="AI222" s="3098"/>
      <c r="AJ222" s="3098"/>
      <c r="AK222" s="3098"/>
      <c r="AL222" s="3098"/>
      <c r="AM222" s="3098"/>
      <c r="AN222" s="3098"/>
      <c r="AO222" s="3143"/>
      <c r="AP222" s="3143"/>
      <c r="AQ222" s="3143"/>
      <c r="AR222" s="3143"/>
      <c r="AS222" s="3143"/>
      <c r="AT222" s="3143"/>
      <c r="AU222" s="3143"/>
      <c r="AV222" s="3143"/>
      <c r="AW222" s="3143"/>
      <c r="AX222" s="3143"/>
      <c r="AY222" s="3143"/>
      <c r="AZ222" s="3143"/>
      <c r="BA222" s="3143"/>
      <c r="BB222" s="3143"/>
      <c r="BC222" s="3143"/>
      <c r="BD222" s="3143"/>
      <c r="BE222" s="3143"/>
      <c r="BF222" s="3143"/>
      <c r="BG222" s="3143"/>
      <c r="BH222" s="3143"/>
      <c r="BI222" s="3143"/>
      <c r="BJ222" s="3143"/>
      <c r="BK222" s="3143"/>
      <c r="BL222" s="3143"/>
      <c r="BM222" s="3143"/>
      <c r="BN222" s="3143"/>
      <c r="BO222" s="3143"/>
      <c r="BP222" s="3143"/>
      <c r="BQ222" s="3189"/>
      <c r="BR222" s="3189"/>
      <c r="BS222" s="3189"/>
      <c r="BT222" s="3189"/>
      <c r="BU222" s="3189"/>
      <c r="BV222" s="3189"/>
      <c r="BW222" s="3189"/>
      <c r="BX222" s="3189"/>
      <c r="BY222" s="3189"/>
      <c r="BZ222" s="3189"/>
      <c r="CA222" s="3143"/>
      <c r="CB222" s="3143"/>
      <c r="CC222" s="3143"/>
    </row>
    <row r="223" spans="1:81" ht="16.5" customHeight="1">
      <c r="A223" s="3143"/>
      <c r="B223" s="3143"/>
      <c r="C223" s="3143"/>
      <c r="D223" s="3143"/>
      <c r="E223" s="3143"/>
      <c r="F223" s="3143"/>
      <c r="G223" s="3143"/>
      <c r="H223" s="3143"/>
      <c r="I223" s="3143"/>
      <c r="J223" s="3143"/>
      <c r="K223" s="3143"/>
      <c r="L223" s="3098"/>
      <c r="M223" s="3098"/>
      <c r="N223" s="3098"/>
      <c r="O223" s="3098"/>
      <c r="P223" s="3098"/>
      <c r="Q223" s="3098"/>
      <c r="R223" s="3098"/>
      <c r="S223" s="3098"/>
      <c r="T223" s="3098"/>
      <c r="U223" s="3098"/>
      <c r="V223" s="3098"/>
      <c r="W223" s="3098"/>
      <c r="X223" s="3098"/>
      <c r="Y223" s="3098"/>
      <c r="Z223" s="3098"/>
      <c r="AA223" s="3098"/>
      <c r="AB223" s="3098"/>
      <c r="AC223" s="3098"/>
      <c r="AD223" s="3098"/>
      <c r="AE223" s="3098"/>
      <c r="AF223" s="3098"/>
      <c r="AG223" s="3098"/>
      <c r="AH223" s="3098"/>
      <c r="AI223" s="3098"/>
      <c r="AJ223" s="3098"/>
      <c r="AK223" s="3098"/>
      <c r="AL223" s="3098"/>
      <c r="AM223" s="3098"/>
      <c r="AN223" s="3098"/>
      <c r="AO223" s="3143"/>
      <c r="AP223" s="3143"/>
      <c r="AQ223" s="3143"/>
      <c r="AR223" s="3143"/>
      <c r="AS223" s="3143"/>
      <c r="AT223" s="3143"/>
      <c r="AU223" s="3143"/>
      <c r="AV223" s="3143"/>
      <c r="AW223" s="3143"/>
      <c r="AX223" s="3143"/>
      <c r="AY223" s="3143"/>
      <c r="AZ223" s="3143"/>
      <c r="BA223" s="3143"/>
      <c r="BB223" s="3143"/>
      <c r="BC223" s="3143"/>
      <c r="BD223" s="3143"/>
      <c r="BE223" s="3143"/>
      <c r="BF223" s="3143"/>
      <c r="BG223" s="3143"/>
      <c r="BH223" s="3143"/>
      <c r="BI223" s="3143"/>
      <c r="BJ223" s="3143"/>
      <c r="BK223" s="3143"/>
      <c r="BL223" s="3143"/>
      <c r="BM223" s="3143"/>
      <c r="BN223" s="3143"/>
      <c r="BO223" s="3143"/>
      <c r="BP223" s="3143"/>
      <c r="BQ223" s="3189"/>
      <c r="BR223" s="3189"/>
      <c r="BS223" s="3189"/>
      <c r="BT223" s="3189"/>
      <c r="BU223" s="3189"/>
      <c r="BV223" s="3189"/>
      <c r="BW223" s="3189"/>
      <c r="BX223" s="3189"/>
      <c r="BY223" s="3189"/>
      <c r="BZ223" s="3189"/>
      <c r="CA223" s="3143"/>
      <c r="CB223" s="3143"/>
      <c r="CC223" s="3143"/>
    </row>
    <row r="224" spans="1:81" ht="16.5" customHeight="1">
      <c r="A224" s="3143"/>
      <c r="B224" s="3143"/>
      <c r="C224" s="3143"/>
      <c r="D224" s="3143"/>
      <c r="E224" s="3143"/>
      <c r="F224" s="3143"/>
      <c r="G224" s="3143"/>
      <c r="H224" s="3143"/>
      <c r="I224" s="3143"/>
      <c r="J224" s="3143"/>
      <c r="K224" s="3143"/>
      <c r="L224" s="3098"/>
      <c r="M224" s="3098"/>
      <c r="N224" s="3098"/>
      <c r="O224" s="3098"/>
      <c r="P224" s="3098"/>
      <c r="Q224" s="3098"/>
      <c r="R224" s="3098"/>
      <c r="S224" s="3098"/>
      <c r="T224" s="3098"/>
      <c r="U224" s="3098"/>
      <c r="V224" s="3098"/>
      <c r="W224" s="3098"/>
      <c r="X224" s="3098"/>
      <c r="Y224" s="3098"/>
      <c r="Z224" s="3098"/>
      <c r="AA224" s="3098"/>
      <c r="AB224" s="3098"/>
      <c r="AC224" s="3098"/>
      <c r="AD224" s="3098"/>
      <c r="AE224" s="3098"/>
      <c r="AF224" s="3098"/>
      <c r="AG224" s="3098"/>
      <c r="AH224" s="3098"/>
      <c r="AI224" s="3098"/>
      <c r="AJ224" s="3098"/>
      <c r="AK224" s="3098"/>
      <c r="AL224" s="3098"/>
      <c r="AM224" s="3098"/>
      <c r="AN224" s="3098"/>
      <c r="AO224" s="3143"/>
      <c r="AP224" s="3143"/>
      <c r="AQ224" s="3143"/>
      <c r="AR224" s="3143"/>
      <c r="AS224" s="3143"/>
      <c r="AT224" s="3143"/>
      <c r="AU224" s="3143"/>
      <c r="AV224" s="3143"/>
      <c r="AW224" s="3143"/>
      <c r="AX224" s="3143"/>
      <c r="AY224" s="3143"/>
      <c r="AZ224" s="3143"/>
      <c r="BA224" s="3143"/>
      <c r="BB224" s="3143"/>
      <c r="BC224" s="3143"/>
      <c r="BD224" s="3143"/>
      <c r="BE224" s="3143"/>
      <c r="BF224" s="3143"/>
      <c r="BG224" s="3143"/>
      <c r="BH224" s="3143"/>
      <c r="BI224" s="3143"/>
      <c r="BJ224" s="3143"/>
      <c r="BK224" s="3143"/>
      <c r="BL224" s="3143"/>
      <c r="BM224" s="3143"/>
      <c r="BN224" s="3143"/>
      <c r="BO224" s="3143"/>
      <c r="BP224" s="3143"/>
      <c r="BQ224" s="3189"/>
      <c r="BR224" s="3189"/>
      <c r="BS224" s="3189"/>
      <c r="BT224" s="3189"/>
      <c r="BU224" s="3189"/>
      <c r="BV224" s="3189"/>
      <c r="BW224" s="3189"/>
      <c r="BX224" s="3189"/>
      <c r="BY224" s="3189"/>
      <c r="BZ224" s="3189"/>
      <c r="CA224" s="3143"/>
      <c r="CB224" s="3143"/>
      <c r="CC224" s="3143"/>
    </row>
    <row r="225" spans="1:81" ht="16.5" customHeight="1">
      <c r="A225" s="3143"/>
      <c r="B225" s="3143"/>
      <c r="C225" s="3143"/>
      <c r="D225" s="3143"/>
      <c r="E225" s="3143"/>
      <c r="F225" s="3143"/>
      <c r="G225" s="3143"/>
      <c r="H225" s="3143"/>
      <c r="I225" s="3143"/>
      <c r="J225" s="3143"/>
      <c r="K225" s="3143"/>
      <c r="L225" s="3098"/>
      <c r="M225" s="3098"/>
      <c r="N225" s="3098"/>
      <c r="O225" s="3098"/>
      <c r="P225" s="3098"/>
      <c r="Q225" s="3098"/>
      <c r="R225" s="3098"/>
      <c r="S225" s="3098"/>
      <c r="T225" s="3098"/>
      <c r="U225" s="3098"/>
      <c r="V225" s="3098"/>
      <c r="W225" s="3098"/>
      <c r="X225" s="3098"/>
      <c r="Y225" s="3098"/>
      <c r="Z225" s="3098"/>
      <c r="AA225" s="3098"/>
      <c r="AB225" s="3098"/>
      <c r="AC225" s="3098"/>
      <c r="AD225" s="3098"/>
      <c r="AE225" s="3098"/>
      <c r="AF225" s="3098"/>
      <c r="AG225" s="3098"/>
      <c r="AH225" s="3098"/>
      <c r="AI225" s="3098"/>
      <c r="AJ225" s="3098"/>
      <c r="AK225" s="3098"/>
      <c r="AL225" s="3098"/>
      <c r="AM225" s="3098"/>
      <c r="AN225" s="3098"/>
      <c r="AO225" s="3143"/>
      <c r="AP225" s="3143"/>
      <c r="AQ225" s="3143"/>
      <c r="AR225" s="3143"/>
      <c r="AS225" s="3143"/>
      <c r="AT225" s="3143"/>
      <c r="AU225" s="3143"/>
      <c r="AV225" s="3143"/>
      <c r="AW225" s="3143"/>
      <c r="AX225" s="3143"/>
      <c r="AY225" s="3143"/>
      <c r="AZ225" s="3143"/>
      <c r="BA225" s="3143"/>
      <c r="BB225" s="3143"/>
      <c r="BC225" s="3143"/>
      <c r="BD225" s="3143"/>
      <c r="BE225" s="3143"/>
      <c r="BF225" s="3143"/>
      <c r="BG225" s="3143"/>
      <c r="BH225" s="3143"/>
      <c r="BI225" s="3143"/>
      <c r="BJ225" s="3143"/>
      <c r="BK225" s="3143"/>
      <c r="BL225" s="3143"/>
      <c r="BM225" s="3143"/>
      <c r="BN225" s="3143"/>
      <c r="BO225" s="3143"/>
      <c r="BP225" s="3143"/>
      <c r="BQ225" s="3189"/>
      <c r="BR225" s="3189"/>
      <c r="BS225" s="3189"/>
      <c r="BT225" s="3189"/>
      <c r="BU225" s="3189"/>
      <c r="BV225" s="3189"/>
      <c r="BW225" s="3189"/>
      <c r="BX225" s="3189"/>
      <c r="BY225" s="3189"/>
      <c r="BZ225" s="3189"/>
      <c r="CA225" s="3143"/>
      <c r="CB225" s="3143"/>
      <c r="CC225" s="3143"/>
    </row>
    <row r="226" spans="1:81" ht="16.5" customHeight="1">
      <c r="A226" s="3143"/>
      <c r="B226" s="3143"/>
      <c r="C226" s="3143"/>
      <c r="D226" s="3143"/>
      <c r="E226" s="3143"/>
      <c r="F226" s="3143"/>
      <c r="G226" s="3143"/>
      <c r="H226" s="3143"/>
      <c r="I226" s="3143"/>
      <c r="J226" s="3143"/>
      <c r="K226" s="3143"/>
      <c r="L226" s="3098"/>
      <c r="M226" s="3098"/>
      <c r="N226" s="3098"/>
      <c r="O226" s="3098"/>
      <c r="P226" s="3098"/>
      <c r="Q226" s="3098"/>
      <c r="R226" s="3098"/>
      <c r="S226" s="3098"/>
      <c r="T226" s="3098"/>
      <c r="U226" s="3098"/>
      <c r="V226" s="3098"/>
      <c r="W226" s="3098"/>
      <c r="X226" s="3098"/>
      <c r="Y226" s="3098"/>
      <c r="Z226" s="3098"/>
      <c r="AA226" s="3098"/>
      <c r="AB226" s="3098"/>
      <c r="AC226" s="3098"/>
      <c r="AD226" s="3098"/>
      <c r="AE226" s="3098"/>
      <c r="AF226" s="3098"/>
      <c r="AG226" s="3098"/>
      <c r="AH226" s="3098"/>
      <c r="AI226" s="3098"/>
      <c r="AJ226" s="3098"/>
      <c r="AK226" s="3098"/>
      <c r="AL226" s="3098"/>
      <c r="AM226" s="3098"/>
      <c r="AN226" s="3098"/>
      <c r="AO226" s="3143"/>
      <c r="AP226" s="3143"/>
      <c r="AQ226" s="3143"/>
      <c r="AR226" s="3143"/>
      <c r="AS226" s="3143"/>
      <c r="AT226" s="3143"/>
      <c r="AU226" s="3143"/>
      <c r="AV226" s="3143"/>
      <c r="AW226" s="3143"/>
      <c r="AX226" s="3143"/>
      <c r="AY226" s="3143"/>
      <c r="AZ226" s="3143"/>
      <c r="BA226" s="3143"/>
      <c r="BB226" s="3143"/>
      <c r="BC226" s="3143"/>
      <c r="BD226" s="3143"/>
      <c r="BE226" s="3143"/>
      <c r="BF226" s="3143"/>
      <c r="BG226" s="3143"/>
      <c r="BH226" s="3143"/>
      <c r="BI226" s="3143"/>
      <c r="BJ226" s="3143"/>
      <c r="BK226" s="3143"/>
      <c r="BL226" s="3143"/>
      <c r="BM226" s="3143"/>
      <c r="BN226" s="3143"/>
      <c r="BO226" s="3143"/>
      <c r="BP226" s="3143"/>
      <c r="BQ226" s="3189"/>
      <c r="BR226" s="3189"/>
      <c r="BS226" s="3189"/>
      <c r="BT226" s="3189"/>
      <c r="BU226" s="3189"/>
      <c r="BV226" s="3189"/>
      <c r="BW226" s="3189"/>
      <c r="BX226" s="3189"/>
      <c r="BY226" s="3189"/>
      <c r="BZ226" s="3189"/>
      <c r="CA226" s="3143"/>
      <c r="CB226" s="3143"/>
      <c r="CC226" s="3143"/>
    </row>
    <row r="227" spans="1:81" ht="16.5" customHeight="1">
      <c r="A227" s="3143"/>
      <c r="B227" s="3143"/>
      <c r="C227" s="3143"/>
      <c r="D227" s="3143"/>
      <c r="E227" s="3143"/>
      <c r="F227" s="3143"/>
      <c r="G227" s="3143"/>
      <c r="H227" s="3143"/>
      <c r="I227" s="3143"/>
      <c r="J227" s="3143"/>
      <c r="K227" s="3143"/>
      <c r="L227" s="3098"/>
      <c r="M227" s="3098"/>
      <c r="N227" s="3098"/>
      <c r="O227" s="3098"/>
      <c r="P227" s="3098"/>
      <c r="Q227" s="3098"/>
      <c r="R227" s="3098"/>
      <c r="S227" s="3098"/>
      <c r="T227" s="3098"/>
      <c r="U227" s="3098"/>
      <c r="V227" s="3098"/>
      <c r="W227" s="3098"/>
      <c r="X227" s="3098"/>
      <c r="Y227" s="3098"/>
      <c r="Z227" s="3098"/>
      <c r="AA227" s="3098"/>
      <c r="AB227" s="3098"/>
      <c r="AC227" s="3098"/>
      <c r="AD227" s="3098"/>
      <c r="AE227" s="3098"/>
      <c r="AF227" s="3098"/>
      <c r="AG227" s="3098"/>
      <c r="AH227" s="3098"/>
      <c r="AI227" s="3098"/>
      <c r="AJ227" s="3098"/>
      <c r="AK227" s="3098"/>
      <c r="AL227" s="3098"/>
      <c r="AM227" s="3098"/>
      <c r="AN227" s="3098"/>
      <c r="AO227" s="3143"/>
      <c r="AP227" s="3143"/>
      <c r="AQ227" s="3143"/>
      <c r="AR227" s="3143"/>
      <c r="AS227" s="3143"/>
      <c r="AT227" s="3143"/>
      <c r="AU227" s="3143"/>
      <c r="AV227" s="3143"/>
      <c r="AW227" s="3143"/>
      <c r="AX227" s="3143"/>
      <c r="AY227" s="3143"/>
      <c r="AZ227" s="3143"/>
      <c r="BA227" s="3143"/>
      <c r="BB227" s="3143"/>
      <c r="BC227" s="3143"/>
      <c r="BD227" s="3143"/>
      <c r="BE227" s="3143"/>
      <c r="BF227" s="3143"/>
      <c r="BG227" s="3143"/>
      <c r="BH227" s="3143"/>
      <c r="BI227" s="3143"/>
      <c r="BJ227" s="3143"/>
      <c r="BK227" s="3143"/>
      <c r="BL227" s="3143"/>
      <c r="BM227" s="3143"/>
      <c r="BN227" s="3143"/>
      <c r="BO227" s="3143"/>
      <c r="BP227" s="3143"/>
      <c r="BQ227" s="3189"/>
      <c r="BR227" s="3189"/>
      <c r="BS227" s="3189"/>
      <c r="BT227" s="3189"/>
      <c r="BU227" s="3189"/>
      <c r="BV227" s="3189"/>
      <c r="BW227" s="3189"/>
      <c r="BX227" s="3189"/>
      <c r="BY227" s="3189"/>
      <c r="BZ227" s="3189"/>
      <c r="CA227" s="3143"/>
      <c r="CB227" s="3143"/>
      <c r="CC227" s="3143"/>
    </row>
    <row r="228" spans="1:81" ht="16.5" customHeight="1">
      <c r="A228" s="3143"/>
      <c r="B228" s="3143"/>
      <c r="C228" s="3143"/>
      <c r="D228" s="3143"/>
      <c r="E228" s="3143"/>
      <c r="F228" s="3143"/>
      <c r="G228" s="3143"/>
      <c r="H228" s="3143"/>
      <c r="I228" s="3143"/>
      <c r="J228" s="3143"/>
      <c r="K228" s="3143"/>
      <c r="L228" s="3098"/>
      <c r="M228" s="3098"/>
      <c r="N228" s="3098"/>
      <c r="O228" s="3098"/>
      <c r="P228" s="3098"/>
      <c r="Q228" s="3098"/>
      <c r="R228" s="3098"/>
      <c r="S228" s="3098"/>
      <c r="T228" s="3098"/>
      <c r="U228" s="3098"/>
      <c r="V228" s="3098"/>
      <c r="W228" s="3098"/>
      <c r="X228" s="3098"/>
      <c r="Y228" s="3098"/>
      <c r="Z228" s="3098"/>
      <c r="AA228" s="3098"/>
      <c r="AB228" s="3098"/>
      <c r="AC228" s="3098"/>
      <c r="AD228" s="3098"/>
      <c r="AE228" s="3098"/>
      <c r="AF228" s="3098"/>
      <c r="AG228" s="3098"/>
      <c r="AH228" s="3098"/>
      <c r="AI228" s="3098"/>
      <c r="AJ228" s="3098"/>
      <c r="AK228" s="3098"/>
      <c r="AL228" s="3098"/>
      <c r="AM228" s="3098"/>
      <c r="AN228" s="3098"/>
      <c r="AO228" s="3143"/>
      <c r="AP228" s="3143"/>
      <c r="AQ228" s="3143"/>
      <c r="AR228" s="3143"/>
      <c r="AS228" s="3143"/>
      <c r="AT228" s="3143"/>
      <c r="AU228" s="3143"/>
      <c r="AV228" s="3143"/>
      <c r="AW228" s="3143"/>
      <c r="AX228" s="3143"/>
      <c r="AY228" s="3143"/>
      <c r="AZ228" s="3143"/>
      <c r="BA228" s="3143"/>
      <c r="BB228" s="3143"/>
      <c r="BC228" s="3143"/>
      <c r="BD228" s="3143"/>
      <c r="BE228" s="3143"/>
      <c r="BF228" s="3143"/>
      <c r="BG228" s="3143"/>
      <c r="BH228" s="3143"/>
      <c r="BI228" s="3143"/>
      <c r="BJ228" s="3143"/>
      <c r="BK228" s="3143"/>
      <c r="BL228" s="3143"/>
      <c r="BM228" s="3143"/>
      <c r="BN228" s="3143"/>
      <c r="BO228" s="3143"/>
      <c r="BP228" s="3143"/>
      <c r="BQ228" s="3189"/>
      <c r="BR228" s="3189"/>
      <c r="BS228" s="3189"/>
      <c r="BT228" s="3189"/>
      <c r="BU228" s="3189"/>
      <c r="BV228" s="3189"/>
      <c r="BW228" s="3189"/>
      <c r="BX228" s="3189"/>
      <c r="BY228" s="3189"/>
      <c r="BZ228" s="3189"/>
      <c r="CA228" s="3143"/>
      <c r="CB228" s="3143"/>
      <c r="CC228" s="3143"/>
    </row>
    <row r="229" spans="1:81" ht="16.5" customHeight="1">
      <c r="A229" s="3143"/>
      <c r="B229" s="3143"/>
      <c r="C229" s="3143"/>
      <c r="D229" s="3143"/>
      <c r="E229" s="3143"/>
      <c r="F229" s="3143"/>
      <c r="G229" s="3143"/>
      <c r="H229" s="3143"/>
      <c r="I229" s="3143"/>
      <c r="J229" s="3143"/>
      <c r="K229" s="3143"/>
      <c r="L229" s="3098"/>
      <c r="M229" s="3098"/>
      <c r="N229" s="3098"/>
      <c r="O229" s="3098"/>
      <c r="P229" s="3098"/>
      <c r="Q229" s="3098"/>
      <c r="R229" s="3098"/>
      <c r="S229" s="3098"/>
      <c r="T229" s="3098"/>
      <c r="U229" s="3098"/>
      <c r="V229" s="3098"/>
      <c r="W229" s="3098"/>
      <c r="X229" s="3098"/>
      <c r="Y229" s="3098"/>
      <c r="Z229" s="3098"/>
      <c r="AA229" s="3098"/>
      <c r="AB229" s="3098"/>
      <c r="AC229" s="3098"/>
      <c r="AD229" s="3098"/>
      <c r="AE229" s="3098"/>
      <c r="AF229" s="3098"/>
      <c r="AG229" s="3098"/>
      <c r="AH229" s="3098"/>
      <c r="AI229" s="3098"/>
      <c r="AJ229" s="3098"/>
      <c r="AK229" s="3098"/>
      <c r="AL229" s="3098"/>
      <c r="AM229" s="3098"/>
      <c r="AN229" s="3098"/>
      <c r="AO229" s="3143"/>
      <c r="AP229" s="3143"/>
      <c r="AQ229" s="3143"/>
      <c r="AR229" s="3143"/>
      <c r="AS229" s="3143"/>
      <c r="AT229" s="3143"/>
      <c r="AU229" s="3143"/>
      <c r="AV229" s="3143"/>
      <c r="AW229" s="3143"/>
      <c r="AX229" s="3143"/>
      <c r="AY229" s="3143"/>
      <c r="AZ229" s="3143"/>
      <c r="BA229" s="3143"/>
      <c r="BB229" s="3143"/>
      <c r="BC229" s="3143"/>
      <c r="BD229" s="3143"/>
      <c r="BE229" s="3143"/>
      <c r="BF229" s="3143"/>
      <c r="BG229" s="3143"/>
      <c r="BH229" s="3143"/>
      <c r="BI229" s="3143"/>
      <c r="BJ229" s="3143"/>
      <c r="BK229" s="3143"/>
      <c r="BL229" s="3143"/>
      <c r="BM229" s="3143"/>
      <c r="BN229" s="3143"/>
      <c r="BO229" s="3143"/>
      <c r="BP229" s="3143"/>
      <c r="BQ229" s="3189"/>
      <c r="BR229" s="3189"/>
      <c r="BS229" s="3189"/>
      <c r="BT229" s="3189"/>
      <c r="BU229" s="3189"/>
      <c r="BV229" s="3189"/>
      <c r="BW229" s="3189"/>
      <c r="BX229" s="3189"/>
      <c r="BY229" s="3189"/>
      <c r="BZ229" s="3189"/>
      <c r="CA229" s="3143"/>
      <c r="CB229" s="3143"/>
      <c r="CC229" s="3143"/>
    </row>
    <row r="230" spans="1:81" ht="16.5" customHeight="1">
      <c r="A230" s="3143"/>
      <c r="B230" s="3143"/>
      <c r="C230" s="3143"/>
      <c r="D230" s="3143"/>
      <c r="E230" s="3143"/>
      <c r="F230" s="3143"/>
      <c r="G230" s="3143"/>
      <c r="H230" s="3143"/>
      <c r="I230" s="3143"/>
      <c r="J230" s="3143"/>
      <c r="K230" s="3143"/>
      <c r="L230" s="3098"/>
      <c r="M230" s="3098"/>
      <c r="N230" s="3098"/>
      <c r="O230" s="3098"/>
      <c r="P230" s="3098"/>
      <c r="Q230" s="3098"/>
      <c r="R230" s="3098"/>
      <c r="S230" s="3098"/>
      <c r="T230" s="3098"/>
      <c r="U230" s="3098"/>
      <c r="V230" s="3098"/>
      <c r="W230" s="3098"/>
      <c r="X230" s="3098"/>
      <c r="Y230" s="3098"/>
      <c r="Z230" s="3098"/>
      <c r="AA230" s="3098"/>
      <c r="AB230" s="3098"/>
      <c r="AC230" s="3098"/>
      <c r="AD230" s="3098"/>
      <c r="AE230" s="3098"/>
      <c r="AF230" s="3098"/>
      <c r="AG230" s="3098"/>
      <c r="AH230" s="3098"/>
      <c r="AI230" s="3098"/>
      <c r="AJ230" s="3098"/>
      <c r="AK230" s="3098"/>
      <c r="AL230" s="3098"/>
      <c r="AM230" s="3098"/>
      <c r="AN230" s="3098"/>
      <c r="AO230" s="3143"/>
      <c r="AP230" s="3143"/>
      <c r="AQ230" s="3143"/>
      <c r="AR230" s="3143"/>
      <c r="AS230" s="3143"/>
      <c r="AT230" s="3143"/>
      <c r="AU230" s="3143"/>
      <c r="AV230" s="3143"/>
      <c r="AW230" s="3143"/>
      <c r="AX230" s="3143"/>
      <c r="AY230" s="3143"/>
      <c r="AZ230" s="3143"/>
      <c r="BA230" s="3143"/>
      <c r="BB230" s="3143"/>
      <c r="BC230" s="3143"/>
      <c r="BD230" s="3143"/>
      <c r="BE230" s="3143"/>
      <c r="BF230" s="3143"/>
      <c r="BG230" s="3143"/>
      <c r="BH230" s="3143"/>
      <c r="BI230" s="3143"/>
      <c r="BJ230" s="3143"/>
      <c r="BK230" s="3143"/>
      <c r="BL230" s="3143"/>
      <c r="BM230" s="3143"/>
      <c r="BN230" s="3143"/>
      <c r="BO230" s="3143"/>
      <c r="BP230" s="3143"/>
      <c r="BQ230" s="3189"/>
      <c r="BR230" s="3189"/>
      <c r="BS230" s="3189"/>
      <c r="BT230" s="3189"/>
      <c r="BU230" s="3189"/>
      <c r="BV230" s="3189"/>
      <c r="BW230" s="3189"/>
      <c r="BX230" s="3189"/>
      <c r="BY230" s="3189"/>
      <c r="BZ230" s="3189"/>
      <c r="CA230" s="3143"/>
      <c r="CB230" s="3143"/>
      <c r="CC230" s="3143"/>
    </row>
    <row r="231" spans="1:81" ht="16.5" customHeight="1">
      <c r="A231" s="3143"/>
      <c r="B231" s="3143"/>
      <c r="C231" s="3143"/>
      <c r="D231" s="3143"/>
      <c r="E231" s="3143"/>
      <c r="F231" s="3143"/>
      <c r="G231" s="3143"/>
      <c r="H231" s="3143"/>
      <c r="I231" s="3143"/>
      <c r="J231" s="3143"/>
      <c r="K231" s="3143"/>
      <c r="L231" s="3098"/>
      <c r="M231" s="3098"/>
      <c r="N231" s="3098"/>
      <c r="O231" s="3098"/>
      <c r="P231" s="3098"/>
      <c r="Q231" s="3098"/>
      <c r="R231" s="3098"/>
      <c r="S231" s="3098"/>
      <c r="T231" s="3098"/>
      <c r="U231" s="3098"/>
      <c r="V231" s="3098"/>
      <c r="W231" s="3098"/>
      <c r="X231" s="3098"/>
      <c r="Y231" s="3098"/>
      <c r="Z231" s="3098"/>
      <c r="AA231" s="3098"/>
      <c r="AB231" s="3098"/>
      <c r="AC231" s="3098"/>
      <c r="AD231" s="3098"/>
      <c r="AE231" s="3098"/>
      <c r="AF231" s="3098"/>
      <c r="AG231" s="3098"/>
      <c r="AH231" s="3098"/>
      <c r="AI231" s="3098"/>
      <c r="AJ231" s="3098"/>
      <c r="AK231" s="3098"/>
      <c r="AL231" s="3098"/>
      <c r="AM231" s="3098"/>
      <c r="AN231" s="3098"/>
      <c r="AO231" s="3143"/>
      <c r="AP231" s="3143"/>
      <c r="AQ231" s="3143"/>
      <c r="AR231" s="3143"/>
      <c r="AS231" s="3143"/>
      <c r="AT231" s="3143"/>
      <c r="AU231" s="3143"/>
      <c r="AV231" s="3143"/>
      <c r="AW231" s="3143"/>
      <c r="AX231" s="3143"/>
      <c r="AY231" s="3143"/>
      <c r="AZ231" s="3143"/>
      <c r="BA231" s="3143"/>
      <c r="BB231" s="3143"/>
      <c r="BC231" s="3143"/>
      <c r="BD231" s="3143"/>
      <c r="BE231" s="3143"/>
      <c r="BF231" s="3143"/>
      <c r="BG231" s="3143"/>
      <c r="BH231" s="3143"/>
      <c r="BI231" s="3143"/>
      <c r="BJ231" s="3143"/>
      <c r="BK231" s="3143"/>
      <c r="BL231" s="3143"/>
      <c r="BM231" s="3143"/>
      <c r="BN231" s="3143"/>
      <c r="BO231" s="3143"/>
      <c r="BP231" s="3143"/>
      <c r="BQ231" s="3189"/>
      <c r="BR231" s="3189"/>
      <c r="BS231" s="3189"/>
      <c r="BT231" s="3189"/>
      <c r="BU231" s="3189"/>
      <c r="BV231" s="3189"/>
      <c r="BW231" s="3189"/>
      <c r="BX231" s="3189"/>
      <c r="BY231" s="3189"/>
      <c r="BZ231" s="3189"/>
      <c r="CA231" s="3143"/>
      <c r="CB231" s="3143"/>
      <c r="CC231" s="3143"/>
    </row>
    <row r="232" spans="1:81" ht="16.5" customHeight="1">
      <c r="A232" s="3143"/>
      <c r="B232" s="3143"/>
      <c r="C232" s="3143"/>
      <c r="D232" s="3143"/>
      <c r="E232" s="3143"/>
      <c r="F232" s="3143"/>
      <c r="G232" s="3143"/>
      <c r="H232" s="3143"/>
      <c r="I232" s="3143"/>
      <c r="J232" s="3143"/>
      <c r="K232" s="3143"/>
      <c r="L232" s="3098"/>
      <c r="M232" s="3098"/>
      <c r="N232" s="3098"/>
      <c r="O232" s="3098"/>
      <c r="P232" s="3098"/>
      <c r="Q232" s="3098"/>
      <c r="R232" s="3098"/>
      <c r="S232" s="3098"/>
      <c r="T232" s="3098"/>
      <c r="U232" s="3098"/>
      <c r="V232" s="3098"/>
      <c r="W232" s="3098"/>
      <c r="X232" s="3098"/>
      <c r="Y232" s="3098"/>
      <c r="Z232" s="3098"/>
      <c r="AA232" s="3098"/>
      <c r="AB232" s="3098"/>
      <c r="AC232" s="3098"/>
      <c r="AD232" s="3098"/>
      <c r="AE232" s="3098"/>
      <c r="AF232" s="3098"/>
      <c r="AG232" s="3098"/>
      <c r="AH232" s="3098"/>
      <c r="AI232" s="3098"/>
      <c r="AJ232" s="3098"/>
      <c r="AK232" s="3098"/>
      <c r="AL232" s="3098"/>
      <c r="AM232" s="3098"/>
      <c r="AN232" s="3098"/>
      <c r="AO232" s="3143"/>
      <c r="AP232" s="3143"/>
      <c r="AQ232" s="3143"/>
      <c r="AR232" s="3143"/>
      <c r="AS232" s="3143"/>
      <c r="AT232" s="3143"/>
      <c r="AU232" s="3143"/>
      <c r="AV232" s="3143"/>
      <c r="AW232" s="3143"/>
      <c r="AX232" s="3143"/>
      <c r="AY232" s="3143"/>
      <c r="AZ232" s="3143"/>
      <c r="BA232" s="3143"/>
      <c r="BB232" s="3143"/>
      <c r="BC232" s="3143"/>
      <c r="BD232" s="3143"/>
      <c r="BE232" s="3143"/>
      <c r="BF232" s="3143"/>
      <c r="BG232" s="3143"/>
      <c r="BH232" s="3143"/>
      <c r="BI232" s="3143"/>
      <c r="BJ232" s="3143"/>
      <c r="BK232" s="3143"/>
      <c r="BL232" s="3143"/>
      <c r="BM232" s="3143"/>
      <c r="BN232" s="3143"/>
      <c r="BO232" s="3143"/>
      <c r="BP232" s="3143"/>
      <c r="BQ232" s="3189"/>
      <c r="BR232" s="3189"/>
      <c r="BS232" s="3189"/>
      <c r="BT232" s="3189"/>
      <c r="BU232" s="3189"/>
      <c r="BV232" s="3189"/>
      <c r="BW232" s="3189"/>
      <c r="BX232" s="3189"/>
      <c r="BY232" s="3189"/>
      <c r="BZ232" s="3189"/>
      <c r="CA232" s="3143"/>
      <c r="CB232" s="3143"/>
      <c r="CC232" s="3143"/>
    </row>
    <row r="233" spans="1:81" ht="16.5" customHeight="1">
      <c r="A233" s="3143"/>
      <c r="B233" s="3143"/>
      <c r="C233" s="3143"/>
      <c r="D233" s="3143"/>
      <c r="E233" s="3143"/>
      <c r="F233" s="3143"/>
      <c r="G233" s="3143"/>
      <c r="H233" s="3143"/>
      <c r="I233" s="3143"/>
      <c r="J233" s="3143"/>
      <c r="K233" s="3143"/>
      <c r="L233" s="3098"/>
      <c r="M233" s="3098"/>
      <c r="N233" s="3098"/>
      <c r="O233" s="3098"/>
      <c r="P233" s="3098"/>
      <c r="Q233" s="3098"/>
      <c r="R233" s="3098"/>
      <c r="S233" s="3098"/>
      <c r="T233" s="3098"/>
      <c r="U233" s="3098"/>
      <c r="V233" s="3098"/>
      <c r="W233" s="3098"/>
      <c r="X233" s="3098"/>
      <c r="Y233" s="3098"/>
      <c r="Z233" s="3098"/>
      <c r="AA233" s="3098"/>
      <c r="AB233" s="3098"/>
      <c r="AC233" s="3098"/>
      <c r="AD233" s="3098"/>
      <c r="AE233" s="3098"/>
      <c r="AF233" s="3098"/>
      <c r="AG233" s="3098"/>
      <c r="AH233" s="3098"/>
      <c r="AI233" s="3098"/>
      <c r="AJ233" s="3098"/>
      <c r="AK233" s="3098"/>
      <c r="AL233" s="3098"/>
      <c r="AM233" s="3098"/>
      <c r="AN233" s="3098"/>
      <c r="AO233" s="3143"/>
      <c r="AP233" s="3143"/>
      <c r="AQ233" s="3143"/>
      <c r="AR233" s="3143"/>
      <c r="AS233" s="3143"/>
      <c r="AT233" s="3143"/>
      <c r="AU233" s="3143"/>
      <c r="AV233" s="3143"/>
      <c r="AW233" s="3143"/>
      <c r="AX233" s="3143"/>
      <c r="AY233" s="3143"/>
      <c r="AZ233" s="3143"/>
      <c r="BA233" s="3143"/>
      <c r="BB233" s="3143"/>
      <c r="BC233" s="3143"/>
      <c r="BD233" s="3143"/>
      <c r="BE233" s="3143"/>
      <c r="BF233" s="3143"/>
      <c r="BG233" s="3143"/>
      <c r="BH233" s="3143"/>
      <c r="BI233" s="3143"/>
      <c r="BJ233" s="3143"/>
      <c r="BK233" s="3143"/>
      <c r="BL233" s="3143"/>
      <c r="BM233" s="3143"/>
      <c r="BN233" s="3143"/>
      <c r="BO233" s="3143"/>
      <c r="BP233" s="3143"/>
      <c r="BQ233" s="3189"/>
      <c r="BR233" s="3189"/>
      <c r="BS233" s="3189"/>
      <c r="BT233" s="3189"/>
      <c r="BU233" s="3189"/>
      <c r="BV233" s="3189"/>
      <c r="BW233" s="3189"/>
      <c r="BX233" s="3189"/>
      <c r="BY233" s="3189"/>
      <c r="BZ233" s="3189"/>
      <c r="CA233" s="3143"/>
      <c r="CB233" s="3143"/>
      <c r="CC233" s="3143"/>
    </row>
    <row r="234" spans="1:81" ht="16.5" customHeight="1">
      <c r="A234" s="3143"/>
      <c r="B234" s="3143"/>
      <c r="C234" s="3143"/>
      <c r="D234" s="3143"/>
      <c r="E234" s="3143"/>
      <c r="F234" s="3143"/>
      <c r="G234" s="3143"/>
      <c r="H234" s="3143"/>
      <c r="I234" s="3143"/>
      <c r="J234" s="3143"/>
      <c r="K234" s="3143"/>
      <c r="L234" s="3098"/>
      <c r="M234" s="3098"/>
      <c r="N234" s="3098"/>
      <c r="O234" s="3098"/>
      <c r="P234" s="3098"/>
      <c r="Q234" s="3098"/>
      <c r="R234" s="3098"/>
      <c r="S234" s="3098"/>
      <c r="T234" s="3098"/>
      <c r="U234" s="3098"/>
      <c r="V234" s="3098"/>
      <c r="W234" s="3098"/>
      <c r="X234" s="3098"/>
      <c r="Y234" s="3098"/>
      <c r="Z234" s="3098"/>
      <c r="AA234" s="3098"/>
      <c r="AB234" s="3098"/>
      <c r="AC234" s="3098"/>
      <c r="AD234" s="3098"/>
      <c r="AE234" s="3098"/>
      <c r="AF234" s="3098"/>
      <c r="AG234" s="3098"/>
      <c r="AH234" s="3098"/>
      <c r="AI234" s="3098"/>
      <c r="AJ234" s="3098"/>
      <c r="AK234" s="3098"/>
      <c r="AL234" s="3098"/>
      <c r="AM234" s="3098"/>
      <c r="AN234" s="3098"/>
      <c r="AO234" s="3143"/>
      <c r="AP234" s="3143"/>
      <c r="AQ234" s="3143"/>
      <c r="AR234" s="3143"/>
      <c r="AS234" s="3143"/>
      <c r="AT234" s="3143"/>
      <c r="AU234" s="3143"/>
      <c r="AV234" s="3143"/>
      <c r="AW234" s="3143"/>
      <c r="AX234" s="3143"/>
      <c r="AY234" s="3143"/>
      <c r="AZ234" s="3143"/>
      <c r="BA234" s="3143"/>
      <c r="BB234" s="3143"/>
      <c r="BC234" s="3143"/>
      <c r="BD234" s="3143"/>
      <c r="BE234" s="3143"/>
      <c r="BF234" s="3143"/>
      <c r="BG234" s="3143"/>
      <c r="BH234" s="3143"/>
      <c r="BI234" s="3143"/>
      <c r="BJ234" s="3143"/>
      <c r="BK234" s="3143"/>
      <c r="BL234" s="3143"/>
      <c r="BM234" s="3143"/>
      <c r="BN234" s="3143"/>
      <c r="BO234" s="3143"/>
      <c r="BP234" s="3143"/>
      <c r="BQ234" s="3189"/>
      <c r="BR234" s="3189"/>
      <c r="BS234" s="3189"/>
      <c r="BT234" s="3189"/>
      <c r="BU234" s="3189"/>
      <c r="BV234" s="3189"/>
      <c r="BW234" s="3189"/>
      <c r="BX234" s="3189"/>
      <c r="BY234" s="3189"/>
      <c r="BZ234" s="3189"/>
      <c r="CA234" s="3143"/>
      <c r="CB234" s="3143"/>
      <c r="CC234" s="3143"/>
    </row>
    <row r="235" spans="1:81" ht="16.5" customHeight="1">
      <c r="A235" s="3143"/>
      <c r="B235" s="3143"/>
      <c r="C235" s="3143"/>
      <c r="D235" s="3143"/>
      <c r="E235" s="3143"/>
      <c r="F235" s="3143"/>
      <c r="G235" s="3143"/>
      <c r="H235" s="3143"/>
      <c r="I235" s="3143"/>
      <c r="J235" s="3143"/>
      <c r="K235" s="3143"/>
      <c r="L235" s="3098"/>
      <c r="M235" s="3098"/>
      <c r="N235" s="3098"/>
      <c r="O235" s="3098"/>
      <c r="P235" s="3098"/>
      <c r="Q235" s="3098"/>
      <c r="R235" s="3098"/>
      <c r="S235" s="3098"/>
      <c r="T235" s="3098"/>
      <c r="U235" s="3098"/>
      <c r="V235" s="3098"/>
      <c r="W235" s="3098"/>
      <c r="X235" s="3098"/>
      <c r="Y235" s="3098"/>
      <c r="Z235" s="3098"/>
      <c r="AA235" s="3098"/>
      <c r="AB235" s="3098"/>
      <c r="AC235" s="3098"/>
      <c r="AD235" s="3098"/>
      <c r="AE235" s="3098"/>
      <c r="AF235" s="3098"/>
      <c r="AG235" s="3098"/>
      <c r="AH235" s="3098"/>
      <c r="AI235" s="3098"/>
      <c r="AJ235" s="3098"/>
      <c r="AK235" s="3098"/>
      <c r="AL235" s="3098"/>
      <c r="AM235" s="3098"/>
      <c r="AN235" s="3098"/>
      <c r="AO235" s="3143"/>
      <c r="AP235" s="3143"/>
      <c r="AQ235" s="3143"/>
      <c r="AR235" s="3143"/>
      <c r="AS235" s="3143"/>
      <c r="AT235" s="3143"/>
      <c r="AU235" s="3143"/>
      <c r="AV235" s="3143"/>
      <c r="AW235" s="3143"/>
      <c r="AX235" s="3143"/>
      <c r="AY235" s="3143"/>
      <c r="AZ235" s="3143"/>
      <c r="BA235" s="3143"/>
      <c r="BB235" s="3143"/>
      <c r="BC235" s="3143"/>
      <c r="BD235" s="3143"/>
      <c r="BE235" s="3143"/>
      <c r="BF235" s="3143"/>
      <c r="BG235" s="3143"/>
      <c r="BH235" s="3143"/>
      <c r="BI235" s="3143"/>
      <c r="BJ235" s="3143"/>
      <c r="BK235" s="3143"/>
      <c r="BL235" s="3143"/>
      <c r="BM235" s="3143"/>
      <c r="BN235" s="3143"/>
      <c r="BO235" s="3143"/>
      <c r="BP235" s="3143"/>
      <c r="BQ235" s="3189"/>
      <c r="BR235" s="3189"/>
      <c r="BS235" s="3189"/>
      <c r="BT235" s="3189"/>
      <c r="BU235" s="3189"/>
      <c r="BV235" s="3189"/>
      <c r="BW235" s="3189"/>
      <c r="BX235" s="3189"/>
      <c r="BY235" s="3189"/>
      <c r="BZ235" s="3189"/>
      <c r="CA235" s="3143"/>
      <c r="CB235" s="3143"/>
      <c r="CC235" s="3143"/>
    </row>
    <row r="236" spans="1:81" ht="16.5" customHeight="1">
      <c r="A236" s="3143"/>
      <c r="B236" s="3143"/>
      <c r="C236" s="3143"/>
      <c r="D236" s="3143"/>
      <c r="E236" s="3143"/>
      <c r="F236" s="3143"/>
      <c r="G236" s="3143"/>
      <c r="H236" s="3143"/>
      <c r="I236" s="3143"/>
      <c r="J236" s="3143"/>
      <c r="K236" s="3143"/>
      <c r="L236" s="3098"/>
      <c r="M236" s="3098"/>
      <c r="N236" s="3098"/>
      <c r="O236" s="3098"/>
      <c r="P236" s="3098"/>
      <c r="Q236" s="3098"/>
      <c r="R236" s="3098"/>
      <c r="S236" s="3098"/>
      <c r="T236" s="3098"/>
      <c r="U236" s="3098"/>
      <c r="V236" s="3098"/>
      <c r="W236" s="3098"/>
      <c r="X236" s="3098"/>
      <c r="Y236" s="3098"/>
      <c r="Z236" s="3098"/>
      <c r="AA236" s="3098"/>
      <c r="AB236" s="3098"/>
      <c r="AC236" s="3098"/>
      <c r="AD236" s="3098"/>
      <c r="AE236" s="3098"/>
      <c r="AF236" s="3098"/>
      <c r="AG236" s="3098"/>
      <c r="AH236" s="3098"/>
      <c r="AI236" s="3098"/>
      <c r="AJ236" s="3098"/>
      <c r="AK236" s="3098"/>
      <c r="AL236" s="3098"/>
      <c r="AM236" s="3098"/>
      <c r="AN236" s="3098"/>
      <c r="AO236" s="3143"/>
      <c r="AP236" s="3143"/>
      <c r="AQ236" s="3143"/>
      <c r="AR236" s="3143"/>
      <c r="AS236" s="3143"/>
      <c r="AT236" s="3143"/>
      <c r="AU236" s="3143"/>
      <c r="AV236" s="3143"/>
      <c r="AW236" s="3143"/>
      <c r="AX236" s="3143"/>
      <c r="AY236" s="3143"/>
      <c r="AZ236" s="3143"/>
      <c r="BA236" s="3143"/>
      <c r="BB236" s="3143"/>
      <c r="BC236" s="3143"/>
      <c r="BD236" s="3143"/>
      <c r="BE236" s="3143"/>
      <c r="BF236" s="3143"/>
      <c r="BG236" s="3143"/>
      <c r="BH236" s="3143"/>
      <c r="BI236" s="3143"/>
      <c r="BJ236" s="3143"/>
      <c r="BK236" s="3143"/>
      <c r="BL236" s="3143"/>
      <c r="BM236" s="3143"/>
      <c r="BN236" s="3143"/>
      <c r="BO236" s="3143"/>
      <c r="BP236" s="3143"/>
      <c r="BQ236" s="3189"/>
      <c r="BR236" s="3189"/>
      <c r="BS236" s="3189"/>
      <c r="BT236" s="3189"/>
      <c r="BU236" s="3189"/>
      <c r="BV236" s="3189"/>
      <c r="BW236" s="3189"/>
      <c r="BX236" s="3189"/>
      <c r="BY236" s="3189"/>
      <c r="BZ236" s="3189"/>
      <c r="CA236" s="3143"/>
      <c r="CB236" s="3143"/>
      <c r="CC236" s="3143"/>
    </row>
    <row r="237" spans="1:81" ht="16.5" customHeight="1">
      <c r="A237" s="3143"/>
      <c r="B237" s="3143"/>
      <c r="C237" s="3143"/>
      <c r="D237" s="3143"/>
      <c r="E237" s="3143"/>
      <c r="F237" s="3143"/>
      <c r="G237" s="3143"/>
      <c r="H237" s="3143"/>
      <c r="I237" s="3143"/>
      <c r="J237" s="3143"/>
      <c r="K237" s="3143"/>
      <c r="L237" s="3098"/>
      <c r="M237" s="3098"/>
      <c r="N237" s="3098"/>
      <c r="O237" s="3098"/>
      <c r="P237" s="3098"/>
      <c r="Q237" s="3098"/>
      <c r="R237" s="3098"/>
      <c r="S237" s="3098"/>
      <c r="T237" s="3098"/>
      <c r="U237" s="3098"/>
      <c r="V237" s="3098"/>
      <c r="W237" s="3098"/>
      <c r="X237" s="3098"/>
      <c r="Y237" s="3098"/>
      <c r="Z237" s="3098"/>
      <c r="AA237" s="3098"/>
      <c r="AB237" s="3098"/>
      <c r="AC237" s="3098"/>
      <c r="AD237" s="3098"/>
      <c r="AE237" s="3098"/>
      <c r="AF237" s="3098"/>
      <c r="AG237" s="3098"/>
      <c r="AH237" s="3098"/>
      <c r="AI237" s="3098"/>
      <c r="AJ237" s="3098"/>
      <c r="AK237" s="3098"/>
      <c r="AL237" s="3098"/>
      <c r="AM237" s="3098"/>
      <c r="AN237" s="3098"/>
      <c r="AO237" s="3143"/>
      <c r="AP237" s="3143"/>
      <c r="AQ237" s="3143"/>
      <c r="AR237" s="3143"/>
      <c r="AS237" s="3143"/>
      <c r="AT237" s="3143"/>
      <c r="AU237" s="3143"/>
      <c r="AV237" s="3143"/>
      <c r="AW237" s="3143"/>
      <c r="AX237" s="3143"/>
      <c r="AY237" s="3143"/>
      <c r="AZ237" s="3143"/>
      <c r="BA237" s="3143"/>
      <c r="BB237" s="3143"/>
      <c r="BC237" s="3143"/>
      <c r="BD237" s="3143"/>
      <c r="BE237" s="3143"/>
      <c r="BF237" s="3143"/>
      <c r="BG237" s="3143"/>
      <c r="BH237" s="3143"/>
      <c r="BI237" s="3143"/>
      <c r="BJ237" s="3143"/>
      <c r="BK237" s="3143"/>
      <c r="BL237" s="3143"/>
      <c r="BM237" s="3143"/>
      <c r="BN237" s="3143"/>
      <c r="BO237" s="3143"/>
      <c r="BP237" s="3143"/>
      <c r="BQ237" s="3189"/>
      <c r="BR237" s="3189"/>
      <c r="BS237" s="3189"/>
      <c r="BT237" s="3189"/>
      <c r="BU237" s="3189"/>
      <c r="BV237" s="3189"/>
      <c r="BW237" s="3189"/>
      <c r="BX237" s="3189"/>
      <c r="BY237" s="3189"/>
      <c r="BZ237" s="3189"/>
      <c r="CA237" s="3143"/>
      <c r="CB237" s="3143"/>
      <c r="CC237" s="3143"/>
    </row>
    <row r="238" spans="1:81" ht="16.5" customHeight="1">
      <c r="A238" s="3143"/>
      <c r="B238" s="3143"/>
      <c r="C238" s="3143"/>
      <c r="D238" s="3143"/>
      <c r="E238" s="3143"/>
      <c r="F238" s="3143"/>
      <c r="G238" s="3143"/>
      <c r="H238" s="3143"/>
      <c r="I238" s="3143"/>
      <c r="J238" s="3143"/>
      <c r="K238" s="3143"/>
      <c r="L238" s="3098"/>
      <c r="M238" s="3098"/>
      <c r="N238" s="3098"/>
      <c r="O238" s="3098"/>
      <c r="P238" s="3098"/>
      <c r="Q238" s="3098"/>
      <c r="R238" s="3098"/>
      <c r="S238" s="3098"/>
      <c r="T238" s="3098"/>
      <c r="U238" s="3098"/>
      <c r="V238" s="3098"/>
      <c r="W238" s="3098"/>
      <c r="X238" s="3098"/>
      <c r="Y238" s="3098"/>
      <c r="Z238" s="3098"/>
      <c r="AA238" s="3098"/>
      <c r="AB238" s="3098"/>
      <c r="AC238" s="3098"/>
      <c r="AD238" s="3098"/>
      <c r="AE238" s="3098"/>
      <c r="AF238" s="3098"/>
      <c r="AG238" s="3098"/>
      <c r="AH238" s="3098"/>
      <c r="AI238" s="3098"/>
      <c r="AJ238" s="3098"/>
      <c r="AK238" s="3098"/>
      <c r="AL238" s="3098"/>
      <c r="AM238" s="3098"/>
      <c r="AN238" s="3098"/>
      <c r="AO238" s="3143"/>
      <c r="AP238" s="3143"/>
      <c r="AQ238" s="3143"/>
      <c r="AR238" s="3143"/>
      <c r="AS238" s="3143"/>
      <c r="AT238" s="3143"/>
      <c r="AU238" s="3143"/>
      <c r="AV238" s="3143"/>
      <c r="AW238" s="3143"/>
      <c r="AX238" s="3143"/>
      <c r="AY238" s="3143"/>
      <c r="AZ238" s="3143"/>
      <c r="BA238" s="3143"/>
      <c r="BB238" s="3143"/>
      <c r="BC238" s="3143"/>
      <c r="BD238" s="3143"/>
      <c r="BE238" s="3143"/>
      <c r="BF238" s="3143"/>
      <c r="BG238" s="3143"/>
      <c r="BH238" s="3143"/>
      <c r="BI238" s="3143"/>
      <c r="BJ238" s="3143"/>
      <c r="BK238" s="3143"/>
      <c r="BL238" s="3143"/>
      <c r="BM238" s="3143"/>
      <c r="BN238" s="3143"/>
      <c r="BO238" s="3143"/>
      <c r="BP238" s="3143"/>
      <c r="BQ238" s="3189"/>
      <c r="BR238" s="3189"/>
      <c r="BS238" s="3189"/>
      <c r="BT238" s="3189"/>
      <c r="BU238" s="3189"/>
      <c r="BV238" s="3189"/>
      <c r="BW238" s="3189"/>
      <c r="BX238" s="3189"/>
      <c r="BY238" s="3189"/>
      <c r="BZ238" s="3189"/>
      <c r="CA238" s="3143"/>
      <c r="CB238" s="3143"/>
      <c r="CC238" s="3143"/>
    </row>
    <row r="239" spans="1:81" ht="16.5" customHeight="1">
      <c r="A239" s="3143"/>
      <c r="B239" s="3143"/>
      <c r="C239" s="3143"/>
      <c r="D239" s="3143"/>
      <c r="E239" s="3143"/>
      <c r="F239" s="3143"/>
      <c r="G239" s="3143"/>
      <c r="H239" s="3143"/>
      <c r="I239" s="3143"/>
      <c r="J239" s="3143"/>
      <c r="K239" s="3143"/>
      <c r="L239" s="3098"/>
      <c r="M239" s="3098"/>
      <c r="N239" s="3098"/>
      <c r="O239" s="3098"/>
      <c r="P239" s="3098"/>
      <c r="Q239" s="3098"/>
      <c r="R239" s="3098"/>
      <c r="S239" s="3098"/>
      <c r="T239" s="3098"/>
      <c r="U239" s="3098"/>
      <c r="V239" s="3098"/>
      <c r="W239" s="3098"/>
      <c r="X239" s="3098"/>
      <c r="Y239" s="3098"/>
      <c r="Z239" s="3098"/>
      <c r="AA239" s="3098"/>
      <c r="AB239" s="3098"/>
      <c r="AC239" s="3098"/>
      <c r="AD239" s="3098"/>
      <c r="AE239" s="3098"/>
      <c r="AF239" s="3098"/>
      <c r="AG239" s="3098"/>
      <c r="AH239" s="3098"/>
      <c r="AI239" s="3098"/>
      <c r="AJ239" s="3098"/>
      <c r="AK239" s="3098"/>
      <c r="AL239" s="3098"/>
      <c r="AM239" s="3098"/>
      <c r="AN239" s="3098"/>
      <c r="AO239" s="3143"/>
      <c r="AP239" s="3143"/>
      <c r="AQ239" s="3143"/>
      <c r="AR239" s="3143"/>
      <c r="AS239" s="3143"/>
      <c r="AT239" s="3143"/>
      <c r="AU239" s="3143"/>
      <c r="AV239" s="3143"/>
      <c r="AW239" s="3143"/>
      <c r="AX239" s="3143"/>
      <c r="AY239" s="3143"/>
      <c r="AZ239" s="3143"/>
      <c r="BA239" s="3143"/>
      <c r="BB239" s="3143"/>
      <c r="BC239" s="3143"/>
      <c r="BD239" s="3143"/>
      <c r="BE239" s="3143"/>
      <c r="BF239" s="3143"/>
      <c r="BG239" s="3143"/>
      <c r="BH239" s="3143"/>
      <c r="BI239" s="3143"/>
      <c r="BJ239" s="3143"/>
      <c r="BK239" s="3143"/>
      <c r="BL239" s="3143"/>
      <c r="BM239" s="3143"/>
      <c r="BN239" s="3143"/>
      <c r="BO239" s="3143"/>
      <c r="BP239" s="3143"/>
      <c r="BQ239" s="3189"/>
      <c r="BR239" s="3189"/>
      <c r="BS239" s="3189"/>
      <c r="BT239" s="3189"/>
      <c r="BU239" s="3189"/>
      <c r="BV239" s="3189"/>
      <c r="BW239" s="3189"/>
      <c r="BX239" s="3189"/>
      <c r="BY239" s="3189"/>
      <c r="BZ239" s="3189"/>
      <c r="CA239" s="3143"/>
      <c r="CB239" s="3143"/>
      <c r="CC239" s="3143"/>
    </row>
    <row r="240" spans="1:81" ht="16.5" customHeight="1">
      <c r="A240" s="3143"/>
      <c r="B240" s="3143"/>
      <c r="C240" s="3143"/>
      <c r="D240" s="3143"/>
      <c r="E240" s="3143"/>
      <c r="F240" s="3143"/>
      <c r="G240" s="3143"/>
      <c r="H240" s="3143"/>
      <c r="I240" s="3143"/>
      <c r="J240" s="3143"/>
      <c r="K240" s="3143"/>
      <c r="L240" s="3098"/>
      <c r="M240" s="3098"/>
      <c r="N240" s="3098"/>
      <c r="O240" s="3098"/>
      <c r="P240" s="3098"/>
      <c r="Q240" s="3098"/>
      <c r="R240" s="3098"/>
      <c r="S240" s="3098"/>
      <c r="T240" s="3098"/>
      <c r="U240" s="3098"/>
      <c r="V240" s="3098"/>
      <c r="W240" s="3098"/>
      <c r="X240" s="3098"/>
      <c r="Y240" s="3098"/>
      <c r="Z240" s="3098"/>
      <c r="AA240" s="3098"/>
      <c r="AB240" s="3098"/>
      <c r="AC240" s="3098"/>
      <c r="AD240" s="3098"/>
      <c r="AE240" s="3098"/>
      <c r="AF240" s="3098"/>
      <c r="AG240" s="3098"/>
      <c r="AH240" s="3098"/>
      <c r="AI240" s="3098"/>
      <c r="AJ240" s="3098"/>
      <c r="AK240" s="3098"/>
      <c r="AL240" s="3098"/>
      <c r="AM240" s="3098"/>
      <c r="AN240" s="3098"/>
      <c r="AO240" s="3143"/>
      <c r="AP240" s="3143"/>
      <c r="AQ240" s="3143"/>
      <c r="AR240" s="3143"/>
      <c r="AS240" s="3143"/>
      <c r="AT240" s="3143"/>
      <c r="AU240" s="3143"/>
      <c r="AV240" s="3143"/>
      <c r="AW240" s="3143"/>
      <c r="AX240" s="3143"/>
      <c r="AY240" s="3143"/>
      <c r="AZ240" s="3143"/>
      <c r="BA240" s="3143"/>
      <c r="BB240" s="3143"/>
      <c r="BC240" s="3143"/>
      <c r="BD240" s="3143"/>
      <c r="BE240" s="3143"/>
      <c r="BF240" s="3143"/>
      <c r="BG240" s="3143"/>
      <c r="BH240" s="3143"/>
      <c r="BI240" s="3143"/>
      <c r="BJ240" s="3143"/>
      <c r="BK240" s="3143"/>
      <c r="BL240" s="3143"/>
      <c r="BM240" s="3143"/>
      <c r="BN240" s="3143"/>
      <c r="BO240" s="3143"/>
      <c r="BP240" s="3143"/>
      <c r="BQ240" s="3189"/>
      <c r="BR240" s="3189"/>
      <c r="BS240" s="3189"/>
      <c r="BT240" s="3189"/>
      <c r="BU240" s="3189"/>
      <c r="BV240" s="3189"/>
      <c r="BW240" s="3189"/>
      <c r="BX240" s="3189"/>
      <c r="BY240" s="3189"/>
      <c r="BZ240" s="3189"/>
      <c r="CA240" s="3143"/>
      <c r="CB240" s="3143"/>
      <c r="CC240" s="3143"/>
    </row>
    <row r="241" spans="1:81" ht="16.5" customHeight="1">
      <c r="A241" s="3143"/>
      <c r="B241" s="3143"/>
      <c r="C241" s="3143"/>
      <c r="D241" s="3143"/>
      <c r="E241" s="3143"/>
      <c r="F241" s="3143"/>
      <c r="G241" s="3143"/>
      <c r="H241" s="3143"/>
      <c r="I241" s="3143"/>
      <c r="J241" s="3143"/>
      <c r="K241" s="3143"/>
      <c r="L241" s="3098"/>
      <c r="M241" s="3098"/>
      <c r="N241" s="3098"/>
      <c r="O241" s="3098"/>
      <c r="P241" s="3098"/>
      <c r="Q241" s="3098"/>
      <c r="R241" s="3098"/>
      <c r="S241" s="3098"/>
      <c r="T241" s="3098"/>
      <c r="U241" s="3098"/>
      <c r="V241" s="3098"/>
      <c r="W241" s="3098"/>
      <c r="X241" s="3098"/>
      <c r="Y241" s="3098"/>
      <c r="Z241" s="3098"/>
      <c r="AA241" s="3098"/>
      <c r="AB241" s="3098"/>
      <c r="AC241" s="3098"/>
      <c r="AD241" s="3098"/>
      <c r="AE241" s="3098"/>
      <c r="AF241" s="3098"/>
      <c r="AG241" s="3098"/>
      <c r="AH241" s="3098"/>
      <c r="AI241" s="3098"/>
      <c r="AJ241" s="3098"/>
      <c r="AK241" s="3098"/>
      <c r="AL241" s="3098"/>
      <c r="AM241" s="3098"/>
      <c r="AN241" s="3098"/>
      <c r="AO241" s="3143"/>
      <c r="AP241" s="3143"/>
      <c r="AQ241" s="3143"/>
      <c r="AR241" s="3143"/>
      <c r="AS241" s="3143"/>
      <c r="AT241" s="3143"/>
      <c r="AU241" s="3143"/>
      <c r="AV241" s="3143"/>
      <c r="AW241" s="3143"/>
      <c r="AX241" s="3143"/>
      <c r="AY241" s="3143"/>
      <c r="AZ241" s="3143"/>
      <c r="BA241" s="3143"/>
      <c r="BB241" s="3143"/>
      <c r="BC241" s="3143"/>
      <c r="BD241" s="3143"/>
      <c r="BE241" s="3143"/>
      <c r="BF241" s="3143"/>
      <c r="BG241" s="3143"/>
      <c r="BH241" s="3143"/>
      <c r="BI241" s="3143"/>
      <c r="BJ241" s="3143"/>
      <c r="BK241" s="3143"/>
      <c r="BL241" s="3143"/>
      <c r="BM241" s="3143"/>
      <c r="BN241" s="3143"/>
      <c r="BO241" s="3143"/>
      <c r="BP241" s="3143"/>
      <c r="BQ241" s="3189"/>
      <c r="BR241" s="3189"/>
      <c r="BS241" s="3189"/>
      <c r="BT241" s="3189"/>
      <c r="BU241" s="3189"/>
      <c r="BV241" s="3189"/>
      <c r="BW241" s="3189"/>
      <c r="BX241" s="3189"/>
      <c r="BY241" s="3189"/>
      <c r="BZ241" s="3189"/>
      <c r="CA241" s="3143"/>
      <c r="CB241" s="3143"/>
      <c r="CC241" s="3143"/>
    </row>
    <row r="242" spans="1:81" ht="16.5" customHeight="1">
      <c r="A242" s="3143"/>
      <c r="B242" s="3143"/>
      <c r="C242" s="3143"/>
      <c r="D242" s="3143"/>
      <c r="E242" s="3143"/>
      <c r="F242" s="3143"/>
      <c r="G242" s="3143"/>
      <c r="H242" s="3143"/>
      <c r="I242" s="3143"/>
      <c r="J242" s="3143"/>
      <c r="K242" s="3143"/>
      <c r="L242" s="3098"/>
      <c r="M242" s="3098"/>
      <c r="N242" s="3098"/>
      <c r="O242" s="3098"/>
      <c r="P242" s="3098"/>
      <c r="Q242" s="3098"/>
      <c r="R242" s="3098"/>
      <c r="S242" s="3098"/>
      <c r="T242" s="3098"/>
      <c r="U242" s="3098"/>
      <c r="V242" s="3098"/>
      <c r="W242" s="3098"/>
      <c r="X242" s="3098"/>
      <c r="Y242" s="3098"/>
      <c r="Z242" s="3098"/>
      <c r="AA242" s="3098"/>
      <c r="AB242" s="3098"/>
      <c r="AC242" s="3098"/>
      <c r="AD242" s="3098"/>
      <c r="AE242" s="3098"/>
      <c r="AF242" s="3098"/>
      <c r="AG242" s="3098"/>
      <c r="AH242" s="3098"/>
      <c r="AI242" s="3098"/>
      <c r="AJ242" s="3098"/>
      <c r="AK242" s="3098"/>
      <c r="AL242" s="3098"/>
      <c r="AM242" s="3098"/>
      <c r="AN242" s="3098"/>
      <c r="AO242" s="3143"/>
      <c r="AP242" s="3143"/>
      <c r="AQ242" s="3143"/>
      <c r="AR242" s="3143"/>
      <c r="AS242" s="3143"/>
      <c r="AT242" s="3143"/>
      <c r="AU242" s="3143"/>
      <c r="AV242" s="3143"/>
      <c r="AW242" s="3143"/>
      <c r="AX242" s="3143"/>
      <c r="AY242" s="3143"/>
      <c r="AZ242" s="3143"/>
      <c r="BA242" s="3143"/>
      <c r="BB242" s="3143"/>
      <c r="BC242" s="3143"/>
      <c r="BD242" s="3143"/>
      <c r="BE242" s="3143"/>
      <c r="BF242" s="3143"/>
      <c r="BG242" s="3143"/>
      <c r="BH242" s="3143"/>
      <c r="BI242" s="3143"/>
      <c r="BJ242" s="3143"/>
      <c r="BK242" s="3143"/>
      <c r="BL242" s="3143"/>
      <c r="BM242" s="3143"/>
      <c r="BN242" s="3143"/>
      <c r="BO242" s="3143"/>
      <c r="BP242" s="3143"/>
      <c r="BQ242" s="3189"/>
      <c r="BR242" s="3189"/>
      <c r="BS242" s="3189"/>
      <c r="BT242" s="3189"/>
      <c r="BU242" s="3189"/>
      <c r="BV242" s="3189"/>
      <c r="BW242" s="3189"/>
      <c r="BX242" s="3189"/>
      <c r="BY242" s="3189"/>
      <c r="BZ242" s="3189"/>
      <c r="CA242" s="3143"/>
      <c r="CB242" s="3143"/>
      <c r="CC242" s="3143"/>
    </row>
    <row r="243" spans="1:81" ht="16.5" customHeight="1">
      <c r="A243" s="3143"/>
      <c r="B243" s="3143"/>
      <c r="C243" s="3143"/>
      <c r="D243" s="3143"/>
      <c r="E243" s="3143"/>
      <c r="F243" s="3143"/>
      <c r="G243" s="3143"/>
      <c r="H243" s="3143"/>
      <c r="I243" s="3143"/>
      <c r="J243" s="3143"/>
      <c r="K243" s="3143"/>
      <c r="L243" s="3098"/>
      <c r="M243" s="3098"/>
      <c r="N243" s="3098"/>
      <c r="O243" s="3098"/>
      <c r="P243" s="3098"/>
      <c r="Q243" s="3098"/>
      <c r="R243" s="3098"/>
      <c r="S243" s="3098"/>
      <c r="T243" s="3098"/>
      <c r="U243" s="3098"/>
      <c r="V243" s="3098"/>
      <c r="W243" s="3098"/>
      <c r="X243" s="3098"/>
      <c r="Y243" s="3098"/>
      <c r="Z243" s="3098"/>
      <c r="AA243" s="3098"/>
      <c r="AB243" s="3098"/>
      <c r="AC243" s="3098"/>
      <c r="AD243" s="3098"/>
      <c r="AE243" s="3098"/>
      <c r="AF243" s="3098"/>
      <c r="AG243" s="3098"/>
      <c r="AH243" s="3098"/>
      <c r="AI243" s="3098"/>
      <c r="AJ243" s="3098"/>
      <c r="AK243" s="3098"/>
      <c r="AL243" s="3098"/>
      <c r="AM243" s="3098"/>
      <c r="AN243" s="3098"/>
      <c r="AO243" s="3143"/>
      <c r="AP243" s="3143"/>
      <c r="AQ243" s="3143"/>
      <c r="AR243" s="3143"/>
      <c r="AS243" s="3143"/>
      <c r="AT243" s="3143"/>
      <c r="AU243" s="3143"/>
      <c r="AV243" s="3143"/>
      <c r="AW243" s="3143"/>
      <c r="AX243" s="3143"/>
      <c r="AY243" s="3143"/>
      <c r="AZ243" s="3143"/>
      <c r="BA243" s="3143"/>
      <c r="BB243" s="3143"/>
      <c r="BC243" s="3143"/>
      <c r="BD243" s="3143"/>
      <c r="BE243" s="3143"/>
      <c r="BF243" s="3143"/>
      <c r="BG243" s="3143"/>
      <c r="BH243" s="3143"/>
      <c r="BI243" s="3143"/>
      <c r="BJ243" s="3143"/>
      <c r="BK243" s="3143"/>
      <c r="BL243" s="3143"/>
      <c r="BM243" s="3143"/>
      <c r="BN243" s="3143"/>
      <c r="BO243" s="3143"/>
      <c r="BP243" s="3143"/>
      <c r="BQ243" s="3189"/>
      <c r="BR243" s="3189"/>
      <c r="BS243" s="3189"/>
      <c r="BT243" s="3189"/>
      <c r="BU243" s="3189"/>
      <c r="BV243" s="3189"/>
      <c r="BW243" s="3189"/>
      <c r="BX243" s="3189"/>
      <c r="BY243" s="3189"/>
      <c r="BZ243" s="3189"/>
      <c r="CA243" s="3143"/>
      <c r="CB243" s="3143"/>
      <c r="CC243" s="3143"/>
    </row>
    <row r="244" spans="1:81" ht="16.5" customHeight="1">
      <c r="A244" s="3143"/>
      <c r="B244" s="3143"/>
      <c r="C244" s="3143"/>
      <c r="D244" s="3143"/>
      <c r="E244" s="3143"/>
      <c r="F244" s="3143"/>
      <c r="G244" s="3143"/>
      <c r="H244" s="3143"/>
      <c r="I244" s="3143"/>
      <c r="J244" s="3143"/>
      <c r="K244" s="3143"/>
      <c r="L244" s="3098"/>
      <c r="M244" s="3098"/>
      <c r="N244" s="3098"/>
      <c r="O244" s="3098"/>
      <c r="P244" s="3098"/>
      <c r="Q244" s="3098"/>
      <c r="R244" s="3098"/>
      <c r="S244" s="3098"/>
      <c r="T244" s="3098"/>
      <c r="U244" s="3098"/>
      <c r="V244" s="3098"/>
      <c r="W244" s="3098"/>
      <c r="X244" s="3098"/>
      <c r="Y244" s="3098"/>
      <c r="Z244" s="3098"/>
      <c r="AA244" s="3098"/>
      <c r="AB244" s="3098"/>
      <c r="AC244" s="3098"/>
      <c r="AD244" s="3098"/>
      <c r="AE244" s="3098"/>
      <c r="AF244" s="3098"/>
      <c r="AG244" s="3098"/>
      <c r="AH244" s="3098"/>
      <c r="AI244" s="3098"/>
      <c r="AJ244" s="3098"/>
      <c r="AK244" s="3098"/>
      <c r="AL244" s="3098"/>
      <c r="AM244" s="3098"/>
      <c r="AN244" s="3098"/>
      <c r="AO244" s="3143"/>
      <c r="AP244" s="3143"/>
      <c r="AQ244" s="3143"/>
      <c r="AR244" s="3143"/>
      <c r="AS244" s="3143"/>
      <c r="AT244" s="3143"/>
      <c r="AU244" s="3143"/>
      <c r="AV244" s="3143"/>
      <c r="AW244" s="3143"/>
      <c r="AX244" s="3143"/>
      <c r="AY244" s="3143"/>
      <c r="AZ244" s="3143"/>
      <c r="BA244" s="3143"/>
      <c r="BB244" s="3143"/>
      <c r="BC244" s="3143"/>
      <c r="BD244" s="3143"/>
      <c r="BE244" s="3143"/>
      <c r="BF244" s="3143"/>
      <c r="BG244" s="3143"/>
      <c r="BH244" s="3143"/>
      <c r="BI244" s="3143"/>
      <c r="BJ244" s="3143"/>
      <c r="BK244" s="3143"/>
      <c r="BL244" s="3143"/>
      <c r="BM244" s="3143"/>
      <c r="BN244" s="3143"/>
      <c r="BO244" s="3143"/>
      <c r="BP244" s="3143"/>
      <c r="BQ244" s="3189"/>
      <c r="BR244" s="3189"/>
      <c r="BS244" s="3189"/>
      <c r="BT244" s="3189"/>
      <c r="BU244" s="3189"/>
      <c r="BV244" s="3189"/>
      <c r="BW244" s="3189"/>
      <c r="BX244" s="3189"/>
      <c r="BY244" s="3189"/>
      <c r="BZ244" s="3189"/>
      <c r="CA244" s="3143"/>
      <c r="CB244" s="3143"/>
      <c r="CC244" s="3143"/>
    </row>
    <row r="245" spans="1:81" ht="16.5" customHeight="1">
      <c r="A245" s="3143"/>
      <c r="B245" s="3143"/>
      <c r="C245" s="3143"/>
      <c r="D245" s="3143"/>
      <c r="E245" s="3143"/>
      <c r="F245" s="3143"/>
      <c r="G245" s="3143"/>
      <c r="H245" s="3143"/>
      <c r="I245" s="3143"/>
      <c r="J245" s="3143"/>
      <c r="K245" s="3143"/>
      <c r="L245" s="3098"/>
      <c r="M245" s="3098"/>
      <c r="N245" s="3098"/>
      <c r="O245" s="3098"/>
      <c r="P245" s="3098"/>
      <c r="Q245" s="3098"/>
      <c r="R245" s="3098"/>
      <c r="S245" s="3098"/>
      <c r="T245" s="3098"/>
      <c r="U245" s="3098"/>
      <c r="V245" s="3098"/>
      <c r="W245" s="3098"/>
      <c r="X245" s="3098"/>
      <c r="Y245" s="3098"/>
      <c r="Z245" s="3098"/>
      <c r="AA245" s="3098"/>
      <c r="AB245" s="3098"/>
      <c r="AC245" s="3098"/>
      <c r="AD245" s="3098"/>
      <c r="AE245" s="3098"/>
      <c r="AF245" s="3098"/>
      <c r="AG245" s="3098"/>
      <c r="AH245" s="3098"/>
      <c r="AI245" s="3098"/>
      <c r="AJ245" s="3098"/>
      <c r="AK245" s="3098"/>
      <c r="AL245" s="3098"/>
      <c r="AM245" s="3098"/>
      <c r="AN245" s="3098"/>
      <c r="AO245" s="3143"/>
      <c r="AP245" s="3143"/>
      <c r="AQ245" s="3143"/>
      <c r="AR245" s="3143"/>
      <c r="AS245" s="3143"/>
      <c r="AT245" s="3143"/>
      <c r="AU245" s="3143"/>
      <c r="AV245" s="3143"/>
      <c r="AW245" s="3143"/>
      <c r="AX245" s="3143"/>
      <c r="AY245" s="3143"/>
      <c r="AZ245" s="3143"/>
      <c r="BA245" s="3143"/>
      <c r="BB245" s="3143"/>
      <c r="BC245" s="3143"/>
      <c r="BD245" s="3143"/>
      <c r="BE245" s="3143"/>
      <c r="BF245" s="3143"/>
      <c r="BG245" s="3143"/>
      <c r="BH245" s="3143"/>
      <c r="BI245" s="3143"/>
      <c r="BJ245" s="3143"/>
      <c r="BK245" s="3143"/>
      <c r="BL245" s="3143"/>
      <c r="BM245" s="3143"/>
      <c r="BN245" s="3143"/>
      <c r="BO245" s="3143"/>
      <c r="BP245" s="3143"/>
      <c r="BQ245" s="3189"/>
      <c r="BR245" s="3189"/>
      <c r="BS245" s="3189"/>
      <c r="BT245" s="3189"/>
      <c r="BU245" s="3189"/>
      <c r="BV245" s="3189"/>
      <c r="BW245" s="3189"/>
      <c r="BX245" s="3189"/>
      <c r="BY245" s="3189"/>
      <c r="BZ245" s="3189"/>
      <c r="CA245" s="3143"/>
      <c r="CB245" s="3143"/>
      <c r="CC245" s="3143"/>
    </row>
    <row r="246" spans="1:81" ht="16.5" customHeight="1">
      <c r="A246" s="3143"/>
      <c r="B246" s="3143"/>
      <c r="C246" s="3143"/>
      <c r="D246" s="3143"/>
      <c r="E246" s="3143"/>
      <c r="F246" s="3143"/>
      <c r="G246" s="3143"/>
      <c r="H246" s="3143"/>
      <c r="I246" s="3143"/>
      <c r="J246" s="3143"/>
      <c r="K246" s="3143"/>
      <c r="L246" s="3098"/>
      <c r="M246" s="3098"/>
      <c r="N246" s="3098"/>
      <c r="O246" s="3098"/>
      <c r="P246" s="3098"/>
      <c r="Q246" s="3098"/>
      <c r="R246" s="3098"/>
      <c r="S246" s="3098"/>
      <c r="T246" s="3098"/>
      <c r="U246" s="3098"/>
      <c r="V246" s="3098"/>
      <c r="W246" s="3098"/>
      <c r="X246" s="3098"/>
      <c r="Y246" s="3098"/>
      <c r="Z246" s="3098"/>
      <c r="AA246" s="3098"/>
      <c r="AB246" s="3098"/>
      <c r="AC246" s="3098"/>
      <c r="AD246" s="3098"/>
      <c r="AE246" s="3098"/>
      <c r="AF246" s="3098"/>
      <c r="AG246" s="3098"/>
      <c r="AH246" s="3098"/>
      <c r="AI246" s="3098"/>
      <c r="AJ246" s="3098"/>
      <c r="AK246" s="3098"/>
      <c r="AL246" s="3098"/>
      <c r="AM246" s="3098"/>
      <c r="AN246" s="3098"/>
      <c r="AO246" s="3143"/>
      <c r="AP246" s="3143"/>
      <c r="AQ246" s="3143"/>
      <c r="AR246" s="3143"/>
      <c r="AS246" s="3143"/>
      <c r="AT246" s="3143"/>
      <c r="AU246" s="3143"/>
      <c r="AV246" s="3143"/>
      <c r="AW246" s="3143"/>
      <c r="AX246" s="3143"/>
      <c r="AY246" s="3143"/>
      <c r="AZ246" s="3143"/>
      <c r="BA246" s="3143"/>
      <c r="BB246" s="3143"/>
      <c r="BC246" s="3143"/>
      <c r="BD246" s="3143"/>
      <c r="BE246" s="3143"/>
      <c r="BF246" s="3143"/>
      <c r="BG246" s="3143"/>
      <c r="BH246" s="3143"/>
      <c r="BI246" s="3143"/>
      <c r="BJ246" s="3143"/>
      <c r="BK246" s="3143"/>
      <c r="BL246" s="3143"/>
      <c r="BM246" s="3143"/>
      <c r="BN246" s="3143"/>
      <c r="BO246" s="3143"/>
      <c r="BP246" s="3143"/>
      <c r="BQ246" s="3189"/>
      <c r="BR246" s="3189"/>
      <c r="BS246" s="3189"/>
      <c r="BT246" s="3189"/>
      <c r="BU246" s="3189"/>
      <c r="BV246" s="3189"/>
      <c r="BW246" s="3189"/>
      <c r="BX246" s="3189"/>
      <c r="BY246" s="3189"/>
      <c r="BZ246" s="3189"/>
      <c r="CA246" s="3143"/>
      <c r="CB246" s="3143"/>
      <c r="CC246" s="3143"/>
    </row>
    <row r="247" spans="1:81" ht="16.5" customHeight="1">
      <c r="A247" s="3143"/>
      <c r="B247" s="3143"/>
      <c r="C247" s="3143"/>
      <c r="D247" s="3143"/>
      <c r="E247" s="3143"/>
      <c r="F247" s="3143"/>
      <c r="G247" s="3143"/>
      <c r="H247" s="3143"/>
      <c r="I247" s="3143"/>
      <c r="J247" s="3143"/>
      <c r="K247" s="3143"/>
      <c r="L247" s="3098"/>
      <c r="M247" s="3098"/>
      <c r="N247" s="3098"/>
      <c r="O247" s="3098"/>
      <c r="P247" s="3098"/>
      <c r="Q247" s="3098"/>
      <c r="R247" s="3098"/>
      <c r="S247" s="3098"/>
      <c r="T247" s="3098"/>
      <c r="U247" s="3098"/>
      <c r="V247" s="3098"/>
      <c r="W247" s="3098"/>
      <c r="X247" s="3098"/>
      <c r="Y247" s="3098"/>
      <c r="Z247" s="3098"/>
      <c r="AA247" s="3098"/>
      <c r="AB247" s="3098"/>
      <c r="AC247" s="3098"/>
      <c r="AD247" s="3098"/>
      <c r="AE247" s="3098"/>
      <c r="AF247" s="3098"/>
      <c r="AG247" s="3098"/>
      <c r="AH247" s="3098"/>
      <c r="AI247" s="3098"/>
      <c r="AJ247" s="3098"/>
      <c r="AK247" s="3098"/>
      <c r="AL247" s="3098"/>
      <c r="AM247" s="3098"/>
      <c r="AN247" s="3098"/>
      <c r="AO247" s="3143"/>
      <c r="AP247" s="3143"/>
      <c r="AQ247" s="3143"/>
      <c r="AR247" s="3143"/>
      <c r="AS247" s="3143"/>
      <c r="AT247" s="3143"/>
      <c r="AU247" s="3143"/>
      <c r="AV247" s="3143"/>
      <c r="AW247" s="3143"/>
      <c r="AX247" s="3143"/>
      <c r="AY247" s="3143"/>
      <c r="AZ247" s="3143"/>
      <c r="BA247" s="3143"/>
      <c r="BB247" s="3143"/>
      <c r="BC247" s="3143"/>
      <c r="BD247" s="3143"/>
      <c r="BE247" s="3143"/>
      <c r="BF247" s="3143"/>
      <c r="BG247" s="3143"/>
      <c r="BH247" s="3143"/>
      <c r="BI247" s="3143"/>
      <c r="BJ247" s="3143"/>
      <c r="BK247" s="3143"/>
      <c r="BL247" s="3143"/>
      <c r="BM247" s="3143"/>
      <c r="BN247" s="3143"/>
      <c r="BO247" s="3143"/>
      <c r="BP247" s="3143"/>
      <c r="BQ247" s="3189"/>
      <c r="BR247" s="3189"/>
      <c r="BS247" s="3189"/>
      <c r="BT247" s="3189"/>
      <c r="BU247" s="3189"/>
      <c r="BV247" s="3189"/>
      <c r="BW247" s="3189"/>
      <c r="BX247" s="3189"/>
      <c r="BY247" s="3189"/>
      <c r="BZ247" s="3189"/>
      <c r="CA247" s="3143"/>
      <c r="CB247" s="3143"/>
      <c r="CC247" s="3143"/>
    </row>
    <row r="248" spans="1:81" ht="16.5" customHeight="1">
      <c r="A248" s="3143"/>
      <c r="B248" s="3143"/>
      <c r="C248" s="3143"/>
      <c r="D248" s="3143"/>
      <c r="E248" s="3143"/>
      <c r="F248" s="3143"/>
      <c r="G248" s="3143"/>
      <c r="H248" s="3143"/>
      <c r="I248" s="3143"/>
      <c r="J248" s="3143"/>
      <c r="K248" s="3143"/>
      <c r="L248" s="3098"/>
      <c r="M248" s="3098"/>
      <c r="N248" s="3098"/>
      <c r="O248" s="3098"/>
      <c r="P248" s="3098"/>
      <c r="Q248" s="3098"/>
      <c r="R248" s="3098"/>
      <c r="S248" s="3098"/>
      <c r="T248" s="3098"/>
      <c r="U248" s="3098"/>
      <c r="V248" s="3098"/>
      <c r="W248" s="3098"/>
      <c r="X248" s="3098"/>
      <c r="Y248" s="3098"/>
      <c r="Z248" s="3098"/>
      <c r="AA248" s="3098"/>
      <c r="AB248" s="3098"/>
      <c r="AC248" s="3098"/>
      <c r="AD248" s="3098"/>
      <c r="AE248" s="3098"/>
      <c r="AF248" s="3098"/>
      <c r="AG248" s="3098"/>
      <c r="AH248" s="3098"/>
      <c r="AI248" s="3098"/>
      <c r="AJ248" s="3098"/>
      <c r="AK248" s="3098"/>
      <c r="AL248" s="3098"/>
      <c r="AM248" s="3098"/>
      <c r="AN248" s="3098"/>
      <c r="AO248" s="3143"/>
      <c r="AP248" s="3143"/>
      <c r="AQ248" s="3143"/>
      <c r="AR248" s="3143"/>
      <c r="AS248" s="3143"/>
      <c r="AT248" s="3143"/>
      <c r="AU248" s="3143"/>
      <c r="AV248" s="3143"/>
      <c r="AW248" s="3143"/>
      <c r="AX248" s="3143"/>
      <c r="AY248" s="3143"/>
      <c r="AZ248" s="3143"/>
      <c r="BA248" s="3143"/>
      <c r="BB248" s="3143"/>
      <c r="BC248" s="3143"/>
      <c r="BD248" s="3143"/>
      <c r="BE248" s="3143"/>
      <c r="BF248" s="3143"/>
      <c r="BG248" s="3143"/>
      <c r="BH248" s="3143"/>
      <c r="BI248" s="3143"/>
      <c r="BJ248" s="3143"/>
      <c r="BK248" s="3143"/>
      <c r="BL248" s="3143"/>
      <c r="BM248" s="3143"/>
      <c r="BN248" s="3143"/>
      <c r="BO248" s="3143"/>
      <c r="BP248" s="3143"/>
      <c r="BQ248" s="3189"/>
      <c r="BR248" s="3189"/>
      <c r="BS248" s="3189"/>
      <c r="BT248" s="3189"/>
      <c r="BU248" s="3189"/>
      <c r="BV248" s="3189"/>
      <c r="BW248" s="3189"/>
      <c r="BX248" s="3189"/>
      <c r="BY248" s="3189"/>
      <c r="BZ248" s="3189"/>
      <c r="CA248" s="3143"/>
      <c r="CB248" s="3143"/>
      <c r="CC248" s="3143"/>
    </row>
    <row r="249" spans="1:81" ht="16.5" customHeight="1">
      <c r="A249" s="3143"/>
      <c r="B249" s="3143"/>
      <c r="C249" s="3143"/>
      <c r="D249" s="3143"/>
      <c r="E249" s="3143"/>
      <c r="F249" s="3143"/>
      <c r="G249" s="3143"/>
      <c r="H249" s="3143"/>
      <c r="I249" s="3143"/>
      <c r="J249" s="3143"/>
      <c r="K249" s="3143"/>
      <c r="L249" s="3098"/>
      <c r="M249" s="3098"/>
      <c r="N249" s="3098"/>
      <c r="O249" s="3098"/>
      <c r="P249" s="3098"/>
      <c r="Q249" s="3098"/>
      <c r="R249" s="3098"/>
      <c r="S249" s="3098"/>
      <c r="T249" s="3098"/>
      <c r="U249" s="3098"/>
      <c r="V249" s="3098"/>
      <c r="W249" s="3098"/>
      <c r="X249" s="3098"/>
      <c r="Y249" s="3098"/>
      <c r="Z249" s="3098"/>
      <c r="AA249" s="3098"/>
      <c r="AB249" s="3098"/>
      <c r="AC249" s="3098"/>
      <c r="AD249" s="3098"/>
      <c r="AE249" s="3098"/>
      <c r="AF249" s="3098"/>
      <c r="AG249" s="3098"/>
      <c r="AH249" s="3098"/>
      <c r="AI249" s="3098"/>
      <c r="AJ249" s="3098"/>
      <c r="AK249" s="3098"/>
      <c r="AL249" s="3098"/>
      <c r="AM249" s="3098"/>
      <c r="AN249" s="3098"/>
      <c r="AO249" s="3143"/>
      <c r="AP249" s="3143"/>
      <c r="AQ249" s="3143"/>
      <c r="AR249" s="3143"/>
      <c r="AS249" s="3143"/>
      <c r="AT249" s="3143"/>
      <c r="AU249" s="3143"/>
      <c r="AV249" s="3143"/>
      <c r="AW249" s="3143"/>
      <c r="AX249" s="3143"/>
      <c r="AY249" s="3143"/>
      <c r="AZ249" s="3143"/>
      <c r="BA249" s="3143"/>
      <c r="BB249" s="3143"/>
      <c r="BC249" s="3143"/>
      <c r="BD249" s="3143"/>
      <c r="BE249" s="3143"/>
      <c r="BF249" s="3143"/>
      <c r="BG249" s="3143"/>
      <c r="BH249" s="3143"/>
      <c r="BI249" s="3143"/>
      <c r="BJ249" s="3143"/>
      <c r="BK249" s="3143"/>
      <c r="BL249" s="3143"/>
      <c r="BM249" s="3143"/>
      <c r="BN249" s="3143"/>
      <c r="BO249" s="3143"/>
      <c r="BP249" s="3143"/>
      <c r="BQ249" s="3189"/>
      <c r="BR249" s="3189"/>
      <c r="BS249" s="3189"/>
      <c r="BT249" s="3189"/>
      <c r="BU249" s="3189"/>
      <c r="BV249" s="3189"/>
      <c r="BW249" s="3189"/>
      <c r="BX249" s="3189"/>
      <c r="BY249" s="3189"/>
      <c r="BZ249" s="3189"/>
      <c r="CA249" s="3143"/>
      <c r="CB249" s="3143"/>
      <c r="CC249" s="3143"/>
    </row>
    <row r="250" spans="1:81" ht="16.5" customHeight="1">
      <c r="A250" s="3143"/>
      <c r="B250" s="3143"/>
      <c r="C250" s="3143"/>
      <c r="D250" s="3143"/>
      <c r="E250" s="3143"/>
      <c r="F250" s="3143"/>
      <c r="G250" s="3143"/>
      <c r="H250" s="3143"/>
      <c r="I250" s="3143"/>
      <c r="J250" s="3143"/>
      <c r="K250" s="3143"/>
      <c r="L250" s="3098"/>
      <c r="M250" s="3098"/>
      <c r="N250" s="3098"/>
      <c r="O250" s="3098"/>
      <c r="P250" s="3098"/>
      <c r="Q250" s="3098"/>
      <c r="R250" s="3098"/>
      <c r="S250" s="3098"/>
      <c r="T250" s="3098"/>
      <c r="U250" s="3098"/>
      <c r="V250" s="3098"/>
      <c r="W250" s="3098"/>
      <c r="X250" s="3098"/>
      <c r="Y250" s="3098"/>
      <c r="Z250" s="3098"/>
      <c r="AA250" s="3098"/>
      <c r="AB250" s="3098"/>
      <c r="AC250" s="3098"/>
      <c r="AD250" s="3098"/>
      <c r="AE250" s="3098"/>
      <c r="AF250" s="3098"/>
      <c r="AG250" s="3098"/>
      <c r="AH250" s="3098"/>
      <c r="AI250" s="3098"/>
      <c r="AJ250" s="3098"/>
      <c r="AK250" s="3098"/>
      <c r="AL250" s="3098"/>
      <c r="AM250" s="3098"/>
      <c r="AN250" s="3098"/>
      <c r="AO250" s="3143"/>
      <c r="AP250" s="3143"/>
      <c r="AQ250" s="3143"/>
      <c r="AR250" s="3143"/>
      <c r="AS250" s="3143"/>
      <c r="AT250" s="3143"/>
      <c r="AU250" s="3143"/>
      <c r="AV250" s="3143"/>
      <c r="AW250" s="3143"/>
      <c r="AX250" s="3143"/>
      <c r="AY250" s="3143"/>
      <c r="AZ250" s="3143"/>
      <c r="BA250" s="3143"/>
      <c r="BB250" s="3143"/>
      <c r="BC250" s="3143"/>
      <c r="BD250" s="3143"/>
      <c r="BE250" s="3143"/>
      <c r="BF250" s="3143"/>
      <c r="BG250" s="3143"/>
      <c r="BH250" s="3143"/>
      <c r="BI250" s="3143"/>
      <c r="BJ250" s="3143"/>
      <c r="BK250" s="3143"/>
      <c r="BL250" s="3143"/>
      <c r="BM250" s="3143"/>
      <c r="BN250" s="3143"/>
      <c r="BO250" s="3143"/>
      <c r="BP250" s="3143"/>
      <c r="BQ250" s="3189"/>
      <c r="BR250" s="3189"/>
      <c r="BS250" s="3189"/>
      <c r="BT250" s="3189"/>
      <c r="BU250" s="3189"/>
      <c r="BV250" s="3189"/>
      <c r="BW250" s="3189"/>
      <c r="BX250" s="3189"/>
      <c r="BY250" s="3189"/>
      <c r="BZ250" s="3189"/>
      <c r="CA250" s="3143"/>
      <c r="CB250" s="3143"/>
      <c r="CC250" s="3143"/>
    </row>
    <row r="251" spans="1:81" ht="16.5" customHeight="1">
      <c r="A251" s="3143"/>
      <c r="B251" s="3143"/>
      <c r="C251" s="3143"/>
      <c r="D251" s="3143"/>
      <c r="E251" s="3143"/>
      <c r="F251" s="3143"/>
      <c r="G251" s="3143"/>
      <c r="H251" s="3143"/>
      <c r="I251" s="3143"/>
      <c r="J251" s="3143"/>
      <c r="K251" s="3143"/>
      <c r="L251" s="3098"/>
      <c r="M251" s="3098"/>
      <c r="N251" s="3098"/>
      <c r="O251" s="3098"/>
      <c r="P251" s="3098"/>
      <c r="Q251" s="3098"/>
      <c r="R251" s="3098"/>
      <c r="S251" s="3098"/>
      <c r="T251" s="3098"/>
      <c r="U251" s="3098"/>
      <c r="V251" s="3098"/>
      <c r="W251" s="3098"/>
      <c r="X251" s="3098"/>
      <c r="Y251" s="3098"/>
      <c r="Z251" s="3098"/>
      <c r="AA251" s="3098"/>
      <c r="AB251" s="3098"/>
      <c r="AC251" s="3098"/>
      <c r="AD251" s="3098"/>
      <c r="AE251" s="3098"/>
      <c r="AF251" s="3098"/>
      <c r="AG251" s="3098"/>
      <c r="AH251" s="3098"/>
      <c r="AI251" s="3098"/>
      <c r="AJ251" s="3098"/>
      <c r="AK251" s="3098"/>
      <c r="AL251" s="3098"/>
      <c r="AM251" s="3098"/>
      <c r="AN251" s="3098"/>
      <c r="AO251" s="3143"/>
      <c r="AP251" s="3143"/>
      <c r="AQ251" s="3143"/>
      <c r="AR251" s="3143"/>
      <c r="AS251" s="3143"/>
      <c r="AT251" s="3143"/>
      <c r="AU251" s="3143"/>
      <c r="AV251" s="3143"/>
      <c r="AW251" s="3143"/>
      <c r="AX251" s="3143"/>
      <c r="AY251" s="3143"/>
      <c r="AZ251" s="3143"/>
      <c r="BA251" s="3143"/>
      <c r="BB251" s="3143"/>
      <c r="BC251" s="3143"/>
      <c r="BD251" s="3143"/>
      <c r="BE251" s="3143"/>
      <c r="BF251" s="3143"/>
      <c r="BG251" s="3143"/>
      <c r="BH251" s="3143"/>
      <c r="BI251" s="3143"/>
      <c r="BJ251" s="3143"/>
      <c r="BK251" s="3143"/>
      <c r="BL251" s="3143"/>
      <c r="BM251" s="3143"/>
      <c r="BN251" s="3143"/>
      <c r="BO251" s="3143"/>
      <c r="BP251" s="3143"/>
      <c r="BQ251" s="3189"/>
      <c r="BR251" s="3189"/>
      <c r="BS251" s="3189"/>
      <c r="BT251" s="3189"/>
      <c r="BU251" s="3189"/>
      <c r="BV251" s="3189"/>
      <c r="BW251" s="3189"/>
      <c r="BX251" s="3189"/>
      <c r="BY251" s="3189"/>
      <c r="BZ251" s="3189"/>
      <c r="CA251" s="3143"/>
      <c r="CB251" s="3143"/>
      <c r="CC251" s="3143"/>
    </row>
    <row r="252" spans="1:81" ht="16.5" customHeight="1">
      <c r="A252" s="3143"/>
      <c r="B252" s="3143"/>
      <c r="C252" s="3143"/>
      <c r="D252" s="3143"/>
      <c r="E252" s="3143"/>
      <c r="F252" s="3143"/>
      <c r="G252" s="3143"/>
      <c r="H252" s="3143"/>
      <c r="I252" s="3143"/>
      <c r="J252" s="3143"/>
      <c r="K252" s="3143"/>
      <c r="L252" s="3098"/>
      <c r="M252" s="3098"/>
      <c r="N252" s="3098"/>
      <c r="O252" s="3098"/>
      <c r="P252" s="3098"/>
      <c r="Q252" s="3098"/>
      <c r="R252" s="3098"/>
      <c r="S252" s="3098"/>
      <c r="T252" s="3098"/>
      <c r="U252" s="3098"/>
      <c r="V252" s="3098"/>
      <c r="W252" s="3098"/>
      <c r="X252" s="3098"/>
      <c r="Y252" s="3098"/>
      <c r="Z252" s="3098"/>
      <c r="AA252" s="3098"/>
      <c r="AB252" s="3098"/>
      <c r="AC252" s="3098"/>
      <c r="AD252" s="3098"/>
      <c r="AE252" s="3098"/>
      <c r="AF252" s="3098"/>
      <c r="AG252" s="3098"/>
      <c r="AH252" s="3098"/>
      <c r="AI252" s="3098"/>
      <c r="AJ252" s="3098"/>
      <c r="AK252" s="3098"/>
      <c r="AL252" s="3098"/>
      <c r="AM252" s="3098"/>
      <c r="AN252" s="3098"/>
      <c r="AO252" s="3143"/>
      <c r="AP252" s="3143"/>
      <c r="AQ252" s="3143"/>
      <c r="AR252" s="3143"/>
      <c r="AS252" s="3143"/>
      <c r="AT252" s="3143"/>
      <c r="AU252" s="3143"/>
      <c r="AV252" s="3143"/>
      <c r="AW252" s="3143"/>
      <c r="AX252" s="3143"/>
      <c r="AY252" s="3143"/>
      <c r="AZ252" s="3143"/>
      <c r="BA252" s="3143"/>
      <c r="BB252" s="3143"/>
      <c r="BC252" s="3143"/>
      <c r="BD252" s="3143"/>
      <c r="BE252" s="3143"/>
      <c r="BF252" s="3143"/>
      <c r="BG252" s="3143"/>
      <c r="BH252" s="3143"/>
      <c r="BI252" s="3143"/>
      <c r="BJ252" s="3143"/>
      <c r="BK252" s="3143"/>
      <c r="BL252" s="3143"/>
      <c r="BM252" s="3143"/>
      <c r="BN252" s="3143"/>
      <c r="BO252" s="3143"/>
      <c r="BP252" s="3143"/>
      <c r="BQ252" s="3189"/>
      <c r="BR252" s="3189"/>
      <c r="BS252" s="3189"/>
      <c r="BT252" s="3189"/>
      <c r="BU252" s="3189"/>
      <c r="BV252" s="3189"/>
      <c r="BW252" s="3189"/>
      <c r="BX252" s="3189"/>
      <c r="BY252" s="3189"/>
      <c r="BZ252" s="3189"/>
      <c r="CA252" s="3143"/>
      <c r="CB252" s="3143"/>
      <c r="CC252" s="3143"/>
    </row>
    <row r="253" spans="1:81" ht="16.5" customHeight="1">
      <c r="A253" s="3143"/>
      <c r="B253" s="3143"/>
      <c r="C253" s="3143"/>
      <c r="D253" s="3143"/>
      <c r="E253" s="3143"/>
      <c r="F253" s="3143"/>
      <c r="G253" s="3143"/>
      <c r="H253" s="3143"/>
      <c r="I253" s="3143"/>
      <c r="J253" s="3143"/>
      <c r="K253" s="3143"/>
      <c r="L253" s="3098"/>
      <c r="M253" s="3098"/>
      <c r="N253" s="3098"/>
      <c r="O253" s="3098"/>
      <c r="P253" s="3098"/>
      <c r="Q253" s="3098"/>
      <c r="R253" s="3098"/>
      <c r="S253" s="3098"/>
      <c r="T253" s="3098"/>
      <c r="U253" s="3098"/>
      <c r="V253" s="3098"/>
      <c r="W253" s="3098"/>
      <c r="X253" s="3098"/>
      <c r="Y253" s="3098"/>
      <c r="Z253" s="3098"/>
      <c r="AA253" s="3098"/>
      <c r="AB253" s="3098"/>
      <c r="AC253" s="3098"/>
      <c r="AD253" s="3098"/>
      <c r="AE253" s="3098"/>
      <c r="AF253" s="3098"/>
      <c r="AG253" s="3098"/>
      <c r="AH253" s="3098"/>
      <c r="AI253" s="3098"/>
      <c r="AJ253" s="3098"/>
      <c r="AK253" s="3098"/>
      <c r="AL253" s="3098"/>
      <c r="AM253" s="3098"/>
      <c r="AN253" s="3098"/>
      <c r="AO253" s="3143"/>
      <c r="AP253" s="3143"/>
      <c r="AQ253" s="3143"/>
      <c r="AR253" s="3143"/>
      <c r="AS253" s="3143"/>
      <c r="AT253" s="3143"/>
      <c r="AU253" s="3143"/>
      <c r="AV253" s="3143"/>
      <c r="AW253" s="3143"/>
      <c r="AX253" s="3143"/>
      <c r="AY253" s="3143"/>
      <c r="AZ253" s="3143"/>
      <c r="BA253" s="3143"/>
      <c r="BB253" s="3143"/>
      <c r="BC253" s="3143"/>
      <c r="BD253" s="3143"/>
      <c r="BE253" s="3143"/>
      <c r="BF253" s="3143"/>
      <c r="BG253" s="3143"/>
      <c r="BH253" s="3143"/>
      <c r="BI253" s="3143"/>
      <c r="BJ253" s="3143"/>
      <c r="BK253" s="3143"/>
      <c r="BL253" s="3143"/>
      <c r="BM253" s="3143"/>
      <c r="BN253" s="3143"/>
      <c r="BO253" s="3143"/>
      <c r="BP253" s="3143"/>
      <c r="BQ253" s="3189"/>
      <c r="BR253" s="3189"/>
      <c r="BS253" s="3189"/>
      <c r="BT253" s="3189"/>
      <c r="BU253" s="3189"/>
      <c r="BV253" s="3189"/>
      <c r="BW253" s="3189"/>
      <c r="BX253" s="3189"/>
      <c r="BY253" s="3189"/>
      <c r="BZ253" s="3189"/>
      <c r="CA253" s="3143"/>
      <c r="CB253" s="3143"/>
      <c r="CC253" s="3143"/>
    </row>
    <row r="254" spans="1:81" ht="16.5" customHeight="1">
      <c r="A254" s="3143"/>
      <c r="B254" s="3143"/>
      <c r="C254" s="3143"/>
      <c r="D254" s="3143"/>
      <c r="E254" s="3143"/>
      <c r="F254" s="3143"/>
      <c r="G254" s="3143"/>
      <c r="H254" s="3143"/>
      <c r="I254" s="3143"/>
      <c r="J254" s="3143"/>
      <c r="K254" s="3143"/>
      <c r="L254" s="3098"/>
      <c r="M254" s="3098"/>
      <c r="N254" s="3098"/>
      <c r="O254" s="3098"/>
      <c r="P254" s="3098"/>
      <c r="Q254" s="3098"/>
      <c r="R254" s="3098"/>
      <c r="S254" s="3098"/>
      <c r="T254" s="3098"/>
      <c r="U254" s="3098"/>
      <c r="V254" s="3098"/>
      <c r="W254" s="3098"/>
      <c r="X254" s="3098"/>
      <c r="Y254" s="3098"/>
      <c r="Z254" s="3098"/>
      <c r="AA254" s="3098"/>
      <c r="AB254" s="3098"/>
      <c r="AC254" s="3098"/>
      <c r="AD254" s="3098"/>
      <c r="AE254" s="3098"/>
      <c r="AF254" s="3098"/>
      <c r="AG254" s="3098"/>
      <c r="AH254" s="3098"/>
      <c r="AI254" s="3098"/>
      <c r="AJ254" s="3098"/>
      <c r="AK254" s="3098"/>
      <c r="AL254" s="3098"/>
      <c r="AM254" s="3098"/>
      <c r="AN254" s="3098"/>
      <c r="AO254" s="3143"/>
      <c r="AP254" s="3143"/>
      <c r="AQ254" s="3143"/>
      <c r="AR254" s="3143"/>
      <c r="AS254" s="3143"/>
      <c r="AT254" s="3143"/>
      <c r="AU254" s="3143"/>
      <c r="AV254" s="3143"/>
      <c r="AW254" s="3143"/>
      <c r="AX254" s="3143"/>
      <c r="AY254" s="3143"/>
      <c r="AZ254" s="3143"/>
      <c r="BA254" s="3143"/>
      <c r="BB254" s="3143"/>
      <c r="BC254" s="3143"/>
      <c r="BD254" s="3143"/>
      <c r="BE254" s="3143"/>
      <c r="BF254" s="3143"/>
      <c r="BG254" s="3143"/>
      <c r="BH254" s="3143"/>
      <c r="BI254" s="3143"/>
      <c r="BJ254" s="3143"/>
      <c r="BK254" s="3143"/>
      <c r="BL254" s="3143"/>
      <c r="BM254" s="3143"/>
      <c r="BN254" s="3143"/>
      <c r="BO254" s="3143"/>
      <c r="BP254" s="3143"/>
      <c r="BQ254" s="3189"/>
      <c r="BR254" s="3189"/>
      <c r="BS254" s="3189"/>
      <c r="BT254" s="3189"/>
      <c r="BU254" s="3189"/>
      <c r="BV254" s="3189"/>
      <c r="BW254" s="3189"/>
      <c r="BX254" s="3189"/>
      <c r="BY254" s="3189"/>
      <c r="BZ254" s="3189"/>
      <c r="CA254" s="3143"/>
      <c r="CB254" s="3143"/>
      <c r="CC254" s="3143"/>
    </row>
    <row r="255" spans="1:81" ht="16.5" customHeight="1">
      <c r="A255" s="3143"/>
      <c r="B255" s="3143"/>
      <c r="C255" s="3143"/>
      <c r="D255" s="3143"/>
      <c r="E255" s="3143"/>
      <c r="F255" s="3143"/>
      <c r="G255" s="3143"/>
      <c r="H255" s="3143"/>
      <c r="I255" s="3143"/>
      <c r="J255" s="3143"/>
      <c r="K255" s="3143"/>
      <c r="L255" s="3098"/>
      <c r="M255" s="3098"/>
      <c r="N255" s="3098"/>
      <c r="O255" s="3098"/>
      <c r="P255" s="3098"/>
      <c r="Q255" s="3098"/>
      <c r="R255" s="3098"/>
      <c r="S255" s="3098"/>
      <c r="T255" s="3098"/>
      <c r="U255" s="3098"/>
      <c r="V255" s="3098"/>
      <c r="W255" s="3098"/>
      <c r="X255" s="3098"/>
      <c r="Y255" s="3098"/>
      <c r="Z255" s="3098"/>
      <c r="AA255" s="3098"/>
      <c r="AB255" s="3098"/>
      <c r="AC255" s="3098"/>
      <c r="AD255" s="3098"/>
      <c r="AE255" s="3098"/>
      <c r="AF255" s="3098"/>
      <c r="AG255" s="3098"/>
      <c r="AH255" s="3098"/>
      <c r="AI255" s="3098"/>
      <c r="AJ255" s="3098"/>
      <c r="AK255" s="3098"/>
      <c r="AL255" s="3098"/>
      <c r="AM255" s="3098"/>
      <c r="AN255" s="3098"/>
      <c r="AO255" s="3143"/>
      <c r="AP255" s="3143"/>
      <c r="AQ255" s="3143"/>
      <c r="AR255" s="3143"/>
      <c r="AS255" s="3143"/>
      <c r="AT255" s="3143"/>
      <c r="AU255" s="3143"/>
      <c r="AV255" s="3143"/>
      <c r="AW255" s="3143"/>
      <c r="AX255" s="3143"/>
      <c r="AY255" s="3143"/>
      <c r="AZ255" s="3143"/>
      <c r="BA255" s="3143"/>
      <c r="BB255" s="3143"/>
      <c r="BC255" s="3143"/>
      <c r="BD255" s="3143"/>
      <c r="BE255" s="3143"/>
      <c r="BF255" s="3143"/>
      <c r="BG255" s="3143"/>
      <c r="BH255" s="3143"/>
      <c r="BI255" s="3143"/>
      <c r="BJ255" s="3143"/>
      <c r="BK255" s="3143"/>
      <c r="BL255" s="3143"/>
      <c r="BM255" s="3143"/>
      <c r="BN255" s="3143"/>
      <c r="BO255" s="3143"/>
      <c r="BP255" s="3143"/>
      <c r="BQ255" s="3189"/>
      <c r="BR255" s="3189"/>
      <c r="BS255" s="3189"/>
      <c r="BT255" s="3189"/>
      <c r="BU255" s="3189"/>
      <c r="BV255" s="3189"/>
      <c r="BW255" s="3189"/>
      <c r="BX255" s="3189"/>
      <c r="BY255" s="3189"/>
      <c r="BZ255" s="3189"/>
      <c r="CA255" s="3143"/>
      <c r="CB255" s="3143"/>
      <c r="CC255" s="3143"/>
    </row>
    <row r="256" spans="1:81" ht="16.5" customHeight="1">
      <c r="A256" s="3143"/>
      <c r="B256" s="3143"/>
      <c r="C256" s="3143"/>
      <c r="D256" s="3143"/>
      <c r="E256" s="3143"/>
      <c r="F256" s="3143"/>
      <c r="G256" s="3143"/>
      <c r="H256" s="3143"/>
      <c r="I256" s="3143"/>
      <c r="J256" s="3143"/>
      <c r="K256" s="3143"/>
      <c r="L256" s="3098"/>
      <c r="M256" s="3098"/>
      <c r="N256" s="3098"/>
      <c r="O256" s="3098"/>
      <c r="P256" s="3098"/>
      <c r="Q256" s="3098"/>
      <c r="R256" s="3098"/>
      <c r="S256" s="3098"/>
      <c r="T256" s="3098"/>
      <c r="U256" s="3098"/>
      <c r="V256" s="3098"/>
      <c r="W256" s="3098"/>
      <c r="X256" s="3098"/>
      <c r="Y256" s="3098"/>
      <c r="Z256" s="3098"/>
      <c r="AA256" s="3098"/>
      <c r="AB256" s="3098"/>
      <c r="AC256" s="3098"/>
      <c r="AD256" s="3098"/>
      <c r="AE256" s="3098"/>
      <c r="AF256" s="3098"/>
      <c r="AG256" s="3098"/>
      <c r="AH256" s="3098"/>
      <c r="AI256" s="3098"/>
      <c r="AJ256" s="3098"/>
      <c r="AK256" s="3098"/>
      <c r="AL256" s="3098"/>
      <c r="AM256" s="3098"/>
      <c r="AN256" s="3098"/>
      <c r="AO256" s="3143"/>
      <c r="AP256" s="3143"/>
      <c r="AQ256" s="3143"/>
      <c r="AR256" s="3143"/>
      <c r="AS256" s="3143"/>
      <c r="AT256" s="3143"/>
      <c r="AU256" s="3143"/>
      <c r="AV256" s="3143"/>
      <c r="AW256" s="3143"/>
      <c r="AX256" s="3143"/>
      <c r="AY256" s="3143"/>
      <c r="AZ256" s="3143"/>
      <c r="BA256" s="3143"/>
      <c r="BB256" s="3143"/>
      <c r="BC256" s="3143"/>
      <c r="BD256" s="3143"/>
      <c r="BE256" s="3143"/>
      <c r="BF256" s="3143"/>
      <c r="BG256" s="3143"/>
      <c r="BH256" s="3143"/>
      <c r="BI256" s="3143"/>
      <c r="BJ256" s="3143"/>
      <c r="BK256" s="3143"/>
      <c r="BL256" s="3143"/>
      <c r="BM256" s="3143"/>
      <c r="BN256" s="3143"/>
      <c r="BO256" s="3143"/>
      <c r="BP256" s="3143"/>
      <c r="BQ256" s="3189"/>
      <c r="BR256" s="3189"/>
      <c r="BS256" s="3189"/>
      <c r="BT256" s="3189"/>
      <c r="BU256" s="3189"/>
      <c r="BV256" s="3189"/>
      <c r="BW256" s="3189"/>
      <c r="BX256" s="3189"/>
      <c r="BY256" s="3189"/>
      <c r="BZ256" s="3189"/>
      <c r="CA256" s="3143"/>
      <c r="CB256" s="3143"/>
      <c r="CC256" s="3143"/>
    </row>
    <row r="257" spans="1:81" ht="16.5" customHeight="1">
      <c r="A257" s="3143"/>
      <c r="B257" s="3143"/>
      <c r="C257" s="3143"/>
      <c r="D257" s="3143"/>
      <c r="E257" s="3143"/>
      <c r="F257" s="3143"/>
      <c r="G257" s="3143"/>
      <c r="H257" s="3143"/>
      <c r="I257" s="3143"/>
      <c r="J257" s="3143"/>
      <c r="K257" s="3143"/>
      <c r="L257" s="3098"/>
      <c r="M257" s="3098"/>
      <c r="N257" s="3098"/>
      <c r="O257" s="3098"/>
      <c r="P257" s="3098"/>
      <c r="Q257" s="3098"/>
      <c r="R257" s="3098"/>
      <c r="S257" s="3098"/>
      <c r="T257" s="3098"/>
      <c r="U257" s="3098"/>
      <c r="V257" s="3098"/>
      <c r="W257" s="3098"/>
      <c r="X257" s="3098"/>
      <c r="Y257" s="3098"/>
      <c r="Z257" s="3098"/>
      <c r="AA257" s="3098"/>
      <c r="AB257" s="3098"/>
      <c r="AC257" s="3098"/>
      <c r="AD257" s="3098"/>
      <c r="AE257" s="3098"/>
      <c r="AF257" s="3098"/>
      <c r="AG257" s="3098"/>
      <c r="AH257" s="3098"/>
      <c r="AI257" s="3098"/>
      <c r="AJ257" s="3098"/>
      <c r="AK257" s="3098"/>
      <c r="AL257" s="3098"/>
      <c r="AM257" s="3098"/>
      <c r="AN257" s="3098"/>
      <c r="AO257" s="3143"/>
      <c r="AP257" s="3143"/>
      <c r="AQ257" s="3143"/>
      <c r="AR257" s="3143"/>
      <c r="AS257" s="3143"/>
      <c r="AT257" s="3143"/>
      <c r="AU257" s="3143"/>
      <c r="AV257" s="3143"/>
      <c r="AW257" s="3143"/>
      <c r="AX257" s="3143"/>
      <c r="AY257" s="3143"/>
      <c r="AZ257" s="3143"/>
      <c r="BA257" s="3143"/>
      <c r="BB257" s="3143"/>
      <c r="BC257" s="3143"/>
      <c r="BD257" s="3143"/>
      <c r="BE257" s="3143"/>
      <c r="BF257" s="3143"/>
      <c r="BG257" s="3143"/>
      <c r="BH257" s="3143"/>
      <c r="BI257" s="3143"/>
      <c r="BJ257" s="3143"/>
      <c r="BK257" s="3143"/>
      <c r="BL257" s="3143"/>
      <c r="BM257" s="3143"/>
      <c r="BN257" s="3143"/>
      <c r="BO257" s="3143"/>
      <c r="BP257" s="3143"/>
      <c r="BQ257" s="3189"/>
      <c r="BR257" s="3189"/>
      <c r="BS257" s="3189"/>
      <c r="BT257" s="3189"/>
      <c r="BU257" s="3189"/>
      <c r="BV257" s="3189"/>
      <c r="BW257" s="3189"/>
      <c r="BX257" s="3189"/>
      <c r="BY257" s="3189"/>
      <c r="BZ257" s="3189"/>
      <c r="CA257" s="3143"/>
      <c r="CB257" s="3143"/>
      <c r="CC257" s="3143"/>
    </row>
    <row r="258" spans="1:81" ht="16.5" customHeight="1">
      <c r="A258" s="3143"/>
      <c r="B258" s="3143"/>
      <c r="C258" s="3143"/>
      <c r="D258" s="3143"/>
      <c r="E258" s="3143"/>
      <c r="F258" s="3143"/>
      <c r="G258" s="3143"/>
      <c r="H258" s="3143"/>
      <c r="I258" s="3143"/>
      <c r="J258" s="3143"/>
      <c r="K258" s="3143"/>
      <c r="L258" s="3098"/>
      <c r="M258" s="3098"/>
      <c r="N258" s="3098"/>
      <c r="O258" s="3098"/>
      <c r="P258" s="3098"/>
      <c r="Q258" s="3098"/>
      <c r="R258" s="3098"/>
      <c r="S258" s="3098"/>
      <c r="T258" s="3098"/>
      <c r="U258" s="3098"/>
      <c r="V258" s="3098"/>
      <c r="W258" s="3098"/>
      <c r="X258" s="3098"/>
      <c r="Y258" s="3098"/>
      <c r="Z258" s="3098"/>
      <c r="AA258" s="3098"/>
      <c r="AB258" s="3098"/>
      <c r="AC258" s="3098"/>
      <c r="AD258" s="3098"/>
      <c r="AE258" s="3098"/>
      <c r="AF258" s="3098"/>
      <c r="AG258" s="3098"/>
      <c r="AH258" s="3098"/>
      <c r="AI258" s="3098"/>
      <c r="AJ258" s="3098"/>
      <c r="AK258" s="3098"/>
      <c r="AL258" s="3098"/>
      <c r="AM258" s="3098"/>
      <c r="AN258" s="3098"/>
      <c r="AO258" s="3143"/>
      <c r="AP258" s="3143"/>
      <c r="AQ258" s="3143"/>
      <c r="AR258" s="3143"/>
      <c r="AS258" s="3143"/>
      <c r="AT258" s="3143"/>
      <c r="AU258" s="3143"/>
      <c r="AV258" s="3143"/>
      <c r="AW258" s="3143"/>
      <c r="AX258" s="3143"/>
      <c r="AY258" s="3143"/>
      <c r="AZ258" s="3143"/>
      <c r="BA258" s="3143"/>
      <c r="BB258" s="3143"/>
      <c r="BC258" s="3143"/>
      <c r="BD258" s="3143"/>
      <c r="BE258" s="3143"/>
      <c r="BF258" s="3143"/>
      <c r="BG258" s="3143"/>
      <c r="BH258" s="3143"/>
      <c r="BI258" s="3143"/>
      <c r="BJ258" s="3143"/>
      <c r="BK258" s="3143"/>
      <c r="BL258" s="3143"/>
      <c r="BM258" s="3143"/>
      <c r="BN258" s="3143"/>
      <c r="BO258" s="3143"/>
      <c r="BP258" s="3143"/>
      <c r="BQ258" s="3189"/>
      <c r="BR258" s="3189"/>
      <c r="BS258" s="3189"/>
      <c r="BT258" s="3189"/>
      <c r="BU258" s="3189"/>
      <c r="BV258" s="3189"/>
      <c r="BW258" s="3189"/>
      <c r="BX258" s="3189"/>
      <c r="BY258" s="3189"/>
      <c r="BZ258" s="3189"/>
      <c r="CA258" s="3143"/>
      <c r="CB258" s="3143"/>
      <c r="CC258" s="3143"/>
    </row>
    <row r="259" spans="1:81" ht="16.5" customHeight="1">
      <c r="A259" s="3143"/>
      <c r="B259" s="3143"/>
      <c r="C259" s="3143"/>
      <c r="D259" s="3143"/>
      <c r="E259" s="3143"/>
      <c r="F259" s="3143"/>
      <c r="G259" s="3143"/>
      <c r="H259" s="3143"/>
      <c r="I259" s="3143"/>
      <c r="J259" s="3143"/>
      <c r="K259" s="3143"/>
      <c r="L259" s="3098"/>
      <c r="M259" s="3098"/>
      <c r="N259" s="3098"/>
      <c r="O259" s="3098"/>
      <c r="P259" s="3098"/>
      <c r="Q259" s="3098"/>
      <c r="R259" s="3098"/>
      <c r="S259" s="3098"/>
      <c r="T259" s="3098"/>
      <c r="U259" s="3098"/>
      <c r="V259" s="3098"/>
      <c r="W259" s="3098"/>
      <c r="X259" s="3098"/>
      <c r="Y259" s="3098"/>
      <c r="Z259" s="3098"/>
      <c r="AA259" s="3098"/>
      <c r="AB259" s="3098"/>
      <c r="AC259" s="3098"/>
      <c r="AD259" s="3098"/>
      <c r="AE259" s="3098"/>
      <c r="AF259" s="3098"/>
      <c r="AG259" s="3098"/>
      <c r="AH259" s="3098"/>
      <c r="AI259" s="3098"/>
      <c r="AJ259" s="3098"/>
      <c r="AK259" s="3098"/>
      <c r="AL259" s="3098"/>
      <c r="AM259" s="3098"/>
      <c r="AN259" s="3098"/>
      <c r="AO259" s="3143"/>
      <c r="AP259" s="3143"/>
      <c r="AQ259" s="3143"/>
      <c r="AR259" s="3143"/>
      <c r="AS259" s="3143"/>
      <c r="AT259" s="3143"/>
      <c r="AU259" s="3143"/>
      <c r="AV259" s="3143"/>
      <c r="AW259" s="3143"/>
      <c r="AX259" s="3143"/>
      <c r="AY259" s="3143"/>
      <c r="AZ259" s="3143"/>
      <c r="BA259" s="3143"/>
      <c r="BB259" s="3143"/>
      <c r="BC259" s="3143"/>
      <c r="BD259" s="3143"/>
      <c r="BE259" s="3143"/>
      <c r="BF259" s="3143"/>
      <c r="BG259" s="3143"/>
      <c r="BH259" s="3143"/>
      <c r="BI259" s="3143"/>
      <c r="BJ259" s="3143"/>
      <c r="BK259" s="3143"/>
      <c r="BL259" s="3143"/>
      <c r="BM259" s="3143"/>
      <c r="BN259" s="3143"/>
      <c r="BO259" s="3143"/>
      <c r="BP259" s="3143"/>
      <c r="BQ259" s="3189"/>
      <c r="BR259" s="3189"/>
      <c r="BS259" s="3189"/>
      <c r="BT259" s="3189"/>
      <c r="BU259" s="3189"/>
      <c r="BV259" s="3189"/>
      <c r="BW259" s="3189"/>
      <c r="BX259" s="3189"/>
      <c r="BY259" s="3189"/>
      <c r="BZ259" s="3189"/>
      <c r="CA259" s="3143"/>
      <c r="CB259" s="3143"/>
      <c r="CC259" s="3143"/>
    </row>
    <row r="260" spans="1:81" ht="16.5" customHeight="1">
      <c r="A260" s="3143"/>
      <c r="B260" s="3143"/>
      <c r="C260" s="3143"/>
      <c r="D260" s="3143"/>
      <c r="E260" s="3143"/>
      <c r="F260" s="3143"/>
      <c r="G260" s="3143"/>
      <c r="H260" s="3143"/>
      <c r="I260" s="3143"/>
      <c r="J260" s="3143"/>
      <c r="K260" s="3143"/>
      <c r="L260" s="3098"/>
      <c r="M260" s="3098"/>
      <c r="N260" s="3098"/>
      <c r="O260" s="3098"/>
      <c r="P260" s="3098"/>
      <c r="Q260" s="3098"/>
      <c r="R260" s="3098"/>
      <c r="S260" s="3098"/>
      <c r="T260" s="3098"/>
      <c r="U260" s="3098"/>
      <c r="V260" s="3098"/>
      <c r="W260" s="3098"/>
      <c r="X260" s="3098"/>
      <c r="Y260" s="3098"/>
      <c r="Z260" s="3098"/>
      <c r="AA260" s="3098"/>
      <c r="AB260" s="3098"/>
      <c r="AC260" s="3098"/>
      <c r="AD260" s="3098"/>
      <c r="AE260" s="3098"/>
      <c r="AF260" s="3098"/>
      <c r="AG260" s="3098"/>
      <c r="AH260" s="3098"/>
      <c r="AI260" s="3098"/>
      <c r="AJ260" s="3098"/>
      <c r="AK260" s="3098"/>
      <c r="AL260" s="3098"/>
      <c r="AM260" s="3098"/>
      <c r="AN260" s="3098"/>
      <c r="AO260" s="3143"/>
      <c r="AP260" s="3143"/>
      <c r="AQ260" s="3143"/>
      <c r="AR260" s="3143"/>
      <c r="AS260" s="3143"/>
      <c r="AT260" s="3143"/>
      <c r="AU260" s="3143"/>
      <c r="AV260" s="3143"/>
      <c r="AW260" s="3143"/>
      <c r="AX260" s="3143"/>
      <c r="AY260" s="3143"/>
      <c r="AZ260" s="3143"/>
      <c r="BA260" s="3143"/>
      <c r="BB260" s="3143"/>
      <c r="BC260" s="3143"/>
      <c r="BD260" s="3143"/>
      <c r="BE260" s="3143"/>
      <c r="BF260" s="3143"/>
      <c r="BG260" s="3143"/>
      <c r="BH260" s="3143"/>
      <c r="BI260" s="3143"/>
      <c r="BJ260" s="3143"/>
      <c r="BK260" s="3143"/>
      <c r="BL260" s="3143"/>
      <c r="BM260" s="3143"/>
      <c r="BN260" s="3143"/>
      <c r="BO260" s="3143"/>
      <c r="BP260" s="3143"/>
      <c r="BQ260" s="3189"/>
      <c r="BR260" s="3189"/>
      <c r="BS260" s="3189"/>
      <c r="BT260" s="3189"/>
      <c r="BU260" s="3189"/>
      <c r="BV260" s="3189"/>
      <c r="BW260" s="3189"/>
      <c r="BX260" s="3189"/>
      <c r="BY260" s="3189"/>
      <c r="BZ260" s="3189"/>
      <c r="CA260" s="3143"/>
      <c r="CB260" s="3143"/>
      <c r="CC260" s="3143"/>
    </row>
    <row r="261" spans="1:81" ht="16.5" customHeight="1">
      <c r="A261" s="3143"/>
      <c r="B261" s="3143"/>
      <c r="C261" s="3143"/>
      <c r="D261" s="3143"/>
      <c r="E261" s="3143"/>
      <c r="F261" s="3143"/>
      <c r="G261" s="3143"/>
      <c r="H261" s="3143"/>
      <c r="I261" s="3143"/>
      <c r="J261" s="3143"/>
      <c r="K261" s="3143"/>
      <c r="L261" s="3098"/>
      <c r="M261" s="3098"/>
      <c r="N261" s="3098"/>
      <c r="O261" s="3098"/>
      <c r="P261" s="3098"/>
      <c r="Q261" s="3098"/>
      <c r="R261" s="3098"/>
      <c r="S261" s="3098"/>
      <c r="T261" s="3098"/>
      <c r="U261" s="3098"/>
      <c r="V261" s="3098"/>
      <c r="W261" s="3098"/>
      <c r="X261" s="3098"/>
      <c r="Y261" s="3098"/>
      <c r="Z261" s="3098"/>
      <c r="AA261" s="3098"/>
      <c r="AB261" s="3098"/>
      <c r="AC261" s="3098"/>
      <c r="AD261" s="3098"/>
      <c r="AE261" s="3098"/>
      <c r="AF261" s="3098"/>
      <c r="AG261" s="3098"/>
      <c r="AH261" s="3098"/>
      <c r="AI261" s="3098"/>
      <c r="AJ261" s="3098"/>
      <c r="AK261" s="3098"/>
      <c r="AL261" s="3098"/>
      <c r="AM261" s="3098"/>
      <c r="AN261" s="3098"/>
      <c r="AO261" s="3143"/>
      <c r="AP261" s="3143"/>
      <c r="AQ261" s="3143"/>
      <c r="AR261" s="3143"/>
      <c r="AS261" s="3143"/>
      <c r="AT261" s="3143"/>
      <c r="AU261" s="3143"/>
      <c r="AV261" s="3143"/>
      <c r="AW261" s="3143"/>
      <c r="AX261" s="3143"/>
      <c r="AY261" s="3143"/>
      <c r="AZ261" s="3143"/>
      <c r="BA261" s="3143"/>
      <c r="BB261" s="3143"/>
      <c r="BC261" s="3143"/>
      <c r="BD261" s="3143"/>
      <c r="BE261" s="3143"/>
      <c r="BF261" s="3143"/>
      <c r="BG261" s="3143"/>
      <c r="BH261" s="3143"/>
      <c r="BI261" s="3143"/>
      <c r="BJ261" s="3143"/>
      <c r="BK261" s="3143"/>
      <c r="BL261" s="3143"/>
      <c r="BM261" s="3143"/>
      <c r="BN261" s="3143"/>
      <c r="BO261" s="3143"/>
      <c r="BP261" s="3143"/>
      <c r="BQ261" s="3189"/>
      <c r="BR261" s="3189"/>
      <c r="BS261" s="3189"/>
      <c r="BT261" s="3189"/>
      <c r="BU261" s="3189"/>
      <c r="BV261" s="3189"/>
      <c r="BW261" s="3189"/>
      <c r="BX261" s="3189"/>
      <c r="BY261" s="3189"/>
      <c r="BZ261" s="3189"/>
      <c r="CA261" s="3143"/>
      <c r="CB261" s="3143"/>
      <c r="CC261" s="3143"/>
    </row>
    <row r="262" spans="1:81" ht="16.5" customHeight="1">
      <c r="A262" s="3143"/>
      <c r="B262" s="3143"/>
      <c r="C262" s="3143"/>
      <c r="D262" s="3143"/>
      <c r="E262" s="3143"/>
      <c r="F262" s="3143"/>
      <c r="G262" s="3143"/>
      <c r="H262" s="3143"/>
      <c r="I262" s="3143"/>
      <c r="J262" s="3143"/>
      <c r="K262" s="3143"/>
      <c r="L262" s="3098"/>
      <c r="M262" s="3098"/>
      <c r="N262" s="3098"/>
      <c r="O262" s="3098"/>
      <c r="P262" s="3098"/>
      <c r="Q262" s="3098"/>
      <c r="R262" s="3098"/>
      <c r="S262" s="3098"/>
      <c r="T262" s="3098"/>
      <c r="U262" s="3098"/>
      <c r="V262" s="3098"/>
      <c r="W262" s="3098"/>
      <c r="X262" s="3098"/>
      <c r="Y262" s="3098"/>
      <c r="Z262" s="3098"/>
      <c r="AA262" s="3098"/>
      <c r="AB262" s="3098"/>
      <c r="AC262" s="3098"/>
      <c r="AD262" s="3098"/>
      <c r="AE262" s="3098"/>
      <c r="AF262" s="3098"/>
      <c r="AG262" s="3098"/>
      <c r="AH262" s="3098"/>
      <c r="AI262" s="3098"/>
      <c r="AJ262" s="3098"/>
      <c r="AK262" s="3098"/>
      <c r="AL262" s="3098"/>
      <c r="AM262" s="3098"/>
      <c r="AN262" s="3098"/>
      <c r="AO262" s="3143"/>
      <c r="AP262" s="3143"/>
      <c r="AQ262" s="3143"/>
      <c r="AR262" s="3143"/>
      <c r="AS262" s="3143"/>
      <c r="AT262" s="3143"/>
      <c r="AU262" s="3143"/>
      <c r="AV262" s="3143"/>
      <c r="AW262" s="3143"/>
      <c r="AX262" s="3143"/>
      <c r="AY262" s="3143"/>
      <c r="AZ262" s="3143"/>
      <c r="BA262" s="3143"/>
      <c r="BB262" s="3143"/>
      <c r="BC262" s="3143"/>
      <c r="BD262" s="3143"/>
      <c r="BE262" s="3143"/>
      <c r="BF262" s="3143"/>
      <c r="BG262" s="3143"/>
      <c r="BH262" s="3143"/>
      <c r="BI262" s="3143"/>
      <c r="BJ262" s="3143"/>
      <c r="BK262" s="3143"/>
      <c r="BL262" s="3143"/>
      <c r="BM262" s="3143"/>
      <c r="BN262" s="3143"/>
      <c r="BO262" s="3143"/>
      <c r="BP262" s="3143"/>
      <c r="BQ262" s="3189"/>
      <c r="BR262" s="3189"/>
      <c r="BS262" s="3189"/>
      <c r="BT262" s="3189"/>
      <c r="BU262" s="3189"/>
      <c r="BV262" s="3189"/>
      <c r="BW262" s="3189"/>
      <c r="BX262" s="3189"/>
      <c r="BY262" s="3189"/>
      <c r="BZ262" s="3189"/>
      <c r="CA262" s="3143"/>
      <c r="CB262" s="3143"/>
      <c r="CC262" s="3143"/>
    </row>
    <row r="263" spans="1:81" ht="16.5" customHeight="1">
      <c r="A263" s="3143"/>
      <c r="B263" s="3143"/>
      <c r="C263" s="3143"/>
      <c r="D263" s="3143"/>
      <c r="E263" s="3143"/>
      <c r="F263" s="3143"/>
      <c r="G263" s="3143"/>
      <c r="H263" s="3143"/>
      <c r="I263" s="3143"/>
      <c r="J263" s="3143"/>
      <c r="K263" s="3143"/>
      <c r="L263" s="3098"/>
      <c r="M263" s="3098"/>
      <c r="N263" s="3098"/>
      <c r="O263" s="3098"/>
      <c r="P263" s="3098"/>
      <c r="Q263" s="3098"/>
      <c r="R263" s="3098"/>
      <c r="S263" s="3098"/>
      <c r="T263" s="3098"/>
      <c r="U263" s="3098"/>
      <c r="V263" s="3098"/>
      <c r="W263" s="3098"/>
      <c r="X263" s="3098"/>
      <c r="Y263" s="3098"/>
      <c r="Z263" s="3098"/>
      <c r="AA263" s="3098"/>
      <c r="AB263" s="3098"/>
      <c r="AC263" s="3098"/>
      <c r="AD263" s="3098"/>
      <c r="AE263" s="3098"/>
      <c r="AF263" s="3098"/>
      <c r="AG263" s="3098"/>
      <c r="AH263" s="3098"/>
      <c r="AI263" s="3098"/>
      <c r="AJ263" s="3098"/>
      <c r="AK263" s="3098"/>
      <c r="AL263" s="3098"/>
      <c r="AM263" s="3098"/>
      <c r="AN263" s="3098"/>
      <c r="AO263" s="3143"/>
      <c r="AP263" s="3143"/>
      <c r="AQ263" s="3143"/>
      <c r="AR263" s="3143"/>
      <c r="AS263" s="3143"/>
      <c r="AT263" s="3143"/>
      <c r="AU263" s="3143"/>
      <c r="AV263" s="3143"/>
      <c r="AW263" s="3143"/>
      <c r="AX263" s="3143"/>
      <c r="AY263" s="3143"/>
      <c r="AZ263" s="3143"/>
      <c r="BA263" s="3143"/>
      <c r="BB263" s="3143"/>
      <c r="BC263" s="3143"/>
      <c r="BD263" s="3143"/>
      <c r="BE263" s="3143"/>
      <c r="BF263" s="3143"/>
      <c r="BG263" s="3143"/>
      <c r="BH263" s="3143"/>
      <c r="BI263" s="3143"/>
      <c r="BJ263" s="3143"/>
      <c r="BK263" s="3143"/>
      <c r="BL263" s="3143"/>
      <c r="BM263" s="3143"/>
      <c r="BN263" s="3143"/>
      <c r="BO263" s="3143"/>
      <c r="BP263" s="3143"/>
      <c r="BQ263" s="3189"/>
      <c r="BR263" s="3189"/>
      <c r="BS263" s="3189"/>
      <c r="BT263" s="3189"/>
      <c r="BU263" s="3189"/>
      <c r="BV263" s="3189"/>
      <c r="BW263" s="3189"/>
      <c r="BX263" s="3189"/>
      <c r="BY263" s="3189"/>
      <c r="BZ263" s="3189"/>
      <c r="CA263" s="3143"/>
      <c r="CB263" s="3143"/>
      <c r="CC263" s="3143"/>
    </row>
    <row r="264" spans="1:81" ht="16.5" customHeight="1">
      <c r="A264" s="3143"/>
      <c r="B264" s="3143"/>
      <c r="C264" s="3143"/>
      <c r="D264" s="3143"/>
      <c r="E264" s="3143"/>
      <c r="F264" s="3143"/>
      <c r="G264" s="3143"/>
      <c r="H264" s="3143"/>
      <c r="I264" s="3143"/>
      <c r="J264" s="3143"/>
      <c r="K264" s="3143"/>
      <c r="L264" s="3098"/>
      <c r="M264" s="3098"/>
      <c r="N264" s="3098"/>
      <c r="O264" s="3098"/>
      <c r="P264" s="3098"/>
      <c r="Q264" s="3098"/>
      <c r="R264" s="3098"/>
      <c r="S264" s="3098"/>
      <c r="T264" s="3098"/>
      <c r="U264" s="3098"/>
      <c r="V264" s="3098"/>
      <c r="W264" s="3098"/>
      <c r="X264" s="3098"/>
      <c r="Y264" s="3098"/>
      <c r="Z264" s="3098"/>
      <c r="AA264" s="3098"/>
      <c r="AB264" s="3098"/>
      <c r="AC264" s="3098"/>
      <c r="AD264" s="3098"/>
      <c r="AE264" s="3098"/>
      <c r="AF264" s="3098"/>
      <c r="AG264" s="3098"/>
      <c r="AH264" s="3098"/>
      <c r="AI264" s="3098"/>
      <c r="AJ264" s="3098"/>
      <c r="AK264" s="3098"/>
      <c r="AL264" s="3098"/>
      <c r="AM264" s="3098"/>
      <c r="AN264" s="3098"/>
      <c r="AO264" s="3143"/>
      <c r="AP264" s="3143"/>
      <c r="AQ264" s="3143"/>
      <c r="AR264" s="3143"/>
      <c r="AS264" s="3143"/>
      <c r="AT264" s="3143"/>
      <c r="AU264" s="3143"/>
      <c r="AV264" s="3143"/>
      <c r="AW264" s="3143"/>
      <c r="AX264" s="3143"/>
      <c r="AY264" s="3143"/>
      <c r="AZ264" s="3143"/>
      <c r="BA264" s="3143"/>
      <c r="BB264" s="3143"/>
      <c r="BC264" s="3143"/>
      <c r="BD264" s="3143"/>
      <c r="BE264" s="3143"/>
      <c r="BF264" s="3143"/>
      <c r="BG264" s="3143"/>
      <c r="BH264" s="3143"/>
      <c r="BI264" s="3143"/>
      <c r="BJ264" s="3143"/>
      <c r="BK264" s="3143"/>
      <c r="BL264" s="3143"/>
      <c r="BM264" s="3143"/>
      <c r="BN264" s="3143"/>
      <c r="BO264" s="3143"/>
      <c r="BP264" s="3143"/>
      <c r="BQ264" s="3189"/>
      <c r="BR264" s="3189"/>
      <c r="BS264" s="3189"/>
      <c r="BT264" s="3189"/>
      <c r="BU264" s="3189"/>
      <c r="BV264" s="3189"/>
      <c r="BW264" s="3189"/>
      <c r="BX264" s="3189"/>
      <c r="BY264" s="3189"/>
      <c r="BZ264" s="3189"/>
      <c r="CA264" s="3143"/>
      <c r="CB264" s="3143"/>
      <c r="CC264" s="3143"/>
    </row>
    <row r="265" spans="1:81" ht="16.5" customHeight="1">
      <c r="A265" s="3143"/>
      <c r="B265" s="3143"/>
      <c r="C265" s="3143"/>
      <c r="D265" s="3143"/>
      <c r="E265" s="3143"/>
      <c r="F265" s="3143"/>
      <c r="G265" s="3143"/>
      <c r="H265" s="3143"/>
      <c r="I265" s="3143"/>
      <c r="J265" s="3143"/>
      <c r="K265" s="3143"/>
      <c r="L265" s="3098"/>
      <c r="M265" s="3098"/>
      <c r="N265" s="3098"/>
      <c r="O265" s="3098"/>
      <c r="P265" s="3098"/>
      <c r="Q265" s="3098"/>
      <c r="R265" s="3098"/>
      <c r="S265" s="3098"/>
      <c r="T265" s="3098"/>
      <c r="U265" s="3098"/>
      <c r="V265" s="3098"/>
      <c r="W265" s="3098"/>
      <c r="X265" s="3098"/>
      <c r="Y265" s="3098"/>
      <c r="Z265" s="3098"/>
      <c r="AA265" s="3098"/>
      <c r="AB265" s="3098"/>
      <c r="AC265" s="3098"/>
      <c r="AD265" s="3098"/>
      <c r="AE265" s="3098"/>
      <c r="AF265" s="3098"/>
      <c r="AG265" s="3098"/>
      <c r="AH265" s="3098"/>
      <c r="AI265" s="3098"/>
      <c r="AJ265" s="3098"/>
      <c r="AK265" s="3098"/>
      <c r="AL265" s="3098"/>
      <c r="AM265" s="3098"/>
      <c r="AN265" s="3098"/>
      <c r="AO265" s="3143"/>
      <c r="AP265" s="3143"/>
      <c r="AQ265" s="3143"/>
      <c r="AR265" s="3143"/>
      <c r="AS265" s="3143"/>
      <c r="AT265" s="3143"/>
      <c r="AU265" s="3143"/>
      <c r="AV265" s="3143"/>
      <c r="AW265" s="3143"/>
      <c r="AX265" s="3143"/>
      <c r="AY265" s="3143"/>
      <c r="AZ265" s="3143"/>
      <c r="BA265" s="3143"/>
      <c r="BB265" s="3143"/>
      <c r="BC265" s="3143"/>
      <c r="BD265" s="3143"/>
      <c r="BE265" s="3143"/>
      <c r="BF265" s="3143"/>
      <c r="BG265" s="3143"/>
      <c r="BH265" s="3143"/>
      <c r="BI265" s="3143"/>
      <c r="BJ265" s="3143"/>
      <c r="BK265" s="3143"/>
      <c r="BL265" s="3143"/>
      <c r="BM265" s="3143"/>
      <c r="BN265" s="3143"/>
      <c r="BO265" s="3143"/>
      <c r="BP265" s="3143"/>
      <c r="BQ265" s="3189"/>
      <c r="BR265" s="3189"/>
      <c r="BS265" s="3189"/>
      <c r="BT265" s="3189"/>
      <c r="BU265" s="3189"/>
      <c r="BV265" s="3189"/>
      <c r="BW265" s="3189"/>
      <c r="BX265" s="3189"/>
      <c r="BY265" s="3189"/>
      <c r="BZ265" s="3189"/>
      <c r="CA265" s="3143"/>
      <c r="CB265" s="3143"/>
      <c r="CC265" s="3143"/>
    </row>
    <row r="266" spans="1:81" ht="16.5" customHeight="1">
      <c r="A266" s="3143"/>
      <c r="B266" s="3143"/>
      <c r="C266" s="3143"/>
      <c r="D266" s="3143"/>
      <c r="E266" s="3143"/>
      <c r="F266" s="3143"/>
      <c r="G266" s="3143"/>
      <c r="H266" s="3143"/>
      <c r="I266" s="3143"/>
      <c r="J266" s="3143"/>
      <c r="K266" s="3143"/>
      <c r="L266" s="3098"/>
      <c r="M266" s="3098"/>
      <c r="N266" s="3098"/>
      <c r="O266" s="3098"/>
      <c r="P266" s="3098"/>
      <c r="Q266" s="3098"/>
      <c r="R266" s="3098"/>
      <c r="S266" s="3098"/>
      <c r="T266" s="3098"/>
      <c r="U266" s="3098"/>
      <c r="V266" s="3098"/>
      <c r="W266" s="3098"/>
      <c r="X266" s="3098"/>
      <c r="Y266" s="3098"/>
      <c r="Z266" s="3098"/>
      <c r="AA266" s="3098"/>
      <c r="AB266" s="3098"/>
      <c r="AC266" s="3098"/>
      <c r="AD266" s="3098"/>
      <c r="AE266" s="3098"/>
      <c r="AF266" s="3098"/>
      <c r="AG266" s="3098"/>
      <c r="AH266" s="3098"/>
      <c r="AI266" s="3098"/>
      <c r="AJ266" s="3098"/>
      <c r="AK266" s="3098"/>
      <c r="AL266" s="3098"/>
      <c r="AM266" s="3098"/>
      <c r="AN266" s="3098"/>
      <c r="AO266" s="3143"/>
      <c r="AP266" s="3143"/>
      <c r="AQ266" s="3143"/>
      <c r="AR266" s="3143"/>
      <c r="AS266" s="3143"/>
      <c r="AT266" s="3143"/>
      <c r="AU266" s="3143"/>
      <c r="AV266" s="3143"/>
      <c r="AW266" s="3143"/>
      <c r="AX266" s="3143"/>
      <c r="AY266" s="3143"/>
      <c r="AZ266" s="3143"/>
      <c r="BA266" s="3143"/>
      <c r="BB266" s="3143"/>
      <c r="BC266" s="3143"/>
      <c r="BD266" s="3143"/>
      <c r="BE266" s="3143"/>
      <c r="BF266" s="3143"/>
      <c r="BG266" s="3143"/>
      <c r="BH266" s="3143"/>
      <c r="BI266" s="3143"/>
      <c r="BJ266" s="3143"/>
      <c r="BK266" s="3143"/>
      <c r="BL266" s="3143"/>
      <c r="BM266" s="3143"/>
      <c r="BN266" s="3143"/>
      <c r="BO266" s="3143"/>
      <c r="BP266" s="3143"/>
      <c r="BQ266" s="3189"/>
      <c r="BR266" s="3189"/>
      <c r="BS266" s="3189"/>
      <c r="BT266" s="3189"/>
      <c r="BU266" s="3189"/>
      <c r="BV266" s="3189"/>
      <c r="BW266" s="3189"/>
      <c r="BX266" s="3189"/>
      <c r="BY266" s="3189"/>
      <c r="BZ266" s="3189"/>
      <c r="CA266" s="3143"/>
      <c r="CB266" s="3143"/>
      <c r="CC266" s="3143"/>
    </row>
    <row r="267" spans="1:81" ht="16.5" customHeight="1">
      <c r="A267" s="3143"/>
      <c r="B267" s="3143"/>
      <c r="C267" s="3143"/>
      <c r="D267" s="3143"/>
      <c r="E267" s="3143"/>
      <c r="F267" s="3143"/>
      <c r="G267" s="3143"/>
      <c r="H267" s="3143"/>
      <c r="I267" s="3143"/>
      <c r="J267" s="3143"/>
      <c r="K267" s="3143"/>
      <c r="L267" s="3098"/>
      <c r="M267" s="3098"/>
      <c r="N267" s="3098"/>
      <c r="O267" s="3098"/>
      <c r="P267" s="3098"/>
      <c r="Q267" s="3098"/>
      <c r="R267" s="3098"/>
      <c r="S267" s="3098"/>
      <c r="T267" s="3098"/>
      <c r="U267" s="3098"/>
      <c r="V267" s="3098"/>
      <c r="W267" s="3098"/>
      <c r="X267" s="3098"/>
      <c r="Y267" s="3098"/>
      <c r="Z267" s="3098"/>
      <c r="AA267" s="3098"/>
      <c r="AB267" s="3098"/>
      <c r="AC267" s="3098"/>
      <c r="AD267" s="3098"/>
      <c r="AE267" s="3098"/>
      <c r="AF267" s="3098"/>
      <c r="AG267" s="3098"/>
      <c r="AH267" s="3098"/>
      <c r="AI267" s="3098"/>
      <c r="AJ267" s="3098"/>
      <c r="AK267" s="3098"/>
      <c r="AL267" s="3098"/>
      <c r="AM267" s="3098"/>
      <c r="AN267" s="3098"/>
      <c r="AO267" s="3143"/>
      <c r="AP267" s="3143"/>
      <c r="AQ267" s="3143"/>
      <c r="AR267" s="3143"/>
      <c r="AS267" s="3143"/>
      <c r="AT267" s="3143"/>
      <c r="AU267" s="3143"/>
      <c r="AV267" s="3143"/>
      <c r="AW267" s="3143"/>
      <c r="AX267" s="3143"/>
      <c r="AY267" s="3143"/>
      <c r="AZ267" s="3143"/>
      <c r="BA267" s="3143"/>
      <c r="BB267" s="3143"/>
      <c r="BC267" s="3143"/>
      <c r="BD267" s="3143"/>
      <c r="BE267" s="3143"/>
      <c r="BF267" s="3143"/>
      <c r="BG267" s="3143"/>
      <c r="BH267" s="3143"/>
      <c r="BI267" s="3143"/>
      <c r="BJ267" s="3143"/>
      <c r="BK267" s="3143"/>
      <c r="BL267" s="3143"/>
      <c r="BM267" s="3143"/>
      <c r="BN267" s="3143"/>
      <c r="BO267" s="3143"/>
      <c r="BP267" s="3143"/>
      <c r="BQ267" s="3189"/>
      <c r="BR267" s="3189"/>
      <c r="BS267" s="3189"/>
      <c r="BT267" s="3189"/>
      <c r="BU267" s="3189"/>
      <c r="BV267" s="3189"/>
      <c r="BW267" s="3189"/>
      <c r="BX267" s="3189"/>
      <c r="BY267" s="3189"/>
      <c r="BZ267" s="3189"/>
      <c r="CA267" s="3143"/>
      <c r="CB267" s="3143"/>
      <c r="CC267" s="3143"/>
    </row>
    <row r="268" spans="1:81" ht="16.5" customHeight="1">
      <c r="A268" s="3143"/>
      <c r="B268" s="3143"/>
      <c r="C268" s="3143"/>
      <c r="D268" s="3143"/>
      <c r="E268" s="3143"/>
      <c r="F268" s="3143"/>
      <c r="G268" s="3143"/>
      <c r="H268" s="3143"/>
      <c r="I268" s="3143"/>
      <c r="J268" s="3143"/>
      <c r="K268" s="3143"/>
      <c r="L268" s="3098"/>
      <c r="M268" s="3098"/>
      <c r="N268" s="3098"/>
      <c r="O268" s="3098"/>
      <c r="P268" s="3098"/>
      <c r="Q268" s="3098"/>
      <c r="R268" s="3098"/>
      <c r="S268" s="3098"/>
      <c r="T268" s="3098"/>
      <c r="U268" s="3098"/>
      <c r="V268" s="3098"/>
      <c r="W268" s="3098"/>
      <c r="X268" s="3098"/>
      <c r="Y268" s="3098"/>
      <c r="Z268" s="3098"/>
      <c r="AA268" s="3098"/>
      <c r="AB268" s="3098"/>
      <c r="AC268" s="3098"/>
      <c r="AD268" s="3098"/>
      <c r="AE268" s="3098"/>
      <c r="AF268" s="3098"/>
      <c r="AG268" s="3098"/>
      <c r="AH268" s="3098"/>
      <c r="AI268" s="3098"/>
      <c r="AJ268" s="3098"/>
      <c r="AK268" s="3098"/>
      <c r="AL268" s="3098"/>
      <c r="AM268" s="3098"/>
      <c r="AN268" s="3098"/>
      <c r="AO268" s="3143"/>
      <c r="AP268" s="3143"/>
      <c r="AQ268" s="3143"/>
      <c r="AR268" s="3143"/>
      <c r="AS268" s="3143"/>
      <c r="AT268" s="3143"/>
      <c r="AU268" s="3143"/>
      <c r="AV268" s="3143"/>
      <c r="AW268" s="3143"/>
      <c r="AX268" s="3143"/>
      <c r="AY268" s="3143"/>
      <c r="AZ268" s="3143"/>
      <c r="BA268" s="3143"/>
      <c r="BB268" s="3143"/>
      <c r="BC268" s="3143"/>
      <c r="BD268" s="3143"/>
      <c r="BE268" s="3143"/>
      <c r="BF268" s="3143"/>
      <c r="BG268" s="3143"/>
      <c r="BH268" s="3143"/>
      <c r="BI268" s="3143"/>
      <c r="BJ268" s="3143"/>
      <c r="BK268" s="3143"/>
      <c r="BL268" s="3143"/>
      <c r="BM268" s="3143"/>
      <c r="BN268" s="3143"/>
      <c r="BO268" s="3143"/>
      <c r="BP268" s="3143"/>
      <c r="BQ268" s="3189"/>
      <c r="BR268" s="3189"/>
      <c r="BS268" s="3189"/>
      <c r="BT268" s="3189"/>
      <c r="BU268" s="3189"/>
      <c r="BV268" s="3189"/>
      <c r="BW268" s="3189"/>
      <c r="BX268" s="3189"/>
      <c r="BY268" s="3189"/>
      <c r="BZ268" s="3189"/>
      <c r="CA268" s="3143"/>
      <c r="CB268" s="3143"/>
      <c r="CC268" s="3143"/>
    </row>
    <row r="269" spans="1:81" ht="16.5" customHeight="1">
      <c r="A269" s="3143"/>
      <c r="B269" s="3143"/>
      <c r="C269" s="3143"/>
      <c r="D269" s="3143"/>
      <c r="E269" s="3143"/>
      <c r="F269" s="3143"/>
      <c r="G269" s="3143"/>
      <c r="H269" s="3143"/>
      <c r="I269" s="3143"/>
      <c r="J269" s="3143"/>
      <c r="K269" s="3143"/>
      <c r="L269" s="3098"/>
      <c r="M269" s="3098"/>
      <c r="N269" s="3098"/>
      <c r="O269" s="3098"/>
      <c r="P269" s="3098"/>
      <c r="Q269" s="3098"/>
      <c r="R269" s="3098"/>
      <c r="S269" s="3098"/>
      <c r="T269" s="3098"/>
      <c r="U269" s="3098"/>
      <c r="V269" s="3098"/>
      <c r="W269" s="3098"/>
      <c r="X269" s="3098"/>
      <c r="Y269" s="3098"/>
      <c r="Z269" s="3098"/>
      <c r="AA269" s="3098"/>
      <c r="AB269" s="3098"/>
      <c r="AC269" s="3098"/>
      <c r="AD269" s="3098"/>
      <c r="AE269" s="3098"/>
      <c r="AF269" s="3098"/>
      <c r="AG269" s="3098"/>
      <c r="AH269" s="3098"/>
      <c r="AI269" s="3098"/>
      <c r="AJ269" s="3098"/>
      <c r="AK269" s="3098"/>
      <c r="AL269" s="3098"/>
      <c r="AM269" s="3098"/>
      <c r="AN269" s="3098"/>
      <c r="AO269" s="3143"/>
      <c r="AP269" s="3143"/>
      <c r="AQ269" s="3143"/>
      <c r="AR269" s="3143"/>
      <c r="AS269" s="3143"/>
      <c r="AT269" s="3143"/>
      <c r="AU269" s="3143"/>
      <c r="AV269" s="3143"/>
      <c r="AW269" s="3143"/>
      <c r="AX269" s="3143"/>
      <c r="AY269" s="3143"/>
      <c r="AZ269" s="3143"/>
      <c r="BA269" s="3143"/>
      <c r="BB269" s="3143"/>
      <c r="BC269" s="3143"/>
      <c r="BD269" s="3143"/>
      <c r="BE269" s="3143"/>
      <c r="BF269" s="3143"/>
      <c r="BG269" s="3143"/>
      <c r="BH269" s="3143"/>
      <c r="BI269" s="3143"/>
      <c r="BJ269" s="3143"/>
      <c r="BK269" s="3143"/>
      <c r="BL269" s="3143"/>
      <c r="BM269" s="3143"/>
      <c r="BN269" s="3143"/>
      <c r="BO269" s="3143"/>
      <c r="BP269" s="3143"/>
      <c r="BQ269" s="3189"/>
      <c r="BR269" s="3189"/>
      <c r="BS269" s="3189"/>
      <c r="BT269" s="3189"/>
      <c r="BU269" s="3189"/>
      <c r="BV269" s="3189"/>
      <c r="BW269" s="3189"/>
      <c r="BX269" s="3189"/>
      <c r="BY269" s="3189"/>
      <c r="BZ269" s="3189"/>
      <c r="CA269" s="3143"/>
      <c r="CB269" s="3143"/>
      <c r="CC269" s="3143"/>
    </row>
    <row r="270" spans="1:81" ht="16.5" customHeight="1">
      <c r="A270" s="3143"/>
      <c r="B270" s="3143"/>
      <c r="C270" s="3143"/>
      <c r="D270" s="3143"/>
      <c r="E270" s="3143"/>
      <c r="F270" s="3143"/>
      <c r="G270" s="3143"/>
      <c r="H270" s="3143"/>
      <c r="I270" s="3143"/>
      <c r="J270" s="3143"/>
      <c r="K270" s="3143"/>
      <c r="L270" s="3098"/>
      <c r="M270" s="3098"/>
      <c r="N270" s="3098"/>
      <c r="O270" s="3098"/>
      <c r="P270" s="3098"/>
      <c r="Q270" s="3098"/>
      <c r="R270" s="3098"/>
      <c r="S270" s="3098"/>
      <c r="T270" s="3098"/>
      <c r="U270" s="3098"/>
      <c r="V270" s="3098"/>
      <c r="W270" s="3098"/>
      <c r="X270" s="3098"/>
      <c r="Y270" s="3098"/>
      <c r="Z270" s="3098"/>
      <c r="AA270" s="3098"/>
      <c r="AB270" s="3098"/>
      <c r="AC270" s="3098"/>
      <c r="AD270" s="3098"/>
      <c r="AE270" s="3098"/>
      <c r="AF270" s="3098"/>
      <c r="AG270" s="3098"/>
      <c r="AH270" s="3098"/>
      <c r="AI270" s="3098"/>
      <c r="AJ270" s="3098"/>
      <c r="AK270" s="3098"/>
      <c r="AL270" s="3098"/>
      <c r="AM270" s="3098"/>
      <c r="AN270" s="3098"/>
      <c r="AO270" s="3143"/>
      <c r="AP270" s="3143"/>
      <c r="AQ270" s="3143"/>
      <c r="AR270" s="3143"/>
      <c r="AS270" s="3143"/>
      <c r="AT270" s="3143"/>
      <c r="AU270" s="3143"/>
      <c r="AV270" s="3143"/>
      <c r="AW270" s="3143"/>
      <c r="AX270" s="3143"/>
      <c r="AY270" s="3143"/>
      <c r="AZ270" s="3143"/>
      <c r="BA270" s="3143"/>
      <c r="BB270" s="3143"/>
      <c r="BC270" s="3143"/>
      <c r="BD270" s="3143"/>
      <c r="BE270" s="3143"/>
      <c r="BF270" s="3143"/>
      <c r="BG270" s="3143"/>
      <c r="BH270" s="3143"/>
      <c r="BI270" s="3143"/>
      <c r="BJ270" s="3143"/>
      <c r="BK270" s="3143"/>
      <c r="BL270" s="3143"/>
      <c r="BM270" s="3143"/>
      <c r="BN270" s="3143"/>
      <c r="BO270" s="3143"/>
      <c r="BP270" s="3143"/>
      <c r="BQ270" s="3189"/>
      <c r="BR270" s="3189"/>
      <c r="BS270" s="3189"/>
      <c r="BT270" s="3189"/>
      <c r="BU270" s="3189"/>
      <c r="BV270" s="3189"/>
      <c r="BW270" s="3189"/>
      <c r="BX270" s="3189"/>
      <c r="BY270" s="3189"/>
      <c r="BZ270" s="3189"/>
      <c r="CA270" s="3143"/>
      <c r="CB270" s="3143"/>
      <c r="CC270" s="3143"/>
    </row>
    <row r="271" spans="1:81" ht="16.5" customHeight="1">
      <c r="A271" s="3143"/>
      <c r="B271" s="3143"/>
      <c r="C271" s="3143"/>
      <c r="D271" s="3143"/>
      <c r="E271" s="3143"/>
      <c r="F271" s="3143"/>
      <c r="G271" s="3143"/>
      <c r="H271" s="3143"/>
      <c r="I271" s="3143"/>
      <c r="J271" s="3143"/>
      <c r="K271" s="3143"/>
      <c r="L271" s="3098"/>
      <c r="M271" s="3098"/>
      <c r="N271" s="3098"/>
      <c r="O271" s="3098"/>
      <c r="P271" s="3098"/>
      <c r="Q271" s="3098"/>
      <c r="R271" s="3098"/>
      <c r="S271" s="3098"/>
      <c r="T271" s="3098"/>
      <c r="U271" s="3098"/>
      <c r="V271" s="3098"/>
      <c r="W271" s="3098"/>
      <c r="X271" s="3098"/>
      <c r="Y271" s="3098"/>
      <c r="Z271" s="3098"/>
      <c r="AA271" s="3098"/>
      <c r="AB271" s="3098"/>
      <c r="AC271" s="3098"/>
      <c r="AD271" s="3098"/>
      <c r="AE271" s="3098"/>
      <c r="AF271" s="3098"/>
      <c r="AG271" s="3098"/>
      <c r="AH271" s="3098"/>
      <c r="AI271" s="3098"/>
      <c r="AJ271" s="3098"/>
      <c r="AK271" s="3098"/>
      <c r="AL271" s="3098"/>
      <c r="AM271" s="3098"/>
      <c r="AN271" s="3098"/>
      <c r="AO271" s="3143"/>
      <c r="AP271" s="3143"/>
      <c r="AQ271" s="3143"/>
      <c r="AR271" s="3143"/>
      <c r="AS271" s="3143"/>
      <c r="AT271" s="3143"/>
      <c r="AU271" s="3143"/>
      <c r="AV271" s="3143"/>
      <c r="AW271" s="3143"/>
      <c r="AX271" s="3143"/>
      <c r="AY271" s="3143"/>
      <c r="AZ271" s="3143"/>
      <c r="BA271" s="3143"/>
      <c r="BB271" s="3143"/>
      <c r="BC271" s="3143"/>
      <c r="BD271" s="3143"/>
      <c r="BE271" s="3143"/>
      <c r="BF271" s="3143"/>
      <c r="BG271" s="3143"/>
      <c r="BH271" s="3143"/>
      <c r="BI271" s="3143"/>
      <c r="BJ271" s="3143"/>
      <c r="BK271" s="3143"/>
      <c r="BL271" s="3143"/>
      <c r="BM271" s="3143"/>
      <c r="BN271" s="3143"/>
      <c r="BO271" s="3143"/>
      <c r="BP271" s="3143"/>
      <c r="BQ271" s="3189"/>
      <c r="BR271" s="3189"/>
      <c r="BS271" s="3189"/>
      <c r="BT271" s="3189"/>
      <c r="BU271" s="3189"/>
      <c r="BV271" s="3189"/>
      <c r="BW271" s="3189"/>
      <c r="BX271" s="3189"/>
      <c r="BY271" s="3189"/>
      <c r="BZ271" s="3189"/>
      <c r="CA271" s="3143"/>
      <c r="CB271" s="3143"/>
      <c r="CC271" s="3143"/>
    </row>
    <row r="272" spans="1:81" ht="16.5" customHeight="1">
      <c r="A272" s="3143"/>
      <c r="B272" s="3143"/>
      <c r="C272" s="3143"/>
      <c r="D272" s="3143"/>
      <c r="E272" s="3143"/>
      <c r="F272" s="3143"/>
      <c r="G272" s="3143"/>
      <c r="H272" s="3143"/>
      <c r="I272" s="3143"/>
      <c r="J272" s="3143"/>
      <c r="K272" s="3143"/>
      <c r="L272" s="3098"/>
      <c r="M272" s="3098"/>
      <c r="N272" s="3098"/>
      <c r="O272" s="3098"/>
      <c r="P272" s="3098"/>
      <c r="Q272" s="3098"/>
      <c r="R272" s="3098"/>
      <c r="S272" s="3098"/>
      <c r="T272" s="3098"/>
      <c r="U272" s="3098"/>
      <c r="V272" s="3098"/>
      <c r="W272" s="3098"/>
      <c r="X272" s="3098"/>
      <c r="Y272" s="3098"/>
      <c r="Z272" s="3098"/>
      <c r="AA272" s="3098"/>
      <c r="AB272" s="3098"/>
      <c r="AC272" s="3098"/>
      <c r="AD272" s="3098"/>
      <c r="AE272" s="3098"/>
      <c r="AF272" s="3098"/>
      <c r="AG272" s="3098"/>
      <c r="AH272" s="3098"/>
      <c r="AI272" s="3098"/>
      <c r="AJ272" s="3098"/>
      <c r="AK272" s="3098"/>
      <c r="AL272" s="3098"/>
      <c r="AM272" s="3098"/>
      <c r="AN272" s="3098"/>
      <c r="AO272" s="3143"/>
      <c r="AP272" s="3143"/>
      <c r="AQ272" s="3143"/>
      <c r="AR272" s="3143"/>
      <c r="AS272" s="3143"/>
      <c r="AT272" s="3143"/>
      <c r="AU272" s="3143"/>
      <c r="AV272" s="3143"/>
      <c r="AW272" s="3143"/>
      <c r="AX272" s="3143"/>
      <c r="AY272" s="3143"/>
      <c r="AZ272" s="3143"/>
      <c r="BA272" s="3143"/>
      <c r="BB272" s="3143"/>
      <c r="BC272" s="3143"/>
      <c r="BD272" s="3143"/>
      <c r="BE272" s="3143"/>
      <c r="BF272" s="3143"/>
      <c r="BG272" s="3143"/>
      <c r="BH272" s="3143"/>
      <c r="BI272" s="3143"/>
      <c r="BJ272" s="3143"/>
      <c r="BK272" s="3143"/>
      <c r="BL272" s="3143"/>
      <c r="BM272" s="3143"/>
      <c r="BN272" s="3143"/>
      <c r="BO272" s="3143"/>
      <c r="BP272" s="3143"/>
      <c r="BQ272" s="3189"/>
      <c r="BR272" s="3189"/>
      <c r="BS272" s="3189"/>
      <c r="BT272" s="3189"/>
      <c r="BU272" s="3189"/>
      <c r="BV272" s="3189"/>
      <c r="BW272" s="3189"/>
      <c r="BX272" s="3189"/>
      <c r="BY272" s="3189"/>
      <c r="BZ272" s="3189"/>
      <c r="CA272" s="3143"/>
      <c r="CB272" s="3143"/>
      <c r="CC272" s="3143"/>
    </row>
    <row r="273" spans="1:81" ht="16.5" customHeight="1">
      <c r="A273" s="3143"/>
      <c r="B273" s="3143"/>
      <c r="C273" s="3143"/>
      <c r="D273" s="3143"/>
      <c r="E273" s="3143"/>
      <c r="F273" s="3143"/>
      <c r="G273" s="3143"/>
      <c r="H273" s="3143"/>
      <c r="I273" s="3143"/>
      <c r="J273" s="3143"/>
      <c r="K273" s="3143"/>
      <c r="L273" s="3098"/>
      <c r="M273" s="3098"/>
      <c r="N273" s="3098"/>
      <c r="O273" s="3098"/>
      <c r="P273" s="3098"/>
      <c r="Q273" s="3098"/>
      <c r="R273" s="3098"/>
      <c r="S273" s="3098"/>
      <c r="T273" s="3098"/>
      <c r="U273" s="3098"/>
      <c r="V273" s="3098"/>
      <c r="W273" s="3098"/>
      <c r="X273" s="3098"/>
      <c r="Y273" s="3098"/>
      <c r="Z273" s="3098"/>
      <c r="AA273" s="3098"/>
      <c r="AB273" s="3098"/>
      <c r="AC273" s="3098"/>
      <c r="AD273" s="3098"/>
      <c r="AE273" s="3098"/>
      <c r="AF273" s="3098"/>
      <c r="AG273" s="3098"/>
      <c r="AH273" s="3098"/>
      <c r="AI273" s="3098"/>
      <c r="AJ273" s="3098"/>
      <c r="AK273" s="3098"/>
      <c r="AL273" s="3098"/>
      <c r="AM273" s="3098"/>
      <c r="AN273" s="3098"/>
      <c r="AO273" s="3143"/>
      <c r="AP273" s="3143"/>
      <c r="AQ273" s="3143"/>
      <c r="AR273" s="3143"/>
      <c r="AS273" s="3143"/>
      <c r="AT273" s="3143"/>
      <c r="AU273" s="3143"/>
      <c r="AV273" s="3143"/>
      <c r="AW273" s="3143"/>
      <c r="AX273" s="3143"/>
      <c r="AY273" s="3143"/>
      <c r="AZ273" s="3143"/>
      <c r="BA273" s="3143"/>
      <c r="BB273" s="3143"/>
      <c r="BC273" s="3143"/>
      <c r="BD273" s="3143"/>
      <c r="BE273" s="3143"/>
      <c r="BF273" s="3143"/>
      <c r="BG273" s="3143"/>
      <c r="BH273" s="3143"/>
      <c r="BI273" s="3143"/>
      <c r="BJ273" s="3143"/>
      <c r="BK273" s="3143"/>
      <c r="BL273" s="3143"/>
      <c r="BM273" s="3143"/>
      <c r="BN273" s="3143"/>
      <c r="BO273" s="3143"/>
      <c r="BP273" s="3143"/>
      <c r="BQ273" s="3189"/>
      <c r="BR273" s="3189"/>
      <c r="BS273" s="3189"/>
      <c r="BT273" s="3189"/>
      <c r="BU273" s="3189"/>
      <c r="BV273" s="3189"/>
      <c r="BW273" s="3189"/>
      <c r="BX273" s="3189"/>
      <c r="BY273" s="3189"/>
      <c r="BZ273" s="3189"/>
      <c r="CA273" s="3143"/>
      <c r="CB273" s="3143"/>
      <c r="CC273" s="3143"/>
    </row>
    <row r="274" spans="1:81" ht="16.5" customHeight="1">
      <c r="A274" s="3143"/>
      <c r="B274" s="3143"/>
      <c r="C274" s="3143"/>
      <c r="D274" s="3143"/>
      <c r="E274" s="3143"/>
      <c r="F274" s="3143"/>
      <c r="G274" s="3143"/>
      <c r="H274" s="3143"/>
      <c r="I274" s="3143"/>
      <c r="J274" s="3143"/>
      <c r="K274" s="3143"/>
      <c r="L274" s="3098"/>
      <c r="M274" s="3098"/>
      <c r="N274" s="3098"/>
      <c r="O274" s="3098"/>
      <c r="P274" s="3098"/>
      <c r="Q274" s="3098"/>
      <c r="R274" s="3098"/>
      <c r="S274" s="3098"/>
      <c r="T274" s="3098"/>
      <c r="U274" s="3098"/>
      <c r="V274" s="3098"/>
      <c r="W274" s="3098"/>
      <c r="X274" s="3098"/>
      <c r="Y274" s="3098"/>
      <c r="Z274" s="3098"/>
      <c r="AA274" s="3098"/>
      <c r="AB274" s="3098"/>
      <c r="AC274" s="3098"/>
      <c r="AD274" s="3098"/>
      <c r="AE274" s="3098"/>
      <c r="AF274" s="3098"/>
      <c r="AG274" s="3098"/>
      <c r="AH274" s="3098"/>
      <c r="AI274" s="3098"/>
      <c r="AJ274" s="3098"/>
      <c r="AK274" s="3098"/>
      <c r="AL274" s="3098"/>
      <c r="AM274" s="3098"/>
      <c r="AN274" s="3098"/>
      <c r="AO274" s="3143"/>
      <c r="AP274" s="3143"/>
      <c r="AQ274" s="3143"/>
      <c r="AR274" s="3143"/>
      <c r="AS274" s="3143"/>
      <c r="AT274" s="3143"/>
      <c r="AU274" s="3143"/>
      <c r="AV274" s="3143"/>
      <c r="AW274" s="3143"/>
      <c r="AX274" s="3143"/>
      <c r="AY274" s="3143"/>
      <c r="AZ274" s="3143"/>
      <c r="BA274" s="3143"/>
      <c r="BB274" s="3143"/>
      <c r="BC274" s="3143"/>
      <c r="BD274" s="3143"/>
      <c r="BE274" s="3143"/>
      <c r="BF274" s="3143"/>
      <c r="BG274" s="3143"/>
      <c r="BH274" s="3143"/>
      <c r="BI274" s="3143"/>
      <c r="BJ274" s="3143"/>
      <c r="BK274" s="3143"/>
      <c r="BL274" s="3143"/>
      <c r="BM274" s="3143"/>
      <c r="BN274" s="3143"/>
      <c r="BO274" s="3143"/>
      <c r="BP274" s="3143"/>
      <c r="BQ274" s="3189"/>
      <c r="BR274" s="3189"/>
      <c r="BS274" s="3189"/>
      <c r="BT274" s="3189"/>
      <c r="BU274" s="3189"/>
      <c r="BV274" s="3189"/>
      <c r="BW274" s="3189"/>
      <c r="BX274" s="3189"/>
      <c r="BY274" s="3189"/>
      <c r="BZ274" s="3189"/>
      <c r="CA274" s="3143"/>
      <c r="CB274" s="3143"/>
      <c r="CC274" s="3143"/>
    </row>
    <row r="275" spans="1:81" ht="16.5" customHeight="1">
      <c r="A275" s="3143"/>
      <c r="B275" s="3143"/>
      <c r="C275" s="3143"/>
      <c r="D275" s="3143"/>
      <c r="E275" s="3143"/>
      <c r="F275" s="3143"/>
      <c r="G275" s="3143"/>
      <c r="H275" s="3143"/>
      <c r="I275" s="3143"/>
      <c r="J275" s="3143"/>
      <c r="K275" s="3143"/>
      <c r="L275" s="3098"/>
      <c r="M275" s="3098"/>
      <c r="N275" s="3098"/>
      <c r="O275" s="3098"/>
      <c r="P275" s="3098"/>
      <c r="Q275" s="3098"/>
      <c r="R275" s="3098"/>
      <c r="S275" s="3098"/>
      <c r="T275" s="3098"/>
      <c r="U275" s="3098"/>
      <c r="V275" s="3098"/>
      <c r="W275" s="3098"/>
      <c r="X275" s="3098"/>
      <c r="Y275" s="3098"/>
      <c r="Z275" s="3098"/>
      <c r="AA275" s="3098"/>
      <c r="AB275" s="3098"/>
      <c r="AC275" s="3098"/>
      <c r="AD275" s="3098"/>
      <c r="AE275" s="3098"/>
      <c r="AF275" s="3098"/>
      <c r="AG275" s="3098"/>
      <c r="AH275" s="3098"/>
      <c r="AI275" s="3098"/>
      <c r="AJ275" s="3098"/>
      <c r="AK275" s="3098"/>
      <c r="AL275" s="3098"/>
      <c r="AM275" s="3098"/>
      <c r="AN275" s="3098"/>
      <c r="AO275" s="3143"/>
      <c r="AP275" s="3143"/>
      <c r="AQ275" s="3143"/>
      <c r="AR275" s="3143"/>
      <c r="AS275" s="3143"/>
      <c r="AT275" s="3143"/>
      <c r="AU275" s="3143"/>
      <c r="AV275" s="3143"/>
      <c r="AW275" s="3143"/>
      <c r="AX275" s="3143"/>
      <c r="AY275" s="3143"/>
      <c r="AZ275" s="3143"/>
      <c r="BA275" s="3143"/>
      <c r="BB275" s="3143"/>
      <c r="BC275" s="3143"/>
      <c r="BD275" s="3143"/>
      <c r="BE275" s="3143"/>
      <c r="BF275" s="3143"/>
      <c r="BG275" s="3143"/>
      <c r="BH275" s="3143"/>
      <c r="BI275" s="3143"/>
      <c r="BJ275" s="3143"/>
      <c r="BK275" s="3143"/>
      <c r="BL275" s="3143"/>
      <c r="BM275" s="3143"/>
      <c r="BN275" s="3143"/>
      <c r="BO275" s="3143"/>
      <c r="BP275" s="3143"/>
      <c r="BQ275" s="3189"/>
      <c r="BR275" s="3189"/>
      <c r="BS275" s="3189"/>
      <c r="BT275" s="3189"/>
      <c r="BU275" s="3189"/>
      <c r="BV275" s="3189"/>
      <c r="BW275" s="3189"/>
      <c r="BX275" s="3189"/>
      <c r="BY275" s="3189"/>
      <c r="BZ275" s="3189"/>
      <c r="CA275" s="3143"/>
      <c r="CB275" s="3143"/>
      <c r="CC275" s="3143"/>
    </row>
    <row r="276" spans="1:81" ht="16.5" customHeight="1">
      <c r="A276" s="3143"/>
      <c r="B276" s="3143"/>
      <c r="C276" s="3143"/>
      <c r="D276" s="3143"/>
      <c r="E276" s="3143"/>
      <c r="F276" s="3143"/>
      <c r="G276" s="3143"/>
      <c r="H276" s="3143"/>
      <c r="I276" s="3143"/>
      <c r="J276" s="3143"/>
      <c r="K276" s="3143"/>
      <c r="L276" s="3098"/>
      <c r="M276" s="3098"/>
      <c r="N276" s="3098"/>
      <c r="O276" s="3098"/>
      <c r="P276" s="3098"/>
      <c r="Q276" s="3098"/>
      <c r="R276" s="3098"/>
      <c r="S276" s="3098"/>
      <c r="T276" s="3098"/>
      <c r="U276" s="3098"/>
      <c r="V276" s="3098"/>
      <c r="W276" s="3098"/>
      <c r="X276" s="3098"/>
      <c r="Y276" s="3098"/>
      <c r="Z276" s="3098"/>
      <c r="AA276" s="3098"/>
      <c r="AB276" s="3098"/>
      <c r="AC276" s="3098"/>
      <c r="AD276" s="3098"/>
      <c r="AE276" s="3098"/>
      <c r="AF276" s="3098"/>
      <c r="AG276" s="3098"/>
      <c r="AH276" s="3098"/>
      <c r="AI276" s="3098"/>
      <c r="AJ276" s="3098"/>
      <c r="AK276" s="3098"/>
      <c r="AL276" s="3098"/>
      <c r="AM276" s="3098"/>
      <c r="AN276" s="3098"/>
      <c r="AO276" s="3143"/>
      <c r="AP276" s="3143"/>
      <c r="AQ276" s="3143"/>
      <c r="AR276" s="3143"/>
      <c r="AS276" s="3143"/>
      <c r="AT276" s="3143"/>
      <c r="AU276" s="3143"/>
      <c r="AV276" s="3143"/>
      <c r="AW276" s="3143"/>
      <c r="AX276" s="3143"/>
      <c r="AY276" s="3143"/>
      <c r="AZ276" s="3143"/>
      <c r="BA276" s="3143"/>
      <c r="BB276" s="3143"/>
      <c r="BC276" s="3143"/>
      <c r="BD276" s="3143"/>
      <c r="BE276" s="3143"/>
      <c r="BF276" s="3143"/>
      <c r="BG276" s="3143"/>
      <c r="BH276" s="3143"/>
      <c r="BI276" s="3143"/>
      <c r="BJ276" s="3143"/>
      <c r="BK276" s="3143"/>
      <c r="BL276" s="3143"/>
      <c r="BM276" s="3143"/>
      <c r="BN276" s="3143"/>
      <c r="BO276" s="3143"/>
      <c r="BP276" s="3143"/>
      <c r="BQ276" s="3189"/>
      <c r="BR276" s="3189"/>
      <c r="BS276" s="3189"/>
      <c r="BT276" s="3189"/>
      <c r="BU276" s="3189"/>
      <c r="BV276" s="3189"/>
      <c r="BW276" s="3189"/>
      <c r="BX276" s="3189"/>
      <c r="BY276" s="3189"/>
      <c r="BZ276" s="3189"/>
      <c r="CA276" s="3143"/>
      <c r="CB276" s="3143"/>
      <c r="CC276" s="3143"/>
    </row>
    <row r="277" spans="1:81" ht="16.5" customHeight="1">
      <c r="A277" s="3143"/>
      <c r="B277" s="3143"/>
      <c r="C277" s="3143"/>
      <c r="D277" s="3143"/>
      <c r="E277" s="3143"/>
      <c r="F277" s="3143"/>
      <c r="G277" s="3143"/>
      <c r="H277" s="3143"/>
      <c r="I277" s="3143"/>
      <c r="J277" s="3143"/>
      <c r="K277" s="3143"/>
      <c r="L277" s="3098"/>
      <c r="M277" s="3098"/>
      <c r="N277" s="3098"/>
      <c r="O277" s="3098"/>
      <c r="P277" s="3098"/>
      <c r="Q277" s="3098"/>
      <c r="R277" s="3098"/>
      <c r="S277" s="3098"/>
      <c r="T277" s="3098"/>
      <c r="U277" s="3098"/>
      <c r="V277" s="3098"/>
      <c r="W277" s="3098"/>
      <c r="X277" s="3098"/>
      <c r="Y277" s="3098"/>
      <c r="Z277" s="3098"/>
      <c r="AA277" s="3098"/>
      <c r="AB277" s="3098"/>
      <c r="AC277" s="3098"/>
      <c r="AD277" s="3098"/>
      <c r="AE277" s="3098"/>
      <c r="AF277" s="3098"/>
      <c r="AG277" s="3098"/>
      <c r="AH277" s="3098"/>
      <c r="AI277" s="3098"/>
      <c r="AJ277" s="3098"/>
      <c r="AK277" s="3098"/>
      <c r="AL277" s="3098"/>
      <c r="AM277" s="3098"/>
      <c r="AN277" s="3098"/>
      <c r="AO277" s="3143"/>
      <c r="AP277" s="3143"/>
      <c r="AQ277" s="3143"/>
      <c r="AR277" s="3143"/>
      <c r="AS277" s="3143"/>
      <c r="AT277" s="3143"/>
      <c r="AU277" s="3143"/>
      <c r="AV277" s="3143"/>
      <c r="AW277" s="3143"/>
      <c r="AX277" s="3143"/>
      <c r="AY277" s="3143"/>
      <c r="AZ277" s="3143"/>
      <c r="BA277" s="3143"/>
      <c r="BB277" s="3143"/>
      <c r="BC277" s="3143"/>
      <c r="BD277" s="3143"/>
      <c r="BE277" s="3143"/>
      <c r="BF277" s="3143"/>
      <c r="BG277" s="3143"/>
      <c r="BH277" s="3143"/>
      <c r="BI277" s="3143"/>
      <c r="BJ277" s="3143"/>
      <c r="BK277" s="3143"/>
      <c r="BL277" s="3143"/>
      <c r="BM277" s="3143"/>
      <c r="BN277" s="3143"/>
      <c r="BO277" s="3143"/>
      <c r="BP277" s="3143"/>
      <c r="BQ277" s="3189"/>
      <c r="BR277" s="3189"/>
      <c r="BS277" s="3189"/>
      <c r="BT277" s="3189"/>
      <c r="BU277" s="3189"/>
      <c r="BV277" s="3189"/>
      <c r="BW277" s="3189"/>
      <c r="BX277" s="3189"/>
      <c r="BY277" s="3189"/>
      <c r="BZ277" s="3189"/>
      <c r="CA277" s="3143"/>
      <c r="CB277" s="3143"/>
      <c r="CC277" s="3143"/>
    </row>
    <row r="278" spans="1:81" ht="16.5" customHeight="1">
      <c r="A278" s="3143"/>
      <c r="B278" s="3143"/>
      <c r="C278" s="3143"/>
      <c r="D278" s="3143"/>
      <c r="E278" s="3143"/>
      <c r="F278" s="3143"/>
      <c r="G278" s="3143"/>
      <c r="H278" s="3143"/>
      <c r="I278" s="3143"/>
      <c r="J278" s="3143"/>
      <c r="K278" s="3143"/>
      <c r="L278" s="3098"/>
      <c r="M278" s="3098"/>
      <c r="N278" s="3098"/>
      <c r="O278" s="3098"/>
      <c r="P278" s="3098"/>
      <c r="Q278" s="3098"/>
      <c r="R278" s="3098"/>
      <c r="S278" s="3098"/>
      <c r="T278" s="3098"/>
      <c r="U278" s="3098"/>
      <c r="V278" s="3098"/>
      <c r="W278" s="3098"/>
      <c r="X278" s="3098"/>
      <c r="Y278" s="3098"/>
      <c r="Z278" s="3098"/>
      <c r="AA278" s="3098"/>
      <c r="AB278" s="3098"/>
      <c r="AC278" s="3098"/>
      <c r="AD278" s="3098"/>
      <c r="AE278" s="3098"/>
      <c r="AF278" s="3098"/>
      <c r="AG278" s="3098"/>
      <c r="AH278" s="3098"/>
      <c r="AI278" s="3098"/>
      <c r="AJ278" s="3098"/>
      <c r="AK278" s="3098"/>
      <c r="AL278" s="3098"/>
      <c r="AM278" s="3098"/>
      <c r="AN278" s="3098"/>
      <c r="AO278" s="3143"/>
      <c r="AP278" s="3143"/>
      <c r="AQ278" s="3143"/>
      <c r="AR278" s="3143"/>
      <c r="AS278" s="3143"/>
      <c r="AT278" s="3143"/>
      <c r="AU278" s="3143"/>
      <c r="AV278" s="3143"/>
      <c r="AW278" s="3143"/>
      <c r="AX278" s="3143"/>
      <c r="AY278" s="3143"/>
      <c r="AZ278" s="3143"/>
      <c r="BA278" s="3143"/>
      <c r="BB278" s="3143"/>
      <c r="BC278" s="3143"/>
      <c r="BD278" s="3143"/>
      <c r="BE278" s="3143"/>
      <c r="BF278" s="3143"/>
      <c r="BG278" s="3143"/>
      <c r="BH278" s="3143"/>
      <c r="BI278" s="3143"/>
      <c r="BJ278" s="3143"/>
      <c r="BK278" s="3143"/>
      <c r="BL278" s="3143"/>
      <c r="BM278" s="3143"/>
      <c r="BN278" s="3143"/>
      <c r="BO278" s="3143"/>
      <c r="BP278" s="3143"/>
      <c r="BQ278" s="3189"/>
      <c r="BR278" s="3189"/>
      <c r="BS278" s="3189"/>
      <c r="BT278" s="3189"/>
      <c r="BU278" s="3189"/>
      <c r="BV278" s="3189"/>
      <c r="BW278" s="3189"/>
      <c r="BX278" s="3189"/>
      <c r="BY278" s="3189"/>
      <c r="BZ278" s="3189"/>
      <c r="CA278" s="3143"/>
      <c r="CB278" s="3143"/>
      <c r="CC278" s="3143"/>
    </row>
    <row r="279" spans="1:81" ht="16.5" customHeight="1">
      <c r="A279" s="3143"/>
      <c r="B279" s="3143"/>
      <c r="C279" s="3143"/>
      <c r="D279" s="3143"/>
      <c r="E279" s="3143"/>
      <c r="F279" s="3143"/>
      <c r="G279" s="3143"/>
      <c r="H279" s="3143"/>
      <c r="I279" s="3143"/>
      <c r="J279" s="3143"/>
      <c r="K279" s="3143"/>
      <c r="L279" s="3098"/>
      <c r="M279" s="3098"/>
      <c r="N279" s="3098"/>
      <c r="O279" s="3098"/>
      <c r="P279" s="3098"/>
      <c r="Q279" s="3098"/>
      <c r="R279" s="3098"/>
      <c r="S279" s="3098"/>
      <c r="T279" s="3098"/>
      <c r="U279" s="3098"/>
      <c r="V279" s="3098"/>
      <c r="W279" s="3098"/>
      <c r="X279" s="3098"/>
      <c r="Y279" s="3098"/>
      <c r="Z279" s="3098"/>
      <c r="AA279" s="3098"/>
      <c r="AB279" s="3098"/>
      <c r="AC279" s="3098"/>
      <c r="AD279" s="3098"/>
      <c r="AE279" s="3098"/>
      <c r="AF279" s="3098"/>
      <c r="AG279" s="3098"/>
      <c r="AH279" s="3098"/>
      <c r="AI279" s="3098"/>
      <c r="AJ279" s="3098"/>
      <c r="AK279" s="3098"/>
      <c r="AL279" s="3098"/>
      <c r="AM279" s="3098"/>
      <c r="AN279" s="3098"/>
      <c r="AO279" s="3143"/>
      <c r="AP279" s="3143"/>
      <c r="AQ279" s="3143"/>
      <c r="AR279" s="3143"/>
      <c r="AS279" s="3143"/>
      <c r="AT279" s="3143"/>
      <c r="AU279" s="3143"/>
      <c r="AV279" s="3143"/>
      <c r="AW279" s="3143"/>
      <c r="AX279" s="3143"/>
      <c r="AY279" s="3143"/>
      <c r="AZ279" s="3143"/>
      <c r="BA279" s="3143"/>
      <c r="BB279" s="3143"/>
      <c r="BC279" s="3143"/>
      <c r="BD279" s="3143"/>
      <c r="BE279" s="3143"/>
      <c r="BF279" s="3143"/>
      <c r="BG279" s="3143"/>
      <c r="BH279" s="3143"/>
      <c r="BI279" s="3143"/>
      <c r="BJ279" s="3143"/>
      <c r="BK279" s="3143"/>
      <c r="BL279" s="3143"/>
      <c r="BM279" s="3143"/>
      <c r="BN279" s="3143"/>
      <c r="BO279" s="3143"/>
      <c r="BP279" s="3143"/>
      <c r="BQ279" s="3189"/>
      <c r="BR279" s="3189"/>
      <c r="BS279" s="3189"/>
      <c r="BT279" s="3189"/>
      <c r="BU279" s="3189"/>
      <c r="BV279" s="3189"/>
      <c r="BW279" s="3189"/>
      <c r="BX279" s="3189"/>
      <c r="BY279" s="3189"/>
      <c r="BZ279" s="3189"/>
      <c r="CA279" s="3143"/>
      <c r="CB279" s="3143"/>
      <c r="CC279" s="3143"/>
    </row>
    <row r="280" spans="1:81" ht="16.5" customHeight="1">
      <c r="A280" s="3143"/>
      <c r="B280" s="3143"/>
      <c r="C280" s="3143"/>
      <c r="D280" s="3143"/>
      <c r="E280" s="3143"/>
      <c r="F280" s="3143"/>
      <c r="G280" s="3143"/>
      <c r="H280" s="3143"/>
      <c r="I280" s="3143"/>
      <c r="J280" s="3143"/>
      <c r="K280" s="3143"/>
      <c r="L280" s="3098"/>
      <c r="M280" s="3098"/>
      <c r="N280" s="3098"/>
      <c r="O280" s="3098"/>
      <c r="P280" s="3098"/>
      <c r="Q280" s="3098"/>
      <c r="R280" s="3098"/>
      <c r="S280" s="3098"/>
      <c r="T280" s="3098"/>
      <c r="U280" s="3098"/>
      <c r="V280" s="3098"/>
      <c r="W280" s="3098"/>
      <c r="X280" s="3098"/>
      <c r="Y280" s="3098"/>
      <c r="Z280" s="3098"/>
      <c r="AA280" s="3098"/>
      <c r="AB280" s="3098"/>
      <c r="AC280" s="3098"/>
      <c r="AD280" s="3098"/>
      <c r="AE280" s="3098"/>
      <c r="AF280" s="3098"/>
      <c r="AG280" s="3098"/>
      <c r="AH280" s="3098"/>
      <c r="AI280" s="3098"/>
      <c r="AJ280" s="3098"/>
      <c r="AK280" s="3098"/>
      <c r="AL280" s="3098"/>
      <c r="AM280" s="3098"/>
      <c r="AN280" s="3098"/>
      <c r="AO280" s="3143"/>
      <c r="AP280" s="3143"/>
      <c r="AQ280" s="3143"/>
      <c r="AR280" s="3143"/>
      <c r="AS280" s="3143"/>
      <c r="AT280" s="3143"/>
      <c r="AU280" s="3143"/>
      <c r="AV280" s="3143"/>
      <c r="AW280" s="3143"/>
      <c r="AX280" s="3143"/>
      <c r="AY280" s="3143"/>
      <c r="AZ280" s="3143"/>
      <c r="BA280" s="3143"/>
      <c r="BB280" s="3143"/>
      <c r="BC280" s="3143"/>
      <c r="BD280" s="3143"/>
      <c r="BE280" s="3143"/>
      <c r="BF280" s="3143"/>
      <c r="BG280" s="3143"/>
      <c r="BH280" s="3143"/>
      <c r="BI280" s="3143"/>
      <c r="BJ280" s="3143"/>
      <c r="BK280" s="3143"/>
      <c r="BL280" s="3143"/>
      <c r="BM280" s="3143"/>
      <c r="BN280" s="3143"/>
      <c r="BO280" s="3143"/>
      <c r="BP280" s="3143"/>
      <c r="BQ280" s="3189"/>
      <c r="BR280" s="3189"/>
      <c r="BS280" s="3189"/>
      <c r="BT280" s="3189"/>
      <c r="BU280" s="3189"/>
      <c r="BV280" s="3189"/>
      <c r="BW280" s="3189"/>
      <c r="BX280" s="3189"/>
      <c r="BY280" s="3189"/>
      <c r="BZ280" s="3189"/>
      <c r="CA280" s="3143"/>
      <c r="CB280" s="3143"/>
      <c r="CC280" s="3143"/>
    </row>
    <row r="281" spans="1:81" ht="16.5" customHeight="1">
      <c r="A281" s="3143"/>
      <c r="B281" s="3143"/>
      <c r="C281" s="3143"/>
      <c r="D281" s="3143"/>
      <c r="E281" s="3143"/>
      <c r="F281" s="3143"/>
      <c r="G281" s="3143"/>
      <c r="H281" s="3143"/>
      <c r="I281" s="3143"/>
      <c r="J281" s="3143"/>
      <c r="K281" s="3143"/>
      <c r="L281" s="3098"/>
      <c r="M281" s="3098"/>
      <c r="N281" s="3098"/>
      <c r="O281" s="3098"/>
      <c r="P281" s="3098"/>
      <c r="Q281" s="3098"/>
      <c r="R281" s="3098"/>
      <c r="S281" s="3098"/>
      <c r="T281" s="3098"/>
      <c r="U281" s="3098"/>
      <c r="V281" s="3098"/>
      <c r="W281" s="3098"/>
      <c r="X281" s="3098"/>
      <c r="Y281" s="3098"/>
      <c r="Z281" s="3098"/>
      <c r="AA281" s="3098"/>
      <c r="AB281" s="3098"/>
      <c r="AC281" s="3098"/>
      <c r="AD281" s="3098"/>
      <c r="AE281" s="3098"/>
      <c r="AF281" s="3098"/>
      <c r="AG281" s="3098"/>
      <c r="AH281" s="3098"/>
      <c r="AI281" s="3098"/>
      <c r="AJ281" s="3098"/>
      <c r="AK281" s="3098"/>
      <c r="AL281" s="3098"/>
      <c r="AM281" s="3098"/>
      <c r="AN281" s="3098"/>
      <c r="AO281" s="3143"/>
      <c r="AP281" s="3143"/>
      <c r="AQ281" s="3143"/>
      <c r="AR281" s="3143"/>
      <c r="AS281" s="3143"/>
      <c r="AT281" s="3143"/>
      <c r="AU281" s="3143"/>
      <c r="AV281" s="3143"/>
      <c r="AW281" s="3143"/>
      <c r="AX281" s="3143"/>
      <c r="AY281" s="3143"/>
      <c r="AZ281" s="3143"/>
      <c r="BA281" s="3143"/>
      <c r="BB281" s="3143"/>
      <c r="BC281" s="3143"/>
      <c r="BD281" s="3143"/>
      <c r="BE281" s="3143"/>
      <c r="BF281" s="3143"/>
      <c r="BG281" s="3143"/>
      <c r="BH281" s="3143"/>
      <c r="BI281" s="3143"/>
      <c r="BJ281" s="3143"/>
      <c r="BK281" s="3143"/>
      <c r="BL281" s="3143"/>
      <c r="BM281" s="3143"/>
      <c r="BN281" s="3143"/>
      <c r="BO281" s="3143"/>
      <c r="BP281" s="3143"/>
      <c r="BQ281" s="3189"/>
      <c r="BR281" s="3189"/>
      <c r="BS281" s="3189"/>
      <c r="BT281" s="3189"/>
      <c r="BU281" s="3189"/>
      <c r="BV281" s="3189"/>
      <c r="BW281" s="3189"/>
      <c r="BX281" s="3189"/>
      <c r="BY281" s="3189"/>
      <c r="BZ281" s="3189"/>
      <c r="CA281" s="3143"/>
      <c r="CB281" s="3143"/>
      <c r="CC281" s="3143"/>
    </row>
    <row r="282" spans="1:81" ht="16.5" customHeight="1">
      <c r="A282" s="3143"/>
      <c r="B282" s="3143"/>
      <c r="C282" s="3143"/>
      <c r="D282" s="3143"/>
      <c r="E282" s="3143"/>
      <c r="F282" s="3143"/>
      <c r="G282" s="3143"/>
      <c r="H282" s="3143"/>
      <c r="I282" s="3143"/>
      <c r="J282" s="3143"/>
      <c r="K282" s="3143"/>
      <c r="L282" s="3098"/>
      <c r="M282" s="3098"/>
      <c r="N282" s="3098"/>
      <c r="O282" s="3098"/>
      <c r="P282" s="3098"/>
      <c r="Q282" s="3098"/>
      <c r="R282" s="3098"/>
      <c r="S282" s="3098"/>
      <c r="T282" s="3098"/>
      <c r="U282" s="3098"/>
      <c r="V282" s="3098"/>
      <c r="W282" s="3098"/>
      <c r="X282" s="3098"/>
      <c r="Y282" s="3098"/>
      <c r="Z282" s="3098"/>
      <c r="AA282" s="3098"/>
      <c r="AB282" s="3098"/>
      <c r="AC282" s="3098"/>
      <c r="AD282" s="3098"/>
      <c r="AE282" s="3098"/>
      <c r="AF282" s="3098"/>
      <c r="AG282" s="3098"/>
      <c r="AH282" s="3098"/>
      <c r="AI282" s="3098"/>
      <c r="AJ282" s="3098"/>
      <c r="AK282" s="3098"/>
      <c r="AL282" s="3098"/>
      <c r="AM282" s="3098"/>
      <c r="AN282" s="3098"/>
      <c r="AO282" s="3143"/>
      <c r="AP282" s="3143"/>
      <c r="AQ282" s="3143"/>
      <c r="AR282" s="3143"/>
      <c r="AS282" s="3143"/>
      <c r="AT282" s="3143"/>
      <c r="AU282" s="3143"/>
      <c r="AV282" s="3143"/>
      <c r="AW282" s="3143"/>
      <c r="AX282" s="3143"/>
      <c r="AY282" s="3143"/>
      <c r="AZ282" s="3143"/>
      <c r="BA282" s="3143"/>
      <c r="BB282" s="3143"/>
      <c r="BC282" s="3143"/>
      <c r="BD282" s="3143"/>
      <c r="BE282" s="3143"/>
      <c r="BF282" s="3143"/>
      <c r="BG282" s="3143"/>
      <c r="BH282" s="3143"/>
      <c r="BI282" s="3143"/>
      <c r="BJ282" s="3143"/>
      <c r="BK282" s="3143"/>
      <c r="BL282" s="3143"/>
      <c r="BM282" s="3143"/>
      <c r="BN282" s="3143"/>
      <c r="BO282" s="3143"/>
      <c r="BP282" s="3143"/>
      <c r="BQ282" s="3189"/>
      <c r="BR282" s="3189"/>
      <c r="BS282" s="3189"/>
      <c r="BT282" s="3189"/>
      <c r="BU282" s="3189"/>
      <c r="BV282" s="3189"/>
      <c r="BW282" s="3189"/>
      <c r="BX282" s="3189"/>
      <c r="BY282" s="3189"/>
      <c r="BZ282" s="3189"/>
      <c r="CA282" s="3143"/>
      <c r="CB282" s="3143"/>
      <c r="CC282" s="3143"/>
    </row>
    <row r="283" spans="1:81" ht="16.5" customHeight="1">
      <c r="A283" s="3143"/>
      <c r="B283" s="3143"/>
      <c r="C283" s="3143"/>
      <c r="D283" s="3143"/>
      <c r="E283" s="3143"/>
      <c r="F283" s="3143"/>
      <c r="G283" s="3143"/>
      <c r="H283" s="3143"/>
      <c r="I283" s="3143"/>
      <c r="J283" s="3143"/>
      <c r="K283" s="3143"/>
      <c r="L283" s="3098"/>
      <c r="M283" s="3098"/>
      <c r="N283" s="3098"/>
      <c r="O283" s="3098"/>
      <c r="P283" s="3098"/>
      <c r="Q283" s="3098"/>
      <c r="R283" s="3098"/>
      <c r="S283" s="3098"/>
      <c r="T283" s="3098"/>
      <c r="U283" s="3098"/>
      <c r="V283" s="3098"/>
      <c r="W283" s="3098"/>
      <c r="X283" s="3098"/>
      <c r="Y283" s="3098"/>
      <c r="Z283" s="3098"/>
      <c r="AA283" s="3098"/>
      <c r="AB283" s="3098"/>
      <c r="AC283" s="3098"/>
      <c r="AD283" s="3098"/>
      <c r="AE283" s="3098"/>
      <c r="AF283" s="3098"/>
      <c r="AG283" s="3098"/>
      <c r="AH283" s="3098"/>
      <c r="AI283" s="3098"/>
      <c r="AJ283" s="3098"/>
      <c r="AK283" s="3098"/>
      <c r="AL283" s="3098"/>
      <c r="AM283" s="3098"/>
      <c r="AN283" s="3098"/>
      <c r="AO283" s="3143"/>
      <c r="AP283" s="3143"/>
      <c r="AQ283" s="3143"/>
      <c r="AR283" s="3143"/>
      <c r="AS283" s="3143"/>
      <c r="AT283" s="3143"/>
      <c r="AU283" s="3143"/>
      <c r="AV283" s="3143"/>
      <c r="AW283" s="3143"/>
      <c r="AX283" s="3143"/>
      <c r="AY283" s="3143"/>
      <c r="AZ283" s="3143"/>
      <c r="BA283" s="3143"/>
      <c r="BB283" s="3143"/>
      <c r="BC283" s="3143"/>
      <c r="BD283" s="3143"/>
      <c r="BE283" s="3143"/>
      <c r="BF283" s="3143"/>
      <c r="BG283" s="3143"/>
      <c r="BH283" s="3143"/>
      <c r="BI283" s="3143"/>
      <c r="BJ283" s="3143"/>
      <c r="BK283" s="3143"/>
      <c r="BL283" s="3143"/>
      <c r="BM283" s="3143"/>
      <c r="BN283" s="3143"/>
      <c r="BO283" s="3143"/>
      <c r="BP283" s="3143"/>
      <c r="BQ283" s="3189"/>
      <c r="BR283" s="3189"/>
      <c r="BS283" s="3189"/>
      <c r="BT283" s="3189"/>
      <c r="BU283" s="3189"/>
      <c r="BV283" s="3189"/>
      <c r="BW283" s="3189"/>
      <c r="BX283" s="3189"/>
      <c r="BY283" s="3189"/>
      <c r="BZ283" s="3189"/>
      <c r="CA283" s="3143"/>
      <c r="CB283" s="3143"/>
      <c r="CC283" s="3143"/>
    </row>
    <row r="284" spans="1:81" ht="16.5" customHeight="1">
      <c r="A284" s="3143"/>
      <c r="B284" s="3143"/>
      <c r="C284" s="3143"/>
      <c r="D284" s="3143"/>
      <c r="E284" s="3143"/>
      <c r="F284" s="3143"/>
      <c r="G284" s="3143"/>
      <c r="H284" s="3143"/>
      <c r="I284" s="3143"/>
      <c r="J284" s="3143"/>
      <c r="K284" s="3143"/>
      <c r="L284" s="3098"/>
      <c r="M284" s="3098"/>
      <c r="N284" s="3098"/>
      <c r="O284" s="3098"/>
      <c r="P284" s="3098"/>
      <c r="Q284" s="3098"/>
      <c r="R284" s="3098"/>
      <c r="S284" s="3098"/>
      <c r="T284" s="3098"/>
      <c r="U284" s="3098"/>
      <c r="V284" s="3098"/>
      <c r="W284" s="3098"/>
      <c r="X284" s="3098"/>
      <c r="Y284" s="3098"/>
      <c r="Z284" s="3098"/>
      <c r="AA284" s="3098"/>
      <c r="AB284" s="3098"/>
      <c r="AC284" s="3098"/>
      <c r="AD284" s="3098"/>
      <c r="AE284" s="3098"/>
      <c r="AF284" s="3098"/>
      <c r="AG284" s="3098"/>
      <c r="AH284" s="3098"/>
      <c r="AI284" s="3098"/>
      <c r="AJ284" s="3098"/>
      <c r="AK284" s="3098"/>
      <c r="AL284" s="3098"/>
      <c r="AM284" s="3098"/>
      <c r="AN284" s="3098"/>
      <c r="AO284" s="3143"/>
      <c r="AP284" s="3143"/>
      <c r="AQ284" s="3143"/>
      <c r="AR284" s="3143"/>
      <c r="AS284" s="3143"/>
      <c r="AT284" s="3143"/>
      <c r="AU284" s="3143"/>
      <c r="AV284" s="3143"/>
      <c r="AW284" s="3143"/>
      <c r="AX284" s="3143"/>
      <c r="AY284" s="3143"/>
      <c r="AZ284" s="3143"/>
      <c r="BA284" s="3143"/>
      <c r="BB284" s="3143"/>
      <c r="BC284" s="3143"/>
      <c r="BD284" s="3143"/>
      <c r="BE284" s="3143"/>
      <c r="BF284" s="3143"/>
      <c r="BG284" s="3143"/>
      <c r="BH284" s="3143"/>
      <c r="BI284" s="3143"/>
      <c r="BJ284" s="3143"/>
      <c r="BK284" s="3143"/>
      <c r="BL284" s="3143"/>
      <c r="BM284" s="3143"/>
      <c r="BN284" s="3143"/>
      <c r="BO284" s="3143"/>
      <c r="BP284" s="3143"/>
      <c r="BQ284" s="3189"/>
      <c r="BR284" s="3189"/>
      <c r="BS284" s="3189"/>
      <c r="BT284" s="3189"/>
      <c r="BU284" s="3189"/>
      <c r="BV284" s="3189"/>
      <c r="BW284" s="3189"/>
      <c r="BX284" s="3189"/>
      <c r="BY284" s="3189"/>
      <c r="BZ284" s="3189"/>
      <c r="CA284" s="3143"/>
      <c r="CB284" s="3143"/>
      <c r="CC284" s="3143"/>
    </row>
    <row r="285" spans="1:81" ht="16.5" customHeight="1">
      <c r="A285" s="3143"/>
      <c r="B285" s="3143"/>
      <c r="C285" s="3143"/>
      <c r="D285" s="3143"/>
      <c r="E285" s="3143"/>
      <c r="F285" s="3143"/>
      <c r="G285" s="3143"/>
      <c r="H285" s="3143"/>
      <c r="I285" s="3143"/>
      <c r="J285" s="3143"/>
      <c r="K285" s="3143"/>
      <c r="L285" s="3098"/>
      <c r="M285" s="3098"/>
      <c r="N285" s="3098"/>
      <c r="O285" s="3098"/>
      <c r="P285" s="3098"/>
      <c r="Q285" s="3098"/>
      <c r="R285" s="3098"/>
      <c r="S285" s="3098"/>
      <c r="T285" s="3098"/>
      <c r="U285" s="3098"/>
      <c r="V285" s="3098"/>
      <c r="W285" s="3098"/>
      <c r="X285" s="3098"/>
      <c r="Y285" s="3098"/>
      <c r="Z285" s="3098"/>
      <c r="AA285" s="3098"/>
      <c r="AB285" s="3098"/>
      <c r="AC285" s="3098"/>
      <c r="AD285" s="3098"/>
      <c r="AE285" s="3098"/>
      <c r="AF285" s="3098"/>
      <c r="AG285" s="3098"/>
      <c r="AH285" s="3098"/>
      <c r="AI285" s="3098"/>
      <c r="AJ285" s="3098"/>
      <c r="AK285" s="3098"/>
      <c r="AL285" s="3098"/>
      <c r="AM285" s="3098"/>
      <c r="AN285" s="3098"/>
      <c r="AO285" s="3143"/>
      <c r="AP285" s="3143"/>
      <c r="AQ285" s="3143"/>
      <c r="AR285" s="3143"/>
      <c r="AS285" s="3143"/>
      <c r="AT285" s="3143"/>
      <c r="AU285" s="3143"/>
      <c r="AV285" s="3143"/>
      <c r="AW285" s="3143"/>
      <c r="AX285" s="3143"/>
      <c r="AY285" s="3143"/>
      <c r="AZ285" s="3143"/>
      <c r="BA285" s="3143"/>
      <c r="BB285" s="3143"/>
      <c r="BC285" s="3143"/>
      <c r="BD285" s="3143"/>
      <c r="BE285" s="3143"/>
      <c r="BF285" s="3143"/>
      <c r="BG285" s="3143"/>
      <c r="BH285" s="3143"/>
      <c r="BI285" s="3143"/>
      <c r="BJ285" s="3143"/>
      <c r="BK285" s="3143"/>
      <c r="BL285" s="3143"/>
      <c r="BM285" s="3143"/>
      <c r="BN285" s="3143"/>
      <c r="BO285" s="3143"/>
      <c r="BP285" s="3143"/>
      <c r="BQ285" s="3189"/>
      <c r="BR285" s="3189"/>
      <c r="BS285" s="3189"/>
      <c r="BT285" s="3189"/>
      <c r="BU285" s="3189"/>
      <c r="BV285" s="3189"/>
      <c r="BW285" s="3189"/>
      <c r="BX285" s="3189"/>
      <c r="BY285" s="3189"/>
      <c r="BZ285" s="3189"/>
      <c r="CA285" s="3143"/>
      <c r="CB285" s="3143"/>
      <c r="CC285" s="3143"/>
    </row>
    <row r="286" spans="1:81" ht="16.5" customHeight="1">
      <c r="A286" s="3143"/>
      <c r="B286" s="3143"/>
      <c r="C286" s="3143"/>
      <c r="D286" s="3143"/>
      <c r="E286" s="3143"/>
      <c r="F286" s="3143"/>
      <c r="G286" s="3143"/>
      <c r="H286" s="3143"/>
      <c r="I286" s="3143"/>
      <c r="J286" s="3143"/>
      <c r="K286" s="3143"/>
      <c r="L286" s="3098"/>
      <c r="M286" s="3098"/>
      <c r="N286" s="3098"/>
      <c r="O286" s="3098"/>
      <c r="P286" s="3098"/>
      <c r="Q286" s="3098"/>
      <c r="R286" s="3098"/>
      <c r="S286" s="3098"/>
      <c r="T286" s="3098"/>
      <c r="U286" s="3098"/>
      <c r="V286" s="3098"/>
      <c r="W286" s="3098"/>
      <c r="X286" s="3098"/>
      <c r="Y286" s="3098"/>
      <c r="Z286" s="3098"/>
      <c r="AA286" s="3098"/>
      <c r="AB286" s="3098"/>
      <c r="AC286" s="3098"/>
      <c r="AD286" s="3098"/>
      <c r="AE286" s="3098"/>
      <c r="AF286" s="3098"/>
      <c r="AG286" s="3098"/>
      <c r="AH286" s="3098"/>
      <c r="AI286" s="3098"/>
      <c r="AJ286" s="3098"/>
      <c r="AK286" s="3098"/>
      <c r="AL286" s="3098"/>
      <c r="AM286" s="3098"/>
      <c r="AN286" s="3098"/>
      <c r="AO286" s="3143"/>
      <c r="AP286" s="3143"/>
      <c r="AQ286" s="3143"/>
      <c r="AR286" s="3143"/>
      <c r="AS286" s="3143"/>
      <c r="AT286" s="3143"/>
      <c r="AU286" s="3143"/>
      <c r="AV286" s="3143"/>
      <c r="AW286" s="3143"/>
      <c r="AX286" s="3143"/>
      <c r="AY286" s="3143"/>
      <c r="AZ286" s="3143"/>
      <c r="BA286" s="3143"/>
      <c r="BB286" s="3143"/>
      <c r="BC286" s="3143"/>
      <c r="BD286" s="3143"/>
      <c r="BE286" s="3143"/>
      <c r="BF286" s="3143"/>
      <c r="BG286" s="3143"/>
      <c r="BH286" s="3143"/>
      <c r="BI286" s="3143"/>
      <c r="BJ286" s="3143"/>
      <c r="BK286" s="3143"/>
      <c r="BL286" s="3143"/>
      <c r="BM286" s="3143"/>
      <c r="BN286" s="3143"/>
      <c r="BO286" s="3143"/>
      <c r="BP286" s="3143"/>
      <c r="BQ286" s="3189"/>
      <c r="BR286" s="3189"/>
      <c r="BS286" s="3189"/>
      <c r="BT286" s="3189"/>
      <c r="BU286" s="3189"/>
      <c r="BV286" s="3189"/>
      <c r="BW286" s="3189"/>
      <c r="BX286" s="3189"/>
      <c r="BY286" s="3189"/>
      <c r="BZ286" s="3189"/>
      <c r="CA286" s="3143"/>
      <c r="CB286" s="3143"/>
      <c r="CC286" s="3143"/>
    </row>
    <row r="287" spans="1:81" ht="16.5" customHeight="1">
      <c r="A287" s="3143"/>
      <c r="B287" s="3143"/>
      <c r="C287" s="3143"/>
      <c r="D287" s="3143"/>
      <c r="E287" s="3143"/>
      <c r="F287" s="3143"/>
      <c r="G287" s="3143"/>
      <c r="H287" s="3143"/>
      <c r="I287" s="3143"/>
      <c r="J287" s="3143"/>
      <c r="K287" s="3143"/>
      <c r="L287" s="3098"/>
      <c r="M287" s="3098"/>
      <c r="N287" s="3098"/>
      <c r="O287" s="3098"/>
      <c r="P287" s="3098"/>
      <c r="Q287" s="3098"/>
      <c r="R287" s="3098"/>
      <c r="S287" s="3098"/>
      <c r="T287" s="3098"/>
      <c r="U287" s="3098"/>
      <c r="V287" s="3098"/>
      <c r="W287" s="3098"/>
      <c r="X287" s="3098"/>
      <c r="Y287" s="3098"/>
      <c r="Z287" s="3098"/>
      <c r="AA287" s="3098"/>
      <c r="AB287" s="3098"/>
      <c r="AC287" s="3098"/>
      <c r="AD287" s="3098"/>
      <c r="AE287" s="3098"/>
      <c r="AF287" s="3098"/>
      <c r="AG287" s="3098"/>
      <c r="AH287" s="3098"/>
      <c r="AI287" s="3098"/>
      <c r="AJ287" s="3098"/>
      <c r="AK287" s="3098"/>
      <c r="AL287" s="3098"/>
      <c r="AM287" s="3098"/>
      <c r="AN287" s="3098"/>
      <c r="AO287" s="3143"/>
      <c r="AP287" s="3143"/>
      <c r="AQ287" s="3143"/>
      <c r="AR287" s="3143"/>
      <c r="AS287" s="3143"/>
      <c r="AT287" s="3143"/>
      <c r="AU287" s="3143"/>
      <c r="AV287" s="3143"/>
      <c r="AW287" s="3143"/>
      <c r="AX287" s="3143"/>
      <c r="AY287" s="3143"/>
      <c r="AZ287" s="3143"/>
      <c r="BA287" s="3143"/>
      <c r="BB287" s="3143"/>
      <c r="BC287" s="3143"/>
      <c r="BD287" s="3143"/>
      <c r="BE287" s="3143"/>
      <c r="BF287" s="3143"/>
      <c r="BG287" s="3143"/>
      <c r="BH287" s="3143"/>
      <c r="BI287" s="3143"/>
      <c r="BJ287" s="3143"/>
      <c r="BK287" s="3143"/>
      <c r="BL287" s="3143"/>
      <c r="BM287" s="3143"/>
      <c r="BN287" s="3143"/>
      <c r="BO287" s="3143"/>
      <c r="BP287" s="3143"/>
      <c r="BQ287" s="3189"/>
      <c r="BR287" s="3189"/>
      <c r="BS287" s="3189"/>
      <c r="BT287" s="3189"/>
      <c r="BU287" s="3189"/>
      <c r="BV287" s="3189"/>
      <c r="BW287" s="3189"/>
      <c r="BX287" s="3189"/>
      <c r="BY287" s="3189"/>
      <c r="BZ287" s="3189"/>
      <c r="CA287" s="3143"/>
      <c r="CB287" s="3143"/>
      <c r="CC287" s="3143"/>
    </row>
    <row r="288" spans="1:81" ht="16.5" customHeight="1">
      <c r="A288" s="3143"/>
      <c r="B288" s="3143"/>
      <c r="C288" s="3143"/>
      <c r="D288" s="3143"/>
      <c r="E288" s="3143"/>
      <c r="F288" s="3143"/>
      <c r="G288" s="3143"/>
      <c r="H288" s="3143"/>
      <c r="I288" s="3143"/>
      <c r="J288" s="3143"/>
      <c r="K288" s="3143"/>
      <c r="L288" s="3098"/>
      <c r="M288" s="3098"/>
      <c r="N288" s="3098"/>
      <c r="O288" s="3098"/>
      <c r="P288" s="3098"/>
      <c r="Q288" s="3098"/>
      <c r="R288" s="3098"/>
      <c r="S288" s="3098"/>
      <c r="T288" s="3098"/>
      <c r="U288" s="3098"/>
      <c r="V288" s="3098"/>
      <c r="W288" s="3098"/>
      <c r="X288" s="3098"/>
      <c r="Y288" s="3098"/>
      <c r="Z288" s="3098"/>
      <c r="AA288" s="3098"/>
      <c r="AB288" s="3098"/>
      <c r="AC288" s="3098"/>
      <c r="AD288" s="3098"/>
      <c r="AE288" s="3098"/>
      <c r="AF288" s="3098"/>
      <c r="AG288" s="3098"/>
      <c r="AH288" s="3098"/>
      <c r="AI288" s="3098"/>
      <c r="AJ288" s="3098"/>
      <c r="AK288" s="3098"/>
      <c r="AL288" s="3098"/>
      <c r="AM288" s="3098"/>
      <c r="AN288" s="3098"/>
      <c r="AO288" s="3143"/>
      <c r="AP288" s="3143"/>
      <c r="AQ288" s="3143"/>
      <c r="AR288" s="3143"/>
      <c r="AS288" s="3143"/>
      <c r="AT288" s="3143"/>
      <c r="AU288" s="3143"/>
      <c r="AV288" s="3143"/>
      <c r="AW288" s="3143"/>
      <c r="AX288" s="3143"/>
      <c r="AY288" s="3143"/>
      <c r="AZ288" s="3143"/>
      <c r="BA288" s="3143"/>
      <c r="BB288" s="3143"/>
      <c r="BC288" s="3143"/>
      <c r="BD288" s="3143"/>
      <c r="BE288" s="3143"/>
      <c r="BF288" s="3143"/>
      <c r="BG288" s="3143"/>
      <c r="BH288" s="3143"/>
      <c r="BI288" s="3143"/>
      <c r="BJ288" s="3143"/>
      <c r="BK288" s="3143"/>
      <c r="BL288" s="3143"/>
      <c r="BM288" s="3143"/>
      <c r="BN288" s="3143"/>
      <c r="BO288" s="3143"/>
      <c r="BP288" s="3143"/>
      <c r="BQ288" s="3189"/>
      <c r="BR288" s="3189"/>
      <c r="BS288" s="3189"/>
      <c r="BT288" s="3189"/>
      <c r="BU288" s="3189"/>
      <c r="BV288" s="3189"/>
      <c r="BW288" s="3189"/>
      <c r="BX288" s="3189"/>
      <c r="BY288" s="3189"/>
      <c r="BZ288" s="3189"/>
      <c r="CA288" s="3143"/>
      <c r="CB288" s="3143"/>
      <c r="CC288" s="3143"/>
    </row>
    <row r="289" spans="1:81" ht="16.5" customHeight="1">
      <c r="A289" s="3143"/>
      <c r="B289" s="3143"/>
      <c r="C289" s="3143"/>
      <c r="D289" s="3143"/>
      <c r="E289" s="3143"/>
      <c r="F289" s="3143"/>
      <c r="G289" s="3143"/>
      <c r="H289" s="3143"/>
      <c r="I289" s="3143"/>
      <c r="J289" s="3143"/>
      <c r="K289" s="3143"/>
      <c r="L289" s="3098"/>
      <c r="M289" s="3098"/>
      <c r="N289" s="3098"/>
      <c r="O289" s="3098"/>
      <c r="P289" s="3098"/>
      <c r="Q289" s="3098"/>
      <c r="R289" s="3098"/>
      <c r="S289" s="3098"/>
      <c r="T289" s="3098"/>
      <c r="U289" s="3098"/>
      <c r="V289" s="3098"/>
      <c r="W289" s="3098"/>
      <c r="X289" s="3098"/>
      <c r="Y289" s="3098"/>
      <c r="Z289" s="3098"/>
      <c r="AA289" s="3098"/>
      <c r="AB289" s="3098"/>
      <c r="AC289" s="3098"/>
      <c r="AD289" s="3098"/>
      <c r="AE289" s="3098"/>
      <c r="AF289" s="3098"/>
      <c r="AG289" s="3098"/>
      <c r="AH289" s="3098"/>
      <c r="AI289" s="3098"/>
      <c r="AJ289" s="3098"/>
      <c r="AK289" s="3098"/>
      <c r="AL289" s="3098"/>
      <c r="AM289" s="3098"/>
      <c r="AN289" s="3098"/>
      <c r="AO289" s="3143"/>
      <c r="AP289" s="3143"/>
      <c r="AQ289" s="3143"/>
      <c r="AR289" s="3143"/>
      <c r="AS289" s="3143"/>
      <c r="AT289" s="3143"/>
      <c r="AU289" s="3143"/>
      <c r="AV289" s="3143"/>
      <c r="AW289" s="3143"/>
      <c r="AX289" s="3143"/>
      <c r="AY289" s="3143"/>
      <c r="AZ289" s="3143"/>
      <c r="BA289" s="3143"/>
      <c r="BB289" s="3143"/>
      <c r="BC289" s="3143"/>
      <c r="BD289" s="3143"/>
      <c r="BE289" s="3143"/>
      <c r="BF289" s="3143"/>
      <c r="BG289" s="3143"/>
      <c r="BH289" s="3143"/>
      <c r="BI289" s="3143"/>
      <c r="BJ289" s="3143"/>
      <c r="BK289" s="3143"/>
      <c r="BL289" s="3143"/>
      <c r="BM289" s="3143"/>
      <c r="BN289" s="3143"/>
      <c r="BO289" s="3143"/>
      <c r="BP289" s="3143"/>
      <c r="BQ289" s="3189"/>
      <c r="BR289" s="3189"/>
      <c r="BS289" s="3189"/>
      <c r="BT289" s="3189"/>
      <c r="BU289" s="3189"/>
      <c r="BV289" s="3189"/>
      <c r="BW289" s="3189"/>
      <c r="BX289" s="3189"/>
      <c r="BY289" s="3189"/>
      <c r="BZ289" s="3189"/>
      <c r="CA289" s="3143"/>
      <c r="CB289" s="3143"/>
      <c r="CC289" s="3143"/>
    </row>
    <row r="290" spans="1:81" ht="16.5" customHeight="1">
      <c r="A290" s="3143"/>
      <c r="B290" s="3143"/>
      <c r="C290" s="3143"/>
      <c r="D290" s="3143"/>
      <c r="E290" s="3143"/>
      <c r="F290" s="3143"/>
      <c r="G290" s="3143"/>
      <c r="H290" s="3143"/>
      <c r="I290" s="3143"/>
      <c r="J290" s="3143"/>
      <c r="K290" s="3143"/>
      <c r="L290" s="3098"/>
      <c r="M290" s="3098"/>
      <c r="N290" s="3098"/>
      <c r="O290" s="3098"/>
      <c r="P290" s="3098"/>
      <c r="Q290" s="3098"/>
      <c r="R290" s="3098"/>
      <c r="S290" s="3098"/>
      <c r="T290" s="3098"/>
      <c r="U290" s="3098"/>
      <c r="V290" s="3098"/>
      <c r="W290" s="3098"/>
      <c r="X290" s="3098"/>
      <c r="Y290" s="3098"/>
      <c r="Z290" s="3098"/>
      <c r="AA290" s="3098"/>
      <c r="AB290" s="3098"/>
      <c r="AC290" s="3098"/>
      <c r="AD290" s="3098"/>
      <c r="AE290" s="3098"/>
      <c r="AF290" s="3098"/>
      <c r="AG290" s="3098"/>
      <c r="AH290" s="3098"/>
      <c r="AI290" s="3098"/>
      <c r="AJ290" s="3098"/>
      <c r="AK290" s="3098"/>
      <c r="AL290" s="3098"/>
      <c r="AM290" s="3098"/>
      <c r="AN290" s="3098"/>
      <c r="AO290" s="3143"/>
      <c r="AP290" s="3143"/>
      <c r="AQ290" s="3143"/>
      <c r="AR290" s="3143"/>
      <c r="AS290" s="3143"/>
      <c r="AT290" s="3143"/>
      <c r="AU290" s="3143"/>
      <c r="AV290" s="3143"/>
      <c r="AW290" s="3143"/>
      <c r="AX290" s="3143"/>
      <c r="AY290" s="3143"/>
      <c r="AZ290" s="3143"/>
      <c r="BA290" s="3143"/>
      <c r="BB290" s="3143"/>
      <c r="BC290" s="3143"/>
      <c r="BD290" s="3143"/>
      <c r="BE290" s="3143"/>
      <c r="BF290" s="3143"/>
      <c r="BG290" s="3143"/>
      <c r="BH290" s="3143"/>
      <c r="BI290" s="3143"/>
      <c r="BJ290" s="3143"/>
      <c r="BK290" s="3143"/>
      <c r="BL290" s="3143"/>
      <c r="BM290" s="3143"/>
      <c r="BN290" s="3143"/>
      <c r="BO290" s="3143"/>
      <c r="BP290" s="3143"/>
      <c r="BQ290" s="3189"/>
      <c r="BR290" s="3189"/>
      <c r="BS290" s="3189"/>
      <c r="BT290" s="3189"/>
      <c r="BU290" s="3189"/>
      <c r="BV290" s="3189"/>
      <c r="BW290" s="3189"/>
      <c r="BX290" s="3189"/>
      <c r="BY290" s="3189"/>
      <c r="BZ290" s="3189"/>
      <c r="CA290" s="3143"/>
      <c r="CB290" s="3143"/>
      <c r="CC290" s="3143"/>
    </row>
    <row r="291" spans="1:81" ht="16.5" customHeight="1">
      <c r="A291" s="3143"/>
      <c r="B291" s="3143"/>
      <c r="C291" s="3143"/>
      <c r="D291" s="3143"/>
      <c r="E291" s="3143"/>
      <c r="F291" s="3143"/>
      <c r="G291" s="3143"/>
      <c r="H291" s="3143"/>
      <c r="I291" s="3143"/>
      <c r="J291" s="3143"/>
      <c r="K291" s="3143"/>
      <c r="L291" s="3098"/>
      <c r="M291" s="3098"/>
      <c r="N291" s="3098"/>
      <c r="O291" s="3098"/>
      <c r="P291" s="3098"/>
      <c r="Q291" s="3098"/>
      <c r="R291" s="3098"/>
      <c r="S291" s="3098"/>
      <c r="T291" s="3098"/>
      <c r="U291" s="3098"/>
      <c r="V291" s="3098"/>
      <c r="W291" s="3098"/>
      <c r="X291" s="3098"/>
      <c r="Y291" s="3098"/>
      <c r="Z291" s="3098"/>
      <c r="AA291" s="3098"/>
      <c r="AB291" s="3098"/>
      <c r="AC291" s="3098"/>
      <c r="AD291" s="3098"/>
      <c r="AE291" s="3098"/>
      <c r="AF291" s="3098"/>
      <c r="AG291" s="3098"/>
      <c r="AH291" s="3098"/>
      <c r="AI291" s="3098"/>
      <c r="AJ291" s="3098"/>
      <c r="AK291" s="3098"/>
      <c r="AL291" s="3098"/>
      <c r="AM291" s="3098"/>
      <c r="AN291" s="3098"/>
      <c r="AO291" s="3143"/>
      <c r="AP291" s="3143"/>
      <c r="AQ291" s="3143"/>
      <c r="AR291" s="3143"/>
      <c r="AS291" s="3143"/>
      <c r="AT291" s="3143"/>
      <c r="AU291" s="3143"/>
      <c r="AV291" s="3143"/>
      <c r="AW291" s="3143"/>
      <c r="AX291" s="3143"/>
      <c r="AY291" s="3143"/>
      <c r="AZ291" s="3143"/>
      <c r="BA291" s="3143"/>
      <c r="BB291" s="3143"/>
      <c r="BC291" s="3143"/>
      <c r="BD291" s="3143"/>
      <c r="BE291" s="3143"/>
      <c r="BF291" s="3143"/>
      <c r="BG291" s="3143"/>
      <c r="BH291" s="3143"/>
      <c r="BI291" s="3143"/>
      <c r="BJ291" s="3143"/>
      <c r="BK291" s="3143"/>
      <c r="BL291" s="3143"/>
      <c r="BM291" s="3143"/>
      <c r="BN291" s="3143"/>
      <c r="BO291" s="3143"/>
      <c r="BP291" s="3143"/>
      <c r="BQ291" s="3189"/>
      <c r="BR291" s="3189"/>
      <c r="BS291" s="3189"/>
      <c r="BT291" s="3189"/>
      <c r="BU291" s="3189"/>
      <c r="BV291" s="3189"/>
      <c r="BW291" s="3189"/>
      <c r="BX291" s="3189"/>
      <c r="BY291" s="3189"/>
      <c r="BZ291" s="3189"/>
      <c r="CA291" s="3143"/>
      <c r="CB291" s="3143"/>
      <c r="CC291" s="3143"/>
    </row>
    <row r="292" spans="1:81" ht="16.5" customHeight="1">
      <c r="A292" s="3143"/>
      <c r="B292" s="3143"/>
      <c r="C292" s="3143"/>
      <c r="D292" s="3143"/>
      <c r="E292" s="3143"/>
      <c r="F292" s="3143"/>
      <c r="G292" s="3143"/>
      <c r="H292" s="3143"/>
      <c r="I292" s="3143"/>
      <c r="J292" s="3143"/>
      <c r="K292" s="3143"/>
      <c r="L292" s="3098"/>
      <c r="M292" s="3098"/>
      <c r="N292" s="3098"/>
      <c r="O292" s="3098"/>
      <c r="P292" s="3098"/>
      <c r="Q292" s="3098"/>
      <c r="R292" s="3098"/>
      <c r="S292" s="3098"/>
      <c r="T292" s="3098"/>
      <c r="U292" s="3098"/>
      <c r="V292" s="3098"/>
      <c r="W292" s="3098"/>
      <c r="X292" s="3098"/>
      <c r="Y292" s="3098"/>
      <c r="Z292" s="3098"/>
      <c r="AA292" s="3098"/>
      <c r="AB292" s="3098"/>
      <c r="AC292" s="3098"/>
      <c r="AD292" s="3098"/>
      <c r="AE292" s="3098"/>
      <c r="AF292" s="3098"/>
      <c r="AG292" s="3098"/>
      <c r="AH292" s="3098"/>
      <c r="AI292" s="3098"/>
      <c r="AJ292" s="3098"/>
      <c r="AK292" s="3098"/>
      <c r="AL292" s="3098"/>
      <c r="AM292" s="3098"/>
      <c r="AN292" s="3098"/>
      <c r="AO292" s="3143"/>
      <c r="AP292" s="3143"/>
      <c r="AQ292" s="3143"/>
      <c r="AR292" s="3143"/>
      <c r="AS292" s="3143"/>
      <c r="AT292" s="3143"/>
      <c r="AU292" s="3143"/>
      <c r="AV292" s="3143"/>
      <c r="AW292" s="3143"/>
      <c r="AX292" s="3143"/>
      <c r="AY292" s="3143"/>
      <c r="AZ292" s="3143"/>
      <c r="BA292" s="3143"/>
      <c r="BB292" s="3143"/>
      <c r="BC292" s="3143"/>
      <c r="BD292" s="3143"/>
      <c r="BE292" s="3143"/>
      <c r="BF292" s="3143"/>
      <c r="BG292" s="3143"/>
      <c r="BH292" s="3143"/>
      <c r="BI292" s="3143"/>
      <c r="BJ292" s="3143"/>
      <c r="BK292" s="3143"/>
      <c r="BL292" s="3143"/>
      <c r="BM292" s="3143"/>
      <c r="BN292" s="3143"/>
      <c r="BO292" s="3143"/>
      <c r="BP292" s="3143"/>
      <c r="BQ292" s="3189"/>
      <c r="BR292" s="3189"/>
      <c r="BS292" s="3189"/>
      <c r="BT292" s="3189"/>
      <c r="BU292" s="3189"/>
      <c r="BV292" s="3189"/>
      <c r="BW292" s="3189"/>
      <c r="BX292" s="3189"/>
      <c r="BY292" s="3189"/>
      <c r="BZ292" s="3189"/>
      <c r="CA292" s="3143"/>
      <c r="CB292" s="3143"/>
      <c r="CC292" s="3143"/>
    </row>
    <row r="293" spans="1:81" ht="16.5" customHeight="1">
      <c r="A293" s="3143"/>
      <c r="B293" s="3143"/>
      <c r="C293" s="3143"/>
      <c r="D293" s="3143"/>
      <c r="E293" s="3143"/>
      <c r="F293" s="3143"/>
      <c r="G293" s="3143"/>
      <c r="H293" s="3143"/>
      <c r="I293" s="3143"/>
      <c r="J293" s="3143"/>
      <c r="K293" s="3143"/>
      <c r="L293" s="3098"/>
      <c r="M293" s="3098"/>
      <c r="N293" s="3098"/>
      <c r="O293" s="3098"/>
      <c r="P293" s="3098"/>
      <c r="Q293" s="3098"/>
      <c r="R293" s="3098"/>
      <c r="S293" s="3098"/>
      <c r="T293" s="3098"/>
      <c r="U293" s="3098"/>
      <c r="V293" s="3098"/>
      <c r="W293" s="3098"/>
      <c r="X293" s="3098"/>
      <c r="Y293" s="3098"/>
      <c r="Z293" s="3098"/>
      <c r="AA293" s="3098"/>
      <c r="AB293" s="3098"/>
      <c r="AC293" s="3098"/>
      <c r="AD293" s="3098"/>
      <c r="AE293" s="3098"/>
      <c r="AF293" s="3098"/>
      <c r="AG293" s="3098"/>
      <c r="AH293" s="3098"/>
      <c r="AI293" s="3098"/>
      <c r="AJ293" s="3098"/>
      <c r="AK293" s="3098"/>
      <c r="AL293" s="3098"/>
      <c r="AM293" s="3098"/>
      <c r="AN293" s="3098"/>
      <c r="AO293" s="3143"/>
      <c r="AP293" s="3143"/>
      <c r="AQ293" s="3143"/>
      <c r="AR293" s="3143"/>
      <c r="AS293" s="3143"/>
      <c r="AT293" s="3143"/>
      <c r="AU293" s="3143"/>
      <c r="AV293" s="3143"/>
      <c r="AW293" s="3143"/>
      <c r="AX293" s="3143"/>
      <c r="AY293" s="3143"/>
      <c r="AZ293" s="3143"/>
      <c r="BA293" s="3143"/>
      <c r="BB293" s="3143"/>
      <c r="BC293" s="3143"/>
      <c r="BD293" s="3143"/>
      <c r="BE293" s="3143"/>
      <c r="BF293" s="3143"/>
      <c r="BG293" s="3143"/>
      <c r="BH293" s="3143"/>
      <c r="BI293" s="3143"/>
      <c r="BJ293" s="3143"/>
      <c r="BK293" s="3143"/>
      <c r="BL293" s="3143"/>
      <c r="BM293" s="3143"/>
      <c r="BN293" s="3143"/>
      <c r="BO293" s="3143"/>
      <c r="BP293" s="3143"/>
      <c r="BQ293" s="3189"/>
      <c r="BR293" s="3189"/>
      <c r="BS293" s="3189"/>
      <c r="BT293" s="3189"/>
      <c r="BU293" s="3189"/>
      <c r="BV293" s="3189"/>
      <c r="BW293" s="3189"/>
      <c r="BX293" s="3189"/>
      <c r="BY293" s="3189"/>
      <c r="BZ293" s="3189"/>
      <c r="CA293" s="3143"/>
      <c r="CB293" s="3143"/>
      <c r="CC293" s="3143"/>
    </row>
    <row r="294" spans="1:81" ht="16.5" customHeight="1">
      <c r="A294" s="3143"/>
      <c r="B294" s="3143"/>
      <c r="C294" s="3143"/>
      <c r="D294" s="3143"/>
      <c r="E294" s="3143"/>
      <c r="F294" s="3143"/>
      <c r="G294" s="3143"/>
      <c r="H294" s="3143"/>
      <c r="I294" s="3143"/>
      <c r="J294" s="3143"/>
      <c r="K294" s="3143"/>
      <c r="L294" s="3098"/>
      <c r="M294" s="3098"/>
      <c r="N294" s="3098"/>
      <c r="O294" s="3098"/>
      <c r="P294" s="3098"/>
      <c r="Q294" s="3098"/>
      <c r="R294" s="3098"/>
      <c r="S294" s="3098"/>
      <c r="T294" s="3098"/>
      <c r="U294" s="3098"/>
      <c r="V294" s="3098"/>
      <c r="W294" s="3098"/>
      <c r="X294" s="3098"/>
      <c r="Y294" s="3098"/>
      <c r="Z294" s="3098"/>
      <c r="AA294" s="3098"/>
      <c r="AB294" s="3098"/>
      <c r="AC294" s="3098"/>
      <c r="AD294" s="3098"/>
      <c r="AE294" s="3098"/>
      <c r="AF294" s="3098"/>
      <c r="AG294" s="3098"/>
      <c r="AH294" s="3098"/>
      <c r="AI294" s="3098"/>
      <c r="AJ294" s="3098"/>
      <c r="AK294" s="3098"/>
      <c r="AL294" s="3098"/>
      <c r="AM294" s="3098"/>
      <c r="AN294" s="3098"/>
      <c r="AO294" s="3143"/>
      <c r="AP294" s="3143"/>
      <c r="AQ294" s="3143"/>
      <c r="AR294" s="3143"/>
      <c r="AS294" s="3143"/>
      <c r="AT294" s="3143"/>
      <c r="AU294" s="3143"/>
      <c r="AV294" s="3143"/>
      <c r="AW294" s="3143"/>
      <c r="AX294" s="3143"/>
      <c r="AY294" s="3143"/>
      <c r="AZ294" s="3143"/>
      <c r="BA294" s="3143"/>
      <c r="BB294" s="3143"/>
      <c r="BC294" s="3143"/>
      <c r="BD294" s="3143"/>
      <c r="BE294" s="3143"/>
      <c r="BF294" s="3143"/>
      <c r="BG294" s="3143"/>
      <c r="BH294" s="3143"/>
      <c r="BI294" s="3143"/>
      <c r="BJ294" s="3143"/>
      <c r="BK294" s="3143"/>
      <c r="BL294" s="3143"/>
      <c r="BM294" s="3143"/>
      <c r="BN294" s="3143"/>
      <c r="BO294" s="3143"/>
      <c r="BP294" s="3143"/>
      <c r="BQ294" s="3189"/>
      <c r="BR294" s="3189"/>
      <c r="BS294" s="3189"/>
      <c r="BT294" s="3189"/>
      <c r="BU294" s="3189"/>
      <c r="BV294" s="3189"/>
      <c r="BW294" s="3189"/>
      <c r="BX294" s="3189"/>
      <c r="BY294" s="3189"/>
      <c r="BZ294" s="3189"/>
      <c r="CA294" s="3143"/>
      <c r="CB294" s="3143"/>
      <c r="CC294" s="3143"/>
    </row>
    <row r="295" spans="1:81" ht="16.5" customHeight="1">
      <c r="A295" s="3143"/>
      <c r="B295" s="3143"/>
      <c r="C295" s="3143"/>
      <c r="D295" s="3143"/>
      <c r="E295" s="3143"/>
      <c r="F295" s="3143"/>
      <c r="G295" s="3143"/>
      <c r="H295" s="3143"/>
      <c r="I295" s="3143"/>
      <c r="J295" s="3143"/>
      <c r="K295" s="3143"/>
      <c r="L295" s="3098"/>
      <c r="M295" s="3098"/>
      <c r="N295" s="3098"/>
      <c r="O295" s="3098"/>
      <c r="P295" s="3098"/>
      <c r="Q295" s="3098"/>
      <c r="R295" s="3098"/>
      <c r="S295" s="3098"/>
      <c r="T295" s="3098"/>
      <c r="U295" s="3098"/>
      <c r="V295" s="3098"/>
      <c r="W295" s="3098"/>
      <c r="X295" s="3098"/>
      <c r="Y295" s="3098"/>
      <c r="Z295" s="3098"/>
      <c r="AA295" s="3098"/>
      <c r="AB295" s="3098"/>
      <c r="AC295" s="3098"/>
      <c r="AD295" s="3098"/>
      <c r="AE295" s="3098"/>
      <c r="AF295" s="3098"/>
      <c r="AG295" s="3098"/>
      <c r="AH295" s="3098"/>
      <c r="AI295" s="3098"/>
      <c r="AJ295" s="3098"/>
      <c r="AK295" s="3098"/>
      <c r="AL295" s="3098"/>
      <c r="AM295" s="3098"/>
      <c r="AN295" s="3098"/>
      <c r="AO295" s="3143"/>
      <c r="AP295" s="3143"/>
      <c r="AQ295" s="3143"/>
      <c r="AR295" s="3143"/>
      <c r="AS295" s="3143"/>
      <c r="AT295" s="3143"/>
      <c r="AU295" s="3143"/>
      <c r="AV295" s="3143"/>
      <c r="AW295" s="3143"/>
      <c r="AX295" s="3143"/>
      <c r="AY295" s="3143"/>
      <c r="AZ295" s="3143"/>
      <c r="BA295" s="3143"/>
      <c r="BB295" s="3143"/>
      <c r="BC295" s="3143"/>
      <c r="BD295" s="3143"/>
      <c r="BE295" s="3143"/>
      <c r="BF295" s="3143"/>
      <c r="BG295" s="3143"/>
      <c r="BH295" s="3143"/>
      <c r="BI295" s="3143"/>
      <c r="BJ295" s="3143"/>
      <c r="BK295" s="3143"/>
      <c r="BL295" s="3143"/>
      <c r="BM295" s="3143"/>
      <c r="BN295" s="3143"/>
      <c r="BO295" s="3143"/>
      <c r="BP295" s="3143"/>
      <c r="BQ295" s="3189"/>
      <c r="BR295" s="3189"/>
      <c r="BS295" s="3189"/>
      <c r="BT295" s="3189"/>
      <c r="BU295" s="3189"/>
      <c r="BV295" s="3189"/>
      <c r="BW295" s="3189"/>
      <c r="BX295" s="3189"/>
      <c r="BY295" s="3189"/>
      <c r="BZ295" s="3189"/>
      <c r="CA295" s="3143"/>
      <c r="CB295" s="3143"/>
      <c r="CC295" s="3143"/>
    </row>
    <row r="296" spans="1:81" ht="16.5" customHeight="1">
      <c r="A296" s="3143"/>
      <c r="B296" s="3143"/>
      <c r="C296" s="3143"/>
      <c r="D296" s="3143"/>
      <c r="E296" s="3143"/>
      <c r="F296" s="3143"/>
      <c r="G296" s="3143"/>
      <c r="H296" s="3143"/>
      <c r="I296" s="3143"/>
      <c r="J296" s="3143"/>
      <c r="K296" s="3143"/>
      <c r="L296" s="3098"/>
      <c r="M296" s="3098"/>
      <c r="N296" s="3098"/>
      <c r="O296" s="3098"/>
      <c r="P296" s="3098"/>
      <c r="Q296" s="3098"/>
      <c r="R296" s="3098"/>
      <c r="S296" s="3098"/>
      <c r="T296" s="3098"/>
      <c r="U296" s="3098"/>
      <c r="V296" s="3098"/>
      <c r="W296" s="3098"/>
      <c r="X296" s="3098"/>
      <c r="Y296" s="3098"/>
      <c r="Z296" s="3098"/>
      <c r="AA296" s="3098"/>
      <c r="AB296" s="3098"/>
      <c r="AC296" s="3098"/>
      <c r="AD296" s="3098"/>
      <c r="AE296" s="3098"/>
      <c r="AF296" s="3098"/>
      <c r="AG296" s="3098"/>
      <c r="AH296" s="3098"/>
      <c r="AI296" s="3098"/>
      <c r="AJ296" s="3098"/>
      <c r="AK296" s="3098"/>
      <c r="AL296" s="3098"/>
      <c r="AM296" s="3098"/>
      <c r="AN296" s="3098"/>
      <c r="AO296" s="3143"/>
      <c r="AP296" s="3143"/>
      <c r="AQ296" s="3143"/>
      <c r="AR296" s="3143"/>
      <c r="AS296" s="3143"/>
      <c r="AT296" s="3143"/>
      <c r="AU296" s="3143"/>
      <c r="AV296" s="3143"/>
      <c r="AW296" s="3143"/>
      <c r="AX296" s="3143"/>
      <c r="AY296" s="3143"/>
      <c r="AZ296" s="3143"/>
      <c r="BA296" s="3143"/>
      <c r="BB296" s="3143"/>
      <c r="BC296" s="3143"/>
      <c r="BD296" s="3143"/>
      <c r="BE296" s="3143"/>
      <c r="BF296" s="3143"/>
      <c r="BG296" s="3143"/>
      <c r="BH296" s="3143"/>
      <c r="BI296" s="3143"/>
      <c r="BJ296" s="3143"/>
      <c r="BK296" s="3143"/>
      <c r="BL296" s="3143"/>
      <c r="BM296" s="3143"/>
      <c r="BN296" s="3143"/>
      <c r="BO296" s="3143"/>
      <c r="BP296" s="3143"/>
      <c r="BQ296" s="3189"/>
      <c r="BR296" s="3189"/>
      <c r="BS296" s="3189"/>
      <c r="BT296" s="3189"/>
      <c r="BU296" s="3189"/>
      <c r="BV296" s="3189"/>
      <c r="BW296" s="3189"/>
      <c r="BX296" s="3189"/>
      <c r="BY296" s="3189"/>
      <c r="BZ296" s="3189"/>
      <c r="CA296" s="3143"/>
      <c r="CB296" s="3143"/>
      <c r="CC296" s="3143"/>
    </row>
    <row r="297" spans="1:81" ht="16.5" customHeight="1">
      <c r="A297" s="3143"/>
      <c r="B297" s="3143"/>
      <c r="C297" s="3143"/>
      <c r="D297" s="3143"/>
      <c r="E297" s="3143"/>
      <c r="F297" s="3143"/>
      <c r="G297" s="3143"/>
      <c r="H297" s="3143"/>
      <c r="I297" s="3143"/>
      <c r="J297" s="3143"/>
      <c r="K297" s="3143"/>
      <c r="L297" s="3098"/>
      <c r="M297" s="3098"/>
      <c r="N297" s="3098"/>
      <c r="O297" s="3098"/>
      <c r="P297" s="3098"/>
      <c r="Q297" s="3098"/>
      <c r="R297" s="3098"/>
      <c r="S297" s="3098"/>
      <c r="T297" s="3098"/>
      <c r="U297" s="3098"/>
      <c r="V297" s="3098"/>
      <c r="W297" s="3098"/>
      <c r="X297" s="3098"/>
      <c r="Y297" s="3098"/>
      <c r="Z297" s="3098"/>
      <c r="AA297" s="3098"/>
      <c r="AB297" s="3098"/>
      <c r="AC297" s="3098"/>
      <c r="AD297" s="3098"/>
      <c r="AE297" s="3098"/>
      <c r="AF297" s="3098"/>
      <c r="AG297" s="3098"/>
      <c r="AH297" s="3098"/>
      <c r="AI297" s="3098"/>
      <c r="AJ297" s="3098"/>
      <c r="AK297" s="3098"/>
      <c r="AL297" s="3098"/>
      <c r="AM297" s="3098"/>
      <c r="AN297" s="3098"/>
      <c r="AO297" s="3143"/>
      <c r="AP297" s="3143"/>
      <c r="AQ297" s="3143"/>
      <c r="AR297" s="3143"/>
      <c r="AS297" s="3143"/>
      <c r="AT297" s="3143"/>
      <c r="AU297" s="3143"/>
      <c r="AV297" s="3143"/>
      <c r="AW297" s="3143"/>
      <c r="AX297" s="3143"/>
      <c r="AY297" s="3143"/>
      <c r="AZ297" s="3143"/>
      <c r="BA297" s="3143"/>
      <c r="BB297" s="3143"/>
      <c r="BC297" s="3143"/>
      <c r="BD297" s="3143"/>
      <c r="BE297" s="3143"/>
      <c r="BF297" s="3143"/>
      <c r="BG297" s="3143"/>
      <c r="BH297" s="3143"/>
      <c r="BI297" s="3143"/>
      <c r="BJ297" s="3143"/>
      <c r="BK297" s="3143"/>
      <c r="BL297" s="3143"/>
      <c r="BM297" s="3143"/>
      <c r="BN297" s="3143"/>
      <c r="BO297" s="3143"/>
      <c r="BP297" s="3143"/>
      <c r="BQ297" s="3189"/>
      <c r="BR297" s="3189"/>
      <c r="BS297" s="3189"/>
      <c r="BT297" s="3189"/>
      <c r="BU297" s="3189"/>
      <c r="BV297" s="3189"/>
      <c r="BW297" s="3189"/>
      <c r="BX297" s="3189"/>
      <c r="BY297" s="3189"/>
      <c r="BZ297" s="3189"/>
      <c r="CA297" s="3143"/>
      <c r="CB297" s="3143"/>
      <c r="CC297" s="3143"/>
    </row>
    <row r="298" spans="1:81" ht="16.5" customHeight="1">
      <c r="A298" s="3143"/>
      <c r="B298" s="3143"/>
      <c r="C298" s="3143"/>
      <c r="D298" s="3143"/>
      <c r="E298" s="3143"/>
      <c r="F298" s="3143"/>
      <c r="G298" s="3143"/>
      <c r="H298" s="3143"/>
      <c r="I298" s="3143"/>
      <c r="J298" s="3143"/>
      <c r="K298" s="3143"/>
      <c r="L298" s="3098"/>
      <c r="M298" s="3098"/>
      <c r="N298" s="3098"/>
      <c r="O298" s="3098"/>
      <c r="P298" s="3098"/>
      <c r="Q298" s="3098"/>
      <c r="R298" s="3098"/>
      <c r="S298" s="3098"/>
      <c r="T298" s="3098"/>
      <c r="U298" s="3098"/>
      <c r="V298" s="3098"/>
      <c r="W298" s="3098"/>
      <c r="X298" s="3098"/>
      <c r="Y298" s="3098"/>
      <c r="Z298" s="3098"/>
      <c r="AA298" s="3098"/>
      <c r="AB298" s="3098"/>
      <c r="AC298" s="3098"/>
      <c r="AD298" s="3098"/>
      <c r="AE298" s="3098"/>
      <c r="AF298" s="3098"/>
      <c r="AG298" s="3098"/>
      <c r="AH298" s="3098"/>
      <c r="AI298" s="3098"/>
      <c r="AJ298" s="3098"/>
      <c r="AK298" s="3098"/>
      <c r="AL298" s="3098"/>
      <c r="AM298" s="3098"/>
      <c r="AN298" s="3098"/>
      <c r="AO298" s="3143"/>
      <c r="AP298" s="3143"/>
      <c r="AQ298" s="3143"/>
      <c r="AR298" s="3143"/>
      <c r="AS298" s="3143"/>
      <c r="AT298" s="3143"/>
      <c r="AU298" s="3143"/>
      <c r="AV298" s="3143"/>
      <c r="AW298" s="3143"/>
      <c r="AX298" s="3143"/>
      <c r="AY298" s="3143"/>
      <c r="AZ298" s="3143"/>
      <c r="BA298" s="3143"/>
      <c r="BB298" s="3143"/>
      <c r="BC298" s="3143"/>
      <c r="BD298" s="3143"/>
      <c r="BE298" s="3143"/>
      <c r="BF298" s="3143"/>
      <c r="BG298" s="3143"/>
      <c r="BH298" s="3143"/>
      <c r="BI298" s="3143"/>
      <c r="BJ298" s="3143"/>
      <c r="BK298" s="3143"/>
      <c r="BL298" s="3143"/>
      <c r="BM298" s="3143"/>
      <c r="BN298" s="3143"/>
      <c r="BO298" s="3143"/>
      <c r="BP298" s="3143"/>
      <c r="BQ298" s="3189"/>
      <c r="BR298" s="3189"/>
      <c r="BS298" s="3189"/>
      <c r="BT298" s="3189"/>
      <c r="BU298" s="3189"/>
      <c r="BV298" s="3189"/>
      <c r="BW298" s="3189"/>
      <c r="BX298" s="3189"/>
      <c r="BY298" s="3189"/>
      <c r="BZ298" s="3189"/>
      <c r="CA298" s="3143"/>
      <c r="CB298" s="3143"/>
      <c r="CC298" s="3143"/>
    </row>
    <row r="299" spans="1:81" ht="16.5" customHeight="1">
      <c r="A299" s="3143"/>
      <c r="B299" s="3143"/>
      <c r="C299" s="3143"/>
      <c r="D299" s="3143"/>
      <c r="E299" s="3143"/>
      <c r="F299" s="3143"/>
      <c r="G299" s="3143"/>
      <c r="H299" s="3143"/>
      <c r="I299" s="3143"/>
      <c r="J299" s="3143"/>
      <c r="K299" s="3143"/>
      <c r="L299" s="3098"/>
      <c r="M299" s="3098"/>
      <c r="N299" s="3098"/>
      <c r="O299" s="3098"/>
      <c r="P299" s="3098"/>
      <c r="Q299" s="3098"/>
      <c r="R299" s="3098"/>
      <c r="S299" s="3098"/>
      <c r="T299" s="3098"/>
      <c r="U299" s="3098"/>
      <c r="V299" s="3098"/>
      <c r="W299" s="3098"/>
      <c r="X299" s="3098"/>
      <c r="Y299" s="3098"/>
      <c r="Z299" s="3098"/>
      <c r="AA299" s="3098"/>
      <c r="AB299" s="3098"/>
      <c r="AC299" s="3098"/>
      <c r="AD299" s="3098"/>
      <c r="AE299" s="3098"/>
      <c r="AF299" s="3098"/>
      <c r="AG299" s="3098"/>
      <c r="AH299" s="3098"/>
      <c r="AI299" s="3098"/>
      <c r="AJ299" s="3098"/>
      <c r="AK299" s="3098"/>
      <c r="AL299" s="3098"/>
      <c r="AM299" s="3098"/>
      <c r="AN299" s="3098"/>
      <c r="AO299" s="3143"/>
      <c r="AP299" s="3143"/>
      <c r="AQ299" s="3143"/>
      <c r="AR299" s="3143"/>
      <c r="AS299" s="3143"/>
      <c r="AT299" s="3143"/>
      <c r="AU299" s="3143"/>
      <c r="AV299" s="3143"/>
      <c r="AW299" s="3143"/>
      <c r="AX299" s="3143"/>
      <c r="AY299" s="3143"/>
      <c r="AZ299" s="3143"/>
      <c r="BA299" s="3143"/>
      <c r="BB299" s="3143"/>
      <c r="BC299" s="3143"/>
      <c r="BD299" s="3143"/>
      <c r="BE299" s="3143"/>
      <c r="BF299" s="3143"/>
      <c r="BG299" s="3143"/>
      <c r="BH299" s="3143"/>
      <c r="BI299" s="3143"/>
      <c r="BJ299" s="3143"/>
      <c r="BK299" s="3143"/>
      <c r="BL299" s="3143"/>
      <c r="BM299" s="3143"/>
      <c r="BN299" s="3143"/>
      <c r="BO299" s="3143"/>
      <c r="BP299" s="3143"/>
      <c r="BQ299" s="3189"/>
      <c r="BR299" s="3189"/>
      <c r="BS299" s="3189"/>
      <c r="BT299" s="3189"/>
      <c r="BU299" s="3189"/>
      <c r="BV299" s="3189"/>
      <c r="BW299" s="3189"/>
      <c r="BX299" s="3189"/>
      <c r="BY299" s="3189"/>
      <c r="BZ299" s="3189"/>
      <c r="CA299" s="3143"/>
      <c r="CB299" s="3143"/>
      <c r="CC299" s="3143"/>
    </row>
    <row r="300" spans="1:81" ht="16.5" customHeight="1">
      <c r="A300" s="3143"/>
      <c r="B300" s="3143"/>
      <c r="C300" s="3143"/>
      <c r="D300" s="3143"/>
      <c r="E300" s="3143"/>
      <c r="F300" s="3143"/>
      <c r="G300" s="3143"/>
      <c r="H300" s="3143"/>
      <c r="I300" s="3143"/>
      <c r="J300" s="3143"/>
      <c r="K300" s="3143"/>
      <c r="L300" s="3098"/>
      <c r="M300" s="3098"/>
      <c r="N300" s="3098"/>
      <c r="O300" s="3098"/>
      <c r="P300" s="3098"/>
      <c r="Q300" s="3098"/>
      <c r="R300" s="3098"/>
      <c r="S300" s="3098"/>
      <c r="T300" s="3098"/>
      <c r="U300" s="3098"/>
      <c r="V300" s="3098"/>
      <c r="W300" s="3098"/>
      <c r="X300" s="3098"/>
      <c r="Y300" s="3098"/>
      <c r="Z300" s="3098"/>
      <c r="AA300" s="3098"/>
      <c r="AB300" s="3098"/>
      <c r="AC300" s="3098"/>
      <c r="AD300" s="3098"/>
      <c r="AE300" s="3098"/>
      <c r="AF300" s="3098"/>
      <c r="AG300" s="3098"/>
      <c r="AH300" s="3098"/>
      <c r="AI300" s="3098"/>
      <c r="AJ300" s="3098"/>
      <c r="AK300" s="3098"/>
      <c r="AL300" s="3098"/>
      <c r="AM300" s="3098"/>
      <c r="AN300" s="3098"/>
      <c r="AO300" s="3143"/>
      <c r="AP300" s="3143"/>
      <c r="AQ300" s="3143"/>
      <c r="AR300" s="3143"/>
      <c r="AS300" s="3143"/>
      <c r="AT300" s="3143"/>
      <c r="AU300" s="3143"/>
      <c r="AV300" s="3143"/>
      <c r="AW300" s="3143"/>
      <c r="AX300" s="3143"/>
      <c r="AY300" s="3143"/>
      <c r="AZ300" s="3143"/>
      <c r="BA300" s="3143"/>
      <c r="BB300" s="3143"/>
      <c r="BC300" s="3143"/>
      <c r="BD300" s="3143"/>
      <c r="BE300" s="3143"/>
      <c r="BF300" s="3143"/>
      <c r="BG300" s="3143"/>
      <c r="BH300" s="3143"/>
      <c r="BI300" s="3143"/>
      <c r="BJ300" s="3143"/>
      <c r="BK300" s="3143"/>
      <c r="BL300" s="3143"/>
      <c r="BM300" s="3143"/>
      <c r="BN300" s="3143"/>
      <c r="BO300" s="3143"/>
      <c r="BP300" s="3143"/>
      <c r="BQ300" s="3189"/>
      <c r="BR300" s="3189"/>
      <c r="BS300" s="3189"/>
      <c r="BT300" s="3189"/>
      <c r="BU300" s="3189"/>
      <c r="BV300" s="3189"/>
      <c r="BW300" s="3189"/>
      <c r="BX300" s="3189"/>
      <c r="BY300" s="3189"/>
      <c r="BZ300" s="3189"/>
      <c r="CA300" s="3143"/>
      <c r="CB300" s="3143"/>
      <c r="CC300" s="3143"/>
    </row>
    <row r="301" spans="1:81" ht="16.5" customHeight="1">
      <c r="A301" s="3143"/>
      <c r="B301" s="3143"/>
      <c r="C301" s="3143"/>
      <c r="D301" s="3143"/>
      <c r="E301" s="3143"/>
      <c r="F301" s="3143"/>
      <c r="G301" s="3143"/>
      <c r="H301" s="3143"/>
      <c r="I301" s="3143"/>
      <c r="J301" s="3143"/>
      <c r="K301" s="3143"/>
      <c r="L301" s="3098"/>
      <c r="M301" s="3098"/>
      <c r="N301" s="3098"/>
      <c r="O301" s="3098"/>
      <c r="P301" s="3098"/>
      <c r="Q301" s="3098"/>
      <c r="R301" s="3098"/>
      <c r="S301" s="3098"/>
      <c r="T301" s="3098"/>
      <c r="U301" s="3098"/>
      <c r="V301" s="3098"/>
      <c r="W301" s="3098"/>
      <c r="X301" s="3098"/>
      <c r="Y301" s="3098"/>
      <c r="Z301" s="3098"/>
      <c r="AA301" s="3098"/>
      <c r="AB301" s="3098"/>
      <c r="AC301" s="3098"/>
      <c r="AD301" s="3098"/>
      <c r="AE301" s="3098"/>
      <c r="AF301" s="3098"/>
      <c r="AG301" s="3098"/>
      <c r="AH301" s="3098"/>
      <c r="AI301" s="3098"/>
      <c r="AJ301" s="3098"/>
      <c r="AK301" s="3098"/>
      <c r="AL301" s="3098"/>
      <c r="AM301" s="3098"/>
      <c r="AN301" s="3098"/>
      <c r="AO301" s="3143"/>
      <c r="AP301" s="3143"/>
      <c r="AQ301" s="3143"/>
      <c r="AR301" s="3143"/>
      <c r="AS301" s="3143"/>
      <c r="AT301" s="3143"/>
      <c r="AU301" s="3143"/>
      <c r="AV301" s="3143"/>
      <c r="AW301" s="3143"/>
      <c r="AX301" s="3143"/>
      <c r="AY301" s="3143"/>
      <c r="AZ301" s="3143"/>
      <c r="BA301" s="3143"/>
      <c r="BB301" s="3143"/>
      <c r="BC301" s="3143"/>
      <c r="BD301" s="3143"/>
      <c r="BE301" s="3143"/>
      <c r="BF301" s="3143"/>
      <c r="BG301" s="3143"/>
      <c r="BH301" s="3143"/>
      <c r="BI301" s="3143"/>
      <c r="BJ301" s="3143"/>
      <c r="BK301" s="3143"/>
      <c r="BL301" s="3143"/>
      <c r="BM301" s="3143"/>
      <c r="BN301" s="3143"/>
      <c r="BO301" s="3143"/>
      <c r="BP301" s="3143"/>
      <c r="BQ301" s="3189"/>
      <c r="BR301" s="3189"/>
      <c r="BS301" s="3189"/>
      <c r="BT301" s="3189"/>
      <c r="BU301" s="3189"/>
      <c r="BV301" s="3189"/>
      <c r="BW301" s="3189"/>
      <c r="BX301" s="3189"/>
      <c r="BY301" s="3189"/>
      <c r="BZ301" s="3189"/>
      <c r="CA301" s="3143"/>
      <c r="CB301" s="3143"/>
      <c r="CC301" s="3143"/>
    </row>
    <row r="302" spans="1:81" ht="16.5" customHeight="1">
      <c r="A302" s="3143"/>
      <c r="B302" s="3143"/>
      <c r="C302" s="3143"/>
      <c r="D302" s="3143"/>
      <c r="E302" s="3143"/>
      <c r="F302" s="3143"/>
      <c r="G302" s="3143"/>
      <c r="H302" s="3143"/>
      <c r="I302" s="3143"/>
      <c r="J302" s="3143"/>
      <c r="K302" s="3143"/>
      <c r="L302" s="3098"/>
      <c r="M302" s="3098"/>
      <c r="N302" s="3098"/>
      <c r="O302" s="3098"/>
      <c r="P302" s="3098"/>
      <c r="Q302" s="3098"/>
      <c r="R302" s="3098"/>
      <c r="S302" s="3098"/>
      <c r="T302" s="3098"/>
      <c r="U302" s="3098"/>
      <c r="V302" s="3098"/>
      <c r="W302" s="3098"/>
      <c r="X302" s="3098"/>
      <c r="Y302" s="3098"/>
      <c r="Z302" s="3098"/>
      <c r="AA302" s="3098"/>
      <c r="AB302" s="3098"/>
      <c r="AC302" s="3098"/>
      <c r="AD302" s="3098"/>
      <c r="AE302" s="3098"/>
      <c r="AF302" s="3098"/>
      <c r="AG302" s="3098"/>
      <c r="AH302" s="3098"/>
      <c r="AI302" s="3098"/>
      <c r="AJ302" s="3098"/>
      <c r="AK302" s="3098"/>
      <c r="AL302" s="3098"/>
      <c r="AM302" s="3098"/>
      <c r="AN302" s="3098"/>
      <c r="AO302" s="3143"/>
      <c r="AP302" s="3143"/>
      <c r="AQ302" s="3143"/>
      <c r="AR302" s="3143"/>
      <c r="AS302" s="3143"/>
      <c r="AT302" s="3143"/>
      <c r="AU302" s="3143"/>
      <c r="AV302" s="3143"/>
      <c r="AW302" s="3143"/>
      <c r="AX302" s="3143"/>
      <c r="AY302" s="3143"/>
      <c r="AZ302" s="3143"/>
      <c r="BA302" s="3143"/>
      <c r="BB302" s="3143"/>
      <c r="BC302" s="3143"/>
      <c r="BD302" s="3143"/>
      <c r="BE302" s="3143"/>
      <c r="BF302" s="3143"/>
      <c r="BG302" s="3143"/>
      <c r="BH302" s="3143"/>
      <c r="BI302" s="3143"/>
      <c r="BJ302" s="3143"/>
      <c r="BK302" s="3143"/>
      <c r="BL302" s="3143"/>
      <c r="BM302" s="3143"/>
      <c r="BN302" s="3143"/>
      <c r="BO302" s="3143"/>
      <c r="BP302" s="3143"/>
      <c r="BQ302" s="3189"/>
      <c r="BR302" s="3189"/>
      <c r="BS302" s="3189"/>
      <c r="BT302" s="3189"/>
      <c r="BU302" s="3189"/>
      <c r="BV302" s="3189"/>
      <c r="BW302" s="3189"/>
      <c r="BX302" s="3189"/>
      <c r="BY302" s="3189"/>
      <c r="BZ302" s="3189"/>
      <c r="CA302" s="3143"/>
      <c r="CB302" s="3143"/>
      <c r="CC302" s="3143"/>
    </row>
    <row r="303" spans="1:81" ht="16.5" customHeight="1">
      <c r="A303" s="3143"/>
      <c r="B303" s="3143"/>
      <c r="C303" s="3143"/>
      <c r="D303" s="3143"/>
      <c r="E303" s="3143"/>
      <c r="F303" s="3143"/>
      <c r="G303" s="3143"/>
      <c r="H303" s="3143"/>
      <c r="I303" s="3143"/>
      <c r="J303" s="3143"/>
      <c r="K303" s="3143"/>
      <c r="L303" s="3098"/>
      <c r="M303" s="3098"/>
      <c r="N303" s="3098"/>
      <c r="O303" s="3098"/>
      <c r="P303" s="3098"/>
      <c r="Q303" s="3098"/>
      <c r="R303" s="3098"/>
      <c r="S303" s="3098"/>
      <c r="T303" s="3098"/>
      <c r="U303" s="3098"/>
      <c r="V303" s="3098"/>
      <c r="W303" s="3098"/>
      <c r="X303" s="3098"/>
      <c r="Y303" s="3098"/>
      <c r="Z303" s="3098"/>
      <c r="AA303" s="3098"/>
      <c r="AB303" s="3098"/>
      <c r="AC303" s="3098"/>
      <c r="AD303" s="3098"/>
      <c r="AE303" s="3098"/>
      <c r="AF303" s="3098"/>
      <c r="AG303" s="3098"/>
      <c r="AH303" s="3098"/>
      <c r="AI303" s="3098"/>
      <c r="AJ303" s="3098"/>
      <c r="AK303" s="3098"/>
      <c r="AL303" s="3098"/>
      <c r="AM303" s="3098"/>
      <c r="AN303" s="3098"/>
      <c r="AO303" s="3143"/>
      <c r="AP303" s="3143"/>
      <c r="AQ303" s="3143"/>
      <c r="AR303" s="3143"/>
      <c r="AS303" s="3143"/>
      <c r="AT303" s="3143"/>
      <c r="AU303" s="3143"/>
      <c r="AV303" s="3143"/>
      <c r="AW303" s="3143"/>
      <c r="AX303" s="3143"/>
      <c r="AY303" s="3143"/>
      <c r="AZ303" s="3143"/>
      <c r="BA303" s="3143"/>
      <c r="BB303" s="3143"/>
      <c r="BC303" s="3143"/>
      <c r="BD303" s="3143"/>
      <c r="BE303" s="3143"/>
      <c r="BF303" s="3143"/>
      <c r="BG303" s="3143"/>
      <c r="BH303" s="3143"/>
      <c r="BI303" s="3143"/>
      <c r="BJ303" s="3143"/>
      <c r="BK303" s="3143"/>
      <c r="BL303" s="3143"/>
      <c r="BM303" s="3143"/>
      <c r="BN303" s="3143"/>
      <c r="BO303" s="3143"/>
      <c r="BP303" s="3143"/>
      <c r="BQ303" s="3189"/>
      <c r="BR303" s="3189"/>
      <c r="BS303" s="3189"/>
      <c r="BT303" s="3189"/>
      <c r="BU303" s="3189"/>
      <c r="BV303" s="3189"/>
      <c r="BW303" s="3189"/>
      <c r="BX303" s="3189"/>
      <c r="BY303" s="3189"/>
      <c r="BZ303" s="3189"/>
      <c r="CA303" s="3143"/>
      <c r="CB303" s="3143"/>
      <c r="CC303" s="3143"/>
    </row>
    <row r="304" spans="1:81" ht="16.5" customHeight="1">
      <c r="A304" s="3143"/>
      <c r="B304" s="3143"/>
      <c r="C304" s="3143"/>
      <c r="D304" s="3143"/>
      <c r="E304" s="3143"/>
      <c r="F304" s="3143"/>
      <c r="G304" s="3143"/>
      <c r="H304" s="3143"/>
      <c r="I304" s="3143"/>
      <c r="J304" s="3143"/>
      <c r="K304" s="3143"/>
      <c r="L304" s="3098"/>
      <c r="M304" s="3098"/>
      <c r="N304" s="3098"/>
      <c r="O304" s="3098"/>
      <c r="P304" s="3098"/>
      <c r="Q304" s="3098"/>
      <c r="R304" s="3098"/>
      <c r="S304" s="3098"/>
      <c r="T304" s="3098"/>
      <c r="U304" s="3098"/>
      <c r="V304" s="3098"/>
      <c r="W304" s="3098"/>
      <c r="X304" s="3098"/>
      <c r="Y304" s="3098"/>
      <c r="Z304" s="3098"/>
      <c r="AA304" s="3098"/>
      <c r="AB304" s="3098"/>
      <c r="AC304" s="3098"/>
      <c r="AD304" s="3098"/>
      <c r="AE304" s="3098"/>
      <c r="AF304" s="3098"/>
      <c r="AG304" s="3098"/>
      <c r="AH304" s="3098"/>
      <c r="AI304" s="3098"/>
      <c r="AJ304" s="3098"/>
      <c r="AK304" s="3098"/>
      <c r="AL304" s="3098"/>
      <c r="AM304" s="3098"/>
      <c r="AN304" s="3098"/>
      <c r="AO304" s="3143"/>
      <c r="AP304" s="3143"/>
      <c r="AQ304" s="3143"/>
      <c r="AR304" s="3143"/>
      <c r="AS304" s="3143"/>
      <c r="AT304" s="3143"/>
      <c r="AU304" s="3143"/>
      <c r="AV304" s="3143"/>
      <c r="AW304" s="3143"/>
      <c r="AX304" s="3143"/>
      <c r="AY304" s="3143"/>
      <c r="AZ304" s="3143"/>
      <c r="BA304" s="3143"/>
      <c r="BB304" s="3143"/>
      <c r="BC304" s="3143"/>
      <c r="BD304" s="3143"/>
      <c r="BE304" s="3143"/>
      <c r="BF304" s="3143"/>
      <c r="BG304" s="3143"/>
      <c r="BH304" s="3143"/>
      <c r="BI304" s="3143"/>
      <c r="BJ304" s="3143"/>
      <c r="BK304" s="3143"/>
      <c r="BL304" s="3143"/>
      <c r="BM304" s="3143"/>
      <c r="BN304" s="3143"/>
      <c r="BO304" s="3143"/>
      <c r="BP304" s="3143"/>
      <c r="BQ304" s="3189"/>
      <c r="BR304" s="3189"/>
      <c r="BS304" s="3189"/>
      <c r="BT304" s="3189"/>
      <c r="BU304" s="3189"/>
      <c r="BV304" s="3189"/>
      <c r="BW304" s="3189"/>
      <c r="BX304" s="3189"/>
      <c r="BY304" s="3189"/>
      <c r="BZ304" s="3189"/>
      <c r="CA304" s="3143"/>
      <c r="CB304" s="3143"/>
      <c r="CC304" s="3143"/>
    </row>
    <row r="305" spans="1:81" ht="16.5" customHeight="1">
      <c r="A305" s="3143"/>
      <c r="B305" s="3143"/>
      <c r="C305" s="3143"/>
      <c r="D305" s="3143"/>
      <c r="E305" s="3143"/>
      <c r="F305" s="3143"/>
      <c r="G305" s="3143"/>
      <c r="H305" s="3143"/>
      <c r="I305" s="3143"/>
      <c r="J305" s="3143"/>
      <c r="K305" s="3143"/>
      <c r="L305" s="3098"/>
      <c r="M305" s="3098"/>
      <c r="N305" s="3098"/>
      <c r="O305" s="3098"/>
      <c r="P305" s="3098"/>
      <c r="Q305" s="3098"/>
      <c r="R305" s="3098"/>
      <c r="S305" s="3098"/>
      <c r="T305" s="3098"/>
      <c r="U305" s="3098"/>
      <c r="V305" s="3098"/>
      <c r="W305" s="3098"/>
      <c r="X305" s="3098"/>
      <c r="Y305" s="3098"/>
      <c r="Z305" s="3098"/>
      <c r="AA305" s="3098"/>
      <c r="AB305" s="3098"/>
      <c r="AC305" s="3098"/>
      <c r="AD305" s="3098"/>
      <c r="AE305" s="3098"/>
      <c r="AF305" s="3098"/>
      <c r="AG305" s="3098"/>
      <c r="AH305" s="3098"/>
      <c r="AI305" s="3098"/>
      <c r="AJ305" s="3098"/>
      <c r="AK305" s="3098"/>
      <c r="AL305" s="3098"/>
      <c r="AM305" s="3098"/>
      <c r="AN305" s="3098"/>
      <c r="AO305" s="3143"/>
      <c r="AP305" s="3143"/>
      <c r="AQ305" s="3143"/>
      <c r="AR305" s="3143"/>
      <c r="AS305" s="3143"/>
      <c r="AT305" s="3143"/>
      <c r="AU305" s="3143"/>
      <c r="AV305" s="3143"/>
      <c r="AW305" s="3143"/>
      <c r="AX305" s="3143"/>
      <c r="AY305" s="3143"/>
      <c r="AZ305" s="3143"/>
      <c r="BA305" s="3143"/>
      <c r="BB305" s="3143"/>
      <c r="BC305" s="3143"/>
      <c r="BD305" s="3143"/>
      <c r="BE305" s="3143"/>
      <c r="BF305" s="3143"/>
      <c r="BG305" s="3143"/>
      <c r="BH305" s="3143"/>
      <c r="BI305" s="3143"/>
      <c r="BJ305" s="3143"/>
      <c r="BK305" s="3143"/>
      <c r="BL305" s="3143"/>
      <c r="BM305" s="3143"/>
      <c r="BN305" s="3143"/>
      <c r="BO305" s="3143"/>
      <c r="BP305" s="3143"/>
      <c r="BQ305" s="3189"/>
      <c r="BR305" s="3189"/>
      <c r="BS305" s="3189"/>
      <c r="BT305" s="3189"/>
      <c r="BU305" s="3189"/>
      <c r="BV305" s="3189"/>
      <c r="BW305" s="3189"/>
      <c r="BX305" s="3189"/>
      <c r="BY305" s="3189"/>
      <c r="BZ305" s="3189"/>
      <c r="CA305" s="3143"/>
      <c r="CB305" s="3143"/>
      <c r="CC305" s="3143"/>
    </row>
    <row r="306" spans="1:81" ht="16.5" customHeight="1">
      <c r="A306" s="3143"/>
      <c r="B306" s="3143"/>
      <c r="C306" s="3143"/>
      <c r="D306" s="3143"/>
      <c r="E306" s="3143"/>
      <c r="F306" s="3143"/>
      <c r="G306" s="3143"/>
      <c r="H306" s="3143"/>
      <c r="I306" s="3143"/>
      <c r="J306" s="3143"/>
      <c r="K306" s="3143"/>
      <c r="L306" s="3098"/>
      <c r="M306" s="3098"/>
      <c r="N306" s="3098"/>
      <c r="O306" s="3098"/>
      <c r="P306" s="3098"/>
      <c r="Q306" s="3098"/>
      <c r="R306" s="3098"/>
      <c r="S306" s="3098"/>
      <c r="T306" s="3098"/>
      <c r="U306" s="3098"/>
      <c r="V306" s="3098"/>
      <c r="W306" s="3098"/>
      <c r="X306" s="3098"/>
      <c r="Y306" s="3098"/>
      <c r="Z306" s="3098"/>
      <c r="AA306" s="3098"/>
      <c r="AB306" s="3098"/>
      <c r="AC306" s="3098"/>
      <c r="AD306" s="3098"/>
      <c r="AE306" s="3098"/>
      <c r="AF306" s="3098"/>
      <c r="AG306" s="3098"/>
      <c r="AH306" s="3098"/>
      <c r="AI306" s="3098"/>
      <c r="AJ306" s="3098"/>
      <c r="AK306" s="3098"/>
      <c r="AL306" s="3098"/>
      <c r="AM306" s="3098"/>
      <c r="AN306" s="3098"/>
      <c r="AO306" s="3143"/>
      <c r="AP306" s="3143"/>
      <c r="AQ306" s="3143"/>
      <c r="AR306" s="3143"/>
      <c r="AS306" s="3143"/>
      <c r="AT306" s="3143"/>
      <c r="AU306" s="3143"/>
      <c r="AV306" s="3143"/>
      <c r="AW306" s="3143"/>
      <c r="AX306" s="3143"/>
      <c r="AY306" s="3143"/>
      <c r="AZ306" s="3143"/>
      <c r="BA306" s="3143"/>
      <c r="BB306" s="3143"/>
      <c r="BC306" s="3143"/>
      <c r="BD306" s="3143"/>
      <c r="BE306" s="3143"/>
      <c r="BF306" s="3143"/>
      <c r="BG306" s="3143"/>
      <c r="BH306" s="3143"/>
      <c r="BI306" s="3143"/>
      <c r="BJ306" s="3143"/>
      <c r="BK306" s="3143"/>
      <c r="BL306" s="3143"/>
      <c r="BM306" s="3143"/>
      <c r="BN306" s="3143"/>
      <c r="BO306" s="3143"/>
      <c r="BP306" s="3143"/>
      <c r="BQ306" s="3189"/>
      <c r="BR306" s="3189"/>
      <c r="BS306" s="3189"/>
      <c r="BT306" s="3189"/>
      <c r="BU306" s="3189"/>
      <c r="BV306" s="3189"/>
      <c r="BW306" s="3189"/>
      <c r="BX306" s="3189"/>
      <c r="BY306" s="3189"/>
      <c r="BZ306" s="3189"/>
      <c r="CA306" s="3143"/>
      <c r="CB306" s="3143"/>
      <c r="CC306" s="3143"/>
    </row>
    <row r="307" spans="1:81" ht="16.5" customHeight="1">
      <c r="A307" s="3143"/>
      <c r="B307" s="3143"/>
      <c r="C307" s="3143"/>
      <c r="D307" s="3143"/>
      <c r="E307" s="3143"/>
      <c r="F307" s="3143"/>
      <c r="G307" s="3143"/>
      <c r="H307" s="3143"/>
      <c r="I307" s="3143"/>
      <c r="J307" s="3143"/>
      <c r="K307" s="3143"/>
      <c r="L307" s="3098"/>
      <c r="M307" s="3098"/>
      <c r="N307" s="3098"/>
      <c r="O307" s="3098"/>
      <c r="P307" s="3098"/>
      <c r="Q307" s="3098"/>
      <c r="R307" s="3098"/>
      <c r="S307" s="3098"/>
      <c r="T307" s="3098"/>
      <c r="U307" s="3098"/>
      <c r="V307" s="3098"/>
      <c r="W307" s="3098"/>
      <c r="X307" s="3098"/>
      <c r="Y307" s="3098"/>
      <c r="Z307" s="3098"/>
      <c r="AA307" s="3098"/>
      <c r="AB307" s="3098"/>
      <c r="AC307" s="3098"/>
      <c r="AD307" s="3098"/>
      <c r="AE307" s="3098"/>
      <c r="AF307" s="3098"/>
      <c r="AG307" s="3098"/>
      <c r="AH307" s="3098"/>
      <c r="AI307" s="3098"/>
      <c r="AJ307" s="3098"/>
      <c r="AK307" s="3098"/>
      <c r="AL307" s="3098"/>
      <c r="AM307" s="3098"/>
      <c r="AN307" s="3098"/>
      <c r="AO307" s="3143"/>
      <c r="AP307" s="3143"/>
      <c r="AQ307" s="3143"/>
      <c r="AR307" s="3143"/>
      <c r="AS307" s="3143"/>
      <c r="AT307" s="3143"/>
      <c r="AU307" s="3143"/>
      <c r="AV307" s="3143"/>
      <c r="AW307" s="3143"/>
      <c r="AX307" s="3143"/>
      <c r="AY307" s="3143"/>
      <c r="AZ307" s="3143"/>
      <c r="BA307" s="3143"/>
      <c r="BB307" s="3143"/>
      <c r="BC307" s="3143"/>
      <c r="BD307" s="3143"/>
      <c r="BE307" s="3143"/>
      <c r="BF307" s="3143"/>
      <c r="BG307" s="3143"/>
      <c r="BH307" s="3143"/>
      <c r="BI307" s="3143"/>
      <c r="BJ307" s="3143"/>
      <c r="BK307" s="3143"/>
      <c r="BL307" s="3143"/>
      <c r="BM307" s="3143"/>
      <c r="BN307" s="3143"/>
      <c r="BO307" s="3143"/>
      <c r="BP307" s="3143"/>
      <c r="BQ307" s="3189"/>
      <c r="BR307" s="3189"/>
      <c r="BS307" s="3189"/>
      <c r="BT307" s="3189"/>
      <c r="BU307" s="3189"/>
      <c r="BV307" s="3189"/>
      <c r="BW307" s="3189"/>
      <c r="BX307" s="3189"/>
      <c r="BY307" s="3189"/>
      <c r="BZ307" s="3189"/>
      <c r="CA307" s="3143"/>
      <c r="CB307" s="3143"/>
      <c r="CC307" s="3143"/>
    </row>
    <row r="308" spans="1:81" ht="16.5" customHeight="1">
      <c r="A308" s="3143"/>
      <c r="B308" s="3143"/>
      <c r="C308" s="3143"/>
      <c r="D308" s="3143"/>
      <c r="E308" s="3143"/>
      <c r="F308" s="3143"/>
      <c r="G308" s="3143"/>
      <c r="H308" s="3143"/>
      <c r="I308" s="3143"/>
      <c r="J308" s="3143"/>
      <c r="K308" s="3143"/>
      <c r="L308" s="3098"/>
      <c r="M308" s="3098"/>
      <c r="N308" s="3098"/>
      <c r="O308" s="3098"/>
      <c r="P308" s="3098"/>
      <c r="Q308" s="3098"/>
      <c r="R308" s="3098"/>
      <c r="S308" s="3098"/>
      <c r="T308" s="3098"/>
      <c r="U308" s="3098"/>
      <c r="V308" s="3098"/>
      <c r="W308" s="3098"/>
      <c r="X308" s="3098"/>
      <c r="Y308" s="3098"/>
      <c r="Z308" s="3098"/>
      <c r="AA308" s="3098"/>
      <c r="AB308" s="3098"/>
      <c r="AC308" s="3098"/>
      <c r="AD308" s="3098"/>
      <c r="AE308" s="3098"/>
      <c r="AF308" s="3098"/>
      <c r="AG308" s="3098"/>
      <c r="AH308" s="3098"/>
      <c r="AI308" s="3098"/>
      <c r="AJ308" s="3098"/>
      <c r="AK308" s="3098"/>
      <c r="AL308" s="3098"/>
      <c r="AM308" s="3098"/>
      <c r="AN308" s="3098"/>
      <c r="AO308" s="3143"/>
      <c r="AP308" s="3143"/>
      <c r="AQ308" s="3143"/>
      <c r="AR308" s="3143"/>
      <c r="AS308" s="3143"/>
      <c r="AT308" s="3143"/>
      <c r="AU308" s="3143"/>
      <c r="AV308" s="3143"/>
      <c r="AW308" s="3143"/>
      <c r="AX308" s="3143"/>
      <c r="AY308" s="3143"/>
      <c r="AZ308" s="3143"/>
      <c r="BA308" s="3143"/>
      <c r="BB308" s="3143"/>
      <c r="BC308" s="3143"/>
      <c r="BD308" s="3143"/>
      <c r="BE308" s="3143"/>
      <c r="BF308" s="3143"/>
      <c r="BG308" s="3143"/>
      <c r="BH308" s="3143"/>
      <c r="BI308" s="3143"/>
      <c r="BJ308" s="3143"/>
      <c r="BK308" s="3143"/>
      <c r="BL308" s="3143"/>
      <c r="BM308" s="3143"/>
      <c r="BN308" s="3143"/>
      <c r="BO308" s="3143"/>
      <c r="BP308" s="3143"/>
      <c r="BQ308" s="3189"/>
      <c r="BR308" s="3189"/>
      <c r="BS308" s="3189"/>
      <c r="BT308" s="3189"/>
      <c r="BU308" s="3189"/>
      <c r="BV308" s="3189"/>
      <c r="BW308" s="3189"/>
      <c r="BX308" s="3189"/>
      <c r="BY308" s="3189"/>
      <c r="BZ308" s="3189"/>
      <c r="CA308" s="3143"/>
      <c r="CB308" s="3143"/>
      <c r="CC308" s="3143"/>
    </row>
    <row r="309" spans="1:81" ht="16.5" customHeight="1">
      <c r="A309" s="3143"/>
      <c r="B309" s="3143"/>
      <c r="C309" s="3143"/>
      <c r="D309" s="3143"/>
      <c r="E309" s="3143"/>
      <c r="F309" s="3143"/>
      <c r="G309" s="3143"/>
      <c r="H309" s="3143"/>
      <c r="I309" s="3143"/>
      <c r="J309" s="3143"/>
      <c r="K309" s="3143"/>
      <c r="L309" s="3098"/>
      <c r="M309" s="3098"/>
      <c r="N309" s="3098"/>
      <c r="O309" s="3098"/>
      <c r="P309" s="3098"/>
      <c r="Q309" s="3098"/>
      <c r="R309" s="3098"/>
      <c r="S309" s="3098"/>
      <c r="T309" s="3098"/>
      <c r="U309" s="3098"/>
      <c r="V309" s="3098"/>
      <c r="W309" s="3098"/>
      <c r="X309" s="3098"/>
      <c r="Y309" s="3098"/>
      <c r="Z309" s="3098"/>
      <c r="AA309" s="3098"/>
      <c r="AB309" s="3098"/>
      <c r="AC309" s="3098"/>
      <c r="AD309" s="3098"/>
      <c r="AE309" s="3098"/>
      <c r="AF309" s="3098"/>
      <c r="AG309" s="3098"/>
      <c r="AH309" s="3098"/>
      <c r="AI309" s="3098"/>
      <c r="AJ309" s="3098"/>
      <c r="AK309" s="3098"/>
      <c r="AL309" s="3098"/>
      <c r="AM309" s="3098"/>
      <c r="AN309" s="3098"/>
      <c r="AO309" s="3143"/>
      <c r="AP309" s="3143"/>
      <c r="AQ309" s="3143"/>
      <c r="AR309" s="3143"/>
      <c r="AS309" s="3143"/>
      <c r="AT309" s="3143"/>
      <c r="AU309" s="3143"/>
      <c r="AV309" s="3143"/>
      <c r="AW309" s="3143"/>
      <c r="AX309" s="3143"/>
      <c r="AY309" s="3143"/>
      <c r="AZ309" s="3143"/>
      <c r="BA309" s="3143"/>
      <c r="BB309" s="3143"/>
      <c r="BC309" s="3143"/>
      <c r="BD309" s="3143"/>
      <c r="BE309" s="3143"/>
      <c r="BF309" s="3143"/>
      <c r="BG309" s="3143"/>
      <c r="BH309" s="3143"/>
      <c r="BI309" s="3143"/>
      <c r="BJ309" s="3143"/>
      <c r="BK309" s="3143"/>
      <c r="BL309" s="3143"/>
      <c r="BM309" s="3143"/>
      <c r="BN309" s="3143"/>
      <c r="BO309" s="3143"/>
      <c r="BP309" s="3143"/>
      <c r="BQ309" s="3189"/>
      <c r="BR309" s="3189"/>
      <c r="BS309" s="3189"/>
      <c r="BT309" s="3189"/>
      <c r="BU309" s="3189"/>
      <c r="BV309" s="3189"/>
      <c r="BW309" s="3189"/>
      <c r="BX309" s="3189"/>
      <c r="BY309" s="3189"/>
      <c r="BZ309" s="3189"/>
      <c r="CA309" s="3143"/>
      <c r="CB309" s="3143"/>
      <c r="CC309" s="3143"/>
    </row>
    <row r="310" spans="1:81" ht="16.5" customHeight="1">
      <c r="A310" s="3143"/>
      <c r="B310" s="3143"/>
      <c r="C310" s="3143"/>
      <c r="D310" s="3143"/>
      <c r="E310" s="3143"/>
      <c r="F310" s="3143"/>
      <c r="G310" s="3143"/>
      <c r="H310" s="3143"/>
      <c r="I310" s="3143"/>
      <c r="J310" s="3143"/>
      <c r="K310" s="3143"/>
      <c r="L310" s="3098"/>
      <c r="M310" s="3098"/>
      <c r="N310" s="3098"/>
      <c r="O310" s="3098"/>
      <c r="P310" s="3098"/>
      <c r="Q310" s="3098"/>
      <c r="R310" s="3098"/>
      <c r="S310" s="3098"/>
      <c r="T310" s="3098"/>
      <c r="U310" s="3098"/>
      <c r="V310" s="3098"/>
      <c r="W310" s="3098"/>
      <c r="X310" s="3098"/>
      <c r="Y310" s="3098"/>
      <c r="Z310" s="3098"/>
      <c r="AA310" s="3098"/>
      <c r="AB310" s="3098"/>
      <c r="AC310" s="3098"/>
      <c r="AD310" s="3098"/>
      <c r="AE310" s="3098"/>
      <c r="AF310" s="3098"/>
      <c r="AG310" s="3098"/>
      <c r="AH310" s="3098"/>
      <c r="AI310" s="3098"/>
      <c r="AJ310" s="3098"/>
      <c r="AK310" s="3098"/>
      <c r="AL310" s="3098"/>
      <c r="AM310" s="3098"/>
      <c r="AN310" s="3098"/>
      <c r="AO310" s="3143"/>
      <c r="AP310" s="3143"/>
      <c r="AQ310" s="3143"/>
      <c r="AR310" s="3143"/>
      <c r="AS310" s="3143"/>
      <c r="AT310" s="3143"/>
      <c r="AU310" s="3143"/>
      <c r="AV310" s="3143"/>
      <c r="AW310" s="3143"/>
      <c r="AX310" s="3143"/>
      <c r="AY310" s="3143"/>
      <c r="AZ310" s="3143"/>
      <c r="BA310" s="3143"/>
      <c r="BB310" s="3143"/>
      <c r="BC310" s="3143"/>
      <c r="BD310" s="3143"/>
      <c r="BE310" s="3143"/>
      <c r="BF310" s="3143"/>
      <c r="BG310" s="3143"/>
      <c r="BH310" s="3143"/>
      <c r="BI310" s="3143"/>
      <c r="BJ310" s="3143"/>
      <c r="BK310" s="3143"/>
      <c r="BL310" s="3143"/>
      <c r="BM310" s="3143"/>
      <c r="BN310" s="3143"/>
      <c r="BO310" s="3143"/>
      <c r="BP310" s="3143"/>
      <c r="BQ310" s="3189"/>
      <c r="BR310" s="3189"/>
      <c r="BS310" s="3189"/>
      <c r="BT310" s="3189"/>
      <c r="BU310" s="3189"/>
      <c r="BV310" s="3189"/>
      <c r="BW310" s="3189"/>
      <c r="BX310" s="3189"/>
      <c r="BY310" s="3189"/>
      <c r="BZ310" s="3189"/>
      <c r="CA310" s="3143"/>
      <c r="CB310" s="3143"/>
      <c r="CC310" s="3143"/>
    </row>
    <row r="311" spans="1:81" ht="16.5" customHeight="1">
      <c r="A311" s="3143"/>
      <c r="B311" s="3143"/>
      <c r="C311" s="3143"/>
      <c r="D311" s="3143"/>
      <c r="E311" s="3143"/>
      <c r="F311" s="3143"/>
      <c r="G311" s="3143"/>
      <c r="H311" s="3143"/>
      <c r="I311" s="3143"/>
      <c r="J311" s="3143"/>
      <c r="K311" s="3143"/>
      <c r="L311" s="3098"/>
      <c r="M311" s="3098"/>
      <c r="N311" s="3098"/>
      <c r="O311" s="3098"/>
      <c r="P311" s="3098"/>
      <c r="Q311" s="3098"/>
      <c r="R311" s="3098"/>
      <c r="S311" s="3098"/>
      <c r="T311" s="3098"/>
      <c r="U311" s="3098"/>
      <c r="V311" s="3098"/>
      <c r="W311" s="3098"/>
      <c r="X311" s="3098"/>
      <c r="Y311" s="3098"/>
      <c r="Z311" s="3098"/>
      <c r="AA311" s="3098"/>
      <c r="AB311" s="3098"/>
      <c r="AC311" s="3098"/>
      <c r="AD311" s="3098"/>
      <c r="AE311" s="3098"/>
      <c r="AF311" s="3098"/>
      <c r="AG311" s="3098"/>
      <c r="AH311" s="3098"/>
      <c r="AI311" s="3098"/>
      <c r="AJ311" s="3098"/>
      <c r="AK311" s="3098"/>
      <c r="AL311" s="3098"/>
      <c r="AM311" s="3098"/>
      <c r="AN311" s="3098"/>
      <c r="AO311" s="3143"/>
      <c r="AP311" s="3143"/>
      <c r="AQ311" s="3143"/>
      <c r="AR311" s="3143"/>
      <c r="AS311" s="3143"/>
      <c r="AT311" s="3143"/>
      <c r="AU311" s="3143"/>
      <c r="AV311" s="3143"/>
      <c r="AW311" s="3143"/>
      <c r="AX311" s="3143"/>
      <c r="AY311" s="3143"/>
      <c r="AZ311" s="3143"/>
      <c r="BA311" s="3143"/>
      <c r="BB311" s="3143"/>
      <c r="BC311" s="3143"/>
      <c r="BD311" s="3143"/>
      <c r="BE311" s="3143"/>
      <c r="BF311" s="3143"/>
      <c r="BG311" s="3143"/>
      <c r="BH311" s="3143"/>
      <c r="BI311" s="3143"/>
      <c r="BJ311" s="3143"/>
      <c r="BK311" s="3143"/>
      <c r="BL311" s="3143"/>
      <c r="BM311" s="3143"/>
      <c r="BN311" s="3143"/>
      <c r="BO311" s="3143"/>
      <c r="BP311" s="3143"/>
      <c r="BQ311" s="3189"/>
      <c r="BR311" s="3189"/>
      <c r="BS311" s="3189"/>
      <c r="BT311" s="3189"/>
      <c r="BU311" s="3189"/>
      <c r="BV311" s="3189"/>
      <c r="BW311" s="3189"/>
      <c r="BX311" s="3189"/>
      <c r="BY311" s="3189"/>
      <c r="BZ311" s="3189"/>
      <c r="CA311" s="3143"/>
      <c r="CB311" s="3143"/>
      <c r="CC311" s="3143"/>
    </row>
    <row r="312" spans="1:81" ht="16.5" customHeight="1">
      <c r="A312" s="3143"/>
      <c r="B312" s="3143"/>
      <c r="C312" s="3143"/>
      <c r="D312" s="3143"/>
      <c r="E312" s="3143"/>
      <c r="F312" s="3143"/>
      <c r="G312" s="3143"/>
      <c r="H312" s="3143"/>
      <c r="I312" s="3143"/>
      <c r="J312" s="3143"/>
      <c r="K312" s="3143"/>
      <c r="L312" s="3098"/>
      <c r="M312" s="3098"/>
      <c r="N312" s="3098"/>
      <c r="O312" s="3098"/>
      <c r="P312" s="3098"/>
      <c r="Q312" s="3098"/>
      <c r="R312" s="3098"/>
      <c r="S312" s="3098"/>
      <c r="T312" s="3098"/>
      <c r="U312" s="3098"/>
      <c r="V312" s="3098"/>
      <c r="W312" s="3098"/>
      <c r="X312" s="3098"/>
      <c r="Y312" s="3098"/>
      <c r="Z312" s="3098"/>
      <c r="AA312" s="3098"/>
      <c r="AB312" s="3098"/>
      <c r="AC312" s="3098"/>
      <c r="AD312" s="3098"/>
      <c r="AE312" s="3098"/>
      <c r="AF312" s="3098"/>
      <c r="AG312" s="3098"/>
      <c r="AH312" s="3098"/>
      <c r="AI312" s="3098"/>
      <c r="AJ312" s="3098"/>
      <c r="AK312" s="3098"/>
      <c r="AL312" s="3098"/>
      <c r="AM312" s="3098"/>
      <c r="AN312" s="3098"/>
      <c r="AO312" s="3143"/>
      <c r="AP312" s="3143"/>
      <c r="AQ312" s="3143"/>
      <c r="AR312" s="3143"/>
      <c r="AS312" s="3143"/>
      <c r="AT312" s="3143"/>
      <c r="AU312" s="3143"/>
      <c r="AV312" s="3143"/>
      <c r="AW312" s="3143"/>
      <c r="AX312" s="3143"/>
      <c r="AY312" s="3143"/>
      <c r="AZ312" s="3143"/>
      <c r="BA312" s="3143"/>
      <c r="BB312" s="3143"/>
      <c r="BC312" s="3143"/>
      <c r="BD312" s="3143"/>
      <c r="BE312" s="3143"/>
      <c r="BF312" s="3143"/>
      <c r="BG312" s="3143"/>
      <c r="BH312" s="3143"/>
      <c r="BI312" s="3143"/>
      <c r="BJ312" s="3143"/>
      <c r="BK312" s="3143"/>
      <c r="BL312" s="3143"/>
      <c r="BM312" s="3143"/>
      <c r="BN312" s="3143"/>
      <c r="BO312" s="3143"/>
      <c r="BP312" s="3143"/>
      <c r="BQ312" s="3189"/>
      <c r="BR312" s="3189"/>
      <c r="BS312" s="3189"/>
      <c r="BT312" s="3189"/>
      <c r="BU312" s="3189"/>
      <c r="BV312" s="3189"/>
      <c r="BW312" s="3189"/>
      <c r="BX312" s="3189"/>
      <c r="BY312" s="3189"/>
      <c r="BZ312" s="3189"/>
      <c r="CA312" s="3143"/>
      <c r="CB312" s="3143"/>
      <c r="CC312" s="3143"/>
    </row>
    <row r="313" spans="1:81" ht="16.5" customHeight="1">
      <c r="A313" s="3143"/>
      <c r="B313" s="3143"/>
      <c r="C313" s="3143"/>
      <c r="D313" s="3143"/>
      <c r="E313" s="3143"/>
      <c r="F313" s="3143"/>
      <c r="G313" s="3143"/>
      <c r="H313" s="3143"/>
      <c r="I313" s="3143"/>
      <c r="J313" s="3143"/>
      <c r="K313" s="3143"/>
      <c r="L313" s="3098"/>
      <c r="M313" s="3098"/>
      <c r="N313" s="3098"/>
      <c r="O313" s="3098"/>
      <c r="P313" s="3098"/>
      <c r="Q313" s="3098"/>
      <c r="R313" s="3098"/>
      <c r="S313" s="3098"/>
      <c r="T313" s="3098"/>
      <c r="U313" s="3098"/>
      <c r="V313" s="3098"/>
      <c r="W313" s="3098"/>
      <c r="X313" s="3098"/>
      <c r="Y313" s="3098"/>
      <c r="Z313" s="3098"/>
      <c r="AA313" s="3098"/>
      <c r="AB313" s="3098"/>
      <c r="AC313" s="3098"/>
      <c r="AD313" s="3098"/>
      <c r="AE313" s="3098"/>
      <c r="AF313" s="3098"/>
      <c r="AG313" s="3098"/>
      <c r="AH313" s="3098"/>
      <c r="AI313" s="3098"/>
      <c r="AJ313" s="3098"/>
      <c r="AK313" s="3098"/>
      <c r="AL313" s="3098"/>
      <c r="AM313" s="3098"/>
      <c r="AN313" s="3098"/>
      <c r="AO313" s="3143"/>
      <c r="AP313" s="3143"/>
      <c r="AQ313" s="3143"/>
      <c r="AR313" s="3143"/>
      <c r="AS313" s="3143"/>
      <c r="AT313" s="3143"/>
      <c r="AU313" s="3143"/>
      <c r="AV313" s="3143"/>
      <c r="AW313" s="3143"/>
      <c r="AX313" s="3143"/>
      <c r="AY313" s="3143"/>
      <c r="AZ313" s="3143"/>
      <c r="BA313" s="3143"/>
      <c r="BB313" s="3143"/>
      <c r="BC313" s="3143"/>
      <c r="BD313" s="3143"/>
      <c r="BE313" s="3143"/>
      <c r="BF313" s="3143"/>
      <c r="BG313" s="3143"/>
      <c r="BH313" s="3143"/>
      <c r="BI313" s="3143"/>
      <c r="BJ313" s="3143"/>
      <c r="BK313" s="3143"/>
      <c r="BL313" s="3143"/>
      <c r="BM313" s="3143"/>
      <c r="BN313" s="3143"/>
      <c r="BO313" s="3143"/>
      <c r="BP313" s="3143"/>
      <c r="BQ313" s="3189"/>
      <c r="BR313" s="3189"/>
      <c r="BS313" s="3189"/>
      <c r="BT313" s="3189"/>
      <c r="BU313" s="3189"/>
      <c r="BV313" s="3189"/>
      <c r="BW313" s="3189"/>
      <c r="BX313" s="3189"/>
      <c r="BY313" s="3189"/>
      <c r="BZ313" s="3189"/>
      <c r="CA313" s="3143"/>
      <c r="CB313" s="3143"/>
      <c r="CC313" s="3143"/>
    </row>
    <row r="314" spans="1:81" ht="16.5" customHeight="1">
      <c r="A314" s="3143"/>
      <c r="B314" s="3143"/>
      <c r="C314" s="3143"/>
      <c r="D314" s="3143"/>
      <c r="E314" s="3143"/>
      <c r="F314" s="3143"/>
      <c r="G314" s="3143"/>
      <c r="H314" s="3143"/>
      <c r="I314" s="3143"/>
      <c r="J314" s="3143"/>
      <c r="K314" s="3143"/>
      <c r="L314" s="3098"/>
      <c r="M314" s="3098"/>
      <c r="N314" s="3098"/>
      <c r="O314" s="3098"/>
      <c r="P314" s="3098"/>
      <c r="Q314" s="3098"/>
      <c r="R314" s="3098"/>
      <c r="S314" s="3098"/>
      <c r="T314" s="3098"/>
      <c r="U314" s="3098"/>
      <c r="V314" s="3098"/>
      <c r="W314" s="3098"/>
      <c r="X314" s="3098"/>
      <c r="Y314" s="3098"/>
      <c r="Z314" s="3098"/>
      <c r="AA314" s="3098"/>
      <c r="AB314" s="3098"/>
      <c r="AC314" s="3098"/>
      <c r="AD314" s="3098"/>
      <c r="AE314" s="3098"/>
      <c r="AF314" s="3098"/>
      <c r="AG314" s="3098"/>
      <c r="AH314" s="3098"/>
      <c r="AI314" s="3098"/>
      <c r="AJ314" s="3098"/>
      <c r="AK314" s="3098"/>
      <c r="AL314" s="3098"/>
      <c r="AM314" s="3098"/>
      <c r="AN314" s="3098"/>
      <c r="AO314" s="3143"/>
      <c r="AP314" s="3143"/>
      <c r="AQ314" s="3143"/>
      <c r="AR314" s="3143"/>
      <c r="AS314" s="3143"/>
      <c r="AT314" s="3143"/>
      <c r="AU314" s="3143"/>
      <c r="AV314" s="3143"/>
      <c r="AW314" s="3143"/>
      <c r="AX314" s="3143"/>
      <c r="AY314" s="3143"/>
      <c r="AZ314" s="3143"/>
      <c r="BA314" s="3143"/>
      <c r="BB314" s="3143"/>
      <c r="BC314" s="3143"/>
      <c r="BD314" s="3143"/>
      <c r="BE314" s="3143"/>
      <c r="BF314" s="3143"/>
      <c r="BG314" s="3143"/>
      <c r="BH314" s="3143"/>
      <c r="BI314" s="3143"/>
      <c r="BJ314" s="3143"/>
      <c r="BK314" s="3143"/>
      <c r="BL314" s="3143"/>
      <c r="BM314" s="3143"/>
      <c r="BN314" s="3143"/>
      <c r="BO314" s="3143"/>
      <c r="BP314" s="3143"/>
      <c r="BQ314" s="3189"/>
      <c r="BR314" s="3189"/>
      <c r="BS314" s="3189"/>
      <c r="BT314" s="3189"/>
      <c r="BU314" s="3189"/>
      <c r="BV314" s="3189"/>
      <c r="BW314" s="3189"/>
      <c r="BX314" s="3189"/>
      <c r="BY314" s="3189"/>
      <c r="BZ314" s="3189"/>
      <c r="CA314" s="3143"/>
      <c r="CB314" s="3143"/>
      <c r="CC314" s="3143"/>
    </row>
    <row r="315" spans="1:81" ht="16.5" customHeight="1">
      <c r="A315" s="3143"/>
      <c r="B315" s="3143"/>
      <c r="C315" s="3143"/>
      <c r="D315" s="3143"/>
      <c r="E315" s="3143"/>
      <c r="F315" s="3143"/>
      <c r="G315" s="3143"/>
      <c r="H315" s="3143"/>
      <c r="I315" s="3143"/>
      <c r="J315" s="3143"/>
      <c r="K315" s="3143"/>
      <c r="L315" s="3098"/>
      <c r="M315" s="3098"/>
      <c r="N315" s="3098"/>
      <c r="O315" s="3098"/>
      <c r="P315" s="3098"/>
      <c r="Q315" s="3098"/>
      <c r="R315" s="3098"/>
      <c r="S315" s="3098"/>
      <c r="T315" s="3098"/>
      <c r="U315" s="3098"/>
      <c r="V315" s="3098"/>
      <c r="W315" s="3098"/>
      <c r="X315" s="3098"/>
      <c r="Y315" s="3098"/>
      <c r="Z315" s="3098"/>
      <c r="AA315" s="3098"/>
      <c r="AB315" s="3098"/>
      <c r="AC315" s="3098"/>
      <c r="AD315" s="3098"/>
      <c r="AE315" s="3098"/>
      <c r="AF315" s="3098"/>
      <c r="AG315" s="3098"/>
      <c r="AH315" s="3098"/>
      <c r="AI315" s="3098"/>
      <c r="AJ315" s="3098"/>
      <c r="AK315" s="3098"/>
      <c r="AL315" s="3098"/>
      <c r="AM315" s="3098"/>
      <c r="AN315" s="3098"/>
      <c r="AO315" s="3143"/>
      <c r="AP315" s="3143"/>
      <c r="AQ315" s="3143"/>
      <c r="AR315" s="3143"/>
      <c r="AS315" s="3143"/>
      <c r="AT315" s="3143"/>
      <c r="AU315" s="3143"/>
      <c r="AV315" s="3143"/>
      <c r="AW315" s="3143"/>
      <c r="AX315" s="3143"/>
      <c r="AY315" s="3143"/>
      <c r="AZ315" s="3143"/>
      <c r="BA315" s="3143"/>
      <c r="BB315" s="3143"/>
      <c r="BC315" s="3143"/>
      <c r="BD315" s="3143"/>
      <c r="BE315" s="3143"/>
      <c r="BF315" s="3143"/>
      <c r="BG315" s="3143"/>
      <c r="BH315" s="3143"/>
      <c r="BI315" s="3143"/>
      <c r="BJ315" s="3143"/>
      <c r="BK315" s="3143"/>
      <c r="BL315" s="3143"/>
      <c r="BM315" s="3143"/>
      <c r="BN315" s="3143"/>
      <c r="BO315" s="3143"/>
      <c r="BP315" s="3143"/>
      <c r="BQ315" s="3189"/>
      <c r="BR315" s="3189"/>
      <c r="BS315" s="3189"/>
      <c r="BT315" s="3189"/>
      <c r="BU315" s="3189"/>
      <c r="BV315" s="3189"/>
      <c r="BW315" s="3189"/>
      <c r="BX315" s="3189"/>
      <c r="BY315" s="3189"/>
      <c r="BZ315" s="3189"/>
      <c r="CA315" s="3143"/>
      <c r="CB315" s="3143"/>
      <c r="CC315" s="3143"/>
    </row>
    <row r="316" spans="1:81" ht="16.5" customHeight="1">
      <c r="A316" s="3143"/>
      <c r="B316" s="3143"/>
      <c r="C316" s="3143"/>
      <c r="D316" s="3143"/>
      <c r="E316" s="3143"/>
      <c r="F316" s="3143"/>
      <c r="G316" s="3143"/>
      <c r="H316" s="3143"/>
      <c r="I316" s="3143"/>
      <c r="J316" s="3143"/>
      <c r="K316" s="3143"/>
      <c r="L316" s="3098"/>
      <c r="M316" s="3098"/>
      <c r="N316" s="3098"/>
      <c r="O316" s="3098"/>
      <c r="P316" s="3098"/>
      <c r="Q316" s="3098"/>
      <c r="R316" s="3098"/>
      <c r="S316" s="3098"/>
      <c r="T316" s="3098"/>
      <c r="U316" s="3098"/>
      <c r="V316" s="3098"/>
      <c r="W316" s="3098"/>
      <c r="X316" s="3098"/>
      <c r="Y316" s="3098"/>
      <c r="Z316" s="3098"/>
      <c r="AA316" s="3098"/>
      <c r="AB316" s="3098"/>
      <c r="AC316" s="3098"/>
      <c r="AD316" s="3098"/>
      <c r="AE316" s="3098"/>
      <c r="AF316" s="3098"/>
      <c r="AG316" s="3098"/>
      <c r="AH316" s="3098"/>
      <c r="AI316" s="3098"/>
      <c r="AJ316" s="3098"/>
      <c r="AK316" s="3098"/>
      <c r="AL316" s="3098"/>
      <c r="AM316" s="3098"/>
      <c r="AN316" s="3098"/>
      <c r="AO316" s="3143"/>
      <c r="AP316" s="3143"/>
      <c r="AQ316" s="3143"/>
      <c r="AR316" s="3143"/>
      <c r="AS316" s="3143"/>
      <c r="AT316" s="3143"/>
      <c r="AU316" s="3143"/>
      <c r="AV316" s="3143"/>
      <c r="AW316" s="3143"/>
      <c r="AX316" s="3143"/>
      <c r="AY316" s="3143"/>
      <c r="AZ316" s="3143"/>
      <c r="BA316" s="3143"/>
      <c r="BB316" s="3143"/>
      <c r="BC316" s="3143"/>
      <c r="BD316" s="3143"/>
      <c r="BE316" s="3143"/>
      <c r="BF316" s="3143"/>
      <c r="BG316" s="3143"/>
      <c r="BH316" s="3143"/>
      <c r="BI316" s="3143"/>
      <c r="BJ316" s="3143"/>
      <c r="BK316" s="3143"/>
      <c r="BL316" s="3143"/>
      <c r="BM316" s="3143"/>
      <c r="BN316" s="3143"/>
      <c r="BO316" s="3143"/>
      <c r="BP316" s="3143"/>
      <c r="BQ316" s="3189"/>
      <c r="BR316" s="3189"/>
      <c r="BS316" s="3189"/>
      <c r="BT316" s="3189"/>
      <c r="BU316" s="3189"/>
      <c r="BV316" s="3189"/>
      <c r="BW316" s="3189"/>
      <c r="BX316" s="3189"/>
      <c r="BY316" s="3189"/>
      <c r="BZ316" s="3189"/>
      <c r="CA316" s="3143"/>
      <c r="CB316" s="3143"/>
      <c r="CC316" s="3143"/>
    </row>
    <row r="317" spans="1:81" ht="16.5" customHeight="1">
      <c r="A317" s="3143"/>
      <c r="B317" s="3143"/>
      <c r="C317" s="3143"/>
      <c r="D317" s="3143"/>
      <c r="E317" s="3143"/>
      <c r="F317" s="3143"/>
      <c r="G317" s="3143"/>
      <c r="H317" s="3143"/>
      <c r="I317" s="3143"/>
      <c r="J317" s="3143"/>
      <c r="K317" s="3143"/>
      <c r="L317" s="3098"/>
      <c r="M317" s="3098"/>
      <c r="N317" s="3098"/>
      <c r="O317" s="3098"/>
      <c r="P317" s="3098"/>
      <c r="Q317" s="3098"/>
      <c r="R317" s="3098"/>
      <c r="S317" s="3098"/>
      <c r="T317" s="3098"/>
      <c r="U317" s="3098"/>
      <c r="V317" s="3098"/>
      <c r="W317" s="3098"/>
      <c r="X317" s="3098"/>
      <c r="Y317" s="3098"/>
      <c r="Z317" s="3098"/>
      <c r="AA317" s="3098"/>
      <c r="AB317" s="3098"/>
      <c r="AC317" s="3098"/>
      <c r="AD317" s="3098"/>
      <c r="AE317" s="3098"/>
      <c r="AF317" s="3098"/>
      <c r="AG317" s="3098"/>
      <c r="AH317" s="3098"/>
      <c r="AI317" s="3098"/>
      <c r="AJ317" s="3098"/>
      <c r="AK317" s="3098"/>
      <c r="AL317" s="3098"/>
      <c r="AM317" s="3098"/>
      <c r="AN317" s="3098"/>
      <c r="AO317" s="3143"/>
      <c r="AP317" s="3143"/>
      <c r="AQ317" s="3143"/>
      <c r="AR317" s="3143"/>
      <c r="AS317" s="3143"/>
      <c r="AT317" s="3143"/>
      <c r="AU317" s="3143"/>
      <c r="AV317" s="3143"/>
      <c r="AW317" s="3143"/>
      <c r="AX317" s="3143"/>
      <c r="AY317" s="3143"/>
      <c r="AZ317" s="3143"/>
      <c r="BA317" s="3143"/>
      <c r="BB317" s="3143"/>
      <c r="BC317" s="3143"/>
      <c r="BD317" s="3143"/>
      <c r="BE317" s="3143"/>
      <c r="BF317" s="3143"/>
      <c r="BG317" s="3143"/>
      <c r="BH317" s="3143"/>
      <c r="BI317" s="3143"/>
      <c r="BJ317" s="3143"/>
      <c r="BK317" s="3143"/>
      <c r="BL317" s="3143"/>
      <c r="BM317" s="3143"/>
      <c r="BN317" s="3143"/>
      <c r="BO317" s="3143"/>
      <c r="BP317" s="3143"/>
      <c r="BQ317" s="3189"/>
      <c r="BR317" s="3189"/>
      <c r="BS317" s="3189"/>
      <c r="BT317" s="3189"/>
      <c r="BU317" s="3189"/>
      <c r="BV317" s="3189"/>
      <c r="BW317" s="3189"/>
      <c r="BX317" s="3189"/>
      <c r="BY317" s="3189"/>
      <c r="BZ317" s="3189"/>
      <c r="CA317" s="3143"/>
      <c r="CB317" s="3143"/>
      <c r="CC317" s="3143"/>
    </row>
    <row r="318" spans="1:81" ht="16.5" customHeight="1">
      <c r="A318" s="3143"/>
      <c r="B318" s="3143"/>
      <c r="C318" s="3143"/>
      <c r="D318" s="3143"/>
      <c r="E318" s="3143"/>
      <c r="F318" s="3143"/>
      <c r="G318" s="3143"/>
      <c r="H318" s="3143"/>
      <c r="I318" s="3143"/>
      <c r="J318" s="3143"/>
      <c r="K318" s="3143"/>
      <c r="L318" s="3098"/>
      <c r="M318" s="3098"/>
      <c r="N318" s="3098"/>
      <c r="O318" s="3098"/>
      <c r="P318" s="3098"/>
      <c r="Q318" s="3098"/>
      <c r="R318" s="3098"/>
      <c r="S318" s="3098"/>
      <c r="T318" s="3098"/>
      <c r="U318" s="3098"/>
      <c r="V318" s="3098"/>
      <c r="W318" s="3098"/>
      <c r="X318" s="3098"/>
      <c r="Y318" s="3098"/>
      <c r="Z318" s="3098"/>
      <c r="AA318" s="3098"/>
      <c r="AB318" s="3098"/>
      <c r="AC318" s="3098"/>
      <c r="AD318" s="3098"/>
      <c r="AE318" s="3098"/>
      <c r="AF318" s="3098"/>
      <c r="AG318" s="3098"/>
      <c r="AH318" s="3098"/>
      <c r="AI318" s="3098"/>
      <c r="AJ318" s="3098"/>
      <c r="AK318" s="3098"/>
      <c r="AL318" s="3098"/>
      <c r="AM318" s="3098"/>
      <c r="AN318" s="3098"/>
      <c r="AO318" s="3143"/>
      <c r="AP318" s="3143"/>
      <c r="AQ318" s="3143"/>
      <c r="AR318" s="3143"/>
      <c r="AS318" s="3143"/>
      <c r="AT318" s="3143"/>
      <c r="AU318" s="3143"/>
      <c r="AV318" s="3143"/>
      <c r="AW318" s="3143"/>
      <c r="AX318" s="3143"/>
      <c r="AY318" s="3143"/>
      <c r="AZ318" s="3143"/>
      <c r="BA318" s="3143"/>
      <c r="BB318" s="3143"/>
      <c r="BC318" s="3143"/>
      <c r="BD318" s="3143"/>
      <c r="BE318" s="3143"/>
      <c r="BF318" s="3143"/>
      <c r="BG318" s="3143"/>
      <c r="BH318" s="3143"/>
      <c r="BI318" s="3143"/>
      <c r="BJ318" s="3143"/>
      <c r="BK318" s="3143"/>
      <c r="BL318" s="3143"/>
      <c r="BM318" s="3143"/>
      <c r="BN318" s="3143"/>
      <c r="BO318" s="3143"/>
      <c r="BP318" s="3143"/>
      <c r="BQ318" s="3189"/>
      <c r="BR318" s="3189"/>
      <c r="BS318" s="3189"/>
      <c r="BT318" s="3189"/>
      <c r="BU318" s="3189"/>
      <c r="BV318" s="3189"/>
      <c r="BW318" s="3189"/>
      <c r="BX318" s="3189"/>
      <c r="BY318" s="3189"/>
      <c r="BZ318" s="3189"/>
      <c r="CA318" s="3143"/>
      <c r="CB318" s="3143"/>
      <c r="CC318" s="3143"/>
    </row>
    <row r="319" spans="1:81" ht="16.5" customHeight="1">
      <c r="A319" s="3143"/>
      <c r="B319" s="3143"/>
      <c r="C319" s="3143"/>
      <c r="D319" s="3143"/>
      <c r="E319" s="3143"/>
      <c r="F319" s="3143"/>
      <c r="G319" s="3143"/>
      <c r="H319" s="3143"/>
      <c r="I319" s="3143"/>
      <c r="J319" s="3143"/>
      <c r="K319" s="3143"/>
      <c r="L319" s="3098"/>
      <c r="M319" s="3098"/>
      <c r="N319" s="3098"/>
      <c r="O319" s="3098"/>
      <c r="P319" s="3098"/>
      <c r="Q319" s="3098"/>
      <c r="R319" s="3098"/>
      <c r="S319" s="3098"/>
      <c r="T319" s="3098"/>
      <c r="U319" s="3098"/>
      <c r="V319" s="3098"/>
      <c r="W319" s="3098"/>
      <c r="X319" s="3098"/>
      <c r="Y319" s="3098"/>
      <c r="Z319" s="3098"/>
      <c r="AA319" s="3098"/>
      <c r="AB319" s="3098"/>
      <c r="AC319" s="3098"/>
      <c r="AD319" s="3098"/>
      <c r="AE319" s="3098"/>
      <c r="AF319" s="3098"/>
      <c r="AG319" s="3098"/>
      <c r="AH319" s="3098"/>
      <c r="AI319" s="3098"/>
      <c r="AJ319" s="3098"/>
      <c r="AK319" s="3098"/>
      <c r="AL319" s="3098"/>
      <c r="AM319" s="3098"/>
      <c r="AN319" s="3098"/>
      <c r="AO319" s="3143"/>
      <c r="AP319" s="3143"/>
      <c r="AQ319" s="3143"/>
      <c r="AR319" s="3143"/>
      <c r="AS319" s="3143"/>
      <c r="AT319" s="3143"/>
      <c r="AU319" s="3143"/>
      <c r="AV319" s="3143"/>
      <c r="AW319" s="3143"/>
      <c r="AX319" s="3143"/>
      <c r="AY319" s="3143"/>
      <c r="AZ319" s="3143"/>
      <c r="BA319" s="3143"/>
      <c r="BB319" s="3143"/>
      <c r="BC319" s="3143"/>
      <c r="BD319" s="3143"/>
      <c r="BE319" s="3143"/>
      <c r="BF319" s="3143"/>
      <c r="BG319" s="3143"/>
      <c r="BH319" s="3143"/>
      <c r="BI319" s="3143"/>
      <c r="BJ319" s="3143"/>
      <c r="BK319" s="3143"/>
      <c r="BL319" s="3143"/>
      <c r="BM319" s="3143"/>
      <c r="BN319" s="3143"/>
      <c r="BO319" s="3143"/>
      <c r="BP319" s="3143"/>
      <c r="BQ319" s="3189"/>
      <c r="BR319" s="3189"/>
      <c r="BS319" s="3189"/>
      <c r="BT319" s="3189"/>
      <c r="BU319" s="3189"/>
      <c r="BV319" s="3189"/>
      <c r="BW319" s="3189"/>
      <c r="BX319" s="3189"/>
      <c r="BY319" s="3189"/>
      <c r="BZ319" s="3189"/>
      <c r="CA319" s="3143"/>
      <c r="CB319" s="3143"/>
      <c r="CC319" s="3143"/>
    </row>
    <row r="320" spans="1:81" ht="16.5" customHeight="1">
      <c r="A320" s="3143"/>
      <c r="B320" s="3143"/>
      <c r="C320" s="3143"/>
      <c r="D320" s="3143"/>
      <c r="E320" s="3143"/>
      <c r="F320" s="3143"/>
      <c r="G320" s="3143"/>
      <c r="H320" s="3143"/>
      <c r="I320" s="3143"/>
      <c r="J320" s="3143"/>
      <c r="K320" s="3143"/>
      <c r="L320" s="3098"/>
      <c r="M320" s="3098"/>
      <c r="N320" s="3098"/>
      <c r="O320" s="3098"/>
      <c r="P320" s="3098"/>
      <c r="Q320" s="3098"/>
      <c r="R320" s="3098"/>
      <c r="S320" s="3098"/>
      <c r="T320" s="3098"/>
      <c r="U320" s="3098"/>
      <c r="V320" s="3098"/>
      <c r="W320" s="3098"/>
      <c r="X320" s="3098"/>
      <c r="Y320" s="3098"/>
      <c r="Z320" s="3098"/>
      <c r="AA320" s="3098"/>
      <c r="AB320" s="3098"/>
      <c r="AC320" s="3098"/>
      <c r="AD320" s="3098"/>
      <c r="AE320" s="3098"/>
      <c r="AF320" s="3098"/>
      <c r="AG320" s="3098"/>
      <c r="AH320" s="3098"/>
      <c r="AI320" s="3098"/>
      <c r="AJ320" s="3098"/>
      <c r="AK320" s="3098"/>
      <c r="AL320" s="3098"/>
      <c r="AM320" s="3098"/>
      <c r="AN320" s="3098"/>
      <c r="AO320" s="3143"/>
      <c r="AP320" s="3143"/>
      <c r="AQ320" s="3143"/>
      <c r="AR320" s="3143"/>
      <c r="AS320" s="3143"/>
      <c r="AT320" s="3143"/>
      <c r="AU320" s="3143"/>
      <c r="AV320" s="3143"/>
      <c r="AW320" s="3143"/>
      <c r="AX320" s="3143"/>
      <c r="AY320" s="3143"/>
      <c r="AZ320" s="3143"/>
      <c r="BA320" s="3143"/>
      <c r="BB320" s="3143"/>
      <c r="BC320" s="3143"/>
      <c r="BD320" s="3143"/>
      <c r="BE320" s="3143"/>
      <c r="BF320" s="3143"/>
      <c r="BG320" s="3143"/>
      <c r="BH320" s="3143"/>
      <c r="BI320" s="3143"/>
      <c r="BJ320" s="3143"/>
      <c r="BK320" s="3143"/>
      <c r="BL320" s="3143"/>
      <c r="BM320" s="3143"/>
      <c r="BN320" s="3143"/>
      <c r="BO320" s="3143"/>
      <c r="BP320" s="3143"/>
      <c r="BQ320" s="3189"/>
      <c r="BR320" s="3189"/>
      <c r="BS320" s="3189"/>
      <c r="BT320" s="3189"/>
      <c r="BU320" s="3189"/>
      <c r="BV320" s="3189"/>
      <c r="BW320" s="3189"/>
      <c r="BX320" s="3189"/>
      <c r="BY320" s="3189"/>
      <c r="BZ320" s="3189"/>
      <c r="CA320" s="3143"/>
      <c r="CB320" s="3143"/>
      <c r="CC320" s="3143"/>
    </row>
    <row r="321" spans="1:81" ht="16.5" customHeight="1">
      <c r="A321" s="3143"/>
      <c r="B321" s="3143"/>
      <c r="C321" s="3143"/>
      <c r="D321" s="3143"/>
      <c r="E321" s="3143"/>
      <c r="F321" s="3143"/>
      <c r="G321" s="3143"/>
      <c r="H321" s="3143"/>
      <c r="I321" s="3143"/>
      <c r="J321" s="3143"/>
      <c r="K321" s="3143"/>
      <c r="L321" s="3098"/>
      <c r="M321" s="3098"/>
      <c r="N321" s="3098"/>
      <c r="O321" s="3098"/>
      <c r="P321" s="3098"/>
      <c r="Q321" s="3098"/>
      <c r="R321" s="3098"/>
      <c r="S321" s="3098"/>
      <c r="T321" s="3098"/>
      <c r="U321" s="3098"/>
      <c r="V321" s="3098"/>
      <c r="W321" s="3098"/>
      <c r="X321" s="3098"/>
      <c r="Y321" s="3098"/>
      <c r="Z321" s="3098"/>
      <c r="AA321" s="3098"/>
      <c r="AB321" s="3098"/>
      <c r="AC321" s="3098"/>
      <c r="AD321" s="3098"/>
      <c r="AE321" s="3098"/>
      <c r="AF321" s="3098"/>
      <c r="AG321" s="3098"/>
      <c r="AH321" s="3098"/>
      <c r="AI321" s="3098"/>
      <c r="AJ321" s="3098"/>
      <c r="AK321" s="3098"/>
      <c r="AL321" s="3098"/>
      <c r="AM321" s="3098"/>
      <c r="AN321" s="3098"/>
      <c r="AO321" s="3143"/>
      <c r="AP321" s="3143"/>
      <c r="AQ321" s="3143"/>
      <c r="AR321" s="3143"/>
      <c r="AS321" s="3143"/>
      <c r="AT321" s="3143"/>
      <c r="AU321" s="3143"/>
      <c r="AV321" s="3143"/>
      <c r="AW321" s="3143"/>
      <c r="AX321" s="3143"/>
      <c r="AY321" s="3143"/>
      <c r="AZ321" s="3143"/>
      <c r="BA321" s="3143"/>
      <c r="BB321" s="3143"/>
      <c r="BC321" s="3143"/>
      <c r="BD321" s="3143"/>
      <c r="BE321" s="3143"/>
      <c r="BF321" s="3143"/>
      <c r="BG321" s="3143"/>
      <c r="BH321" s="3143"/>
      <c r="BI321" s="3143"/>
      <c r="BJ321" s="3143"/>
      <c r="BK321" s="3143"/>
      <c r="BL321" s="3143"/>
      <c r="BM321" s="3143"/>
      <c r="BN321" s="3143"/>
      <c r="BO321" s="3143"/>
      <c r="BP321" s="3143"/>
      <c r="BQ321" s="3189"/>
      <c r="BR321" s="3189"/>
      <c r="BS321" s="3189"/>
      <c r="BT321" s="3189"/>
      <c r="BU321" s="3189"/>
      <c r="BV321" s="3189"/>
      <c r="BW321" s="3189"/>
      <c r="BX321" s="3189"/>
      <c r="BY321" s="3189"/>
      <c r="BZ321" s="3189"/>
      <c r="CA321" s="3143"/>
      <c r="CB321" s="3143"/>
      <c r="CC321" s="3143"/>
    </row>
    <row r="322" spans="1:81" ht="16.5" customHeight="1">
      <c r="A322" s="3143"/>
      <c r="B322" s="3143"/>
      <c r="C322" s="3143"/>
      <c r="D322" s="3143"/>
      <c r="E322" s="3143"/>
      <c r="F322" s="3143"/>
      <c r="G322" s="3143"/>
      <c r="H322" s="3143"/>
      <c r="I322" s="3143"/>
      <c r="J322" s="3143"/>
      <c r="K322" s="3143"/>
      <c r="L322" s="3098"/>
      <c r="M322" s="3098"/>
      <c r="N322" s="3098"/>
      <c r="O322" s="3098"/>
      <c r="P322" s="3098"/>
      <c r="Q322" s="3098"/>
      <c r="R322" s="3098"/>
      <c r="S322" s="3098"/>
      <c r="T322" s="3098"/>
      <c r="U322" s="3098"/>
      <c r="V322" s="3098"/>
      <c r="W322" s="3098"/>
      <c r="X322" s="3098"/>
      <c r="Y322" s="3098"/>
      <c r="Z322" s="3098"/>
      <c r="AA322" s="3098"/>
      <c r="AB322" s="3098"/>
      <c r="AC322" s="3098"/>
      <c r="AD322" s="3098"/>
      <c r="AE322" s="3098"/>
      <c r="AF322" s="3098"/>
      <c r="AG322" s="3098"/>
      <c r="AH322" s="3098"/>
      <c r="AI322" s="3098"/>
      <c r="AJ322" s="3098"/>
      <c r="AK322" s="3098"/>
      <c r="AL322" s="3098"/>
      <c r="AM322" s="3098"/>
      <c r="AN322" s="3098"/>
      <c r="AO322" s="3143"/>
      <c r="AP322" s="3143"/>
      <c r="AQ322" s="3143"/>
      <c r="AR322" s="3143"/>
      <c r="AS322" s="3143"/>
      <c r="AT322" s="3143"/>
      <c r="AU322" s="3143"/>
      <c r="AV322" s="3143"/>
      <c r="AW322" s="3143"/>
      <c r="AX322" s="3143"/>
      <c r="AY322" s="3143"/>
      <c r="AZ322" s="3143"/>
      <c r="BA322" s="3143"/>
      <c r="BB322" s="3143"/>
      <c r="BC322" s="3143"/>
      <c r="BD322" s="3143"/>
      <c r="BE322" s="3143"/>
      <c r="BF322" s="3143"/>
      <c r="BG322" s="3143"/>
      <c r="BH322" s="3143"/>
      <c r="BI322" s="3143"/>
      <c r="BJ322" s="3143"/>
      <c r="BK322" s="3143"/>
      <c r="BL322" s="3143"/>
      <c r="BM322" s="3143"/>
      <c r="BN322" s="3143"/>
      <c r="BO322" s="3143"/>
      <c r="BP322" s="3143"/>
      <c r="BQ322" s="3189"/>
      <c r="BR322" s="3189"/>
      <c r="BS322" s="3189"/>
      <c r="BT322" s="3189"/>
      <c r="BU322" s="3189"/>
      <c r="BV322" s="3189"/>
      <c r="BW322" s="3189"/>
      <c r="BX322" s="3189"/>
      <c r="BY322" s="3189"/>
      <c r="BZ322" s="3189"/>
      <c r="CA322" s="3143"/>
      <c r="CB322" s="3143"/>
      <c r="CC322" s="3143"/>
    </row>
    <row r="323" spans="1:81" ht="16.5" customHeight="1">
      <c r="A323" s="3143"/>
      <c r="B323" s="3143"/>
      <c r="C323" s="3143"/>
      <c r="D323" s="3143"/>
      <c r="E323" s="3143"/>
      <c r="F323" s="3143"/>
      <c r="G323" s="3143"/>
      <c r="H323" s="3143"/>
      <c r="I323" s="3143"/>
      <c r="J323" s="3143"/>
      <c r="K323" s="3143"/>
      <c r="L323" s="3098"/>
      <c r="M323" s="3098"/>
      <c r="N323" s="3098"/>
      <c r="O323" s="3098"/>
      <c r="P323" s="3098"/>
      <c r="Q323" s="3098"/>
      <c r="R323" s="3098"/>
      <c r="S323" s="3098"/>
      <c r="T323" s="3098"/>
      <c r="U323" s="3098"/>
      <c r="V323" s="3098"/>
      <c r="W323" s="3098"/>
      <c r="X323" s="3098"/>
      <c r="Y323" s="3098"/>
      <c r="Z323" s="3098"/>
      <c r="AA323" s="3098"/>
      <c r="AB323" s="3098"/>
      <c r="AC323" s="3098"/>
      <c r="AD323" s="3098"/>
      <c r="AE323" s="3098"/>
      <c r="AF323" s="3098"/>
      <c r="AG323" s="3098"/>
      <c r="AH323" s="3098"/>
      <c r="AI323" s="3098"/>
      <c r="AJ323" s="3098"/>
      <c r="AK323" s="3098"/>
      <c r="AL323" s="3098"/>
      <c r="AM323" s="3098"/>
      <c r="AN323" s="3098"/>
      <c r="AO323" s="3143"/>
      <c r="AP323" s="3143"/>
      <c r="AQ323" s="3143"/>
      <c r="AR323" s="3143"/>
      <c r="AS323" s="3143"/>
      <c r="AT323" s="3143"/>
      <c r="AU323" s="3143"/>
      <c r="AV323" s="3143"/>
      <c r="AW323" s="3143"/>
      <c r="AX323" s="3143"/>
      <c r="AY323" s="3143"/>
      <c r="AZ323" s="3143"/>
      <c r="BA323" s="3143"/>
      <c r="BB323" s="3143"/>
      <c r="BC323" s="3143"/>
      <c r="BD323" s="3143"/>
      <c r="BE323" s="3143"/>
      <c r="BF323" s="3143"/>
      <c r="BG323" s="3143"/>
      <c r="BH323" s="3143"/>
      <c r="BI323" s="3143"/>
      <c r="BJ323" s="3143"/>
      <c r="BK323" s="3143"/>
      <c r="BL323" s="3143"/>
      <c r="BM323" s="3143"/>
      <c r="BN323" s="3143"/>
      <c r="BO323" s="3143"/>
      <c r="BP323" s="3143"/>
      <c r="BQ323" s="3189"/>
      <c r="BR323" s="3189"/>
      <c r="BS323" s="3189"/>
      <c r="BT323" s="3189"/>
      <c r="BU323" s="3189"/>
      <c r="BV323" s="3189"/>
      <c r="BW323" s="3189"/>
      <c r="BX323" s="3189"/>
      <c r="BY323" s="3189"/>
      <c r="BZ323" s="3189"/>
      <c r="CA323" s="3143"/>
      <c r="CB323" s="3143"/>
      <c r="CC323" s="3143"/>
    </row>
    <row r="324" spans="1:81" ht="16.5" customHeight="1">
      <c r="A324" s="3143"/>
      <c r="B324" s="3143"/>
      <c r="C324" s="3143"/>
      <c r="D324" s="3143"/>
      <c r="E324" s="3143"/>
      <c r="F324" s="3143"/>
      <c r="G324" s="3143"/>
      <c r="H324" s="3143"/>
      <c r="I324" s="3143"/>
      <c r="J324" s="3143"/>
      <c r="K324" s="3143"/>
      <c r="L324" s="3098"/>
      <c r="M324" s="3098"/>
      <c r="N324" s="3098"/>
      <c r="O324" s="3098"/>
      <c r="P324" s="3098"/>
      <c r="Q324" s="3098"/>
      <c r="R324" s="3098"/>
      <c r="S324" s="3098"/>
      <c r="T324" s="3098"/>
      <c r="U324" s="3098"/>
      <c r="V324" s="3098"/>
      <c r="W324" s="3098"/>
      <c r="X324" s="3098"/>
      <c r="Y324" s="3098"/>
      <c r="Z324" s="3098"/>
      <c r="AA324" s="3098"/>
      <c r="AB324" s="3098"/>
      <c r="AC324" s="3098"/>
      <c r="AD324" s="3098"/>
      <c r="AE324" s="3098"/>
      <c r="AF324" s="3098"/>
      <c r="AG324" s="3098"/>
      <c r="AH324" s="3098"/>
      <c r="AI324" s="3098"/>
      <c r="AJ324" s="3098"/>
      <c r="AK324" s="3098"/>
      <c r="AL324" s="3098"/>
      <c r="AM324" s="3098"/>
      <c r="AN324" s="3098"/>
      <c r="AO324" s="3143"/>
      <c r="AP324" s="3143"/>
      <c r="AQ324" s="3143"/>
      <c r="AR324" s="3143"/>
      <c r="AS324" s="3143"/>
      <c r="AT324" s="3143"/>
      <c r="AU324" s="3143"/>
      <c r="AV324" s="3143"/>
      <c r="AW324" s="3143"/>
      <c r="AX324" s="3143"/>
      <c r="AY324" s="3143"/>
      <c r="AZ324" s="3143"/>
      <c r="BA324" s="3143"/>
      <c r="BB324" s="3143"/>
      <c r="BC324" s="3143"/>
      <c r="BD324" s="3143"/>
      <c r="BE324" s="3143"/>
      <c r="BF324" s="3143"/>
      <c r="BG324" s="3143"/>
      <c r="BH324" s="3143"/>
      <c r="BI324" s="3143"/>
      <c r="BJ324" s="3143"/>
      <c r="BK324" s="3143"/>
      <c r="BL324" s="3143"/>
      <c r="BM324" s="3143"/>
      <c r="BN324" s="3143"/>
      <c r="BO324" s="3143"/>
      <c r="BP324" s="3143"/>
      <c r="BQ324" s="3189"/>
      <c r="BR324" s="3189"/>
      <c r="BS324" s="3189"/>
      <c r="BT324" s="3189"/>
      <c r="BU324" s="3189"/>
      <c r="BV324" s="3189"/>
      <c r="BW324" s="3189"/>
      <c r="BX324" s="3189"/>
      <c r="BY324" s="3189"/>
      <c r="BZ324" s="3189"/>
      <c r="CA324" s="3143"/>
      <c r="CB324" s="3143"/>
      <c r="CC324" s="3143"/>
    </row>
    <row r="325" spans="1:81" ht="16.5" customHeight="1">
      <c r="A325" s="3143"/>
      <c r="B325" s="3143"/>
      <c r="C325" s="3143"/>
      <c r="D325" s="3143"/>
      <c r="E325" s="3143"/>
      <c r="F325" s="3143"/>
      <c r="G325" s="3143"/>
      <c r="H325" s="3143"/>
      <c r="I325" s="3143"/>
      <c r="J325" s="3143"/>
      <c r="K325" s="3143"/>
      <c r="L325" s="3098"/>
      <c r="M325" s="3098"/>
      <c r="N325" s="3098"/>
      <c r="O325" s="3098"/>
      <c r="P325" s="3098"/>
      <c r="Q325" s="3098"/>
      <c r="R325" s="3098"/>
      <c r="S325" s="3098"/>
      <c r="T325" s="3098"/>
      <c r="U325" s="3098"/>
      <c r="V325" s="3098"/>
      <c r="W325" s="3098"/>
      <c r="X325" s="3098"/>
      <c r="Y325" s="3098"/>
      <c r="Z325" s="3098"/>
      <c r="AA325" s="3098"/>
      <c r="AB325" s="3098"/>
      <c r="AC325" s="3098"/>
      <c r="AD325" s="3098"/>
      <c r="AE325" s="3098"/>
      <c r="AF325" s="3098"/>
      <c r="AG325" s="3098"/>
      <c r="AH325" s="3098"/>
      <c r="AI325" s="3098"/>
      <c r="AJ325" s="3098"/>
      <c r="AK325" s="3098"/>
      <c r="AL325" s="3098"/>
      <c r="AM325" s="3098"/>
      <c r="AN325" s="3098"/>
      <c r="AO325" s="3143"/>
      <c r="AP325" s="3143"/>
      <c r="AQ325" s="3143"/>
      <c r="AR325" s="3143"/>
      <c r="AS325" s="3143"/>
      <c r="AT325" s="3143"/>
      <c r="AU325" s="3143"/>
      <c r="AV325" s="3143"/>
      <c r="AW325" s="3143"/>
      <c r="AX325" s="3143"/>
      <c r="AY325" s="3143"/>
      <c r="AZ325" s="3143"/>
      <c r="BA325" s="3143"/>
      <c r="BB325" s="3143"/>
      <c r="BC325" s="3143"/>
      <c r="BD325" s="3143"/>
      <c r="BE325" s="3143"/>
      <c r="BF325" s="3143"/>
      <c r="BG325" s="3143"/>
      <c r="BH325" s="3143"/>
      <c r="BI325" s="3143"/>
      <c r="BJ325" s="3143"/>
      <c r="BK325" s="3143"/>
      <c r="BL325" s="3143"/>
      <c r="BM325" s="3143"/>
      <c r="BN325" s="3143"/>
      <c r="BO325" s="3143"/>
      <c r="BP325" s="3143"/>
      <c r="BQ325" s="3189"/>
      <c r="BR325" s="3189"/>
      <c r="BS325" s="3189"/>
      <c r="BT325" s="3189"/>
      <c r="BU325" s="3189"/>
      <c r="BV325" s="3189"/>
      <c r="BW325" s="3189"/>
      <c r="BX325" s="3189"/>
      <c r="BY325" s="3189"/>
      <c r="BZ325" s="3189"/>
      <c r="CA325" s="3143"/>
      <c r="CB325" s="3143"/>
      <c r="CC325" s="3143"/>
    </row>
    <row r="326" spans="1:81" ht="16.5" customHeight="1">
      <c r="A326" s="3143"/>
      <c r="B326" s="3143"/>
      <c r="C326" s="3143"/>
      <c r="D326" s="3143"/>
      <c r="E326" s="3143"/>
      <c r="F326" s="3143"/>
      <c r="G326" s="3143"/>
      <c r="H326" s="3143"/>
      <c r="I326" s="3143"/>
      <c r="J326" s="3143"/>
      <c r="K326" s="3143"/>
      <c r="L326" s="3098"/>
      <c r="M326" s="3098"/>
      <c r="N326" s="3098"/>
      <c r="O326" s="3098"/>
      <c r="P326" s="3098"/>
      <c r="Q326" s="3098"/>
      <c r="R326" s="3098"/>
      <c r="S326" s="3098"/>
      <c r="T326" s="3098"/>
      <c r="U326" s="3098"/>
      <c r="V326" s="3098"/>
      <c r="W326" s="3098"/>
      <c r="X326" s="3098"/>
      <c r="Y326" s="3098"/>
      <c r="Z326" s="3098"/>
      <c r="AA326" s="3098"/>
      <c r="AB326" s="3098"/>
      <c r="AC326" s="3098"/>
      <c r="AD326" s="3098"/>
      <c r="AE326" s="3098"/>
      <c r="AF326" s="3098"/>
      <c r="AG326" s="3098"/>
      <c r="AH326" s="3098"/>
      <c r="AI326" s="3098"/>
      <c r="AJ326" s="3098"/>
      <c r="AK326" s="3098"/>
      <c r="AL326" s="3098"/>
      <c r="AM326" s="3098"/>
      <c r="AN326" s="3098"/>
      <c r="AO326" s="3143"/>
      <c r="AP326" s="3143"/>
      <c r="AQ326" s="3143"/>
      <c r="AR326" s="3143"/>
      <c r="AS326" s="3143"/>
      <c r="AT326" s="3143"/>
      <c r="AU326" s="3143"/>
      <c r="AV326" s="3143"/>
      <c r="AW326" s="3143"/>
      <c r="AX326" s="3143"/>
      <c r="AY326" s="3143"/>
      <c r="AZ326" s="3143"/>
      <c r="BA326" s="3143"/>
      <c r="BB326" s="3143"/>
      <c r="BC326" s="3143"/>
      <c r="BD326" s="3143"/>
      <c r="BE326" s="3143"/>
      <c r="BF326" s="3143"/>
      <c r="BG326" s="3143"/>
      <c r="BH326" s="3143"/>
      <c r="BI326" s="3143"/>
      <c r="BJ326" s="3143"/>
      <c r="BK326" s="3143"/>
      <c r="BL326" s="3143"/>
      <c r="BM326" s="3143"/>
      <c r="BN326" s="3143"/>
      <c r="BO326" s="3143"/>
      <c r="BP326" s="3143"/>
      <c r="BQ326" s="3189"/>
      <c r="BR326" s="3189"/>
      <c r="BS326" s="3189"/>
      <c r="BT326" s="3189"/>
      <c r="BU326" s="3189"/>
      <c r="BV326" s="3189"/>
      <c r="BW326" s="3189"/>
      <c r="BX326" s="3189"/>
      <c r="BY326" s="3189"/>
      <c r="BZ326" s="3189"/>
      <c r="CA326" s="3143"/>
      <c r="CB326" s="3143"/>
      <c r="CC326" s="3143"/>
    </row>
    <row r="327" spans="1:81" ht="16.5" customHeight="1">
      <c r="A327" s="3143"/>
      <c r="B327" s="3143"/>
      <c r="C327" s="3143"/>
      <c r="D327" s="3143"/>
      <c r="E327" s="3143"/>
      <c r="F327" s="3143"/>
      <c r="G327" s="3143"/>
      <c r="H327" s="3143"/>
      <c r="I327" s="3143"/>
      <c r="J327" s="3143"/>
      <c r="K327" s="3143"/>
      <c r="L327" s="3098"/>
      <c r="M327" s="3098"/>
      <c r="N327" s="3098"/>
      <c r="O327" s="3098"/>
      <c r="P327" s="3098"/>
      <c r="Q327" s="3098"/>
      <c r="R327" s="3098"/>
      <c r="S327" s="3098"/>
      <c r="T327" s="3098"/>
      <c r="U327" s="3098"/>
      <c r="V327" s="3098"/>
      <c r="W327" s="3098"/>
      <c r="X327" s="3098"/>
      <c r="Y327" s="3098"/>
      <c r="Z327" s="3098"/>
      <c r="AA327" s="3098"/>
      <c r="AB327" s="3098"/>
      <c r="AC327" s="3098"/>
      <c r="AD327" s="3098"/>
      <c r="AE327" s="3098"/>
      <c r="AF327" s="3098"/>
      <c r="AG327" s="3098"/>
      <c r="AH327" s="3098"/>
      <c r="AI327" s="3098"/>
      <c r="AJ327" s="3098"/>
      <c r="AK327" s="3098"/>
      <c r="AL327" s="3098"/>
      <c r="AM327" s="3098"/>
      <c r="AN327" s="3098"/>
      <c r="AO327" s="3143"/>
      <c r="AP327" s="3143"/>
      <c r="AQ327" s="3143"/>
      <c r="AR327" s="3143"/>
      <c r="AS327" s="3143"/>
      <c r="AT327" s="3143"/>
      <c r="AU327" s="3143"/>
      <c r="AV327" s="3143"/>
      <c r="AW327" s="3143"/>
      <c r="AX327" s="3143"/>
      <c r="AY327" s="3143"/>
      <c r="AZ327" s="3143"/>
      <c r="BA327" s="3143"/>
      <c r="BB327" s="3143"/>
      <c r="BC327" s="3143"/>
      <c r="BD327" s="3143"/>
      <c r="BE327" s="3143"/>
      <c r="BF327" s="3143"/>
      <c r="BG327" s="3143"/>
      <c r="BH327" s="3143"/>
      <c r="BI327" s="3143"/>
      <c r="BJ327" s="3143"/>
      <c r="BK327" s="3143"/>
      <c r="BL327" s="3143"/>
      <c r="BM327" s="3143"/>
      <c r="BN327" s="3143"/>
      <c r="BO327" s="3143"/>
      <c r="BP327" s="3143"/>
      <c r="BQ327" s="3189"/>
      <c r="BR327" s="3189"/>
      <c r="BS327" s="3189"/>
      <c r="BT327" s="3189"/>
      <c r="BU327" s="3189"/>
      <c r="BV327" s="3189"/>
      <c r="BW327" s="3189"/>
      <c r="BX327" s="3189"/>
      <c r="BY327" s="3189"/>
      <c r="BZ327" s="3189"/>
      <c r="CA327" s="3143"/>
      <c r="CB327" s="3143"/>
      <c r="CC327" s="3143"/>
    </row>
    <row r="328" spans="1:81" ht="16.5" customHeight="1">
      <c r="A328" s="3143"/>
      <c r="B328" s="3143"/>
      <c r="C328" s="3143"/>
      <c r="D328" s="3143"/>
      <c r="E328" s="3143"/>
      <c r="F328" s="3143"/>
      <c r="G328" s="3143"/>
      <c r="H328" s="3143"/>
      <c r="I328" s="3143"/>
      <c r="J328" s="3143"/>
      <c r="K328" s="3143"/>
      <c r="L328" s="3098"/>
      <c r="M328" s="3098"/>
      <c r="N328" s="3098"/>
      <c r="O328" s="3098"/>
      <c r="P328" s="3098"/>
      <c r="Q328" s="3098"/>
      <c r="R328" s="3098"/>
      <c r="S328" s="3098"/>
      <c r="T328" s="3098"/>
      <c r="U328" s="3098"/>
      <c r="V328" s="3098"/>
      <c r="W328" s="3098"/>
      <c r="X328" s="3098"/>
      <c r="Y328" s="3098"/>
      <c r="Z328" s="3098"/>
      <c r="AA328" s="3098"/>
      <c r="AB328" s="3098"/>
      <c r="AC328" s="3098"/>
      <c r="AD328" s="3098"/>
      <c r="AE328" s="3098"/>
      <c r="AF328" s="3098"/>
      <c r="AG328" s="3098"/>
      <c r="AH328" s="3098"/>
      <c r="AI328" s="3098"/>
      <c r="AJ328" s="3098"/>
      <c r="AK328" s="3098"/>
      <c r="AL328" s="3098"/>
      <c r="AM328" s="3098"/>
      <c r="AN328" s="3098"/>
      <c r="AO328" s="3143"/>
      <c r="AP328" s="3143"/>
      <c r="AQ328" s="3143"/>
      <c r="AR328" s="3143"/>
      <c r="AS328" s="3143"/>
      <c r="AT328" s="3143"/>
      <c r="AU328" s="3143"/>
      <c r="AV328" s="3143"/>
      <c r="AW328" s="3143"/>
      <c r="AX328" s="3143"/>
      <c r="AY328" s="3143"/>
      <c r="AZ328" s="3143"/>
      <c r="BA328" s="3143"/>
      <c r="BB328" s="3143"/>
      <c r="BC328" s="3143"/>
      <c r="BD328" s="3143"/>
      <c r="BE328" s="3143"/>
      <c r="BF328" s="3143"/>
      <c r="BG328" s="3143"/>
      <c r="BH328" s="3143"/>
      <c r="BI328" s="3143"/>
      <c r="BJ328" s="3143"/>
      <c r="BK328" s="3143"/>
      <c r="BL328" s="3143"/>
      <c r="BM328" s="3143"/>
      <c r="BN328" s="3143"/>
      <c r="BO328" s="3143"/>
      <c r="BP328" s="3143"/>
      <c r="BQ328" s="3189"/>
      <c r="BR328" s="3189"/>
      <c r="BS328" s="3189"/>
      <c r="BT328" s="3189"/>
      <c r="BU328" s="3189"/>
      <c r="BV328" s="3189"/>
      <c r="BW328" s="3189"/>
      <c r="BX328" s="3189"/>
      <c r="BY328" s="3189"/>
      <c r="BZ328" s="3189"/>
      <c r="CA328" s="3143"/>
      <c r="CB328" s="3143"/>
      <c r="CC328" s="3143"/>
    </row>
    <row r="329" spans="1:81" ht="16.5" customHeight="1">
      <c r="A329" s="3143"/>
      <c r="B329" s="3143"/>
      <c r="C329" s="3143"/>
      <c r="D329" s="3143"/>
      <c r="E329" s="3143"/>
      <c r="F329" s="3143"/>
      <c r="G329" s="3143"/>
      <c r="H329" s="3143"/>
      <c r="I329" s="3143"/>
      <c r="J329" s="3143"/>
      <c r="K329" s="3143"/>
      <c r="L329" s="3098"/>
      <c r="M329" s="3098"/>
      <c r="N329" s="3098"/>
      <c r="O329" s="3098"/>
      <c r="P329" s="3098"/>
      <c r="Q329" s="3098"/>
      <c r="R329" s="3098"/>
      <c r="S329" s="3098"/>
      <c r="T329" s="3098"/>
      <c r="U329" s="3098"/>
      <c r="V329" s="3098"/>
      <c r="W329" s="3098"/>
      <c r="X329" s="3098"/>
      <c r="Y329" s="3098"/>
      <c r="Z329" s="3098"/>
      <c r="AA329" s="3098"/>
      <c r="AB329" s="3098"/>
      <c r="AC329" s="3098"/>
      <c r="AD329" s="3098"/>
      <c r="AE329" s="3098"/>
      <c r="AF329" s="3098"/>
      <c r="AG329" s="3098"/>
      <c r="AH329" s="3098"/>
      <c r="AI329" s="3098"/>
      <c r="AJ329" s="3098"/>
      <c r="AK329" s="3098"/>
      <c r="AL329" s="3098"/>
      <c r="AM329" s="3098"/>
      <c r="AN329" s="3098"/>
      <c r="AO329" s="3143"/>
      <c r="AP329" s="3143"/>
      <c r="AQ329" s="3143"/>
      <c r="AR329" s="3143"/>
      <c r="AS329" s="3143"/>
      <c r="AT329" s="3143"/>
      <c r="AU329" s="3143"/>
      <c r="AV329" s="3143"/>
      <c r="AW329" s="3143"/>
      <c r="AX329" s="3143"/>
      <c r="AY329" s="3143"/>
      <c r="AZ329" s="3143"/>
      <c r="BA329" s="3143"/>
      <c r="BB329" s="3143"/>
      <c r="BC329" s="3143"/>
      <c r="BD329" s="3143"/>
      <c r="BE329" s="3143"/>
      <c r="BF329" s="3143"/>
      <c r="BG329" s="3143"/>
      <c r="BH329" s="3143"/>
      <c r="BI329" s="3143"/>
      <c r="BJ329" s="3143"/>
      <c r="BK329" s="3143"/>
      <c r="BL329" s="3143"/>
      <c r="BM329" s="3143"/>
      <c r="BN329" s="3143"/>
      <c r="BO329" s="3143"/>
      <c r="BP329" s="3143"/>
      <c r="BQ329" s="3189"/>
      <c r="BR329" s="3189"/>
      <c r="BS329" s="3189"/>
      <c r="BT329" s="3189"/>
      <c r="BU329" s="3189"/>
      <c r="BV329" s="3189"/>
      <c r="BW329" s="3189"/>
      <c r="BX329" s="3189"/>
      <c r="BY329" s="3189"/>
      <c r="BZ329" s="3189"/>
      <c r="CA329" s="3143"/>
      <c r="CB329" s="3143"/>
      <c r="CC329" s="3143"/>
    </row>
    <row r="330" spans="1:81" ht="16.5" customHeight="1">
      <c r="A330" s="3143"/>
      <c r="B330" s="3143"/>
      <c r="C330" s="3143"/>
      <c r="D330" s="3143"/>
      <c r="E330" s="3143"/>
      <c r="F330" s="3143"/>
      <c r="G330" s="3143"/>
      <c r="H330" s="3143"/>
      <c r="I330" s="3143"/>
      <c r="J330" s="3143"/>
      <c r="K330" s="3143"/>
      <c r="L330" s="3098"/>
      <c r="M330" s="3098"/>
      <c r="N330" s="3098"/>
      <c r="O330" s="3098"/>
      <c r="P330" s="3098"/>
      <c r="Q330" s="3098"/>
      <c r="R330" s="3098"/>
      <c r="S330" s="3098"/>
      <c r="T330" s="3098"/>
      <c r="U330" s="3098"/>
      <c r="V330" s="3098"/>
      <c r="W330" s="3098"/>
      <c r="X330" s="3098"/>
      <c r="Y330" s="3098"/>
      <c r="Z330" s="3098"/>
      <c r="AA330" s="3098"/>
      <c r="AB330" s="3098"/>
      <c r="AC330" s="3098"/>
      <c r="AD330" s="3098"/>
      <c r="AE330" s="3098"/>
      <c r="AF330" s="3098"/>
      <c r="AG330" s="3098"/>
      <c r="AH330" s="3098"/>
      <c r="AI330" s="3098"/>
      <c r="AJ330" s="3098"/>
      <c r="AK330" s="3098"/>
      <c r="AL330" s="3098"/>
      <c r="AM330" s="3098"/>
      <c r="AN330" s="3098"/>
      <c r="AO330" s="3143"/>
      <c r="AP330" s="3143"/>
      <c r="AQ330" s="3143"/>
      <c r="AR330" s="3143"/>
      <c r="AS330" s="3143"/>
      <c r="AT330" s="3143"/>
      <c r="AU330" s="3143"/>
      <c r="AV330" s="3143"/>
      <c r="AW330" s="3143"/>
      <c r="AX330" s="3143"/>
      <c r="AY330" s="3143"/>
      <c r="AZ330" s="3143"/>
      <c r="BA330" s="3143"/>
      <c r="BB330" s="3143"/>
      <c r="BC330" s="3143"/>
      <c r="BD330" s="3143"/>
      <c r="BE330" s="3143"/>
      <c r="BF330" s="3143"/>
      <c r="BG330" s="3143"/>
      <c r="BH330" s="3143"/>
      <c r="BI330" s="3143"/>
      <c r="BJ330" s="3143"/>
      <c r="BK330" s="3143"/>
      <c r="BL330" s="3143"/>
      <c r="BM330" s="3143"/>
      <c r="BN330" s="3143"/>
      <c r="BO330" s="3143"/>
      <c r="BP330" s="3143"/>
      <c r="BQ330" s="3189"/>
      <c r="BR330" s="3189"/>
      <c r="BS330" s="3189"/>
      <c r="BT330" s="3189"/>
      <c r="BU330" s="3189"/>
      <c r="BV330" s="3189"/>
      <c r="BW330" s="3189"/>
      <c r="BX330" s="3189"/>
      <c r="BY330" s="3189"/>
      <c r="BZ330" s="3189"/>
      <c r="CA330" s="3143"/>
      <c r="CB330" s="3143"/>
      <c r="CC330" s="3143"/>
    </row>
    <row r="331" spans="1:81" ht="16.5" customHeight="1">
      <c r="A331" s="3143"/>
      <c r="B331" s="3143"/>
      <c r="C331" s="3143"/>
      <c r="D331" s="3143"/>
      <c r="E331" s="3143"/>
      <c r="F331" s="3143"/>
      <c r="G331" s="3143"/>
      <c r="H331" s="3143"/>
      <c r="I331" s="3143"/>
      <c r="J331" s="3143"/>
      <c r="K331" s="3143"/>
      <c r="L331" s="3098"/>
      <c r="M331" s="3098"/>
      <c r="N331" s="3098"/>
      <c r="O331" s="3098"/>
      <c r="P331" s="3098"/>
      <c r="Q331" s="3098"/>
      <c r="R331" s="3098"/>
      <c r="S331" s="3098"/>
      <c r="T331" s="3098"/>
      <c r="U331" s="3098"/>
      <c r="V331" s="3098"/>
      <c r="W331" s="3098"/>
      <c r="X331" s="3098"/>
      <c r="Y331" s="3098"/>
      <c r="Z331" s="3098"/>
      <c r="AA331" s="3098"/>
      <c r="AB331" s="3098"/>
      <c r="AC331" s="3098"/>
      <c r="AD331" s="3098"/>
      <c r="AE331" s="3098"/>
      <c r="AF331" s="3098"/>
      <c r="AG331" s="3098"/>
      <c r="AH331" s="3098"/>
      <c r="AI331" s="3098"/>
      <c r="AJ331" s="3098"/>
      <c r="AK331" s="3098"/>
      <c r="AL331" s="3098"/>
      <c r="AM331" s="3098"/>
      <c r="AN331" s="3098"/>
      <c r="AO331" s="3143"/>
      <c r="AP331" s="3143"/>
      <c r="AQ331" s="3143"/>
      <c r="AR331" s="3143"/>
      <c r="AS331" s="3143"/>
      <c r="AT331" s="3143"/>
      <c r="AU331" s="3143"/>
      <c r="AV331" s="3143"/>
      <c r="AW331" s="3143"/>
      <c r="AX331" s="3143"/>
      <c r="AY331" s="3143"/>
      <c r="AZ331" s="3143"/>
      <c r="BA331" s="3143"/>
      <c r="BB331" s="3143"/>
      <c r="BC331" s="3143"/>
      <c r="BD331" s="3143"/>
      <c r="BE331" s="3143"/>
      <c r="BF331" s="3143"/>
      <c r="BG331" s="3143"/>
      <c r="BH331" s="3143"/>
      <c r="BI331" s="3143"/>
      <c r="BJ331" s="3143"/>
      <c r="BK331" s="3143"/>
      <c r="BL331" s="3143"/>
      <c r="BM331" s="3143"/>
      <c r="BN331" s="3143"/>
      <c r="BO331" s="3143"/>
      <c r="BP331" s="3143"/>
      <c r="BQ331" s="3189"/>
      <c r="BR331" s="3189"/>
      <c r="BS331" s="3189"/>
      <c r="BT331" s="3189"/>
      <c r="BU331" s="3189"/>
      <c r="BV331" s="3189"/>
      <c r="BW331" s="3189"/>
      <c r="BX331" s="3189"/>
      <c r="BY331" s="3189"/>
      <c r="BZ331" s="3189"/>
      <c r="CA331" s="3143"/>
      <c r="CB331" s="3143"/>
      <c r="CC331" s="3143"/>
    </row>
    <row r="332" spans="1:81" ht="16.5" customHeight="1">
      <c r="A332" s="3143"/>
      <c r="B332" s="3143"/>
      <c r="C332" s="3143"/>
      <c r="D332" s="3143"/>
      <c r="E332" s="3143"/>
      <c r="F332" s="3143"/>
      <c r="G332" s="3143"/>
      <c r="H332" s="3143"/>
      <c r="I332" s="3143"/>
      <c r="J332" s="3143"/>
      <c r="K332" s="3143"/>
      <c r="L332" s="3098"/>
      <c r="M332" s="3098"/>
      <c r="N332" s="3098"/>
      <c r="O332" s="3098"/>
      <c r="P332" s="3098"/>
      <c r="Q332" s="3098"/>
      <c r="R332" s="3098"/>
      <c r="S332" s="3098"/>
      <c r="T332" s="3098"/>
      <c r="U332" s="3098"/>
      <c r="V332" s="3098"/>
      <c r="W332" s="3098"/>
      <c r="X332" s="3098"/>
      <c r="Y332" s="3098"/>
      <c r="Z332" s="3098"/>
      <c r="AA332" s="3098"/>
      <c r="AB332" s="3098"/>
      <c r="AC332" s="3098"/>
      <c r="AD332" s="3098"/>
      <c r="AE332" s="3098"/>
      <c r="AF332" s="3098"/>
      <c r="AG332" s="3098"/>
      <c r="AH332" s="3098"/>
      <c r="AI332" s="3098"/>
      <c r="AJ332" s="3098"/>
      <c r="AK332" s="3098"/>
      <c r="AL332" s="3098"/>
      <c r="AM332" s="3098"/>
      <c r="AN332" s="3098"/>
      <c r="AO332" s="3143"/>
      <c r="AP332" s="3143"/>
      <c r="AQ332" s="3143"/>
      <c r="AR332" s="3143"/>
      <c r="AS332" s="3143"/>
      <c r="AT332" s="3143"/>
      <c r="AU332" s="3143"/>
      <c r="AV332" s="3143"/>
      <c r="AW332" s="3143"/>
      <c r="AX332" s="3143"/>
      <c r="AY332" s="3143"/>
      <c r="AZ332" s="3143"/>
      <c r="BA332" s="3143"/>
      <c r="BB332" s="3143"/>
      <c r="BC332" s="3143"/>
      <c r="BD332" s="3143"/>
      <c r="BE332" s="3143"/>
      <c r="BF332" s="3143"/>
      <c r="BG332" s="3143"/>
      <c r="BH332" s="3143"/>
      <c r="BI332" s="3143"/>
      <c r="BJ332" s="3143"/>
      <c r="BK332" s="3143"/>
      <c r="BL332" s="3143"/>
      <c r="BM332" s="3143"/>
      <c r="BN332" s="3143"/>
      <c r="BO332" s="3143"/>
      <c r="BP332" s="3143"/>
      <c r="BQ332" s="3189"/>
      <c r="BR332" s="3189"/>
      <c r="BS332" s="3189"/>
      <c r="BT332" s="3189"/>
      <c r="BU332" s="3189"/>
      <c r="BV332" s="3189"/>
      <c r="BW332" s="3189"/>
      <c r="BX332" s="3189"/>
      <c r="BY332" s="3189"/>
      <c r="BZ332" s="3189"/>
      <c r="CA332" s="3143"/>
      <c r="CB332" s="3143"/>
      <c r="CC332" s="3143"/>
    </row>
    <row r="333" spans="1:81" ht="16.5" customHeight="1">
      <c r="A333" s="3143"/>
      <c r="B333" s="3143"/>
      <c r="C333" s="3143"/>
      <c r="D333" s="3143"/>
      <c r="E333" s="3143"/>
      <c r="F333" s="3143"/>
      <c r="G333" s="3143"/>
      <c r="H333" s="3143"/>
      <c r="I333" s="3143"/>
      <c r="J333" s="3143"/>
      <c r="K333" s="3143"/>
      <c r="L333" s="3098"/>
      <c r="M333" s="3098"/>
      <c r="N333" s="3098"/>
      <c r="O333" s="3098"/>
      <c r="P333" s="3098"/>
      <c r="Q333" s="3098"/>
      <c r="R333" s="3098"/>
      <c r="S333" s="3098"/>
      <c r="T333" s="3098"/>
      <c r="U333" s="3098"/>
      <c r="V333" s="3098"/>
      <c r="W333" s="3098"/>
      <c r="X333" s="3098"/>
      <c r="Y333" s="3098"/>
      <c r="Z333" s="3098"/>
      <c r="AA333" s="3098"/>
      <c r="AB333" s="3098"/>
      <c r="AC333" s="3098"/>
      <c r="AD333" s="3098"/>
      <c r="AE333" s="3098"/>
      <c r="AF333" s="3098"/>
      <c r="AG333" s="3098"/>
      <c r="AH333" s="3098"/>
      <c r="AI333" s="3098"/>
      <c r="AJ333" s="3098"/>
      <c r="AK333" s="3098"/>
      <c r="AL333" s="3098"/>
      <c r="AM333" s="3098"/>
      <c r="AN333" s="3098"/>
      <c r="AO333" s="3143"/>
      <c r="AP333" s="3143"/>
      <c r="AQ333" s="3143"/>
      <c r="AR333" s="3143"/>
      <c r="AS333" s="3143"/>
      <c r="AT333" s="3143"/>
      <c r="AU333" s="3143"/>
      <c r="AV333" s="3143"/>
      <c r="AW333" s="3143"/>
      <c r="AX333" s="3143"/>
      <c r="AY333" s="3143"/>
      <c r="AZ333" s="3143"/>
      <c r="BA333" s="3143"/>
      <c r="BB333" s="3143"/>
      <c r="BC333" s="3143"/>
      <c r="BD333" s="3143"/>
      <c r="BE333" s="3143"/>
      <c r="BF333" s="3143"/>
      <c r="BG333" s="3143"/>
      <c r="BH333" s="3143"/>
      <c r="BI333" s="3143"/>
      <c r="BJ333" s="3143"/>
      <c r="BK333" s="3143"/>
      <c r="BL333" s="3143"/>
      <c r="BM333" s="3143"/>
      <c r="BN333" s="3143"/>
      <c r="BO333" s="3143"/>
      <c r="BP333" s="3143"/>
      <c r="BQ333" s="3189"/>
      <c r="BR333" s="3189"/>
      <c r="BS333" s="3189"/>
      <c r="BT333" s="3189"/>
      <c r="BU333" s="3189"/>
      <c r="BV333" s="3189"/>
      <c r="BW333" s="3189"/>
      <c r="BX333" s="3189"/>
      <c r="BY333" s="3189"/>
      <c r="BZ333" s="3189"/>
      <c r="CA333" s="3143"/>
      <c r="CB333" s="3143"/>
      <c r="CC333" s="3143"/>
    </row>
    <row r="334" spans="1:81" ht="16.5" customHeight="1">
      <c r="A334" s="3143"/>
      <c r="B334" s="3143"/>
      <c r="C334" s="3143"/>
      <c r="D334" s="3143"/>
      <c r="E334" s="3143"/>
      <c r="F334" s="3143"/>
      <c r="G334" s="3143"/>
      <c r="H334" s="3143"/>
      <c r="I334" s="3143"/>
      <c r="J334" s="3143"/>
      <c r="K334" s="3143"/>
      <c r="L334" s="3098"/>
      <c r="M334" s="3098"/>
      <c r="N334" s="3098"/>
      <c r="O334" s="3098"/>
      <c r="P334" s="3098"/>
      <c r="Q334" s="3098"/>
      <c r="R334" s="3098"/>
      <c r="S334" s="3098"/>
      <c r="T334" s="3098"/>
      <c r="U334" s="3098"/>
      <c r="V334" s="3098"/>
      <c r="W334" s="3098"/>
      <c r="X334" s="3098"/>
      <c r="Y334" s="3098"/>
      <c r="Z334" s="3098"/>
      <c r="AA334" s="3098"/>
      <c r="AB334" s="3098"/>
      <c r="AC334" s="3098"/>
      <c r="AD334" s="3098"/>
      <c r="AE334" s="3098"/>
      <c r="AF334" s="3098"/>
      <c r="AG334" s="3098"/>
      <c r="AH334" s="3098"/>
      <c r="AI334" s="3098"/>
      <c r="AJ334" s="3098"/>
      <c r="AK334" s="3098"/>
      <c r="AL334" s="3098"/>
      <c r="AM334" s="3098"/>
      <c r="AN334" s="3098"/>
      <c r="AO334" s="3143"/>
      <c r="AP334" s="3143"/>
      <c r="AQ334" s="3143"/>
      <c r="AR334" s="3143"/>
      <c r="AS334" s="3143"/>
      <c r="AT334" s="3143"/>
      <c r="AU334" s="3143"/>
      <c r="AV334" s="3143"/>
      <c r="AW334" s="3143"/>
      <c r="AX334" s="3143"/>
      <c r="AY334" s="3143"/>
      <c r="AZ334" s="3143"/>
      <c r="BA334" s="3143"/>
      <c r="BB334" s="3143"/>
      <c r="BC334" s="3143"/>
      <c r="BD334" s="3143"/>
      <c r="BE334" s="3143"/>
      <c r="BF334" s="3143"/>
      <c r="BG334" s="3143"/>
      <c r="BH334" s="3143"/>
      <c r="BI334" s="3143"/>
      <c r="BJ334" s="3143"/>
      <c r="BK334" s="3143"/>
      <c r="BL334" s="3143"/>
      <c r="BM334" s="3143"/>
      <c r="BN334" s="3143"/>
      <c r="BO334" s="3143"/>
      <c r="BP334" s="3143"/>
      <c r="BQ334" s="3189"/>
      <c r="BR334" s="3189"/>
      <c r="BS334" s="3189"/>
      <c r="BT334" s="3189"/>
      <c r="BU334" s="3189"/>
      <c r="BV334" s="3189"/>
      <c r="BW334" s="3189"/>
      <c r="BX334" s="3189"/>
      <c r="BY334" s="3189"/>
      <c r="BZ334" s="3189"/>
      <c r="CA334" s="3143"/>
      <c r="CB334" s="3143"/>
      <c r="CC334" s="3143"/>
    </row>
    <row r="335" spans="1:81" ht="16.5" customHeight="1">
      <c r="A335" s="3143"/>
      <c r="B335" s="3143"/>
      <c r="C335" s="3143"/>
      <c r="D335" s="3143"/>
      <c r="E335" s="3143"/>
      <c r="F335" s="3143"/>
      <c r="G335" s="3143"/>
      <c r="H335" s="3143"/>
      <c r="I335" s="3143"/>
      <c r="J335" s="3143"/>
      <c r="K335" s="3143"/>
      <c r="L335" s="3098"/>
      <c r="M335" s="3098"/>
      <c r="N335" s="3098"/>
      <c r="O335" s="3098"/>
      <c r="P335" s="3098"/>
      <c r="Q335" s="3098"/>
      <c r="R335" s="3098"/>
      <c r="S335" s="3098"/>
      <c r="T335" s="3098"/>
      <c r="U335" s="3098"/>
      <c r="V335" s="3098"/>
      <c r="W335" s="3098"/>
      <c r="X335" s="3098"/>
      <c r="Y335" s="3098"/>
      <c r="Z335" s="3098"/>
      <c r="AA335" s="3098"/>
      <c r="AB335" s="3098"/>
      <c r="AC335" s="3098"/>
      <c r="AD335" s="3098"/>
      <c r="AE335" s="3098"/>
      <c r="AF335" s="3098"/>
      <c r="AG335" s="3098"/>
      <c r="AH335" s="3098"/>
      <c r="AI335" s="3098"/>
      <c r="AJ335" s="3098"/>
      <c r="AK335" s="3098"/>
      <c r="AL335" s="3098"/>
      <c r="AM335" s="3098"/>
      <c r="AN335" s="3098"/>
      <c r="AO335" s="3143"/>
      <c r="AP335" s="3143"/>
      <c r="AQ335" s="3143"/>
      <c r="AR335" s="3143"/>
      <c r="AS335" s="3143"/>
      <c r="AT335" s="3143"/>
      <c r="AU335" s="3143"/>
      <c r="AV335" s="3143"/>
      <c r="AW335" s="3143"/>
      <c r="AX335" s="3143"/>
      <c r="AY335" s="3143"/>
      <c r="AZ335" s="3143"/>
      <c r="BA335" s="3143"/>
      <c r="BB335" s="3143"/>
      <c r="BC335" s="3143"/>
      <c r="BD335" s="3143"/>
      <c r="BE335" s="3143"/>
      <c r="BF335" s="3143"/>
      <c r="BG335" s="3143"/>
      <c r="BH335" s="3143"/>
      <c r="BI335" s="3143"/>
      <c r="BJ335" s="3143"/>
      <c r="BK335" s="3143"/>
      <c r="BL335" s="3143"/>
      <c r="BM335" s="3143"/>
      <c r="BN335" s="3143"/>
      <c r="BO335" s="3143"/>
      <c r="BP335" s="3143"/>
      <c r="BQ335" s="3189"/>
      <c r="BR335" s="3189"/>
      <c r="BS335" s="3189"/>
      <c r="BT335" s="3189"/>
      <c r="BU335" s="3189"/>
      <c r="BV335" s="3189"/>
      <c r="BW335" s="3189"/>
      <c r="BX335" s="3189"/>
      <c r="BY335" s="3189"/>
      <c r="BZ335" s="3189"/>
      <c r="CA335" s="3143"/>
      <c r="CB335" s="3143"/>
      <c r="CC335" s="3143"/>
    </row>
    <row r="336" spans="1:81" ht="16.5" customHeight="1">
      <c r="A336" s="3143"/>
      <c r="B336" s="3143"/>
      <c r="C336" s="3143"/>
      <c r="D336" s="3143"/>
      <c r="E336" s="3143"/>
      <c r="F336" s="3143"/>
      <c r="G336" s="3143"/>
      <c r="H336" s="3143"/>
      <c r="I336" s="3143"/>
      <c r="J336" s="3143"/>
      <c r="K336" s="3143"/>
      <c r="L336" s="3098"/>
      <c r="M336" s="3098"/>
      <c r="N336" s="3098"/>
      <c r="O336" s="3098"/>
      <c r="P336" s="3098"/>
      <c r="Q336" s="3098"/>
      <c r="R336" s="3098"/>
      <c r="S336" s="3098"/>
      <c r="T336" s="3098"/>
      <c r="U336" s="3098"/>
      <c r="V336" s="3098"/>
      <c r="W336" s="3098"/>
      <c r="X336" s="3098"/>
      <c r="Y336" s="3098"/>
      <c r="Z336" s="3098"/>
      <c r="AA336" s="3098"/>
      <c r="AB336" s="3098"/>
      <c r="AC336" s="3098"/>
      <c r="AD336" s="3098"/>
      <c r="AE336" s="3098"/>
      <c r="AF336" s="3098"/>
      <c r="AG336" s="3098"/>
      <c r="AH336" s="3098"/>
      <c r="AI336" s="3098"/>
      <c r="AJ336" s="3098"/>
      <c r="AK336" s="3098"/>
      <c r="AL336" s="3098"/>
      <c r="AM336" s="3098"/>
      <c r="AN336" s="3098"/>
      <c r="AO336" s="3143"/>
      <c r="AP336" s="3143"/>
      <c r="AQ336" s="3143"/>
      <c r="AR336" s="3143"/>
      <c r="AS336" s="3143"/>
      <c r="AT336" s="3143"/>
      <c r="AU336" s="3143"/>
      <c r="AV336" s="3143"/>
      <c r="AW336" s="3143"/>
      <c r="AX336" s="3143"/>
      <c r="AY336" s="3143"/>
      <c r="AZ336" s="3143"/>
      <c r="BA336" s="3143"/>
      <c r="BB336" s="3143"/>
      <c r="BC336" s="3143"/>
      <c r="BD336" s="3143"/>
      <c r="BE336" s="3143"/>
      <c r="BF336" s="3143"/>
      <c r="BG336" s="3143"/>
      <c r="BH336" s="3143"/>
      <c r="BI336" s="3143"/>
      <c r="BJ336" s="3143"/>
      <c r="BK336" s="3143"/>
      <c r="BL336" s="3143"/>
      <c r="BM336" s="3143"/>
      <c r="BN336" s="3143"/>
      <c r="BO336" s="3143"/>
      <c r="BP336" s="3143"/>
      <c r="BQ336" s="3189"/>
      <c r="BR336" s="3189"/>
      <c r="BS336" s="3189"/>
      <c r="BT336" s="3189"/>
      <c r="BU336" s="3189"/>
      <c r="BV336" s="3189"/>
      <c r="BW336" s="3189"/>
      <c r="BX336" s="3189"/>
      <c r="BY336" s="3189"/>
      <c r="BZ336" s="3189"/>
      <c r="CA336" s="3143"/>
      <c r="CB336" s="3143"/>
      <c r="CC336" s="3143"/>
    </row>
    <row r="337" spans="1:81" ht="16.5" customHeight="1">
      <c r="A337" s="3143"/>
      <c r="B337" s="3143"/>
      <c r="C337" s="3143"/>
      <c r="D337" s="3143"/>
      <c r="E337" s="3143"/>
      <c r="F337" s="3143"/>
      <c r="G337" s="3143"/>
      <c r="H337" s="3143"/>
      <c r="I337" s="3143"/>
      <c r="J337" s="3143"/>
      <c r="K337" s="3143"/>
      <c r="L337" s="3098"/>
      <c r="M337" s="3098"/>
      <c r="N337" s="3098"/>
      <c r="O337" s="3098"/>
      <c r="P337" s="3098"/>
      <c r="Q337" s="3098"/>
      <c r="R337" s="3098"/>
      <c r="S337" s="3098"/>
      <c r="T337" s="3098"/>
      <c r="U337" s="3098"/>
      <c r="V337" s="3098"/>
      <c r="W337" s="3098"/>
      <c r="X337" s="3098"/>
      <c r="Y337" s="3098"/>
      <c r="Z337" s="3098"/>
      <c r="AA337" s="3098"/>
      <c r="AB337" s="3098"/>
      <c r="AC337" s="3098"/>
      <c r="AD337" s="3098"/>
      <c r="AE337" s="3098"/>
      <c r="AF337" s="3098"/>
      <c r="AG337" s="3098"/>
      <c r="AH337" s="3098"/>
      <c r="AI337" s="3098"/>
      <c r="AJ337" s="3098"/>
      <c r="AK337" s="3098"/>
      <c r="AL337" s="3098"/>
      <c r="AM337" s="3098"/>
      <c r="AN337" s="3098"/>
      <c r="AO337" s="3143"/>
      <c r="AP337" s="3143"/>
      <c r="AQ337" s="3143"/>
      <c r="AR337" s="3143"/>
      <c r="AS337" s="3143"/>
      <c r="AT337" s="3143"/>
      <c r="AU337" s="3143"/>
      <c r="AV337" s="3143"/>
      <c r="AW337" s="3143"/>
      <c r="AX337" s="3143"/>
      <c r="AY337" s="3143"/>
      <c r="AZ337" s="3143"/>
      <c r="BA337" s="3143"/>
      <c r="BB337" s="3143"/>
      <c r="BC337" s="3143"/>
      <c r="BD337" s="3143"/>
      <c r="BE337" s="3143"/>
      <c r="BF337" s="3143"/>
      <c r="BG337" s="3143"/>
      <c r="BH337" s="3143"/>
      <c r="BI337" s="3143"/>
      <c r="BJ337" s="3143"/>
      <c r="BK337" s="3143"/>
      <c r="BL337" s="3143"/>
      <c r="BM337" s="3143"/>
      <c r="BN337" s="3143"/>
      <c r="BO337" s="3143"/>
      <c r="BP337" s="3143"/>
      <c r="BQ337" s="3189"/>
      <c r="BR337" s="3189"/>
      <c r="BS337" s="3189"/>
      <c r="BT337" s="3189"/>
      <c r="BU337" s="3189"/>
      <c r="BV337" s="3189"/>
      <c r="BW337" s="3189"/>
      <c r="BX337" s="3189"/>
      <c r="BY337" s="3189"/>
      <c r="BZ337" s="3189"/>
      <c r="CA337" s="3143"/>
      <c r="CB337" s="3143"/>
      <c r="CC337" s="3143"/>
    </row>
    <row r="338" spans="1:81" ht="16.5" customHeight="1">
      <c r="A338" s="3143"/>
      <c r="B338" s="3143"/>
      <c r="C338" s="3143"/>
      <c r="D338" s="3143"/>
      <c r="E338" s="3143"/>
      <c r="F338" s="3143"/>
      <c r="G338" s="3143"/>
      <c r="H338" s="3143"/>
      <c r="I338" s="3143"/>
      <c r="J338" s="3143"/>
      <c r="K338" s="3143"/>
      <c r="L338" s="3098"/>
      <c r="M338" s="3098"/>
      <c r="N338" s="3098"/>
      <c r="O338" s="3098"/>
      <c r="P338" s="3098"/>
      <c r="Q338" s="3098"/>
      <c r="R338" s="3098"/>
      <c r="S338" s="3098"/>
      <c r="T338" s="3098"/>
      <c r="U338" s="3098"/>
      <c r="V338" s="3098"/>
      <c r="W338" s="3098"/>
      <c r="X338" s="3098"/>
      <c r="Y338" s="3098"/>
      <c r="Z338" s="3098"/>
      <c r="AA338" s="3098"/>
      <c r="AB338" s="3098"/>
      <c r="AC338" s="3098"/>
      <c r="AD338" s="3098"/>
      <c r="AE338" s="3098"/>
      <c r="AF338" s="3098"/>
      <c r="AG338" s="3098"/>
      <c r="AH338" s="3098"/>
      <c r="AI338" s="3098"/>
      <c r="AJ338" s="3098"/>
      <c r="AK338" s="3098"/>
      <c r="AL338" s="3098"/>
      <c r="AM338" s="3098"/>
      <c r="AN338" s="3098"/>
      <c r="AO338" s="3143"/>
      <c r="AP338" s="3143"/>
      <c r="AQ338" s="3143"/>
      <c r="AR338" s="3143"/>
      <c r="AS338" s="3143"/>
      <c r="AT338" s="3143"/>
      <c r="AU338" s="3143"/>
      <c r="AV338" s="3143"/>
      <c r="AW338" s="3143"/>
      <c r="AX338" s="3143"/>
      <c r="AY338" s="3143"/>
      <c r="AZ338" s="3143"/>
      <c r="BA338" s="3143"/>
      <c r="BB338" s="3143"/>
      <c r="BC338" s="3143"/>
      <c r="BD338" s="3143"/>
      <c r="BE338" s="3143"/>
      <c r="BF338" s="3143"/>
      <c r="BG338" s="3143"/>
      <c r="BH338" s="3143"/>
      <c r="BI338" s="3143"/>
      <c r="BJ338" s="3143"/>
      <c r="BK338" s="3143"/>
      <c r="BL338" s="3143"/>
      <c r="BM338" s="3143"/>
      <c r="BN338" s="3143"/>
      <c r="BO338" s="3143"/>
      <c r="BP338" s="3143"/>
      <c r="BQ338" s="3189"/>
      <c r="BR338" s="3189"/>
      <c r="BS338" s="3189"/>
      <c r="BT338" s="3189"/>
      <c r="BU338" s="3189"/>
      <c r="BV338" s="3189"/>
      <c r="BW338" s="3189"/>
      <c r="BX338" s="3189"/>
      <c r="BY338" s="3189"/>
      <c r="BZ338" s="3189"/>
      <c r="CA338" s="3143"/>
      <c r="CB338" s="3143"/>
      <c r="CC338" s="3143"/>
    </row>
    <row r="339" spans="1:81" ht="16.5" customHeight="1">
      <c r="A339" s="3143"/>
      <c r="B339" s="3143"/>
      <c r="C339" s="3143"/>
      <c r="D339" s="3143"/>
      <c r="E339" s="3143"/>
      <c r="F339" s="3143"/>
      <c r="G339" s="3143"/>
      <c r="H339" s="3143"/>
      <c r="I339" s="3143"/>
      <c r="J339" s="3143"/>
      <c r="K339" s="3143"/>
      <c r="L339" s="3098"/>
      <c r="M339" s="3098"/>
      <c r="N339" s="3098"/>
      <c r="O339" s="3098"/>
      <c r="P339" s="3098"/>
      <c r="Q339" s="3098"/>
      <c r="R339" s="3098"/>
      <c r="S339" s="3098"/>
      <c r="T339" s="3098"/>
      <c r="U339" s="3098"/>
      <c r="V339" s="3098"/>
      <c r="W339" s="3098"/>
      <c r="X339" s="3098"/>
      <c r="Y339" s="3098"/>
      <c r="Z339" s="3098"/>
      <c r="AA339" s="3098"/>
      <c r="AB339" s="3098"/>
      <c r="AC339" s="3098"/>
      <c r="AD339" s="3098"/>
      <c r="AE339" s="3098"/>
      <c r="AF339" s="3098"/>
      <c r="AG339" s="3098"/>
      <c r="AH339" s="3098"/>
      <c r="AI339" s="3098"/>
      <c r="AJ339" s="3098"/>
      <c r="AK339" s="3098"/>
      <c r="AL339" s="3098"/>
      <c r="AM339" s="3098"/>
      <c r="AN339" s="3098"/>
      <c r="AO339" s="3143"/>
      <c r="AP339" s="3143"/>
      <c r="AQ339" s="3143"/>
      <c r="AR339" s="3143"/>
      <c r="AS339" s="3143"/>
      <c r="AT339" s="3143"/>
      <c r="AU339" s="3143"/>
      <c r="AV339" s="3143"/>
      <c r="AW339" s="3143"/>
      <c r="AX339" s="3143"/>
      <c r="AY339" s="3143"/>
      <c r="AZ339" s="3143"/>
      <c r="BA339" s="3143"/>
      <c r="BB339" s="3143"/>
      <c r="BC339" s="3143"/>
      <c r="BD339" s="3143"/>
      <c r="BE339" s="3143"/>
      <c r="BF339" s="3143"/>
      <c r="BG339" s="3143"/>
      <c r="BH339" s="3143"/>
      <c r="BI339" s="3143"/>
      <c r="BJ339" s="3143"/>
      <c r="BK339" s="3143"/>
      <c r="BL339" s="3143"/>
      <c r="BM339" s="3143"/>
      <c r="BN339" s="3143"/>
      <c r="BO339" s="3143"/>
      <c r="BP339" s="3143"/>
      <c r="BQ339" s="3189"/>
      <c r="BR339" s="3189"/>
      <c r="BS339" s="3189"/>
      <c r="BT339" s="3189"/>
      <c r="BU339" s="3189"/>
      <c r="BV339" s="3189"/>
      <c r="BW339" s="3189"/>
      <c r="BX339" s="3189"/>
      <c r="BY339" s="3189"/>
      <c r="BZ339" s="3189"/>
      <c r="CA339" s="3143"/>
      <c r="CB339" s="3143"/>
      <c r="CC339" s="3143"/>
    </row>
    <row r="340" spans="1:81" ht="16.5" customHeight="1">
      <c r="A340" s="3143"/>
      <c r="B340" s="3143"/>
      <c r="C340" s="3143"/>
      <c r="D340" s="3143"/>
      <c r="E340" s="3143"/>
      <c r="F340" s="3143"/>
      <c r="G340" s="3143"/>
      <c r="H340" s="3143"/>
      <c r="I340" s="3143"/>
      <c r="J340" s="3143"/>
      <c r="K340" s="3143"/>
      <c r="L340" s="3098"/>
      <c r="M340" s="3098"/>
      <c r="N340" s="3098"/>
      <c r="O340" s="3098"/>
      <c r="P340" s="3098"/>
      <c r="Q340" s="3098"/>
      <c r="R340" s="3098"/>
      <c r="S340" s="3098"/>
      <c r="T340" s="3098"/>
      <c r="U340" s="3098"/>
      <c r="V340" s="3098"/>
      <c r="W340" s="3098"/>
      <c r="X340" s="3098"/>
      <c r="Y340" s="3098"/>
      <c r="Z340" s="3098"/>
      <c r="AA340" s="3098"/>
      <c r="AB340" s="3098"/>
      <c r="AC340" s="3098"/>
      <c r="AD340" s="3098"/>
      <c r="AE340" s="3098"/>
      <c r="AF340" s="3098"/>
      <c r="AG340" s="3098"/>
      <c r="AH340" s="3098"/>
      <c r="AI340" s="3098"/>
      <c r="AJ340" s="3098"/>
      <c r="AK340" s="3098"/>
      <c r="AL340" s="3098"/>
      <c r="AM340" s="3098"/>
      <c r="AN340" s="3098"/>
      <c r="AO340" s="3143"/>
      <c r="AP340" s="3143"/>
      <c r="AQ340" s="3143"/>
      <c r="AR340" s="3143"/>
      <c r="AS340" s="3143"/>
      <c r="AT340" s="3143"/>
      <c r="AU340" s="3143"/>
      <c r="AV340" s="3143"/>
      <c r="AW340" s="3143"/>
      <c r="AX340" s="3143"/>
      <c r="AY340" s="3143"/>
      <c r="AZ340" s="3143"/>
      <c r="BA340" s="3143"/>
      <c r="BB340" s="3143"/>
      <c r="BC340" s="3143"/>
      <c r="BD340" s="3143"/>
      <c r="BE340" s="3143"/>
      <c r="BF340" s="3143"/>
      <c r="BG340" s="3143"/>
      <c r="BH340" s="3143"/>
      <c r="BI340" s="3143"/>
      <c r="BJ340" s="3143"/>
      <c r="BK340" s="3143"/>
      <c r="BL340" s="3143"/>
      <c r="BM340" s="3143"/>
      <c r="BN340" s="3143"/>
      <c r="BO340" s="3143"/>
      <c r="BP340" s="3143"/>
      <c r="BQ340" s="3189"/>
      <c r="BR340" s="3189"/>
      <c r="BS340" s="3189"/>
      <c r="BT340" s="3189"/>
      <c r="BU340" s="3189"/>
      <c r="BV340" s="3189"/>
      <c r="BW340" s="3189"/>
      <c r="BX340" s="3189"/>
      <c r="BY340" s="3189"/>
      <c r="BZ340" s="3189"/>
      <c r="CA340" s="3143"/>
      <c r="CB340" s="3143"/>
      <c r="CC340" s="3143"/>
    </row>
    <row r="341" spans="1:81" ht="16.5" customHeight="1">
      <c r="A341" s="3143"/>
      <c r="B341" s="3143"/>
      <c r="C341" s="3143"/>
      <c r="D341" s="3143"/>
      <c r="E341" s="3143"/>
      <c r="F341" s="3143"/>
      <c r="G341" s="3143"/>
      <c r="H341" s="3143"/>
      <c r="I341" s="3143"/>
      <c r="J341" s="3143"/>
      <c r="K341" s="3143"/>
      <c r="L341" s="3098"/>
      <c r="M341" s="3098"/>
      <c r="N341" s="3098"/>
      <c r="O341" s="3098"/>
      <c r="P341" s="3098"/>
      <c r="Q341" s="3098"/>
      <c r="R341" s="3098"/>
      <c r="S341" s="3098"/>
      <c r="T341" s="3098"/>
      <c r="U341" s="3098"/>
      <c r="V341" s="3098"/>
      <c r="W341" s="3098"/>
      <c r="X341" s="3098"/>
      <c r="Y341" s="3098"/>
      <c r="Z341" s="3098"/>
      <c r="AA341" s="3098"/>
      <c r="AB341" s="3098"/>
      <c r="AC341" s="3098"/>
      <c r="AD341" s="3098"/>
      <c r="AE341" s="3098"/>
      <c r="AF341" s="3098"/>
      <c r="AG341" s="3098"/>
      <c r="AH341" s="3098"/>
      <c r="AI341" s="3098"/>
      <c r="AJ341" s="3098"/>
      <c r="AK341" s="3098"/>
      <c r="AL341" s="3098"/>
      <c r="AM341" s="3098"/>
      <c r="AN341" s="3098"/>
      <c r="AO341" s="3143"/>
      <c r="AP341" s="3143"/>
      <c r="AQ341" s="3143"/>
      <c r="AR341" s="3143"/>
      <c r="AS341" s="3143"/>
      <c r="AT341" s="3143"/>
      <c r="AU341" s="3143"/>
      <c r="AV341" s="3143"/>
      <c r="AW341" s="3143"/>
      <c r="AX341" s="3143"/>
      <c r="AY341" s="3143"/>
      <c r="AZ341" s="3143"/>
      <c r="BA341" s="3143"/>
      <c r="BB341" s="3143"/>
      <c r="BC341" s="3143"/>
      <c r="BD341" s="3143"/>
      <c r="BE341" s="3143"/>
      <c r="BF341" s="3143"/>
      <c r="BG341" s="3143"/>
      <c r="BH341" s="3143"/>
      <c r="BI341" s="3143"/>
      <c r="BJ341" s="3143"/>
      <c r="BK341" s="3143"/>
      <c r="BL341" s="3143"/>
      <c r="BM341" s="3143"/>
      <c r="BN341" s="3143"/>
      <c r="BO341" s="3143"/>
      <c r="BP341" s="3143"/>
      <c r="BQ341" s="3189"/>
      <c r="BR341" s="3189"/>
      <c r="BS341" s="3189"/>
      <c r="BT341" s="3189"/>
      <c r="BU341" s="3189"/>
      <c r="BV341" s="3189"/>
      <c r="BW341" s="3189"/>
      <c r="BX341" s="3189"/>
      <c r="BY341" s="3189"/>
      <c r="BZ341" s="3189"/>
      <c r="CA341" s="3143"/>
      <c r="CB341" s="3143"/>
      <c r="CC341" s="3143"/>
    </row>
    <row r="342" spans="1:81" ht="16.5" customHeight="1">
      <c r="A342" s="3143"/>
      <c r="B342" s="3143"/>
      <c r="C342" s="3143"/>
      <c r="D342" s="3143"/>
      <c r="E342" s="3143"/>
      <c r="F342" s="3143"/>
      <c r="G342" s="3143"/>
      <c r="H342" s="3143"/>
      <c r="I342" s="3143"/>
      <c r="J342" s="3143"/>
      <c r="K342" s="3143"/>
      <c r="L342" s="3098"/>
      <c r="M342" s="3098"/>
      <c r="N342" s="3098"/>
      <c r="O342" s="3098"/>
      <c r="P342" s="3098"/>
      <c r="Q342" s="3098"/>
      <c r="R342" s="3098"/>
      <c r="S342" s="3098"/>
      <c r="T342" s="3098"/>
      <c r="U342" s="3098"/>
      <c r="V342" s="3098"/>
      <c r="W342" s="3098"/>
      <c r="X342" s="3098"/>
      <c r="Y342" s="3098"/>
      <c r="Z342" s="3098"/>
      <c r="AA342" s="3098"/>
      <c r="AB342" s="3098"/>
      <c r="AC342" s="3098"/>
      <c r="AD342" s="3098"/>
      <c r="AE342" s="3098"/>
      <c r="AF342" s="3098"/>
      <c r="AG342" s="3098"/>
      <c r="AH342" s="3098"/>
      <c r="AI342" s="3098"/>
      <c r="AJ342" s="3098"/>
      <c r="AK342" s="3098"/>
      <c r="AL342" s="3098"/>
      <c r="AM342" s="3098"/>
      <c r="AN342" s="3098"/>
      <c r="AO342" s="3143"/>
      <c r="AP342" s="3143"/>
      <c r="AQ342" s="3143"/>
      <c r="AR342" s="3143"/>
      <c r="AS342" s="3143"/>
      <c r="AT342" s="3143"/>
      <c r="AU342" s="3143"/>
      <c r="AV342" s="3143"/>
      <c r="AW342" s="3143"/>
      <c r="AX342" s="3143"/>
      <c r="AY342" s="3143"/>
      <c r="AZ342" s="3143"/>
      <c r="BA342" s="3143"/>
      <c r="BB342" s="3143"/>
      <c r="BC342" s="3143"/>
      <c r="BD342" s="3143"/>
      <c r="BE342" s="3143"/>
      <c r="BF342" s="3143"/>
      <c r="BG342" s="3143"/>
      <c r="BH342" s="3143"/>
      <c r="BI342" s="3143"/>
      <c r="BJ342" s="3143"/>
      <c r="BK342" s="3143"/>
      <c r="BL342" s="3143"/>
      <c r="BM342" s="3143"/>
      <c r="BN342" s="3143"/>
      <c r="BO342" s="3143"/>
      <c r="BP342" s="3143"/>
      <c r="BQ342" s="3189"/>
      <c r="BR342" s="3189"/>
      <c r="BS342" s="3189"/>
      <c r="BT342" s="3189"/>
      <c r="BU342" s="3189"/>
      <c r="BV342" s="3189"/>
      <c r="BW342" s="3189"/>
      <c r="BX342" s="3189"/>
      <c r="BY342" s="3189"/>
      <c r="BZ342" s="3189"/>
      <c r="CA342" s="3143"/>
      <c r="CB342" s="3143"/>
      <c r="CC342" s="3143"/>
    </row>
    <row r="343" spans="1:81" ht="16.5" customHeight="1">
      <c r="A343" s="3143"/>
      <c r="B343" s="3143"/>
      <c r="C343" s="3143"/>
      <c r="D343" s="3143"/>
      <c r="E343" s="3143"/>
      <c r="F343" s="3143"/>
      <c r="G343" s="3143"/>
      <c r="H343" s="3143"/>
      <c r="I343" s="3143"/>
      <c r="J343" s="3143"/>
      <c r="K343" s="3143"/>
      <c r="L343" s="3098"/>
      <c r="M343" s="3098"/>
      <c r="N343" s="3098"/>
      <c r="O343" s="3098"/>
      <c r="P343" s="3098"/>
      <c r="Q343" s="3098"/>
      <c r="R343" s="3098"/>
      <c r="S343" s="3098"/>
      <c r="T343" s="3098"/>
      <c r="U343" s="3098"/>
      <c r="V343" s="3098"/>
      <c r="W343" s="3098"/>
      <c r="X343" s="3098"/>
      <c r="Y343" s="3098"/>
      <c r="Z343" s="3098"/>
      <c r="AA343" s="3098"/>
      <c r="AB343" s="3098"/>
      <c r="AC343" s="3098"/>
      <c r="AD343" s="3098"/>
      <c r="AE343" s="3098"/>
      <c r="AF343" s="3098"/>
      <c r="AG343" s="3098"/>
      <c r="AH343" s="3098"/>
      <c r="AI343" s="3098"/>
      <c r="AJ343" s="3098"/>
      <c r="AK343" s="3098"/>
      <c r="AL343" s="3098"/>
      <c r="AM343" s="3098"/>
      <c r="AN343" s="3098"/>
      <c r="AO343" s="3143"/>
      <c r="AP343" s="3143"/>
      <c r="AQ343" s="3143"/>
      <c r="AR343" s="3143"/>
      <c r="AS343" s="3143"/>
      <c r="AT343" s="3143"/>
      <c r="AU343" s="3143"/>
      <c r="AV343" s="3143"/>
      <c r="AW343" s="3143"/>
      <c r="AX343" s="3143"/>
      <c r="AY343" s="3143"/>
      <c r="AZ343" s="3143"/>
      <c r="BA343" s="3143"/>
      <c r="BB343" s="3143"/>
      <c r="BC343" s="3143"/>
      <c r="BD343" s="3143"/>
      <c r="BE343" s="3143"/>
      <c r="BF343" s="3143"/>
      <c r="BG343" s="3143"/>
      <c r="BH343" s="3143"/>
      <c r="BI343" s="3143"/>
      <c r="BJ343" s="3143"/>
      <c r="BK343" s="3143"/>
      <c r="BL343" s="3143"/>
      <c r="BM343" s="3143"/>
      <c r="BN343" s="3143"/>
      <c r="BO343" s="3143"/>
      <c r="BP343" s="3143"/>
      <c r="BQ343" s="3189"/>
      <c r="BR343" s="3189"/>
      <c r="BS343" s="3189"/>
      <c r="BT343" s="3189"/>
      <c r="BU343" s="3189"/>
      <c r="BV343" s="3189"/>
      <c r="BW343" s="3189"/>
      <c r="BX343" s="3189"/>
      <c r="BY343" s="3189"/>
      <c r="BZ343" s="3189"/>
      <c r="CA343" s="3143"/>
      <c r="CB343" s="3143"/>
      <c r="CC343" s="3143"/>
    </row>
    <row r="344" spans="1:81" ht="16.5" customHeight="1">
      <c r="A344" s="3143"/>
      <c r="B344" s="3143"/>
      <c r="C344" s="3143"/>
      <c r="D344" s="3143"/>
      <c r="E344" s="3143"/>
      <c r="F344" s="3143"/>
      <c r="G344" s="3143"/>
      <c r="H344" s="3143"/>
      <c r="I344" s="3143"/>
      <c r="J344" s="3143"/>
      <c r="K344" s="3143"/>
      <c r="L344" s="3098"/>
      <c r="M344" s="3098"/>
      <c r="N344" s="3098"/>
      <c r="O344" s="3098"/>
      <c r="P344" s="3098"/>
      <c r="Q344" s="3098"/>
      <c r="R344" s="3098"/>
      <c r="S344" s="3098"/>
      <c r="T344" s="3098"/>
      <c r="U344" s="3098"/>
      <c r="V344" s="3098"/>
      <c r="W344" s="3098"/>
      <c r="X344" s="3098"/>
      <c r="Y344" s="3098"/>
      <c r="Z344" s="3098"/>
      <c r="AA344" s="3098"/>
      <c r="AB344" s="3098"/>
      <c r="AC344" s="3098"/>
      <c r="AD344" s="3098"/>
      <c r="AE344" s="3098"/>
      <c r="AF344" s="3098"/>
      <c r="AG344" s="3098"/>
      <c r="AH344" s="3098"/>
      <c r="AI344" s="3098"/>
      <c r="AJ344" s="3098"/>
      <c r="AK344" s="3098"/>
      <c r="AL344" s="3098"/>
      <c r="AM344" s="3098"/>
      <c r="AN344" s="3098"/>
      <c r="AO344" s="3143"/>
      <c r="AP344" s="3143"/>
      <c r="AQ344" s="3143"/>
      <c r="AR344" s="3143"/>
      <c r="AS344" s="3143"/>
      <c r="AT344" s="3143"/>
      <c r="AU344" s="3143"/>
      <c r="AV344" s="3143"/>
      <c r="AW344" s="3143"/>
      <c r="AX344" s="3143"/>
      <c r="AY344" s="3143"/>
      <c r="AZ344" s="3143"/>
      <c r="BA344" s="3143"/>
      <c r="BB344" s="3143"/>
      <c r="BC344" s="3143"/>
      <c r="BD344" s="3143"/>
      <c r="BE344" s="3143"/>
      <c r="BF344" s="3143"/>
      <c r="BG344" s="3143"/>
      <c r="BH344" s="3143"/>
      <c r="BI344" s="3143"/>
      <c r="BJ344" s="3143"/>
      <c r="BK344" s="3143"/>
      <c r="BL344" s="3143"/>
      <c r="BM344" s="3143"/>
      <c r="BN344" s="3143"/>
      <c r="BO344" s="3143"/>
      <c r="BP344" s="3143"/>
      <c r="BQ344" s="3189"/>
      <c r="BR344" s="3189"/>
      <c r="BS344" s="3189"/>
      <c r="BT344" s="3189"/>
      <c r="BU344" s="3189"/>
      <c r="BV344" s="3189"/>
      <c r="BW344" s="3189"/>
      <c r="BX344" s="3189"/>
      <c r="BY344" s="3189"/>
      <c r="BZ344" s="3189"/>
      <c r="CA344" s="3143"/>
      <c r="CB344" s="3143"/>
      <c r="CC344" s="3143"/>
    </row>
    <row r="345" spans="1:81" ht="16.5" customHeight="1">
      <c r="A345" s="3143"/>
      <c r="B345" s="3143"/>
      <c r="C345" s="3143"/>
      <c r="D345" s="3143"/>
      <c r="E345" s="3143"/>
      <c r="F345" s="3143"/>
      <c r="G345" s="3143"/>
      <c r="H345" s="3143"/>
      <c r="I345" s="3143"/>
      <c r="J345" s="3143"/>
      <c r="K345" s="3143"/>
      <c r="L345" s="3098"/>
      <c r="M345" s="3098"/>
      <c r="N345" s="3098"/>
      <c r="O345" s="3098"/>
      <c r="P345" s="3098"/>
      <c r="Q345" s="3098"/>
      <c r="R345" s="3098"/>
      <c r="S345" s="3098"/>
      <c r="T345" s="3098"/>
      <c r="U345" s="3098"/>
      <c r="V345" s="3098"/>
      <c r="W345" s="3098"/>
      <c r="X345" s="3098"/>
      <c r="Y345" s="3098"/>
      <c r="Z345" s="3098"/>
      <c r="AA345" s="3098"/>
      <c r="AB345" s="3098"/>
      <c r="AC345" s="3098"/>
      <c r="AD345" s="3098"/>
      <c r="AE345" s="3098"/>
      <c r="AF345" s="3098"/>
      <c r="AG345" s="3098"/>
      <c r="AH345" s="3098"/>
      <c r="AI345" s="3098"/>
      <c r="AJ345" s="3098"/>
      <c r="AK345" s="3098"/>
      <c r="AL345" s="3098"/>
      <c r="AM345" s="3098"/>
      <c r="AN345" s="3098"/>
      <c r="AO345" s="3143"/>
      <c r="AP345" s="3143"/>
      <c r="AQ345" s="3143"/>
      <c r="AR345" s="3143"/>
      <c r="AS345" s="3143"/>
      <c r="AT345" s="3143"/>
      <c r="AU345" s="3143"/>
      <c r="AV345" s="3143"/>
      <c r="AW345" s="3143"/>
      <c r="AX345" s="3143"/>
      <c r="AY345" s="3143"/>
      <c r="AZ345" s="3143"/>
      <c r="BA345" s="3143"/>
      <c r="BB345" s="3143"/>
      <c r="BC345" s="3143"/>
      <c r="BD345" s="3143"/>
      <c r="BE345" s="3143"/>
      <c r="BF345" s="3143"/>
      <c r="BG345" s="3143"/>
      <c r="BH345" s="3143"/>
      <c r="BI345" s="3143"/>
      <c r="BJ345" s="3143"/>
      <c r="BK345" s="3143"/>
      <c r="BL345" s="3143"/>
      <c r="BM345" s="3143"/>
      <c r="BN345" s="3143"/>
      <c r="BO345" s="3143"/>
      <c r="BP345" s="3143"/>
      <c r="BQ345" s="3189"/>
      <c r="BR345" s="3189"/>
      <c r="BS345" s="3189"/>
      <c r="BT345" s="3189"/>
      <c r="BU345" s="3189"/>
      <c r="BV345" s="3189"/>
      <c r="BW345" s="3189"/>
      <c r="BX345" s="3189"/>
      <c r="BY345" s="3189"/>
      <c r="BZ345" s="3189"/>
      <c r="CA345" s="3143"/>
      <c r="CB345" s="3143"/>
      <c r="CC345" s="3143"/>
    </row>
    <row r="346" spans="1:81" ht="16.5" customHeight="1">
      <c r="A346" s="3143"/>
      <c r="B346" s="3143"/>
      <c r="C346" s="3143"/>
      <c r="D346" s="3143"/>
      <c r="E346" s="3143"/>
      <c r="F346" s="3143"/>
      <c r="G346" s="3143"/>
      <c r="H346" s="3143"/>
      <c r="I346" s="3143"/>
      <c r="J346" s="3143"/>
      <c r="K346" s="3143"/>
      <c r="L346" s="3098"/>
      <c r="M346" s="3098"/>
      <c r="N346" s="3098"/>
      <c r="O346" s="3098"/>
      <c r="P346" s="3098"/>
      <c r="Q346" s="3098"/>
      <c r="R346" s="3098"/>
      <c r="S346" s="3098"/>
      <c r="T346" s="3098"/>
      <c r="U346" s="3098"/>
      <c r="V346" s="3098"/>
      <c r="W346" s="3098"/>
      <c r="X346" s="3098"/>
      <c r="Y346" s="3098"/>
      <c r="Z346" s="3098"/>
      <c r="AA346" s="3098"/>
      <c r="AB346" s="3098"/>
      <c r="AC346" s="3098"/>
      <c r="AD346" s="3098"/>
      <c r="AE346" s="3098"/>
      <c r="AF346" s="3098"/>
      <c r="AG346" s="3098"/>
      <c r="AH346" s="3098"/>
      <c r="AI346" s="3098"/>
      <c r="AJ346" s="3098"/>
      <c r="AK346" s="3098"/>
      <c r="AL346" s="3098"/>
      <c r="AM346" s="3098"/>
      <c r="AN346" s="3098"/>
      <c r="AO346" s="3143"/>
      <c r="AP346" s="3143"/>
      <c r="AQ346" s="3143"/>
      <c r="AR346" s="3143"/>
      <c r="AS346" s="3143"/>
      <c r="AT346" s="3143"/>
      <c r="AU346" s="3143"/>
      <c r="AV346" s="3143"/>
      <c r="AW346" s="3143"/>
      <c r="AX346" s="3143"/>
      <c r="AY346" s="3143"/>
      <c r="AZ346" s="3143"/>
      <c r="BA346" s="3143"/>
      <c r="BB346" s="3143"/>
      <c r="BC346" s="3143"/>
      <c r="BD346" s="3143"/>
      <c r="BE346" s="3143"/>
      <c r="BF346" s="3143"/>
      <c r="BG346" s="3143"/>
      <c r="BH346" s="3143"/>
      <c r="BI346" s="3143"/>
      <c r="BJ346" s="3143"/>
      <c r="BK346" s="3143"/>
      <c r="BL346" s="3143"/>
      <c r="BM346" s="3143"/>
      <c r="BN346" s="3143"/>
      <c r="BO346" s="3143"/>
      <c r="BP346" s="3143"/>
      <c r="BQ346" s="3189"/>
      <c r="BR346" s="3189"/>
      <c r="BS346" s="3189"/>
      <c r="BT346" s="3189"/>
      <c r="BU346" s="3189"/>
      <c r="BV346" s="3189"/>
      <c r="BW346" s="3189"/>
      <c r="BX346" s="3189"/>
      <c r="BY346" s="3189"/>
      <c r="BZ346" s="3189"/>
      <c r="CA346" s="3143"/>
      <c r="CB346" s="3143"/>
      <c r="CC346" s="3143"/>
    </row>
    <row r="347" spans="1:81" ht="16.5" customHeight="1">
      <c r="A347" s="3143"/>
      <c r="B347" s="3143"/>
      <c r="C347" s="3143"/>
      <c r="D347" s="3143"/>
      <c r="E347" s="3143"/>
      <c r="F347" s="3143"/>
      <c r="G347" s="3143"/>
      <c r="H347" s="3143"/>
      <c r="I347" s="3143"/>
      <c r="J347" s="3143"/>
      <c r="K347" s="3143"/>
      <c r="L347" s="3098"/>
      <c r="M347" s="3098"/>
      <c r="N347" s="3098"/>
      <c r="O347" s="3098"/>
      <c r="P347" s="3098"/>
      <c r="Q347" s="3098"/>
      <c r="R347" s="3098"/>
      <c r="S347" s="3098"/>
      <c r="T347" s="3098"/>
      <c r="U347" s="3098"/>
      <c r="V347" s="3098"/>
      <c r="W347" s="3098"/>
      <c r="X347" s="3098"/>
      <c r="Y347" s="3098"/>
      <c r="Z347" s="3098"/>
      <c r="AA347" s="3098"/>
      <c r="AB347" s="3098"/>
      <c r="AC347" s="3098"/>
      <c r="AD347" s="3098"/>
      <c r="AE347" s="3098"/>
      <c r="AF347" s="3098"/>
      <c r="AG347" s="3098"/>
      <c r="AH347" s="3098"/>
      <c r="AI347" s="3098"/>
      <c r="AJ347" s="3098"/>
      <c r="AK347" s="3098"/>
      <c r="AL347" s="3098"/>
      <c r="AM347" s="3098"/>
      <c r="AN347" s="3098"/>
      <c r="AO347" s="3143"/>
      <c r="AP347" s="3143"/>
      <c r="AQ347" s="3143"/>
      <c r="AR347" s="3143"/>
      <c r="AS347" s="3143"/>
      <c r="AT347" s="3143"/>
      <c r="AU347" s="3143"/>
      <c r="AV347" s="3143"/>
      <c r="AW347" s="3143"/>
      <c r="AX347" s="3143"/>
      <c r="AY347" s="3143"/>
      <c r="AZ347" s="3143"/>
      <c r="BA347" s="3143"/>
      <c r="BB347" s="3143"/>
      <c r="BC347" s="3143"/>
      <c r="BD347" s="3143"/>
      <c r="BE347" s="3143"/>
      <c r="BF347" s="3143"/>
      <c r="BG347" s="3143"/>
      <c r="BH347" s="3143"/>
      <c r="BI347" s="3143"/>
      <c r="BJ347" s="3143"/>
      <c r="BK347" s="3143"/>
      <c r="BL347" s="3143"/>
      <c r="BM347" s="3143"/>
      <c r="BN347" s="3143"/>
      <c r="BO347" s="3143"/>
      <c r="BP347" s="3143"/>
      <c r="BQ347" s="3189"/>
      <c r="BR347" s="3189"/>
      <c r="BS347" s="3189"/>
      <c r="BT347" s="3189"/>
      <c r="BU347" s="3189"/>
      <c r="BV347" s="3189"/>
      <c r="BW347" s="3189"/>
      <c r="BX347" s="3189"/>
      <c r="BY347" s="3189"/>
      <c r="BZ347" s="3189"/>
      <c r="CA347" s="3143"/>
      <c r="CB347" s="3143"/>
      <c r="CC347" s="3143"/>
    </row>
    <row r="348" spans="1:81" ht="16.5" customHeight="1">
      <c r="A348" s="3143"/>
      <c r="B348" s="3143"/>
      <c r="C348" s="3143"/>
      <c r="D348" s="3143"/>
      <c r="E348" s="3143"/>
      <c r="F348" s="3143"/>
      <c r="G348" s="3143"/>
      <c r="H348" s="3143"/>
      <c r="I348" s="3143"/>
      <c r="J348" s="3143"/>
      <c r="K348" s="3143"/>
      <c r="L348" s="3098"/>
      <c r="M348" s="3098"/>
      <c r="N348" s="3098"/>
      <c r="O348" s="3098"/>
      <c r="P348" s="3098"/>
      <c r="Q348" s="3098"/>
      <c r="R348" s="3098"/>
      <c r="S348" s="3098"/>
      <c r="T348" s="3098"/>
      <c r="U348" s="3098"/>
      <c r="V348" s="3098"/>
      <c r="W348" s="3098"/>
      <c r="X348" s="3098"/>
      <c r="Y348" s="3098"/>
      <c r="Z348" s="3098"/>
      <c r="AA348" s="3098"/>
      <c r="AB348" s="3098"/>
      <c r="AC348" s="3098"/>
      <c r="AD348" s="3098"/>
      <c r="AE348" s="3098"/>
      <c r="AF348" s="3098"/>
      <c r="AG348" s="3098"/>
      <c r="AH348" s="3098"/>
      <c r="AI348" s="3098"/>
      <c r="AJ348" s="3098"/>
      <c r="AK348" s="3098"/>
      <c r="AL348" s="3098"/>
      <c r="AM348" s="3098"/>
      <c r="AN348" s="3098"/>
      <c r="AO348" s="3143"/>
      <c r="AP348" s="3143"/>
      <c r="AQ348" s="3143"/>
      <c r="AR348" s="3143"/>
      <c r="AS348" s="3143"/>
      <c r="AT348" s="3143"/>
      <c r="AU348" s="3143"/>
      <c r="AV348" s="3143"/>
      <c r="AW348" s="3143"/>
      <c r="AX348" s="3143"/>
      <c r="AY348" s="3143"/>
      <c r="AZ348" s="3143"/>
      <c r="BA348" s="3143"/>
      <c r="BB348" s="3143"/>
      <c r="BC348" s="3143"/>
      <c r="BD348" s="3143"/>
      <c r="BE348" s="3143"/>
      <c r="BF348" s="3143"/>
      <c r="BG348" s="3143"/>
      <c r="BH348" s="3143"/>
      <c r="BI348" s="3143"/>
      <c r="BJ348" s="3143"/>
      <c r="BK348" s="3143"/>
      <c r="BL348" s="3143"/>
      <c r="BM348" s="3143"/>
      <c r="BN348" s="3143"/>
      <c r="BO348" s="3143"/>
      <c r="BP348" s="3143"/>
      <c r="BQ348" s="3189"/>
      <c r="BR348" s="3189"/>
      <c r="BS348" s="3189"/>
      <c r="BT348" s="3189"/>
      <c r="BU348" s="3189"/>
      <c r="BV348" s="3189"/>
      <c r="BW348" s="3189"/>
      <c r="BX348" s="3189"/>
      <c r="BY348" s="3189"/>
      <c r="BZ348" s="3189"/>
      <c r="CA348" s="3143"/>
      <c r="CB348" s="3143"/>
      <c r="CC348" s="3143"/>
    </row>
    <row r="349" spans="1:81" ht="16.5" customHeight="1">
      <c r="A349" s="3143"/>
      <c r="B349" s="3143"/>
      <c r="C349" s="3143"/>
      <c r="D349" s="3143"/>
      <c r="E349" s="3143"/>
      <c r="F349" s="3143"/>
      <c r="G349" s="3143"/>
      <c r="H349" s="3143"/>
      <c r="I349" s="3143"/>
      <c r="J349" s="3143"/>
      <c r="K349" s="3143"/>
      <c r="L349" s="3098"/>
      <c r="M349" s="3098"/>
      <c r="N349" s="3098"/>
      <c r="O349" s="3098"/>
      <c r="P349" s="3098"/>
      <c r="Q349" s="3098"/>
      <c r="R349" s="3098"/>
      <c r="S349" s="3098"/>
      <c r="T349" s="3098"/>
      <c r="U349" s="3098"/>
      <c r="V349" s="3098"/>
      <c r="W349" s="3098"/>
      <c r="X349" s="3098"/>
      <c r="Y349" s="3098"/>
      <c r="Z349" s="3098"/>
      <c r="AA349" s="3098"/>
      <c r="AB349" s="3098"/>
      <c r="AC349" s="3098"/>
      <c r="AD349" s="3098"/>
      <c r="AE349" s="3098"/>
      <c r="AF349" s="3098"/>
      <c r="AG349" s="3098"/>
      <c r="AH349" s="3098"/>
      <c r="AI349" s="3098"/>
      <c r="AJ349" s="3098"/>
      <c r="AK349" s="3098"/>
      <c r="AL349" s="3098"/>
      <c r="AM349" s="3098"/>
      <c r="AN349" s="3098"/>
      <c r="AO349" s="3143"/>
      <c r="AP349" s="3143"/>
      <c r="AQ349" s="3143"/>
      <c r="AR349" s="3143"/>
      <c r="AS349" s="3143"/>
      <c r="AT349" s="3143"/>
      <c r="AU349" s="3143"/>
      <c r="AV349" s="3143"/>
      <c r="AW349" s="3143"/>
      <c r="AX349" s="3143"/>
      <c r="AY349" s="3143"/>
      <c r="AZ349" s="3143"/>
      <c r="BA349" s="3143"/>
      <c r="BB349" s="3143"/>
      <c r="BC349" s="3143"/>
      <c r="BD349" s="3143"/>
      <c r="BE349" s="3143"/>
      <c r="BF349" s="3143"/>
      <c r="BG349" s="3143"/>
      <c r="BH349" s="3143"/>
      <c r="BI349" s="3143"/>
      <c r="BJ349" s="3143"/>
      <c r="BK349" s="3143"/>
      <c r="BL349" s="3143"/>
      <c r="BM349" s="3143"/>
      <c r="BN349" s="3143"/>
      <c r="BO349" s="3143"/>
      <c r="BP349" s="3143"/>
      <c r="BQ349" s="3189"/>
      <c r="BR349" s="3189"/>
      <c r="BS349" s="3189"/>
      <c r="BT349" s="3189"/>
      <c r="BU349" s="3189"/>
      <c r="BV349" s="3189"/>
      <c r="BW349" s="3189"/>
      <c r="BX349" s="3189"/>
      <c r="BY349" s="3189"/>
      <c r="BZ349" s="3189"/>
      <c r="CA349" s="3143"/>
      <c r="CB349" s="3143"/>
      <c r="CC349" s="3143"/>
    </row>
    <row r="350" spans="1:81" ht="16.5" customHeight="1">
      <c r="A350" s="3143"/>
      <c r="B350" s="3143"/>
      <c r="C350" s="3143"/>
      <c r="D350" s="3143"/>
      <c r="E350" s="3143"/>
      <c r="F350" s="3143"/>
      <c r="G350" s="3143"/>
      <c r="H350" s="3143"/>
      <c r="I350" s="3143"/>
      <c r="J350" s="3143"/>
      <c r="K350" s="3143"/>
      <c r="L350" s="3098"/>
      <c r="M350" s="3098"/>
      <c r="N350" s="3098"/>
      <c r="O350" s="3098"/>
      <c r="P350" s="3098"/>
      <c r="Q350" s="3098"/>
      <c r="R350" s="3098"/>
      <c r="S350" s="3098"/>
      <c r="T350" s="3098"/>
      <c r="U350" s="3098"/>
      <c r="V350" s="3098"/>
      <c r="W350" s="3098"/>
      <c r="X350" s="3098"/>
      <c r="Y350" s="3098"/>
      <c r="Z350" s="3098"/>
      <c r="AA350" s="3098"/>
      <c r="AB350" s="3098"/>
      <c r="AC350" s="3098"/>
      <c r="AD350" s="3098"/>
      <c r="AE350" s="3098"/>
      <c r="AF350" s="3098"/>
      <c r="AG350" s="3098"/>
      <c r="AH350" s="3098"/>
      <c r="AI350" s="3098"/>
      <c r="AJ350" s="3098"/>
      <c r="AK350" s="3098"/>
      <c r="AL350" s="3098"/>
      <c r="AM350" s="3098"/>
      <c r="AN350" s="3098"/>
      <c r="AO350" s="3143"/>
      <c r="AP350" s="3143"/>
      <c r="AQ350" s="3143"/>
      <c r="AR350" s="3143"/>
      <c r="AS350" s="3143"/>
      <c r="AT350" s="3143"/>
      <c r="AU350" s="3143"/>
      <c r="AV350" s="3143"/>
      <c r="AW350" s="3143"/>
      <c r="AX350" s="3143"/>
      <c r="AY350" s="3143"/>
      <c r="AZ350" s="3143"/>
      <c r="BA350" s="3143"/>
      <c r="BB350" s="3143"/>
      <c r="BC350" s="3143"/>
      <c r="BD350" s="3143"/>
      <c r="BE350" s="3143"/>
      <c r="BF350" s="3143"/>
      <c r="BG350" s="3143"/>
      <c r="BH350" s="3143"/>
      <c r="BI350" s="3143"/>
      <c r="BJ350" s="3143"/>
      <c r="BK350" s="3143"/>
      <c r="BL350" s="3143"/>
      <c r="BM350" s="3143"/>
      <c r="BN350" s="3143"/>
      <c r="BO350" s="3143"/>
      <c r="BP350" s="3143"/>
      <c r="BQ350" s="3189"/>
      <c r="BR350" s="3189"/>
      <c r="BS350" s="3189"/>
      <c r="BT350" s="3189"/>
      <c r="BU350" s="3189"/>
      <c r="BV350" s="3189"/>
      <c r="BW350" s="3189"/>
      <c r="BX350" s="3189"/>
      <c r="BY350" s="3189"/>
      <c r="BZ350" s="3189"/>
      <c r="CA350" s="3143"/>
      <c r="CB350" s="3143"/>
      <c r="CC350" s="3143"/>
    </row>
    <row r="351" spans="1:81" ht="16.5" customHeight="1">
      <c r="A351" s="3143"/>
      <c r="B351" s="3143"/>
      <c r="C351" s="3143"/>
      <c r="D351" s="3143"/>
      <c r="E351" s="3143"/>
      <c r="F351" s="3143"/>
      <c r="G351" s="3143"/>
      <c r="H351" s="3143"/>
      <c r="I351" s="3143"/>
      <c r="J351" s="3143"/>
      <c r="K351" s="3143"/>
      <c r="L351" s="3098"/>
      <c r="M351" s="3098"/>
      <c r="N351" s="3098"/>
      <c r="O351" s="3098"/>
      <c r="P351" s="3098"/>
      <c r="Q351" s="3098"/>
      <c r="R351" s="3098"/>
      <c r="S351" s="3098"/>
      <c r="T351" s="3098"/>
      <c r="U351" s="3098"/>
      <c r="V351" s="3098"/>
      <c r="W351" s="3098"/>
      <c r="X351" s="3098"/>
      <c r="Y351" s="3098"/>
      <c r="Z351" s="3098"/>
      <c r="AA351" s="3098"/>
      <c r="AB351" s="3098"/>
      <c r="AC351" s="3098"/>
      <c r="AD351" s="3098"/>
      <c r="AE351" s="3098"/>
      <c r="AF351" s="3098"/>
      <c r="AG351" s="3098"/>
      <c r="AH351" s="3098"/>
      <c r="AI351" s="3098"/>
      <c r="AJ351" s="3098"/>
      <c r="AK351" s="3098"/>
      <c r="AL351" s="3098"/>
      <c r="AM351" s="3098"/>
      <c r="AN351" s="3098"/>
      <c r="AO351" s="3143"/>
      <c r="AP351" s="3143"/>
      <c r="AQ351" s="3143"/>
      <c r="AR351" s="3143"/>
      <c r="AS351" s="3143"/>
      <c r="AT351" s="3143"/>
      <c r="AU351" s="3143"/>
      <c r="AV351" s="3143"/>
      <c r="AW351" s="3143"/>
      <c r="AX351" s="3143"/>
      <c r="AY351" s="3143"/>
      <c r="AZ351" s="3143"/>
      <c r="BA351" s="3143"/>
      <c r="BB351" s="3143"/>
      <c r="BC351" s="3143"/>
      <c r="BD351" s="3143"/>
      <c r="BE351" s="3143"/>
      <c r="BF351" s="3143"/>
      <c r="BG351" s="3143"/>
      <c r="BH351" s="3143"/>
      <c r="BI351" s="3143"/>
      <c r="BJ351" s="3143"/>
      <c r="BK351" s="3143"/>
      <c r="BL351" s="3143"/>
      <c r="BM351" s="3143"/>
      <c r="BN351" s="3143"/>
      <c r="BO351" s="3143"/>
      <c r="BP351" s="3143"/>
      <c r="BQ351" s="3189"/>
      <c r="BR351" s="3189"/>
      <c r="BS351" s="3189"/>
      <c r="BT351" s="3189"/>
      <c r="BU351" s="3189"/>
      <c r="BV351" s="3189"/>
      <c r="BW351" s="3189"/>
      <c r="BX351" s="3189"/>
      <c r="BY351" s="3189"/>
      <c r="BZ351" s="3189"/>
      <c r="CA351" s="3143"/>
      <c r="CB351" s="3143"/>
      <c r="CC351" s="3143"/>
    </row>
    <row r="352" spans="1:81" ht="16.5" customHeight="1">
      <c r="A352" s="3143"/>
      <c r="B352" s="3143"/>
      <c r="C352" s="3143"/>
      <c r="D352" s="3143"/>
      <c r="E352" s="3143"/>
      <c r="F352" s="3143"/>
      <c r="G352" s="3143"/>
      <c r="H352" s="3143"/>
      <c r="I352" s="3143"/>
      <c r="J352" s="3143"/>
      <c r="K352" s="3143"/>
      <c r="L352" s="3098"/>
      <c r="M352" s="3098"/>
      <c r="N352" s="3098"/>
      <c r="O352" s="3098"/>
      <c r="P352" s="3098"/>
      <c r="Q352" s="3098"/>
      <c r="R352" s="3098"/>
      <c r="S352" s="3098"/>
      <c r="T352" s="3098"/>
      <c r="U352" s="3098"/>
      <c r="V352" s="3098"/>
      <c r="W352" s="3098"/>
      <c r="X352" s="3098"/>
      <c r="Y352" s="3098"/>
      <c r="Z352" s="3098"/>
      <c r="AA352" s="3098"/>
      <c r="AB352" s="3098"/>
      <c r="AC352" s="3098"/>
      <c r="AD352" s="3098"/>
      <c r="AE352" s="3098"/>
      <c r="AF352" s="3098"/>
      <c r="AG352" s="3098"/>
      <c r="AH352" s="3098"/>
      <c r="AI352" s="3098"/>
      <c r="AJ352" s="3098"/>
      <c r="AK352" s="3098"/>
      <c r="AL352" s="3098"/>
      <c r="AM352" s="3098"/>
      <c r="AN352" s="3098"/>
      <c r="AO352" s="3143"/>
      <c r="AP352" s="3143"/>
      <c r="AQ352" s="3143"/>
      <c r="AR352" s="3143"/>
      <c r="AS352" s="3143"/>
      <c r="AT352" s="3143"/>
      <c r="AU352" s="3143"/>
      <c r="AV352" s="3143"/>
      <c r="AW352" s="3143"/>
      <c r="AX352" s="3143"/>
      <c r="AY352" s="3143"/>
      <c r="AZ352" s="3143"/>
      <c r="BA352" s="3143"/>
      <c r="BB352" s="3143"/>
      <c r="BC352" s="3143"/>
      <c r="BD352" s="3143"/>
      <c r="BE352" s="3143"/>
      <c r="BF352" s="3143"/>
      <c r="BG352" s="3143"/>
      <c r="BH352" s="3143"/>
      <c r="BI352" s="3143"/>
      <c r="BJ352" s="3143"/>
      <c r="BK352" s="3143"/>
      <c r="BL352" s="3143"/>
      <c r="BM352" s="3143"/>
      <c r="BN352" s="3143"/>
      <c r="BO352" s="3143"/>
      <c r="BP352" s="3143"/>
      <c r="BQ352" s="3189"/>
      <c r="BR352" s="3189"/>
      <c r="BS352" s="3189"/>
      <c r="BT352" s="3189"/>
      <c r="BU352" s="3189"/>
      <c r="BV352" s="3189"/>
      <c r="BW352" s="3189"/>
      <c r="BX352" s="3189"/>
      <c r="BY352" s="3189"/>
      <c r="BZ352" s="3189"/>
      <c r="CA352" s="3143"/>
      <c r="CB352" s="3143"/>
      <c r="CC352" s="3143"/>
    </row>
    <row r="353" spans="1:81" ht="16.5" customHeight="1">
      <c r="A353" s="3143"/>
      <c r="B353" s="3143"/>
      <c r="C353" s="3143"/>
      <c r="D353" s="3143"/>
      <c r="E353" s="3143"/>
      <c r="F353" s="3143"/>
      <c r="G353" s="3143"/>
      <c r="H353" s="3143"/>
      <c r="I353" s="3143"/>
      <c r="J353" s="3143"/>
      <c r="K353" s="3143"/>
      <c r="L353" s="3098"/>
      <c r="M353" s="3098"/>
      <c r="N353" s="3098"/>
      <c r="O353" s="3098"/>
      <c r="P353" s="3098"/>
      <c r="Q353" s="3098"/>
      <c r="R353" s="3098"/>
      <c r="S353" s="3098"/>
      <c r="T353" s="3098"/>
      <c r="U353" s="3098"/>
      <c r="V353" s="3098"/>
      <c r="W353" s="3098"/>
      <c r="X353" s="3098"/>
      <c r="Y353" s="3098"/>
      <c r="Z353" s="3098"/>
      <c r="AA353" s="3098"/>
      <c r="AB353" s="3098"/>
      <c r="AC353" s="3098"/>
      <c r="AD353" s="3098"/>
      <c r="AE353" s="3098"/>
      <c r="AF353" s="3098"/>
      <c r="AG353" s="3098"/>
      <c r="AH353" s="3098"/>
      <c r="AI353" s="3098"/>
      <c r="AJ353" s="3098"/>
      <c r="AK353" s="3098"/>
      <c r="AL353" s="3098"/>
      <c r="AM353" s="3098"/>
      <c r="AN353" s="3098"/>
      <c r="AO353" s="3143"/>
      <c r="AP353" s="3143"/>
      <c r="AQ353" s="3143"/>
      <c r="AR353" s="3143"/>
      <c r="AS353" s="3143"/>
      <c r="AT353" s="3143"/>
      <c r="AU353" s="3143"/>
      <c r="AV353" s="3143"/>
      <c r="AW353" s="3143"/>
      <c r="AX353" s="3143"/>
      <c r="AY353" s="3143"/>
      <c r="AZ353" s="3143"/>
      <c r="BA353" s="3143"/>
      <c r="BB353" s="3143"/>
      <c r="BC353" s="3143"/>
      <c r="BD353" s="3143"/>
      <c r="BE353" s="3143"/>
      <c r="BF353" s="3143"/>
      <c r="BG353" s="3143"/>
      <c r="BH353" s="3143"/>
      <c r="BI353" s="3143"/>
      <c r="BJ353" s="3143"/>
      <c r="BK353" s="3143"/>
      <c r="BL353" s="3143"/>
      <c r="BM353" s="3143"/>
      <c r="BN353" s="3143"/>
      <c r="BO353" s="3143"/>
      <c r="BP353" s="3143"/>
      <c r="BQ353" s="3189"/>
      <c r="BR353" s="3189"/>
      <c r="BS353" s="3189"/>
      <c r="BT353" s="3189"/>
      <c r="BU353" s="3189"/>
      <c r="BV353" s="3189"/>
      <c r="BW353" s="3189"/>
      <c r="BX353" s="3189"/>
      <c r="BY353" s="3189"/>
      <c r="BZ353" s="3189"/>
      <c r="CA353" s="3143"/>
      <c r="CB353" s="3143"/>
      <c r="CC353" s="3143"/>
    </row>
    <row r="354" spans="1:81" ht="16.5" customHeight="1">
      <c r="A354" s="3143"/>
      <c r="B354" s="3143"/>
      <c r="C354" s="3143"/>
      <c r="D354" s="3143"/>
      <c r="E354" s="3143"/>
      <c r="F354" s="3143"/>
      <c r="G354" s="3143"/>
      <c r="H354" s="3143"/>
      <c r="I354" s="3143"/>
      <c r="J354" s="3143"/>
      <c r="K354" s="3143"/>
      <c r="L354" s="3098"/>
      <c r="M354" s="3098"/>
      <c r="N354" s="3098"/>
      <c r="O354" s="3098"/>
      <c r="P354" s="3098"/>
      <c r="Q354" s="3098"/>
      <c r="R354" s="3098"/>
      <c r="S354" s="3098"/>
      <c r="T354" s="3098"/>
      <c r="U354" s="3098"/>
      <c r="V354" s="3098"/>
      <c r="W354" s="3098"/>
      <c r="X354" s="3098"/>
      <c r="Y354" s="3098"/>
      <c r="Z354" s="3098"/>
      <c r="AA354" s="3098"/>
      <c r="AB354" s="3098"/>
      <c r="AC354" s="3098"/>
      <c r="AD354" s="3098"/>
      <c r="AE354" s="3098"/>
      <c r="AF354" s="3098"/>
      <c r="AG354" s="3098"/>
      <c r="AH354" s="3098"/>
      <c r="AI354" s="3098"/>
      <c r="AJ354" s="3098"/>
      <c r="AK354" s="3098"/>
      <c r="AL354" s="3098"/>
      <c r="AM354" s="3098"/>
      <c r="AN354" s="3098"/>
      <c r="AO354" s="3143"/>
      <c r="AP354" s="3143"/>
      <c r="AQ354" s="3143"/>
      <c r="AR354" s="3143"/>
      <c r="AS354" s="3143"/>
      <c r="AT354" s="3143"/>
      <c r="AU354" s="3143"/>
      <c r="AV354" s="3143"/>
      <c r="AW354" s="3143"/>
      <c r="AX354" s="3143"/>
      <c r="AY354" s="3143"/>
      <c r="AZ354" s="3143"/>
      <c r="BA354" s="3143"/>
      <c r="BB354" s="3143"/>
      <c r="BC354" s="3143"/>
      <c r="BD354" s="3143"/>
      <c r="BE354" s="3143"/>
      <c r="BF354" s="3143"/>
      <c r="BG354" s="3143"/>
      <c r="BH354" s="3143"/>
      <c r="BI354" s="3143"/>
      <c r="BJ354" s="3143"/>
      <c r="BK354" s="3143"/>
      <c r="BL354" s="3143"/>
      <c r="BM354" s="3143"/>
      <c r="BN354" s="3143"/>
      <c r="BO354" s="3143"/>
      <c r="BP354" s="3143"/>
      <c r="BQ354" s="3189"/>
      <c r="BR354" s="3189"/>
      <c r="BS354" s="3189"/>
      <c r="BT354" s="3189"/>
      <c r="BU354" s="3189"/>
      <c r="BV354" s="3189"/>
      <c r="BW354" s="3189"/>
      <c r="BX354" s="3189"/>
      <c r="BY354" s="3189"/>
      <c r="BZ354" s="3189"/>
      <c r="CA354" s="3143"/>
      <c r="CB354" s="3143"/>
      <c r="CC354" s="3143"/>
    </row>
    <row r="355" spans="1:81" ht="16.5" customHeight="1">
      <c r="A355" s="3143"/>
      <c r="B355" s="3143"/>
      <c r="C355" s="3143"/>
      <c r="D355" s="3143"/>
      <c r="E355" s="3143"/>
      <c r="F355" s="3143"/>
      <c r="G355" s="3143"/>
      <c r="H355" s="3143"/>
      <c r="I355" s="3143"/>
      <c r="J355" s="3143"/>
      <c r="K355" s="3143"/>
      <c r="L355" s="3098"/>
      <c r="M355" s="3098"/>
      <c r="N355" s="3098"/>
      <c r="O355" s="3098"/>
      <c r="P355" s="3098"/>
      <c r="Q355" s="3098"/>
      <c r="R355" s="3098"/>
      <c r="S355" s="3098"/>
      <c r="T355" s="3098"/>
      <c r="U355" s="3098"/>
      <c r="V355" s="3098"/>
      <c r="W355" s="3098"/>
      <c r="X355" s="3098"/>
      <c r="Y355" s="3098"/>
      <c r="Z355" s="3098"/>
      <c r="AA355" s="3098"/>
      <c r="AB355" s="3098"/>
      <c r="AC355" s="3098"/>
      <c r="AD355" s="3098"/>
      <c r="AE355" s="3098"/>
      <c r="AF355" s="3098"/>
      <c r="AG355" s="3098"/>
      <c r="AH355" s="3098"/>
      <c r="AI355" s="3098"/>
      <c r="AJ355" s="3098"/>
      <c r="AK355" s="3098"/>
      <c r="AL355" s="3098"/>
      <c r="AM355" s="3098"/>
      <c r="AN355" s="3098"/>
      <c r="AO355" s="3143"/>
      <c r="AP355" s="3143"/>
      <c r="AQ355" s="3143"/>
      <c r="AR355" s="3143"/>
      <c r="AS355" s="3143"/>
      <c r="AT355" s="3143"/>
      <c r="AU355" s="3143"/>
      <c r="AV355" s="3143"/>
      <c r="AW355" s="3143"/>
      <c r="AX355" s="3143"/>
      <c r="AY355" s="3143"/>
      <c r="AZ355" s="3143"/>
      <c r="BA355" s="3143"/>
      <c r="BB355" s="3143"/>
      <c r="BC355" s="3143"/>
      <c r="BD355" s="3143"/>
      <c r="BE355" s="3143"/>
      <c r="BF355" s="3143"/>
      <c r="BG355" s="3143"/>
      <c r="BH355" s="3143"/>
      <c r="BI355" s="3143"/>
      <c r="BJ355" s="3143"/>
      <c r="BK355" s="3143"/>
      <c r="BL355" s="3143"/>
      <c r="BM355" s="3143"/>
      <c r="BN355" s="3143"/>
      <c r="BO355" s="3143"/>
      <c r="BP355" s="3143"/>
      <c r="BQ355" s="3189"/>
      <c r="BR355" s="3189"/>
      <c r="BS355" s="3189"/>
      <c r="BT355" s="3189"/>
      <c r="BU355" s="3189"/>
      <c r="BV355" s="3189"/>
      <c r="BW355" s="3189"/>
      <c r="BX355" s="3189"/>
      <c r="BY355" s="3189"/>
      <c r="BZ355" s="3189"/>
      <c r="CA355" s="3143"/>
      <c r="CB355" s="3143"/>
      <c r="CC355" s="3143"/>
    </row>
    <row r="356" spans="1:81" ht="16.5" customHeight="1">
      <c r="A356" s="3143"/>
      <c r="B356" s="3143"/>
      <c r="C356" s="3143"/>
      <c r="D356" s="3143"/>
      <c r="E356" s="3143"/>
      <c r="F356" s="3143"/>
      <c r="G356" s="3143"/>
      <c r="H356" s="3143"/>
      <c r="I356" s="3143"/>
      <c r="J356" s="3143"/>
      <c r="K356" s="3143"/>
      <c r="L356" s="3098"/>
      <c r="M356" s="3098"/>
      <c r="N356" s="3098"/>
      <c r="O356" s="3098"/>
      <c r="P356" s="3098"/>
      <c r="Q356" s="3098"/>
      <c r="R356" s="3098"/>
      <c r="S356" s="3098"/>
      <c r="T356" s="3098"/>
      <c r="U356" s="3098"/>
      <c r="V356" s="3098"/>
      <c r="W356" s="3098"/>
      <c r="X356" s="3098"/>
      <c r="Y356" s="3098"/>
      <c r="Z356" s="3098"/>
      <c r="AA356" s="3098"/>
      <c r="AB356" s="3098"/>
      <c r="AC356" s="3098"/>
      <c r="AD356" s="3098"/>
      <c r="AE356" s="3098"/>
      <c r="AF356" s="3098"/>
      <c r="AG356" s="3098"/>
      <c r="AH356" s="3098"/>
      <c r="AI356" s="3098"/>
      <c r="AJ356" s="3098"/>
      <c r="AK356" s="3098"/>
      <c r="AL356" s="3098"/>
      <c r="AM356" s="3098"/>
      <c r="AN356" s="3098"/>
      <c r="AO356" s="3143"/>
      <c r="AP356" s="3143"/>
      <c r="AQ356" s="3143"/>
      <c r="AR356" s="3143"/>
      <c r="AS356" s="3143"/>
      <c r="AT356" s="3143"/>
      <c r="AU356" s="3143"/>
      <c r="AV356" s="3143"/>
      <c r="AW356" s="3143"/>
      <c r="AX356" s="3143"/>
      <c r="AY356" s="3143"/>
      <c r="AZ356" s="3143"/>
      <c r="BA356" s="3143"/>
      <c r="BB356" s="3143"/>
      <c r="BC356" s="3143"/>
      <c r="BD356" s="3143"/>
      <c r="BE356" s="3143"/>
      <c r="BF356" s="3143"/>
      <c r="BG356" s="3143"/>
      <c r="BH356" s="3143"/>
      <c r="BI356" s="3143"/>
      <c r="BJ356" s="3143"/>
      <c r="BK356" s="3143"/>
      <c r="BL356" s="3143"/>
      <c r="BM356" s="3143"/>
      <c r="BN356" s="3143"/>
      <c r="BO356" s="3143"/>
      <c r="BP356" s="3143"/>
      <c r="BQ356" s="3189"/>
      <c r="BR356" s="3189"/>
      <c r="BS356" s="3189"/>
      <c r="BT356" s="3189"/>
      <c r="BU356" s="3189"/>
      <c r="BV356" s="3189"/>
      <c r="BW356" s="3189"/>
      <c r="BX356" s="3189"/>
      <c r="BY356" s="3189"/>
      <c r="BZ356" s="3189"/>
      <c r="CA356" s="3143"/>
      <c r="CB356" s="3143"/>
      <c r="CC356" s="3143"/>
    </row>
    <row r="357" spans="1:81" ht="16.5" customHeight="1">
      <c r="A357" s="3143"/>
      <c r="B357" s="3143"/>
      <c r="C357" s="3143"/>
      <c r="D357" s="3143"/>
      <c r="E357" s="3143"/>
      <c r="F357" s="3143"/>
      <c r="G357" s="3143"/>
      <c r="H357" s="3143"/>
      <c r="I357" s="3143"/>
      <c r="J357" s="3143"/>
      <c r="K357" s="3143"/>
      <c r="L357" s="3098"/>
      <c r="M357" s="3098"/>
      <c r="N357" s="3098"/>
      <c r="O357" s="3098"/>
      <c r="P357" s="3098"/>
      <c r="Q357" s="3098"/>
      <c r="R357" s="3098"/>
      <c r="S357" s="3098"/>
      <c r="T357" s="3098"/>
      <c r="U357" s="3098"/>
      <c r="V357" s="3098"/>
      <c r="W357" s="3098"/>
      <c r="X357" s="3098"/>
      <c r="Y357" s="3098"/>
      <c r="Z357" s="3098"/>
      <c r="AA357" s="3098"/>
      <c r="AB357" s="3098"/>
      <c r="AC357" s="3098"/>
      <c r="AD357" s="3098"/>
      <c r="AE357" s="3098"/>
      <c r="AF357" s="3098"/>
      <c r="AG357" s="3098"/>
      <c r="AH357" s="3098"/>
      <c r="AI357" s="3098"/>
      <c r="AJ357" s="3098"/>
      <c r="AK357" s="3098"/>
      <c r="AL357" s="3098"/>
      <c r="AM357" s="3098"/>
      <c r="AN357" s="3098"/>
      <c r="AO357" s="3143"/>
      <c r="AP357" s="3143"/>
      <c r="AQ357" s="3143"/>
      <c r="AR357" s="3143"/>
      <c r="AS357" s="3143"/>
      <c r="AT357" s="3143"/>
      <c r="AU357" s="3143"/>
      <c r="AV357" s="3143"/>
      <c r="AW357" s="3143"/>
      <c r="AX357" s="3143"/>
      <c r="AY357" s="3143"/>
      <c r="AZ357" s="3143"/>
      <c r="BA357" s="3143"/>
      <c r="BB357" s="3143"/>
      <c r="BC357" s="3143"/>
      <c r="BD357" s="3143"/>
      <c r="BE357" s="3143"/>
      <c r="BF357" s="3143"/>
      <c r="BG357" s="3143"/>
      <c r="BH357" s="3143"/>
      <c r="BI357" s="3143"/>
      <c r="BJ357" s="3143"/>
      <c r="BK357" s="3143"/>
      <c r="BL357" s="3143"/>
      <c r="BM357" s="3143"/>
      <c r="BN357" s="3143"/>
      <c r="BO357" s="3143"/>
      <c r="BP357" s="3143"/>
      <c r="BQ357" s="3189"/>
      <c r="BR357" s="3189"/>
      <c r="BS357" s="3189"/>
      <c r="BT357" s="3189"/>
      <c r="BU357" s="3189"/>
      <c r="BV357" s="3189"/>
      <c r="BW357" s="3189"/>
      <c r="BX357" s="3189"/>
      <c r="BY357" s="3189"/>
      <c r="BZ357" s="3189"/>
      <c r="CA357" s="3143"/>
      <c r="CB357" s="3143"/>
      <c r="CC357" s="3143"/>
    </row>
    <row r="358" spans="1:81" ht="16.5" customHeight="1">
      <c r="A358" s="3143"/>
      <c r="B358" s="3143"/>
      <c r="C358" s="3143"/>
      <c r="D358" s="3143"/>
      <c r="E358" s="3143"/>
      <c r="F358" s="3143"/>
      <c r="G358" s="3143"/>
      <c r="H358" s="3143"/>
      <c r="I358" s="3143"/>
      <c r="J358" s="3143"/>
      <c r="K358" s="3143"/>
      <c r="L358" s="3098"/>
      <c r="M358" s="3098"/>
      <c r="N358" s="3098"/>
      <c r="O358" s="3098"/>
      <c r="P358" s="3098"/>
      <c r="Q358" s="3098"/>
      <c r="R358" s="3098"/>
      <c r="S358" s="3098"/>
      <c r="T358" s="3098"/>
      <c r="U358" s="3098"/>
      <c r="V358" s="3098"/>
      <c r="W358" s="3098"/>
      <c r="X358" s="3098"/>
      <c r="Y358" s="3098"/>
      <c r="Z358" s="3098"/>
      <c r="AA358" s="3098"/>
      <c r="AB358" s="3098"/>
      <c r="AC358" s="3098"/>
      <c r="AD358" s="3098"/>
      <c r="AE358" s="3098"/>
      <c r="AF358" s="3098"/>
      <c r="AG358" s="3098"/>
      <c r="AH358" s="3098"/>
      <c r="AI358" s="3098"/>
      <c r="AJ358" s="3098"/>
      <c r="AK358" s="3098"/>
      <c r="AL358" s="3098"/>
      <c r="AM358" s="3098"/>
      <c r="AN358" s="3098"/>
      <c r="AO358" s="3143"/>
      <c r="AP358" s="3143"/>
      <c r="AQ358" s="3143"/>
      <c r="AR358" s="3143"/>
      <c r="AS358" s="3143"/>
      <c r="AT358" s="3143"/>
      <c r="AU358" s="3143"/>
      <c r="AV358" s="3143"/>
      <c r="AW358" s="3143"/>
      <c r="AX358" s="3143"/>
      <c r="AY358" s="3143"/>
      <c r="AZ358" s="3143"/>
      <c r="BA358" s="3143"/>
      <c r="BB358" s="3143"/>
      <c r="BC358" s="3143"/>
      <c r="BD358" s="3143"/>
      <c r="BE358" s="3143"/>
      <c r="BF358" s="3143"/>
      <c r="BG358" s="3143"/>
      <c r="BH358" s="3143"/>
      <c r="BI358" s="3143"/>
      <c r="BJ358" s="3143"/>
      <c r="BK358" s="3143"/>
      <c r="BL358" s="3143"/>
      <c r="BM358" s="3143"/>
      <c r="BN358" s="3143"/>
      <c r="BO358" s="3143"/>
      <c r="BP358" s="3143"/>
      <c r="BQ358" s="3189"/>
      <c r="BR358" s="3189"/>
      <c r="BS358" s="3189"/>
      <c r="BT358" s="3189"/>
      <c r="BU358" s="3189"/>
      <c r="BV358" s="3189"/>
      <c r="BW358" s="3189"/>
      <c r="BX358" s="3189"/>
      <c r="BY358" s="3189"/>
      <c r="BZ358" s="3189"/>
      <c r="CA358" s="3143"/>
      <c r="CB358" s="3143"/>
      <c r="CC358" s="3143"/>
    </row>
    <row r="359" spans="1:81" ht="16.5" customHeight="1">
      <c r="A359" s="3143"/>
      <c r="B359" s="3143"/>
      <c r="C359" s="3143"/>
      <c r="D359" s="3143"/>
      <c r="E359" s="3143"/>
      <c r="F359" s="3143"/>
      <c r="G359" s="3143"/>
      <c r="H359" s="3143"/>
      <c r="I359" s="3143"/>
      <c r="J359" s="3143"/>
      <c r="K359" s="3143"/>
      <c r="L359" s="3098"/>
      <c r="M359" s="3098"/>
      <c r="N359" s="3098"/>
      <c r="O359" s="3098"/>
      <c r="P359" s="3098"/>
      <c r="Q359" s="3098"/>
      <c r="R359" s="3098"/>
      <c r="S359" s="3098"/>
      <c r="T359" s="3098"/>
      <c r="U359" s="3098"/>
      <c r="V359" s="3098"/>
      <c r="W359" s="3098"/>
      <c r="X359" s="3098"/>
      <c r="Y359" s="3098"/>
      <c r="Z359" s="3098"/>
      <c r="AA359" s="3098"/>
      <c r="AB359" s="3098"/>
      <c r="AC359" s="3098"/>
      <c r="AD359" s="3098"/>
      <c r="AE359" s="3098"/>
      <c r="AF359" s="3098"/>
      <c r="AG359" s="3098"/>
      <c r="AH359" s="3098"/>
      <c r="AI359" s="3098"/>
      <c r="AJ359" s="3098"/>
      <c r="AK359" s="3098"/>
      <c r="AL359" s="3098"/>
      <c r="AM359" s="3098"/>
      <c r="AN359" s="3098"/>
      <c r="AO359" s="3143"/>
      <c r="AP359" s="3143"/>
      <c r="AQ359" s="3143"/>
      <c r="AR359" s="3143"/>
      <c r="AS359" s="3143"/>
      <c r="AT359" s="3143"/>
      <c r="AU359" s="3143"/>
      <c r="AV359" s="3143"/>
      <c r="AW359" s="3143"/>
      <c r="AX359" s="3143"/>
      <c r="AY359" s="3143"/>
      <c r="AZ359" s="3143"/>
      <c r="BA359" s="3143"/>
      <c r="BB359" s="3143"/>
      <c r="BC359" s="3143"/>
      <c r="BD359" s="3143"/>
      <c r="BE359" s="3143"/>
      <c r="BF359" s="3143"/>
      <c r="BG359" s="3143"/>
      <c r="BH359" s="3143"/>
      <c r="BI359" s="3143"/>
      <c r="BJ359" s="3143"/>
      <c r="BK359" s="3143"/>
      <c r="BL359" s="3143"/>
      <c r="BM359" s="3143"/>
      <c r="BN359" s="3143"/>
      <c r="BO359" s="3143"/>
      <c r="BP359" s="3143"/>
      <c r="BQ359" s="3189"/>
      <c r="BR359" s="3189"/>
      <c r="BS359" s="3189"/>
      <c r="BT359" s="3189"/>
      <c r="BU359" s="3189"/>
      <c r="BV359" s="3189"/>
      <c r="BW359" s="3189"/>
      <c r="BX359" s="3189"/>
      <c r="BY359" s="3189"/>
      <c r="BZ359" s="3189"/>
      <c r="CA359" s="3143"/>
      <c r="CB359" s="3143"/>
      <c r="CC359" s="3143"/>
    </row>
    <row r="360" spans="1:81" ht="16.5" customHeight="1">
      <c r="A360" s="3143"/>
      <c r="B360" s="3143"/>
      <c r="C360" s="3143"/>
      <c r="D360" s="3143"/>
      <c r="E360" s="3143"/>
      <c r="F360" s="3143"/>
      <c r="G360" s="3143"/>
      <c r="H360" s="3143"/>
      <c r="I360" s="3143"/>
      <c r="J360" s="3143"/>
      <c r="K360" s="3143"/>
      <c r="L360" s="3098"/>
      <c r="M360" s="3098"/>
      <c r="N360" s="3098"/>
      <c r="O360" s="3098"/>
      <c r="P360" s="3098"/>
      <c r="Q360" s="3098"/>
      <c r="R360" s="3098"/>
      <c r="S360" s="3098"/>
      <c r="T360" s="3098"/>
      <c r="U360" s="3098"/>
      <c r="V360" s="3098"/>
      <c r="W360" s="3098"/>
      <c r="X360" s="3098"/>
      <c r="Y360" s="3098"/>
      <c r="Z360" s="3098"/>
      <c r="AA360" s="3098"/>
      <c r="AB360" s="3098"/>
      <c r="AC360" s="3098"/>
      <c r="AD360" s="3098"/>
      <c r="AE360" s="3098"/>
      <c r="AF360" s="3098"/>
      <c r="AG360" s="3098"/>
      <c r="AH360" s="3098"/>
      <c r="AI360" s="3098"/>
      <c r="AJ360" s="3098"/>
      <c r="AK360" s="3098"/>
      <c r="AL360" s="3098"/>
      <c r="AM360" s="3098"/>
      <c r="AN360" s="3098"/>
      <c r="AO360" s="3143"/>
      <c r="AP360" s="3143"/>
      <c r="AQ360" s="3143"/>
      <c r="AR360" s="3143"/>
      <c r="AS360" s="3143"/>
      <c r="AT360" s="3143"/>
      <c r="AU360" s="3143"/>
      <c r="AV360" s="3143"/>
      <c r="AW360" s="3143"/>
      <c r="AX360" s="3143"/>
      <c r="AY360" s="3143"/>
      <c r="AZ360" s="3143"/>
      <c r="BA360" s="3143"/>
      <c r="BB360" s="3143"/>
      <c r="BC360" s="3143"/>
      <c r="BD360" s="3143"/>
      <c r="BE360" s="3143"/>
      <c r="BF360" s="3143"/>
      <c r="BG360" s="3143"/>
      <c r="BH360" s="3143"/>
      <c r="BI360" s="3143"/>
      <c r="BJ360" s="3143"/>
      <c r="BK360" s="3143"/>
      <c r="BL360" s="3143"/>
      <c r="BM360" s="3143"/>
      <c r="BN360" s="3143"/>
      <c r="BO360" s="3143"/>
      <c r="BP360" s="3143"/>
      <c r="BQ360" s="3189"/>
      <c r="BR360" s="3189"/>
      <c r="BS360" s="3189"/>
      <c r="BT360" s="3189"/>
      <c r="BU360" s="3189"/>
      <c r="BV360" s="3189"/>
      <c r="BW360" s="3189"/>
      <c r="BX360" s="3189"/>
      <c r="BY360" s="3189"/>
      <c r="BZ360" s="3189"/>
      <c r="CA360" s="3143"/>
      <c r="CB360" s="3143"/>
      <c r="CC360" s="3143"/>
    </row>
    <row r="361" spans="1:81" ht="16.5" customHeight="1">
      <c r="A361" s="3143"/>
      <c r="B361" s="3143"/>
      <c r="C361" s="3143"/>
      <c r="D361" s="3143"/>
      <c r="E361" s="3143"/>
      <c r="F361" s="3143"/>
      <c r="G361" s="3143"/>
      <c r="H361" s="3143"/>
      <c r="I361" s="3143"/>
      <c r="J361" s="3143"/>
      <c r="K361" s="3143"/>
      <c r="L361" s="3098"/>
      <c r="M361" s="3098"/>
      <c r="N361" s="3098"/>
      <c r="O361" s="3098"/>
      <c r="P361" s="3098"/>
      <c r="Q361" s="3098"/>
      <c r="R361" s="3098"/>
      <c r="S361" s="3098"/>
      <c r="T361" s="3098"/>
      <c r="U361" s="3098"/>
      <c r="V361" s="3098"/>
      <c r="W361" s="3098"/>
      <c r="X361" s="3098"/>
      <c r="Y361" s="3098"/>
      <c r="Z361" s="3098"/>
      <c r="AA361" s="3098"/>
      <c r="AB361" s="3098"/>
      <c r="AC361" s="3098"/>
      <c r="AD361" s="3098"/>
      <c r="AE361" s="3098"/>
      <c r="AF361" s="3098"/>
      <c r="AG361" s="3098"/>
      <c r="AH361" s="3098"/>
      <c r="AI361" s="3098"/>
      <c r="AJ361" s="3098"/>
      <c r="AK361" s="3098"/>
      <c r="AL361" s="3098"/>
      <c r="AM361" s="3098"/>
      <c r="AN361" s="3098"/>
      <c r="AO361" s="3143"/>
      <c r="AP361" s="3143"/>
      <c r="AQ361" s="3143"/>
      <c r="AR361" s="3143"/>
      <c r="AS361" s="3143"/>
      <c r="AT361" s="3143"/>
      <c r="AU361" s="3143"/>
      <c r="AV361" s="3143"/>
      <c r="AW361" s="3143"/>
      <c r="AX361" s="3143"/>
      <c r="AY361" s="3143"/>
      <c r="AZ361" s="3143"/>
      <c r="BA361" s="3143"/>
      <c r="BB361" s="3143"/>
      <c r="BC361" s="3143"/>
      <c r="BD361" s="3143"/>
      <c r="BE361" s="3143"/>
      <c r="BF361" s="3143"/>
      <c r="BG361" s="3143"/>
      <c r="BH361" s="3143"/>
      <c r="BI361" s="3143"/>
      <c r="BJ361" s="3143"/>
      <c r="BK361" s="3143"/>
      <c r="BL361" s="3143"/>
      <c r="BM361" s="3143"/>
      <c r="BN361" s="3143"/>
      <c r="BO361" s="3143"/>
      <c r="BP361" s="3143"/>
      <c r="BQ361" s="3189"/>
      <c r="BR361" s="3189"/>
      <c r="BS361" s="3189"/>
      <c r="BT361" s="3189"/>
      <c r="BU361" s="3189"/>
      <c r="BV361" s="3189"/>
      <c r="BW361" s="3189"/>
      <c r="BX361" s="3189"/>
      <c r="BY361" s="3189"/>
      <c r="BZ361" s="3189"/>
      <c r="CA361" s="3143"/>
      <c r="CB361" s="3143"/>
      <c r="CC361" s="3143"/>
    </row>
    <row r="362" spans="1:81" ht="16.5" customHeight="1">
      <c r="A362" s="3143"/>
      <c r="B362" s="3143"/>
      <c r="C362" s="3143"/>
      <c r="D362" s="3143"/>
      <c r="E362" s="3143"/>
      <c r="F362" s="3143"/>
      <c r="G362" s="3143"/>
      <c r="H362" s="3143"/>
      <c r="I362" s="3143"/>
      <c r="J362" s="3143"/>
      <c r="K362" s="3143"/>
      <c r="L362" s="3098"/>
      <c r="M362" s="3098"/>
      <c r="N362" s="3098"/>
      <c r="O362" s="3098"/>
      <c r="P362" s="3098"/>
      <c r="Q362" s="3098"/>
      <c r="R362" s="3098"/>
      <c r="S362" s="3098"/>
      <c r="T362" s="3098"/>
      <c r="U362" s="3098"/>
      <c r="V362" s="3098"/>
      <c r="W362" s="3098"/>
      <c r="X362" s="3098"/>
      <c r="Y362" s="3098"/>
      <c r="Z362" s="3098"/>
      <c r="AA362" s="3098"/>
      <c r="AB362" s="3098"/>
      <c r="AC362" s="3098"/>
      <c r="AD362" s="3098"/>
      <c r="AE362" s="3098"/>
      <c r="AF362" s="3098"/>
      <c r="AG362" s="3098"/>
      <c r="AH362" s="3098"/>
      <c r="AI362" s="3098"/>
      <c r="AJ362" s="3098"/>
      <c r="AK362" s="3098"/>
      <c r="AL362" s="3098"/>
      <c r="AM362" s="3098"/>
      <c r="AN362" s="3098"/>
      <c r="AO362" s="3143"/>
      <c r="AP362" s="3143"/>
      <c r="AQ362" s="3143"/>
      <c r="AR362" s="3143"/>
      <c r="AS362" s="3143"/>
      <c r="AT362" s="3143"/>
      <c r="AU362" s="3143"/>
      <c r="AV362" s="3143"/>
      <c r="AW362" s="3143"/>
      <c r="AX362" s="3143"/>
      <c r="AY362" s="3143"/>
      <c r="AZ362" s="3143"/>
      <c r="BA362" s="3143"/>
      <c r="BB362" s="3143"/>
      <c r="BC362" s="3143"/>
      <c r="BD362" s="3143"/>
      <c r="BE362" s="3143"/>
      <c r="BF362" s="3143"/>
      <c r="BG362" s="3143"/>
      <c r="BH362" s="3143"/>
      <c r="BI362" s="3143"/>
      <c r="BJ362" s="3143"/>
      <c r="BK362" s="3143"/>
      <c r="BL362" s="3143"/>
      <c r="BM362" s="3143"/>
      <c r="BN362" s="3143"/>
      <c r="BO362" s="3143"/>
      <c r="BP362" s="3143"/>
      <c r="BQ362" s="3189"/>
      <c r="BR362" s="3189"/>
      <c r="BS362" s="3189"/>
      <c r="BT362" s="3189"/>
      <c r="BU362" s="3189"/>
      <c r="BV362" s="3189"/>
      <c r="BW362" s="3189"/>
      <c r="BX362" s="3189"/>
      <c r="BY362" s="3189"/>
      <c r="BZ362" s="3189"/>
      <c r="CA362" s="3143"/>
      <c r="CB362" s="3143"/>
      <c r="CC362" s="3143"/>
    </row>
    <row r="363" spans="1:81" ht="16.5" customHeight="1">
      <c r="A363" s="3143"/>
      <c r="B363" s="3143"/>
      <c r="C363" s="3143"/>
      <c r="D363" s="3143"/>
      <c r="E363" s="3143"/>
      <c r="F363" s="3143"/>
      <c r="G363" s="3143"/>
      <c r="H363" s="3143"/>
      <c r="I363" s="3143"/>
      <c r="J363" s="3143"/>
      <c r="K363" s="3143"/>
      <c r="L363" s="3098"/>
      <c r="M363" s="3098"/>
      <c r="N363" s="3098"/>
      <c r="O363" s="3098"/>
      <c r="P363" s="3098"/>
      <c r="Q363" s="3098"/>
      <c r="R363" s="3098"/>
      <c r="S363" s="3098"/>
      <c r="T363" s="3098"/>
      <c r="U363" s="3098"/>
      <c r="V363" s="3098"/>
      <c r="W363" s="3098"/>
      <c r="X363" s="3098"/>
      <c r="Y363" s="3098"/>
      <c r="Z363" s="3098"/>
      <c r="AA363" s="3098"/>
      <c r="AB363" s="3098"/>
      <c r="AC363" s="3098"/>
      <c r="AD363" s="3098"/>
      <c r="AE363" s="3098"/>
      <c r="AF363" s="3098"/>
      <c r="AG363" s="3098"/>
      <c r="AH363" s="3098"/>
      <c r="AI363" s="3098"/>
      <c r="AJ363" s="3098"/>
      <c r="AK363" s="3098"/>
      <c r="AL363" s="3098"/>
      <c r="AM363" s="3098"/>
      <c r="AN363" s="3098"/>
      <c r="AO363" s="3143"/>
      <c r="AP363" s="3143"/>
      <c r="AQ363" s="3143"/>
      <c r="AR363" s="3143"/>
      <c r="AS363" s="3143"/>
      <c r="AT363" s="3143"/>
      <c r="AU363" s="3143"/>
      <c r="AV363" s="3143"/>
      <c r="AW363" s="3143"/>
      <c r="AX363" s="3143"/>
      <c r="AY363" s="3143"/>
      <c r="AZ363" s="3143"/>
      <c r="BA363" s="3143"/>
      <c r="BB363" s="3143"/>
      <c r="BC363" s="3143"/>
      <c r="BD363" s="3143"/>
      <c r="BE363" s="3143"/>
      <c r="BF363" s="3143"/>
      <c r="BG363" s="3143"/>
      <c r="BH363" s="3143"/>
      <c r="BI363" s="3143"/>
      <c r="BJ363" s="3143"/>
      <c r="BK363" s="3143"/>
      <c r="BL363" s="3143"/>
      <c r="BM363" s="3143"/>
      <c r="BN363" s="3143"/>
      <c r="BO363" s="3143"/>
      <c r="BP363" s="3143"/>
      <c r="BQ363" s="3189"/>
      <c r="BR363" s="3189"/>
      <c r="BS363" s="3189"/>
      <c r="BT363" s="3189"/>
      <c r="BU363" s="3189"/>
      <c r="BV363" s="3189"/>
      <c r="BW363" s="3189"/>
      <c r="BX363" s="3189"/>
      <c r="BY363" s="3189"/>
      <c r="BZ363" s="3189"/>
      <c r="CA363" s="3143"/>
      <c r="CB363" s="3143"/>
      <c r="CC363" s="3143"/>
    </row>
    <row r="364" spans="1:81" ht="16.5" customHeight="1">
      <c r="A364" s="3143"/>
      <c r="B364" s="3143"/>
      <c r="C364" s="3143"/>
      <c r="D364" s="3143"/>
      <c r="E364" s="3143"/>
      <c r="F364" s="3143"/>
      <c r="G364" s="3143"/>
      <c r="H364" s="3143"/>
      <c r="I364" s="3143"/>
      <c r="J364" s="3143"/>
      <c r="K364" s="3143"/>
      <c r="L364" s="3098"/>
      <c r="M364" s="3098"/>
      <c r="N364" s="3098"/>
      <c r="O364" s="3098"/>
      <c r="P364" s="3098"/>
      <c r="Q364" s="3098"/>
      <c r="R364" s="3098"/>
      <c r="S364" s="3098"/>
      <c r="T364" s="3098"/>
      <c r="U364" s="3098"/>
      <c r="V364" s="3098"/>
      <c r="W364" s="3098"/>
      <c r="X364" s="3098"/>
      <c r="Y364" s="3098"/>
      <c r="Z364" s="3098"/>
      <c r="AA364" s="3098"/>
      <c r="AB364" s="3098"/>
      <c r="AC364" s="3098"/>
      <c r="AD364" s="3098"/>
      <c r="AE364" s="3098"/>
      <c r="AF364" s="3098"/>
      <c r="AG364" s="3098"/>
      <c r="AH364" s="3098"/>
      <c r="AI364" s="3098"/>
      <c r="AJ364" s="3098"/>
      <c r="AK364" s="3098"/>
      <c r="AL364" s="3098"/>
      <c r="AM364" s="3098"/>
      <c r="AN364" s="3098"/>
      <c r="AO364" s="3143"/>
      <c r="AP364" s="3143"/>
      <c r="AQ364" s="3143"/>
      <c r="AR364" s="3143"/>
      <c r="AS364" s="3143"/>
      <c r="AT364" s="3143"/>
      <c r="AU364" s="3143"/>
      <c r="AV364" s="3143"/>
      <c r="AW364" s="3143"/>
      <c r="AX364" s="3143"/>
      <c r="AY364" s="3143"/>
      <c r="AZ364" s="3143"/>
      <c r="BA364" s="3143"/>
      <c r="BB364" s="3143"/>
      <c r="BC364" s="3143"/>
      <c r="BD364" s="3143"/>
      <c r="BE364" s="3143"/>
      <c r="BF364" s="3143"/>
      <c r="BG364" s="3143"/>
      <c r="BH364" s="3143"/>
      <c r="BI364" s="3143"/>
      <c r="BJ364" s="3143"/>
      <c r="BK364" s="3143"/>
      <c r="BL364" s="3143"/>
      <c r="BM364" s="3143"/>
      <c r="BN364" s="3143"/>
      <c r="BO364" s="3143"/>
      <c r="BP364" s="3143"/>
      <c r="BQ364" s="3189"/>
      <c r="BR364" s="3189"/>
      <c r="BS364" s="3189"/>
      <c r="BT364" s="3189"/>
      <c r="BU364" s="3189"/>
      <c r="BV364" s="3189"/>
      <c r="BW364" s="3189"/>
      <c r="BX364" s="3189"/>
      <c r="BY364" s="3189"/>
      <c r="BZ364" s="3189"/>
      <c r="CA364" s="3143"/>
      <c r="CB364" s="3143"/>
      <c r="CC364" s="3143"/>
    </row>
    <row r="365" spans="1:81" ht="16.5" customHeight="1">
      <c r="A365" s="3143"/>
      <c r="B365" s="3143"/>
      <c r="C365" s="3143"/>
      <c r="D365" s="3143"/>
      <c r="E365" s="3143"/>
      <c r="F365" s="3143"/>
      <c r="G365" s="3143"/>
      <c r="H365" s="3143"/>
      <c r="I365" s="3143"/>
      <c r="J365" s="3143"/>
      <c r="K365" s="3143"/>
      <c r="L365" s="3098"/>
      <c r="M365" s="3098"/>
      <c r="N365" s="3098"/>
      <c r="O365" s="3098"/>
      <c r="P365" s="3098"/>
      <c r="Q365" s="3098"/>
      <c r="R365" s="3098"/>
      <c r="S365" s="3098"/>
      <c r="T365" s="3098"/>
      <c r="U365" s="3098"/>
      <c r="V365" s="3098"/>
      <c r="W365" s="3098"/>
      <c r="X365" s="3098"/>
      <c r="Y365" s="3098"/>
      <c r="Z365" s="3098"/>
      <c r="AA365" s="3098"/>
      <c r="AB365" s="3098"/>
      <c r="AC365" s="3098"/>
      <c r="AD365" s="3098"/>
      <c r="AE365" s="3098"/>
      <c r="AF365" s="3098"/>
      <c r="AG365" s="3098"/>
      <c r="AH365" s="3098"/>
      <c r="AI365" s="3098"/>
      <c r="AJ365" s="3098"/>
      <c r="AK365" s="3098"/>
      <c r="AL365" s="3098"/>
      <c r="AM365" s="3098"/>
      <c r="AN365" s="3098"/>
      <c r="AO365" s="3143"/>
      <c r="AP365" s="3143"/>
      <c r="AQ365" s="3143"/>
      <c r="AR365" s="3143"/>
      <c r="AS365" s="3143"/>
      <c r="AT365" s="3143"/>
      <c r="AU365" s="3143"/>
      <c r="AV365" s="3143"/>
      <c r="AW365" s="3143"/>
      <c r="AX365" s="3143"/>
      <c r="AY365" s="3143"/>
      <c r="AZ365" s="3143"/>
      <c r="BA365" s="3143"/>
      <c r="BB365" s="3143"/>
      <c r="BC365" s="3143"/>
      <c r="BD365" s="3143"/>
      <c r="BE365" s="3143"/>
      <c r="BF365" s="3143"/>
      <c r="BG365" s="3143"/>
      <c r="BH365" s="3143"/>
      <c r="BI365" s="3143"/>
      <c r="BJ365" s="3143"/>
      <c r="BK365" s="3143"/>
      <c r="BL365" s="3143"/>
      <c r="BM365" s="3143"/>
      <c r="BN365" s="3143"/>
      <c r="BO365" s="3143"/>
      <c r="BP365" s="3143"/>
      <c r="BQ365" s="3189"/>
      <c r="BR365" s="3189"/>
      <c r="BS365" s="3189"/>
      <c r="BT365" s="3189"/>
      <c r="BU365" s="3189"/>
      <c r="BV365" s="3189"/>
      <c r="BW365" s="3189"/>
      <c r="BX365" s="3189"/>
      <c r="BY365" s="3189"/>
      <c r="BZ365" s="3189"/>
      <c r="CA365" s="3143"/>
      <c r="CB365" s="3143"/>
      <c r="CC365" s="3143"/>
    </row>
    <row r="366" spans="1:81" ht="16.5" customHeight="1">
      <c r="A366" s="3143"/>
      <c r="B366" s="3143"/>
      <c r="C366" s="3143"/>
      <c r="D366" s="3143"/>
      <c r="E366" s="3143"/>
      <c r="F366" s="3143"/>
      <c r="G366" s="3143"/>
      <c r="H366" s="3143"/>
      <c r="I366" s="3143"/>
      <c r="J366" s="3143"/>
      <c r="K366" s="3143"/>
      <c r="L366" s="3098"/>
      <c r="M366" s="3098"/>
      <c r="N366" s="3098"/>
      <c r="O366" s="3098"/>
      <c r="P366" s="3098"/>
      <c r="Q366" s="3098"/>
      <c r="R366" s="3098"/>
      <c r="S366" s="3098"/>
      <c r="T366" s="3098"/>
      <c r="U366" s="3098"/>
      <c r="V366" s="3098"/>
      <c r="W366" s="3098"/>
      <c r="X366" s="3098"/>
      <c r="Y366" s="3098"/>
      <c r="Z366" s="3098"/>
      <c r="AA366" s="3098"/>
      <c r="AB366" s="3098"/>
      <c r="AC366" s="3098"/>
      <c r="AD366" s="3098"/>
      <c r="AE366" s="3098"/>
      <c r="AF366" s="3098"/>
      <c r="AG366" s="3098"/>
      <c r="AH366" s="3098"/>
      <c r="AI366" s="3098"/>
      <c r="AJ366" s="3098"/>
      <c r="AK366" s="3098"/>
      <c r="AL366" s="3098"/>
      <c r="AM366" s="3098"/>
      <c r="AN366" s="3098"/>
      <c r="AO366" s="3143"/>
      <c r="AP366" s="3143"/>
      <c r="AQ366" s="3143"/>
      <c r="AR366" s="3143"/>
      <c r="AS366" s="3143"/>
      <c r="AT366" s="3143"/>
      <c r="AU366" s="3143"/>
      <c r="AV366" s="3143"/>
      <c r="AW366" s="3143"/>
      <c r="AX366" s="3143"/>
      <c r="AY366" s="3143"/>
      <c r="AZ366" s="3143"/>
      <c r="BA366" s="3143"/>
      <c r="BB366" s="3143"/>
      <c r="BC366" s="3143"/>
      <c r="BD366" s="3143"/>
      <c r="BE366" s="3143"/>
      <c r="BF366" s="3143"/>
      <c r="BG366" s="3143"/>
      <c r="BH366" s="3143"/>
      <c r="BI366" s="3143"/>
      <c r="BJ366" s="3143"/>
      <c r="BK366" s="3143"/>
      <c r="BL366" s="3143"/>
      <c r="BM366" s="3143"/>
      <c r="BN366" s="3143"/>
      <c r="BO366" s="3143"/>
      <c r="BP366" s="3143"/>
      <c r="BQ366" s="3189"/>
      <c r="BR366" s="3189"/>
      <c r="BS366" s="3189"/>
      <c r="BT366" s="3189"/>
      <c r="BU366" s="3189"/>
      <c r="BV366" s="3189"/>
      <c r="BW366" s="3189"/>
      <c r="BX366" s="3189"/>
      <c r="BY366" s="3189"/>
      <c r="BZ366" s="3189"/>
      <c r="CA366" s="3143"/>
      <c r="CB366" s="3143"/>
      <c r="CC366" s="3143"/>
    </row>
    <row r="367" spans="1:81" ht="16.5" customHeight="1">
      <c r="A367" s="3143"/>
      <c r="B367" s="3143"/>
      <c r="C367" s="3143"/>
      <c r="D367" s="3143"/>
      <c r="E367" s="3143"/>
      <c r="F367" s="3143"/>
      <c r="G367" s="3143"/>
      <c r="H367" s="3143"/>
      <c r="I367" s="3143"/>
      <c r="J367" s="3143"/>
      <c r="K367" s="3143"/>
      <c r="L367" s="3098"/>
      <c r="M367" s="3098"/>
      <c r="N367" s="3098"/>
      <c r="O367" s="3098"/>
      <c r="P367" s="3098"/>
      <c r="Q367" s="3098"/>
      <c r="R367" s="3098"/>
      <c r="S367" s="3098"/>
      <c r="T367" s="3098"/>
      <c r="U367" s="3098"/>
      <c r="V367" s="3098"/>
      <c r="W367" s="3098"/>
      <c r="X367" s="3098"/>
      <c r="Y367" s="3098"/>
      <c r="Z367" s="3098"/>
      <c r="AA367" s="3098"/>
      <c r="AB367" s="3098"/>
      <c r="AC367" s="3098"/>
      <c r="AD367" s="3098"/>
      <c r="AE367" s="3098"/>
      <c r="AF367" s="3098"/>
      <c r="AG367" s="3098"/>
      <c r="AH367" s="3098"/>
      <c r="AI367" s="3098"/>
      <c r="AJ367" s="3098"/>
      <c r="AK367" s="3098"/>
      <c r="AL367" s="3098"/>
      <c r="AM367" s="3098"/>
      <c r="AN367" s="3098"/>
      <c r="AO367" s="3143"/>
      <c r="AP367" s="3143"/>
      <c r="AQ367" s="3143"/>
      <c r="AR367" s="3143"/>
      <c r="AS367" s="3143"/>
      <c r="AT367" s="3143"/>
      <c r="AU367" s="3143"/>
      <c r="AV367" s="3143"/>
      <c r="AW367" s="3143"/>
      <c r="AX367" s="3143"/>
      <c r="AY367" s="3143"/>
      <c r="AZ367" s="3143"/>
      <c r="BA367" s="3143"/>
      <c r="BB367" s="3143"/>
      <c r="BC367" s="3143"/>
      <c r="BD367" s="3143"/>
      <c r="BE367" s="3143"/>
      <c r="BF367" s="3143"/>
      <c r="BG367" s="3143"/>
      <c r="BH367" s="3143"/>
      <c r="BI367" s="3143"/>
      <c r="BJ367" s="3143"/>
      <c r="BK367" s="3143"/>
      <c r="BL367" s="3143"/>
      <c r="BM367" s="3143"/>
      <c r="BN367" s="3143"/>
      <c r="BO367" s="3143"/>
      <c r="BP367" s="3143"/>
      <c r="BQ367" s="3189"/>
      <c r="BR367" s="3189"/>
      <c r="BS367" s="3189"/>
      <c r="BT367" s="3189"/>
      <c r="BU367" s="3189"/>
      <c r="BV367" s="3189"/>
      <c r="BW367" s="3189"/>
      <c r="BX367" s="3189"/>
      <c r="BY367" s="3189"/>
      <c r="BZ367" s="3189"/>
      <c r="CA367" s="3143"/>
      <c r="CB367" s="3143"/>
      <c r="CC367" s="3143"/>
    </row>
    <row r="368" spans="1:81" ht="16.5" customHeight="1">
      <c r="A368" s="3143"/>
      <c r="B368" s="3143"/>
      <c r="C368" s="3143"/>
      <c r="D368" s="3143"/>
      <c r="E368" s="3143"/>
      <c r="F368" s="3143"/>
      <c r="G368" s="3143"/>
      <c r="H368" s="3143"/>
      <c r="I368" s="3143"/>
      <c r="J368" s="3143"/>
      <c r="K368" s="3143"/>
      <c r="L368" s="3098"/>
      <c r="M368" s="3098"/>
      <c r="N368" s="3098"/>
      <c r="O368" s="3098"/>
      <c r="P368" s="3098"/>
      <c r="Q368" s="3098"/>
      <c r="R368" s="3098"/>
      <c r="S368" s="3098"/>
      <c r="T368" s="3098"/>
      <c r="U368" s="3098"/>
      <c r="V368" s="3098"/>
      <c r="W368" s="3098"/>
      <c r="X368" s="3098"/>
      <c r="Y368" s="3098"/>
      <c r="Z368" s="3098"/>
      <c r="AA368" s="3098"/>
      <c r="AB368" s="3098"/>
      <c r="AC368" s="3098"/>
      <c r="AD368" s="3098"/>
      <c r="AE368" s="3098"/>
      <c r="AF368" s="3098"/>
      <c r="AG368" s="3098"/>
      <c r="AH368" s="3098"/>
      <c r="AI368" s="3098"/>
      <c r="AJ368" s="3098"/>
      <c r="AK368" s="3098"/>
      <c r="AL368" s="3098"/>
      <c r="AM368" s="3098"/>
      <c r="AN368" s="3098"/>
      <c r="AO368" s="3143"/>
      <c r="AP368" s="3143"/>
      <c r="AQ368" s="3143"/>
      <c r="AR368" s="3143"/>
      <c r="AS368" s="3143"/>
      <c r="AT368" s="3143"/>
      <c r="AU368" s="3143"/>
      <c r="AV368" s="3143"/>
      <c r="AW368" s="3143"/>
      <c r="AX368" s="3143"/>
      <c r="AY368" s="3143"/>
      <c r="AZ368" s="3143"/>
      <c r="BA368" s="3143"/>
      <c r="BB368" s="3143"/>
      <c r="BC368" s="3143"/>
      <c r="BD368" s="3143"/>
      <c r="BE368" s="3143"/>
      <c r="BF368" s="3143"/>
      <c r="BG368" s="3143"/>
      <c r="BH368" s="3143"/>
      <c r="BI368" s="3143"/>
      <c r="BJ368" s="3143"/>
      <c r="BK368" s="3143"/>
      <c r="BL368" s="3143"/>
      <c r="BM368" s="3143"/>
      <c r="BN368" s="3143"/>
      <c r="BO368" s="3143"/>
      <c r="BP368" s="3143"/>
      <c r="BQ368" s="3189"/>
      <c r="BR368" s="3189"/>
      <c r="BS368" s="3189"/>
      <c r="BT368" s="3189"/>
      <c r="BU368" s="3189"/>
      <c r="BV368" s="3189"/>
      <c r="BW368" s="3189"/>
      <c r="BX368" s="3189"/>
      <c r="BY368" s="3189"/>
      <c r="BZ368" s="3189"/>
      <c r="CA368" s="3143"/>
      <c r="CB368" s="3143"/>
      <c r="CC368" s="3143"/>
    </row>
    <row r="369" spans="1:81" ht="16.5" customHeight="1">
      <c r="A369" s="3143"/>
      <c r="B369" s="3143"/>
      <c r="C369" s="3143"/>
      <c r="D369" s="3143"/>
      <c r="E369" s="3143"/>
      <c r="F369" s="3143"/>
      <c r="G369" s="3143"/>
      <c r="H369" s="3143"/>
      <c r="I369" s="3143"/>
      <c r="J369" s="3143"/>
      <c r="K369" s="3143"/>
      <c r="L369" s="3098"/>
      <c r="M369" s="3098"/>
      <c r="N369" s="3098"/>
      <c r="O369" s="3098"/>
      <c r="P369" s="3098"/>
      <c r="Q369" s="3098"/>
      <c r="R369" s="3098"/>
      <c r="S369" s="3098"/>
      <c r="T369" s="3098"/>
      <c r="U369" s="3098"/>
      <c r="V369" s="3098"/>
      <c r="W369" s="3098"/>
      <c r="X369" s="3098"/>
      <c r="Y369" s="3098"/>
      <c r="Z369" s="3098"/>
      <c r="AA369" s="3098"/>
      <c r="AB369" s="3098"/>
      <c r="AC369" s="3098"/>
      <c r="AD369" s="3098"/>
      <c r="AE369" s="3098"/>
      <c r="AF369" s="3098"/>
      <c r="AG369" s="3098"/>
      <c r="AH369" s="3098"/>
      <c r="AI369" s="3098"/>
      <c r="AJ369" s="3098"/>
      <c r="AK369" s="3098"/>
      <c r="AL369" s="3098"/>
      <c r="AM369" s="3098"/>
      <c r="AN369" s="3098"/>
      <c r="AO369" s="3143"/>
      <c r="AP369" s="3143"/>
      <c r="AQ369" s="3143"/>
      <c r="AR369" s="3143"/>
      <c r="AS369" s="3143"/>
      <c r="AT369" s="3143"/>
      <c r="AU369" s="3143"/>
      <c r="AV369" s="3143"/>
      <c r="AW369" s="3143"/>
      <c r="AX369" s="3143"/>
      <c r="AY369" s="3143"/>
      <c r="AZ369" s="3143"/>
      <c r="BA369" s="3143"/>
      <c r="BB369" s="3143"/>
      <c r="BC369" s="3143"/>
      <c r="BD369" s="3143"/>
      <c r="BE369" s="3143"/>
      <c r="BF369" s="3143"/>
      <c r="BG369" s="3143"/>
      <c r="BH369" s="3143"/>
      <c r="BI369" s="3143"/>
      <c r="BJ369" s="3143"/>
      <c r="BK369" s="3143"/>
      <c r="BL369" s="3143"/>
      <c r="BM369" s="3143"/>
      <c r="BN369" s="3143"/>
      <c r="BO369" s="3143"/>
      <c r="BP369" s="3143"/>
      <c r="BQ369" s="3189"/>
      <c r="BR369" s="3189"/>
      <c r="BS369" s="3189"/>
      <c r="BT369" s="3189"/>
      <c r="BU369" s="3189"/>
      <c r="BV369" s="3189"/>
      <c r="BW369" s="3189"/>
      <c r="BX369" s="3189"/>
      <c r="BY369" s="3189"/>
      <c r="BZ369" s="3189"/>
      <c r="CA369" s="3143"/>
      <c r="CB369" s="3143"/>
      <c r="CC369" s="3143"/>
    </row>
    <row r="370" spans="1:81" ht="16.5" customHeight="1">
      <c r="A370" s="3143"/>
      <c r="B370" s="3143"/>
      <c r="C370" s="3143"/>
      <c r="D370" s="3143"/>
      <c r="E370" s="3143"/>
      <c r="F370" s="3143"/>
      <c r="G370" s="3143"/>
      <c r="H370" s="3143"/>
      <c r="I370" s="3143"/>
      <c r="J370" s="3143"/>
      <c r="K370" s="3143"/>
      <c r="L370" s="3098"/>
      <c r="M370" s="3098"/>
      <c r="N370" s="3098"/>
      <c r="O370" s="3098"/>
      <c r="P370" s="3098"/>
      <c r="Q370" s="3098"/>
      <c r="R370" s="3098"/>
      <c r="S370" s="3098"/>
      <c r="T370" s="3098"/>
      <c r="U370" s="3098"/>
      <c r="V370" s="3098"/>
      <c r="W370" s="3098"/>
      <c r="X370" s="3098"/>
      <c r="Y370" s="3098"/>
      <c r="Z370" s="3098"/>
      <c r="AA370" s="3098"/>
      <c r="AB370" s="3098"/>
      <c r="AC370" s="3098"/>
      <c r="AD370" s="3098"/>
      <c r="AE370" s="3098"/>
      <c r="AF370" s="3098"/>
      <c r="AG370" s="3098"/>
      <c r="AH370" s="3098"/>
      <c r="AI370" s="3098"/>
      <c r="AJ370" s="3098"/>
      <c r="AK370" s="3098"/>
      <c r="AL370" s="3098"/>
      <c r="AM370" s="3098"/>
      <c r="AN370" s="3098"/>
      <c r="AO370" s="3143"/>
      <c r="AP370" s="3143"/>
      <c r="AQ370" s="3143"/>
      <c r="AR370" s="3143"/>
      <c r="AS370" s="3143"/>
      <c r="AT370" s="3143"/>
      <c r="AU370" s="3143"/>
      <c r="AV370" s="3143"/>
      <c r="AW370" s="3143"/>
      <c r="AX370" s="3143"/>
      <c r="AY370" s="3143"/>
      <c r="AZ370" s="3143"/>
      <c r="BA370" s="3143"/>
      <c r="BB370" s="3143"/>
      <c r="BC370" s="3143"/>
      <c r="BD370" s="3143"/>
      <c r="BE370" s="3143"/>
      <c r="BF370" s="3143"/>
      <c r="BG370" s="3143"/>
      <c r="BH370" s="3143"/>
      <c r="BI370" s="3143"/>
      <c r="BJ370" s="3143"/>
      <c r="BK370" s="3143"/>
      <c r="BL370" s="3143"/>
      <c r="BM370" s="3143"/>
      <c r="BN370" s="3143"/>
      <c r="BO370" s="3143"/>
      <c r="BP370" s="3143"/>
      <c r="BQ370" s="3189"/>
      <c r="BR370" s="3189"/>
      <c r="BS370" s="3189"/>
      <c r="BT370" s="3189"/>
      <c r="BU370" s="3189"/>
      <c r="BV370" s="3189"/>
      <c r="BW370" s="3189"/>
      <c r="BX370" s="3189"/>
      <c r="BY370" s="3189"/>
      <c r="BZ370" s="3189"/>
      <c r="CA370" s="3143"/>
      <c r="CB370" s="3143"/>
      <c r="CC370" s="3143"/>
    </row>
    <row r="371" spans="1:81" ht="16.5" customHeight="1">
      <c r="A371" s="3143"/>
      <c r="B371" s="3143"/>
      <c r="C371" s="3143"/>
      <c r="D371" s="3143"/>
      <c r="E371" s="3143"/>
      <c r="F371" s="3143"/>
      <c r="G371" s="3143"/>
      <c r="H371" s="3143"/>
      <c r="I371" s="3143"/>
      <c r="J371" s="3143"/>
      <c r="K371" s="3143"/>
      <c r="L371" s="3098"/>
      <c r="M371" s="3098"/>
      <c r="N371" s="3098"/>
      <c r="O371" s="3098"/>
      <c r="P371" s="3098"/>
      <c r="Q371" s="3098"/>
      <c r="R371" s="3098"/>
      <c r="S371" s="3098"/>
      <c r="T371" s="3098"/>
      <c r="U371" s="3098"/>
      <c r="V371" s="3098"/>
      <c r="W371" s="3098"/>
      <c r="X371" s="3098"/>
      <c r="Y371" s="3098"/>
      <c r="Z371" s="3098"/>
      <c r="AA371" s="3098"/>
      <c r="AB371" s="3098"/>
      <c r="AC371" s="3098"/>
      <c r="AD371" s="3098"/>
      <c r="AE371" s="3098"/>
      <c r="AF371" s="3098"/>
      <c r="AG371" s="3098"/>
      <c r="AH371" s="3098"/>
      <c r="AI371" s="3098"/>
      <c r="AJ371" s="3098"/>
      <c r="AK371" s="3098"/>
      <c r="AL371" s="3098"/>
      <c r="AM371" s="3098"/>
      <c r="AN371" s="3098"/>
      <c r="AO371" s="3143"/>
      <c r="AP371" s="3143"/>
      <c r="AQ371" s="3143"/>
      <c r="AR371" s="3143"/>
      <c r="AS371" s="3143"/>
      <c r="AT371" s="3143"/>
      <c r="AU371" s="3143"/>
      <c r="AV371" s="3143"/>
      <c r="AW371" s="3143"/>
      <c r="AX371" s="3143"/>
      <c r="AY371" s="3143"/>
      <c r="AZ371" s="3143"/>
      <c r="BA371" s="3143"/>
      <c r="BB371" s="3143"/>
      <c r="BC371" s="3143"/>
      <c r="BD371" s="3143"/>
      <c r="BE371" s="3143"/>
      <c r="BF371" s="3143"/>
      <c r="BG371" s="3143"/>
      <c r="BH371" s="3143"/>
      <c r="BI371" s="3143"/>
      <c r="BJ371" s="3143"/>
      <c r="BK371" s="3143"/>
      <c r="BL371" s="3143"/>
      <c r="BM371" s="3143"/>
      <c r="BN371" s="3143"/>
      <c r="BO371" s="3143"/>
      <c r="BP371" s="3143"/>
      <c r="BQ371" s="3189"/>
      <c r="BR371" s="3189"/>
      <c r="BS371" s="3189"/>
      <c r="BT371" s="3189"/>
      <c r="BU371" s="3189"/>
      <c r="BV371" s="3189"/>
      <c r="BW371" s="3189"/>
      <c r="BX371" s="3189"/>
      <c r="BY371" s="3189"/>
      <c r="BZ371" s="3189"/>
      <c r="CA371" s="3143"/>
      <c r="CB371" s="3143"/>
      <c r="CC371" s="3143"/>
    </row>
    <row r="372" spans="1:81" ht="16.5" customHeight="1">
      <c r="A372" s="3143"/>
      <c r="B372" s="3143"/>
      <c r="C372" s="3143"/>
      <c r="D372" s="3143"/>
      <c r="E372" s="3143"/>
      <c r="F372" s="3143"/>
      <c r="G372" s="3143"/>
      <c r="H372" s="3143"/>
      <c r="I372" s="3143"/>
      <c r="J372" s="3143"/>
      <c r="K372" s="3143"/>
      <c r="L372" s="3098"/>
      <c r="M372" s="3098"/>
      <c r="N372" s="3098"/>
      <c r="O372" s="3098"/>
      <c r="P372" s="3098"/>
      <c r="Q372" s="3098"/>
      <c r="R372" s="3098"/>
      <c r="S372" s="3098"/>
      <c r="T372" s="3098"/>
      <c r="U372" s="3098"/>
      <c r="V372" s="3098"/>
      <c r="W372" s="3098"/>
      <c r="X372" s="3098"/>
      <c r="Y372" s="3098"/>
      <c r="Z372" s="3098"/>
      <c r="AA372" s="3098"/>
      <c r="AB372" s="3098"/>
      <c r="AC372" s="3098"/>
      <c r="AD372" s="3098"/>
      <c r="AE372" s="3098"/>
      <c r="AF372" s="3098"/>
      <c r="AG372" s="3098"/>
      <c r="AH372" s="3098"/>
      <c r="AI372" s="3098"/>
      <c r="AJ372" s="3098"/>
      <c r="AK372" s="3098"/>
      <c r="AL372" s="3098"/>
      <c r="AM372" s="3098"/>
      <c r="AN372" s="3098"/>
      <c r="AO372" s="3143"/>
      <c r="AP372" s="3143"/>
      <c r="AQ372" s="3143"/>
      <c r="AR372" s="3143"/>
      <c r="AS372" s="3143"/>
      <c r="AT372" s="3143"/>
      <c r="AU372" s="3143"/>
      <c r="AV372" s="3143"/>
      <c r="AW372" s="3143"/>
      <c r="AX372" s="3143"/>
      <c r="AY372" s="3143"/>
      <c r="AZ372" s="3143"/>
      <c r="BA372" s="3143"/>
      <c r="BB372" s="3143"/>
      <c r="BC372" s="3143"/>
      <c r="BD372" s="3143"/>
      <c r="BE372" s="3143"/>
      <c r="BF372" s="3143"/>
      <c r="BG372" s="3143"/>
      <c r="BH372" s="3143"/>
      <c r="BI372" s="3143"/>
      <c r="BJ372" s="3143"/>
      <c r="BK372" s="3143"/>
      <c r="BL372" s="3143"/>
      <c r="BM372" s="3143"/>
      <c r="BN372" s="3143"/>
      <c r="BO372" s="3143"/>
      <c r="BP372" s="3143"/>
      <c r="BQ372" s="3189"/>
      <c r="BR372" s="3189"/>
      <c r="BS372" s="3189"/>
      <c r="BT372" s="3189"/>
      <c r="BU372" s="3189"/>
      <c r="BV372" s="3189"/>
      <c r="BW372" s="3189"/>
      <c r="BX372" s="3189"/>
      <c r="BY372" s="3189"/>
      <c r="BZ372" s="3189"/>
      <c r="CA372" s="3143"/>
      <c r="CB372" s="3143"/>
      <c r="CC372" s="3143"/>
    </row>
    <row r="373" spans="1:81" ht="16.5" customHeight="1">
      <c r="A373" s="3143"/>
      <c r="B373" s="3143"/>
      <c r="C373" s="3143"/>
      <c r="D373" s="3143"/>
      <c r="E373" s="3143"/>
      <c r="F373" s="3143"/>
      <c r="G373" s="3143"/>
      <c r="H373" s="3143"/>
      <c r="I373" s="3143"/>
      <c r="J373" s="3143"/>
      <c r="K373" s="3143"/>
      <c r="L373" s="3098"/>
      <c r="M373" s="3098"/>
      <c r="N373" s="3098"/>
      <c r="O373" s="3098"/>
      <c r="P373" s="3098"/>
      <c r="Q373" s="3098"/>
      <c r="R373" s="3098"/>
      <c r="S373" s="3098"/>
      <c r="T373" s="3098"/>
      <c r="U373" s="3098"/>
      <c r="V373" s="3098"/>
      <c r="W373" s="3098"/>
      <c r="X373" s="3098"/>
      <c r="Y373" s="3098"/>
      <c r="Z373" s="3098"/>
      <c r="AA373" s="3098"/>
      <c r="AB373" s="3098"/>
      <c r="AC373" s="3098"/>
      <c r="AD373" s="3098"/>
      <c r="AE373" s="3098"/>
      <c r="AF373" s="3098"/>
      <c r="AG373" s="3098"/>
      <c r="AH373" s="3098"/>
      <c r="AI373" s="3098"/>
      <c r="AJ373" s="3098"/>
      <c r="AK373" s="3098"/>
      <c r="AL373" s="3098"/>
      <c r="AM373" s="3098"/>
      <c r="AN373" s="3098"/>
      <c r="AO373" s="3143"/>
      <c r="AP373" s="3143"/>
      <c r="AQ373" s="3143"/>
      <c r="AR373" s="3143"/>
      <c r="AS373" s="3143"/>
      <c r="AT373" s="3143"/>
      <c r="AU373" s="3143"/>
      <c r="AV373" s="3143"/>
      <c r="AW373" s="3143"/>
      <c r="AX373" s="3143"/>
      <c r="AY373" s="3143"/>
      <c r="AZ373" s="3143"/>
      <c r="BA373" s="3143"/>
      <c r="BB373" s="3143"/>
      <c r="BC373" s="3143"/>
      <c r="BD373" s="3143"/>
      <c r="BE373" s="3143"/>
      <c r="BF373" s="3143"/>
      <c r="BG373" s="3143"/>
      <c r="BH373" s="3143"/>
      <c r="BI373" s="3143"/>
      <c r="BJ373" s="3143"/>
      <c r="BK373" s="3143"/>
      <c r="BL373" s="3143"/>
      <c r="BM373" s="3143"/>
      <c r="BN373" s="3143"/>
      <c r="BO373" s="3143"/>
      <c r="BP373" s="3143"/>
      <c r="BQ373" s="3189"/>
      <c r="BR373" s="3189"/>
      <c r="BS373" s="3189"/>
      <c r="BT373" s="3189"/>
      <c r="BU373" s="3189"/>
      <c r="BV373" s="3189"/>
      <c r="BW373" s="3189"/>
      <c r="BX373" s="3189"/>
      <c r="BY373" s="3189"/>
      <c r="BZ373" s="3189"/>
      <c r="CA373" s="3143"/>
      <c r="CB373" s="3143"/>
      <c r="CC373" s="3143"/>
    </row>
    <row r="374" spans="1:81" ht="16.5" customHeight="1">
      <c r="A374" s="3143"/>
      <c r="B374" s="3143"/>
      <c r="C374" s="3143"/>
      <c r="D374" s="3143"/>
      <c r="E374" s="3143"/>
      <c r="F374" s="3143"/>
      <c r="G374" s="3143"/>
      <c r="H374" s="3143"/>
      <c r="I374" s="3143"/>
      <c r="J374" s="3143"/>
      <c r="K374" s="3143"/>
      <c r="L374" s="3098"/>
      <c r="M374" s="3098"/>
      <c r="N374" s="3098"/>
      <c r="O374" s="3098"/>
      <c r="P374" s="3098"/>
      <c r="Q374" s="3098"/>
      <c r="R374" s="3098"/>
      <c r="S374" s="3098"/>
      <c r="T374" s="3098"/>
      <c r="U374" s="3098"/>
      <c r="V374" s="3098"/>
      <c r="W374" s="3098"/>
      <c r="X374" s="3098"/>
      <c r="Y374" s="3098"/>
      <c r="Z374" s="3098"/>
      <c r="AA374" s="3098"/>
      <c r="AB374" s="3098"/>
      <c r="AC374" s="3098"/>
      <c r="AD374" s="3098"/>
      <c r="AE374" s="3098"/>
      <c r="AF374" s="3098"/>
      <c r="AG374" s="3098"/>
      <c r="AH374" s="3098"/>
      <c r="AI374" s="3098"/>
      <c r="AJ374" s="3098"/>
      <c r="AK374" s="3098"/>
      <c r="AL374" s="3098"/>
      <c r="AM374" s="3098"/>
      <c r="AN374" s="3098"/>
      <c r="AO374" s="3143"/>
      <c r="AP374" s="3143"/>
      <c r="AQ374" s="3143"/>
      <c r="AR374" s="3143"/>
      <c r="AS374" s="3143"/>
      <c r="AT374" s="3143"/>
      <c r="AU374" s="3143"/>
      <c r="AV374" s="3143"/>
      <c r="AW374" s="3143"/>
      <c r="AX374" s="3143"/>
      <c r="AY374" s="3143"/>
      <c r="AZ374" s="3143"/>
      <c r="BA374" s="3143"/>
      <c r="BB374" s="3143"/>
      <c r="BC374" s="3143"/>
      <c r="BD374" s="3143"/>
      <c r="BE374" s="3143"/>
      <c r="BF374" s="3143"/>
      <c r="BG374" s="3143"/>
      <c r="BH374" s="3143"/>
      <c r="BI374" s="3143"/>
      <c r="BJ374" s="3143"/>
      <c r="BK374" s="3143"/>
      <c r="BL374" s="3143"/>
      <c r="BM374" s="3143"/>
      <c r="BN374" s="3143"/>
      <c r="BO374" s="3143"/>
      <c r="BP374" s="3143"/>
      <c r="BQ374" s="3189"/>
      <c r="BR374" s="3189"/>
      <c r="BS374" s="3189"/>
      <c r="BT374" s="3189"/>
      <c r="BU374" s="3189"/>
      <c r="BV374" s="3189"/>
      <c r="BW374" s="3189"/>
      <c r="BX374" s="3189"/>
      <c r="BY374" s="3189"/>
      <c r="BZ374" s="3189"/>
      <c r="CA374" s="3143"/>
      <c r="CB374" s="3143"/>
      <c r="CC374" s="3143"/>
    </row>
    <row r="375" spans="1:81" ht="16.5" customHeight="1">
      <c r="A375" s="3143"/>
      <c r="B375" s="3143"/>
      <c r="C375" s="3143"/>
      <c r="D375" s="3143"/>
      <c r="E375" s="3143"/>
      <c r="F375" s="3143"/>
      <c r="G375" s="3143"/>
      <c r="H375" s="3143"/>
      <c r="I375" s="3143"/>
      <c r="J375" s="3143"/>
      <c r="K375" s="3143"/>
      <c r="L375" s="3098"/>
      <c r="M375" s="3098"/>
      <c r="N375" s="3098"/>
      <c r="O375" s="3098"/>
      <c r="P375" s="3098"/>
      <c r="Q375" s="3098"/>
      <c r="R375" s="3098"/>
      <c r="S375" s="3098"/>
      <c r="T375" s="3098"/>
      <c r="U375" s="3098"/>
      <c r="V375" s="3098"/>
      <c r="W375" s="3098"/>
      <c r="X375" s="3098"/>
      <c r="Y375" s="3098"/>
      <c r="Z375" s="3098"/>
      <c r="AA375" s="3098"/>
      <c r="AB375" s="3098"/>
      <c r="AC375" s="3098"/>
      <c r="AD375" s="3098"/>
      <c r="AE375" s="3098"/>
      <c r="AF375" s="3098"/>
      <c r="AG375" s="3098"/>
      <c r="AH375" s="3098"/>
      <c r="AI375" s="3098"/>
      <c r="AJ375" s="3098"/>
      <c r="AK375" s="3098"/>
      <c r="AL375" s="3098"/>
      <c r="AM375" s="3098"/>
      <c r="AN375" s="3098"/>
      <c r="AO375" s="3143"/>
      <c r="AP375" s="3143"/>
      <c r="AQ375" s="3143"/>
      <c r="AR375" s="3143"/>
      <c r="AS375" s="3143"/>
      <c r="AT375" s="3143"/>
      <c r="AU375" s="3143"/>
      <c r="AV375" s="3143"/>
      <c r="AW375" s="3143"/>
      <c r="AX375" s="3143"/>
      <c r="AY375" s="3143"/>
      <c r="AZ375" s="3143"/>
      <c r="BA375" s="3143"/>
      <c r="BB375" s="3143"/>
      <c r="BC375" s="3143"/>
      <c r="BD375" s="3143"/>
      <c r="BE375" s="3143"/>
      <c r="BF375" s="3143"/>
      <c r="BG375" s="3143"/>
      <c r="BH375" s="3143"/>
      <c r="BI375" s="3143"/>
      <c r="BJ375" s="3143"/>
      <c r="BK375" s="3143"/>
      <c r="BL375" s="3143"/>
      <c r="BM375" s="3143"/>
      <c r="BN375" s="3143"/>
      <c r="BO375" s="3143"/>
      <c r="BP375" s="3143"/>
      <c r="BQ375" s="3189"/>
      <c r="BR375" s="3189"/>
      <c r="BS375" s="3189"/>
      <c r="BT375" s="3189"/>
      <c r="BU375" s="3189"/>
      <c r="BV375" s="3189"/>
      <c r="BW375" s="3189"/>
      <c r="BX375" s="3189"/>
      <c r="BY375" s="3189"/>
      <c r="BZ375" s="3189"/>
      <c r="CA375" s="3143"/>
      <c r="CB375" s="3143"/>
      <c r="CC375" s="3143"/>
    </row>
    <row r="376" spans="1:81" ht="16.5" customHeight="1">
      <c r="A376" s="3143"/>
      <c r="B376" s="3143"/>
      <c r="C376" s="3143"/>
      <c r="D376" s="3143"/>
      <c r="E376" s="3143"/>
      <c r="F376" s="3143"/>
      <c r="G376" s="3143"/>
      <c r="H376" s="3143"/>
      <c r="I376" s="3143"/>
      <c r="J376" s="3143"/>
      <c r="K376" s="3143"/>
      <c r="L376" s="3098"/>
      <c r="M376" s="3098"/>
      <c r="N376" s="3098"/>
      <c r="O376" s="3098"/>
      <c r="P376" s="3098"/>
      <c r="Q376" s="3098"/>
      <c r="R376" s="3098"/>
      <c r="S376" s="3098"/>
      <c r="T376" s="3098"/>
      <c r="U376" s="3098"/>
      <c r="V376" s="3098"/>
      <c r="W376" s="3098"/>
      <c r="X376" s="3098"/>
      <c r="Y376" s="3098"/>
      <c r="Z376" s="3098"/>
      <c r="AA376" s="3098"/>
      <c r="AB376" s="3098"/>
      <c r="AC376" s="3098"/>
      <c r="AD376" s="3098"/>
      <c r="AE376" s="3098"/>
      <c r="AF376" s="3098"/>
      <c r="AG376" s="3098"/>
      <c r="AH376" s="3098"/>
      <c r="AI376" s="3098"/>
      <c r="AJ376" s="3098"/>
      <c r="AK376" s="3098"/>
      <c r="AL376" s="3098"/>
      <c r="AM376" s="3098"/>
      <c r="AN376" s="3098"/>
      <c r="AO376" s="3143"/>
      <c r="AP376" s="3143"/>
      <c r="AQ376" s="3143"/>
      <c r="AR376" s="3143"/>
      <c r="AS376" s="3143"/>
      <c r="AT376" s="3143"/>
      <c r="AU376" s="3143"/>
      <c r="AV376" s="3143"/>
      <c r="AW376" s="3143"/>
      <c r="AX376" s="3143"/>
      <c r="AY376" s="3143"/>
      <c r="AZ376" s="3143"/>
      <c r="BA376" s="3143"/>
      <c r="BB376" s="3143"/>
      <c r="BC376" s="3143"/>
      <c r="BD376" s="3143"/>
      <c r="BE376" s="3143"/>
      <c r="BF376" s="3143"/>
      <c r="BG376" s="3143"/>
      <c r="BH376" s="3143"/>
      <c r="BI376" s="3143"/>
      <c r="BJ376" s="3143"/>
      <c r="BK376" s="3143"/>
      <c r="BL376" s="3143"/>
      <c r="BM376" s="3143"/>
      <c r="BN376" s="3143"/>
      <c r="BO376" s="3143"/>
      <c r="BP376" s="3143"/>
      <c r="BQ376" s="3189"/>
      <c r="BR376" s="3189"/>
      <c r="BS376" s="3189"/>
      <c r="BT376" s="3189"/>
      <c r="BU376" s="3189"/>
      <c r="BV376" s="3189"/>
      <c r="BW376" s="3189"/>
      <c r="BX376" s="3189"/>
      <c r="BY376" s="3189"/>
      <c r="BZ376" s="3189"/>
      <c r="CA376" s="3143"/>
      <c r="CB376" s="3143"/>
      <c r="CC376" s="3143"/>
    </row>
    <row r="377" spans="1:81" ht="16.5" customHeight="1">
      <c r="A377" s="3143"/>
      <c r="B377" s="3143"/>
      <c r="C377" s="3143"/>
      <c r="D377" s="3143"/>
      <c r="E377" s="3143"/>
      <c r="F377" s="3143"/>
      <c r="G377" s="3143"/>
      <c r="H377" s="3143"/>
      <c r="I377" s="3143"/>
      <c r="J377" s="3143"/>
      <c r="K377" s="3143"/>
      <c r="L377" s="3098"/>
      <c r="M377" s="3098"/>
      <c r="N377" s="3098"/>
      <c r="O377" s="3098"/>
      <c r="P377" s="3098"/>
      <c r="Q377" s="3098"/>
      <c r="R377" s="3098"/>
      <c r="S377" s="3098"/>
      <c r="T377" s="3098"/>
      <c r="U377" s="3098"/>
      <c r="V377" s="3098"/>
      <c r="W377" s="3098"/>
      <c r="X377" s="3098"/>
      <c r="Y377" s="3098"/>
      <c r="Z377" s="3098"/>
      <c r="AA377" s="3098"/>
      <c r="AB377" s="3098"/>
      <c r="AC377" s="3098"/>
      <c r="AD377" s="3098"/>
      <c r="AE377" s="3098"/>
      <c r="AF377" s="3098"/>
      <c r="AG377" s="3098"/>
      <c r="AH377" s="3098"/>
      <c r="AI377" s="3098"/>
      <c r="AJ377" s="3098"/>
      <c r="AK377" s="3098"/>
      <c r="AL377" s="3098"/>
      <c r="AM377" s="3098"/>
      <c r="AN377" s="3098"/>
      <c r="AO377" s="3143"/>
      <c r="AP377" s="3143"/>
      <c r="AQ377" s="3143"/>
      <c r="AR377" s="3143"/>
      <c r="AS377" s="3143"/>
      <c r="AT377" s="3143"/>
      <c r="AU377" s="3143"/>
      <c r="AV377" s="3143"/>
      <c r="AW377" s="3143"/>
      <c r="AX377" s="3143"/>
      <c r="AY377" s="3143"/>
      <c r="AZ377" s="3143"/>
      <c r="BA377" s="3143"/>
      <c r="BB377" s="3143"/>
      <c r="BC377" s="3143"/>
      <c r="BD377" s="3143"/>
      <c r="BE377" s="3143"/>
      <c r="BF377" s="3143"/>
      <c r="BG377" s="3143"/>
      <c r="BH377" s="3143"/>
      <c r="BI377" s="3143"/>
      <c r="BJ377" s="3143"/>
      <c r="BK377" s="3143"/>
      <c r="BL377" s="3143"/>
      <c r="BM377" s="3143"/>
      <c r="BN377" s="3143"/>
      <c r="BO377" s="3143"/>
      <c r="BP377" s="3143"/>
      <c r="BQ377" s="3189"/>
      <c r="BR377" s="3189"/>
      <c r="BS377" s="3189"/>
      <c r="BT377" s="3189"/>
      <c r="BU377" s="3189"/>
      <c r="BV377" s="3189"/>
      <c r="BW377" s="3189"/>
      <c r="BX377" s="3189"/>
      <c r="BY377" s="3189"/>
      <c r="BZ377" s="3189"/>
      <c r="CA377" s="3143"/>
      <c r="CB377" s="3143"/>
      <c r="CC377" s="3143"/>
    </row>
    <row r="378" spans="1:81" ht="16.5" customHeight="1">
      <c r="A378" s="3143"/>
      <c r="B378" s="3143"/>
      <c r="C378" s="3143"/>
      <c r="D378" s="3143"/>
      <c r="E378" s="3143"/>
      <c r="F378" s="3143"/>
      <c r="G378" s="3143"/>
      <c r="H378" s="3143"/>
      <c r="I378" s="3143"/>
      <c r="J378" s="3143"/>
      <c r="K378" s="3143"/>
      <c r="L378" s="3098"/>
      <c r="M378" s="3098"/>
      <c r="N378" s="3098"/>
      <c r="O378" s="3098"/>
      <c r="P378" s="3098"/>
      <c r="Q378" s="3098"/>
      <c r="R378" s="3098"/>
      <c r="S378" s="3098"/>
      <c r="T378" s="3098"/>
      <c r="U378" s="3098"/>
      <c r="V378" s="3098"/>
      <c r="W378" s="3098"/>
      <c r="X378" s="3098"/>
      <c r="Y378" s="3098"/>
      <c r="Z378" s="3098"/>
      <c r="AA378" s="3098"/>
      <c r="AB378" s="3098"/>
      <c r="AC378" s="3098"/>
      <c r="AD378" s="3098"/>
      <c r="AE378" s="3098"/>
      <c r="AF378" s="3098"/>
      <c r="AG378" s="3098"/>
      <c r="AH378" s="3098"/>
      <c r="AI378" s="3098"/>
      <c r="AJ378" s="3098"/>
      <c r="AK378" s="3098"/>
      <c r="AL378" s="3098"/>
      <c r="AM378" s="3098"/>
      <c r="AN378" s="3098"/>
      <c r="AO378" s="3143"/>
      <c r="AP378" s="3143"/>
      <c r="AQ378" s="3143"/>
      <c r="AR378" s="3143"/>
      <c r="AS378" s="3143"/>
      <c r="AT378" s="3143"/>
      <c r="AU378" s="3143"/>
      <c r="AV378" s="3143"/>
      <c r="AW378" s="3143"/>
      <c r="AX378" s="3143"/>
      <c r="AY378" s="3143"/>
      <c r="AZ378" s="3143"/>
      <c r="BA378" s="3143"/>
      <c r="BB378" s="3143"/>
      <c r="BC378" s="3143"/>
      <c r="BD378" s="3143"/>
      <c r="BE378" s="3143"/>
      <c r="BF378" s="3143"/>
      <c r="BG378" s="3143"/>
      <c r="BH378" s="3143"/>
      <c r="BI378" s="3143"/>
      <c r="BJ378" s="3143"/>
      <c r="BK378" s="3143"/>
      <c r="BL378" s="3143"/>
      <c r="BM378" s="3143"/>
      <c r="BN378" s="3143"/>
      <c r="BO378" s="3143"/>
      <c r="BP378" s="3143"/>
      <c r="BQ378" s="3189"/>
      <c r="BR378" s="3189"/>
      <c r="BS378" s="3189"/>
      <c r="BT378" s="3189"/>
      <c r="BU378" s="3189"/>
      <c r="BV378" s="3189"/>
      <c r="BW378" s="3189"/>
      <c r="BX378" s="3189"/>
      <c r="BY378" s="3189"/>
      <c r="BZ378" s="3189"/>
      <c r="CA378" s="3143"/>
      <c r="CB378" s="3143"/>
      <c r="CC378" s="3143"/>
    </row>
    <row r="379" spans="1:81" ht="16.5" customHeight="1">
      <c r="A379" s="3143"/>
      <c r="B379" s="3143"/>
      <c r="C379" s="3143"/>
      <c r="D379" s="3143"/>
      <c r="E379" s="3143"/>
      <c r="F379" s="3143"/>
      <c r="G379" s="3143"/>
      <c r="H379" s="3143"/>
      <c r="I379" s="3143"/>
      <c r="J379" s="3143"/>
      <c r="K379" s="3143"/>
      <c r="L379" s="3098"/>
      <c r="M379" s="3098"/>
      <c r="N379" s="3098"/>
      <c r="O379" s="3098"/>
      <c r="P379" s="3098"/>
      <c r="Q379" s="3098"/>
      <c r="R379" s="3098"/>
      <c r="S379" s="3098"/>
      <c r="T379" s="3098"/>
      <c r="U379" s="3098"/>
      <c r="V379" s="3098"/>
      <c r="W379" s="3098"/>
      <c r="X379" s="3098"/>
      <c r="Y379" s="3098"/>
      <c r="Z379" s="3098"/>
      <c r="AA379" s="3098"/>
      <c r="AB379" s="3098"/>
      <c r="AC379" s="3098"/>
      <c r="AD379" s="3098"/>
      <c r="AE379" s="3098"/>
      <c r="AF379" s="3098"/>
      <c r="AG379" s="3098"/>
      <c r="AH379" s="3098"/>
      <c r="AI379" s="3098"/>
      <c r="AJ379" s="3098"/>
      <c r="AK379" s="3098"/>
      <c r="AL379" s="3098"/>
      <c r="AM379" s="3098"/>
      <c r="AN379" s="3098"/>
      <c r="AO379" s="3143"/>
      <c r="AP379" s="3143"/>
      <c r="AQ379" s="3143"/>
      <c r="AR379" s="3143"/>
      <c r="AS379" s="3143"/>
      <c r="AT379" s="3143"/>
      <c r="AU379" s="3143"/>
      <c r="AV379" s="3143"/>
      <c r="AW379" s="3143"/>
      <c r="AX379" s="3143"/>
      <c r="AY379" s="3143"/>
      <c r="AZ379" s="3143"/>
      <c r="BA379" s="3143"/>
      <c r="BB379" s="3143"/>
      <c r="BC379" s="3143"/>
      <c r="BD379" s="3143"/>
      <c r="BE379" s="3143"/>
      <c r="BF379" s="3143"/>
      <c r="BG379" s="3143"/>
      <c r="BH379" s="3143"/>
      <c r="BI379" s="3143"/>
      <c r="BJ379" s="3143"/>
      <c r="BK379" s="3143"/>
      <c r="BL379" s="3143"/>
      <c r="BM379" s="3143"/>
      <c r="BN379" s="3143"/>
      <c r="BO379" s="3143"/>
      <c r="BP379" s="3143"/>
      <c r="BQ379" s="3189"/>
      <c r="BR379" s="3189"/>
      <c r="BS379" s="3189"/>
      <c r="BT379" s="3189"/>
      <c r="BU379" s="3189"/>
      <c r="BV379" s="3189"/>
      <c r="BW379" s="3189"/>
      <c r="BX379" s="3189"/>
      <c r="BY379" s="3189"/>
      <c r="BZ379" s="3189"/>
      <c r="CA379" s="3143"/>
      <c r="CB379" s="3143"/>
      <c r="CC379" s="3143"/>
    </row>
    <row r="380" spans="1:81" ht="16.5" customHeight="1">
      <c r="A380" s="3143"/>
      <c r="B380" s="3143"/>
      <c r="C380" s="3143"/>
      <c r="D380" s="3143"/>
      <c r="E380" s="3143"/>
      <c r="F380" s="3143"/>
      <c r="G380" s="3143"/>
      <c r="H380" s="3143"/>
      <c r="I380" s="3143"/>
      <c r="J380" s="3143"/>
      <c r="K380" s="3143"/>
      <c r="L380" s="3098"/>
      <c r="M380" s="3098"/>
      <c r="N380" s="3098"/>
      <c r="O380" s="3098"/>
      <c r="P380" s="3098"/>
      <c r="Q380" s="3098"/>
      <c r="R380" s="3098"/>
      <c r="S380" s="3098"/>
      <c r="T380" s="3098"/>
      <c r="U380" s="3098"/>
      <c r="V380" s="3098"/>
      <c r="W380" s="3098"/>
      <c r="X380" s="3098"/>
      <c r="Y380" s="3098"/>
      <c r="Z380" s="3098"/>
      <c r="AA380" s="3098"/>
      <c r="AB380" s="3098"/>
      <c r="AC380" s="3098"/>
      <c r="AD380" s="3098"/>
      <c r="AE380" s="3098"/>
      <c r="AF380" s="3098"/>
      <c r="AG380" s="3098"/>
      <c r="AH380" s="3098"/>
      <c r="AI380" s="3098"/>
      <c r="AJ380" s="3098"/>
      <c r="AK380" s="3098"/>
      <c r="AL380" s="3098"/>
      <c r="AM380" s="3098"/>
      <c r="AN380" s="3098"/>
      <c r="AO380" s="3143"/>
      <c r="AP380" s="3143"/>
      <c r="AQ380" s="3143"/>
      <c r="AR380" s="3143"/>
      <c r="AS380" s="3143"/>
      <c r="AT380" s="3143"/>
      <c r="AU380" s="3143"/>
      <c r="AV380" s="3143"/>
      <c r="AW380" s="3143"/>
      <c r="AX380" s="3143"/>
      <c r="AY380" s="3143"/>
      <c r="AZ380" s="3143"/>
      <c r="BA380" s="3143"/>
      <c r="BB380" s="3143"/>
      <c r="BC380" s="3143"/>
      <c r="BD380" s="3143"/>
      <c r="BE380" s="3143"/>
      <c r="BF380" s="3143"/>
      <c r="BG380" s="3143"/>
      <c r="BH380" s="3143"/>
      <c r="BI380" s="3143"/>
      <c r="BJ380" s="3143"/>
      <c r="BK380" s="3143"/>
      <c r="BL380" s="3143"/>
      <c r="BM380" s="3143"/>
      <c r="BN380" s="3143"/>
      <c r="BO380" s="3143"/>
      <c r="BP380" s="3143"/>
      <c r="BQ380" s="3189"/>
      <c r="BR380" s="3189"/>
      <c r="BS380" s="3189"/>
      <c r="BT380" s="3189"/>
      <c r="BU380" s="3189"/>
      <c r="BV380" s="3189"/>
      <c r="BW380" s="3189"/>
      <c r="BX380" s="3189"/>
      <c r="BY380" s="3189"/>
      <c r="BZ380" s="3189"/>
      <c r="CA380" s="3143"/>
      <c r="CB380" s="3143"/>
      <c r="CC380" s="3143"/>
    </row>
    <row r="381" spans="1:81" ht="16.5" customHeight="1">
      <c r="A381" s="3143"/>
      <c r="B381" s="3143"/>
      <c r="C381" s="3143"/>
      <c r="D381" s="3143"/>
      <c r="E381" s="3143"/>
      <c r="F381" s="3143"/>
      <c r="G381" s="3143"/>
      <c r="H381" s="3143"/>
      <c r="I381" s="3143"/>
      <c r="J381" s="3143"/>
      <c r="K381" s="3143"/>
      <c r="L381" s="3098"/>
      <c r="M381" s="3098"/>
      <c r="N381" s="3098"/>
      <c r="O381" s="3098"/>
      <c r="P381" s="3098"/>
      <c r="Q381" s="3098"/>
      <c r="R381" s="3098"/>
      <c r="S381" s="3098"/>
      <c r="T381" s="3098"/>
      <c r="U381" s="3098"/>
      <c r="V381" s="3098"/>
      <c r="W381" s="3098"/>
      <c r="X381" s="3098"/>
      <c r="Y381" s="3098"/>
      <c r="Z381" s="3098"/>
      <c r="AA381" s="3098"/>
      <c r="AB381" s="3098"/>
      <c r="AC381" s="3098"/>
      <c r="AD381" s="3098"/>
      <c r="AE381" s="3098"/>
      <c r="AF381" s="3098"/>
      <c r="AG381" s="3098"/>
      <c r="AH381" s="3098"/>
      <c r="AI381" s="3098"/>
      <c r="AJ381" s="3098"/>
      <c r="AK381" s="3098"/>
      <c r="AL381" s="3098"/>
      <c r="AM381" s="3098"/>
      <c r="AN381" s="3098"/>
      <c r="AO381" s="3143"/>
      <c r="AP381" s="3143"/>
      <c r="AQ381" s="3143"/>
      <c r="AR381" s="3143"/>
      <c r="AS381" s="3143"/>
      <c r="AT381" s="3143"/>
      <c r="AU381" s="3143"/>
      <c r="AV381" s="3143"/>
      <c r="AW381" s="3143"/>
      <c r="AX381" s="3143"/>
      <c r="AY381" s="3143"/>
      <c r="AZ381" s="3143"/>
      <c r="BA381" s="3143"/>
      <c r="BB381" s="3143"/>
      <c r="BC381" s="3143"/>
      <c r="BD381" s="3143"/>
      <c r="BE381" s="3143"/>
      <c r="BF381" s="3143"/>
      <c r="BG381" s="3143"/>
      <c r="BH381" s="3143"/>
      <c r="BI381" s="3143"/>
      <c r="BJ381" s="3143"/>
      <c r="BK381" s="3143"/>
      <c r="BL381" s="3143"/>
      <c r="BM381" s="3143"/>
      <c r="BN381" s="3143"/>
      <c r="BO381" s="3143"/>
      <c r="BP381" s="3143"/>
      <c r="BQ381" s="3189"/>
      <c r="BR381" s="3189"/>
      <c r="BS381" s="3189"/>
      <c r="BT381" s="3189"/>
      <c r="BU381" s="3189"/>
      <c r="BV381" s="3189"/>
      <c r="BW381" s="3189"/>
      <c r="BX381" s="3189"/>
      <c r="BY381" s="3189"/>
      <c r="BZ381" s="3189"/>
      <c r="CA381" s="3143"/>
      <c r="CB381" s="3143"/>
      <c r="CC381" s="3143"/>
    </row>
    <row r="382" spans="1:81" ht="16.5" customHeight="1">
      <c r="A382" s="3143"/>
      <c r="B382" s="3143"/>
      <c r="C382" s="3143"/>
      <c r="D382" s="3143"/>
      <c r="E382" s="3143"/>
      <c r="F382" s="3143"/>
      <c r="G382" s="3143"/>
      <c r="H382" s="3143"/>
      <c r="I382" s="3143"/>
      <c r="J382" s="3143"/>
      <c r="K382" s="3143"/>
      <c r="L382" s="3098"/>
      <c r="M382" s="3098"/>
      <c r="N382" s="3098"/>
      <c r="O382" s="3098"/>
      <c r="P382" s="3098"/>
      <c r="Q382" s="3098"/>
      <c r="R382" s="3098"/>
      <c r="S382" s="3098"/>
      <c r="T382" s="3098"/>
      <c r="U382" s="3098"/>
      <c r="V382" s="3098"/>
      <c r="W382" s="3098"/>
      <c r="X382" s="3098"/>
      <c r="Y382" s="3098"/>
      <c r="Z382" s="3098"/>
      <c r="AA382" s="3098"/>
      <c r="AB382" s="3098"/>
      <c r="AC382" s="3098"/>
      <c r="AD382" s="3098"/>
      <c r="AE382" s="3098"/>
      <c r="AF382" s="3098"/>
      <c r="AG382" s="3098"/>
      <c r="AH382" s="3098"/>
      <c r="AI382" s="3098"/>
      <c r="AJ382" s="3098"/>
      <c r="AK382" s="3098"/>
      <c r="AL382" s="3098"/>
      <c r="AM382" s="3098"/>
      <c r="AN382" s="3098"/>
      <c r="AO382" s="3143"/>
      <c r="AP382" s="3143"/>
      <c r="AQ382" s="3143"/>
      <c r="AR382" s="3143"/>
      <c r="AS382" s="3143"/>
      <c r="AT382" s="3143"/>
      <c r="AU382" s="3143"/>
      <c r="AV382" s="3143"/>
      <c r="AW382" s="3143"/>
      <c r="AX382" s="3143"/>
      <c r="AY382" s="3143"/>
      <c r="AZ382" s="3143"/>
      <c r="BA382" s="3143"/>
      <c r="BB382" s="3143"/>
      <c r="BC382" s="3143"/>
      <c r="BD382" s="3143"/>
      <c r="BE382" s="3143"/>
      <c r="BF382" s="3143"/>
      <c r="BG382" s="3143"/>
      <c r="BH382" s="3143"/>
      <c r="BI382" s="3143"/>
      <c r="BJ382" s="3143"/>
      <c r="BK382" s="3143"/>
      <c r="BL382" s="3143"/>
      <c r="BM382" s="3143"/>
      <c r="BN382" s="3143"/>
      <c r="BO382" s="3143"/>
      <c r="BP382" s="3143"/>
      <c r="BQ382" s="3189"/>
      <c r="BR382" s="3189"/>
      <c r="BS382" s="3189"/>
      <c r="BT382" s="3189"/>
      <c r="BU382" s="3189"/>
      <c r="BV382" s="3189"/>
      <c r="BW382" s="3189"/>
      <c r="BX382" s="3189"/>
      <c r="BY382" s="3189"/>
      <c r="BZ382" s="3189"/>
      <c r="CA382" s="3143"/>
      <c r="CB382" s="3143"/>
      <c r="CC382" s="3143"/>
    </row>
    <row r="383" spans="1:81" ht="16.5" customHeight="1">
      <c r="A383" s="3143"/>
      <c r="B383" s="3143"/>
      <c r="C383" s="3143"/>
      <c r="D383" s="3143"/>
      <c r="E383" s="3143"/>
      <c r="F383" s="3143"/>
      <c r="G383" s="3143"/>
      <c r="H383" s="3143"/>
      <c r="I383" s="3143"/>
      <c r="J383" s="3143"/>
      <c r="K383" s="3143"/>
      <c r="L383" s="3098"/>
      <c r="M383" s="3098"/>
      <c r="N383" s="3098"/>
      <c r="O383" s="3098"/>
      <c r="P383" s="3098"/>
      <c r="Q383" s="3098"/>
      <c r="R383" s="3098"/>
      <c r="S383" s="3098"/>
      <c r="T383" s="3098"/>
      <c r="U383" s="3098"/>
      <c r="V383" s="3098"/>
      <c r="W383" s="3098"/>
      <c r="X383" s="3098"/>
      <c r="Y383" s="3098"/>
      <c r="Z383" s="3098"/>
      <c r="AA383" s="3098"/>
      <c r="AB383" s="3098"/>
      <c r="AC383" s="3098"/>
      <c r="AD383" s="3098"/>
      <c r="AE383" s="3098"/>
      <c r="AF383" s="3098"/>
      <c r="AG383" s="3098"/>
      <c r="AH383" s="3098"/>
      <c r="AI383" s="3098"/>
      <c r="AJ383" s="3098"/>
      <c r="AK383" s="3098"/>
      <c r="AL383" s="3098"/>
      <c r="AM383" s="3098"/>
      <c r="AN383" s="3098"/>
      <c r="AO383" s="3143"/>
      <c r="AP383" s="3143"/>
      <c r="AQ383" s="3143"/>
      <c r="AR383" s="3143"/>
      <c r="AS383" s="3143"/>
      <c r="AT383" s="3143"/>
      <c r="AU383" s="3143"/>
      <c r="AV383" s="3143"/>
      <c r="AW383" s="3143"/>
      <c r="AX383" s="3143"/>
      <c r="AY383" s="3143"/>
      <c r="AZ383" s="3143"/>
      <c r="BA383" s="3143"/>
      <c r="BB383" s="3143"/>
      <c r="BC383" s="3143"/>
      <c r="BD383" s="3143"/>
      <c r="BE383" s="3143"/>
      <c r="BF383" s="3143"/>
      <c r="BG383" s="3143"/>
      <c r="BH383" s="3143"/>
      <c r="BI383" s="3143"/>
      <c r="BJ383" s="3143"/>
      <c r="BK383" s="3143"/>
      <c r="BL383" s="3143"/>
      <c r="BM383" s="3143"/>
      <c r="BN383" s="3143"/>
      <c r="BO383" s="3143"/>
      <c r="BP383" s="3143"/>
      <c r="BQ383" s="3189"/>
      <c r="BR383" s="3189"/>
      <c r="BS383" s="3189"/>
      <c r="BT383" s="3189"/>
      <c r="BU383" s="3189"/>
      <c r="BV383" s="3189"/>
      <c r="BW383" s="3189"/>
      <c r="BX383" s="3189"/>
      <c r="BY383" s="3189"/>
      <c r="BZ383" s="3189"/>
      <c r="CA383" s="3143"/>
      <c r="CB383" s="3143"/>
      <c r="CC383" s="3143"/>
    </row>
    <row r="384" spans="1:81" ht="16.5" customHeight="1">
      <c r="A384" s="3143"/>
      <c r="B384" s="3143"/>
      <c r="C384" s="3143"/>
      <c r="D384" s="3143"/>
      <c r="E384" s="3143"/>
      <c r="F384" s="3143"/>
      <c r="G384" s="3143"/>
      <c r="H384" s="3143"/>
      <c r="I384" s="3143"/>
      <c r="J384" s="3143"/>
      <c r="K384" s="3143"/>
      <c r="L384" s="3098"/>
      <c r="M384" s="3098"/>
      <c r="N384" s="3098"/>
      <c r="O384" s="3098"/>
      <c r="P384" s="3098"/>
      <c r="Q384" s="3098"/>
      <c r="R384" s="3098"/>
      <c r="S384" s="3098"/>
      <c r="T384" s="3098"/>
      <c r="U384" s="3098"/>
      <c r="V384" s="3098"/>
      <c r="W384" s="3098"/>
      <c r="X384" s="3098"/>
      <c r="Y384" s="3098"/>
      <c r="Z384" s="3098"/>
      <c r="AA384" s="3098"/>
      <c r="AB384" s="3098"/>
      <c r="AC384" s="3098"/>
      <c r="AD384" s="3098"/>
      <c r="AE384" s="3098"/>
      <c r="AF384" s="3098"/>
      <c r="AG384" s="3098"/>
      <c r="AH384" s="3098"/>
      <c r="AI384" s="3098"/>
      <c r="AJ384" s="3098"/>
      <c r="AK384" s="3098"/>
      <c r="AL384" s="3098"/>
      <c r="AM384" s="3098"/>
      <c r="AN384" s="3098"/>
      <c r="AO384" s="3143"/>
      <c r="AP384" s="3143"/>
      <c r="AQ384" s="3143"/>
      <c r="AR384" s="3143"/>
      <c r="AS384" s="3143"/>
      <c r="AT384" s="3143"/>
      <c r="AU384" s="3143"/>
      <c r="AV384" s="3143"/>
      <c r="AW384" s="3143"/>
      <c r="AX384" s="3143"/>
      <c r="AY384" s="3143"/>
      <c r="AZ384" s="3143"/>
      <c r="BA384" s="3143"/>
      <c r="BB384" s="3143"/>
      <c r="BC384" s="3143"/>
      <c r="BD384" s="3143"/>
      <c r="BE384" s="3143"/>
      <c r="BF384" s="3143"/>
      <c r="BG384" s="3143"/>
      <c r="BH384" s="3143"/>
      <c r="BI384" s="3143"/>
      <c r="BJ384" s="3143"/>
      <c r="BK384" s="3143"/>
      <c r="BL384" s="3143"/>
      <c r="BM384" s="3143"/>
      <c r="BN384" s="3143"/>
      <c r="BO384" s="3143"/>
      <c r="BP384" s="3143"/>
      <c r="BQ384" s="3189"/>
      <c r="BR384" s="3189"/>
      <c r="BS384" s="3189"/>
      <c r="BT384" s="3189"/>
      <c r="BU384" s="3189"/>
      <c r="BV384" s="3189"/>
      <c r="BW384" s="3189"/>
      <c r="BX384" s="3189"/>
      <c r="BY384" s="3189"/>
      <c r="BZ384" s="3189"/>
      <c r="CA384" s="3143"/>
      <c r="CB384" s="3143"/>
      <c r="CC384" s="3143"/>
    </row>
    <row r="385" spans="1:81" ht="16.5" customHeight="1">
      <c r="A385" s="3143"/>
      <c r="B385" s="3143"/>
      <c r="C385" s="3143"/>
      <c r="D385" s="3143"/>
      <c r="E385" s="3143"/>
      <c r="F385" s="3143"/>
      <c r="G385" s="3143"/>
      <c r="H385" s="3143"/>
      <c r="I385" s="3143"/>
      <c r="J385" s="3143"/>
      <c r="K385" s="3143"/>
      <c r="L385" s="3098"/>
      <c r="M385" s="3098"/>
      <c r="N385" s="3098"/>
      <c r="O385" s="3098"/>
      <c r="P385" s="3098"/>
      <c r="Q385" s="3098"/>
      <c r="R385" s="3098"/>
      <c r="S385" s="3098"/>
      <c r="T385" s="3098"/>
      <c r="U385" s="3098"/>
      <c r="V385" s="3098"/>
      <c r="W385" s="3098"/>
      <c r="X385" s="3098"/>
      <c r="Y385" s="3098"/>
      <c r="Z385" s="3098"/>
      <c r="AA385" s="3098"/>
      <c r="AB385" s="3098"/>
      <c r="AC385" s="3098"/>
      <c r="AD385" s="3098"/>
      <c r="AE385" s="3098"/>
      <c r="AF385" s="3098"/>
      <c r="AG385" s="3098"/>
      <c r="AH385" s="3098"/>
      <c r="AI385" s="3098"/>
      <c r="AJ385" s="3098"/>
      <c r="AK385" s="3098"/>
      <c r="AL385" s="3098"/>
      <c r="AM385" s="3098"/>
      <c r="AN385" s="3098"/>
      <c r="AO385" s="3143"/>
      <c r="AP385" s="3143"/>
      <c r="AQ385" s="3143"/>
      <c r="AR385" s="3143"/>
      <c r="AS385" s="3143"/>
      <c r="AT385" s="3143"/>
      <c r="AU385" s="3143"/>
      <c r="AV385" s="3143"/>
      <c r="AW385" s="3143"/>
      <c r="AX385" s="3143"/>
      <c r="AY385" s="3143"/>
      <c r="AZ385" s="3143"/>
      <c r="BA385" s="3143"/>
      <c r="BB385" s="3143"/>
      <c r="BC385" s="3143"/>
      <c r="BD385" s="3143"/>
      <c r="BE385" s="3143"/>
      <c r="BF385" s="3143"/>
      <c r="BG385" s="3143"/>
      <c r="BH385" s="3143"/>
      <c r="BI385" s="3143"/>
      <c r="BJ385" s="3143"/>
      <c r="BK385" s="3143"/>
      <c r="BL385" s="3143"/>
      <c r="BM385" s="3143"/>
      <c r="BN385" s="3143"/>
      <c r="BO385" s="3143"/>
      <c r="BP385" s="3143"/>
      <c r="BQ385" s="3189"/>
      <c r="BR385" s="3189"/>
      <c r="BS385" s="3189"/>
      <c r="BT385" s="3189"/>
      <c r="BU385" s="3189"/>
      <c r="BV385" s="3189"/>
      <c r="BW385" s="3189"/>
      <c r="BX385" s="3189"/>
      <c r="BY385" s="3189"/>
      <c r="BZ385" s="3189"/>
      <c r="CA385" s="3143"/>
      <c r="CB385" s="3143"/>
      <c r="CC385" s="3143"/>
    </row>
    <row r="386" spans="1:81" ht="16.5" customHeight="1">
      <c r="A386" s="3143"/>
      <c r="B386" s="3143"/>
      <c r="C386" s="3143"/>
      <c r="D386" s="3143"/>
      <c r="E386" s="3143"/>
      <c r="F386" s="3143"/>
      <c r="G386" s="3143"/>
      <c r="H386" s="3143"/>
      <c r="I386" s="3143"/>
      <c r="J386" s="3143"/>
      <c r="K386" s="3143"/>
      <c r="L386" s="3098"/>
      <c r="M386" s="3098"/>
      <c r="N386" s="3098"/>
      <c r="O386" s="3098"/>
      <c r="P386" s="3098"/>
      <c r="Q386" s="3098"/>
      <c r="R386" s="3098"/>
      <c r="S386" s="3098"/>
      <c r="T386" s="3098"/>
      <c r="U386" s="3098"/>
      <c r="V386" s="3098"/>
      <c r="W386" s="3098"/>
      <c r="X386" s="3098"/>
      <c r="Y386" s="3098"/>
      <c r="Z386" s="3098"/>
      <c r="AA386" s="3098"/>
      <c r="AB386" s="3098"/>
      <c r="AC386" s="3098"/>
      <c r="AD386" s="3098"/>
      <c r="AE386" s="3098"/>
      <c r="AF386" s="3098"/>
      <c r="AG386" s="3098"/>
      <c r="AH386" s="3098"/>
      <c r="AI386" s="3098"/>
      <c r="AJ386" s="3098"/>
      <c r="AK386" s="3098"/>
      <c r="AL386" s="3098"/>
      <c r="AM386" s="3098"/>
      <c r="AN386" s="3098"/>
      <c r="AO386" s="3143"/>
      <c r="AP386" s="3143"/>
      <c r="AQ386" s="3143"/>
      <c r="AR386" s="3143"/>
      <c r="AS386" s="3143"/>
      <c r="AT386" s="3143"/>
      <c r="AU386" s="3143"/>
      <c r="AV386" s="3143"/>
      <c r="AW386" s="3143"/>
      <c r="AX386" s="3143"/>
      <c r="AY386" s="3143"/>
      <c r="AZ386" s="3143"/>
      <c r="BA386" s="3143"/>
      <c r="BB386" s="3143"/>
      <c r="BC386" s="3143"/>
      <c r="BD386" s="3143"/>
      <c r="BE386" s="3143"/>
      <c r="BF386" s="3143"/>
      <c r="BG386" s="3143"/>
      <c r="BH386" s="3143"/>
      <c r="BI386" s="3143"/>
      <c r="BJ386" s="3143"/>
      <c r="BK386" s="3143"/>
      <c r="BL386" s="3143"/>
      <c r="BM386" s="3143"/>
      <c r="BN386" s="3143"/>
      <c r="BO386" s="3143"/>
      <c r="BP386" s="3143"/>
      <c r="BQ386" s="3189"/>
      <c r="BR386" s="3189"/>
      <c r="BS386" s="3189"/>
      <c r="BT386" s="3189"/>
      <c r="BU386" s="3189"/>
      <c r="BV386" s="3189"/>
      <c r="BW386" s="3189"/>
      <c r="BX386" s="3189"/>
      <c r="BY386" s="3189"/>
      <c r="BZ386" s="3189"/>
      <c r="CA386" s="3143"/>
      <c r="CB386" s="3143"/>
      <c r="CC386" s="3143"/>
    </row>
    <row r="387" spans="1:81" ht="16.5" customHeight="1">
      <c r="A387" s="3143"/>
      <c r="B387" s="3143"/>
      <c r="C387" s="3143"/>
      <c r="D387" s="3143"/>
      <c r="E387" s="3143"/>
      <c r="F387" s="3143"/>
      <c r="G387" s="3143"/>
      <c r="H387" s="3143"/>
      <c r="I387" s="3143"/>
      <c r="J387" s="3143"/>
      <c r="K387" s="3143"/>
      <c r="L387" s="3098"/>
      <c r="M387" s="3098"/>
      <c r="N387" s="3098"/>
      <c r="O387" s="3098"/>
      <c r="P387" s="3098"/>
      <c r="Q387" s="3098"/>
      <c r="R387" s="3098"/>
      <c r="S387" s="3098"/>
      <c r="T387" s="3098"/>
      <c r="U387" s="3098"/>
      <c r="V387" s="3098"/>
      <c r="W387" s="3098"/>
      <c r="X387" s="3098"/>
      <c r="Y387" s="3098"/>
      <c r="Z387" s="3098"/>
      <c r="AA387" s="3098"/>
      <c r="AB387" s="3098"/>
      <c r="AC387" s="3098"/>
      <c r="AD387" s="3098"/>
      <c r="AE387" s="3098"/>
      <c r="AF387" s="3098"/>
      <c r="AG387" s="3098"/>
      <c r="AH387" s="3098"/>
      <c r="AI387" s="3098"/>
      <c r="AJ387" s="3098"/>
      <c r="AK387" s="3098"/>
      <c r="AL387" s="3098"/>
      <c r="AM387" s="3098"/>
      <c r="AN387" s="3098"/>
      <c r="AO387" s="3143"/>
      <c r="AP387" s="3143"/>
      <c r="AQ387" s="3143"/>
      <c r="AR387" s="3143"/>
      <c r="AS387" s="3143"/>
      <c r="AT387" s="3143"/>
      <c r="AU387" s="3143"/>
      <c r="AV387" s="3143"/>
      <c r="AW387" s="3143"/>
      <c r="AX387" s="3143"/>
      <c r="AY387" s="3143"/>
      <c r="AZ387" s="3143"/>
      <c r="BA387" s="3143"/>
      <c r="BB387" s="3143"/>
      <c r="BC387" s="3143"/>
      <c r="BD387" s="3143"/>
      <c r="BE387" s="3143"/>
      <c r="BF387" s="3143"/>
      <c r="BG387" s="3143"/>
      <c r="BH387" s="3143"/>
      <c r="BI387" s="3143"/>
      <c r="BJ387" s="3143"/>
      <c r="BK387" s="3143"/>
      <c r="BL387" s="3143"/>
      <c r="BM387" s="3143"/>
      <c r="BN387" s="3143"/>
      <c r="BO387" s="3143"/>
      <c r="BP387" s="3143"/>
      <c r="BQ387" s="3189"/>
      <c r="BR387" s="3189"/>
      <c r="BS387" s="3189"/>
      <c r="BT387" s="3189"/>
      <c r="BU387" s="3189"/>
      <c r="BV387" s="3189"/>
      <c r="BW387" s="3189"/>
      <c r="BX387" s="3189"/>
      <c r="BY387" s="3189"/>
      <c r="BZ387" s="3189"/>
      <c r="CA387" s="3143"/>
      <c r="CB387" s="3143"/>
      <c r="CC387" s="3143"/>
    </row>
    <row r="388" spans="1:81" ht="16.5" customHeight="1">
      <c r="A388" s="3143"/>
      <c r="B388" s="3143"/>
      <c r="C388" s="3143"/>
      <c r="D388" s="3143"/>
      <c r="E388" s="3143"/>
      <c r="F388" s="3143"/>
      <c r="G388" s="3143"/>
      <c r="H388" s="3143"/>
      <c r="I388" s="3143"/>
      <c r="J388" s="3143"/>
      <c r="K388" s="3143"/>
      <c r="L388" s="3098"/>
      <c r="M388" s="3098"/>
      <c r="N388" s="3098"/>
      <c r="O388" s="3098"/>
      <c r="P388" s="3098"/>
      <c r="Q388" s="3098"/>
      <c r="R388" s="3098"/>
      <c r="S388" s="3098"/>
      <c r="T388" s="3098"/>
      <c r="U388" s="3098"/>
      <c r="V388" s="3098"/>
      <c r="W388" s="3098"/>
      <c r="X388" s="3098"/>
      <c r="Y388" s="3098"/>
      <c r="Z388" s="3098"/>
      <c r="AA388" s="3098"/>
      <c r="AB388" s="3098"/>
      <c r="AC388" s="3098"/>
      <c r="AD388" s="3098"/>
      <c r="AE388" s="3098"/>
      <c r="AF388" s="3098"/>
      <c r="AG388" s="3098"/>
      <c r="AH388" s="3098"/>
      <c r="AI388" s="3098"/>
      <c r="AJ388" s="3098"/>
      <c r="AK388" s="3098"/>
      <c r="AL388" s="3098"/>
      <c r="AM388" s="3098"/>
      <c r="AN388" s="3098"/>
      <c r="AO388" s="3143"/>
      <c r="AP388" s="3143"/>
      <c r="AQ388" s="3143"/>
      <c r="AR388" s="3143"/>
      <c r="AS388" s="3143"/>
      <c r="AT388" s="3143"/>
      <c r="AU388" s="3143"/>
      <c r="AV388" s="3143"/>
      <c r="AW388" s="3143"/>
      <c r="AX388" s="3143"/>
      <c r="AY388" s="3143"/>
      <c r="AZ388" s="3143"/>
      <c r="BA388" s="3143"/>
      <c r="BB388" s="3143"/>
      <c r="BC388" s="3143"/>
      <c r="BD388" s="3143"/>
      <c r="BE388" s="3143"/>
      <c r="BF388" s="3143"/>
      <c r="BG388" s="3143"/>
      <c r="BH388" s="3143"/>
      <c r="BI388" s="3143"/>
      <c r="BJ388" s="3143"/>
      <c r="BK388" s="3143"/>
      <c r="BL388" s="3143"/>
      <c r="BM388" s="3143"/>
      <c r="BN388" s="3143"/>
      <c r="BO388" s="3143"/>
      <c r="BP388" s="3143"/>
      <c r="BQ388" s="3189"/>
      <c r="BR388" s="3189"/>
      <c r="BS388" s="3189"/>
      <c r="BT388" s="3189"/>
      <c r="BU388" s="3189"/>
      <c r="BV388" s="3189"/>
      <c r="BW388" s="3189"/>
      <c r="BX388" s="3189"/>
      <c r="BY388" s="3189"/>
      <c r="BZ388" s="3189"/>
      <c r="CA388" s="3143"/>
      <c r="CB388" s="3143"/>
      <c r="CC388" s="3143"/>
    </row>
    <row r="389" spans="1:81" ht="16.5" customHeight="1">
      <c r="A389" s="3143"/>
      <c r="B389" s="3143"/>
      <c r="C389" s="3143"/>
      <c r="D389" s="3143"/>
      <c r="E389" s="3143"/>
      <c r="F389" s="3143"/>
      <c r="G389" s="3143"/>
      <c r="H389" s="3143"/>
      <c r="I389" s="3143"/>
      <c r="J389" s="3143"/>
      <c r="K389" s="3143"/>
      <c r="L389" s="3098"/>
      <c r="M389" s="3098"/>
      <c r="N389" s="3098"/>
      <c r="O389" s="3098"/>
      <c r="P389" s="3098"/>
      <c r="Q389" s="3098"/>
      <c r="R389" s="3098"/>
      <c r="S389" s="3098"/>
      <c r="T389" s="3098"/>
      <c r="U389" s="3098"/>
      <c r="V389" s="3098"/>
      <c r="W389" s="3098"/>
      <c r="X389" s="3098"/>
      <c r="Y389" s="3098"/>
      <c r="Z389" s="3098"/>
      <c r="AA389" s="3098"/>
      <c r="AB389" s="3098"/>
      <c r="AC389" s="3098"/>
      <c r="AD389" s="3098"/>
      <c r="AE389" s="3098"/>
      <c r="AF389" s="3098"/>
      <c r="AG389" s="3098"/>
      <c r="AH389" s="3098"/>
      <c r="AI389" s="3098"/>
      <c r="AJ389" s="3098"/>
      <c r="AK389" s="3098"/>
      <c r="AL389" s="3098"/>
      <c r="AM389" s="3098"/>
      <c r="AN389" s="3098"/>
      <c r="AO389" s="3143"/>
      <c r="AP389" s="3143"/>
      <c r="AQ389" s="3143"/>
      <c r="AR389" s="3143"/>
      <c r="AS389" s="3143"/>
      <c r="AT389" s="3143"/>
      <c r="AU389" s="3143"/>
      <c r="AV389" s="3143"/>
      <c r="AW389" s="3143"/>
      <c r="AX389" s="3143"/>
      <c r="AY389" s="3143"/>
      <c r="AZ389" s="3143"/>
      <c r="BA389" s="3143"/>
      <c r="BB389" s="3143"/>
      <c r="BC389" s="3143"/>
      <c r="BD389" s="3143"/>
      <c r="BE389" s="3143"/>
      <c r="BF389" s="3143"/>
      <c r="BG389" s="3143"/>
      <c r="BH389" s="3143"/>
      <c r="BI389" s="3143"/>
      <c r="BJ389" s="3143"/>
      <c r="BK389" s="3143"/>
      <c r="BL389" s="3143"/>
      <c r="BM389" s="3143"/>
      <c r="BN389" s="3143"/>
      <c r="BO389" s="3143"/>
      <c r="BP389" s="3143"/>
      <c r="BQ389" s="3189"/>
      <c r="BR389" s="3189"/>
      <c r="BS389" s="3189"/>
      <c r="BT389" s="3189"/>
      <c r="BU389" s="3189"/>
      <c r="BV389" s="3189"/>
      <c r="BW389" s="3189"/>
      <c r="BX389" s="3189"/>
      <c r="BY389" s="3189"/>
      <c r="BZ389" s="3189"/>
      <c r="CA389" s="3143"/>
      <c r="CB389" s="3143"/>
      <c r="CC389" s="3143"/>
    </row>
    <row r="390" spans="1:81" ht="16.5" customHeight="1">
      <c r="A390" s="3143"/>
      <c r="B390" s="3143"/>
      <c r="C390" s="3143"/>
      <c r="D390" s="3143"/>
      <c r="E390" s="3143"/>
      <c r="F390" s="3143"/>
      <c r="G390" s="3143"/>
      <c r="H390" s="3143"/>
      <c r="I390" s="3143"/>
      <c r="J390" s="3143"/>
      <c r="K390" s="3143"/>
      <c r="L390" s="3098"/>
      <c r="M390" s="3098"/>
      <c r="N390" s="3098"/>
      <c r="O390" s="3098"/>
      <c r="P390" s="3098"/>
      <c r="Q390" s="3098"/>
      <c r="R390" s="3098"/>
      <c r="S390" s="3098"/>
      <c r="T390" s="3098"/>
      <c r="U390" s="3098"/>
      <c r="V390" s="3098"/>
      <c r="W390" s="3098"/>
      <c r="X390" s="3098"/>
      <c r="Y390" s="3098"/>
      <c r="Z390" s="3098"/>
      <c r="AA390" s="3098"/>
      <c r="AB390" s="3098"/>
      <c r="AC390" s="3098"/>
      <c r="AD390" s="3098"/>
      <c r="AE390" s="3098"/>
      <c r="AF390" s="3098"/>
      <c r="AG390" s="3098"/>
      <c r="AH390" s="3098"/>
      <c r="AI390" s="3098"/>
      <c r="AJ390" s="3098"/>
      <c r="AK390" s="3098"/>
      <c r="AL390" s="3098"/>
      <c r="AM390" s="3098"/>
      <c r="AN390" s="3098"/>
      <c r="AO390" s="3143"/>
      <c r="AP390" s="3143"/>
      <c r="AQ390" s="3143"/>
      <c r="AR390" s="3143"/>
      <c r="AS390" s="3143"/>
      <c r="AT390" s="3143"/>
      <c r="AU390" s="3143"/>
      <c r="AV390" s="3143"/>
      <c r="AW390" s="3143"/>
      <c r="AX390" s="3143"/>
      <c r="AY390" s="3143"/>
      <c r="AZ390" s="3143"/>
      <c r="BA390" s="3143"/>
      <c r="BB390" s="3143"/>
      <c r="BC390" s="3143"/>
      <c r="BD390" s="3143"/>
      <c r="BE390" s="3143"/>
      <c r="BF390" s="3143"/>
      <c r="BG390" s="3143"/>
      <c r="BH390" s="3143"/>
      <c r="BI390" s="3143"/>
      <c r="BJ390" s="3143"/>
      <c r="BK390" s="3143"/>
      <c r="BL390" s="3143"/>
      <c r="BM390" s="3143"/>
      <c r="BN390" s="3143"/>
      <c r="BO390" s="3143"/>
      <c r="BP390" s="3143"/>
      <c r="BQ390" s="3189"/>
      <c r="BR390" s="3189"/>
      <c r="BS390" s="3189"/>
      <c r="BT390" s="3189"/>
      <c r="BU390" s="3189"/>
      <c r="BV390" s="3189"/>
      <c r="BW390" s="3189"/>
      <c r="BX390" s="3189"/>
      <c r="BY390" s="3189"/>
      <c r="BZ390" s="3189"/>
      <c r="CA390" s="3143"/>
      <c r="CB390" s="3143"/>
      <c r="CC390" s="3143"/>
    </row>
    <row r="391" spans="1:81" ht="16.5" customHeight="1">
      <c r="A391" s="3143"/>
      <c r="B391" s="3143"/>
      <c r="C391" s="3143"/>
      <c r="D391" s="3143"/>
      <c r="E391" s="3143"/>
      <c r="F391" s="3143"/>
      <c r="G391" s="3143"/>
      <c r="H391" s="3143"/>
      <c r="I391" s="3143"/>
      <c r="J391" s="3143"/>
      <c r="K391" s="3143"/>
      <c r="L391" s="3098"/>
      <c r="M391" s="3098"/>
      <c r="N391" s="3098"/>
      <c r="O391" s="3098"/>
      <c r="P391" s="3098"/>
      <c r="Q391" s="3098"/>
      <c r="R391" s="3098"/>
      <c r="S391" s="3098"/>
      <c r="T391" s="3098"/>
      <c r="U391" s="3098"/>
      <c r="V391" s="3098"/>
      <c r="W391" s="3098"/>
      <c r="X391" s="3098"/>
      <c r="Y391" s="3098"/>
      <c r="Z391" s="3098"/>
      <c r="AA391" s="3098"/>
      <c r="AB391" s="3098"/>
      <c r="AC391" s="3098"/>
      <c r="AD391" s="3098"/>
      <c r="AE391" s="3098"/>
      <c r="AF391" s="3098"/>
      <c r="AG391" s="3098"/>
      <c r="AH391" s="3098"/>
      <c r="AI391" s="3098"/>
      <c r="AJ391" s="3098"/>
      <c r="AK391" s="3098"/>
      <c r="AL391" s="3098"/>
      <c r="AM391" s="3098"/>
      <c r="AN391" s="3098"/>
      <c r="AO391" s="3143"/>
      <c r="AP391" s="3143"/>
      <c r="AQ391" s="3143"/>
      <c r="AR391" s="3143"/>
      <c r="AS391" s="3143"/>
      <c r="AT391" s="3143"/>
      <c r="AU391" s="3143"/>
      <c r="AV391" s="3143"/>
      <c r="AW391" s="3143"/>
      <c r="AX391" s="3143"/>
      <c r="AY391" s="3143"/>
      <c r="AZ391" s="3143"/>
      <c r="BA391" s="3143"/>
      <c r="BB391" s="3143"/>
      <c r="BC391" s="3143"/>
      <c r="BD391" s="3143"/>
      <c r="BE391" s="3143"/>
      <c r="BF391" s="3143"/>
      <c r="BG391" s="3143"/>
      <c r="BH391" s="3143"/>
      <c r="BI391" s="3143"/>
      <c r="BJ391" s="3143"/>
      <c r="BK391" s="3143"/>
      <c r="BL391" s="3143"/>
      <c r="BM391" s="3143"/>
      <c r="BN391" s="3143"/>
      <c r="BO391" s="3143"/>
      <c r="BP391" s="3143"/>
      <c r="BQ391" s="3189"/>
      <c r="BR391" s="3189"/>
      <c r="BS391" s="3189"/>
      <c r="BT391" s="3189"/>
      <c r="BU391" s="3189"/>
      <c r="BV391" s="3189"/>
      <c r="BW391" s="3189"/>
      <c r="BX391" s="3189"/>
      <c r="BY391" s="3189"/>
      <c r="BZ391" s="3189"/>
      <c r="CA391" s="3143"/>
      <c r="CB391" s="3143"/>
      <c r="CC391" s="3143"/>
    </row>
    <row r="392" spans="1:81" ht="16.5" customHeight="1">
      <c r="A392" s="3143"/>
      <c r="B392" s="3143"/>
      <c r="C392" s="3143"/>
      <c r="D392" s="3143"/>
      <c r="E392" s="3143"/>
      <c r="F392" s="3143"/>
      <c r="G392" s="3143"/>
      <c r="H392" s="3143"/>
      <c r="I392" s="3143"/>
      <c r="J392" s="3143"/>
      <c r="K392" s="3143"/>
      <c r="L392" s="3098"/>
      <c r="M392" s="3098"/>
      <c r="N392" s="3098"/>
      <c r="O392" s="3098"/>
      <c r="P392" s="3098"/>
      <c r="Q392" s="3098"/>
      <c r="R392" s="3098"/>
      <c r="S392" s="3098"/>
      <c r="T392" s="3098"/>
      <c r="U392" s="3098"/>
      <c r="V392" s="3098"/>
      <c r="W392" s="3098"/>
      <c r="X392" s="3098"/>
      <c r="Y392" s="3098"/>
      <c r="Z392" s="3098"/>
      <c r="AA392" s="3098"/>
      <c r="AB392" s="3098"/>
      <c r="AC392" s="3098"/>
      <c r="AD392" s="3098"/>
      <c r="AE392" s="3098"/>
      <c r="AF392" s="3098"/>
      <c r="AG392" s="3098"/>
      <c r="AH392" s="3098"/>
      <c r="AI392" s="3098"/>
      <c r="AJ392" s="3098"/>
      <c r="AK392" s="3098"/>
      <c r="AL392" s="3098"/>
      <c r="AM392" s="3098"/>
      <c r="AN392" s="3098"/>
      <c r="AO392" s="3143"/>
      <c r="AP392" s="3143"/>
      <c r="AQ392" s="3143"/>
      <c r="AR392" s="3143"/>
      <c r="AS392" s="3143"/>
      <c r="AT392" s="3143"/>
      <c r="AU392" s="3143"/>
      <c r="AV392" s="3143"/>
      <c r="AW392" s="3143"/>
      <c r="AX392" s="3143"/>
      <c r="AY392" s="3143"/>
      <c r="AZ392" s="3143"/>
      <c r="BA392" s="3143"/>
      <c r="BB392" s="3143"/>
      <c r="BC392" s="3143"/>
      <c r="BD392" s="3143"/>
      <c r="BE392" s="3143"/>
      <c r="BF392" s="3143"/>
      <c r="BG392" s="3143"/>
      <c r="BH392" s="3143"/>
      <c r="BI392" s="3143"/>
      <c r="BJ392" s="3143"/>
      <c r="BK392" s="3143"/>
      <c r="BL392" s="3143"/>
      <c r="BM392" s="3143"/>
      <c r="BN392" s="3143"/>
      <c r="BO392" s="3143"/>
      <c r="BP392" s="3143"/>
      <c r="BQ392" s="3189"/>
      <c r="BR392" s="3189"/>
      <c r="BS392" s="3189"/>
      <c r="BT392" s="3189"/>
      <c r="BU392" s="3189"/>
      <c r="BV392" s="3189"/>
      <c r="BW392" s="3189"/>
      <c r="BX392" s="3189"/>
      <c r="BY392" s="3189"/>
      <c r="BZ392" s="3189"/>
      <c r="CA392" s="3143"/>
      <c r="CB392" s="3143"/>
      <c r="CC392" s="3143"/>
    </row>
    <row r="393" spans="1:81" ht="16.5" customHeight="1">
      <c r="A393" s="3143"/>
      <c r="B393" s="3143"/>
      <c r="C393" s="3143"/>
      <c r="D393" s="3143"/>
      <c r="E393" s="3143"/>
      <c r="F393" s="3143"/>
      <c r="G393" s="3143"/>
      <c r="H393" s="3143"/>
      <c r="I393" s="3143"/>
      <c r="J393" s="3143"/>
      <c r="K393" s="3143"/>
      <c r="L393" s="3098"/>
      <c r="M393" s="3098"/>
      <c r="N393" s="3098"/>
      <c r="O393" s="3098"/>
      <c r="P393" s="3098"/>
      <c r="Q393" s="3098"/>
      <c r="R393" s="3098"/>
      <c r="S393" s="3098"/>
      <c r="T393" s="3098"/>
      <c r="U393" s="3098"/>
      <c r="V393" s="3098"/>
      <c r="W393" s="3098"/>
      <c r="X393" s="3098"/>
      <c r="Y393" s="3098"/>
      <c r="Z393" s="3098"/>
      <c r="AA393" s="3098"/>
      <c r="AB393" s="3098"/>
      <c r="AC393" s="3098"/>
      <c r="AD393" s="3098"/>
      <c r="AE393" s="3098"/>
      <c r="AF393" s="3098"/>
      <c r="AG393" s="3098"/>
      <c r="AH393" s="3098"/>
      <c r="AI393" s="3098"/>
      <c r="AJ393" s="3098"/>
      <c r="AK393" s="3098"/>
      <c r="AL393" s="3098"/>
      <c r="AM393" s="3098"/>
      <c r="AN393" s="3098"/>
      <c r="AO393" s="3143"/>
      <c r="AP393" s="3143"/>
      <c r="AQ393" s="3143"/>
      <c r="AR393" s="3143"/>
      <c r="AS393" s="3143"/>
      <c r="AT393" s="3143"/>
      <c r="AU393" s="3143"/>
      <c r="AV393" s="3143"/>
      <c r="AW393" s="3143"/>
      <c r="AX393" s="3143"/>
      <c r="AY393" s="3143"/>
      <c r="AZ393" s="3143"/>
      <c r="BA393" s="3143"/>
      <c r="BB393" s="3143"/>
      <c r="BC393" s="3143"/>
      <c r="BD393" s="3143"/>
      <c r="BE393" s="3143"/>
      <c r="BF393" s="3143"/>
      <c r="BG393" s="3143"/>
      <c r="BH393" s="3143"/>
      <c r="BI393" s="3143"/>
      <c r="BJ393" s="3143"/>
      <c r="BK393" s="3143"/>
      <c r="BL393" s="3143"/>
      <c r="BM393" s="3143"/>
      <c r="BN393" s="3143"/>
      <c r="BO393" s="3143"/>
      <c r="BP393" s="3143"/>
      <c r="BQ393" s="3189"/>
      <c r="BR393" s="3189"/>
      <c r="BS393" s="3189"/>
      <c r="BT393" s="3189"/>
      <c r="BU393" s="3189"/>
      <c r="BV393" s="3189"/>
      <c r="BW393" s="3189"/>
      <c r="BX393" s="3189"/>
      <c r="BY393" s="3189"/>
      <c r="BZ393" s="3189"/>
      <c r="CA393" s="3143"/>
      <c r="CB393" s="3143"/>
      <c r="CC393" s="3143"/>
    </row>
    <row r="394" spans="1:81" ht="16.5" customHeight="1">
      <c r="A394" s="3143"/>
      <c r="B394" s="3143"/>
      <c r="C394" s="3143"/>
      <c r="D394" s="3143"/>
      <c r="E394" s="3143"/>
      <c r="F394" s="3143"/>
      <c r="G394" s="3143"/>
      <c r="H394" s="3143"/>
      <c r="I394" s="3143"/>
      <c r="J394" s="3143"/>
      <c r="K394" s="3143"/>
      <c r="L394" s="3098"/>
      <c r="M394" s="3098"/>
      <c r="N394" s="3098"/>
      <c r="O394" s="3098"/>
      <c r="P394" s="3098"/>
      <c r="Q394" s="3098"/>
      <c r="R394" s="3098"/>
      <c r="S394" s="3098"/>
      <c r="T394" s="3098"/>
      <c r="U394" s="3098"/>
      <c r="V394" s="3098"/>
      <c r="W394" s="3098"/>
      <c r="X394" s="3098"/>
      <c r="Y394" s="3098"/>
      <c r="Z394" s="3098"/>
      <c r="AA394" s="3098"/>
      <c r="AB394" s="3098"/>
      <c r="AC394" s="3098"/>
      <c r="AD394" s="3098"/>
      <c r="AE394" s="3098"/>
      <c r="AF394" s="3098"/>
      <c r="AG394" s="3098"/>
      <c r="AH394" s="3098"/>
      <c r="AI394" s="3098"/>
      <c r="AJ394" s="3098"/>
      <c r="AK394" s="3098"/>
      <c r="AL394" s="3098"/>
      <c r="AM394" s="3098"/>
      <c r="AN394" s="3098"/>
      <c r="AO394" s="3143"/>
      <c r="AP394" s="3143"/>
      <c r="AQ394" s="3143"/>
      <c r="AR394" s="3143"/>
      <c r="AS394" s="3143"/>
      <c r="AT394" s="3143"/>
      <c r="AU394" s="3143"/>
      <c r="AV394" s="3143"/>
      <c r="AW394" s="3143"/>
      <c r="AX394" s="3143"/>
      <c r="AY394" s="3143"/>
      <c r="AZ394" s="3143"/>
      <c r="BA394" s="3143"/>
      <c r="BB394" s="3143"/>
      <c r="BC394" s="3143"/>
      <c r="BD394" s="3143"/>
      <c r="BE394" s="3143"/>
      <c r="BF394" s="3143"/>
      <c r="BG394" s="3143"/>
      <c r="BH394" s="3143"/>
      <c r="BI394" s="3143"/>
      <c r="BJ394" s="3143"/>
      <c r="BK394" s="3143"/>
      <c r="BL394" s="3143"/>
      <c r="BM394" s="3143"/>
      <c r="BN394" s="3143"/>
      <c r="BO394" s="3143"/>
      <c r="BP394" s="3143"/>
      <c r="BQ394" s="3189"/>
      <c r="BR394" s="3189"/>
      <c r="BS394" s="3189"/>
      <c r="BT394" s="3189"/>
      <c r="BU394" s="3189"/>
      <c r="BV394" s="3189"/>
      <c r="BW394" s="3189"/>
      <c r="BX394" s="3189"/>
      <c r="BY394" s="3189"/>
      <c r="BZ394" s="3189"/>
      <c r="CA394" s="3143"/>
      <c r="CB394" s="3143"/>
      <c r="CC394" s="3143"/>
    </row>
    <row r="395" spans="1:81" ht="16.5" customHeight="1">
      <c r="A395" s="3143"/>
      <c r="B395" s="3143"/>
      <c r="C395" s="3143"/>
      <c r="D395" s="3143"/>
      <c r="E395" s="3143"/>
      <c r="F395" s="3143"/>
      <c r="G395" s="3143"/>
      <c r="H395" s="3143"/>
      <c r="I395" s="3143"/>
      <c r="J395" s="3143"/>
      <c r="K395" s="3143"/>
      <c r="L395" s="3098"/>
      <c r="M395" s="3098"/>
      <c r="N395" s="3098"/>
      <c r="O395" s="3098"/>
      <c r="P395" s="3098"/>
      <c r="Q395" s="3098"/>
      <c r="R395" s="3098"/>
      <c r="S395" s="3098"/>
      <c r="T395" s="3098"/>
      <c r="U395" s="3098"/>
      <c r="V395" s="3098"/>
      <c r="W395" s="3098"/>
      <c r="X395" s="3098"/>
      <c r="Y395" s="3098"/>
      <c r="Z395" s="3098"/>
      <c r="AA395" s="3098"/>
      <c r="AB395" s="3098"/>
      <c r="AC395" s="3098"/>
      <c r="AD395" s="3098"/>
      <c r="AE395" s="3098"/>
      <c r="AF395" s="3098"/>
      <c r="AG395" s="3098"/>
      <c r="AH395" s="3098"/>
      <c r="AI395" s="3098"/>
      <c r="AJ395" s="3098"/>
      <c r="AK395" s="3098"/>
      <c r="AL395" s="3098"/>
      <c r="AM395" s="3098"/>
      <c r="AN395" s="3098"/>
      <c r="AO395" s="3143"/>
      <c r="AP395" s="3143"/>
      <c r="AQ395" s="3143"/>
      <c r="AR395" s="3143"/>
      <c r="AS395" s="3143"/>
      <c r="AT395" s="3143"/>
      <c r="AU395" s="3143"/>
      <c r="AV395" s="3143"/>
      <c r="AW395" s="3143"/>
      <c r="AX395" s="3143"/>
      <c r="AY395" s="3143"/>
      <c r="AZ395" s="3143"/>
      <c r="BA395" s="3143"/>
      <c r="BB395" s="3143"/>
      <c r="BC395" s="3143"/>
      <c r="BD395" s="3143"/>
      <c r="BE395" s="3143"/>
      <c r="BF395" s="3143"/>
      <c r="BG395" s="3143"/>
      <c r="BH395" s="3143"/>
      <c r="BI395" s="3143"/>
      <c r="BJ395" s="3143"/>
      <c r="BK395" s="3143"/>
      <c r="BL395" s="3143"/>
      <c r="BM395" s="3143"/>
      <c r="BN395" s="3143"/>
      <c r="BO395" s="3143"/>
      <c r="BP395" s="3143"/>
      <c r="BQ395" s="3189"/>
      <c r="BR395" s="3189"/>
      <c r="BS395" s="3189"/>
      <c r="BT395" s="3189"/>
      <c r="BU395" s="3189"/>
      <c r="BV395" s="3189"/>
      <c r="BW395" s="3189"/>
      <c r="BX395" s="3189"/>
      <c r="BY395" s="3189"/>
      <c r="BZ395" s="3189"/>
      <c r="CA395" s="3143"/>
      <c r="CB395" s="3143"/>
      <c r="CC395" s="3143"/>
    </row>
    <row r="396" spans="1:81" ht="16.5" customHeight="1">
      <c r="A396" s="3143"/>
      <c r="B396" s="3143"/>
      <c r="C396" s="3143"/>
      <c r="D396" s="3143"/>
      <c r="E396" s="3143"/>
      <c r="F396" s="3143"/>
      <c r="G396" s="3143"/>
      <c r="H396" s="3143"/>
      <c r="I396" s="3143"/>
      <c r="J396" s="3143"/>
      <c r="K396" s="3143"/>
      <c r="L396" s="3098"/>
      <c r="M396" s="3098"/>
      <c r="N396" s="3098"/>
      <c r="O396" s="3098"/>
      <c r="P396" s="3098"/>
      <c r="Q396" s="3098"/>
      <c r="R396" s="3098"/>
      <c r="S396" s="3098"/>
      <c r="T396" s="3098"/>
      <c r="U396" s="3098"/>
      <c r="V396" s="3098"/>
      <c r="W396" s="3098"/>
      <c r="X396" s="3098"/>
      <c r="Y396" s="3098"/>
      <c r="Z396" s="3098"/>
      <c r="AA396" s="3098"/>
      <c r="AB396" s="3098"/>
      <c r="AC396" s="3098"/>
      <c r="AD396" s="3098"/>
      <c r="AE396" s="3098"/>
      <c r="AF396" s="3098"/>
      <c r="AG396" s="3098"/>
      <c r="AH396" s="3098"/>
      <c r="AI396" s="3098"/>
      <c r="AJ396" s="3098"/>
      <c r="AK396" s="3098"/>
      <c r="AL396" s="3098"/>
      <c r="AM396" s="3098"/>
      <c r="AN396" s="3098"/>
      <c r="AO396" s="3143"/>
      <c r="AP396" s="3143"/>
      <c r="AQ396" s="3143"/>
      <c r="AR396" s="3143"/>
      <c r="AS396" s="3143"/>
      <c r="AT396" s="3143"/>
      <c r="AU396" s="3143"/>
      <c r="AV396" s="3143"/>
      <c r="AW396" s="3143"/>
      <c r="AX396" s="3143"/>
      <c r="AY396" s="3143"/>
      <c r="AZ396" s="3143"/>
      <c r="BA396" s="3143"/>
      <c r="BB396" s="3143"/>
      <c r="BC396" s="3143"/>
      <c r="BD396" s="3143"/>
      <c r="BE396" s="3143"/>
      <c r="BF396" s="3143"/>
      <c r="BG396" s="3143"/>
      <c r="BH396" s="3143"/>
      <c r="BI396" s="3143"/>
      <c r="BJ396" s="3143"/>
      <c r="BK396" s="3143"/>
      <c r="BL396" s="3143"/>
      <c r="BM396" s="3143"/>
      <c r="BN396" s="3143"/>
      <c r="BO396" s="3143"/>
      <c r="BP396" s="3143"/>
      <c r="BQ396" s="3189"/>
      <c r="BR396" s="3189"/>
      <c r="BS396" s="3189"/>
      <c r="BT396" s="3189"/>
      <c r="BU396" s="3189"/>
      <c r="BV396" s="3189"/>
      <c r="BW396" s="3189"/>
      <c r="BX396" s="3189"/>
      <c r="BY396" s="3189"/>
      <c r="BZ396" s="3189"/>
      <c r="CA396" s="3143"/>
      <c r="CB396" s="3143"/>
      <c r="CC396" s="3143"/>
    </row>
    <row r="397" spans="1:81" ht="16.5" customHeight="1">
      <c r="A397" s="3143"/>
      <c r="B397" s="3143"/>
      <c r="C397" s="3143"/>
      <c r="D397" s="3143"/>
      <c r="E397" s="3143"/>
      <c r="F397" s="3143"/>
      <c r="G397" s="3143"/>
      <c r="H397" s="3143"/>
      <c r="I397" s="3143"/>
      <c r="J397" s="3143"/>
      <c r="K397" s="3143"/>
      <c r="L397" s="3098"/>
      <c r="M397" s="3098"/>
      <c r="N397" s="3098"/>
      <c r="O397" s="3098"/>
      <c r="P397" s="3098"/>
      <c r="Q397" s="3098"/>
      <c r="R397" s="3098"/>
      <c r="S397" s="3098"/>
      <c r="T397" s="3098"/>
      <c r="U397" s="3098"/>
      <c r="V397" s="3098"/>
      <c r="W397" s="3098"/>
      <c r="X397" s="3098"/>
      <c r="Y397" s="3098"/>
      <c r="Z397" s="3098"/>
      <c r="AA397" s="3098"/>
      <c r="AB397" s="3098"/>
      <c r="AC397" s="3098"/>
      <c r="AD397" s="3098"/>
      <c r="AE397" s="3098"/>
      <c r="AF397" s="3098"/>
      <c r="AG397" s="3098"/>
      <c r="AH397" s="3098"/>
      <c r="AI397" s="3098"/>
      <c r="AJ397" s="3098"/>
      <c r="AK397" s="3098"/>
      <c r="AL397" s="3098"/>
      <c r="AM397" s="3098"/>
      <c r="AN397" s="3098"/>
      <c r="AO397" s="3143"/>
      <c r="AP397" s="3143"/>
      <c r="AQ397" s="3143"/>
      <c r="AR397" s="3143"/>
      <c r="AS397" s="3143"/>
      <c r="AT397" s="3143"/>
      <c r="AU397" s="3143"/>
      <c r="AV397" s="3143"/>
      <c r="AW397" s="3143"/>
      <c r="AX397" s="3143"/>
      <c r="AY397" s="3143"/>
      <c r="AZ397" s="3143"/>
      <c r="BA397" s="3143"/>
      <c r="BB397" s="3143"/>
      <c r="BC397" s="3143"/>
      <c r="BD397" s="3143"/>
      <c r="BE397" s="3143"/>
      <c r="BF397" s="3143"/>
      <c r="BG397" s="3143"/>
      <c r="BH397" s="3143"/>
      <c r="BI397" s="3143"/>
      <c r="BJ397" s="3143"/>
      <c r="BK397" s="3143"/>
      <c r="BL397" s="3143"/>
      <c r="BM397" s="3143"/>
      <c r="BN397" s="3143"/>
      <c r="BO397" s="3143"/>
      <c r="BP397" s="3143"/>
      <c r="BQ397" s="3189"/>
      <c r="BR397" s="3189"/>
      <c r="BS397" s="3189"/>
      <c r="BT397" s="3189"/>
      <c r="BU397" s="3189"/>
      <c r="BV397" s="3189"/>
      <c r="BW397" s="3189"/>
      <c r="BX397" s="3189"/>
      <c r="BY397" s="3189"/>
      <c r="BZ397" s="3189"/>
      <c r="CA397" s="3143"/>
      <c r="CB397" s="3143"/>
      <c r="CC397" s="3143"/>
    </row>
    <row r="398" spans="1:81" ht="16.5" customHeight="1">
      <c r="A398" s="3143"/>
      <c r="B398" s="3143"/>
      <c r="C398" s="3143"/>
      <c r="D398" s="3143"/>
      <c r="E398" s="3143"/>
      <c r="F398" s="3143"/>
      <c r="G398" s="3143"/>
      <c r="H398" s="3143"/>
      <c r="I398" s="3143"/>
      <c r="J398" s="3143"/>
      <c r="K398" s="3143"/>
      <c r="L398" s="3098"/>
      <c r="M398" s="3098"/>
      <c r="N398" s="3098"/>
      <c r="O398" s="3098"/>
      <c r="P398" s="3098"/>
      <c r="Q398" s="3098"/>
      <c r="R398" s="3098"/>
      <c r="S398" s="3098"/>
      <c r="T398" s="3098"/>
      <c r="U398" s="3098"/>
      <c r="V398" s="3098"/>
      <c r="W398" s="3098"/>
      <c r="X398" s="3098"/>
      <c r="Y398" s="3098"/>
      <c r="Z398" s="3098"/>
      <c r="AA398" s="3098"/>
      <c r="AB398" s="3098"/>
      <c r="AC398" s="3098"/>
      <c r="AD398" s="3098"/>
      <c r="AE398" s="3098"/>
      <c r="AF398" s="3098"/>
      <c r="AG398" s="3098"/>
      <c r="AH398" s="3098"/>
      <c r="AI398" s="3098"/>
      <c r="AJ398" s="3098"/>
      <c r="AK398" s="3098"/>
      <c r="AL398" s="3098"/>
      <c r="AM398" s="3098"/>
      <c r="AN398" s="3098"/>
      <c r="AO398" s="3143"/>
      <c r="AP398" s="3143"/>
      <c r="AQ398" s="3143"/>
      <c r="AR398" s="3143"/>
      <c r="AS398" s="3143"/>
      <c r="AT398" s="3143"/>
      <c r="AU398" s="3143"/>
      <c r="AV398" s="3143"/>
      <c r="AW398" s="3143"/>
      <c r="AX398" s="3143"/>
      <c r="AY398" s="3143"/>
      <c r="AZ398" s="3143"/>
      <c r="BA398" s="3143"/>
      <c r="BB398" s="3143"/>
      <c r="BC398" s="3143"/>
      <c r="BD398" s="3143"/>
      <c r="BE398" s="3143"/>
      <c r="BF398" s="3143"/>
      <c r="BG398" s="3143"/>
      <c r="BH398" s="3143"/>
      <c r="BI398" s="3143"/>
      <c r="BJ398" s="3143"/>
      <c r="BK398" s="3143"/>
      <c r="BL398" s="3143"/>
      <c r="BM398" s="3143"/>
      <c r="BN398" s="3143"/>
      <c r="BO398" s="3143"/>
      <c r="BP398" s="3143"/>
      <c r="BQ398" s="3189"/>
      <c r="BR398" s="3189"/>
      <c r="BS398" s="3189"/>
      <c r="BT398" s="3189"/>
      <c r="BU398" s="3189"/>
      <c r="BV398" s="3189"/>
      <c r="BW398" s="3189"/>
      <c r="BX398" s="3189"/>
      <c r="BY398" s="3189"/>
      <c r="BZ398" s="3189"/>
      <c r="CA398" s="3143"/>
      <c r="CB398" s="3143"/>
      <c r="CC398" s="3143"/>
    </row>
    <row r="399" spans="1:81" ht="16.5" customHeight="1">
      <c r="A399" s="3143"/>
      <c r="B399" s="3143"/>
      <c r="C399" s="3143"/>
      <c r="D399" s="3143"/>
      <c r="E399" s="3143"/>
      <c r="F399" s="3143"/>
      <c r="G399" s="3143"/>
      <c r="H399" s="3143"/>
      <c r="I399" s="3143"/>
      <c r="J399" s="3143"/>
      <c r="K399" s="3143"/>
      <c r="L399" s="3098"/>
      <c r="M399" s="3098"/>
      <c r="N399" s="3098"/>
      <c r="O399" s="3098"/>
      <c r="P399" s="3098"/>
      <c r="Q399" s="3098"/>
      <c r="R399" s="3098"/>
      <c r="S399" s="3098"/>
      <c r="T399" s="3098"/>
      <c r="U399" s="3098"/>
      <c r="V399" s="3098"/>
      <c r="W399" s="3098"/>
      <c r="X399" s="3098"/>
      <c r="Y399" s="3098"/>
      <c r="Z399" s="3098"/>
      <c r="AA399" s="3098"/>
      <c r="AB399" s="3098"/>
      <c r="AC399" s="3098"/>
      <c r="AD399" s="3098"/>
      <c r="AE399" s="3098"/>
      <c r="AF399" s="3098"/>
      <c r="AG399" s="3098"/>
      <c r="AH399" s="3098"/>
      <c r="AI399" s="3098"/>
      <c r="AJ399" s="3098"/>
      <c r="AK399" s="3098"/>
      <c r="AL399" s="3098"/>
      <c r="AM399" s="3098"/>
      <c r="AN399" s="3098"/>
      <c r="AO399" s="3143"/>
      <c r="AP399" s="3143"/>
      <c r="AQ399" s="3143"/>
      <c r="AR399" s="3143"/>
      <c r="AS399" s="3143"/>
      <c r="AT399" s="3143"/>
      <c r="AU399" s="3143"/>
      <c r="AV399" s="3143"/>
      <c r="AW399" s="3143"/>
      <c r="AX399" s="3143"/>
      <c r="AY399" s="3143"/>
      <c r="AZ399" s="3143"/>
      <c r="BA399" s="3143"/>
      <c r="BB399" s="3143"/>
      <c r="BC399" s="3143"/>
      <c r="BD399" s="3143"/>
      <c r="BE399" s="3143"/>
      <c r="BF399" s="3143"/>
      <c r="BG399" s="3143"/>
      <c r="BH399" s="3143"/>
      <c r="BI399" s="3143"/>
      <c r="BJ399" s="3143"/>
      <c r="BK399" s="3143"/>
      <c r="BL399" s="3143"/>
      <c r="BM399" s="3143"/>
      <c r="BN399" s="3143"/>
      <c r="BO399" s="3143"/>
      <c r="BP399" s="3143"/>
      <c r="BQ399" s="3189"/>
      <c r="BR399" s="3189"/>
      <c r="BS399" s="3189"/>
      <c r="BT399" s="3189"/>
      <c r="BU399" s="3189"/>
      <c r="BV399" s="3189"/>
      <c r="BW399" s="3189"/>
      <c r="BX399" s="3189"/>
      <c r="BY399" s="3189"/>
      <c r="BZ399" s="3189"/>
      <c r="CA399" s="3143"/>
      <c r="CB399" s="3143"/>
      <c r="CC399" s="3143"/>
    </row>
    <row r="400" spans="1:81" ht="16.5" customHeight="1">
      <c r="A400" s="3143"/>
      <c r="B400" s="3143"/>
      <c r="C400" s="3143"/>
      <c r="D400" s="3143"/>
      <c r="E400" s="3143"/>
      <c r="F400" s="3143"/>
      <c r="G400" s="3143"/>
      <c r="H400" s="3143"/>
      <c r="I400" s="3143"/>
      <c r="J400" s="3143"/>
      <c r="K400" s="3143"/>
      <c r="L400" s="3098"/>
      <c r="M400" s="3098"/>
      <c r="N400" s="3098"/>
      <c r="O400" s="3098"/>
      <c r="P400" s="3098"/>
      <c r="Q400" s="3098"/>
      <c r="R400" s="3098"/>
      <c r="S400" s="3098"/>
      <c r="T400" s="3098"/>
      <c r="U400" s="3098"/>
      <c r="V400" s="3098"/>
      <c r="W400" s="3098"/>
      <c r="X400" s="3098"/>
      <c r="Y400" s="3098"/>
      <c r="Z400" s="3098"/>
      <c r="AA400" s="3098"/>
      <c r="AB400" s="3098"/>
      <c r="AC400" s="3098"/>
      <c r="AD400" s="3098"/>
      <c r="AE400" s="3098"/>
      <c r="AF400" s="3098"/>
      <c r="AG400" s="3098"/>
      <c r="AH400" s="3098"/>
      <c r="AI400" s="3098"/>
      <c r="AJ400" s="3098"/>
      <c r="AK400" s="3098"/>
      <c r="AL400" s="3098"/>
      <c r="AM400" s="3098"/>
      <c r="AN400" s="3098"/>
      <c r="AO400" s="3143"/>
      <c r="AP400" s="3143"/>
      <c r="AQ400" s="3143"/>
      <c r="AR400" s="3143"/>
      <c r="AS400" s="3143"/>
      <c r="AT400" s="3143"/>
      <c r="AU400" s="3143"/>
      <c r="AV400" s="3143"/>
      <c r="AW400" s="3143"/>
      <c r="AX400" s="3143"/>
      <c r="AY400" s="3143"/>
      <c r="AZ400" s="3143"/>
      <c r="BA400" s="3143"/>
      <c r="BB400" s="3143"/>
      <c r="BC400" s="3143"/>
      <c r="BD400" s="3143"/>
      <c r="BE400" s="3143"/>
      <c r="BF400" s="3143"/>
      <c r="BG400" s="3143"/>
      <c r="BH400" s="3143"/>
      <c r="BI400" s="3143"/>
      <c r="BJ400" s="3143"/>
      <c r="BK400" s="3143"/>
      <c r="BL400" s="3143"/>
      <c r="BM400" s="3143"/>
      <c r="BN400" s="3143"/>
      <c r="BO400" s="3143"/>
      <c r="BP400" s="3143"/>
      <c r="BQ400" s="3189"/>
      <c r="BR400" s="3189"/>
      <c r="BS400" s="3189"/>
      <c r="BT400" s="3189"/>
      <c r="BU400" s="3189"/>
      <c r="BV400" s="3189"/>
      <c r="BW400" s="3189"/>
      <c r="BX400" s="3189"/>
      <c r="BY400" s="3189"/>
      <c r="BZ400" s="3189"/>
      <c r="CA400" s="3143"/>
      <c r="CB400" s="3143"/>
      <c r="CC400" s="3143"/>
    </row>
    <row r="401" spans="1:81" ht="16.5" customHeight="1">
      <c r="A401" s="3143"/>
      <c r="B401" s="3143"/>
      <c r="C401" s="3143"/>
      <c r="D401" s="3143"/>
      <c r="E401" s="3143"/>
      <c r="F401" s="3143"/>
      <c r="G401" s="3143"/>
      <c r="H401" s="3143"/>
      <c r="I401" s="3143"/>
      <c r="J401" s="3143"/>
      <c r="K401" s="3143"/>
      <c r="L401" s="3098"/>
      <c r="M401" s="3098"/>
      <c r="N401" s="3098"/>
      <c r="O401" s="3098"/>
      <c r="P401" s="3098"/>
      <c r="Q401" s="3098"/>
      <c r="R401" s="3098"/>
      <c r="S401" s="3098"/>
      <c r="T401" s="3098"/>
      <c r="U401" s="3098"/>
      <c r="V401" s="3098"/>
      <c r="W401" s="3098"/>
      <c r="X401" s="3098"/>
      <c r="Y401" s="3098"/>
      <c r="Z401" s="3098"/>
      <c r="AA401" s="3098"/>
      <c r="AB401" s="3098"/>
      <c r="AC401" s="3098"/>
      <c r="AD401" s="3098"/>
      <c r="AE401" s="3098"/>
      <c r="AF401" s="3098"/>
      <c r="AG401" s="3098"/>
      <c r="AH401" s="3098"/>
      <c r="AI401" s="3098"/>
      <c r="AJ401" s="3098"/>
      <c r="AK401" s="3098"/>
      <c r="AL401" s="3098"/>
      <c r="AM401" s="3098"/>
      <c r="AN401" s="3098"/>
      <c r="AO401" s="3143"/>
      <c r="AP401" s="3143"/>
      <c r="AQ401" s="3143"/>
      <c r="AR401" s="3143"/>
      <c r="AS401" s="3143"/>
      <c r="AT401" s="3143"/>
      <c r="AU401" s="3143"/>
      <c r="AV401" s="3143"/>
      <c r="AW401" s="3143"/>
      <c r="AX401" s="3143"/>
      <c r="AY401" s="3143"/>
      <c r="AZ401" s="3143"/>
      <c r="BA401" s="3143"/>
      <c r="BB401" s="3143"/>
      <c r="BC401" s="3143"/>
      <c r="BD401" s="3143"/>
      <c r="BE401" s="3143"/>
      <c r="BF401" s="3143"/>
      <c r="BG401" s="3143"/>
      <c r="BH401" s="3143"/>
      <c r="BI401" s="3143"/>
      <c r="BJ401" s="3143"/>
      <c r="BK401" s="3143"/>
      <c r="BL401" s="3143"/>
      <c r="BM401" s="3143"/>
      <c r="BN401" s="3143"/>
      <c r="BO401" s="3143"/>
      <c r="BP401" s="3143"/>
      <c r="BQ401" s="3189"/>
      <c r="BR401" s="3189"/>
      <c r="BS401" s="3189"/>
      <c r="BT401" s="3189"/>
      <c r="BU401" s="3189"/>
      <c r="BV401" s="3189"/>
      <c r="BW401" s="3189"/>
      <c r="BX401" s="3189"/>
      <c r="BY401" s="3189"/>
      <c r="BZ401" s="3189"/>
      <c r="CA401" s="3143"/>
      <c r="CB401" s="3143"/>
      <c r="CC401" s="3143"/>
    </row>
    <row r="402" spans="1:81" ht="16.5" customHeight="1">
      <c r="A402" s="3143"/>
      <c r="B402" s="3143"/>
      <c r="C402" s="3143"/>
      <c r="D402" s="3143"/>
      <c r="E402" s="3143"/>
      <c r="F402" s="3143"/>
      <c r="G402" s="3143"/>
      <c r="H402" s="3143"/>
      <c r="I402" s="3143"/>
      <c r="J402" s="3143"/>
      <c r="K402" s="3143"/>
      <c r="L402" s="3098"/>
      <c r="M402" s="3098"/>
      <c r="N402" s="3098"/>
      <c r="O402" s="3098"/>
      <c r="P402" s="3098"/>
      <c r="Q402" s="3098"/>
      <c r="R402" s="3098"/>
      <c r="S402" s="3098"/>
      <c r="T402" s="3098"/>
      <c r="U402" s="3098"/>
      <c r="V402" s="3098"/>
      <c r="W402" s="3098"/>
      <c r="X402" s="3098"/>
      <c r="Y402" s="3098"/>
      <c r="Z402" s="3098"/>
      <c r="AA402" s="3098"/>
      <c r="AB402" s="3098"/>
      <c r="AC402" s="3098"/>
      <c r="AD402" s="3098"/>
      <c r="AE402" s="3098"/>
      <c r="AF402" s="3098"/>
      <c r="AG402" s="3098"/>
      <c r="AH402" s="3098"/>
      <c r="AI402" s="3098"/>
      <c r="AJ402" s="3098"/>
      <c r="AK402" s="3098"/>
      <c r="AL402" s="3098"/>
      <c r="AM402" s="3098"/>
      <c r="AN402" s="3098"/>
      <c r="AO402" s="3143"/>
      <c r="AP402" s="3143"/>
      <c r="AQ402" s="3143"/>
      <c r="AR402" s="3143"/>
      <c r="AS402" s="3143"/>
      <c r="AT402" s="3143"/>
      <c r="AU402" s="3143"/>
      <c r="AV402" s="3143"/>
      <c r="AW402" s="3143"/>
      <c r="AX402" s="3143"/>
      <c r="AY402" s="3143"/>
      <c r="AZ402" s="3143"/>
      <c r="BA402" s="3143"/>
      <c r="BB402" s="3143"/>
      <c r="BC402" s="3143"/>
      <c r="BD402" s="3143"/>
      <c r="BE402" s="3143"/>
      <c r="BF402" s="3143"/>
      <c r="BG402" s="3143"/>
      <c r="BH402" s="3143"/>
      <c r="BI402" s="3143"/>
      <c r="BJ402" s="3143"/>
      <c r="BK402" s="3143"/>
      <c r="BL402" s="3143"/>
      <c r="BM402" s="3143"/>
      <c r="BN402" s="3143"/>
      <c r="BO402" s="3143"/>
      <c r="BP402" s="3143"/>
      <c r="BQ402" s="3189"/>
      <c r="BR402" s="3189"/>
      <c r="BS402" s="3189"/>
      <c r="BT402" s="3189"/>
      <c r="BU402" s="3189"/>
      <c r="BV402" s="3189"/>
      <c r="BW402" s="3189"/>
      <c r="BX402" s="3189"/>
      <c r="BY402" s="3189"/>
      <c r="BZ402" s="3189"/>
      <c r="CA402" s="3143"/>
      <c r="CB402" s="3143"/>
      <c r="CC402" s="3143"/>
    </row>
    <row r="403" spans="1:81" ht="16.5" customHeight="1">
      <c r="A403" s="3143"/>
      <c r="B403" s="3143"/>
      <c r="C403" s="3143"/>
      <c r="D403" s="3143"/>
      <c r="E403" s="3143"/>
      <c r="F403" s="3143"/>
      <c r="G403" s="3143"/>
      <c r="H403" s="3143"/>
      <c r="I403" s="3143"/>
      <c r="J403" s="3143"/>
      <c r="K403" s="3143"/>
      <c r="L403" s="3098"/>
      <c r="M403" s="3098"/>
      <c r="N403" s="3098"/>
      <c r="O403" s="3098"/>
      <c r="P403" s="3098"/>
      <c r="Q403" s="3098"/>
      <c r="R403" s="3098"/>
      <c r="S403" s="3098"/>
      <c r="T403" s="3098"/>
      <c r="U403" s="3098"/>
      <c r="V403" s="3098"/>
      <c r="W403" s="3098"/>
      <c r="X403" s="3098"/>
      <c r="Y403" s="3098"/>
      <c r="Z403" s="3098"/>
      <c r="AA403" s="3098"/>
      <c r="AB403" s="3098"/>
      <c r="AC403" s="3098"/>
      <c r="AD403" s="3098"/>
      <c r="AE403" s="3098"/>
      <c r="AF403" s="3098"/>
      <c r="AG403" s="3098"/>
      <c r="AH403" s="3098"/>
      <c r="AI403" s="3098"/>
      <c r="AJ403" s="3098"/>
      <c r="AK403" s="3098"/>
      <c r="AL403" s="3098"/>
      <c r="AM403" s="3098"/>
      <c r="AN403" s="3098"/>
      <c r="AO403" s="3143"/>
      <c r="AP403" s="3143"/>
      <c r="AQ403" s="3143"/>
      <c r="AR403" s="3143"/>
      <c r="AS403" s="3143"/>
      <c r="AT403" s="3143"/>
      <c r="AU403" s="3143"/>
      <c r="AV403" s="3143"/>
      <c r="AW403" s="3143"/>
      <c r="AX403" s="3143"/>
      <c r="AY403" s="3143"/>
      <c r="AZ403" s="3143"/>
      <c r="BA403" s="3143"/>
      <c r="BB403" s="3143"/>
      <c r="BC403" s="3143"/>
      <c r="BD403" s="3143"/>
      <c r="BE403" s="3143"/>
      <c r="BF403" s="3143"/>
      <c r="BG403" s="3143"/>
      <c r="BH403" s="3143"/>
      <c r="BI403" s="3143"/>
      <c r="BJ403" s="3143"/>
      <c r="BK403" s="3143"/>
      <c r="BL403" s="3143"/>
      <c r="BM403" s="3143"/>
      <c r="BN403" s="3143"/>
      <c r="BO403" s="3143"/>
      <c r="BP403" s="3143"/>
      <c r="BQ403" s="3189"/>
      <c r="BR403" s="3189"/>
      <c r="BS403" s="3189"/>
      <c r="BT403" s="3189"/>
      <c r="BU403" s="3189"/>
      <c r="BV403" s="3189"/>
      <c r="BW403" s="3189"/>
      <c r="BX403" s="3189"/>
      <c r="BY403" s="3189"/>
      <c r="BZ403" s="3189"/>
      <c r="CA403" s="3143"/>
      <c r="CB403" s="3143"/>
      <c r="CC403" s="3143"/>
    </row>
    <row r="404" spans="1:81" ht="16.5" customHeight="1">
      <c r="A404" s="3143"/>
      <c r="B404" s="3143"/>
      <c r="C404" s="3143"/>
      <c r="D404" s="3143"/>
      <c r="E404" s="3143"/>
      <c r="F404" s="3143"/>
      <c r="G404" s="3143"/>
      <c r="H404" s="3143"/>
      <c r="I404" s="3143"/>
      <c r="J404" s="3143"/>
      <c r="K404" s="3143"/>
      <c r="L404" s="3098"/>
      <c r="M404" s="3098"/>
      <c r="N404" s="3098"/>
      <c r="O404" s="3098"/>
      <c r="P404" s="3098"/>
      <c r="Q404" s="3098"/>
      <c r="R404" s="3098"/>
      <c r="S404" s="3098"/>
      <c r="T404" s="3098"/>
      <c r="U404" s="3098"/>
      <c r="V404" s="3098"/>
      <c r="W404" s="3098"/>
      <c r="X404" s="3098"/>
      <c r="Y404" s="3098"/>
      <c r="Z404" s="3098"/>
      <c r="AA404" s="3098"/>
      <c r="AB404" s="3098"/>
      <c r="AC404" s="3098"/>
      <c r="AD404" s="3098"/>
      <c r="AE404" s="3098"/>
      <c r="AF404" s="3098"/>
      <c r="AG404" s="3098"/>
      <c r="AH404" s="3098"/>
      <c r="AI404" s="3098"/>
      <c r="AJ404" s="3098"/>
      <c r="AK404" s="3098"/>
      <c r="AL404" s="3098"/>
      <c r="AM404" s="3098"/>
      <c r="AN404" s="3098"/>
      <c r="AO404" s="3143"/>
      <c r="AP404" s="3143"/>
      <c r="AQ404" s="3143"/>
      <c r="AR404" s="3143"/>
      <c r="AS404" s="3143"/>
      <c r="AT404" s="3143"/>
      <c r="AU404" s="3143"/>
      <c r="AV404" s="3143"/>
      <c r="AW404" s="3143"/>
      <c r="AX404" s="3143"/>
      <c r="AY404" s="3143"/>
      <c r="AZ404" s="3143"/>
      <c r="BA404" s="3143"/>
      <c r="BB404" s="3143"/>
      <c r="BC404" s="3143"/>
      <c r="BD404" s="3143"/>
      <c r="BE404" s="3143"/>
      <c r="BF404" s="3143"/>
      <c r="BG404" s="3143"/>
      <c r="BH404" s="3143"/>
      <c r="BI404" s="3143"/>
      <c r="BJ404" s="3143"/>
      <c r="BK404" s="3143"/>
      <c r="BL404" s="3143"/>
      <c r="BM404" s="3143"/>
      <c r="BN404" s="3143"/>
      <c r="BO404" s="3143"/>
      <c r="BP404" s="3143"/>
      <c r="BQ404" s="3189"/>
      <c r="BR404" s="3189"/>
      <c r="BS404" s="3189"/>
      <c r="BT404" s="3189"/>
      <c r="BU404" s="3189"/>
      <c r="BV404" s="3189"/>
      <c r="BW404" s="3189"/>
      <c r="BX404" s="3189"/>
      <c r="BY404" s="3189"/>
      <c r="BZ404" s="3189"/>
      <c r="CA404" s="3143"/>
      <c r="CB404" s="3143"/>
      <c r="CC404" s="3143"/>
    </row>
    <row r="405" spans="1:81" ht="16.5" customHeight="1">
      <c r="A405" s="3143"/>
      <c r="B405" s="3143"/>
      <c r="C405" s="3143"/>
      <c r="D405" s="3143"/>
      <c r="E405" s="3143"/>
      <c r="F405" s="3143"/>
      <c r="G405" s="3143"/>
      <c r="H405" s="3143"/>
      <c r="I405" s="3143"/>
      <c r="J405" s="3143"/>
      <c r="K405" s="3143"/>
      <c r="L405" s="3098"/>
      <c r="M405" s="3098"/>
      <c r="N405" s="3098"/>
      <c r="O405" s="3098"/>
      <c r="P405" s="3098"/>
      <c r="Q405" s="3098"/>
      <c r="R405" s="3098"/>
      <c r="S405" s="3098"/>
      <c r="T405" s="3098"/>
      <c r="U405" s="3098"/>
      <c r="V405" s="3098"/>
      <c r="W405" s="3098"/>
      <c r="X405" s="3098"/>
      <c r="Y405" s="3098"/>
      <c r="Z405" s="3098"/>
      <c r="AA405" s="3098"/>
      <c r="AB405" s="3098"/>
      <c r="AC405" s="3098"/>
      <c r="AD405" s="3098"/>
      <c r="AE405" s="3098"/>
      <c r="AF405" s="3098"/>
      <c r="AG405" s="3098"/>
      <c r="AH405" s="3098"/>
      <c r="AI405" s="3098"/>
      <c r="AJ405" s="3098"/>
      <c r="AK405" s="3098"/>
      <c r="AL405" s="3098"/>
      <c r="AM405" s="3098"/>
      <c r="AN405" s="3098"/>
      <c r="AO405" s="3143"/>
      <c r="AP405" s="3143"/>
      <c r="AQ405" s="3143"/>
      <c r="AR405" s="3143"/>
      <c r="AS405" s="3143"/>
      <c r="AT405" s="3143"/>
      <c r="AU405" s="3143"/>
      <c r="AV405" s="3143"/>
      <c r="AW405" s="3143"/>
      <c r="AX405" s="3143"/>
      <c r="AY405" s="3143"/>
      <c r="AZ405" s="3143"/>
      <c r="BA405" s="3143"/>
      <c r="BB405" s="3143"/>
      <c r="BC405" s="3143"/>
      <c r="BD405" s="3143"/>
      <c r="BE405" s="3143"/>
      <c r="BF405" s="3143"/>
      <c r="BG405" s="3143"/>
      <c r="BH405" s="3143"/>
      <c r="BI405" s="3143"/>
      <c r="BJ405" s="3143"/>
      <c r="BK405" s="3143"/>
      <c r="BL405" s="3143"/>
      <c r="BM405" s="3143"/>
      <c r="BN405" s="3143"/>
      <c r="BO405" s="3143"/>
      <c r="BP405" s="3143"/>
      <c r="BQ405" s="3189"/>
      <c r="BR405" s="3189"/>
      <c r="BS405" s="3189"/>
      <c r="BT405" s="3189"/>
      <c r="BU405" s="3189"/>
      <c r="BV405" s="3189"/>
      <c r="BW405" s="3189"/>
      <c r="BX405" s="3189"/>
      <c r="BY405" s="3189"/>
      <c r="BZ405" s="3189"/>
      <c r="CA405" s="3143"/>
      <c r="CB405" s="3143"/>
      <c r="CC405" s="3143"/>
    </row>
    <row r="406" spans="1:81" ht="16.5" customHeight="1">
      <c r="A406" s="3143"/>
      <c r="B406" s="3143"/>
      <c r="C406" s="3143"/>
      <c r="D406" s="3143"/>
      <c r="E406" s="3143"/>
      <c r="F406" s="3143"/>
      <c r="G406" s="3143"/>
      <c r="H406" s="3143"/>
      <c r="I406" s="3143"/>
      <c r="J406" s="3143"/>
      <c r="K406" s="3143"/>
      <c r="L406" s="3098"/>
      <c r="M406" s="3098"/>
      <c r="N406" s="3098"/>
      <c r="O406" s="3098"/>
      <c r="P406" s="3098"/>
      <c r="Q406" s="3098"/>
      <c r="R406" s="3098"/>
      <c r="S406" s="3098"/>
      <c r="T406" s="3098"/>
      <c r="U406" s="3098"/>
      <c r="V406" s="3098"/>
      <c r="W406" s="3098"/>
      <c r="X406" s="3098"/>
      <c r="Y406" s="3098"/>
      <c r="Z406" s="3098"/>
      <c r="AA406" s="3098"/>
      <c r="AB406" s="3098"/>
      <c r="AC406" s="3098"/>
      <c r="AD406" s="3098"/>
      <c r="AE406" s="3098"/>
      <c r="AF406" s="3098"/>
      <c r="AG406" s="3098"/>
      <c r="AH406" s="3098"/>
      <c r="AI406" s="3098"/>
      <c r="AJ406" s="3098"/>
      <c r="AK406" s="3098"/>
      <c r="AL406" s="3098"/>
      <c r="AM406" s="3098"/>
      <c r="AN406" s="3098"/>
      <c r="AO406" s="3143"/>
      <c r="AP406" s="3143"/>
      <c r="AQ406" s="3143"/>
      <c r="AR406" s="3143"/>
      <c r="AS406" s="3143"/>
      <c r="AT406" s="3143"/>
      <c r="AU406" s="3143"/>
      <c r="AV406" s="3143"/>
      <c r="AW406" s="3143"/>
      <c r="AX406" s="3143"/>
      <c r="AY406" s="3143"/>
      <c r="AZ406" s="3143"/>
      <c r="BA406" s="3143"/>
      <c r="BB406" s="3143"/>
      <c r="BC406" s="3143"/>
      <c r="BD406" s="3143"/>
      <c r="BE406" s="3143"/>
      <c r="BF406" s="3143"/>
      <c r="BG406" s="3143"/>
      <c r="BH406" s="3143"/>
      <c r="BI406" s="3143"/>
      <c r="BJ406" s="3143"/>
      <c r="BK406" s="3143"/>
      <c r="BL406" s="3143"/>
      <c r="BM406" s="3143"/>
      <c r="BN406" s="3143"/>
      <c r="BO406" s="3143"/>
      <c r="BP406" s="3143"/>
      <c r="BQ406" s="3189"/>
      <c r="BR406" s="3189"/>
      <c r="BS406" s="3189"/>
      <c r="BT406" s="3189"/>
      <c r="BU406" s="3189"/>
      <c r="BV406" s="3189"/>
      <c r="BW406" s="3189"/>
      <c r="BX406" s="3189"/>
      <c r="BY406" s="3189"/>
      <c r="BZ406" s="3189"/>
      <c r="CA406" s="3143"/>
      <c r="CB406" s="3143"/>
      <c r="CC406" s="3143"/>
    </row>
    <row r="407" spans="1:81" ht="16.5" customHeight="1">
      <c r="A407" s="3143"/>
      <c r="B407" s="3143"/>
      <c r="C407" s="3143"/>
      <c r="D407" s="3143"/>
      <c r="E407" s="3143"/>
      <c r="F407" s="3143"/>
      <c r="G407" s="3143"/>
      <c r="H407" s="3143"/>
      <c r="I407" s="3143"/>
      <c r="J407" s="3143"/>
      <c r="K407" s="3143"/>
      <c r="L407" s="3098"/>
      <c r="M407" s="3098"/>
      <c r="N407" s="3098"/>
      <c r="O407" s="3098"/>
      <c r="P407" s="3098"/>
      <c r="Q407" s="3098"/>
      <c r="R407" s="3098"/>
      <c r="S407" s="3098"/>
      <c r="T407" s="3098"/>
      <c r="U407" s="3098"/>
      <c r="V407" s="3098"/>
      <c r="W407" s="3098"/>
      <c r="X407" s="3098"/>
      <c r="Y407" s="3098"/>
      <c r="Z407" s="3098"/>
      <c r="AA407" s="3098"/>
      <c r="AB407" s="3098"/>
      <c r="AC407" s="3098"/>
      <c r="AD407" s="3098"/>
      <c r="AE407" s="3098"/>
      <c r="AF407" s="3098"/>
      <c r="AG407" s="3098"/>
      <c r="AH407" s="3098"/>
      <c r="AI407" s="3098"/>
      <c r="AJ407" s="3098"/>
      <c r="AK407" s="3098"/>
      <c r="AL407" s="3098"/>
      <c r="AM407" s="3098"/>
      <c r="AN407" s="3098"/>
      <c r="AO407" s="3143"/>
      <c r="AP407" s="3143"/>
      <c r="AQ407" s="3143"/>
      <c r="AR407" s="3143"/>
      <c r="AS407" s="3143"/>
      <c r="AT407" s="3143"/>
      <c r="AU407" s="3143"/>
      <c r="AV407" s="3143"/>
      <c r="AW407" s="3143"/>
      <c r="AX407" s="3143"/>
      <c r="AY407" s="3143"/>
      <c r="AZ407" s="3143"/>
      <c r="BA407" s="3143"/>
      <c r="BB407" s="3143"/>
      <c r="BC407" s="3143"/>
      <c r="BD407" s="3143"/>
      <c r="BE407" s="3143"/>
      <c r="BF407" s="3143"/>
      <c r="BG407" s="3143"/>
      <c r="BH407" s="3143"/>
      <c r="BI407" s="3143"/>
      <c r="BJ407" s="3143"/>
      <c r="BK407" s="3143"/>
      <c r="BL407" s="3143"/>
      <c r="BM407" s="3143"/>
      <c r="BN407" s="3143"/>
      <c r="BO407" s="3143"/>
      <c r="BP407" s="3143"/>
      <c r="BQ407" s="3189"/>
      <c r="BR407" s="3189"/>
      <c r="BS407" s="3189"/>
      <c r="BT407" s="3189"/>
      <c r="BU407" s="3189"/>
      <c r="BV407" s="3189"/>
      <c r="BW407" s="3189"/>
      <c r="BX407" s="3189"/>
      <c r="BY407" s="3189"/>
      <c r="BZ407" s="3189"/>
      <c r="CA407" s="3143"/>
      <c r="CB407" s="3143"/>
      <c r="CC407" s="3143"/>
    </row>
    <row r="408" spans="1:81" ht="16.5" customHeight="1">
      <c r="A408" s="3143"/>
      <c r="B408" s="3143"/>
      <c r="C408" s="3143"/>
      <c r="D408" s="3143"/>
      <c r="E408" s="3143"/>
      <c r="F408" s="3143"/>
      <c r="G408" s="3143"/>
      <c r="H408" s="3143"/>
      <c r="I408" s="3143"/>
      <c r="J408" s="3143"/>
      <c r="K408" s="3143"/>
      <c r="L408" s="3098"/>
      <c r="M408" s="3098"/>
      <c r="N408" s="3098"/>
      <c r="O408" s="3098"/>
      <c r="P408" s="3098"/>
      <c r="Q408" s="3098"/>
      <c r="R408" s="3098"/>
      <c r="S408" s="3098"/>
      <c r="T408" s="3098"/>
      <c r="U408" s="3098"/>
      <c r="V408" s="3098"/>
      <c r="W408" s="3098"/>
      <c r="X408" s="3098"/>
      <c r="Y408" s="3098"/>
      <c r="Z408" s="3098"/>
      <c r="AA408" s="3098"/>
      <c r="AB408" s="3098"/>
      <c r="AC408" s="3098"/>
      <c r="AD408" s="3098"/>
      <c r="AE408" s="3098"/>
      <c r="AF408" s="3098"/>
      <c r="AG408" s="3098"/>
      <c r="AH408" s="3098"/>
      <c r="AI408" s="3098"/>
      <c r="AJ408" s="3098"/>
      <c r="AK408" s="3098"/>
      <c r="AL408" s="3098"/>
      <c r="AM408" s="3098"/>
      <c r="AN408" s="3098"/>
      <c r="AO408" s="3143"/>
      <c r="AP408" s="3143"/>
      <c r="AQ408" s="3143"/>
      <c r="AR408" s="3143"/>
      <c r="AS408" s="3143"/>
      <c r="AT408" s="3143"/>
      <c r="AU408" s="3143"/>
      <c r="AV408" s="3143"/>
      <c r="AW408" s="3143"/>
      <c r="AX408" s="3143"/>
      <c r="AY408" s="3143"/>
      <c r="AZ408" s="3143"/>
      <c r="BA408" s="3143"/>
      <c r="BB408" s="3143"/>
      <c r="BC408" s="3143"/>
      <c r="BD408" s="3143"/>
      <c r="BE408" s="3143"/>
      <c r="BF408" s="3143"/>
      <c r="BG408" s="3143"/>
      <c r="BH408" s="3143"/>
      <c r="BI408" s="3143"/>
      <c r="BJ408" s="3143"/>
      <c r="BK408" s="3143"/>
      <c r="BL408" s="3143"/>
      <c r="BM408" s="3143"/>
      <c r="BN408" s="3143"/>
      <c r="BO408" s="3143"/>
      <c r="BP408" s="3143"/>
      <c r="BQ408" s="3189"/>
      <c r="BR408" s="3189"/>
      <c r="BS408" s="3189"/>
      <c r="BT408" s="3189"/>
      <c r="BU408" s="3189"/>
      <c r="BV408" s="3189"/>
      <c r="BW408" s="3189"/>
      <c r="BX408" s="3189"/>
      <c r="BY408" s="3189"/>
      <c r="BZ408" s="3189"/>
      <c r="CA408" s="3143"/>
      <c r="CB408" s="3143"/>
      <c r="CC408" s="3143"/>
    </row>
    <row r="409" spans="1:81" ht="16.5" customHeight="1">
      <c r="A409" s="3143"/>
      <c r="B409" s="3143"/>
      <c r="C409" s="3143"/>
      <c r="D409" s="3143"/>
      <c r="E409" s="3143"/>
      <c r="F409" s="3143"/>
      <c r="G409" s="3143"/>
      <c r="H409" s="3143"/>
      <c r="I409" s="3143"/>
      <c r="J409" s="3143"/>
      <c r="K409" s="3143"/>
      <c r="L409" s="3098"/>
      <c r="M409" s="3098"/>
      <c r="N409" s="3098"/>
      <c r="O409" s="3098"/>
      <c r="P409" s="3098"/>
      <c r="Q409" s="3098"/>
      <c r="R409" s="3098"/>
      <c r="S409" s="3098"/>
      <c r="T409" s="3098"/>
      <c r="U409" s="3098"/>
      <c r="V409" s="3098"/>
      <c r="W409" s="3098"/>
      <c r="X409" s="3098"/>
      <c r="Y409" s="3098"/>
      <c r="Z409" s="3098"/>
      <c r="AA409" s="3098"/>
      <c r="AB409" s="3098"/>
      <c r="AC409" s="3098"/>
      <c r="AD409" s="3098"/>
      <c r="AE409" s="3098"/>
      <c r="AF409" s="3098"/>
      <c r="AG409" s="3098"/>
      <c r="AH409" s="3098"/>
      <c r="AI409" s="3098"/>
      <c r="AJ409" s="3098"/>
      <c r="AK409" s="3098"/>
      <c r="AL409" s="3098"/>
      <c r="AM409" s="3098"/>
      <c r="AN409" s="3098"/>
      <c r="AO409" s="3143"/>
      <c r="AP409" s="3143"/>
      <c r="AQ409" s="3143"/>
      <c r="AR409" s="3143"/>
      <c r="AS409" s="3143"/>
      <c r="AT409" s="3143"/>
      <c r="AU409" s="3143"/>
      <c r="AV409" s="3143"/>
      <c r="AW409" s="3143"/>
      <c r="AX409" s="3143"/>
      <c r="AY409" s="3143"/>
      <c r="AZ409" s="3143"/>
      <c r="BA409" s="3143"/>
      <c r="BB409" s="3143"/>
      <c r="BC409" s="3143"/>
      <c r="BD409" s="3143"/>
      <c r="BE409" s="3143"/>
      <c r="BF409" s="3143"/>
      <c r="BG409" s="3143"/>
      <c r="BH409" s="3143"/>
      <c r="BI409" s="3143"/>
      <c r="BJ409" s="3143"/>
      <c r="BK409" s="3143"/>
      <c r="BL409" s="3143"/>
      <c r="BM409" s="3143"/>
      <c r="BN409" s="3143"/>
      <c r="BO409" s="3143"/>
      <c r="BP409" s="3143"/>
      <c r="BQ409" s="3189"/>
      <c r="BR409" s="3189"/>
      <c r="BS409" s="3189"/>
      <c r="BT409" s="3189"/>
      <c r="BU409" s="3189"/>
      <c r="BV409" s="3189"/>
      <c r="BW409" s="3189"/>
      <c r="BX409" s="3189"/>
      <c r="BY409" s="3189"/>
      <c r="BZ409" s="3189"/>
      <c r="CA409" s="3143"/>
      <c r="CB409" s="3143"/>
      <c r="CC409" s="3143"/>
    </row>
    <row r="410" spans="1:81" ht="16.5" customHeight="1">
      <c r="A410" s="3143"/>
      <c r="B410" s="3143"/>
      <c r="C410" s="3143"/>
      <c r="D410" s="3143"/>
      <c r="E410" s="3143"/>
      <c r="F410" s="3143"/>
      <c r="G410" s="3143"/>
      <c r="H410" s="3143"/>
      <c r="I410" s="3143"/>
      <c r="J410" s="3143"/>
      <c r="K410" s="3143"/>
      <c r="L410" s="3098"/>
      <c r="M410" s="3098"/>
      <c r="N410" s="3098"/>
      <c r="O410" s="3098"/>
      <c r="P410" s="3098"/>
      <c r="Q410" s="3098"/>
      <c r="R410" s="3098"/>
      <c r="S410" s="3098"/>
      <c r="T410" s="3098"/>
      <c r="U410" s="3098"/>
      <c r="V410" s="3098"/>
      <c r="W410" s="3098"/>
      <c r="X410" s="3098"/>
      <c r="Y410" s="3098"/>
      <c r="Z410" s="3098"/>
      <c r="AA410" s="3098"/>
      <c r="AB410" s="3098"/>
      <c r="AC410" s="3098"/>
      <c r="AD410" s="3098"/>
      <c r="AE410" s="3098"/>
      <c r="AF410" s="3098"/>
      <c r="AG410" s="3098"/>
      <c r="AH410" s="3098"/>
      <c r="AI410" s="3098"/>
      <c r="AJ410" s="3098"/>
      <c r="AK410" s="3098"/>
      <c r="AL410" s="3098"/>
      <c r="AM410" s="3098"/>
      <c r="AN410" s="3098"/>
      <c r="AO410" s="3143"/>
      <c r="AP410" s="3143"/>
      <c r="AQ410" s="3143"/>
      <c r="AR410" s="3143"/>
      <c r="AS410" s="3143"/>
      <c r="AT410" s="3143"/>
      <c r="AU410" s="3143"/>
      <c r="AV410" s="3143"/>
      <c r="AW410" s="3143"/>
      <c r="AX410" s="3143"/>
      <c r="AY410" s="3143"/>
      <c r="AZ410" s="3143"/>
      <c r="BA410" s="3143"/>
      <c r="BB410" s="3143"/>
      <c r="BC410" s="3143"/>
      <c r="BD410" s="3143"/>
      <c r="BE410" s="3143"/>
      <c r="BF410" s="3143"/>
      <c r="BG410" s="3143"/>
      <c r="BH410" s="3143"/>
      <c r="BI410" s="3143"/>
      <c r="BJ410" s="3143"/>
      <c r="BK410" s="3143"/>
      <c r="BL410" s="3143"/>
      <c r="BM410" s="3143"/>
      <c r="BN410" s="3143"/>
      <c r="BO410" s="3143"/>
      <c r="BP410" s="3143"/>
      <c r="BQ410" s="3189"/>
      <c r="BR410" s="3189"/>
      <c r="BS410" s="3189"/>
      <c r="BT410" s="3189"/>
      <c r="BU410" s="3189"/>
      <c r="BV410" s="3189"/>
      <c r="BW410" s="3189"/>
      <c r="BX410" s="3189"/>
      <c r="BY410" s="3189"/>
      <c r="BZ410" s="3189"/>
      <c r="CA410" s="3143"/>
      <c r="CB410" s="3143"/>
      <c r="CC410" s="3143"/>
    </row>
    <row r="411" spans="1:81" ht="16.5" customHeight="1">
      <c r="A411" s="3143"/>
      <c r="B411" s="3143"/>
      <c r="C411" s="3143"/>
      <c r="D411" s="3143"/>
      <c r="E411" s="3143"/>
      <c r="F411" s="3143"/>
      <c r="G411" s="3143"/>
      <c r="H411" s="3143"/>
      <c r="I411" s="3143"/>
      <c r="J411" s="3143"/>
      <c r="K411" s="3143"/>
      <c r="L411" s="3098"/>
      <c r="M411" s="3098"/>
      <c r="N411" s="3098"/>
      <c r="O411" s="3098"/>
      <c r="P411" s="3098"/>
      <c r="Q411" s="3098"/>
      <c r="R411" s="3098"/>
      <c r="S411" s="3098"/>
      <c r="T411" s="3098"/>
      <c r="U411" s="3098"/>
      <c r="V411" s="3098"/>
      <c r="W411" s="3098"/>
      <c r="X411" s="3098"/>
      <c r="Y411" s="3098"/>
      <c r="Z411" s="3098"/>
      <c r="AA411" s="3098"/>
      <c r="AB411" s="3098"/>
      <c r="AC411" s="3098"/>
      <c r="AD411" s="3098"/>
      <c r="AE411" s="3098"/>
      <c r="AF411" s="3098"/>
      <c r="AG411" s="3098"/>
      <c r="AH411" s="3098"/>
      <c r="AI411" s="3098"/>
      <c r="AJ411" s="3098"/>
      <c r="AK411" s="3098"/>
      <c r="AL411" s="3098"/>
      <c r="AM411" s="3098"/>
      <c r="AN411" s="3098"/>
      <c r="AO411" s="3143"/>
      <c r="AP411" s="3143"/>
      <c r="AQ411" s="3143"/>
      <c r="AR411" s="3143"/>
      <c r="AS411" s="3143"/>
      <c r="AT411" s="3143"/>
      <c r="AU411" s="3143"/>
      <c r="AV411" s="3143"/>
      <c r="AW411" s="3143"/>
      <c r="AX411" s="3143"/>
      <c r="AY411" s="3143"/>
      <c r="AZ411" s="3143"/>
      <c r="BA411" s="3143"/>
      <c r="BB411" s="3143"/>
      <c r="BC411" s="3143"/>
      <c r="BD411" s="3143"/>
      <c r="BE411" s="3143"/>
      <c r="BF411" s="3143"/>
      <c r="BG411" s="3143"/>
      <c r="BH411" s="3143"/>
      <c r="BI411" s="3143"/>
      <c r="BJ411" s="3143"/>
      <c r="BK411" s="3143"/>
      <c r="BL411" s="3143"/>
      <c r="BM411" s="3143"/>
      <c r="BN411" s="3143"/>
      <c r="BO411" s="3143"/>
      <c r="BP411" s="3143"/>
      <c r="BQ411" s="3189"/>
      <c r="BR411" s="3189"/>
      <c r="BS411" s="3189"/>
      <c r="BT411" s="3189"/>
      <c r="BU411" s="3189"/>
      <c r="BV411" s="3189"/>
      <c r="BW411" s="3189"/>
      <c r="BX411" s="3189"/>
      <c r="BY411" s="3189"/>
      <c r="BZ411" s="3189"/>
      <c r="CA411" s="3143"/>
      <c r="CB411" s="3143"/>
      <c r="CC411" s="3143"/>
    </row>
    <row r="412" spans="1:81" ht="16.5" customHeight="1">
      <c r="A412" s="3143"/>
      <c r="B412" s="3143"/>
      <c r="C412" s="3143"/>
      <c r="D412" s="3143"/>
      <c r="E412" s="3143"/>
      <c r="F412" s="3143"/>
      <c r="G412" s="3143"/>
      <c r="H412" s="3143"/>
      <c r="I412" s="3143"/>
      <c r="J412" s="3143"/>
      <c r="K412" s="3143"/>
      <c r="L412" s="3098"/>
      <c r="M412" s="3098"/>
      <c r="N412" s="3098"/>
      <c r="O412" s="3098"/>
      <c r="P412" s="3098"/>
      <c r="Q412" s="3098"/>
      <c r="R412" s="3098"/>
      <c r="S412" s="3098"/>
      <c r="T412" s="3098"/>
      <c r="U412" s="3098"/>
      <c r="V412" s="3098"/>
      <c r="W412" s="3098"/>
      <c r="X412" s="3098"/>
      <c r="Y412" s="3098"/>
      <c r="Z412" s="3098"/>
      <c r="AA412" s="3098"/>
      <c r="AB412" s="3098"/>
      <c r="AC412" s="3098"/>
      <c r="AD412" s="3098"/>
      <c r="AE412" s="3098"/>
      <c r="AF412" s="3098"/>
      <c r="AG412" s="3098"/>
      <c r="AH412" s="3098"/>
      <c r="AI412" s="3098"/>
      <c r="AJ412" s="3098"/>
      <c r="AK412" s="3098"/>
      <c r="AL412" s="3098"/>
      <c r="AM412" s="3098"/>
      <c r="AN412" s="3098"/>
      <c r="AO412" s="3143"/>
      <c r="AP412" s="3143"/>
      <c r="AQ412" s="3143"/>
      <c r="AR412" s="3143"/>
      <c r="AS412" s="3143"/>
      <c r="AT412" s="3143"/>
      <c r="AU412" s="3143"/>
      <c r="AV412" s="3143"/>
      <c r="AW412" s="3143"/>
      <c r="AX412" s="3143"/>
      <c r="AY412" s="3143"/>
      <c r="AZ412" s="3143"/>
      <c r="BA412" s="3143"/>
      <c r="BB412" s="3143"/>
      <c r="BC412" s="3143"/>
      <c r="BD412" s="3143"/>
      <c r="BE412" s="3143"/>
      <c r="BF412" s="3143"/>
      <c r="BG412" s="3143"/>
      <c r="BH412" s="3143"/>
      <c r="BI412" s="3143"/>
      <c r="BJ412" s="3143"/>
      <c r="BK412" s="3143"/>
      <c r="BL412" s="3143"/>
      <c r="BM412" s="3143"/>
      <c r="BN412" s="3143"/>
      <c r="BO412" s="3143"/>
      <c r="BP412" s="3143"/>
      <c r="BQ412" s="3189"/>
      <c r="BR412" s="3189"/>
      <c r="BS412" s="3189"/>
      <c r="BT412" s="3189"/>
      <c r="BU412" s="3189"/>
      <c r="BV412" s="3189"/>
      <c r="BW412" s="3189"/>
      <c r="BX412" s="3189"/>
      <c r="BY412" s="3189"/>
      <c r="BZ412" s="3189"/>
      <c r="CA412" s="3143"/>
      <c r="CB412" s="3143"/>
      <c r="CC412" s="3143"/>
    </row>
    <row r="413" spans="1:81" ht="16.5" customHeight="1">
      <c r="A413" s="3143"/>
      <c r="B413" s="3143"/>
      <c r="C413" s="3143"/>
      <c r="D413" s="3143"/>
      <c r="E413" s="3143"/>
      <c r="F413" s="3143"/>
      <c r="G413" s="3143"/>
      <c r="H413" s="3143"/>
      <c r="I413" s="3143"/>
      <c r="J413" s="3143"/>
      <c r="K413" s="3143"/>
      <c r="L413" s="3098"/>
      <c r="M413" s="3098"/>
      <c r="N413" s="3098"/>
      <c r="O413" s="3098"/>
      <c r="P413" s="3098"/>
      <c r="Q413" s="3098"/>
      <c r="R413" s="3098"/>
      <c r="S413" s="3098"/>
      <c r="T413" s="3098"/>
      <c r="U413" s="3098"/>
      <c r="V413" s="3098"/>
      <c r="W413" s="3098"/>
      <c r="X413" s="3098"/>
      <c r="Y413" s="3098"/>
      <c r="Z413" s="3098"/>
      <c r="AA413" s="3098"/>
      <c r="AB413" s="3098"/>
      <c r="AC413" s="3098"/>
      <c r="AD413" s="3098"/>
      <c r="AE413" s="3098"/>
      <c r="AF413" s="3098"/>
      <c r="AG413" s="3098"/>
      <c r="AH413" s="3098"/>
      <c r="AI413" s="3098"/>
      <c r="AJ413" s="3098"/>
      <c r="AK413" s="3098"/>
      <c r="AL413" s="3098"/>
      <c r="AM413" s="3098"/>
      <c r="AN413" s="3098"/>
      <c r="AO413" s="3143"/>
      <c r="AP413" s="3143"/>
      <c r="AQ413" s="3143"/>
      <c r="AR413" s="3143"/>
      <c r="AS413" s="3143"/>
      <c r="AT413" s="3143"/>
      <c r="AU413" s="3143"/>
      <c r="AV413" s="3143"/>
      <c r="AW413" s="3143"/>
      <c r="AX413" s="3143"/>
      <c r="AY413" s="3143"/>
      <c r="AZ413" s="3143"/>
      <c r="BA413" s="3143"/>
      <c r="BB413" s="3143"/>
      <c r="BC413" s="3143"/>
      <c r="BD413" s="3143"/>
      <c r="BE413" s="3143"/>
      <c r="BF413" s="3143"/>
      <c r="BG413" s="3143"/>
      <c r="BH413" s="3143"/>
      <c r="BI413" s="3143"/>
      <c r="BJ413" s="3143"/>
      <c r="BK413" s="3143"/>
      <c r="BL413" s="3143"/>
      <c r="BM413" s="3143"/>
      <c r="BN413" s="3143"/>
      <c r="BO413" s="3143"/>
      <c r="BP413" s="3143"/>
      <c r="BQ413" s="3189"/>
      <c r="BR413" s="3189"/>
      <c r="BS413" s="3189"/>
      <c r="BT413" s="3189"/>
      <c r="BU413" s="3189"/>
      <c r="BV413" s="3189"/>
      <c r="BW413" s="3189"/>
      <c r="BX413" s="3189"/>
      <c r="BY413" s="3189"/>
      <c r="BZ413" s="3189"/>
      <c r="CA413" s="3143"/>
      <c r="CB413" s="3143"/>
      <c r="CC413" s="3143"/>
    </row>
    <row r="414" spans="1:81" ht="16.5" customHeight="1">
      <c r="A414" s="3143"/>
      <c r="B414" s="3143"/>
      <c r="C414" s="3143"/>
      <c r="D414" s="3143"/>
      <c r="E414" s="3143"/>
      <c r="F414" s="3143"/>
      <c r="G414" s="3143"/>
      <c r="H414" s="3143"/>
      <c r="I414" s="3143"/>
      <c r="J414" s="3143"/>
      <c r="K414" s="3143"/>
      <c r="L414" s="3098"/>
      <c r="M414" s="3098"/>
      <c r="N414" s="3098"/>
      <c r="O414" s="3098"/>
      <c r="P414" s="3098"/>
      <c r="Q414" s="3098"/>
      <c r="R414" s="3098"/>
      <c r="S414" s="3098"/>
      <c r="T414" s="3098"/>
      <c r="U414" s="3098"/>
      <c r="V414" s="3098"/>
      <c r="W414" s="3098"/>
      <c r="X414" s="3098"/>
      <c r="Y414" s="3098"/>
      <c r="Z414" s="3098"/>
      <c r="AA414" s="3098"/>
      <c r="AB414" s="3098"/>
      <c r="AC414" s="3098"/>
      <c r="AD414" s="3098"/>
      <c r="AE414" s="3098"/>
      <c r="AF414" s="3098"/>
      <c r="AG414" s="3098"/>
      <c r="AH414" s="3098"/>
      <c r="AI414" s="3098"/>
      <c r="AJ414" s="3098"/>
      <c r="AK414" s="3098"/>
      <c r="AL414" s="3098"/>
      <c r="AM414" s="3098"/>
      <c r="AN414" s="3098"/>
      <c r="AO414" s="3143"/>
      <c r="AP414" s="3143"/>
      <c r="AQ414" s="3143"/>
      <c r="AR414" s="3143"/>
      <c r="AS414" s="3143"/>
      <c r="AT414" s="3143"/>
      <c r="AU414" s="3143"/>
      <c r="AV414" s="3143"/>
      <c r="AW414" s="3143"/>
      <c r="AX414" s="3143"/>
      <c r="AY414" s="3143"/>
      <c r="AZ414" s="3143"/>
      <c r="BA414" s="3143"/>
      <c r="BB414" s="3143"/>
      <c r="BC414" s="3143"/>
      <c r="BD414" s="3143"/>
      <c r="BE414" s="3143"/>
      <c r="BF414" s="3143"/>
      <c r="BG414" s="3143"/>
      <c r="BH414" s="3143"/>
      <c r="BI414" s="3143"/>
      <c r="BJ414" s="3143"/>
      <c r="BK414" s="3143"/>
      <c r="BL414" s="3143"/>
      <c r="BM414" s="3143"/>
      <c r="BN414" s="3143"/>
      <c r="BO414" s="3143"/>
      <c r="BP414" s="3143"/>
      <c r="BQ414" s="3189"/>
      <c r="BR414" s="3189"/>
      <c r="BS414" s="3189"/>
      <c r="BT414" s="3189"/>
      <c r="BU414" s="3189"/>
      <c r="BV414" s="3189"/>
      <c r="BW414" s="3189"/>
      <c r="BX414" s="3189"/>
      <c r="BY414" s="3189"/>
      <c r="BZ414" s="3189"/>
      <c r="CA414" s="3143"/>
      <c r="CB414" s="3143"/>
      <c r="CC414" s="3143"/>
    </row>
    <row r="415" spans="1:81" ht="16.5" customHeight="1">
      <c r="A415" s="3143"/>
      <c r="B415" s="3143"/>
      <c r="C415" s="3143"/>
      <c r="D415" s="3143"/>
      <c r="E415" s="3143"/>
      <c r="F415" s="3143"/>
      <c r="G415" s="3143"/>
      <c r="H415" s="3143"/>
      <c r="I415" s="3143"/>
      <c r="J415" s="3143"/>
      <c r="K415" s="3143"/>
      <c r="L415" s="3098"/>
      <c r="M415" s="3098"/>
      <c r="N415" s="3098"/>
      <c r="O415" s="3098"/>
      <c r="P415" s="3098"/>
      <c r="Q415" s="3098"/>
      <c r="R415" s="3098"/>
      <c r="S415" s="3098"/>
      <c r="T415" s="3098"/>
      <c r="U415" s="3098"/>
      <c r="V415" s="3098"/>
      <c r="W415" s="3098"/>
      <c r="X415" s="3098"/>
      <c r="Y415" s="3098"/>
      <c r="Z415" s="3098"/>
      <c r="AA415" s="3098"/>
      <c r="AB415" s="3098"/>
      <c r="AC415" s="3098"/>
      <c r="AD415" s="3098"/>
      <c r="AE415" s="3098"/>
      <c r="AF415" s="3098"/>
      <c r="AG415" s="3098"/>
      <c r="AH415" s="3098"/>
      <c r="AI415" s="3098"/>
      <c r="AJ415" s="3098"/>
      <c r="AK415" s="3098"/>
      <c r="AL415" s="3098"/>
      <c r="AM415" s="3098"/>
      <c r="AN415" s="3098"/>
      <c r="AO415" s="3143"/>
      <c r="AP415" s="3143"/>
      <c r="AQ415" s="3143"/>
      <c r="AR415" s="3143"/>
      <c r="AS415" s="3143"/>
      <c r="AT415" s="3143"/>
      <c r="AU415" s="3143"/>
      <c r="AV415" s="3143"/>
      <c r="AW415" s="3143"/>
      <c r="AX415" s="3143"/>
      <c r="AY415" s="3143"/>
      <c r="AZ415" s="3143"/>
      <c r="BA415" s="3143"/>
      <c r="BB415" s="3143"/>
      <c r="BC415" s="3143"/>
      <c r="BD415" s="3143"/>
      <c r="BE415" s="3143"/>
      <c r="BF415" s="3143"/>
      <c r="BG415" s="3143"/>
      <c r="BH415" s="3143"/>
      <c r="BI415" s="3143"/>
      <c r="BJ415" s="3143"/>
      <c r="BK415" s="3143"/>
      <c r="BL415" s="3143"/>
      <c r="BM415" s="3143"/>
      <c r="BN415" s="3143"/>
      <c r="BO415" s="3143"/>
      <c r="BP415" s="3143"/>
      <c r="BQ415" s="3189"/>
      <c r="BR415" s="3189"/>
      <c r="BS415" s="3189"/>
      <c r="BT415" s="3189"/>
      <c r="BU415" s="3189"/>
      <c r="BV415" s="3189"/>
      <c r="BW415" s="3189"/>
      <c r="BX415" s="3189"/>
      <c r="BY415" s="3189"/>
      <c r="BZ415" s="3189"/>
      <c r="CA415" s="3143"/>
      <c r="CB415" s="3143"/>
      <c r="CC415" s="3143"/>
    </row>
    <row r="416" spans="1:81" ht="16.5" customHeight="1">
      <c r="A416" s="3143"/>
      <c r="B416" s="3143"/>
      <c r="C416" s="3143"/>
      <c r="D416" s="3143"/>
      <c r="E416" s="3143"/>
      <c r="F416" s="3143"/>
      <c r="G416" s="3143"/>
      <c r="H416" s="3143"/>
      <c r="I416" s="3143"/>
      <c r="J416" s="3143"/>
      <c r="K416" s="3143"/>
      <c r="L416" s="3098"/>
      <c r="M416" s="3098"/>
      <c r="N416" s="3098"/>
      <c r="O416" s="3098"/>
      <c r="P416" s="3098"/>
      <c r="Q416" s="3098"/>
      <c r="R416" s="3098"/>
      <c r="S416" s="3098"/>
      <c r="T416" s="3098"/>
      <c r="U416" s="3098"/>
      <c r="V416" s="3098"/>
      <c r="W416" s="3098"/>
      <c r="X416" s="3098"/>
      <c r="Y416" s="3098"/>
      <c r="Z416" s="3098"/>
      <c r="AA416" s="3098"/>
      <c r="AB416" s="3098"/>
      <c r="AC416" s="3098"/>
      <c r="AD416" s="3098"/>
      <c r="AE416" s="3098"/>
      <c r="AF416" s="3098"/>
      <c r="AG416" s="3098"/>
      <c r="AH416" s="3098"/>
      <c r="AI416" s="3098"/>
      <c r="AJ416" s="3098"/>
      <c r="AK416" s="3098"/>
      <c r="AL416" s="3098"/>
      <c r="AM416" s="3098"/>
      <c r="AN416" s="3098"/>
      <c r="AO416" s="3143"/>
      <c r="AP416" s="3143"/>
      <c r="AQ416" s="3143"/>
      <c r="AR416" s="3143"/>
      <c r="AS416" s="3143"/>
      <c r="AT416" s="3143"/>
      <c r="AU416" s="3143"/>
      <c r="AV416" s="3143"/>
      <c r="AW416" s="3143"/>
      <c r="AX416" s="3143"/>
      <c r="AY416" s="3143"/>
      <c r="AZ416" s="3143"/>
      <c r="BA416" s="3143"/>
      <c r="BB416" s="3143"/>
      <c r="BC416" s="3143"/>
      <c r="BD416" s="3143"/>
      <c r="BE416" s="3143"/>
      <c r="BF416" s="3143"/>
      <c r="BG416" s="3143"/>
      <c r="BH416" s="3143"/>
      <c r="BI416" s="3143"/>
      <c r="BJ416" s="3143"/>
      <c r="BK416" s="3143"/>
      <c r="BL416" s="3143"/>
      <c r="BM416" s="3143"/>
      <c r="BN416" s="3143"/>
      <c r="BO416" s="3143"/>
      <c r="BP416" s="3143"/>
      <c r="BQ416" s="3189"/>
      <c r="BR416" s="3189"/>
      <c r="BS416" s="3189"/>
      <c r="BT416" s="3189"/>
      <c r="BU416" s="3189"/>
      <c r="BV416" s="3189"/>
      <c r="BW416" s="3189"/>
      <c r="BX416" s="3189"/>
      <c r="BY416" s="3189"/>
      <c r="BZ416" s="3189"/>
      <c r="CA416" s="3143"/>
      <c r="CB416" s="3143"/>
      <c r="CC416" s="3143"/>
    </row>
    <row r="417" spans="1:81" ht="16.5" customHeight="1">
      <c r="A417" s="3143"/>
      <c r="B417" s="3143"/>
      <c r="C417" s="3143"/>
      <c r="D417" s="3143"/>
      <c r="E417" s="3143"/>
      <c r="F417" s="3143"/>
      <c r="G417" s="3143"/>
      <c r="H417" s="3143"/>
      <c r="I417" s="3143"/>
      <c r="J417" s="3143"/>
      <c r="K417" s="3143"/>
      <c r="L417" s="3098"/>
      <c r="M417" s="3098"/>
      <c r="N417" s="3098"/>
      <c r="O417" s="3098"/>
      <c r="P417" s="3098"/>
      <c r="Q417" s="3098"/>
      <c r="R417" s="3098"/>
      <c r="S417" s="3098"/>
      <c r="T417" s="3098"/>
      <c r="U417" s="3098"/>
      <c r="V417" s="3098"/>
      <c r="W417" s="3098"/>
      <c r="X417" s="3098"/>
      <c r="Y417" s="3098"/>
      <c r="Z417" s="3098"/>
      <c r="AA417" s="3098"/>
      <c r="AB417" s="3098"/>
      <c r="AC417" s="3098"/>
      <c r="AD417" s="3098"/>
      <c r="AE417" s="3098"/>
      <c r="AF417" s="3098"/>
      <c r="AG417" s="3098"/>
      <c r="AH417" s="3098"/>
      <c r="AI417" s="3098"/>
      <c r="AJ417" s="3098"/>
      <c r="AK417" s="3098"/>
      <c r="AL417" s="3098"/>
      <c r="AM417" s="3098"/>
      <c r="AN417" s="3098"/>
      <c r="AO417" s="3143"/>
      <c r="AP417" s="3143"/>
      <c r="AQ417" s="3143"/>
      <c r="AR417" s="3143"/>
      <c r="AS417" s="3143"/>
      <c r="AT417" s="3143"/>
      <c r="AU417" s="3143"/>
      <c r="AV417" s="3143"/>
      <c r="AW417" s="3143"/>
      <c r="AX417" s="3143"/>
      <c r="AY417" s="3143"/>
      <c r="AZ417" s="3143"/>
      <c r="BA417" s="3143"/>
      <c r="BB417" s="3143"/>
      <c r="BC417" s="3143"/>
      <c r="BD417" s="3143"/>
      <c r="BE417" s="3143"/>
      <c r="BF417" s="3143"/>
      <c r="BG417" s="3143"/>
      <c r="BH417" s="3143"/>
      <c r="BI417" s="3143"/>
      <c r="BJ417" s="3143"/>
      <c r="BK417" s="3143"/>
      <c r="BL417" s="3143"/>
      <c r="BM417" s="3143"/>
      <c r="BN417" s="3143"/>
      <c r="BO417" s="3143"/>
      <c r="BP417" s="3143"/>
      <c r="BQ417" s="3189"/>
      <c r="BR417" s="3189"/>
      <c r="BS417" s="3189"/>
      <c r="BT417" s="3189"/>
      <c r="BU417" s="3189"/>
      <c r="BV417" s="3189"/>
      <c r="BW417" s="3189"/>
      <c r="BX417" s="3189"/>
      <c r="BY417" s="3189"/>
      <c r="BZ417" s="3189"/>
      <c r="CA417" s="3143"/>
      <c r="CB417" s="3143"/>
      <c r="CC417" s="3143"/>
    </row>
    <row r="418" spans="1:81" ht="16.5" customHeight="1">
      <c r="A418" s="3143"/>
      <c r="B418" s="3143"/>
      <c r="C418" s="3143"/>
      <c r="D418" s="3143"/>
      <c r="E418" s="3143"/>
      <c r="F418" s="3143"/>
      <c r="G418" s="3143"/>
      <c r="H418" s="3143"/>
      <c r="I418" s="3143"/>
      <c r="J418" s="3143"/>
      <c r="K418" s="3143"/>
      <c r="L418" s="3098"/>
      <c r="M418" s="3098"/>
      <c r="N418" s="3098"/>
      <c r="O418" s="3098"/>
      <c r="P418" s="3098"/>
      <c r="Q418" s="3098"/>
      <c r="R418" s="3098"/>
      <c r="S418" s="3098"/>
      <c r="T418" s="3098"/>
      <c r="U418" s="3098"/>
      <c r="V418" s="3098"/>
      <c r="W418" s="3098"/>
      <c r="X418" s="3098"/>
      <c r="Y418" s="3098"/>
      <c r="Z418" s="3098"/>
      <c r="AA418" s="3098"/>
      <c r="AB418" s="3098"/>
      <c r="AC418" s="3098"/>
      <c r="AD418" s="3098"/>
      <c r="AE418" s="3098"/>
      <c r="AF418" s="3098"/>
      <c r="AG418" s="3098"/>
      <c r="AH418" s="3098"/>
      <c r="AI418" s="3098"/>
      <c r="AJ418" s="3098"/>
      <c r="AK418" s="3098"/>
      <c r="AL418" s="3098"/>
      <c r="AM418" s="3098"/>
      <c r="AN418" s="3098"/>
      <c r="AO418" s="3143"/>
      <c r="AP418" s="3143"/>
      <c r="AQ418" s="3143"/>
      <c r="AR418" s="3143"/>
      <c r="AS418" s="3143"/>
      <c r="AT418" s="3143"/>
      <c r="AU418" s="3143"/>
      <c r="AV418" s="3143"/>
      <c r="AW418" s="3143"/>
      <c r="AX418" s="3143"/>
      <c r="AY418" s="3143"/>
      <c r="AZ418" s="3143"/>
      <c r="BA418" s="3143"/>
      <c r="BB418" s="3143"/>
      <c r="BC418" s="3143"/>
      <c r="BD418" s="3143"/>
      <c r="BE418" s="3143"/>
      <c r="BF418" s="3143"/>
      <c r="BG418" s="3143"/>
      <c r="BH418" s="3143"/>
      <c r="BI418" s="3143"/>
      <c r="BJ418" s="3143"/>
      <c r="BK418" s="3143"/>
      <c r="BL418" s="3143"/>
      <c r="BM418" s="3143"/>
      <c r="BN418" s="3143"/>
      <c r="BO418" s="3143"/>
      <c r="BP418" s="3143"/>
      <c r="BQ418" s="3189"/>
      <c r="BR418" s="3189"/>
      <c r="BS418" s="3189"/>
      <c r="BT418" s="3189"/>
      <c r="BU418" s="3189"/>
      <c r="BV418" s="3189"/>
      <c r="BW418" s="3189"/>
      <c r="BX418" s="3189"/>
      <c r="BY418" s="3189"/>
      <c r="BZ418" s="3189"/>
      <c r="CA418" s="3143"/>
      <c r="CB418" s="3143"/>
      <c r="CC418" s="3143"/>
    </row>
    <row r="419" spans="1:81" ht="16.5" customHeight="1">
      <c r="A419" s="3143"/>
      <c r="B419" s="3143"/>
      <c r="C419" s="3143"/>
      <c r="D419" s="3143"/>
      <c r="E419" s="3143"/>
      <c r="F419" s="3143"/>
      <c r="G419" s="3143"/>
      <c r="H419" s="3143"/>
      <c r="I419" s="3143"/>
      <c r="J419" s="3143"/>
      <c r="K419" s="3143"/>
      <c r="L419" s="3098"/>
      <c r="M419" s="3098"/>
      <c r="N419" s="3098"/>
      <c r="O419" s="3098"/>
      <c r="P419" s="3098"/>
      <c r="Q419" s="3098"/>
      <c r="R419" s="3098"/>
      <c r="S419" s="3098"/>
      <c r="T419" s="3098"/>
      <c r="U419" s="3098"/>
      <c r="V419" s="3098"/>
      <c r="W419" s="3098"/>
      <c r="X419" s="3098"/>
      <c r="Y419" s="3098"/>
      <c r="Z419" s="3098"/>
      <c r="AA419" s="3098"/>
      <c r="AB419" s="3098"/>
      <c r="AC419" s="3098"/>
      <c r="AD419" s="3098"/>
      <c r="AE419" s="3098"/>
      <c r="AF419" s="3098"/>
      <c r="AG419" s="3098"/>
      <c r="AH419" s="3098"/>
      <c r="AI419" s="3098"/>
      <c r="AJ419" s="3098"/>
      <c r="AK419" s="3098"/>
      <c r="AL419" s="3098"/>
      <c r="AM419" s="3098"/>
      <c r="AN419" s="3098"/>
      <c r="AO419" s="3143"/>
      <c r="AP419" s="3143"/>
      <c r="AQ419" s="3143"/>
      <c r="AR419" s="3143"/>
      <c r="AS419" s="3143"/>
      <c r="AT419" s="3143"/>
      <c r="AU419" s="3143"/>
      <c r="AV419" s="3143"/>
      <c r="AW419" s="3143"/>
      <c r="AX419" s="3143"/>
      <c r="AY419" s="3143"/>
      <c r="AZ419" s="3143"/>
      <c r="BA419" s="3143"/>
      <c r="BB419" s="3143"/>
      <c r="BC419" s="3143"/>
      <c r="BD419" s="3143"/>
      <c r="BE419" s="3143"/>
      <c r="BF419" s="3143"/>
      <c r="BG419" s="3143"/>
      <c r="BH419" s="3143"/>
      <c r="BI419" s="3143"/>
      <c r="BJ419" s="3143"/>
      <c r="BK419" s="3143"/>
      <c r="BL419" s="3143"/>
      <c r="BM419" s="3143"/>
      <c r="BN419" s="3143"/>
      <c r="BO419" s="3143"/>
      <c r="BP419" s="3143"/>
      <c r="BQ419" s="3189"/>
      <c r="BR419" s="3189"/>
      <c r="BS419" s="3189"/>
      <c r="BT419" s="3189"/>
      <c r="BU419" s="3189"/>
      <c r="BV419" s="3189"/>
      <c r="BW419" s="3189"/>
      <c r="BX419" s="3189"/>
      <c r="BY419" s="3189"/>
      <c r="BZ419" s="3189"/>
      <c r="CA419" s="3143"/>
      <c r="CB419" s="3143"/>
      <c r="CC419" s="3143"/>
    </row>
    <row r="420" spans="1:81" ht="16.5" customHeight="1">
      <c r="A420" s="3143"/>
      <c r="B420" s="3143"/>
      <c r="C420" s="3143"/>
      <c r="D420" s="3143"/>
      <c r="E420" s="3143"/>
      <c r="F420" s="3143"/>
      <c r="G420" s="3143"/>
      <c r="H420" s="3143"/>
      <c r="I420" s="3143"/>
      <c r="J420" s="3143"/>
      <c r="K420" s="3143"/>
      <c r="L420" s="3098"/>
      <c r="M420" s="3098"/>
      <c r="N420" s="3098"/>
      <c r="O420" s="3098"/>
      <c r="P420" s="3098"/>
      <c r="Q420" s="3098"/>
      <c r="R420" s="3098"/>
      <c r="S420" s="3098"/>
      <c r="T420" s="3098"/>
      <c r="U420" s="3098"/>
      <c r="V420" s="3098"/>
      <c r="W420" s="3098"/>
      <c r="X420" s="3098"/>
      <c r="Y420" s="3098"/>
      <c r="Z420" s="3098"/>
      <c r="AA420" s="3098"/>
      <c r="AB420" s="3098"/>
      <c r="AC420" s="3098"/>
      <c r="AD420" s="3098"/>
      <c r="AE420" s="3098"/>
      <c r="AF420" s="3098"/>
      <c r="AG420" s="3098"/>
      <c r="AH420" s="3098"/>
      <c r="AI420" s="3098"/>
      <c r="AJ420" s="3098"/>
      <c r="AK420" s="3098"/>
      <c r="AL420" s="3098"/>
      <c r="AM420" s="3098"/>
      <c r="AN420" s="3098"/>
      <c r="AO420" s="3143"/>
      <c r="AP420" s="3143"/>
      <c r="AQ420" s="3143"/>
      <c r="AR420" s="3143"/>
      <c r="AS420" s="3143"/>
      <c r="AT420" s="3143"/>
      <c r="AU420" s="3143"/>
      <c r="AV420" s="3143"/>
      <c r="AW420" s="3143"/>
      <c r="AX420" s="3143"/>
      <c r="AY420" s="3143"/>
      <c r="AZ420" s="3143"/>
      <c r="BA420" s="3143"/>
      <c r="BB420" s="3143"/>
      <c r="BC420" s="3143"/>
      <c r="BD420" s="3143"/>
      <c r="BE420" s="3143"/>
      <c r="BF420" s="3143"/>
      <c r="BG420" s="3143"/>
      <c r="BH420" s="3143"/>
      <c r="BI420" s="3143"/>
      <c r="BJ420" s="3143"/>
      <c r="BK420" s="3143"/>
      <c r="BL420" s="3143"/>
      <c r="BM420" s="3143"/>
      <c r="BN420" s="3143"/>
      <c r="BO420" s="3143"/>
      <c r="BP420" s="3143"/>
      <c r="BQ420" s="3189"/>
      <c r="BR420" s="3189"/>
      <c r="BS420" s="3189"/>
      <c r="BT420" s="3189"/>
      <c r="BU420" s="3189"/>
      <c r="BV420" s="3189"/>
      <c r="BW420" s="3189"/>
      <c r="BX420" s="3189"/>
      <c r="BY420" s="3189"/>
      <c r="BZ420" s="3189"/>
      <c r="CA420" s="3143"/>
      <c r="CB420" s="3143"/>
      <c r="CC420" s="3143"/>
    </row>
    <row r="421" spans="1:81" ht="16.5" customHeight="1">
      <c r="A421" s="3143"/>
      <c r="B421" s="3143"/>
      <c r="C421" s="3143"/>
      <c r="D421" s="3143"/>
      <c r="E421" s="3143"/>
      <c r="F421" s="3143"/>
      <c r="G421" s="3143"/>
      <c r="H421" s="3143"/>
      <c r="I421" s="3143"/>
      <c r="J421" s="3143"/>
      <c r="K421" s="3143"/>
      <c r="L421" s="3098"/>
      <c r="M421" s="3098"/>
      <c r="N421" s="3098"/>
      <c r="O421" s="3098"/>
      <c r="P421" s="3098"/>
      <c r="Q421" s="3098"/>
      <c r="R421" s="3098"/>
      <c r="S421" s="3098"/>
      <c r="T421" s="3098"/>
      <c r="U421" s="3098"/>
      <c r="V421" s="3098"/>
      <c r="W421" s="3098"/>
      <c r="X421" s="3098"/>
      <c r="Y421" s="3098"/>
      <c r="Z421" s="3098"/>
      <c r="AA421" s="3098"/>
      <c r="AB421" s="3098"/>
      <c r="AC421" s="3098"/>
      <c r="AD421" s="3098"/>
      <c r="AE421" s="3098"/>
      <c r="AF421" s="3098"/>
      <c r="AG421" s="3098"/>
      <c r="AH421" s="3098"/>
      <c r="AI421" s="3098"/>
      <c r="AJ421" s="3098"/>
      <c r="AK421" s="3098"/>
      <c r="AL421" s="3098"/>
      <c r="AM421" s="3098"/>
      <c r="AN421" s="3098"/>
      <c r="AO421" s="3143"/>
      <c r="AP421" s="3143"/>
      <c r="AQ421" s="3143"/>
      <c r="AR421" s="3143"/>
      <c r="AS421" s="3143"/>
      <c r="AT421" s="3143"/>
      <c r="AU421" s="3143"/>
      <c r="AV421" s="3143"/>
      <c r="AW421" s="3143"/>
      <c r="AX421" s="3143"/>
      <c r="AY421" s="3143"/>
      <c r="AZ421" s="3143"/>
      <c r="BA421" s="3143"/>
      <c r="BB421" s="3143"/>
      <c r="BC421" s="3143"/>
      <c r="BD421" s="3143"/>
      <c r="BE421" s="3143"/>
      <c r="BF421" s="3143"/>
      <c r="BG421" s="3143"/>
      <c r="BH421" s="3143"/>
      <c r="BI421" s="3143"/>
      <c r="BJ421" s="3143"/>
      <c r="BK421" s="3143"/>
      <c r="BL421" s="3143"/>
      <c r="BM421" s="3143"/>
      <c r="BN421" s="3143"/>
      <c r="BO421" s="3143"/>
      <c r="BP421" s="3143"/>
      <c r="BQ421" s="3189"/>
      <c r="BR421" s="3189"/>
      <c r="BS421" s="3189"/>
      <c r="BT421" s="3189"/>
      <c r="BU421" s="3189"/>
      <c r="BV421" s="3189"/>
      <c r="BW421" s="3189"/>
      <c r="BX421" s="3189"/>
      <c r="BY421" s="3189"/>
      <c r="BZ421" s="3189"/>
      <c r="CA421" s="3143"/>
      <c r="CB421" s="3143"/>
      <c r="CC421" s="3143"/>
    </row>
    <row r="422" spans="1:81" ht="16.5" customHeight="1">
      <c r="A422" s="3143"/>
      <c r="B422" s="3143"/>
      <c r="C422" s="3143"/>
      <c r="D422" s="3143"/>
      <c r="E422" s="3143"/>
      <c r="F422" s="3143"/>
      <c r="G422" s="3143"/>
      <c r="H422" s="3143"/>
      <c r="I422" s="3143"/>
      <c r="J422" s="3143"/>
      <c r="K422" s="3143"/>
      <c r="L422" s="3098"/>
      <c r="M422" s="3098"/>
      <c r="N422" s="3098"/>
      <c r="O422" s="3098"/>
      <c r="P422" s="3098"/>
      <c r="Q422" s="3098"/>
      <c r="R422" s="3098"/>
      <c r="S422" s="3098"/>
      <c r="T422" s="3098"/>
      <c r="U422" s="3098"/>
      <c r="V422" s="3098"/>
      <c r="W422" s="3098"/>
      <c r="X422" s="3098"/>
      <c r="Y422" s="3098"/>
      <c r="Z422" s="3098"/>
      <c r="AA422" s="3098"/>
      <c r="AB422" s="3098"/>
      <c r="AC422" s="3098"/>
      <c r="AD422" s="3098"/>
      <c r="AE422" s="3098"/>
      <c r="AF422" s="3098"/>
      <c r="AG422" s="3098"/>
      <c r="AH422" s="3098"/>
      <c r="AI422" s="3098"/>
      <c r="AJ422" s="3098"/>
      <c r="AK422" s="3098"/>
      <c r="AL422" s="3098"/>
      <c r="AM422" s="3098"/>
      <c r="AN422" s="3098"/>
      <c r="AO422" s="3143"/>
      <c r="AP422" s="3143"/>
      <c r="AQ422" s="3143"/>
      <c r="AR422" s="3143"/>
      <c r="AS422" s="3143"/>
      <c r="AT422" s="3143"/>
      <c r="AU422" s="3143"/>
      <c r="AV422" s="3143"/>
      <c r="AW422" s="3143"/>
      <c r="AX422" s="3143"/>
      <c r="AY422" s="3143"/>
      <c r="AZ422" s="3143"/>
      <c r="BA422" s="3143"/>
      <c r="BB422" s="3143"/>
      <c r="BC422" s="3143"/>
      <c r="BD422" s="3143"/>
      <c r="BE422" s="3143"/>
      <c r="BF422" s="3143"/>
      <c r="BG422" s="3143"/>
      <c r="BH422" s="3143"/>
      <c r="BI422" s="3143"/>
      <c r="BJ422" s="3143"/>
      <c r="BK422" s="3143"/>
      <c r="BL422" s="3143"/>
      <c r="BM422" s="3143"/>
      <c r="BN422" s="3143"/>
      <c r="BO422" s="3143"/>
      <c r="BP422" s="3143"/>
      <c r="BQ422" s="3189"/>
      <c r="BR422" s="3189"/>
      <c r="BS422" s="3189"/>
      <c r="BT422" s="3189"/>
      <c r="BU422" s="3189"/>
      <c r="BV422" s="3189"/>
      <c r="BW422" s="3189"/>
      <c r="BX422" s="3189"/>
      <c r="BY422" s="3189"/>
      <c r="BZ422" s="3189"/>
      <c r="CA422" s="3143"/>
      <c r="CB422" s="3143"/>
      <c r="CC422" s="3143"/>
    </row>
    <row r="423" spans="1:81" ht="16.5" customHeight="1">
      <c r="A423" s="3143"/>
      <c r="B423" s="3143"/>
      <c r="C423" s="3143"/>
      <c r="D423" s="3143"/>
      <c r="E423" s="3143"/>
      <c r="F423" s="3143"/>
      <c r="G423" s="3143"/>
      <c r="H423" s="3143"/>
      <c r="I423" s="3143"/>
      <c r="J423" s="3143"/>
      <c r="K423" s="3143"/>
      <c r="L423" s="3098"/>
      <c r="M423" s="3098"/>
      <c r="N423" s="3098"/>
      <c r="O423" s="3098"/>
      <c r="P423" s="3098"/>
      <c r="Q423" s="3098"/>
      <c r="R423" s="3098"/>
      <c r="S423" s="3098"/>
      <c r="T423" s="3098"/>
      <c r="U423" s="3098"/>
      <c r="V423" s="3098"/>
      <c r="W423" s="3098"/>
      <c r="X423" s="3098"/>
      <c r="Y423" s="3098"/>
      <c r="Z423" s="3098"/>
      <c r="AA423" s="3098"/>
      <c r="AB423" s="3098"/>
      <c r="AC423" s="3098"/>
      <c r="AD423" s="3098"/>
      <c r="AE423" s="3098"/>
      <c r="AF423" s="3098"/>
      <c r="AG423" s="3098"/>
      <c r="AH423" s="3098"/>
      <c r="AI423" s="3098"/>
      <c r="AJ423" s="3098"/>
      <c r="AK423" s="3098"/>
      <c r="AL423" s="3098"/>
      <c r="AM423" s="3098"/>
      <c r="AN423" s="3098"/>
      <c r="AO423" s="3143"/>
      <c r="AP423" s="3143"/>
      <c r="AQ423" s="3143"/>
      <c r="AR423" s="3143"/>
      <c r="AS423" s="3143"/>
      <c r="AT423" s="3143"/>
      <c r="AU423" s="3143"/>
      <c r="AV423" s="3143"/>
      <c r="AW423" s="3143"/>
      <c r="AX423" s="3143"/>
      <c r="AY423" s="3143"/>
      <c r="AZ423" s="3143"/>
      <c r="BA423" s="3143"/>
      <c r="BB423" s="3143"/>
      <c r="BC423" s="3143"/>
      <c r="BD423" s="3143"/>
      <c r="BE423" s="3143"/>
      <c r="BF423" s="3143"/>
      <c r="BG423" s="3143"/>
      <c r="BH423" s="3143"/>
      <c r="BI423" s="3143"/>
      <c r="BJ423" s="3143"/>
      <c r="BK423" s="3143"/>
      <c r="BL423" s="3143"/>
      <c r="BM423" s="3143"/>
      <c r="BN423" s="3143"/>
      <c r="BO423" s="3143"/>
      <c r="BP423" s="3143"/>
      <c r="BQ423" s="3189"/>
      <c r="BR423" s="3189"/>
      <c r="BS423" s="3189"/>
      <c r="BT423" s="3189"/>
      <c r="BU423" s="3189"/>
      <c r="BV423" s="3189"/>
      <c r="BW423" s="3189"/>
      <c r="BX423" s="3189"/>
      <c r="BY423" s="3189"/>
      <c r="BZ423" s="3189"/>
      <c r="CA423" s="3143"/>
      <c r="CB423" s="3143"/>
      <c r="CC423" s="3143"/>
    </row>
    <row r="424" spans="1:81" ht="16.5" customHeight="1">
      <c r="A424" s="3143"/>
      <c r="B424" s="3143"/>
      <c r="C424" s="3143"/>
      <c r="D424" s="3143"/>
      <c r="E424" s="3143"/>
      <c r="F424" s="3143"/>
      <c r="G424" s="3143"/>
      <c r="H424" s="3143"/>
      <c r="I424" s="3143"/>
      <c r="J424" s="3143"/>
      <c r="K424" s="3143"/>
      <c r="L424" s="3098"/>
      <c r="M424" s="3098"/>
      <c r="N424" s="3098"/>
      <c r="O424" s="3098"/>
      <c r="P424" s="3098"/>
      <c r="Q424" s="3098"/>
      <c r="R424" s="3098"/>
      <c r="S424" s="3098"/>
      <c r="T424" s="3098"/>
      <c r="U424" s="3098"/>
      <c r="V424" s="3098"/>
      <c r="W424" s="3098"/>
      <c r="X424" s="3098"/>
      <c r="Y424" s="3098"/>
      <c r="Z424" s="3098"/>
      <c r="AA424" s="3098"/>
      <c r="AB424" s="3098"/>
      <c r="AC424" s="3098"/>
      <c r="AD424" s="3098"/>
      <c r="AE424" s="3098"/>
      <c r="AF424" s="3098"/>
      <c r="AG424" s="3098"/>
      <c r="AH424" s="3098"/>
      <c r="AI424" s="3098"/>
      <c r="AJ424" s="3098"/>
      <c r="AK424" s="3098"/>
      <c r="AL424" s="3098"/>
      <c r="AM424" s="3098"/>
      <c r="AN424" s="3098"/>
      <c r="AO424" s="3143"/>
      <c r="AP424" s="3143"/>
      <c r="AQ424" s="3143"/>
      <c r="AR424" s="3143"/>
      <c r="AS424" s="3143"/>
      <c r="AT424" s="3143"/>
      <c r="AU424" s="3143"/>
      <c r="AV424" s="3143"/>
      <c r="AW424" s="3143"/>
      <c r="AX424" s="3143"/>
      <c r="AY424" s="3143"/>
      <c r="AZ424" s="3143"/>
      <c r="BA424" s="3143"/>
      <c r="BB424" s="3143"/>
      <c r="BC424" s="3143"/>
      <c r="BD424" s="3143"/>
      <c r="BE424" s="3143"/>
      <c r="BF424" s="3143"/>
      <c r="BG424" s="3143"/>
      <c r="BH424" s="3143"/>
      <c r="BI424" s="3143"/>
      <c r="BJ424" s="3143"/>
      <c r="BK424" s="3143"/>
      <c r="BL424" s="3143"/>
      <c r="BM424" s="3143"/>
      <c r="BN424" s="3143"/>
      <c r="BO424" s="3143"/>
      <c r="BP424" s="3143"/>
      <c r="BQ424" s="3189"/>
      <c r="BR424" s="3189"/>
      <c r="BS424" s="3189"/>
      <c r="BT424" s="3189"/>
      <c r="BU424" s="3189"/>
      <c r="BV424" s="3189"/>
      <c r="BW424" s="3189"/>
      <c r="BX424" s="3189"/>
      <c r="BY424" s="3189"/>
      <c r="BZ424" s="3189"/>
      <c r="CA424" s="3143"/>
      <c r="CB424" s="3143"/>
      <c r="CC424" s="3143"/>
    </row>
    <row r="425" spans="1:81" ht="16.5" customHeight="1">
      <c r="A425" s="3143"/>
      <c r="B425" s="3143"/>
      <c r="C425" s="3143"/>
      <c r="D425" s="3143"/>
      <c r="E425" s="3143"/>
      <c r="F425" s="3143"/>
      <c r="G425" s="3143"/>
      <c r="H425" s="3143"/>
      <c r="I425" s="3143"/>
      <c r="J425" s="3143"/>
      <c r="K425" s="3143"/>
      <c r="L425" s="3098"/>
      <c r="M425" s="3098"/>
      <c r="N425" s="3098"/>
      <c r="O425" s="3098"/>
      <c r="P425" s="3098"/>
      <c r="Q425" s="3098"/>
      <c r="R425" s="3098"/>
      <c r="S425" s="3098"/>
      <c r="T425" s="3098"/>
      <c r="U425" s="3098"/>
      <c r="V425" s="3098"/>
      <c r="W425" s="3098"/>
      <c r="X425" s="3098"/>
      <c r="Y425" s="3098"/>
      <c r="Z425" s="3098"/>
      <c r="AA425" s="3098"/>
      <c r="AB425" s="3098"/>
      <c r="AC425" s="3098"/>
      <c r="AD425" s="3098"/>
      <c r="AE425" s="3098"/>
      <c r="AF425" s="3098"/>
      <c r="AG425" s="3098"/>
      <c r="AH425" s="3098"/>
      <c r="AI425" s="3098"/>
      <c r="AJ425" s="3098"/>
      <c r="AK425" s="3098"/>
      <c r="AL425" s="3098"/>
      <c r="AM425" s="3098"/>
      <c r="AN425" s="3098"/>
      <c r="AO425" s="3143"/>
      <c r="AP425" s="3143"/>
      <c r="AQ425" s="3143"/>
      <c r="AR425" s="3143"/>
      <c r="AS425" s="3143"/>
      <c r="AT425" s="3143"/>
      <c r="AU425" s="3143"/>
      <c r="AV425" s="3143"/>
      <c r="AW425" s="3143"/>
      <c r="AX425" s="3143"/>
      <c r="AY425" s="3143"/>
      <c r="AZ425" s="3143"/>
      <c r="BA425" s="3143"/>
      <c r="BB425" s="3143"/>
      <c r="BC425" s="3143"/>
      <c r="BD425" s="3143"/>
      <c r="BE425" s="3143"/>
      <c r="BF425" s="3143"/>
      <c r="BG425" s="3143"/>
      <c r="BH425" s="3143"/>
      <c r="BI425" s="3143"/>
      <c r="BJ425" s="3143"/>
      <c r="BK425" s="3143"/>
      <c r="BL425" s="3143"/>
      <c r="BM425" s="3143"/>
      <c r="BN425" s="3143"/>
      <c r="BO425" s="3143"/>
      <c r="BP425" s="3143"/>
      <c r="BQ425" s="3189"/>
      <c r="BR425" s="3189"/>
      <c r="BS425" s="3189"/>
      <c r="BT425" s="3189"/>
      <c r="BU425" s="3189"/>
      <c r="BV425" s="3189"/>
      <c r="BW425" s="3189"/>
      <c r="BX425" s="3189"/>
      <c r="BY425" s="3189"/>
      <c r="BZ425" s="3189"/>
      <c r="CA425" s="3143"/>
      <c r="CB425" s="3143"/>
      <c r="CC425" s="3143"/>
    </row>
    <row r="426" spans="1:81" ht="16.5" customHeight="1">
      <c r="A426" s="3143"/>
      <c r="B426" s="3143"/>
      <c r="C426" s="3143"/>
      <c r="D426" s="3143"/>
      <c r="E426" s="3143"/>
      <c r="F426" s="3143"/>
      <c r="G426" s="3143"/>
      <c r="H426" s="3143"/>
      <c r="I426" s="3143"/>
      <c r="J426" s="3143"/>
      <c r="K426" s="3143"/>
      <c r="L426" s="3098"/>
      <c r="M426" s="3098"/>
      <c r="N426" s="3098"/>
      <c r="O426" s="3098"/>
      <c r="P426" s="3098"/>
      <c r="Q426" s="3098"/>
      <c r="R426" s="3098"/>
      <c r="S426" s="3098"/>
      <c r="T426" s="3098"/>
      <c r="U426" s="3098"/>
      <c r="V426" s="3098"/>
      <c r="W426" s="3098"/>
      <c r="X426" s="3098"/>
      <c r="Y426" s="3098"/>
      <c r="Z426" s="3098"/>
      <c r="AA426" s="3098"/>
      <c r="AB426" s="3098"/>
      <c r="AC426" s="3098"/>
      <c r="AD426" s="3098"/>
      <c r="AE426" s="3098"/>
      <c r="AF426" s="3098"/>
      <c r="AG426" s="3098"/>
      <c r="AH426" s="3098"/>
      <c r="AI426" s="3098"/>
      <c r="AJ426" s="3098"/>
      <c r="AK426" s="3098"/>
      <c r="AL426" s="3098"/>
      <c r="AM426" s="3098"/>
      <c r="AN426" s="3098"/>
      <c r="AO426" s="3143"/>
      <c r="AP426" s="3143"/>
      <c r="AQ426" s="3143"/>
      <c r="AR426" s="3143"/>
      <c r="AS426" s="3143"/>
      <c r="AT426" s="3143"/>
      <c r="AU426" s="3143"/>
      <c r="AV426" s="3143"/>
      <c r="AW426" s="3143"/>
      <c r="AX426" s="3143"/>
      <c r="AY426" s="3143"/>
      <c r="AZ426" s="3143"/>
      <c r="BA426" s="3143"/>
      <c r="BB426" s="3143"/>
      <c r="BC426" s="3143"/>
      <c r="BD426" s="3143"/>
      <c r="BE426" s="3143"/>
      <c r="BF426" s="3143"/>
      <c r="BG426" s="3143"/>
      <c r="BH426" s="3143"/>
      <c r="BI426" s="3143"/>
      <c r="BJ426" s="3143"/>
      <c r="BK426" s="3143"/>
      <c r="BL426" s="3143"/>
      <c r="BM426" s="3143"/>
      <c r="BN426" s="3143"/>
      <c r="BO426" s="3143"/>
      <c r="BP426" s="3143"/>
      <c r="BQ426" s="3189"/>
      <c r="BR426" s="3189"/>
      <c r="BS426" s="3189"/>
      <c r="BT426" s="3189"/>
      <c r="BU426" s="3189"/>
      <c r="BV426" s="3189"/>
      <c r="BW426" s="3189"/>
      <c r="BX426" s="3189"/>
      <c r="BY426" s="3189"/>
      <c r="BZ426" s="3189"/>
      <c r="CA426" s="3143"/>
      <c r="CB426" s="3143"/>
      <c r="CC426" s="3143"/>
    </row>
    <row r="427" spans="1:81" ht="16.5" customHeight="1">
      <c r="A427" s="3143"/>
      <c r="B427" s="3143"/>
      <c r="C427" s="3143"/>
      <c r="D427" s="3143"/>
      <c r="E427" s="3143"/>
      <c r="F427" s="3143"/>
      <c r="G427" s="3143"/>
      <c r="H427" s="3143"/>
      <c r="I427" s="3143"/>
      <c r="J427" s="3143"/>
      <c r="K427" s="3143"/>
      <c r="L427" s="3098"/>
      <c r="M427" s="3098"/>
      <c r="N427" s="3098"/>
      <c r="O427" s="3098"/>
      <c r="P427" s="3098"/>
      <c r="Q427" s="3098"/>
      <c r="R427" s="3098"/>
      <c r="S427" s="3098"/>
      <c r="T427" s="3098"/>
      <c r="U427" s="3098"/>
      <c r="V427" s="3098"/>
      <c r="W427" s="3098"/>
      <c r="X427" s="3098"/>
      <c r="Y427" s="3098"/>
      <c r="Z427" s="3098"/>
      <c r="AA427" s="3098"/>
      <c r="AB427" s="3098"/>
      <c r="AC427" s="3098"/>
      <c r="AD427" s="3098"/>
      <c r="AE427" s="3098"/>
      <c r="AF427" s="3098"/>
      <c r="AG427" s="3098"/>
      <c r="AH427" s="3098"/>
      <c r="AI427" s="3098"/>
      <c r="AJ427" s="3098"/>
      <c r="AK427" s="3098"/>
      <c r="AL427" s="3098"/>
      <c r="AM427" s="3098"/>
      <c r="AN427" s="3098"/>
      <c r="AO427" s="3143"/>
      <c r="AP427" s="3143"/>
      <c r="AQ427" s="3143"/>
      <c r="AR427" s="3143"/>
      <c r="AS427" s="3143"/>
      <c r="AT427" s="3143"/>
      <c r="AU427" s="3143"/>
      <c r="AV427" s="3143"/>
      <c r="AW427" s="3143"/>
      <c r="AX427" s="3143"/>
      <c r="AY427" s="3143"/>
      <c r="AZ427" s="3143"/>
      <c r="BA427" s="3143"/>
      <c r="BB427" s="3143"/>
      <c r="BC427" s="3143"/>
      <c r="BD427" s="3143"/>
      <c r="BE427" s="3143"/>
      <c r="BF427" s="3143"/>
      <c r="BG427" s="3143"/>
      <c r="BH427" s="3143"/>
      <c r="BI427" s="3143"/>
      <c r="BJ427" s="3143"/>
      <c r="BK427" s="3143"/>
      <c r="BL427" s="3143"/>
      <c r="BM427" s="3143"/>
      <c r="BN427" s="3143"/>
      <c r="BO427" s="3143"/>
      <c r="BP427" s="3143"/>
      <c r="BQ427" s="3189"/>
      <c r="BR427" s="3189"/>
      <c r="BS427" s="3189"/>
      <c r="BT427" s="3189"/>
      <c r="BU427" s="3189"/>
      <c r="BV427" s="3189"/>
      <c r="BW427" s="3189"/>
      <c r="BX427" s="3189"/>
      <c r="BY427" s="3189"/>
      <c r="BZ427" s="3189"/>
      <c r="CA427" s="3143"/>
      <c r="CB427" s="3143"/>
      <c r="CC427" s="3143"/>
    </row>
    <row r="428" spans="1:81" ht="16.5" customHeight="1">
      <c r="A428" s="3143"/>
      <c r="B428" s="3143"/>
      <c r="C428" s="3143"/>
      <c r="D428" s="3143"/>
      <c r="E428" s="3143"/>
      <c r="F428" s="3143"/>
      <c r="G428" s="3143"/>
      <c r="H428" s="3143"/>
      <c r="I428" s="3143"/>
      <c r="J428" s="3143"/>
      <c r="K428" s="3143"/>
      <c r="L428" s="3098"/>
      <c r="M428" s="3098"/>
      <c r="N428" s="3098"/>
      <c r="O428" s="3098"/>
      <c r="P428" s="3098"/>
      <c r="Q428" s="3098"/>
      <c r="R428" s="3098"/>
      <c r="S428" s="3098"/>
      <c r="T428" s="3098"/>
      <c r="U428" s="3098"/>
      <c r="V428" s="3098"/>
      <c r="W428" s="3098"/>
      <c r="X428" s="3098"/>
      <c r="Y428" s="3098"/>
      <c r="Z428" s="3098"/>
      <c r="AA428" s="3098"/>
      <c r="AB428" s="3098"/>
      <c r="AC428" s="3098"/>
      <c r="AD428" s="3098"/>
      <c r="AE428" s="3098"/>
      <c r="AF428" s="3098"/>
      <c r="AG428" s="3098"/>
      <c r="AH428" s="3098"/>
      <c r="AI428" s="3098"/>
      <c r="AJ428" s="3098"/>
      <c r="AK428" s="3098"/>
      <c r="AL428" s="3098"/>
      <c r="AM428" s="3098"/>
      <c r="AN428" s="3098"/>
      <c r="AO428" s="3143"/>
      <c r="AP428" s="3143"/>
      <c r="AQ428" s="3143"/>
      <c r="AR428" s="3143"/>
      <c r="AS428" s="3143"/>
      <c r="AT428" s="3143"/>
      <c r="AU428" s="3143"/>
      <c r="AV428" s="3143"/>
      <c r="AW428" s="3143"/>
      <c r="AX428" s="3143"/>
      <c r="AY428" s="3143"/>
      <c r="AZ428" s="3143"/>
      <c r="BA428" s="3143"/>
      <c r="BB428" s="3143"/>
      <c r="BC428" s="3143"/>
      <c r="BD428" s="3143"/>
      <c r="BE428" s="3143"/>
      <c r="BF428" s="3143"/>
      <c r="BG428" s="3143"/>
      <c r="BH428" s="3143"/>
      <c r="BI428" s="3143"/>
      <c r="BJ428" s="3143"/>
      <c r="BK428" s="3143"/>
      <c r="BL428" s="3143"/>
      <c r="BM428" s="3143"/>
      <c r="BN428" s="3143"/>
      <c r="BO428" s="3143"/>
      <c r="BP428" s="3143"/>
      <c r="BQ428" s="3189"/>
      <c r="BR428" s="3189"/>
      <c r="BS428" s="3189"/>
      <c r="BT428" s="3189"/>
      <c r="BU428" s="3189"/>
      <c r="BV428" s="3189"/>
      <c r="BW428" s="3189"/>
      <c r="BX428" s="3189"/>
      <c r="BY428" s="3189"/>
      <c r="BZ428" s="3189"/>
      <c r="CA428" s="3143"/>
      <c r="CB428" s="3143"/>
      <c r="CC428" s="3143"/>
    </row>
    <row r="429" spans="1:81" ht="16.5" customHeight="1">
      <c r="A429" s="3143"/>
      <c r="B429" s="3143"/>
      <c r="C429" s="3143"/>
      <c r="D429" s="3143"/>
      <c r="E429" s="3143"/>
      <c r="F429" s="3143"/>
      <c r="G429" s="3143"/>
      <c r="H429" s="3143"/>
      <c r="I429" s="3143"/>
      <c r="J429" s="3143"/>
      <c r="K429" s="3143"/>
      <c r="L429" s="3098"/>
      <c r="M429" s="3098"/>
      <c r="N429" s="3098"/>
      <c r="O429" s="3098"/>
      <c r="P429" s="3098"/>
      <c r="Q429" s="3098"/>
      <c r="R429" s="3098"/>
      <c r="S429" s="3098"/>
      <c r="T429" s="3098"/>
      <c r="U429" s="3098"/>
      <c r="V429" s="3098"/>
      <c r="W429" s="3098"/>
      <c r="X429" s="3098"/>
      <c r="Y429" s="3098"/>
      <c r="Z429" s="3098"/>
      <c r="AA429" s="3098"/>
      <c r="AB429" s="3098"/>
      <c r="AC429" s="3098"/>
      <c r="AD429" s="3098"/>
      <c r="AE429" s="3098"/>
      <c r="AF429" s="3098"/>
      <c r="AG429" s="3098"/>
      <c r="AH429" s="3098"/>
      <c r="AI429" s="3098"/>
      <c r="AJ429" s="3098"/>
      <c r="AK429" s="3098"/>
      <c r="AL429" s="3098"/>
      <c r="AM429" s="3098"/>
      <c r="AN429" s="3098"/>
      <c r="AO429" s="3143"/>
      <c r="AP429" s="3143"/>
      <c r="AQ429" s="3143"/>
      <c r="AR429" s="3143"/>
      <c r="AS429" s="3143"/>
      <c r="AT429" s="3143"/>
      <c r="AU429" s="3143"/>
      <c r="AV429" s="3143"/>
      <c r="AW429" s="3143"/>
      <c r="AX429" s="3143"/>
      <c r="AY429" s="3143"/>
      <c r="AZ429" s="3143"/>
      <c r="BA429" s="3143"/>
      <c r="BB429" s="3143"/>
      <c r="BC429" s="3143"/>
      <c r="BD429" s="3143"/>
      <c r="BE429" s="3143"/>
      <c r="BF429" s="3143"/>
      <c r="BG429" s="3143"/>
      <c r="BH429" s="3143"/>
      <c r="BI429" s="3143"/>
      <c r="BJ429" s="3143"/>
      <c r="BK429" s="3143"/>
      <c r="BL429" s="3143"/>
      <c r="BM429" s="3143"/>
      <c r="BN429" s="3143"/>
      <c r="BO429" s="3143"/>
      <c r="BP429" s="3143"/>
      <c r="BQ429" s="3189"/>
      <c r="BR429" s="3189"/>
      <c r="BS429" s="3189"/>
      <c r="BT429" s="3189"/>
      <c r="BU429" s="3189"/>
      <c r="BV429" s="3189"/>
      <c r="BW429" s="3189"/>
      <c r="BX429" s="3189"/>
      <c r="BY429" s="3189"/>
      <c r="BZ429" s="3189"/>
      <c r="CA429" s="3143"/>
      <c r="CB429" s="3143"/>
      <c r="CC429" s="3143"/>
    </row>
    <row r="430" spans="1:81" ht="16.5" customHeight="1">
      <c r="A430" s="3143"/>
      <c r="B430" s="3143"/>
      <c r="C430" s="3143"/>
      <c r="D430" s="3143"/>
      <c r="E430" s="3143"/>
      <c r="F430" s="3143"/>
      <c r="G430" s="3143"/>
      <c r="H430" s="3143"/>
      <c r="I430" s="3143"/>
      <c r="J430" s="3143"/>
      <c r="K430" s="3143"/>
      <c r="L430" s="3098"/>
      <c r="M430" s="3098"/>
      <c r="N430" s="3098"/>
      <c r="O430" s="3098"/>
      <c r="P430" s="3098"/>
      <c r="Q430" s="3098"/>
      <c r="R430" s="3098"/>
      <c r="S430" s="3098"/>
      <c r="T430" s="3098"/>
      <c r="U430" s="3098"/>
      <c r="V430" s="3098"/>
      <c r="W430" s="3098"/>
      <c r="X430" s="3098"/>
      <c r="Y430" s="3098"/>
      <c r="Z430" s="3098"/>
      <c r="AA430" s="3098"/>
      <c r="AB430" s="3098"/>
      <c r="AC430" s="3098"/>
      <c r="AD430" s="3098"/>
      <c r="AE430" s="3098"/>
      <c r="AF430" s="3098"/>
      <c r="AG430" s="3098"/>
      <c r="AH430" s="3098"/>
      <c r="AI430" s="3098"/>
      <c r="AJ430" s="3098"/>
      <c r="AK430" s="3098"/>
      <c r="AL430" s="3098"/>
      <c r="AM430" s="3098"/>
      <c r="AN430" s="3098"/>
      <c r="AO430" s="3143"/>
      <c r="AP430" s="3143"/>
      <c r="AQ430" s="3143"/>
      <c r="AR430" s="3143"/>
      <c r="AS430" s="3143"/>
      <c r="AT430" s="3143"/>
      <c r="AU430" s="3143"/>
      <c r="AV430" s="3143"/>
      <c r="AW430" s="3143"/>
      <c r="AX430" s="3143"/>
      <c r="AY430" s="3143"/>
      <c r="AZ430" s="3143"/>
      <c r="BA430" s="3143"/>
      <c r="BB430" s="3143"/>
      <c r="BC430" s="3143"/>
      <c r="BD430" s="3143"/>
      <c r="BE430" s="3143"/>
      <c r="BF430" s="3143"/>
      <c r="BG430" s="3143"/>
      <c r="BH430" s="3143"/>
      <c r="BI430" s="3143"/>
      <c r="BJ430" s="3143"/>
      <c r="BK430" s="3143"/>
      <c r="BL430" s="3143"/>
      <c r="BM430" s="3143"/>
      <c r="BN430" s="3143"/>
      <c r="BO430" s="3143"/>
      <c r="BP430" s="3143"/>
      <c r="BQ430" s="3189"/>
      <c r="BR430" s="3189"/>
      <c r="BS430" s="3189"/>
      <c r="BT430" s="3189"/>
      <c r="BU430" s="3189"/>
      <c r="BV430" s="3189"/>
      <c r="BW430" s="3189"/>
      <c r="BX430" s="3189"/>
      <c r="BY430" s="3189"/>
      <c r="BZ430" s="3189"/>
      <c r="CA430" s="3143"/>
      <c r="CB430" s="3143"/>
      <c r="CC430" s="3143"/>
    </row>
    <row r="431" spans="1:81" ht="16.5" customHeight="1">
      <c r="A431" s="3143"/>
      <c r="B431" s="3143"/>
      <c r="C431" s="3143"/>
      <c r="D431" s="3143"/>
      <c r="E431" s="3143"/>
      <c r="F431" s="3143"/>
      <c r="G431" s="3143"/>
      <c r="H431" s="3143"/>
      <c r="I431" s="3143"/>
      <c r="J431" s="3143"/>
      <c r="K431" s="3143"/>
      <c r="L431" s="3098"/>
      <c r="M431" s="3098"/>
      <c r="N431" s="3098"/>
      <c r="O431" s="3098"/>
      <c r="P431" s="3098"/>
      <c r="Q431" s="3098"/>
      <c r="R431" s="3098"/>
      <c r="S431" s="3098"/>
      <c r="T431" s="3098"/>
      <c r="U431" s="3098"/>
      <c r="V431" s="3098"/>
      <c r="W431" s="3098"/>
      <c r="X431" s="3098"/>
      <c r="Y431" s="3098"/>
      <c r="Z431" s="3098"/>
      <c r="AA431" s="3098"/>
      <c r="AB431" s="3098"/>
      <c r="AC431" s="3098"/>
      <c r="AD431" s="3098"/>
      <c r="AE431" s="3098"/>
      <c r="AF431" s="3098"/>
      <c r="AG431" s="3098"/>
      <c r="AH431" s="3098"/>
      <c r="AI431" s="3098"/>
      <c r="AJ431" s="3098"/>
      <c r="AK431" s="3098"/>
      <c r="AL431" s="3098"/>
      <c r="AM431" s="3098"/>
      <c r="AN431" s="3098"/>
      <c r="AO431" s="3143"/>
      <c r="AP431" s="3143"/>
      <c r="AQ431" s="3143"/>
      <c r="AR431" s="3143"/>
      <c r="AS431" s="3143"/>
      <c r="AT431" s="3143"/>
      <c r="AU431" s="3143"/>
      <c r="AV431" s="3143"/>
      <c r="AW431" s="3143"/>
      <c r="AX431" s="3143"/>
      <c r="AY431" s="3143"/>
      <c r="AZ431" s="3143"/>
      <c r="BA431" s="3143"/>
      <c r="BB431" s="3143"/>
      <c r="BC431" s="3143"/>
      <c r="BD431" s="3143"/>
      <c r="BE431" s="3143"/>
      <c r="BF431" s="3143"/>
      <c r="BG431" s="3143"/>
      <c r="BH431" s="3143"/>
      <c r="BI431" s="3143"/>
      <c r="BJ431" s="3143"/>
      <c r="BK431" s="3143"/>
      <c r="BL431" s="3143"/>
      <c r="BM431" s="3143"/>
      <c r="BN431" s="3143"/>
      <c r="BO431" s="3143"/>
      <c r="BP431" s="3143"/>
      <c r="BQ431" s="3189"/>
      <c r="BR431" s="3189"/>
      <c r="BS431" s="3189"/>
      <c r="BT431" s="3189"/>
      <c r="BU431" s="3189"/>
      <c r="BV431" s="3189"/>
      <c r="BW431" s="3189"/>
      <c r="BX431" s="3189"/>
      <c r="BY431" s="3189"/>
      <c r="BZ431" s="3189"/>
      <c r="CA431" s="3143"/>
      <c r="CB431" s="3143"/>
      <c r="CC431" s="3143"/>
    </row>
    <row r="432" spans="1:81" ht="16.5" customHeight="1">
      <c r="A432" s="3143"/>
      <c r="B432" s="3143"/>
      <c r="C432" s="3143"/>
      <c r="D432" s="3143"/>
      <c r="E432" s="3143"/>
      <c r="F432" s="3143"/>
      <c r="G432" s="3143"/>
      <c r="H432" s="3143"/>
      <c r="I432" s="3143"/>
      <c r="J432" s="3143"/>
      <c r="K432" s="3143"/>
      <c r="L432" s="3098"/>
      <c r="M432" s="3098"/>
      <c r="N432" s="3098"/>
      <c r="O432" s="3098"/>
      <c r="P432" s="3098"/>
      <c r="Q432" s="3098"/>
      <c r="R432" s="3098"/>
      <c r="S432" s="3098"/>
      <c r="T432" s="3098"/>
      <c r="U432" s="3098"/>
      <c r="V432" s="3098"/>
      <c r="W432" s="3098"/>
      <c r="X432" s="3098"/>
      <c r="Y432" s="3098"/>
      <c r="Z432" s="3098"/>
      <c r="AA432" s="3098"/>
      <c r="AB432" s="3098"/>
      <c r="AC432" s="3098"/>
      <c r="AD432" s="3098"/>
      <c r="AE432" s="3098"/>
      <c r="AF432" s="3098"/>
      <c r="AG432" s="3098"/>
      <c r="AH432" s="3098"/>
      <c r="AI432" s="3098"/>
      <c r="AJ432" s="3098"/>
      <c r="AK432" s="3098"/>
      <c r="AL432" s="3098"/>
      <c r="AM432" s="3098"/>
      <c r="AN432" s="3098"/>
      <c r="AO432" s="3143"/>
      <c r="AP432" s="3143"/>
      <c r="AQ432" s="3143"/>
      <c r="AR432" s="3143"/>
      <c r="AS432" s="3143"/>
      <c r="AT432" s="3143"/>
      <c r="AU432" s="3143"/>
      <c r="AV432" s="3143"/>
      <c r="AW432" s="3143"/>
      <c r="AX432" s="3143"/>
      <c r="AY432" s="3143"/>
      <c r="AZ432" s="3143"/>
      <c r="BA432" s="3143"/>
      <c r="BB432" s="3143"/>
      <c r="BC432" s="3143"/>
      <c r="BD432" s="3143"/>
      <c r="BE432" s="3143"/>
      <c r="BF432" s="3143"/>
      <c r="BG432" s="3143"/>
      <c r="BH432" s="3143"/>
      <c r="BI432" s="3143"/>
      <c r="BJ432" s="3143"/>
      <c r="BK432" s="3143"/>
      <c r="BL432" s="3143"/>
      <c r="BM432" s="3143"/>
      <c r="BN432" s="3143"/>
      <c r="BO432" s="3143"/>
      <c r="BP432" s="3143"/>
      <c r="BQ432" s="3189"/>
      <c r="BR432" s="3189"/>
      <c r="BS432" s="3189"/>
      <c r="BT432" s="3189"/>
      <c r="BU432" s="3189"/>
      <c r="BV432" s="3189"/>
      <c r="BW432" s="3189"/>
      <c r="BX432" s="3189"/>
      <c r="BY432" s="3189"/>
      <c r="BZ432" s="3189"/>
      <c r="CA432" s="3143"/>
      <c r="CB432" s="3143"/>
      <c r="CC432" s="3143"/>
    </row>
    <row r="433" spans="1:81" ht="16.5" customHeight="1">
      <c r="A433" s="3143"/>
      <c r="B433" s="3143"/>
      <c r="C433" s="3143"/>
      <c r="D433" s="3143"/>
      <c r="E433" s="3143"/>
      <c r="F433" s="3143"/>
      <c r="G433" s="3143"/>
      <c r="H433" s="3143"/>
      <c r="I433" s="3143"/>
      <c r="J433" s="3143"/>
      <c r="K433" s="3143"/>
      <c r="L433" s="3098"/>
      <c r="M433" s="3098"/>
      <c r="N433" s="3098"/>
      <c r="O433" s="3098"/>
      <c r="P433" s="3098"/>
      <c r="Q433" s="3098"/>
      <c r="R433" s="3098"/>
      <c r="S433" s="3098"/>
      <c r="T433" s="3098"/>
      <c r="U433" s="3098"/>
      <c r="V433" s="3098"/>
      <c r="W433" s="3098"/>
      <c r="X433" s="3098"/>
      <c r="Y433" s="3098"/>
      <c r="Z433" s="3098"/>
      <c r="AA433" s="3098"/>
      <c r="AB433" s="3098"/>
      <c r="AC433" s="3098"/>
      <c r="AD433" s="3098"/>
      <c r="AE433" s="3098"/>
      <c r="AF433" s="3098"/>
      <c r="AG433" s="3098"/>
      <c r="AH433" s="3098"/>
      <c r="AI433" s="3098"/>
      <c r="AJ433" s="3098"/>
      <c r="AK433" s="3098"/>
      <c r="AL433" s="3098"/>
      <c r="AM433" s="3098"/>
      <c r="AN433" s="3098"/>
      <c r="AO433" s="3143"/>
      <c r="AP433" s="3143"/>
      <c r="AQ433" s="3143"/>
      <c r="AR433" s="3143"/>
      <c r="AS433" s="3143"/>
      <c r="AT433" s="3143"/>
      <c r="AU433" s="3143"/>
      <c r="AV433" s="3143"/>
      <c r="AW433" s="3143"/>
      <c r="AX433" s="3143"/>
      <c r="AY433" s="3143"/>
      <c r="AZ433" s="3143"/>
      <c r="BA433" s="3143"/>
      <c r="BB433" s="3143"/>
      <c r="BC433" s="3143"/>
      <c r="BD433" s="3143"/>
      <c r="BE433" s="3143"/>
      <c r="BF433" s="3143"/>
      <c r="BG433" s="3143"/>
      <c r="BH433" s="3143"/>
      <c r="BI433" s="3143"/>
      <c r="BJ433" s="3143"/>
      <c r="BK433" s="3143"/>
      <c r="BL433" s="3143"/>
      <c r="BM433" s="3143"/>
      <c r="BN433" s="3143"/>
      <c r="BO433" s="3143"/>
      <c r="BP433" s="3143"/>
      <c r="BQ433" s="3189"/>
      <c r="BR433" s="3189"/>
      <c r="BS433" s="3189"/>
      <c r="BT433" s="3189"/>
      <c r="BU433" s="3189"/>
      <c r="BV433" s="3189"/>
      <c r="BW433" s="3189"/>
      <c r="BX433" s="3189"/>
      <c r="BY433" s="3189"/>
      <c r="BZ433" s="3189"/>
      <c r="CA433" s="3143"/>
      <c r="CB433" s="3143"/>
      <c r="CC433" s="3143"/>
    </row>
    <row r="434" spans="1:81" ht="16.5" customHeight="1">
      <c r="A434" s="3143"/>
      <c r="B434" s="3143"/>
      <c r="C434" s="3143"/>
      <c r="D434" s="3143"/>
      <c r="E434" s="3143"/>
      <c r="F434" s="3143"/>
      <c r="G434" s="3143"/>
      <c r="H434" s="3143"/>
      <c r="I434" s="3143"/>
      <c r="J434" s="3143"/>
      <c r="K434" s="3143"/>
      <c r="L434" s="3098"/>
      <c r="M434" s="3098"/>
      <c r="N434" s="3098"/>
      <c r="O434" s="3098"/>
      <c r="P434" s="3098"/>
      <c r="Q434" s="3098"/>
      <c r="R434" s="3098"/>
      <c r="S434" s="3098"/>
      <c r="T434" s="3098"/>
      <c r="U434" s="3098"/>
      <c r="V434" s="3098"/>
      <c r="W434" s="3098"/>
      <c r="X434" s="3098"/>
      <c r="Y434" s="3098"/>
      <c r="Z434" s="3098"/>
      <c r="AA434" s="3098"/>
      <c r="AB434" s="3098"/>
      <c r="AC434" s="3098"/>
      <c r="AD434" s="3098"/>
      <c r="AE434" s="3098"/>
      <c r="AF434" s="3098"/>
      <c r="AG434" s="3098"/>
      <c r="AH434" s="3098"/>
      <c r="AI434" s="3098"/>
      <c r="AJ434" s="3098"/>
      <c r="AK434" s="3098"/>
      <c r="AL434" s="3098"/>
      <c r="AM434" s="3098"/>
      <c r="AN434" s="3098"/>
      <c r="AO434" s="3143"/>
      <c r="AP434" s="3143"/>
      <c r="AQ434" s="3143"/>
      <c r="AR434" s="3143"/>
      <c r="AS434" s="3143"/>
      <c r="AT434" s="3143"/>
      <c r="AU434" s="3143"/>
      <c r="AV434" s="3143"/>
      <c r="AW434" s="3143"/>
      <c r="AX434" s="3143"/>
      <c r="AY434" s="3143"/>
      <c r="AZ434" s="3143"/>
      <c r="BA434" s="3143"/>
      <c r="BB434" s="3143"/>
      <c r="BC434" s="3143"/>
      <c r="BD434" s="3143"/>
      <c r="BE434" s="3143"/>
      <c r="BF434" s="3143"/>
      <c r="BG434" s="3143"/>
      <c r="BH434" s="3143"/>
      <c r="BI434" s="3143"/>
      <c r="BJ434" s="3143"/>
      <c r="BK434" s="3143"/>
      <c r="BL434" s="3143"/>
      <c r="BM434" s="3143"/>
      <c r="BN434" s="3143"/>
      <c r="BO434" s="3143"/>
      <c r="BP434" s="3143"/>
      <c r="BQ434" s="3189"/>
      <c r="BR434" s="3189"/>
      <c r="BS434" s="3189"/>
      <c r="BT434" s="3189"/>
      <c r="BU434" s="3189"/>
      <c r="BV434" s="3189"/>
      <c r="BW434" s="3189"/>
      <c r="BX434" s="3189"/>
      <c r="BY434" s="3189"/>
      <c r="BZ434" s="3189"/>
      <c r="CA434" s="3143"/>
      <c r="CB434" s="3143"/>
      <c r="CC434" s="3143"/>
    </row>
    <row r="435" spans="1:81" ht="16.5" customHeight="1">
      <c r="A435" s="3143"/>
      <c r="B435" s="3143"/>
      <c r="C435" s="3143"/>
      <c r="D435" s="3143"/>
      <c r="E435" s="3143"/>
      <c r="F435" s="3143"/>
      <c r="G435" s="3143"/>
      <c r="H435" s="3143"/>
      <c r="I435" s="3143"/>
      <c r="J435" s="3143"/>
      <c r="K435" s="3143"/>
      <c r="L435" s="3098"/>
      <c r="M435" s="3098"/>
      <c r="N435" s="3098"/>
      <c r="O435" s="3098"/>
      <c r="P435" s="3098"/>
      <c r="Q435" s="3098"/>
      <c r="R435" s="3098"/>
      <c r="S435" s="3098"/>
      <c r="T435" s="3098"/>
      <c r="U435" s="3098"/>
      <c r="V435" s="3098"/>
      <c r="W435" s="3098"/>
      <c r="X435" s="3098"/>
      <c r="Y435" s="3098"/>
      <c r="Z435" s="3098"/>
      <c r="AA435" s="3098"/>
      <c r="AB435" s="3098"/>
      <c r="AC435" s="3098"/>
      <c r="AD435" s="3098"/>
      <c r="AE435" s="3098"/>
      <c r="AF435" s="3098"/>
      <c r="AG435" s="3098"/>
      <c r="AH435" s="3098"/>
      <c r="AI435" s="3098"/>
      <c r="AJ435" s="3098"/>
      <c r="AK435" s="3098"/>
      <c r="AL435" s="3098"/>
      <c r="AM435" s="3098"/>
      <c r="AN435" s="3098"/>
      <c r="AO435" s="3143"/>
      <c r="AP435" s="3143"/>
      <c r="AQ435" s="3143"/>
      <c r="AR435" s="3143"/>
      <c r="AS435" s="3143"/>
      <c r="AT435" s="3143"/>
      <c r="AU435" s="3143"/>
      <c r="AV435" s="3143"/>
      <c r="AW435" s="3143"/>
      <c r="AX435" s="3143"/>
      <c r="AY435" s="3143"/>
      <c r="AZ435" s="3143"/>
      <c r="BA435" s="3143"/>
      <c r="BB435" s="3143"/>
      <c r="BC435" s="3143"/>
      <c r="BD435" s="3143"/>
      <c r="BE435" s="3143"/>
      <c r="BF435" s="3143"/>
      <c r="BG435" s="3143"/>
      <c r="BH435" s="3143"/>
      <c r="BI435" s="3143"/>
      <c r="BJ435" s="3143"/>
      <c r="BK435" s="3143"/>
      <c r="BL435" s="3143"/>
      <c r="BM435" s="3143"/>
      <c r="BN435" s="3143"/>
      <c r="BO435" s="3143"/>
      <c r="BP435" s="3143"/>
      <c r="BQ435" s="3189"/>
      <c r="BR435" s="3189"/>
      <c r="BS435" s="3189"/>
      <c r="BT435" s="3189"/>
      <c r="BU435" s="3189"/>
      <c r="BV435" s="3189"/>
      <c r="BW435" s="3189"/>
      <c r="BX435" s="3189"/>
      <c r="BY435" s="3189"/>
      <c r="BZ435" s="3189"/>
      <c r="CA435" s="3143"/>
      <c r="CB435" s="3143"/>
      <c r="CC435" s="3143"/>
    </row>
    <row r="436" spans="1:81" ht="16.5" customHeight="1">
      <c r="A436" s="3143"/>
      <c r="B436" s="3143"/>
      <c r="C436" s="3143"/>
      <c r="D436" s="3143"/>
      <c r="E436" s="3143"/>
      <c r="F436" s="3143"/>
      <c r="G436" s="3143"/>
      <c r="H436" s="3143"/>
      <c r="I436" s="3143"/>
      <c r="J436" s="3143"/>
      <c r="K436" s="3143"/>
      <c r="L436" s="3098"/>
      <c r="M436" s="3098"/>
      <c r="N436" s="3098"/>
      <c r="O436" s="3098"/>
      <c r="P436" s="3098"/>
      <c r="Q436" s="3098"/>
      <c r="R436" s="3098"/>
      <c r="S436" s="3098"/>
      <c r="T436" s="3098"/>
      <c r="U436" s="3098"/>
      <c r="V436" s="3098"/>
      <c r="W436" s="3098"/>
      <c r="X436" s="3098"/>
      <c r="Y436" s="3098"/>
      <c r="Z436" s="3098"/>
      <c r="AA436" s="3098"/>
      <c r="AB436" s="3098"/>
      <c r="AC436" s="3098"/>
      <c r="AD436" s="3098"/>
      <c r="AE436" s="3098"/>
      <c r="AF436" s="3098"/>
      <c r="AG436" s="3098"/>
      <c r="AH436" s="3098"/>
      <c r="AI436" s="3098"/>
      <c r="AJ436" s="3098"/>
      <c r="AK436" s="3098"/>
      <c r="AL436" s="3098"/>
      <c r="AM436" s="3098"/>
      <c r="AN436" s="3098"/>
      <c r="AO436" s="3143"/>
      <c r="AP436" s="3143"/>
      <c r="AQ436" s="3143"/>
      <c r="AR436" s="3143"/>
      <c r="AS436" s="3143"/>
      <c r="AT436" s="3143"/>
      <c r="AU436" s="3143"/>
      <c r="AV436" s="3143"/>
      <c r="AW436" s="3143"/>
      <c r="AX436" s="3143"/>
      <c r="AY436" s="3143"/>
      <c r="AZ436" s="3143"/>
      <c r="BA436" s="3143"/>
      <c r="BB436" s="3143"/>
      <c r="BC436" s="3143"/>
      <c r="BD436" s="3143"/>
      <c r="BE436" s="3143"/>
      <c r="BF436" s="3143"/>
      <c r="BG436" s="3143"/>
      <c r="BH436" s="3143"/>
      <c r="BI436" s="3143"/>
      <c r="BJ436" s="3143"/>
      <c r="BK436" s="3143"/>
      <c r="BL436" s="3143"/>
      <c r="BM436" s="3143"/>
      <c r="BN436" s="3143"/>
      <c r="BO436" s="3143"/>
      <c r="BP436" s="3143"/>
      <c r="BQ436" s="3189"/>
      <c r="BR436" s="3189"/>
      <c r="BS436" s="3189"/>
      <c r="BT436" s="3189"/>
      <c r="BU436" s="3189"/>
      <c r="BV436" s="3189"/>
      <c r="BW436" s="3189"/>
      <c r="BX436" s="3189"/>
      <c r="BY436" s="3189"/>
      <c r="BZ436" s="3189"/>
      <c r="CA436" s="3143"/>
      <c r="CB436" s="3143"/>
      <c r="CC436" s="3143"/>
    </row>
    <row r="437" spans="1:81" ht="16.5" customHeight="1">
      <c r="A437" s="3143"/>
      <c r="B437" s="3143"/>
      <c r="C437" s="3143"/>
      <c r="D437" s="3143"/>
      <c r="E437" s="3143"/>
      <c r="F437" s="3143"/>
      <c r="G437" s="3143"/>
      <c r="H437" s="3143"/>
      <c r="I437" s="3143"/>
      <c r="J437" s="3143"/>
      <c r="K437" s="3143"/>
      <c r="L437" s="3098"/>
      <c r="M437" s="3098"/>
      <c r="N437" s="3098"/>
      <c r="O437" s="3098"/>
      <c r="P437" s="3098"/>
      <c r="Q437" s="3098"/>
      <c r="R437" s="3098"/>
      <c r="S437" s="3098"/>
      <c r="T437" s="3098"/>
      <c r="U437" s="3098"/>
      <c r="V437" s="3098"/>
      <c r="W437" s="3098"/>
      <c r="X437" s="3098"/>
      <c r="Y437" s="3098"/>
      <c r="Z437" s="3098"/>
      <c r="AA437" s="3098"/>
      <c r="AB437" s="3098"/>
      <c r="AC437" s="3098"/>
      <c r="AD437" s="3098"/>
      <c r="AE437" s="3098"/>
      <c r="AF437" s="3098"/>
      <c r="AG437" s="3098"/>
      <c r="AH437" s="3098"/>
      <c r="AI437" s="3098"/>
      <c r="AJ437" s="3098"/>
      <c r="AK437" s="3098"/>
      <c r="AL437" s="3098"/>
      <c r="AM437" s="3098"/>
      <c r="AN437" s="3098"/>
      <c r="AO437" s="3143"/>
      <c r="AP437" s="3143"/>
      <c r="AQ437" s="3143"/>
      <c r="AR437" s="3143"/>
      <c r="AS437" s="3143"/>
      <c r="AT437" s="3143"/>
      <c r="AU437" s="3143"/>
      <c r="AV437" s="3143"/>
      <c r="AW437" s="3143"/>
      <c r="AX437" s="3143"/>
      <c r="AY437" s="3143"/>
      <c r="AZ437" s="3143"/>
      <c r="BA437" s="3143"/>
      <c r="BB437" s="3143"/>
      <c r="BC437" s="3143"/>
      <c r="BD437" s="3143"/>
      <c r="BE437" s="3143"/>
      <c r="BF437" s="3143"/>
      <c r="BG437" s="3143"/>
      <c r="BH437" s="3143"/>
      <c r="BI437" s="3143"/>
      <c r="BJ437" s="3143"/>
      <c r="BK437" s="3143"/>
      <c r="BL437" s="3143"/>
      <c r="BM437" s="3143"/>
      <c r="BN437" s="3143"/>
      <c r="BO437" s="3143"/>
      <c r="BP437" s="3143"/>
      <c r="BQ437" s="3189"/>
      <c r="BR437" s="3189"/>
      <c r="BS437" s="3189"/>
      <c r="BT437" s="3189"/>
      <c r="BU437" s="3189"/>
      <c r="BV437" s="3189"/>
      <c r="BW437" s="3189"/>
      <c r="BX437" s="3189"/>
      <c r="BY437" s="3189"/>
      <c r="BZ437" s="3189"/>
      <c r="CA437" s="3143"/>
      <c r="CB437" s="3143"/>
      <c r="CC437" s="3143"/>
    </row>
    <row r="438" spans="1:81" ht="16.5" customHeight="1">
      <c r="A438" s="3143"/>
      <c r="B438" s="3143"/>
      <c r="C438" s="3143"/>
      <c r="D438" s="3143"/>
      <c r="E438" s="3143"/>
      <c r="F438" s="3143"/>
      <c r="G438" s="3143"/>
      <c r="H438" s="3143"/>
      <c r="I438" s="3143"/>
      <c r="J438" s="3143"/>
      <c r="K438" s="3143"/>
      <c r="L438" s="3098"/>
      <c r="M438" s="3098"/>
      <c r="N438" s="3098"/>
      <c r="O438" s="3098"/>
      <c r="P438" s="3098"/>
      <c r="Q438" s="3098"/>
      <c r="R438" s="3098"/>
      <c r="S438" s="3098"/>
      <c r="T438" s="3098"/>
      <c r="U438" s="3098"/>
      <c r="V438" s="3098"/>
      <c r="W438" s="3098"/>
      <c r="X438" s="3098"/>
      <c r="Y438" s="3098"/>
      <c r="Z438" s="3098"/>
      <c r="AA438" s="3098"/>
      <c r="AB438" s="3098"/>
      <c r="AC438" s="3098"/>
      <c r="AD438" s="3098"/>
      <c r="AE438" s="3098"/>
      <c r="AF438" s="3098"/>
      <c r="AG438" s="3098"/>
      <c r="AH438" s="3098"/>
      <c r="AI438" s="3098"/>
      <c r="AJ438" s="3098"/>
      <c r="AK438" s="3098"/>
      <c r="AL438" s="3098"/>
      <c r="AM438" s="3098"/>
      <c r="AN438" s="3098"/>
      <c r="AO438" s="3143"/>
      <c r="AP438" s="3143"/>
      <c r="AQ438" s="3143"/>
      <c r="AR438" s="3143"/>
      <c r="AS438" s="3143"/>
      <c r="AT438" s="3143"/>
      <c r="AU438" s="3143"/>
      <c r="AV438" s="3143"/>
      <c r="AW438" s="3143"/>
      <c r="AX438" s="3143"/>
      <c r="AY438" s="3143"/>
      <c r="AZ438" s="3143"/>
      <c r="BA438" s="3143"/>
      <c r="BB438" s="3143"/>
      <c r="BC438" s="3143"/>
      <c r="BD438" s="3143"/>
      <c r="BE438" s="3143"/>
      <c r="BF438" s="3143"/>
      <c r="BG438" s="3143"/>
      <c r="BH438" s="3143"/>
      <c r="BI438" s="3143"/>
      <c r="BJ438" s="3143"/>
      <c r="BK438" s="3143"/>
      <c r="BL438" s="3143"/>
      <c r="BM438" s="3143"/>
      <c r="BN438" s="3143"/>
      <c r="BO438" s="3143"/>
      <c r="BP438" s="3143"/>
      <c r="BQ438" s="3189"/>
      <c r="BR438" s="3189"/>
      <c r="BS438" s="3189"/>
      <c r="BT438" s="3189"/>
      <c r="BU438" s="3189"/>
      <c r="BV438" s="3189"/>
      <c r="BW438" s="3189"/>
      <c r="BX438" s="3189"/>
      <c r="BY438" s="3189"/>
      <c r="BZ438" s="3189"/>
      <c r="CA438" s="3143"/>
      <c r="CB438" s="3143"/>
      <c r="CC438" s="3143"/>
    </row>
    <row r="439" spans="1:81" ht="16.5" customHeight="1">
      <c r="A439" s="3143"/>
      <c r="B439" s="3143"/>
      <c r="C439" s="3143"/>
      <c r="D439" s="3143"/>
      <c r="E439" s="3143"/>
      <c r="F439" s="3143"/>
      <c r="G439" s="3143"/>
      <c r="H439" s="3143"/>
      <c r="I439" s="3143"/>
      <c r="J439" s="3143"/>
      <c r="K439" s="3143"/>
      <c r="L439" s="3098"/>
      <c r="M439" s="3098"/>
      <c r="N439" s="3098"/>
      <c r="O439" s="3098"/>
      <c r="P439" s="3098"/>
      <c r="Q439" s="3098"/>
      <c r="R439" s="3098"/>
      <c r="S439" s="3098"/>
      <c r="T439" s="3098"/>
      <c r="U439" s="3098"/>
      <c r="V439" s="3098"/>
      <c r="W439" s="3098"/>
      <c r="X439" s="3098"/>
      <c r="Y439" s="3098"/>
      <c r="Z439" s="3098"/>
      <c r="AA439" s="3098"/>
      <c r="AB439" s="3098"/>
      <c r="AC439" s="3098"/>
      <c r="AD439" s="3098"/>
      <c r="AE439" s="3098"/>
      <c r="AF439" s="3098"/>
      <c r="AG439" s="3098"/>
      <c r="AH439" s="3098"/>
      <c r="AI439" s="3098"/>
      <c r="AJ439" s="3098"/>
      <c r="AK439" s="3098"/>
      <c r="AL439" s="3098"/>
      <c r="AM439" s="3098"/>
      <c r="AN439" s="3098"/>
      <c r="AO439" s="3143"/>
      <c r="AP439" s="3143"/>
      <c r="AQ439" s="3143"/>
      <c r="AR439" s="3143"/>
      <c r="AS439" s="3143"/>
      <c r="AT439" s="3143"/>
      <c r="AU439" s="3143"/>
      <c r="AV439" s="3143"/>
      <c r="AW439" s="3143"/>
      <c r="AX439" s="3143"/>
      <c r="AY439" s="3143"/>
      <c r="AZ439" s="3143"/>
      <c r="BA439" s="3143"/>
      <c r="BB439" s="3143"/>
      <c r="BC439" s="3143"/>
      <c r="BD439" s="3143"/>
      <c r="BE439" s="3143"/>
      <c r="BF439" s="3143"/>
      <c r="BG439" s="3143"/>
      <c r="BH439" s="3143"/>
      <c r="BI439" s="3143"/>
      <c r="BJ439" s="3143"/>
      <c r="BK439" s="3143"/>
      <c r="BL439" s="3143"/>
      <c r="BM439" s="3143"/>
      <c r="BN439" s="3143"/>
      <c r="BO439" s="3143"/>
      <c r="BP439" s="3143"/>
      <c r="BQ439" s="3189"/>
      <c r="BR439" s="3189"/>
      <c r="BS439" s="3189"/>
      <c r="BT439" s="3189"/>
      <c r="BU439" s="3189"/>
      <c r="BV439" s="3189"/>
      <c r="BW439" s="3189"/>
      <c r="BX439" s="3189"/>
      <c r="BY439" s="3189"/>
      <c r="BZ439" s="3189"/>
      <c r="CA439" s="3143"/>
      <c r="CB439" s="3143"/>
      <c r="CC439" s="3143"/>
    </row>
    <row r="440" spans="1:81" ht="16.5" customHeight="1">
      <c r="A440" s="3143"/>
      <c r="B440" s="3143"/>
      <c r="C440" s="3143"/>
      <c r="D440" s="3143"/>
      <c r="E440" s="3143"/>
      <c r="F440" s="3143"/>
      <c r="G440" s="3143"/>
      <c r="H440" s="3143"/>
      <c r="I440" s="3143"/>
      <c r="J440" s="3143"/>
      <c r="K440" s="3143"/>
      <c r="L440" s="3098"/>
      <c r="M440" s="3098"/>
      <c r="N440" s="3098"/>
      <c r="O440" s="3098"/>
      <c r="P440" s="3098"/>
      <c r="Q440" s="3098"/>
      <c r="R440" s="3098"/>
      <c r="S440" s="3098"/>
      <c r="T440" s="3098"/>
      <c r="U440" s="3098"/>
      <c r="V440" s="3098"/>
      <c r="W440" s="3098"/>
      <c r="X440" s="3098"/>
      <c r="Y440" s="3098"/>
      <c r="Z440" s="3098"/>
      <c r="AA440" s="3098"/>
      <c r="AB440" s="3098"/>
      <c r="AC440" s="3098"/>
      <c r="AD440" s="3098"/>
      <c r="AE440" s="3098"/>
      <c r="AF440" s="3098"/>
      <c r="AG440" s="3098"/>
      <c r="AH440" s="3098"/>
      <c r="AI440" s="3098"/>
      <c r="AJ440" s="3098"/>
      <c r="AK440" s="3098"/>
      <c r="AL440" s="3098"/>
      <c r="AM440" s="3098"/>
      <c r="AN440" s="3098"/>
      <c r="AO440" s="3143"/>
      <c r="AP440" s="3143"/>
      <c r="AQ440" s="3143"/>
      <c r="AR440" s="3143"/>
      <c r="AS440" s="3143"/>
      <c r="AT440" s="3143"/>
      <c r="AU440" s="3143"/>
      <c r="AV440" s="3143"/>
      <c r="AW440" s="3143"/>
      <c r="AX440" s="3143"/>
      <c r="AY440" s="3143"/>
      <c r="AZ440" s="3143"/>
      <c r="BA440" s="3143"/>
      <c r="BB440" s="3143"/>
      <c r="BC440" s="3143"/>
      <c r="BD440" s="3143"/>
      <c r="BE440" s="3143"/>
      <c r="BF440" s="3143"/>
      <c r="BG440" s="3143"/>
      <c r="BH440" s="3143"/>
      <c r="BI440" s="3143"/>
      <c r="BJ440" s="3143"/>
      <c r="BK440" s="3143"/>
      <c r="BL440" s="3143"/>
      <c r="BM440" s="3143"/>
      <c r="BN440" s="3143"/>
      <c r="BO440" s="3143"/>
      <c r="BP440" s="3143"/>
      <c r="BQ440" s="3189"/>
      <c r="BR440" s="3189"/>
      <c r="BS440" s="3189"/>
      <c r="BT440" s="3189"/>
      <c r="BU440" s="3189"/>
      <c r="BV440" s="3189"/>
      <c r="BW440" s="3189"/>
      <c r="BX440" s="3189"/>
      <c r="BY440" s="3189"/>
      <c r="BZ440" s="3189"/>
      <c r="CA440" s="3143"/>
      <c r="CB440" s="3143"/>
      <c r="CC440" s="3143"/>
    </row>
    <row r="441" spans="1:81" ht="16.5" customHeight="1">
      <c r="A441" s="3143"/>
      <c r="B441" s="3143"/>
      <c r="C441" s="3143"/>
      <c r="D441" s="3143"/>
      <c r="E441" s="3143"/>
      <c r="F441" s="3143"/>
      <c r="G441" s="3143"/>
      <c r="H441" s="3143"/>
      <c r="I441" s="3143"/>
      <c r="J441" s="3143"/>
      <c r="K441" s="3143"/>
      <c r="L441" s="3098"/>
      <c r="M441" s="3098"/>
      <c r="N441" s="3098"/>
      <c r="O441" s="3098"/>
      <c r="P441" s="3098"/>
      <c r="Q441" s="3098"/>
      <c r="R441" s="3098"/>
      <c r="S441" s="3098"/>
      <c r="T441" s="3098"/>
      <c r="U441" s="3098"/>
      <c r="V441" s="3098"/>
      <c r="W441" s="3098"/>
      <c r="X441" s="3098"/>
      <c r="Y441" s="3098"/>
      <c r="Z441" s="3098"/>
      <c r="AA441" s="3098"/>
      <c r="AB441" s="3098"/>
      <c r="AC441" s="3098"/>
      <c r="AD441" s="3098"/>
      <c r="AE441" s="3098"/>
      <c r="AF441" s="3098"/>
      <c r="AG441" s="3098"/>
      <c r="AH441" s="3098"/>
      <c r="AI441" s="3098"/>
      <c r="AJ441" s="3098"/>
      <c r="AK441" s="3098"/>
      <c r="AL441" s="3098"/>
      <c r="AM441" s="3098"/>
      <c r="AN441" s="3098"/>
      <c r="AO441" s="3143"/>
      <c r="AP441" s="3143"/>
      <c r="AQ441" s="3143"/>
      <c r="AR441" s="3143"/>
      <c r="AS441" s="3143"/>
      <c r="AT441" s="3143"/>
      <c r="AU441" s="3143"/>
      <c r="AV441" s="3143"/>
      <c r="AW441" s="3143"/>
      <c r="AX441" s="3143"/>
      <c r="AY441" s="3143"/>
      <c r="AZ441" s="3143"/>
      <c r="BA441" s="3143"/>
      <c r="BB441" s="3143"/>
      <c r="BC441" s="3143"/>
      <c r="BD441" s="3143"/>
      <c r="BE441" s="3143"/>
      <c r="BF441" s="3143"/>
      <c r="BG441" s="3143"/>
      <c r="BH441" s="3143"/>
      <c r="BI441" s="3143"/>
      <c r="BJ441" s="3143"/>
      <c r="BK441" s="3143"/>
      <c r="BL441" s="3143"/>
      <c r="BM441" s="3143"/>
      <c r="BN441" s="3143"/>
      <c r="BO441" s="3143"/>
      <c r="BP441" s="3143"/>
      <c r="BQ441" s="3189"/>
      <c r="BR441" s="3189"/>
      <c r="BS441" s="3189"/>
      <c r="BT441" s="3189"/>
      <c r="BU441" s="3189"/>
      <c r="BV441" s="3189"/>
      <c r="BW441" s="3189"/>
      <c r="BX441" s="3189"/>
      <c r="BY441" s="3189"/>
      <c r="BZ441" s="3189"/>
      <c r="CA441" s="3143"/>
      <c r="CB441" s="3143"/>
      <c r="CC441" s="3143"/>
    </row>
    <row r="442" spans="1:81" ht="16.5" customHeight="1">
      <c r="A442" s="3143"/>
      <c r="B442" s="3143"/>
      <c r="C442" s="3143"/>
      <c r="D442" s="3143"/>
      <c r="E442" s="3143"/>
      <c r="F442" s="3143"/>
      <c r="G442" s="3143"/>
      <c r="H442" s="3143"/>
      <c r="I442" s="3143"/>
      <c r="J442" s="3143"/>
      <c r="K442" s="3143"/>
      <c r="L442" s="3098"/>
      <c r="M442" s="3098"/>
      <c r="N442" s="3098"/>
      <c r="O442" s="3098"/>
      <c r="P442" s="3098"/>
      <c r="Q442" s="3098"/>
      <c r="R442" s="3098"/>
      <c r="S442" s="3098"/>
      <c r="T442" s="3098"/>
      <c r="U442" s="3098"/>
      <c r="V442" s="3098"/>
      <c r="W442" s="3098"/>
      <c r="X442" s="3098"/>
      <c r="Y442" s="3098"/>
      <c r="Z442" s="3098"/>
      <c r="AA442" s="3098"/>
      <c r="AB442" s="3098"/>
      <c r="AC442" s="3098"/>
      <c r="AD442" s="3098"/>
      <c r="AE442" s="3098"/>
      <c r="AF442" s="3098"/>
      <c r="AG442" s="3098"/>
      <c r="AH442" s="3098"/>
      <c r="AI442" s="3098"/>
      <c r="AJ442" s="3098"/>
      <c r="AK442" s="3098"/>
      <c r="AL442" s="3098"/>
      <c r="AM442" s="3098"/>
      <c r="AN442" s="3098"/>
      <c r="AO442" s="3143"/>
      <c r="AP442" s="3143"/>
      <c r="AQ442" s="3143"/>
      <c r="AR442" s="3143"/>
      <c r="AS442" s="3143"/>
      <c r="AT442" s="3143"/>
      <c r="AU442" s="3143"/>
      <c r="AV442" s="3143"/>
      <c r="AW442" s="3143"/>
      <c r="AX442" s="3143"/>
      <c r="AY442" s="3143"/>
      <c r="AZ442" s="3143"/>
      <c r="BA442" s="3143"/>
      <c r="BB442" s="3143"/>
      <c r="BC442" s="3143"/>
      <c r="BD442" s="3143"/>
      <c r="BE442" s="3143"/>
      <c r="BF442" s="3143"/>
      <c r="BG442" s="3143"/>
      <c r="BH442" s="3143"/>
      <c r="BI442" s="3143"/>
      <c r="BJ442" s="3143"/>
      <c r="BK442" s="3143"/>
      <c r="BL442" s="3143"/>
      <c r="BM442" s="3143"/>
      <c r="BN442" s="3143"/>
      <c r="BO442" s="3143"/>
      <c r="BP442" s="3143"/>
      <c r="BQ442" s="3189"/>
      <c r="BR442" s="3189"/>
      <c r="BS442" s="3189"/>
      <c r="BT442" s="3189"/>
      <c r="BU442" s="3189"/>
      <c r="BV442" s="3189"/>
      <c r="BW442" s="3189"/>
      <c r="BX442" s="3189"/>
      <c r="BY442" s="3189"/>
      <c r="BZ442" s="3189"/>
      <c r="CA442" s="3143"/>
      <c r="CB442" s="3143"/>
      <c r="CC442" s="3143"/>
    </row>
    <row r="443" spans="1:81" ht="16.5" customHeight="1">
      <c r="A443" s="3143"/>
      <c r="B443" s="3143"/>
      <c r="C443" s="3143"/>
      <c r="D443" s="3143"/>
      <c r="E443" s="3143"/>
      <c r="F443" s="3143"/>
      <c r="G443" s="3143"/>
      <c r="H443" s="3143"/>
      <c r="I443" s="3143"/>
      <c r="J443" s="3143"/>
      <c r="K443" s="3143"/>
      <c r="L443" s="3098"/>
      <c r="M443" s="3098"/>
      <c r="N443" s="3098"/>
      <c r="O443" s="3098"/>
      <c r="P443" s="3098"/>
      <c r="Q443" s="3098"/>
      <c r="R443" s="3098"/>
      <c r="S443" s="3098"/>
      <c r="T443" s="3098"/>
      <c r="U443" s="3098"/>
      <c r="V443" s="3098"/>
      <c r="W443" s="3098"/>
      <c r="X443" s="3098"/>
      <c r="Y443" s="3098"/>
      <c r="Z443" s="3098"/>
      <c r="AA443" s="3098"/>
      <c r="AB443" s="3098"/>
      <c r="AC443" s="3098"/>
      <c r="AD443" s="3098"/>
      <c r="AE443" s="3098"/>
      <c r="AF443" s="3098"/>
      <c r="AG443" s="3098"/>
      <c r="AH443" s="3098"/>
      <c r="AI443" s="3098"/>
      <c r="AJ443" s="3098"/>
      <c r="AK443" s="3098"/>
      <c r="AL443" s="3098"/>
      <c r="AM443" s="3098"/>
      <c r="AN443" s="3098"/>
      <c r="AO443" s="3143"/>
      <c r="AP443" s="3143"/>
      <c r="AQ443" s="3143"/>
      <c r="AR443" s="3143"/>
      <c r="AS443" s="3143"/>
      <c r="AT443" s="3143"/>
      <c r="AU443" s="3143"/>
      <c r="AV443" s="3143"/>
      <c r="AW443" s="3143"/>
      <c r="AX443" s="3143"/>
      <c r="AY443" s="3143"/>
      <c r="AZ443" s="3143"/>
      <c r="BA443" s="3143"/>
      <c r="BB443" s="3143"/>
      <c r="BC443" s="3143"/>
      <c r="BD443" s="3143"/>
      <c r="BE443" s="3143"/>
      <c r="BF443" s="3143"/>
      <c r="BG443" s="3143"/>
      <c r="BH443" s="3143"/>
      <c r="BI443" s="3143"/>
      <c r="BJ443" s="3143"/>
      <c r="BK443" s="3143"/>
      <c r="BL443" s="3143"/>
      <c r="BM443" s="3143"/>
      <c r="BN443" s="3143"/>
      <c r="BO443" s="3143"/>
      <c r="BP443" s="3143"/>
      <c r="BQ443" s="3189"/>
      <c r="BR443" s="3189"/>
      <c r="BS443" s="3189"/>
      <c r="BT443" s="3189"/>
      <c r="BU443" s="3189"/>
      <c r="BV443" s="3189"/>
      <c r="BW443" s="3189"/>
      <c r="BX443" s="3189"/>
      <c r="BY443" s="3189"/>
      <c r="BZ443" s="3189"/>
      <c r="CA443" s="3143"/>
      <c r="CB443" s="3143"/>
      <c r="CC443" s="3143"/>
    </row>
    <row r="444" spans="1:81" ht="16.5" customHeight="1">
      <c r="A444" s="3143"/>
      <c r="B444" s="3143"/>
      <c r="C444" s="3143"/>
      <c r="D444" s="3143"/>
      <c r="E444" s="3143"/>
      <c r="F444" s="3143"/>
      <c r="G444" s="3143"/>
      <c r="H444" s="3143"/>
      <c r="I444" s="3143"/>
      <c r="J444" s="3143"/>
      <c r="K444" s="3143"/>
      <c r="L444" s="3098"/>
      <c r="M444" s="3098"/>
      <c r="N444" s="3098"/>
      <c r="O444" s="3098"/>
      <c r="P444" s="3098"/>
      <c r="Q444" s="3098"/>
      <c r="R444" s="3098"/>
      <c r="S444" s="3098"/>
      <c r="T444" s="3098"/>
      <c r="U444" s="3098"/>
      <c r="V444" s="3098"/>
      <c r="W444" s="3098"/>
      <c r="X444" s="3098"/>
      <c r="Y444" s="3098"/>
      <c r="Z444" s="3098"/>
      <c r="AA444" s="3098"/>
      <c r="AB444" s="3098"/>
      <c r="AC444" s="3098"/>
      <c r="AD444" s="3098"/>
      <c r="AE444" s="3098"/>
      <c r="AF444" s="3098"/>
      <c r="AG444" s="3098"/>
      <c r="AH444" s="3098"/>
      <c r="AI444" s="3098"/>
      <c r="AJ444" s="3098"/>
      <c r="AK444" s="3098"/>
      <c r="AL444" s="3098"/>
      <c r="AM444" s="3098"/>
      <c r="AN444" s="3098"/>
      <c r="AO444" s="3143"/>
      <c r="AP444" s="3143"/>
      <c r="AQ444" s="3143"/>
      <c r="AR444" s="3143"/>
      <c r="AS444" s="3143"/>
      <c r="AT444" s="3143"/>
      <c r="AU444" s="3143"/>
      <c r="AV444" s="3143"/>
      <c r="AW444" s="3143"/>
      <c r="AX444" s="3143"/>
      <c r="AY444" s="3143"/>
      <c r="AZ444" s="3143"/>
      <c r="BA444" s="3143"/>
      <c r="BB444" s="3143"/>
      <c r="BC444" s="3143"/>
      <c r="BD444" s="3143"/>
      <c r="BE444" s="3143"/>
      <c r="BF444" s="3143"/>
      <c r="BG444" s="3143"/>
      <c r="BH444" s="3143"/>
      <c r="BI444" s="3143"/>
      <c r="BJ444" s="3143"/>
      <c r="BK444" s="3143"/>
      <c r="BL444" s="3143"/>
      <c r="BM444" s="3143"/>
      <c r="BN444" s="3143"/>
      <c r="BO444" s="3143"/>
      <c r="BP444" s="3143"/>
      <c r="BQ444" s="3189"/>
      <c r="BR444" s="3189"/>
      <c r="BS444" s="3189"/>
      <c r="BT444" s="3189"/>
      <c r="BU444" s="3189"/>
      <c r="BV444" s="3189"/>
      <c r="BW444" s="3189"/>
      <c r="BX444" s="3189"/>
      <c r="BY444" s="3189"/>
      <c r="BZ444" s="3189"/>
      <c r="CA444" s="3143"/>
      <c r="CB444" s="3143"/>
      <c r="CC444" s="3143"/>
    </row>
    <row r="445" spans="1:81" ht="16.5" customHeight="1">
      <c r="A445" s="3143"/>
      <c r="B445" s="3143"/>
      <c r="C445" s="3143"/>
      <c r="D445" s="3143"/>
      <c r="E445" s="3143"/>
      <c r="F445" s="3143"/>
      <c r="G445" s="3143"/>
      <c r="H445" s="3143"/>
      <c r="I445" s="3143"/>
      <c r="J445" s="3143"/>
      <c r="K445" s="3143"/>
      <c r="L445" s="3098"/>
      <c r="M445" s="3098"/>
      <c r="N445" s="3098"/>
      <c r="O445" s="3098"/>
      <c r="P445" s="3098"/>
      <c r="Q445" s="3098"/>
      <c r="R445" s="3098"/>
      <c r="S445" s="3098"/>
      <c r="T445" s="3098"/>
      <c r="U445" s="3098"/>
      <c r="V445" s="3098"/>
      <c r="W445" s="3098"/>
      <c r="X445" s="3098"/>
      <c r="Y445" s="3098"/>
      <c r="Z445" s="3098"/>
      <c r="AA445" s="3098"/>
      <c r="AB445" s="3098"/>
      <c r="AC445" s="3098"/>
      <c r="AD445" s="3098"/>
      <c r="AE445" s="3098"/>
      <c r="AF445" s="3098"/>
      <c r="AG445" s="3098"/>
      <c r="AH445" s="3098"/>
      <c r="AI445" s="3098"/>
      <c r="AJ445" s="3098"/>
      <c r="AK445" s="3098"/>
      <c r="AL445" s="3098"/>
      <c r="AM445" s="3098"/>
      <c r="AN445" s="3098"/>
      <c r="AO445" s="3143"/>
      <c r="AP445" s="3143"/>
      <c r="AQ445" s="3143"/>
      <c r="AR445" s="3143"/>
      <c r="AS445" s="3143"/>
      <c r="AT445" s="3143"/>
      <c r="AU445" s="3143"/>
      <c r="AV445" s="3143"/>
      <c r="AW445" s="3143"/>
      <c r="AX445" s="3143"/>
      <c r="AY445" s="3143"/>
      <c r="AZ445" s="3143"/>
      <c r="BA445" s="3143"/>
      <c r="BB445" s="3143"/>
      <c r="BC445" s="3143"/>
      <c r="BD445" s="3143"/>
      <c r="BE445" s="3143"/>
      <c r="BF445" s="3143"/>
      <c r="BG445" s="3143"/>
      <c r="BH445" s="3143"/>
      <c r="BI445" s="3143"/>
      <c r="BJ445" s="3143"/>
      <c r="BK445" s="3143"/>
      <c r="BL445" s="3143"/>
      <c r="BM445" s="3143"/>
      <c r="BN445" s="3143"/>
      <c r="BO445" s="3143"/>
      <c r="BP445" s="3143"/>
      <c r="BQ445" s="3189"/>
      <c r="BR445" s="3189"/>
      <c r="BS445" s="3189"/>
      <c r="BT445" s="3189"/>
      <c r="BU445" s="3189"/>
      <c r="BV445" s="3189"/>
      <c r="BW445" s="3189"/>
      <c r="BX445" s="3189"/>
      <c r="BY445" s="3189"/>
      <c r="BZ445" s="3189"/>
      <c r="CA445" s="3143"/>
      <c r="CB445" s="3143"/>
      <c r="CC445" s="3143"/>
    </row>
    <row r="446" spans="1:81" ht="16.5" customHeight="1">
      <c r="A446" s="3143"/>
      <c r="B446" s="3143"/>
      <c r="C446" s="3143"/>
      <c r="D446" s="3143"/>
      <c r="E446" s="3143"/>
      <c r="F446" s="3143"/>
      <c r="G446" s="3143"/>
      <c r="H446" s="3143"/>
      <c r="I446" s="3143"/>
      <c r="J446" s="3143"/>
      <c r="K446" s="3143"/>
      <c r="L446" s="3098"/>
      <c r="M446" s="3098"/>
      <c r="N446" s="3098"/>
      <c r="O446" s="3098"/>
      <c r="P446" s="3098"/>
      <c r="Q446" s="3098"/>
      <c r="R446" s="3098"/>
      <c r="S446" s="3098"/>
      <c r="T446" s="3098"/>
      <c r="U446" s="3098"/>
      <c r="V446" s="3098"/>
      <c r="W446" s="3098"/>
      <c r="X446" s="3098"/>
      <c r="Y446" s="3098"/>
      <c r="Z446" s="3098"/>
      <c r="AA446" s="3098"/>
      <c r="AB446" s="3098"/>
      <c r="AC446" s="3098"/>
      <c r="AD446" s="3098"/>
      <c r="AE446" s="3098"/>
      <c r="AF446" s="3098"/>
      <c r="AG446" s="3098"/>
      <c r="AH446" s="3098"/>
      <c r="AI446" s="3098"/>
      <c r="AJ446" s="3098"/>
      <c r="AK446" s="3098"/>
      <c r="AL446" s="3098"/>
      <c r="AM446" s="3098"/>
      <c r="AN446" s="3098"/>
      <c r="AO446" s="3143"/>
      <c r="AP446" s="3143"/>
      <c r="AQ446" s="3143"/>
      <c r="AR446" s="3143"/>
      <c r="AS446" s="3143"/>
      <c r="AT446" s="3143"/>
      <c r="AU446" s="3143"/>
      <c r="AV446" s="3143"/>
      <c r="AW446" s="3143"/>
      <c r="AX446" s="3143"/>
      <c r="AY446" s="3143"/>
      <c r="AZ446" s="3143"/>
      <c r="BA446" s="3143"/>
      <c r="BB446" s="3143"/>
      <c r="BC446" s="3143"/>
      <c r="BD446" s="3143"/>
      <c r="BE446" s="3143"/>
      <c r="BF446" s="3143"/>
      <c r="BG446" s="3143"/>
      <c r="BH446" s="3143"/>
      <c r="BI446" s="3143"/>
      <c r="BJ446" s="3143"/>
      <c r="BK446" s="3143"/>
      <c r="BL446" s="3143"/>
      <c r="BM446" s="3143"/>
      <c r="BN446" s="3143"/>
      <c r="BO446" s="3143"/>
      <c r="BP446" s="3143"/>
      <c r="BQ446" s="3189"/>
      <c r="BR446" s="3189"/>
      <c r="BS446" s="3189"/>
      <c r="BT446" s="3189"/>
      <c r="BU446" s="3189"/>
      <c r="BV446" s="3189"/>
      <c r="BW446" s="3189"/>
      <c r="BX446" s="3189"/>
      <c r="BY446" s="3189"/>
      <c r="BZ446" s="3189"/>
      <c r="CA446" s="3143"/>
      <c r="CB446" s="3143"/>
      <c r="CC446" s="3143"/>
    </row>
    <row r="447" spans="1:81" ht="16.5" customHeight="1">
      <c r="A447" s="3143"/>
      <c r="B447" s="3143"/>
      <c r="C447" s="3143"/>
      <c r="D447" s="3143"/>
      <c r="E447" s="3143"/>
      <c r="F447" s="3143"/>
      <c r="G447" s="3143"/>
      <c r="H447" s="3143"/>
      <c r="I447" s="3143"/>
      <c r="J447" s="3143"/>
      <c r="K447" s="3143"/>
      <c r="L447" s="3098"/>
      <c r="M447" s="3098"/>
      <c r="N447" s="3098"/>
      <c r="O447" s="3098"/>
      <c r="P447" s="3098"/>
      <c r="Q447" s="3098"/>
      <c r="R447" s="3098"/>
      <c r="S447" s="3098"/>
      <c r="T447" s="3098"/>
      <c r="U447" s="3098"/>
      <c r="V447" s="3098"/>
      <c r="W447" s="3098"/>
      <c r="X447" s="3098"/>
      <c r="Y447" s="3098"/>
      <c r="Z447" s="3098"/>
      <c r="AA447" s="3098"/>
      <c r="AB447" s="3098"/>
      <c r="AC447" s="3098"/>
      <c r="AD447" s="3098"/>
      <c r="AE447" s="3098"/>
      <c r="AF447" s="3098"/>
      <c r="AG447" s="3098"/>
      <c r="AH447" s="3098"/>
      <c r="AI447" s="3098"/>
      <c r="AJ447" s="3098"/>
      <c r="AK447" s="3098"/>
      <c r="AL447" s="3098"/>
      <c r="AM447" s="3098"/>
      <c r="AN447" s="3098"/>
      <c r="AO447" s="3143"/>
      <c r="AP447" s="3143"/>
      <c r="AQ447" s="3143"/>
      <c r="AR447" s="3143"/>
      <c r="AS447" s="3143"/>
      <c r="AT447" s="3143"/>
      <c r="AU447" s="3143"/>
      <c r="AV447" s="3143"/>
      <c r="AW447" s="3143"/>
      <c r="AX447" s="3143"/>
      <c r="AY447" s="3143"/>
      <c r="AZ447" s="3143"/>
      <c r="BA447" s="3143"/>
      <c r="BB447" s="3143"/>
      <c r="BC447" s="3143"/>
      <c r="BD447" s="3143"/>
      <c r="BE447" s="3143"/>
      <c r="BF447" s="3143"/>
      <c r="BG447" s="3143"/>
      <c r="BH447" s="3143"/>
      <c r="BI447" s="3143"/>
      <c r="BJ447" s="3143"/>
      <c r="BK447" s="3143"/>
      <c r="BL447" s="3143"/>
      <c r="BM447" s="3143"/>
      <c r="BN447" s="3143"/>
      <c r="BO447" s="3143"/>
      <c r="BP447" s="3143"/>
      <c r="BQ447" s="3189"/>
      <c r="BR447" s="3189"/>
      <c r="BS447" s="3189"/>
      <c r="BT447" s="3189"/>
      <c r="BU447" s="3189"/>
      <c r="BV447" s="3189"/>
      <c r="BW447" s="3189"/>
      <c r="BX447" s="3189"/>
      <c r="BY447" s="3189"/>
      <c r="BZ447" s="3189"/>
      <c r="CA447" s="3143"/>
      <c r="CB447" s="3143"/>
      <c r="CC447" s="3143"/>
    </row>
    <row r="448" spans="1:81" ht="16.5" customHeight="1">
      <c r="A448" s="3143"/>
      <c r="B448" s="3143"/>
      <c r="C448" s="3143"/>
      <c r="D448" s="3143"/>
      <c r="E448" s="3143"/>
      <c r="F448" s="3143"/>
      <c r="G448" s="3143"/>
      <c r="H448" s="3143"/>
      <c r="I448" s="3143"/>
      <c r="J448" s="3143"/>
      <c r="K448" s="3143"/>
      <c r="L448" s="3098"/>
      <c r="M448" s="3098"/>
      <c r="N448" s="3098"/>
      <c r="O448" s="3098"/>
      <c r="P448" s="3098"/>
      <c r="Q448" s="3098"/>
      <c r="R448" s="3098"/>
      <c r="S448" s="3098"/>
      <c r="T448" s="3098"/>
      <c r="U448" s="3098"/>
      <c r="V448" s="3098"/>
      <c r="W448" s="3098"/>
      <c r="X448" s="3098"/>
      <c r="Y448" s="3098"/>
      <c r="Z448" s="3098"/>
      <c r="AA448" s="3098"/>
      <c r="AB448" s="3098"/>
      <c r="AC448" s="3098"/>
      <c r="AD448" s="3098"/>
      <c r="AE448" s="3098"/>
      <c r="AF448" s="3098"/>
      <c r="AG448" s="3098"/>
      <c r="AH448" s="3098"/>
      <c r="AI448" s="3098"/>
      <c r="AJ448" s="3098"/>
      <c r="AK448" s="3098"/>
      <c r="AL448" s="3098"/>
      <c r="AM448" s="3098"/>
      <c r="AN448" s="3098"/>
      <c r="AO448" s="3143"/>
      <c r="AP448" s="3143"/>
      <c r="AQ448" s="3143"/>
      <c r="AR448" s="3143"/>
      <c r="AS448" s="3143"/>
      <c r="AT448" s="3143"/>
      <c r="AU448" s="3143"/>
      <c r="AV448" s="3143"/>
      <c r="AW448" s="3143"/>
      <c r="AX448" s="3143"/>
      <c r="AY448" s="3143"/>
      <c r="AZ448" s="3143"/>
      <c r="BA448" s="3143"/>
      <c r="BB448" s="3143"/>
      <c r="BC448" s="3143"/>
      <c r="BD448" s="3143"/>
      <c r="BE448" s="3143"/>
      <c r="BF448" s="3143"/>
      <c r="BG448" s="3143"/>
      <c r="BH448" s="3143"/>
      <c r="BI448" s="3143"/>
      <c r="BJ448" s="3143"/>
      <c r="BK448" s="3143"/>
      <c r="BL448" s="3143"/>
      <c r="BM448" s="3143"/>
      <c r="BN448" s="3143"/>
      <c r="BO448" s="3143"/>
      <c r="BP448" s="3143"/>
      <c r="BQ448" s="3189"/>
      <c r="BR448" s="3189"/>
      <c r="BS448" s="3189"/>
      <c r="BT448" s="3189"/>
      <c r="BU448" s="3189"/>
      <c r="BV448" s="3189"/>
      <c r="BW448" s="3189"/>
      <c r="BX448" s="3189"/>
      <c r="BY448" s="3189"/>
      <c r="BZ448" s="3189"/>
      <c r="CA448" s="3143"/>
      <c r="CB448" s="3143"/>
      <c r="CC448" s="3143"/>
    </row>
    <row r="449" spans="1:81" ht="16.5" customHeight="1">
      <c r="A449" s="3143"/>
      <c r="B449" s="3143"/>
      <c r="C449" s="3143"/>
      <c r="D449" s="3143"/>
      <c r="E449" s="3143"/>
      <c r="F449" s="3143"/>
      <c r="G449" s="3143"/>
      <c r="H449" s="3143"/>
      <c r="I449" s="3143"/>
      <c r="J449" s="3143"/>
      <c r="K449" s="3143"/>
      <c r="L449" s="3098"/>
      <c r="M449" s="3098"/>
      <c r="N449" s="3098"/>
      <c r="O449" s="3098"/>
      <c r="P449" s="3098"/>
      <c r="Q449" s="3098"/>
      <c r="R449" s="3098"/>
      <c r="S449" s="3098"/>
      <c r="T449" s="3098"/>
      <c r="U449" s="3098"/>
      <c r="V449" s="3098"/>
      <c r="W449" s="3098"/>
      <c r="X449" s="3098"/>
      <c r="Y449" s="3098"/>
      <c r="Z449" s="3098"/>
      <c r="AA449" s="3098"/>
      <c r="AB449" s="3098"/>
      <c r="AC449" s="3098"/>
      <c r="AD449" s="3098"/>
      <c r="AE449" s="3098"/>
      <c r="AF449" s="3098"/>
      <c r="AG449" s="3098"/>
      <c r="AH449" s="3098"/>
      <c r="AI449" s="3098"/>
      <c r="AJ449" s="3098"/>
      <c r="AK449" s="3098"/>
      <c r="AL449" s="3098"/>
      <c r="AM449" s="3098"/>
      <c r="AN449" s="3098"/>
      <c r="AO449" s="3143"/>
      <c r="AP449" s="3143"/>
      <c r="AQ449" s="3143"/>
      <c r="AR449" s="3143"/>
      <c r="AS449" s="3143"/>
      <c r="AT449" s="3143"/>
      <c r="AU449" s="3143"/>
      <c r="AV449" s="3143"/>
      <c r="AW449" s="3143"/>
      <c r="AX449" s="3143"/>
      <c r="AY449" s="3143"/>
      <c r="AZ449" s="3143"/>
      <c r="BA449" s="3143"/>
      <c r="BB449" s="3143"/>
      <c r="BC449" s="3143"/>
      <c r="BD449" s="3143"/>
      <c r="BE449" s="3143"/>
      <c r="BF449" s="3143"/>
      <c r="BG449" s="3143"/>
      <c r="BH449" s="3143"/>
      <c r="BI449" s="3143"/>
      <c r="BJ449" s="3143"/>
      <c r="BK449" s="3143"/>
      <c r="BL449" s="3143"/>
      <c r="BM449" s="3143"/>
      <c r="BN449" s="3143"/>
      <c r="BO449" s="3143"/>
      <c r="BP449" s="3143"/>
      <c r="BQ449" s="3189"/>
      <c r="BR449" s="3189"/>
      <c r="BS449" s="3189"/>
      <c r="BT449" s="3189"/>
      <c r="BU449" s="3189"/>
      <c r="BV449" s="3189"/>
      <c r="BW449" s="3189"/>
      <c r="BX449" s="3189"/>
      <c r="BY449" s="3189"/>
      <c r="BZ449" s="3189"/>
      <c r="CA449" s="3143"/>
      <c r="CB449" s="3143"/>
      <c r="CC449" s="3143"/>
    </row>
    <row r="450" spans="1:81" ht="16.5" customHeight="1">
      <c r="A450" s="3143"/>
      <c r="B450" s="3143"/>
      <c r="C450" s="3143"/>
      <c r="D450" s="3143"/>
      <c r="E450" s="3143"/>
      <c r="F450" s="3143"/>
      <c r="G450" s="3143"/>
      <c r="H450" s="3143"/>
      <c r="I450" s="3143"/>
      <c r="J450" s="3143"/>
      <c r="K450" s="3143"/>
      <c r="L450" s="3098"/>
      <c r="M450" s="3098"/>
      <c r="N450" s="3098"/>
      <c r="O450" s="3098"/>
      <c r="P450" s="3098"/>
      <c r="Q450" s="3098"/>
      <c r="R450" s="3098"/>
      <c r="S450" s="3098"/>
      <c r="T450" s="3098"/>
      <c r="U450" s="3098"/>
      <c r="V450" s="3098"/>
      <c r="W450" s="3098"/>
      <c r="X450" s="3098"/>
      <c r="Y450" s="3098"/>
      <c r="Z450" s="3098"/>
      <c r="AA450" s="3098"/>
      <c r="AB450" s="3098"/>
      <c r="AC450" s="3098"/>
      <c r="AD450" s="3098"/>
      <c r="AE450" s="3098"/>
      <c r="AF450" s="3098"/>
      <c r="AG450" s="3098"/>
      <c r="AH450" s="3098"/>
      <c r="AI450" s="3098"/>
      <c r="AJ450" s="3098"/>
      <c r="AK450" s="3098"/>
      <c r="AL450" s="3098"/>
      <c r="AM450" s="3098"/>
      <c r="AN450" s="3098"/>
      <c r="AO450" s="3143"/>
      <c r="AP450" s="3143"/>
      <c r="AQ450" s="3143"/>
      <c r="AR450" s="3143"/>
      <c r="AS450" s="3143"/>
      <c r="AT450" s="3143"/>
      <c r="AU450" s="3143"/>
      <c r="AV450" s="3143"/>
      <c r="AW450" s="3143"/>
      <c r="AX450" s="3143"/>
      <c r="AY450" s="3143"/>
      <c r="AZ450" s="3143"/>
      <c r="BA450" s="3143"/>
      <c r="BB450" s="3143"/>
      <c r="BC450" s="3143"/>
      <c r="BD450" s="3143"/>
      <c r="BE450" s="3143"/>
      <c r="BF450" s="3143"/>
      <c r="BG450" s="3143"/>
      <c r="BH450" s="3143"/>
      <c r="BI450" s="3143"/>
      <c r="BJ450" s="3143"/>
      <c r="BK450" s="3143"/>
      <c r="BL450" s="3143"/>
      <c r="BM450" s="3143"/>
      <c r="BN450" s="3143"/>
      <c r="BO450" s="3143"/>
      <c r="BP450" s="3143"/>
      <c r="BQ450" s="3189"/>
      <c r="BR450" s="3189"/>
      <c r="BS450" s="3189"/>
      <c r="BT450" s="3189"/>
      <c r="BU450" s="3189"/>
      <c r="BV450" s="3189"/>
      <c r="BW450" s="3189"/>
      <c r="BX450" s="3189"/>
      <c r="BY450" s="3189"/>
      <c r="BZ450" s="3189"/>
      <c r="CA450" s="3143"/>
      <c r="CB450" s="3143"/>
      <c r="CC450" s="3143"/>
    </row>
    <row r="451" spans="1:81" ht="16.5" customHeight="1">
      <c r="A451" s="3143"/>
      <c r="B451" s="3143"/>
      <c r="C451" s="3143"/>
      <c r="D451" s="3143"/>
      <c r="E451" s="3143"/>
      <c r="F451" s="3143"/>
      <c r="G451" s="3143"/>
      <c r="H451" s="3143"/>
      <c r="I451" s="3143"/>
      <c r="J451" s="3143"/>
      <c r="K451" s="3143"/>
      <c r="L451" s="3098"/>
      <c r="M451" s="3098"/>
      <c r="N451" s="3098"/>
      <c r="O451" s="3098"/>
      <c r="P451" s="3098"/>
      <c r="Q451" s="3098"/>
      <c r="R451" s="3098"/>
      <c r="S451" s="3098"/>
      <c r="T451" s="3098"/>
      <c r="U451" s="3098"/>
      <c r="V451" s="3098"/>
      <c r="W451" s="3098"/>
      <c r="X451" s="3098"/>
      <c r="Y451" s="3098"/>
      <c r="Z451" s="3098"/>
      <c r="AA451" s="3098"/>
      <c r="AB451" s="3098"/>
      <c r="AC451" s="3098"/>
      <c r="AD451" s="3098"/>
      <c r="AE451" s="3098"/>
      <c r="AF451" s="3098"/>
      <c r="AG451" s="3098"/>
      <c r="AH451" s="3098"/>
      <c r="AI451" s="3098"/>
      <c r="AJ451" s="3098"/>
      <c r="AK451" s="3098"/>
      <c r="AL451" s="3098"/>
      <c r="AM451" s="3098"/>
      <c r="AN451" s="3098"/>
      <c r="AO451" s="3143"/>
      <c r="AP451" s="3143"/>
      <c r="AQ451" s="3143"/>
      <c r="AR451" s="3143"/>
      <c r="AS451" s="3143"/>
      <c r="AT451" s="3143"/>
      <c r="AU451" s="3143"/>
      <c r="AV451" s="3143"/>
      <c r="AW451" s="3143"/>
      <c r="AX451" s="3143"/>
      <c r="AY451" s="3143"/>
      <c r="AZ451" s="3143"/>
      <c r="BA451" s="3143"/>
      <c r="BB451" s="3143"/>
      <c r="BC451" s="3143"/>
      <c r="BD451" s="3143"/>
      <c r="BE451" s="3143"/>
      <c r="BF451" s="3143"/>
      <c r="BG451" s="3143"/>
      <c r="BH451" s="3143"/>
      <c r="BI451" s="3143"/>
      <c r="BJ451" s="3143"/>
      <c r="BK451" s="3143"/>
      <c r="BL451" s="3143"/>
      <c r="BM451" s="3143"/>
      <c r="BN451" s="3143"/>
      <c r="BO451" s="3143"/>
      <c r="BP451" s="3143"/>
      <c r="BQ451" s="3189"/>
      <c r="BR451" s="3189"/>
      <c r="BS451" s="3189"/>
      <c r="BT451" s="3189"/>
      <c r="BU451" s="3189"/>
      <c r="BV451" s="3189"/>
      <c r="BW451" s="3189"/>
      <c r="BX451" s="3189"/>
      <c r="BY451" s="3189"/>
      <c r="BZ451" s="3189"/>
      <c r="CA451" s="3143"/>
      <c r="CB451" s="3143"/>
      <c r="CC451" s="3143"/>
    </row>
    <row r="452" spans="1:81" ht="16.5" customHeight="1">
      <c r="A452" s="3143"/>
      <c r="B452" s="3143"/>
      <c r="C452" s="3143"/>
      <c r="D452" s="3143"/>
      <c r="E452" s="3143"/>
      <c r="F452" s="3143"/>
      <c r="G452" s="3143"/>
      <c r="H452" s="3143"/>
      <c r="I452" s="3143"/>
      <c r="J452" s="3143"/>
      <c r="K452" s="3143"/>
      <c r="L452" s="3098"/>
      <c r="M452" s="3098"/>
      <c r="N452" s="3098"/>
      <c r="O452" s="3098"/>
      <c r="P452" s="3098"/>
      <c r="Q452" s="3098"/>
      <c r="R452" s="3098"/>
      <c r="S452" s="3098"/>
      <c r="T452" s="3098"/>
      <c r="U452" s="3098"/>
      <c r="V452" s="3098"/>
      <c r="W452" s="3098"/>
      <c r="X452" s="3098"/>
      <c r="Y452" s="3098"/>
      <c r="Z452" s="3098"/>
      <c r="AA452" s="3098"/>
      <c r="AB452" s="3098"/>
      <c r="AC452" s="3098"/>
      <c r="AD452" s="3098"/>
      <c r="AE452" s="3098"/>
      <c r="AF452" s="3098"/>
      <c r="AG452" s="3098"/>
      <c r="AH452" s="3098"/>
      <c r="AI452" s="3098"/>
      <c r="AJ452" s="3098"/>
      <c r="AK452" s="3098"/>
      <c r="AL452" s="3098"/>
      <c r="AM452" s="3098"/>
      <c r="AN452" s="3098"/>
      <c r="AO452" s="3143"/>
      <c r="AP452" s="3143"/>
      <c r="AQ452" s="3143"/>
      <c r="AR452" s="3143"/>
      <c r="AS452" s="3143"/>
      <c r="AT452" s="3143"/>
      <c r="AU452" s="3143"/>
      <c r="AV452" s="3143"/>
      <c r="AW452" s="3143"/>
      <c r="AX452" s="3143"/>
      <c r="AY452" s="3143"/>
      <c r="AZ452" s="3143"/>
      <c r="BA452" s="3143"/>
      <c r="BB452" s="3143"/>
      <c r="BC452" s="3143"/>
      <c r="BD452" s="3143"/>
      <c r="BE452" s="3143"/>
      <c r="BF452" s="3143"/>
      <c r="BG452" s="3143"/>
      <c r="BH452" s="3143"/>
      <c r="BI452" s="3143"/>
      <c r="BJ452" s="3143"/>
      <c r="BK452" s="3143"/>
      <c r="BL452" s="3143"/>
      <c r="BM452" s="3143"/>
      <c r="BN452" s="3143"/>
      <c r="BO452" s="3143"/>
      <c r="BP452" s="3143"/>
      <c r="BQ452" s="3189"/>
      <c r="BR452" s="3189"/>
      <c r="BS452" s="3189"/>
      <c r="BT452" s="3189"/>
      <c r="BU452" s="3189"/>
      <c r="BV452" s="3189"/>
      <c r="BW452" s="3189"/>
      <c r="BX452" s="3189"/>
      <c r="BY452" s="3189"/>
      <c r="BZ452" s="3189"/>
      <c r="CA452" s="3143"/>
      <c r="CB452" s="3143"/>
      <c r="CC452" s="3143"/>
    </row>
    <row r="453" spans="1:81" ht="16.5" customHeight="1">
      <c r="A453" s="3143"/>
      <c r="B453" s="3143"/>
      <c r="C453" s="3143"/>
      <c r="D453" s="3143"/>
      <c r="E453" s="3143"/>
      <c r="F453" s="3143"/>
      <c r="G453" s="3143"/>
      <c r="H453" s="3143"/>
      <c r="I453" s="3143"/>
      <c r="J453" s="3143"/>
      <c r="K453" s="3143"/>
      <c r="L453" s="3098"/>
      <c r="M453" s="3098"/>
      <c r="N453" s="3098"/>
      <c r="O453" s="3098"/>
      <c r="P453" s="3098"/>
      <c r="Q453" s="3098"/>
      <c r="R453" s="3098"/>
      <c r="S453" s="3098"/>
      <c r="T453" s="3098"/>
      <c r="U453" s="3098"/>
      <c r="V453" s="3098"/>
      <c r="W453" s="3098"/>
      <c r="X453" s="3098"/>
      <c r="Y453" s="3098"/>
      <c r="Z453" s="3098"/>
      <c r="AA453" s="3098"/>
      <c r="AB453" s="3098"/>
      <c r="AC453" s="3098"/>
      <c r="AD453" s="3098"/>
      <c r="AE453" s="3098"/>
      <c r="AF453" s="3098"/>
      <c r="AG453" s="3098"/>
      <c r="AH453" s="3098"/>
      <c r="AI453" s="3098"/>
      <c r="AJ453" s="3098"/>
      <c r="AK453" s="3098"/>
      <c r="AL453" s="3098"/>
      <c r="AM453" s="3098"/>
      <c r="AN453" s="3098"/>
      <c r="AO453" s="3143"/>
      <c r="AP453" s="3143"/>
      <c r="AQ453" s="3143"/>
      <c r="AR453" s="3143"/>
      <c r="AS453" s="3143"/>
      <c r="AT453" s="3143"/>
      <c r="AU453" s="3143"/>
      <c r="AV453" s="3143"/>
      <c r="AW453" s="3143"/>
      <c r="AX453" s="3143"/>
      <c r="AY453" s="3143"/>
      <c r="AZ453" s="3143"/>
      <c r="BA453" s="3143"/>
      <c r="BB453" s="3143"/>
      <c r="BC453" s="3143"/>
      <c r="BD453" s="3143"/>
      <c r="BE453" s="3143"/>
      <c r="BF453" s="3143"/>
      <c r="BG453" s="3143"/>
      <c r="BH453" s="3143"/>
      <c r="BI453" s="3143"/>
      <c r="BJ453" s="3143"/>
      <c r="BK453" s="3143"/>
      <c r="BL453" s="3143"/>
      <c r="BM453" s="3143"/>
      <c r="BN453" s="3143"/>
      <c r="BO453" s="3143"/>
      <c r="BP453" s="3143"/>
      <c r="BQ453" s="3189"/>
      <c r="BR453" s="3189"/>
      <c r="BS453" s="3189"/>
      <c r="BT453" s="3189"/>
      <c r="BU453" s="3189"/>
      <c r="BV453" s="3189"/>
      <c r="BW453" s="3189"/>
      <c r="BX453" s="3189"/>
      <c r="BY453" s="3189"/>
      <c r="BZ453" s="3189"/>
      <c r="CA453" s="3143"/>
      <c r="CB453" s="3143"/>
      <c r="CC453" s="3143"/>
    </row>
    <row r="454" spans="1:81" ht="16.5" customHeight="1">
      <c r="A454" s="3143"/>
      <c r="B454" s="3143"/>
      <c r="C454" s="3143"/>
      <c r="D454" s="3143"/>
      <c r="E454" s="3143"/>
      <c r="F454" s="3143"/>
      <c r="G454" s="3143"/>
      <c r="H454" s="3143"/>
      <c r="I454" s="3143"/>
      <c r="J454" s="3143"/>
      <c r="K454" s="3143"/>
      <c r="L454" s="3098"/>
      <c r="M454" s="3098"/>
      <c r="N454" s="3098"/>
      <c r="O454" s="3098"/>
      <c r="P454" s="3098"/>
      <c r="Q454" s="3098"/>
      <c r="R454" s="3098"/>
      <c r="S454" s="3098"/>
      <c r="T454" s="3098"/>
      <c r="U454" s="3098"/>
      <c r="V454" s="3098"/>
      <c r="W454" s="3098"/>
      <c r="X454" s="3098"/>
      <c r="Y454" s="3098"/>
      <c r="Z454" s="3098"/>
      <c r="AA454" s="3098"/>
      <c r="AB454" s="3098"/>
      <c r="AC454" s="3098"/>
      <c r="AD454" s="3098"/>
      <c r="AE454" s="3098"/>
      <c r="AF454" s="3098"/>
      <c r="AG454" s="3098"/>
      <c r="AH454" s="3098"/>
      <c r="AI454" s="3098"/>
      <c r="AJ454" s="3098"/>
      <c r="AK454" s="3098"/>
      <c r="AL454" s="3098"/>
      <c r="AM454" s="3098"/>
      <c r="AN454" s="3098"/>
      <c r="AO454" s="3143"/>
      <c r="AP454" s="3143"/>
      <c r="AQ454" s="3143"/>
      <c r="AR454" s="3143"/>
      <c r="AS454" s="3143"/>
      <c r="AT454" s="3143"/>
      <c r="AU454" s="3143"/>
      <c r="AV454" s="3143"/>
      <c r="AW454" s="3143"/>
      <c r="AX454" s="3143"/>
      <c r="AY454" s="3143"/>
      <c r="AZ454" s="3143"/>
      <c r="BA454" s="3143"/>
      <c r="BB454" s="3143"/>
      <c r="BC454" s="3143"/>
      <c r="BD454" s="3143"/>
      <c r="BE454" s="3143"/>
      <c r="BF454" s="3143"/>
      <c r="BG454" s="3143"/>
      <c r="BH454" s="3143"/>
      <c r="BI454" s="3143"/>
      <c r="BJ454" s="3143"/>
      <c r="BK454" s="3143"/>
      <c r="BL454" s="3143"/>
      <c r="BM454" s="3143"/>
      <c r="BN454" s="3143"/>
      <c r="BO454" s="3143"/>
      <c r="BP454" s="3143"/>
      <c r="BQ454" s="3189"/>
      <c r="BR454" s="3189"/>
      <c r="BS454" s="3189"/>
      <c r="BT454" s="3189"/>
      <c r="BU454" s="3189"/>
      <c r="BV454" s="3189"/>
      <c r="BW454" s="3189"/>
      <c r="BX454" s="3189"/>
      <c r="BY454" s="3189"/>
      <c r="BZ454" s="3189"/>
      <c r="CA454" s="3143"/>
      <c r="CB454" s="3143"/>
      <c r="CC454" s="3143"/>
    </row>
    <row r="455" spans="1:81" ht="16.5" customHeight="1">
      <c r="A455" s="3143"/>
      <c r="B455" s="3143"/>
      <c r="C455" s="3143"/>
      <c r="D455" s="3143"/>
      <c r="E455" s="3143"/>
      <c r="F455" s="3143"/>
      <c r="G455" s="3143"/>
      <c r="H455" s="3143"/>
      <c r="I455" s="3143"/>
      <c r="J455" s="3143"/>
      <c r="K455" s="3143"/>
      <c r="L455" s="3098"/>
      <c r="M455" s="3098"/>
      <c r="N455" s="3098"/>
      <c r="O455" s="3098"/>
      <c r="P455" s="3098"/>
      <c r="Q455" s="3098"/>
      <c r="R455" s="3098"/>
      <c r="S455" s="3098"/>
      <c r="T455" s="3098"/>
      <c r="U455" s="3098"/>
      <c r="V455" s="3098"/>
      <c r="W455" s="3098"/>
      <c r="X455" s="3098"/>
      <c r="Y455" s="3098"/>
      <c r="Z455" s="3098"/>
      <c r="AA455" s="3098"/>
      <c r="AB455" s="3098"/>
      <c r="AC455" s="3098"/>
      <c r="AD455" s="3098"/>
      <c r="AE455" s="3098"/>
      <c r="AF455" s="3098"/>
      <c r="AG455" s="3098"/>
      <c r="AH455" s="3098"/>
      <c r="AI455" s="3098"/>
      <c r="AJ455" s="3098"/>
      <c r="AK455" s="3098"/>
      <c r="AL455" s="3098"/>
      <c r="AM455" s="3098"/>
      <c r="AN455" s="3098"/>
      <c r="AO455" s="3143"/>
      <c r="AP455" s="3143"/>
      <c r="AQ455" s="3143"/>
      <c r="AR455" s="3143"/>
      <c r="AS455" s="3143"/>
      <c r="AT455" s="3143"/>
      <c r="AU455" s="3143"/>
      <c r="AV455" s="3143"/>
      <c r="AW455" s="3143"/>
      <c r="AX455" s="3143"/>
      <c r="AY455" s="3143"/>
      <c r="AZ455" s="3143"/>
      <c r="BA455" s="3143"/>
      <c r="BB455" s="3143"/>
      <c r="BC455" s="3143"/>
      <c r="BD455" s="3143"/>
      <c r="BE455" s="3143"/>
      <c r="BF455" s="3143"/>
      <c r="BG455" s="3143"/>
      <c r="BH455" s="3143"/>
      <c r="BI455" s="3143"/>
      <c r="BJ455" s="3143"/>
      <c r="BK455" s="3143"/>
      <c r="BL455" s="3143"/>
      <c r="BM455" s="3143"/>
      <c r="BN455" s="3143"/>
      <c r="BO455" s="3143"/>
      <c r="BP455" s="3143"/>
      <c r="BQ455" s="3189"/>
      <c r="BR455" s="3189"/>
      <c r="BS455" s="3189"/>
      <c r="BT455" s="3189"/>
      <c r="BU455" s="3189"/>
      <c r="BV455" s="3189"/>
      <c r="BW455" s="3189"/>
      <c r="BX455" s="3189"/>
      <c r="BY455" s="3189"/>
      <c r="BZ455" s="3189"/>
      <c r="CA455" s="3143"/>
      <c r="CB455" s="3143"/>
      <c r="CC455" s="3143"/>
    </row>
    <row r="456" spans="1:81" ht="16.5" customHeight="1">
      <c r="A456" s="3143"/>
      <c r="B456" s="3143"/>
      <c r="C456" s="3143"/>
      <c r="D456" s="3143"/>
      <c r="E456" s="3143"/>
      <c r="F456" s="3143"/>
      <c r="G456" s="3143"/>
      <c r="H456" s="3143"/>
      <c r="I456" s="3143"/>
      <c r="J456" s="3143"/>
      <c r="K456" s="3143"/>
      <c r="L456" s="3098"/>
      <c r="M456" s="3098"/>
      <c r="N456" s="3098"/>
      <c r="O456" s="3098"/>
      <c r="P456" s="3098"/>
      <c r="Q456" s="3098"/>
      <c r="R456" s="3098"/>
      <c r="S456" s="3098"/>
      <c r="T456" s="3098"/>
      <c r="U456" s="3098"/>
      <c r="V456" s="3098"/>
      <c r="W456" s="3098"/>
      <c r="X456" s="3098"/>
      <c r="Y456" s="3098"/>
      <c r="Z456" s="3098"/>
      <c r="AA456" s="3098"/>
      <c r="AB456" s="3098"/>
      <c r="AC456" s="3098"/>
      <c r="AD456" s="3098"/>
      <c r="AE456" s="3098"/>
      <c r="AF456" s="3098"/>
      <c r="AG456" s="3098"/>
      <c r="AH456" s="3098"/>
      <c r="AI456" s="3098"/>
      <c r="AJ456" s="3098"/>
      <c r="AK456" s="3098"/>
      <c r="AL456" s="3098"/>
      <c r="AM456" s="3098"/>
      <c r="AN456" s="3098"/>
      <c r="AO456" s="3143"/>
      <c r="AP456" s="3143"/>
      <c r="AQ456" s="3143"/>
      <c r="AR456" s="3143"/>
      <c r="AS456" s="3143"/>
      <c r="AT456" s="3143"/>
      <c r="AU456" s="3143"/>
      <c r="AV456" s="3143"/>
      <c r="AW456" s="3143"/>
      <c r="AX456" s="3143"/>
      <c r="AY456" s="3143"/>
      <c r="AZ456" s="3143"/>
      <c r="BA456" s="3143"/>
      <c r="BB456" s="3143"/>
      <c r="BC456" s="3143"/>
      <c r="BD456" s="3143"/>
      <c r="BE456" s="3143"/>
      <c r="BF456" s="3143"/>
      <c r="BG456" s="3143"/>
      <c r="BH456" s="3143"/>
      <c r="BI456" s="3143"/>
      <c r="BJ456" s="3143"/>
      <c r="BK456" s="3143"/>
      <c r="BL456" s="3143"/>
      <c r="BM456" s="3143"/>
      <c r="BN456" s="3143"/>
      <c r="BO456" s="3143"/>
      <c r="BP456" s="3143"/>
      <c r="BQ456" s="3189"/>
      <c r="BR456" s="3189"/>
      <c r="BS456" s="3189"/>
      <c r="BT456" s="3189"/>
      <c r="BU456" s="3189"/>
      <c r="BV456" s="3189"/>
      <c r="BW456" s="3189"/>
      <c r="BX456" s="3189"/>
      <c r="BY456" s="3189"/>
      <c r="BZ456" s="3189"/>
      <c r="CA456" s="3143"/>
      <c r="CB456" s="3143"/>
      <c r="CC456" s="3143"/>
    </row>
    <row r="457" spans="1:81" ht="16.5" customHeight="1">
      <c r="A457" s="3143"/>
      <c r="B457" s="3143"/>
      <c r="C457" s="3143"/>
      <c r="D457" s="3143"/>
      <c r="E457" s="3143"/>
      <c r="F457" s="3143"/>
      <c r="G457" s="3143"/>
      <c r="H457" s="3143"/>
      <c r="I457" s="3143"/>
      <c r="J457" s="3143"/>
      <c r="K457" s="3143"/>
      <c r="L457" s="3098"/>
      <c r="M457" s="3098"/>
      <c r="N457" s="3098"/>
      <c r="O457" s="3098"/>
      <c r="P457" s="3098"/>
      <c r="Q457" s="3098"/>
      <c r="R457" s="3098"/>
      <c r="S457" s="3098"/>
      <c r="T457" s="3098"/>
      <c r="U457" s="3098"/>
      <c r="V457" s="3098"/>
      <c r="W457" s="3098"/>
      <c r="X457" s="3098"/>
      <c r="Y457" s="3098"/>
      <c r="Z457" s="3098"/>
      <c r="AA457" s="3098"/>
      <c r="AB457" s="3098"/>
      <c r="AC457" s="3098"/>
      <c r="AD457" s="3098"/>
      <c r="AE457" s="3098"/>
      <c r="AF457" s="3098"/>
      <c r="AG457" s="3098"/>
      <c r="AH457" s="3098"/>
      <c r="AI457" s="3098"/>
      <c r="AJ457" s="3098"/>
      <c r="AK457" s="3098"/>
      <c r="AL457" s="3098"/>
      <c r="AM457" s="3098"/>
      <c r="AN457" s="3098"/>
      <c r="AO457" s="3143"/>
      <c r="AP457" s="3143"/>
      <c r="AQ457" s="3143"/>
      <c r="AR457" s="3143"/>
      <c r="AS457" s="3143"/>
      <c r="AT457" s="3143"/>
      <c r="AU457" s="3143"/>
      <c r="AV457" s="3143"/>
      <c r="AW457" s="3143"/>
      <c r="AX457" s="3143"/>
      <c r="AY457" s="3143"/>
      <c r="AZ457" s="3143"/>
      <c r="BA457" s="3143"/>
      <c r="BB457" s="3143"/>
      <c r="BC457" s="3143"/>
      <c r="BD457" s="3143"/>
      <c r="BE457" s="3143"/>
      <c r="BF457" s="3143"/>
      <c r="BG457" s="3143"/>
      <c r="BH457" s="3143"/>
      <c r="BI457" s="3143"/>
      <c r="BJ457" s="3143"/>
      <c r="BK457" s="3143"/>
      <c r="BL457" s="3143"/>
      <c r="BM457" s="3143"/>
      <c r="BN457" s="3143"/>
      <c r="BO457" s="3143"/>
      <c r="BP457" s="3143"/>
      <c r="BQ457" s="3189"/>
      <c r="BR457" s="3189"/>
      <c r="BS457" s="3189"/>
      <c r="BT457" s="3189"/>
      <c r="BU457" s="3189"/>
      <c r="BV457" s="3189"/>
      <c r="BW457" s="3189"/>
      <c r="BX457" s="3189"/>
      <c r="BY457" s="3189"/>
      <c r="BZ457" s="3189"/>
      <c r="CA457" s="3143"/>
      <c r="CB457" s="3143"/>
      <c r="CC457" s="3143"/>
    </row>
    <row r="458" spans="1:81" ht="16.5" customHeight="1">
      <c r="A458" s="3143"/>
      <c r="B458" s="3143"/>
      <c r="C458" s="3143"/>
      <c r="D458" s="3143"/>
      <c r="E458" s="3143"/>
      <c r="F458" s="3143"/>
      <c r="G458" s="3143"/>
      <c r="H458" s="3143"/>
      <c r="I458" s="3143"/>
      <c r="J458" s="3143"/>
      <c r="K458" s="3143"/>
      <c r="L458" s="3098"/>
      <c r="M458" s="3098"/>
      <c r="N458" s="3098"/>
      <c r="O458" s="3098"/>
      <c r="P458" s="3098"/>
      <c r="Q458" s="3098"/>
      <c r="R458" s="3098"/>
      <c r="S458" s="3098"/>
      <c r="T458" s="3098"/>
      <c r="U458" s="3098"/>
      <c r="V458" s="3098"/>
      <c r="W458" s="3098"/>
      <c r="X458" s="3098"/>
      <c r="Y458" s="3098"/>
      <c r="Z458" s="3098"/>
      <c r="AA458" s="3098"/>
      <c r="AB458" s="3098"/>
      <c r="AC458" s="3098"/>
      <c r="AD458" s="3098"/>
      <c r="AE458" s="3098"/>
      <c r="AF458" s="3098"/>
      <c r="AG458" s="3098"/>
      <c r="AH458" s="3098"/>
      <c r="AI458" s="3098"/>
      <c r="AJ458" s="3098"/>
      <c r="AK458" s="3098"/>
      <c r="AL458" s="3098"/>
      <c r="AM458" s="3098"/>
      <c r="AN458" s="3098"/>
      <c r="AO458" s="3143"/>
      <c r="AP458" s="3143"/>
      <c r="AQ458" s="3143"/>
      <c r="AR458" s="3143"/>
      <c r="AS458" s="3143"/>
      <c r="AT458" s="3143"/>
      <c r="AU458" s="3143"/>
      <c r="AV458" s="3143"/>
      <c r="AW458" s="3143"/>
      <c r="AX458" s="3143"/>
      <c r="AY458" s="3143"/>
      <c r="AZ458" s="3143"/>
      <c r="BA458" s="3143"/>
      <c r="BB458" s="3143"/>
      <c r="BC458" s="3143"/>
      <c r="BD458" s="3143"/>
      <c r="BE458" s="3143"/>
      <c r="BF458" s="3143"/>
      <c r="BG458" s="3143"/>
      <c r="BH458" s="3143"/>
      <c r="BI458" s="3143"/>
      <c r="BJ458" s="3143"/>
      <c r="BK458" s="3143"/>
      <c r="BL458" s="3143"/>
      <c r="BM458" s="3143"/>
      <c r="BN458" s="3143"/>
      <c r="BO458" s="3143"/>
      <c r="BP458" s="3143"/>
      <c r="BQ458" s="3189"/>
      <c r="BR458" s="3189"/>
      <c r="BS458" s="3189"/>
      <c r="BT458" s="3189"/>
      <c r="BU458" s="3189"/>
      <c r="BV458" s="3189"/>
      <c r="BW458" s="3189"/>
      <c r="BX458" s="3189"/>
      <c r="BY458" s="3189"/>
      <c r="BZ458" s="3189"/>
      <c r="CA458" s="3143"/>
      <c r="CB458" s="3143"/>
      <c r="CC458" s="3143"/>
    </row>
    <row r="459" spans="1:81" ht="16.5" customHeight="1">
      <c r="A459" s="3143"/>
      <c r="B459" s="3143"/>
      <c r="C459" s="3143"/>
      <c r="D459" s="3143"/>
      <c r="E459" s="3143"/>
      <c r="F459" s="3143"/>
      <c r="G459" s="3143"/>
      <c r="H459" s="3143"/>
      <c r="I459" s="3143"/>
      <c r="J459" s="3143"/>
      <c r="K459" s="3143"/>
      <c r="L459" s="3098"/>
      <c r="M459" s="3098"/>
      <c r="N459" s="3098"/>
      <c r="O459" s="3098"/>
      <c r="P459" s="3098"/>
      <c r="Q459" s="3098"/>
      <c r="R459" s="3098"/>
      <c r="S459" s="3098"/>
      <c r="T459" s="3098"/>
      <c r="U459" s="3098"/>
      <c r="V459" s="3098"/>
      <c r="W459" s="3098"/>
      <c r="X459" s="3098"/>
      <c r="Y459" s="3098"/>
      <c r="Z459" s="3098"/>
      <c r="AA459" s="3098"/>
      <c r="AB459" s="3098"/>
      <c r="AC459" s="3098"/>
      <c r="AD459" s="3098"/>
      <c r="AE459" s="3098"/>
      <c r="AF459" s="3098"/>
      <c r="AG459" s="3098"/>
      <c r="AH459" s="3098"/>
      <c r="AI459" s="3098"/>
      <c r="AJ459" s="3098"/>
      <c r="AK459" s="3098"/>
      <c r="AL459" s="3098"/>
      <c r="AM459" s="3098"/>
      <c r="AN459" s="3098"/>
      <c r="AO459" s="3143"/>
      <c r="AP459" s="3143"/>
      <c r="AQ459" s="3143"/>
      <c r="AR459" s="3143"/>
      <c r="AS459" s="3143"/>
      <c r="AT459" s="3143"/>
      <c r="AU459" s="3143"/>
      <c r="AV459" s="3143"/>
      <c r="AW459" s="3143"/>
      <c r="AX459" s="3143"/>
      <c r="AY459" s="3143"/>
      <c r="AZ459" s="3143"/>
      <c r="BA459" s="3143"/>
      <c r="BB459" s="3143"/>
      <c r="BC459" s="3143"/>
      <c r="BD459" s="3143"/>
      <c r="BE459" s="3143"/>
      <c r="BF459" s="3143"/>
      <c r="BG459" s="3143"/>
      <c r="BH459" s="3143"/>
      <c r="BI459" s="3143"/>
      <c r="BJ459" s="3143"/>
      <c r="BK459" s="3143"/>
      <c r="BL459" s="3143"/>
      <c r="BM459" s="3143"/>
      <c r="BN459" s="3143"/>
      <c r="BO459" s="3143"/>
      <c r="BP459" s="3143"/>
      <c r="BQ459" s="3189"/>
      <c r="BR459" s="3189"/>
      <c r="BS459" s="3189"/>
      <c r="BT459" s="3189"/>
      <c r="BU459" s="3189"/>
      <c r="BV459" s="3189"/>
      <c r="BW459" s="3189"/>
      <c r="BX459" s="3189"/>
      <c r="BY459" s="3189"/>
      <c r="BZ459" s="3189"/>
      <c r="CA459" s="3143"/>
      <c r="CB459" s="3143"/>
      <c r="CC459" s="3143"/>
    </row>
    <row r="460" spans="1:81" ht="16.5" customHeight="1">
      <c r="A460" s="3143"/>
      <c r="B460" s="3143"/>
      <c r="C460" s="3143"/>
      <c r="D460" s="3143"/>
      <c r="E460" s="3143"/>
      <c r="F460" s="3143"/>
      <c r="G460" s="3143"/>
      <c r="H460" s="3143"/>
      <c r="I460" s="3143"/>
      <c r="J460" s="3143"/>
      <c r="K460" s="3143"/>
      <c r="L460" s="3098"/>
      <c r="M460" s="3098"/>
      <c r="N460" s="3098"/>
      <c r="O460" s="3098"/>
      <c r="P460" s="3098"/>
      <c r="Q460" s="3098"/>
      <c r="R460" s="3098"/>
      <c r="S460" s="3098"/>
      <c r="T460" s="3098"/>
      <c r="U460" s="3098"/>
      <c r="V460" s="3098"/>
      <c r="W460" s="3098"/>
      <c r="X460" s="3098"/>
      <c r="Y460" s="3098"/>
      <c r="Z460" s="3098"/>
      <c r="AA460" s="3098"/>
      <c r="AB460" s="3098"/>
      <c r="AC460" s="3098"/>
      <c r="AD460" s="3098"/>
      <c r="AE460" s="3098"/>
      <c r="AF460" s="3098"/>
      <c r="AG460" s="3098"/>
      <c r="AH460" s="3098"/>
      <c r="AI460" s="3098"/>
      <c r="AJ460" s="3098"/>
      <c r="AK460" s="3098"/>
      <c r="AL460" s="3098"/>
      <c r="AM460" s="3098"/>
      <c r="AN460" s="3098"/>
      <c r="AO460" s="3143"/>
      <c r="AP460" s="3143"/>
      <c r="AQ460" s="3143"/>
      <c r="AR460" s="3143"/>
      <c r="AS460" s="3143"/>
      <c r="AT460" s="3143"/>
      <c r="AU460" s="3143"/>
      <c r="AV460" s="3143"/>
      <c r="AW460" s="3143"/>
      <c r="AX460" s="3143"/>
      <c r="AY460" s="3143"/>
      <c r="AZ460" s="3143"/>
      <c r="BA460" s="3143"/>
      <c r="BB460" s="3143"/>
      <c r="BC460" s="3143"/>
      <c r="BD460" s="3143"/>
      <c r="BE460" s="3143"/>
      <c r="BF460" s="3143"/>
      <c r="BG460" s="3143"/>
      <c r="BH460" s="3143"/>
      <c r="BI460" s="3143"/>
      <c r="BJ460" s="3143"/>
      <c r="BK460" s="3143"/>
      <c r="BL460" s="3143"/>
      <c r="BM460" s="3143"/>
      <c r="BN460" s="3143"/>
      <c r="BO460" s="3143"/>
      <c r="BP460" s="3143"/>
      <c r="BQ460" s="3189"/>
      <c r="BR460" s="3189"/>
      <c r="BS460" s="3189"/>
      <c r="BT460" s="3189"/>
      <c r="BU460" s="3189"/>
      <c r="BV460" s="3189"/>
      <c r="BW460" s="3189"/>
      <c r="BX460" s="3189"/>
      <c r="BY460" s="3189"/>
      <c r="BZ460" s="3189"/>
      <c r="CA460" s="3143"/>
      <c r="CB460" s="3143"/>
      <c r="CC460" s="3143"/>
    </row>
    <row r="461" spans="1:81" ht="16.5" customHeight="1">
      <c r="A461" s="3143"/>
      <c r="B461" s="3143"/>
      <c r="C461" s="3143"/>
      <c r="D461" s="3143"/>
      <c r="E461" s="3143"/>
      <c r="F461" s="3143"/>
      <c r="G461" s="3143"/>
      <c r="H461" s="3143"/>
      <c r="I461" s="3143"/>
      <c r="J461" s="3143"/>
      <c r="K461" s="3143"/>
      <c r="L461" s="3098"/>
      <c r="M461" s="3098"/>
      <c r="N461" s="3098"/>
      <c r="O461" s="3098"/>
      <c r="P461" s="3098"/>
      <c r="Q461" s="3098"/>
      <c r="R461" s="3098"/>
      <c r="S461" s="3098"/>
      <c r="T461" s="3098"/>
      <c r="U461" s="3098"/>
      <c r="V461" s="3098"/>
      <c r="W461" s="3098"/>
      <c r="X461" s="3098"/>
      <c r="Y461" s="3098"/>
      <c r="Z461" s="3098"/>
      <c r="AA461" s="3098"/>
      <c r="AB461" s="3098"/>
      <c r="AC461" s="3098"/>
      <c r="AD461" s="3098"/>
      <c r="AE461" s="3098"/>
      <c r="AF461" s="3098"/>
      <c r="AG461" s="3098"/>
      <c r="AH461" s="3098"/>
      <c r="AI461" s="3098"/>
      <c r="AJ461" s="3098"/>
      <c r="AK461" s="3098"/>
      <c r="AL461" s="3098"/>
      <c r="AM461" s="3098"/>
      <c r="AN461" s="3098"/>
      <c r="AO461" s="3143"/>
      <c r="AP461" s="3143"/>
      <c r="AQ461" s="3143"/>
      <c r="AR461" s="3143"/>
      <c r="AS461" s="3143"/>
      <c r="AT461" s="3143"/>
      <c r="AU461" s="3143"/>
      <c r="AV461" s="3143"/>
      <c r="AW461" s="3143"/>
      <c r="AX461" s="3143"/>
      <c r="AY461" s="3143"/>
      <c r="AZ461" s="3143"/>
      <c r="BA461" s="3143"/>
      <c r="BB461" s="3143"/>
      <c r="BC461" s="3143"/>
      <c r="BD461" s="3143"/>
      <c r="BE461" s="3143"/>
      <c r="BF461" s="3143"/>
      <c r="BG461" s="3143"/>
      <c r="BH461" s="3143"/>
      <c r="BI461" s="3143"/>
      <c r="BJ461" s="3143"/>
      <c r="BK461" s="3143"/>
      <c r="BL461" s="3143"/>
      <c r="BM461" s="3143"/>
      <c r="BN461" s="3143"/>
      <c r="BO461" s="3143"/>
      <c r="BP461" s="3143"/>
      <c r="BQ461" s="3189"/>
      <c r="BR461" s="3189"/>
      <c r="BS461" s="3189"/>
      <c r="BT461" s="3189"/>
      <c r="BU461" s="3189"/>
      <c r="BV461" s="3189"/>
      <c r="BW461" s="3189"/>
      <c r="BX461" s="3189"/>
      <c r="BY461" s="3189"/>
      <c r="BZ461" s="3189"/>
      <c r="CA461" s="3143"/>
      <c r="CB461" s="3143"/>
      <c r="CC461" s="3143"/>
    </row>
    <row r="462" spans="1:81" ht="16.5" customHeight="1">
      <c r="A462" s="3143"/>
      <c r="B462" s="3143"/>
      <c r="C462" s="3143"/>
      <c r="D462" s="3143"/>
      <c r="E462" s="3143"/>
      <c r="F462" s="3143"/>
      <c r="G462" s="3143"/>
      <c r="H462" s="3143"/>
      <c r="I462" s="3143"/>
      <c r="J462" s="3143"/>
      <c r="K462" s="3143"/>
      <c r="L462" s="3098"/>
      <c r="M462" s="3098"/>
      <c r="N462" s="3098"/>
      <c r="O462" s="3098"/>
      <c r="P462" s="3098"/>
      <c r="Q462" s="3098"/>
      <c r="R462" s="3098"/>
      <c r="S462" s="3098"/>
      <c r="T462" s="3098"/>
      <c r="U462" s="3098"/>
      <c r="V462" s="3098"/>
      <c r="W462" s="3098"/>
      <c r="X462" s="3098"/>
      <c r="Y462" s="3098"/>
      <c r="Z462" s="3098"/>
      <c r="AA462" s="3098"/>
      <c r="AB462" s="3098"/>
      <c r="AC462" s="3098"/>
      <c r="AD462" s="3098"/>
      <c r="AE462" s="3098"/>
      <c r="AF462" s="3098"/>
      <c r="AG462" s="3098"/>
      <c r="AH462" s="3098"/>
      <c r="AI462" s="3098"/>
      <c r="AJ462" s="3098"/>
      <c r="AK462" s="3098"/>
      <c r="AL462" s="3098"/>
      <c r="AM462" s="3098"/>
      <c r="AN462" s="3098"/>
      <c r="AO462" s="3143"/>
      <c r="AP462" s="3143"/>
      <c r="AQ462" s="3143"/>
      <c r="AR462" s="3143"/>
      <c r="AS462" s="3143"/>
      <c r="AT462" s="3143"/>
      <c r="AU462" s="3143"/>
      <c r="AV462" s="3143"/>
      <c r="AW462" s="3143"/>
      <c r="AX462" s="3143"/>
      <c r="AY462" s="3143"/>
      <c r="AZ462" s="3143"/>
      <c r="BA462" s="3143"/>
      <c r="BB462" s="3143"/>
      <c r="BC462" s="3143"/>
      <c r="BD462" s="3143"/>
      <c r="BE462" s="3143"/>
      <c r="BF462" s="3143"/>
      <c r="BG462" s="3143"/>
      <c r="BH462" s="3143"/>
      <c r="BI462" s="3143"/>
      <c r="BJ462" s="3143"/>
      <c r="BK462" s="3143"/>
      <c r="BL462" s="3143"/>
      <c r="BM462" s="3143"/>
      <c r="BN462" s="3143"/>
      <c r="BO462" s="3143"/>
      <c r="BP462" s="3143"/>
      <c r="BQ462" s="3189"/>
      <c r="BR462" s="3189"/>
      <c r="BS462" s="3189"/>
      <c r="BT462" s="3189"/>
      <c r="BU462" s="3189"/>
      <c r="BV462" s="3189"/>
      <c r="BW462" s="3189"/>
      <c r="BX462" s="3189"/>
      <c r="BY462" s="3189"/>
      <c r="BZ462" s="3189"/>
      <c r="CA462" s="3143"/>
      <c r="CB462" s="3143"/>
      <c r="CC462" s="3143"/>
    </row>
    <row r="463" spans="1:81" ht="16.5" customHeight="1">
      <c r="A463" s="3143"/>
      <c r="B463" s="3143"/>
      <c r="C463" s="3143"/>
      <c r="D463" s="3143"/>
      <c r="E463" s="3143"/>
      <c r="F463" s="3143"/>
      <c r="G463" s="3143"/>
      <c r="H463" s="3143"/>
      <c r="I463" s="3143"/>
      <c r="J463" s="3143"/>
      <c r="K463" s="3143"/>
      <c r="L463" s="3098"/>
      <c r="M463" s="3098"/>
      <c r="N463" s="3098"/>
      <c r="O463" s="3098"/>
      <c r="P463" s="3098"/>
      <c r="Q463" s="3098"/>
      <c r="R463" s="3098"/>
      <c r="S463" s="3098"/>
      <c r="T463" s="3098"/>
      <c r="U463" s="3098"/>
      <c r="V463" s="3098"/>
      <c r="W463" s="3098"/>
      <c r="X463" s="3098"/>
      <c r="Y463" s="3098"/>
      <c r="Z463" s="3098"/>
      <c r="AA463" s="3098"/>
      <c r="AB463" s="3098"/>
      <c r="AC463" s="3098"/>
      <c r="AD463" s="3098"/>
      <c r="AE463" s="3098"/>
      <c r="AF463" s="3098"/>
      <c r="AG463" s="3098"/>
      <c r="AH463" s="3098"/>
      <c r="AI463" s="3098"/>
      <c r="AJ463" s="3098"/>
      <c r="AK463" s="3098"/>
      <c r="AL463" s="3098"/>
      <c r="AM463" s="3098"/>
      <c r="AN463" s="3098"/>
      <c r="AO463" s="3143"/>
      <c r="AP463" s="3143"/>
      <c r="AQ463" s="3143"/>
      <c r="AR463" s="3143"/>
      <c r="AS463" s="3143"/>
      <c r="AT463" s="3143"/>
      <c r="AU463" s="3143"/>
      <c r="AV463" s="3143"/>
      <c r="AW463" s="3143"/>
      <c r="AX463" s="3143"/>
      <c r="AY463" s="3143"/>
      <c r="AZ463" s="3143"/>
      <c r="BA463" s="3143"/>
      <c r="BB463" s="3143"/>
      <c r="BC463" s="3143"/>
      <c r="BD463" s="3143"/>
      <c r="BE463" s="3143"/>
      <c r="BF463" s="3143"/>
      <c r="BG463" s="3143"/>
      <c r="BH463" s="3143"/>
      <c r="BI463" s="3143"/>
      <c r="BJ463" s="3143"/>
      <c r="BK463" s="3143"/>
      <c r="BL463" s="3143"/>
      <c r="BM463" s="3143"/>
      <c r="BN463" s="3143"/>
      <c r="BO463" s="3143"/>
      <c r="BP463" s="3143"/>
      <c r="BQ463" s="3189"/>
      <c r="BR463" s="3189"/>
      <c r="BS463" s="3189"/>
      <c r="BT463" s="3189"/>
      <c r="BU463" s="3189"/>
      <c r="BV463" s="3189"/>
      <c r="BW463" s="3189"/>
      <c r="BX463" s="3189"/>
      <c r="BY463" s="3189"/>
      <c r="BZ463" s="3189"/>
      <c r="CA463" s="3143"/>
      <c r="CB463" s="3143"/>
      <c r="CC463" s="3143"/>
    </row>
    <row r="464" spans="1:81" ht="16.5" customHeight="1">
      <c r="A464" s="3143"/>
      <c r="B464" s="3143"/>
      <c r="C464" s="3143"/>
      <c r="D464" s="3143"/>
      <c r="E464" s="3143"/>
      <c r="F464" s="3143"/>
      <c r="G464" s="3143"/>
      <c r="H464" s="3143"/>
      <c r="I464" s="3143"/>
      <c r="J464" s="3143"/>
      <c r="K464" s="3143"/>
      <c r="L464" s="3098"/>
      <c r="M464" s="3098"/>
      <c r="N464" s="3098"/>
      <c r="O464" s="3098"/>
      <c r="P464" s="3098"/>
      <c r="Q464" s="3098"/>
      <c r="R464" s="3098"/>
      <c r="S464" s="3098"/>
      <c r="T464" s="3098"/>
      <c r="U464" s="3098"/>
      <c r="V464" s="3098"/>
      <c r="W464" s="3098"/>
      <c r="X464" s="3098"/>
      <c r="Y464" s="3098"/>
      <c r="Z464" s="3098"/>
      <c r="AA464" s="3098"/>
      <c r="AB464" s="3098"/>
      <c r="AC464" s="3098"/>
      <c r="AD464" s="3098"/>
      <c r="AE464" s="3098"/>
      <c r="AF464" s="3098"/>
      <c r="AG464" s="3098"/>
      <c r="AH464" s="3098"/>
      <c r="AI464" s="3098"/>
      <c r="AJ464" s="3098"/>
      <c r="AK464" s="3098"/>
      <c r="AL464" s="3098"/>
      <c r="AM464" s="3098"/>
      <c r="AN464" s="3098"/>
      <c r="AO464" s="3143"/>
      <c r="AP464" s="3143"/>
      <c r="AQ464" s="3143"/>
      <c r="AR464" s="3143"/>
      <c r="AS464" s="3143"/>
      <c r="AT464" s="3143"/>
      <c r="AU464" s="3143"/>
      <c r="AV464" s="3143"/>
      <c r="AW464" s="3143"/>
      <c r="AX464" s="3143"/>
      <c r="AY464" s="3143"/>
      <c r="AZ464" s="3143"/>
      <c r="BA464" s="3143"/>
      <c r="BB464" s="3143"/>
      <c r="BC464" s="3143"/>
      <c r="BD464" s="3143"/>
      <c r="BE464" s="3143"/>
      <c r="BF464" s="3143"/>
      <c r="BG464" s="3143"/>
      <c r="BH464" s="3143"/>
      <c r="BI464" s="3143"/>
      <c r="BJ464" s="3143"/>
      <c r="BK464" s="3143"/>
      <c r="BL464" s="3143"/>
      <c r="BM464" s="3143"/>
      <c r="BN464" s="3143"/>
      <c r="BO464" s="3143"/>
      <c r="BP464" s="3143"/>
      <c r="BQ464" s="3189"/>
      <c r="BR464" s="3189"/>
      <c r="BS464" s="3189"/>
      <c r="BT464" s="3189"/>
      <c r="BU464" s="3189"/>
      <c r="BV464" s="3189"/>
      <c r="BW464" s="3189"/>
      <c r="BX464" s="3189"/>
      <c r="BY464" s="3189"/>
      <c r="BZ464" s="3189"/>
      <c r="CA464" s="3143"/>
      <c r="CB464" s="3143"/>
      <c r="CC464" s="3143"/>
    </row>
    <row r="465" spans="1:81" ht="16.5" customHeight="1">
      <c r="A465" s="3143"/>
      <c r="B465" s="3143"/>
      <c r="C465" s="3143"/>
      <c r="D465" s="3143"/>
      <c r="E465" s="3143"/>
      <c r="F465" s="3143"/>
      <c r="G465" s="3143"/>
      <c r="H465" s="3143"/>
      <c r="I465" s="3143"/>
      <c r="J465" s="3143"/>
      <c r="K465" s="3143"/>
      <c r="L465" s="3098"/>
      <c r="M465" s="3098"/>
      <c r="N465" s="3098"/>
      <c r="O465" s="3098"/>
      <c r="P465" s="3098"/>
      <c r="Q465" s="3098"/>
      <c r="R465" s="3098"/>
      <c r="S465" s="3098"/>
      <c r="T465" s="3098"/>
      <c r="U465" s="3098"/>
      <c r="V465" s="3098"/>
      <c r="W465" s="3098"/>
      <c r="X465" s="3098"/>
      <c r="Y465" s="3098"/>
      <c r="Z465" s="3098"/>
      <c r="AA465" s="3098"/>
      <c r="AB465" s="3098"/>
      <c r="AC465" s="3098"/>
      <c r="AD465" s="3098"/>
      <c r="AE465" s="3098"/>
      <c r="AF465" s="3098"/>
      <c r="AG465" s="3098"/>
      <c r="AH465" s="3098"/>
      <c r="AI465" s="3098"/>
      <c r="AJ465" s="3098"/>
      <c r="AK465" s="3098"/>
      <c r="AL465" s="3098"/>
      <c r="AM465" s="3098"/>
      <c r="AN465" s="3098"/>
      <c r="AO465" s="3143"/>
      <c r="AP465" s="3143"/>
      <c r="AQ465" s="3143"/>
      <c r="AR465" s="3143"/>
      <c r="AS465" s="3143"/>
      <c r="AT465" s="3143"/>
      <c r="AU465" s="3143"/>
      <c r="AV465" s="3143"/>
      <c r="AW465" s="3143"/>
      <c r="AX465" s="3143"/>
      <c r="AY465" s="3143"/>
      <c r="AZ465" s="3143"/>
      <c r="BA465" s="3143"/>
      <c r="BB465" s="3143"/>
      <c r="BC465" s="3143"/>
      <c r="BD465" s="3143"/>
      <c r="BE465" s="3143"/>
      <c r="BF465" s="3143"/>
      <c r="BG465" s="3143"/>
      <c r="BH465" s="3143"/>
      <c r="BI465" s="3143"/>
      <c r="BJ465" s="3143"/>
      <c r="BK465" s="3143"/>
      <c r="BL465" s="3143"/>
      <c r="BM465" s="3143"/>
      <c r="BN465" s="3143"/>
      <c r="BO465" s="3143"/>
      <c r="BP465" s="3143"/>
      <c r="BQ465" s="3189"/>
      <c r="BR465" s="3189"/>
      <c r="BS465" s="3189"/>
      <c r="BT465" s="3189"/>
      <c r="BU465" s="3189"/>
      <c r="BV465" s="3189"/>
      <c r="BW465" s="3189"/>
      <c r="BX465" s="3189"/>
      <c r="BY465" s="3189"/>
      <c r="BZ465" s="3189"/>
      <c r="CA465" s="3143"/>
      <c r="CB465" s="3143"/>
      <c r="CC465" s="3143"/>
    </row>
    <row r="466" spans="1:81" ht="16.5" customHeight="1">
      <c r="A466" s="3143"/>
      <c r="B466" s="3143"/>
      <c r="C466" s="3143"/>
      <c r="D466" s="3143"/>
      <c r="E466" s="3143"/>
      <c r="F466" s="3143"/>
      <c r="G466" s="3143"/>
      <c r="H466" s="3143"/>
      <c r="I466" s="3143"/>
      <c r="J466" s="3143"/>
      <c r="K466" s="3143"/>
      <c r="L466" s="3098"/>
      <c r="M466" s="3098"/>
      <c r="N466" s="3098"/>
      <c r="O466" s="3098"/>
      <c r="P466" s="3098"/>
      <c r="Q466" s="3098"/>
      <c r="R466" s="3098"/>
      <c r="S466" s="3098"/>
      <c r="T466" s="3098"/>
      <c r="U466" s="3098"/>
      <c r="V466" s="3098"/>
      <c r="W466" s="3098"/>
      <c r="X466" s="3098"/>
      <c r="Y466" s="3098"/>
      <c r="Z466" s="3098"/>
      <c r="AA466" s="3098"/>
      <c r="AB466" s="3098"/>
      <c r="AC466" s="3098"/>
      <c r="AD466" s="3098"/>
      <c r="AE466" s="3098"/>
      <c r="AF466" s="3098"/>
      <c r="AG466" s="3098"/>
      <c r="AH466" s="3098"/>
      <c r="AI466" s="3098"/>
      <c r="AJ466" s="3098"/>
      <c r="AK466" s="3098"/>
      <c r="AL466" s="3098"/>
      <c r="AM466" s="3098"/>
      <c r="AN466" s="3098"/>
      <c r="AO466" s="3143"/>
      <c r="AP466" s="3143"/>
      <c r="AQ466" s="3143"/>
      <c r="AR466" s="3143"/>
      <c r="AS466" s="3143"/>
      <c r="AT466" s="3143"/>
      <c r="AU466" s="3143"/>
      <c r="AV466" s="3143"/>
      <c r="AW466" s="3143"/>
      <c r="AX466" s="3143"/>
      <c r="AY466" s="3143"/>
      <c r="AZ466" s="3143"/>
      <c r="BA466" s="3143"/>
      <c r="BB466" s="3143"/>
      <c r="BC466" s="3143"/>
      <c r="BD466" s="3143"/>
      <c r="BE466" s="3143"/>
      <c r="BF466" s="3143"/>
      <c r="BG466" s="3143"/>
      <c r="BH466" s="3143"/>
      <c r="BI466" s="3143"/>
      <c r="BJ466" s="3143"/>
      <c r="BK466" s="3143"/>
      <c r="BL466" s="3143"/>
      <c r="BM466" s="3143"/>
      <c r="BN466" s="3143"/>
      <c r="BO466" s="3143"/>
      <c r="BP466" s="3143"/>
      <c r="BQ466" s="3189"/>
      <c r="BR466" s="3189"/>
      <c r="BS466" s="3189"/>
      <c r="BT466" s="3189"/>
      <c r="BU466" s="3189"/>
      <c r="BV466" s="3189"/>
      <c r="BW466" s="3189"/>
      <c r="BX466" s="3189"/>
      <c r="BY466" s="3189"/>
      <c r="BZ466" s="3189"/>
      <c r="CA466" s="3143"/>
      <c r="CB466" s="3143"/>
      <c r="CC466" s="3143"/>
    </row>
    <row r="467" spans="1:81" ht="16.5" customHeight="1">
      <c r="A467" s="3143"/>
      <c r="B467" s="3143"/>
      <c r="C467" s="3143"/>
      <c r="D467" s="3143"/>
      <c r="E467" s="3143"/>
      <c r="F467" s="3143"/>
      <c r="G467" s="3143"/>
      <c r="H467" s="3143"/>
      <c r="I467" s="3143"/>
      <c r="J467" s="3143"/>
      <c r="K467" s="3143"/>
      <c r="L467" s="3098"/>
      <c r="M467" s="3098"/>
      <c r="N467" s="3098"/>
      <c r="O467" s="3098"/>
      <c r="P467" s="3098"/>
      <c r="Q467" s="3098"/>
      <c r="R467" s="3098"/>
      <c r="S467" s="3098"/>
      <c r="T467" s="3098"/>
      <c r="U467" s="3098"/>
      <c r="V467" s="3098"/>
      <c r="W467" s="3098"/>
      <c r="X467" s="3098"/>
      <c r="Y467" s="3098"/>
      <c r="Z467" s="3098"/>
      <c r="AA467" s="3098"/>
      <c r="AB467" s="3098"/>
      <c r="AC467" s="3098"/>
      <c r="AD467" s="3098"/>
      <c r="AE467" s="3098"/>
      <c r="AF467" s="3098"/>
      <c r="AG467" s="3098"/>
      <c r="AH467" s="3098"/>
      <c r="AI467" s="3098"/>
      <c r="AJ467" s="3098"/>
      <c r="AK467" s="3098"/>
      <c r="AL467" s="3098"/>
      <c r="AM467" s="3098"/>
      <c r="AN467" s="3098"/>
      <c r="AO467" s="3143"/>
      <c r="AP467" s="3143"/>
      <c r="AQ467" s="3143"/>
      <c r="AR467" s="3143"/>
      <c r="AS467" s="3143"/>
      <c r="AT467" s="3143"/>
      <c r="AU467" s="3143"/>
      <c r="AV467" s="3143"/>
      <c r="AW467" s="3143"/>
      <c r="AX467" s="3143"/>
      <c r="AY467" s="3143"/>
      <c r="AZ467" s="3143"/>
      <c r="BA467" s="3143"/>
      <c r="BB467" s="3143"/>
      <c r="BC467" s="3143"/>
      <c r="BD467" s="3143"/>
      <c r="BE467" s="3143"/>
      <c r="BF467" s="3143"/>
      <c r="BG467" s="3143"/>
      <c r="BH467" s="3143"/>
      <c r="BI467" s="3143"/>
      <c r="BJ467" s="3143"/>
      <c r="BK467" s="3143"/>
      <c r="BL467" s="3143"/>
      <c r="BM467" s="3143"/>
      <c r="BN467" s="3143"/>
      <c r="BO467" s="3143"/>
      <c r="BP467" s="3143"/>
      <c r="BQ467" s="3189"/>
      <c r="BR467" s="3189"/>
      <c r="BS467" s="3189"/>
      <c r="BT467" s="3189"/>
      <c r="BU467" s="3189"/>
      <c r="BV467" s="3189"/>
      <c r="BW467" s="3189"/>
      <c r="BX467" s="3189"/>
      <c r="BY467" s="3189"/>
      <c r="BZ467" s="3189"/>
      <c r="CA467" s="3143"/>
      <c r="CB467" s="3143"/>
      <c r="CC467" s="3143"/>
    </row>
    <row r="468" spans="1:81" ht="16.5" customHeight="1">
      <c r="A468" s="3143"/>
      <c r="B468" s="3143"/>
      <c r="C468" s="3143"/>
      <c r="D468" s="3143"/>
      <c r="E468" s="3143"/>
      <c r="F468" s="3143"/>
      <c r="G468" s="3143"/>
      <c r="H468" s="3143"/>
      <c r="I468" s="3143"/>
      <c r="J468" s="3143"/>
      <c r="K468" s="3143"/>
      <c r="L468" s="3098"/>
      <c r="M468" s="3098"/>
      <c r="N468" s="3098"/>
      <c r="O468" s="3098"/>
      <c r="P468" s="3098"/>
      <c r="Q468" s="3098"/>
      <c r="R468" s="3098"/>
      <c r="S468" s="3098"/>
      <c r="T468" s="3098"/>
      <c r="U468" s="3098"/>
      <c r="V468" s="3098"/>
      <c r="W468" s="3098"/>
      <c r="X468" s="3098"/>
      <c r="Y468" s="3098"/>
      <c r="Z468" s="3098"/>
      <c r="AA468" s="3098"/>
      <c r="AB468" s="3098"/>
      <c r="AC468" s="3098"/>
      <c r="AD468" s="3098"/>
      <c r="AE468" s="3098"/>
      <c r="AF468" s="3098"/>
      <c r="AG468" s="3098"/>
      <c r="AH468" s="3098"/>
      <c r="AI468" s="3098"/>
      <c r="AJ468" s="3098"/>
      <c r="AK468" s="3098"/>
      <c r="AL468" s="3098"/>
      <c r="AM468" s="3098"/>
      <c r="AN468" s="3098"/>
      <c r="AO468" s="3143"/>
      <c r="AP468" s="3143"/>
      <c r="AQ468" s="3143"/>
      <c r="AR468" s="3143"/>
      <c r="AS468" s="3143"/>
      <c r="AT468" s="3143"/>
      <c r="AU468" s="3143"/>
      <c r="AV468" s="3143"/>
      <c r="AW468" s="3143"/>
      <c r="AX468" s="3143"/>
      <c r="AY468" s="3143"/>
      <c r="AZ468" s="3143"/>
      <c r="BA468" s="3143"/>
      <c r="BB468" s="3143"/>
      <c r="BC468" s="3143"/>
      <c r="BD468" s="3143"/>
      <c r="BE468" s="3143"/>
      <c r="BF468" s="3143"/>
      <c r="BG468" s="3143"/>
      <c r="BH468" s="3143"/>
      <c r="BI468" s="3143"/>
      <c r="BJ468" s="3143"/>
      <c r="BK468" s="3143"/>
      <c r="BL468" s="3143"/>
      <c r="BM468" s="3143"/>
      <c r="BN468" s="3143"/>
      <c r="BO468" s="3143"/>
      <c r="BP468" s="3143"/>
      <c r="BQ468" s="3189"/>
      <c r="BR468" s="3189"/>
      <c r="BS468" s="3189"/>
      <c r="BT468" s="3189"/>
      <c r="BU468" s="3189"/>
      <c r="BV468" s="3189"/>
      <c r="BW468" s="3189"/>
      <c r="BX468" s="3189"/>
      <c r="BY468" s="3189"/>
      <c r="BZ468" s="3189"/>
      <c r="CA468" s="3143"/>
      <c r="CB468" s="3143"/>
      <c r="CC468" s="3143"/>
    </row>
    <row r="469" spans="1:81" ht="16.5" customHeight="1">
      <c r="A469" s="3143"/>
      <c r="B469" s="3143"/>
      <c r="C469" s="3143"/>
      <c r="D469" s="3143"/>
      <c r="E469" s="3143"/>
      <c r="F469" s="3143"/>
      <c r="G469" s="3143"/>
      <c r="H469" s="3143"/>
      <c r="I469" s="3143"/>
      <c r="J469" s="3143"/>
      <c r="K469" s="3143"/>
      <c r="L469" s="3098"/>
      <c r="M469" s="3098"/>
      <c r="N469" s="3098"/>
      <c r="O469" s="3098"/>
      <c r="P469" s="3098"/>
      <c r="Q469" s="3098"/>
      <c r="R469" s="3098"/>
      <c r="S469" s="3098"/>
      <c r="T469" s="3098"/>
      <c r="U469" s="3098"/>
      <c r="V469" s="3098"/>
      <c r="W469" s="3098"/>
      <c r="X469" s="3098"/>
      <c r="Y469" s="3098"/>
      <c r="Z469" s="3098"/>
      <c r="AA469" s="3098"/>
      <c r="AB469" s="3098"/>
      <c r="AC469" s="3098"/>
      <c r="AD469" s="3098"/>
      <c r="AE469" s="3098"/>
      <c r="AF469" s="3098"/>
      <c r="AG469" s="3098"/>
      <c r="AH469" s="3098"/>
      <c r="AI469" s="3098"/>
      <c r="AJ469" s="3098"/>
      <c r="AK469" s="3098"/>
      <c r="AL469" s="3098"/>
      <c r="AM469" s="3098"/>
      <c r="AN469" s="3098"/>
      <c r="AO469" s="3143"/>
      <c r="AP469" s="3143"/>
      <c r="AQ469" s="3143"/>
      <c r="AR469" s="3143"/>
      <c r="AS469" s="3143"/>
      <c r="AT469" s="3143"/>
      <c r="AU469" s="3143"/>
      <c r="AV469" s="3143"/>
      <c r="AW469" s="3143"/>
      <c r="AX469" s="3143"/>
      <c r="AY469" s="3143"/>
      <c r="AZ469" s="3143"/>
      <c r="BA469" s="3143"/>
      <c r="BB469" s="3143"/>
      <c r="BC469" s="3143"/>
      <c r="BD469" s="3143"/>
      <c r="BE469" s="3143"/>
      <c r="BF469" s="3143"/>
      <c r="BG469" s="3143"/>
      <c r="BH469" s="3143"/>
      <c r="BI469" s="3143"/>
      <c r="BJ469" s="3143"/>
      <c r="BK469" s="3143"/>
      <c r="BL469" s="3143"/>
      <c r="BM469" s="3143"/>
      <c r="BN469" s="3143"/>
      <c r="BO469" s="3143"/>
      <c r="BP469" s="3143"/>
      <c r="BQ469" s="3189"/>
      <c r="BR469" s="3189"/>
      <c r="BS469" s="3189"/>
      <c r="BT469" s="3189"/>
      <c r="BU469" s="3189"/>
      <c r="BV469" s="3189"/>
      <c r="BW469" s="3189"/>
      <c r="BX469" s="3189"/>
      <c r="BY469" s="3189"/>
      <c r="BZ469" s="3189"/>
      <c r="CA469" s="3143"/>
      <c r="CB469" s="3143"/>
      <c r="CC469" s="3143"/>
    </row>
    <row r="470" spans="1:81" ht="16.5" customHeight="1">
      <c r="A470" s="3143"/>
      <c r="B470" s="3143"/>
      <c r="C470" s="3143"/>
      <c r="D470" s="3143"/>
      <c r="E470" s="3143"/>
      <c r="F470" s="3143"/>
      <c r="G470" s="3143"/>
      <c r="H470" s="3143"/>
      <c r="I470" s="3143"/>
      <c r="J470" s="3143"/>
      <c r="K470" s="3143"/>
      <c r="L470" s="3098"/>
      <c r="M470" s="3098"/>
      <c r="N470" s="3098"/>
      <c r="O470" s="3098"/>
      <c r="P470" s="3098"/>
      <c r="Q470" s="3098"/>
      <c r="R470" s="3098"/>
      <c r="S470" s="3098"/>
      <c r="T470" s="3098"/>
      <c r="U470" s="3098"/>
      <c r="V470" s="3098"/>
      <c r="W470" s="3098"/>
      <c r="X470" s="3098"/>
      <c r="Y470" s="3098"/>
      <c r="Z470" s="3098"/>
      <c r="AA470" s="3098"/>
      <c r="AB470" s="3098"/>
      <c r="AC470" s="3098"/>
      <c r="AD470" s="3098"/>
      <c r="AE470" s="3098"/>
      <c r="AF470" s="3098"/>
      <c r="AG470" s="3098"/>
      <c r="AH470" s="3098"/>
      <c r="AI470" s="3098"/>
      <c r="AJ470" s="3098"/>
      <c r="AK470" s="3098"/>
      <c r="AL470" s="3098"/>
      <c r="AM470" s="3098"/>
      <c r="AN470" s="3098"/>
      <c r="AO470" s="3143"/>
      <c r="AP470" s="3143"/>
      <c r="AQ470" s="3143"/>
      <c r="AR470" s="3143"/>
      <c r="AS470" s="3143"/>
      <c r="AT470" s="3143"/>
      <c r="AU470" s="3143"/>
      <c r="AV470" s="3143"/>
      <c r="AW470" s="3143"/>
      <c r="AX470" s="3143"/>
      <c r="AY470" s="3143"/>
      <c r="AZ470" s="3143"/>
      <c r="BA470" s="3143"/>
      <c r="BB470" s="3143"/>
      <c r="BC470" s="3143"/>
      <c r="BD470" s="3143"/>
      <c r="BE470" s="3143"/>
      <c r="BF470" s="3143"/>
      <c r="BG470" s="3143"/>
      <c r="BH470" s="3143"/>
      <c r="BI470" s="3143"/>
      <c r="BJ470" s="3143"/>
      <c r="BK470" s="3143"/>
      <c r="BL470" s="3143"/>
      <c r="BM470" s="3143"/>
      <c r="BN470" s="3143"/>
      <c r="BO470" s="3143"/>
      <c r="BP470" s="3143"/>
      <c r="BQ470" s="3189"/>
      <c r="BR470" s="3189"/>
      <c r="BS470" s="3189"/>
      <c r="BT470" s="3189"/>
      <c r="BU470" s="3189"/>
      <c r="BV470" s="3189"/>
      <c r="BW470" s="3189"/>
      <c r="BX470" s="3189"/>
      <c r="BY470" s="3189"/>
      <c r="BZ470" s="3189"/>
      <c r="CA470" s="3143"/>
      <c r="CB470" s="3143"/>
      <c r="CC470" s="3143"/>
    </row>
    <row r="471" spans="1:81" ht="16.5" customHeight="1">
      <c r="A471" s="3143"/>
      <c r="B471" s="3143"/>
      <c r="C471" s="3143"/>
      <c r="D471" s="3143"/>
      <c r="E471" s="3143"/>
      <c r="F471" s="3143"/>
      <c r="G471" s="3143"/>
      <c r="H471" s="3143"/>
      <c r="I471" s="3143"/>
      <c r="J471" s="3143"/>
      <c r="K471" s="3143"/>
      <c r="L471" s="3098"/>
      <c r="M471" s="3098"/>
      <c r="N471" s="3098"/>
      <c r="O471" s="3098"/>
      <c r="P471" s="3098"/>
      <c r="Q471" s="3098"/>
      <c r="R471" s="3098"/>
      <c r="S471" s="3098"/>
      <c r="T471" s="3098"/>
      <c r="U471" s="3098"/>
      <c r="V471" s="3098"/>
      <c r="W471" s="3098"/>
      <c r="X471" s="3098"/>
      <c r="Y471" s="3098"/>
      <c r="Z471" s="3098"/>
      <c r="AA471" s="3098"/>
      <c r="AB471" s="3098"/>
      <c r="AC471" s="3098"/>
      <c r="AD471" s="3098"/>
      <c r="AE471" s="3098"/>
      <c r="AF471" s="3098"/>
      <c r="AG471" s="3098"/>
      <c r="AH471" s="3098"/>
      <c r="AI471" s="3098"/>
      <c r="AJ471" s="3098"/>
      <c r="AK471" s="3098"/>
      <c r="AL471" s="3098"/>
      <c r="AM471" s="3098"/>
      <c r="AN471" s="3098"/>
      <c r="AO471" s="3143"/>
      <c r="AP471" s="3143"/>
      <c r="AQ471" s="3143"/>
      <c r="AR471" s="3143"/>
      <c r="AS471" s="3143"/>
      <c r="AT471" s="3143"/>
      <c r="AU471" s="3143"/>
      <c r="AV471" s="3143"/>
      <c r="AW471" s="3143"/>
      <c r="AX471" s="3143"/>
      <c r="AY471" s="3143"/>
      <c r="AZ471" s="3143"/>
      <c r="BA471" s="3143"/>
      <c r="BB471" s="3143"/>
      <c r="BC471" s="3143"/>
      <c r="BD471" s="3143"/>
      <c r="BE471" s="3143"/>
      <c r="BF471" s="3143"/>
      <c r="BG471" s="3143"/>
      <c r="BH471" s="3143"/>
      <c r="BI471" s="3143"/>
      <c r="BJ471" s="3143"/>
      <c r="BK471" s="3143"/>
      <c r="BL471" s="3143"/>
      <c r="BM471" s="3143"/>
      <c r="BN471" s="3143"/>
      <c r="BO471" s="3143"/>
      <c r="BP471" s="3143"/>
      <c r="BQ471" s="3189"/>
      <c r="BR471" s="3189"/>
      <c r="BS471" s="3189"/>
      <c r="BT471" s="3189"/>
      <c r="BU471" s="3189"/>
      <c r="BV471" s="3189"/>
      <c r="BW471" s="3189"/>
      <c r="BX471" s="3189"/>
      <c r="BY471" s="3189"/>
      <c r="BZ471" s="3189"/>
      <c r="CA471" s="3143"/>
      <c r="CB471" s="3143"/>
      <c r="CC471" s="3143"/>
    </row>
    <row r="472" spans="1:81" ht="16.5" customHeight="1">
      <c r="A472" s="3143"/>
      <c r="B472" s="3143"/>
      <c r="C472" s="3143"/>
      <c r="D472" s="3143"/>
      <c r="E472" s="3143"/>
      <c r="F472" s="3143"/>
      <c r="G472" s="3143"/>
      <c r="H472" s="3143"/>
      <c r="I472" s="3143"/>
      <c r="J472" s="3143"/>
      <c r="K472" s="3143"/>
      <c r="L472" s="3098"/>
      <c r="M472" s="3098"/>
      <c r="N472" s="3098"/>
      <c r="O472" s="3098"/>
      <c r="P472" s="3098"/>
      <c r="Q472" s="3098"/>
      <c r="R472" s="3098"/>
      <c r="S472" s="3098"/>
      <c r="T472" s="3098"/>
      <c r="U472" s="3098"/>
      <c r="V472" s="3098"/>
      <c r="W472" s="3098"/>
      <c r="X472" s="3098"/>
      <c r="Y472" s="3098"/>
      <c r="Z472" s="3098"/>
      <c r="AA472" s="3098"/>
      <c r="AB472" s="3098"/>
      <c r="AC472" s="3098"/>
      <c r="AD472" s="3098"/>
      <c r="AE472" s="3098"/>
      <c r="AF472" s="3098"/>
      <c r="AG472" s="3098"/>
      <c r="AH472" s="3098"/>
      <c r="AI472" s="3098"/>
      <c r="AJ472" s="3098"/>
      <c r="AK472" s="3098"/>
      <c r="AL472" s="3098"/>
      <c r="AM472" s="3098"/>
      <c r="AN472" s="3098"/>
      <c r="AO472" s="3143"/>
      <c r="AP472" s="3143"/>
      <c r="AQ472" s="3143"/>
      <c r="AR472" s="3143"/>
      <c r="AS472" s="3143"/>
      <c r="AT472" s="3143"/>
      <c r="AU472" s="3143"/>
      <c r="AV472" s="3143"/>
      <c r="AW472" s="3143"/>
      <c r="AX472" s="3143"/>
      <c r="AY472" s="3143"/>
      <c r="AZ472" s="3143"/>
      <c r="BA472" s="3143"/>
      <c r="BB472" s="3143"/>
      <c r="BC472" s="3143"/>
      <c r="BD472" s="3143"/>
      <c r="BE472" s="3143"/>
      <c r="BF472" s="3143"/>
      <c r="BG472" s="3143"/>
      <c r="BH472" s="3143"/>
      <c r="BI472" s="3143"/>
      <c r="BJ472" s="3143"/>
      <c r="BK472" s="3143"/>
      <c r="BL472" s="3143"/>
      <c r="BM472" s="3143"/>
      <c r="BN472" s="3143"/>
      <c r="BO472" s="3143"/>
      <c r="BP472" s="3143"/>
      <c r="BQ472" s="3189"/>
      <c r="BR472" s="3189"/>
      <c r="BS472" s="3189"/>
      <c r="BT472" s="3189"/>
      <c r="BU472" s="3189"/>
      <c r="BV472" s="3189"/>
      <c r="BW472" s="3189"/>
      <c r="BX472" s="3189"/>
      <c r="BY472" s="3189"/>
      <c r="BZ472" s="3189"/>
      <c r="CA472" s="3143"/>
      <c r="CB472" s="3143"/>
      <c r="CC472" s="3143"/>
    </row>
    <row r="473" spans="1:81" ht="16.5" customHeight="1">
      <c r="A473" s="3143"/>
      <c r="B473" s="3143"/>
      <c r="C473" s="3143"/>
      <c r="D473" s="3143"/>
      <c r="E473" s="3143"/>
      <c r="F473" s="3143"/>
      <c r="G473" s="3143"/>
      <c r="H473" s="3143"/>
      <c r="I473" s="3143"/>
      <c r="J473" s="3143"/>
      <c r="K473" s="3143"/>
      <c r="L473" s="3098"/>
      <c r="M473" s="3098"/>
      <c r="N473" s="3098"/>
      <c r="O473" s="3098"/>
      <c r="P473" s="3098"/>
      <c r="Q473" s="3098"/>
      <c r="R473" s="3098"/>
      <c r="S473" s="3098"/>
      <c r="T473" s="3098"/>
      <c r="U473" s="3098"/>
      <c r="V473" s="3098"/>
      <c r="W473" s="3098"/>
      <c r="X473" s="3098"/>
      <c r="Y473" s="3098"/>
      <c r="Z473" s="3098"/>
      <c r="AA473" s="3098"/>
      <c r="AB473" s="3098"/>
      <c r="AC473" s="3098"/>
      <c r="AD473" s="3098"/>
      <c r="AE473" s="3098"/>
      <c r="AF473" s="3098"/>
      <c r="AG473" s="3098"/>
      <c r="AH473" s="3098"/>
      <c r="AI473" s="3098"/>
      <c r="AJ473" s="3098"/>
      <c r="AK473" s="3098"/>
      <c r="AL473" s="3098"/>
      <c r="AM473" s="3098"/>
      <c r="AN473" s="3098"/>
      <c r="AO473" s="3143"/>
      <c r="AP473" s="3143"/>
      <c r="AQ473" s="3143"/>
      <c r="AR473" s="3143"/>
      <c r="AS473" s="3143"/>
      <c r="AT473" s="3143"/>
      <c r="AU473" s="3143"/>
      <c r="AV473" s="3143"/>
      <c r="AW473" s="3143"/>
      <c r="AX473" s="3143"/>
      <c r="AY473" s="3143"/>
      <c r="AZ473" s="3143"/>
      <c r="BA473" s="3143"/>
      <c r="BB473" s="3143"/>
      <c r="BC473" s="3143"/>
      <c r="BD473" s="3143"/>
      <c r="BE473" s="3143"/>
      <c r="BF473" s="3143"/>
      <c r="BG473" s="3143"/>
      <c r="BH473" s="3143"/>
      <c r="BI473" s="3143"/>
      <c r="BJ473" s="3143"/>
      <c r="BK473" s="3143"/>
      <c r="BL473" s="3143"/>
      <c r="BM473" s="3143"/>
      <c r="BN473" s="3143"/>
      <c r="BO473" s="3143"/>
      <c r="BP473" s="3143"/>
      <c r="BQ473" s="3189"/>
      <c r="BR473" s="3189"/>
      <c r="BS473" s="3189"/>
      <c r="BT473" s="3189"/>
      <c r="BU473" s="3189"/>
      <c r="BV473" s="3189"/>
      <c r="BW473" s="3189"/>
      <c r="BX473" s="3189"/>
      <c r="BY473" s="3189"/>
      <c r="BZ473" s="3189"/>
      <c r="CA473" s="3143"/>
      <c r="CB473" s="3143"/>
      <c r="CC473" s="3143"/>
    </row>
    <row r="474" spans="1:81" ht="16.5" customHeight="1">
      <c r="A474" s="3143"/>
      <c r="B474" s="3143"/>
      <c r="C474" s="3143"/>
      <c r="D474" s="3143"/>
      <c r="E474" s="3143"/>
      <c r="F474" s="3143"/>
      <c r="G474" s="3143"/>
      <c r="H474" s="3143"/>
      <c r="I474" s="3143"/>
      <c r="J474" s="3143"/>
      <c r="K474" s="3143"/>
      <c r="L474" s="3098"/>
      <c r="M474" s="3098"/>
      <c r="N474" s="3098"/>
      <c r="O474" s="3098"/>
      <c r="P474" s="3098"/>
      <c r="Q474" s="3098"/>
      <c r="R474" s="3098"/>
      <c r="S474" s="3098"/>
      <c r="T474" s="3098"/>
      <c r="U474" s="3098"/>
      <c r="V474" s="3098"/>
      <c r="W474" s="3098"/>
      <c r="X474" s="3098"/>
      <c r="Y474" s="3098"/>
      <c r="Z474" s="3098"/>
      <c r="AA474" s="3098"/>
      <c r="AB474" s="3098"/>
      <c r="AC474" s="3098"/>
      <c r="AD474" s="3098"/>
      <c r="AE474" s="3098"/>
      <c r="AF474" s="3098"/>
      <c r="AG474" s="3098"/>
      <c r="AH474" s="3098"/>
      <c r="AI474" s="3098"/>
      <c r="AJ474" s="3098"/>
      <c r="AK474" s="3098"/>
      <c r="AL474" s="3098"/>
      <c r="AM474" s="3098"/>
      <c r="AN474" s="3098"/>
      <c r="AO474" s="3143"/>
      <c r="AP474" s="3143"/>
      <c r="AQ474" s="3143"/>
      <c r="AR474" s="3143"/>
      <c r="AS474" s="3143"/>
      <c r="AT474" s="3143"/>
      <c r="AU474" s="3143"/>
      <c r="AV474" s="3143"/>
      <c r="AW474" s="3143"/>
      <c r="AX474" s="3143"/>
      <c r="AY474" s="3143"/>
      <c r="AZ474" s="3143"/>
      <c r="BA474" s="3143"/>
      <c r="BB474" s="3143"/>
      <c r="BC474" s="3143"/>
      <c r="BD474" s="3143"/>
      <c r="BE474" s="3143"/>
      <c r="BF474" s="3143"/>
      <c r="BG474" s="3143"/>
      <c r="BH474" s="3143"/>
      <c r="BI474" s="3143"/>
      <c r="BJ474" s="3143"/>
      <c r="BK474" s="3143"/>
      <c r="BL474" s="3143"/>
      <c r="BM474" s="3143"/>
      <c r="BN474" s="3143"/>
      <c r="BO474" s="3143"/>
      <c r="BP474" s="3143"/>
      <c r="BQ474" s="3189"/>
      <c r="BR474" s="3189"/>
      <c r="BS474" s="3189"/>
      <c r="BT474" s="3189"/>
      <c r="BU474" s="3189"/>
      <c r="BV474" s="3189"/>
      <c r="BW474" s="3189"/>
      <c r="BX474" s="3189"/>
      <c r="BY474" s="3189"/>
      <c r="BZ474" s="3189"/>
      <c r="CA474" s="3143"/>
      <c r="CB474" s="3143"/>
      <c r="CC474" s="3143"/>
    </row>
    <row r="475" spans="1:81" ht="16.5" customHeight="1">
      <c r="A475" s="3143"/>
      <c r="B475" s="3143"/>
      <c r="C475" s="3143"/>
      <c r="D475" s="3143"/>
      <c r="E475" s="3143"/>
      <c r="F475" s="3143"/>
      <c r="G475" s="3143"/>
      <c r="H475" s="3143"/>
      <c r="I475" s="3143"/>
      <c r="J475" s="3143"/>
      <c r="K475" s="3143"/>
      <c r="L475" s="3098"/>
      <c r="M475" s="3098"/>
      <c r="N475" s="3098"/>
      <c r="O475" s="3098"/>
      <c r="P475" s="3098"/>
      <c r="Q475" s="3098"/>
      <c r="R475" s="3098"/>
      <c r="S475" s="3098"/>
      <c r="T475" s="3098"/>
      <c r="U475" s="3098"/>
      <c r="V475" s="3098"/>
      <c r="W475" s="3098"/>
      <c r="X475" s="3098"/>
      <c r="Y475" s="3098"/>
      <c r="Z475" s="3098"/>
      <c r="AA475" s="3098"/>
      <c r="AB475" s="3098"/>
      <c r="AC475" s="3098"/>
      <c r="AD475" s="3098"/>
      <c r="AE475" s="3098"/>
      <c r="AF475" s="3098"/>
      <c r="AG475" s="3098"/>
      <c r="AH475" s="3098"/>
      <c r="AI475" s="3098"/>
      <c r="AJ475" s="3098"/>
      <c r="AK475" s="3098"/>
      <c r="AL475" s="3098"/>
      <c r="AM475" s="3098"/>
      <c r="AN475" s="3098"/>
      <c r="AO475" s="3143"/>
      <c r="AP475" s="3143"/>
      <c r="AQ475" s="3143"/>
      <c r="AR475" s="3143"/>
      <c r="AS475" s="3143"/>
      <c r="AT475" s="3143"/>
      <c r="AU475" s="3143"/>
      <c r="AV475" s="3143"/>
      <c r="AW475" s="3143"/>
      <c r="AX475" s="3143"/>
      <c r="AY475" s="3143"/>
      <c r="AZ475" s="3143"/>
      <c r="BA475" s="3143"/>
      <c r="BB475" s="3143"/>
      <c r="BC475" s="3143"/>
      <c r="BD475" s="3143"/>
      <c r="BE475" s="3143"/>
      <c r="BF475" s="3143"/>
      <c r="BG475" s="3143"/>
      <c r="BH475" s="3143"/>
      <c r="BI475" s="3143"/>
      <c r="BJ475" s="3143"/>
      <c r="BK475" s="3143"/>
      <c r="BL475" s="3143"/>
      <c r="BM475" s="3143"/>
      <c r="BN475" s="3143"/>
      <c r="BO475" s="3143"/>
      <c r="BP475" s="3143"/>
      <c r="BQ475" s="3189"/>
      <c r="BR475" s="3189"/>
      <c r="BS475" s="3189"/>
      <c r="BT475" s="3189"/>
      <c r="BU475" s="3189"/>
      <c r="BV475" s="3189"/>
      <c r="BW475" s="3189"/>
      <c r="BX475" s="3189"/>
      <c r="BY475" s="3189"/>
      <c r="BZ475" s="3189"/>
      <c r="CA475" s="3143"/>
      <c r="CB475" s="3143"/>
      <c r="CC475" s="3143"/>
    </row>
    <row r="476" spans="1:81" ht="16.5" customHeight="1">
      <c r="A476" s="3143"/>
      <c r="B476" s="3143"/>
      <c r="C476" s="3143"/>
      <c r="D476" s="3143"/>
      <c r="E476" s="3143"/>
      <c r="F476" s="3143"/>
      <c r="G476" s="3143"/>
      <c r="H476" s="3143"/>
      <c r="I476" s="3143"/>
      <c r="J476" s="3143"/>
      <c r="K476" s="3143"/>
      <c r="L476" s="3098"/>
      <c r="M476" s="3098"/>
      <c r="N476" s="3098"/>
      <c r="O476" s="3098"/>
      <c r="P476" s="3098"/>
      <c r="Q476" s="3098"/>
      <c r="R476" s="3098"/>
      <c r="S476" s="3098"/>
      <c r="T476" s="3098"/>
      <c r="U476" s="3098"/>
      <c r="V476" s="3098"/>
      <c r="W476" s="3098"/>
      <c r="X476" s="3098"/>
      <c r="Y476" s="3098"/>
      <c r="Z476" s="3098"/>
      <c r="AA476" s="3098"/>
      <c r="AB476" s="3098"/>
      <c r="AC476" s="3098"/>
      <c r="AD476" s="3098"/>
      <c r="AE476" s="3098"/>
      <c r="AF476" s="3098"/>
      <c r="AG476" s="3098"/>
      <c r="AH476" s="3098"/>
      <c r="AI476" s="3098"/>
      <c r="AJ476" s="3098"/>
      <c r="AK476" s="3098"/>
      <c r="AL476" s="3098"/>
      <c r="AM476" s="3098"/>
      <c r="AN476" s="3098"/>
      <c r="AO476" s="3143"/>
      <c r="AP476" s="3143"/>
      <c r="AQ476" s="3143"/>
      <c r="AR476" s="3143"/>
      <c r="AS476" s="3143"/>
      <c r="AT476" s="3143"/>
      <c r="AU476" s="3143"/>
      <c r="AV476" s="3143"/>
      <c r="AW476" s="3143"/>
      <c r="AX476" s="3143"/>
      <c r="AY476" s="3143"/>
      <c r="AZ476" s="3143"/>
      <c r="BA476" s="3143"/>
      <c r="BB476" s="3143"/>
      <c r="BC476" s="3143"/>
      <c r="BD476" s="3143"/>
      <c r="BE476" s="3143"/>
      <c r="BF476" s="3143"/>
      <c r="BG476" s="3143"/>
      <c r="BH476" s="3143"/>
      <c r="BI476" s="3143"/>
      <c r="BJ476" s="3143"/>
      <c r="BK476" s="3143"/>
      <c r="BL476" s="3143"/>
      <c r="BM476" s="3143"/>
      <c r="BN476" s="3143"/>
      <c r="BO476" s="3143"/>
      <c r="BP476" s="3143"/>
      <c r="BQ476" s="3189"/>
      <c r="BR476" s="3189"/>
      <c r="BS476" s="3189"/>
      <c r="BT476" s="3189"/>
      <c r="BU476" s="3189"/>
      <c r="BV476" s="3189"/>
      <c r="BW476" s="3189"/>
      <c r="BX476" s="3189"/>
      <c r="BY476" s="3189"/>
      <c r="BZ476" s="3189"/>
      <c r="CA476" s="3143"/>
      <c r="CB476" s="3143"/>
      <c r="CC476" s="3143"/>
    </row>
    <row r="477" spans="1:81" ht="16.5" customHeight="1">
      <c r="A477" s="3143"/>
      <c r="B477" s="3143"/>
      <c r="C477" s="3143"/>
      <c r="D477" s="3143"/>
      <c r="E477" s="3143"/>
      <c r="F477" s="3143"/>
      <c r="G477" s="3143"/>
      <c r="H477" s="3143"/>
      <c r="I477" s="3143"/>
      <c r="J477" s="3143"/>
      <c r="K477" s="3143"/>
      <c r="L477" s="3098"/>
      <c r="M477" s="3098"/>
      <c r="N477" s="3098"/>
      <c r="O477" s="3098"/>
      <c r="P477" s="3098"/>
      <c r="Q477" s="3098"/>
      <c r="R477" s="3098"/>
      <c r="S477" s="3098"/>
      <c r="T477" s="3098"/>
      <c r="U477" s="3098"/>
      <c r="V477" s="3098"/>
      <c r="W477" s="3098"/>
      <c r="X477" s="3098"/>
      <c r="Y477" s="3098"/>
      <c r="Z477" s="3098"/>
      <c r="AA477" s="3098"/>
      <c r="AB477" s="3098"/>
      <c r="AC477" s="3098"/>
      <c r="AD477" s="3098"/>
      <c r="AE477" s="3098"/>
      <c r="AF477" s="3098"/>
      <c r="AG477" s="3098"/>
      <c r="AH477" s="3098"/>
      <c r="AI477" s="3098"/>
      <c r="AJ477" s="3098"/>
      <c r="AK477" s="3098"/>
      <c r="AL477" s="3098"/>
      <c r="AM477" s="3098"/>
      <c r="AN477" s="3098"/>
      <c r="AO477" s="3143"/>
      <c r="AP477" s="3143"/>
      <c r="AQ477" s="3143"/>
      <c r="AR477" s="3143"/>
      <c r="AS477" s="3143"/>
      <c r="AT477" s="3143"/>
      <c r="AU477" s="3143"/>
      <c r="AV477" s="3143"/>
      <c r="AW477" s="3143"/>
      <c r="AX477" s="3143"/>
      <c r="AY477" s="3143"/>
      <c r="AZ477" s="3143"/>
      <c r="BA477" s="3143"/>
      <c r="BB477" s="3143"/>
      <c r="BC477" s="3143"/>
      <c r="BD477" s="3143"/>
      <c r="BE477" s="3143"/>
      <c r="BF477" s="3143"/>
      <c r="BG477" s="3143"/>
      <c r="BH477" s="3143"/>
      <c r="BI477" s="3143"/>
      <c r="BJ477" s="3143"/>
      <c r="BK477" s="3143"/>
      <c r="BL477" s="3143"/>
      <c r="BM477" s="3143"/>
      <c r="BN477" s="3143"/>
      <c r="BO477" s="3143"/>
      <c r="BP477" s="3143"/>
      <c r="BQ477" s="3189"/>
      <c r="BR477" s="3189"/>
      <c r="BS477" s="3189"/>
      <c r="BT477" s="3189"/>
      <c r="BU477" s="3189"/>
      <c r="BV477" s="3189"/>
      <c r="BW477" s="3189"/>
      <c r="BX477" s="3189"/>
      <c r="BY477" s="3189"/>
      <c r="BZ477" s="3189"/>
      <c r="CA477" s="3143"/>
      <c r="CB477" s="3143"/>
      <c r="CC477" s="3143"/>
    </row>
    <row r="478" spans="1:81" ht="16.5" customHeight="1">
      <c r="A478" s="3143"/>
      <c r="B478" s="3143"/>
      <c r="C478" s="3143"/>
      <c r="D478" s="3143"/>
      <c r="E478" s="3143"/>
      <c r="F478" s="3143"/>
      <c r="G478" s="3143"/>
      <c r="H478" s="3143"/>
      <c r="I478" s="3143"/>
      <c r="J478" s="3143"/>
      <c r="K478" s="3143"/>
      <c r="L478" s="3098"/>
      <c r="M478" s="3098"/>
      <c r="N478" s="3098"/>
      <c r="O478" s="3098"/>
      <c r="P478" s="3098"/>
      <c r="Q478" s="3098"/>
      <c r="R478" s="3098"/>
      <c r="S478" s="3098"/>
      <c r="T478" s="3098"/>
      <c r="U478" s="3098"/>
      <c r="V478" s="3098"/>
      <c r="W478" s="3098"/>
      <c r="X478" s="3098"/>
      <c r="Y478" s="3098"/>
      <c r="Z478" s="3098"/>
      <c r="AA478" s="3098"/>
      <c r="AB478" s="3098"/>
      <c r="AC478" s="3098"/>
      <c r="AD478" s="3098"/>
      <c r="AE478" s="3098"/>
      <c r="AF478" s="3098"/>
      <c r="AG478" s="3098"/>
      <c r="AH478" s="3098"/>
      <c r="AI478" s="3098"/>
      <c r="AJ478" s="3098"/>
      <c r="AK478" s="3098"/>
      <c r="AL478" s="3098"/>
      <c r="AM478" s="3098"/>
      <c r="AN478" s="3098"/>
      <c r="AO478" s="3143"/>
      <c r="AP478" s="3143"/>
      <c r="AQ478" s="3143"/>
      <c r="AR478" s="3143"/>
      <c r="AS478" s="3143"/>
      <c r="AT478" s="3143"/>
      <c r="AU478" s="3143"/>
      <c r="AV478" s="3143"/>
      <c r="AW478" s="3143"/>
      <c r="AX478" s="3143"/>
      <c r="AY478" s="3143"/>
      <c r="AZ478" s="3143"/>
      <c r="BA478" s="3143"/>
      <c r="BB478" s="3143"/>
      <c r="BC478" s="3143"/>
      <c r="BD478" s="3143"/>
      <c r="BE478" s="3143"/>
      <c r="BF478" s="3143"/>
      <c r="BG478" s="3143"/>
      <c r="BH478" s="3143"/>
      <c r="BI478" s="3143"/>
      <c r="BJ478" s="3143"/>
      <c r="BK478" s="3143"/>
      <c r="BL478" s="3143"/>
      <c r="BM478" s="3143"/>
      <c r="BN478" s="3143"/>
      <c r="BO478" s="3143"/>
      <c r="BP478" s="3143"/>
      <c r="BQ478" s="3189"/>
      <c r="BR478" s="3189"/>
      <c r="BS478" s="3189"/>
      <c r="BT478" s="3189"/>
      <c r="BU478" s="3189"/>
      <c r="BV478" s="3189"/>
      <c r="BW478" s="3189"/>
      <c r="BX478" s="3189"/>
      <c r="BY478" s="3189"/>
      <c r="BZ478" s="3189"/>
      <c r="CA478" s="3143"/>
      <c r="CB478" s="3143"/>
      <c r="CC478" s="3143"/>
    </row>
    <row r="479" spans="1:81" ht="16.5" customHeight="1">
      <c r="A479" s="3143"/>
      <c r="B479" s="3143"/>
      <c r="C479" s="3143"/>
      <c r="D479" s="3143"/>
      <c r="E479" s="3143"/>
      <c r="F479" s="3143"/>
      <c r="G479" s="3143"/>
      <c r="H479" s="3143"/>
      <c r="I479" s="3143"/>
      <c r="J479" s="3143"/>
      <c r="K479" s="3143"/>
      <c r="L479" s="3098"/>
      <c r="M479" s="3098"/>
      <c r="N479" s="3098"/>
      <c r="O479" s="3098"/>
      <c r="P479" s="3098"/>
      <c r="Q479" s="3098"/>
      <c r="R479" s="3098"/>
      <c r="S479" s="3098"/>
      <c r="T479" s="3098"/>
      <c r="U479" s="3098"/>
      <c r="V479" s="3098"/>
      <c r="W479" s="3098"/>
      <c r="X479" s="3098"/>
      <c r="Y479" s="3098"/>
      <c r="Z479" s="3098"/>
      <c r="AA479" s="3098"/>
      <c r="AB479" s="3098"/>
      <c r="AC479" s="3098"/>
      <c r="AD479" s="3098"/>
      <c r="AE479" s="3098"/>
      <c r="AF479" s="3098"/>
      <c r="AG479" s="3098"/>
      <c r="AH479" s="3098"/>
      <c r="AI479" s="3098"/>
      <c r="AJ479" s="3098"/>
      <c r="AK479" s="3098"/>
      <c r="AL479" s="3098"/>
      <c r="AM479" s="3098"/>
      <c r="AN479" s="3098"/>
      <c r="AO479" s="3143"/>
      <c r="AP479" s="3143"/>
      <c r="AQ479" s="3143"/>
      <c r="AR479" s="3143"/>
      <c r="AS479" s="3143"/>
      <c r="AT479" s="3143"/>
      <c r="AU479" s="3143"/>
      <c r="AV479" s="3143"/>
      <c r="AW479" s="3143"/>
      <c r="AX479" s="3143"/>
      <c r="AY479" s="3143"/>
      <c r="AZ479" s="3143"/>
      <c r="BA479" s="3143"/>
      <c r="BB479" s="3143"/>
      <c r="BC479" s="3143"/>
      <c r="BD479" s="3143"/>
      <c r="BE479" s="3143"/>
      <c r="BF479" s="3143"/>
      <c r="BG479" s="3143"/>
      <c r="BH479" s="3143"/>
      <c r="BI479" s="3143"/>
      <c r="BJ479" s="3143"/>
      <c r="BK479" s="3143"/>
      <c r="BL479" s="3143"/>
      <c r="BM479" s="3143"/>
      <c r="BN479" s="3143"/>
      <c r="BO479" s="3143"/>
      <c r="BP479" s="3143"/>
      <c r="BQ479" s="3189"/>
      <c r="BR479" s="3189"/>
      <c r="BS479" s="3189"/>
      <c r="BT479" s="3189"/>
      <c r="BU479" s="3189"/>
      <c r="BV479" s="3189"/>
      <c r="BW479" s="3189"/>
      <c r="BX479" s="3189"/>
      <c r="BY479" s="3189"/>
      <c r="BZ479" s="3189"/>
      <c r="CA479" s="3143"/>
      <c r="CB479" s="3143"/>
      <c r="CC479" s="3143"/>
    </row>
    <row r="480" spans="1:81" ht="16.5" customHeight="1">
      <c r="A480" s="3143"/>
      <c r="B480" s="3143"/>
      <c r="C480" s="3143"/>
      <c r="D480" s="3143"/>
      <c r="E480" s="3143"/>
      <c r="F480" s="3143"/>
      <c r="G480" s="3143"/>
      <c r="H480" s="3143"/>
      <c r="I480" s="3143"/>
      <c r="J480" s="3143"/>
      <c r="K480" s="3143"/>
      <c r="L480" s="3098"/>
      <c r="M480" s="3098"/>
      <c r="N480" s="3098"/>
      <c r="O480" s="3098"/>
      <c r="P480" s="3098"/>
      <c r="Q480" s="3098"/>
      <c r="R480" s="3098"/>
      <c r="S480" s="3098"/>
      <c r="T480" s="3098"/>
      <c r="U480" s="3098"/>
      <c r="V480" s="3098"/>
      <c r="W480" s="3098"/>
      <c r="X480" s="3098"/>
      <c r="Y480" s="3098"/>
      <c r="Z480" s="3098"/>
      <c r="AA480" s="3098"/>
      <c r="AB480" s="3098"/>
      <c r="AC480" s="3098"/>
      <c r="AD480" s="3098"/>
      <c r="AE480" s="3098"/>
      <c r="AF480" s="3098"/>
      <c r="AG480" s="3098"/>
      <c r="AH480" s="3098"/>
      <c r="AI480" s="3098"/>
      <c r="AJ480" s="3098"/>
      <c r="AK480" s="3098"/>
      <c r="AL480" s="3098"/>
      <c r="AM480" s="3098"/>
      <c r="AN480" s="3098"/>
      <c r="AO480" s="3143"/>
      <c r="AP480" s="3143"/>
      <c r="AQ480" s="3143"/>
      <c r="AR480" s="3143"/>
      <c r="AS480" s="3143"/>
      <c r="AT480" s="3143"/>
      <c r="AU480" s="3143"/>
      <c r="AV480" s="3143"/>
      <c r="AW480" s="3143"/>
      <c r="AX480" s="3143"/>
      <c r="AY480" s="3143"/>
      <c r="AZ480" s="3143"/>
      <c r="BA480" s="3143"/>
      <c r="BB480" s="3143"/>
      <c r="BC480" s="3143"/>
      <c r="BD480" s="3143"/>
      <c r="BE480" s="3143"/>
      <c r="BF480" s="3143"/>
      <c r="BG480" s="3143"/>
      <c r="BH480" s="3143"/>
      <c r="BI480" s="3143"/>
      <c r="BJ480" s="3143"/>
      <c r="BK480" s="3143"/>
      <c r="BL480" s="3143"/>
      <c r="BM480" s="3143"/>
      <c r="BN480" s="3143"/>
      <c r="BO480" s="3143"/>
      <c r="BP480" s="3143"/>
      <c r="BQ480" s="3189"/>
      <c r="BR480" s="3189"/>
      <c r="BS480" s="3189"/>
      <c r="BT480" s="3189"/>
      <c r="BU480" s="3189"/>
      <c r="BV480" s="3189"/>
      <c r="BW480" s="3189"/>
      <c r="BX480" s="3189"/>
      <c r="BY480" s="3189"/>
      <c r="BZ480" s="3189"/>
      <c r="CA480" s="3143"/>
      <c r="CB480" s="3143"/>
      <c r="CC480" s="3143"/>
    </row>
    <row r="481" spans="1:81" ht="16.5" customHeight="1">
      <c r="A481" s="3143"/>
      <c r="B481" s="3143"/>
      <c r="C481" s="3143"/>
      <c r="D481" s="3143"/>
      <c r="E481" s="3143"/>
      <c r="F481" s="3143"/>
      <c r="G481" s="3143"/>
      <c r="H481" s="3143"/>
      <c r="I481" s="3143"/>
      <c r="J481" s="3143"/>
      <c r="K481" s="3143"/>
      <c r="L481" s="3098"/>
      <c r="M481" s="3098"/>
      <c r="N481" s="3098"/>
      <c r="O481" s="3098"/>
      <c r="P481" s="3098"/>
      <c r="Q481" s="3098"/>
      <c r="R481" s="3098"/>
      <c r="S481" s="3098"/>
      <c r="T481" s="3098"/>
      <c r="U481" s="3098"/>
      <c r="V481" s="3098"/>
      <c r="W481" s="3098"/>
      <c r="X481" s="3098"/>
      <c r="Y481" s="3098"/>
      <c r="Z481" s="3098"/>
      <c r="AA481" s="3098"/>
      <c r="AB481" s="3098"/>
      <c r="AC481" s="3098"/>
      <c r="AD481" s="3098"/>
      <c r="AE481" s="3098"/>
      <c r="AF481" s="3098"/>
      <c r="AG481" s="3098"/>
      <c r="AH481" s="3098"/>
      <c r="AI481" s="3098"/>
      <c r="AJ481" s="3098"/>
      <c r="AK481" s="3098"/>
      <c r="AL481" s="3098"/>
      <c r="AM481" s="3098"/>
      <c r="AN481" s="3098"/>
      <c r="AO481" s="3143"/>
      <c r="AP481" s="3143"/>
      <c r="AQ481" s="3143"/>
      <c r="AR481" s="3143"/>
      <c r="AS481" s="3143"/>
      <c r="AT481" s="3143"/>
      <c r="AU481" s="3143"/>
      <c r="AV481" s="3143"/>
      <c r="AW481" s="3143"/>
      <c r="AX481" s="3143"/>
      <c r="AY481" s="3143"/>
      <c r="AZ481" s="3143"/>
      <c r="BA481" s="3143"/>
      <c r="BB481" s="3143"/>
      <c r="BC481" s="3143"/>
      <c r="BD481" s="3143"/>
      <c r="BE481" s="3143"/>
      <c r="BF481" s="3143"/>
      <c r="BG481" s="3143"/>
      <c r="BH481" s="3143"/>
      <c r="BI481" s="3143"/>
      <c r="BJ481" s="3143"/>
      <c r="BK481" s="3143"/>
      <c r="BL481" s="3143"/>
      <c r="BM481" s="3143"/>
      <c r="BN481" s="3143"/>
      <c r="BO481" s="3143"/>
      <c r="BP481" s="3143"/>
      <c r="BQ481" s="3189"/>
      <c r="BR481" s="3189"/>
      <c r="BS481" s="3189"/>
      <c r="BT481" s="3189"/>
      <c r="BU481" s="3189"/>
      <c r="BV481" s="3189"/>
      <c r="BW481" s="3189"/>
      <c r="BX481" s="3189"/>
      <c r="BY481" s="3189"/>
      <c r="BZ481" s="3189"/>
      <c r="CA481" s="3143"/>
      <c r="CB481" s="3143"/>
      <c r="CC481" s="3143"/>
    </row>
    <row r="482" spans="1:81" ht="16.5" customHeight="1">
      <c r="A482" s="3143"/>
      <c r="B482" s="3143"/>
      <c r="C482" s="3143"/>
      <c r="D482" s="3143"/>
      <c r="E482" s="3143"/>
      <c r="F482" s="3143"/>
      <c r="G482" s="3143"/>
      <c r="H482" s="3143"/>
      <c r="I482" s="3143"/>
      <c r="J482" s="3143"/>
      <c r="K482" s="3143"/>
      <c r="L482" s="3098"/>
      <c r="M482" s="3098"/>
      <c r="N482" s="3098"/>
      <c r="O482" s="3098"/>
      <c r="P482" s="3098"/>
      <c r="Q482" s="3098"/>
      <c r="R482" s="3098"/>
      <c r="S482" s="3098"/>
      <c r="T482" s="3098"/>
      <c r="U482" s="3098"/>
      <c r="V482" s="3098"/>
      <c r="W482" s="3098"/>
      <c r="X482" s="3098"/>
      <c r="Y482" s="3098"/>
      <c r="Z482" s="3098"/>
      <c r="AA482" s="3098"/>
      <c r="AB482" s="3098"/>
      <c r="AC482" s="3098"/>
      <c r="AD482" s="3098"/>
      <c r="AE482" s="3098"/>
      <c r="AF482" s="3098"/>
      <c r="AG482" s="3098"/>
      <c r="AH482" s="3098"/>
      <c r="AI482" s="3098"/>
      <c r="AJ482" s="3098"/>
      <c r="AK482" s="3098"/>
      <c r="AL482" s="3098"/>
      <c r="AM482" s="3098"/>
      <c r="AN482" s="3098"/>
      <c r="AO482" s="3143"/>
      <c r="AP482" s="3143"/>
      <c r="AQ482" s="3143"/>
      <c r="AR482" s="3143"/>
      <c r="AS482" s="3143"/>
      <c r="AT482" s="3143"/>
      <c r="AU482" s="3143"/>
      <c r="AV482" s="3143"/>
      <c r="AW482" s="3143"/>
      <c r="AX482" s="3143"/>
      <c r="AY482" s="3143"/>
      <c r="AZ482" s="3143"/>
      <c r="BA482" s="3143"/>
      <c r="BB482" s="3143"/>
      <c r="BC482" s="3143"/>
      <c r="BD482" s="3143"/>
      <c r="BE482" s="3143"/>
      <c r="BF482" s="3143"/>
      <c r="BG482" s="3143"/>
      <c r="BH482" s="3143"/>
      <c r="BI482" s="3143"/>
      <c r="BJ482" s="3143"/>
      <c r="BK482" s="3143"/>
      <c r="BL482" s="3143"/>
      <c r="BM482" s="3143"/>
      <c r="BN482" s="3143"/>
      <c r="BO482" s="3143"/>
      <c r="BP482" s="3143"/>
      <c r="BQ482" s="3189"/>
      <c r="BR482" s="3189"/>
      <c r="BS482" s="3189"/>
      <c r="BT482" s="3189"/>
      <c r="BU482" s="3189"/>
      <c r="BV482" s="3189"/>
      <c r="BW482" s="3189"/>
      <c r="BX482" s="3189"/>
      <c r="BY482" s="3189"/>
      <c r="BZ482" s="3189"/>
      <c r="CA482" s="3143"/>
      <c r="CB482" s="3143"/>
      <c r="CC482" s="3143"/>
    </row>
    <row r="483" spans="1:81" ht="16.5" customHeight="1">
      <c r="A483" s="3143"/>
      <c r="B483" s="3143"/>
      <c r="C483" s="3143"/>
      <c r="D483" s="3143"/>
      <c r="E483" s="3143"/>
      <c r="F483" s="3143"/>
      <c r="G483" s="3143"/>
      <c r="H483" s="3143"/>
      <c r="I483" s="3143"/>
      <c r="J483" s="3143"/>
      <c r="K483" s="3143"/>
      <c r="L483" s="3098"/>
      <c r="M483" s="3098"/>
      <c r="N483" s="3098"/>
      <c r="O483" s="3098"/>
      <c r="P483" s="3098"/>
      <c r="Q483" s="3098"/>
      <c r="R483" s="3098"/>
      <c r="S483" s="3098"/>
      <c r="T483" s="3098"/>
      <c r="U483" s="3098"/>
      <c r="V483" s="3098"/>
      <c r="W483" s="3098"/>
      <c r="X483" s="3098"/>
      <c r="Y483" s="3098"/>
      <c r="Z483" s="3098"/>
      <c r="AA483" s="3098"/>
      <c r="AB483" s="3098"/>
      <c r="AC483" s="3098"/>
      <c r="AD483" s="3098"/>
      <c r="AE483" s="3098"/>
      <c r="AF483" s="3098"/>
      <c r="AG483" s="3098"/>
      <c r="AH483" s="3098"/>
      <c r="AI483" s="3098"/>
      <c r="AJ483" s="3098"/>
      <c r="AK483" s="3098"/>
      <c r="AL483" s="3098"/>
      <c r="AM483" s="3098"/>
      <c r="AN483" s="3098"/>
      <c r="AO483" s="3143"/>
      <c r="AP483" s="3143"/>
      <c r="AQ483" s="3143"/>
      <c r="AR483" s="3143"/>
      <c r="AS483" s="3143"/>
      <c r="AT483" s="3143"/>
      <c r="AU483" s="3143"/>
      <c r="AV483" s="3143"/>
      <c r="AW483" s="3143"/>
      <c r="AX483" s="3143"/>
      <c r="AY483" s="3143"/>
      <c r="AZ483" s="3143"/>
      <c r="BA483" s="3143"/>
      <c r="BB483" s="3143"/>
      <c r="BC483" s="3143"/>
      <c r="BD483" s="3143"/>
      <c r="BE483" s="3143"/>
      <c r="BF483" s="3143"/>
      <c r="BG483" s="3143"/>
      <c r="BH483" s="3143"/>
      <c r="BI483" s="3143"/>
      <c r="BJ483" s="3143"/>
      <c r="BK483" s="3143"/>
      <c r="BL483" s="3143"/>
      <c r="BM483" s="3143"/>
      <c r="BN483" s="3143"/>
      <c r="BO483" s="3143"/>
      <c r="BP483" s="3143"/>
      <c r="BQ483" s="3189"/>
      <c r="BR483" s="3189"/>
      <c r="BS483" s="3189"/>
      <c r="BT483" s="3189"/>
      <c r="BU483" s="3189"/>
      <c r="BV483" s="3189"/>
      <c r="BW483" s="3189"/>
      <c r="BX483" s="3189"/>
      <c r="BY483" s="3189"/>
      <c r="BZ483" s="3189"/>
      <c r="CA483" s="3143"/>
      <c r="CB483" s="3143"/>
      <c r="CC483" s="3143"/>
    </row>
    <row r="484" spans="1:81" ht="16.5" customHeight="1">
      <c r="A484" s="3143"/>
      <c r="B484" s="3143"/>
      <c r="C484" s="3143"/>
      <c r="D484" s="3143"/>
      <c r="E484" s="3143"/>
      <c r="F484" s="3143"/>
      <c r="G484" s="3143"/>
      <c r="H484" s="3143"/>
      <c r="I484" s="3143"/>
      <c r="J484" s="3143"/>
      <c r="K484" s="3143"/>
      <c r="L484" s="3098"/>
      <c r="M484" s="3098"/>
      <c r="N484" s="3098"/>
      <c r="O484" s="3098"/>
      <c r="P484" s="3098"/>
      <c r="Q484" s="3098"/>
      <c r="R484" s="3098"/>
      <c r="S484" s="3098"/>
      <c r="T484" s="3098"/>
      <c r="U484" s="3098"/>
      <c r="V484" s="3098"/>
      <c r="W484" s="3098"/>
      <c r="X484" s="3098"/>
      <c r="Y484" s="3098"/>
      <c r="Z484" s="3098"/>
      <c r="AA484" s="3098"/>
      <c r="AB484" s="3098"/>
      <c r="AC484" s="3098"/>
      <c r="AD484" s="3098"/>
      <c r="AE484" s="3098"/>
      <c r="AF484" s="3098"/>
      <c r="AG484" s="3098"/>
      <c r="AH484" s="3098"/>
      <c r="AI484" s="3098"/>
      <c r="AJ484" s="3098"/>
      <c r="AK484" s="3098"/>
      <c r="AL484" s="3098"/>
      <c r="AM484" s="3098"/>
      <c r="AN484" s="3098"/>
      <c r="AO484" s="3143"/>
      <c r="AP484" s="3143"/>
      <c r="AQ484" s="3143"/>
      <c r="AR484" s="3143"/>
      <c r="AS484" s="3143"/>
      <c r="AT484" s="3143"/>
      <c r="AU484" s="3143"/>
      <c r="AV484" s="3143"/>
      <c r="AW484" s="3143"/>
      <c r="AX484" s="3143"/>
      <c r="AY484" s="3143"/>
      <c r="AZ484" s="3143"/>
      <c r="BA484" s="3143"/>
      <c r="BB484" s="3143"/>
      <c r="BC484" s="3143"/>
      <c r="BD484" s="3143"/>
      <c r="BE484" s="3143"/>
      <c r="BF484" s="3143"/>
      <c r="BG484" s="3143"/>
      <c r="BH484" s="3143"/>
      <c r="BI484" s="3143"/>
      <c r="BJ484" s="3143"/>
      <c r="BK484" s="3143"/>
      <c r="BL484" s="3143"/>
      <c r="BM484" s="3143"/>
      <c r="BN484" s="3143"/>
      <c r="BO484" s="3143"/>
      <c r="BP484" s="3143"/>
      <c r="BQ484" s="3189"/>
      <c r="BR484" s="3189"/>
      <c r="BS484" s="3189"/>
      <c r="BT484" s="3189"/>
      <c r="BU484" s="3189"/>
      <c r="BV484" s="3189"/>
      <c r="BW484" s="3189"/>
      <c r="BX484" s="3189"/>
      <c r="BY484" s="3189"/>
      <c r="BZ484" s="3189"/>
      <c r="CA484" s="3143"/>
      <c r="CB484" s="3143"/>
      <c r="CC484" s="3143"/>
    </row>
    <row r="485" spans="1:81" ht="16.5" customHeight="1">
      <c r="A485" s="3143"/>
      <c r="B485" s="3143"/>
      <c r="C485" s="3143"/>
      <c r="D485" s="3143"/>
      <c r="E485" s="3143"/>
      <c r="F485" s="3143"/>
      <c r="G485" s="3143"/>
      <c r="H485" s="3143"/>
      <c r="I485" s="3143"/>
      <c r="J485" s="3143"/>
      <c r="K485" s="3143"/>
      <c r="L485" s="3098"/>
      <c r="M485" s="3098"/>
      <c r="N485" s="3098"/>
      <c r="O485" s="3098"/>
      <c r="P485" s="3098"/>
      <c r="Q485" s="3098"/>
      <c r="R485" s="3098"/>
      <c r="S485" s="3098"/>
      <c r="T485" s="3098"/>
      <c r="U485" s="3098"/>
      <c r="V485" s="3098"/>
      <c r="W485" s="3098"/>
      <c r="X485" s="3098"/>
      <c r="Y485" s="3098"/>
      <c r="Z485" s="3098"/>
      <c r="AA485" s="3098"/>
      <c r="AB485" s="3098"/>
      <c r="AC485" s="3098"/>
      <c r="AD485" s="3098"/>
      <c r="AE485" s="3098"/>
      <c r="AF485" s="3098"/>
      <c r="AG485" s="3098"/>
      <c r="AH485" s="3098"/>
      <c r="AI485" s="3098"/>
      <c r="AJ485" s="3098"/>
      <c r="AK485" s="3098"/>
      <c r="AL485" s="3098"/>
      <c r="AM485" s="3098"/>
      <c r="AN485" s="3098"/>
      <c r="AO485" s="3143"/>
      <c r="AP485" s="3143"/>
      <c r="AQ485" s="3143"/>
      <c r="AR485" s="3143"/>
      <c r="AS485" s="3143"/>
      <c r="AT485" s="3143"/>
      <c r="AU485" s="3143"/>
      <c r="AV485" s="3143"/>
      <c r="AW485" s="3143"/>
      <c r="AX485" s="3143"/>
      <c r="AY485" s="3143"/>
      <c r="AZ485" s="3143"/>
      <c r="BA485" s="3143"/>
      <c r="BB485" s="3143"/>
      <c r="BC485" s="3143"/>
      <c r="BD485" s="3143"/>
      <c r="BE485" s="3143"/>
      <c r="BF485" s="3143"/>
      <c r="BG485" s="3143"/>
      <c r="BH485" s="3143"/>
      <c r="BI485" s="3143"/>
      <c r="BJ485" s="3143"/>
      <c r="BK485" s="3143"/>
      <c r="BL485" s="3143"/>
      <c r="BM485" s="3143"/>
      <c r="BN485" s="3143"/>
      <c r="BO485" s="3143"/>
      <c r="BP485" s="3143"/>
      <c r="BQ485" s="3189"/>
      <c r="BR485" s="3189"/>
      <c r="BS485" s="3189"/>
      <c r="BT485" s="3189"/>
      <c r="BU485" s="3189"/>
      <c r="BV485" s="3189"/>
      <c r="BW485" s="3189"/>
      <c r="BX485" s="3189"/>
      <c r="BY485" s="3189"/>
      <c r="BZ485" s="3189"/>
      <c r="CA485" s="3143"/>
      <c r="CB485" s="3143"/>
      <c r="CC485" s="3143"/>
    </row>
    <row r="486" spans="1:81" ht="16.5" customHeight="1">
      <c r="A486" s="3143"/>
      <c r="B486" s="3143"/>
      <c r="C486" s="3143"/>
      <c r="D486" s="3143"/>
      <c r="E486" s="3143"/>
      <c r="F486" s="3143"/>
      <c r="G486" s="3143"/>
      <c r="H486" s="3143"/>
      <c r="I486" s="3143"/>
      <c r="J486" s="3143"/>
      <c r="K486" s="3143"/>
      <c r="L486" s="3098"/>
      <c r="M486" s="3098"/>
      <c r="N486" s="3098"/>
      <c r="O486" s="3098"/>
      <c r="P486" s="3098"/>
      <c r="Q486" s="3098"/>
      <c r="R486" s="3098"/>
      <c r="S486" s="3098"/>
      <c r="T486" s="3098"/>
      <c r="U486" s="3098"/>
      <c r="V486" s="3098"/>
      <c r="W486" s="3098"/>
      <c r="X486" s="3098"/>
      <c r="Y486" s="3098"/>
      <c r="Z486" s="3098"/>
      <c r="AA486" s="3098"/>
      <c r="AB486" s="3098"/>
      <c r="AC486" s="3098"/>
      <c r="AD486" s="3098"/>
      <c r="AE486" s="3098"/>
      <c r="AF486" s="3098"/>
      <c r="AG486" s="3098"/>
      <c r="AH486" s="3098"/>
      <c r="AI486" s="3098"/>
      <c r="AJ486" s="3098"/>
      <c r="AK486" s="3098"/>
      <c r="AL486" s="3098"/>
      <c r="AM486" s="3098"/>
      <c r="AN486" s="3098"/>
      <c r="AO486" s="3143"/>
      <c r="AP486" s="3143"/>
      <c r="AQ486" s="3143"/>
      <c r="AR486" s="3143"/>
      <c r="AS486" s="3143"/>
      <c r="AT486" s="3143"/>
      <c r="AU486" s="3143"/>
      <c r="AV486" s="3143"/>
      <c r="AW486" s="3143"/>
      <c r="AX486" s="3143"/>
      <c r="AY486" s="3143"/>
      <c r="AZ486" s="3143"/>
      <c r="BA486" s="3143"/>
      <c r="BB486" s="3143"/>
      <c r="BC486" s="3143"/>
      <c r="BD486" s="3143"/>
      <c r="BE486" s="3143"/>
      <c r="BF486" s="3143"/>
      <c r="BG486" s="3143"/>
      <c r="BH486" s="3143"/>
      <c r="BI486" s="3143"/>
      <c r="BJ486" s="3143"/>
      <c r="BK486" s="3143"/>
      <c r="BL486" s="3143"/>
      <c r="BM486" s="3143"/>
      <c r="BN486" s="3143"/>
      <c r="BO486" s="3143"/>
      <c r="BP486" s="3143"/>
      <c r="BQ486" s="3189"/>
      <c r="BR486" s="3189"/>
      <c r="BS486" s="3189"/>
      <c r="BT486" s="3189"/>
      <c r="BU486" s="3189"/>
      <c r="BV486" s="3189"/>
      <c r="BW486" s="3189"/>
      <c r="BX486" s="3189"/>
      <c r="BY486" s="3189"/>
      <c r="BZ486" s="3189"/>
      <c r="CA486" s="3143"/>
      <c r="CB486" s="3143"/>
      <c r="CC486" s="3143"/>
    </row>
    <row r="487" spans="1:81" ht="16.5" customHeight="1">
      <c r="A487" s="3143"/>
      <c r="B487" s="3143"/>
      <c r="C487" s="3143"/>
      <c r="D487" s="3143"/>
      <c r="E487" s="3143"/>
      <c r="F487" s="3143"/>
      <c r="G487" s="3143"/>
      <c r="H487" s="3143"/>
      <c r="I487" s="3143"/>
      <c r="J487" s="3143"/>
      <c r="K487" s="3143"/>
      <c r="L487" s="3098"/>
      <c r="M487" s="3098"/>
      <c r="N487" s="3098"/>
      <c r="O487" s="3098"/>
      <c r="P487" s="3098"/>
      <c r="Q487" s="3098"/>
      <c r="R487" s="3098"/>
      <c r="S487" s="3098"/>
      <c r="T487" s="3098"/>
      <c r="U487" s="3098"/>
      <c r="V487" s="3098"/>
      <c r="W487" s="3098"/>
      <c r="X487" s="3098"/>
      <c r="Y487" s="3098"/>
      <c r="Z487" s="3098"/>
      <c r="AA487" s="3098"/>
      <c r="AB487" s="3098"/>
      <c r="AC487" s="3098"/>
      <c r="AD487" s="3098"/>
      <c r="AE487" s="3098"/>
      <c r="AF487" s="3098"/>
      <c r="AG487" s="3098"/>
      <c r="AH487" s="3098"/>
      <c r="AI487" s="3098"/>
      <c r="AJ487" s="3098"/>
      <c r="AK487" s="3098"/>
      <c r="AL487" s="3098"/>
      <c r="AM487" s="3098"/>
      <c r="AN487" s="3098"/>
      <c r="AO487" s="3143"/>
      <c r="AP487" s="3143"/>
      <c r="AQ487" s="3143"/>
      <c r="AR487" s="3143"/>
      <c r="AS487" s="3143"/>
      <c r="AT487" s="3143"/>
      <c r="AU487" s="3143"/>
      <c r="AV487" s="3143"/>
      <c r="AW487" s="3143"/>
      <c r="AX487" s="3143"/>
      <c r="AY487" s="3143"/>
      <c r="AZ487" s="3143"/>
      <c r="BA487" s="3143"/>
      <c r="BB487" s="3143"/>
      <c r="BC487" s="3143"/>
      <c r="BD487" s="3143"/>
      <c r="BE487" s="3143"/>
      <c r="BF487" s="3143"/>
      <c r="BG487" s="3143"/>
      <c r="BH487" s="3143"/>
      <c r="BI487" s="3143"/>
      <c r="BJ487" s="3143"/>
      <c r="BK487" s="3143"/>
      <c r="BL487" s="3143"/>
      <c r="BM487" s="3143"/>
      <c r="BN487" s="3143"/>
      <c r="BO487" s="3143"/>
      <c r="BP487" s="3143"/>
      <c r="BQ487" s="3189"/>
      <c r="BR487" s="3189"/>
      <c r="BS487" s="3189"/>
      <c r="BT487" s="3189"/>
      <c r="BU487" s="3189"/>
      <c r="BV487" s="3189"/>
      <c r="BW487" s="3189"/>
      <c r="BX487" s="3189"/>
      <c r="BY487" s="3189"/>
      <c r="BZ487" s="3189"/>
      <c r="CA487" s="3143"/>
      <c r="CB487" s="3143"/>
      <c r="CC487" s="3143"/>
    </row>
    <row r="488" spans="1:81" ht="16.5" customHeight="1">
      <c r="A488" s="3143"/>
      <c r="B488" s="3143"/>
      <c r="C488" s="3143"/>
      <c r="D488" s="3143"/>
      <c r="E488" s="3143"/>
      <c r="F488" s="3143"/>
      <c r="G488" s="3143"/>
      <c r="H488" s="3143"/>
      <c r="I488" s="3143"/>
      <c r="J488" s="3143"/>
      <c r="K488" s="3143"/>
      <c r="L488" s="3098"/>
      <c r="M488" s="3098"/>
      <c r="N488" s="3098"/>
      <c r="O488" s="3098"/>
      <c r="P488" s="3098"/>
      <c r="Q488" s="3098"/>
      <c r="R488" s="3098"/>
      <c r="S488" s="3098"/>
      <c r="T488" s="3098"/>
      <c r="U488" s="3098"/>
      <c r="V488" s="3098"/>
      <c r="W488" s="3098"/>
      <c r="X488" s="3098"/>
      <c r="Y488" s="3098"/>
      <c r="Z488" s="3098"/>
      <c r="AA488" s="3098"/>
      <c r="AB488" s="3098"/>
      <c r="AC488" s="3098"/>
      <c r="AD488" s="3098"/>
      <c r="AE488" s="3098"/>
      <c r="AF488" s="3098"/>
      <c r="AG488" s="3098"/>
      <c r="AH488" s="3098"/>
      <c r="AI488" s="3098"/>
      <c r="AJ488" s="3098"/>
      <c r="AK488" s="3098"/>
      <c r="AL488" s="3098"/>
      <c r="AM488" s="3098"/>
      <c r="AN488" s="3098"/>
      <c r="AO488" s="3143"/>
      <c r="AP488" s="3143"/>
      <c r="AQ488" s="3143"/>
      <c r="AR488" s="3143"/>
      <c r="AS488" s="3143"/>
      <c r="AT488" s="3143"/>
      <c r="AU488" s="3143"/>
      <c r="AV488" s="3143"/>
      <c r="AW488" s="3143"/>
      <c r="AX488" s="3143"/>
      <c r="AY488" s="3143"/>
      <c r="AZ488" s="3143"/>
      <c r="BA488" s="3143"/>
      <c r="BB488" s="3143"/>
      <c r="BC488" s="3143"/>
      <c r="BD488" s="3143"/>
      <c r="BE488" s="3143"/>
      <c r="BF488" s="3143"/>
      <c r="BG488" s="3143"/>
      <c r="BH488" s="3143"/>
      <c r="BI488" s="3143"/>
      <c r="BJ488" s="3143"/>
      <c r="BK488" s="3143"/>
      <c r="BL488" s="3143"/>
      <c r="BM488" s="3143"/>
      <c r="BN488" s="3143"/>
      <c r="BO488" s="3143"/>
      <c r="BP488" s="3143"/>
      <c r="BQ488" s="3189"/>
      <c r="BR488" s="3189"/>
      <c r="BS488" s="3189"/>
      <c r="BT488" s="3189"/>
      <c r="BU488" s="3189"/>
      <c r="BV488" s="3189"/>
      <c r="BW488" s="3189"/>
      <c r="BX488" s="3189"/>
      <c r="BY488" s="3189"/>
      <c r="BZ488" s="3189"/>
      <c r="CA488" s="3143"/>
      <c r="CB488" s="3143"/>
      <c r="CC488" s="3143"/>
    </row>
    <row r="489" spans="1:81" ht="16.5" customHeight="1">
      <c r="A489" s="3143"/>
      <c r="B489" s="3143"/>
      <c r="C489" s="3143"/>
      <c r="D489" s="3143"/>
      <c r="E489" s="3143"/>
      <c r="F489" s="3143"/>
      <c r="G489" s="3143"/>
      <c r="H489" s="3143"/>
      <c r="I489" s="3143"/>
      <c r="J489" s="3143"/>
      <c r="K489" s="3143"/>
      <c r="L489" s="3098"/>
      <c r="M489" s="3098"/>
      <c r="N489" s="3098"/>
      <c r="O489" s="3098"/>
      <c r="P489" s="3098"/>
      <c r="Q489" s="3098"/>
      <c r="R489" s="3098"/>
      <c r="S489" s="3098"/>
      <c r="T489" s="3098"/>
      <c r="U489" s="3098"/>
      <c r="V489" s="3098"/>
      <c r="W489" s="3098"/>
      <c r="X489" s="3098"/>
      <c r="Y489" s="3098"/>
      <c r="Z489" s="3098"/>
      <c r="AA489" s="3098"/>
      <c r="AB489" s="3098"/>
      <c r="AC489" s="3098"/>
      <c r="AD489" s="3098"/>
      <c r="AE489" s="3098"/>
      <c r="AF489" s="3098"/>
      <c r="AG489" s="3098"/>
      <c r="AH489" s="3098"/>
      <c r="AI489" s="3098"/>
      <c r="AJ489" s="3098"/>
      <c r="AK489" s="3098"/>
      <c r="AL489" s="3098"/>
      <c r="AM489" s="3098"/>
      <c r="AN489" s="3098"/>
      <c r="AO489" s="3143"/>
      <c r="AP489" s="3143"/>
      <c r="AQ489" s="3143"/>
      <c r="AR489" s="3143"/>
      <c r="AS489" s="3143"/>
      <c r="AT489" s="3143"/>
      <c r="AU489" s="3143"/>
      <c r="AV489" s="3143"/>
      <c r="AW489" s="3143"/>
      <c r="AX489" s="3143"/>
      <c r="AY489" s="3143"/>
      <c r="AZ489" s="3143"/>
      <c r="BA489" s="3143"/>
      <c r="BB489" s="3143"/>
      <c r="BC489" s="3143"/>
      <c r="BD489" s="3143"/>
      <c r="BE489" s="3143"/>
      <c r="BF489" s="3143"/>
      <c r="BG489" s="3143"/>
      <c r="BH489" s="3143"/>
      <c r="BI489" s="3143"/>
      <c r="BJ489" s="3143"/>
      <c r="BK489" s="3143"/>
      <c r="BL489" s="3143"/>
      <c r="BM489" s="3143"/>
      <c r="BN489" s="3143"/>
      <c r="BO489" s="3143"/>
      <c r="BP489" s="3143"/>
      <c r="BQ489" s="3189"/>
      <c r="BR489" s="3189"/>
      <c r="BS489" s="3189"/>
      <c r="BT489" s="3189"/>
      <c r="BU489" s="3189"/>
      <c r="BV489" s="3189"/>
      <c r="BW489" s="3189"/>
      <c r="BX489" s="3189"/>
      <c r="BY489" s="3189"/>
      <c r="BZ489" s="3189"/>
      <c r="CA489" s="3143"/>
      <c r="CB489" s="3143"/>
      <c r="CC489" s="3143"/>
    </row>
    <row r="490" spans="1:81" ht="16.5" customHeight="1">
      <c r="A490" s="3143"/>
      <c r="B490" s="3143"/>
      <c r="C490" s="3143"/>
      <c r="D490" s="3143"/>
      <c r="E490" s="3143"/>
      <c r="F490" s="3143"/>
      <c r="G490" s="3143"/>
      <c r="H490" s="3143"/>
      <c r="I490" s="3143"/>
      <c r="J490" s="3143"/>
      <c r="K490" s="3143"/>
      <c r="L490" s="3098"/>
      <c r="M490" s="3098"/>
      <c r="N490" s="3098"/>
      <c r="O490" s="3098"/>
      <c r="P490" s="3098"/>
      <c r="Q490" s="3098"/>
      <c r="R490" s="3098"/>
      <c r="S490" s="3098"/>
      <c r="T490" s="3098"/>
      <c r="U490" s="3098"/>
      <c r="V490" s="3098"/>
      <c r="W490" s="3098"/>
      <c r="X490" s="3098"/>
      <c r="Y490" s="3098"/>
      <c r="Z490" s="3098"/>
      <c r="AA490" s="3098"/>
      <c r="AB490" s="3098"/>
      <c r="AC490" s="3098"/>
      <c r="AD490" s="3098"/>
      <c r="AE490" s="3098"/>
      <c r="AF490" s="3098"/>
      <c r="AG490" s="3098"/>
      <c r="AH490" s="3098"/>
      <c r="AI490" s="3098"/>
      <c r="AJ490" s="3098"/>
      <c r="AK490" s="3098"/>
      <c r="AL490" s="3098"/>
      <c r="AM490" s="3098"/>
      <c r="AN490" s="3098"/>
      <c r="AO490" s="3143"/>
      <c r="AP490" s="3143"/>
      <c r="AQ490" s="3143"/>
      <c r="AR490" s="3143"/>
      <c r="AS490" s="3143"/>
      <c r="AT490" s="3143"/>
      <c r="AU490" s="3143"/>
      <c r="AV490" s="3143"/>
      <c r="AW490" s="3143"/>
      <c r="AX490" s="3143"/>
      <c r="AY490" s="3143"/>
      <c r="AZ490" s="3143"/>
      <c r="BA490" s="3143"/>
      <c r="BB490" s="3143"/>
      <c r="BC490" s="3143"/>
      <c r="BD490" s="3143"/>
      <c r="BE490" s="3143"/>
      <c r="BF490" s="3143"/>
      <c r="BG490" s="3143"/>
      <c r="BH490" s="3143"/>
      <c r="BI490" s="3143"/>
      <c r="BJ490" s="3143"/>
      <c r="BK490" s="3143"/>
      <c r="BL490" s="3143"/>
      <c r="BM490" s="3143"/>
      <c r="BN490" s="3143"/>
      <c r="BO490" s="3143"/>
      <c r="BP490" s="3143"/>
      <c r="BQ490" s="3189"/>
      <c r="BR490" s="3189"/>
      <c r="BS490" s="3189"/>
      <c r="BT490" s="3189"/>
      <c r="BU490" s="3189"/>
      <c r="BV490" s="3189"/>
      <c r="BW490" s="3189"/>
      <c r="BX490" s="3189"/>
      <c r="BY490" s="3189"/>
      <c r="BZ490" s="3189"/>
      <c r="CA490" s="3143"/>
      <c r="CB490" s="3143"/>
      <c r="CC490" s="3143"/>
    </row>
    <row r="491" spans="1:81" ht="16.5" customHeight="1">
      <c r="A491" s="3143"/>
      <c r="B491" s="3143"/>
      <c r="C491" s="3143"/>
      <c r="D491" s="3143"/>
      <c r="E491" s="3143"/>
      <c r="F491" s="3143"/>
      <c r="G491" s="3143"/>
      <c r="H491" s="3143"/>
      <c r="I491" s="3143"/>
      <c r="J491" s="3143"/>
      <c r="K491" s="3143"/>
      <c r="L491" s="3098"/>
      <c r="M491" s="3098"/>
      <c r="N491" s="3098"/>
      <c r="O491" s="3098"/>
      <c r="P491" s="3098"/>
      <c r="Q491" s="3098"/>
      <c r="R491" s="3098"/>
      <c r="S491" s="3098"/>
      <c r="T491" s="3098"/>
      <c r="U491" s="3098"/>
      <c r="V491" s="3098"/>
      <c r="W491" s="3098"/>
      <c r="X491" s="3098"/>
      <c r="Y491" s="3098"/>
      <c r="Z491" s="3098"/>
      <c r="AA491" s="3098"/>
      <c r="AB491" s="3098"/>
      <c r="AC491" s="3098"/>
      <c r="AD491" s="3098"/>
      <c r="AE491" s="3098"/>
      <c r="AF491" s="3098"/>
      <c r="AG491" s="3098"/>
      <c r="AH491" s="3098"/>
      <c r="AI491" s="3098"/>
      <c r="AJ491" s="3098"/>
      <c r="AK491" s="3098"/>
      <c r="AL491" s="3098"/>
      <c r="AM491" s="3098"/>
      <c r="AN491" s="3098"/>
      <c r="AO491" s="3143"/>
      <c r="AP491" s="3143"/>
      <c r="AQ491" s="3143"/>
      <c r="AR491" s="3143"/>
      <c r="AS491" s="3143"/>
      <c r="AT491" s="3143"/>
      <c r="AU491" s="3143"/>
      <c r="AV491" s="3143"/>
      <c r="AW491" s="3143"/>
      <c r="AX491" s="3143"/>
      <c r="AY491" s="3143"/>
      <c r="AZ491" s="3143"/>
      <c r="BA491" s="3143"/>
      <c r="BB491" s="3143"/>
      <c r="BC491" s="3143"/>
      <c r="BD491" s="3143"/>
      <c r="BE491" s="3143"/>
      <c r="BF491" s="3143"/>
      <c r="BG491" s="3143"/>
      <c r="BH491" s="3143"/>
      <c r="BI491" s="3143"/>
      <c r="BJ491" s="3143"/>
      <c r="BK491" s="3143"/>
      <c r="BL491" s="3143"/>
      <c r="BM491" s="3143"/>
      <c r="BN491" s="3143"/>
      <c r="BO491" s="3143"/>
      <c r="BP491" s="3143"/>
      <c r="BQ491" s="3189"/>
      <c r="BR491" s="3189"/>
      <c r="BS491" s="3189"/>
      <c r="BT491" s="3189"/>
      <c r="BU491" s="3189"/>
      <c r="BV491" s="3189"/>
      <c r="BW491" s="3189"/>
      <c r="BX491" s="3189"/>
      <c r="BY491" s="3189"/>
      <c r="BZ491" s="3189"/>
      <c r="CA491" s="3143"/>
      <c r="CB491" s="3143"/>
      <c r="CC491" s="3143"/>
    </row>
    <row r="492" spans="1:81" ht="16.5" customHeight="1">
      <c r="A492" s="3143"/>
      <c r="B492" s="3143"/>
      <c r="C492" s="3143"/>
      <c r="D492" s="3143"/>
      <c r="E492" s="3143"/>
      <c r="F492" s="3143"/>
      <c r="G492" s="3143"/>
      <c r="H492" s="3143"/>
      <c r="I492" s="3143"/>
      <c r="J492" s="3143"/>
      <c r="K492" s="3143"/>
      <c r="L492" s="3098"/>
      <c r="M492" s="3098"/>
      <c r="N492" s="3098"/>
      <c r="O492" s="3098"/>
      <c r="P492" s="3098"/>
      <c r="Q492" s="3098"/>
      <c r="R492" s="3098"/>
      <c r="S492" s="3098"/>
      <c r="T492" s="3098"/>
      <c r="U492" s="3098"/>
      <c r="V492" s="3098"/>
      <c r="W492" s="3098"/>
      <c r="X492" s="3098"/>
      <c r="Y492" s="3098"/>
      <c r="Z492" s="3098"/>
      <c r="AA492" s="3098"/>
      <c r="AB492" s="3098"/>
      <c r="AC492" s="3098"/>
      <c r="AD492" s="3098"/>
      <c r="AE492" s="3098"/>
      <c r="AF492" s="3098"/>
      <c r="AG492" s="3098"/>
      <c r="AH492" s="3098"/>
      <c r="AI492" s="3098"/>
      <c r="AJ492" s="3098"/>
      <c r="AK492" s="3098"/>
      <c r="AL492" s="3098"/>
      <c r="AM492" s="3098"/>
      <c r="AN492" s="3098"/>
      <c r="AO492" s="3143"/>
      <c r="AP492" s="3143"/>
      <c r="AQ492" s="3143"/>
      <c r="AR492" s="3143"/>
      <c r="AS492" s="3143"/>
      <c r="AT492" s="3143"/>
      <c r="AU492" s="3143"/>
      <c r="AV492" s="3143"/>
      <c r="AW492" s="3143"/>
      <c r="AX492" s="3143"/>
      <c r="AY492" s="3143"/>
      <c r="AZ492" s="3143"/>
      <c r="BA492" s="3143"/>
      <c r="BB492" s="3143"/>
      <c r="BC492" s="3143"/>
      <c r="BD492" s="3143"/>
      <c r="BE492" s="3143"/>
      <c r="BF492" s="3143"/>
      <c r="BG492" s="3143"/>
      <c r="BH492" s="3143"/>
      <c r="BI492" s="3143"/>
      <c r="BJ492" s="3143"/>
      <c r="BK492" s="3143"/>
      <c r="BL492" s="3143"/>
      <c r="BM492" s="3143"/>
      <c r="BN492" s="3143"/>
      <c r="BO492" s="3143"/>
      <c r="BP492" s="3143"/>
      <c r="BQ492" s="3189"/>
      <c r="BR492" s="3189"/>
      <c r="BS492" s="3189"/>
      <c r="BT492" s="3189"/>
      <c r="BU492" s="3189"/>
      <c r="BV492" s="3189"/>
      <c r="BW492" s="3189"/>
      <c r="BX492" s="3189"/>
      <c r="BY492" s="3189"/>
      <c r="BZ492" s="3189"/>
      <c r="CA492" s="3143"/>
      <c r="CB492" s="3143"/>
      <c r="CC492" s="3143"/>
    </row>
    <row r="493" spans="1:81" ht="16.5" customHeight="1">
      <c r="A493" s="3143"/>
      <c r="B493" s="3143"/>
      <c r="C493" s="3143"/>
      <c r="D493" s="3143"/>
      <c r="E493" s="3143"/>
      <c r="F493" s="3143"/>
      <c r="G493" s="3143"/>
      <c r="H493" s="3143"/>
      <c r="I493" s="3143"/>
      <c r="J493" s="3143"/>
      <c r="K493" s="3143"/>
      <c r="L493" s="3098"/>
      <c r="M493" s="3098"/>
      <c r="N493" s="3098"/>
      <c r="O493" s="3098"/>
      <c r="P493" s="3098"/>
      <c r="Q493" s="3098"/>
      <c r="R493" s="3098"/>
      <c r="S493" s="3098"/>
      <c r="T493" s="3098"/>
      <c r="U493" s="3098"/>
      <c r="V493" s="3098"/>
      <c r="W493" s="3098"/>
      <c r="X493" s="3098"/>
      <c r="Y493" s="3098"/>
      <c r="Z493" s="3098"/>
      <c r="AA493" s="3098"/>
      <c r="AB493" s="3098"/>
      <c r="AC493" s="3098"/>
      <c r="AD493" s="3098"/>
      <c r="AE493" s="3098"/>
      <c r="AF493" s="3098"/>
      <c r="AG493" s="3098"/>
      <c r="AH493" s="3098"/>
      <c r="AI493" s="3098"/>
      <c r="AJ493" s="3098"/>
      <c r="AK493" s="3098"/>
      <c r="AL493" s="3098"/>
      <c r="AM493" s="3098"/>
      <c r="AN493" s="3098"/>
      <c r="AO493" s="3143"/>
      <c r="AP493" s="3143"/>
      <c r="AQ493" s="3143"/>
      <c r="AR493" s="3143"/>
      <c r="AS493" s="3143"/>
      <c r="AT493" s="3143"/>
      <c r="AU493" s="3143"/>
      <c r="AV493" s="3143"/>
      <c r="AW493" s="3143"/>
      <c r="AX493" s="3143"/>
      <c r="AY493" s="3143"/>
      <c r="AZ493" s="3143"/>
      <c r="BA493" s="3143"/>
      <c r="BB493" s="3143"/>
      <c r="BC493" s="3143"/>
      <c r="BD493" s="3143"/>
      <c r="BE493" s="3143"/>
      <c r="BF493" s="3143"/>
      <c r="BG493" s="3143"/>
      <c r="BH493" s="3143"/>
      <c r="BI493" s="3143"/>
      <c r="BJ493" s="3143"/>
      <c r="BK493" s="3143"/>
      <c r="BL493" s="3143"/>
      <c r="BM493" s="3143"/>
      <c r="BN493" s="3143"/>
      <c r="BO493" s="3143"/>
      <c r="BP493" s="3143"/>
      <c r="BQ493" s="3189"/>
      <c r="BR493" s="3189"/>
      <c r="BS493" s="3189"/>
      <c r="BT493" s="3189"/>
      <c r="BU493" s="3189"/>
      <c r="BV493" s="3189"/>
      <c r="BW493" s="3189"/>
      <c r="BX493" s="3189"/>
      <c r="BY493" s="3189"/>
      <c r="BZ493" s="3189"/>
      <c r="CA493" s="3143"/>
      <c r="CB493" s="3143"/>
      <c r="CC493" s="3143"/>
    </row>
    <row r="494" spans="1:81" ht="16.5" customHeight="1">
      <c r="A494" s="3143"/>
      <c r="B494" s="3143"/>
      <c r="C494" s="3143"/>
      <c r="D494" s="3143"/>
      <c r="E494" s="3143"/>
      <c r="F494" s="3143"/>
      <c r="G494" s="3143"/>
      <c r="H494" s="3143"/>
      <c r="I494" s="3143"/>
      <c r="J494" s="3143"/>
      <c r="K494" s="3143"/>
      <c r="L494" s="3098"/>
      <c r="M494" s="3098"/>
      <c r="N494" s="3098"/>
      <c r="O494" s="3098"/>
      <c r="P494" s="3098"/>
      <c r="Q494" s="3098"/>
      <c r="R494" s="3098"/>
      <c r="S494" s="3098"/>
      <c r="T494" s="3098"/>
      <c r="U494" s="3098"/>
      <c r="V494" s="3098"/>
      <c r="W494" s="3098"/>
      <c r="X494" s="3098"/>
      <c r="Y494" s="3098"/>
      <c r="Z494" s="3098"/>
      <c r="AA494" s="3098"/>
      <c r="AB494" s="3098"/>
      <c r="AC494" s="3098"/>
      <c r="AD494" s="3098"/>
      <c r="AE494" s="3098"/>
      <c r="AF494" s="3098"/>
      <c r="AG494" s="3098"/>
      <c r="AH494" s="3098"/>
      <c r="AI494" s="3098"/>
      <c r="AJ494" s="3098"/>
      <c r="AK494" s="3098"/>
      <c r="AL494" s="3098"/>
      <c r="AM494" s="3098"/>
      <c r="AN494" s="3098"/>
      <c r="AO494" s="3143"/>
      <c r="AP494" s="3143"/>
      <c r="AQ494" s="3143"/>
      <c r="AR494" s="3143"/>
      <c r="AS494" s="3143"/>
      <c r="AT494" s="3143"/>
      <c r="AU494" s="3143"/>
      <c r="AV494" s="3143"/>
      <c r="AW494" s="3143"/>
      <c r="AX494" s="3143"/>
      <c r="AY494" s="3143"/>
      <c r="AZ494" s="3143"/>
      <c r="BA494" s="3143"/>
      <c r="BB494" s="3143"/>
      <c r="BC494" s="3143"/>
      <c r="BD494" s="3143"/>
      <c r="BE494" s="3143"/>
      <c r="BF494" s="3143"/>
      <c r="BG494" s="3143"/>
      <c r="BH494" s="3143"/>
      <c r="BI494" s="3143"/>
      <c r="BJ494" s="3143"/>
      <c r="BK494" s="3143"/>
      <c r="BL494" s="3143"/>
      <c r="BM494" s="3143"/>
      <c r="BN494" s="3143"/>
      <c r="BO494" s="3143"/>
      <c r="BP494" s="3143"/>
      <c r="BQ494" s="3189"/>
      <c r="BR494" s="3189"/>
      <c r="BS494" s="3189"/>
      <c r="BT494" s="3189"/>
      <c r="BU494" s="3189"/>
      <c r="BV494" s="3189"/>
      <c r="BW494" s="3189"/>
      <c r="BX494" s="3189"/>
      <c r="BY494" s="3189"/>
      <c r="BZ494" s="3189"/>
      <c r="CA494" s="3143"/>
      <c r="CB494" s="3143"/>
      <c r="CC494" s="3143"/>
    </row>
    <row r="495" spans="1:81" ht="16.5" customHeight="1">
      <c r="A495" s="3143"/>
      <c r="B495" s="3143"/>
      <c r="C495" s="3143"/>
      <c r="D495" s="3143"/>
      <c r="E495" s="3143"/>
      <c r="F495" s="3143"/>
      <c r="G495" s="3143"/>
      <c r="H495" s="3143"/>
      <c r="I495" s="3143"/>
      <c r="J495" s="3143"/>
      <c r="K495" s="3143"/>
      <c r="L495" s="3098"/>
      <c r="M495" s="3098"/>
      <c r="N495" s="3098"/>
      <c r="O495" s="3098"/>
      <c r="P495" s="3098"/>
      <c r="Q495" s="3098"/>
      <c r="R495" s="3098"/>
      <c r="S495" s="3098"/>
      <c r="T495" s="3098"/>
      <c r="U495" s="3098"/>
      <c r="V495" s="3098"/>
      <c r="W495" s="3098"/>
      <c r="X495" s="3098"/>
      <c r="Y495" s="3098"/>
      <c r="Z495" s="3098"/>
      <c r="AA495" s="3098"/>
      <c r="AB495" s="3098"/>
      <c r="AC495" s="3098"/>
      <c r="AD495" s="3098"/>
      <c r="AE495" s="3098"/>
      <c r="AF495" s="3098"/>
      <c r="AG495" s="3098"/>
      <c r="AH495" s="3098"/>
      <c r="AI495" s="3098"/>
      <c r="AJ495" s="3098"/>
      <c r="AK495" s="3098"/>
      <c r="AL495" s="3098"/>
      <c r="AM495" s="3098"/>
      <c r="AN495" s="3098"/>
      <c r="AO495" s="3143"/>
      <c r="AP495" s="3143"/>
      <c r="AQ495" s="3143"/>
      <c r="AR495" s="3143"/>
      <c r="AS495" s="3143"/>
      <c r="AT495" s="3143"/>
      <c r="AU495" s="3143"/>
      <c r="AV495" s="3143"/>
      <c r="AW495" s="3143"/>
      <c r="AX495" s="3143"/>
      <c r="AY495" s="3143"/>
      <c r="AZ495" s="3143"/>
      <c r="BA495" s="3143"/>
      <c r="BB495" s="3143"/>
      <c r="BC495" s="3143"/>
      <c r="BD495" s="3143"/>
      <c r="BE495" s="3143"/>
      <c r="BF495" s="3143"/>
      <c r="BG495" s="3143"/>
      <c r="BH495" s="3143"/>
      <c r="BI495" s="3143"/>
      <c r="BJ495" s="3143"/>
      <c r="BK495" s="3143"/>
      <c r="BL495" s="3143"/>
      <c r="BM495" s="3143"/>
      <c r="BN495" s="3143"/>
      <c r="BO495" s="3143"/>
      <c r="BP495" s="3143"/>
      <c r="BQ495" s="3189"/>
      <c r="BR495" s="3189"/>
      <c r="BS495" s="3189"/>
      <c r="BT495" s="3189"/>
      <c r="BU495" s="3189"/>
      <c r="BV495" s="3189"/>
      <c r="BW495" s="3189"/>
      <c r="BX495" s="3189"/>
      <c r="BY495" s="3189"/>
      <c r="BZ495" s="3189"/>
      <c r="CA495" s="3143"/>
      <c r="CB495" s="3143"/>
      <c r="CC495" s="3143"/>
    </row>
    <row r="496" spans="1:81" ht="16.5" customHeight="1">
      <c r="A496" s="3143"/>
      <c r="B496" s="3143"/>
      <c r="C496" s="3143"/>
      <c r="D496" s="3143"/>
      <c r="E496" s="3143"/>
      <c r="F496" s="3143"/>
      <c r="G496" s="3143"/>
      <c r="H496" s="3143"/>
      <c r="I496" s="3143"/>
      <c r="J496" s="3143"/>
      <c r="K496" s="3143"/>
      <c r="L496" s="3098"/>
      <c r="M496" s="3098"/>
      <c r="N496" s="3098"/>
      <c r="O496" s="3098"/>
      <c r="P496" s="3098"/>
      <c r="Q496" s="3098"/>
      <c r="R496" s="3098"/>
      <c r="S496" s="3098"/>
      <c r="T496" s="3098"/>
      <c r="U496" s="3098"/>
      <c r="V496" s="3098"/>
      <c r="W496" s="3098"/>
      <c r="X496" s="3098"/>
      <c r="Y496" s="3098"/>
      <c r="Z496" s="3098"/>
      <c r="AA496" s="3098"/>
      <c r="AB496" s="3098"/>
      <c r="AC496" s="3098"/>
      <c r="AD496" s="3098"/>
      <c r="AE496" s="3098"/>
      <c r="AF496" s="3098"/>
      <c r="AG496" s="3098"/>
      <c r="AH496" s="3098"/>
      <c r="AI496" s="3098"/>
      <c r="AJ496" s="3098"/>
      <c r="AK496" s="3098"/>
      <c r="AL496" s="3098"/>
      <c r="AM496" s="3098"/>
      <c r="AN496" s="3098"/>
      <c r="AO496" s="3143"/>
      <c r="AP496" s="3143"/>
      <c r="AQ496" s="3143"/>
      <c r="AR496" s="3143"/>
      <c r="AS496" s="3143"/>
      <c r="AT496" s="3143"/>
      <c r="AU496" s="3143"/>
      <c r="AV496" s="3143"/>
      <c r="AW496" s="3143"/>
      <c r="AX496" s="3143"/>
      <c r="AY496" s="3143"/>
      <c r="AZ496" s="3143"/>
      <c r="BA496" s="3143"/>
      <c r="BB496" s="3143"/>
      <c r="BC496" s="3143"/>
      <c r="BD496" s="3143"/>
      <c r="BE496" s="3143"/>
      <c r="BF496" s="3143"/>
      <c r="BG496" s="3143"/>
      <c r="BH496" s="3143"/>
      <c r="BI496" s="3143"/>
      <c r="BJ496" s="3143"/>
      <c r="BK496" s="3143"/>
      <c r="BL496" s="3143"/>
      <c r="BM496" s="3143"/>
      <c r="BN496" s="3143"/>
      <c r="BO496" s="3143"/>
      <c r="BP496" s="3143"/>
      <c r="BQ496" s="3189"/>
      <c r="BR496" s="3189"/>
      <c r="BS496" s="3189"/>
      <c r="BT496" s="3189"/>
      <c r="BU496" s="3189"/>
      <c r="BV496" s="3189"/>
      <c r="BW496" s="3189"/>
      <c r="BX496" s="3189"/>
      <c r="BY496" s="3189"/>
      <c r="BZ496" s="3189"/>
      <c r="CA496" s="3143"/>
      <c r="CB496" s="3143"/>
      <c r="CC496" s="3143"/>
    </row>
    <row r="497" spans="1:81" ht="16.5" customHeight="1">
      <c r="A497" s="3143"/>
      <c r="B497" s="3143"/>
      <c r="C497" s="3143"/>
      <c r="D497" s="3143"/>
      <c r="E497" s="3143"/>
      <c r="F497" s="3143"/>
      <c r="G497" s="3143"/>
      <c r="H497" s="3143"/>
      <c r="I497" s="3143"/>
      <c r="J497" s="3143"/>
      <c r="K497" s="3143"/>
      <c r="L497" s="3098"/>
      <c r="M497" s="3098"/>
      <c r="N497" s="3098"/>
      <c r="O497" s="3098"/>
      <c r="P497" s="3098"/>
      <c r="Q497" s="3098"/>
      <c r="R497" s="3098"/>
      <c r="S497" s="3098"/>
      <c r="T497" s="3098"/>
      <c r="U497" s="3098"/>
      <c r="V497" s="3098"/>
      <c r="W497" s="3098"/>
      <c r="X497" s="3098"/>
      <c r="Y497" s="3098"/>
      <c r="Z497" s="3098"/>
      <c r="AA497" s="3098"/>
      <c r="AB497" s="3098"/>
      <c r="AC497" s="3098"/>
      <c r="AD497" s="3098"/>
      <c r="AE497" s="3098"/>
      <c r="AF497" s="3098"/>
      <c r="AG497" s="3098"/>
      <c r="AH497" s="3098"/>
      <c r="AI497" s="3098"/>
      <c r="AJ497" s="3098"/>
      <c r="AK497" s="3098"/>
      <c r="AL497" s="3098"/>
      <c r="AM497" s="3098"/>
      <c r="AN497" s="3098"/>
      <c r="AO497" s="3143"/>
      <c r="AP497" s="3143"/>
      <c r="AQ497" s="3143"/>
      <c r="AR497" s="3143"/>
      <c r="AS497" s="3143"/>
      <c r="AT497" s="3143"/>
      <c r="AU497" s="3143"/>
      <c r="AV497" s="3143"/>
      <c r="AW497" s="3143"/>
      <c r="AX497" s="3143"/>
      <c r="AY497" s="3143"/>
      <c r="AZ497" s="3143"/>
      <c r="BA497" s="3143"/>
      <c r="BB497" s="3143"/>
      <c r="BC497" s="3143"/>
      <c r="BD497" s="3143"/>
      <c r="BE497" s="3143"/>
      <c r="BF497" s="3143"/>
      <c r="BG497" s="3143"/>
      <c r="BH497" s="3143"/>
      <c r="BI497" s="3143"/>
      <c r="BJ497" s="3143"/>
      <c r="BK497" s="3143"/>
      <c r="BL497" s="3143"/>
      <c r="BM497" s="3143"/>
      <c r="BN497" s="3143"/>
      <c r="BO497" s="3143"/>
      <c r="BP497" s="3143"/>
      <c r="BQ497" s="3189"/>
      <c r="BR497" s="3189"/>
      <c r="BS497" s="3189"/>
      <c r="BT497" s="3189"/>
      <c r="BU497" s="3189"/>
      <c r="BV497" s="3189"/>
      <c r="BW497" s="3189"/>
      <c r="BX497" s="3189"/>
      <c r="BY497" s="3189"/>
      <c r="BZ497" s="3189"/>
      <c r="CA497" s="3143"/>
      <c r="CB497" s="3143"/>
      <c r="CC497" s="3143"/>
    </row>
    <row r="498" spans="1:81" ht="16.5" customHeight="1">
      <c r="A498" s="3143"/>
      <c r="B498" s="3143"/>
      <c r="C498" s="3143"/>
      <c r="D498" s="3143"/>
      <c r="E498" s="3143"/>
      <c r="F498" s="3143"/>
      <c r="G498" s="3143"/>
      <c r="H498" s="3143"/>
      <c r="I498" s="3143"/>
      <c r="J498" s="3143"/>
      <c r="K498" s="3143"/>
      <c r="L498" s="3098"/>
      <c r="M498" s="3098"/>
      <c r="N498" s="3098"/>
      <c r="O498" s="3098"/>
      <c r="P498" s="3098"/>
      <c r="Q498" s="3098"/>
      <c r="R498" s="3098"/>
      <c r="S498" s="3098"/>
      <c r="T498" s="3098"/>
      <c r="U498" s="3098"/>
      <c r="V498" s="3098"/>
      <c r="W498" s="3098"/>
      <c r="X498" s="3098"/>
      <c r="Y498" s="3098"/>
      <c r="Z498" s="3098"/>
      <c r="AA498" s="3098"/>
      <c r="AB498" s="3098"/>
      <c r="AC498" s="3098"/>
      <c r="AD498" s="3098"/>
      <c r="AE498" s="3098"/>
      <c r="AF498" s="3098"/>
      <c r="AG498" s="3098"/>
      <c r="AH498" s="3098"/>
      <c r="AI498" s="3098"/>
      <c r="AJ498" s="3098"/>
      <c r="AK498" s="3098"/>
      <c r="AL498" s="3098"/>
      <c r="AM498" s="3098"/>
      <c r="AN498" s="3098"/>
      <c r="AO498" s="3143"/>
      <c r="AP498" s="3143"/>
      <c r="AQ498" s="3143"/>
      <c r="AR498" s="3143"/>
      <c r="AS498" s="3143"/>
      <c r="AT498" s="3143"/>
      <c r="AU498" s="3143"/>
      <c r="AV498" s="3143"/>
      <c r="AW498" s="3143"/>
      <c r="AX498" s="3143"/>
      <c r="AY498" s="3143"/>
      <c r="AZ498" s="3143"/>
      <c r="BA498" s="3143"/>
      <c r="BB498" s="3143"/>
      <c r="BC498" s="3143"/>
      <c r="BD498" s="3143"/>
      <c r="BE498" s="3143"/>
      <c r="BF498" s="3143"/>
      <c r="BG498" s="3143"/>
      <c r="BH498" s="3143"/>
      <c r="BI498" s="3143"/>
      <c r="BJ498" s="3143"/>
      <c r="BK498" s="3143"/>
      <c r="BL498" s="3143"/>
      <c r="BM498" s="3143"/>
      <c r="BN498" s="3143"/>
      <c r="BO498" s="3143"/>
      <c r="BP498" s="3143"/>
      <c r="BQ498" s="3189"/>
      <c r="BR498" s="3189"/>
      <c r="BS498" s="3189"/>
      <c r="BT498" s="3189"/>
      <c r="BU498" s="3189"/>
      <c r="BV498" s="3189"/>
      <c r="BW498" s="3189"/>
      <c r="BX498" s="3189"/>
      <c r="BY498" s="3189"/>
      <c r="BZ498" s="3189"/>
      <c r="CA498" s="3143"/>
      <c r="CB498" s="3143"/>
      <c r="CC498" s="3143"/>
    </row>
    <row r="499" spans="1:81" ht="16.5" customHeight="1">
      <c r="A499" s="3143"/>
      <c r="B499" s="3143"/>
      <c r="C499" s="3143"/>
      <c r="D499" s="3143"/>
      <c r="E499" s="3143"/>
      <c r="F499" s="3143"/>
      <c r="G499" s="3143"/>
      <c r="H499" s="3143"/>
      <c r="I499" s="3143"/>
      <c r="J499" s="3143"/>
      <c r="K499" s="3143"/>
      <c r="L499" s="3098"/>
      <c r="M499" s="3098"/>
      <c r="N499" s="3098"/>
      <c r="O499" s="3098"/>
      <c r="P499" s="3098"/>
      <c r="Q499" s="3098"/>
      <c r="R499" s="3098"/>
      <c r="S499" s="3098"/>
      <c r="T499" s="3098"/>
      <c r="U499" s="3098"/>
      <c r="V499" s="3098"/>
      <c r="W499" s="3098"/>
      <c r="X499" s="3098"/>
      <c r="Y499" s="3098"/>
      <c r="Z499" s="3098"/>
      <c r="AA499" s="3098"/>
      <c r="AB499" s="3098"/>
      <c r="AC499" s="3098"/>
      <c r="AD499" s="3098"/>
      <c r="AE499" s="3098"/>
      <c r="AF499" s="3098"/>
      <c r="AG499" s="3098"/>
      <c r="AH499" s="3098"/>
      <c r="AI499" s="3098"/>
      <c r="AJ499" s="3098"/>
      <c r="AK499" s="3098"/>
      <c r="AL499" s="3098"/>
      <c r="AM499" s="3098"/>
      <c r="AN499" s="3098"/>
      <c r="AO499" s="3143"/>
      <c r="AP499" s="3143"/>
      <c r="AQ499" s="3143"/>
      <c r="AR499" s="3143"/>
      <c r="AS499" s="3143"/>
      <c r="AT499" s="3143"/>
      <c r="AU499" s="3143"/>
      <c r="AV499" s="3143"/>
      <c r="AW499" s="3143"/>
      <c r="AX499" s="3143"/>
      <c r="AY499" s="3143"/>
      <c r="AZ499" s="3143"/>
      <c r="BA499" s="3143"/>
      <c r="BB499" s="3143"/>
      <c r="BC499" s="3143"/>
      <c r="BD499" s="3143"/>
      <c r="BE499" s="3143"/>
      <c r="BF499" s="3143"/>
      <c r="BG499" s="3143"/>
      <c r="BH499" s="3143"/>
      <c r="BI499" s="3143"/>
      <c r="BJ499" s="3143"/>
      <c r="BK499" s="3143"/>
      <c r="BL499" s="3143"/>
      <c r="BM499" s="3143"/>
      <c r="BN499" s="3143"/>
      <c r="BO499" s="3143"/>
      <c r="BP499" s="3143"/>
      <c r="BQ499" s="3189"/>
      <c r="BR499" s="3189"/>
      <c r="BS499" s="3189"/>
      <c r="BT499" s="3189"/>
      <c r="BU499" s="3189"/>
      <c r="BV499" s="3189"/>
      <c r="BW499" s="3189"/>
      <c r="BX499" s="3189"/>
      <c r="BY499" s="3189"/>
      <c r="BZ499" s="3189"/>
      <c r="CA499" s="3143"/>
      <c r="CB499" s="3143"/>
      <c r="CC499" s="3143"/>
    </row>
    <row r="500" spans="1:81" ht="16.5" customHeight="1">
      <c r="A500" s="3143"/>
      <c r="B500" s="3143"/>
      <c r="C500" s="3143"/>
      <c r="D500" s="3143"/>
      <c r="E500" s="3143"/>
      <c r="F500" s="3143"/>
      <c r="G500" s="3143"/>
      <c r="H500" s="3143"/>
      <c r="I500" s="3143"/>
      <c r="J500" s="3143"/>
      <c r="K500" s="3143"/>
      <c r="L500" s="3098"/>
      <c r="M500" s="3098"/>
      <c r="N500" s="3098"/>
      <c r="O500" s="3098"/>
      <c r="P500" s="3098"/>
      <c r="Q500" s="3098"/>
      <c r="R500" s="3098"/>
      <c r="S500" s="3098"/>
      <c r="T500" s="3098"/>
      <c r="U500" s="3098"/>
      <c r="V500" s="3098"/>
      <c r="W500" s="3098"/>
      <c r="X500" s="3098"/>
      <c r="Y500" s="3098"/>
      <c r="Z500" s="3098"/>
      <c r="AA500" s="3098"/>
      <c r="AB500" s="3098"/>
      <c r="AC500" s="3098"/>
      <c r="AD500" s="3098"/>
      <c r="AE500" s="3098"/>
      <c r="AF500" s="3098"/>
      <c r="AG500" s="3098"/>
      <c r="AH500" s="3098"/>
      <c r="AI500" s="3098"/>
      <c r="AJ500" s="3098"/>
      <c r="AK500" s="3098"/>
      <c r="AL500" s="3098"/>
      <c r="AM500" s="3098"/>
      <c r="AN500" s="3098"/>
      <c r="AO500" s="3143"/>
      <c r="AP500" s="3143"/>
      <c r="AQ500" s="3143"/>
      <c r="AR500" s="3143"/>
      <c r="AS500" s="3143"/>
      <c r="AT500" s="3143"/>
      <c r="AU500" s="3143"/>
      <c r="AV500" s="3143"/>
      <c r="AW500" s="3143"/>
      <c r="AX500" s="3143"/>
      <c r="AY500" s="3143"/>
      <c r="AZ500" s="3143"/>
      <c r="BA500" s="3143"/>
      <c r="BB500" s="3143"/>
      <c r="BC500" s="3143"/>
      <c r="BD500" s="3143"/>
      <c r="BE500" s="3143"/>
      <c r="BF500" s="3143"/>
      <c r="BG500" s="3143"/>
      <c r="BH500" s="3143"/>
      <c r="BI500" s="3143"/>
      <c r="BJ500" s="3143"/>
      <c r="BK500" s="3143"/>
      <c r="BL500" s="3143"/>
      <c r="BM500" s="3143"/>
      <c r="BN500" s="3143"/>
      <c r="BO500" s="3143"/>
      <c r="BP500" s="3143"/>
      <c r="BQ500" s="3189"/>
      <c r="BR500" s="3189"/>
      <c r="BS500" s="3189"/>
      <c r="BT500" s="3189"/>
      <c r="BU500" s="3189"/>
      <c r="BV500" s="3189"/>
      <c r="BW500" s="3189"/>
      <c r="BX500" s="3189"/>
      <c r="BY500" s="3189"/>
      <c r="BZ500" s="3189"/>
      <c r="CA500" s="3143"/>
      <c r="CB500" s="3143"/>
      <c r="CC500" s="3143"/>
    </row>
    <row r="501" spans="1:81" ht="16.5" customHeight="1">
      <c r="A501" s="3143"/>
      <c r="B501" s="3143"/>
      <c r="C501" s="3143"/>
      <c r="D501" s="3143"/>
      <c r="E501" s="3143"/>
      <c r="F501" s="3143"/>
      <c r="G501" s="3143"/>
      <c r="H501" s="3143"/>
      <c r="I501" s="3143"/>
      <c r="J501" s="3143"/>
      <c r="K501" s="3143"/>
      <c r="L501" s="3098"/>
      <c r="M501" s="3098"/>
      <c r="N501" s="3098"/>
      <c r="O501" s="3098"/>
      <c r="P501" s="3098"/>
      <c r="Q501" s="3098"/>
      <c r="R501" s="3098"/>
      <c r="S501" s="3098"/>
      <c r="T501" s="3098"/>
      <c r="U501" s="3098"/>
      <c r="V501" s="3098"/>
      <c r="W501" s="3098"/>
      <c r="X501" s="3098"/>
      <c r="Y501" s="3098"/>
      <c r="Z501" s="3098"/>
      <c r="AA501" s="3098"/>
      <c r="AB501" s="3098"/>
      <c r="AC501" s="3098"/>
      <c r="AD501" s="3098"/>
      <c r="AE501" s="3098"/>
      <c r="AF501" s="3098"/>
      <c r="AG501" s="3098"/>
      <c r="AH501" s="3098"/>
      <c r="AI501" s="3098"/>
      <c r="AJ501" s="3098"/>
      <c r="AK501" s="3098"/>
      <c r="AL501" s="3098"/>
      <c r="AM501" s="3098"/>
      <c r="AN501" s="3098"/>
      <c r="AO501" s="3143"/>
      <c r="AP501" s="3143"/>
      <c r="AQ501" s="3143"/>
      <c r="AR501" s="3143"/>
      <c r="AS501" s="3143"/>
      <c r="AT501" s="3143"/>
      <c r="AU501" s="3143"/>
      <c r="AV501" s="3143"/>
      <c r="AW501" s="3143"/>
      <c r="AX501" s="3143"/>
      <c r="AY501" s="3143"/>
      <c r="AZ501" s="3143"/>
      <c r="BA501" s="3143"/>
      <c r="BB501" s="3143"/>
      <c r="BC501" s="3143"/>
      <c r="BD501" s="3143"/>
      <c r="BE501" s="3143"/>
      <c r="BF501" s="3143"/>
      <c r="BG501" s="3143"/>
      <c r="BH501" s="3143"/>
      <c r="BI501" s="3143"/>
      <c r="BJ501" s="3143"/>
      <c r="BK501" s="3143"/>
      <c r="BL501" s="3143"/>
      <c r="BM501" s="3143"/>
      <c r="BN501" s="3143"/>
      <c r="BO501" s="3143"/>
      <c r="BP501" s="3143"/>
      <c r="BQ501" s="3189"/>
      <c r="BR501" s="3189"/>
      <c r="BS501" s="3189"/>
      <c r="BT501" s="3189"/>
      <c r="BU501" s="3189"/>
      <c r="BV501" s="3189"/>
      <c r="BW501" s="3189"/>
      <c r="BX501" s="3189"/>
      <c r="BY501" s="3189"/>
      <c r="BZ501" s="3189"/>
      <c r="CA501" s="3143"/>
      <c r="CB501" s="3143"/>
      <c r="CC501" s="3143"/>
    </row>
    <row r="502" spans="1:81" ht="16.5" customHeight="1">
      <c r="A502" s="3143"/>
      <c r="B502" s="3143"/>
      <c r="C502" s="3143"/>
      <c r="D502" s="3143"/>
      <c r="E502" s="3143"/>
      <c r="F502" s="3143"/>
      <c r="G502" s="3143"/>
      <c r="H502" s="3143"/>
      <c r="I502" s="3143"/>
      <c r="J502" s="3143"/>
      <c r="K502" s="3143"/>
      <c r="L502" s="3098"/>
      <c r="M502" s="3098"/>
      <c r="N502" s="3098"/>
      <c r="O502" s="3098"/>
      <c r="P502" s="3098"/>
      <c r="Q502" s="3098"/>
      <c r="R502" s="3098"/>
      <c r="S502" s="3098"/>
      <c r="T502" s="3098"/>
      <c r="U502" s="3098"/>
      <c r="V502" s="3098"/>
      <c r="W502" s="3098"/>
      <c r="X502" s="3098"/>
      <c r="Y502" s="3098"/>
      <c r="Z502" s="3098"/>
      <c r="AA502" s="3098"/>
      <c r="AB502" s="3098"/>
      <c r="AC502" s="3098"/>
      <c r="AD502" s="3098"/>
      <c r="AE502" s="3098"/>
      <c r="AF502" s="3098"/>
      <c r="AG502" s="3098"/>
      <c r="AH502" s="3098"/>
      <c r="AI502" s="3098"/>
      <c r="AJ502" s="3098"/>
      <c r="AK502" s="3098"/>
      <c r="AL502" s="3098"/>
      <c r="AM502" s="3098"/>
      <c r="AN502" s="3098"/>
      <c r="AO502" s="3143"/>
      <c r="AP502" s="3143"/>
      <c r="AQ502" s="3143"/>
      <c r="AR502" s="3143"/>
      <c r="AS502" s="3143"/>
      <c r="AT502" s="3143"/>
      <c r="AU502" s="3143"/>
      <c r="AV502" s="3143"/>
      <c r="AW502" s="3143"/>
      <c r="AX502" s="3143"/>
      <c r="AY502" s="3143"/>
      <c r="AZ502" s="3143"/>
      <c r="BA502" s="3143"/>
      <c r="BB502" s="3143"/>
      <c r="BC502" s="3143"/>
      <c r="BD502" s="3143"/>
      <c r="BE502" s="3143"/>
      <c r="BF502" s="3143"/>
      <c r="BG502" s="3143"/>
      <c r="BH502" s="3143"/>
      <c r="BI502" s="3143"/>
      <c r="BJ502" s="3143"/>
      <c r="BK502" s="3143"/>
      <c r="BL502" s="3143"/>
      <c r="BM502" s="3143"/>
      <c r="BN502" s="3143"/>
      <c r="BO502" s="3143"/>
      <c r="BP502" s="3143"/>
      <c r="BQ502" s="3189"/>
      <c r="BR502" s="3189"/>
      <c r="BS502" s="3189"/>
      <c r="BT502" s="3189"/>
      <c r="BU502" s="3189"/>
      <c r="BV502" s="3189"/>
      <c r="BW502" s="3189"/>
      <c r="BX502" s="3189"/>
      <c r="BY502" s="3189"/>
      <c r="BZ502" s="3189"/>
      <c r="CA502" s="3143"/>
      <c r="CB502" s="3143"/>
      <c r="CC502" s="3143"/>
    </row>
    <row r="503" spans="1:81" ht="16.5" customHeight="1">
      <c r="A503" s="3143"/>
      <c r="B503" s="3143"/>
      <c r="C503" s="3143"/>
      <c r="D503" s="3143"/>
      <c r="E503" s="3143"/>
      <c r="F503" s="3143"/>
      <c r="G503" s="3143"/>
      <c r="H503" s="3143"/>
      <c r="I503" s="3143"/>
      <c r="J503" s="3143"/>
      <c r="K503" s="3143"/>
      <c r="L503" s="3098"/>
      <c r="M503" s="3098"/>
      <c r="N503" s="3098"/>
      <c r="O503" s="3098"/>
      <c r="P503" s="3098"/>
      <c r="Q503" s="3098"/>
      <c r="R503" s="3098"/>
      <c r="S503" s="3098"/>
      <c r="T503" s="3098"/>
      <c r="U503" s="3098"/>
      <c r="V503" s="3098"/>
      <c r="W503" s="3098"/>
      <c r="X503" s="3098"/>
      <c r="Y503" s="3098"/>
      <c r="Z503" s="3098"/>
      <c r="AA503" s="3098"/>
      <c r="AB503" s="3098"/>
      <c r="AC503" s="3098"/>
      <c r="AD503" s="3098"/>
      <c r="AE503" s="3098"/>
      <c r="AF503" s="3098"/>
      <c r="AG503" s="3098"/>
      <c r="AH503" s="3098"/>
      <c r="AI503" s="3098"/>
      <c r="AJ503" s="3098"/>
      <c r="AK503" s="3098"/>
      <c r="AL503" s="3098"/>
      <c r="AM503" s="3098"/>
      <c r="AN503" s="3098"/>
      <c r="AO503" s="3143"/>
      <c r="AP503" s="3143"/>
      <c r="AQ503" s="3143"/>
      <c r="AR503" s="3143"/>
      <c r="AS503" s="3143"/>
      <c r="AT503" s="3143"/>
      <c r="AU503" s="3143"/>
      <c r="AV503" s="3143"/>
      <c r="AW503" s="3143"/>
      <c r="AX503" s="3143"/>
      <c r="AY503" s="3143"/>
      <c r="AZ503" s="3143"/>
      <c r="BA503" s="3143"/>
      <c r="BB503" s="3143"/>
      <c r="BC503" s="3143"/>
      <c r="BD503" s="3143"/>
      <c r="BE503" s="3143"/>
      <c r="BF503" s="3143"/>
      <c r="BG503" s="3143"/>
      <c r="BH503" s="3143"/>
      <c r="BI503" s="3143"/>
      <c r="BJ503" s="3143"/>
      <c r="BK503" s="3143"/>
      <c r="BL503" s="3143"/>
      <c r="BM503" s="3143"/>
      <c r="BN503" s="3143"/>
      <c r="BO503" s="3143"/>
      <c r="BP503" s="3143"/>
      <c r="BQ503" s="3189"/>
      <c r="BR503" s="3189"/>
      <c r="BS503" s="3189"/>
      <c r="BT503" s="3189"/>
      <c r="BU503" s="3189"/>
      <c r="BV503" s="3189"/>
      <c r="BW503" s="3189"/>
      <c r="BX503" s="3189"/>
      <c r="BY503" s="3189"/>
      <c r="BZ503" s="3189"/>
      <c r="CA503" s="3143"/>
      <c r="CB503" s="3143"/>
      <c r="CC503" s="3143"/>
    </row>
    <row r="504" spans="1:81" ht="16.5" customHeight="1">
      <c r="A504" s="3143"/>
      <c r="B504" s="3143"/>
      <c r="C504" s="3143"/>
      <c r="D504" s="3143"/>
      <c r="E504" s="3143"/>
      <c r="F504" s="3143"/>
      <c r="G504" s="3143"/>
      <c r="H504" s="3143"/>
      <c r="I504" s="3143"/>
      <c r="J504" s="3143"/>
      <c r="K504" s="3143"/>
      <c r="L504" s="3098"/>
      <c r="M504" s="3098"/>
      <c r="N504" s="3098"/>
      <c r="O504" s="3098"/>
      <c r="P504" s="3098"/>
      <c r="Q504" s="3098"/>
      <c r="R504" s="3098"/>
      <c r="S504" s="3098"/>
      <c r="T504" s="3098"/>
      <c r="U504" s="3098"/>
      <c r="V504" s="3098"/>
      <c r="W504" s="3098"/>
      <c r="X504" s="3098"/>
      <c r="Y504" s="3098"/>
      <c r="Z504" s="3098"/>
      <c r="AA504" s="3098"/>
      <c r="AB504" s="3098"/>
      <c r="AC504" s="3098"/>
      <c r="AD504" s="3098"/>
      <c r="AE504" s="3098"/>
      <c r="AF504" s="3098"/>
      <c r="AG504" s="3098"/>
      <c r="AH504" s="3098"/>
      <c r="AI504" s="3098"/>
      <c r="AJ504" s="3098"/>
      <c r="AK504" s="3098"/>
      <c r="AL504" s="3098"/>
      <c r="AM504" s="3098"/>
      <c r="AN504" s="3098"/>
      <c r="AO504" s="3143"/>
      <c r="AP504" s="3143"/>
      <c r="AQ504" s="3143"/>
      <c r="AR504" s="3143"/>
      <c r="AS504" s="3143"/>
      <c r="AT504" s="3143"/>
      <c r="AU504" s="3143"/>
      <c r="AV504" s="3143"/>
      <c r="AW504" s="3143"/>
      <c r="AX504" s="3143"/>
      <c r="AY504" s="3143"/>
      <c r="AZ504" s="3143"/>
      <c r="BA504" s="3143"/>
      <c r="BB504" s="3143"/>
      <c r="BC504" s="3143"/>
      <c r="BD504" s="3143"/>
      <c r="BE504" s="3143"/>
      <c r="BF504" s="3143"/>
      <c r="BG504" s="3143"/>
      <c r="BH504" s="3143"/>
      <c r="BI504" s="3143"/>
      <c r="BJ504" s="3143"/>
      <c r="BK504" s="3143"/>
      <c r="BL504" s="3143"/>
      <c r="BM504" s="3143"/>
      <c r="BN504" s="3143"/>
      <c r="BO504" s="3143"/>
      <c r="BP504" s="3143"/>
      <c r="BQ504" s="3189"/>
      <c r="BR504" s="3189"/>
      <c r="BS504" s="3189"/>
      <c r="BT504" s="3189"/>
      <c r="BU504" s="3189"/>
      <c r="BV504" s="3189"/>
      <c r="BW504" s="3189"/>
      <c r="BX504" s="3189"/>
      <c r="BY504" s="3189"/>
      <c r="BZ504" s="3189"/>
      <c r="CA504" s="3143"/>
      <c r="CB504" s="3143"/>
      <c r="CC504" s="3143"/>
    </row>
    <row r="505" spans="1:81" ht="16.5" customHeight="1">
      <c r="A505" s="3143"/>
      <c r="B505" s="3143"/>
      <c r="C505" s="3143"/>
      <c r="D505" s="3143"/>
      <c r="E505" s="3143"/>
      <c r="F505" s="3143"/>
      <c r="G505" s="3143"/>
      <c r="H505" s="3143"/>
      <c r="I505" s="3143"/>
      <c r="J505" s="3143"/>
      <c r="K505" s="3143"/>
      <c r="L505" s="3098"/>
      <c r="M505" s="3098"/>
      <c r="N505" s="3098"/>
      <c r="O505" s="3098"/>
      <c r="P505" s="3098"/>
      <c r="Q505" s="3098"/>
      <c r="R505" s="3098"/>
      <c r="S505" s="3098"/>
      <c r="T505" s="3098"/>
      <c r="U505" s="3098"/>
      <c r="V505" s="3098"/>
      <c r="W505" s="3098"/>
      <c r="X505" s="3098"/>
      <c r="Y505" s="3098"/>
      <c r="Z505" s="3098"/>
      <c r="AA505" s="3098"/>
      <c r="AB505" s="3098"/>
      <c r="AC505" s="3098"/>
      <c r="AD505" s="3098"/>
      <c r="AE505" s="3098"/>
      <c r="AF505" s="3098"/>
      <c r="AG505" s="3098"/>
      <c r="AH505" s="3098"/>
      <c r="AI505" s="3098"/>
      <c r="AJ505" s="3098"/>
      <c r="AK505" s="3098"/>
      <c r="AL505" s="3098"/>
      <c r="AM505" s="3098"/>
      <c r="AN505" s="3098"/>
      <c r="AO505" s="3143"/>
      <c r="AP505" s="3143"/>
      <c r="AQ505" s="3143"/>
      <c r="AR505" s="3143"/>
      <c r="AS505" s="3143"/>
      <c r="AT505" s="3143"/>
      <c r="AU505" s="3143"/>
      <c r="AV505" s="3143"/>
      <c r="AW505" s="3143"/>
      <c r="AX505" s="3143"/>
      <c r="AY505" s="3143"/>
      <c r="AZ505" s="3143"/>
      <c r="BA505" s="3143"/>
      <c r="BB505" s="3143"/>
      <c r="BC505" s="3143"/>
      <c r="BD505" s="3143"/>
      <c r="BE505" s="3143"/>
      <c r="BF505" s="3143"/>
      <c r="BG505" s="3143"/>
      <c r="BH505" s="3143"/>
      <c r="BI505" s="3143"/>
      <c r="BJ505" s="3143"/>
      <c r="BK505" s="3143"/>
      <c r="BL505" s="3143"/>
      <c r="BM505" s="3143"/>
      <c r="BN505" s="3143"/>
      <c r="BO505" s="3143"/>
      <c r="BP505" s="3143"/>
      <c r="BQ505" s="3189"/>
      <c r="BR505" s="3189"/>
      <c r="BS505" s="3189"/>
      <c r="BT505" s="3189"/>
      <c r="BU505" s="3189"/>
      <c r="BV505" s="3189"/>
      <c r="BW505" s="3189"/>
      <c r="BX505" s="3189"/>
      <c r="BY505" s="3189"/>
      <c r="BZ505" s="3189"/>
      <c r="CA505" s="3143"/>
      <c r="CB505" s="3143"/>
      <c r="CC505" s="3143"/>
    </row>
    <row r="506" spans="1:81" ht="16.5" customHeight="1">
      <c r="A506" s="3143"/>
      <c r="B506" s="3143"/>
      <c r="C506" s="3143"/>
      <c r="D506" s="3143"/>
      <c r="E506" s="3143"/>
      <c r="F506" s="3143"/>
      <c r="G506" s="3143"/>
      <c r="H506" s="3143"/>
      <c r="I506" s="3143"/>
      <c r="J506" s="3143"/>
      <c r="K506" s="3143"/>
      <c r="L506" s="3098"/>
      <c r="M506" s="3098"/>
      <c r="N506" s="3098"/>
      <c r="O506" s="3098"/>
      <c r="P506" s="3098"/>
      <c r="Q506" s="3098"/>
      <c r="R506" s="3098"/>
      <c r="S506" s="3098"/>
      <c r="T506" s="3098"/>
      <c r="U506" s="3098"/>
      <c r="V506" s="3098"/>
      <c r="W506" s="3098"/>
      <c r="X506" s="3098"/>
      <c r="Y506" s="3098"/>
      <c r="Z506" s="3098"/>
      <c r="AA506" s="3098"/>
      <c r="AB506" s="3098"/>
      <c r="AC506" s="3098"/>
      <c r="AD506" s="3098"/>
      <c r="AE506" s="3098"/>
      <c r="AF506" s="3098"/>
      <c r="AG506" s="3098"/>
      <c r="AH506" s="3098"/>
      <c r="AI506" s="3098"/>
      <c r="AJ506" s="3098"/>
      <c r="AK506" s="3098"/>
      <c r="AL506" s="3098"/>
      <c r="AM506" s="3098"/>
      <c r="AN506" s="3098"/>
      <c r="AO506" s="3143"/>
      <c r="AP506" s="3143"/>
      <c r="AQ506" s="3143"/>
      <c r="AR506" s="3143"/>
      <c r="AS506" s="3143"/>
      <c r="AT506" s="3143"/>
      <c r="AU506" s="3143"/>
      <c r="AV506" s="3143"/>
      <c r="AW506" s="3143"/>
      <c r="AX506" s="3143"/>
      <c r="AY506" s="3143"/>
      <c r="AZ506" s="3143"/>
      <c r="BA506" s="3143"/>
      <c r="BB506" s="3143"/>
      <c r="BC506" s="3143"/>
      <c r="BD506" s="3143"/>
      <c r="BE506" s="3143"/>
      <c r="BF506" s="3143"/>
      <c r="BG506" s="3143"/>
      <c r="BH506" s="3143"/>
      <c r="BI506" s="3143"/>
      <c r="BJ506" s="3143"/>
      <c r="BK506" s="3143"/>
      <c r="BL506" s="3143"/>
      <c r="BM506" s="3143"/>
      <c r="BN506" s="3143"/>
      <c r="BO506" s="3143"/>
      <c r="BP506" s="3143"/>
      <c r="BQ506" s="3189"/>
      <c r="BR506" s="3189"/>
      <c r="BS506" s="3189"/>
      <c r="BT506" s="3189"/>
      <c r="BU506" s="3189"/>
      <c r="BV506" s="3189"/>
      <c r="BW506" s="3189"/>
      <c r="BX506" s="3189"/>
      <c r="BY506" s="3189"/>
      <c r="BZ506" s="3189"/>
      <c r="CA506" s="3143"/>
      <c r="CB506" s="3143"/>
      <c r="CC506" s="3143"/>
    </row>
    <row r="507" spans="1:81" ht="16.5" customHeight="1">
      <c r="A507" s="3143"/>
      <c r="B507" s="3143"/>
      <c r="C507" s="3143"/>
      <c r="D507" s="3143"/>
      <c r="E507" s="3143"/>
      <c r="F507" s="3143"/>
      <c r="G507" s="3143"/>
      <c r="H507" s="3143"/>
      <c r="I507" s="3143"/>
      <c r="J507" s="3143"/>
      <c r="K507" s="3143"/>
      <c r="L507" s="3098"/>
      <c r="M507" s="3098"/>
      <c r="N507" s="3098"/>
      <c r="O507" s="3098"/>
      <c r="P507" s="3098"/>
      <c r="Q507" s="3098"/>
      <c r="R507" s="3098"/>
      <c r="S507" s="3098"/>
      <c r="T507" s="3098"/>
      <c r="U507" s="3098"/>
      <c r="V507" s="3098"/>
      <c r="W507" s="3098"/>
      <c r="X507" s="3098"/>
      <c r="Y507" s="3098"/>
      <c r="Z507" s="3098"/>
      <c r="AA507" s="3098"/>
      <c r="AB507" s="3098"/>
      <c r="AC507" s="3098"/>
      <c r="AD507" s="3098"/>
      <c r="AE507" s="3098"/>
      <c r="AF507" s="3098"/>
      <c r="AG507" s="3098"/>
      <c r="AH507" s="3098"/>
      <c r="AI507" s="3098"/>
      <c r="AJ507" s="3098"/>
      <c r="AK507" s="3098"/>
      <c r="AL507" s="3098"/>
      <c r="AM507" s="3098"/>
      <c r="AN507" s="3098"/>
      <c r="AO507" s="3143"/>
      <c r="AP507" s="3143"/>
      <c r="AQ507" s="3143"/>
      <c r="AR507" s="3143"/>
      <c r="AS507" s="3143"/>
      <c r="AT507" s="3143"/>
      <c r="AU507" s="3143"/>
      <c r="AV507" s="3143"/>
      <c r="AW507" s="3143"/>
      <c r="AX507" s="3143"/>
      <c r="AY507" s="3143"/>
      <c r="AZ507" s="3143"/>
      <c r="BA507" s="3143"/>
      <c r="BB507" s="3143"/>
      <c r="BC507" s="3143"/>
      <c r="BD507" s="3143"/>
      <c r="BE507" s="3143"/>
      <c r="BF507" s="3143"/>
      <c r="BG507" s="3143"/>
      <c r="BH507" s="3143"/>
      <c r="BI507" s="3143"/>
      <c r="BJ507" s="3143"/>
      <c r="BK507" s="3143"/>
      <c r="BL507" s="3143"/>
      <c r="BM507" s="3143"/>
      <c r="BN507" s="3143"/>
      <c r="BO507" s="3143"/>
      <c r="BP507" s="3143"/>
      <c r="BQ507" s="3189"/>
      <c r="BR507" s="3189"/>
      <c r="BS507" s="3189"/>
      <c r="BT507" s="3189"/>
      <c r="BU507" s="3189"/>
      <c r="BV507" s="3189"/>
      <c r="BW507" s="3189"/>
      <c r="BX507" s="3189"/>
      <c r="BY507" s="3189"/>
      <c r="BZ507" s="3189"/>
      <c r="CA507" s="3143"/>
      <c r="CB507" s="3143"/>
      <c r="CC507" s="3143"/>
    </row>
    <row r="508" spans="1:81" ht="16.5" customHeight="1">
      <c r="A508" s="3143"/>
      <c r="B508" s="3143"/>
      <c r="C508" s="3143"/>
      <c r="D508" s="3143"/>
      <c r="E508" s="3143"/>
      <c r="F508" s="3143"/>
      <c r="G508" s="3143"/>
      <c r="H508" s="3143"/>
      <c r="I508" s="3143"/>
      <c r="J508" s="3143"/>
      <c r="K508" s="3143"/>
      <c r="L508" s="3098"/>
      <c r="M508" s="3098"/>
      <c r="N508" s="3098"/>
      <c r="O508" s="3098"/>
      <c r="P508" s="3098"/>
      <c r="Q508" s="3098"/>
      <c r="R508" s="3098"/>
      <c r="S508" s="3098"/>
      <c r="T508" s="3098"/>
      <c r="U508" s="3098"/>
      <c r="V508" s="3098"/>
      <c r="W508" s="3098"/>
      <c r="X508" s="3098"/>
      <c r="Y508" s="3098"/>
      <c r="Z508" s="3098"/>
      <c r="AA508" s="3098"/>
      <c r="AB508" s="3098"/>
      <c r="AC508" s="3098"/>
      <c r="AD508" s="3098"/>
      <c r="AE508" s="3098"/>
      <c r="AF508" s="3098"/>
      <c r="AG508" s="3098"/>
      <c r="AH508" s="3098"/>
      <c r="AI508" s="3098"/>
      <c r="AJ508" s="3098"/>
      <c r="AK508" s="3098"/>
      <c r="AL508" s="3098"/>
      <c r="AM508" s="3098"/>
      <c r="AN508" s="3098"/>
      <c r="AO508" s="3143"/>
      <c r="AP508" s="3143"/>
      <c r="AQ508" s="3143"/>
      <c r="AR508" s="3143"/>
      <c r="AS508" s="3143"/>
      <c r="AT508" s="3143"/>
      <c r="AU508" s="3143"/>
      <c r="AV508" s="3143"/>
      <c r="AW508" s="3143"/>
      <c r="AX508" s="3143"/>
      <c r="AY508" s="3143"/>
      <c r="AZ508" s="3143"/>
      <c r="BA508" s="3143"/>
      <c r="BB508" s="3143"/>
      <c r="BC508" s="3143"/>
      <c r="BD508" s="3143"/>
      <c r="BE508" s="3143"/>
      <c r="BF508" s="3143"/>
      <c r="BG508" s="3143"/>
      <c r="BH508" s="3143"/>
      <c r="BI508" s="3143"/>
      <c r="BJ508" s="3143"/>
      <c r="BK508" s="3143"/>
      <c r="BL508" s="3143"/>
      <c r="BM508" s="3143"/>
      <c r="BN508" s="3143"/>
      <c r="BO508" s="3143"/>
      <c r="BP508" s="3143"/>
      <c r="BQ508" s="3189"/>
      <c r="BR508" s="3189"/>
      <c r="BS508" s="3189"/>
      <c r="BT508" s="3189"/>
      <c r="BU508" s="3189"/>
      <c r="BV508" s="3189"/>
      <c r="BW508" s="3189"/>
      <c r="BX508" s="3189"/>
      <c r="BY508" s="3189"/>
      <c r="BZ508" s="3189"/>
      <c r="CA508" s="3143"/>
      <c r="CB508" s="3143"/>
      <c r="CC508" s="3143"/>
    </row>
    <row r="509" spans="1:81" ht="16.5" customHeight="1">
      <c r="A509" s="3143"/>
      <c r="B509" s="3143"/>
      <c r="C509" s="3143"/>
      <c r="D509" s="3143"/>
      <c r="E509" s="3143"/>
      <c r="F509" s="3143"/>
      <c r="G509" s="3143"/>
      <c r="H509" s="3143"/>
      <c r="I509" s="3143"/>
      <c r="J509" s="3143"/>
      <c r="K509" s="3143"/>
      <c r="L509" s="3098"/>
      <c r="M509" s="3098"/>
      <c r="N509" s="3098"/>
      <c r="O509" s="3098"/>
      <c r="P509" s="3098"/>
      <c r="Q509" s="3098"/>
      <c r="R509" s="3098"/>
      <c r="S509" s="3098"/>
      <c r="T509" s="3098"/>
      <c r="U509" s="3098"/>
      <c r="V509" s="3098"/>
      <c r="W509" s="3098"/>
      <c r="X509" s="3098"/>
      <c r="Y509" s="3098"/>
      <c r="Z509" s="3098"/>
      <c r="AA509" s="3098"/>
      <c r="AB509" s="3098"/>
      <c r="AC509" s="3098"/>
      <c r="AD509" s="3098"/>
      <c r="AE509" s="3098"/>
      <c r="AF509" s="3098"/>
      <c r="AG509" s="3098"/>
      <c r="AH509" s="3098"/>
      <c r="AI509" s="3098"/>
      <c r="AJ509" s="3098"/>
      <c r="AK509" s="3098"/>
      <c r="AL509" s="3098"/>
      <c r="AM509" s="3098"/>
      <c r="AN509" s="3098"/>
      <c r="AO509" s="3143"/>
      <c r="AP509" s="3143"/>
      <c r="AQ509" s="3143"/>
      <c r="AR509" s="3143"/>
      <c r="AS509" s="3143"/>
      <c r="AT509" s="3143"/>
      <c r="AU509" s="3143"/>
      <c r="AV509" s="3143"/>
      <c r="AW509" s="3143"/>
      <c r="AX509" s="3143"/>
      <c r="AY509" s="3143"/>
      <c r="AZ509" s="3143"/>
      <c r="BA509" s="3143"/>
      <c r="BB509" s="3143"/>
      <c r="BC509" s="3143"/>
      <c r="BD509" s="3143"/>
      <c r="BE509" s="3143"/>
      <c r="BF509" s="3143"/>
      <c r="BG509" s="3143"/>
      <c r="BH509" s="3143"/>
      <c r="BI509" s="3143"/>
      <c r="BJ509" s="3143"/>
      <c r="BK509" s="3143"/>
      <c r="BL509" s="3143"/>
      <c r="BM509" s="3143"/>
      <c r="BN509" s="3143"/>
      <c r="BO509" s="3143"/>
      <c r="BP509" s="3143"/>
      <c r="BQ509" s="3189"/>
      <c r="BR509" s="3189"/>
      <c r="BS509" s="3189"/>
      <c r="BT509" s="3189"/>
      <c r="BU509" s="3189"/>
      <c r="BV509" s="3189"/>
      <c r="BW509" s="3189"/>
      <c r="BX509" s="3189"/>
      <c r="BY509" s="3189"/>
      <c r="BZ509" s="3189"/>
      <c r="CA509" s="3143"/>
      <c r="CB509" s="3143"/>
      <c r="CC509" s="3143"/>
    </row>
    <row r="510" spans="1:81" ht="16.5" customHeight="1">
      <c r="A510" s="3143"/>
      <c r="B510" s="3143"/>
      <c r="C510" s="3143"/>
      <c r="D510" s="3143"/>
      <c r="E510" s="3143"/>
      <c r="F510" s="3143"/>
      <c r="G510" s="3143"/>
      <c r="H510" s="3143"/>
      <c r="I510" s="3143"/>
      <c r="J510" s="3143"/>
      <c r="K510" s="3143"/>
      <c r="L510" s="3098"/>
      <c r="M510" s="3098"/>
      <c r="N510" s="3098"/>
      <c r="O510" s="3098"/>
      <c r="P510" s="3098"/>
      <c r="Q510" s="3098"/>
      <c r="R510" s="3098"/>
      <c r="S510" s="3098"/>
      <c r="T510" s="3098"/>
      <c r="U510" s="3098"/>
      <c r="V510" s="3098"/>
      <c r="W510" s="3098"/>
      <c r="X510" s="3098"/>
      <c r="Y510" s="3098"/>
      <c r="Z510" s="3098"/>
      <c r="AA510" s="3098"/>
      <c r="AB510" s="3098"/>
      <c r="AC510" s="3098"/>
      <c r="AD510" s="3098"/>
      <c r="AE510" s="3098"/>
      <c r="AF510" s="3098"/>
      <c r="AG510" s="3098"/>
      <c r="AH510" s="3098"/>
      <c r="AI510" s="3098"/>
      <c r="AJ510" s="3098"/>
      <c r="AK510" s="3098"/>
      <c r="AL510" s="3098"/>
      <c r="AM510" s="3098"/>
      <c r="AN510" s="3098"/>
      <c r="AO510" s="3143"/>
      <c r="AP510" s="3143"/>
      <c r="AQ510" s="3143"/>
      <c r="AR510" s="3143"/>
      <c r="AS510" s="3143"/>
      <c r="AT510" s="3143"/>
      <c r="AU510" s="3143"/>
      <c r="AV510" s="3143"/>
      <c r="AW510" s="3143"/>
      <c r="AX510" s="3143"/>
      <c r="AY510" s="3143"/>
      <c r="AZ510" s="3143"/>
      <c r="BA510" s="3143"/>
      <c r="BB510" s="3143"/>
      <c r="BC510" s="3143"/>
      <c r="BD510" s="3143"/>
      <c r="BE510" s="3143"/>
      <c r="BF510" s="3143"/>
      <c r="BG510" s="3143"/>
      <c r="BH510" s="3143"/>
      <c r="BI510" s="3143"/>
      <c r="BJ510" s="3143"/>
      <c r="BK510" s="3143"/>
      <c r="BL510" s="3143"/>
      <c r="BM510" s="3143"/>
      <c r="BN510" s="3143"/>
      <c r="BO510" s="3143"/>
      <c r="BP510" s="3143"/>
      <c r="BQ510" s="3189"/>
      <c r="BR510" s="3189"/>
      <c r="BS510" s="3189"/>
      <c r="BT510" s="3189"/>
      <c r="BU510" s="3189"/>
      <c r="BV510" s="3189"/>
      <c r="BW510" s="3189"/>
      <c r="BX510" s="3189"/>
      <c r="BY510" s="3189"/>
      <c r="BZ510" s="3189"/>
      <c r="CA510" s="3143"/>
      <c r="CB510" s="3143"/>
      <c r="CC510" s="3143"/>
    </row>
    <row r="511" spans="1:81" ht="16.5" customHeight="1">
      <c r="A511" s="3143"/>
      <c r="B511" s="3143"/>
      <c r="C511" s="3143"/>
      <c r="D511" s="3143"/>
      <c r="E511" s="3143"/>
      <c r="F511" s="3143"/>
      <c r="G511" s="3143"/>
      <c r="H511" s="3143"/>
      <c r="I511" s="3143"/>
      <c r="J511" s="3143"/>
      <c r="K511" s="3143"/>
      <c r="L511" s="3098"/>
      <c r="M511" s="3098"/>
      <c r="N511" s="3098"/>
      <c r="O511" s="3098"/>
      <c r="P511" s="3098"/>
      <c r="Q511" s="3098"/>
      <c r="R511" s="3098"/>
      <c r="S511" s="3098"/>
      <c r="T511" s="3098"/>
      <c r="U511" s="3098"/>
      <c r="V511" s="3098"/>
      <c r="W511" s="3098"/>
      <c r="X511" s="3098"/>
      <c r="Y511" s="3098"/>
      <c r="Z511" s="3098"/>
      <c r="AA511" s="3098"/>
      <c r="AB511" s="3098"/>
      <c r="AC511" s="3098"/>
      <c r="AD511" s="3098"/>
      <c r="AE511" s="3098"/>
      <c r="AF511" s="3098"/>
      <c r="AG511" s="3098"/>
      <c r="AH511" s="3098"/>
      <c r="AI511" s="3098"/>
      <c r="AJ511" s="3098"/>
      <c r="AK511" s="3098"/>
      <c r="AL511" s="3098"/>
      <c r="AM511" s="3098"/>
      <c r="AN511" s="3098"/>
      <c r="AO511" s="3143"/>
      <c r="AP511" s="3143"/>
      <c r="AQ511" s="3143"/>
      <c r="AR511" s="3143"/>
      <c r="AS511" s="3143"/>
      <c r="AT511" s="3143"/>
      <c r="AU511" s="3143"/>
      <c r="AV511" s="3143"/>
      <c r="AW511" s="3143"/>
      <c r="AX511" s="3143"/>
      <c r="AY511" s="3143"/>
      <c r="AZ511" s="3143"/>
      <c r="BA511" s="3143"/>
      <c r="BB511" s="3143"/>
      <c r="BC511" s="3143"/>
      <c r="BD511" s="3143"/>
      <c r="BE511" s="3143"/>
      <c r="BF511" s="3143"/>
      <c r="BG511" s="3143"/>
      <c r="BH511" s="3143"/>
      <c r="BI511" s="3143"/>
      <c r="BJ511" s="3143"/>
      <c r="BK511" s="3143"/>
      <c r="BL511" s="3143"/>
      <c r="BM511" s="3143"/>
      <c r="BN511" s="3143"/>
      <c r="BO511" s="3143"/>
      <c r="BP511" s="3143"/>
      <c r="BQ511" s="3189"/>
      <c r="BR511" s="3189"/>
      <c r="BS511" s="3189"/>
      <c r="BT511" s="3189"/>
      <c r="BU511" s="3189"/>
      <c r="BV511" s="3189"/>
      <c r="BW511" s="3189"/>
      <c r="BX511" s="3189"/>
      <c r="BY511" s="3189"/>
      <c r="BZ511" s="3189"/>
      <c r="CA511" s="3143"/>
      <c r="CB511" s="3143"/>
      <c r="CC511" s="3143"/>
    </row>
    <row r="512" spans="1:81" ht="16.5" customHeight="1">
      <c r="A512" s="3143"/>
      <c r="B512" s="3143"/>
      <c r="C512" s="3143"/>
      <c r="D512" s="3143"/>
      <c r="E512" s="3143"/>
      <c r="F512" s="3143"/>
      <c r="G512" s="3143"/>
      <c r="H512" s="3143"/>
      <c r="I512" s="3143"/>
      <c r="J512" s="3143"/>
      <c r="K512" s="3143"/>
      <c r="L512" s="3098"/>
      <c r="M512" s="3098"/>
      <c r="N512" s="3098"/>
      <c r="O512" s="3098"/>
      <c r="P512" s="3098"/>
      <c r="Q512" s="3098"/>
      <c r="R512" s="3098"/>
      <c r="S512" s="3098"/>
      <c r="T512" s="3098"/>
      <c r="U512" s="3098"/>
      <c r="V512" s="3098"/>
      <c r="W512" s="3098"/>
      <c r="X512" s="3098"/>
      <c r="Y512" s="3098"/>
      <c r="Z512" s="3098"/>
      <c r="AA512" s="3098"/>
      <c r="AB512" s="3098"/>
      <c r="AC512" s="3098"/>
      <c r="AD512" s="3098"/>
      <c r="AE512" s="3098"/>
      <c r="AF512" s="3098"/>
      <c r="AG512" s="3098"/>
      <c r="AH512" s="3098"/>
      <c r="AI512" s="3098"/>
      <c r="AJ512" s="3098"/>
      <c r="AK512" s="3098"/>
      <c r="AL512" s="3098"/>
      <c r="AM512" s="3098"/>
      <c r="AN512" s="3098"/>
      <c r="AO512" s="3143"/>
      <c r="AP512" s="3143"/>
      <c r="AQ512" s="3143"/>
      <c r="AR512" s="3143"/>
      <c r="AS512" s="3143"/>
      <c r="AT512" s="3143"/>
      <c r="AU512" s="3143"/>
      <c r="AV512" s="3143"/>
      <c r="AW512" s="3143"/>
      <c r="AX512" s="3143"/>
      <c r="AY512" s="3143"/>
      <c r="AZ512" s="3143"/>
      <c r="BA512" s="3143"/>
      <c r="BB512" s="3143"/>
      <c r="BC512" s="3143"/>
      <c r="BD512" s="3143"/>
      <c r="BE512" s="3143"/>
      <c r="BF512" s="3143"/>
      <c r="BG512" s="3143"/>
      <c r="BH512" s="3143"/>
      <c r="BI512" s="3143"/>
      <c r="BJ512" s="3143"/>
      <c r="BK512" s="3143"/>
      <c r="BL512" s="3143"/>
      <c r="BM512" s="3143"/>
      <c r="BN512" s="3143"/>
      <c r="BO512" s="3143"/>
      <c r="BP512" s="3143"/>
      <c r="BQ512" s="3189"/>
      <c r="BR512" s="3189"/>
      <c r="BS512" s="3189"/>
      <c r="BT512" s="3189"/>
      <c r="BU512" s="3189"/>
      <c r="BV512" s="3189"/>
      <c r="BW512" s="3189"/>
      <c r="BX512" s="3189"/>
      <c r="BY512" s="3189"/>
      <c r="BZ512" s="3189"/>
      <c r="CA512" s="3143"/>
      <c r="CB512" s="3143"/>
      <c r="CC512" s="3143"/>
    </row>
    <row r="513" spans="1:81" ht="16.5" customHeight="1">
      <c r="A513" s="3143"/>
      <c r="B513" s="3143"/>
      <c r="C513" s="3143"/>
      <c r="D513" s="3143"/>
      <c r="E513" s="3143"/>
      <c r="F513" s="3143"/>
      <c r="G513" s="3143"/>
      <c r="H513" s="3143"/>
      <c r="I513" s="3143"/>
      <c r="J513" s="3143"/>
      <c r="K513" s="3143"/>
      <c r="L513" s="3098"/>
      <c r="M513" s="3098"/>
      <c r="N513" s="3098"/>
      <c r="O513" s="3098"/>
      <c r="P513" s="3098"/>
      <c r="Q513" s="3098"/>
      <c r="R513" s="3098"/>
      <c r="S513" s="3098"/>
      <c r="T513" s="3098"/>
      <c r="U513" s="3098"/>
      <c r="V513" s="3098"/>
      <c r="W513" s="3098"/>
      <c r="X513" s="3098"/>
      <c r="Y513" s="3098"/>
      <c r="Z513" s="3098"/>
      <c r="AA513" s="3098"/>
      <c r="AB513" s="3098"/>
      <c r="AC513" s="3098"/>
      <c r="AD513" s="3098"/>
      <c r="AE513" s="3098"/>
      <c r="AF513" s="3098"/>
      <c r="AG513" s="3098"/>
      <c r="AH513" s="3098"/>
      <c r="AI513" s="3098"/>
      <c r="AJ513" s="3098"/>
      <c r="AK513" s="3098"/>
      <c r="AL513" s="3098"/>
      <c r="AM513" s="3098"/>
      <c r="AN513" s="3098"/>
      <c r="AO513" s="3143"/>
      <c r="AP513" s="3143"/>
      <c r="AQ513" s="3143"/>
      <c r="AR513" s="3143"/>
      <c r="AS513" s="3143"/>
      <c r="AT513" s="3143"/>
      <c r="AU513" s="3143"/>
      <c r="AV513" s="3143"/>
      <c r="AW513" s="3143"/>
      <c r="AX513" s="3143"/>
      <c r="AY513" s="3143"/>
      <c r="AZ513" s="3143"/>
      <c r="BA513" s="3143"/>
      <c r="BB513" s="3143"/>
      <c r="BC513" s="3143"/>
      <c r="BD513" s="3143"/>
      <c r="BE513" s="3143"/>
      <c r="BF513" s="3143"/>
      <c r="BG513" s="3143"/>
      <c r="BH513" s="3143"/>
      <c r="BI513" s="3143"/>
      <c r="BJ513" s="3143"/>
      <c r="BK513" s="3143"/>
      <c r="BL513" s="3143"/>
      <c r="BM513" s="3143"/>
      <c r="BN513" s="3143"/>
      <c r="BO513" s="3143"/>
      <c r="BP513" s="3143"/>
      <c r="BQ513" s="3189"/>
      <c r="BR513" s="3189"/>
      <c r="BS513" s="3189"/>
      <c r="BT513" s="3189"/>
      <c r="BU513" s="3189"/>
      <c r="BV513" s="3189"/>
      <c r="BW513" s="3189"/>
      <c r="BX513" s="3189"/>
      <c r="BY513" s="3189"/>
      <c r="BZ513" s="3189"/>
      <c r="CA513" s="3143"/>
      <c r="CB513" s="3143"/>
      <c r="CC513" s="3143"/>
    </row>
    <row r="514" spans="1:81" ht="16.5" customHeight="1">
      <c r="A514" s="3143"/>
      <c r="B514" s="3143"/>
      <c r="C514" s="3143"/>
      <c r="D514" s="3143"/>
      <c r="E514" s="3143"/>
      <c r="F514" s="3143"/>
      <c r="G514" s="3143"/>
      <c r="H514" s="3143"/>
      <c r="I514" s="3143"/>
      <c r="J514" s="3143"/>
      <c r="K514" s="3143"/>
      <c r="L514" s="3098"/>
      <c r="M514" s="3098"/>
      <c r="N514" s="3098"/>
      <c r="O514" s="3098"/>
      <c r="P514" s="3098"/>
      <c r="Q514" s="3098"/>
      <c r="R514" s="3098"/>
      <c r="S514" s="3098"/>
      <c r="T514" s="3098"/>
      <c r="U514" s="3098"/>
      <c r="V514" s="3098"/>
      <c r="W514" s="3098"/>
      <c r="X514" s="3098"/>
      <c r="Y514" s="3098"/>
      <c r="Z514" s="3098"/>
      <c r="AA514" s="3098"/>
      <c r="AB514" s="3098"/>
      <c r="AC514" s="3098"/>
      <c r="AD514" s="3098"/>
      <c r="AE514" s="3098"/>
      <c r="AF514" s="3098"/>
      <c r="AG514" s="3098"/>
      <c r="AH514" s="3098"/>
      <c r="AI514" s="3098"/>
      <c r="AJ514" s="3098"/>
      <c r="AK514" s="3098"/>
      <c r="AL514" s="3098"/>
      <c r="AM514" s="3098"/>
      <c r="AN514" s="3098"/>
      <c r="AO514" s="3143"/>
      <c r="AP514" s="3143"/>
      <c r="AQ514" s="3143"/>
      <c r="AR514" s="3143"/>
      <c r="AS514" s="3143"/>
      <c r="AT514" s="3143"/>
      <c r="AU514" s="3143"/>
      <c r="AV514" s="3143"/>
      <c r="AW514" s="3143"/>
      <c r="AX514" s="3143"/>
      <c r="AY514" s="3143"/>
      <c r="AZ514" s="3143"/>
      <c r="BA514" s="3143"/>
      <c r="BB514" s="3143"/>
      <c r="BC514" s="3143"/>
      <c r="BD514" s="3143"/>
      <c r="BE514" s="3143"/>
      <c r="BF514" s="3143"/>
      <c r="BG514" s="3143"/>
      <c r="BH514" s="3143"/>
      <c r="BI514" s="3143"/>
      <c r="BJ514" s="3143"/>
      <c r="BK514" s="3143"/>
      <c r="BL514" s="3143"/>
      <c r="BM514" s="3143"/>
      <c r="BN514" s="3143"/>
      <c r="BO514" s="3143"/>
      <c r="BP514" s="3143"/>
      <c r="BQ514" s="3189"/>
      <c r="BR514" s="3189"/>
      <c r="BS514" s="3189"/>
      <c r="BT514" s="3189"/>
      <c r="BU514" s="3189"/>
      <c r="BV514" s="3189"/>
      <c r="BW514" s="3189"/>
      <c r="BX514" s="3189"/>
      <c r="BY514" s="3189"/>
      <c r="BZ514" s="3189"/>
      <c r="CA514" s="3143"/>
      <c r="CB514" s="3143"/>
      <c r="CC514" s="3143"/>
    </row>
    <row r="515" spans="1:81" ht="16.5" customHeight="1">
      <c r="A515" s="3143"/>
      <c r="B515" s="3143"/>
      <c r="C515" s="3143"/>
      <c r="D515" s="3143"/>
      <c r="E515" s="3143"/>
      <c r="F515" s="3143"/>
      <c r="G515" s="3143"/>
      <c r="H515" s="3143"/>
      <c r="I515" s="3143"/>
      <c r="J515" s="3143"/>
      <c r="K515" s="3143"/>
      <c r="L515" s="3098"/>
      <c r="M515" s="3098"/>
      <c r="N515" s="3098"/>
      <c r="O515" s="3098"/>
      <c r="P515" s="3098"/>
      <c r="Q515" s="3098"/>
      <c r="R515" s="3098"/>
      <c r="S515" s="3098"/>
      <c r="T515" s="3098"/>
      <c r="U515" s="3098"/>
      <c r="V515" s="3098"/>
      <c r="W515" s="3098"/>
      <c r="X515" s="3098"/>
      <c r="Y515" s="3098"/>
      <c r="Z515" s="3098"/>
      <c r="AA515" s="3098"/>
      <c r="AB515" s="3098"/>
      <c r="AC515" s="3098"/>
      <c r="AD515" s="3098"/>
      <c r="AE515" s="3098"/>
      <c r="AF515" s="3098"/>
      <c r="AG515" s="3098"/>
      <c r="AH515" s="3098"/>
      <c r="AI515" s="3098"/>
      <c r="AJ515" s="3098"/>
      <c r="AK515" s="3098"/>
      <c r="AL515" s="3098"/>
      <c r="AM515" s="3098"/>
      <c r="AN515" s="3098"/>
      <c r="AO515" s="3143"/>
      <c r="AP515" s="3143"/>
      <c r="AQ515" s="3143"/>
      <c r="AR515" s="3143"/>
      <c r="AS515" s="3143"/>
      <c r="AT515" s="3143"/>
      <c r="AU515" s="3143"/>
      <c r="AV515" s="3143"/>
      <c r="AW515" s="3143"/>
      <c r="AX515" s="3143"/>
      <c r="AY515" s="3143"/>
      <c r="AZ515" s="3143"/>
      <c r="BA515" s="3143"/>
      <c r="BB515" s="3143"/>
      <c r="BC515" s="3143"/>
      <c r="BD515" s="3143"/>
      <c r="BE515" s="3143"/>
      <c r="BF515" s="3143"/>
      <c r="BG515" s="3143"/>
      <c r="BH515" s="3143"/>
      <c r="BI515" s="3143"/>
      <c r="BJ515" s="3143"/>
      <c r="BK515" s="3143"/>
      <c r="BL515" s="3143"/>
      <c r="BM515" s="3143"/>
      <c r="BN515" s="3143"/>
      <c r="BO515" s="3143"/>
      <c r="BP515" s="3143"/>
      <c r="BQ515" s="3189"/>
      <c r="BR515" s="3189"/>
      <c r="BS515" s="3189"/>
      <c r="BT515" s="3189"/>
      <c r="BU515" s="3189"/>
      <c r="BV515" s="3189"/>
      <c r="BW515" s="3189"/>
      <c r="BX515" s="3189"/>
      <c r="BY515" s="3189"/>
      <c r="BZ515" s="3189"/>
      <c r="CA515" s="3143"/>
      <c r="CB515" s="3143"/>
      <c r="CC515" s="3143"/>
    </row>
    <row r="516" spans="1:81" ht="16.5" customHeight="1">
      <c r="A516" s="3143"/>
      <c r="B516" s="3143"/>
      <c r="C516" s="3143"/>
      <c r="D516" s="3143"/>
      <c r="E516" s="3143"/>
      <c r="F516" s="3143"/>
      <c r="G516" s="3143"/>
      <c r="H516" s="3143"/>
      <c r="I516" s="3143"/>
      <c r="J516" s="3143"/>
      <c r="K516" s="3143"/>
      <c r="L516" s="3098"/>
      <c r="M516" s="3098"/>
      <c r="N516" s="3098"/>
      <c r="O516" s="3098"/>
      <c r="P516" s="3098"/>
      <c r="Q516" s="3098"/>
      <c r="R516" s="3098"/>
      <c r="S516" s="3098"/>
      <c r="T516" s="3098"/>
      <c r="U516" s="3098"/>
      <c r="V516" s="3098"/>
      <c r="W516" s="3098"/>
      <c r="X516" s="3098"/>
      <c r="Y516" s="3098"/>
      <c r="Z516" s="3098"/>
      <c r="AA516" s="3098"/>
      <c r="AB516" s="3098"/>
      <c r="AC516" s="3098"/>
      <c r="AD516" s="3098"/>
      <c r="AE516" s="3098"/>
      <c r="AF516" s="3098"/>
      <c r="AG516" s="3098"/>
      <c r="AH516" s="3098"/>
      <c r="AI516" s="3098"/>
      <c r="AJ516" s="3098"/>
      <c r="AK516" s="3098"/>
      <c r="AL516" s="3098"/>
      <c r="AM516" s="3098"/>
      <c r="AN516" s="3098"/>
      <c r="AO516" s="3143"/>
      <c r="AP516" s="3143"/>
      <c r="AQ516" s="3143"/>
      <c r="AR516" s="3143"/>
      <c r="AS516" s="3143"/>
      <c r="AT516" s="3143"/>
      <c r="AU516" s="3143"/>
      <c r="AV516" s="3143"/>
      <c r="AW516" s="3143"/>
      <c r="AX516" s="3143"/>
      <c r="AY516" s="3143"/>
      <c r="AZ516" s="3143"/>
      <c r="BA516" s="3143"/>
      <c r="BB516" s="3143"/>
      <c r="BC516" s="3143"/>
      <c r="BD516" s="3143"/>
      <c r="BE516" s="3143"/>
      <c r="BF516" s="3143"/>
      <c r="BG516" s="3143"/>
      <c r="BH516" s="3143"/>
      <c r="BI516" s="3143"/>
      <c r="BJ516" s="3143"/>
      <c r="BK516" s="3143"/>
      <c r="BL516" s="3143"/>
      <c r="BM516" s="3143"/>
      <c r="BN516" s="3143"/>
      <c r="BO516" s="3143"/>
      <c r="BP516" s="3143"/>
      <c r="BQ516" s="3189"/>
      <c r="BR516" s="3189"/>
      <c r="BS516" s="3189"/>
      <c r="BT516" s="3189"/>
      <c r="BU516" s="3189"/>
      <c r="BV516" s="3189"/>
      <c r="BW516" s="3189"/>
      <c r="BX516" s="3189"/>
      <c r="BY516" s="3189"/>
      <c r="BZ516" s="3189"/>
      <c r="CA516" s="3143"/>
      <c r="CB516" s="3143"/>
      <c r="CC516" s="3143"/>
    </row>
    <row r="517" spans="1:81" ht="16.5" customHeight="1">
      <c r="A517" s="3143"/>
      <c r="B517" s="3143"/>
      <c r="C517" s="3143"/>
      <c r="D517" s="3143"/>
      <c r="E517" s="3143"/>
      <c r="F517" s="3143"/>
      <c r="G517" s="3143"/>
      <c r="H517" s="3143"/>
      <c r="I517" s="3143"/>
      <c r="J517" s="3143"/>
      <c r="K517" s="3143"/>
      <c r="L517" s="3098"/>
      <c r="M517" s="3098"/>
      <c r="N517" s="3098"/>
      <c r="O517" s="3098"/>
      <c r="P517" s="3098"/>
      <c r="Q517" s="3098"/>
      <c r="R517" s="3098"/>
      <c r="S517" s="3098"/>
      <c r="T517" s="3098"/>
      <c r="U517" s="3098"/>
      <c r="V517" s="3098"/>
      <c r="W517" s="3098"/>
      <c r="X517" s="3098"/>
      <c r="Y517" s="3098"/>
      <c r="Z517" s="3098"/>
      <c r="AA517" s="3098"/>
      <c r="AB517" s="3098"/>
      <c r="AC517" s="3098"/>
      <c r="AD517" s="3098"/>
      <c r="AE517" s="3098"/>
      <c r="AF517" s="3098"/>
      <c r="AG517" s="3098"/>
      <c r="AH517" s="3098"/>
      <c r="AI517" s="3098"/>
      <c r="AJ517" s="3098"/>
      <c r="AK517" s="3098"/>
      <c r="AL517" s="3098"/>
      <c r="AM517" s="3098"/>
      <c r="AN517" s="3098"/>
      <c r="AO517" s="3143"/>
      <c r="AP517" s="3143"/>
      <c r="AQ517" s="3143"/>
      <c r="AR517" s="3143"/>
      <c r="AS517" s="3143"/>
      <c r="AT517" s="3143"/>
      <c r="AU517" s="3143"/>
      <c r="AV517" s="3143"/>
      <c r="AW517" s="3143"/>
      <c r="AX517" s="3143"/>
      <c r="AY517" s="3143"/>
      <c r="AZ517" s="3143"/>
      <c r="BA517" s="3143"/>
      <c r="BB517" s="3143"/>
      <c r="BC517" s="3143"/>
      <c r="BD517" s="3143"/>
      <c r="BE517" s="3143"/>
      <c r="BF517" s="3143"/>
      <c r="BG517" s="3143"/>
      <c r="BH517" s="3143"/>
      <c r="BI517" s="3143"/>
      <c r="BJ517" s="3143"/>
      <c r="BK517" s="3143"/>
      <c r="BL517" s="3143"/>
      <c r="BM517" s="3143"/>
      <c r="BN517" s="3143"/>
      <c r="BO517" s="3143"/>
      <c r="BP517" s="3143"/>
      <c r="BQ517" s="3189"/>
      <c r="BR517" s="3189"/>
      <c r="BS517" s="3189"/>
      <c r="BT517" s="3189"/>
      <c r="BU517" s="3189"/>
      <c r="BV517" s="3189"/>
      <c r="BW517" s="3189"/>
      <c r="BX517" s="3189"/>
      <c r="BY517" s="3189"/>
      <c r="BZ517" s="3189"/>
      <c r="CA517" s="3143"/>
      <c r="CB517" s="3143"/>
      <c r="CC517" s="3143"/>
    </row>
    <row r="518" spans="1:81" ht="16.5" customHeight="1">
      <c r="A518" s="3143"/>
      <c r="B518" s="3143"/>
      <c r="C518" s="3143"/>
      <c r="D518" s="3143"/>
      <c r="E518" s="3143"/>
      <c r="F518" s="3143"/>
      <c r="G518" s="3143"/>
      <c r="H518" s="3143"/>
      <c r="I518" s="3143"/>
      <c r="J518" s="3143"/>
      <c r="K518" s="3143"/>
      <c r="L518" s="3098"/>
      <c r="M518" s="3098"/>
      <c r="N518" s="3098"/>
      <c r="O518" s="3098"/>
      <c r="P518" s="3098"/>
      <c r="Q518" s="3098"/>
      <c r="R518" s="3098"/>
      <c r="S518" s="3098"/>
      <c r="T518" s="3098"/>
      <c r="U518" s="3098"/>
      <c r="V518" s="3098"/>
      <c r="W518" s="3098"/>
      <c r="X518" s="3098"/>
      <c r="Y518" s="3098"/>
      <c r="Z518" s="3098"/>
      <c r="AA518" s="3098"/>
      <c r="AB518" s="3098"/>
      <c r="AC518" s="3098"/>
      <c r="AD518" s="3098"/>
      <c r="AE518" s="3098"/>
      <c r="AF518" s="3098"/>
      <c r="AG518" s="3098"/>
      <c r="AH518" s="3098"/>
      <c r="AI518" s="3098"/>
      <c r="AJ518" s="3098"/>
      <c r="AK518" s="3098"/>
      <c r="AL518" s="3098"/>
      <c r="AM518" s="3098"/>
      <c r="AN518" s="3098"/>
      <c r="AO518" s="3143"/>
      <c r="AP518" s="3143"/>
      <c r="AQ518" s="3143"/>
      <c r="AR518" s="3143"/>
      <c r="AS518" s="3143"/>
      <c r="AT518" s="3143"/>
      <c r="AU518" s="3143"/>
      <c r="AV518" s="3143"/>
      <c r="AW518" s="3143"/>
      <c r="AX518" s="3143"/>
      <c r="AY518" s="3143"/>
      <c r="AZ518" s="3143"/>
      <c r="BA518" s="3143"/>
      <c r="BB518" s="3143"/>
      <c r="BC518" s="3143"/>
      <c r="BD518" s="3143"/>
      <c r="BE518" s="3143"/>
      <c r="BF518" s="3143"/>
      <c r="BG518" s="3143"/>
      <c r="BH518" s="3143"/>
      <c r="BI518" s="3143"/>
      <c r="BJ518" s="3143"/>
      <c r="BK518" s="3143"/>
      <c r="BL518" s="3143"/>
      <c r="BM518" s="3143"/>
      <c r="BN518" s="3143"/>
      <c r="BO518" s="3143"/>
      <c r="BP518" s="3143"/>
      <c r="BQ518" s="3189"/>
      <c r="BR518" s="3189"/>
      <c r="BS518" s="3189"/>
      <c r="BT518" s="3189"/>
      <c r="BU518" s="3189"/>
      <c r="BV518" s="3189"/>
      <c r="BW518" s="3189"/>
      <c r="BX518" s="3189"/>
      <c r="BY518" s="3189"/>
      <c r="BZ518" s="3189"/>
      <c r="CA518" s="3143"/>
      <c r="CB518" s="3143"/>
      <c r="CC518" s="3143"/>
    </row>
    <row r="519" spans="1:81" ht="16.5" customHeight="1">
      <c r="A519" s="3143"/>
      <c r="B519" s="3143"/>
      <c r="C519" s="3143"/>
      <c r="D519" s="3143"/>
      <c r="E519" s="3143"/>
      <c r="F519" s="3143"/>
      <c r="G519" s="3143"/>
      <c r="H519" s="3143"/>
      <c r="I519" s="3143"/>
      <c r="J519" s="3143"/>
      <c r="K519" s="3143"/>
      <c r="L519" s="3098"/>
      <c r="M519" s="3098"/>
      <c r="N519" s="3098"/>
      <c r="O519" s="3098"/>
      <c r="P519" s="3098"/>
      <c r="Q519" s="3098"/>
      <c r="R519" s="3098"/>
      <c r="S519" s="3098"/>
      <c r="T519" s="3098"/>
      <c r="U519" s="3098"/>
      <c r="V519" s="3098"/>
      <c r="W519" s="3098"/>
      <c r="X519" s="3098"/>
      <c r="Y519" s="3098"/>
      <c r="Z519" s="3098"/>
      <c r="AA519" s="3098"/>
      <c r="AB519" s="3098"/>
      <c r="AC519" s="3098"/>
      <c r="AD519" s="3098"/>
      <c r="AE519" s="3098"/>
      <c r="AF519" s="3098"/>
      <c r="AG519" s="3098"/>
      <c r="AH519" s="3098"/>
      <c r="AI519" s="3098"/>
      <c r="AJ519" s="3098"/>
      <c r="AK519" s="3098"/>
      <c r="AL519" s="3098"/>
      <c r="AM519" s="3098"/>
      <c r="AN519" s="3098"/>
      <c r="AO519" s="3143"/>
      <c r="AP519" s="3143"/>
      <c r="AQ519" s="3143"/>
      <c r="AR519" s="3143"/>
      <c r="AS519" s="3143"/>
      <c r="AT519" s="3143"/>
      <c r="AU519" s="3143"/>
      <c r="AV519" s="3143"/>
      <c r="AW519" s="3143"/>
      <c r="AX519" s="3143"/>
      <c r="AY519" s="3143"/>
      <c r="AZ519" s="3143"/>
      <c r="BA519" s="3143"/>
      <c r="BB519" s="3143"/>
      <c r="BC519" s="3143"/>
      <c r="BD519" s="3143"/>
      <c r="BE519" s="3143"/>
      <c r="BF519" s="3143"/>
      <c r="BG519" s="3143"/>
      <c r="BH519" s="3143"/>
      <c r="BI519" s="3143"/>
      <c r="BJ519" s="3143"/>
      <c r="BK519" s="3143"/>
      <c r="BL519" s="3143"/>
      <c r="BM519" s="3143"/>
      <c r="BN519" s="3143"/>
      <c r="BO519" s="3143"/>
      <c r="BP519" s="3143"/>
      <c r="BQ519" s="3189"/>
      <c r="BR519" s="3189"/>
      <c r="BS519" s="3189"/>
      <c r="BT519" s="3189"/>
      <c r="BU519" s="3189"/>
      <c r="BV519" s="3189"/>
      <c r="BW519" s="3189"/>
      <c r="BX519" s="3189"/>
      <c r="BY519" s="3189"/>
      <c r="BZ519" s="3189"/>
      <c r="CA519" s="3143"/>
      <c r="CB519" s="3143"/>
      <c r="CC519" s="3143"/>
    </row>
    <row r="520" spans="1:81" ht="16.5" customHeight="1">
      <c r="A520" s="3143"/>
      <c r="B520" s="3143"/>
      <c r="C520" s="3143"/>
      <c r="D520" s="3143"/>
      <c r="E520" s="3143"/>
      <c r="F520" s="3143"/>
      <c r="G520" s="3143"/>
      <c r="H520" s="3143"/>
      <c r="I520" s="3143"/>
      <c r="J520" s="3143"/>
      <c r="K520" s="3143"/>
      <c r="L520" s="3098"/>
      <c r="M520" s="3098"/>
      <c r="N520" s="3098"/>
      <c r="O520" s="3098"/>
      <c r="P520" s="3098"/>
      <c r="Q520" s="3098"/>
      <c r="R520" s="3098"/>
      <c r="S520" s="3098"/>
      <c r="T520" s="3098"/>
      <c r="U520" s="3098"/>
      <c r="V520" s="3098"/>
      <c r="W520" s="3098"/>
      <c r="X520" s="3098"/>
      <c r="Y520" s="3098"/>
      <c r="Z520" s="3098"/>
      <c r="AA520" s="3098"/>
      <c r="AB520" s="3098"/>
      <c r="AC520" s="3098"/>
      <c r="AD520" s="3098"/>
      <c r="AE520" s="3098"/>
      <c r="AF520" s="3098"/>
      <c r="AG520" s="3098"/>
      <c r="AH520" s="3098"/>
      <c r="AI520" s="3098"/>
      <c r="AJ520" s="3098"/>
      <c r="AK520" s="3098"/>
      <c r="AL520" s="3098"/>
      <c r="AM520" s="3098"/>
      <c r="AN520" s="3098"/>
      <c r="AO520" s="3143"/>
      <c r="AP520" s="3143"/>
      <c r="AQ520" s="3143"/>
      <c r="AR520" s="3143"/>
      <c r="AS520" s="3143"/>
      <c r="AT520" s="3143"/>
      <c r="AU520" s="3143"/>
      <c r="AV520" s="3143"/>
      <c r="AW520" s="3143"/>
      <c r="AX520" s="3143"/>
      <c r="AY520" s="3143"/>
      <c r="AZ520" s="3143"/>
      <c r="BA520" s="3143"/>
      <c r="BB520" s="3143"/>
      <c r="BC520" s="3143"/>
      <c r="BD520" s="3143"/>
      <c r="BE520" s="3143"/>
      <c r="BF520" s="3143"/>
      <c r="BG520" s="3143"/>
      <c r="BH520" s="3143"/>
      <c r="BI520" s="3143"/>
      <c r="BJ520" s="3143"/>
      <c r="BK520" s="3143"/>
      <c r="BL520" s="3143"/>
      <c r="BM520" s="3143"/>
      <c r="BN520" s="3143"/>
      <c r="BO520" s="3143"/>
      <c r="BP520" s="3143"/>
      <c r="BQ520" s="3189"/>
      <c r="BR520" s="3189"/>
      <c r="BS520" s="3189"/>
      <c r="BT520" s="3189"/>
      <c r="BU520" s="3189"/>
      <c r="BV520" s="3189"/>
      <c r="BW520" s="3189"/>
      <c r="BX520" s="3189"/>
      <c r="BY520" s="3189"/>
      <c r="BZ520" s="3189"/>
      <c r="CA520" s="3143"/>
      <c r="CB520" s="3143"/>
      <c r="CC520" s="3143"/>
    </row>
    <row r="521" spans="1:81" ht="16.5" customHeight="1">
      <c r="A521" s="3143"/>
      <c r="B521" s="3143"/>
      <c r="C521" s="3143"/>
      <c r="D521" s="3143"/>
      <c r="E521" s="3143"/>
      <c r="F521" s="3143"/>
      <c r="G521" s="3143"/>
      <c r="H521" s="3143"/>
      <c r="I521" s="3143"/>
      <c r="J521" s="3143"/>
      <c r="K521" s="3143"/>
      <c r="L521" s="3098"/>
      <c r="M521" s="3098"/>
      <c r="N521" s="3098"/>
      <c r="O521" s="3098"/>
      <c r="P521" s="3098"/>
      <c r="Q521" s="3098"/>
      <c r="R521" s="3098"/>
      <c r="S521" s="3098"/>
      <c r="T521" s="3098"/>
      <c r="U521" s="3098"/>
      <c r="V521" s="3098"/>
      <c r="W521" s="3098"/>
      <c r="X521" s="3098"/>
      <c r="Y521" s="3098"/>
      <c r="Z521" s="3098"/>
      <c r="AA521" s="3098"/>
      <c r="AB521" s="3098"/>
      <c r="AC521" s="3098"/>
      <c r="AD521" s="3098"/>
      <c r="AE521" s="3098"/>
      <c r="AF521" s="3098"/>
      <c r="AG521" s="3098"/>
      <c r="AH521" s="3098"/>
      <c r="AI521" s="3098"/>
      <c r="AJ521" s="3098"/>
      <c r="AK521" s="3098"/>
      <c r="AL521" s="3098"/>
      <c r="AM521" s="3098"/>
      <c r="AN521" s="3098"/>
      <c r="AO521" s="3143"/>
      <c r="AP521" s="3143"/>
      <c r="AQ521" s="3143"/>
      <c r="AR521" s="3143"/>
      <c r="AS521" s="3143"/>
      <c r="AT521" s="3143"/>
      <c r="AU521" s="3143"/>
      <c r="AV521" s="3143"/>
      <c r="AW521" s="3143"/>
      <c r="AX521" s="3143"/>
      <c r="AY521" s="3143"/>
      <c r="AZ521" s="3143"/>
      <c r="BA521" s="3143"/>
      <c r="BB521" s="3143"/>
      <c r="BC521" s="3143"/>
      <c r="BD521" s="3143"/>
      <c r="BE521" s="3143"/>
      <c r="BF521" s="3143"/>
      <c r="BG521" s="3143"/>
      <c r="BH521" s="3143"/>
      <c r="BI521" s="3143"/>
      <c r="BJ521" s="3143"/>
      <c r="BK521" s="3143"/>
      <c r="BL521" s="3143"/>
      <c r="BM521" s="3143"/>
      <c r="BN521" s="3143"/>
      <c r="BO521" s="3143"/>
      <c r="BP521" s="3143"/>
      <c r="BQ521" s="3189"/>
      <c r="BR521" s="3189"/>
      <c r="BS521" s="3189"/>
      <c r="BT521" s="3189"/>
      <c r="BU521" s="3189"/>
      <c r="BV521" s="3189"/>
      <c r="BW521" s="3189"/>
      <c r="BX521" s="3189"/>
      <c r="BY521" s="3189"/>
      <c r="BZ521" s="3189"/>
      <c r="CA521" s="3143"/>
      <c r="CB521" s="3143"/>
      <c r="CC521" s="3143"/>
    </row>
    <row r="522" spans="1:81" ht="16.5" customHeight="1">
      <c r="A522" s="3143"/>
      <c r="B522" s="3143"/>
      <c r="C522" s="3143"/>
      <c r="D522" s="3143"/>
      <c r="E522" s="3143"/>
      <c r="F522" s="3143"/>
      <c r="G522" s="3143"/>
      <c r="H522" s="3143"/>
      <c r="I522" s="3143"/>
      <c r="J522" s="3143"/>
      <c r="K522" s="3143"/>
      <c r="L522" s="3098"/>
      <c r="M522" s="3098"/>
      <c r="N522" s="3098"/>
      <c r="O522" s="3098"/>
      <c r="P522" s="3098"/>
      <c r="Q522" s="3098"/>
      <c r="R522" s="3098"/>
      <c r="S522" s="3098"/>
      <c r="T522" s="3098"/>
      <c r="U522" s="3098"/>
      <c r="V522" s="3098"/>
      <c r="W522" s="3098"/>
      <c r="X522" s="3098"/>
      <c r="Y522" s="3098"/>
      <c r="Z522" s="3098"/>
      <c r="AA522" s="3098"/>
      <c r="AB522" s="3098"/>
      <c r="AC522" s="3098"/>
      <c r="AD522" s="3098"/>
      <c r="AE522" s="3098"/>
      <c r="AF522" s="3098"/>
      <c r="AG522" s="3098"/>
      <c r="AH522" s="3098"/>
      <c r="AI522" s="3098"/>
      <c r="AJ522" s="3098"/>
      <c r="AK522" s="3098"/>
      <c r="AL522" s="3098"/>
      <c r="AM522" s="3098"/>
      <c r="AN522" s="3098"/>
      <c r="AO522" s="3143"/>
      <c r="AP522" s="3143"/>
      <c r="AQ522" s="3143"/>
      <c r="AR522" s="3143"/>
      <c r="AS522" s="3143"/>
      <c r="AT522" s="3143"/>
      <c r="AU522" s="3143"/>
      <c r="AV522" s="3143"/>
      <c r="AW522" s="3143"/>
      <c r="AX522" s="3143"/>
      <c r="AY522" s="3143"/>
      <c r="AZ522" s="3143"/>
      <c r="BA522" s="3143"/>
      <c r="BB522" s="3143"/>
      <c r="BC522" s="3143"/>
      <c r="BD522" s="3143"/>
      <c r="BE522" s="3143"/>
      <c r="BF522" s="3143"/>
      <c r="BG522" s="3143"/>
      <c r="BH522" s="3143"/>
      <c r="BI522" s="3143"/>
      <c r="BJ522" s="3143"/>
      <c r="BK522" s="3143"/>
      <c r="BL522" s="3143"/>
      <c r="BM522" s="3143"/>
      <c r="BN522" s="3143"/>
      <c r="BO522" s="3143"/>
      <c r="BP522" s="3143"/>
      <c r="BQ522" s="3189"/>
      <c r="BR522" s="3189"/>
      <c r="BS522" s="3189"/>
      <c r="BT522" s="3189"/>
      <c r="BU522" s="3189"/>
      <c r="BV522" s="3189"/>
      <c r="BW522" s="3189"/>
      <c r="BX522" s="3189"/>
      <c r="BY522" s="3189"/>
      <c r="BZ522" s="3189"/>
      <c r="CA522" s="3143"/>
      <c r="CB522" s="3143"/>
      <c r="CC522" s="3143"/>
    </row>
    <row r="523" spans="1:81" ht="16.5" customHeight="1">
      <c r="A523" s="3143"/>
      <c r="B523" s="3143"/>
      <c r="C523" s="3143"/>
      <c r="D523" s="3143"/>
      <c r="E523" s="3143"/>
      <c r="F523" s="3143"/>
      <c r="G523" s="3143"/>
      <c r="H523" s="3143"/>
      <c r="I523" s="3143"/>
      <c r="J523" s="3143"/>
      <c r="K523" s="3143"/>
      <c r="L523" s="3098"/>
      <c r="M523" s="3098"/>
      <c r="N523" s="3098"/>
      <c r="O523" s="3098"/>
      <c r="P523" s="3098"/>
      <c r="Q523" s="3098"/>
      <c r="R523" s="3098"/>
      <c r="S523" s="3098"/>
      <c r="T523" s="3098"/>
      <c r="U523" s="3098"/>
      <c r="V523" s="3098"/>
      <c r="W523" s="3098"/>
      <c r="X523" s="3098"/>
      <c r="Y523" s="3098"/>
      <c r="Z523" s="3098"/>
      <c r="AA523" s="3098"/>
      <c r="AB523" s="3098"/>
      <c r="AC523" s="3098"/>
      <c r="AD523" s="3098"/>
      <c r="AE523" s="3098"/>
      <c r="AF523" s="3098"/>
      <c r="AG523" s="3098"/>
      <c r="AH523" s="3098"/>
      <c r="AI523" s="3098"/>
      <c r="AJ523" s="3098"/>
      <c r="AK523" s="3098"/>
      <c r="AL523" s="3098"/>
      <c r="AM523" s="3098"/>
      <c r="AN523" s="3098"/>
      <c r="AO523" s="3143"/>
      <c r="AP523" s="3143"/>
      <c r="AQ523" s="3143"/>
      <c r="AR523" s="3143"/>
      <c r="AS523" s="3143"/>
      <c r="AT523" s="3143"/>
      <c r="AU523" s="3143"/>
      <c r="AV523" s="3143"/>
      <c r="AW523" s="3143"/>
      <c r="AX523" s="3143"/>
      <c r="AY523" s="3143"/>
      <c r="AZ523" s="3143"/>
      <c r="BA523" s="3143"/>
      <c r="BB523" s="3143"/>
      <c r="BC523" s="3143"/>
      <c r="BD523" s="3143"/>
      <c r="BE523" s="3143"/>
      <c r="BF523" s="3143"/>
      <c r="BG523" s="3143"/>
      <c r="BH523" s="3143"/>
      <c r="BI523" s="3143"/>
      <c r="BJ523" s="3143"/>
      <c r="BK523" s="3143"/>
      <c r="BL523" s="3143"/>
      <c r="BM523" s="3143"/>
      <c r="BN523" s="3143"/>
      <c r="BO523" s="3143"/>
      <c r="BP523" s="3143"/>
      <c r="BQ523" s="3189"/>
      <c r="BR523" s="3189"/>
      <c r="BS523" s="3189"/>
      <c r="BT523" s="3189"/>
      <c r="BU523" s="3189"/>
      <c r="BV523" s="3189"/>
      <c r="BW523" s="3189"/>
      <c r="BX523" s="3189"/>
      <c r="BY523" s="3189"/>
      <c r="BZ523" s="3189"/>
      <c r="CA523" s="3143"/>
      <c r="CB523" s="3143"/>
      <c r="CC523" s="3143"/>
    </row>
    <row r="524" spans="1:81" ht="16.5" customHeight="1">
      <c r="A524" s="3143"/>
      <c r="B524" s="3143"/>
      <c r="C524" s="3143"/>
      <c r="D524" s="3143"/>
      <c r="E524" s="3143"/>
      <c r="F524" s="3143"/>
      <c r="G524" s="3143"/>
      <c r="H524" s="3143"/>
      <c r="I524" s="3143"/>
      <c r="J524" s="3143"/>
      <c r="K524" s="3143"/>
      <c r="L524" s="3098"/>
      <c r="M524" s="3098"/>
      <c r="N524" s="3098"/>
      <c r="O524" s="3098"/>
      <c r="P524" s="3098"/>
      <c r="Q524" s="3098"/>
      <c r="R524" s="3098"/>
      <c r="S524" s="3098"/>
      <c r="T524" s="3098"/>
      <c r="U524" s="3098"/>
      <c r="V524" s="3098"/>
      <c r="W524" s="3098"/>
      <c r="X524" s="3098"/>
      <c r="Y524" s="3098"/>
      <c r="Z524" s="3098"/>
      <c r="AA524" s="3098"/>
      <c r="AB524" s="3098"/>
      <c r="AC524" s="3098"/>
      <c r="AD524" s="3098"/>
      <c r="AE524" s="3098"/>
      <c r="AF524" s="3098"/>
      <c r="AG524" s="3098"/>
      <c r="AH524" s="3098"/>
      <c r="AI524" s="3098"/>
      <c r="AJ524" s="3098"/>
      <c r="AK524" s="3098"/>
      <c r="AL524" s="3098"/>
      <c r="AM524" s="3098"/>
      <c r="AN524" s="3098"/>
      <c r="AO524" s="3143"/>
      <c r="AP524" s="3143"/>
      <c r="AQ524" s="3143"/>
      <c r="AR524" s="3143"/>
      <c r="AS524" s="3143"/>
      <c r="AT524" s="3143"/>
      <c r="AU524" s="3143"/>
      <c r="AV524" s="3143"/>
      <c r="AW524" s="3143"/>
      <c r="AX524" s="3143"/>
      <c r="AY524" s="3143"/>
      <c r="AZ524" s="3143"/>
      <c r="BA524" s="3143"/>
      <c r="BB524" s="3143"/>
      <c r="BC524" s="3143"/>
      <c r="BD524" s="3143"/>
      <c r="BE524" s="3143"/>
      <c r="BF524" s="3143"/>
      <c r="BG524" s="3143"/>
      <c r="BH524" s="3143"/>
      <c r="BI524" s="3143"/>
      <c r="BJ524" s="3143"/>
      <c r="BK524" s="3143"/>
      <c r="BL524" s="3143"/>
      <c r="BM524" s="3143"/>
      <c r="BN524" s="3143"/>
      <c r="BO524" s="3143"/>
      <c r="BP524" s="3143"/>
      <c r="BQ524" s="3189"/>
      <c r="BR524" s="3189"/>
      <c r="BS524" s="3189"/>
      <c r="BT524" s="3189"/>
      <c r="BU524" s="3189"/>
      <c r="BV524" s="3189"/>
      <c r="BW524" s="3189"/>
      <c r="BX524" s="3189"/>
      <c r="BY524" s="3189"/>
      <c r="BZ524" s="3189"/>
      <c r="CA524" s="3143"/>
      <c r="CB524" s="3143"/>
      <c r="CC524" s="3143"/>
    </row>
    <row r="525" spans="1:81" ht="16.5" customHeight="1">
      <c r="A525" s="3143"/>
      <c r="B525" s="3143"/>
      <c r="C525" s="3143"/>
      <c r="D525" s="3143"/>
      <c r="E525" s="3143"/>
      <c r="F525" s="3143"/>
      <c r="G525" s="3143"/>
      <c r="H525" s="3143"/>
      <c r="I525" s="3143"/>
      <c r="J525" s="3143"/>
      <c r="K525" s="3143"/>
      <c r="L525" s="3098"/>
      <c r="M525" s="3098"/>
      <c r="N525" s="3098"/>
      <c r="O525" s="3098"/>
      <c r="P525" s="3098"/>
      <c r="Q525" s="3098"/>
      <c r="R525" s="3098"/>
      <c r="S525" s="3098"/>
      <c r="T525" s="3098"/>
      <c r="U525" s="3098"/>
      <c r="V525" s="3098"/>
      <c r="W525" s="3098"/>
      <c r="X525" s="3098"/>
      <c r="Y525" s="3098"/>
      <c r="Z525" s="3098"/>
      <c r="AA525" s="3098"/>
      <c r="AB525" s="3098"/>
      <c r="AC525" s="3098"/>
      <c r="AD525" s="3098"/>
      <c r="AE525" s="3098"/>
      <c r="AF525" s="3098"/>
      <c r="AG525" s="3098"/>
      <c r="AH525" s="3098"/>
      <c r="AI525" s="3098"/>
      <c r="AJ525" s="3098"/>
      <c r="AK525" s="3098"/>
      <c r="AL525" s="3098"/>
      <c r="AM525" s="3098"/>
      <c r="AN525" s="3098"/>
      <c r="AO525" s="3143"/>
      <c r="AP525" s="3143"/>
      <c r="AQ525" s="3143"/>
      <c r="AR525" s="3143"/>
      <c r="AS525" s="3143"/>
      <c r="AT525" s="3143"/>
      <c r="AU525" s="3143"/>
      <c r="AV525" s="3143"/>
      <c r="AW525" s="3143"/>
      <c r="AX525" s="3143"/>
      <c r="AY525" s="3143"/>
      <c r="AZ525" s="3143"/>
      <c r="BA525" s="3143"/>
      <c r="BB525" s="3143"/>
      <c r="BC525" s="3143"/>
      <c r="BD525" s="3143"/>
      <c r="BE525" s="3143"/>
      <c r="BF525" s="3143"/>
      <c r="BG525" s="3143"/>
      <c r="BH525" s="3143"/>
      <c r="BI525" s="3143"/>
      <c r="BJ525" s="3143"/>
      <c r="BK525" s="3143"/>
      <c r="BL525" s="3143"/>
      <c r="BM525" s="3143"/>
      <c r="BN525" s="3143"/>
      <c r="BO525" s="3143"/>
      <c r="BP525" s="3143"/>
      <c r="BQ525" s="3189"/>
      <c r="BR525" s="3189"/>
      <c r="BS525" s="3189"/>
      <c r="BT525" s="3189"/>
      <c r="BU525" s="3189"/>
      <c r="BV525" s="3189"/>
      <c r="BW525" s="3189"/>
      <c r="BX525" s="3189"/>
      <c r="BY525" s="3189"/>
      <c r="BZ525" s="3189"/>
      <c r="CA525" s="3143"/>
      <c r="CB525" s="3143"/>
      <c r="CC525" s="3143"/>
    </row>
    <row r="526" spans="1:81" ht="16.5" customHeight="1">
      <c r="A526" s="3143"/>
      <c r="B526" s="3143"/>
      <c r="C526" s="3143"/>
      <c r="D526" s="3143"/>
      <c r="E526" s="3143"/>
      <c r="F526" s="3143"/>
      <c r="G526" s="3143"/>
      <c r="H526" s="3143"/>
      <c r="I526" s="3143"/>
      <c r="J526" s="3143"/>
      <c r="K526" s="3143"/>
      <c r="L526" s="3098"/>
      <c r="M526" s="3098"/>
      <c r="N526" s="3098"/>
      <c r="O526" s="3098"/>
      <c r="P526" s="3098"/>
      <c r="Q526" s="3098"/>
      <c r="R526" s="3098"/>
      <c r="S526" s="3098"/>
      <c r="T526" s="3098"/>
      <c r="U526" s="3098"/>
      <c r="V526" s="3098"/>
      <c r="W526" s="3098"/>
      <c r="X526" s="3098"/>
      <c r="Y526" s="3098"/>
      <c r="Z526" s="3098"/>
      <c r="AA526" s="3098"/>
      <c r="AB526" s="3098"/>
      <c r="AC526" s="3098"/>
      <c r="AD526" s="3098"/>
      <c r="AE526" s="3098"/>
      <c r="AF526" s="3098"/>
      <c r="AG526" s="3098"/>
      <c r="AH526" s="3098"/>
      <c r="AI526" s="3098"/>
      <c r="AJ526" s="3098"/>
      <c r="AK526" s="3098"/>
      <c r="AL526" s="3098"/>
      <c r="AM526" s="3098"/>
      <c r="AN526" s="3098"/>
      <c r="AO526" s="3143"/>
      <c r="AP526" s="3143"/>
      <c r="AQ526" s="3143"/>
      <c r="AR526" s="3143"/>
      <c r="AS526" s="3143"/>
      <c r="AT526" s="3143"/>
      <c r="AU526" s="3143"/>
      <c r="AV526" s="3143"/>
      <c r="AW526" s="3143"/>
      <c r="AX526" s="3143"/>
      <c r="AY526" s="3143"/>
      <c r="AZ526" s="3143"/>
      <c r="BA526" s="3143"/>
      <c r="BB526" s="3143"/>
      <c r="BC526" s="3143"/>
      <c r="BD526" s="3143"/>
      <c r="BE526" s="3143"/>
      <c r="BF526" s="3143"/>
      <c r="BG526" s="3143"/>
      <c r="BH526" s="3143"/>
      <c r="BI526" s="3143"/>
      <c r="BJ526" s="3143"/>
      <c r="BK526" s="3143"/>
      <c r="BL526" s="3143"/>
      <c r="BM526" s="3143"/>
      <c r="BN526" s="3143"/>
      <c r="BO526" s="3143"/>
      <c r="BP526" s="3143"/>
      <c r="BQ526" s="3189"/>
      <c r="BR526" s="3189"/>
      <c r="BS526" s="3189"/>
      <c r="BT526" s="3189"/>
      <c r="BU526" s="3189"/>
      <c r="BV526" s="3189"/>
      <c r="BW526" s="3189"/>
      <c r="BX526" s="3189"/>
      <c r="BY526" s="3189"/>
      <c r="BZ526" s="3189"/>
      <c r="CA526" s="3143"/>
      <c r="CB526" s="3143"/>
      <c r="CC526" s="3143"/>
    </row>
    <row r="527" spans="1:81" ht="16.5" customHeight="1">
      <c r="A527" s="3143"/>
      <c r="B527" s="3143"/>
      <c r="C527" s="3143"/>
      <c r="D527" s="3143"/>
      <c r="E527" s="3143"/>
      <c r="F527" s="3143"/>
      <c r="G527" s="3143"/>
      <c r="H527" s="3143"/>
      <c r="I527" s="3143"/>
      <c r="J527" s="3143"/>
      <c r="K527" s="3143"/>
      <c r="L527" s="3098"/>
      <c r="M527" s="3098"/>
      <c r="N527" s="3098"/>
      <c r="O527" s="3098"/>
      <c r="P527" s="3098"/>
      <c r="Q527" s="3098"/>
      <c r="R527" s="3098"/>
      <c r="S527" s="3098"/>
      <c r="T527" s="3098"/>
      <c r="U527" s="3098"/>
      <c r="V527" s="3098"/>
      <c r="W527" s="3098"/>
      <c r="X527" s="3098"/>
      <c r="Y527" s="3098"/>
      <c r="Z527" s="3098"/>
      <c r="AA527" s="3098"/>
      <c r="AB527" s="3098"/>
      <c r="AC527" s="3098"/>
      <c r="AD527" s="3098"/>
      <c r="AE527" s="3098"/>
      <c r="AF527" s="3098"/>
      <c r="AG527" s="3098"/>
      <c r="AH527" s="3098"/>
      <c r="AI527" s="3098"/>
      <c r="AJ527" s="3098"/>
      <c r="AK527" s="3098"/>
      <c r="AL527" s="3098"/>
      <c r="AM527" s="3098"/>
      <c r="AN527" s="3098"/>
      <c r="AO527" s="3143"/>
      <c r="AP527" s="3143"/>
      <c r="AQ527" s="3143"/>
      <c r="AR527" s="3143"/>
      <c r="AS527" s="3143"/>
      <c r="AT527" s="3143"/>
      <c r="AU527" s="3143"/>
      <c r="AV527" s="3143"/>
      <c r="AW527" s="3143"/>
      <c r="AX527" s="3143"/>
      <c r="AY527" s="3143"/>
      <c r="AZ527" s="3143"/>
      <c r="BA527" s="3143"/>
      <c r="BB527" s="3143"/>
      <c r="BC527" s="3143"/>
      <c r="BD527" s="3143"/>
      <c r="BE527" s="3143"/>
      <c r="BF527" s="3143"/>
      <c r="BG527" s="3143"/>
      <c r="BH527" s="3143"/>
      <c r="BI527" s="3143"/>
      <c r="BJ527" s="3143"/>
      <c r="BK527" s="3143"/>
      <c r="BL527" s="3143"/>
      <c r="BM527" s="3143"/>
      <c r="BN527" s="3143"/>
      <c r="BO527" s="3143"/>
      <c r="BP527" s="3143"/>
      <c r="BQ527" s="3189"/>
      <c r="BR527" s="3189"/>
      <c r="BS527" s="3189"/>
      <c r="BT527" s="3189"/>
      <c r="BU527" s="3189"/>
      <c r="BV527" s="3189"/>
      <c r="BW527" s="3189"/>
      <c r="BX527" s="3189"/>
      <c r="BY527" s="3189"/>
      <c r="BZ527" s="3189"/>
      <c r="CA527" s="3143"/>
      <c r="CB527" s="3143"/>
      <c r="CC527" s="3143"/>
    </row>
    <row r="528" spans="1:81" ht="16.5" customHeight="1">
      <c r="A528" s="3143"/>
      <c r="B528" s="3143"/>
      <c r="C528" s="3143"/>
      <c r="D528" s="3143"/>
      <c r="E528" s="3143"/>
      <c r="F528" s="3143"/>
      <c r="G528" s="3143"/>
      <c r="H528" s="3143"/>
      <c r="I528" s="3143"/>
      <c r="J528" s="3143"/>
      <c r="K528" s="3143"/>
      <c r="L528" s="3098"/>
      <c r="M528" s="3098"/>
      <c r="N528" s="3098"/>
      <c r="O528" s="3098"/>
      <c r="P528" s="3098"/>
      <c r="Q528" s="3098"/>
      <c r="R528" s="3098"/>
      <c r="S528" s="3098"/>
      <c r="T528" s="3098"/>
      <c r="U528" s="3098"/>
      <c r="V528" s="3098"/>
      <c r="W528" s="3098"/>
      <c r="X528" s="3098"/>
      <c r="Y528" s="3098"/>
      <c r="Z528" s="3098"/>
      <c r="AA528" s="3098"/>
      <c r="AB528" s="3098"/>
      <c r="AC528" s="3098"/>
      <c r="AD528" s="3098"/>
      <c r="AE528" s="3098"/>
      <c r="AF528" s="3098"/>
      <c r="AG528" s="3098"/>
      <c r="AH528" s="3098"/>
      <c r="AI528" s="3098"/>
      <c r="AJ528" s="3098"/>
      <c r="AK528" s="3098"/>
      <c r="AL528" s="3098"/>
      <c r="AM528" s="3098"/>
      <c r="AN528" s="3098"/>
      <c r="AO528" s="3143"/>
      <c r="AP528" s="3143"/>
      <c r="AQ528" s="3143"/>
      <c r="AR528" s="3143"/>
      <c r="AS528" s="3143"/>
      <c r="AT528" s="3143"/>
      <c r="AU528" s="3143"/>
      <c r="AV528" s="3143"/>
      <c r="AW528" s="3143"/>
      <c r="AX528" s="3143"/>
      <c r="AY528" s="3143"/>
      <c r="AZ528" s="3143"/>
      <c r="BA528" s="3143"/>
      <c r="BB528" s="3143"/>
      <c r="BC528" s="3143"/>
      <c r="BD528" s="3143"/>
      <c r="BE528" s="3143"/>
      <c r="BF528" s="3143"/>
      <c r="BG528" s="3143"/>
      <c r="BH528" s="3143"/>
      <c r="BI528" s="3143"/>
      <c r="BJ528" s="3143"/>
      <c r="BK528" s="3143"/>
      <c r="BL528" s="3143"/>
      <c r="BM528" s="3143"/>
      <c r="BN528" s="3143"/>
      <c r="BO528" s="3143"/>
      <c r="BP528" s="3143"/>
      <c r="BQ528" s="3189"/>
      <c r="BR528" s="3189"/>
      <c r="BS528" s="3189"/>
      <c r="BT528" s="3189"/>
      <c r="BU528" s="3189"/>
      <c r="BV528" s="3189"/>
      <c r="BW528" s="3189"/>
      <c r="BX528" s="3189"/>
      <c r="BY528" s="3189"/>
      <c r="BZ528" s="3189"/>
      <c r="CA528" s="3143"/>
      <c r="CB528" s="3143"/>
      <c r="CC528" s="3143"/>
    </row>
    <row r="529" spans="1:81" ht="16.5" customHeight="1">
      <c r="A529" s="3143"/>
      <c r="B529" s="3143"/>
      <c r="C529" s="3143"/>
      <c r="D529" s="3143"/>
      <c r="E529" s="3143"/>
      <c r="F529" s="3143"/>
      <c r="G529" s="3143"/>
      <c r="H529" s="3143"/>
      <c r="I529" s="3143"/>
      <c r="J529" s="3143"/>
      <c r="K529" s="3143"/>
      <c r="L529" s="3098"/>
      <c r="M529" s="3098"/>
      <c r="N529" s="3098"/>
      <c r="O529" s="3098"/>
      <c r="P529" s="3098"/>
      <c r="Q529" s="3098"/>
      <c r="R529" s="3098"/>
      <c r="S529" s="3098"/>
      <c r="T529" s="3098"/>
      <c r="U529" s="3098"/>
      <c r="V529" s="3098"/>
      <c r="W529" s="3098"/>
      <c r="X529" s="3098"/>
      <c r="Y529" s="3098"/>
      <c r="Z529" s="3098"/>
      <c r="AA529" s="3098"/>
      <c r="AB529" s="3098"/>
      <c r="AC529" s="3098"/>
      <c r="AD529" s="3098"/>
      <c r="AE529" s="3098"/>
      <c r="AF529" s="3098"/>
      <c r="AG529" s="3098"/>
      <c r="AH529" s="3098"/>
      <c r="AI529" s="3098"/>
      <c r="AJ529" s="3098"/>
      <c r="AK529" s="3098"/>
      <c r="AL529" s="3098"/>
      <c r="AM529" s="3098"/>
      <c r="AN529" s="3098"/>
      <c r="AO529" s="3143"/>
      <c r="AP529" s="3143"/>
      <c r="AQ529" s="3143"/>
      <c r="AR529" s="3143"/>
      <c r="AS529" s="3143"/>
      <c r="AT529" s="3143"/>
      <c r="AU529" s="3143"/>
      <c r="AV529" s="3143"/>
      <c r="AW529" s="3143"/>
      <c r="AX529" s="3143"/>
      <c r="AY529" s="3143"/>
      <c r="AZ529" s="3143"/>
      <c r="BA529" s="3143"/>
      <c r="BB529" s="3143"/>
      <c r="BC529" s="3143"/>
      <c r="BD529" s="3143"/>
      <c r="BE529" s="3143"/>
      <c r="BF529" s="3143"/>
      <c r="BG529" s="3143"/>
      <c r="BH529" s="3143"/>
      <c r="BI529" s="3143"/>
      <c r="BJ529" s="3143"/>
      <c r="BK529" s="3143"/>
      <c r="BL529" s="3143"/>
      <c r="BM529" s="3143"/>
      <c r="BN529" s="3143"/>
      <c r="BO529" s="3143"/>
      <c r="BP529" s="3143"/>
      <c r="BQ529" s="3189"/>
      <c r="BR529" s="3189"/>
      <c r="BS529" s="3189"/>
      <c r="BT529" s="3189"/>
      <c r="BU529" s="3189"/>
      <c r="BV529" s="3189"/>
      <c r="BW529" s="3189"/>
      <c r="BX529" s="3189"/>
      <c r="BY529" s="3189"/>
      <c r="BZ529" s="3189"/>
      <c r="CA529" s="3143"/>
      <c r="CB529" s="3143"/>
      <c r="CC529" s="3143"/>
    </row>
    <row r="530" spans="1:81" ht="16.5" customHeight="1">
      <c r="A530" s="3143"/>
      <c r="B530" s="3143"/>
      <c r="C530" s="3143"/>
      <c r="D530" s="3143"/>
      <c r="E530" s="3143"/>
      <c r="F530" s="3143"/>
      <c r="G530" s="3143"/>
      <c r="H530" s="3143"/>
      <c r="I530" s="3143"/>
      <c r="J530" s="3143"/>
      <c r="K530" s="3143"/>
      <c r="L530" s="3098"/>
      <c r="M530" s="3098"/>
      <c r="N530" s="3098"/>
      <c r="O530" s="3098"/>
      <c r="P530" s="3098"/>
      <c r="Q530" s="3098"/>
      <c r="R530" s="3098"/>
      <c r="S530" s="3098"/>
      <c r="T530" s="3098"/>
      <c r="U530" s="3098"/>
      <c r="V530" s="3098"/>
      <c r="W530" s="3098"/>
      <c r="X530" s="3098"/>
      <c r="Y530" s="3098"/>
      <c r="Z530" s="3098"/>
      <c r="AA530" s="3098"/>
      <c r="AB530" s="3098"/>
      <c r="AC530" s="3098"/>
      <c r="AD530" s="3098"/>
      <c r="AE530" s="3098"/>
      <c r="AF530" s="3098"/>
      <c r="AG530" s="3098"/>
      <c r="AH530" s="3098"/>
      <c r="AI530" s="3098"/>
      <c r="AJ530" s="3098"/>
      <c r="AK530" s="3098"/>
      <c r="AL530" s="3098"/>
      <c r="AM530" s="3098"/>
      <c r="AN530" s="3098"/>
      <c r="AO530" s="3143"/>
      <c r="AP530" s="3143"/>
      <c r="AQ530" s="3143"/>
      <c r="AR530" s="3143"/>
      <c r="AS530" s="3143"/>
      <c r="AT530" s="3143"/>
      <c r="AU530" s="3143"/>
      <c r="AV530" s="3143"/>
      <c r="AW530" s="3143"/>
      <c r="AX530" s="3143"/>
      <c r="AY530" s="3143"/>
      <c r="AZ530" s="3143"/>
      <c r="BA530" s="3143"/>
      <c r="BB530" s="3143"/>
      <c r="BC530" s="3143"/>
      <c r="BD530" s="3143"/>
      <c r="BE530" s="3143"/>
      <c r="BF530" s="3143"/>
      <c r="BG530" s="3143"/>
      <c r="BH530" s="3143"/>
      <c r="BI530" s="3143"/>
      <c r="BJ530" s="3143"/>
      <c r="BK530" s="3143"/>
      <c r="BL530" s="3143"/>
      <c r="BM530" s="3143"/>
      <c r="BN530" s="3143"/>
      <c r="BO530" s="3143"/>
      <c r="BP530" s="3143"/>
      <c r="BQ530" s="3189"/>
      <c r="BR530" s="3189"/>
      <c r="BS530" s="3189"/>
      <c r="BT530" s="3189"/>
      <c r="BU530" s="3189"/>
      <c r="BV530" s="3189"/>
      <c r="BW530" s="3189"/>
      <c r="BX530" s="3189"/>
      <c r="BY530" s="3189"/>
      <c r="BZ530" s="3189"/>
      <c r="CA530" s="3143"/>
      <c r="CB530" s="3143"/>
      <c r="CC530" s="3143"/>
    </row>
    <row r="531" spans="1:81" ht="16.5" customHeight="1">
      <c r="A531" s="3143"/>
      <c r="B531" s="3143"/>
      <c r="C531" s="3143"/>
      <c r="D531" s="3143"/>
      <c r="E531" s="3143"/>
      <c r="F531" s="3143"/>
      <c r="G531" s="3143"/>
      <c r="H531" s="3143"/>
      <c r="I531" s="3143"/>
      <c r="J531" s="3143"/>
      <c r="K531" s="3143"/>
      <c r="L531" s="3098"/>
      <c r="M531" s="3098"/>
      <c r="N531" s="3098"/>
      <c r="O531" s="3098"/>
      <c r="P531" s="3098"/>
      <c r="Q531" s="3098"/>
      <c r="R531" s="3098"/>
      <c r="S531" s="3098"/>
      <c r="T531" s="3098"/>
      <c r="U531" s="3098"/>
      <c r="V531" s="3098"/>
      <c r="W531" s="3098"/>
      <c r="X531" s="3098"/>
      <c r="Y531" s="3098"/>
      <c r="Z531" s="3098"/>
      <c r="AA531" s="3098"/>
      <c r="AB531" s="3098"/>
      <c r="AC531" s="3098"/>
      <c r="AD531" s="3098"/>
      <c r="AE531" s="3098"/>
      <c r="AF531" s="3098"/>
      <c r="AG531" s="3098"/>
      <c r="AH531" s="3098"/>
      <c r="AI531" s="3098"/>
      <c r="AJ531" s="3098"/>
      <c r="AK531" s="3098"/>
      <c r="AL531" s="3098"/>
      <c r="AM531" s="3098"/>
      <c r="AN531" s="3098"/>
      <c r="AO531" s="3143"/>
      <c r="AP531" s="3143"/>
      <c r="AQ531" s="3143"/>
      <c r="AR531" s="3143"/>
      <c r="AS531" s="3143"/>
      <c r="AT531" s="3143"/>
      <c r="AU531" s="3143"/>
      <c r="AV531" s="3143"/>
      <c r="AW531" s="3143"/>
      <c r="AX531" s="3143"/>
      <c r="AY531" s="3143"/>
      <c r="AZ531" s="3143"/>
      <c r="BA531" s="3143"/>
      <c r="BB531" s="3143"/>
      <c r="BC531" s="3143"/>
      <c r="BD531" s="3143"/>
      <c r="BE531" s="3143"/>
      <c r="BF531" s="3143"/>
      <c r="BG531" s="3143"/>
      <c r="BH531" s="3143"/>
      <c r="BI531" s="3143"/>
      <c r="BJ531" s="3143"/>
      <c r="BK531" s="3143"/>
      <c r="BL531" s="3143"/>
      <c r="BM531" s="3143"/>
      <c r="BN531" s="3143"/>
      <c r="BO531" s="3143"/>
      <c r="BP531" s="3143"/>
      <c r="BQ531" s="3189"/>
      <c r="BR531" s="3189"/>
      <c r="BS531" s="3189"/>
      <c r="BT531" s="3189"/>
      <c r="BU531" s="3189"/>
      <c r="BV531" s="3189"/>
      <c r="BW531" s="3189"/>
      <c r="BX531" s="3189"/>
      <c r="BY531" s="3189"/>
      <c r="BZ531" s="3189"/>
      <c r="CA531" s="3143"/>
      <c r="CB531" s="3143"/>
      <c r="CC531" s="3143"/>
    </row>
    <row r="532" spans="1:81" ht="16.5" customHeight="1">
      <c r="A532" s="3143"/>
      <c r="B532" s="3143"/>
      <c r="C532" s="3143"/>
      <c r="D532" s="3143"/>
      <c r="E532" s="3143"/>
      <c r="F532" s="3143"/>
      <c r="G532" s="3143"/>
      <c r="H532" s="3143"/>
      <c r="I532" s="3143"/>
      <c r="J532" s="3143"/>
      <c r="K532" s="3143"/>
      <c r="L532" s="3098"/>
      <c r="M532" s="3098"/>
      <c r="N532" s="3098"/>
      <c r="O532" s="3098"/>
      <c r="P532" s="3098"/>
      <c r="Q532" s="3098"/>
      <c r="R532" s="3098"/>
      <c r="S532" s="3098"/>
      <c r="T532" s="3098"/>
      <c r="U532" s="3098"/>
      <c r="V532" s="3098"/>
      <c r="W532" s="3098"/>
      <c r="X532" s="3098"/>
      <c r="Y532" s="3098"/>
      <c r="Z532" s="3098"/>
      <c r="AA532" s="3098"/>
      <c r="AB532" s="3098"/>
      <c r="AC532" s="3098"/>
      <c r="AD532" s="3098"/>
      <c r="AE532" s="3098"/>
      <c r="AF532" s="3098"/>
      <c r="AG532" s="3098"/>
      <c r="AH532" s="3098"/>
      <c r="AI532" s="3098"/>
      <c r="AJ532" s="3098"/>
      <c r="AK532" s="3098"/>
      <c r="AL532" s="3098"/>
      <c r="AM532" s="3098"/>
      <c r="AN532" s="3098"/>
      <c r="AO532" s="3143"/>
      <c r="AP532" s="3143"/>
      <c r="AQ532" s="3143"/>
      <c r="AR532" s="3143"/>
      <c r="AS532" s="3143"/>
      <c r="AT532" s="3143"/>
      <c r="AU532" s="3143"/>
      <c r="AV532" s="3143"/>
      <c r="AW532" s="3143"/>
      <c r="AX532" s="3143"/>
      <c r="AY532" s="3143"/>
      <c r="AZ532" s="3143"/>
      <c r="BA532" s="3143"/>
      <c r="BB532" s="3143"/>
      <c r="BC532" s="3143"/>
      <c r="BD532" s="3143"/>
      <c r="BE532" s="3143"/>
      <c r="BF532" s="3143"/>
      <c r="BG532" s="3143"/>
      <c r="BH532" s="3143"/>
      <c r="BI532" s="3143"/>
      <c r="BJ532" s="3143"/>
      <c r="BK532" s="3143"/>
      <c r="BL532" s="3143"/>
      <c r="BM532" s="3143"/>
      <c r="BN532" s="3143"/>
      <c r="BO532" s="3143"/>
      <c r="BP532" s="3143"/>
      <c r="BQ532" s="3189"/>
      <c r="BR532" s="3189"/>
      <c r="BS532" s="3189"/>
      <c r="BT532" s="3189"/>
      <c r="BU532" s="3189"/>
      <c r="BV532" s="3189"/>
      <c r="BW532" s="3189"/>
      <c r="BX532" s="3189"/>
      <c r="BY532" s="3189"/>
      <c r="BZ532" s="3189"/>
      <c r="CA532" s="3143"/>
      <c r="CB532" s="3143"/>
      <c r="CC532" s="3143"/>
    </row>
    <row r="533" spans="1:81" ht="16.5" customHeight="1">
      <c r="A533" s="3143"/>
      <c r="B533" s="3143"/>
      <c r="C533" s="3143"/>
      <c r="D533" s="3143"/>
      <c r="E533" s="3143"/>
      <c r="F533" s="3143"/>
      <c r="G533" s="3143"/>
      <c r="H533" s="3143"/>
      <c r="I533" s="3143"/>
      <c r="J533" s="3143"/>
      <c r="K533" s="3143"/>
      <c r="L533" s="3098"/>
      <c r="M533" s="3098"/>
      <c r="N533" s="3098"/>
      <c r="O533" s="3098"/>
      <c r="P533" s="3098"/>
      <c r="Q533" s="3098"/>
      <c r="R533" s="3098"/>
      <c r="S533" s="3098"/>
      <c r="T533" s="3098"/>
      <c r="U533" s="3098"/>
      <c r="V533" s="3098"/>
      <c r="W533" s="3098"/>
      <c r="X533" s="3098"/>
      <c r="Y533" s="3098"/>
      <c r="Z533" s="3098"/>
      <c r="AA533" s="3098"/>
      <c r="AB533" s="3098"/>
      <c r="AC533" s="3098"/>
      <c r="AD533" s="3098"/>
      <c r="AE533" s="3098"/>
      <c r="AF533" s="3098"/>
      <c r="AG533" s="3098"/>
      <c r="AH533" s="3098"/>
      <c r="AI533" s="3098"/>
      <c r="AJ533" s="3098"/>
      <c r="AK533" s="3098"/>
      <c r="AL533" s="3098"/>
      <c r="AM533" s="3098"/>
      <c r="AN533" s="3098"/>
      <c r="AO533" s="3143"/>
      <c r="AP533" s="3143"/>
      <c r="AQ533" s="3143"/>
      <c r="AR533" s="3143"/>
      <c r="AS533" s="3143"/>
      <c r="AT533" s="3143"/>
      <c r="AU533" s="3143"/>
      <c r="AV533" s="3143"/>
      <c r="AW533" s="3143"/>
      <c r="AX533" s="3143"/>
      <c r="AY533" s="3143"/>
      <c r="AZ533" s="3143"/>
      <c r="BA533" s="3143"/>
      <c r="BB533" s="3143"/>
      <c r="BC533" s="3143"/>
      <c r="BD533" s="3143"/>
      <c r="BE533" s="3143"/>
      <c r="BF533" s="3143"/>
      <c r="BG533" s="3143"/>
      <c r="BH533" s="3143"/>
      <c r="BI533" s="3143"/>
      <c r="BJ533" s="3143"/>
      <c r="BK533" s="3143"/>
      <c r="BL533" s="3143"/>
      <c r="BM533" s="3143"/>
      <c r="BN533" s="3143"/>
      <c r="BO533" s="3143"/>
      <c r="BP533" s="3143"/>
      <c r="BQ533" s="3189"/>
      <c r="BR533" s="3189"/>
      <c r="BS533" s="3189"/>
      <c r="BT533" s="3189"/>
      <c r="BU533" s="3189"/>
      <c r="BV533" s="3189"/>
      <c r="BW533" s="3189"/>
      <c r="BX533" s="3189"/>
      <c r="BY533" s="3189"/>
      <c r="BZ533" s="3189"/>
      <c r="CA533" s="3143"/>
      <c r="CB533" s="3143"/>
      <c r="CC533" s="3143"/>
    </row>
    <row r="534" spans="1:81" ht="16.5" customHeight="1">
      <c r="A534" s="3143"/>
      <c r="B534" s="3143"/>
      <c r="C534" s="3143"/>
      <c r="D534" s="3143"/>
      <c r="E534" s="3143"/>
      <c r="F534" s="3143"/>
      <c r="G534" s="3143"/>
      <c r="H534" s="3143"/>
      <c r="I534" s="3143"/>
      <c r="J534" s="3143"/>
      <c r="K534" s="3143"/>
      <c r="L534" s="3098"/>
      <c r="M534" s="3098"/>
      <c r="N534" s="3098"/>
      <c r="O534" s="3098"/>
      <c r="P534" s="3098"/>
      <c r="Q534" s="3098"/>
      <c r="R534" s="3098"/>
      <c r="S534" s="3098"/>
      <c r="T534" s="3098"/>
      <c r="U534" s="3098"/>
      <c r="V534" s="3098"/>
      <c r="W534" s="3098"/>
      <c r="X534" s="3098"/>
      <c r="Y534" s="3098"/>
      <c r="Z534" s="3098"/>
      <c r="AA534" s="3098"/>
      <c r="AB534" s="3098"/>
      <c r="AC534" s="3098"/>
      <c r="AD534" s="3098"/>
      <c r="AE534" s="3098"/>
      <c r="AF534" s="3098"/>
      <c r="AG534" s="3098"/>
      <c r="AH534" s="3098"/>
      <c r="AI534" s="3098"/>
      <c r="AJ534" s="3098"/>
      <c r="AK534" s="3098"/>
      <c r="AL534" s="3098"/>
      <c r="AM534" s="3098"/>
      <c r="AN534" s="3098"/>
      <c r="AO534" s="3143"/>
      <c r="AP534" s="3143"/>
      <c r="AQ534" s="3143"/>
      <c r="AR534" s="3143"/>
      <c r="AS534" s="3143"/>
      <c r="AT534" s="3143"/>
      <c r="AU534" s="3143"/>
      <c r="AV534" s="3143"/>
      <c r="AW534" s="3143"/>
      <c r="AX534" s="3143"/>
      <c r="AY534" s="3143"/>
      <c r="AZ534" s="3143"/>
      <c r="BA534" s="3143"/>
      <c r="BB534" s="3143"/>
      <c r="BC534" s="3143"/>
      <c r="BD534" s="3143"/>
      <c r="BE534" s="3143"/>
      <c r="BF534" s="3143"/>
      <c r="BG534" s="3143"/>
      <c r="BH534" s="3143"/>
      <c r="BI534" s="3143"/>
      <c r="BJ534" s="3143"/>
      <c r="BK534" s="3143"/>
      <c r="BL534" s="3143"/>
      <c r="BM534" s="3143"/>
      <c r="BN534" s="3143"/>
      <c r="BO534" s="3143"/>
      <c r="BP534" s="3143"/>
      <c r="BQ534" s="3189"/>
      <c r="BR534" s="3189"/>
      <c r="BS534" s="3189"/>
      <c r="BT534" s="3189"/>
      <c r="BU534" s="3189"/>
      <c r="BV534" s="3189"/>
      <c r="BW534" s="3189"/>
      <c r="BX534" s="3189"/>
      <c r="BY534" s="3189"/>
      <c r="BZ534" s="3189"/>
      <c r="CA534" s="3143"/>
      <c r="CB534" s="3143"/>
      <c r="CC534" s="3143"/>
    </row>
    <row r="535" spans="1:81" ht="16.5" customHeight="1">
      <c r="A535" s="3143"/>
      <c r="B535" s="3143"/>
      <c r="C535" s="3143"/>
      <c r="D535" s="3143"/>
      <c r="E535" s="3143"/>
      <c r="F535" s="3143"/>
      <c r="G535" s="3143"/>
      <c r="H535" s="3143"/>
      <c r="I535" s="3143"/>
      <c r="J535" s="3143"/>
      <c r="K535" s="3143"/>
      <c r="L535" s="3098"/>
      <c r="M535" s="3098"/>
      <c r="N535" s="3098"/>
      <c r="O535" s="3098"/>
      <c r="P535" s="3098"/>
      <c r="Q535" s="3098"/>
      <c r="R535" s="3098"/>
      <c r="S535" s="3098"/>
      <c r="T535" s="3098"/>
      <c r="U535" s="3098"/>
      <c r="V535" s="3098"/>
      <c r="W535" s="3098"/>
      <c r="X535" s="3098"/>
      <c r="Y535" s="3098"/>
      <c r="Z535" s="3098"/>
      <c r="AA535" s="3098"/>
      <c r="AB535" s="3098"/>
      <c r="AC535" s="3098"/>
      <c r="AD535" s="3098"/>
      <c r="AE535" s="3098"/>
      <c r="AF535" s="3098"/>
      <c r="AG535" s="3098"/>
      <c r="AH535" s="3098"/>
      <c r="AI535" s="3098"/>
      <c r="AJ535" s="3098"/>
      <c r="AK535" s="3098"/>
      <c r="AL535" s="3098"/>
      <c r="AM535" s="3098"/>
      <c r="AN535" s="3098"/>
      <c r="AO535" s="3143"/>
      <c r="AP535" s="3143"/>
      <c r="AQ535" s="3143"/>
      <c r="AR535" s="3143"/>
      <c r="AS535" s="3143"/>
      <c r="AT535" s="3143"/>
      <c r="AU535" s="3143"/>
      <c r="AV535" s="3143"/>
      <c r="AW535" s="3143"/>
      <c r="AX535" s="3143"/>
      <c r="AY535" s="3143"/>
      <c r="AZ535" s="3143"/>
      <c r="BA535" s="3143"/>
      <c r="BB535" s="3143"/>
      <c r="BC535" s="3143"/>
      <c r="BD535" s="3143"/>
      <c r="BE535" s="3143"/>
      <c r="BF535" s="3143"/>
      <c r="BG535" s="3143"/>
      <c r="BH535" s="3143"/>
      <c r="BI535" s="3143"/>
      <c r="BJ535" s="3143"/>
      <c r="BK535" s="3143"/>
      <c r="BL535" s="3143"/>
      <c r="BM535" s="3143"/>
      <c r="BN535" s="3143"/>
      <c r="BO535" s="3143"/>
      <c r="BP535" s="3143"/>
      <c r="BQ535" s="3189"/>
      <c r="BR535" s="3189"/>
      <c r="BS535" s="3189"/>
      <c r="BT535" s="3189"/>
      <c r="BU535" s="3189"/>
      <c r="BV535" s="3189"/>
      <c r="BW535" s="3189"/>
      <c r="BX535" s="3189"/>
      <c r="BY535" s="3189"/>
      <c r="BZ535" s="3189"/>
      <c r="CA535" s="3143"/>
      <c r="CB535" s="3143"/>
      <c r="CC535" s="3143"/>
    </row>
    <row r="536" spans="1:81" ht="16.5" customHeight="1">
      <c r="A536" s="3143"/>
      <c r="B536" s="3143"/>
      <c r="C536" s="3143"/>
      <c r="D536" s="3143"/>
      <c r="E536" s="3143"/>
      <c r="F536" s="3143"/>
      <c r="G536" s="3143"/>
      <c r="H536" s="3143"/>
      <c r="I536" s="3143"/>
      <c r="J536" s="3143"/>
      <c r="K536" s="3143"/>
      <c r="L536" s="3098"/>
      <c r="M536" s="3098"/>
      <c r="N536" s="3098"/>
      <c r="O536" s="3098"/>
      <c r="P536" s="3098"/>
      <c r="Q536" s="3098"/>
      <c r="R536" s="3098"/>
      <c r="S536" s="3098"/>
      <c r="T536" s="3098"/>
      <c r="U536" s="3098"/>
      <c r="V536" s="3098"/>
      <c r="W536" s="3098"/>
      <c r="X536" s="3098"/>
      <c r="Y536" s="3098"/>
      <c r="Z536" s="3098"/>
      <c r="AA536" s="3098"/>
      <c r="AB536" s="3098"/>
      <c r="AC536" s="3098"/>
      <c r="AD536" s="3098"/>
      <c r="AE536" s="3098"/>
      <c r="AF536" s="3098"/>
      <c r="AG536" s="3098"/>
      <c r="AH536" s="3098"/>
      <c r="AI536" s="3098"/>
      <c r="AJ536" s="3098"/>
      <c r="AK536" s="3098"/>
      <c r="AL536" s="3098"/>
      <c r="AM536" s="3098"/>
      <c r="AN536" s="3098"/>
      <c r="AO536" s="3143"/>
      <c r="AP536" s="3143"/>
      <c r="AQ536" s="3143"/>
      <c r="AR536" s="3143"/>
      <c r="AS536" s="3143"/>
      <c r="AT536" s="3143"/>
      <c r="AU536" s="3143"/>
      <c r="AV536" s="3143"/>
      <c r="AW536" s="3143"/>
      <c r="AX536" s="3143"/>
      <c r="AY536" s="3143"/>
      <c r="AZ536" s="3143"/>
      <c r="BA536" s="3143"/>
      <c r="BB536" s="3143"/>
      <c r="BC536" s="3143"/>
      <c r="BD536" s="3143"/>
      <c r="BE536" s="3143"/>
      <c r="BF536" s="3143"/>
      <c r="BG536" s="3143"/>
      <c r="BH536" s="3143"/>
      <c r="BI536" s="3143"/>
      <c r="BJ536" s="3143"/>
      <c r="BK536" s="3143"/>
      <c r="BL536" s="3143"/>
      <c r="BM536" s="3143"/>
      <c r="BN536" s="3143"/>
      <c r="BO536" s="3143"/>
      <c r="BP536" s="3143"/>
      <c r="BQ536" s="3189"/>
      <c r="BR536" s="3189"/>
      <c r="BS536" s="3189"/>
      <c r="BT536" s="3189"/>
      <c r="BU536" s="3189"/>
      <c r="BV536" s="3189"/>
      <c r="BW536" s="3189"/>
      <c r="BX536" s="3189"/>
      <c r="BY536" s="3189"/>
      <c r="BZ536" s="3189"/>
      <c r="CA536" s="3143"/>
      <c r="CB536" s="3143"/>
      <c r="CC536" s="3143"/>
    </row>
    <row r="537" spans="1:81" ht="16.5" customHeight="1">
      <c r="A537" s="3143"/>
      <c r="B537" s="3143"/>
      <c r="C537" s="3143"/>
      <c r="D537" s="3143"/>
      <c r="E537" s="3143"/>
      <c r="F537" s="3143"/>
      <c r="G537" s="3143"/>
      <c r="H537" s="3143"/>
      <c r="I537" s="3143"/>
      <c r="J537" s="3143"/>
      <c r="K537" s="3143"/>
      <c r="L537" s="3098"/>
      <c r="M537" s="3098"/>
      <c r="N537" s="3098"/>
      <c r="O537" s="3098"/>
      <c r="P537" s="3098"/>
      <c r="Q537" s="3098"/>
      <c r="R537" s="3098"/>
      <c r="S537" s="3098"/>
      <c r="T537" s="3098"/>
      <c r="U537" s="3098"/>
      <c r="V537" s="3098"/>
      <c r="W537" s="3098"/>
      <c r="X537" s="3098"/>
      <c r="Y537" s="3098"/>
      <c r="Z537" s="3098"/>
      <c r="AA537" s="3098"/>
      <c r="AB537" s="3098"/>
      <c r="AC537" s="3098"/>
      <c r="AD537" s="3098"/>
      <c r="AE537" s="3098"/>
      <c r="AF537" s="3098"/>
      <c r="AG537" s="3098"/>
      <c r="AH537" s="3098"/>
      <c r="AI537" s="3098"/>
      <c r="AJ537" s="3098"/>
      <c r="AK537" s="3098"/>
      <c r="AL537" s="3098"/>
      <c r="AM537" s="3098"/>
      <c r="AN537" s="3098"/>
      <c r="AO537" s="3143"/>
      <c r="AP537" s="3143"/>
      <c r="AQ537" s="3143"/>
      <c r="AR537" s="3143"/>
      <c r="AS537" s="3143"/>
      <c r="AT537" s="3143"/>
      <c r="AU537" s="3143"/>
      <c r="AV537" s="3143"/>
      <c r="AW537" s="3143"/>
      <c r="AX537" s="3143"/>
      <c r="AY537" s="3143"/>
      <c r="AZ537" s="3143"/>
      <c r="BA537" s="3143"/>
      <c r="BB537" s="3143"/>
      <c r="BC537" s="3143"/>
      <c r="BD537" s="3143"/>
      <c r="BE537" s="3143"/>
      <c r="BF537" s="3143"/>
      <c r="BG537" s="3143"/>
      <c r="BH537" s="3143"/>
      <c r="BI537" s="3143"/>
      <c r="BJ537" s="3143"/>
      <c r="BK537" s="3143"/>
      <c r="BL537" s="3143"/>
      <c r="BM537" s="3143"/>
      <c r="BN537" s="3143"/>
      <c r="BO537" s="3143"/>
      <c r="BP537" s="3143"/>
      <c r="BQ537" s="3189"/>
      <c r="BR537" s="3189"/>
      <c r="BS537" s="3189"/>
      <c r="BT537" s="3189"/>
      <c r="BU537" s="3189"/>
      <c r="BV537" s="3189"/>
      <c r="BW537" s="3189"/>
      <c r="BX537" s="3189"/>
      <c r="BY537" s="3189"/>
      <c r="BZ537" s="3189"/>
      <c r="CA537" s="3143"/>
      <c r="CB537" s="3143"/>
      <c r="CC537" s="3143"/>
    </row>
    <row r="538" spans="1:81" ht="16.5" customHeight="1">
      <c r="A538" s="3143"/>
      <c r="B538" s="3143"/>
      <c r="C538" s="3143"/>
      <c r="D538" s="3143"/>
      <c r="E538" s="3143"/>
      <c r="F538" s="3143"/>
      <c r="G538" s="3143"/>
      <c r="H538" s="3143"/>
      <c r="I538" s="3143"/>
      <c r="J538" s="3143"/>
      <c r="K538" s="3143"/>
      <c r="L538" s="3098"/>
      <c r="M538" s="3098"/>
      <c r="N538" s="3098"/>
      <c r="O538" s="3098"/>
      <c r="P538" s="3098"/>
      <c r="Q538" s="3098"/>
      <c r="R538" s="3098"/>
      <c r="S538" s="3098"/>
      <c r="T538" s="3098"/>
      <c r="U538" s="3098"/>
      <c r="V538" s="3098"/>
      <c r="W538" s="3098"/>
      <c r="X538" s="3098"/>
      <c r="Y538" s="3098"/>
      <c r="Z538" s="3098"/>
      <c r="AA538" s="3098"/>
      <c r="AB538" s="3098"/>
      <c r="AC538" s="3098"/>
      <c r="AD538" s="3098"/>
      <c r="AE538" s="3098"/>
      <c r="AF538" s="3098"/>
      <c r="AG538" s="3098"/>
      <c r="AH538" s="3098"/>
      <c r="AI538" s="3098"/>
      <c r="AJ538" s="3098"/>
      <c r="AK538" s="3098"/>
      <c r="AL538" s="3098"/>
      <c r="AM538" s="3098"/>
      <c r="AN538" s="3098"/>
      <c r="AO538" s="3143"/>
      <c r="AP538" s="3143"/>
      <c r="AQ538" s="3143"/>
      <c r="AR538" s="3143"/>
      <c r="AS538" s="3143"/>
      <c r="AT538" s="3143"/>
      <c r="AU538" s="3143"/>
      <c r="AV538" s="3143"/>
      <c r="AW538" s="3143"/>
      <c r="AX538" s="3143"/>
      <c r="AY538" s="3143"/>
      <c r="AZ538" s="3143"/>
      <c r="BA538" s="3143"/>
      <c r="BB538" s="3143"/>
      <c r="BC538" s="3143"/>
      <c r="BD538" s="3143"/>
      <c r="BE538" s="3143"/>
      <c r="BF538" s="3143"/>
      <c r="BG538" s="3143"/>
      <c r="BH538" s="3143"/>
      <c r="BI538" s="3143"/>
      <c r="BJ538" s="3143"/>
      <c r="BK538" s="3143"/>
      <c r="BL538" s="3143"/>
      <c r="BM538" s="3143"/>
      <c r="BN538" s="3143"/>
      <c r="BO538" s="3143"/>
      <c r="BP538" s="3143"/>
      <c r="BQ538" s="3189"/>
      <c r="BR538" s="3189"/>
      <c r="BS538" s="3189"/>
      <c r="BT538" s="3189"/>
      <c r="BU538" s="3189"/>
      <c r="BV538" s="3189"/>
      <c r="BW538" s="3189"/>
      <c r="BX538" s="3189"/>
      <c r="BY538" s="3189"/>
      <c r="BZ538" s="3189"/>
      <c r="CA538" s="3143"/>
      <c r="CB538" s="3143"/>
      <c r="CC538" s="3143"/>
    </row>
    <row r="539" spans="1:81" ht="16.5" customHeight="1">
      <c r="A539" s="3143"/>
      <c r="B539" s="3143"/>
      <c r="C539" s="3143"/>
      <c r="D539" s="3143"/>
      <c r="E539" s="3143"/>
      <c r="F539" s="3143"/>
      <c r="G539" s="3143"/>
      <c r="H539" s="3143"/>
      <c r="I539" s="3143"/>
      <c r="J539" s="3143"/>
      <c r="K539" s="3143"/>
      <c r="L539" s="3098"/>
      <c r="M539" s="3098"/>
      <c r="N539" s="3098"/>
      <c r="O539" s="3098"/>
      <c r="P539" s="3098"/>
      <c r="Q539" s="3098"/>
      <c r="R539" s="3098"/>
      <c r="S539" s="3098"/>
      <c r="T539" s="3098"/>
      <c r="U539" s="3098"/>
      <c r="V539" s="3098"/>
      <c r="W539" s="3098"/>
      <c r="X539" s="3098"/>
      <c r="Y539" s="3098"/>
      <c r="Z539" s="3098"/>
      <c r="AA539" s="3098"/>
      <c r="AB539" s="3098"/>
      <c r="AC539" s="3098"/>
      <c r="AD539" s="3098"/>
      <c r="AE539" s="3098"/>
      <c r="AF539" s="3098"/>
      <c r="AG539" s="3098"/>
      <c r="AH539" s="3098"/>
      <c r="AI539" s="3098"/>
      <c r="AJ539" s="3098"/>
      <c r="AK539" s="3098"/>
      <c r="AL539" s="3098"/>
      <c r="AM539" s="3098"/>
      <c r="AN539" s="3098"/>
      <c r="AO539" s="3143"/>
      <c r="AP539" s="3143"/>
      <c r="AQ539" s="3143"/>
      <c r="AR539" s="3143"/>
      <c r="AS539" s="3143"/>
      <c r="AT539" s="3143"/>
      <c r="AU539" s="3143"/>
      <c r="AV539" s="3143"/>
      <c r="AW539" s="3143"/>
      <c r="AX539" s="3143"/>
      <c r="AY539" s="3143"/>
      <c r="AZ539" s="3143"/>
      <c r="BA539" s="3143"/>
      <c r="BB539" s="3143"/>
      <c r="BC539" s="3143"/>
      <c r="BD539" s="3143"/>
      <c r="BE539" s="3143"/>
      <c r="BF539" s="3143"/>
      <c r="BG539" s="3143"/>
      <c r="BH539" s="3143"/>
      <c r="BI539" s="3143"/>
      <c r="BJ539" s="3143"/>
      <c r="BK539" s="3143"/>
      <c r="BL539" s="3143"/>
      <c r="BM539" s="3143"/>
      <c r="BN539" s="3143"/>
      <c r="BO539" s="3143"/>
      <c r="BP539" s="3143"/>
      <c r="BQ539" s="3189"/>
      <c r="BR539" s="3189"/>
      <c r="BS539" s="3189"/>
      <c r="BT539" s="3189"/>
      <c r="BU539" s="3189"/>
      <c r="BV539" s="3189"/>
      <c r="BW539" s="3189"/>
      <c r="BX539" s="3189"/>
      <c r="BY539" s="3189"/>
      <c r="BZ539" s="3189"/>
      <c r="CA539" s="3143"/>
      <c r="CB539" s="3143"/>
      <c r="CC539" s="3143"/>
    </row>
    <row r="540" spans="1:81" ht="16.5" customHeight="1">
      <c r="A540" s="3143"/>
      <c r="B540" s="3143"/>
      <c r="C540" s="3143"/>
      <c r="D540" s="3143"/>
      <c r="E540" s="3143"/>
      <c r="F540" s="3143"/>
      <c r="G540" s="3143"/>
      <c r="H540" s="3143"/>
      <c r="I540" s="3143"/>
      <c r="J540" s="3143"/>
      <c r="K540" s="3143"/>
      <c r="L540" s="3098"/>
      <c r="M540" s="3098"/>
      <c r="N540" s="3098"/>
      <c r="O540" s="3098"/>
      <c r="P540" s="3098"/>
      <c r="Q540" s="3098"/>
      <c r="R540" s="3098"/>
      <c r="S540" s="3098"/>
      <c r="T540" s="3098"/>
      <c r="U540" s="3098"/>
      <c r="V540" s="3098"/>
      <c r="W540" s="3098"/>
      <c r="X540" s="3098"/>
      <c r="Y540" s="3098"/>
      <c r="Z540" s="3098"/>
      <c r="AA540" s="3098"/>
      <c r="AB540" s="3098"/>
      <c r="AC540" s="3098"/>
      <c r="AD540" s="3098"/>
      <c r="AE540" s="3098"/>
      <c r="AF540" s="3098"/>
      <c r="AG540" s="3098"/>
      <c r="AH540" s="3098"/>
      <c r="AI540" s="3098"/>
      <c r="AJ540" s="3098"/>
      <c r="AK540" s="3098"/>
      <c r="AL540" s="3098"/>
      <c r="AM540" s="3098"/>
      <c r="AN540" s="3098"/>
      <c r="AO540" s="3143"/>
      <c r="AP540" s="3143"/>
      <c r="AQ540" s="3143"/>
      <c r="AR540" s="3143"/>
      <c r="AS540" s="3143"/>
      <c r="AT540" s="3143"/>
      <c r="AU540" s="3143"/>
      <c r="AV540" s="3143"/>
      <c r="AW540" s="3143"/>
      <c r="AX540" s="3143"/>
      <c r="AY540" s="3143"/>
      <c r="AZ540" s="3143"/>
      <c r="BA540" s="3143"/>
      <c r="BB540" s="3143"/>
      <c r="BC540" s="3143"/>
      <c r="BD540" s="3143"/>
      <c r="BE540" s="3143"/>
      <c r="BF540" s="3143"/>
      <c r="BG540" s="3143"/>
      <c r="BH540" s="3143"/>
      <c r="BI540" s="3143"/>
      <c r="BJ540" s="3143"/>
      <c r="BK540" s="3143"/>
      <c r="BL540" s="3143"/>
      <c r="BM540" s="3143"/>
      <c r="BN540" s="3143"/>
      <c r="BO540" s="3143"/>
      <c r="BP540" s="3143"/>
      <c r="BQ540" s="3189"/>
      <c r="BR540" s="3189"/>
      <c r="BS540" s="3189"/>
      <c r="BT540" s="3189"/>
      <c r="BU540" s="3189"/>
      <c r="BV540" s="3189"/>
      <c r="BW540" s="3189"/>
      <c r="BX540" s="3189"/>
      <c r="BY540" s="3189"/>
      <c r="BZ540" s="3189"/>
      <c r="CA540" s="3143"/>
      <c r="CB540" s="3143"/>
      <c r="CC540" s="3143"/>
    </row>
    <row r="541" spans="1:81" ht="16.5" customHeight="1">
      <c r="A541" s="3143"/>
      <c r="B541" s="3143"/>
      <c r="C541" s="3143"/>
      <c r="D541" s="3143"/>
      <c r="E541" s="3143"/>
      <c r="F541" s="3143"/>
      <c r="G541" s="3143"/>
      <c r="H541" s="3143"/>
      <c r="I541" s="3143"/>
      <c r="J541" s="3143"/>
      <c r="K541" s="3143"/>
      <c r="L541" s="3098"/>
      <c r="M541" s="3098"/>
      <c r="N541" s="3098"/>
      <c r="O541" s="3098"/>
      <c r="P541" s="3098"/>
      <c r="Q541" s="3098"/>
      <c r="R541" s="3098"/>
      <c r="S541" s="3098"/>
      <c r="T541" s="3098"/>
      <c r="U541" s="3098"/>
      <c r="V541" s="3098"/>
      <c r="W541" s="3098"/>
      <c r="X541" s="3098"/>
      <c r="Y541" s="3098"/>
      <c r="Z541" s="3098"/>
      <c r="AA541" s="3098"/>
      <c r="AB541" s="3098"/>
      <c r="AC541" s="3098"/>
      <c r="AD541" s="3098"/>
      <c r="AE541" s="3098"/>
      <c r="AF541" s="3098"/>
      <c r="AG541" s="3098"/>
      <c r="AH541" s="3098"/>
      <c r="AI541" s="3098"/>
      <c r="AJ541" s="3098"/>
      <c r="AK541" s="3098"/>
      <c r="AL541" s="3098"/>
      <c r="AM541" s="3098"/>
      <c r="AN541" s="3098"/>
      <c r="AO541" s="3143"/>
      <c r="AP541" s="3143"/>
      <c r="AQ541" s="3143"/>
      <c r="AR541" s="3143"/>
      <c r="AS541" s="3143"/>
      <c r="AT541" s="3143"/>
      <c r="AU541" s="3143"/>
      <c r="AV541" s="3143"/>
      <c r="AW541" s="3143"/>
      <c r="AX541" s="3143"/>
      <c r="AY541" s="3143"/>
      <c r="AZ541" s="3143"/>
      <c r="BA541" s="3143"/>
      <c r="BB541" s="3143"/>
      <c r="BC541" s="3143"/>
      <c r="BD541" s="3143"/>
      <c r="BE541" s="3143"/>
      <c r="BF541" s="3143"/>
      <c r="BG541" s="3143"/>
      <c r="BH541" s="3143"/>
      <c r="BI541" s="3143"/>
      <c r="BJ541" s="3143"/>
      <c r="BK541" s="3143"/>
      <c r="BL541" s="3143"/>
      <c r="BM541" s="3143"/>
      <c r="BN541" s="3143"/>
      <c r="BO541" s="3143"/>
      <c r="BP541" s="3143"/>
      <c r="BQ541" s="3189"/>
      <c r="BR541" s="3189"/>
      <c r="BS541" s="3189"/>
      <c r="BT541" s="3189"/>
      <c r="BU541" s="3189"/>
      <c r="BV541" s="3189"/>
      <c r="BW541" s="3189"/>
      <c r="BX541" s="3189"/>
      <c r="BY541" s="3189"/>
      <c r="BZ541" s="3189"/>
      <c r="CA541" s="3143"/>
      <c r="CB541" s="3143"/>
      <c r="CC541" s="3143"/>
    </row>
    <row r="542" spans="1:81" ht="16.5" customHeight="1">
      <c r="A542" s="3143"/>
      <c r="B542" s="3143"/>
      <c r="C542" s="3143"/>
      <c r="D542" s="3143"/>
      <c r="E542" s="3143"/>
      <c r="F542" s="3143"/>
      <c r="G542" s="3143"/>
      <c r="H542" s="3143"/>
      <c r="I542" s="3143"/>
      <c r="J542" s="3143"/>
      <c r="K542" s="3143"/>
      <c r="L542" s="3098"/>
      <c r="M542" s="3098"/>
      <c r="N542" s="3098"/>
      <c r="O542" s="3098"/>
      <c r="P542" s="3098"/>
      <c r="Q542" s="3098"/>
      <c r="R542" s="3098"/>
      <c r="S542" s="3098"/>
      <c r="T542" s="3098"/>
      <c r="U542" s="3098"/>
      <c r="V542" s="3098"/>
      <c r="W542" s="3098"/>
      <c r="X542" s="3098"/>
      <c r="Y542" s="3098"/>
      <c r="Z542" s="3098"/>
      <c r="AA542" s="3098"/>
      <c r="AB542" s="3098"/>
      <c r="AC542" s="3098"/>
      <c r="AD542" s="3098"/>
      <c r="AE542" s="3098"/>
      <c r="AF542" s="3098"/>
      <c r="AG542" s="3098"/>
      <c r="AH542" s="3098"/>
      <c r="AI542" s="3098"/>
      <c r="AJ542" s="3098"/>
      <c r="AK542" s="3098"/>
      <c r="AL542" s="3098"/>
      <c r="AM542" s="3098"/>
      <c r="AN542" s="3098"/>
      <c r="AO542" s="3143"/>
      <c r="AP542" s="3143"/>
      <c r="AQ542" s="3143"/>
      <c r="AR542" s="3143"/>
      <c r="AS542" s="3143"/>
      <c r="AT542" s="3143"/>
      <c r="AU542" s="3143"/>
      <c r="AV542" s="3143"/>
      <c r="AW542" s="3143"/>
      <c r="AX542" s="3143"/>
      <c r="AY542" s="3143"/>
      <c r="AZ542" s="3143"/>
      <c r="BA542" s="3143"/>
      <c r="BB542" s="3143"/>
      <c r="BC542" s="3143"/>
      <c r="BD542" s="3143"/>
      <c r="BE542" s="3143"/>
      <c r="BF542" s="3143"/>
      <c r="BG542" s="3143"/>
      <c r="BH542" s="3143"/>
      <c r="BI542" s="3143"/>
      <c r="BJ542" s="3143"/>
      <c r="BK542" s="3143"/>
      <c r="BL542" s="3143"/>
      <c r="BM542" s="3143"/>
      <c r="BN542" s="3143"/>
      <c r="BO542" s="3143"/>
      <c r="BP542" s="3143"/>
      <c r="BQ542" s="3189"/>
      <c r="BR542" s="3189"/>
      <c r="BS542" s="3189"/>
      <c r="BT542" s="3189"/>
      <c r="BU542" s="3189"/>
      <c r="BV542" s="3189"/>
      <c r="BW542" s="3189"/>
      <c r="BX542" s="3189"/>
      <c r="BY542" s="3189"/>
      <c r="BZ542" s="3189"/>
      <c r="CA542" s="3143"/>
      <c r="CB542" s="3143"/>
      <c r="CC542" s="3143"/>
    </row>
    <row r="543" spans="1:81" ht="16.5" customHeight="1">
      <c r="A543" s="3143"/>
      <c r="B543" s="3143"/>
      <c r="C543" s="3143"/>
      <c r="D543" s="3143"/>
      <c r="E543" s="3143"/>
      <c r="F543" s="3143"/>
      <c r="G543" s="3143"/>
      <c r="H543" s="3143"/>
      <c r="I543" s="3143"/>
      <c r="J543" s="3143"/>
      <c r="K543" s="3143"/>
      <c r="L543" s="3098"/>
      <c r="M543" s="3098"/>
      <c r="N543" s="3098"/>
      <c r="O543" s="3098"/>
      <c r="P543" s="3098"/>
      <c r="Q543" s="3098"/>
      <c r="R543" s="3098"/>
      <c r="S543" s="3098"/>
      <c r="T543" s="3098"/>
      <c r="U543" s="3098"/>
      <c r="V543" s="3098"/>
      <c r="W543" s="3098"/>
      <c r="X543" s="3098"/>
      <c r="Y543" s="3098"/>
      <c r="Z543" s="3098"/>
      <c r="AA543" s="3098"/>
      <c r="AB543" s="3098"/>
      <c r="AC543" s="3098"/>
      <c r="AD543" s="3098"/>
      <c r="AE543" s="3098"/>
      <c r="AF543" s="3098"/>
      <c r="AG543" s="3098"/>
      <c r="AH543" s="3098"/>
      <c r="AI543" s="3098"/>
      <c r="AJ543" s="3098"/>
      <c r="AK543" s="3098"/>
      <c r="AL543" s="3098"/>
      <c r="AM543" s="3098"/>
      <c r="AN543" s="3098"/>
      <c r="AO543" s="3143"/>
      <c r="AP543" s="3143"/>
      <c r="AQ543" s="3143"/>
      <c r="AR543" s="3143"/>
      <c r="AS543" s="3143"/>
      <c r="AT543" s="3143"/>
      <c r="AU543" s="3143"/>
      <c r="AV543" s="3143"/>
      <c r="AW543" s="3143"/>
      <c r="AX543" s="3143"/>
      <c r="AY543" s="3143"/>
      <c r="AZ543" s="3143"/>
      <c r="BA543" s="3143"/>
      <c r="BB543" s="3143"/>
      <c r="BC543" s="3143"/>
      <c r="BD543" s="3143"/>
      <c r="BE543" s="3143"/>
      <c r="BF543" s="3143"/>
      <c r="BG543" s="3143"/>
      <c r="BH543" s="3143"/>
      <c r="BI543" s="3143"/>
      <c r="BJ543" s="3143"/>
      <c r="BK543" s="3143"/>
      <c r="BL543" s="3143"/>
      <c r="BM543" s="3143"/>
      <c r="BN543" s="3143"/>
      <c r="BO543" s="3143"/>
      <c r="BP543" s="3143"/>
      <c r="BQ543" s="3189"/>
      <c r="BR543" s="3189"/>
      <c r="BS543" s="3189"/>
      <c r="BT543" s="3189"/>
      <c r="BU543" s="3189"/>
      <c r="BV543" s="3189"/>
      <c r="BW543" s="3189"/>
      <c r="BX543" s="3189"/>
      <c r="BY543" s="3189"/>
      <c r="BZ543" s="3189"/>
      <c r="CA543" s="3143"/>
      <c r="CB543" s="3143"/>
      <c r="CC543" s="3143"/>
    </row>
    <row r="544" spans="1:81" ht="16.5" customHeight="1">
      <c r="A544" s="3143"/>
      <c r="B544" s="3143"/>
      <c r="C544" s="3143"/>
      <c r="D544" s="3143"/>
      <c r="E544" s="3143"/>
      <c r="F544" s="3143"/>
      <c r="G544" s="3143"/>
      <c r="H544" s="3143"/>
      <c r="I544" s="3143"/>
      <c r="J544" s="3143"/>
      <c r="K544" s="3143"/>
      <c r="L544" s="3098"/>
      <c r="M544" s="3098"/>
      <c r="N544" s="3098"/>
      <c r="O544" s="3098"/>
      <c r="P544" s="3098"/>
      <c r="Q544" s="3098"/>
      <c r="R544" s="3098"/>
      <c r="S544" s="3098"/>
      <c r="T544" s="3098"/>
      <c r="U544" s="3098"/>
      <c r="V544" s="3098"/>
      <c r="W544" s="3098"/>
      <c r="X544" s="3098"/>
      <c r="Y544" s="3098"/>
      <c r="Z544" s="3098"/>
      <c r="AA544" s="3098"/>
      <c r="AB544" s="3098"/>
      <c r="AC544" s="3098"/>
      <c r="AD544" s="3098"/>
      <c r="AE544" s="3098"/>
      <c r="AF544" s="3098"/>
      <c r="AG544" s="3098"/>
      <c r="AH544" s="3098"/>
      <c r="AI544" s="3098"/>
      <c r="AJ544" s="3098"/>
      <c r="AK544" s="3098"/>
      <c r="AL544" s="3098"/>
      <c r="AM544" s="3098"/>
      <c r="AN544" s="3098"/>
      <c r="AO544" s="3143"/>
      <c r="AP544" s="3143"/>
      <c r="AQ544" s="3143"/>
      <c r="AR544" s="3143"/>
      <c r="AS544" s="3143"/>
      <c r="AT544" s="3143"/>
      <c r="AU544" s="3143"/>
      <c r="AV544" s="3143"/>
      <c r="AW544" s="3143"/>
      <c r="AX544" s="3143"/>
      <c r="AY544" s="3143"/>
      <c r="AZ544" s="3143"/>
      <c r="BA544" s="3143"/>
      <c r="BB544" s="3143"/>
      <c r="BC544" s="3143"/>
      <c r="BD544" s="3143"/>
      <c r="BE544" s="3143"/>
      <c r="BF544" s="3143"/>
      <c r="BG544" s="3143"/>
      <c r="BH544" s="3143"/>
      <c r="BI544" s="3143"/>
      <c r="BJ544" s="3143"/>
      <c r="BK544" s="3143"/>
      <c r="BL544" s="3143"/>
      <c r="BM544" s="3143"/>
      <c r="BN544" s="3143"/>
      <c r="BO544" s="3143"/>
      <c r="BP544" s="3143"/>
      <c r="BQ544" s="3189"/>
      <c r="BR544" s="3189"/>
      <c r="BS544" s="3189"/>
      <c r="BT544" s="3189"/>
      <c r="BU544" s="3189"/>
      <c r="BV544" s="3189"/>
      <c r="BW544" s="3189"/>
      <c r="BX544" s="3189"/>
      <c r="BY544" s="3189"/>
      <c r="BZ544" s="3189"/>
      <c r="CA544" s="3143"/>
      <c r="CB544" s="3143"/>
      <c r="CC544" s="3143"/>
    </row>
    <row r="545" spans="1:81" ht="16.5" customHeight="1">
      <c r="A545" s="3143"/>
      <c r="B545" s="3143"/>
      <c r="C545" s="3143"/>
      <c r="D545" s="3143"/>
      <c r="E545" s="3143"/>
      <c r="F545" s="3143"/>
      <c r="G545" s="3143"/>
      <c r="H545" s="3143"/>
      <c r="I545" s="3143"/>
      <c r="J545" s="3143"/>
      <c r="K545" s="3143"/>
      <c r="L545" s="3098"/>
      <c r="M545" s="3098"/>
      <c r="N545" s="3098"/>
      <c r="O545" s="3098"/>
      <c r="P545" s="3098"/>
      <c r="Q545" s="3098"/>
      <c r="R545" s="3098"/>
      <c r="S545" s="3098"/>
      <c r="T545" s="3098"/>
      <c r="U545" s="3098"/>
      <c r="V545" s="3098"/>
      <c r="W545" s="3098"/>
      <c r="X545" s="3098"/>
      <c r="Y545" s="3098"/>
      <c r="Z545" s="3098"/>
      <c r="AA545" s="3098"/>
      <c r="AB545" s="3098"/>
      <c r="AC545" s="3098"/>
      <c r="AD545" s="3098"/>
      <c r="AE545" s="3098"/>
      <c r="AF545" s="3098"/>
      <c r="AG545" s="3098"/>
      <c r="AH545" s="3098"/>
      <c r="AI545" s="3098"/>
      <c r="AJ545" s="3098"/>
      <c r="AK545" s="3098"/>
      <c r="AL545" s="3098"/>
      <c r="AM545" s="3098"/>
      <c r="AN545" s="3098"/>
      <c r="AO545" s="3143"/>
      <c r="AP545" s="3143"/>
      <c r="AQ545" s="3143"/>
      <c r="AR545" s="3143"/>
      <c r="AS545" s="3143"/>
      <c r="AT545" s="3143"/>
      <c r="AU545" s="3143"/>
      <c r="AV545" s="3143"/>
      <c r="AW545" s="3143"/>
      <c r="AX545" s="3143"/>
      <c r="AY545" s="3143"/>
      <c r="AZ545" s="3143"/>
      <c r="BA545" s="3143"/>
      <c r="BB545" s="3143"/>
      <c r="BC545" s="3143"/>
      <c r="BD545" s="3143"/>
      <c r="BE545" s="3143"/>
      <c r="BF545" s="3143"/>
      <c r="BG545" s="3143"/>
      <c r="BH545" s="3143"/>
      <c r="BI545" s="3143"/>
      <c r="BJ545" s="3143"/>
      <c r="BK545" s="3143"/>
      <c r="BL545" s="3143"/>
      <c r="BM545" s="3143"/>
      <c r="BN545" s="3143"/>
      <c r="BO545" s="3143"/>
      <c r="BP545" s="3143"/>
      <c r="BQ545" s="3189"/>
      <c r="BR545" s="3189"/>
      <c r="BS545" s="3189"/>
      <c r="BT545" s="3189"/>
      <c r="BU545" s="3189"/>
      <c r="BV545" s="3189"/>
      <c r="BW545" s="3189"/>
      <c r="BX545" s="3189"/>
      <c r="BY545" s="3189"/>
      <c r="BZ545" s="3189"/>
      <c r="CA545" s="3143"/>
      <c r="CB545" s="3143"/>
      <c r="CC545" s="3143"/>
    </row>
    <row r="546" spans="1:81" ht="16.5" customHeight="1">
      <c r="A546" s="3143"/>
      <c r="B546" s="3143"/>
      <c r="C546" s="3143"/>
      <c r="D546" s="3143"/>
      <c r="E546" s="3143"/>
      <c r="F546" s="3143"/>
      <c r="G546" s="3143"/>
      <c r="H546" s="3143"/>
      <c r="I546" s="3143"/>
      <c r="J546" s="3143"/>
      <c r="K546" s="3143"/>
      <c r="L546" s="3098"/>
      <c r="M546" s="3098"/>
      <c r="N546" s="3098"/>
      <c r="O546" s="3098"/>
      <c r="P546" s="3098"/>
      <c r="Q546" s="3098"/>
      <c r="R546" s="3098"/>
      <c r="S546" s="3098"/>
      <c r="T546" s="3098"/>
      <c r="U546" s="3098"/>
      <c r="V546" s="3098"/>
      <c r="W546" s="3098"/>
      <c r="X546" s="3098"/>
      <c r="Y546" s="3098"/>
      <c r="Z546" s="3098"/>
      <c r="AA546" s="3098"/>
      <c r="AB546" s="3098"/>
      <c r="AC546" s="3098"/>
      <c r="AD546" s="3098"/>
      <c r="AE546" s="3098"/>
      <c r="AF546" s="3098"/>
      <c r="AG546" s="3098"/>
      <c r="AH546" s="3098"/>
      <c r="AI546" s="3098"/>
      <c r="AJ546" s="3098"/>
      <c r="AK546" s="3098"/>
      <c r="AL546" s="3098"/>
      <c r="AM546" s="3098"/>
      <c r="AN546" s="3098"/>
      <c r="AO546" s="3143"/>
      <c r="AP546" s="3143"/>
      <c r="AQ546" s="3143"/>
      <c r="AR546" s="3143"/>
      <c r="AS546" s="3143"/>
      <c r="AT546" s="3143"/>
      <c r="AU546" s="3143"/>
      <c r="AV546" s="3143"/>
      <c r="AW546" s="3143"/>
      <c r="AX546" s="3143"/>
      <c r="AY546" s="3143"/>
      <c r="AZ546" s="3143"/>
      <c r="BA546" s="3143"/>
      <c r="BB546" s="3143"/>
      <c r="BC546" s="3143"/>
      <c r="BD546" s="3143"/>
      <c r="BE546" s="3143"/>
      <c r="BF546" s="3143"/>
      <c r="BG546" s="3143"/>
      <c r="BH546" s="3143"/>
      <c r="BI546" s="3143"/>
      <c r="BJ546" s="3143"/>
      <c r="BK546" s="3143"/>
      <c r="BL546" s="3143"/>
      <c r="BM546" s="3143"/>
      <c r="BN546" s="3143"/>
      <c r="BO546" s="3143"/>
      <c r="BP546" s="3143"/>
      <c r="BQ546" s="3189"/>
      <c r="BR546" s="3189"/>
      <c r="BS546" s="3189"/>
      <c r="BT546" s="3189"/>
      <c r="BU546" s="3189"/>
      <c r="BV546" s="3189"/>
      <c r="BW546" s="3189"/>
      <c r="BX546" s="3189"/>
      <c r="BY546" s="3189"/>
      <c r="BZ546" s="3189"/>
      <c r="CA546" s="3143"/>
      <c r="CB546" s="3143"/>
      <c r="CC546" s="3143"/>
    </row>
    <row r="547" spans="1:81" ht="16.5" customHeight="1">
      <c r="A547" s="3143"/>
      <c r="B547" s="3143"/>
      <c r="C547" s="3143"/>
      <c r="D547" s="3143"/>
      <c r="E547" s="3143"/>
      <c r="F547" s="3143"/>
      <c r="G547" s="3143"/>
      <c r="H547" s="3143"/>
      <c r="I547" s="3143"/>
      <c r="J547" s="3143"/>
      <c r="K547" s="3143"/>
      <c r="L547" s="3098"/>
      <c r="M547" s="3098"/>
      <c r="N547" s="3098"/>
      <c r="O547" s="3098"/>
      <c r="P547" s="3098"/>
      <c r="Q547" s="3098"/>
      <c r="R547" s="3098"/>
      <c r="S547" s="3098"/>
      <c r="T547" s="3098"/>
      <c r="U547" s="3098"/>
      <c r="V547" s="3098"/>
      <c r="W547" s="3098"/>
      <c r="X547" s="3098"/>
      <c r="Y547" s="3098"/>
      <c r="Z547" s="3098"/>
      <c r="AA547" s="3098"/>
      <c r="AB547" s="3098"/>
      <c r="AC547" s="3098"/>
      <c r="AD547" s="3098"/>
      <c r="AE547" s="3098"/>
      <c r="AF547" s="3098"/>
      <c r="AG547" s="3098"/>
      <c r="AH547" s="3098"/>
      <c r="AI547" s="3098"/>
      <c r="AJ547" s="3098"/>
      <c r="AK547" s="3098"/>
      <c r="AL547" s="3098"/>
      <c r="AM547" s="3098"/>
      <c r="AN547" s="3098"/>
      <c r="AO547" s="3143"/>
      <c r="AP547" s="3143"/>
      <c r="AQ547" s="3143"/>
      <c r="AR547" s="3143"/>
      <c r="AS547" s="3143"/>
      <c r="AT547" s="3143"/>
      <c r="AU547" s="3143"/>
      <c r="AV547" s="3143"/>
      <c r="AW547" s="3143"/>
      <c r="AX547" s="3143"/>
      <c r="AY547" s="3143"/>
      <c r="AZ547" s="3143"/>
      <c r="BA547" s="3143"/>
      <c r="BB547" s="3143"/>
      <c r="BC547" s="3143"/>
      <c r="BD547" s="3143"/>
      <c r="BE547" s="3143"/>
      <c r="BF547" s="3143"/>
      <c r="BG547" s="3143"/>
      <c r="BH547" s="3143"/>
      <c r="BI547" s="3143"/>
      <c r="BJ547" s="3143"/>
      <c r="BK547" s="3143"/>
      <c r="BL547" s="3143"/>
      <c r="BM547" s="3143"/>
      <c r="BN547" s="3143"/>
      <c r="BO547" s="3143"/>
      <c r="BP547" s="3143"/>
      <c r="BQ547" s="3189"/>
      <c r="BR547" s="3189"/>
      <c r="BS547" s="3189"/>
      <c r="BT547" s="3189"/>
      <c r="BU547" s="3189"/>
      <c r="BV547" s="3189"/>
      <c r="BW547" s="3189"/>
      <c r="BX547" s="3189"/>
      <c r="BY547" s="3189"/>
      <c r="BZ547" s="3189"/>
      <c r="CA547" s="3143"/>
      <c r="CB547" s="3143"/>
      <c r="CC547" s="3143"/>
    </row>
    <row r="548" spans="1:81" ht="16.5" customHeight="1">
      <c r="A548" s="3143"/>
      <c r="B548" s="3143"/>
      <c r="C548" s="3143"/>
      <c r="D548" s="3143"/>
      <c r="E548" s="3143"/>
      <c r="F548" s="3143"/>
      <c r="G548" s="3143"/>
      <c r="H548" s="3143"/>
      <c r="I548" s="3143"/>
      <c r="J548" s="3143"/>
      <c r="K548" s="3143"/>
      <c r="L548" s="3098"/>
      <c r="M548" s="3098"/>
      <c r="N548" s="3098"/>
      <c r="O548" s="3098"/>
      <c r="P548" s="3098"/>
      <c r="Q548" s="3098"/>
      <c r="R548" s="3098"/>
      <c r="S548" s="3098"/>
      <c r="T548" s="3098"/>
      <c r="U548" s="3098"/>
      <c r="V548" s="3098"/>
      <c r="W548" s="3098"/>
      <c r="X548" s="3098"/>
      <c r="Y548" s="3098"/>
      <c r="Z548" s="3098"/>
      <c r="AA548" s="3098"/>
      <c r="AB548" s="3098"/>
      <c r="AC548" s="3098"/>
      <c r="AD548" s="3098"/>
      <c r="AE548" s="3098"/>
      <c r="AF548" s="3098"/>
      <c r="AG548" s="3098"/>
      <c r="AH548" s="3098"/>
      <c r="AI548" s="3098"/>
      <c r="AJ548" s="3098"/>
      <c r="AK548" s="3098"/>
      <c r="AL548" s="3098"/>
      <c r="AM548" s="3098"/>
      <c r="AN548" s="3098"/>
      <c r="AO548" s="3143"/>
      <c r="AP548" s="3143"/>
      <c r="AQ548" s="3143"/>
      <c r="AR548" s="3143"/>
      <c r="AS548" s="3143"/>
      <c r="AT548" s="3143"/>
      <c r="AU548" s="3143"/>
      <c r="AV548" s="3143"/>
      <c r="AW548" s="3143"/>
      <c r="AX548" s="3143"/>
      <c r="AY548" s="3143"/>
      <c r="AZ548" s="3143"/>
      <c r="BA548" s="3143"/>
      <c r="BB548" s="3143"/>
      <c r="BC548" s="3143"/>
      <c r="BD548" s="3143"/>
      <c r="BE548" s="3143"/>
      <c r="BF548" s="3143"/>
      <c r="BG548" s="3143"/>
      <c r="BH548" s="3143"/>
      <c r="BI548" s="3143"/>
      <c r="BJ548" s="3143"/>
      <c r="BK548" s="3143"/>
      <c r="BL548" s="3143"/>
      <c r="BM548" s="3143"/>
      <c r="BN548" s="3143"/>
      <c r="BO548" s="3143"/>
      <c r="BP548" s="3143"/>
      <c r="BQ548" s="3189"/>
      <c r="BR548" s="3189"/>
      <c r="BS548" s="3189"/>
      <c r="BT548" s="3189"/>
      <c r="BU548" s="3189"/>
      <c r="BV548" s="3189"/>
      <c r="BW548" s="3189"/>
      <c r="BX548" s="3189"/>
      <c r="BY548" s="3189"/>
      <c r="BZ548" s="3189"/>
      <c r="CA548" s="3143"/>
      <c r="CB548" s="3143"/>
      <c r="CC548" s="3143"/>
    </row>
    <row r="549" spans="1:81" ht="16.5" customHeight="1">
      <c r="A549" s="3143"/>
      <c r="B549" s="3143"/>
      <c r="C549" s="3143"/>
      <c r="D549" s="3143"/>
      <c r="E549" s="3143"/>
      <c r="F549" s="3143"/>
      <c r="G549" s="3143"/>
      <c r="H549" s="3143"/>
      <c r="I549" s="3143"/>
      <c r="J549" s="3143"/>
      <c r="K549" s="3143"/>
      <c r="L549" s="3098"/>
      <c r="M549" s="3098"/>
      <c r="N549" s="3098"/>
      <c r="O549" s="3098"/>
      <c r="P549" s="3098"/>
      <c r="Q549" s="3098"/>
      <c r="R549" s="3098"/>
      <c r="S549" s="3098"/>
      <c r="T549" s="3098"/>
      <c r="U549" s="3098"/>
      <c r="V549" s="3098"/>
      <c r="W549" s="3098"/>
      <c r="X549" s="3098"/>
      <c r="Y549" s="3098"/>
      <c r="Z549" s="3098"/>
      <c r="AA549" s="3098"/>
      <c r="AB549" s="3098"/>
      <c r="AC549" s="3098"/>
      <c r="AD549" s="3098"/>
      <c r="AE549" s="3098"/>
      <c r="AF549" s="3098"/>
      <c r="AG549" s="3098"/>
      <c r="AH549" s="3098"/>
      <c r="AI549" s="3098"/>
      <c r="AJ549" s="3098"/>
      <c r="AK549" s="3098"/>
      <c r="AL549" s="3098"/>
      <c r="AM549" s="3098"/>
      <c r="AN549" s="3098"/>
      <c r="AO549" s="3143"/>
      <c r="AP549" s="3143"/>
      <c r="AQ549" s="3143"/>
      <c r="AR549" s="3143"/>
      <c r="AS549" s="3143"/>
      <c r="AT549" s="3143"/>
      <c r="AU549" s="3143"/>
      <c r="AV549" s="3143"/>
      <c r="AW549" s="3143"/>
      <c r="AX549" s="3143"/>
      <c r="AY549" s="3143"/>
      <c r="AZ549" s="3143"/>
      <c r="BA549" s="3143"/>
      <c r="BB549" s="3143"/>
      <c r="BC549" s="3143"/>
      <c r="BD549" s="3143"/>
      <c r="BE549" s="3143"/>
      <c r="BF549" s="3143"/>
      <c r="BG549" s="3143"/>
      <c r="BH549" s="3143"/>
      <c r="BI549" s="3143"/>
      <c r="BJ549" s="3143"/>
      <c r="BK549" s="3143"/>
      <c r="BL549" s="3143"/>
      <c r="BM549" s="3143"/>
      <c r="BN549" s="3143"/>
      <c r="BO549" s="3143"/>
      <c r="BP549" s="3143"/>
      <c r="BQ549" s="3189"/>
      <c r="BR549" s="3189"/>
      <c r="BS549" s="3189"/>
      <c r="BT549" s="3189"/>
      <c r="BU549" s="3189"/>
      <c r="BV549" s="3189"/>
      <c r="BW549" s="3189"/>
      <c r="BX549" s="3189"/>
      <c r="BY549" s="3189"/>
      <c r="BZ549" s="3189"/>
      <c r="CA549" s="3143"/>
      <c r="CB549" s="3143"/>
      <c r="CC549" s="3143"/>
    </row>
    <row r="550" spans="1:81" ht="16.5" customHeight="1">
      <c r="A550" s="3143"/>
      <c r="B550" s="3143"/>
      <c r="C550" s="3143"/>
      <c r="D550" s="3143"/>
      <c r="E550" s="3143"/>
      <c r="F550" s="3143"/>
      <c r="G550" s="3143"/>
      <c r="H550" s="3143"/>
      <c r="I550" s="3143"/>
      <c r="J550" s="3143"/>
      <c r="K550" s="3143"/>
      <c r="L550" s="3098"/>
      <c r="M550" s="3098"/>
      <c r="N550" s="3098"/>
      <c r="O550" s="3098"/>
      <c r="P550" s="3098"/>
      <c r="Q550" s="3098"/>
      <c r="R550" s="3098"/>
      <c r="S550" s="3098"/>
      <c r="T550" s="3098"/>
      <c r="U550" s="3098"/>
      <c r="V550" s="3098"/>
      <c r="W550" s="3098"/>
      <c r="X550" s="3098"/>
      <c r="Y550" s="3098"/>
      <c r="Z550" s="3098"/>
      <c r="AA550" s="3098"/>
      <c r="AB550" s="3098"/>
      <c r="AC550" s="3098"/>
      <c r="AD550" s="3098"/>
      <c r="AE550" s="3098"/>
      <c r="AF550" s="3098"/>
      <c r="AG550" s="3098"/>
      <c r="AH550" s="3098"/>
      <c r="AI550" s="3098"/>
      <c r="AJ550" s="3098"/>
      <c r="AK550" s="3098"/>
      <c r="AL550" s="3098"/>
      <c r="AM550" s="3098"/>
      <c r="AN550" s="3098"/>
      <c r="AO550" s="3143"/>
      <c r="AP550" s="3143"/>
      <c r="AQ550" s="3143"/>
      <c r="AR550" s="3143"/>
      <c r="AS550" s="3143"/>
      <c r="AT550" s="3143"/>
      <c r="AU550" s="3143"/>
      <c r="AV550" s="3143"/>
      <c r="AW550" s="3143"/>
      <c r="AX550" s="3143"/>
      <c r="AY550" s="3143"/>
      <c r="AZ550" s="3143"/>
      <c r="BA550" s="3143"/>
      <c r="BB550" s="3143"/>
      <c r="BC550" s="3143"/>
      <c r="BD550" s="3143"/>
      <c r="BE550" s="3143"/>
      <c r="BF550" s="3143"/>
      <c r="BG550" s="3143"/>
      <c r="BH550" s="3143"/>
      <c r="BI550" s="3143"/>
      <c r="BJ550" s="3143"/>
      <c r="BK550" s="3143"/>
      <c r="BL550" s="3143"/>
      <c r="BM550" s="3143"/>
      <c r="BN550" s="3143"/>
      <c r="BO550" s="3143"/>
      <c r="BP550" s="3143"/>
      <c r="BQ550" s="3189"/>
      <c r="BR550" s="3189"/>
      <c r="BS550" s="3189"/>
      <c r="BT550" s="3189"/>
      <c r="BU550" s="3189"/>
      <c r="BV550" s="3189"/>
      <c r="BW550" s="3189"/>
      <c r="BX550" s="3189"/>
      <c r="BY550" s="3189"/>
      <c r="BZ550" s="3189"/>
      <c r="CA550" s="3143"/>
      <c r="CB550" s="3143"/>
      <c r="CC550" s="3143"/>
    </row>
    <row r="551" spans="1:81" ht="16.5" customHeight="1">
      <c r="A551" s="3143"/>
      <c r="B551" s="3143"/>
      <c r="C551" s="3143"/>
      <c r="D551" s="3143"/>
      <c r="E551" s="3143"/>
      <c r="F551" s="3143"/>
      <c r="G551" s="3143"/>
      <c r="H551" s="3143"/>
      <c r="I551" s="3143"/>
      <c r="J551" s="3143"/>
      <c r="K551" s="3143"/>
      <c r="L551" s="3098"/>
      <c r="M551" s="3098"/>
      <c r="N551" s="3098"/>
      <c r="O551" s="3098"/>
      <c r="P551" s="3098"/>
      <c r="Q551" s="3098"/>
      <c r="R551" s="3098"/>
      <c r="S551" s="3098"/>
      <c r="T551" s="3098"/>
      <c r="U551" s="3098"/>
      <c r="V551" s="3098"/>
      <c r="W551" s="3098"/>
      <c r="X551" s="3098"/>
      <c r="Y551" s="3098"/>
      <c r="Z551" s="3098"/>
      <c r="AA551" s="3098"/>
      <c r="AB551" s="3098"/>
      <c r="AC551" s="3098"/>
      <c r="AD551" s="3098"/>
      <c r="AE551" s="3098"/>
      <c r="AF551" s="3098"/>
      <c r="AG551" s="3098"/>
      <c r="AH551" s="3098"/>
      <c r="AI551" s="3098"/>
      <c r="AJ551" s="3098"/>
      <c r="AK551" s="3098"/>
      <c r="AL551" s="3098"/>
      <c r="AM551" s="3098"/>
      <c r="AN551" s="3098"/>
      <c r="AO551" s="3143"/>
      <c r="AP551" s="3143"/>
      <c r="AQ551" s="3143"/>
      <c r="AR551" s="3143"/>
      <c r="AS551" s="3143"/>
      <c r="AT551" s="3143"/>
      <c r="AU551" s="3143"/>
      <c r="AV551" s="3143"/>
      <c r="AW551" s="3143"/>
      <c r="AX551" s="3143"/>
      <c r="AY551" s="3143"/>
      <c r="AZ551" s="3143"/>
      <c r="BA551" s="3143"/>
      <c r="BB551" s="3143"/>
      <c r="BC551" s="3143"/>
      <c r="BD551" s="3143"/>
      <c r="BE551" s="3143"/>
      <c r="BF551" s="3143"/>
      <c r="BG551" s="3143"/>
      <c r="BH551" s="3143"/>
      <c r="BI551" s="3143"/>
      <c r="BJ551" s="3143"/>
      <c r="BK551" s="3143"/>
      <c r="BL551" s="3143"/>
      <c r="BM551" s="3143"/>
      <c r="BN551" s="3143"/>
      <c r="BO551" s="3143"/>
      <c r="BP551" s="3143"/>
      <c r="BQ551" s="3189"/>
      <c r="BR551" s="3189"/>
      <c r="BS551" s="3189"/>
      <c r="BT551" s="3189"/>
      <c r="BU551" s="3189"/>
      <c r="BV551" s="3189"/>
      <c r="BW551" s="3189"/>
      <c r="BX551" s="3189"/>
      <c r="BY551" s="3189"/>
      <c r="BZ551" s="3189"/>
      <c r="CA551" s="3143"/>
      <c r="CB551" s="3143"/>
      <c r="CC551" s="3143"/>
    </row>
    <row r="552" spans="1:81" ht="16.5" customHeight="1">
      <c r="A552" s="3143"/>
      <c r="B552" s="3143"/>
      <c r="C552" s="3143"/>
      <c r="D552" s="3143"/>
      <c r="E552" s="3143"/>
      <c r="F552" s="3143"/>
      <c r="G552" s="3143"/>
      <c r="H552" s="3143"/>
      <c r="I552" s="3143"/>
      <c r="J552" s="3143"/>
      <c r="K552" s="3143"/>
      <c r="L552" s="3098"/>
      <c r="M552" s="3098"/>
      <c r="N552" s="3098"/>
      <c r="O552" s="3098"/>
      <c r="P552" s="3098"/>
      <c r="Q552" s="3098"/>
      <c r="R552" s="3098"/>
      <c r="S552" s="3098"/>
      <c r="T552" s="3098"/>
      <c r="U552" s="3098"/>
      <c r="V552" s="3098"/>
      <c r="W552" s="3098"/>
      <c r="X552" s="3098"/>
      <c r="Y552" s="3098"/>
      <c r="Z552" s="3098"/>
      <c r="AA552" s="3098"/>
      <c r="AB552" s="3098"/>
      <c r="AC552" s="3098"/>
      <c r="AD552" s="3098"/>
      <c r="AE552" s="3098"/>
      <c r="AF552" s="3098"/>
      <c r="AG552" s="3098"/>
      <c r="AH552" s="3098"/>
      <c r="AI552" s="3098"/>
      <c r="AJ552" s="3098"/>
      <c r="AK552" s="3098"/>
      <c r="AL552" s="3098"/>
      <c r="AM552" s="3098"/>
      <c r="AN552" s="3098"/>
      <c r="AO552" s="3143"/>
      <c r="AP552" s="3143"/>
      <c r="AQ552" s="3143"/>
      <c r="AR552" s="3143"/>
      <c r="AS552" s="3143"/>
      <c r="AT552" s="3143"/>
      <c r="AU552" s="3143"/>
      <c r="AV552" s="3143"/>
      <c r="AW552" s="3143"/>
      <c r="AX552" s="3143"/>
      <c r="AY552" s="3143"/>
      <c r="AZ552" s="3143"/>
      <c r="BA552" s="3143"/>
      <c r="BB552" s="3143"/>
      <c r="BC552" s="3143"/>
      <c r="BD552" s="3143"/>
      <c r="BE552" s="3143"/>
      <c r="BF552" s="3143"/>
      <c r="BG552" s="3143"/>
      <c r="BH552" s="3143"/>
      <c r="BI552" s="3143"/>
      <c r="BJ552" s="3143"/>
      <c r="BK552" s="3143"/>
      <c r="BL552" s="3143"/>
      <c r="BM552" s="3143"/>
      <c r="BN552" s="3143"/>
      <c r="BO552" s="3143"/>
      <c r="BP552" s="3143"/>
      <c r="BQ552" s="3189"/>
      <c r="BR552" s="3189"/>
      <c r="BS552" s="3189"/>
      <c r="BT552" s="3189"/>
      <c r="BU552" s="3189"/>
      <c r="BV552" s="3189"/>
      <c r="BW552" s="3189"/>
      <c r="BX552" s="3189"/>
      <c r="BY552" s="3189"/>
      <c r="BZ552" s="3189"/>
      <c r="CA552" s="3143"/>
      <c r="CB552" s="3143"/>
      <c r="CC552" s="3143"/>
    </row>
    <row r="553" spans="1:81" ht="16.5" customHeight="1">
      <c r="A553" s="3143"/>
      <c r="B553" s="3143"/>
      <c r="C553" s="3143"/>
      <c r="D553" s="3143"/>
      <c r="E553" s="3143"/>
      <c r="F553" s="3143"/>
      <c r="G553" s="3143"/>
      <c r="H553" s="3143"/>
      <c r="I553" s="3143"/>
      <c r="J553" s="3143"/>
      <c r="K553" s="3143"/>
      <c r="L553" s="3098"/>
      <c r="M553" s="3098"/>
      <c r="N553" s="3098"/>
      <c r="O553" s="3098"/>
      <c r="P553" s="3098"/>
      <c r="Q553" s="3098"/>
      <c r="R553" s="3098"/>
      <c r="S553" s="3098"/>
      <c r="T553" s="3098"/>
      <c r="U553" s="3098"/>
      <c r="V553" s="3098"/>
      <c r="W553" s="3098"/>
      <c r="X553" s="3098"/>
      <c r="Y553" s="3098"/>
      <c r="Z553" s="3098"/>
      <c r="AA553" s="3098"/>
      <c r="AB553" s="3098"/>
      <c r="AC553" s="3098"/>
      <c r="AD553" s="3098"/>
      <c r="AE553" s="3098"/>
      <c r="AF553" s="3098"/>
      <c r="AG553" s="3098"/>
      <c r="AH553" s="3098"/>
      <c r="AI553" s="3098"/>
      <c r="AJ553" s="3098"/>
      <c r="AK553" s="3098"/>
      <c r="AL553" s="3098"/>
      <c r="AM553" s="3098"/>
      <c r="AN553" s="3098"/>
      <c r="AO553" s="3143"/>
      <c r="AP553" s="3143"/>
      <c r="AQ553" s="3143"/>
      <c r="AR553" s="3143"/>
      <c r="AS553" s="3143"/>
      <c r="AT553" s="3143"/>
      <c r="AU553" s="3143"/>
      <c r="AV553" s="3143"/>
      <c r="AW553" s="3143"/>
      <c r="AX553" s="3143"/>
      <c r="AY553" s="3143"/>
      <c r="AZ553" s="3143"/>
      <c r="BA553" s="3143"/>
      <c r="BB553" s="3143"/>
      <c r="BC553" s="3143"/>
      <c r="BD553" s="3143"/>
      <c r="BE553" s="3143"/>
      <c r="BF553" s="3143"/>
      <c r="BG553" s="3143"/>
      <c r="BH553" s="3143"/>
      <c r="BI553" s="3143"/>
      <c r="BJ553" s="3143"/>
      <c r="BK553" s="3143"/>
      <c r="BL553" s="3143"/>
      <c r="BM553" s="3143"/>
      <c r="BN553" s="3143"/>
      <c r="BO553" s="3143"/>
      <c r="BP553" s="3143"/>
      <c r="BQ553" s="3189"/>
      <c r="BR553" s="3189"/>
      <c r="BS553" s="3189"/>
      <c r="BT553" s="3189"/>
      <c r="BU553" s="3189"/>
      <c r="BV553" s="3189"/>
      <c r="BW553" s="3189"/>
      <c r="BX553" s="3189"/>
      <c r="BY553" s="3189"/>
      <c r="BZ553" s="3189"/>
      <c r="CA553" s="3143"/>
      <c r="CB553" s="3143"/>
      <c r="CC553" s="3143"/>
    </row>
    <row r="554" spans="1:81" ht="16.5" customHeight="1">
      <c r="A554" s="3143"/>
      <c r="B554" s="3143"/>
      <c r="C554" s="3143"/>
      <c r="D554" s="3143"/>
      <c r="E554" s="3143"/>
      <c r="F554" s="3143"/>
      <c r="G554" s="3143"/>
      <c r="H554" s="3143"/>
      <c r="I554" s="3143"/>
      <c r="J554" s="3143"/>
      <c r="K554" s="3143"/>
      <c r="L554" s="3098"/>
      <c r="M554" s="3098"/>
      <c r="N554" s="3098"/>
      <c r="O554" s="3098"/>
      <c r="P554" s="3098"/>
      <c r="Q554" s="3098"/>
      <c r="R554" s="3098"/>
      <c r="S554" s="3098"/>
      <c r="T554" s="3098"/>
      <c r="U554" s="3098"/>
      <c r="V554" s="3098"/>
      <c r="W554" s="3098"/>
      <c r="X554" s="3098"/>
      <c r="Y554" s="3098"/>
      <c r="Z554" s="3098"/>
      <c r="AA554" s="3098"/>
      <c r="AB554" s="3098"/>
      <c r="AC554" s="3098"/>
      <c r="AD554" s="3098"/>
      <c r="AE554" s="3098"/>
      <c r="AF554" s="3098"/>
      <c r="AG554" s="3098"/>
      <c r="AH554" s="3098"/>
      <c r="AI554" s="3098"/>
      <c r="AJ554" s="3098"/>
      <c r="AK554" s="3098"/>
      <c r="AL554" s="3098"/>
      <c r="AM554" s="3098"/>
      <c r="AN554" s="3098"/>
      <c r="AO554" s="3143"/>
      <c r="AP554" s="3143"/>
      <c r="AQ554" s="3143"/>
      <c r="AR554" s="3143"/>
      <c r="AS554" s="3143"/>
      <c r="AT554" s="3143"/>
      <c r="AU554" s="3143"/>
      <c r="AV554" s="3143"/>
      <c r="AW554" s="3143"/>
      <c r="AX554" s="3143"/>
      <c r="AY554" s="3143"/>
      <c r="AZ554" s="3143"/>
      <c r="BA554" s="3143"/>
      <c r="BB554" s="3143"/>
      <c r="BC554" s="3143"/>
      <c r="BD554" s="3143"/>
      <c r="BE554" s="3143"/>
      <c r="BF554" s="3143"/>
      <c r="BG554" s="3143"/>
      <c r="BH554" s="3143"/>
      <c r="BI554" s="3143"/>
      <c r="BJ554" s="3143"/>
      <c r="BK554" s="3143"/>
      <c r="BL554" s="3143"/>
      <c r="BM554" s="3143"/>
      <c r="BN554" s="3143"/>
      <c r="BO554" s="3143"/>
      <c r="BP554" s="3143"/>
      <c r="BQ554" s="3189"/>
      <c r="BR554" s="3189"/>
      <c r="BS554" s="3189"/>
      <c r="BT554" s="3189"/>
      <c r="BU554" s="3189"/>
      <c r="BV554" s="3189"/>
      <c r="BW554" s="3189"/>
      <c r="BX554" s="3189"/>
      <c r="BY554" s="3189"/>
      <c r="BZ554" s="3189"/>
      <c r="CA554" s="3143"/>
      <c r="CB554" s="3143"/>
      <c r="CC554" s="3143"/>
    </row>
    <row r="555" spans="1:81" ht="16.5" customHeight="1">
      <c r="A555" s="3143"/>
      <c r="B555" s="3143"/>
      <c r="C555" s="3143"/>
      <c r="D555" s="3143"/>
      <c r="E555" s="3143"/>
      <c r="F555" s="3143"/>
      <c r="G555" s="3143"/>
      <c r="H555" s="3143"/>
      <c r="I555" s="3143"/>
      <c r="J555" s="3143"/>
      <c r="K555" s="3143"/>
      <c r="L555" s="3098"/>
      <c r="M555" s="3098"/>
      <c r="N555" s="3098"/>
      <c r="O555" s="3098"/>
      <c r="P555" s="3098"/>
      <c r="Q555" s="3098"/>
      <c r="R555" s="3098"/>
      <c r="S555" s="3098"/>
      <c r="T555" s="3098"/>
      <c r="U555" s="3098"/>
      <c r="V555" s="3098"/>
      <c r="W555" s="3098"/>
      <c r="X555" s="3098"/>
      <c r="Y555" s="3098"/>
      <c r="Z555" s="3098"/>
      <c r="AA555" s="3098"/>
      <c r="AB555" s="3098"/>
      <c r="AC555" s="3098"/>
      <c r="AD555" s="3098"/>
      <c r="AE555" s="3098"/>
      <c r="AF555" s="3098"/>
      <c r="AG555" s="3098"/>
      <c r="AH555" s="3098"/>
      <c r="AI555" s="3098"/>
      <c r="AJ555" s="3098"/>
      <c r="AK555" s="3098"/>
      <c r="AL555" s="3098"/>
      <c r="AM555" s="3098"/>
      <c r="AN555" s="3098"/>
      <c r="AO555" s="3143"/>
      <c r="AP555" s="3143"/>
      <c r="AQ555" s="3143"/>
      <c r="AR555" s="3143"/>
      <c r="AS555" s="3143"/>
      <c r="AT555" s="3143"/>
      <c r="AU555" s="3143"/>
      <c r="AV555" s="3143"/>
      <c r="AW555" s="3143"/>
      <c r="AX555" s="3143"/>
      <c r="AY555" s="3143"/>
      <c r="AZ555" s="3143"/>
      <c r="BA555" s="3143"/>
      <c r="BB555" s="3143"/>
      <c r="BC555" s="3143"/>
      <c r="BD555" s="3143"/>
      <c r="BE555" s="3143"/>
      <c r="BF555" s="3143"/>
      <c r="BG555" s="3143"/>
      <c r="BH555" s="3143"/>
      <c r="BI555" s="3143"/>
      <c r="BJ555" s="3143"/>
      <c r="BK555" s="3143"/>
      <c r="BL555" s="3143"/>
      <c r="BM555" s="3143"/>
      <c r="BN555" s="3143"/>
      <c r="BO555" s="3143"/>
      <c r="BP555" s="3143"/>
      <c r="BQ555" s="3189"/>
      <c r="BR555" s="3189"/>
      <c r="BS555" s="3189"/>
      <c r="BT555" s="3189"/>
      <c r="BU555" s="3189"/>
      <c r="BV555" s="3189"/>
      <c r="BW555" s="3189"/>
      <c r="BX555" s="3189"/>
      <c r="BY555" s="3189"/>
      <c r="BZ555" s="3189"/>
      <c r="CA555" s="3143"/>
      <c r="CB555" s="3143"/>
      <c r="CC555" s="3143"/>
    </row>
    <row r="556" spans="1:81" ht="16.5" customHeight="1">
      <c r="A556" s="3143"/>
      <c r="B556" s="3143"/>
      <c r="C556" s="3143"/>
      <c r="D556" s="3143"/>
      <c r="E556" s="3143"/>
      <c r="F556" s="3143"/>
      <c r="G556" s="3143"/>
      <c r="H556" s="3143"/>
      <c r="I556" s="3143"/>
      <c r="J556" s="3143"/>
      <c r="K556" s="3143"/>
      <c r="L556" s="3098"/>
      <c r="M556" s="3098"/>
      <c r="N556" s="3098"/>
      <c r="O556" s="3098"/>
      <c r="P556" s="3098"/>
      <c r="Q556" s="3098"/>
      <c r="R556" s="3098"/>
      <c r="S556" s="3098"/>
      <c r="T556" s="3098"/>
      <c r="U556" s="3098"/>
      <c r="V556" s="3098"/>
      <c r="W556" s="3098"/>
      <c r="X556" s="3098"/>
      <c r="Y556" s="3098"/>
      <c r="Z556" s="3098"/>
      <c r="AA556" s="3098"/>
      <c r="AB556" s="3098"/>
      <c r="AC556" s="3098"/>
      <c r="AD556" s="3098"/>
      <c r="AE556" s="3098"/>
      <c r="AF556" s="3098"/>
      <c r="AG556" s="3098"/>
      <c r="AH556" s="3098"/>
      <c r="AI556" s="3098"/>
      <c r="AJ556" s="3098"/>
      <c r="AK556" s="3098"/>
      <c r="AL556" s="3098"/>
      <c r="AM556" s="3098"/>
      <c r="AN556" s="3098"/>
      <c r="AO556" s="3143"/>
      <c r="AP556" s="3143"/>
      <c r="AQ556" s="3143"/>
      <c r="AR556" s="3143"/>
      <c r="AS556" s="3143"/>
      <c r="AT556" s="3143"/>
      <c r="AU556" s="3143"/>
      <c r="AV556" s="3143"/>
      <c r="AW556" s="3143"/>
      <c r="AX556" s="3143"/>
      <c r="AY556" s="3143"/>
      <c r="AZ556" s="3143"/>
      <c r="BA556" s="3143"/>
      <c r="BB556" s="3143"/>
      <c r="BC556" s="3143"/>
      <c r="BD556" s="3143"/>
      <c r="BE556" s="3143"/>
      <c r="BF556" s="3143"/>
      <c r="BG556" s="3143"/>
      <c r="BH556" s="3143"/>
      <c r="BI556" s="3143"/>
      <c r="BJ556" s="3143"/>
      <c r="BK556" s="3143"/>
      <c r="BL556" s="3143"/>
      <c r="BM556" s="3143"/>
      <c r="BN556" s="3143"/>
      <c r="BO556" s="3143"/>
      <c r="BP556" s="3143"/>
      <c r="BQ556" s="3189"/>
      <c r="BR556" s="3189"/>
      <c r="BS556" s="3189"/>
      <c r="BT556" s="3189"/>
      <c r="BU556" s="3189"/>
      <c r="BV556" s="3189"/>
      <c r="BW556" s="3189"/>
      <c r="BX556" s="3189"/>
      <c r="BY556" s="3189"/>
      <c r="BZ556" s="3189"/>
      <c r="CA556" s="3143"/>
      <c r="CB556" s="3143"/>
      <c r="CC556" s="3143"/>
    </row>
    <row r="557" spans="1:81" ht="16.5" customHeight="1">
      <c r="A557" s="3143"/>
      <c r="B557" s="3143"/>
      <c r="C557" s="3143"/>
      <c r="D557" s="3143"/>
      <c r="E557" s="3143"/>
      <c r="F557" s="3143"/>
      <c r="G557" s="3143"/>
      <c r="H557" s="3143"/>
      <c r="I557" s="3143"/>
      <c r="J557" s="3143"/>
      <c r="K557" s="3143"/>
      <c r="L557" s="3098"/>
      <c r="M557" s="3098"/>
      <c r="N557" s="3098"/>
      <c r="O557" s="3098"/>
      <c r="P557" s="3098"/>
      <c r="Q557" s="3098"/>
      <c r="R557" s="3098"/>
      <c r="S557" s="3098"/>
      <c r="T557" s="3098"/>
      <c r="U557" s="3098"/>
      <c r="V557" s="3098"/>
      <c r="W557" s="3098"/>
      <c r="X557" s="3098"/>
      <c r="Y557" s="3098"/>
      <c r="Z557" s="3098"/>
      <c r="AA557" s="3098"/>
      <c r="AB557" s="3098"/>
      <c r="AC557" s="3098"/>
      <c r="AD557" s="3098"/>
      <c r="AE557" s="3098"/>
      <c r="AF557" s="3098"/>
      <c r="AG557" s="3098"/>
      <c r="AH557" s="3098"/>
      <c r="AI557" s="3098"/>
      <c r="AJ557" s="3098"/>
      <c r="AK557" s="3098"/>
      <c r="AL557" s="3098"/>
      <c r="AM557" s="3098"/>
      <c r="AN557" s="3098"/>
      <c r="AO557" s="3143"/>
      <c r="AP557" s="3143"/>
      <c r="AQ557" s="3143"/>
      <c r="AR557" s="3143"/>
      <c r="AS557" s="3143"/>
      <c r="AT557" s="3143"/>
      <c r="AU557" s="3143"/>
      <c r="AV557" s="3143"/>
      <c r="AW557" s="3143"/>
      <c r="AX557" s="3143"/>
      <c r="AY557" s="3143"/>
      <c r="AZ557" s="3143"/>
      <c r="BA557" s="3143"/>
      <c r="BB557" s="3143"/>
      <c r="BC557" s="3143"/>
      <c r="BD557" s="3143"/>
      <c r="BE557" s="3143"/>
      <c r="BF557" s="3143"/>
      <c r="BG557" s="3143"/>
      <c r="BH557" s="3143"/>
      <c r="BI557" s="3143"/>
      <c r="BJ557" s="3143"/>
      <c r="BK557" s="3143"/>
      <c r="BL557" s="3143"/>
      <c r="BM557" s="3143"/>
      <c r="BN557" s="3143"/>
      <c r="BO557" s="3143"/>
      <c r="BP557" s="3143"/>
      <c r="BQ557" s="3189"/>
      <c r="BR557" s="3189"/>
      <c r="BS557" s="3189"/>
      <c r="BT557" s="3189"/>
      <c r="BU557" s="3189"/>
      <c r="BV557" s="3189"/>
      <c r="BW557" s="3189"/>
      <c r="BX557" s="3189"/>
      <c r="BY557" s="3189"/>
      <c r="BZ557" s="3189"/>
      <c r="CA557" s="3143"/>
      <c r="CB557" s="3143"/>
      <c r="CC557" s="3143"/>
    </row>
    <row r="558" spans="1:81" ht="16.5" customHeight="1">
      <c r="A558" s="3143"/>
      <c r="B558" s="3143"/>
      <c r="C558" s="3143"/>
      <c r="D558" s="3143"/>
      <c r="E558" s="3143"/>
      <c r="F558" s="3143"/>
      <c r="G558" s="3143"/>
      <c r="H558" s="3143"/>
      <c r="I558" s="3143"/>
      <c r="J558" s="3143"/>
      <c r="K558" s="3143"/>
      <c r="L558" s="3098"/>
      <c r="M558" s="3098"/>
      <c r="N558" s="3098"/>
      <c r="O558" s="3098"/>
      <c r="P558" s="3098"/>
      <c r="Q558" s="3098"/>
      <c r="R558" s="3098"/>
      <c r="S558" s="3098"/>
      <c r="T558" s="3098"/>
      <c r="U558" s="3098"/>
      <c r="V558" s="3098"/>
      <c r="W558" s="3098"/>
      <c r="X558" s="3098"/>
      <c r="Y558" s="3098"/>
      <c r="Z558" s="3098"/>
      <c r="AA558" s="3098"/>
      <c r="AB558" s="3098"/>
      <c r="AC558" s="3098"/>
      <c r="AD558" s="3098"/>
      <c r="AE558" s="3098"/>
      <c r="AF558" s="3098"/>
      <c r="AG558" s="3098"/>
      <c r="AH558" s="3098"/>
      <c r="AI558" s="3098"/>
      <c r="AJ558" s="3098"/>
      <c r="AK558" s="3098"/>
      <c r="AL558" s="3098"/>
      <c r="AM558" s="3098"/>
      <c r="AN558" s="3098"/>
      <c r="AO558" s="3143"/>
      <c r="AP558" s="3143"/>
      <c r="AQ558" s="3143"/>
      <c r="AR558" s="3143"/>
      <c r="AS558" s="3143"/>
      <c r="AT558" s="3143"/>
      <c r="AU558" s="3143"/>
      <c r="AV558" s="3143"/>
      <c r="AW558" s="3143"/>
      <c r="AX558" s="3143"/>
      <c r="AY558" s="3143"/>
      <c r="AZ558" s="3143"/>
      <c r="BA558" s="3143"/>
      <c r="BB558" s="3143"/>
      <c r="BC558" s="3143"/>
      <c r="BD558" s="3143"/>
      <c r="BE558" s="3143"/>
      <c r="BF558" s="3143"/>
      <c r="BG558" s="3143"/>
      <c r="BH558" s="3143"/>
      <c r="BI558" s="3143"/>
      <c r="BJ558" s="3143"/>
      <c r="BK558" s="3143"/>
      <c r="BL558" s="3143"/>
      <c r="BM558" s="3143"/>
      <c r="BN558" s="3143"/>
      <c r="BO558" s="3143"/>
      <c r="BP558" s="3143"/>
      <c r="BQ558" s="3189"/>
      <c r="BR558" s="3189"/>
      <c r="BS558" s="3189"/>
      <c r="BT558" s="3189"/>
      <c r="BU558" s="3189"/>
      <c r="BV558" s="3189"/>
      <c r="BW558" s="3189"/>
      <c r="BX558" s="3189"/>
      <c r="BY558" s="3189"/>
      <c r="BZ558" s="3189"/>
      <c r="CA558" s="3143"/>
      <c r="CB558" s="3143"/>
      <c r="CC558" s="3143"/>
    </row>
    <row r="559" spans="1:81" ht="16.5" customHeight="1">
      <c r="A559" s="3143"/>
      <c r="B559" s="3143"/>
      <c r="C559" s="3143"/>
      <c r="D559" s="3143"/>
      <c r="E559" s="3143"/>
      <c r="F559" s="3143"/>
      <c r="G559" s="3143"/>
      <c r="H559" s="3143"/>
      <c r="I559" s="3143"/>
      <c r="J559" s="3143"/>
      <c r="K559" s="3143"/>
      <c r="L559" s="3098"/>
      <c r="M559" s="3098"/>
      <c r="N559" s="3098"/>
      <c r="O559" s="3098"/>
      <c r="P559" s="3098"/>
      <c r="Q559" s="3098"/>
      <c r="R559" s="3098"/>
      <c r="S559" s="3098"/>
      <c r="T559" s="3098"/>
      <c r="U559" s="3098"/>
      <c r="V559" s="3098"/>
      <c r="W559" s="3098"/>
      <c r="X559" s="3098"/>
      <c r="Y559" s="3098"/>
      <c r="Z559" s="3098"/>
      <c r="AA559" s="3098"/>
      <c r="AB559" s="3098"/>
      <c r="AC559" s="3098"/>
      <c r="AD559" s="3098"/>
      <c r="AE559" s="3098"/>
      <c r="AF559" s="3098"/>
      <c r="AG559" s="3098"/>
      <c r="AH559" s="3098"/>
      <c r="AI559" s="3098"/>
      <c r="AJ559" s="3098"/>
      <c r="AK559" s="3098"/>
      <c r="AL559" s="3098"/>
      <c r="AM559" s="3098"/>
      <c r="AN559" s="3098"/>
      <c r="AO559" s="3143"/>
      <c r="AP559" s="3143"/>
      <c r="AQ559" s="3143"/>
      <c r="AR559" s="3143"/>
      <c r="AS559" s="3143"/>
      <c r="AT559" s="3143"/>
      <c r="AU559" s="3143"/>
      <c r="AV559" s="3143"/>
      <c r="AW559" s="3143"/>
      <c r="AX559" s="3143"/>
      <c r="AY559" s="3143"/>
      <c r="AZ559" s="3143"/>
      <c r="BA559" s="3143"/>
      <c r="BB559" s="3143"/>
      <c r="BC559" s="3143"/>
      <c r="BD559" s="3143"/>
      <c r="BE559" s="3143"/>
      <c r="BF559" s="3143"/>
      <c r="BG559" s="3143"/>
      <c r="BH559" s="3143"/>
      <c r="BI559" s="3143"/>
      <c r="BJ559" s="3143"/>
      <c r="BK559" s="3143"/>
      <c r="BL559" s="3143"/>
      <c r="BM559" s="3143"/>
      <c r="BN559" s="3143"/>
      <c r="BO559" s="3143"/>
      <c r="BP559" s="3143"/>
      <c r="BQ559" s="3189"/>
      <c r="BR559" s="3189"/>
      <c r="BS559" s="3189"/>
      <c r="BT559" s="3189"/>
      <c r="BU559" s="3189"/>
      <c r="BV559" s="3189"/>
      <c r="BW559" s="3189"/>
      <c r="BX559" s="3189"/>
      <c r="BY559" s="3189"/>
      <c r="BZ559" s="3189"/>
      <c r="CA559" s="3143"/>
      <c r="CB559" s="3143"/>
      <c r="CC559" s="3143"/>
    </row>
    <row r="560" spans="1:81" ht="16.5" customHeight="1">
      <c r="A560" s="3143"/>
      <c r="B560" s="3143"/>
      <c r="C560" s="3143"/>
      <c r="D560" s="3143"/>
      <c r="E560" s="3143"/>
      <c r="F560" s="3143"/>
      <c r="G560" s="3143"/>
      <c r="H560" s="3143"/>
      <c r="I560" s="3143"/>
      <c r="J560" s="3143"/>
      <c r="K560" s="3143"/>
      <c r="L560" s="3098"/>
      <c r="M560" s="3098"/>
      <c r="N560" s="3098"/>
      <c r="O560" s="3098"/>
      <c r="P560" s="3098"/>
      <c r="Q560" s="3098"/>
      <c r="R560" s="3098"/>
      <c r="S560" s="3098"/>
      <c r="T560" s="3098"/>
      <c r="U560" s="3098"/>
      <c r="V560" s="3098"/>
      <c r="W560" s="3098"/>
      <c r="X560" s="3098"/>
      <c r="Y560" s="3098"/>
      <c r="Z560" s="3098"/>
      <c r="AA560" s="3098"/>
      <c r="AB560" s="3098"/>
      <c r="AC560" s="3098"/>
      <c r="AD560" s="3098"/>
      <c r="AE560" s="3098"/>
      <c r="AF560" s="3098"/>
      <c r="AG560" s="3098"/>
      <c r="AH560" s="3098"/>
      <c r="AI560" s="3098"/>
      <c r="AJ560" s="3098"/>
      <c r="AK560" s="3098"/>
      <c r="AL560" s="3098"/>
      <c r="AM560" s="3098"/>
      <c r="AN560" s="3098"/>
      <c r="AO560" s="3143"/>
      <c r="AP560" s="3143"/>
      <c r="AQ560" s="3143"/>
      <c r="AR560" s="3143"/>
      <c r="AS560" s="3143"/>
      <c r="AT560" s="3143"/>
      <c r="AU560" s="3143"/>
      <c r="AV560" s="3143"/>
      <c r="AW560" s="3143"/>
      <c r="AX560" s="3143"/>
      <c r="AY560" s="3143"/>
      <c r="AZ560" s="3143"/>
      <c r="BA560" s="3143"/>
      <c r="BB560" s="3143"/>
      <c r="BC560" s="3143"/>
      <c r="BD560" s="3143"/>
      <c r="BE560" s="3143"/>
      <c r="BF560" s="3143"/>
      <c r="BG560" s="3143"/>
      <c r="BH560" s="3143"/>
      <c r="BI560" s="3143"/>
      <c r="BJ560" s="3143"/>
      <c r="BK560" s="3143"/>
      <c r="BL560" s="3143"/>
      <c r="BM560" s="3143"/>
      <c r="BN560" s="3143"/>
      <c r="BO560" s="3143"/>
      <c r="BP560" s="3143"/>
      <c r="BQ560" s="3189"/>
      <c r="BR560" s="3189"/>
      <c r="BS560" s="3189"/>
      <c r="BT560" s="3189"/>
      <c r="BU560" s="3189"/>
      <c r="BV560" s="3189"/>
      <c r="BW560" s="3189"/>
      <c r="BX560" s="3189"/>
      <c r="BY560" s="3189"/>
      <c r="BZ560" s="3189"/>
      <c r="CA560" s="3143"/>
      <c r="CB560" s="3143"/>
      <c r="CC560" s="3143"/>
    </row>
    <row r="561" spans="1:81" ht="16.5" customHeight="1">
      <c r="A561" s="3143"/>
      <c r="B561" s="3143"/>
      <c r="C561" s="3143"/>
      <c r="D561" s="3143"/>
      <c r="E561" s="3143"/>
      <c r="F561" s="3143"/>
      <c r="G561" s="3143"/>
      <c r="H561" s="3143"/>
      <c r="I561" s="3143"/>
      <c r="J561" s="3143"/>
      <c r="K561" s="3143"/>
      <c r="L561" s="3098"/>
      <c r="M561" s="3098"/>
      <c r="N561" s="3098"/>
      <c r="O561" s="3098"/>
      <c r="P561" s="3098"/>
      <c r="Q561" s="3098"/>
      <c r="R561" s="3098"/>
      <c r="S561" s="3098"/>
      <c r="T561" s="3098"/>
      <c r="U561" s="3098"/>
      <c r="V561" s="3098"/>
      <c r="W561" s="3098"/>
      <c r="X561" s="3098"/>
      <c r="Y561" s="3098"/>
      <c r="Z561" s="3098"/>
      <c r="AA561" s="3098"/>
      <c r="AB561" s="3098"/>
      <c r="AC561" s="3098"/>
      <c r="AD561" s="3098"/>
      <c r="AE561" s="3098"/>
      <c r="AF561" s="3098"/>
      <c r="AG561" s="3098"/>
      <c r="AH561" s="3098"/>
      <c r="AI561" s="3098"/>
      <c r="AJ561" s="3098"/>
      <c r="AK561" s="3098"/>
      <c r="AL561" s="3098"/>
      <c r="AM561" s="3098"/>
      <c r="AN561" s="3098"/>
      <c r="AO561" s="3143"/>
      <c r="AP561" s="3143"/>
      <c r="AQ561" s="3143"/>
      <c r="AR561" s="3143"/>
      <c r="AS561" s="3143"/>
      <c r="AT561" s="3143"/>
      <c r="AU561" s="3143"/>
      <c r="AV561" s="3143"/>
      <c r="AW561" s="3143"/>
      <c r="AX561" s="3143"/>
      <c r="AY561" s="3143"/>
      <c r="AZ561" s="3143"/>
      <c r="BA561" s="3143"/>
      <c r="BB561" s="3143"/>
      <c r="BC561" s="3143"/>
      <c r="BD561" s="3143"/>
      <c r="BE561" s="3143"/>
      <c r="BF561" s="3143"/>
      <c r="BG561" s="3143"/>
      <c r="BH561" s="3143"/>
      <c r="BI561" s="3143"/>
      <c r="BJ561" s="3143"/>
      <c r="BK561" s="3143"/>
      <c r="BL561" s="3143"/>
      <c r="BM561" s="3143"/>
      <c r="BN561" s="3143"/>
      <c r="BO561" s="3143"/>
      <c r="BP561" s="3143"/>
      <c r="BQ561" s="3189"/>
      <c r="BR561" s="3189"/>
      <c r="BS561" s="3189"/>
      <c r="BT561" s="3189"/>
      <c r="BU561" s="3189"/>
      <c r="BV561" s="3189"/>
      <c r="BW561" s="3189"/>
      <c r="BX561" s="3189"/>
      <c r="BY561" s="3189"/>
      <c r="BZ561" s="3189"/>
      <c r="CA561" s="3143"/>
      <c r="CB561" s="3143"/>
      <c r="CC561" s="3143"/>
    </row>
    <row r="562" spans="1:81" ht="16.5" customHeight="1">
      <c r="A562" s="3143"/>
      <c r="B562" s="3143"/>
      <c r="C562" s="3143"/>
      <c r="D562" s="3143"/>
      <c r="E562" s="3143"/>
      <c r="F562" s="3143"/>
      <c r="G562" s="3143"/>
      <c r="H562" s="3143"/>
      <c r="I562" s="3143"/>
      <c r="J562" s="3143"/>
      <c r="K562" s="3143"/>
      <c r="L562" s="3098"/>
      <c r="M562" s="3098"/>
      <c r="N562" s="3098"/>
      <c r="O562" s="3098"/>
      <c r="P562" s="3098"/>
      <c r="Q562" s="3098"/>
      <c r="R562" s="3098"/>
      <c r="S562" s="3098"/>
      <c r="T562" s="3098"/>
      <c r="U562" s="3098"/>
      <c r="V562" s="3098"/>
      <c r="W562" s="3098"/>
      <c r="X562" s="3098"/>
      <c r="Y562" s="3098"/>
      <c r="Z562" s="3098"/>
      <c r="AA562" s="3098"/>
      <c r="AB562" s="3098"/>
      <c r="AC562" s="3098"/>
      <c r="AD562" s="3098"/>
      <c r="AE562" s="3098"/>
      <c r="AF562" s="3098"/>
      <c r="AG562" s="3098"/>
      <c r="AH562" s="3098"/>
      <c r="AI562" s="3098"/>
      <c r="AJ562" s="3098"/>
      <c r="AK562" s="3098"/>
      <c r="AL562" s="3098"/>
      <c r="AM562" s="3098"/>
      <c r="AN562" s="3098"/>
      <c r="AO562" s="3143"/>
      <c r="AP562" s="3143"/>
      <c r="AQ562" s="3143"/>
      <c r="AR562" s="3143"/>
      <c r="AS562" s="3143"/>
      <c r="AT562" s="3143"/>
      <c r="AU562" s="3143"/>
      <c r="AV562" s="3143"/>
      <c r="AW562" s="3143"/>
      <c r="AX562" s="3143"/>
      <c r="AY562" s="3143"/>
      <c r="AZ562" s="3143"/>
      <c r="BA562" s="3143"/>
      <c r="BB562" s="3143"/>
      <c r="BC562" s="3143"/>
      <c r="BD562" s="3143"/>
      <c r="BE562" s="3143"/>
      <c r="BF562" s="3143"/>
      <c r="BG562" s="3143"/>
      <c r="BH562" s="3143"/>
      <c r="BI562" s="3143"/>
      <c r="BJ562" s="3143"/>
      <c r="BK562" s="3143"/>
      <c r="BL562" s="3143"/>
      <c r="BM562" s="3143"/>
      <c r="BN562" s="3143"/>
      <c r="BO562" s="3143"/>
      <c r="BP562" s="3143"/>
      <c r="BQ562" s="3189"/>
      <c r="BR562" s="3189"/>
      <c r="BS562" s="3189"/>
      <c r="BT562" s="3189"/>
      <c r="BU562" s="3189"/>
      <c r="BV562" s="3189"/>
      <c r="BW562" s="3189"/>
      <c r="BX562" s="3189"/>
      <c r="BY562" s="3189"/>
      <c r="BZ562" s="3189"/>
      <c r="CA562" s="3143"/>
      <c r="CB562" s="3143"/>
      <c r="CC562" s="3143"/>
    </row>
    <row r="563" spans="1:81" ht="16.5" customHeight="1">
      <c r="A563" s="3143"/>
      <c r="B563" s="3143"/>
      <c r="C563" s="3143"/>
      <c r="D563" s="3143"/>
      <c r="E563" s="3143"/>
      <c r="F563" s="3143"/>
      <c r="G563" s="3143"/>
      <c r="H563" s="3143"/>
      <c r="I563" s="3143"/>
      <c r="J563" s="3143"/>
      <c r="K563" s="3143"/>
      <c r="L563" s="3098"/>
      <c r="M563" s="3098"/>
      <c r="N563" s="3098"/>
      <c r="O563" s="3098"/>
      <c r="P563" s="3098"/>
      <c r="Q563" s="3098"/>
      <c r="R563" s="3098"/>
      <c r="S563" s="3098"/>
      <c r="T563" s="3098"/>
      <c r="U563" s="3098"/>
      <c r="V563" s="3098"/>
      <c r="W563" s="3098"/>
      <c r="X563" s="3098"/>
      <c r="Y563" s="3098"/>
      <c r="Z563" s="3098"/>
      <c r="AA563" s="3098"/>
      <c r="AB563" s="3098"/>
      <c r="AC563" s="3098"/>
      <c r="AD563" s="3098"/>
      <c r="AE563" s="3098"/>
      <c r="AF563" s="3098"/>
      <c r="AG563" s="3098"/>
      <c r="AH563" s="3098"/>
      <c r="AI563" s="3098"/>
      <c r="AJ563" s="3098"/>
      <c r="AK563" s="3098"/>
      <c r="AL563" s="3098"/>
      <c r="AM563" s="3098"/>
      <c r="AN563" s="3098"/>
      <c r="AO563" s="3143"/>
      <c r="AP563" s="3143"/>
      <c r="AQ563" s="3143"/>
      <c r="AR563" s="3143"/>
      <c r="AS563" s="3143"/>
      <c r="AT563" s="3143"/>
      <c r="AU563" s="3143"/>
      <c r="AV563" s="3143"/>
      <c r="AW563" s="3143"/>
      <c r="AX563" s="3143"/>
      <c r="AY563" s="3143"/>
      <c r="AZ563" s="3143"/>
      <c r="BA563" s="3143"/>
      <c r="BB563" s="3143"/>
      <c r="BC563" s="3143"/>
      <c r="BD563" s="3143"/>
      <c r="BE563" s="3143"/>
      <c r="BF563" s="3143"/>
      <c r="BG563" s="3143"/>
      <c r="BH563" s="3143"/>
      <c r="BI563" s="3143"/>
      <c r="BJ563" s="3143"/>
      <c r="BK563" s="3143"/>
      <c r="BL563" s="3143"/>
      <c r="BM563" s="3143"/>
      <c r="BN563" s="3143"/>
      <c r="BO563" s="3143"/>
      <c r="BP563" s="3143"/>
      <c r="BQ563" s="3189"/>
      <c r="BR563" s="3189"/>
      <c r="BS563" s="3189"/>
      <c r="BT563" s="3189"/>
      <c r="BU563" s="3189"/>
      <c r="BV563" s="3189"/>
      <c r="BW563" s="3189"/>
      <c r="BX563" s="3189"/>
      <c r="BY563" s="3189"/>
      <c r="BZ563" s="3189"/>
      <c r="CA563" s="3143"/>
      <c r="CB563" s="3143"/>
      <c r="CC563" s="3143"/>
    </row>
    <row r="564" spans="1:81" ht="16.5" customHeight="1">
      <c r="A564" s="3143"/>
      <c r="B564" s="3143"/>
      <c r="C564" s="3143"/>
      <c r="D564" s="3143"/>
      <c r="E564" s="3143"/>
      <c r="F564" s="3143"/>
      <c r="G564" s="3143"/>
      <c r="H564" s="3143"/>
      <c r="I564" s="3143"/>
      <c r="J564" s="3143"/>
      <c r="K564" s="3143"/>
      <c r="L564" s="3098"/>
      <c r="M564" s="3098"/>
      <c r="N564" s="3098"/>
      <c r="O564" s="3098"/>
      <c r="P564" s="3098"/>
      <c r="Q564" s="3098"/>
      <c r="R564" s="3098"/>
      <c r="S564" s="3098"/>
      <c r="T564" s="3098"/>
      <c r="U564" s="3098"/>
      <c r="V564" s="3098"/>
      <c r="W564" s="3098"/>
      <c r="X564" s="3098"/>
      <c r="Y564" s="3098"/>
      <c r="Z564" s="3098"/>
      <c r="AA564" s="3098"/>
      <c r="AB564" s="3098"/>
      <c r="AC564" s="3098"/>
      <c r="AD564" s="3098"/>
      <c r="AE564" s="3098"/>
      <c r="AF564" s="3098"/>
      <c r="AG564" s="3098"/>
      <c r="AH564" s="3098"/>
      <c r="AI564" s="3098"/>
      <c r="AJ564" s="3098"/>
      <c r="AK564" s="3098"/>
      <c r="AL564" s="3098"/>
      <c r="AM564" s="3098"/>
      <c r="AN564" s="3098"/>
      <c r="AO564" s="3143"/>
      <c r="AP564" s="3143"/>
      <c r="AQ564" s="3143"/>
      <c r="AR564" s="3143"/>
      <c r="AS564" s="3143"/>
      <c r="AT564" s="3143"/>
      <c r="AU564" s="3143"/>
      <c r="AV564" s="3143"/>
      <c r="AW564" s="3143"/>
      <c r="AX564" s="3143"/>
      <c r="AY564" s="3143"/>
      <c r="AZ564" s="3143"/>
      <c r="BA564" s="3143"/>
      <c r="BB564" s="3143"/>
      <c r="BC564" s="3143"/>
      <c r="BD564" s="3143"/>
      <c r="BE564" s="3143"/>
      <c r="BF564" s="3143"/>
      <c r="BG564" s="3143"/>
      <c r="BH564" s="3143"/>
      <c r="BI564" s="3143"/>
      <c r="BJ564" s="3143"/>
      <c r="BK564" s="3143"/>
      <c r="BL564" s="3143"/>
      <c r="BM564" s="3143"/>
      <c r="BN564" s="3143"/>
      <c r="BO564" s="3143"/>
      <c r="BP564" s="3143"/>
      <c r="BQ564" s="3189"/>
      <c r="BR564" s="3189"/>
      <c r="BS564" s="3189"/>
      <c r="BT564" s="3189"/>
      <c r="BU564" s="3189"/>
      <c r="BV564" s="3189"/>
      <c r="BW564" s="3189"/>
      <c r="BX564" s="3189"/>
      <c r="BY564" s="3189"/>
      <c r="BZ564" s="3189"/>
      <c r="CA564" s="3143"/>
      <c r="CB564" s="3143"/>
      <c r="CC564" s="3143"/>
    </row>
    <row r="565" spans="1:81" ht="16.5" customHeight="1">
      <c r="A565" s="3143"/>
      <c r="B565" s="3143"/>
      <c r="C565" s="3143"/>
      <c r="D565" s="3143"/>
      <c r="E565" s="3143"/>
      <c r="F565" s="3143"/>
      <c r="G565" s="3143"/>
      <c r="H565" s="3143"/>
      <c r="I565" s="3143"/>
      <c r="J565" s="3143"/>
      <c r="K565" s="3143"/>
      <c r="L565" s="3098"/>
      <c r="M565" s="3098"/>
      <c r="N565" s="3098"/>
      <c r="O565" s="3098"/>
      <c r="P565" s="3098"/>
      <c r="Q565" s="3098"/>
      <c r="R565" s="3098"/>
      <c r="S565" s="3098"/>
      <c r="T565" s="3098"/>
      <c r="U565" s="3098"/>
      <c r="V565" s="3098"/>
      <c r="W565" s="3098"/>
      <c r="X565" s="3098"/>
      <c r="Y565" s="3098"/>
      <c r="Z565" s="3098"/>
      <c r="AA565" s="3098"/>
      <c r="AB565" s="3098"/>
      <c r="AC565" s="3098"/>
      <c r="AD565" s="3098"/>
      <c r="AE565" s="3098"/>
      <c r="AF565" s="3098"/>
      <c r="AG565" s="3098"/>
      <c r="AH565" s="3098"/>
      <c r="AI565" s="3098"/>
      <c r="AJ565" s="3098"/>
      <c r="AK565" s="3098"/>
      <c r="AL565" s="3098"/>
      <c r="AM565" s="3098"/>
      <c r="AN565" s="3098"/>
      <c r="AO565" s="3143"/>
      <c r="AP565" s="3143"/>
      <c r="AQ565" s="3143"/>
      <c r="AR565" s="3143"/>
      <c r="AS565" s="3143"/>
      <c r="AT565" s="3143"/>
      <c r="AU565" s="3143"/>
      <c r="AV565" s="3143"/>
      <c r="AW565" s="3143"/>
      <c r="AX565" s="3143"/>
      <c r="AY565" s="3143"/>
      <c r="AZ565" s="3143"/>
      <c r="BA565" s="3143"/>
      <c r="BB565" s="3143"/>
      <c r="BC565" s="3143"/>
      <c r="BD565" s="3143"/>
      <c r="BE565" s="3143"/>
      <c r="BF565" s="3143"/>
      <c r="BG565" s="3143"/>
      <c r="BH565" s="3143"/>
      <c r="BI565" s="3143"/>
      <c r="BJ565" s="3143"/>
      <c r="BK565" s="3143"/>
      <c r="BL565" s="3143"/>
      <c r="BM565" s="3143"/>
      <c r="BN565" s="3143"/>
      <c r="BO565" s="3143"/>
      <c r="BP565" s="3143"/>
      <c r="BQ565" s="3189"/>
      <c r="BR565" s="3189"/>
      <c r="BS565" s="3189"/>
      <c r="BT565" s="3189"/>
      <c r="BU565" s="3189"/>
      <c r="BV565" s="3189"/>
      <c r="BW565" s="3189"/>
      <c r="BX565" s="3189"/>
      <c r="BY565" s="3189"/>
      <c r="BZ565" s="3189"/>
      <c r="CA565" s="3143"/>
      <c r="CB565" s="3143"/>
      <c r="CC565" s="3143"/>
    </row>
    <row r="566" spans="1:81" ht="16.5" customHeight="1">
      <c r="A566" s="3143"/>
      <c r="B566" s="3143"/>
      <c r="C566" s="3143"/>
      <c r="D566" s="3143"/>
      <c r="E566" s="3143"/>
      <c r="F566" s="3143"/>
      <c r="G566" s="3143"/>
      <c r="H566" s="3143"/>
      <c r="I566" s="3143"/>
      <c r="J566" s="3143"/>
      <c r="K566" s="3143"/>
      <c r="L566" s="3098"/>
      <c r="M566" s="3098"/>
      <c r="N566" s="3098"/>
      <c r="O566" s="3098"/>
      <c r="P566" s="3098"/>
      <c r="Q566" s="3098"/>
      <c r="R566" s="3098"/>
      <c r="S566" s="3098"/>
      <c r="T566" s="3098"/>
      <c r="U566" s="3098"/>
      <c r="V566" s="3098"/>
      <c r="W566" s="3098"/>
      <c r="X566" s="3098"/>
      <c r="Y566" s="3098"/>
      <c r="Z566" s="3098"/>
      <c r="AA566" s="3098"/>
      <c r="AB566" s="3098"/>
      <c r="AC566" s="3098"/>
      <c r="AD566" s="3098"/>
      <c r="AE566" s="3098"/>
      <c r="AF566" s="3098"/>
      <c r="AG566" s="3098"/>
      <c r="AH566" s="3098"/>
      <c r="AI566" s="3098"/>
      <c r="AJ566" s="3098"/>
      <c r="AK566" s="3098"/>
      <c r="AL566" s="3098"/>
      <c r="AM566" s="3098"/>
      <c r="AN566" s="3098"/>
      <c r="AO566" s="3143"/>
      <c r="AP566" s="3143"/>
      <c r="AQ566" s="3143"/>
      <c r="AR566" s="3143"/>
      <c r="AS566" s="3143"/>
      <c r="AT566" s="3143"/>
      <c r="AU566" s="3143"/>
      <c r="AV566" s="3143"/>
      <c r="AW566" s="3143"/>
      <c r="AX566" s="3143"/>
      <c r="AY566" s="3143"/>
      <c r="AZ566" s="3143"/>
      <c r="BA566" s="3143"/>
      <c r="BB566" s="3143"/>
      <c r="BC566" s="3143"/>
      <c r="BD566" s="3143"/>
      <c r="BE566" s="3143"/>
      <c r="BF566" s="3143"/>
      <c r="BG566" s="3143"/>
      <c r="BH566" s="3143"/>
      <c r="BI566" s="3143"/>
      <c r="BJ566" s="3143"/>
      <c r="BK566" s="3143"/>
      <c r="BL566" s="3143"/>
      <c r="BM566" s="3143"/>
      <c r="BN566" s="3143"/>
      <c r="BO566" s="3143"/>
      <c r="BP566" s="3143"/>
      <c r="BQ566" s="3189"/>
      <c r="BR566" s="3189"/>
      <c r="BS566" s="3189"/>
      <c r="BT566" s="3189"/>
      <c r="BU566" s="3189"/>
      <c r="BV566" s="3189"/>
      <c r="BW566" s="3189"/>
      <c r="BX566" s="3189"/>
      <c r="BY566" s="3189"/>
      <c r="BZ566" s="3189"/>
      <c r="CA566" s="3143"/>
      <c r="CB566" s="3143"/>
      <c r="CC566" s="3143"/>
    </row>
    <row r="567" spans="1:81" ht="16.5" customHeight="1">
      <c r="A567" s="3143"/>
      <c r="B567" s="3143"/>
      <c r="C567" s="3143"/>
      <c r="D567" s="3143"/>
      <c r="E567" s="3143"/>
      <c r="F567" s="3143"/>
      <c r="G567" s="3143"/>
      <c r="H567" s="3143"/>
      <c r="I567" s="3143"/>
      <c r="J567" s="3143"/>
      <c r="K567" s="3143"/>
      <c r="L567" s="3098"/>
      <c r="M567" s="3098"/>
      <c r="N567" s="3098"/>
      <c r="O567" s="3098"/>
      <c r="P567" s="3098"/>
      <c r="Q567" s="3098"/>
      <c r="R567" s="3098"/>
      <c r="S567" s="3098"/>
      <c r="T567" s="3098"/>
      <c r="U567" s="3098"/>
      <c r="V567" s="3098"/>
      <c r="W567" s="3098"/>
      <c r="X567" s="3098"/>
      <c r="Y567" s="3098"/>
      <c r="Z567" s="3098"/>
      <c r="AA567" s="3098"/>
      <c r="AB567" s="3098"/>
      <c r="AC567" s="3098"/>
      <c r="AD567" s="3098"/>
      <c r="AE567" s="3098"/>
      <c r="AF567" s="3098"/>
      <c r="AG567" s="3098"/>
      <c r="AH567" s="3098"/>
      <c r="AI567" s="3098"/>
      <c r="AJ567" s="3098"/>
      <c r="AK567" s="3098"/>
      <c r="AL567" s="3098"/>
      <c r="AM567" s="3098"/>
      <c r="AN567" s="3098"/>
      <c r="AO567" s="3143"/>
      <c r="AP567" s="3143"/>
      <c r="AQ567" s="3143"/>
      <c r="AR567" s="3143"/>
      <c r="AS567" s="3143"/>
      <c r="AT567" s="3143"/>
      <c r="AU567" s="3143"/>
      <c r="AV567" s="3143"/>
      <c r="AW567" s="3143"/>
      <c r="AX567" s="3143"/>
      <c r="AY567" s="3143"/>
      <c r="AZ567" s="3143"/>
      <c r="BA567" s="3143"/>
      <c r="BB567" s="3143"/>
      <c r="BC567" s="3143"/>
      <c r="BD567" s="3143"/>
      <c r="BE567" s="3143"/>
      <c r="BF567" s="3143"/>
      <c r="BG567" s="3143"/>
      <c r="BH567" s="3143"/>
      <c r="BI567" s="3143"/>
      <c r="BJ567" s="3143"/>
      <c r="BK567" s="3143"/>
      <c r="BL567" s="3143"/>
      <c r="BM567" s="3143"/>
      <c r="BN567" s="3143"/>
      <c r="BO567" s="3143"/>
      <c r="BP567" s="3143"/>
      <c r="BQ567" s="3189"/>
      <c r="BR567" s="3189"/>
      <c r="BS567" s="3189"/>
      <c r="BT567" s="3189"/>
      <c r="BU567" s="3189"/>
      <c r="BV567" s="3189"/>
      <c r="BW567" s="3189"/>
      <c r="BX567" s="3189"/>
      <c r="BY567" s="3189"/>
      <c r="BZ567" s="3189"/>
      <c r="CA567" s="3143"/>
      <c r="CB567" s="3143"/>
      <c r="CC567" s="3143"/>
    </row>
    <row r="568" spans="1:81" ht="16.5" customHeight="1">
      <c r="A568" s="3143"/>
      <c r="B568" s="3143"/>
      <c r="C568" s="3143"/>
      <c r="D568" s="3143"/>
      <c r="E568" s="3143"/>
      <c r="F568" s="3143"/>
      <c r="G568" s="3143"/>
      <c r="H568" s="3143"/>
      <c r="I568" s="3143"/>
      <c r="J568" s="3143"/>
      <c r="K568" s="3143"/>
      <c r="L568" s="3098"/>
      <c r="M568" s="3098"/>
      <c r="N568" s="3098"/>
      <c r="O568" s="3098"/>
      <c r="P568" s="3098"/>
      <c r="Q568" s="3098"/>
      <c r="R568" s="3098"/>
      <c r="S568" s="3098"/>
      <c r="T568" s="3098"/>
      <c r="U568" s="3098"/>
      <c r="V568" s="3098"/>
      <c r="W568" s="3098"/>
      <c r="X568" s="3098"/>
      <c r="Y568" s="3098"/>
      <c r="Z568" s="3098"/>
      <c r="AA568" s="3098"/>
      <c r="AB568" s="3098"/>
      <c r="AC568" s="3098"/>
      <c r="AD568" s="3098"/>
      <c r="AE568" s="3098"/>
      <c r="AF568" s="3098"/>
      <c r="AG568" s="3098"/>
      <c r="AH568" s="3098"/>
      <c r="AI568" s="3098"/>
      <c r="AJ568" s="3098"/>
      <c r="AK568" s="3098"/>
      <c r="AL568" s="3098"/>
      <c r="AM568" s="3098"/>
      <c r="AN568" s="3098"/>
      <c r="AO568" s="3143"/>
      <c r="AP568" s="3143"/>
      <c r="AQ568" s="3143"/>
      <c r="AR568" s="3143"/>
      <c r="AS568" s="3143"/>
      <c r="AT568" s="3143"/>
      <c r="AU568" s="3143"/>
      <c r="AV568" s="3143"/>
      <c r="AW568" s="3143"/>
      <c r="AX568" s="3143"/>
      <c r="AY568" s="3143"/>
      <c r="AZ568" s="3143"/>
      <c r="BA568" s="3143"/>
      <c r="BB568" s="3143"/>
      <c r="BC568" s="3143"/>
      <c r="BD568" s="3143"/>
      <c r="BE568" s="3143"/>
      <c r="BF568" s="3143"/>
      <c r="BG568" s="3143"/>
      <c r="BH568" s="3143"/>
      <c r="BI568" s="3143"/>
      <c r="BJ568" s="3143"/>
      <c r="BK568" s="3143"/>
      <c r="BL568" s="3143"/>
      <c r="BM568" s="3143"/>
      <c r="BN568" s="3143"/>
      <c r="BO568" s="3143"/>
      <c r="BP568" s="3143"/>
      <c r="BQ568" s="3189"/>
      <c r="BR568" s="3189"/>
      <c r="BS568" s="3189"/>
      <c r="BT568" s="3189"/>
      <c r="BU568" s="3189"/>
      <c r="BV568" s="3189"/>
      <c r="BW568" s="3189"/>
      <c r="BX568" s="3189"/>
      <c r="BY568" s="3189"/>
      <c r="BZ568" s="3189"/>
      <c r="CA568" s="3143"/>
      <c r="CB568" s="3143"/>
      <c r="CC568" s="3143"/>
    </row>
    <row r="569" spans="1:81" ht="16.5" customHeight="1">
      <c r="A569" s="3143"/>
      <c r="B569" s="3143"/>
      <c r="C569" s="3143"/>
      <c r="D569" s="3143"/>
      <c r="E569" s="3143"/>
      <c r="F569" s="3143"/>
      <c r="G569" s="3143"/>
      <c r="H569" s="3143"/>
      <c r="I569" s="3143"/>
      <c r="J569" s="3143"/>
      <c r="K569" s="3143"/>
      <c r="L569" s="3098"/>
      <c r="M569" s="3098"/>
      <c r="N569" s="3098"/>
      <c r="O569" s="3098"/>
      <c r="P569" s="3098"/>
      <c r="Q569" s="3098"/>
      <c r="R569" s="3098"/>
      <c r="S569" s="3098"/>
      <c r="T569" s="3098"/>
      <c r="U569" s="3098"/>
      <c r="V569" s="3098"/>
      <c r="W569" s="3098"/>
      <c r="X569" s="3098"/>
      <c r="Y569" s="3098"/>
      <c r="Z569" s="3098"/>
      <c r="AA569" s="3098"/>
      <c r="AB569" s="3098"/>
      <c r="AC569" s="3098"/>
      <c r="AD569" s="3098"/>
      <c r="AE569" s="3098"/>
      <c r="AF569" s="3098"/>
      <c r="AG569" s="3098"/>
      <c r="AH569" s="3098"/>
      <c r="AI569" s="3098"/>
      <c r="AJ569" s="3098"/>
      <c r="AK569" s="3098"/>
      <c r="AL569" s="3098"/>
      <c r="AM569" s="3098"/>
      <c r="AN569" s="3098"/>
      <c r="AO569" s="3143"/>
      <c r="AP569" s="3143"/>
      <c r="AQ569" s="3143"/>
      <c r="AR569" s="3143"/>
      <c r="AS569" s="3143"/>
      <c r="AT569" s="3143"/>
      <c r="AU569" s="3143"/>
      <c r="AV569" s="3143"/>
      <c r="AW569" s="3143"/>
      <c r="AX569" s="3143"/>
      <c r="AY569" s="3143"/>
      <c r="AZ569" s="3143"/>
      <c r="BA569" s="3143"/>
      <c r="BB569" s="3143"/>
      <c r="BC569" s="3143"/>
      <c r="BD569" s="3143"/>
      <c r="BE569" s="3143"/>
      <c r="BF569" s="3143"/>
      <c r="BG569" s="3143"/>
      <c r="BH569" s="3143"/>
      <c r="BI569" s="3143"/>
      <c r="BJ569" s="3143"/>
      <c r="BK569" s="3143"/>
      <c r="BL569" s="3143"/>
      <c r="BM569" s="3143"/>
      <c r="BN569" s="3143"/>
      <c r="BO569" s="3143"/>
      <c r="BP569" s="3143"/>
      <c r="BQ569" s="3189"/>
      <c r="BR569" s="3189"/>
      <c r="BS569" s="3189"/>
      <c r="BT569" s="3189"/>
      <c r="BU569" s="3189"/>
      <c r="BV569" s="3189"/>
      <c r="BW569" s="3189"/>
      <c r="BX569" s="3189"/>
      <c r="BY569" s="3189"/>
      <c r="BZ569" s="3189"/>
      <c r="CA569" s="3143"/>
      <c r="CB569" s="3143"/>
      <c r="CC569" s="3143"/>
    </row>
    <row r="570" spans="1:81" ht="16.5" customHeight="1">
      <c r="A570" s="3143"/>
      <c r="B570" s="3143"/>
      <c r="C570" s="3143"/>
      <c r="D570" s="3143"/>
      <c r="E570" s="3143"/>
      <c r="F570" s="3143"/>
      <c r="G570" s="3143"/>
      <c r="H570" s="3143"/>
      <c r="I570" s="3143"/>
      <c r="J570" s="3143"/>
      <c r="K570" s="3143"/>
      <c r="L570" s="3098"/>
      <c r="M570" s="3098"/>
      <c r="N570" s="3098"/>
      <c r="O570" s="3098"/>
      <c r="P570" s="3098"/>
      <c r="Q570" s="3098"/>
      <c r="R570" s="3098"/>
      <c r="S570" s="3098"/>
      <c r="T570" s="3098"/>
      <c r="U570" s="3098"/>
      <c r="V570" s="3098"/>
      <c r="W570" s="3098"/>
      <c r="X570" s="3098"/>
      <c r="Y570" s="3098"/>
      <c r="Z570" s="3098"/>
      <c r="AA570" s="3098"/>
      <c r="AB570" s="3098"/>
      <c r="AC570" s="3098"/>
      <c r="AD570" s="3098"/>
      <c r="AE570" s="3098"/>
      <c r="AF570" s="3098"/>
      <c r="AG570" s="3098"/>
      <c r="AH570" s="3098"/>
      <c r="AI570" s="3098"/>
      <c r="AJ570" s="3098"/>
      <c r="AK570" s="3098"/>
      <c r="AL570" s="3098"/>
      <c r="AM570" s="3098"/>
      <c r="AN570" s="3098"/>
      <c r="AO570" s="3143"/>
      <c r="AP570" s="3143"/>
      <c r="AQ570" s="3143"/>
      <c r="AR570" s="3143"/>
      <c r="AS570" s="3143"/>
      <c r="AT570" s="3143"/>
      <c r="AU570" s="3143"/>
      <c r="AV570" s="3143"/>
      <c r="AW570" s="3143"/>
      <c r="AX570" s="3143"/>
      <c r="AY570" s="3143"/>
      <c r="AZ570" s="3143"/>
      <c r="BA570" s="3143"/>
      <c r="BB570" s="3143"/>
      <c r="BC570" s="3143"/>
      <c r="BD570" s="3143"/>
      <c r="BE570" s="3143"/>
      <c r="BF570" s="3143"/>
      <c r="BG570" s="3143"/>
      <c r="BH570" s="3143"/>
      <c r="BI570" s="3143"/>
      <c r="BJ570" s="3143"/>
      <c r="BK570" s="3143"/>
      <c r="BL570" s="3143"/>
      <c r="BM570" s="3143"/>
      <c r="BN570" s="3143"/>
      <c r="BO570" s="3143"/>
      <c r="BP570" s="3143"/>
      <c r="BQ570" s="3189"/>
      <c r="BR570" s="3189"/>
      <c r="BS570" s="3189"/>
      <c r="BT570" s="3189"/>
      <c r="BU570" s="3189"/>
      <c r="BV570" s="3189"/>
      <c r="BW570" s="3189"/>
      <c r="BX570" s="3189"/>
      <c r="BY570" s="3189"/>
      <c r="BZ570" s="3189"/>
      <c r="CA570" s="3143"/>
      <c r="CB570" s="3143"/>
      <c r="CC570" s="3143"/>
    </row>
    <row r="571" spans="1:81" ht="16.5" customHeight="1">
      <c r="A571" s="3143"/>
      <c r="B571" s="3143"/>
      <c r="C571" s="3143"/>
      <c r="D571" s="3143"/>
      <c r="E571" s="3143"/>
      <c r="F571" s="3143"/>
      <c r="G571" s="3143"/>
      <c r="H571" s="3143"/>
      <c r="I571" s="3143"/>
      <c r="J571" s="3143"/>
      <c r="K571" s="3143"/>
      <c r="L571" s="3098"/>
      <c r="M571" s="3098"/>
      <c r="N571" s="3098"/>
      <c r="O571" s="3098"/>
      <c r="P571" s="3098"/>
      <c r="Q571" s="3098"/>
      <c r="R571" s="3098"/>
      <c r="S571" s="3098"/>
      <c r="T571" s="3098"/>
      <c r="U571" s="3098"/>
      <c r="V571" s="3098"/>
      <c r="W571" s="3098"/>
      <c r="X571" s="3098"/>
      <c r="Y571" s="3098"/>
      <c r="Z571" s="3098"/>
      <c r="AA571" s="3098"/>
      <c r="AB571" s="3098"/>
      <c r="AC571" s="3098"/>
      <c r="AD571" s="3098"/>
      <c r="AE571" s="3098"/>
      <c r="AF571" s="3098"/>
      <c r="AG571" s="3098"/>
      <c r="AH571" s="3098"/>
      <c r="AI571" s="3098"/>
      <c r="AJ571" s="3098"/>
      <c r="AK571" s="3098"/>
      <c r="AL571" s="3098"/>
      <c r="AM571" s="3098"/>
      <c r="AN571" s="3098"/>
      <c r="AO571" s="3143"/>
      <c r="AP571" s="3143"/>
      <c r="AQ571" s="3143"/>
      <c r="AR571" s="3143"/>
      <c r="AS571" s="3143"/>
      <c r="AT571" s="3143"/>
      <c r="AU571" s="3143"/>
      <c r="AV571" s="3143"/>
      <c r="AW571" s="3143"/>
      <c r="AX571" s="3143"/>
      <c r="AY571" s="3143"/>
      <c r="AZ571" s="3143"/>
      <c r="BA571" s="3143"/>
      <c r="BB571" s="3143"/>
      <c r="BC571" s="3143"/>
      <c r="BD571" s="3143"/>
      <c r="BE571" s="3143"/>
      <c r="BF571" s="3143"/>
      <c r="BG571" s="3143"/>
      <c r="BH571" s="3143"/>
      <c r="BI571" s="3143"/>
      <c r="BJ571" s="3143"/>
      <c r="BK571" s="3143"/>
      <c r="BL571" s="3143"/>
      <c r="BM571" s="3143"/>
      <c r="BN571" s="3143"/>
      <c r="BO571" s="3143"/>
      <c r="BP571" s="3143"/>
      <c r="BQ571" s="3189"/>
      <c r="BR571" s="3189"/>
      <c r="BS571" s="3189"/>
      <c r="BT571" s="3189"/>
      <c r="BU571" s="3189"/>
      <c r="BV571" s="3189"/>
      <c r="BW571" s="3189"/>
      <c r="BX571" s="3189"/>
      <c r="BY571" s="3189"/>
      <c r="BZ571" s="3189"/>
      <c r="CA571" s="3143"/>
      <c r="CB571" s="3143"/>
      <c r="CC571" s="3143"/>
    </row>
    <row r="572" spans="1:81" ht="16.5" customHeight="1">
      <c r="A572" s="3143"/>
      <c r="B572" s="3143"/>
      <c r="C572" s="3143"/>
      <c r="D572" s="3143"/>
      <c r="E572" s="3143"/>
      <c r="F572" s="3143"/>
      <c r="G572" s="3143"/>
      <c r="H572" s="3143"/>
      <c r="I572" s="3143"/>
      <c r="J572" s="3143"/>
      <c r="K572" s="3143"/>
      <c r="L572" s="3098"/>
      <c r="M572" s="3098"/>
      <c r="N572" s="3098"/>
      <c r="O572" s="3098"/>
      <c r="P572" s="3098"/>
      <c r="Q572" s="3098"/>
      <c r="R572" s="3098"/>
      <c r="S572" s="3098"/>
      <c r="T572" s="3098"/>
      <c r="U572" s="3098"/>
      <c r="V572" s="3098"/>
      <c r="W572" s="3098"/>
      <c r="X572" s="3098"/>
      <c r="Y572" s="3098"/>
      <c r="Z572" s="3098"/>
      <c r="AA572" s="3098"/>
      <c r="AB572" s="3098"/>
      <c r="AC572" s="3098"/>
      <c r="AD572" s="3098"/>
      <c r="AE572" s="3098"/>
      <c r="AF572" s="3098"/>
      <c r="AG572" s="3098"/>
      <c r="AH572" s="3098"/>
      <c r="AI572" s="3098"/>
      <c r="AJ572" s="3098"/>
      <c r="AK572" s="3098"/>
      <c r="AL572" s="3098"/>
      <c r="AM572" s="3098"/>
      <c r="AN572" s="3098"/>
      <c r="AO572" s="3143"/>
      <c r="AP572" s="3143"/>
      <c r="AQ572" s="3143"/>
      <c r="AR572" s="3143"/>
      <c r="AS572" s="3143"/>
      <c r="AT572" s="3143"/>
      <c r="AU572" s="3143"/>
      <c r="AV572" s="3143"/>
      <c r="AW572" s="3143"/>
      <c r="AX572" s="3143"/>
      <c r="AY572" s="3143"/>
      <c r="AZ572" s="3143"/>
      <c r="BA572" s="3143"/>
      <c r="BB572" s="3143"/>
      <c r="BC572" s="3143"/>
      <c r="BD572" s="3143"/>
      <c r="BE572" s="3143"/>
      <c r="BF572" s="3143"/>
      <c r="BG572" s="3143"/>
      <c r="BH572" s="3143"/>
      <c r="BI572" s="3143"/>
      <c r="BJ572" s="3143"/>
      <c r="BK572" s="3143"/>
      <c r="BL572" s="3143"/>
      <c r="BM572" s="3143"/>
      <c r="BN572" s="3143"/>
      <c r="BO572" s="3143"/>
      <c r="BP572" s="3143"/>
      <c r="BQ572" s="3189"/>
      <c r="BR572" s="3189"/>
      <c r="BS572" s="3189"/>
      <c r="BT572" s="3189"/>
      <c r="BU572" s="3189"/>
      <c r="BV572" s="3189"/>
      <c r="BW572" s="3189"/>
      <c r="BX572" s="3189"/>
      <c r="BY572" s="3189"/>
      <c r="BZ572" s="3189"/>
      <c r="CA572" s="3143"/>
      <c r="CB572" s="3143"/>
      <c r="CC572" s="3143"/>
    </row>
    <row r="573" spans="1:81" ht="16.5" customHeight="1">
      <c r="A573" s="3143"/>
      <c r="B573" s="3143"/>
      <c r="C573" s="3143"/>
      <c r="D573" s="3143"/>
      <c r="E573" s="3143"/>
      <c r="F573" s="3143"/>
      <c r="G573" s="3143"/>
      <c r="H573" s="3143"/>
      <c r="I573" s="3143"/>
      <c r="J573" s="3143"/>
      <c r="K573" s="3143"/>
      <c r="L573" s="3098"/>
      <c r="M573" s="3098"/>
      <c r="N573" s="3098"/>
      <c r="O573" s="3098"/>
      <c r="P573" s="3098"/>
      <c r="Q573" s="3098"/>
      <c r="R573" s="3098"/>
      <c r="S573" s="3098"/>
      <c r="T573" s="3098"/>
      <c r="U573" s="3098"/>
      <c r="V573" s="3098"/>
      <c r="W573" s="3098"/>
      <c r="X573" s="3098"/>
      <c r="Y573" s="3098"/>
      <c r="Z573" s="3098"/>
      <c r="AA573" s="3098"/>
      <c r="AB573" s="3098"/>
      <c r="AC573" s="3098"/>
      <c r="AD573" s="3098"/>
      <c r="AE573" s="3098"/>
      <c r="AF573" s="3098"/>
      <c r="AG573" s="3098"/>
      <c r="AH573" s="3098"/>
      <c r="AI573" s="3098"/>
      <c r="AJ573" s="3098"/>
      <c r="AK573" s="3098"/>
      <c r="AL573" s="3098"/>
      <c r="AM573" s="3098"/>
      <c r="AN573" s="3098"/>
      <c r="AO573" s="3143"/>
      <c r="AP573" s="3143"/>
      <c r="AQ573" s="3143"/>
      <c r="AR573" s="3143"/>
      <c r="AS573" s="3143"/>
      <c r="AT573" s="3143"/>
      <c r="AU573" s="3143"/>
      <c r="AV573" s="3143"/>
      <c r="AW573" s="3143"/>
      <c r="AX573" s="3143"/>
      <c r="AY573" s="3143"/>
      <c r="AZ573" s="3143"/>
      <c r="BA573" s="3143"/>
      <c r="BB573" s="3143"/>
      <c r="BC573" s="3143"/>
      <c r="BD573" s="3143"/>
      <c r="BE573" s="3143"/>
      <c r="BF573" s="3143"/>
      <c r="BG573" s="3143"/>
      <c r="BH573" s="3143"/>
      <c r="BI573" s="3143"/>
      <c r="BJ573" s="3143"/>
      <c r="BK573" s="3143"/>
      <c r="BL573" s="3143"/>
      <c r="BM573" s="3143"/>
      <c r="BN573" s="3143"/>
      <c r="BO573" s="3143"/>
      <c r="BP573" s="3143"/>
      <c r="BQ573" s="3189"/>
      <c r="BR573" s="3189"/>
      <c r="BS573" s="3189"/>
      <c r="BT573" s="3189"/>
      <c r="BU573" s="3189"/>
      <c r="BV573" s="3189"/>
      <c r="BW573" s="3189"/>
      <c r="BX573" s="3189"/>
      <c r="BY573" s="3189"/>
      <c r="BZ573" s="3189"/>
      <c r="CA573" s="3143"/>
      <c r="CB573" s="3143"/>
      <c r="CC573" s="3143"/>
    </row>
    <row r="574" spans="1:81" ht="16.5" customHeight="1">
      <c r="A574" s="3143"/>
      <c r="B574" s="3143"/>
      <c r="C574" s="3143"/>
      <c r="D574" s="3143"/>
      <c r="E574" s="3143"/>
      <c r="F574" s="3143"/>
      <c r="G574" s="3143"/>
      <c r="H574" s="3143"/>
      <c r="I574" s="3143"/>
      <c r="J574" s="3143"/>
      <c r="K574" s="3143"/>
      <c r="L574" s="3098"/>
      <c r="M574" s="3098"/>
      <c r="N574" s="3098"/>
      <c r="O574" s="3098"/>
      <c r="P574" s="3098"/>
      <c r="Q574" s="3098"/>
      <c r="R574" s="3098"/>
      <c r="S574" s="3098"/>
      <c r="T574" s="3098"/>
      <c r="U574" s="3098"/>
      <c r="V574" s="3098"/>
      <c r="W574" s="3098"/>
      <c r="X574" s="3098"/>
      <c r="Y574" s="3098"/>
      <c r="Z574" s="3098"/>
      <c r="AA574" s="3098"/>
      <c r="AB574" s="3098"/>
      <c r="AC574" s="3098"/>
      <c r="AD574" s="3098"/>
      <c r="AE574" s="3098"/>
      <c r="AF574" s="3098"/>
      <c r="AG574" s="3098"/>
      <c r="AH574" s="3098"/>
      <c r="AI574" s="3098"/>
      <c r="AJ574" s="3098"/>
      <c r="AK574" s="3098"/>
      <c r="AL574" s="3098"/>
      <c r="AM574" s="3098"/>
      <c r="AN574" s="3098"/>
      <c r="AO574" s="3143"/>
      <c r="AP574" s="3143"/>
      <c r="AQ574" s="3143"/>
      <c r="AR574" s="3143"/>
      <c r="AS574" s="3143"/>
      <c r="AT574" s="3143"/>
      <c r="AU574" s="3143"/>
      <c r="AV574" s="3143"/>
      <c r="AW574" s="3143"/>
      <c r="AX574" s="3143"/>
      <c r="AY574" s="3143"/>
      <c r="AZ574" s="3143"/>
      <c r="BA574" s="3143"/>
      <c r="BB574" s="3143"/>
      <c r="BC574" s="3143"/>
      <c r="BD574" s="3143"/>
      <c r="BE574" s="3143"/>
      <c r="BF574" s="3143"/>
      <c r="BG574" s="3143"/>
      <c r="BH574" s="3143"/>
      <c r="BI574" s="3143"/>
      <c r="BJ574" s="3143"/>
      <c r="BK574" s="3143"/>
      <c r="BL574" s="3143"/>
      <c r="BM574" s="3143"/>
      <c r="BN574" s="3143"/>
      <c r="BO574" s="3143"/>
      <c r="BP574" s="3143"/>
      <c r="BQ574" s="3189"/>
      <c r="BR574" s="3189"/>
      <c r="BS574" s="3189"/>
      <c r="BT574" s="3189"/>
      <c r="BU574" s="3189"/>
      <c r="BV574" s="3189"/>
      <c r="BW574" s="3189"/>
      <c r="BX574" s="3189"/>
      <c r="BY574" s="3189"/>
      <c r="BZ574" s="3189"/>
      <c r="CA574" s="3143"/>
      <c r="CB574" s="3143"/>
      <c r="CC574" s="3143"/>
    </row>
    <row r="575" spans="1:81" ht="16.5" customHeight="1">
      <c r="A575" s="3143"/>
      <c r="B575" s="3143"/>
      <c r="C575" s="3143"/>
      <c r="D575" s="3143"/>
      <c r="E575" s="3143"/>
      <c r="F575" s="3143"/>
      <c r="G575" s="3143"/>
      <c r="H575" s="3143"/>
      <c r="I575" s="3143"/>
      <c r="J575" s="3143"/>
      <c r="K575" s="3143"/>
      <c r="L575" s="3098"/>
      <c r="M575" s="3098"/>
      <c r="N575" s="3098"/>
      <c r="O575" s="3098"/>
      <c r="P575" s="3098"/>
      <c r="Q575" s="3098"/>
      <c r="R575" s="3098"/>
      <c r="S575" s="3098"/>
      <c r="T575" s="3098"/>
      <c r="U575" s="3098"/>
      <c r="V575" s="3098"/>
      <c r="W575" s="3098"/>
      <c r="X575" s="3098"/>
      <c r="Y575" s="3098"/>
      <c r="Z575" s="3098"/>
      <c r="AA575" s="3098"/>
      <c r="AB575" s="3098"/>
      <c r="AC575" s="3098"/>
      <c r="AD575" s="3098"/>
      <c r="AE575" s="3098"/>
      <c r="AF575" s="3098"/>
      <c r="AG575" s="3098"/>
      <c r="AH575" s="3098"/>
      <c r="AI575" s="3098"/>
      <c r="AJ575" s="3098"/>
      <c r="AK575" s="3098"/>
      <c r="AL575" s="3098"/>
      <c r="AM575" s="3098"/>
      <c r="AN575" s="3098"/>
      <c r="AO575" s="3143"/>
      <c r="AP575" s="3143"/>
      <c r="AQ575" s="3143"/>
      <c r="AR575" s="3143"/>
      <c r="AS575" s="3143"/>
      <c r="AT575" s="3143"/>
      <c r="AU575" s="3143"/>
      <c r="AV575" s="3143"/>
      <c r="AW575" s="3143"/>
      <c r="AX575" s="3143"/>
      <c r="AY575" s="3143"/>
      <c r="AZ575" s="3143"/>
      <c r="BA575" s="3143"/>
      <c r="BB575" s="3143"/>
      <c r="BC575" s="3143"/>
      <c r="BD575" s="3143"/>
      <c r="BE575" s="3143"/>
      <c r="BF575" s="3143"/>
      <c r="BG575" s="3143"/>
      <c r="BH575" s="3143"/>
      <c r="BI575" s="3143"/>
      <c r="BJ575" s="3143"/>
      <c r="BK575" s="3143"/>
      <c r="BL575" s="3143"/>
      <c r="BM575" s="3143"/>
      <c r="BN575" s="3143"/>
      <c r="BO575" s="3143"/>
      <c r="BP575" s="3143"/>
      <c r="BQ575" s="3189"/>
      <c r="BR575" s="3189"/>
      <c r="BS575" s="3189"/>
      <c r="BT575" s="3189"/>
      <c r="BU575" s="3189"/>
      <c r="BV575" s="3189"/>
      <c r="BW575" s="3189"/>
      <c r="BX575" s="3189"/>
      <c r="BY575" s="3189"/>
      <c r="BZ575" s="3189"/>
      <c r="CA575" s="3143"/>
      <c r="CB575" s="3143"/>
      <c r="CC575" s="3143"/>
    </row>
    <row r="576" spans="1:81" ht="16.5" customHeight="1">
      <c r="A576" s="3143"/>
      <c r="B576" s="3143"/>
      <c r="C576" s="3143"/>
      <c r="D576" s="3143"/>
      <c r="E576" s="3143"/>
      <c r="F576" s="3143"/>
      <c r="G576" s="3143"/>
      <c r="H576" s="3143"/>
      <c r="I576" s="3143"/>
      <c r="J576" s="3143"/>
      <c r="K576" s="3143"/>
      <c r="L576" s="3098"/>
      <c r="M576" s="3098"/>
      <c r="N576" s="3098"/>
      <c r="O576" s="3098"/>
      <c r="P576" s="3098"/>
      <c r="Q576" s="3098"/>
      <c r="R576" s="3098"/>
      <c r="S576" s="3098"/>
      <c r="T576" s="3098"/>
      <c r="U576" s="3098"/>
      <c r="V576" s="3098"/>
      <c r="W576" s="3098"/>
      <c r="X576" s="3098"/>
      <c r="Y576" s="3098"/>
      <c r="Z576" s="3098"/>
      <c r="AA576" s="3098"/>
      <c r="AB576" s="3098"/>
      <c r="AC576" s="3098"/>
      <c r="AD576" s="3098"/>
      <c r="AE576" s="3098"/>
      <c r="AF576" s="3098"/>
      <c r="AG576" s="3098"/>
      <c r="AH576" s="3098"/>
      <c r="AI576" s="3098"/>
      <c r="AJ576" s="3098"/>
      <c r="AK576" s="3098"/>
      <c r="AL576" s="3098"/>
      <c r="AM576" s="3098"/>
      <c r="AN576" s="3098"/>
      <c r="AO576" s="3143"/>
      <c r="AP576" s="3143"/>
      <c r="AQ576" s="3143"/>
      <c r="AR576" s="3143"/>
      <c r="AS576" s="3143"/>
      <c r="AT576" s="3143"/>
      <c r="AU576" s="3143"/>
      <c r="AV576" s="3143"/>
      <c r="AW576" s="3143"/>
      <c r="AX576" s="3143"/>
      <c r="AY576" s="3143"/>
      <c r="AZ576" s="3143"/>
      <c r="BA576" s="3143"/>
      <c r="BB576" s="3143"/>
      <c r="BC576" s="3143"/>
      <c r="BD576" s="3143"/>
      <c r="BE576" s="3143"/>
      <c r="BF576" s="3143"/>
      <c r="BG576" s="3143"/>
      <c r="BH576" s="3143"/>
      <c r="BI576" s="3143"/>
      <c r="BJ576" s="3143"/>
      <c r="BK576" s="3143"/>
      <c r="BL576" s="3143"/>
      <c r="BM576" s="3143"/>
      <c r="BN576" s="3143"/>
      <c r="BO576" s="3143"/>
      <c r="BP576" s="3143"/>
      <c r="BQ576" s="3189"/>
      <c r="BR576" s="3189"/>
      <c r="BS576" s="3189"/>
      <c r="BT576" s="3189"/>
      <c r="BU576" s="3189"/>
      <c r="BV576" s="3189"/>
      <c r="BW576" s="3189"/>
      <c r="BX576" s="3189"/>
      <c r="BY576" s="3189"/>
      <c r="BZ576" s="3189"/>
      <c r="CA576" s="3143"/>
      <c r="CB576" s="3143"/>
      <c r="CC576" s="3143"/>
    </row>
    <row r="577" spans="1:81" ht="16.5" customHeight="1">
      <c r="A577" s="3143"/>
      <c r="B577" s="3143"/>
      <c r="C577" s="3143"/>
      <c r="D577" s="3143"/>
      <c r="E577" s="3143"/>
      <c r="F577" s="3143"/>
      <c r="G577" s="3143"/>
      <c r="H577" s="3143"/>
      <c r="I577" s="3143"/>
      <c r="J577" s="3143"/>
      <c r="K577" s="3143"/>
      <c r="L577" s="3098"/>
      <c r="M577" s="3098"/>
      <c r="N577" s="3098"/>
      <c r="O577" s="3098"/>
      <c r="P577" s="3098"/>
      <c r="Q577" s="3098"/>
      <c r="R577" s="3098"/>
      <c r="S577" s="3098"/>
      <c r="T577" s="3098"/>
      <c r="U577" s="3098"/>
      <c r="V577" s="3098"/>
      <c r="W577" s="3098"/>
      <c r="X577" s="3098"/>
      <c r="Y577" s="3098"/>
      <c r="Z577" s="3098"/>
      <c r="AA577" s="3098"/>
      <c r="AB577" s="3098"/>
      <c r="AC577" s="3098"/>
      <c r="AD577" s="3098"/>
      <c r="AE577" s="3098"/>
      <c r="AF577" s="3098"/>
      <c r="AG577" s="3098"/>
      <c r="AH577" s="3098"/>
      <c r="AI577" s="3098"/>
      <c r="AJ577" s="3098"/>
      <c r="AK577" s="3098"/>
      <c r="AL577" s="3098"/>
      <c r="AM577" s="3098"/>
      <c r="AN577" s="3098"/>
      <c r="AO577" s="3143"/>
      <c r="AP577" s="3143"/>
      <c r="AQ577" s="3143"/>
      <c r="AR577" s="3143"/>
      <c r="AS577" s="3143"/>
      <c r="AT577" s="3143"/>
      <c r="AU577" s="3143"/>
      <c r="AV577" s="3143"/>
      <c r="AW577" s="3143"/>
      <c r="AX577" s="3143"/>
      <c r="AY577" s="3143"/>
      <c r="AZ577" s="3143"/>
      <c r="BA577" s="3143"/>
      <c r="BB577" s="3143"/>
      <c r="BC577" s="3143"/>
      <c r="BD577" s="3143"/>
      <c r="BE577" s="3143"/>
      <c r="BF577" s="3143"/>
      <c r="BG577" s="3143"/>
      <c r="BH577" s="3143"/>
      <c r="BI577" s="3143"/>
      <c r="BJ577" s="3143"/>
      <c r="BK577" s="3143"/>
      <c r="BL577" s="3143"/>
      <c r="BM577" s="3143"/>
      <c r="BN577" s="3143"/>
      <c r="BO577" s="3143"/>
      <c r="BP577" s="3143"/>
      <c r="BQ577" s="3189"/>
      <c r="BR577" s="3189"/>
      <c r="BS577" s="3189"/>
      <c r="BT577" s="3189"/>
      <c r="BU577" s="3189"/>
      <c r="BV577" s="3189"/>
      <c r="BW577" s="3189"/>
      <c r="BX577" s="3189"/>
      <c r="BY577" s="3189"/>
      <c r="BZ577" s="3189"/>
      <c r="CA577" s="3143"/>
      <c r="CB577" s="3143"/>
      <c r="CC577" s="3143"/>
    </row>
    <row r="578" spans="1:81" ht="16.5" customHeight="1">
      <c r="A578" s="3143"/>
      <c r="B578" s="3143"/>
      <c r="C578" s="3143"/>
      <c r="D578" s="3143"/>
      <c r="E578" s="3143"/>
      <c r="F578" s="3143"/>
      <c r="G578" s="3143"/>
      <c r="H578" s="3143"/>
      <c r="I578" s="3143"/>
      <c r="J578" s="3143"/>
      <c r="K578" s="3143"/>
      <c r="L578" s="3098"/>
      <c r="M578" s="3098"/>
      <c r="N578" s="3098"/>
      <c r="O578" s="3098"/>
      <c r="P578" s="3098"/>
      <c r="Q578" s="3098"/>
      <c r="R578" s="3098"/>
      <c r="S578" s="3098"/>
      <c r="T578" s="3098"/>
      <c r="U578" s="3098"/>
      <c r="V578" s="3098"/>
      <c r="W578" s="3098"/>
      <c r="X578" s="3098"/>
      <c r="Y578" s="3098"/>
      <c r="Z578" s="3098"/>
      <c r="AA578" s="3098"/>
      <c r="AB578" s="3098"/>
      <c r="AC578" s="3098"/>
      <c r="AD578" s="3098"/>
      <c r="AE578" s="3098"/>
      <c r="AF578" s="3098"/>
      <c r="AG578" s="3098"/>
      <c r="AH578" s="3098"/>
      <c r="AI578" s="3098"/>
      <c r="AJ578" s="3098"/>
      <c r="AK578" s="3098"/>
      <c r="AL578" s="3098"/>
      <c r="AM578" s="3098"/>
      <c r="AN578" s="3098"/>
      <c r="AO578" s="3143"/>
      <c r="AP578" s="3143"/>
      <c r="AQ578" s="3143"/>
      <c r="AR578" s="3143"/>
      <c r="AS578" s="3143"/>
      <c r="AT578" s="3143"/>
      <c r="AU578" s="3143"/>
      <c r="AV578" s="3143"/>
      <c r="AW578" s="3143"/>
      <c r="AX578" s="3143"/>
      <c r="AY578" s="3143"/>
      <c r="AZ578" s="3143"/>
      <c r="BA578" s="3143"/>
      <c r="BB578" s="3143"/>
      <c r="BC578" s="3143"/>
      <c r="BD578" s="3143"/>
      <c r="BE578" s="3143"/>
      <c r="BF578" s="3143"/>
      <c r="BG578" s="3143"/>
      <c r="BH578" s="3143"/>
      <c r="BI578" s="3143"/>
      <c r="BJ578" s="3143"/>
      <c r="BK578" s="3143"/>
      <c r="BL578" s="3143"/>
      <c r="BM578" s="3143"/>
      <c r="BN578" s="3143"/>
      <c r="BO578" s="3143"/>
      <c r="BP578" s="3143"/>
      <c r="BQ578" s="3189"/>
      <c r="BR578" s="3189"/>
      <c r="BS578" s="3189"/>
      <c r="BT578" s="3189"/>
      <c r="BU578" s="3189"/>
      <c r="BV578" s="3189"/>
      <c r="BW578" s="3189"/>
      <c r="BX578" s="3189"/>
      <c r="BY578" s="3189"/>
      <c r="BZ578" s="3189"/>
      <c r="CA578" s="3143"/>
      <c r="CB578" s="3143"/>
      <c r="CC578" s="3143"/>
    </row>
    <row r="579" spans="1:81" ht="16.5" customHeight="1">
      <c r="A579" s="3143"/>
      <c r="B579" s="3143"/>
      <c r="C579" s="3143"/>
      <c r="D579" s="3143"/>
      <c r="E579" s="3143"/>
      <c r="F579" s="3143"/>
      <c r="G579" s="3143"/>
      <c r="H579" s="3143"/>
      <c r="I579" s="3143"/>
      <c r="J579" s="3143"/>
      <c r="K579" s="3143"/>
      <c r="L579" s="3098"/>
      <c r="M579" s="3098"/>
      <c r="N579" s="3098"/>
      <c r="O579" s="3098"/>
      <c r="P579" s="3098"/>
      <c r="Q579" s="3098"/>
      <c r="R579" s="3098"/>
      <c r="S579" s="3098"/>
      <c r="T579" s="3098"/>
      <c r="U579" s="3098"/>
      <c r="V579" s="3098"/>
      <c r="W579" s="3098"/>
      <c r="X579" s="3098"/>
      <c r="Y579" s="3098"/>
      <c r="Z579" s="3098"/>
      <c r="AA579" s="3098"/>
      <c r="AB579" s="3098"/>
      <c r="AC579" s="3098"/>
      <c r="AD579" s="3098"/>
      <c r="AE579" s="3098"/>
      <c r="AF579" s="3098"/>
      <c r="AG579" s="3098"/>
      <c r="AH579" s="3098"/>
      <c r="AI579" s="3098"/>
      <c r="AJ579" s="3098"/>
      <c r="AK579" s="3098"/>
      <c r="AL579" s="3098"/>
      <c r="AM579" s="3098"/>
      <c r="AN579" s="3098"/>
      <c r="AO579" s="3143"/>
      <c r="AP579" s="3143"/>
      <c r="AQ579" s="3143"/>
      <c r="AR579" s="3143"/>
      <c r="AS579" s="3143"/>
      <c r="AT579" s="3143"/>
      <c r="AU579" s="3143"/>
      <c r="AV579" s="3143"/>
      <c r="AW579" s="3143"/>
      <c r="AX579" s="3143"/>
      <c r="AY579" s="3143"/>
      <c r="AZ579" s="3143"/>
      <c r="BA579" s="3143"/>
      <c r="BB579" s="3143"/>
      <c r="BC579" s="3143"/>
      <c r="BD579" s="3143"/>
      <c r="BE579" s="3143"/>
      <c r="BF579" s="3143"/>
      <c r="BG579" s="3143"/>
      <c r="BH579" s="3143"/>
      <c r="BI579" s="3143"/>
      <c r="BJ579" s="3143"/>
      <c r="BK579" s="3143"/>
      <c r="BL579" s="3143"/>
      <c r="BM579" s="3143"/>
      <c r="BN579" s="3143"/>
      <c r="BO579" s="3143"/>
      <c r="BP579" s="3143"/>
      <c r="BQ579" s="3189"/>
      <c r="BR579" s="3189"/>
      <c r="BS579" s="3189"/>
      <c r="BT579" s="3189"/>
      <c r="BU579" s="3189"/>
      <c r="BV579" s="3189"/>
      <c r="BW579" s="3189"/>
      <c r="BX579" s="3189"/>
      <c r="BY579" s="3189"/>
      <c r="BZ579" s="3189"/>
      <c r="CA579" s="3143"/>
      <c r="CB579" s="3143"/>
      <c r="CC579" s="3143"/>
    </row>
    <row r="580" spans="1:81" ht="16.5" customHeight="1">
      <c r="A580" s="3143"/>
      <c r="B580" s="3143"/>
      <c r="C580" s="3143"/>
      <c r="D580" s="3143"/>
      <c r="E580" s="3143"/>
      <c r="F580" s="3143"/>
      <c r="G580" s="3143"/>
      <c r="H580" s="3143"/>
      <c r="I580" s="3143"/>
      <c r="J580" s="3143"/>
      <c r="K580" s="3143"/>
      <c r="L580" s="3098"/>
      <c r="M580" s="3098"/>
      <c r="N580" s="3098"/>
      <c r="O580" s="3098"/>
      <c r="P580" s="3098"/>
      <c r="Q580" s="3098"/>
      <c r="R580" s="3098"/>
      <c r="S580" s="3098"/>
      <c r="T580" s="3098"/>
      <c r="U580" s="3098"/>
      <c r="V580" s="3098"/>
      <c r="W580" s="3098"/>
      <c r="X580" s="3098"/>
      <c r="Y580" s="3098"/>
      <c r="Z580" s="3098"/>
      <c r="AA580" s="3098"/>
      <c r="AB580" s="3098"/>
      <c r="AC580" s="3098"/>
      <c r="AD580" s="3098"/>
      <c r="AE580" s="3098"/>
      <c r="AF580" s="3098"/>
      <c r="AG580" s="3098"/>
      <c r="AH580" s="3098"/>
      <c r="AI580" s="3098"/>
      <c r="AJ580" s="3098"/>
      <c r="AK580" s="3098"/>
      <c r="AL580" s="3098"/>
      <c r="AM580" s="3098"/>
      <c r="AN580" s="3098"/>
      <c r="AO580" s="3143"/>
      <c r="AP580" s="3143"/>
      <c r="AQ580" s="3143"/>
      <c r="AR580" s="3143"/>
      <c r="AS580" s="3143"/>
      <c r="AT580" s="3143"/>
      <c r="AU580" s="3143"/>
      <c r="AV580" s="3143"/>
      <c r="AW580" s="3143"/>
      <c r="AX580" s="3143"/>
      <c r="AY580" s="3143"/>
      <c r="AZ580" s="3143"/>
      <c r="BA580" s="3143"/>
      <c r="BB580" s="3143"/>
      <c r="BC580" s="3143"/>
      <c r="BD580" s="3143"/>
      <c r="BE580" s="3143"/>
      <c r="BF580" s="3143"/>
      <c r="BG580" s="3143"/>
      <c r="BH580" s="3143"/>
      <c r="BI580" s="3143"/>
      <c r="BJ580" s="3143"/>
      <c r="BK580" s="3143"/>
      <c r="BL580" s="3143"/>
      <c r="BM580" s="3143"/>
      <c r="BN580" s="3143"/>
      <c r="BO580" s="3143"/>
      <c r="BP580" s="3143"/>
      <c r="BQ580" s="3189"/>
      <c r="BR580" s="3189"/>
      <c r="BS580" s="3189"/>
      <c r="BT580" s="3189"/>
      <c r="BU580" s="3189"/>
      <c r="BV580" s="3189"/>
      <c r="BW580" s="3189"/>
      <c r="BX580" s="3189"/>
      <c r="BY580" s="3189"/>
      <c r="BZ580" s="3189"/>
      <c r="CA580" s="3143"/>
      <c r="CB580" s="3143"/>
      <c r="CC580" s="3143"/>
    </row>
    <row r="581" spans="1:81" ht="16.5" customHeight="1">
      <c r="A581" s="3143"/>
      <c r="B581" s="3143"/>
      <c r="C581" s="3143"/>
      <c r="D581" s="3143"/>
      <c r="E581" s="3143"/>
      <c r="F581" s="3143"/>
      <c r="G581" s="3143"/>
      <c r="H581" s="3143"/>
      <c r="I581" s="3143"/>
      <c r="J581" s="3143"/>
      <c r="K581" s="3143"/>
      <c r="L581" s="3098"/>
      <c r="M581" s="3098"/>
      <c r="N581" s="3098"/>
      <c r="O581" s="3098"/>
      <c r="P581" s="3098"/>
      <c r="Q581" s="3098"/>
      <c r="R581" s="3098"/>
      <c r="S581" s="3098"/>
      <c r="T581" s="3098"/>
      <c r="U581" s="3098"/>
      <c r="V581" s="3098"/>
      <c r="W581" s="3098"/>
      <c r="X581" s="3098"/>
      <c r="Y581" s="3098"/>
      <c r="Z581" s="3098"/>
      <c r="AA581" s="3098"/>
      <c r="AB581" s="3098"/>
      <c r="AC581" s="3098"/>
      <c r="AD581" s="3098"/>
      <c r="AE581" s="3098"/>
      <c r="AF581" s="3098"/>
      <c r="AG581" s="3098"/>
      <c r="AH581" s="3098"/>
      <c r="AI581" s="3098"/>
      <c r="AJ581" s="3098"/>
      <c r="AK581" s="3098"/>
      <c r="AL581" s="3098"/>
      <c r="AM581" s="3098"/>
      <c r="AN581" s="3098"/>
      <c r="AO581" s="3143"/>
      <c r="AP581" s="3143"/>
      <c r="AQ581" s="3143"/>
      <c r="AR581" s="3143"/>
      <c r="AS581" s="3143"/>
      <c r="AT581" s="3143"/>
      <c r="AU581" s="3143"/>
      <c r="AV581" s="3143"/>
      <c r="AW581" s="3143"/>
      <c r="AX581" s="3143"/>
      <c r="AY581" s="3143"/>
      <c r="AZ581" s="3143"/>
      <c r="BA581" s="3143"/>
      <c r="BB581" s="3143"/>
      <c r="BC581" s="3143"/>
      <c r="BD581" s="3143"/>
      <c r="BE581" s="3143"/>
      <c r="BF581" s="3143"/>
      <c r="BG581" s="3143"/>
      <c r="BH581" s="3143"/>
      <c r="BI581" s="3143"/>
      <c r="BJ581" s="3143"/>
      <c r="BK581" s="3143"/>
      <c r="BL581" s="3143"/>
      <c r="BM581" s="3143"/>
      <c r="BN581" s="3143"/>
      <c r="BO581" s="3143"/>
      <c r="BP581" s="3143"/>
      <c r="BQ581" s="3189"/>
      <c r="BR581" s="3189"/>
      <c r="BS581" s="3189"/>
      <c r="BT581" s="3189"/>
      <c r="BU581" s="3189"/>
      <c r="BV581" s="3189"/>
      <c r="BW581" s="3189"/>
      <c r="BX581" s="3189"/>
      <c r="BY581" s="3189"/>
      <c r="BZ581" s="3189"/>
      <c r="CA581" s="3143"/>
      <c r="CB581" s="3143"/>
      <c r="CC581" s="3143"/>
    </row>
    <row r="582" spans="1:81" ht="16.5" customHeight="1">
      <c r="A582" s="3143"/>
      <c r="B582" s="3143"/>
      <c r="C582" s="3143"/>
      <c r="D582" s="3143"/>
      <c r="E582" s="3143"/>
      <c r="F582" s="3143"/>
      <c r="G582" s="3143"/>
      <c r="H582" s="3143"/>
      <c r="I582" s="3143"/>
      <c r="J582" s="3143"/>
      <c r="K582" s="3143"/>
      <c r="L582" s="3098"/>
      <c r="M582" s="3098"/>
      <c r="N582" s="3098"/>
      <c r="O582" s="3098"/>
      <c r="P582" s="3098"/>
      <c r="Q582" s="3098"/>
      <c r="R582" s="3098"/>
      <c r="S582" s="3098"/>
      <c r="T582" s="3098"/>
      <c r="U582" s="3098"/>
      <c r="V582" s="3098"/>
      <c r="W582" s="3098"/>
      <c r="X582" s="3098"/>
      <c r="Y582" s="3098"/>
      <c r="Z582" s="3098"/>
      <c r="AA582" s="3098"/>
      <c r="AB582" s="3098"/>
      <c r="AC582" s="3098"/>
      <c r="AD582" s="3098"/>
      <c r="AE582" s="3098"/>
      <c r="AF582" s="3098"/>
      <c r="AG582" s="3098"/>
      <c r="AH582" s="3098"/>
      <c r="AI582" s="3098"/>
      <c r="AJ582" s="3098"/>
      <c r="AK582" s="3098"/>
      <c r="AL582" s="3098"/>
      <c r="AM582" s="3098"/>
      <c r="AN582" s="3098"/>
      <c r="AO582" s="3143"/>
      <c r="AP582" s="3143"/>
      <c r="AQ582" s="3143"/>
      <c r="AR582" s="3143"/>
      <c r="AS582" s="3143"/>
      <c r="AT582" s="3143"/>
      <c r="AU582" s="3143"/>
      <c r="AV582" s="3143"/>
      <c r="AW582" s="3143"/>
      <c r="AX582" s="3143"/>
      <c r="AY582" s="3143"/>
      <c r="AZ582" s="3143"/>
      <c r="BA582" s="3143"/>
      <c r="BB582" s="3143"/>
      <c r="BC582" s="3143"/>
      <c r="BD582" s="3143"/>
      <c r="BE582" s="3143"/>
      <c r="BF582" s="3143"/>
      <c r="BG582" s="3143"/>
      <c r="BH582" s="3143"/>
      <c r="BI582" s="3143"/>
      <c r="BJ582" s="3143"/>
      <c r="BK582" s="3143"/>
      <c r="BL582" s="3143"/>
      <c r="BM582" s="3143"/>
      <c r="BN582" s="3143"/>
      <c r="BO582" s="3143"/>
      <c r="BP582" s="3143"/>
      <c r="BQ582" s="3189"/>
      <c r="BR582" s="3189"/>
      <c r="BS582" s="3189"/>
      <c r="BT582" s="3189"/>
      <c r="BU582" s="3189"/>
      <c r="BV582" s="3189"/>
      <c r="BW582" s="3189"/>
      <c r="BX582" s="3189"/>
      <c r="BY582" s="3189"/>
      <c r="BZ582" s="3189"/>
      <c r="CA582" s="3143"/>
      <c r="CB582" s="3143"/>
      <c r="CC582" s="3143"/>
    </row>
    <row r="583" spans="1:81" ht="16.5" customHeight="1">
      <c r="A583" s="3143"/>
      <c r="B583" s="3143"/>
      <c r="C583" s="3143"/>
      <c r="D583" s="3143"/>
      <c r="E583" s="3143"/>
      <c r="F583" s="3143"/>
      <c r="G583" s="3143"/>
      <c r="H583" s="3143"/>
      <c r="I583" s="3143"/>
      <c r="J583" s="3143"/>
      <c r="K583" s="3143"/>
      <c r="L583" s="3098"/>
      <c r="M583" s="3098"/>
      <c r="N583" s="3098"/>
      <c r="O583" s="3098"/>
      <c r="P583" s="3098"/>
      <c r="Q583" s="3098"/>
      <c r="R583" s="3098"/>
      <c r="S583" s="3098"/>
      <c r="T583" s="3098"/>
      <c r="U583" s="3098"/>
      <c r="V583" s="3098"/>
      <c r="W583" s="3098"/>
      <c r="X583" s="3098"/>
      <c r="Y583" s="3098"/>
      <c r="Z583" s="3098"/>
      <c r="AA583" s="3098"/>
      <c r="AB583" s="3098"/>
      <c r="AC583" s="3098"/>
      <c r="AD583" s="3098"/>
      <c r="AE583" s="3098"/>
      <c r="AF583" s="3098"/>
      <c r="AG583" s="3098"/>
      <c r="AH583" s="3098"/>
      <c r="AI583" s="3098"/>
      <c r="AJ583" s="3098"/>
      <c r="AK583" s="3098"/>
      <c r="AL583" s="3098"/>
      <c r="AM583" s="3098"/>
      <c r="AN583" s="3098"/>
      <c r="AO583" s="3143"/>
      <c r="AP583" s="3143"/>
      <c r="AQ583" s="3143"/>
      <c r="AR583" s="3143"/>
      <c r="AS583" s="3143"/>
      <c r="AT583" s="3143"/>
      <c r="AU583" s="3143"/>
      <c r="AV583" s="3143"/>
      <c r="AW583" s="3143"/>
      <c r="AX583" s="3143"/>
      <c r="AY583" s="3143"/>
      <c r="AZ583" s="3143"/>
      <c r="BA583" s="3143"/>
      <c r="BB583" s="3143"/>
      <c r="BC583" s="3143"/>
      <c r="BD583" s="3143"/>
      <c r="BE583" s="3143"/>
      <c r="BF583" s="3143"/>
      <c r="BG583" s="3143"/>
      <c r="BH583" s="3143"/>
      <c r="BI583" s="3143"/>
      <c r="BJ583" s="3143"/>
      <c r="BK583" s="3143"/>
      <c r="BL583" s="3143"/>
      <c r="BM583" s="3143"/>
      <c r="BN583" s="3143"/>
      <c r="BO583" s="3143"/>
      <c r="BP583" s="3143"/>
      <c r="BQ583" s="3189"/>
      <c r="BR583" s="3189"/>
      <c r="BS583" s="3189"/>
      <c r="BT583" s="3189"/>
      <c r="BU583" s="3189"/>
      <c r="BV583" s="3189"/>
      <c r="BW583" s="3189"/>
      <c r="BX583" s="3189"/>
      <c r="BY583" s="3189"/>
      <c r="BZ583" s="3189"/>
      <c r="CA583" s="3143"/>
      <c r="CB583" s="3143"/>
      <c r="CC583" s="3143"/>
    </row>
    <row r="584" spans="1:81" ht="16.5" customHeight="1">
      <c r="A584" s="3143"/>
      <c r="B584" s="3143"/>
      <c r="C584" s="3143"/>
      <c r="D584" s="3143"/>
      <c r="E584" s="3143"/>
      <c r="F584" s="3143"/>
      <c r="G584" s="3143"/>
      <c r="H584" s="3143"/>
      <c r="I584" s="3143"/>
      <c r="J584" s="3143"/>
      <c r="K584" s="3143"/>
      <c r="L584" s="3098"/>
      <c r="M584" s="3098"/>
      <c r="N584" s="3098"/>
      <c r="O584" s="3098"/>
      <c r="P584" s="3098"/>
      <c r="Q584" s="3098"/>
      <c r="R584" s="3098"/>
      <c r="S584" s="3098"/>
      <c r="T584" s="3098"/>
      <c r="U584" s="3098"/>
      <c r="V584" s="3098"/>
      <c r="W584" s="3098"/>
      <c r="X584" s="3098"/>
      <c r="Y584" s="3098"/>
      <c r="Z584" s="3098"/>
      <c r="AA584" s="3098"/>
      <c r="AB584" s="3098"/>
      <c r="AC584" s="3098"/>
      <c r="AD584" s="3098"/>
      <c r="AE584" s="3098"/>
      <c r="AF584" s="3098"/>
      <c r="AG584" s="3098"/>
      <c r="AH584" s="3098"/>
      <c r="AI584" s="3098"/>
      <c r="AJ584" s="3098"/>
      <c r="AK584" s="3098"/>
      <c r="AL584" s="3098"/>
      <c r="AM584" s="3098"/>
      <c r="AN584" s="3098"/>
      <c r="AO584" s="3143"/>
      <c r="AP584" s="3143"/>
      <c r="AQ584" s="3143"/>
      <c r="AR584" s="3143"/>
      <c r="AS584" s="3143"/>
      <c r="AT584" s="3143"/>
      <c r="AU584" s="3143"/>
      <c r="AV584" s="3143"/>
      <c r="AW584" s="3143"/>
      <c r="AX584" s="3143"/>
      <c r="AY584" s="3143"/>
      <c r="AZ584" s="3143"/>
      <c r="BA584" s="3143"/>
      <c r="BB584" s="3143"/>
      <c r="BC584" s="3143"/>
      <c r="BD584" s="3143"/>
      <c r="BE584" s="3143"/>
      <c r="BF584" s="3143"/>
      <c r="BG584" s="3143"/>
      <c r="BH584" s="3143"/>
      <c r="BI584" s="3143"/>
      <c r="BJ584" s="3143"/>
      <c r="BK584" s="3143"/>
      <c r="BL584" s="3143"/>
      <c r="BM584" s="3143"/>
      <c r="BN584" s="3143"/>
      <c r="BO584" s="3143"/>
      <c r="BP584" s="3143"/>
      <c r="BQ584" s="3189"/>
      <c r="BR584" s="3189"/>
      <c r="BS584" s="3189"/>
      <c r="BT584" s="3189"/>
      <c r="BU584" s="3189"/>
      <c r="BV584" s="3189"/>
      <c r="BW584" s="3189"/>
      <c r="BX584" s="3189"/>
      <c r="BY584" s="3189"/>
      <c r="BZ584" s="3189"/>
      <c r="CA584" s="3143"/>
      <c r="CB584" s="3143"/>
      <c r="CC584" s="3143"/>
    </row>
    <row r="585" spans="1:81" ht="16.5" customHeight="1">
      <c r="A585" s="3143"/>
      <c r="B585" s="3143"/>
      <c r="C585" s="3143"/>
      <c r="D585" s="3143"/>
      <c r="E585" s="3143"/>
      <c r="F585" s="3143"/>
      <c r="G585" s="3143"/>
      <c r="H585" s="3143"/>
      <c r="I585" s="3143"/>
      <c r="J585" s="3143"/>
      <c r="K585" s="3143"/>
      <c r="L585" s="3098"/>
      <c r="M585" s="3098"/>
      <c r="N585" s="3098"/>
      <c r="O585" s="3098"/>
      <c r="P585" s="3098"/>
      <c r="Q585" s="3098"/>
      <c r="R585" s="3098"/>
      <c r="S585" s="3098"/>
      <c r="T585" s="3098"/>
      <c r="U585" s="3098"/>
      <c r="V585" s="3098"/>
      <c r="W585" s="3098"/>
      <c r="X585" s="3098"/>
      <c r="Y585" s="3098"/>
      <c r="Z585" s="3098"/>
      <c r="AA585" s="3098"/>
      <c r="AB585" s="3098"/>
      <c r="AC585" s="3098"/>
      <c r="AD585" s="3098"/>
      <c r="AE585" s="3098"/>
      <c r="AF585" s="3098"/>
      <c r="AG585" s="3098"/>
      <c r="AH585" s="3098"/>
      <c r="AI585" s="3098"/>
      <c r="AJ585" s="3098"/>
      <c r="AK585" s="3098"/>
      <c r="AL585" s="3098"/>
      <c r="AM585" s="3098"/>
      <c r="AN585" s="3098"/>
      <c r="AO585" s="3143"/>
      <c r="AP585" s="3143"/>
      <c r="AQ585" s="3143"/>
      <c r="AR585" s="3143"/>
      <c r="AS585" s="3143"/>
      <c r="AT585" s="3143"/>
      <c r="AU585" s="3143"/>
      <c r="AV585" s="3143"/>
      <c r="AW585" s="3143"/>
      <c r="AX585" s="3143"/>
      <c r="AY585" s="3143"/>
      <c r="AZ585" s="3143"/>
      <c r="BA585" s="3143"/>
      <c r="BB585" s="3143"/>
      <c r="BC585" s="3143"/>
      <c r="BD585" s="3143"/>
      <c r="BE585" s="3143"/>
      <c r="BF585" s="3143"/>
      <c r="BG585" s="3143"/>
      <c r="BH585" s="3143"/>
      <c r="BI585" s="3143"/>
      <c r="BJ585" s="3143"/>
      <c r="BK585" s="3143"/>
      <c r="BL585" s="3143"/>
      <c r="BM585" s="3143"/>
      <c r="BN585" s="3143"/>
      <c r="BO585" s="3143"/>
      <c r="BP585" s="3143"/>
      <c r="BQ585" s="3189"/>
      <c r="BR585" s="3189"/>
      <c r="BS585" s="3189"/>
      <c r="BT585" s="3189"/>
      <c r="BU585" s="3189"/>
      <c r="BV585" s="3189"/>
      <c r="BW585" s="3189"/>
      <c r="BX585" s="3189"/>
      <c r="BY585" s="3189"/>
      <c r="BZ585" s="3189"/>
      <c r="CA585" s="3143"/>
      <c r="CB585" s="3143"/>
      <c r="CC585" s="3143"/>
    </row>
    <row r="586" spans="1:81" ht="16.5" customHeight="1">
      <c r="A586" s="3143"/>
      <c r="B586" s="3143"/>
      <c r="C586" s="3143"/>
      <c r="D586" s="3143"/>
      <c r="E586" s="3143"/>
      <c r="F586" s="3143"/>
      <c r="G586" s="3143"/>
      <c r="H586" s="3143"/>
      <c r="I586" s="3143"/>
      <c r="J586" s="3143"/>
      <c r="K586" s="3143"/>
      <c r="L586" s="3098"/>
      <c r="M586" s="3098"/>
      <c r="N586" s="3098"/>
      <c r="O586" s="3098"/>
      <c r="P586" s="3098"/>
      <c r="Q586" s="3098"/>
      <c r="R586" s="3098"/>
      <c r="S586" s="3098"/>
      <c r="T586" s="3098"/>
      <c r="U586" s="3098"/>
      <c r="V586" s="3098"/>
      <c r="W586" s="3098"/>
      <c r="X586" s="3098"/>
      <c r="Y586" s="3098"/>
      <c r="Z586" s="3098"/>
      <c r="AA586" s="3098"/>
      <c r="AB586" s="3098"/>
      <c r="AC586" s="3098"/>
      <c r="AD586" s="3098"/>
      <c r="AE586" s="3098"/>
      <c r="AF586" s="3098"/>
      <c r="AG586" s="3098"/>
      <c r="AH586" s="3098"/>
      <c r="AI586" s="3098"/>
      <c r="AJ586" s="3098"/>
      <c r="AK586" s="3098"/>
      <c r="AL586" s="3098"/>
      <c r="AM586" s="3098"/>
      <c r="AN586" s="3098"/>
      <c r="AO586" s="3143"/>
      <c r="AP586" s="3143"/>
      <c r="AQ586" s="3143"/>
      <c r="AR586" s="3143"/>
      <c r="AS586" s="3143"/>
      <c r="AT586" s="3143"/>
      <c r="AU586" s="3143"/>
      <c r="AV586" s="3143"/>
      <c r="AW586" s="3143"/>
      <c r="AX586" s="3143"/>
      <c r="AY586" s="3143"/>
      <c r="AZ586" s="3143"/>
      <c r="BA586" s="3143"/>
      <c r="BB586" s="3143"/>
      <c r="BC586" s="3143"/>
      <c r="BD586" s="3143"/>
      <c r="BE586" s="3143"/>
      <c r="BF586" s="3143"/>
      <c r="BG586" s="3143"/>
      <c r="BH586" s="3143"/>
      <c r="BI586" s="3143"/>
      <c r="BJ586" s="3143"/>
      <c r="BK586" s="3143"/>
      <c r="BL586" s="3143"/>
      <c r="BM586" s="3143"/>
      <c r="BN586" s="3143"/>
      <c r="BO586" s="3143"/>
      <c r="BP586" s="3143"/>
      <c r="BQ586" s="3189"/>
      <c r="BR586" s="3189"/>
      <c r="BS586" s="3189"/>
      <c r="BT586" s="3189"/>
      <c r="BU586" s="3189"/>
      <c r="BV586" s="3189"/>
      <c r="BW586" s="3189"/>
      <c r="BX586" s="3189"/>
      <c r="BY586" s="3189"/>
      <c r="BZ586" s="3189"/>
      <c r="CA586" s="3143"/>
      <c r="CB586" s="3143"/>
      <c r="CC586" s="3143"/>
    </row>
    <row r="587" spans="1:81" ht="16.5" customHeight="1">
      <c r="A587" s="3143"/>
      <c r="B587" s="3143"/>
      <c r="C587" s="3143"/>
      <c r="D587" s="3143"/>
      <c r="E587" s="3143"/>
      <c r="F587" s="3143"/>
      <c r="G587" s="3143"/>
      <c r="H587" s="3143"/>
      <c r="I587" s="3143"/>
      <c r="J587" s="3143"/>
      <c r="K587" s="3143"/>
      <c r="L587" s="3098"/>
      <c r="M587" s="3098"/>
      <c r="N587" s="3098"/>
      <c r="O587" s="3098"/>
      <c r="P587" s="3098"/>
      <c r="Q587" s="3098"/>
      <c r="R587" s="3098"/>
      <c r="S587" s="3098"/>
      <c r="T587" s="3098"/>
      <c r="U587" s="3098"/>
      <c r="V587" s="3098"/>
      <c r="W587" s="3098"/>
      <c r="X587" s="3098"/>
      <c r="Y587" s="3098"/>
      <c r="Z587" s="3098"/>
      <c r="AA587" s="3098"/>
      <c r="AB587" s="3098"/>
      <c r="AC587" s="3098"/>
      <c r="AD587" s="3098"/>
      <c r="AE587" s="3098"/>
      <c r="AF587" s="3098"/>
      <c r="AG587" s="3098"/>
      <c r="AH587" s="3098"/>
      <c r="AI587" s="3098"/>
      <c r="AJ587" s="3098"/>
      <c r="AK587" s="3098"/>
      <c r="AL587" s="3098"/>
      <c r="AM587" s="3098"/>
      <c r="AN587" s="3098"/>
      <c r="AO587" s="3143"/>
      <c r="AP587" s="3143"/>
      <c r="AQ587" s="3143"/>
      <c r="AR587" s="3143"/>
      <c r="AS587" s="3143"/>
      <c r="AT587" s="3143"/>
      <c r="AU587" s="3143"/>
      <c r="AV587" s="3143"/>
      <c r="AW587" s="3143"/>
      <c r="AX587" s="3143"/>
      <c r="AY587" s="3143"/>
      <c r="AZ587" s="3143"/>
      <c r="BA587" s="3143"/>
      <c r="BB587" s="3143"/>
      <c r="BC587" s="3143"/>
      <c r="BD587" s="3143"/>
      <c r="BE587" s="3143"/>
      <c r="BF587" s="3143"/>
      <c r="BG587" s="3143"/>
      <c r="BH587" s="3143"/>
      <c r="BI587" s="3143"/>
      <c r="BJ587" s="3143"/>
      <c r="BK587" s="3143"/>
      <c r="BL587" s="3143"/>
      <c r="BM587" s="3143"/>
      <c r="BN587" s="3143"/>
      <c r="BO587" s="3143"/>
      <c r="BP587" s="3143"/>
      <c r="BQ587" s="3189"/>
      <c r="BR587" s="3189"/>
      <c r="BS587" s="3189"/>
      <c r="BT587" s="3189"/>
      <c r="BU587" s="3189"/>
      <c r="BV587" s="3189"/>
      <c r="BW587" s="3189"/>
      <c r="BX587" s="3189"/>
      <c r="BY587" s="3189"/>
      <c r="BZ587" s="3189"/>
      <c r="CA587" s="3143"/>
      <c r="CB587" s="3143"/>
      <c r="CC587" s="3143"/>
    </row>
    <row r="588" spans="1:81" ht="16.5" customHeight="1">
      <c r="A588" s="3143"/>
      <c r="B588" s="3143"/>
      <c r="C588" s="3143"/>
      <c r="D588" s="3143"/>
      <c r="E588" s="3143"/>
      <c r="F588" s="3143"/>
      <c r="G588" s="3143"/>
      <c r="H588" s="3143"/>
      <c r="I588" s="3143"/>
      <c r="J588" s="3143"/>
      <c r="K588" s="3143"/>
      <c r="L588" s="3098"/>
      <c r="M588" s="3098"/>
      <c r="N588" s="3098"/>
      <c r="O588" s="3098"/>
      <c r="P588" s="3098"/>
      <c r="Q588" s="3098"/>
      <c r="R588" s="3098"/>
      <c r="S588" s="3098"/>
      <c r="T588" s="3098"/>
      <c r="U588" s="3098"/>
      <c r="V588" s="3098"/>
      <c r="W588" s="3098"/>
      <c r="X588" s="3098"/>
      <c r="Y588" s="3098"/>
      <c r="Z588" s="3098"/>
      <c r="AA588" s="3098"/>
      <c r="AB588" s="3098"/>
      <c r="AC588" s="3098"/>
      <c r="AD588" s="3098"/>
      <c r="AE588" s="3098"/>
      <c r="AF588" s="3098"/>
      <c r="AG588" s="3098"/>
      <c r="AH588" s="3098"/>
      <c r="AI588" s="3098"/>
      <c r="AJ588" s="3098"/>
      <c r="AK588" s="3098"/>
      <c r="AL588" s="3098"/>
      <c r="AM588" s="3098"/>
      <c r="AN588" s="3098"/>
      <c r="AO588" s="3143"/>
      <c r="AP588" s="3143"/>
      <c r="AQ588" s="3143"/>
      <c r="AR588" s="3143"/>
      <c r="AS588" s="3143"/>
      <c r="AT588" s="3143"/>
      <c r="AU588" s="3143"/>
      <c r="AV588" s="3143"/>
      <c r="AW588" s="3143"/>
      <c r="AX588" s="3143"/>
      <c r="AY588" s="3143"/>
      <c r="AZ588" s="3143"/>
      <c r="BA588" s="3143"/>
      <c r="BB588" s="3143"/>
      <c r="BC588" s="3143"/>
      <c r="BD588" s="3143"/>
      <c r="BE588" s="3143"/>
      <c r="BF588" s="3143"/>
      <c r="BG588" s="3143"/>
      <c r="BH588" s="3143"/>
      <c r="BI588" s="3143"/>
      <c r="BJ588" s="3143"/>
      <c r="BK588" s="3143"/>
      <c r="BL588" s="3143"/>
      <c r="BM588" s="3143"/>
      <c r="BN588" s="3143"/>
      <c r="BO588" s="3143"/>
      <c r="BP588" s="3143"/>
      <c r="BQ588" s="3189"/>
      <c r="BR588" s="3189"/>
      <c r="BS588" s="3189"/>
      <c r="BT588" s="3189"/>
      <c r="BU588" s="3189"/>
      <c r="BV588" s="3189"/>
      <c r="BW588" s="3189"/>
      <c r="BX588" s="3189"/>
      <c r="BY588" s="3189"/>
      <c r="BZ588" s="3189"/>
      <c r="CA588" s="3143"/>
      <c r="CB588" s="3143"/>
      <c r="CC588" s="3143"/>
    </row>
    <row r="589" spans="1:81" ht="16.5" customHeight="1">
      <c r="A589" s="3143"/>
      <c r="B589" s="3143"/>
      <c r="C589" s="3143"/>
      <c r="D589" s="3143"/>
      <c r="E589" s="3143"/>
      <c r="F589" s="3143"/>
      <c r="G589" s="3143"/>
      <c r="H589" s="3143"/>
      <c r="I589" s="3143"/>
      <c r="J589" s="3143"/>
      <c r="K589" s="3143"/>
      <c r="L589" s="3098"/>
      <c r="M589" s="3098"/>
      <c r="N589" s="3098"/>
      <c r="O589" s="3098"/>
      <c r="P589" s="3098"/>
      <c r="Q589" s="3098"/>
      <c r="R589" s="3098"/>
      <c r="S589" s="3098"/>
      <c r="T589" s="3098"/>
      <c r="U589" s="3098"/>
      <c r="V589" s="3098"/>
      <c r="W589" s="3098"/>
      <c r="X589" s="3098"/>
      <c r="Y589" s="3098"/>
      <c r="Z589" s="3098"/>
      <c r="AA589" s="3098"/>
      <c r="AB589" s="3098"/>
      <c r="AC589" s="3098"/>
      <c r="AD589" s="3098"/>
      <c r="AE589" s="3098"/>
      <c r="AF589" s="3098"/>
      <c r="AG589" s="3098"/>
      <c r="AH589" s="3098"/>
      <c r="AI589" s="3098"/>
      <c r="AJ589" s="3098"/>
      <c r="AK589" s="3098"/>
      <c r="AL589" s="3098"/>
      <c r="AM589" s="3098"/>
      <c r="AN589" s="3098"/>
      <c r="AO589" s="3143"/>
      <c r="AP589" s="3143"/>
      <c r="AQ589" s="3143"/>
      <c r="AR589" s="3143"/>
      <c r="AS589" s="3143"/>
      <c r="AT589" s="3143"/>
      <c r="AU589" s="3143"/>
      <c r="AV589" s="3143"/>
      <c r="AW589" s="3143"/>
      <c r="AX589" s="3143"/>
      <c r="AY589" s="3143"/>
      <c r="AZ589" s="3143"/>
      <c r="BA589" s="3143"/>
      <c r="BB589" s="3143"/>
      <c r="BC589" s="3143"/>
      <c r="BD589" s="3143"/>
      <c r="BE589" s="3143"/>
      <c r="BF589" s="3143"/>
      <c r="BG589" s="3143"/>
      <c r="BH589" s="3143"/>
      <c r="BI589" s="3143"/>
      <c r="BJ589" s="3143"/>
      <c r="BK589" s="3143"/>
      <c r="BL589" s="3143"/>
      <c r="BM589" s="3143"/>
      <c r="BN589" s="3143"/>
      <c r="BO589" s="3143"/>
      <c r="BP589" s="3143"/>
      <c r="BQ589" s="3189"/>
      <c r="BR589" s="3189"/>
      <c r="BS589" s="3189"/>
      <c r="BT589" s="3189"/>
      <c r="BU589" s="3189"/>
      <c r="BV589" s="3189"/>
      <c r="BW589" s="3189"/>
      <c r="BX589" s="3189"/>
      <c r="BY589" s="3189"/>
      <c r="BZ589" s="3189"/>
      <c r="CA589" s="3143"/>
      <c r="CB589" s="3143"/>
      <c r="CC589" s="3143"/>
    </row>
    <row r="590" spans="1:81" ht="16.5" customHeight="1">
      <c r="A590" s="3143"/>
      <c r="B590" s="3143"/>
      <c r="C590" s="3143"/>
      <c r="D590" s="3143"/>
      <c r="E590" s="3143"/>
      <c r="F590" s="3143"/>
      <c r="G590" s="3143"/>
      <c r="H590" s="3143"/>
      <c r="I590" s="3143"/>
      <c r="J590" s="3143"/>
      <c r="K590" s="3143"/>
      <c r="L590" s="3098"/>
      <c r="M590" s="3098"/>
      <c r="N590" s="3098"/>
      <c r="O590" s="3098"/>
      <c r="P590" s="3098"/>
      <c r="Q590" s="3098"/>
      <c r="R590" s="3098"/>
      <c r="S590" s="3098"/>
      <c r="T590" s="3098"/>
      <c r="U590" s="3098"/>
      <c r="V590" s="3098"/>
      <c r="W590" s="3098"/>
      <c r="X590" s="3098"/>
      <c r="Y590" s="3098"/>
      <c r="Z590" s="3098"/>
      <c r="AA590" s="3098"/>
      <c r="AB590" s="3098"/>
      <c r="AC590" s="3098"/>
      <c r="AD590" s="3098"/>
      <c r="AE590" s="3098"/>
      <c r="AF590" s="3098"/>
      <c r="AG590" s="3098"/>
      <c r="AH590" s="3098"/>
      <c r="AI590" s="3098"/>
      <c r="AJ590" s="3098"/>
      <c r="AK590" s="3098"/>
      <c r="AL590" s="3098"/>
      <c r="AM590" s="3098"/>
      <c r="AN590" s="3098"/>
      <c r="AO590" s="3143"/>
      <c r="AP590" s="3143"/>
      <c r="AQ590" s="3143"/>
      <c r="AR590" s="3143"/>
      <c r="AS590" s="3143"/>
      <c r="AT590" s="3143"/>
      <c r="AU590" s="3143"/>
      <c r="AV590" s="3143"/>
      <c r="AW590" s="3143"/>
      <c r="AX590" s="3143"/>
      <c r="AY590" s="3143"/>
      <c r="AZ590" s="3143"/>
      <c r="BA590" s="3143"/>
      <c r="BB590" s="3143"/>
      <c r="BC590" s="3143"/>
      <c r="BD590" s="3143"/>
      <c r="BE590" s="3143"/>
      <c r="BF590" s="3143"/>
      <c r="BG590" s="3143"/>
      <c r="BH590" s="3143"/>
      <c r="BI590" s="3143"/>
      <c r="BJ590" s="3143"/>
      <c r="BK590" s="3143"/>
      <c r="BL590" s="3143"/>
      <c r="BM590" s="3143"/>
      <c r="BN590" s="3143"/>
      <c r="BO590" s="3143"/>
      <c r="BP590" s="3143"/>
      <c r="BQ590" s="3189"/>
      <c r="BR590" s="3189"/>
      <c r="BS590" s="3189"/>
      <c r="BT590" s="3189"/>
      <c r="BU590" s="3189"/>
      <c r="BV590" s="3189"/>
      <c r="BW590" s="3189"/>
      <c r="BX590" s="3189"/>
      <c r="BY590" s="3189"/>
      <c r="BZ590" s="3189"/>
      <c r="CA590" s="3143"/>
      <c r="CB590" s="3143"/>
      <c r="CC590" s="3143"/>
    </row>
    <row r="591" spans="1:81" ht="16.5" customHeight="1">
      <c r="A591" s="3143"/>
      <c r="B591" s="3143"/>
      <c r="C591" s="3143"/>
      <c r="D591" s="3143"/>
      <c r="E591" s="3143"/>
      <c r="F591" s="3143"/>
      <c r="G591" s="3143"/>
      <c r="H591" s="3143"/>
      <c r="I591" s="3143"/>
      <c r="J591" s="3143"/>
      <c r="K591" s="3143"/>
      <c r="L591" s="3098"/>
      <c r="M591" s="3098"/>
      <c r="N591" s="3098"/>
      <c r="O591" s="3098"/>
      <c r="P591" s="3098"/>
      <c r="Q591" s="3098"/>
      <c r="R591" s="3098"/>
      <c r="S591" s="3098"/>
      <c r="T591" s="3098"/>
      <c r="U591" s="3098"/>
      <c r="V591" s="3098"/>
      <c r="W591" s="3098"/>
      <c r="X591" s="3098"/>
      <c r="Y591" s="3098"/>
      <c r="Z591" s="3098"/>
      <c r="AA591" s="3098"/>
      <c r="AB591" s="3098"/>
      <c r="AC591" s="3098"/>
      <c r="AD591" s="3098"/>
      <c r="AE591" s="3098"/>
      <c r="AF591" s="3098"/>
      <c r="AG591" s="3098"/>
      <c r="AH591" s="3098"/>
      <c r="AI591" s="3098"/>
      <c r="AJ591" s="3098"/>
      <c r="AK591" s="3098"/>
      <c r="AL591" s="3098"/>
      <c r="AM591" s="3098"/>
      <c r="AN591" s="3098"/>
      <c r="AO591" s="3143"/>
      <c r="AP591" s="3143"/>
      <c r="AQ591" s="3143"/>
      <c r="AR591" s="3143"/>
      <c r="AS591" s="3143"/>
      <c r="AT591" s="3143"/>
      <c r="AU591" s="3143"/>
      <c r="AV591" s="3143"/>
      <c r="AW591" s="3143"/>
      <c r="AX591" s="3143"/>
      <c r="AY591" s="3143"/>
      <c r="AZ591" s="3143"/>
      <c r="BA591" s="3143"/>
      <c r="BB591" s="3143"/>
      <c r="BC591" s="3143"/>
      <c r="BD591" s="3143"/>
      <c r="BE591" s="3143"/>
      <c r="BF591" s="3143"/>
      <c r="BG591" s="3143"/>
      <c r="BH591" s="3143"/>
      <c r="BI591" s="3143"/>
      <c r="BJ591" s="3143"/>
      <c r="BK591" s="3143"/>
      <c r="BL591" s="3143"/>
      <c r="BM591" s="3143"/>
      <c r="BN591" s="3143"/>
      <c r="BO591" s="3143"/>
      <c r="BP591" s="3143"/>
      <c r="BQ591" s="3189"/>
      <c r="BR591" s="3189"/>
      <c r="BS591" s="3189"/>
      <c r="BT591" s="3189"/>
      <c r="BU591" s="3189"/>
      <c r="BV591" s="3189"/>
      <c r="BW591" s="3189"/>
      <c r="BX591" s="3189"/>
      <c r="BY591" s="3189"/>
      <c r="BZ591" s="3189"/>
      <c r="CA591" s="3143"/>
      <c r="CB591" s="3143"/>
      <c r="CC591" s="3143"/>
    </row>
    <row r="592" spans="1:81" ht="16.5" customHeight="1">
      <c r="A592" s="3143"/>
      <c r="B592" s="3143"/>
      <c r="C592" s="3143"/>
      <c r="D592" s="3143"/>
      <c r="E592" s="3143"/>
      <c r="F592" s="3143"/>
      <c r="G592" s="3143"/>
      <c r="H592" s="3143"/>
      <c r="I592" s="3143"/>
      <c r="J592" s="3143"/>
      <c r="K592" s="3143"/>
      <c r="L592" s="3098"/>
      <c r="M592" s="3098"/>
      <c r="N592" s="3098"/>
      <c r="O592" s="3098"/>
      <c r="P592" s="3098"/>
      <c r="Q592" s="3098"/>
      <c r="R592" s="3098"/>
      <c r="S592" s="3098"/>
      <c r="T592" s="3098"/>
      <c r="U592" s="3098"/>
      <c r="V592" s="3098"/>
      <c r="W592" s="3098"/>
      <c r="X592" s="3098"/>
      <c r="Y592" s="3098"/>
      <c r="Z592" s="3098"/>
      <c r="AA592" s="3098"/>
      <c r="AB592" s="3098"/>
      <c r="AC592" s="3098"/>
      <c r="AD592" s="3098"/>
      <c r="AE592" s="3098"/>
      <c r="AF592" s="3098"/>
      <c r="AG592" s="3098"/>
      <c r="AH592" s="3098"/>
      <c r="AI592" s="3098"/>
      <c r="AJ592" s="3098"/>
      <c r="AK592" s="3098"/>
      <c r="AL592" s="3098"/>
      <c r="AM592" s="3098"/>
      <c r="AN592" s="3098"/>
      <c r="AO592" s="3143"/>
      <c r="AP592" s="3143"/>
      <c r="AQ592" s="3143"/>
      <c r="AR592" s="3143"/>
      <c r="AS592" s="3143"/>
      <c r="AT592" s="3143"/>
      <c r="AU592" s="3143"/>
      <c r="AV592" s="3143"/>
      <c r="AW592" s="3143"/>
      <c r="AX592" s="3143"/>
      <c r="AY592" s="3143"/>
      <c r="AZ592" s="3143"/>
      <c r="BA592" s="3143"/>
      <c r="BB592" s="3143"/>
      <c r="BC592" s="3143"/>
      <c r="BD592" s="3143"/>
      <c r="BE592" s="3143"/>
      <c r="BF592" s="3143"/>
      <c r="BG592" s="3143"/>
      <c r="BH592" s="3143"/>
      <c r="BI592" s="3143"/>
      <c r="BJ592" s="3143"/>
      <c r="BK592" s="3143"/>
      <c r="BL592" s="3143"/>
      <c r="BM592" s="3143"/>
      <c r="BN592" s="3143"/>
      <c r="BO592" s="3143"/>
      <c r="BP592" s="3143"/>
      <c r="BQ592" s="3189"/>
      <c r="BR592" s="3189"/>
      <c r="BS592" s="3189"/>
      <c r="BT592" s="3189"/>
      <c r="BU592" s="3189"/>
      <c r="BV592" s="3189"/>
      <c r="BW592" s="3189"/>
      <c r="BX592" s="3189"/>
      <c r="BY592" s="3189"/>
      <c r="BZ592" s="3189"/>
      <c r="CA592" s="3143"/>
      <c r="CB592" s="3143"/>
      <c r="CC592" s="3143"/>
    </row>
    <row r="593" spans="1:81" ht="16.5" customHeight="1">
      <c r="A593" s="3143"/>
      <c r="B593" s="3143"/>
      <c r="C593" s="3143"/>
      <c r="D593" s="3143"/>
      <c r="E593" s="3143"/>
      <c r="F593" s="3143"/>
      <c r="G593" s="3143"/>
      <c r="H593" s="3143"/>
      <c r="I593" s="3143"/>
      <c r="J593" s="3143"/>
      <c r="K593" s="3143"/>
      <c r="L593" s="3098"/>
      <c r="M593" s="3098"/>
      <c r="N593" s="3098"/>
      <c r="O593" s="3098"/>
      <c r="P593" s="3098"/>
      <c r="Q593" s="3098"/>
      <c r="R593" s="3098"/>
      <c r="S593" s="3098"/>
      <c r="T593" s="3098"/>
      <c r="U593" s="3098"/>
      <c r="V593" s="3098"/>
      <c r="W593" s="3098"/>
      <c r="X593" s="3098"/>
      <c r="Y593" s="3098"/>
      <c r="Z593" s="3098"/>
      <c r="AA593" s="3098"/>
      <c r="AB593" s="3098"/>
      <c r="AC593" s="3098"/>
      <c r="AD593" s="3098"/>
      <c r="AE593" s="3098"/>
      <c r="AF593" s="3098"/>
      <c r="AG593" s="3098"/>
      <c r="AH593" s="3098"/>
      <c r="AI593" s="3098"/>
      <c r="AJ593" s="3098"/>
      <c r="AK593" s="3098"/>
      <c r="AL593" s="3098"/>
      <c r="AM593" s="3098"/>
      <c r="AN593" s="3098"/>
      <c r="AO593" s="3143"/>
      <c r="AP593" s="3143"/>
      <c r="AQ593" s="3143"/>
      <c r="AR593" s="3143"/>
      <c r="AS593" s="3143"/>
      <c r="AT593" s="3143"/>
      <c r="AU593" s="3143"/>
      <c r="AV593" s="3143"/>
      <c r="AW593" s="3143"/>
      <c r="AX593" s="3143"/>
      <c r="AY593" s="3143"/>
      <c r="AZ593" s="3143"/>
      <c r="BA593" s="3143"/>
      <c r="BB593" s="3143"/>
      <c r="BC593" s="3143"/>
      <c r="BD593" s="3143"/>
      <c r="BE593" s="3143"/>
      <c r="BF593" s="3143"/>
      <c r="BG593" s="3143"/>
      <c r="BH593" s="3143"/>
      <c r="BI593" s="3143"/>
      <c r="BJ593" s="3143"/>
      <c r="BK593" s="3143"/>
      <c r="BL593" s="3143"/>
      <c r="BM593" s="3143"/>
      <c r="BN593" s="3143"/>
      <c r="BO593" s="3143"/>
      <c r="BP593" s="3143"/>
      <c r="BQ593" s="3189"/>
      <c r="BR593" s="3189"/>
      <c r="BS593" s="3189"/>
      <c r="BT593" s="3189"/>
      <c r="BU593" s="3189"/>
      <c r="BV593" s="3189"/>
      <c r="BW593" s="3189"/>
      <c r="BX593" s="3189"/>
      <c r="BY593" s="3189"/>
      <c r="BZ593" s="3189"/>
      <c r="CA593" s="3143"/>
      <c r="CB593" s="3143"/>
      <c r="CC593" s="3143"/>
    </row>
    <row r="594" spans="1:81" ht="16.5" customHeight="1">
      <c r="A594" s="3143"/>
      <c r="B594" s="3143"/>
      <c r="C594" s="3143"/>
      <c r="D594" s="3143"/>
      <c r="E594" s="3143"/>
      <c r="F594" s="3143"/>
      <c r="G594" s="3143"/>
      <c r="H594" s="3143"/>
      <c r="I594" s="3143"/>
      <c r="J594" s="3143"/>
      <c r="K594" s="3143"/>
      <c r="L594" s="3098"/>
      <c r="M594" s="3098"/>
      <c r="N594" s="3098"/>
      <c r="O594" s="3098"/>
      <c r="P594" s="3098"/>
      <c r="Q594" s="3098"/>
      <c r="R594" s="3098"/>
      <c r="S594" s="3098"/>
      <c r="T594" s="3098"/>
      <c r="U594" s="3098"/>
      <c r="V594" s="3098"/>
      <c r="W594" s="3098"/>
      <c r="X594" s="3098"/>
      <c r="Y594" s="3098"/>
      <c r="Z594" s="3098"/>
      <c r="AA594" s="3098"/>
      <c r="AB594" s="3098"/>
      <c r="AC594" s="3098"/>
      <c r="AD594" s="3098"/>
      <c r="AE594" s="3098"/>
      <c r="AF594" s="3098"/>
      <c r="AG594" s="3098"/>
      <c r="AH594" s="3098"/>
      <c r="AI594" s="3098"/>
      <c r="AJ594" s="3098"/>
      <c r="AK594" s="3098"/>
      <c r="AL594" s="3098"/>
      <c r="AM594" s="3098"/>
      <c r="AN594" s="3098"/>
      <c r="AO594" s="3143"/>
      <c r="AP594" s="3143"/>
      <c r="AQ594" s="3143"/>
      <c r="AR594" s="3143"/>
      <c r="AS594" s="3143"/>
      <c r="AT594" s="3143"/>
      <c r="AU594" s="3143"/>
      <c r="AV594" s="3143"/>
      <c r="AW594" s="3143"/>
      <c r="AX594" s="3143"/>
      <c r="AY594" s="3143"/>
      <c r="AZ594" s="3143"/>
      <c r="BA594" s="3143"/>
      <c r="BB594" s="3143"/>
      <c r="BC594" s="3143"/>
      <c r="BD594" s="3143"/>
      <c r="BE594" s="3143"/>
      <c r="BF594" s="3143"/>
      <c r="BG594" s="3143"/>
      <c r="BH594" s="3143"/>
      <c r="BI594" s="3143"/>
      <c r="BJ594" s="3143"/>
      <c r="BK594" s="3143"/>
      <c r="BL594" s="3143"/>
      <c r="BM594" s="3143"/>
      <c r="BN594" s="3143"/>
      <c r="BO594" s="3143"/>
      <c r="BP594" s="3143"/>
      <c r="BQ594" s="3189"/>
      <c r="BR594" s="3189"/>
      <c r="BS594" s="3189"/>
      <c r="BT594" s="3189"/>
      <c r="BU594" s="3189"/>
      <c r="BV594" s="3189"/>
      <c r="BW594" s="3189"/>
      <c r="BX594" s="3189"/>
      <c r="BY594" s="3189"/>
      <c r="BZ594" s="3189"/>
      <c r="CA594" s="3143"/>
      <c r="CB594" s="3143"/>
      <c r="CC594" s="3143"/>
    </row>
    <row r="595" spans="1:81" ht="16.5" customHeight="1">
      <c r="A595" s="3143"/>
      <c r="B595" s="3143"/>
      <c r="C595" s="3143"/>
      <c r="D595" s="3143"/>
      <c r="E595" s="3143"/>
      <c r="F595" s="3143"/>
      <c r="G595" s="3143"/>
      <c r="H595" s="3143"/>
      <c r="I595" s="3143"/>
      <c r="J595" s="3143"/>
      <c r="K595" s="3143"/>
      <c r="L595" s="3098"/>
      <c r="M595" s="3098"/>
      <c r="N595" s="3098"/>
      <c r="O595" s="3098"/>
      <c r="P595" s="3098"/>
      <c r="Q595" s="3098"/>
      <c r="R595" s="3098"/>
      <c r="S595" s="3098"/>
      <c r="T595" s="3098"/>
      <c r="U595" s="3098"/>
      <c r="V595" s="3098"/>
      <c r="W595" s="3098"/>
      <c r="X595" s="3098"/>
      <c r="Y595" s="3098"/>
      <c r="Z595" s="3098"/>
      <c r="AA595" s="3098"/>
      <c r="AB595" s="3098"/>
      <c r="AC595" s="3098"/>
      <c r="AD595" s="3098"/>
      <c r="AE595" s="3098"/>
      <c r="AF595" s="3098"/>
      <c r="AG595" s="3098"/>
      <c r="AH595" s="3098"/>
      <c r="AI595" s="3098"/>
      <c r="AJ595" s="3098"/>
      <c r="AK595" s="3098"/>
      <c r="AL595" s="3098"/>
      <c r="AM595" s="3098"/>
      <c r="AN595" s="3098"/>
      <c r="AO595" s="3143"/>
      <c r="AP595" s="3143"/>
      <c r="AQ595" s="3143"/>
      <c r="AR595" s="3143"/>
      <c r="AS595" s="3143"/>
      <c r="AT595" s="3143"/>
      <c r="AU595" s="3143"/>
      <c r="AV595" s="3143"/>
      <c r="AW595" s="3143"/>
      <c r="AX595" s="3143"/>
      <c r="AY595" s="3143"/>
      <c r="AZ595" s="3143"/>
      <c r="BA595" s="3143"/>
      <c r="BB595" s="3143"/>
      <c r="BC595" s="3143"/>
      <c r="BD595" s="3143"/>
      <c r="BE595" s="3143"/>
      <c r="BF595" s="3143"/>
      <c r="BG595" s="3143"/>
      <c r="BH595" s="3143"/>
      <c r="BI595" s="3143"/>
      <c r="BJ595" s="3143"/>
      <c r="BK595" s="3143"/>
      <c r="BL595" s="3143"/>
      <c r="BM595" s="3143"/>
      <c r="BN595" s="3143"/>
      <c r="BO595" s="3143"/>
      <c r="BP595" s="3143"/>
      <c r="BQ595" s="3189"/>
      <c r="BR595" s="3189"/>
      <c r="BS595" s="3189"/>
      <c r="BT595" s="3189"/>
      <c r="BU595" s="3189"/>
      <c r="BV595" s="3189"/>
      <c r="BW595" s="3189"/>
      <c r="BX595" s="3189"/>
      <c r="BY595" s="3189"/>
      <c r="BZ595" s="3189"/>
      <c r="CA595" s="3143"/>
      <c r="CB595" s="3143"/>
      <c r="CC595" s="3143"/>
    </row>
    <row r="596" spans="1:81" ht="16.5" customHeight="1">
      <c r="A596" s="3143"/>
      <c r="B596" s="3143"/>
      <c r="C596" s="3143"/>
      <c r="D596" s="3143"/>
      <c r="E596" s="3143"/>
      <c r="F596" s="3143"/>
      <c r="G596" s="3143"/>
      <c r="H596" s="3143"/>
      <c r="I596" s="3143"/>
      <c r="J596" s="3143"/>
      <c r="K596" s="3143"/>
      <c r="L596" s="3098"/>
      <c r="M596" s="3098"/>
      <c r="N596" s="3098"/>
      <c r="O596" s="3098"/>
      <c r="P596" s="3098"/>
      <c r="Q596" s="3098"/>
      <c r="R596" s="3098"/>
      <c r="S596" s="3098"/>
      <c r="T596" s="3098"/>
      <c r="U596" s="3098"/>
      <c r="V596" s="3098"/>
      <c r="W596" s="3098"/>
      <c r="X596" s="3098"/>
      <c r="Y596" s="3098"/>
      <c r="Z596" s="3098"/>
      <c r="AA596" s="3098"/>
      <c r="AB596" s="3098"/>
      <c r="AC596" s="3098"/>
      <c r="AD596" s="3098"/>
      <c r="AE596" s="3098"/>
      <c r="AF596" s="3098"/>
      <c r="AG596" s="3098"/>
      <c r="AH596" s="3098"/>
      <c r="AI596" s="3098"/>
      <c r="AJ596" s="3098"/>
      <c r="AK596" s="3098"/>
      <c r="AL596" s="3098"/>
      <c r="AM596" s="3098"/>
      <c r="AN596" s="3098"/>
      <c r="AO596" s="3143"/>
      <c r="AP596" s="3143"/>
      <c r="AQ596" s="3143"/>
      <c r="AR596" s="3143"/>
      <c r="AS596" s="3143"/>
      <c r="AT596" s="3143"/>
      <c r="AU596" s="3143"/>
      <c r="AV596" s="3143"/>
      <c r="AW596" s="3143"/>
      <c r="AX596" s="3143"/>
      <c r="AY596" s="3143"/>
      <c r="AZ596" s="3143"/>
      <c r="BA596" s="3143"/>
      <c r="BB596" s="3143"/>
      <c r="BC596" s="3143"/>
      <c r="BD596" s="3143"/>
      <c r="BE596" s="3143"/>
      <c r="BF596" s="3143"/>
      <c r="BG596" s="3143"/>
      <c r="BH596" s="3143"/>
      <c r="BI596" s="3143"/>
      <c r="BJ596" s="3143"/>
      <c r="BK596" s="3143"/>
      <c r="BL596" s="3143"/>
      <c r="BM596" s="3143"/>
      <c r="BN596" s="3143"/>
      <c r="BO596" s="3143"/>
      <c r="BP596" s="3143"/>
      <c r="BQ596" s="3189"/>
      <c r="BR596" s="3189"/>
      <c r="BS596" s="3189"/>
      <c r="BT596" s="3189"/>
      <c r="BU596" s="3189"/>
      <c r="BV596" s="3189"/>
      <c r="BW596" s="3189"/>
      <c r="BX596" s="3189"/>
      <c r="BY596" s="3189"/>
      <c r="BZ596" s="3189"/>
      <c r="CA596" s="3143"/>
      <c r="CB596" s="3143"/>
      <c r="CC596" s="3143"/>
    </row>
    <row r="597" spans="1:81" ht="16.5" customHeight="1">
      <c r="A597" s="3143"/>
      <c r="B597" s="3143"/>
      <c r="C597" s="3143"/>
      <c r="D597" s="3143"/>
      <c r="E597" s="3143"/>
      <c r="F597" s="3143"/>
      <c r="G597" s="3143"/>
      <c r="H597" s="3143"/>
      <c r="I597" s="3143"/>
      <c r="J597" s="3143"/>
      <c r="K597" s="3143"/>
      <c r="L597" s="3098"/>
      <c r="M597" s="3098"/>
      <c r="N597" s="3098"/>
      <c r="O597" s="3098"/>
      <c r="P597" s="3098"/>
      <c r="Q597" s="3098"/>
      <c r="R597" s="3098"/>
      <c r="S597" s="3098"/>
      <c r="T597" s="3098"/>
      <c r="U597" s="3098"/>
      <c r="V597" s="3098"/>
      <c r="W597" s="3098"/>
      <c r="X597" s="3098"/>
      <c r="Y597" s="3098"/>
      <c r="Z597" s="3098"/>
      <c r="AA597" s="3098"/>
      <c r="AB597" s="3098"/>
      <c r="AC597" s="3098"/>
      <c r="AD597" s="3098"/>
      <c r="AE597" s="3098"/>
      <c r="AF597" s="3098"/>
      <c r="AG597" s="3098"/>
      <c r="AH597" s="3098"/>
      <c r="AI597" s="3098"/>
      <c r="AJ597" s="3098"/>
      <c r="AK597" s="3098"/>
      <c r="AL597" s="3098"/>
      <c r="AM597" s="3098"/>
      <c r="AN597" s="3098"/>
      <c r="AO597" s="3143"/>
      <c r="AP597" s="3143"/>
      <c r="AQ597" s="3143"/>
      <c r="AR597" s="3143"/>
      <c r="AS597" s="3143"/>
      <c r="AT597" s="3143"/>
      <c r="AU597" s="3143"/>
      <c r="AV597" s="3143"/>
      <c r="AW597" s="3143"/>
      <c r="AX597" s="3143"/>
      <c r="AY597" s="3143"/>
      <c r="AZ597" s="3143"/>
      <c r="BA597" s="3143"/>
      <c r="BB597" s="3143"/>
      <c r="BC597" s="3143"/>
      <c r="BD597" s="3143"/>
      <c r="BE597" s="3143"/>
      <c r="BF597" s="3143"/>
      <c r="BG597" s="3143"/>
      <c r="BH597" s="3143"/>
      <c r="BI597" s="3143"/>
      <c r="BJ597" s="3143"/>
      <c r="BK597" s="3143"/>
      <c r="BL597" s="3143"/>
      <c r="BM597" s="3143"/>
      <c r="BN597" s="3143"/>
      <c r="BO597" s="3143"/>
      <c r="BP597" s="3143"/>
      <c r="BQ597" s="3189"/>
      <c r="BR597" s="3189"/>
      <c r="BS597" s="3189"/>
      <c r="BT597" s="3189"/>
      <c r="BU597" s="3189"/>
      <c r="BV597" s="3189"/>
      <c r="BW597" s="3189"/>
      <c r="BX597" s="3189"/>
      <c r="BY597" s="3189"/>
      <c r="BZ597" s="3189"/>
      <c r="CA597" s="3143"/>
      <c r="CB597" s="3143"/>
      <c r="CC597" s="3143"/>
    </row>
    <row r="598" spans="1:81" ht="16.5" customHeight="1">
      <c r="A598" s="3143"/>
      <c r="B598" s="3143"/>
      <c r="C598" s="3143"/>
      <c r="D598" s="3143"/>
      <c r="E598" s="3143"/>
      <c r="F598" s="3143"/>
      <c r="G598" s="3143"/>
      <c r="H598" s="3143"/>
      <c r="I598" s="3143"/>
      <c r="J598" s="3143"/>
      <c r="K598" s="3143"/>
      <c r="L598" s="3098"/>
      <c r="M598" s="3098"/>
      <c r="N598" s="3098"/>
      <c r="O598" s="3098"/>
      <c r="P598" s="3098"/>
      <c r="Q598" s="3098"/>
      <c r="R598" s="3098"/>
      <c r="S598" s="3098"/>
      <c r="T598" s="3098"/>
      <c r="U598" s="3098"/>
      <c r="V598" s="3098"/>
      <c r="W598" s="3098"/>
      <c r="X598" s="3098"/>
      <c r="Y598" s="3098"/>
      <c r="Z598" s="3098"/>
      <c r="AA598" s="3098"/>
      <c r="AB598" s="3098"/>
      <c r="AC598" s="3098"/>
      <c r="AD598" s="3098"/>
      <c r="AE598" s="3098"/>
      <c r="AF598" s="3098"/>
      <c r="AG598" s="3098"/>
      <c r="AH598" s="3098"/>
      <c r="AI598" s="3098"/>
      <c r="AJ598" s="3098"/>
      <c r="AK598" s="3098"/>
      <c r="AL598" s="3098"/>
      <c r="AM598" s="3098"/>
      <c r="AN598" s="3098"/>
      <c r="AO598" s="3143"/>
      <c r="AP598" s="3143"/>
      <c r="AQ598" s="3143"/>
      <c r="AR598" s="3143"/>
      <c r="AS598" s="3143"/>
      <c r="AT598" s="3143"/>
      <c r="AU598" s="3143"/>
      <c r="AV598" s="3143"/>
      <c r="AW598" s="3143"/>
      <c r="AX598" s="3143"/>
      <c r="AY598" s="3143"/>
      <c r="AZ598" s="3143"/>
      <c r="BA598" s="3143"/>
      <c r="BB598" s="3143"/>
      <c r="BC598" s="3143"/>
      <c r="BD598" s="3143"/>
      <c r="BE598" s="3143"/>
      <c r="BF598" s="3143"/>
      <c r="BG598" s="3143"/>
      <c r="BH598" s="3143"/>
      <c r="BI598" s="3143"/>
      <c r="BJ598" s="3143"/>
      <c r="BK598" s="3143"/>
      <c r="BL598" s="3143"/>
      <c r="BM598" s="3143"/>
      <c r="BN598" s="3143"/>
      <c r="BO598" s="3143"/>
      <c r="BP598" s="3143"/>
      <c r="BQ598" s="3189"/>
      <c r="BR598" s="3189"/>
      <c r="BS598" s="3189"/>
      <c r="BT598" s="3189"/>
      <c r="BU598" s="3189"/>
      <c r="BV598" s="3189"/>
      <c r="BW598" s="3189"/>
      <c r="BX598" s="3189"/>
      <c r="BY598" s="3189"/>
      <c r="BZ598" s="3189"/>
      <c r="CA598" s="3143"/>
      <c r="CB598" s="3143"/>
      <c r="CC598" s="3143"/>
    </row>
    <row r="599" spans="1:81" ht="16.5" customHeight="1">
      <c r="A599" s="3143"/>
      <c r="B599" s="3143"/>
      <c r="C599" s="3143"/>
      <c r="D599" s="3143"/>
      <c r="E599" s="3143"/>
      <c r="F599" s="3143"/>
      <c r="G599" s="3143"/>
      <c r="H599" s="3143"/>
      <c r="I599" s="3143"/>
      <c r="J599" s="3143"/>
      <c r="K599" s="3143"/>
      <c r="L599" s="3098"/>
      <c r="M599" s="3098"/>
      <c r="N599" s="3098"/>
      <c r="O599" s="3098"/>
      <c r="P599" s="3098"/>
      <c r="Q599" s="3098"/>
      <c r="R599" s="3098"/>
      <c r="S599" s="3098"/>
      <c r="T599" s="3098"/>
      <c r="U599" s="3098"/>
      <c r="V599" s="3098"/>
      <c r="W599" s="3098"/>
      <c r="X599" s="3098"/>
      <c r="Y599" s="3098"/>
      <c r="Z599" s="3098"/>
      <c r="AA599" s="3098"/>
      <c r="AB599" s="3098"/>
      <c r="AC599" s="3098"/>
      <c r="AD599" s="3098"/>
      <c r="AE599" s="3098"/>
      <c r="AF599" s="3098"/>
      <c r="AG599" s="3098"/>
      <c r="AH599" s="3098"/>
      <c r="AI599" s="3098"/>
      <c r="AJ599" s="3098"/>
      <c r="AK599" s="3098"/>
      <c r="AL599" s="3098"/>
      <c r="AM599" s="3098"/>
      <c r="AN599" s="3098"/>
      <c r="AO599" s="3143"/>
      <c r="AP599" s="3143"/>
      <c r="AQ599" s="3143"/>
      <c r="AR599" s="3143"/>
      <c r="AS599" s="3143"/>
      <c r="AT599" s="3143"/>
      <c r="AU599" s="3143"/>
      <c r="AV599" s="3143"/>
      <c r="AW599" s="3143"/>
      <c r="AX599" s="3143"/>
      <c r="AY599" s="3143"/>
      <c r="AZ599" s="3143"/>
      <c r="BA599" s="3143"/>
      <c r="BB599" s="3143"/>
      <c r="BC599" s="3143"/>
      <c r="BD599" s="3143"/>
      <c r="BE599" s="3143"/>
      <c r="BF599" s="3143"/>
      <c r="BG599" s="3143"/>
      <c r="BH599" s="3143"/>
      <c r="BI599" s="3143"/>
      <c r="BJ599" s="3143"/>
      <c r="BK599" s="3143"/>
      <c r="BL599" s="3143"/>
      <c r="BM599" s="3143"/>
      <c r="BN599" s="3143"/>
      <c r="BO599" s="3143"/>
      <c r="BP599" s="3143"/>
      <c r="BQ599" s="3189"/>
      <c r="BR599" s="3189"/>
      <c r="BS599" s="3189"/>
      <c r="BT599" s="3189"/>
      <c r="BU599" s="3189"/>
      <c r="BV599" s="3189"/>
      <c r="BW599" s="3189"/>
      <c r="BX599" s="3189"/>
      <c r="BY599" s="3189"/>
      <c r="BZ599" s="3189"/>
      <c r="CA599" s="3143"/>
      <c r="CB599" s="3143"/>
      <c r="CC599" s="3143"/>
    </row>
    <row r="600" spans="1:81" ht="16.5" customHeight="1">
      <c r="A600" s="3143"/>
      <c r="B600" s="3143"/>
      <c r="C600" s="3143"/>
      <c r="D600" s="3143"/>
      <c r="E600" s="3143"/>
      <c r="F600" s="3143"/>
      <c r="G600" s="3143"/>
      <c r="H600" s="3143"/>
      <c r="I600" s="3143"/>
      <c r="J600" s="3143"/>
      <c r="K600" s="3143"/>
      <c r="L600" s="3098"/>
      <c r="M600" s="3098"/>
      <c r="N600" s="3098"/>
      <c r="O600" s="3098"/>
      <c r="P600" s="3098"/>
      <c r="Q600" s="3098"/>
      <c r="R600" s="3098"/>
      <c r="S600" s="3098"/>
      <c r="T600" s="3098"/>
      <c r="U600" s="3098"/>
      <c r="V600" s="3098"/>
      <c r="W600" s="3098"/>
      <c r="X600" s="3098"/>
      <c r="Y600" s="3098"/>
      <c r="Z600" s="3098"/>
      <c r="AA600" s="3098"/>
      <c r="AB600" s="3098"/>
      <c r="AC600" s="3098"/>
      <c r="AD600" s="3098"/>
      <c r="AE600" s="3098"/>
      <c r="AF600" s="3098"/>
      <c r="AG600" s="3098"/>
      <c r="AH600" s="3098"/>
      <c r="AI600" s="3098"/>
      <c r="AJ600" s="3098"/>
      <c r="AK600" s="3098"/>
      <c r="AL600" s="3098"/>
      <c r="AM600" s="3098"/>
      <c r="AN600" s="3098"/>
      <c r="AO600" s="3143"/>
      <c r="AP600" s="3143"/>
      <c r="AQ600" s="3143"/>
      <c r="AR600" s="3143"/>
      <c r="AS600" s="3143"/>
      <c r="AT600" s="3143"/>
      <c r="AU600" s="3143"/>
      <c r="AV600" s="3143"/>
      <c r="AW600" s="3143"/>
      <c r="AX600" s="3143"/>
      <c r="AY600" s="3143"/>
      <c r="AZ600" s="3143"/>
      <c r="BA600" s="3143"/>
      <c r="BB600" s="3143"/>
      <c r="BC600" s="3143"/>
      <c r="BD600" s="3143"/>
      <c r="BE600" s="3143"/>
      <c r="BF600" s="3143"/>
      <c r="BG600" s="3143"/>
      <c r="BH600" s="3143"/>
      <c r="BI600" s="3143"/>
      <c r="BJ600" s="3143"/>
      <c r="BK600" s="3143"/>
      <c r="BL600" s="3143"/>
      <c r="BM600" s="3143"/>
      <c r="BN600" s="3143"/>
      <c r="BO600" s="3143"/>
      <c r="BP600" s="3143"/>
      <c r="BQ600" s="3189"/>
      <c r="BR600" s="3189"/>
      <c r="BS600" s="3189"/>
      <c r="BT600" s="3189"/>
      <c r="BU600" s="3189"/>
      <c r="BV600" s="3189"/>
      <c r="BW600" s="3189"/>
      <c r="BX600" s="3189"/>
      <c r="BY600" s="3189"/>
      <c r="BZ600" s="3189"/>
      <c r="CA600" s="3143"/>
      <c r="CB600" s="3143"/>
      <c r="CC600" s="3143"/>
    </row>
    <row r="601" spans="1:81" ht="16.5" customHeight="1">
      <c r="A601" s="3143"/>
      <c r="B601" s="3143"/>
      <c r="C601" s="3143"/>
      <c r="D601" s="3143"/>
      <c r="E601" s="3143"/>
      <c r="F601" s="3143"/>
      <c r="G601" s="3143"/>
      <c r="H601" s="3143"/>
      <c r="I601" s="3143"/>
      <c r="J601" s="3143"/>
      <c r="K601" s="3143"/>
      <c r="L601" s="3098"/>
      <c r="M601" s="3098"/>
      <c r="N601" s="3098"/>
      <c r="O601" s="3098"/>
      <c r="P601" s="3098"/>
      <c r="Q601" s="3098"/>
      <c r="R601" s="3098"/>
      <c r="S601" s="3098"/>
      <c r="T601" s="3098"/>
      <c r="U601" s="3098"/>
      <c r="V601" s="3098"/>
      <c r="W601" s="3098"/>
      <c r="X601" s="3098"/>
      <c r="Y601" s="3098"/>
      <c r="Z601" s="3098"/>
      <c r="AA601" s="3098"/>
      <c r="AB601" s="3098"/>
      <c r="AC601" s="3098"/>
      <c r="AD601" s="3098"/>
      <c r="AE601" s="3098"/>
      <c r="AF601" s="3098"/>
      <c r="AG601" s="3098"/>
      <c r="AH601" s="3098"/>
      <c r="AI601" s="3098"/>
      <c r="AJ601" s="3098"/>
      <c r="AK601" s="3098"/>
      <c r="AL601" s="3098"/>
      <c r="AM601" s="3098"/>
      <c r="AN601" s="3098"/>
      <c r="AO601" s="3143"/>
      <c r="AP601" s="3143"/>
      <c r="AQ601" s="3143"/>
      <c r="AR601" s="3143"/>
      <c r="AS601" s="3143"/>
      <c r="AT601" s="3143"/>
      <c r="AU601" s="3143"/>
      <c r="AV601" s="3143"/>
      <c r="AW601" s="3143"/>
      <c r="AX601" s="3143"/>
      <c r="AY601" s="3143"/>
      <c r="AZ601" s="3143"/>
      <c r="BA601" s="3143"/>
      <c r="BB601" s="3143"/>
      <c r="BC601" s="3143"/>
      <c r="BD601" s="3143"/>
      <c r="BE601" s="3143"/>
      <c r="BF601" s="3143"/>
      <c r="BG601" s="3143"/>
      <c r="BH601" s="3143"/>
      <c r="BI601" s="3143"/>
      <c r="BJ601" s="3143"/>
      <c r="BK601" s="3143"/>
      <c r="BL601" s="3143"/>
      <c r="BM601" s="3143"/>
      <c r="BN601" s="3143"/>
      <c r="BO601" s="3143"/>
      <c r="BP601" s="3143"/>
      <c r="BQ601" s="3189"/>
      <c r="BR601" s="3189"/>
      <c r="BS601" s="3189"/>
      <c r="BT601" s="3189"/>
      <c r="BU601" s="3189"/>
      <c r="BV601" s="3189"/>
      <c r="BW601" s="3189"/>
      <c r="BX601" s="3189"/>
      <c r="BY601" s="3189"/>
      <c r="BZ601" s="3189"/>
      <c r="CA601" s="3143"/>
      <c r="CB601" s="3143"/>
      <c r="CC601" s="3143"/>
    </row>
    <row r="602" spans="1:81" ht="16.5" customHeight="1">
      <c r="A602" s="3143"/>
      <c r="B602" s="3143"/>
      <c r="C602" s="3143"/>
      <c r="D602" s="3143"/>
      <c r="E602" s="3143"/>
      <c r="F602" s="3143"/>
      <c r="G602" s="3143"/>
      <c r="H602" s="3143"/>
      <c r="I602" s="3143"/>
      <c r="J602" s="3143"/>
      <c r="K602" s="3143"/>
      <c r="L602" s="3098"/>
      <c r="M602" s="3098"/>
      <c r="N602" s="3098"/>
      <c r="O602" s="3098"/>
      <c r="P602" s="3098"/>
      <c r="Q602" s="3098"/>
      <c r="R602" s="3098"/>
      <c r="S602" s="3098"/>
      <c r="T602" s="3098"/>
      <c r="U602" s="3098"/>
      <c r="V602" s="3098"/>
      <c r="W602" s="3098"/>
      <c r="X602" s="3098"/>
      <c r="Y602" s="3098"/>
      <c r="Z602" s="3098"/>
      <c r="AA602" s="3098"/>
      <c r="AB602" s="3098"/>
      <c r="AC602" s="3098"/>
      <c r="AD602" s="3098"/>
      <c r="AE602" s="3098"/>
      <c r="AF602" s="3098"/>
      <c r="AG602" s="3098"/>
      <c r="AH602" s="3098"/>
      <c r="AI602" s="3098"/>
      <c r="AJ602" s="3098"/>
      <c r="AK602" s="3098"/>
      <c r="AL602" s="3098"/>
      <c r="AM602" s="3098"/>
      <c r="AN602" s="3098"/>
      <c r="AO602" s="3143"/>
      <c r="AP602" s="3143"/>
      <c r="AQ602" s="3143"/>
      <c r="AR602" s="3143"/>
      <c r="AS602" s="3143"/>
      <c r="AT602" s="3143"/>
      <c r="AU602" s="3143"/>
      <c r="AV602" s="3143"/>
      <c r="AW602" s="3143"/>
      <c r="AX602" s="3143"/>
      <c r="AY602" s="3143"/>
      <c r="AZ602" s="3143"/>
      <c r="BA602" s="3143"/>
      <c r="BB602" s="3143"/>
      <c r="BC602" s="3143"/>
      <c r="BD602" s="3143"/>
      <c r="BE602" s="3143"/>
      <c r="BF602" s="3143"/>
      <c r="BG602" s="3143"/>
      <c r="BH602" s="3143"/>
      <c r="BI602" s="3143"/>
      <c r="BJ602" s="3143"/>
      <c r="BK602" s="3143"/>
      <c r="BL602" s="3143"/>
      <c r="BM602" s="3143"/>
      <c r="BN602" s="3143"/>
      <c r="BO602" s="3143"/>
      <c r="BP602" s="3143"/>
      <c r="BQ602" s="3189"/>
      <c r="BR602" s="3189"/>
      <c r="BS602" s="3189"/>
      <c r="BT602" s="3189"/>
      <c r="BU602" s="3189"/>
      <c r="BV602" s="3189"/>
      <c r="BW602" s="3189"/>
      <c r="BX602" s="3189"/>
      <c r="BY602" s="3189"/>
      <c r="BZ602" s="3189"/>
      <c r="CA602" s="3143"/>
      <c r="CB602" s="3143"/>
      <c r="CC602" s="3143"/>
    </row>
    <row r="603" spans="1:81" ht="16.5" customHeight="1">
      <c r="A603" s="3143"/>
      <c r="B603" s="3143"/>
      <c r="C603" s="3143"/>
      <c r="D603" s="3143"/>
      <c r="E603" s="3143"/>
      <c r="F603" s="3143"/>
      <c r="G603" s="3143"/>
      <c r="H603" s="3143"/>
      <c r="I603" s="3143"/>
      <c r="J603" s="3143"/>
      <c r="K603" s="3143"/>
      <c r="L603" s="3098"/>
      <c r="M603" s="3098"/>
      <c r="N603" s="3098"/>
      <c r="O603" s="3098"/>
      <c r="P603" s="3098"/>
      <c r="Q603" s="3098"/>
      <c r="R603" s="3098"/>
      <c r="S603" s="3098"/>
      <c r="T603" s="3098"/>
      <c r="U603" s="3098"/>
      <c r="V603" s="3098"/>
      <c r="W603" s="3098"/>
      <c r="X603" s="3098"/>
      <c r="Y603" s="3098"/>
      <c r="Z603" s="3098"/>
      <c r="AA603" s="3098"/>
      <c r="AB603" s="3098"/>
      <c r="AC603" s="3098"/>
      <c r="AD603" s="3098"/>
      <c r="AE603" s="3098"/>
      <c r="AF603" s="3098"/>
      <c r="AG603" s="3098"/>
      <c r="AH603" s="3098"/>
      <c r="AI603" s="3098"/>
      <c r="AJ603" s="3098"/>
      <c r="AK603" s="3098"/>
      <c r="AL603" s="3098"/>
      <c r="AM603" s="3098"/>
      <c r="AN603" s="3098"/>
      <c r="AO603" s="3143"/>
      <c r="AP603" s="3143"/>
      <c r="AQ603" s="3143"/>
      <c r="AR603" s="3143"/>
      <c r="AS603" s="3143"/>
      <c r="AT603" s="3143"/>
      <c r="AU603" s="3143"/>
      <c r="AV603" s="3143"/>
      <c r="AW603" s="3143"/>
      <c r="AX603" s="3143"/>
      <c r="AY603" s="3143"/>
      <c r="AZ603" s="3143"/>
      <c r="BA603" s="3143"/>
      <c r="BB603" s="3143"/>
      <c r="BC603" s="3143"/>
      <c r="BD603" s="3143"/>
      <c r="BE603" s="3143"/>
      <c r="BF603" s="3143"/>
      <c r="BG603" s="3143"/>
      <c r="BH603" s="3143"/>
      <c r="BI603" s="3143"/>
      <c r="BJ603" s="3143"/>
      <c r="BK603" s="3143"/>
      <c r="BL603" s="3143"/>
      <c r="BM603" s="3143"/>
      <c r="BN603" s="3143"/>
      <c r="BO603" s="3143"/>
      <c r="BP603" s="3143"/>
      <c r="BQ603" s="3189"/>
      <c r="BR603" s="3189"/>
      <c r="BS603" s="3189"/>
      <c r="BT603" s="3189"/>
      <c r="BU603" s="3189"/>
      <c r="BV603" s="3189"/>
      <c r="BW603" s="3189"/>
      <c r="BX603" s="3189"/>
      <c r="BY603" s="3189"/>
      <c r="BZ603" s="3189"/>
      <c r="CA603" s="3143"/>
      <c r="CB603" s="3143"/>
      <c r="CC603" s="3143"/>
    </row>
    <row r="604" spans="1:81" ht="16.5" customHeight="1">
      <c r="A604" s="3143"/>
      <c r="B604" s="3143"/>
      <c r="C604" s="3143"/>
      <c r="D604" s="3143"/>
      <c r="E604" s="3143"/>
      <c r="F604" s="3143"/>
      <c r="G604" s="3143"/>
      <c r="H604" s="3143"/>
      <c r="I604" s="3143"/>
      <c r="J604" s="3143"/>
      <c r="K604" s="3143"/>
      <c r="L604" s="3098"/>
      <c r="M604" s="3098"/>
      <c r="N604" s="3098"/>
      <c r="O604" s="3098"/>
      <c r="P604" s="3098"/>
      <c r="Q604" s="3098"/>
      <c r="R604" s="3098"/>
      <c r="S604" s="3098"/>
      <c r="T604" s="3098"/>
      <c r="U604" s="3098"/>
      <c r="V604" s="3098"/>
      <c r="W604" s="3098"/>
      <c r="X604" s="3098"/>
      <c r="Y604" s="3098"/>
      <c r="Z604" s="3098"/>
      <c r="AA604" s="3098"/>
      <c r="AB604" s="3098"/>
      <c r="AC604" s="3098"/>
      <c r="AD604" s="3098"/>
      <c r="AE604" s="3098"/>
      <c r="AF604" s="3098"/>
      <c r="AG604" s="3098"/>
      <c r="AH604" s="3098"/>
      <c r="AI604" s="3098"/>
      <c r="AJ604" s="3098"/>
      <c r="AK604" s="3098"/>
      <c r="AL604" s="3098"/>
      <c r="AM604" s="3098"/>
      <c r="AN604" s="3098"/>
      <c r="AO604" s="3143"/>
      <c r="AP604" s="3143"/>
      <c r="AQ604" s="3143"/>
      <c r="AR604" s="3143"/>
      <c r="AS604" s="3143"/>
      <c r="AT604" s="3143"/>
      <c r="AU604" s="3143"/>
      <c r="AV604" s="3143"/>
      <c r="AW604" s="3143"/>
      <c r="AX604" s="3143"/>
      <c r="AY604" s="3143"/>
      <c r="AZ604" s="3143"/>
      <c r="BA604" s="3143"/>
      <c r="BB604" s="3143"/>
      <c r="BC604" s="3143"/>
      <c r="BD604" s="3143"/>
      <c r="BE604" s="3143"/>
      <c r="BF604" s="3143"/>
      <c r="BG604" s="3143"/>
      <c r="BH604" s="3143"/>
      <c r="BI604" s="3143"/>
      <c r="BJ604" s="3143"/>
      <c r="BK604" s="3143"/>
      <c r="BL604" s="3143"/>
      <c r="BM604" s="3143"/>
      <c r="BN604" s="3143"/>
      <c r="BO604" s="3143"/>
      <c r="BP604" s="3143"/>
      <c r="BQ604" s="3189"/>
      <c r="BR604" s="3189"/>
      <c r="BS604" s="3189"/>
      <c r="BT604" s="3189"/>
      <c r="BU604" s="3189"/>
      <c r="BV604" s="3189"/>
      <c r="BW604" s="3189"/>
      <c r="BX604" s="3189"/>
      <c r="BY604" s="3189"/>
      <c r="BZ604" s="3189"/>
      <c r="CA604" s="3143"/>
      <c r="CB604" s="3143"/>
      <c r="CC604" s="3143"/>
    </row>
    <row r="605" spans="1:81" ht="16.5" customHeight="1">
      <c r="A605" s="3143"/>
      <c r="B605" s="3143"/>
      <c r="C605" s="3143"/>
      <c r="D605" s="3143"/>
      <c r="E605" s="3143"/>
      <c r="F605" s="3143"/>
      <c r="G605" s="3143"/>
      <c r="H605" s="3143"/>
      <c r="I605" s="3143"/>
      <c r="J605" s="3143"/>
      <c r="K605" s="3143"/>
      <c r="L605" s="3098"/>
      <c r="M605" s="3098"/>
      <c r="N605" s="3098"/>
      <c r="O605" s="3098"/>
      <c r="P605" s="3098"/>
      <c r="Q605" s="3098"/>
      <c r="R605" s="3098"/>
      <c r="S605" s="3098"/>
      <c r="T605" s="3098"/>
      <c r="U605" s="3098"/>
      <c r="V605" s="3098"/>
      <c r="W605" s="3098"/>
      <c r="X605" s="3098"/>
      <c r="Y605" s="3098"/>
      <c r="Z605" s="3098"/>
      <c r="AA605" s="3098"/>
      <c r="AB605" s="3098"/>
      <c r="AC605" s="3098"/>
      <c r="AD605" s="3098"/>
      <c r="AE605" s="3098"/>
      <c r="AF605" s="3098"/>
      <c r="AG605" s="3098"/>
      <c r="AH605" s="3098"/>
      <c r="AI605" s="3098"/>
      <c r="AJ605" s="3098"/>
      <c r="AK605" s="3098"/>
      <c r="AL605" s="3098"/>
      <c r="AM605" s="3098"/>
      <c r="AN605" s="3098"/>
      <c r="AO605" s="3143"/>
      <c r="AP605" s="3143"/>
      <c r="AQ605" s="3143"/>
      <c r="AR605" s="3143"/>
      <c r="AS605" s="3143"/>
      <c r="AT605" s="3143"/>
      <c r="AU605" s="3143"/>
      <c r="AV605" s="3143"/>
      <c r="AW605" s="3143"/>
      <c r="AX605" s="3143"/>
      <c r="AY605" s="3143"/>
      <c r="AZ605" s="3143"/>
      <c r="BA605" s="3143"/>
      <c r="BB605" s="3143"/>
      <c r="BC605" s="3143"/>
      <c r="BD605" s="3143"/>
      <c r="BE605" s="3143"/>
      <c r="BF605" s="3143"/>
      <c r="BG605" s="3143"/>
      <c r="BH605" s="3143"/>
      <c r="BI605" s="3143"/>
      <c r="BJ605" s="3143"/>
      <c r="BK605" s="3143"/>
      <c r="BL605" s="3143"/>
      <c r="BM605" s="3143"/>
      <c r="BN605" s="3143"/>
      <c r="BO605" s="3143"/>
      <c r="BP605" s="3143"/>
      <c r="BQ605" s="3189"/>
      <c r="BR605" s="3189"/>
      <c r="BS605" s="3189"/>
      <c r="BT605" s="3189"/>
      <c r="BU605" s="3189"/>
      <c r="BV605" s="3189"/>
      <c r="BW605" s="3189"/>
      <c r="BX605" s="3189"/>
      <c r="BY605" s="3189"/>
      <c r="BZ605" s="3189"/>
      <c r="CA605" s="3143"/>
      <c r="CB605" s="3143"/>
      <c r="CC605" s="3143"/>
    </row>
    <row r="606" spans="1:81" ht="16.5" customHeight="1">
      <c r="A606" s="3143"/>
      <c r="B606" s="3143"/>
      <c r="C606" s="3143"/>
      <c r="D606" s="3143"/>
      <c r="E606" s="3143"/>
      <c r="F606" s="3143"/>
      <c r="G606" s="3143"/>
      <c r="H606" s="3143"/>
      <c r="I606" s="3143"/>
      <c r="J606" s="3143"/>
      <c r="K606" s="3143"/>
      <c r="L606" s="3098"/>
      <c r="M606" s="3098"/>
      <c r="N606" s="3098"/>
      <c r="O606" s="3098"/>
      <c r="P606" s="3098"/>
      <c r="Q606" s="3098"/>
      <c r="R606" s="3098"/>
      <c r="S606" s="3098"/>
      <c r="T606" s="3098"/>
      <c r="U606" s="3098"/>
      <c r="V606" s="3098"/>
      <c r="W606" s="3098"/>
      <c r="X606" s="3098"/>
      <c r="Y606" s="3098"/>
      <c r="Z606" s="3098"/>
      <c r="AA606" s="3098"/>
      <c r="AB606" s="3098"/>
      <c r="AC606" s="3098"/>
      <c r="AD606" s="3098"/>
      <c r="AE606" s="3098"/>
      <c r="AF606" s="3098"/>
      <c r="AG606" s="3098"/>
      <c r="AH606" s="3098"/>
      <c r="AI606" s="3098"/>
      <c r="AJ606" s="3098"/>
      <c r="AK606" s="3098"/>
      <c r="AL606" s="3098"/>
      <c r="AM606" s="3098"/>
      <c r="AN606" s="3098"/>
      <c r="AO606" s="3143"/>
      <c r="AP606" s="3143"/>
      <c r="AQ606" s="3143"/>
      <c r="AR606" s="3143"/>
      <c r="AS606" s="3143"/>
      <c r="AT606" s="3143"/>
      <c r="AU606" s="3143"/>
      <c r="AV606" s="3143"/>
      <c r="AW606" s="3143"/>
      <c r="AX606" s="3143"/>
      <c r="AY606" s="3143"/>
      <c r="AZ606" s="3143"/>
      <c r="BA606" s="3143"/>
      <c r="BB606" s="3143"/>
      <c r="BC606" s="3143"/>
      <c r="BD606" s="3143"/>
      <c r="BE606" s="3143"/>
      <c r="BF606" s="3143"/>
      <c r="BG606" s="3143"/>
      <c r="BH606" s="3143"/>
      <c r="BI606" s="3143"/>
      <c r="BJ606" s="3143"/>
      <c r="BK606" s="3143"/>
      <c r="BL606" s="3143"/>
      <c r="BM606" s="3143"/>
      <c r="BN606" s="3143"/>
      <c r="BO606" s="3143"/>
      <c r="BP606" s="3143"/>
      <c r="BQ606" s="3189"/>
      <c r="BR606" s="3189"/>
      <c r="BS606" s="3189"/>
      <c r="BT606" s="3189"/>
      <c r="BU606" s="3189"/>
      <c r="BV606" s="3189"/>
      <c r="BW606" s="3189"/>
      <c r="BX606" s="3189"/>
      <c r="BY606" s="3189"/>
      <c r="BZ606" s="3189"/>
      <c r="CA606" s="3143"/>
      <c r="CB606" s="3143"/>
      <c r="CC606" s="3143"/>
    </row>
    <row r="607" spans="1:81" ht="16.5" customHeight="1">
      <c r="A607" s="3143"/>
      <c r="B607" s="3143"/>
      <c r="C607" s="3143"/>
      <c r="D607" s="3143"/>
      <c r="E607" s="3143"/>
      <c r="F607" s="3143"/>
      <c r="G607" s="3143"/>
      <c r="H607" s="3143"/>
      <c r="I607" s="3143"/>
      <c r="J607" s="3143"/>
      <c r="K607" s="3143"/>
      <c r="L607" s="3098"/>
      <c r="M607" s="3098"/>
      <c r="N607" s="3098"/>
      <c r="O607" s="3098"/>
      <c r="P607" s="3098"/>
      <c r="Q607" s="3098"/>
      <c r="R607" s="3098"/>
      <c r="S607" s="3098"/>
      <c r="T607" s="3098"/>
      <c r="U607" s="3098"/>
      <c r="V607" s="3098"/>
      <c r="W607" s="3098"/>
      <c r="X607" s="3098"/>
      <c r="Y607" s="3098"/>
      <c r="Z607" s="3098"/>
      <c r="AA607" s="3098"/>
      <c r="AB607" s="3098"/>
      <c r="AC607" s="3098"/>
      <c r="AD607" s="3098"/>
      <c r="AE607" s="3098"/>
      <c r="AF607" s="3098"/>
      <c r="AG607" s="3098"/>
      <c r="AH607" s="3098"/>
      <c r="AI607" s="3098"/>
      <c r="AJ607" s="3098"/>
      <c r="AK607" s="3098"/>
      <c r="AL607" s="3098"/>
      <c r="AM607" s="3098"/>
      <c r="AN607" s="3098"/>
      <c r="AO607" s="3143"/>
      <c r="AP607" s="3143"/>
      <c r="AQ607" s="3143"/>
      <c r="AR607" s="3143"/>
      <c r="AS607" s="3143"/>
      <c r="AT607" s="3143"/>
      <c r="AU607" s="3143"/>
      <c r="AV607" s="3143"/>
      <c r="AW607" s="3143"/>
      <c r="AX607" s="3143"/>
      <c r="AY607" s="3143"/>
      <c r="AZ607" s="3143"/>
      <c r="BA607" s="3143"/>
      <c r="BB607" s="3143"/>
      <c r="BC607" s="3143"/>
      <c r="BD607" s="3143"/>
      <c r="BE607" s="3143"/>
      <c r="BF607" s="3143"/>
      <c r="BG607" s="3143"/>
      <c r="BH607" s="3143"/>
      <c r="BI607" s="3143"/>
      <c r="BJ607" s="3143"/>
      <c r="BK607" s="3143"/>
      <c r="BL607" s="3143"/>
      <c r="BM607" s="3143"/>
      <c r="BN607" s="3143"/>
      <c r="BO607" s="3143"/>
      <c r="BP607" s="3143"/>
      <c r="BQ607" s="3189"/>
      <c r="BR607" s="3189"/>
      <c r="BS607" s="3189"/>
      <c r="BT607" s="3189"/>
      <c r="BU607" s="3189"/>
      <c r="BV607" s="3189"/>
      <c r="BW607" s="3189"/>
      <c r="BX607" s="3189"/>
      <c r="BY607" s="3189"/>
      <c r="BZ607" s="3189"/>
      <c r="CA607" s="3143"/>
      <c r="CB607" s="3143"/>
      <c r="CC607" s="3143"/>
    </row>
    <row r="608" spans="1:81" ht="16.5" customHeight="1">
      <c r="A608" s="3143"/>
      <c r="B608" s="3143"/>
      <c r="C608" s="3143"/>
      <c r="D608" s="3143"/>
      <c r="E608" s="3143"/>
      <c r="F608" s="3143"/>
      <c r="G608" s="3143"/>
      <c r="H608" s="3143"/>
      <c r="I608" s="3143"/>
      <c r="J608" s="3143"/>
      <c r="K608" s="3143"/>
      <c r="L608" s="3098"/>
      <c r="M608" s="3098"/>
      <c r="N608" s="3098"/>
      <c r="O608" s="3098"/>
      <c r="P608" s="3098"/>
      <c r="Q608" s="3098"/>
      <c r="R608" s="3098"/>
      <c r="S608" s="3098"/>
      <c r="T608" s="3098"/>
      <c r="U608" s="3098"/>
      <c r="V608" s="3098"/>
      <c r="W608" s="3098"/>
      <c r="X608" s="3098"/>
      <c r="Y608" s="3098"/>
      <c r="Z608" s="3098"/>
      <c r="AA608" s="3098"/>
      <c r="AB608" s="3098"/>
      <c r="AC608" s="3098"/>
      <c r="AD608" s="3098"/>
      <c r="AE608" s="3098"/>
      <c r="AF608" s="3098"/>
      <c r="AG608" s="3098"/>
      <c r="AH608" s="3098"/>
      <c r="AI608" s="3098"/>
      <c r="AJ608" s="3098"/>
      <c r="AK608" s="3098"/>
      <c r="AL608" s="3098"/>
      <c r="AM608" s="3098"/>
      <c r="AN608" s="3098"/>
      <c r="AO608" s="3143"/>
      <c r="AP608" s="3143"/>
      <c r="AQ608" s="3143"/>
      <c r="AR608" s="3143"/>
      <c r="AS608" s="3143"/>
      <c r="AT608" s="3143"/>
      <c r="AU608" s="3143"/>
      <c r="AV608" s="3143"/>
      <c r="AW608" s="3143"/>
      <c r="AX608" s="3143"/>
      <c r="AY608" s="3143"/>
      <c r="AZ608" s="3143"/>
      <c r="BA608" s="3143"/>
      <c r="BB608" s="3143"/>
      <c r="BC608" s="3143"/>
      <c r="BD608" s="3143"/>
      <c r="BE608" s="3143"/>
      <c r="BF608" s="3143"/>
      <c r="BG608" s="3143"/>
      <c r="BH608" s="3143"/>
      <c r="BI608" s="3143"/>
      <c r="BJ608" s="3143"/>
      <c r="BK608" s="3143"/>
      <c r="BL608" s="3143"/>
      <c r="BM608" s="3143"/>
      <c r="BN608" s="3143"/>
      <c r="BO608" s="3143"/>
      <c r="BP608" s="3143"/>
      <c r="BQ608" s="3189"/>
      <c r="BR608" s="3189"/>
      <c r="BS608" s="3189"/>
      <c r="BT608" s="3189"/>
      <c r="BU608" s="3189"/>
      <c r="BV608" s="3189"/>
      <c r="BW608" s="3189"/>
      <c r="BX608" s="3189"/>
      <c r="BY608" s="3189"/>
      <c r="BZ608" s="3189"/>
      <c r="CA608" s="3143"/>
      <c r="CB608" s="3143"/>
      <c r="CC608" s="3143"/>
    </row>
    <row r="609" spans="1:81" ht="16.5" customHeight="1">
      <c r="A609" s="3143"/>
      <c r="B609" s="3143"/>
      <c r="C609" s="3143"/>
      <c r="D609" s="3143"/>
      <c r="E609" s="3143"/>
      <c r="F609" s="3143"/>
      <c r="G609" s="3143"/>
      <c r="H609" s="3143"/>
      <c r="I609" s="3143"/>
      <c r="J609" s="3143"/>
      <c r="K609" s="3143"/>
      <c r="L609" s="3098"/>
      <c r="M609" s="3098"/>
      <c r="N609" s="3098"/>
      <c r="O609" s="3098"/>
      <c r="P609" s="3098"/>
      <c r="Q609" s="3098"/>
      <c r="R609" s="3098"/>
      <c r="S609" s="3098"/>
      <c r="T609" s="3098"/>
      <c r="U609" s="3098"/>
      <c r="V609" s="3098"/>
      <c r="W609" s="3098"/>
      <c r="X609" s="3098"/>
      <c r="Y609" s="3098"/>
      <c r="Z609" s="3098"/>
      <c r="AA609" s="3098"/>
      <c r="AB609" s="3098"/>
      <c r="AC609" s="3098"/>
      <c r="AD609" s="3098"/>
      <c r="AE609" s="3098"/>
      <c r="AF609" s="3098"/>
      <c r="AG609" s="3098"/>
      <c r="AH609" s="3098"/>
      <c r="AI609" s="3098"/>
      <c r="AJ609" s="3098"/>
      <c r="AK609" s="3098"/>
      <c r="AL609" s="3098"/>
      <c r="AM609" s="3098"/>
      <c r="AN609" s="3098"/>
      <c r="AO609" s="3143"/>
      <c r="AP609" s="3143"/>
      <c r="AQ609" s="3143"/>
      <c r="AR609" s="3143"/>
      <c r="AS609" s="3143"/>
      <c r="AT609" s="3143"/>
      <c r="AU609" s="3143"/>
      <c r="AV609" s="3143"/>
      <c r="AW609" s="3143"/>
      <c r="AX609" s="3143"/>
      <c r="AY609" s="3143"/>
      <c r="AZ609" s="3143"/>
      <c r="BA609" s="3143"/>
      <c r="BB609" s="3143"/>
      <c r="BC609" s="3143"/>
      <c r="BD609" s="3143"/>
      <c r="BE609" s="3143"/>
      <c r="BF609" s="3143"/>
      <c r="BG609" s="3143"/>
      <c r="BH609" s="3143"/>
      <c r="BI609" s="3143"/>
      <c r="BJ609" s="3143"/>
      <c r="BK609" s="3143"/>
      <c r="BL609" s="3143"/>
      <c r="BM609" s="3143"/>
      <c r="BN609" s="3143"/>
      <c r="BO609" s="3143"/>
      <c r="BP609" s="3143"/>
      <c r="BQ609" s="3189"/>
      <c r="BR609" s="3189"/>
      <c r="BS609" s="3189"/>
      <c r="BT609" s="3189"/>
      <c r="BU609" s="3189"/>
      <c r="BV609" s="3189"/>
      <c r="BW609" s="3189"/>
      <c r="BX609" s="3189"/>
      <c r="BY609" s="3189"/>
      <c r="BZ609" s="3189"/>
      <c r="CA609" s="3143"/>
      <c r="CB609" s="3143"/>
      <c r="CC609" s="3143"/>
    </row>
    <row r="610" spans="1:81" ht="16.5" customHeight="1">
      <c r="A610" s="3143"/>
      <c r="B610" s="3143"/>
      <c r="C610" s="3143"/>
      <c r="D610" s="3143"/>
      <c r="E610" s="3143"/>
      <c r="F610" s="3143"/>
      <c r="G610" s="3143"/>
      <c r="H610" s="3143"/>
      <c r="I610" s="3143"/>
      <c r="J610" s="3143"/>
      <c r="K610" s="3143"/>
      <c r="L610" s="3098"/>
      <c r="M610" s="3098"/>
      <c r="N610" s="3098"/>
      <c r="O610" s="3098"/>
      <c r="P610" s="3098"/>
      <c r="Q610" s="3098"/>
      <c r="R610" s="3098"/>
      <c r="S610" s="3098"/>
      <c r="T610" s="3098"/>
      <c r="U610" s="3098"/>
      <c r="V610" s="3098"/>
      <c r="W610" s="3098"/>
      <c r="X610" s="3098"/>
      <c r="Y610" s="3098"/>
      <c r="Z610" s="3098"/>
      <c r="AA610" s="3098"/>
      <c r="AB610" s="3098"/>
      <c r="AC610" s="3098"/>
      <c r="AD610" s="3098"/>
      <c r="AE610" s="3098"/>
      <c r="AF610" s="3098"/>
      <c r="AG610" s="3098"/>
      <c r="AH610" s="3098"/>
      <c r="AI610" s="3098"/>
      <c r="AJ610" s="3098"/>
      <c r="AK610" s="3098"/>
      <c r="AL610" s="3098"/>
      <c r="AM610" s="3098"/>
      <c r="AN610" s="3098"/>
      <c r="AO610" s="3143"/>
      <c r="AP610" s="3143"/>
      <c r="AQ610" s="3143"/>
      <c r="AR610" s="3143"/>
      <c r="AS610" s="3143"/>
      <c r="AT610" s="3143"/>
      <c r="AU610" s="3143"/>
      <c r="AV610" s="3143"/>
      <c r="AW610" s="3143"/>
      <c r="AX610" s="3143"/>
      <c r="AY610" s="3143"/>
      <c r="AZ610" s="3143"/>
      <c r="BA610" s="3143"/>
      <c r="BB610" s="3143"/>
      <c r="BC610" s="3143"/>
      <c r="BD610" s="3143"/>
      <c r="BE610" s="3143"/>
      <c r="BF610" s="3143"/>
      <c r="BG610" s="3143"/>
      <c r="BH610" s="3143"/>
      <c r="BI610" s="3143"/>
      <c r="BJ610" s="3143"/>
      <c r="BK610" s="3143"/>
      <c r="BL610" s="3143"/>
      <c r="BM610" s="3143"/>
      <c r="BN610" s="3143"/>
      <c r="BO610" s="3143"/>
      <c r="BP610" s="3143"/>
      <c r="BQ610" s="3189"/>
      <c r="BR610" s="3189"/>
      <c r="BS610" s="3189"/>
      <c r="BT610" s="3189"/>
      <c r="BU610" s="3189"/>
      <c r="BV610" s="3189"/>
      <c r="BW610" s="3189"/>
      <c r="BX610" s="3189"/>
      <c r="BY610" s="3189"/>
      <c r="BZ610" s="3189"/>
      <c r="CA610" s="3143"/>
      <c r="CB610" s="3143"/>
      <c r="CC610" s="3143"/>
    </row>
    <row r="611" spans="1:81" ht="16.5" customHeight="1">
      <c r="A611" s="3143"/>
      <c r="B611" s="3143"/>
      <c r="C611" s="3143"/>
      <c r="D611" s="3143"/>
      <c r="E611" s="3143"/>
      <c r="F611" s="3143"/>
      <c r="G611" s="3143"/>
      <c r="H611" s="3143"/>
      <c r="I611" s="3143"/>
      <c r="J611" s="3143"/>
      <c r="K611" s="3143"/>
      <c r="L611" s="3098"/>
      <c r="M611" s="3098"/>
      <c r="N611" s="3098"/>
      <c r="O611" s="3098"/>
      <c r="P611" s="3098"/>
      <c r="Q611" s="3098"/>
      <c r="R611" s="3098"/>
      <c r="S611" s="3098"/>
      <c r="T611" s="3098"/>
      <c r="U611" s="3098"/>
      <c r="V611" s="3098"/>
      <c r="W611" s="3098"/>
      <c r="X611" s="3098"/>
      <c r="Y611" s="3098"/>
      <c r="Z611" s="3098"/>
      <c r="AA611" s="3098"/>
      <c r="AB611" s="3098"/>
      <c r="AC611" s="3098"/>
      <c r="AD611" s="3098"/>
      <c r="AE611" s="3098"/>
      <c r="AF611" s="3098"/>
      <c r="AG611" s="3098"/>
      <c r="AH611" s="3098"/>
      <c r="AI611" s="3098"/>
      <c r="AJ611" s="3098"/>
      <c r="AK611" s="3098"/>
      <c r="AL611" s="3098"/>
      <c r="AM611" s="3098"/>
      <c r="AN611" s="3098"/>
      <c r="AO611" s="3143"/>
      <c r="AP611" s="3143"/>
      <c r="AQ611" s="3143"/>
      <c r="AR611" s="3143"/>
      <c r="AS611" s="3143"/>
      <c r="AT611" s="3143"/>
      <c r="AU611" s="3143"/>
      <c r="AV611" s="3143"/>
      <c r="AW611" s="3143"/>
      <c r="AX611" s="3143"/>
      <c r="AY611" s="3143"/>
      <c r="AZ611" s="3143"/>
      <c r="BA611" s="3143"/>
      <c r="BB611" s="3143"/>
      <c r="BC611" s="3143"/>
      <c r="BD611" s="3143"/>
      <c r="BE611" s="3143"/>
      <c r="BF611" s="3143"/>
      <c r="BG611" s="3143"/>
      <c r="BH611" s="3143"/>
      <c r="BI611" s="3143"/>
      <c r="BJ611" s="3143"/>
      <c r="BK611" s="3143"/>
      <c r="BL611" s="3143"/>
      <c r="BM611" s="3143"/>
      <c r="BN611" s="3143"/>
      <c r="BO611" s="3143"/>
      <c r="BP611" s="3143"/>
      <c r="BQ611" s="3189"/>
      <c r="BR611" s="3189"/>
      <c r="BS611" s="3189"/>
      <c r="BT611" s="3189"/>
      <c r="BU611" s="3189"/>
      <c r="BV611" s="3189"/>
      <c r="BW611" s="3189"/>
      <c r="BX611" s="3189"/>
      <c r="BY611" s="3189"/>
      <c r="BZ611" s="3189"/>
      <c r="CA611" s="3143"/>
      <c r="CB611" s="3143"/>
      <c r="CC611" s="3143"/>
    </row>
    <row r="612" spans="1:81" ht="16.5" customHeight="1">
      <c r="A612" s="3143"/>
      <c r="B612" s="3143"/>
      <c r="C612" s="3143"/>
      <c r="D612" s="3143"/>
      <c r="E612" s="3143"/>
      <c r="F612" s="3143"/>
      <c r="G612" s="3143"/>
      <c r="H612" s="3143"/>
      <c r="I612" s="3143"/>
      <c r="J612" s="3143"/>
      <c r="K612" s="3143"/>
      <c r="L612" s="3098"/>
      <c r="M612" s="3098"/>
      <c r="N612" s="3098"/>
      <c r="O612" s="3098"/>
      <c r="P612" s="3098"/>
      <c r="Q612" s="3098"/>
      <c r="R612" s="3098"/>
      <c r="S612" s="3098"/>
      <c r="T612" s="3098"/>
      <c r="U612" s="3098"/>
      <c r="V612" s="3098"/>
      <c r="W612" s="3098"/>
      <c r="X612" s="3098"/>
      <c r="Y612" s="3098"/>
      <c r="Z612" s="3098"/>
      <c r="AA612" s="3098"/>
      <c r="AB612" s="3098"/>
      <c r="AC612" s="3098"/>
      <c r="AD612" s="3098"/>
      <c r="AE612" s="3098"/>
      <c r="AF612" s="3098"/>
      <c r="AG612" s="3098"/>
      <c r="AH612" s="3098"/>
      <c r="AI612" s="3098"/>
      <c r="AJ612" s="3098"/>
      <c r="AK612" s="3098"/>
      <c r="AL612" s="3098"/>
      <c r="AM612" s="3098"/>
      <c r="AN612" s="3098"/>
      <c r="AO612" s="3143"/>
      <c r="AP612" s="3143"/>
      <c r="AQ612" s="3143"/>
      <c r="AR612" s="3143"/>
      <c r="AS612" s="3143"/>
      <c r="AT612" s="3143"/>
      <c r="AU612" s="3143"/>
      <c r="AV612" s="3143"/>
      <c r="AW612" s="3143"/>
      <c r="AX612" s="3143"/>
      <c r="AY612" s="3143"/>
      <c r="AZ612" s="3143"/>
      <c r="BA612" s="3143"/>
      <c r="BB612" s="3143"/>
      <c r="BC612" s="3143"/>
      <c r="BD612" s="3143"/>
      <c r="BE612" s="3143"/>
      <c r="BF612" s="3143"/>
      <c r="BG612" s="3143"/>
      <c r="BH612" s="3143"/>
      <c r="BI612" s="3143"/>
      <c r="BJ612" s="3143"/>
      <c r="BK612" s="3143"/>
      <c r="BL612" s="3143"/>
      <c r="BM612" s="3143"/>
      <c r="BN612" s="3143"/>
      <c r="BO612" s="3143"/>
      <c r="BP612" s="3143"/>
      <c r="BQ612" s="3189"/>
      <c r="BR612" s="3189"/>
      <c r="BS612" s="3189"/>
      <c r="BT612" s="3189"/>
      <c r="BU612" s="3189"/>
      <c r="BV612" s="3189"/>
      <c r="BW612" s="3189"/>
      <c r="BX612" s="3189"/>
      <c r="BY612" s="3189"/>
      <c r="BZ612" s="3189"/>
      <c r="CA612" s="3143"/>
      <c r="CB612" s="3143"/>
      <c r="CC612" s="3143"/>
    </row>
    <row r="613" spans="1:81" ht="16.5" customHeight="1">
      <c r="A613" s="3143"/>
      <c r="B613" s="3143"/>
      <c r="C613" s="3143"/>
      <c r="D613" s="3143"/>
      <c r="E613" s="3143"/>
      <c r="F613" s="3143"/>
      <c r="G613" s="3143"/>
      <c r="H613" s="3143"/>
      <c r="I613" s="3143"/>
      <c r="J613" s="3143"/>
      <c r="K613" s="3143"/>
      <c r="L613" s="3098"/>
      <c r="M613" s="3098"/>
      <c r="N613" s="3098"/>
      <c r="O613" s="3098"/>
      <c r="P613" s="3098"/>
      <c r="Q613" s="3098"/>
      <c r="R613" s="3098"/>
      <c r="S613" s="3098"/>
      <c r="T613" s="3098"/>
      <c r="U613" s="3098"/>
      <c r="V613" s="3098"/>
      <c r="W613" s="3098"/>
      <c r="X613" s="3098"/>
      <c r="Y613" s="3098"/>
      <c r="Z613" s="3098"/>
      <c r="AA613" s="3098"/>
      <c r="AB613" s="3098"/>
      <c r="AC613" s="3098"/>
      <c r="AD613" s="3098"/>
      <c r="AE613" s="3098"/>
      <c r="AF613" s="3098"/>
      <c r="AG613" s="3098"/>
      <c r="AH613" s="3098"/>
      <c r="AI613" s="3098"/>
      <c r="AJ613" s="3098"/>
      <c r="AK613" s="3098"/>
      <c r="AL613" s="3098"/>
      <c r="AM613" s="3098"/>
      <c r="AN613" s="3098"/>
      <c r="AO613" s="3143"/>
      <c r="AP613" s="3143"/>
      <c r="AQ613" s="3143"/>
      <c r="AR613" s="3143"/>
      <c r="AS613" s="3143"/>
      <c r="AT613" s="3143"/>
      <c r="AU613" s="3143"/>
      <c r="AV613" s="3143"/>
      <c r="AW613" s="3143"/>
      <c r="AX613" s="3143"/>
      <c r="AY613" s="3143"/>
      <c r="AZ613" s="3143"/>
      <c r="BA613" s="3143"/>
      <c r="BB613" s="3143"/>
      <c r="BC613" s="3143"/>
      <c r="BD613" s="3143"/>
      <c r="BE613" s="3143"/>
      <c r="BF613" s="3143"/>
      <c r="BG613" s="3143"/>
      <c r="BH613" s="3143"/>
      <c r="BI613" s="3143"/>
      <c r="BJ613" s="3143"/>
      <c r="BK613" s="3143"/>
      <c r="BL613" s="3143"/>
      <c r="BM613" s="3143"/>
      <c r="BN613" s="3143"/>
      <c r="BO613" s="3143"/>
      <c r="BP613" s="3143"/>
      <c r="BQ613" s="3189"/>
      <c r="BR613" s="3189"/>
      <c r="BS613" s="3189"/>
      <c r="BT613" s="3189"/>
      <c r="BU613" s="3189"/>
      <c r="BV613" s="3189"/>
      <c r="BW613" s="3189"/>
      <c r="BX613" s="3189"/>
      <c r="BY613" s="3189"/>
      <c r="BZ613" s="3189"/>
      <c r="CA613" s="3143"/>
      <c r="CB613" s="3143"/>
      <c r="CC613" s="3143"/>
    </row>
    <row r="614" spans="1:81" ht="16.5" customHeight="1">
      <c r="A614" s="3143"/>
      <c r="B614" s="3143"/>
      <c r="C614" s="3143"/>
      <c r="D614" s="3143"/>
      <c r="E614" s="3143"/>
      <c r="F614" s="3143"/>
      <c r="G614" s="3143"/>
      <c r="H614" s="3143"/>
      <c r="I614" s="3143"/>
      <c r="J614" s="3143"/>
      <c r="K614" s="3143"/>
      <c r="L614" s="3098"/>
      <c r="M614" s="3098"/>
      <c r="N614" s="3098"/>
      <c r="O614" s="3098"/>
      <c r="P614" s="3098"/>
      <c r="Q614" s="3098"/>
      <c r="R614" s="3098"/>
      <c r="S614" s="3098"/>
      <c r="T614" s="3098"/>
      <c r="U614" s="3098"/>
      <c r="V614" s="3098"/>
      <c r="W614" s="3098"/>
      <c r="X614" s="3098"/>
      <c r="Y614" s="3098"/>
      <c r="Z614" s="3098"/>
      <c r="AA614" s="3098"/>
      <c r="AB614" s="3098"/>
      <c r="AC614" s="3098"/>
      <c r="AD614" s="3098"/>
      <c r="AE614" s="3098"/>
      <c r="AF614" s="3098"/>
      <c r="AG614" s="3098"/>
      <c r="AH614" s="3098"/>
      <c r="AI614" s="3098"/>
      <c r="AJ614" s="3098"/>
      <c r="AK614" s="3098"/>
      <c r="AL614" s="3098"/>
      <c r="AM614" s="3098"/>
      <c r="AN614" s="3098"/>
      <c r="AO614" s="3143"/>
      <c r="AP614" s="3143"/>
      <c r="AQ614" s="3143"/>
      <c r="AR614" s="3143"/>
      <c r="AS614" s="3143"/>
      <c r="AT614" s="3143"/>
      <c r="AU614" s="3143"/>
      <c r="AV614" s="3143"/>
      <c r="AW614" s="3143"/>
      <c r="AX614" s="3143"/>
      <c r="AY614" s="3143"/>
      <c r="AZ614" s="3143"/>
      <c r="BA614" s="3143"/>
      <c r="BB614" s="3143"/>
      <c r="BC614" s="3143"/>
      <c r="BD614" s="3143"/>
      <c r="BE614" s="3143"/>
      <c r="BF614" s="3143"/>
      <c r="BG614" s="3143"/>
      <c r="BH614" s="3143"/>
      <c r="BI614" s="3143"/>
      <c r="BJ614" s="3143"/>
      <c r="BK614" s="3143"/>
      <c r="BL614" s="3143"/>
      <c r="BM614" s="3143"/>
      <c r="BN614" s="3143"/>
      <c r="BO614" s="3143"/>
      <c r="BP614" s="3143"/>
      <c r="BQ614" s="3189"/>
      <c r="BR614" s="3189"/>
      <c r="BS614" s="3189"/>
      <c r="BT614" s="3189"/>
      <c r="BU614" s="3189"/>
      <c r="BV614" s="3189"/>
      <c r="BW614" s="3189"/>
      <c r="BX614" s="3189"/>
      <c r="BY614" s="3189"/>
      <c r="BZ614" s="3189"/>
      <c r="CA614" s="3143"/>
      <c r="CB614" s="3143"/>
      <c r="CC614" s="3143"/>
    </row>
    <row r="615" spans="1:81" ht="16.5" customHeight="1">
      <c r="A615" s="3143"/>
      <c r="B615" s="3143"/>
      <c r="C615" s="3143"/>
      <c r="D615" s="3143"/>
      <c r="E615" s="3143"/>
      <c r="F615" s="3143"/>
      <c r="G615" s="3143"/>
      <c r="H615" s="3143"/>
      <c r="I615" s="3143"/>
      <c r="J615" s="3143"/>
      <c r="K615" s="3143"/>
      <c r="L615" s="3098"/>
      <c r="M615" s="3098"/>
      <c r="N615" s="3098"/>
      <c r="O615" s="3098"/>
      <c r="P615" s="3098"/>
      <c r="Q615" s="3098"/>
      <c r="R615" s="3098"/>
      <c r="S615" s="3098"/>
      <c r="T615" s="3098"/>
      <c r="U615" s="3098"/>
      <c r="V615" s="3098"/>
      <c r="W615" s="3098"/>
      <c r="X615" s="3098"/>
      <c r="Y615" s="3098"/>
      <c r="Z615" s="3098"/>
      <c r="AA615" s="3098"/>
      <c r="AB615" s="3098"/>
      <c r="AC615" s="3098"/>
      <c r="AD615" s="3098"/>
      <c r="AE615" s="3098"/>
      <c r="AF615" s="3098"/>
      <c r="AG615" s="3098"/>
      <c r="AH615" s="3098"/>
      <c r="AI615" s="3098"/>
      <c r="AJ615" s="3098"/>
      <c r="AK615" s="3098"/>
      <c r="AL615" s="3098"/>
      <c r="AM615" s="3098"/>
      <c r="AN615" s="3098"/>
      <c r="AO615" s="3143"/>
      <c r="AP615" s="3143"/>
      <c r="AQ615" s="3143"/>
      <c r="AR615" s="3143"/>
      <c r="AS615" s="3143"/>
      <c r="AT615" s="3143"/>
      <c r="AU615" s="3143"/>
      <c r="AV615" s="3143"/>
      <c r="AW615" s="3143"/>
      <c r="AX615" s="3143"/>
      <c r="AY615" s="3143"/>
      <c r="AZ615" s="3143"/>
      <c r="BA615" s="3143"/>
      <c r="BB615" s="3143"/>
      <c r="BC615" s="3143"/>
      <c r="BD615" s="3143"/>
      <c r="BE615" s="3143"/>
      <c r="BF615" s="3143"/>
      <c r="BG615" s="3143"/>
      <c r="BH615" s="3143"/>
      <c r="BI615" s="3143"/>
      <c r="BJ615" s="3143"/>
      <c r="BK615" s="3143"/>
      <c r="BL615" s="3143"/>
      <c r="BM615" s="3143"/>
      <c r="BN615" s="3143"/>
      <c r="BO615" s="3143"/>
      <c r="BP615" s="3143"/>
      <c r="BQ615" s="3189"/>
      <c r="BR615" s="3189"/>
      <c r="BS615" s="3189"/>
      <c r="BT615" s="3189"/>
      <c r="BU615" s="3189"/>
      <c r="BV615" s="3189"/>
      <c r="BW615" s="3189"/>
      <c r="BX615" s="3189"/>
      <c r="BY615" s="3189"/>
      <c r="BZ615" s="3189"/>
      <c r="CA615" s="3143"/>
      <c r="CB615" s="3143"/>
      <c r="CC615" s="3143"/>
    </row>
    <row r="616" spans="1:81" ht="16.5" customHeight="1">
      <c r="A616" s="3143"/>
      <c r="B616" s="3143"/>
      <c r="C616" s="3143"/>
      <c r="D616" s="3143"/>
      <c r="E616" s="3143"/>
      <c r="F616" s="3143"/>
      <c r="G616" s="3143"/>
      <c r="H616" s="3143"/>
      <c r="I616" s="3143"/>
      <c r="J616" s="3143"/>
      <c r="K616" s="3143"/>
      <c r="L616" s="3098"/>
      <c r="M616" s="3098"/>
      <c r="N616" s="3098"/>
      <c r="O616" s="3098"/>
      <c r="P616" s="3098"/>
      <c r="Q616" s="3098"/>
      <c r="R616" s="3098"/>
      <c r="S616" s="3098"/>
      <c r="T616" s="3098"/>
      <c r="U616" s="3098"/>
      <c r="V616" s="3098"/>
      <c r="W616" s="3098"/>
      <c r="X616" s="3098"/>
      <c r="Y616" s="3098"/>
      <c r="Z616" s="3098"/>
      <c r="AA616" s="3098"/>
      <c r="AB616" s="3098"/>
      <c r="AC616" s="3098"/>
      <c r="AD616" s="3098"/>
      <c r="AE616" s="3098"/>
      <c r="AF616" s="3098"/>
      <c r="AG616" s="3098"/>
      <c r="AH616" s="3098"/>
      <c r="AI616" s="3098"/>
      <c r="AJ616" s="3098"/>
      <c r="AK616" s="3098"/>
      <c r="AL616" s="3098"/>
      <c r="AM616" s="3098"/>
      <c r="AN616" s="3098"/>
      <c r="AO616" s="3143"/>
      <c r="AP616" s="3143"/>
      <c r="AQ616" s="3143"/>
      <c r="AR616" s="3143"/>
      <c r="AS616" s="3143"/>
      <c r="AT616" s="3143"/>
      <c r="AU616" s="3143"/>
      <c r="AV616" s="3143"/>
      <c r="AW616" s="3143"/>
      <c r="AX616" s="3143"/>
      <c r="AY616" s="3143"/>
      <c r="AZ616" s="3143"/>
      <c r="BA616" s="3143"/>
      <c r="BB616" s="3143"/>
      <c r="BC616" s="3143"/>
      <c r="BD616" s="3143"/>
      <c r="BE616" s="3143"/>
      <c r="BF616" s="3143"/>
      <c r="BG616" s="3143"/>
      <c r="BH616" s="3143"/>
      <c r="BI616" s="3143"/>
      <c r="BJ616" s="3143"/>
      <c r="BK616" s="3143"/>
      <c r="BL616" s="3143"/>
      <c r="BM616" s="3143"/>
      <c r="BN616" s="3143"/>
      <c r="BO616" s="3143"/>
      <c r="BP616" s="3143"/>
      <c r="BQ616" s="3189"/>
      <c r="BR616" s="3189"/>
      <c r="BS616" s="3189"/>
      <c r="BT616" s="3189"/>
      <c r="BU616" s="3189"/>
      <c r="BV616" s="3189"/>
      <c r="BW616" s="3189"/>
      <c r="BX616" s="3189"/>
      <c r="BY616" s="3189"/>
      <c r="BZ616" s="3189"/>
      <c r="CA616" s="3143"/>
      <c r="CB616" s="3143"/>
      <c r="CC616" s="3143"/>
    </row>
    <row r="617" spans="1:81" ht="16.5" customHeight="1">
      <c r="A617" s="3143"/>
      <c r="B617" s="3143"/>
      <c r="C617" s="3143"/>
      <c r="D617" s="3143"/>
      <c r="E617" s="3143"/>
      <c r="F617" s="3143"/>
      <c r="G617" s="3143"/>
      <c r="H617" s="3143"/>
      <c r="I617" s="3143"/>
      <c r="J617" s="3143"/>
      <c r="K617" s="3143"/>
      <c r="L617" s="3098"/>
      <c r="M617" s="3098"/>
      <c r="N617" s="3098"/>
      <c r="O617" s="3098"/>
      <c r="P617" s="3098"/>
      <c r="Q617" s="3098"/>
      <c r="R617" s="3098"/>
      <c r="S617" s="3098"/>
      <c r="T617" s="3098"/>
      <c r="U617" s="3098"/>
      <c r="V617" s="3098"/>
      <c r="W617" s="3098"/>
      <c r="X617" s="3098"/>
      <c r="Y617" s="3098"/>
      <c r="Z617" s="3098"/>
      <c r="AA617" s="3098"/>
      <c r="AB617" s="3098"/>
      <c r="AC617" s="3098"/>
      <c r="AD617" s="3098"/>
      <c r="AE617" s="3098"/>
      <c r="AF617" s="3098"/>
      <c r="AG617" s="3098"/>
      <c r="AH617" s="3098"/>
      <c r="AI617" s="3098"/>
      <c r="AJ617" s="3098"/>
      <c r="AK617" s="3098"/>
      <c r="AL617" s="3098"/>
      <c r="AM617" s="3098"/>
      <c r="AN617" s="3098"/>
      <c r="AO617" s="3143"/>
      <c r="AP617" s="3143"/>
      <c r="AQ617" s="3143"/>
      <c r="AR617" s="3143"/>
      <c r="AS617" s="3143"/>
      <c r="AT617" s="3143"/>
      <c r="AU617" s="3143"/>
      <c r="AV617" s="3143"/>
      <c r="AW617" s="3143"/>
      <c r="AX617" s="3143"/>
      <c r="AY617" s="3143"/>
      <c r="AZ617" s="3143"/>
      <c r="BA617" s="3143"/>
      <c r="BB617" s="3143"/>
      <c r="BC617" s="3143"/>
      <c r="BD617" s="3143"/>
      <c r="BE617" s="3143"/>
      <c r="BF617" s="3143"/>
      <c r="BG617" s="3143"/>
      <c r="BH617" s="3143"/>
      <c r="BI617" s="3143"/>
      <c r="BJ617" s="3143"/>
      <c r="BK617" s="3143"/>
      <c r="BL617" s="3143"/>
      <c r="BM617" s="3143"/>
      <c r="BN617" s="3143"/>
      <c r="BO617" s="3143"/>
      <c r="BP617" s="3143"/>
      <c r="BQ617" s="3189"/>
      <c r="BR617" s="3189"/>
      <c r="BS617" s="3189"/>
      <c r="BT617" s="3189"/>
      <c r="BU617" s="3189"/>
      <c r="BV617" s="3189"/>
      <c r="BW617" s="3189"/>
      <c r="BX617" s="3189"/>
      <c r="BY617" s="3189"/>
      <c r="BZ617" s="3189"/>
      <c r="CA617" s="3143"/>
      <c r="CB617" s="3143"/>
      <c r="CC617" s="3143"/>
    </row>
    <row r="618" spans="1:81" ht="16.5" customHeight="1">
      <c r="A618" s="3143"/>
      <c r="B618" s="3143"/>
      <c r="C618" s="3143"/>
      <c r="D618" s="3143"/>
      <c r="E618" s="3143"/>
      <c r="F618" s="3143"/>
      <c r="G618" s="3143"/>
      <c r="H618" s="3143"/>
      <c r="I618" s="3143"/>
      <c r="J618" s="3143"/>
      <c r="K618" s="3143"/>
      <c r="L618" s="3098"/>
      <c r="M618" s="3098"/>
      <c r="N618" s="3098"/>
      <c r="O618" s="3098"/>
      <c r="P618" s="3098"/>
      <c r="Q618" s="3098"/>
      <c r="R618" s="3098"/>
      <c r="S618" s="3098"/>
      <c r="T618" s="3098"/>
      <c r="U618" s="3098"/>
      <c r="V618" s="3098"/>
      <c r="W618" s="3098"/>
      <c r="X618" s="3098"/>
      <c r="Y618" s="3098"/>
      <c r="Z618" s="3098"/>
      <c r="AA618" s="3098"/>
      <c r="AB618" s="3098"/>
      <c r="AC618" s="3098"/>
      <c r="AD618" s="3098"/>
      <c r="AE618" s="3098"/>
      <c r="AF618" s="3098"/>
      <c r="AG618" s="3098"/>
      <c r="AH618" s="3098"/>
      <c r="AI618" s="3098"/>
      <c r="AJ618" s="3098"/>
      <c r="AK618" s="3098"/>
      <c r="AL618" s="3098"/>
      <c r="AM618" s="3098"/>
      <c r="AN618" s="3098"/>
      <c r="AO618" s="3143"/>
      <c r="AP618" s="3143"/>
      <c r="AQ618" s="3143"/>
      <c r="AR618" s="3143"/>
      <c r="AS618" s="3143"/>
      <c r="AT618" s="3143"/>
      <c r="AU618" s="3143"/>
      <c r="AV618" s="3143"/>
      <c r="AW618" s="3143"/>
      <c r="AX618" s="3143"/>
      <c r="AY618" s="3143"/>
      <c r="AZ618" s="3143"/>
      <c r="BA618" s="3143"/>
      <c r="BB618" s="3143"/>
      <c r="BC618" s="3143"/>
      <c r="BD618" s="3143"/>
      <c r="BE618" s="3143"/>
      <c r="BF618" s="3143"/>
      <c r="BG618" s="3143"/>
      <c r="BH618" s="3143"/>
      <c r="BI618" s="3143"/>
      <c r="BJ618" s="3143"/>
      <c r="BK618" s="3143"/>
      <c r="BL618" s="3143"/>
      <c r="BM618" s="3143"/>
      <c r="BN618" s="3143"/>
      <c r="BO618" s="3143"/>
      <c r="BP618" s="3143"/>
      <c r="BQ618" s="3189"/>
      <c r="BR618" s="3189"/>
      <c r="BS618" s="3189"/>
      <c r="BT618" s="3189"/>
      <c r="BU618" s="3189"/>
      <c r="BV618" s="3189"/>
      <c r="BW618" s="3189"/>
      <c r="BX618" s="3189"/>
      <c r="BY618" s="3189"/>
      <c r="BZ618" s="3189"/>
      <c r="CA618" s="3143"/>
      <c r="CB618" s="3143"/>
      <c r="CC618" s="3143"/>
    </row>
    <row r="619" spans="1:81" ht="16.5" customHeight="1">
      <c r="A619" s="3143"/>
      <c r="B619" s="3143"/>
      <c r="C619" s="3143"/>
      <c r="D619" s="3143"/>
      <c r="E619" s="3143"/>
      <c r="F619" s="3143"/>
      <c r="G619" s="3143"/>
      <c r="H619" s="3143"/>
      <c r="I619" s="3143"/>
      <c r="J619" s="3143"/>
      <c r="K619" s="3143"/>
      <c r="L619" s="3098"/>
      <c r="M619" s="3098"/>
      <c r="N619" s="3098"/>
      <c r="O619" s="3098"/>
      <c r="P619" s="3098"/>
      <c r="Q619" s="3098"/>
      <c r="R619" s="3098"/>
      <c r="S619" s="3098"/>
      <c r="T619" s="3098"/>
      <c r="U619" s="3098"/>
      <c r="V619" s="3098"/>
      <c r="W619" s="3098"/>
      <c r="X619" s="3098"/>
      <c r="Y619" s="3098"/>
      <c r="Z619" s="3098"/>
      <c r="AA619" s="3098"/>
      <c r="AB619" s="3098"/>
      <c r="AC619" s="3098"/>
      <c r="AD619" s="3098"/>
      <c r="AE619" s="3098"/>
      <c r="AF619" s="3098"/>
      <c r="AG619" s="3098"/>
      <c r="AH619" s="3098"/>
      <c r="AI619" s="3098"/>
      <c r="AJ619" s="3098"/>
      <c r="AK619" s="3098"/>
      <c r="AL619" s="3098"/>
      <c r="AM619" s="3098"/>
      <c r="AN619" s="3098"/>
      <c r="AO619" s="3143"/>
      <c r="AP619" s="3143"/>
      <c r="AQ619" s="3143"/>
      <c r="AR619" s="3143"/>
      <c r="AS619" s="3143"/>
      <c r="AT619" s="3143"/>
      <c r="AU619" s="3143"/>
      <c r="AV619" s="3143"/>
      <c r="AW619" s="3143"/>
      <c r="AX619" s="3143"/>
      <c r="AY619" s="3143"/>
      <c r="AZ619" s="3143"/>
      <c r="BA619" s="3143"/>
      <c r="BB619" s="3143"/>
      <c r="BC619" s="3143"/>
      <c r="BD619" s="3143"/>
      <c r="BE619" s="3143"/>
      <c r="BF619" s="3143"/>
      <c r="BG619" s="3143"/>
      <c r="BH619" s="3143"/>
      <c r="BI619" s="3143"/>
      <c r="BJ619" s="3143"/>
      <c r="BK619" s="3143"/>
      <c r="BL619" s="3143"/>
      <c r="BM619" s="3143"/>
      <c r="BN619" s="3143"/>
      <c r="BO619" s="3143"/>
      <c r="BP619" s="3143"/>
      <c r="BQ619" s="3189"/>
      <c r="BR619" s="3189"/>
      <c r="BS619" s="3189"/>
      <c r="BT619" s="3189"/>
      <c r="BU619" s="3189"/>
      <c r="BV619" s="3189"/>
      <c r="BW619" s="3189"/>
      <c r="BX619" s="3189"/>
      <c r="BY619" s="3189"/>
      <c r="BZ619" s="3189"/>
      <c r="CA619" s="3143"/>
      <c r="CB619" s="3143"/>
      <c r="CC619" s="3143"/>
    </row>
    <row r="620" spans="1:81" ht="16.5" customHeight="1">
      <c r="A620" s="3143"/>
      <c r="B620" s="3143"/>
      <c r="C620" s="3143"/>
      <c r="D620" s="3143"/>
      <c r="E620" s="3143"/>
      <c r="F620" s="3143"/>
      <c r="G620" s="3143"/>
      <c r="H620" s="3143"/>
      <c r="I620" s="3143"/>
      <c r="J620" s="3143"/>
      <c r="K620" s="3143"/>
      <c r="L620" s="3098"/>
      <c r="M620" s="3098"/>
      <c r="N620" s="3098"/>
      <c r="O620" s="3098"/>
      <c r="P620" s="3098"/>
      <c r="Q620" s="3098"/>
      <c r="R620" s="3098"/>
      <c r="S620" s="3098"/>
      <c r="T620" s="3098"/>
      <c r="U620" s="3098"/>
      <c r="V620" s="3098"/>
      <c r="W620" s="3098"/>
      <c r="X620" s="3098"/>
      <c r="Y620" s="3098"/>
      <c r="Z620" s="3098"/>
      <c r="AA620" s="3098"/>
      <c r="AB620" s="3098"/>
      <c r="AC620" s="3098"/>
      <c r="AD620" s="3098"/>
      <c r="AE620" s="3098"/>
      <c r="AF620" s="3098"/>
      <c r="AG620" s="3098"/>
      <c r="AH620" s="3098"/>
      <c r="AI620" s="3098"/>
      <c r="AJ620" s="3098"/>
      <c r="AK620" s="3098"/>
      <c r="AL620" s="3098"/>
      <c r="AM620" s="3098"/>
      <c r="AN620" s="3098"/>
      <c r="AO620" s="3143"/>
      <c r="AP620" s="3143"/>
      <c r="AQ620" s="3143"/>
      <c r="AR620" s="3143"/>
      <c r="AS620" s="3143"/>
      <c r="AT620" s="3143"/>
      <c r="AU620" s="3143"/>
      <c r="AV620" s="3143"/>
      <c r="AW620" s="3143"/>
      <c r="AX620" s="3143"/>
      <c r="AY620" s="3143"/>
      <c r="AZ620" s="3143"/>
      <c r="BA620" s="3143"/>
      <c r="BB620" s="3143"/>
      <c r="BC620" s="3143"/>
      <c r="BD620" s="3143"/>
      <c r="BE620" s="3143"/>
      <c r="BF620" s="3143"/>
      <c r="BG620" s="3143"/>
      <c r="BH620" s="3143"/>
      <c r="BI620" s="3143"/>
      <c r="BJ620" s="3143"/>
      <c r="BK620" s="3143"/>
      <c r="BL620" s="3143"/>
      <c r="BM620" s="3143"/>
      <c r="BN620" s="3143"/>
      <c r="BO620" s="3143"/>
      <c r="BP620" s="3143"/>
      <c r="BQ620" s="3189"/>
      <c r="BR620" s="3189"/>
      <c r="BS620" s="3189"/>
      <c r="BT620" s="3189"/>
      <c r="BU620" s="3189"/>
      <c r="BV620" s="3189"/>
      <c r="BW620" s="3189"/>
      <c r="BX620" s="3189"/>
      <c r="BY620" s="3189"/>
      <c r="BZ620" s="3189"/>
      <c r="CA620" s="3143"/>
      <c r="CB620" s="3143"/>
      <c r="CC620" s="3143"/>
    </row>
    <row r="621" spans="1:81" ht="16.5" customHeight="1">
      <c r="A621" s="3143"/>
      <c r="B621" s="3143"/>
      <c r="C621" s="3143"/>
      <c r="D621" s="3143"/>
      <c r="E621" s="3143"/>
      <c r="F621" s="3143"/>
      <c r="G621" s="3143"/>
      <c r="H621" s="3143"/>
      <c r="I621" s="3143"/>
      <c r="J621" s="3143"/>
      <c r="K621" s="3143"/>
      <c r="L621" s="3098"/>
      <c r="M621" s="3098"/>
      <c r="N621" s="3098"/>
      <c r="O621" s="3098"/>
      <c r="P621" s="3098"/>
      <c r="Q621" s="3098"/>
      <c r="R621" s="3098"/>
      <c r="S621" s="3098"/>
      <c r="T621" s="3098"/>
      <c r="U621" s="3098"/>
      <c r="V621" s="3098"/>
      <c r="W621" s="3098"/>
      <c r="X621" s="3098"/>
      <c r="Y621" s="3098"/>
      <c r="Z621" s="3098"/>
      <c r="AA621" s="3098"/>
      <c r="AB621" s="3098"/>
      <c r="AC621" s="3098"/>
      <c r="AD621" s="3098"/>
      <c r="AE621" s="3098"/>
      <c r="AF621" s="3098"/>
      <c r="AG621" s="3098"/>
      <c r="AH621" s="3098"/>
      <c r="AI621" s="3098"/>
      <c r="AJ621" s="3098"/>
      <c r="AK621" s="3098"/>
      <c r="AL621" s="3098"/>
      <c r="AM621" s="3098"/>
      <c r="AN621" s="3098"/>
      <c r="AO621" s="3143"/>
      <c r="AP621" s="3143"/>
      <c r="AQ621" s="3143"/>
      <c r="AR621" s="3143"/>
      <c r="AS621" s="3143"/>
      <c r="AT621" s="3143"/>
      <c r="AU621" s="3143"/>
      <c r="AV621" s="3143"/>
      <c r="AW621" s="3143"/>
      <c r="AX621" s="3143"/>
      <c r="AY621" s="3143"/>
      <c r="AZ621" s="3143"/>
      <c r="BA621" s="3143"/>
      <c r="BB621" s="3143"/>
      <c r="BC621" s="3143"/>
      <c r="BD621" s="3143"/>
      <c r="BE621" s="3143"/>
      <c r="BF621" s="3143"/>
      <c r="BG621" s="3143"/>
      <c r="BH621" s="3143"/>
      <c r="BI621" s="3143"/>
      <c r="BJ621" s="3143"/>
      <c r="BK621" s="3143"/>
      <c r="BL621" s="3143"/>
      <c r="BM621" s="3143"/>
      <c r="BN621" s="3143"/>
      <c r="BO621" s="3143"/>
      <c r="BP621" s="3143"/>
      <c r="BQ621" s="3189"/>
      <c r="BR621" s="3189"/>
      <c r="BS621" s="3189"/>
      <c r="BT621" s="3189"/>
      <c r="BU621" s="3189"/>
      <c r="BV621" s="3189"/>
      <c r="BW621" s="3189"/>
      <c r="BX621" s="3189"/>
      <c r="BY621" s="3189"/>
      <c r="BZ621" s="3189"/>
      <c r="CA621" s="3143"/>
      <c r="CB621" s="3143"/>
      <c r="CC621" s="3143"/>
    </row>
    <row r="622" spans="1:81" ht="16.5" customHeight="1">
      <c r="A622" s="3143"/>
      <c r="B622" s="3143"/>
      <c r="C622" s="3143"/>
      <c r="D622" s="3143"/>
      <c r="E622" s="3143"/>
      <c r="F622" s="3143"/>
      <c r="G622" s="3143"/>
      <c r="H622" s="3143"/>
      <c r="I622" s="3143"/>
      <c r="J622" s="3143"/>
      <c r="K622" s="3143"/>
      <c r="L622" s="3098"/>
      <c r="M622" s="3098"/>
      <c r="N622" s="3098"/>
      <c r="O622" s="3098"/>
      <c r="P622" s="3098"/>
      <c r="Q622" s="3098"/>
      <c r="R622" s="3098"/>
      <c r="S622" s="3098"/>
      <c r="T622" s="3098"/>
      <c r="U622" s="3098"/>
      <c r="V622" s="3098"/>
      <c r="W622" s="3098"/>
      <c r="X622" s="3098"/>
      <c r="Y622" s="3098"/>
      <c r="Z622" s="3098"/>
      <c r="AA622" s="3098"/>
      <c r="AB622" s="3098"/>
      <c r="AC622" s="3098"/>
      <c r="AD622" s="3098"/>
      <c r="AE622" s="3098"/>
      <c r="AF622" s="3098"/>
      <c r="AG622" s="3098"/>
      <c r="AH622" s="3098"/>
      <c r="AI622" s="3098"/>
      <c r="AJ622" s="3098"/>
      <c r="AK622" s="3098"/>
      <c r="AL622" s="3098"/>
      <c r="AM622" s="3098"/>
      <c r="AN622" s="3098"/>
      <c r="AO622" s="3143"/>
      <c r="AP622" s="3143"/>
      <c r="AQ622" s="3143"/>
      <c r="AR622" s="3143"/>
      <c r="AS622" s="3143"/>
      <c r="AT622" s="3143"/>
      <c r="AU622" s="3143"/>
      <c r="AV622" s="3143"/>
      <c r="AW622" s="3143"/>
      <c r="AX622" s="3143"/>
      <c r="AY622" s="3143"/>
      <c r="AZ622" s="3143"/>
      <c r="BA622" s="3143"/>
      <c r="BB622" s="3143"/>
      <c r="BC622" s="3143"/>
      <c r="BD622" s="3143"/>
      <c r="BE622" s="3143"/>
      <c r="BF622" s="3143"/>
      <c r="BG622" s="3143"/>
      <c r="BH622" s="3143"/>
      <c r="BI622" s="3143"/>
      <c r="BJ622" s="3143"/>
      <c r="BK622" s="3143"/>
      <c r="BL622" s="3143"/>
      <c r="BM622" s="3143"/>
      <c r="BN622" s="3143"/>
      <c r="BO622" s="3143"/>
      <c r="BP622" s="3143"/>
      <c r="BQ622" s="3189"/>
      <c r="BR622" s="3189"/>
      <c r="BS622" s="3189"/>
      <c r="BT622" s="3189"/>
      <c r="BU622" s="3189"/>
      <c r="BV622" s="3189"/>
      <c r="BW622" s="3189"/>
      <c r="BX622" s="3189"/>
      <c r="BY622" s="3189"/>
      <c r="BZ622" s="3189"/>
      <c r="CA622" s="3143"/>
      <c r="CB622" s="3143"/>
      <c r="CC622" s="3143"/>
    </row>
    <row r="623" spans="1:81" ht="16.5" customHeight="1">
      <c r="A623" s="3143"/>
      <c r="B623" s="3143"/>
      <c r="C623" s="3143"/>
      <c r="D623" s="3143"/>
      <c r="E623" s="3143"/>
      <c r="F623" s="3143"/>
      <c r="G623" s="3143"/>
      <c r="H623" s="3143"/>
      <c r="I623" s="3143"/>
      <c r="J623" s="3143"/>
      <c r="K623" s="3143"/>
      <c r="L623" s="3098"/>
      <c r="M623" s="3098"/>
      <c r="N623" s="3098"/>
      <c r="O623" s="3098"/>
      <c r="P623" s="3098"/>
      <c r="Q623" s="3098"/>
      <c r="R623" s="3098"/>
      <c r="S623" s="3098"/>
      <c r="T623" s="3098"/>
      <c r="U623" s="3098"/>
      <c r="V623" s="3098"/>
      <c r="W623" s="3098"/>
      <c r="X623" s="3098"/>
      <c r="Y623" s="3098"/>
      <c r="Z623" s="3098"/>
      <c r="AA623" s="3098"/>
      <c r="AB623" s="3098"/>
      <c r="AC623" s="3098"/>
      <c r="AD623" s="3098"/>
      <c r="AE623" s="3098"/>
      <c r="AF623" s="3098"/>
      <c r="AG623" s="3098"/>
      <c r="AH623" s="3098"/>
      <c r="AI623" s="3098"/>
      <c r="AJ623" s="3098"/>
      <c r="AK623" s="3098"/>
      <c r="AL623" s="3098"/>
      <c r="AM623" s="3098"/>
      <c r="AN623" s="3098"/>
      <c r="AO623" s="3143"/>
      <c r="AP623" s="3143"/>
      <c r="AQ623" s="3143"/>
      <c r="AR623" s="3143"/>
      <c r="AS623" s="3143"/>
      <c r="AT623" s="3143"/>
      <c r="AU623" s="3143"/>
      <c r="AV623" s="3143"/>
      <c r="AW623" s="3143"/>
      <c r="AX623" s="3143"/>
      <c r="AY623" s="3143"/>
      <c r="AZ623" s="3143"/>
      <c r="BA623" s="3143"/>
      <c r="BB623" s="3143"/>
      <c r="BC623" s="3143"/>
      <c r="BD623" s="3143"/>
      <c r="BE623" s="3143"/>
      <c r="BF623" s="3143"/>
      <c r="BG623" s="3143"/>
      <c r="BH623" s="3143"/>
      <c r="BI623" s="3143"/>
      <c r="BJ623" s="3143"/>
      <c r="BK623" s="3143"/>
      <c r="BL623" s="3143"/>
      <c r="BM623" s="3143"/>
      <c r="BN623" s="3143"/>
      <c r="BO623" s="3143"/>
      <c r="BP623" s="3143"/>
      <c r="BQ623" s="3189"/>
      <c r="BR623" s="3189"/>
      <c r="BS623" s="3189"/>
      <c r="BT623" s="3189"/>
      <c r="BU623" s="3189"/>
      <c r="BV623" s="3189"/>
      <c r="BW623" s="3189"/>
      <c r="BX623" s="3189"/>
      <c r="BY623" s="3189"/>
      <c r="BZ623" s="3189"/>
      <c r="CA623" s="3143"/>
      <c r="CB623" s="3143"/>
      <c r="CC623" s="3143"/>
    </row>
    <row r="624" spans="1:81" ht="16.5" customHeight="1">
      <c r="A624" s="3143"/>
      <c r="B624" s="3143"/>
      <c r="C624" s="3143"/>
      <c r="D624" s="3143"/>
      <c r="E624" s="3143"/>
      <c r="F624" s="3143"/>
      <c r="G624" s="3143"/>
      <c r="H624" s="3143"/>
      <c r="I624" s="3143"/>
      <c r="J624" s="3143"/>
      <c r="K624" s="3143"/>
      <c r="L624" s="3098"/>
      <c r="M624" s="3098"/>
      <c r="N624" s="3098"/>
      <c r="O624" s="3098"/>
      <c r="P624" s="3098"/>
      <c r="Q624" s="3098"/>
      <c r="R624" s="3098"/>
      <c r="S624" s="3098"/>
      <c r="T624" s="3098"/>
      <c r="U624" s="3098"/>
      <c r="V624" s="3098"/>
      <c r="W624" s="3098"/>
      <c r="X624" s="3098"/>
      <c r="Y624" s="3098"/>
      <c r="Z624" s="3098"/>
      <c r="AA624" s="3098"/>
      <c r="AB624" s="3098"/>
      <c r="AC624" s="3098"/>
      <c r="AD624" s="3098"/>
      <c r="AE624" s="3098"/>
      <c r="AF624" s="3098"/>
      <c r="AG624" s="3098"/>
      <c r="AH624" s="3098"/>
      <c r="AI624" s="3098"/>
      <c r="AJ624" s="3098"/>
      <c r="AK624" s="3098"/>
      <c r="AL624" s="3098"/>
      <c r="AM624" s="3098"/>
      <c r="AN624" s="3098"/>
      <c r="AO624" s="3143"/>
      <c r="AP624" s="3143"/>
      <c r="AQ624" s="3143"/>
      <c r="AR624" s="3143"/>
      <c r="AS624" s="3143"/>
      <c r="AT624" s="3143"/>
      <c r="AU624" s="3143"/>
      <c r="AV624" s="3143"/>
      <c r="AW624" s="3143"/>
      <c r="AX624" s="3143"/>
      <c r="AY624" s="3143"/>
      <c r="AZ624" s="3143"/>
      <c r="BA624" s="3143"/>
      <c r="BB624" s="3143"/>
      <c r="BC624" s="3143"/>
      <c r="BD624" s="3143"/>
      <c r="BE624" s="3143"/>
      <c r="BF624" s="3143"/>
      <c r="BG624" s="3143"/>
      <c r="BH624" s="3143"/>
      <c r="BI624" s="3143"/>
      <c r="BJ624" s="3143"/>
      <c r="BK624" s="3143"/>
      <c r="BL624" s="3143"/>
      <c r="BM624" s="3143"/>
      <c r="BN624" s="3143"/>
      <c r="BO624" s="3143"/>
      <c r="BP624" s="3143"/>
      <c r="BQ624" s="3189"/>
      <c r="BR624" s="3189"/>
      <c r="BS624" s="3189"/>
      <c r="BT624" s="3189"/>
      <c r="BU624" s="3189"/>
      <c r="BV624" s="3189"/>
      <c r="BW624" s="3189"/>
      <c r="BX624" s="3189"/>
      <c r="BY624" s="3189"/>
      <c r="BZ624" s="3189"/>
      <c r="CA624" s="3143"/>
      <c r="CB624" s="3143"/>
      <c r="CC624" s="3143"/>
    </row>
    <row r="625" spans="1:81" ht="16.5" customHeight="1">
      <c r="A625" s="3143"/>
      <c r="B625" s="3143"/>
      <c r="C625" s="3143"/>
      <c r="D625" s="3143"/>
      <c r="E625" s="3143"/>
      <c r="F625" s="3143"/>
      <c r="G625" s="3143"/>
      <c r="H625" s="3143"/>
      <c r="I625" s="3143"/>
      <c r="J625" s="3143"/>
      <c r="K625" s="3143"/>
      <c r="L625" s="3098"/>
      <c r="M625" s="3098"/>
      <c r="N625" s="3098"/>
      <c r="O625" s="3098"/>
      <c r="P625" s="3098"/>
      <c r="Q625" s="3098"/>
      <c r="R625" s="3098"/>
      <c r="S625" s="3098"/>
      <c r="T625" s="3098"/>
      <c r="U625" s="3098"/>
      <c r="V625" s="3098"/>
      <c r="W625" s="3098"/>
      <c r="X625" s="3098"/>
      <c r="Y625" s="3098"/>
      <c r="Z625" s="3098"/>
      <c r="AA625" s="3098"/>
      <c r="AB625" s="3098"/>
      <c r="AC625" s="3098"/>
      <c r="AD625" s="3098"/>
      <c r="AE625" s="3098"/>
      <c r="AF625" s="3098"/>
      <c r="AG625" s="3098"/>
      <c r="AH625" s="3098"/>
      <c r="AI625" s="3098"/>
      <c r="AJ625" s="3098"/>
      <c r="AK625" s="3098"/>
      <c r="AL625" s="3098"/>
      <c r="AM625" s="3098"/>
      <c r="AN625" s="3098"/>
      <c r="AO625" s="3143"/>
      <c r="AP625" s="3143"/>
      <c r="AQ625" s="3143"/>
      <c r="AR625" s="3143"/>
      <c r="AS625" s="3143"/>
      <c r="AT625" s="3143"/>
      <c r="AU625" s="3143"/>
      <c r="AV625" s="3143"/>
      <c r="AW625" s="3143"/>
      <c r="AX625" s="3143"/>
      <c r="AY625" s="3143"/>
      <c r="AZ625" s="3143"/>
      <c r="BA625" s="3143"/>
      <c r="BB625" s="3143"/>
      <c r="BC625" s="3143"/>
      <c r="BD625" s="3143"/>
      <c r="BE625" s="3143"/>
      <c r="BF625" s="3143"/>
      <c r="BG625" s="3143"/>
      <c r="BH625" s="3143"/>
      <c r="BI625" s="3143"/>
      <c r="BJ625" s="3143"/>
      <c r="BK625" s="3143"/>
      <c r="BL625" s="3143"/>
      <c r="BM625" s="3143"/>
      <c r="BN625" s="3143"/>
      <c r="BO625" s="3143"/>
      <c r="BP625" s="3143"/>
      <c r="BQ625" s="3189"/>
      <c r="BR625" s="3189"/>
      <c r="BS625" s="3189"/>
      <c r="BT625" s="3189"/>
      <c r="BU625" s="3189"/>
      <c r="BV625" s="3189"/>
      <c r="BW625" s="3189"/>
      <c r="BX625" s="3189"/>
      <c r="BY625" s="3189"/>
      <c r="BZ625" s="3189"/>
      <c r="CA625" s="3143"/>
      <c r="CB625" s="3143"/>
      <c r="CC625" s="3143"/>
    </row>
    <row r="626" spans="1:81" ht="16.5" customHeight="1">
      <c r="A626" s="3143"/>
      <c r="B626" s="3143"/>
      <c r="C626" s="3143"/>
      <c r="D626" s="3143"/>
      <c r="E626" s="3143"/>
      <c r="F626" s="3143"/>
      <c r="G626" s="3143"/>
      <c r="H626" s="3143"/>
      <c r="I626" s="3143"/>
      <c r="J626" s="3143"/>
      <c r="K626" s="3143"/>
      <c r="L626" s="3098"/>
      <c r="M626" s="3098"/>
      <c r="N626" s="3098"/>
      <c r="O626" s="3098"/>
      <c r="P626" s="3098"/>
      <c r="Q626" s="3098"/>
      <c r="R626" s="3098"/>
      <c r="S626" s="3098"/>
      <c r="T626" s="3098"/>
      <c r="U626" s="3098"/>
      <c r="V626" s="3098"/>
      <c r="W626" s="3098"/>
      <c r="X626" s="3098"/>
      <c r="Y626" s="3098"/>
      <c r="Z626" s="3098"/>
      <c r="AA626" s="3098"/>
      <c r="AB626" s="3098"/>
      <c r="AC626" s="3098"/>
      <c r="AD626" s="3098"/>
      <c r="AE626" s="3098"/>
      <c r="AF626" s="3098"/>
      <c r="AG626" s="3098"/>
      <c r="AH626" s="3098"/>
      <c r="AI626" s="3098"/>
      <c r="AJ626" s="3098"/>
      <c r="AK626" s="3098"/>
      <c r="AL626" s="3098"/>
      <c r="AM626" s="3098"/>
      <c r="AN626" s="3098"/>
      <c r="AO626" s="3143"/>
      <c r="AP626" s="3143"/>
      <c r="AQ626" s="3143"/>
      <c r="AR626" s="3143"/>
      <c r="AS626" s="3143"/>
      <c r="AT626" s="3143"/>
      <c r="AU626" s="3143"/>
      <c r="AV626" s="3143"/>
      <c r="AW626" s="3143"/>
      <c r="AX626" s="3143"/>
      <c r="AY626" s="3143"/>
      <c r="AZ626" s="3143"/>
      <c r="BA626" s="3143"/>
      <c r="BB626" s="3143"/>
      <c r="BC626" s="3143"/>
      <c r="BD626" s="3143"/>
      <c r="BE626" s="3143"/>
      <c r="BF626" s="3143"/>
      <c r="BG626" s="3143"/>
      <c r="BH626" s="3143"/>
      <c r="BI626" s="3143"/>
      <c r="BJ626" s="3143"/>
      <c r="BK626" s="3143"/>
      <c r="BL626" s="3143"/>
      <c r="BM626" s="3143"/>
      <c r="BN626" s="3143"/>
      <c r="BO626" s="3143"/>
      <c r="BP626" s="3143"/>
      <c r="BQ626" s="3189"/>
      <c r="BR626" s="3189"/>
      <c r="BS626" s="3189"/>
      <c r="BT626" s="3189"/>
      <c r="BU626" s="3189"/>
      <c r="BV626" s="3189"/>
      <c r="BW626" s="3189"/>
      <c r="BX626" s="3189"/>
      <c r="BY626" s="3189"/>
      <c r="BZ626" s="3189"/>
      <c r="CA626" s="3143"/>
      <c r="CB626" s="3143"/>
      <c r="CC626" s="3143"/>
    </row>
    <row r="627" spans="1:81" ht="16.5" customHeight="1">
      <c r="A627" s="3143"/>
      <c r="B627" s="3143"/>
      <c r="C627" s="3143"/>
      <c r="D627" s="3143"/>
      <c r="E627" s="3143"/>
      <c r="F627" s="3143"/>
      <c r="G627" s="3143"/>
      <c r="H627" s="3143"/>
      <c r="I627" s="3143"/>
      <c r="J627" s="3143"/>
      <c r="K627" s="3143"/>
      <c r="L627" s="3098"/>
      <c r="M627" s="3098"/>
      <c r="N627" s="3098"/>
      <c r="O627" s="3098"/>
      <c r="P627" s="3098"/>
      <c r="Q627" s="3098"/>
      <c r="R627" s="3098"/>
      <c r="S627" s="3098"/>
      <c r="T627" s="3098"/>
      <c r="U627" s="3098"/>
      <c r="V627" s="3098"/>
      <c r="W627" s="3098"/>
      <c r="X627" s="3098"/>
      <c r="Y627" s="3098"/>
      <c r="Z627" s="3098"/>
      <c r="AA627" s="3098"/>
      <c r="AB627" s="3098"/>
      <c r="AC627" s="3098"/>
      <c r="AD627" s="3098"/>
      <c r="AE627" s="3098"/>
      <c r="AF627" s="3098"/>
      <c r="AG627" s="3098"/>
      <c r="AH627" s="3098"/>
      <c r="AI627" s="3098"/>
      <c r="AJ627" s="3098"/>
      <c r="AK627" s="3098"/>
      <c r="AL627" s="3098"/>
      <c r="AM627" s="3098"/>
      <c r="AN627" s="3098"/>
      <c r="AO627" s="3143"/>
      <c r="AP627" s="3143"/>
      <c r="AQ627" s="3143"/>
      <c r="AR627" s="3143"/>
      <c r="AS627" s="3143"/>
      <c r="AT627" s="3143"/>
      <c r="AU627" s="3143"/>
      <c r="AV627" s="3143"/>
      <c r="AW627" s="3143"/>
      <c r="AX627" s="3143"/>
      <c r="AY627" s="3143"/>
      <c r="AZ627" s="3143"/>
      <c r="BA627" s="3143"/>
      <c r="BB627" s="3143"/>
      <c r="BC627" s="3143"/>
      <c r="BD627" s="3143"/>
      <c r="BE627" s="3143"/>
      <c r="BF627" s="3143"/>
      <c r="BG627" s="3143"/>
      <c r="BH627" s="3143"/>
      <c r="BI627" s="3143"/>
      <c r="BJ627" s="3143"/>
      <c r="BK627" s="3143"/>
      <c r="BL627" s="3143"/>
      <c r="BM627" s="3143"/>
      <c r="BN627" s="3143"/>
      <c r="BO627" s="3143"/>
      <c r="BP627" s="3143"/>
      <c r="BQ627" s="3189"/>
      <c r="BR627" s="3189"/>
      <c r="BS627" s="3189"/>
      <c r="BT627" s="3189"/>
      <c r="BU627" s="3189"/>
      <c r="BV627" s="3189"/>
      <c r="BW627" s="3189"/>
      <c r="BX627" s="3189"/>
      <c r="BY627" s="3189"/>
      <c r="BZ627" s="3189"/>
      <c r="CA627" s="3143"/>
      <c r="CB627" s="3143"/>
      <c r="CC627" s="3143"/>
    </row>
    <row r="628" spans="1:81" ht="16.5" customHeight="1">
      <c r="A628" s="3143"/>
      <c r="B628" s="3143"/>
      <c r="C628" s="3143"/>
      <c r="D628" s="3143"/>
      <c r="E628" s="3143"/>
      <c r="F628" s="3143"/>
      <c r="G628" s="3143"/>
      <c r="H628" s="3143"/>
      <c r="I628" s="3143"/>
      <c r="J628" s="3143"/>
      <c r="K628" s="3143"/>
      <c r="L628" s="3098"/>
      <c r="M628" s="3098"/>
      <c r="N628" s="3098"/>
      <c r="O628" s="3098"/>
      <c r="P628" s="3098"/>
      <c r="Q628" s="3098"/>
      <c r="R628" s="3098"/>
      <c r="S628" s="3098"/>
      <c r="T628" s="3098"/>
      <c r="U628" s="3098"/>
      <c r="V628" s="3098"/>
      <c r="W628" s="3098"/>
      <c r="X628" s="3098"/>
      <c r="Y628" s="3098"/>
      <c r="Z628" s="3098"/>
      <c r="AA628" s="3098"/>
      <c r="AB628" s="3098"/>
      <c r="AC628" s="3098"/>
      <c r="AD628" s="3098"/>
      <c r="AE628" s="3098"/>
      <c r="AF628" s="3098"/>
      <c r="AG628" s="3098"/>
      <c r="AH628" s="3098"/>
      <c r="AI628" s="3098"/>
      <c r="AJ628" s="3098"/>
      <c r="AK628" s="3098"/>
      <c r="AL628" s="3098"/>
      <c r="AM628" s="3098"/>
      <c r="AN628" s="3098"/>
      <c r="AO628" s="3143"/>
      <c r="AP628" s="3143"/>
      <c r="AQ628" s="3143"/>
      <c r="AR628" s="3143"/>
      <c r="AS628" s="3143"/>
      <c r="AT628" s="3143"/>
      <c r="AU628" s="3143"/>
      <c r="AV628" s="3143"/>
      <c r="AW628" s="3143"/>
      <c r="AX628" s="3143"/>
      <c r="AY628" s="3143"/>
      <c r="AZ628" s="3143"/>
      <c r="BA628" s="3143"/>
      <c r="BB628" s="3143"/>
      <c r="BC628" s="3143"/>
      <c r="BD628" s="3143"/>
      <c r="BE628" s="3143"/>
      <c r="BF628" s="3143"/>
      <c r="BG628" s="3143"/>
      <c r="BH628" s="3143"/>
      <c r="BI628" s="3143"/>
      <c r="BJ628" s="3143"/>
      <c r="BK628" s="3143"/>
      <c r="BL628" s="3143"/>
      <c r="BM628" s="3143"/>
      <c r="BN628" s="3143"/>
      <c r="BO628" s="3143"/>
      <c r="BP628" s="3143"/>
      <c r="BQ628" s="3189"/>
      <c r="BR628" s="3189"/>
      <c r="BS628" s="3189"/>
      <c r="BT628" s="3189"/>
      <c r="BU628" s="3189"/>
      <c r="BV628" s="3189"/>
      <c r="BW628" s="3189"/>
      <c r="BX628" s="3189"/>
      <c r="BY628" s="3189"/>
      <c r="BZ628" s="3189"/>
      <c r="CA628" s="3143"/>
      <c r="CB628" s="3143"/>
      <c r="CC628" s="3143"/>
    </row>
    <row r="629" spans="1:81" ht="16.5" customHeight="1">
      <c r="A629" s="3143"/>
      <c r="B629" s="3143"/>
      <c r="C629" s="3143"/>
      <c r="D629" s="3143"/>
      <c r="E629" s="3143"/>
      <c r="F629" s="3143"/>
      <c r="G629" s="3143"/>
      <c r="H629" s="3143"/>
      <c r="I629" s="3143"/>
      <c r="J629" s="3143"/>
      <c r="K629" s="3143"/>
      <c r="L629" s="3098"/>
      <c r="M629" s="3098"/>
      <c r="N629" s="3098"/>
      <c r="O629" s="3098"/>
      <c r="P629" s="3098"/>
      <c r="Q629" s="3098"/>
      <c r="R629" s="3098"/>
      <c r="S629" s="3098"/>
      <c r="T629" s="3098"/>
      <c r="U629" s="3098"/>
      <c r="V629" s="3098"/>
      <c r="W629" s="3098"/>
      <c r="X629" s="3098"/>
      <c r="Y629" s="3098"/>
      <c r="Z629" s="3098"/>
      <c r="AA629" s="3098"/>
      <c r="AB629" s="3098"/>
      <c r="AC629" s="3098"/>
      <c r="AD629" s="3098"/>
      <c r="AE629" s="3098"/>
      <c r="AF629" s="3098"/>
      <c r="AG629" s="3098"/>
      <c r="AH629" s="3098"/>
      <c r="AI629" s="3098"/>
      <c r="AJ629" s="3098"/>
      <c r="AK629" s="3098"/>
      <c r="AL629" s="3098"/>
      <c r="AM629" s="3098"/>
      <c r="AN629" s="3098"/>
      <c r="AO629" s="3143"/>
      <c r="AP629" s="3143"/>
      <c r="AQ629" s="3143"/>
      <c r="AR629" s="3143"/>
      <c r="AS629" s="3143"/>
      <c r="AT629" s="3143"/>
      <c r="AU629" s="3143"/>
      <c r="AV629" s="3143"/>
      <c r="AW629" s="3143"/>
      <c r="AX629" s="3143"/>
      <c r="AY629" s="3143"/>
      <c r="AZ629" s="3143"/>
      <c r="BA629" s="3143"/>
      <c r="BB629" s="3143"/>
      <c r="BC629" s="3143"/>
      <c r="BD629" s="3143"/>
      <c r="BE629" s="3143"/>
      <c r="BF629" s="3143"/>
      <c r="BG629" s="3143"/>
      <c r="BH629" s="3143"/>
      <c r="BI629" s="3143"/>
      <c r="BJ629" s="3143"/>
      <c r="BK629" s="3143"/>
      <c r="BL629" s="3143"/>
      <c r="BM629" s="3143"/>
      <c r="BN629" s="3143"/>
      <c r="BO629" s="3143"/>
      <c r="BP629" s="3143"/>
      <c r="BQ629" s="3189"/>
      <c r="BR629" s="3189"/>
      <c r="BS629" s="3189"/>
      <c r="BT629" s="3189"/>
      <c r="BU629" s="3189"/>
      <c r="BV629" s="3189"/>
      <c r="BW629" s="3189"/>
      <c r="BX629" s="3189"/>
      <c r="BY629" s="3189"/>
      <c r="BZ629" s="3189"/>
      <c r="CA629" s="3143"/>
      <c r="CB629" s="3143"/>
      <c r="CC629" s="3143"/>
    </row>
    <row r="630" spans="1:81" ht="16.5" customHeight="1">
      <c r="A630" s="3143"/>
      <c r="B630" s="3143"/>
      <c r="C630" s="3143"/>
      <c r="D630" s="3143"/>
      <c r="E630" s="3143"/>
      <c r="F630" s="3143"/>
      <c r="G630" s="3143"/>
      <c r="H630" s="3143"/>
      <c r="I630" s="3143"/>
      <c r="J630" s="3143"/>
      <c r="K630" s="3143"/>
      <c r="L630" s="3098"/>
      <c r="M630" s="3098"/>
      <c r="N630" s="3098"/>
      <c r="O630" s="3098"/>
      <c r="P630" s="3098"/>
      <c r="Q630" s="3098"/>
      <c r="R630" s="3098"/>
      <c r="S630" s="3098"/>
      <c r="T630" s="3098"/>
      <c r="U630" s="3098"/>
      <c r="V630" s="3098"/>
      <c r="W630" s="3098"/>
      <c r="X630" s="3098"/>
      <c r="Y630" s="3098"/>
      <c r="Z630" s="3098"/>
      <c r="AA630" s="3098"/>
      <c r="AB630" s="3098"/>
      <c r="AC630" s="3098"/>
      <c r="AD630" s="3098"/>
      <c r="AE630" s="3098"/>
      <c r="AF630" s="3098"/>
      <c r="AG630" s="3098"/>
      <c r="AH630" s="3098"/>
      <c r="AI630" s="3098"/>
      <c r="AJ630" s="3098"/>
      <c r="AK630" s="3098"/>
      <c r="AL630" s="3098"/>
      <c r="AM630" s="3098"/>
      <c r="AN630" s="3098"/>
      <c r="AO630" s="3143"/>
      <c r="AP630" s="3143"/>
      <c r="AQ630" s="3143"/>
      <c r="AR630" s="3143"/>
      <c r="AS630" s="3143"/>
      <c r="AT630" s="3143"/>
      <c r="AU630" s="3143"/>
      <c r="AV630" s="3143"/>
      <c r="AW630" s="3143"/>
      <c r="AX630" s="3143"/>
      <c r="AY630" s="3143"/>
      <c r="AZ630" s="3143"/>
      <c r="BA630" s="3143"/>
      <c r="BB630" s="3143"/>
      <c r="BC630" s="3143"/>
      <c r="BD630" s="3143"/>
      <c r="BE630" s="3143"/>
      <c r="BF630" s="3143"/>
      <c r="BG630" s="3143"/>
      <c r="BH630" s="3143"/>
      <c r="BI630" s="3143"/>
      <c r="BJ630" s="3143"/>
      <c r="BK630" s="3143"/>
      <c r="BL630" s="3143"/>
      <c r="BM630" s="3143"/>
      <c r="BN630" s="3143"/>
      <c r="BO630" s="3143"/>
      <c r="BP630" s="3143"/>
      <c r="BQ630" s="3189"/>
      <c r="BR630" s="3189"/>
      <c r="BS630" s="3189"/>
      <c r="BT630" s="3189"/>
      <c r="BU630" s="3189"/>
      <c r="BV630" s="3189"/>
      <c r="BW630" s="3189"/>
      <c r="BX630" s="3189"/>
      <c r="BY630" s="3189"/>
      <c r="BZ630" s="3189"/>
      <c r="CA630" s="3143"/>
      <c r="CB630" s="3143"/>
      <c r="CC630" s="3143"/>
    </row>
    <row r="631" spans="1:81" ht="16.5" customHeight="1">
      <c r="A631" s="3143"/>
      <c r="B631" s="3143"/>
      <c r="C631" s="3143"/>
      <c r="D631" s="3143"/>
      <c r="E631" s="3143"/>
      <c r="F631" s="3143"/>
      <c r="G631" s="3143"/>
      <c r="H631" s="3143"/>
      <c r="I631" s="3143"/>
      <c r="J631" s="3143"/>
      <c r="K631" s="3143"/>
      <c r="L631" s="3098"/>
      <c r="M631" s="3098"/>
      <c r="N631" s="3098"/>
      <c r="O631" s="3098"/>
      <c r="P631" s="3098"/>
      <c r="Q631" s="3098"/>
      <c r="R631" s="3098"/>
      <c r="S631" s="3098"/>
      <c r="T631" s="3098"/>
      <c r="U631" s="3098"/>
      <c r="V631" s="3098"/>
      <c r="W631" s="3098"/>
      <c r="X631" s="3098"/>
      <c r="Y631" s="3098"/>
      <c r="Z631" s="3098"/>
      <c r="AA631" s="3098"/>
      <c r="AB631" s="3098"/>
      <c r="AC631" s="3098"/>
      <c r="AD631" s="3098"/>
      <c r="AE631" s="3098"/>
      <c r="AF631" s="3098"/>
      <c r="AG631" s="3098"/>
      <c r="AH631" s="3098"/>
      <c r="AI631" s="3098"/>
      <c r="AJ631" s="3098"/>
      <c r="AK631" s="3098"/>
      <c r="AL631" s="3098"/>
      <c r="AM631" s="3098"/>
      <c r="AN631" s="3098"/>
      <c r="AO631" s="3143"/>
      <c r="AP631" s="3143"/>
      <c r="AQ631" s="3143"/>
      <c r="AR631" s="3143"/>
      <c r="AS631" s="3143"/>
      <c r="AT631" s="3143"/>
      <c r="AU631" s="3143"/>
      <c r="AV631" s="3143"/>
      <c r="AW631" s="3143"/>
      <c r="AX631" s="3143"/>
      <c r="AY631" s="3143"/>
      <c r="AZ631" s="3143"/>
      <c r="BA631" s="3143"/>
      <c r="BB631" s="3143"/>
      <c r="BC631" s="3143"/>
      <c r="BD631" s="3143"/>
      <c r="BE631" s="3143"/>
      <c r="BF631" s="3143"/>
      <c r="BG631" s="3143"/>
      <c r="BH631" s="3143"/>
      <c r="BI631" s="3143"/>
      <c r="BJ631" s="3143"/>
      <c r="BK631" s="3143"/>
      <c r="BL631" s="3143"/>
      <c r="BM631" s="3143"/>
      <c r="BN631" s="3143"/>
      <c r="BO631" s="3143"/>
      <c r="BP631" s="3143"/>
      <c r="BQ631" s="3189"/>
      <c r="BR631" s="3189"/>
      <c r="BS631" s="3189"/>
      <c r="BT631" s="3189"/>
      <c r="BU631" s="3189"/>
      <c r="BV631" s="3189"/>
      <c r="BW631" s="3189"/>
      <c r="BX631" s="3189"/>
      <c r="BY631" s="3189"/>
      <c r="BZ631" s="3189"/>
      <c r="CA631" s="3143"/>
      <c r="CB631" s="3143"/>
      <c r="CC631" s="3143"/>
    </row>
    <row r="632" spans="1:81" ht="16.5" customHeight="1">
      <c r="A632" s="3143"/>
      <c r="B632" s="3143"/>
      <c r="C632" s="3143"/>
      <c r="D632" s="3143"/>
      <c r="E632" s="3143"/>
      <c r="F632" s="3143"/>
      <c r="G632" s="3143"/>
      <c r="H632" s="3143"/>
      <c r="I632" s="3143"/>
      <c r="J632" s="3143"/>
      <c r="K632" s="3143"/>
      <c r="L632" s="3098"/>
      <c r="M632" s="3098"/>
      <c r="N632" s="3098"/>
      <c r="O632" s="3098"/>
      <c r="P632" s="3098"/>
      <c r="Q632" s="3098"/>
      <c r="R632" s="3098"/>
      <c r="S632" s="3098"/>
      <c r="T632" s="3098"/>
      <c r="U632" s="3098"/>
      <c r="V632" s="3098"/>
      <c r="W632" s="3098"/>
      <c r="X632" s="3098"/>
      <c r="Y632" s="3098"/>
      <c r="Z632" s="3098"/>
      <c r="AA632" s="3098"/>
      <c r="AB632" s="3098"/>
      <c r="AC632" s="3098"/>
      <c r="AD632" s="3098"/>
      <c r="AE632" s="3098"/>
      <c r="AF632" s="3098"/>
      <c r="AG632" s="3098"/>
      <c r="AH632" s="3098"/>
      <c r="AI632" s="3098"/>
      <c r="AJ632" s="3098"/>
      <c r="AK632" s="3098"/>
      <c r="AL632" s="3098"/>
      <c r="AM632" s="3098"/>
      <c r="AN632" s="3098"/>
      <c r="AO632" s="3143"/>
      <c r="AP632" s="3143"/>
      <c r="AQ632" s="3143"/>
      <c r="AR632" s="3143"/>
      <c r="AS632" s="3143"/>
      <c r="AT632" s="3143"/>
      <c r="AU632" s="3143"/>
      <c r="AV632" s="3143"/>
      <c r="AW632" s="3143"/>
      <c r="AX632" s="3143"/>
      <c r="AY632" s="3143"/>
      <c r="AZ632" s="3143"/>
      <c r="BA632" s="3143"/>
      <c r="BB632" s="3143"/>
      <c r="BC632" s="3143"/>
      <c r="BD632" s="3143"/>
      <c r="BE632" s="3143"/>
      <c r="BF632" s="3143"/>
      <c r="BG632" s="3143"/>
      <c r="BH632" s="3143"/>
      <c r="BI632" s="3143"/>
      <c r="BJ632" s="3143"/>
      <c r="BK632" s="3143"/>
      <c r="BL632" s="3143"/>
      <c r="BM632" s="3143"/>
      <c r="BN632" s="3143"/>
      <c r="BO632" s="3143"/>
      <c r="BP632" s="3143"/>
      <c r="BQ632" s="3189"/>
      <c r="BR632" s="3189"/>
      <c r="BS632" s="3189"/>
      <c r="BT632" s="3189"/>
      <c r="BU632" s="3189"/>
      <c r="BV632" s="3189"/>
      <c r="BW632" s="3189"/>
      <c r="BX632" s="3189"/>
      <c r="BY632" s="3189"/>
      <c r="BZ632" s="3189"/>
      <c r="CA632" s="3143"/>
      <c r="CB632" s="3143"/>
      <c r="CC632" s="3143"/>
    </row>
    <row r="633" spans="1:81" ht="16.5" customHeight="1">
      <c r="A633" s="3143"/>
      <c r="B633" s="3143"/>
      <c r="C633" s="3143"/>
      <c r="D633" s="3143"/>
      <c r="E633" s="3143"/>
      <c r="F633" s="3143"/>
      <c r="G633" s="3143"/>
      <c r="H633" s="3143"/>
      <c r="I633" s="3143"/>
      <c r="J633" s="3143"/>
      <c r="K633" s="3143"/>
      <c r="L633" s="3098"/>
      <c r="M633" s="3098"/>
      <c r="N633" s="3098"/>
      <c r="O633" s="3098"/>
      <c r="P633" s="3098"/>
      <c r="Q633" s="3098"/>
      <c r="R633" s="3098"/>
      <c r="S633" s="3098"/>
      <c r="T633" s="3098"/>
      <c r="U633" s="3098"/>
      <c r="V633" s="3098"/>
      <c r="W633" s="3098"/>
      <c r="X633" s="3098"/>
      <c r="Y633" s="3098"/>
      <c r="Z633" s="3098"/>
      <c r="AA633" s="3098"/>
      <c r="AB633" s="3098"/>
      <c r="AC633" s="3098"/>
      <c r="AD633" s="3098"/>
      <c r="AE633" s="3098"/>
      <c r="AF633" s="3098"/>
      <c r="AG633" s="3098"/>
      <c r="AH633" s="3098"/>
      <c r="AI633" s="3098"/>
      <c r="AJ633" s="3098"/>
      <c r="AK633" s="3098"/>
      <c r="AL633" s="3098"/>
      <c r="AM633" s="3098"/>
      <c r="AN633" s="3098"/>
      <c r="AO633" s="3143"/>
      <c r="AP633" s="3143"/>
      <c r="AQ633" s="3143"/>
      <c r="AR633" s="3143"/>
      <c r="AS633" s="3143"/>
      <c r="AT633" s="3143"/>
      <c r="AU633" s="3143"/>
      <c r="AV633" s="3143"/>
      <c r="AW633" s="3143"/>
      <c r="AX633" s="3143"/>
      <c r="AY633" s="3143"/>
      <c r="AZ633" s="3143"/>
      <c r="BA633" s="3143"/>
      <c r="BB633" s="3143"/>
      <c r="BC633" s="3143"/>
      <c r="BD633" s="3143"/>
      <c r="BE633" s="3143"/>
      <c r="BF633" s="3143"/>
      <c r="BG633" s="3143"/>
      <c r="BH633" s="3143"/>
      <c r="BI633" s="3143"/>
      <c r="BJ633" s="3143"/>
      <c r="BK633" s="3143"/>
      <c r="BL633" s="3143"/>
      <c r="BM633" s="3143"/>
      <c r="BN633" s="3143"/>
      <c r="BO633" s="3143"/>
      <c r="BP633" s="3143"/>
      <c r="BQ633" s="3189"/>
      <c r="BR633" s="3189"/>
      <c r="BS633" s="3189"/>
      <c r="BT633" s="3189"/>
      <c r="BU633" s="3189"/>
      <c r="BV633" s="3189"/>
      <c r="BW633" s="3189"/>
      <c r="BX633" s="3189"/>
      <c r="BY633" s="3189"/>
      <c r="BZ633" s="3189"/>
      <c r="CA633" s="3143"/>
      <c r="CB633" s="3143"/>
      <c r="CC633" s="3143"/>
    </row>
    <row r="634" spans="1:81" ht="16.5" customHeight="1">
      <c r="A634" s="3143"/>
      <c r="B634" s="3143"/>
      <c r="C634" s="3143"/>
      <c r="D634" s="3143"/>
      <c r="E634" s="3143"/>
      <c r="F634" s="3143"/>
      <c r="G634" s="3143"/>
      <c r="H634" s="3143"/>
      <c r="I634" s="3143"/>
      <c r="J634" s="3143"/>
      <c r="K634" s="3143"/>
      <c r="L634" s="3098"/>
      <c r="M634" s="3098"/>
      <c r="N634" s="3098"/>
      <c r="O634" s="3098"/>
      <c r="P634" s="3098"/>
      <c r="Q634" s="3098"/>
      <c r="R634" s="3098"/>
      <c r="S634" s="3098"/>
      <c r="T634" s="3098"/>
      <c r="U634" s="3098"/>
      <c r="V634" s="3098"/>
      <c r="W634" s="3098"/>
      <c r="X634" s="3098"/>
      <c r="Y634" s="3098"/>
      <c r="Z634" s="3098"/>
      <c r="AA634" s="3098"/>
      <c r="AB634" s="3098"/>
      <c r="AC634" s="3098"/>
      <c r="AD634" s="3098"/>
      <c r="AE634" s="3098"/>
      <c r="AF634" s="3098"/>
      <c r="AG634" s="3098"/>
      <c r="AH634" s="3098"/>
      <c r="AI634" s="3098"/>
      <c r="AJ634" s="3098"/>
      <c r="AK634" s="3098"/>
      <c r="AL634" s="3098"/>
      <c r="AM634" s="3098"/>
      <c r="AN634" s="3098"/>
      <c r="AO634" s="3143"/>
      <c r="AP634" s="3143"/>
      <c r="AQ634" s="3143"/>
      <c r="AR634" s="3143"/>
      <c r="AS634" s="3143"/>
      <c r="AT634" s="3143"/>
      <c r="AU634" s="3143"/>
      <c r="AV634" s="3143"/>
      <c r="AW634" s="3143"/>
      <c r="AX634" s="3143"/>
      <c r="AY634" s="3143"/>
      <c r="AZ634" s="3143"/>
      <c r="BA634" s="3143"/>
      <c r="BB634" s="3143"/>
      <c r="BC634" s="3143"/>
      <c r="BD634" s="3143"/>
      <c r="BE634" s="3143"/>
      <c r="BF634" s="3143"/>
      <c r="BG634" s="3143"/>
      <c r="BH634" s="3143"/>
      <c r="BI634" s="3143"/>
      <c r="BJ634" s="3143"/>
      <c r="BK634" s="3143"/>
      <c r="BL634" s="3143"/>
      <c r="BM634" s="3143"/>
      <c r="BN634" s="3143"/>
      <c r="BO634" s="3143"/>
      <c r="BP634" s="3143"/>
      <c r="BQ634" s="3189"/>
      <c r="BR634" s="3189"/>
      <c r="BS634" s="3189"/>
      <c r="BT634" s="3189"/>
      <c r="BU634" s="3189"/>
      <c r="BV634" s="3189"/>
      <c r="BW634" s="3189"/>
      <c r="BX634" s="3189"/>
      <c r="BY634" s="3189"/>
      <c r="BZ634" s="3189"/>
      <c r="CA634" s="3143"/>
      <c r="CB634" s="3143"/>
      <c r="CC634" s="3143"/>
    </row>
    <row r="635" spans="1:81" ht="16.5" customHeight="1">
      <c r="A635" s="3143"/>
      <c r="B635" s="3143"/>
      <c r="C635" s="3143"/>
      <c r="D635" s="3143"/>
      <c r="E635" s="3143"/>
      <c r="F635" s="3143"/>
      <c r="G635" s="3143"/>
      <c r="H635" s="3143"/>
      <c r="I635" s="3143"/>
      <c r="J635" s="3143"/>
      <c r="K635" s="3143"/>
      <c r="L635" s="3098"/>
      <c r="M635" s="3098"/>
      <c r="N635" s="3098"/>
      <c r="O635" s="3098"/>
      <c r="P635" s="3098"/>
      <c r="Q635" s="3098"/>
      <c r="R635" s="3098"/>
      <c r="S635" s="3098"/>
      <c r="T635" s="3098"/>
      <c r="U635" s="3098"/>
      <c r="V635" s="3098"/>
      <c r="W635" s="3098"/>
      <c r="X635" s="3098"/>
      <c r="Y635" s="3098"/>
      <c r="Z635" s="3098"/>
      <c r="AA635" s="3098"/>
      <c r="AB635" s="3098"/>
      <c r="AC635" s="3098"/>
      <c r="AD635" s="3098"/>
      <c r="AE635" s="3098"/>
      <c r="AF635" s="3098"/>
      <c r="AG635" s="3098"/>
      <c r="AH635" s="3098"/>
      <c r="AI635" s="3098"/>
      <c r="AJ635" s="3098"/>
      <c r="AK635" s="3098"/>
      <c r="AL635" s="3098"/>
      <c r="AM635" s="3098"/>
      <c r="AN635" s="3098"/>
      <c r="AO635" s="3143"/>
      <c r="AP635" s="3143"/>
      <c r="AQ635" s="3143"/>
      <c r="AR635" s="3143"/>
      <c r="AS635" s="3143"/>
      <c r="AT635" s="3143"/>
      <c r="AU635" s="3143"/>
      <c r="AV635" s="3143"/>
      <c r="AW635" s="3143"/>
      <c r="AX635" s="3143"/>
      <c r="AY635" s="3143"/>
      <c r="AZ635" s="3143"/>
      <c r="BA635" s="3143"/>
      <c r="BB635" s="3143"/>
      <c r="BC635" s="3143"/>
      <c r="BD635" s="3143"/>
      <c r="BE635" s="3143"/>
      <c r="BF635" s="3143"/>
      <c r="BG635" s="3143"/>
      <c r="BH635" s="3143"/>
      <c r="BI635" s="3143"/>
      <c r="BJ635" s="3143"/>
      <c r="BK635" s="3143"/>
      <c r="BL635" s="3143"/>
      <c r="BM635" s="3143"/>
      <c r="BN635" s="3143"/>
      <c r="BO635" s="3143"/>
      <c r="BP635" s="3143"/>
      <c r="BQ635" s="3189"/>
      <c r="BR635" s="3189"/>
      <c r="BS635" s="3189"/>
      <c r="BT635" s="3189"/>
      <c r="BU635" s="3189"/>
      <c r="BV635" s="3189"/>
      <c r="BW635" s="3189"/>
      <c r="BX635" s="3189"/>
      <c r="BY635" s="3189"/>
      <c r="BZ635" s="3189"/>
      <c r="CA635" s="3143"/>
      <c r="CB635" s="3143"/>
      <c r="CC635" s="3143"/>
    </row>
    <row r="636" spans="1:81" ht="16.5" customHeight="1">
      <c r="A636" s="3143"/>
      <c r="B636" s="3143"/>
      <c r="C636" s="3143"/>
      <c r="D636" s="3143"/>
      <c r="E636" s="3143"/>
      <c r="F636" s="3143"/>
      <c r="G636" s="3143"/>
      <c r="H636" s="3143"/>
      <c r="I636" s="3143"/>
      <c r="J636" s="3143"/>
      <c r="K636" s="3143"/>
      <c r="L636" s="3098"/>
      <c r="M636" s="3098"/>
      <c r="N636" s="3098"/>
      <c r="O636" s="3098"/>
      <c r="P636" s="3098"/>
      <c r="Q636" s="3098"/>
      <c r="R636" s="3098"/>
      <c r="S636" s="3098"/>
      <c r="T636" s="3098"/>
      <c r="U636" s="3098"/>
      <c r="V636" s="3098"/>
      <c r="W636" s="3098"/>
      <c r="X636" s="3098"/>
      <c r="Y636" s="3098"/>
      <c r="Z636" s="3098"/>
      <c r="AA636" s="3098"/>
      <c r="AB636" s="3098"/>
      <c r="AC636" s="3098"/>
      <c r="AD636" s="3098"/>
      <c r="AE636" s="3098"/>
      <c r="AF636" s="3098"/>
      <c r="AG636" s="3098"/>
      <c r="AH636" s="3098"/>
      <c r="AI636" s="3098"/>
      <c r="AJ636" s="3098"/>
      <c r="AK636" s="3098"/>
      <c r="AL636" s="3098"/>
      <c r="AM636" s="3098"/>
      <c r="AN636" s="3098"/>
      <c r="AO636" s="3143"/>
      <c r="AP636" s="3143"/>
      <c r="AQ636" s="3143"/>
      <c r="AR636" s="3143"/>
      <c r="AS636" s="3143"/>
      <c r="AT636" s="3143"/>
      <c r="AU636" s="3143"/>
      <c r="AV636" s="3143"/>
      <c r="AW636" s="3143"/>
      <c r="AX636" s="3143"/>
      <c r="AY636" s="3143"/>
      <c r="AZ636" s="3143"/>
      <c r="BA636" s="3143"/>
      <c r="BB636" s="3143"/>
      <c r="BC636" s="3143"/>
      <c r="BD636" s="3143"/>
      <c r="BE636" s="3143"/>
      <c r="BF636" s="3143"/>
      <c r="BG636" s="3143"/>
      <c r="BH636" s="3143"/>
      <c r="BI636" s="3143"/>
      <c r="BJ636" s="3143"/>
      <c r="BK636" s="3143"/>
      <c r="BL636" s="3143"/>
      <c r="BM636" s="3143"/>
      <c r="BN636" s="3143"/>
      <c r="BO636" s="3143"/>
      <c r="BP636" s="3143"/>
      <c r="BQ636" s="3189"/>
      <c r="BR636" s="3189"/>
      <c r="BS636" s="3189"/>
      <c r="BT636" s="3189"/>
      <c r="BU636" s="3189"/>
      <c r="BV636" s="3189"/>
      <c r="BW636" s="3189"/>
      <c r="BX636" s="3189"/>
      <c r="BY636" s="3189"/>
      <c r="BZ636" s="3189"/>
      <c r="CA636" s="3143"/>
      <c r="CB636" s="3143"/>
      <c r="CC636" s="3143"/>
    </row>
    <row r="637" spans="1:81" ht="16.5" customHeight="1">
      <c r="A637" s="3143"/>
      <c r="B637" s="3143"/>
      <c r="C637" s="3143"/>
      <c r="D637" s="3143"/>
      <c r="E637" s="3143"/>
      <c r="F637" s="3143"/>
      <c r="G637" s="3143"/>
      <c r="H637" s="3143"/>
      <c r="I637" s="3143"/>
      <c r="J637" s="3143"/>
      <c r="K637" s="3143"/>
      <c r="L637" s="3098"/>
      <c r="M637" s="3098"/>
      <c r="N637" s="3098"/>
      <c r="O637" s="3098"/>
      <c r="P637" s="3098"/>
      <c r="Q637" s="3098"/>
      <c r="R637" s="3098"/>
      <c r="S637" s="3098"/>
      <c r="T637" s="3098"/>
      <c r="U637" s="3098"/>
      <c r="V637" s="3098"/>
      <c r="W637" s="3098"/>
      <c r="X637" s="3098"/>
      <c r="Y637" s="3098"/>
      <c r="Z637" s="3098"/>
      <c r="AA637" s="3098"/>
      <c r="AB637" s="3098"/>
      <c r="AC637" s="3098"/>
      <c r="AD637" s="3098"/>
      <c r="AE637" s="3098"/>
      <c r="AF637" s="3098"/>
      <c r="AG637" s="3098"/>
      <c r="AH637" s="3098"/>
      <c r="AI637" s="3098"/>
      <c r="AJ637" s="3098"/>
      <c r="AK637" s="3098"/>
      <c r="AL637" s="3098"/>
      <c r="AM637" s="3098"/>
      <c r="AN637" s="3098"/>
      <c r="AO637" s="3143"/>
      <c r="AP637" s="3143"/>
      <c r="AQ637" s="3143"/>
      <c r="AR637" s="3143"/>
      <c r="AS637" s="3143"/>
      <c r="AT637" s="3143"/>
      <c r="AU637" s="3143"/>
      <c r="AV637" s="3143"/>
      <c r="AW637" s="3143"/>
      <c r="AX637" s="3143"/>
      <c r="AY637" s="3143"/>
      <c r="AZ637" s="3143"/>
      <c r="BA637" s="3143"/>
      <c r="BB637" s="3143"/>
      <c r="BC637" s="3143"/>
      <c r="BD637" s="3143"/>
      <c r="BE637" s="3143"/>
      <c r="BF637" s="3143"/>
      <c r="BG637" s="3143"/>
      <c r="BH637" s="3143"/>
      <c r="BI637" s="3143"/>
      <c r="BJ637" s="3143"/>
      <c r="BK637" s="3143"/>
      <c r="BL637" s="3143"/>
      <c r="BM637" s="3143"/>
      <c r="BN637" s="3143"/>
      <c r="BO637" s="3143"/>
      <c r="BP637" s="3143"/>
      <c r="BQ637" s="3189"/>
      <c r="BR637" s="3189"/>
      <c r="BS637" s="3189"/>
      <c r="BT637" s="3189"/>
      <c r="BU637" s="3189"/>
      <c r="BV637" s="3189"/>
      <c r="BW637" s="3189"/>
      <c r="BX637" s="3189"/>
      <c r="BY637" s="3189"/>
      <c r="BZ637" s="3189"/>
      <c r="CA637" s="3143"/>
      <c r="CB637" s="3143"/>
      <c r="CC637" s="3143"/>
    </row>
    <row r="638" spans="1:81" ht="16.5" customHeight="1">
      <c r="A638" s="3143"/>
      <c r="B638" s="3143"/>
      <c r="C638" s="3143"/>
      <c r="D638" s="3143"/>
      <c r="E638" s="3143"/>
      <c r="F638" s="3143"/>
      <c r="G638" s="3143"/>
      <c r="H638" s="3143"/>
      <c r="I638" s="3143"/>
      <c r="J638" s="3143"/>
      <c r="K638" s="3143"/>
      <c r="L638" s="3098"/>
      <c r="M638" s="3098"/>
      <c r="N638" s="3098"/>
      <c r="O638" s="3098"/>
      <c r="P638" s="3098"/>
      <c r="Q638" s="3098"/>
      <c r="R638" s="3098"/>
      <c r="S638" s="3098"/>
      <c r="T638" s="3098"/>
      <c r="U638" s="3098"/>
      <c r="V638" s="3098"/>
      <c r="W638" s="3098"/>
      <c r="X638" s="3098"/>
      <c r="Y638" s="3098"/>
      <c r="Z638" s="3098"/>
      <c r="AA638" s="3098"/>
      <c r="AB638" s="3098"/>
      <c r="AC638" s="3098"/>
      <c r="AD638" s="3098"/>
      <c r="AE638" s="3098"/>
      <c r="AF638" s="3098"/>
      <c r="AG638" s="3098"/>
      <c r="AH638" s="3098"/>
      <c r="AI638" s="3098"/>
      <c r="AJ638" s="3098"/>
      <c r="AK638" s="3098"/>
      <c r="AL638" s="3098"/>
      <c r="AM638" s="3098"/>
      <c r="AN638" s="3098"/>
      <c r="AO638" s="3143"/>
      <c r="AP638" s="3143"/>
      <c r="AQ638" s="3143"/>
      <c r="AR638" s="3143"/>
      <c r="AS638" s="3143"/>
      <c r="AT638" s="3143"/>
      <c r="AU638" s="3143"/>
      <c r="AV638" s="3143"/>
      <c r="AW638" s="3143"/>
      <c r="AX638" s="3143"/>
      <c r="AY638" s="3143"/>
      <c r="AZ638" s="3143"/>
      <c r="BA638" s="3143"/>
      <c r="BB638" s="3143"/>
      <c r="BC638" s="3143"/>
      <c r="BD638" s="3143"/>
      <c r="BE638" s="3143"/>
      <c r="BF638" s="3143"/>
      <c r="BG638" s="3143"/>
      <c r="BH638" s="3143"/>
      <c r="BI638" s="3143"/>
      <c r="BJ638" s="3143"/>
      <c r="BK638" s="3143"/>
      <c r="BL638" s="3143"/>
      <c r="BM638" s="3143"/>
      <c r="BN638" s="3143"/>
      <c r="BO638" s="3143"/>
      <c r="BP638" s="3143"/>
      <c r="BQ638" s="3189"/>
      <c r="BR638" s="3189"/>
      <c r="BS638" s="3189"/>
      <c r="BT638" s="3189"/>
      <c r="BU638" s="3189"/>
      <c r="BV638" s="3189"/>
      <c r="BW638" s="3189"/>
      <c r="BX638" s="3189"/>
      <c r="BY638" s="3189"/>
      <c r="BZ638" s="3189"/>
      <c r="CA638" s="3143"/>
      <c r="CB638" s="3143"/>
      <c r="CC638" s="3143"/>
    </row>
    <row r="639" spans="1:81" ht="16.5" customHeight="1">
      <c r="A639" s="3143"/>
      <c r="B639" s="3143"/>
      <c r="C639" s="3143"/>
      <c r="D639" s="3143"/>
      <c r="E639" s="3143"/>
      <c r="F639" s="3143"/>
      <c r="G639" s="3143"/>
      <c r="H639" s="3143"/>
      <c r="I639" s="3143"/>
      <c r="J639" s="3143"/>
      <c r="K639" s="3143"/>
      <c r="L639" s="3098"/>
      <c r="M639" s="3098"/>
      <c r="N639" s="3098"/>
      <c r="O639" s="3098"/>
      <c r="P639" s="3098"/>
      <c r="Q639" s="3098"/>
      <c r="R639" s="3098"/>
      <c r="S639" s="3098"/>
      <c r="T639" s="3098"/>
      <c r="U639" s="3098"/>
      <c r="V639" s="3098"/>
      <c r="W639" s="3098"/>
      <c r="X639" s="3098"/>
      <c r="Y639" s="3098"/>
      <c r="Z639" s="3098"/>
      <c r="AA639" s="3098"/>
      <c r="AB639" s="3098"/>
      <c r="AC639" s="3098"/>
      <c r="AD639" s="3098"/>
      <c r="AE639" s="3098"/>
      <c r="AF639" s="3098"/>
      <c r="AG639" s="3098"/>
      <c r="AH639" s="3098"/>
      <c r="AI639" s="3098"/>
      <c r="AJ639" s="3098"/>
      <c r="AK639" s="3098"/>
      <c r="AL639" s="3098"/>
      <c r="AM639" s="3098"/>
      <c r="AN639" s="3098"/>
      <c r="AO639" s="3143"/>
      <c r="AP639" s="3143"/>
      <c r="AQ639" s="3143"/>
      <c r="AR639" s="3143"/>
      <c r="AS639" s="3143"/>
      <c r="AT639" s="3143"/>
      <c r="AU639" s="3143"/>
      <c r="AV639" s="3143"/>
      <c r="AW639" s="3143"/>
      <c r="AX639" s="3143"/>
      <c r="AY639" s="3143"/>
      <c r="AZ639" s="3143"/>
      <c r="BA639" s="3143"/>
      <c r="BB639" s="3143"/>
      <c r="BC639" s="3143"/>
      <c r="BD639" s="3143"/>
      <c r="BE639" s="3143"/>
      <c r="BF639" s="3143"/>
      <c r="BG639" s="3143"/>
      <c r="BH639" s="3143"/>
      <c r="BI639" s="3143"/>
      <c r="BJ639" s="3143"/>
      <c r="BK639" s="3143"/>
      <c r="BL639" s="3143"/>
      <c r="BM639" s="3143"/>
      <c r="BN639" s="3143"/>
      <c r="BO639" s="3143"/>
      <c r="BP639" s="3143"/>
      <c r="BQ639" s="3189"/>
      <c r="BR639" s="3189"/>
      <c r="BS639" s="3189"/>
      <c r="BT639" s="3189"/>
      <c r="BU639" s="3189"/>
      <c r="BV639" s="3189"/>
      <c r="BW639" s="3189"/>
      <c r="BX639" s="3189"/>
      <c r="BY639" s="3189"/>
      <c r="BZ639" s="3189"/>
      <c r="CA639" s="3143"/>
      <c r="CB639" s="3143"/>
      <c r="CC639" s="3143"/>
    </row>
    <row r="640" spans="1:81" ht="16.5" customHeight="1">
      <c r="A640" s="3143"/>
      <c r="B640" s="3143"/>
      <c r="C640" s="3143"/>
      <c r="D640" s="3143"/>
      <c r="E640" s="3143"/>
      <c r="F640" s="3143"/>
      <c r="G640" s="3143"/>
      <c r="H640" s="3143"/>
      <c r="I640" s="3143"/>
      <c r="J640" s="3143"/>
      <c r="K640" s="3143"/>
      <c r="L640" s="3098"/>
      <c r="M640" s="3098"/>
      <c r="N640" s="3098"/>
      <c r="O640" s="3098"/>
      <c r="P640" s="3098"/>
      <c r="Q640" s="3098"/>
      <c r="R640" s="3098"/>
      <c r="S640" s="3098"/>
      <c r="T640" s="3098"/>
      <c r="U640" s="3098"/>
      <c r="V640" s="3098"/>
      <c r="W640" s="3098"/>
      <c r="X640" s="3098"/>
      <c r="Y640" s="3098"/>
      <c r="Z640" s="3098"/>
      <c r="AA640" s="3098"/>
      <c r="AB640" s="3098"/>
      <c r="AC640" s="3098"/>
      <c r="AD640" s="3098"/>
      <c r="AE640" s="3098"/>
      <c r="AF640" s="3098"/>
      <c r="AG640" s="3098"/>
      <c r="AH640" s="3098"/>
      <c r="AI640" s="3098"/>
      <c r="AJ640" s="3098"/>
      <c r="AK640" s="3098"/>
      <c r="AL640" s="3098"/>
      <c r="AM640" s="3098"/>
      <c r="AN640" s="3098"/>
      <c r="AO640" s="3143"/>
      <c r="AP640" s="3143"/>
      <c r="AQ640" s="3143"/>
      <c r="AR640" s="3143"/>
      <c r="AS640" s="3143"/>
      <c r="AT640" s="3143"/>
      <c r="AU640" s="3143"/>
      <c r="AV640" s="3143"/>
      <c r="AW640" s="3143"/>
      <c r="AX640" s="3143"/>
      <c r="AY640" s="3143"/>
      <c r="AZ640" s="3143"/>
      <c r="BA640" s="3143"/>
      <c r="BB640" s="3143"/>
      <c r="BC640" s="3143"/>
      <c r="BD640" s="3143"/>
      <c r="BE640" s="3143"/>
      <c r="BF640" s="3143"/>
      <c r="BG640" s="3143"/>
      <c r="BH640" s="3143"/>
      <c r="BI640" s="3143"/>
      <c r="BJ640" s="3143"/>
      <c r="BK640" s="3143"/>
      <c r="BL640" s="3143"/>
      <c r="BM640" s="3143"/>
      <c r="BN640" s="3143"/>
      <c r="BO640" s="3143"/>
      <c r="BP640" s="3143"/>
      <c r="BQ640" s="3189"/>
      <c r="BR640" s="3189"/>
      <c r="BS640" s="3189"/>
      <c r="BT640" s="3189"/>
      <c r="BU640" s="3189"/>
      <c r="BV640" s="3189"/>
      <c r="BW640" s="3189"/>
      <c r="BX640" s="3189"/>
      <c r="BY640" s="3189"/>
      <c r="BZ640" s="3189"/>
      <c r="CA640" s="3143"/>
      <c r="CB640" s="3143"/>
      <c r="CC640" s="3143"/>
    </row>
    <row r="641" spans="1:81" ht="16.5" customHeight="1">
      <c r="A641" s="3143"/>
      <c r="B641" s="3143"/>
      <c r="C641" s="3143"/>
      <c r="D641" s="3143"/>
      <c r="E641" s="3143"/>
      <c r="F641" s="3143"/>
      <c r="G641" s="3143"/>
      <c r="H641" s="3143"/>
      <c r="I641" s="3143"/>
      <c r="J641" s="3143"/>
      <c r="K641" s="3143"/>
      <c r="L641" s="3098"/>
      <c r="M641" s="3098"/>
      <c r="N641" s="3098"/>
      <c r="O641" s="3098"/>
      <c r="P641" s="3098"/>
      <c r="Q641" s="3098"/>
      <c r="R641" s="3098"/>
      <c r="S641" s="3098"/>
      <c r="T641" s="3098"/>
      <c r="U641" s="3098"/>
      <c r="V641" s="3098"/>
      <c r="W641" s="3098"/>
      <c r="X641" s="3098"/>
      <c r="Y641" s="3098"/>
      <c r="Z641" s="3098"/>
      <c r="AA641" s="3098"/>
      <c r="AB641" s="3098"/>
      <c r="AC641" s="3098"/>
      <c r="AD641" s="3098"/>
      <c r="AE641" s="3098"/>
      <c r="AF641" s="3098"/>
      <c r="AG641" s="3098"/>
      <c r="AH641" s="3098"/>
      <c r="AI641" s="3098"/>
      <c r="AJ641" s="3098"/>
      <c r="AK641" s="3098"/>
      <c r="AL641" s="3098"/>
      <c r="AM641" s="3098"/>
      <c r="AN641" s="3098"/>
      <c r="AO641" s="3143"/>
      <c r="AP641" s="3143"/>
      <c r="AQ641" s="3143"/>
      <c r="AR641" s="3143"/>
      <c r="AS641" s="3143"/>
      <c r="AT641" s="3143"/>
      <c r="AU641" s="3143"/>
      <c r="AV641" s="3143"/>
      <c r="AW641" s="3143"/>
      <c r="AX641" s="3143"/>
      <c r="AY641" s="3143"/>
      <c r="AZ641" s="3143"/>
      <c r="BA641" s="3143"/>
      <c r="BB641" s="3143"/>
      <c r="BC641" s="3143"/>
      <c r="BD641" s="3143"/>
      <c r="BE641" s="3143"/>
      <c r="BF641" s="3143"/>
      <c r="BG641" s="3143"/>
      <c r="BH641" s="3143"/>
      <c r="BI641" s="3143"/>
      <c r="BJ641" s="3143"/>
      <c r="BK641" s="3143"/>
      <c r="BL641" s="3143"/>
      <c r="BM641" s="3143"/>
      <c r="BN641" s="3143"/>
      <c r="BO641" s="3143"/>
      <c r="BP641" s="3143"/>
      <c r="BQ641" s="3189"/>
      <c r="BR641" s="3189"/>
      <c r="BS641" s="3189"/>
      <c r="BT641" s="3189"/>
      <c r="BU641" s="3189"/>
      <c r="BV641" s="3189"/>
      <c r="BW641" s="3189"/>
      <c r="BX641" s="3189"/>
      <c r="BY641" s="3189"/>
      <c r="BZ641" s="3189"/>
      <c r="CA641" s="3143"/>
      <c r="CB641" s="3143"/>
      <c r="CC641" s="3143"/>
    </row>
    <row r="642" spans="1:81" ht="16.5" customHeight="1">
      <c r="A642" s="3143"/>
      <c r="B642" s="3143"/>
      <c r="C642" s="3143"/>
      <c r="D642" s="3143"/>
      <c r="E642" s="3143"/>
      <c r="F642" s="3143"/>
      <c r="G642" s="3143"/>
      <c r="H642" s="3143"/>
      <c r="I642" s="3143"/>
      <c r="J642" s="3143"/>
      <c r="K642" s="3143"/>
      <c r="L642" s="3098"/>
      <c r="M642" s="3098"/>
      <c r="N642" s="3098"/>
      <c r="O642" s="3098"/>
      <c r="P642" s="3098"/>
      <c r="Q642" s="3098"/>
      <c r="R642" s="3098"/>
      <c r="S642" s="3098"/>
      <c r="T642" s="3098"/>
      <c r="U642" s="3098"/>
      <c r="V642" s="3098"/>
      <c r="W642" s="3098"/>
      <c r="X642" s="3098"/>
      <c r="Y642" s="3098"/>
      <c r="Z642" s="3098"/>
      <c r="AA642" s="3098"/>
      <c r="AB642" s="3098"/>
      <c r="AC642" s="3098"/>
      <c r="AD642" s="3098"/>
      <c r="AE642" s="3098"/>
      <c r="AF642" s="3098"/>
      <c r="AG642" s="3098"/>
      <c r="AH642" s="3098"/>
      <c r="AI642" s="3098"/>
      <c r="AJ642" s="3098"/>
      <c r="AK642" s="3098"/>
      <c r="AL642" s="3098"/>
      <c r="AM642" s="3098"/>
      <c r="AN642" s="3098"/>
      <c r="AO642" s="3143"/>
      <c r="AP642" s="3143"/>
      <c r="AQ642" s="3143"/>
      <c r="AR642" s="3143"/>
      <c r="AS642" s="3143"/>
      <c r="AT642" s="3143"/>
      <c r="AU642" s="3143"/>
      <c r="AV642" s="3143"/>
      <c r="AW642" s="3143"/>
      <c r="AX642" s="3143"/>
      <c r="AY642" s="3143"/>
      <c r="AZ642" s="3143"/>
      <c r="BA642" s="3143"/>
      <c r="BB642" s="3143"/>
      <c r="BC642" s="3143"/>
      <c r="BD642" s="3143"/>
      <c r="BE642" s="3143"/>
      <c r="BF642" s="3143"/>
      <c r="BG642" s="3143"/>
      <c r="BH642" s="3143"/>
      <c r="BI642" s="3143"/>
      <c r="BJ642" s="3143"/>
      <c r="BK642" s="3143"/>
      <c r="BL642" s="3143"/>
      <c r="BM642" s="3143"/>
      <c r="BN642" s="3143"/>
      <c r="BO642" s="3143"/>
      <c r="BP642" s="3143"/>
      <c r="BQ642" s="3189"/>
      <c r="BR642" s="3189"/>
      <c r="BS642" s="3189"/>
      <c r="BT642" s="3189"/>
      <c r="BU642" s="3189"/>
      <c r="BV642" s="3189"/>
      <c r="BW642" s="3189"/>
      <c r="BX642" s="3189"/>
      <c r="BY642" s="3189"/>
      <c r="BZ642" s="3189"/>
      <c r="CA642" s="3143"/>
      <c r="CB642" s="3143"/>
      <c r="CC642" s="3143"/>
    </row>
    <row r="643" spans="1:81" ht="16.5" customHeight="1">
      <c r="A643" s="3143"/>
      <c r="B643" s="3143"/>
      <c r="C643" s="3143"/>
      <c r="D643" s="3143"/>
      <c r="E643" s="3143"/>
      <c r="F643" s="3143"/>
      <c r="G643" s="3143"/>
      <c r="H643" s="3143"/>
      <c r="I643" s="3143"/>
      <c r="J643" s="3143"/>
      <c r="K643" s="3143"/>
      <c r="L643" s="3098"/>
      <c r="M643" s="3098"/>
      <c r="N643" s="3098"/>
      <c r="O643" s="3098"/>
      <c r="P643" s="3098"/>
      <c r="Q643" s="3098"/>
      <c r="R643" s="3098"/>
      <c r="S643" s="3098"/>
      <c r="T643" s="3098"/>
      <c r="U643" s="3098"/>
      <c r="V643" s="3098"/>
      <c r="W643" s="3098"/>
      <c r="X643" s="3098"/>
      <c r="Y643" s="3098"/>
      <c r="Z643" s="3098"/>
      <c r="AA643" s="3098"/>
      <c r="AB643" s="3098"/>
      <c r="AC643" s="3098"/>
      <c r="AD643" s="3098"/>
      <c r="AE643" s="3098"/>
      <c r="AF643" s="3098"/>
      <c r="AG643" s="3098"/>
      <c r="AH643" s="3098"/>
      <c r="AI643" s="3098"/>
      <c r="AJ643" s="3098"/>
      <c r="AK643" s="3098"/>
      <c r="AL643" s="3098"/>
      <c r="AM643" s="3098"/>
      <c r="AN643" s="3098"/>
      <c r="AO643" s="3143"/>
      <c r="AP643" s="3143"/>
      <c r="AQ643" s="3143"/>
      <c r="AR643" s="3143"/>
      <c r="AS643" s="3143"/>
      <c r="AT643" s="3143"/>
      <c r="AU643" s="3143"/>
      <c r="AV643" s="3143"/>
      <c r="AW643" s="3143"/>
      <c r="AX643" s="3143"/>
      <c r="AY643" s="3143"/>
      <c r="AZ643" s="3143"/>
      <c r="BA643" s="3143"/>
      <c r="BB643" s="3143"/>
      <c r="BC643" s="3143"/>
      <c r="BD643" s="3143"/>
      <c r="BE643" s="3143"/>
      <c r="BF643" s="3143"/>
      <c r="BG643" s="3143"/>
      <c r="BH643" s="3143"/>
      <c r="BI643" s="3143"/>
      <c r="BJ643" s="3143"/>
      <c r="BK643" s="3143"/>
      <c r="BL643" s="3143"/>
      <c r="BM643" s="3143"/>
      <c r="BN643" s="3143"/>
      <c r="BO643" s="3143"/>
      <c r="BP643" s="3143"/>
      <c r="BQ643" s="3189"/>
      <c r="BR643" s="3189"/>
      <c r="BS643" s="3189"/>
      <c r="BT643" s="3189"/>
      <c r="BU643" s="3189"/>
      <c r="BV643" s="3189"/>
      <c r="BW643" s="3189"/>
      <c r="BX643" s="3189"/>
      <c r="BY643" s="3189"/>
      <c r="BZ643" s="3189"/>
      <c r="CA643" s="3143"/>
      <c r="CB643" s="3143"/>
      <c r="CC643" s="3143"/>
    </row>
    <row r="644" spans="1:81" ht="16.5" customHeight="1">
      <c r="A644" s="3143"/>
      <c r="B644" s="3143"/>
      <c r="C644" s="3143"/>
      <c r="D644" s="3143"/>
      <c r="E644" s="3143"/>
      <c r="F644" s="3143"/>
      <c r="G644" s="3143"/>
      <c r="H644" s="3143"/>
      <c r="I644" s="3143"/>
      <c r="J644" s="3143"/>
      <c r="K644" s="3143"/>
      <c r="L644" s="3098"/>
      <c r="M644" s="3098"/>
      <c r="N644" s="3098"/>
      <c r="O644" s="3098"/>
      <c r="P644" s="3098"/>
      <c r="Q644" s="3098"/>
      <c r="R644" s="3098"/>
      <c r="S644" s="3098"/>
      <c r="T644" s="3098"/>
      <c r="U644" s="3098"/>
      <c r="V644" s="3098"/>
      <c r="W644" s="3098"/>
      <c r="X644" s="3098"/>
      <c r="Y644" s="3098"/>
      <c r="Z644" s="3098"/>
      <c r="AA644" s="3098"/>
      <c r="AB644" s="3098"/>
      <c r="AC644" s="3098"/>
      <c r="AD644" s="3098"/>
      <c r="AE644" s="3098"/>
      <c r="AF644" s="3098"/>
      <c r="AG644" s="3098"/>
      <c r="AH644" s="3098"/>
      <c r="AI644" s="3098"/>
      <c r="AJ644" s="3098"/>
      <c r="AK644" s="3098"/>
      <c r="AL644" s="3098"/>
      <c r="AM644" s="3098"/>
      <c r="AN644" s="3098"/>
      <c r="AO644" s="3143"/>
      <c r="AP644" s="3143"/>
      <c r="AQ644" s="3143"/>
      <c r="AR644" s="3143"/>
      <c r="AS644" s="3143"/>
      <c r="AT644" s="3143"/>
      <c r="AU644" s="3143"/>
      <c r="AV644" s="3143"/>
      <c r="AW644" s="3143"/>
      <c r="AX644" s="3143"/>
      <c r="AY644" s="3143"/>
      <c r="AZ644" s="3143"/>
      <c r="BA644" s="3143"/>
      <c r="BB644" s="3143"/>
      <c r="BC644" s="3143"/>
      <c r="BD644" s="3143"/>
      <c r="BE644" s="3143"/>
      <c r="BF644" s="3143"/>
      <c r="BG644" s="3143"/>
      <c r="BH644" s="3143"/>
      <c r="BI644" s="3143"/>
      <c r="BJ644" s="3143"/>
      <c r="BK644" s="3143"/>
      <c r="BL644" s="3143"/>
      <c r="BM644" s="3143"/>
      <c r="BN644" s="3143"/>
      <c r="BO644" s="3143"/>
      <c r="BP644" s="3143"/>
      <c r="BQ644" s="3189"/>
      <c r="BR644" s="3189"/>
      <c r="BS644" s="3189"/>
      <c r="BT644" s="3189"/>
      <c r="BU644" s="3189"/>
      <c r="BV644" s="3189"/>
      <c r="BW644" s="3189"/>
      <c r="BX644" s="3189"/>
      <c r="BY644" s="3189"/>
      <c r="BZ644" s="3189"/>
      <c r="CA644" s="3143"/>
      <c r="CB644" s="3143"/>
      <c r="CC644" s="3143"/>
    </row>
    <row r="645" spans="1:81" ht="16.5" customHeight="1">
      <c r="A645" s="3143"/>
      <c r="B645" s="3143"/>
      <c r="C645" s="3143"/>
      <c r="D645" s="3143"/>
      <c r="E645" s="3143"/>
      <c r="F645" s="3143"/>
      <c r="G645" s="3143"/>
      <c r="H645" s="3143"/>
      <c r="I645" s="3143"/>
      <c r="J645" s="3143"/>
      <c r="K645" s="3143"/>
      <c r="L645" s="3098"/>
      <c r="M645" s="3098"/>
      <c r="N645" s="3098"/>
      <c r="O645" s="3098"/>
      <c r="P645" s="3098"/>
      <c r="Q645" s="3098"/>
      <c r="R645" s="3098"/>
      <c r="S645" s="3098"/>
      <c r="T645" s="3098"/>
      <c r="U645" s="3098"/>
      <c r="V645" s="3098"/>
      <c r="W645" s="3098"/>
      <c r="X645" s="3098"/>
      <c r="Y645" s="3098"/>
      <c r="Z645" s="3098"/>
      <c r="AA645" s="3098"/>
      <c r="AB645" s="3098"/>
      <c r="AC645" s="3098"/>
      <c r="AD645" s="3098"/>
      <c r="AE645" s="3098"/>
      <c r="AF645" s="3098"/>
      <c r="AG645" s="3098"/>
      <c r="AH645" s="3098"/>
      <c r="AI645" s="3098"/>
      <c r="AJ645" s="3098"/>
      <c r="AK645" s="3098"/>
      <c r="AL645" s="3098"/>
      <c r="AM645" s="3098"/>
      <c r="AN645" s="3098"/>
      <c r="AO645" s="3143"/>
      <c r="AP645" s="3143"/>
      <c r="AQ645" s="3143"/>
      <c r="AR645" s="3143"/>
      <c r="AS645" s="3143"/>
      <c r="AT645" s="3143"/>
      <c r="AU645" s="3143"/>
      <c r="AV645" s="3143"/>
      <c r="AW645" s="3143"/>
      <c r="AX645" s="3143"/>
      <c r="AY645" s="3143"/>
      <c r="AZ645" s="3143"/>
      <c r="BA645" s="3143"/>
      <c r="BB645" s="3143"/>
      <c r="BC645" s="3143"/>
      <c r="BD645" s="3143"/>
      <c r="BE645" s="3143"/>
      <c r="BF645" s="3143"/>
      <c r="BG645" s="3143"/>
      <c r="BH645" s="3143"/>
      <c r="BI645" s="3143"/>
      <c r="BJ645" s="3143"/>
      <c r="BK645" s="3143"/>
      <c r="BL645" s="3143"/>
      <c r="BM645" s="3143"/>
      <c r="BN645" s="3143"/>
      <c r="BO645" s="3143"/>
      <c r="BP645" s="3143"/>
      <c r="BQ645" s="3189"/>
      <c r="BR645" s="3189"/>
      <c r="BS645" s="3189"/>
      <c r="BT645" s="3189"/>
      <c r="BU645" s="3189"/>
      <c r="BV645" s="3189"/>
      <c r="BW645" s="3189"/>
      <c r="BX645" s="3189"/>
      <c r="BY645" s="3189"/>
      <c r="BZ645" s="3189"/>
      <c r="CA645" s="3143"/>
      <c r="CB645" s="3143"/>
      <c r="CC645" s="3143"/>
    </row>
    <row r="646" spans="1:81" ht="16.5" customHeight="1">
      <c r="A646" s="3143"/>
      <c r="B646" s="3143"/>
      <c r="C646" s="3143"/>
      <c r="D646" s="3143"/>
      <c r="E646" s="3143"/>
      <c r="F646" s="3143"/>
      <c r="G646" s="3143"/>
      <c r="H646" s="3143"/>
      <c r="I646" s="3143"/>
      <c r="J646" s="3143"/>
      <c r="K646" s="3143"/>
      <c r="L646" s="3098"/>
      <c r="M646" s="3098"/>
      <c r="N646" s="3098"/>
      <c r="O646" s="3098"/>
      <c r="P646" s="3098"/>
      <c r="Q646" s="3098"/>
      <c r="R646" s="3098"/>
      <c r="S646" s="3098"/>
      <c r="T646" s="3098"/>
      <c r="U646" s="3098"/>
      <c r="V646" s="3098"/>
      <c r="W646" s="3098"/>
      <c r="X646" s="3098"/>
      <c r="Y646" s="3098"/>
      <c r="Z646" s="3098"/>
      <c r="AA646" s="3098"/>
      <c r="AB646" s="3098"/>
      <c r="AC646" s="3098"/>
      <c r="AD646" s="3098"/>
      <c r="AE646" s="3098"/>
      <c r="AF646" s="3098"/>
      <c r="AG646" s="3098"/>
      <c r="AH646" s="3098"/>
      <c r="AI646" s="3098"/>
      <c r="AJ646" s="3098"/>
      <c r="AK646" s="3098"/>
      <c r="AL646" s="3098"/>
      <c r="AM646" s="3098"/>
      <c r="AN646" s="3098"/>
      <c r="AO646" s="3143"/>
      <c r="AP646" s="3143"/>
      <c r="AQ646" s="3143"/>
      <c r="AR646" s="3143"/>
      <c r="AS646" s="3143"/>
      <c r="AT646" s="3143"/>
      <c r="AU646" s="3143"/>
      <c r="AV646" s="3143"/>
      <c r="AW646" s="3143"/>
      <c r="AX646" s="3143"/>
      <c r="AY646" s="3143"/>
      <c r="AZ646" s="3143"/>
      <c r="BA646" s="3143"/>
      <c r="BB646" s="3143"/>
      <c r="BC646" s="3143"/>
      <c r="BD646" s="3143"/>
      <c r="BE646" s="3143"/>
      <c r="BF646" s="3143"/>
      <c r="BG646" s="3143"/>
      <c r="BH646" s="3143"/>
      <c r="BI646" s="3143"/>
      <c r="BJ646" s="3143"/>
      <c r="BK646" s="3143"/>
      <c r="BL646" s="3143"/>
      <c r="BM646" s="3143"/>
      <c r="BN646" s="3143"/>
      <c r="BO646" s="3143"/>
      <c r="BP646" s="3143"/>
      <c r="BQ646" s="3189"/>
      <c r="BR646" s="3189"/>
      <c r="BS646" s="3189"/>
      <c r="BT646" s="3189"/>
      <c r="BU646" s="3189"/>
      <c r="BV646" s="3189"/>
      <c r="BW646" s="3189"/>
      <c r="BX646" s="3189"/>
      <c r="BY646" s="3189"/>
      <c r="BZ646" s="3189"/>
      <c r="CA646" s="3143"/>
      <c r="CB646" s="3143"/>
      <c r="CC646" s="3143"/>
    </row>
    <row r="647" spans="1:81" ht="16.5" customHeight="1">
      <c r="A647" s="3143"/>
      <c r="B647" s="3143"/>
      <c r="C647" s="3143"/>
      <c r="D647" s="3143"/>
      <c r="E647" s="3143"/>
      <c r="F647" s="3143"/>
      <c r="G647" s="3143"/>
      <c r="H647" s="3143"/>
      <c r="I647" s="3143"/>
      <c r="J647" s="3143"/>
      <c r="K647" s="3143"/>
      <c r="L647" s="3098"/>
      <c r="M647" s="3098"/>
      <c r="N647" s="3098"/>
      <c r="O647" s="3098"/>
      <c r="P647" s="3098"/>
      <c r="Q647" s="3098"/>
      <c r="R647" s="3098"/>
      <c r="S647" s="3098"/>
      <c r="T647" s="3098"/>
      <c r="U647" s="3098"/>
      <c r="V647" s="3098"/>
      <c r="W647" s="3098"/>
      <c r="X647" s="3098"/>
      <c r="Y647" s="3098"/>
      <c r="Z647" s="3098"/>
      <c r="AA647" s="3098"/>
      <c r="AB647" s="3098"/>
      <c r="AC647" s="3098"/>
      <c r="AD647" s="3098"/>
      <c r="AE647" s="3098"/>
      <c r="AF647" s="3098"/>
      <c r="AG647" s="3098"/>
      <c r="AH647" s="3098"/>
      <c r="AI647" s="3098"/>
      <c r="AJ647" s="3098"/>
      <c r="AK647" s="3098"/>
      <c r="AL647" s="3098"/>
      <c r="AM647" s="3098"/>
      <c r="AN647" s="3098"/>
      <c r="AO647" s="3143"/>
      <c r="AP647" s="3143"/>
      <c r="AQ647" s="3143"/>
      <c r="AR647" s="3143"/>
      <c r="AS647" s="3143"/>
      <c r="AT647" s="3143"/>
      <c r="AU647" s="3143"/>
      <c r="AV647" s="3143"/>
      <c r="AW647" s="3143"/>
      <c r="AX647" s="3143"/>
      <c r="AY647" s="3143"/>
      <c r="AZ647" s="3143"/>
      <c r="BA647" s="3143"/>
      <c r="BB647" s="3143"/>
      <c r="BC647" s="3143"/>
      <c r="BD647" s="3143"/>
      <c r="BE647" s="3143"/>
      <c r="BF647" s="3143"/>
      <c r="BG647" s="3143"/>
      <c r="BH647" s="3143"/>
      <c r="BI647" s="3143"/>
      <c r="BJ647" s="3143"/>
      <c r="BK647" s="3143"/>
      <c r="BL647" s="3143"/>
      <c r="BM647" s="3143"/>
      <c r="BN647" s="3143"/>
      <c r="BO647" s="3143"/>
      <c r="BP647" s="3143"/>
      <c r="BQ647" s="3189"/>
      <c r="BR647" s="3189"/>
      <c r="BS647" s="3189"/>
      <c r="BT647" s="3189"/>
      <c r="BU647" s="3189"/>
      <c r="BV647" s="3189"/>
      <c r="BW647" s="3189"/>
      <c r="BX647" s="3189"/>
      <c r="BY647" s="3189"/>
      <c r="BZ647" s="3189"/>
      <c r="CA647" s="3143"/>
      <c r="CB647" s="3143"/>
      <c r="CC647" s="3143"/>
    </row>
    <row r="648" spans="1:81" ht="16.5" customHeight="1">
      <c r="A648" s="3143"/>
      <c r="B648" s="3143"/>
      <c r="C648" s="3143"/>
      <c r="D648" s="3143"/>
      <c r="E648" s="3143"/>
      <c r="F648" s="3143"/>
      <c r="G648" s="3143"/>
      <c r="H648" s="3143"/>
      <c r="I648" s="3143"/>
      <c r="J648" s="3143"/>
      <c r="K648" s="3143"/>
      <c r="L648" s="3098"/>
      <c r="M648" s="3098"/>
      <c r="N648" s="3098"/>
      <c r="O648" s="3098"/>
      <c r="P648" s="3098"/>
      <c r="Q648" s="3098"/>
      <c r="R648" s="3098"/>
      <c r="S648" s="3098"/>
      <c r="T648" s="3098"/>
      <c r="U648" s="3098"/>
      <c r="V648" s="3098"/>
      <c r="W648" s="3098"/>
      <c r="X648" s="3098"/>
      <c r="Y648" s="3098"/>
      <c r="Z648" s="3098"/>
      <c r="AA648" s="3098"/>
      <c r="AB648" s="3098"/>
      <c r="AC648" s="3098"/>
      <c r="AD648" s="3098"/>
      <c r="AE648" s="3098"/>
      <c r="AF648" s="3098"/>
      <c r="AG648" s="3098"/>
      <c r="AH648" s="3098"/>
      <c r="AI648" s="3098"/>
      <c r="AJ648" s="3098"/>
      <c r="AK648" s="3098"/>
      <c r="AL648" s="3098"/>
      <c r="AM648" s="3098"/>
      <c r="AN648" s="3098"/>
      <c r="AO648" s="3143"/>
      <c r="AP648" s="3143"/>
      <c r="AQ648" s="3143"/>
      <c r="AR648" s="3143"/>
      <c r="AS648" s="3143"/>
      <c r="AT648" s="3143"/>
      <c r="AU648" s="3143"/>
      <c r="AV648" s="3143"/>
      <c r="AW648" s="3143"/>
      <c r="AX648" s="3143"/>
      <c r="AY648" s="3143"/>
      <c r="AZ648" s="3143"/>
      <c r="BA648" s="3143"/>
      <c r="BB648" s="3143"/>
      <c r="BC648" s="3143"/>
      <c r="BD648" s="3143"/>
      <c r="BE648" s="3143"/>
      <c r="BF648" s="3143"/>
      <c r="BG648" s="3143"/>
      <c r="BH648" s="3143"/>
      <c r="BI648" s="3143"/>
      <c r="BJ648" s="3143"/>
      <c r="BK648" s="3143"/>
      <c r="BL648" s="3143"/>
      <c r="BM648" s="3143"/>
      <c r="BN648" s="3143"/>
      <c r="BO648" s="3143"/>
      <c r="BP648" s="3143"/>
      <c r="BQ648" s="3189"/>
      <c r="BR648" s="3189"/>
      <c r="BS648" s="3189"/>
      <c r="BT648" s="3189"/>
      <c r="BU648" s="3189"/>
      <c r="BV648" s="3189"/>
      <c r="BW648" s="3189"/>
      <c r="BX648" s="3189"/>
      <c r="BY648" s="3189"/>
      <c r="BZ648" s="3189"/>
      <c r="CA648" s="3143"/>
      <c r="CB648" s="3143"/>
      <c r="CC648" s="3143"/>
    </row>
    <row r="649" spans="1:81" ht="16.5" customHeight="1">
      <c r="A649" s="3143"/>
      <c r="B649" s="3143"/>
      <c r="C649" s="3143"/>
      <c r="D649" s="3143"/>
      <c r="E649" s="3143"/>
      <c r="F649" s="3143"/>
      <c r="G649" s="3143"/>
      <c r="H649" s="3143"/>
      <c r="I649" s="3143"/>
      <c r="J649" s="3143"/>
      <c r="K649" s="3143"/>
      <c r="L649" s="3098"/>
      <c r="M649" s="3098"/>
      <c r="N649" s="3098"/>
      <c r="O649" s="3098"/>
      <c r="P649" s="3098"/>
      <c r="Q649" s="3098"/>
      <c r="R649" s="3098"/>
      <c r="S649" s="3098"/>
      <c r="T649" s="3098"/>
      <c r="U649" s="3098"/>
      <c r="V649" s="3098"/>
      <c r="W649" s="3098"/>
      <c r="X649" s="3098"/>
      <c r="Y649" s="3098"/>
      <c r="Z649" s="3098"/>
      <c r="AA649" s="3098"/>
      <c r="AB649" s="3098"/>
      <c r="AC649" s="3098"/>
      <c r="AD649" s="3098"/>
      <c r="AE649" s="3098"/>
      <c r="AF649" s="3098"/>
      <c r="AG649" s="3098"/>
      <c r="AH649" s="3098"/>
      <c r="AI649" s="3098"/>
      <c r="AJ649" s="3098"/>
      <c r="AK649" s="3098"/>
      <c r="AL649" s="3098"/>
      <c r="AM649" s="3098"/>
      <c r="AN649" s="3098"/>
      <c r="AO649" s="3143"/>
      <c r="AP649" s="3143"/>
      <c r="AQ649" s="3143"/>
      <c r="AR649" s="3143"/>
      <c r="AS649" s="3143"/>
      <c r="AT649" s="3143"/>
      <c r="AU649" s="3143"/>
      <c r="AV649" s="3143"/>
      <c r="AW649" s="3143"/>
      <c r="AX649" s="3143"/>
      <c r="AY649" s="3143"/>
      <c r="AZ649" s="3143"/>
      <c r="BA649" s="3143"/>
      <c r="BB649" s="3143"/>
      <c r="BC649" s="3143"/>
      <c r="BD649" s="3143"/>
      <c r="BE649" s="3143"/>
      <c r="BF649" s="3143"/>
      <c r="BG649" s="3143"/>
      <c r="BH649" s="3143"/>
      <c r="BI649" s="3143"/>
      <c r="BJ649" s="3143"/>
      <c r="BK649" s="3143"/>
      <c r="BL649" s="3143"/>
      <c r="BM649" s="3143"/>
      <c r="BN649" s="3143"/>
      <c r="BO649" s="3143"/>
      <c r="BP649" s="3143"/>
      <c r="BQ649" s="3189"/>
      <c r="BR649" s="3189"/>
      <c r="BS649" s="3189"/>
      <c r="BT649" s="3189"/>
      <c r="BU649" s="3189"/>
      <c r="BV649" s="3189"/>
      <c r="BW649" s="3189"/>
      <c r="BX649" s="3189"/>
      <c r="BY649" s="3189"/>
      <c r="BZ649" s="3189"/>
      <c r="CA649" s="3143"/>
      <c r="CB649" s="3143"/>
      <c r="CC649" s="3143"/>
    </row>
    <row r="650" spans="1:81" ht="16.5" customHeight="1">
      <c r="A650" s="3143"/>
      <c r="B650" s="3143"/>
      <c r="C650" s="3143"/>
      <c r="D650" s="3143"/>
      <c r="E650" s="3143"/>
      <c r="F650" s="3143"/>
      <c r="G650" s="3143"/>
      <c r="H650" s="3143"/>
      <c r="I650" s="3143"/>
      <c r="J650" s="3143"/>
      <c r="K650" s="3143"/>
      <c r="L650" s="3098"/>
      <c r="M650" s="3098"/>
      <c r="N650" s="3098"/>
      <c r="O650" s="3098"/>
      <c r="P650" s="3098"/>
      <c r="Q650" s="3098"/>
      <c r="R650" s="3098"/>
      <c r="S650" s="3098"/>
      <c r="T650" s="3098"/>
      <c r="U650" s="3098"/>
      <c r="V650" s="3098"/>
      <c r="W650" s="3098"/>
      <c r="X650" s="3098"/>
      <c r="Y650" s="3098"/>
      <c r="Z650" s="3098"/>
      <c r="AA650" s="3098"/>
      <c r="AB650" s="3098"/>
      <c r="AC650" s="3098"/>
      <c r="AD650" s="3098"/>
      <c r="AE650" s="3098"/>
      <c r="AF650" s="3098"/>
      <c r="AG650" s="3098"/>
      <c r="AH650" s="3098"/>
      <c r="AI650" s="3098"/>
      <c r="AJ650" s="3098"/>
      <c r="AK650" s="3098"/>
      <c r="AL650" s="3098"/>
      <c r="AM650" s="3098"/>
      <c r="AN650" s="3098"/>
      <c r="AO650" s="3143"/>
      <c r="AP650" s="3143"/>
      <c r="AQ650" s="3143"/>
      <c r="AR650" s="3143"/>
      <c r="AS650" s="3143"/>
      <c r="AT650" s="3143"/>
      <c r="AU650" s="3143"/>
      <c r="AV650" s="3143"/>
      <c r="AW650" s="3143"/>
      <c r="AX650" s="3143"/>
      <c r="AY650" s="3143"/>
      <c r="AZ650" s="3143"/>
      <c r="BA650" s="3143"/>
      <c r="BB650" s="3143"/>
      <c r="BC650" s="3143"/>
      <c r="BD650" s="3143"/>
      <c r="BE650" s="3143"/>
      <c r="BF650" s="3143"/>
      <c r="BG650" s="3143"/>
      <c r="BH650" s="3143"/>
      <c r="BI650" s="3143"/>
      <c r="BJ650" s="3143"/>
      <c r="BK650" s="3143"/>
      <c r="BL650" s="3143"/>
      <c r="BM650" s="3143"/>
      <c r="BN650" s="3143"/>
      <c r="BO650" s="3143"/>
      <c r="BP650" s="3143"/>
      <c r="BQ650" s="3189"/>
      <c r="BR650" s="3189"/>
      <c r="BS650" s="3189"/>
      <c r="BT650" s="3189"/>
      <c r="BU650" s="3189"/>
      <c r="BV650" s="3189"/>
      <c r="BW650" s="3189"/>
      <c r="BX650" s="3189"/>
      <c r="BY650" s="3189"/>
      <c r="BZ650" s="3189"/>
      <c r="CA650" s="3143"/>
      <c r="CB650" s="3143"/>
      <c r="CC650" s="3143"/>
    </row>
    <row r="651" spans="1:81" ht="16.5" customHeight="1">
      <c r="A651" s="3143"/>
      <c r="B651" s="3143"/>
      <c r="C651" s="3143"/>
      <c r="D651" s="3143"/>
      <c r="E651" s="3143"/>
      <c r="F651" s="3143"/>
      <c r="G651" s="3143"/>
      <c r="H651" s="3143"/>
      <c r="I651" s="3143"/>
      <c r="J651" s="3143"/>
      <c r="K651" s="3143"/>
      <c r="L651" s="3098"/>
      <c r="M651" s="3098"/>
      <c r="N651" s="3098"/>
      <c r="O651" s="3098"/>
      <c r="P651" s="3098"/>
      <c r="Q651" s="3098"/>
      <c r="R651" s="3098"/>
      <c r="S651" s="3098"/>
      <c r="T651" s="3098"/>
      <c r="U651" s="3098"/>
      <c r="V651" s="3098"/>
      <c r="W651" s="3098"/>
      <c r="X651" s="3098"/>
      <c r="Y651" s="3098"/>
      <c r="Z651" s="3098"/>
      <c r="AA651" s="3098"/>
      <c r="AB651" s="3098"/>
      <c r="AC651" s="3098"/>
      <c r="AD651" s="3098"/>
      <c r="AE651" s="3098"/>
      <c r="AF651" s="3098"/>
      <c r="AG651" s="3098"/>
      <c r="AH651" s="3098"/>
      <c r="AI651" s="3098"/>
      <c r="AJ651" s="3098"/>
      <c r="AK651" s="3098"/>
      <c r="AL651" s="3098"/>
      <c r="AM651" s="3098"/>
      <c r="AN651" s="3098"/>
      <c r="AO651" s="3143"/>
      <c r="AP651" s="3143"/>
      <c r="AQ651" s="3143"/>
      <c r="AR651" s="3143"/>
      <c r="AS651" s="3143"/>
      <c r="AT651" s="3143"/>
      <c r="AU651" s="3143"/>
      <c r="AV651" s="3143"/>
      <c r="AW651" s="3143"/>
      <c r="AX651" s="3143"/>
      <c r="AY651" s="3143"/>
      <c r="AZ651" s="3143"/>
      <c r="BA651" s="3143"/>
      <c r="BB651" s="3143"/>
      <c r="BC651" s="3143"/>
      <c r="BD651" s="3143"/>
      <c r="BE651" s="3143"/>
      <c r="BF651" s="3143"/>
      <c r="BG651" s="3143"/>
      <c r="BH651" s="3143"/>
      <c r="BI651" s="3143"/>
      <c r="BJ651" s="3143"/>
      <c r="BK651" s="3143"/>
      <c r="BL651" s="3143"/>
      <c r="BM651" s="3143"/>
      <c r="BN651" s="3143"/>
      <c r="BO651" s="3143"/>
      <c r="BP651" s="3143"/>
      <c r="BQ651" s="3189"/>
      <c r="BR651" s="3189"/>
      <c r="BS651" s="3189"/>
      <c r="BT651" s="3189"/>
      <c r="BU651" s="3189"/>
      <c r="BV651" s="3189"/>
      <c r="BW651" s="3189"/>
      <c r="BX651" s="3189"/>
      <c r="BY651" s="3189"/>
      <c r="BZ651" s="3189"/>
      <c r="CA651" s="3143"/>
      <c r="CB651" s="3143"/>
      <c r="CC651" s="3143"/>
    </row>
    <row r="652" spans="1:81" ht="16.5" customHeight="1">
      <c r="A652" s="3143"/>
      <c r="B652" s="3143"/>
      <c r="C652" s="3143"/>
      <c r="D652" s="3143"/>
      <c r="E652" s="3143"/>
      <c r="F652" s="3143"/>
      <c r="G652" s="3143"/>
      <c r="H652" s="3143"/>
      <c r="I652" s="3143"/>
      <c r="J652" s="3143"/>
      <c r="K652" s="3143"/>
      <c r="L652" s="3098"/>
      <c r="M652" s="3098"/>
      <c r="N652" s="3098"/>
      <c r="O652" s="3098"/>
      <c r="P652" s="3098"/>
      <c r="Q652" s="3098"/>
      <c r="R652" s="3098"/>
      <c r="S652" s="3098"/>
      <c r="T652" s="3098"/>
      <c r="U652" s="3098"/>
      <c r="V652" s="3098"/>
      <c r="W652" s="3098"/>
      <c r="X652" s="3098"/>
      <c r="Y652" s="3098"/>
      <c r="Z652" s="3098"/>
      <c r="AA652" s="3098"/>
      <c r="AB652" s="3098"/>
      <c r="AC652" s="3098"/>
      <c r="AD652" s="3098"/>
      <c r="AE652" s="3098"/>
      <c r="AF652" s="3098"/>
      <c r="AG652" s="3098"/>
      <c r="AH652" s="3098"/>
      <c r="AI652" s="3098"/>
      <c r="AJ652" s="3098"/>
      <c r="AK652" s="3098"/>
      <c r="AL652" s="3098"/>
      <c r="AM652" s="3098"/>
      <c r="AN652" s="3098"/>
      <c r="AO652" s="3143"/>
      <c r="AP652" s="3143"/>
      <c r="AQ652" s="3143"/>
      <c r="AR652" s="3143"/>
      <c r="AS652" s="3143"/>
      <c r="AT652" s="3143"/>
      <c r="AU652" s="3143"/>
      <c r="AV652" s="3143"/>
      <c r="AW652" s="3143"/>
      <c r="AX652" s="3143"/>
      <c r="AY652" s="3143"/>
      <c r="AZ652" s="3143"/>
      <c r="BA652" s="3143"/>
      <c r="BB652" s="3143"/>
      <c r="BC652" s="3143"/>
      <c r="BD652" s="3143"/>
      <c r="BE652" s="3143"/>
      <c r="BF652" s="3143"/>
      <c r="BG652" s="3143"/>
      <c r="BH652" s="3143"/>
      <c r="BI652" s="3143"/>
      <c r="BJ652" s="3143"/>
      <c r="BK652" s="3143"/>
      <c r="BL652" s="3143"/>
      <c r="BM652" s="3143"/>
      <c r="BN652" s="3143"/>
      <c r="BO652" s="3143"/>
      <c r="BP652" s="3143"/>
      <c r="BQ652" s="3189"/>
      <c r="BR652" s="3189"/>
      <c r="BS652" s="3189"/>
      <c r="BT652" s="3189"/>
      <c r="BU652" s="3189"/>
      <c r="BV652" s="3189"/>
      <c r="BW652" s="3189"/>
      <c r="BX652" s="3189"/>
      <c r="BY652" s="3189"/>
      <c r="BZ652" s="3189"/>
      <c r="CA652" s="3143"/>
      <c r="CB652" s="3143"/>
      <c r="CC652" s="3143"/>
    </row>
    <row r="653" spans="1:81" ht="16.5" customHeight="1">
      <c r="A653" s="3143"/>
      <c r="B653" s="3143"/>
      <c r="C653" s="3143"/>
      <c r="D653" s="3143"/>
      <c r="E653" s="3143"/>
      <c r="F653" s="3143"/>
      <c r="G653" s="3143"/>
      <c r="H653" s="3143"/>
      <c r="I653" s="3143"/>
      <c r="J653" s="3143"/>
      <c r="K653" s="3143"/>
      <c r="L653" s="3098"/>
      <c r="M653" s="3098"/>
      <c r="N653" s="3098"/>
      <c r="O653" s="3098"/>
      <c r="P653" s="3098"/>
      <c r="Q653" s="3098"/>
      <c r="R653" s="3098"/>
      <c r="S653" s="3098"/>
      <c r="T653" s="3098"/>
      <c r="U653" s="3098"/>
      <c r="V653" s="3098"/>
      <c r="W653" s="3098"/>
      <c r="X653" s="3098"/>
      <c r="Y653" s="3098"/>
      <c r="Z653" s="3098"/>
      <c r="AA653" s="3098"/>
      <c r="AB653" s="3098"/>
      <c r="AC653" s="3098"/>
      <c r="AD653" s="3098"/>
      <c r="AE653" s="3098"/>
      <c r="AF653" s="3098"/>
      <c r="AG653" s="3098"/>
      <c r="AH653" s="3098"/>
      <c r="AI653" s="3098"/>
      <c r="AJ653" s="3098"/>
      <c r="AK653" s="3098"/>
      <c r="AL653" s="3098"/>
      <c r="AM653" s="3098"/>
      <c r="AN653" s="3098"/>
      <c r="AO653" s="3143"/>
      <c r="AP653" s="3143"/>
      <c r="AQ653" s="3143"/>
      <c r="AR653" s="3143"/>
      <c r="AS653" s="3143"/>
      <c r="AT653" s="3143"/>
      <c r="AU653" s="3143"/>
      <c r="AV653" s="3143"/>
      <c r="AW653" s="3143"/>
      <c r="AX653" s="3143"/>
      <c r="AY653" s="3143"/>
      <c r="AZ653" s="3143"/>
      <c r="BA653" s="3143"/>
      <c r="BB653" s="3143"/>
      <c r="BC653" s="3143"/>
      <c r="BD653" s="3143"/>
      <c r="BE653" s="3143"/>
      <c r="BF653" s="3143"/>
      <c r="BG653" s="3143"/>
      <c r="BH653" s="3143"/>
      <c r="BI653" s="3143"/>
      <c r="BJ653" s="3143"/>
      <c r="BK653" s="3143"/>
      <c r="BL653" s="3143"/>
      <c r="BM653" s="3143"/>
      <c r="BN653" s="3143"/>
      <c r="BO653" s="3143"/>
      <c r="BP653" s="3143"/>
      <c r="BQ653" s="3189"/>
      <c r="BR653" s="3189"/>
      <c r="BS653" s="3189"/>
      <c r="BT653" s="3189"/>
      <c r="BU653" s="3189"/>
      <c r="BV653" s="3189"/>
      <c r="BW653" s="3189"/>
      <c r="BX653" s="3189"/>
      <c r="BY653" s="3189"/>
      <c r="BZ653" s="3189"/>
      <c r="CA653" s="3143"/>
      <c r="CB653" s="3143"/>
      <c r="CC653" s="3143"/>
    </row>
    <row r="654" spans="1:81" ht="16.5" customHeight="1">
      <c r="A654" s="3143"/>
      <c r="B654" s="3143"/>
      <c r="C654" s="3143"/>
      <c r="D654" s="3143"/>
      <c r="E654" s="3143"/>
      <c r="F654" s="3143"/>
      <c r="G654" s="3143"/>
      <c r="H654" s="3143"/>
      <c r="I654" s="3143"/>
      <c r="J654" s="3143"/>
      <c r="K654" s="3143"/>
      <c r="L654" s="3098"/>
      <c r="M654" s="3098"/>
      <c r="N654" s="3098"/>
      <c r="O654" s="3098"/>
      <c r="P654" s="3098"/>
      <c r="Q654" s="3098"/>
      <c r="R654" s="3098"/>
      <c r="S654" s="3098"/>
      <c r="T654" s="3098"/>
      <c r="U654" s="3098"/>
      <c r="V654" s="3098"/>
      <c r="W654" s="3098"/>
      <c r="X654" s="3098"/>
      <c r="Y654" s="3098"/>
      <c r="Z654" s="3098"/>
      <c r="AA654" s="3098"/>
      <c r="AB654" s="3098"/>
      <c r="AC654" s="3098"/>
      <c r="AD654" s="3098"/>
      <c r="AE654" s="3098"/>
      <c r="AF654" s="3098"/>
      <c r="AG654" s="3098"/>
      <c r="AH654" s="3098"/>
      <c r="AI654" s="3098"/>
      <c r="AJ654" s="3098"/>
      <c r="AK654" s="3098"/>
      <c r="AL654" s="3098"/>
      <c r="AM654" s="3098"/>
      <c r="AN654" s="3098"/>
      <c r="AO654" s="3143"/>
      <c r="AP654" s="3143"/>
      <c r="AQ654" s="3143"/>
      <c r="AR654" s="3143"/>
      <c r="AS654" s="3143"/>
      <c r="AT654" s="3143"/>
      <c r="AU654" s="3143"/>
      <c r="AV654" s="3143"/>
      <c r="AW654" s="3143"/>
      <c r="AX654" s="3143"/>
      <c r="AY654" s="3143"/>
      <c r="AZ654" s="3143"/>
      <c r="BA654" s="3143"/>
      <c r="BB654" s="3143"/>
      <c r="BC654" s="3143"/>
      <c r="BD654" s="3143"/>
      <c r="BE654" s="3143"/>
      <c r="BF654" s="3143"/>
      <c r="BG654" s="3143"/>
      <c r="BH654" s="3143"/>
      <c r="BI654" s="3143"/>
      <c r="BJ654" s="3143"/>
      <c r="BK654" s="3143"/>
      <c r="BL654" s="3143"/>
      <c r="BM654" s="3143"/>
      <c r="BN654" s="3143"/>
      <c r="BO654" s="3143"/>
      <c r="BP654" s="3143"/>
      <c r="BQ654" s="3189"/>
      <c r="BR654" s="3189"/>
      <c r="BS654" s="3189"/>
      <c r="BT654" s="3189"/>
      <c r="BU654" s="3189"/>
      <c r="BV654" s="3189"/>
      <c r="BW654" s="3189"/>
      <c r="BX654" s="3189"/>
      <c r="BY654" s="3189"/>
      <c r="BZ654" s="3189"/>
      <c r="CA654" s="3143"/>
      <c r="CB654" s="3143"/>
      <c r="CC654" s="3143"/>
    </row>
    <row r="655" spans="1:81" ht="16.5" customHeight="1">
      <c r="A655" s="3143"/>
      <c r="B655" s="3143"/>
      <c r="C655" s="3143"/>
      <c r="D655" s="3143"/>
      <c r="E655" s="3143"/>
      <c r="F655" s="3143"/>
      <c r="G655" s="3143"/>
      <c r="H655" s="3143"/>
      <c r="I655" s="3143"/>
      <c r="J655" s="3143"/>
      <c r="K655" s="3143"/>
      <c r="L655" s="3098"/>
      <c r="M655" s="3098"/>
      <c r="N655" s="3098"/>
      <c r="O655" s="3098"/>
      <c r="P655" s="3098"/>
      <c r="Q655" s="3098"/>
      <c r="R655" s="3098"/>
      <c r="S655" s="3098"/>
      <c r="T655" s="3098"/>
      <c r="U655" s="3098"/>
      <c r="V655" s="3098"/>
      <c r="W655" s="3098"/>
      <c r="X655" s="3098"/>
      <c r="Y655" s="3098"/>
      <c r="Z655" s="3098"/>
      <c r="AA655" s="3098"/>
      <c r="AB655" s="3098"/>
      <c r="AC655" s="3098"/>
      <c r="AD655" s="3098"/>
      <c r="AE655" s="3098"/>
      <c r="AF655" s="3098"/>
      <c r="AG655" s="3098"/>
      <c r="AH655" s="3098"/>
      <c r="AI655" s="3098"/>
      <c r="AJ655" s="3098"/>
      <c r="AK655" s="3098"/>
      <c r="AL655" s="3098"/>
      <c r="AM655" s="3098"/>
      <c r="AN655" s="3098"/>
      <c r="AO655" s="3143"/>
      <c r="AP655" s="3143"/>
      <c r="AQ655" s="3143"/>
      <c r="AR655" s="3143"/>
      <c r="AS655" s="3143"/>
      <c r="AT655" s="3143"/>
      <c r="AU655" s="3143"/>
      <c r="AV655" s="3143"/>
      <c r="AW655" s="3143"/>
      <c r="AX655" s="3143"/>
      <c r="AY655" s="3143"/>
      <c r="AZ655" s="3143"/>
      <c r="BA655" s="3143"/>
      <c r="BB655" s="3143"/>
      <c r="BC655" s="3143"/>
      <c r="BD655" s="3143"/>
      <c r="BE655" s="3143"/>
      <c r="BF655" s="3143"/>
      <c r="BG655" s="3143"/>
      <c r="BH655" s="3143"/>
      <c r="BI655" s="3143"/>
      <c r="BJ655" s="3143"/>
      <c r="BK655" s="3143"/>
      <c r="BL655" s="3143"/>
      <c r="BM655" s="3143"/>
      <c r="BN655" s="3143"/>
      <c r="BO655" s="3143"/>
      <c r="BP655" s="3143"/>
      <c r="BQ655" s="3189"/>
      <c r="BR655" s="3189"/>
      <c r="BS655" s="3189"/>
      <c r="BT655" s="3189"/>
      <c r="BU655" s="3189"/>
      <c r="BV655" s="3189"/>
      <c r="BW655" s="3189"/>
      <c r="BX655" s="3189"/>
      <c r="BY655" s="3189"/>
      <c r="BZ655" s="3189"/>
      <c r="CA655" s="3143"/>
      <c r="CB655" s="3143"/>
      <c r="CC655" s="3143"/>
    </row>
    <row r="656" spans="1:81" ht="16.5" customHeight="1">
      <c r="A656" s="3143"/>
      <c r="B656" s="3143"/>
      <c r="C656" s="3143"/>
      <c r="D656" s="3143"/>
      <c r="E656" s="3143"/>
      <c r="F656" s="3143"/>
      <c r="G656" s="3143"/>
      <c r="H656" s="3143"/>
      <c r="I656" s="3143"/>
      <c r="J656" s="3143"/>
      <c r="K656" s="3143"/>
      <c r="L656" s="3098"/>
      <c r="M656" s="3098"/>
      <c r="N656" s="3098"/>
      <c r="O656" s="3098"/>
      <c r="P656" s="3098"/>
      <c r="Q656" s="3098"/>
      <c r="R656" s="3098"/>
      <c r="S656" s="3098"/>
      <c r="T656" s="3098"/>
      <c r="U656" s="3098"/>
      <c r="V656" s="3098"/>
      <c r="W656" s="3098"/>
      <c r="X656" s="3098"/>
      <c r="Y656" s="3098"/>
      <c r="Z656" s="3098"/>
      <c r="AA656" s="3098"/>
      <c r="AB656" s="3098"/>
      <c r="AC656" s="3098"/>
      <c r="AD656" s="3098"/>
      <c r="AE656" s="3098"/>
      <c r="AF656" s="3098"/>
      <c r="AG656" s="3098"/>
      <c r="AH656" s="3098"/>
      <c r="AI656" s="3098"/>
      <c r="AJ656" s="3098"/>
      <c r="AK656" s="3098"/>
      <c r="AL656" s="3098"/>
      <c r="AM656" s="3098"/>
      <c r="AN656" s="3098"/>
      <c r="AO656" s="3143"/>
      <c r="AP656" s="3143"/>
      <c r="AQ656" s="3143"/>
      <c r="AR656" s="3143"/>
      <c r="AS656" s="3143"/>
      <c r="AT656" s="3143"/>
      <c r="AU656" s="3143"/>
      <c r="AV656" s="3143"/>
      <c r="AW656" s="3143"/>
      <c r="AX656" s="3143"/>
      <c r="AY656" s="3143"/>
      <c r="AZ656" s="3143"/>
      <c r="BA656" s="3143"/>
      <c r="BB656" s="3143"/>
      <c r="BC656" s="3143"/>
      <c r="BD656" s="3143"/>
      <c r="BE656" s="3143"/>
      <c r="BF656" s="3143"/>
      <c r="BG656" s="3143"/>
      <c r="BH656" s="3143"/>
      <c r="BI656" s="3143"/>
      <c r="BJ656" s="3143"/>
      <c r="BK656" s="3143"/>
      <c r="BL656" s="3143"/>
      <c r="BM656" s="3143"/>
      <c r="BN656" s="3143"/>
      <c r="BO656" s="3143"/>
      <c r="BP656" s="3143"/>
      <c r="BQ656" s="3189"/>
      <c r="BR656" s="3189"/>
      <c r="BS656" s="3189"/>
      <c r="BT656" s="3189"/>
      <c r="BU656" s="3189"/>
      <c r="BV656" s="3189"/>
      <c r="BW656" s="3189"/>
      <c r="BX656" s="3189"/>
      <c r="BY656" s="3189"/>
      <c r="BZ656" s="3189"/>
      <c r="CA656" s="3143"/>
      <c r="CB656" s="3143"/>
      <c r="CC656" s="3143"/>
    </row>
    <row r="657" spans="1:81" ht="16.5" customHeight="1">
      <c r="A657" s="3143"/>
      <c r="B657" s="3143"/>
      <c r="C657" s="3143"/>
      <c r="D657" s="3143"/>
      <c r="E657" s="3143"/>
      <c r="F657" s="3143"/>
      <c r="G657" s="3143"/>
      <c r="H657" s="3143"/>
      <c r="I657" s="3143"/>
      <c r="J657" s="3143"/>
      <c r="K657" s="3143"/>
      <c r="L657" s="3098"/>
      <c r="M657" s="3098"/>
      <c r="N657" s="3098"/>
      <c r="O657" s="3098"/>
      <c r="P657" s="3098"/>
      <c r="Q657" s="3098"/>
      <c r="R657" s="3098"/>
      <c r="S657" s="3098"/>
      <c r="T657" s="3098"/>
      <c r="U657" s="3098"/>
      <c r="V657" s="3098"/>
      <c r="W657" s="3098"/>
      <c r="X657" s="3098"/>
      <c r="Y657" s="3098"/>
      <c r="Z657" s="3098"/>
      <c r="AA657" s="3098"/>
      <c r="AB657" s="3098"/>
      <c r="AC657" s="3098"/>
      <c r="AD657" s="3098"/>
      <c r="AE657" s="3098"/>
      <c r="AF657" s="3098"/>
      <c r="AG657" s="3098"/>
      <c r="AH657" s="3098"/>
      <c r="AI657" s="3098"/>
      <c r="AJ657" s="3098"/>
      <c r="AK657" s="3098"/>
      <c r="AL657" s="3098"/>
      <c r="AM657" s="3098"/>
      <c r="AN657" s="3098"/>
      <c r="AO657" s="3143"/>
      <c r="AP657" s="3143"/>
      <c r="AQ657" s="3143"/>
      <c r="AR657" s="3143"/>
      <c r="AS657" s="3143"/>
      <c r="AT657" s="3143"/>
      <c r="AU657" s="3143"/>
      <c r="AV657" s="3143"/>
      <c r="AW657" s="3143"/>
      <c r="AX657" s="3143"/>
      <c r="AY657" s="3143"/>
      <c r="AZ657" s="3143"/>
      <c r="BA657" s="3143"/>
      <c r="BB657" s="3143"/>
      <c r="BC657" s="3143"/>
      <c r="BD657" s="3143"/>
      <c r="BE657" s="3143"/>
      <c r="BF657" s="3143"/>
      <c r="BG657" s="3143"/>
      <c r="BH657" s="3143"/>
      <c r="BI657" s="3143"/>
      <c r="BJ657" s="3143"/>
      <c r="BK657" s="3143"/>
      <c r="BL657" s="3143"/>
      <c r="BM657" s="3143"/>
      <c r="BN657" s="3143"/>
      <c r="BO657" s="3143"/>
      <c r="BP657" s="3143"/>
      <c r="BQ657" s="3189"/>
      <c r="BR657" s="3189"/>
      <c r="BS657" s="3189"/>
      <c r="BT657" s="3189"/>
      <c r="BU657" s="3189"/>
      <c r="BV657" s="3189"/>
      <c r="BW657" s="3189"/>
      <c r="BX657" s="3189"/>
      <c r="BY657" s="3189"/>
      <c r="BZ657" s="3189"/>
      <c r="CA657" s="3143"/>
      <c r="CB657" s="3143"/>
      <c r="CC657" s="3143"/>
    </row>
    <row r="658" spans="1:81" ht="16.5" customHeight="1">
      <c r="A658" s="3143"/>
      <c r="B658" s="3143"/>
      <c r="C658" s="3143"/>
      <c r="D658" s="3143"/>
      <c r="E658" s="3143"/>
      <c r="F658" s="3143"/>
      <c r="G658" s="3143"/>
      <c r="H658" s="3143"/>
      <c r="I658" s="3143"/>
      <c r="J658" s="3143"/>
      <c r="K658" s="3143"/>
      <c r="L658" s="3098"/>
      <c r="M658" s="3098"/>
      <c r="N658" s="3098"/>
      <c r="O658" s="3098"/>
      <c r="P658" s="3098"/>
      <c r="Q658" s="3098"/>
      <c r="R658" s="3098"/>
      <c r="S658" s="3098"/>
      <c r="T658" s="3098"/>
      <c r="U658" s="3098"/>
      <c r="V658" s="3098"/>
      <c r="W658" s="3098"/>
      <c r="X658" s="3098"/>
      <c r="Y658" s="3098"/>
      <c r="Z658" s="3098"/>
      <c r="AA658" s="3098"/>
      <c r="AB658" s="3098"/>
      <c r="AC658" s="3098"/>
      <c r="AD658" s="3098"/>
      <c r="AE658" s="3098"/>
      <c r="AF658" s="3098"/>
      <c r="AG658" s="3098"/>
      <c r="AH658" s="3098"/>
      <c r="AI658" s="3098"/>
      <c r="AJ658" s="3098"/>
      <c r="AK658" s="3098"/>
      <c r="AL658" s="3098"/>
      <c r="AM658" s="3098"/>
      <c r="AN658" s="3098"/>
      <c r="AO658" s="3143"/>
      <c r="AP658" s="3143"/>
      <c r="AQ658" s="3143"/>
      <c r="AR658" s="3143"/>
      <c r="AS658" s="3143"/>
      <c r="AT658" s="3143"/>
      <c r="AU658" s="3143"/>
      <c r="AV658" s="3143"/>
      <c r="AW658" s="3143"/>
      <c r="AX658" s="3143"/>
      <c r="AY658" s="3143"/>
      <c r="AZ658" s="3143"/>
      <c r="BA658" s="3143"/>
      <c r="BB658" s="3143"/>
      <c r="BC658" s="3143"/>
      <c r="BD658" s="3143"/>
      <c r="BE658" s="3143"/>
      <c r="BF658" s="3143"/>
      <c r="BG658" s="3143"/>
      <c r="BH658" s="3143"/>
      <c r="BI658" s="3143"/>
      <c r="BJ658" s="3143"/>
      <c r="BK658" s="3143"/>
      <c r="BL658" s="3143"/>
      <c r="BM658" s="3143"/>
      <c r="BN658" s="3143"/>
      <c r="BO658" s="3143"/>
      <c r="BP658" s="3143"/>
      <c r="BQ658" s="3189"/>
      <c r="BR658" s="3189"/>
      <c r="BS658" s="3189"/>
      <c r="BT658" s="3189"/>
      <c r="BU658" s="3189"/>
      <c r="BV658" s="3189"/>
      <c r="BW658" s="3189"/>
      <c r="BX658" s="3189"/>
      <c r="BY658" s="3189"/>
      <c r="BZ658" s="3189"/>
      <c r="CA658" s="3143"/>
      <c r="CB658" s="3143"/>
      <c r="CC658" s="3143"/>
    </row>
    <row r="659" spans="1:81" ht="16.5" customHeight="1">
      <c r="A659" s="3143"/>
      <c r="B659" s="3143"/>
      <c r="C659" s="3143"/>
      <c r="D659" s="3143"/>
      <c r="E659" s="3143"/>
      <c r="F659" s="3143"/>
      <c r="G659" s="3143"/>
      <c r="H659" s="3143"/>
      <c r="I659" s="3143"/>
      <c r="J659" s="3143"/>
      <c r="K659" s="3143"/>
      <c r="L659" s="3098"/>
      <c r="M659" s="3098"/>
      <c r="N659" s="3098"/>
      <c r="O659" s="3098"/>
      <c r="P659" s="3098"/>
      <c r="Q659" s="3098"/>
      <c r="R659" s="3098"/>
      <c r="S659" s="3098"/>
      <c r="T659" s="3098"/>
      <c r="U659" s="3098"/>
      <c r="V659" s="3098"/>
      <c r="W659" s="3098"/>
      <c r="X659" s="3098"/>
      <c r="Y659" s="3098"/>
      <c r="Z659" s="3098"/>
      <c r="AA659" s="3098"/>
      <c r="AB659" s="3098"/>
      <c r="AC659" s="3098"/>
      <c r="AD659" s="3098"/>
      <c r="AE659" s="3098"/>
      <c r="AF659" s="3098"/>
      <c r="AG659" s="3098"/>
      <c r="AH659" s="3098"/>
      <c r="AI659" s="3098"/>
      <c r="AJ659" s="3098"/>
      <c r="AK659" s="3098"/>
      <c r="AL659" s="3098"/>
      <c r="AM659" s="3098"/>
      <c r="AN659" s="3098"/>
      <c r="AO659" s="3143"/>
      <c r="AP659" s="3143"/>
      <c r="AQ659" s="3143"/>
      <c r="AR659" s="3143"/>
      <c r="AS659" s="3143"/>
      <c r="AT659" s="3143"/>
      <c r="AU659" s="3143"/>
      <c r="AV659" s="3143"/>
      <c r="AW659" s="3143"/>
      <c r="AX659" s="3143"/>
      <c r="AY659" s="3143"/>
      <c r="AZ659" s="3143"/>
      <c r="BA659" s="3143"/>
      <c r="BB659" s="3143"/>
      <c r="BC659" s="3143"/>
      <c r="BD659" s="3143"/>
      <c r="BE659" s="3143"/>
      <c r="BF659" s="3143"/>
      <c r="BG659" s="3143"/>
      <c r="BH659" s="3143"/>
      <c r="BI659" s="3143"/>
      <c r="BJ659" s="3143"/>
      <c r="BK659" s="3143"/>
      <c r="BL659" s="3143"/>
      <c r="BM659" s="3143"/>
      <c r="BN659" s="3143"/>
      <c r="BO659" s="3143"/>
      <c r="BP659" s="3143"/>
      <c r="BQ659" s="3189"/>
      <c r="BR659" s="3189"/>
      <c r="BS659" s="3189"/>
      <c r="BT659" s="3189"/>
      <c r="BU659" s="3189"/>
      <c r="BV659" s="3189"/>
      <c r="BW659" s="3189"/>
      <c r="BX659" s="3189"/>
      <c r="BY659" s="3189"/>
      <c r="BZ659" s="3189"/>
      <c r="CA659" s="3143"/>
      <c r="CB659" s="3143"/>
      <c r="CC659" s="3143"/>
    </row>
    <row r="660" spans="1:81" ht="16.5" customHeight="1">
      <c r="A660" s="3143"/>
      <c r="B660" s="3143"/>
      <c r="C660" s="3143"/>
      <c r="D660" s="3143"/>
      <c r="E660" s="3143"/>
      <c r="F660" s="3143"/>
      <c r="G660" s="3143"/>
      <c r="H660" s="3143"/>
      <c r="I660" s="3143"/>
      <c r="J660" s="3143"/>
      <c r="K660" s="3143"/>
      <c r="L660" s="3098"/>
      <c r="M660" s="3098"/>
      <c r="N660" s="3098"/>
      <c r="O660" s="3098"/>
      <c r="P660" s="3098"/>
      <c r="Q660" s="3098"/>
      <c r="R660" s="3098"/>
      <c r="S660" s="3098"/>
      <c r="T660" s="3098"/>
      <c r="U660" s="3098"/>
      <c r="V660" s="3098"/>
      <c r="W660" s="3098"/>
      <c r="X660" s="3098"/>
      <c r="Y660" s="3098"/>
      <c r="Z660" s="3098"/>
      <c r="AA660" s="3098"/>
      <c r="AB660" s="3098"/>
      <c r="AC660" s="3098"/>
      <c r="AD660" s="3098"/>
      <c r="AE660" s="3098"/>
      <c r="AF660" s="3098"/>
      <c r="AG660" s="3098"/>
      <c r="AH660" s="3098"/>
      <c r="AI660" s="3098"/>
      <c r="AJ660" s="3098"/>
      <c r="AK660" s="3098"/>
      <c r="AL660" s="3098"/>
      <c r="AM660" s="3098"/>
      <c r="AN660" s="3098"/>
      <c r="AO660" s="3143"/>
      <c r="AP660" s="3143"/>
      <c r="AQ660" s="3143"/>
      <c r="AR660" s="3143"/>
      <c r="AS660" s="3143"/>
      <c r="AT660" s="3143"/>
      <c r="AU660" s="3143"/>
      <c r="AV660" s="3143"/>
      <c r="AW660" s="3143"/>
      <c r="AX660" s="3143"/>
      <c r="AY660" s="3143"/>
      <c r="AZ660" s="3143"/>
      <c r="BA660" s="3143"/>
      <c r="BB660" s="3143"/>
      <c r="BC660" s="3143"/>
      <c r="BD660" s="3143"/>
      <c r="BE660" s="3143"/>
      <c r="BF660" s="3143"/>
      <c r="BG660" s="3143"/>
      <c r="BH660" s="3143"/>
      <c r="BI660" s="3143"/>
      <c r="BJ660" s="3143"/>
      <c r="BK660" s="3143"/>
      <c r="BL660" s="3143"/>
      <c r="BM660" s="3143"/>
      <c r="BN660" s="3143"/>
      <c r="BO660" s="3143"/>
      <c r="BP660" s="3143"/>
      <c r="BQ660" s="3189"/>
      <c r="BR660" s="3189"/>
      <c r="BS660" s="3189"/>
      <c r="BT660" s="3189"/>
      <c r="BU660" s="3189"/>
      <c r="BV660" s="3189"/>
      <c r="BW660" s="3189"/>
      <c r="BX660" s="3189"/>
      <c r="BY660" s="3189"/>
      <c r="BZ660" s="3189"/>
      <c r="CA660" s="3143"/>
      <c r="CB660" s="3143"/>
      <c r="CC660" s="3143"/>
    </row>
    <row r="661" spans="1:81" ht="16.5" customHeight="1">
      <c r="A661" s="3143"/>
      <c r="B661" s="3143"/>
      <c r="C661" s="3143"/>
      <c r="D661" s="3143"/>
      <c r="E661" s="3143"/>
      <c r="F661" s="3143"/>
      <c r="G661" s="3143"/>
      <c r="H661" s="3143"/>
      <c r="I661" s="3143"/>
      <c r="J661" s="3143"/>
      <c r="K661" s="3143"/>
      <c r="L661" s="3098"/>
      <c r="M661" s="3098"/>
      <c r="N661" s="3098"/>
      <c r="O661" s="3098"/>
      <c r="P661" s="3098"/>
      <c r="Q661" s="3098"/>
      <c r="R661" s="3098"/>
      <c r="S661" s="3098"/>
      <c r="T661" s="3098"/>
      <c r="U661" s="3098"/>
      <c r="V661" s="3098"/>
      <c r="W661" s="3098"/>
      <c r="X661" s="3098"/>
      <c r="Y661" s="3098"/>
      <c r="Z661" s="3098"/>
      <c r="AA661" s="3098"/>
      <c r="AB661" s="3098"/>
      <c r="AC661" s="3098"/>
      <c r="AD661" s="3098"/>
      <c r="AE661" s="3098"/>
      <c r="AF661" s="3098"/>
      <c r="AG661" s="3098"/>
      <c r="AH661" s="3098"/>
      <c r="AI661" s="3098"/>
      <c r="AJ661" s="3098"/>
      <c r="AK661" s="3098"/>
      <c r="AL661" s="3098"/>
      <c r="AM661" s="3098"/>
      <c r="AN661" s="3098"/>
      <c r="AO661" s="3143"/>
      <c r="AP661" s="3143"/>
      <c r="AQ661" s="3143"/>
      <c r="AR661" s="3143"/>
      <c r="AS661" s="3143"/>
      <c r="AT661" s="3143"/>
      <c r="AU661" s="3143"/>
      <c r="AV661" s="3143"/>
      <c r="AW661" s="3143"/>
      <c r="AX661" s="3143"/>
      <c r="AY661" s="3143"/>
      <c r="AZ661" s="3143"/>
      <c r="BA661" s="3143"/>
      <c r="BB661" s="3143"/>
      <c r="BC661" s="3143"/>
      <c r="BD661" s="3143"/>
      <c r="BE661" s="3143"/>
      <c r="BF661" s="3143"/>
      <c r="BG661" s="3143"/>
      <c r="BH661" s="3143"/>
      <c r="BI661" s="3143"/>
      <c r="BJ661" s="3143"/>
      <c r="BK661" s="3143"/>
      <c r="BL661" s="3143"/>
      <c r="BM661" s="3143"/>
      <c r="BN661" s="3143"/>
      <c r="BO661" s="3143"/>
      <c r="BP661" s="3143"/>
      <c r="BQ661" s="3189"/>
      <c r="BR661" s="3189"/>
      <c r="BS661" s="3189"/>
      <c r="BT661" s="3189"/>
      <c r="BU661" s="3189"/>
      <c r="BV661" s="3189"/>
      <c r="BW661" s="3189"/>
      <c r="BX661" s="3189"/>
      <c r="BY661" s="3189"/>
      <c r="BZ661" s="3189"/>
      <c r="CA661" s="3143"/>
      <c r="CB661" s="3143"/>
      <c r="CC661" s="3143"/>
    </row>
    <row r="662" spans="1:81" ht="16.5" customHeight="1">
      <c r="A662" s="3143"/>
      <c r="B662" s="3143"/>
      <c r="C662" s="3143"/>
      <c r="D662" s="3143"/>
      <c r="E662" s="3143"/>
      <c r="F662" s="3143"/>
      <c r="G662" s="3143"/>
      <c r="H662" s="3143"/>
      <c r="I662" s="3143"/>
      <c r="J662" s="3143"/>
      <c r="K662" s="3143"/>
      <c r="L662" s="3098"/>
      <c r="M662" s="3098"/>
      <c r="N662" s="3098"/>
      <c r="O662" s="3098"/>
      <c r="P662" s="3098"/>
      <c r="Q662" s="3098"/>
      <c r="R662" s="3098"/>
      <c r="S662" s="3098"/>
      <c r="T662" s="3098"/>
      <c r="U662" s="3098"/>
      <c r="V662" s="3098"/>
      <c r="W662" s="3098"/>
      <c r="X662" s="3098"/>
      <c r="Y662" s="3098"/>
      <c r="Z662" s="3098"/>
      <c r="AA662" s="3098"/>
      <c r="AB662" s="3098"/>
      <c r="AC662" s="3098"/>
      <c r="AD662" s="3098"/>
      <c r="AE662" s="3098"/>
      <c r="AF662" s="3098"/>
      <c r="AG662" s="3098"/>
      <c r="AH662" s="3098"/>
      <c r="AI662" s="3098"/>
      <c r="AJ662" s="3098"/>
      <c r="AK662" s="3098"/>
      <c r="AL662" s="3098"/>
      <c r="AM662" s="3098"/>
      <c r="AN662" s="3098"/>
      <c r="AO662" s="3143"/>
      <c r="AP662" s="3143"/>
      <c r="AQ662" s="3143"/>
      <c r="AR662" s="3143"/>
      <c r="AS662" s="3143"/>
      <c r="AT662" s="3143"/>
      <c r="AU662" s="3143"/>
      <c r="AV662" s="3143"/>
      <c r="AW662" s="3143"/>
      <c r="AX662" s="3143"/>
      <c r="AY662" s="3143"/>
      <c r="AZ662" s="3143"/>
      <c r="BA662" s="3143"/>
      <c r="BB662" s="3143"/>
      <c r="BC662" s="3143"/>
      <c r="BD662" s="3143"/>
      <c r="BE662" s="3143"/>
      <c r="BF662" s="3143"/>
      <c r="BG662" s="3143"/>
      <c r="BH662" s="3143"/>
      <c r="BI662" s="3143"/>
      <c r="BJ662" s="3143"/>
      <c r="BK662" s="3143"/>
      <c r="BL662" s="3143"/>
      <c r="BM662" s="3143"/>
      <c r="BN662" s="3143"/>
      <c r="BO662" s="3143"/>
      <c r="BP662" s="3143"/>
      <c r="BQ662" s="3189"/>
      <c r="BR662" s="3189"/>
      <c r="BS662" s="3189"/>
      <c r="BT662" s="3189"/>
      <c r="BU662" s="3189"/>
      <c r="BV662" s="3189"/>
      <c r="BW662" s="3189"/>
      <c r="BX662" s="3189"/>
      <c r="BY662" s="3189"/>
      <c r="BZ662" s="3189"/>
      <c r="CA662" s="3143"/>
      <c r="CB662" s="3143"/>
      <c r="CC662" s="3143"/>
    </row>
    <row r="663" spans="1:81" ht="16.5" customHeight="1">
      <c r="A663" s="3143"/>
      <c r="B663" s="3143"/>
      <c r="C663" s="3143"/>
      <c r="D663" s="3143"/>
      <c r="E663" s="3143"/>
      <c r="F663" s="3143"/>
      <c r="G663" s="3143"/>
      <c r="H663" s="3143"/>
      <c r="I663" s="3143"/>
      <c r="J663" s="3143"/>
      <c r="K663" s="3143"/>
      <c r="L663" s="3098"/>
      <c r="M663" s="3098"/>
      <c r="N663" s="3098"/>
      <c r="O663" s="3098"/>
      <c r="P663" s="3098"/>
      <c r="Q663" s="3098"/>
      <c r="R663" s="3098"/>
      <c r="S663" s="3098"/>
      <c r="T663" s="3098"/>
      <c r="U663" s="3098"/>
      <c r="V663" s="3098"/>
      <c r="W663" s="3098"/>
      <c r="X663" s="3098"/>
      <c r="Y663" s="3098"/>
      <c r="Z663" s="3098"/>
      <c r="AA663" s="3098"/>
      <c r="AB663" s="3098"/>
      <c r="AC663" s="3098"/>
      <c r="AD663" s="3098"/>
      <c r="AE663" s="3098"/>
      <c r="AF663" s="3098"/>
      <c r="AG663" s="3098"/>
      <c r="AH663" s="3098"/>
      <c r="AI663" s="3098"/>
      <c r="AJ663" s="3098"/>
      <c r="AK663" s="3098"/>
      <c r="AL663" s="3098"/>
      <c r="AM663" s="3098"/>
      <c r="AN663" s="3098"/>
      <c r="AO663" s="3143"/>
      <c r="AP663" s="3143"/>
      <c r="AQ663" s="3143"/>
      <c r="AR663" s="3143"/>
      <c r="AS663" s="3143"/>
      <c r="AT663" s="3143"/>
      <c r="AU663" s="3143"/>
      <c r="AV663" s="3143"/>
      <c r="AW663" s="3143"/>
      <c r="AX663" s="3143"/>
      <c r="AY663" s="3143"/>
      <c r="AZ663" s="3143"/>
      <c r="BA663" s="3143"/>
      <c r="BB663" s="3143"/>
      <c r="BC663" s="3143"/>
      <c r="BD663" s="3143"/>
      <c r="BE663" s="3143"/>
      <c r="BF663" s="3143"/>
      <c r="BG663" s="3143"/>
      <c r="BH663" s="3143"/>
      <c r="BI663" s="3143"/>
      <c r="BJ663" s="3143"/>
      <c r="BK663" s="3143"/>
      <c r="BL663" s="3143"/>
      <c r="BM663" s="3143"/>
      <c r="BN663" s="3143"/>
      <c r="BO663" s="3143"/>
      <c r="BP663" s="3143"/>
      <c r="BQ663" s="3189"/>
      <c r="BR663" s="3189"/>
      <c r="BS663" s="3189"/>
      <c r="BT663" s="3189"/>
      <c r="BU663" s="3189"/>
      <c r="BV663" s="3189"/>
      <c r="BW663" s="3189"/>
      <c r="BX663" s="3189"/>
      <c r="BY663" s="3189"/>
      <c r="BZ663" s="3189"/>
      <c r="CA663" s="3143"/>
      <c r="CB663" s="3143"/>
      <c r="CC663" s="3143"/>
    </row>
    <row r="664" spans="1:81" ht="16.5" customHeight="1">
      <c r="A664" s="3143"/>
      <c r="B664" s="3143"/>
      <c r="C664" s="3143"/>
      <c r="D664" s="3143"/>
      <c r="E664" s="3143"/>
      <c r="F664" s="3143"/>
      <c r="G664" s="3143"/>
      <c r="H664" s="3143"/>
      <c r="I664" s="3143"/>
      <c r="J664" s="3143"/>
      <c r="K664" s="3143"/>
      <c r="L664" s="3098"/>
      <c r="M664" s="3098"/>
      <c r="N664" s="3098"/>
      <c r="O664" s="3098"/>
      <c r="P664" s="3098"/>
      <c r="Q664" s="3098"/>
      <c r="R664" s="3098"/>
      <c r="S664" s="3098"/>
      <c r="T664" s="3098"/>
      <c r="U664" s="3098"/>
      <c r="V664" s="3098"/>
      <c r="W664" s="3098"/>
      <c r="X664" s="3098"/>
      <c r="Y664" s="3098"/>
      <c r="Z664" s="3098"/>
      <c r="AA664" s="3098"/>
      <c r="AB664" s="3098"/>
      <c r="AC664" s="3098"/>
      <c r="AD664" s="3098"/>
      <c r="AE664" s="3098"/>
      <c r="AF664" s="3098"/>
      <c r="AG664" s="3098"/>
      <c r="AH664" s="3098"/>
      <c r="AI664" s="3098"/>
      <c r="AJ664" s="3098"/>
      <c r="AK664" s="3098"/>
      <c r="AL664" s="3098"/>
      <c r="AM664" s="3098"/>
      <c r="AN664" s="3098"/>
      <c r="AO664" s="3143"/>
      <c r="AP664" s="3143"/>
      <c r="AQ664" s="3143"/>
      <c r="AR664" s="3143"/>
      <c r="AS664" s="3143"/>
      <c r="AT664" s="3143"/>
      <c r="AU664" s="3143"/>
      <c r="AV664" s="3143"/>
      <c r="AW664" s="3143"/>
      <c r="AX664" s="3143"/>
      <c r="AY664" s="3143"/>
      <c r="AZ664" s="3143"/>
      <c r="BA664" s="3143"/>
      <c r="BB664" s="3143"/>
      <c r="BC664" s="3143"/>
      <c r="BD664" s="3143"/>
      <c r="BE664" s="3143"/>
      <c r="BF664" s="3143"/>
      <c r="BG664" s="3143"/>
      <c r="BH664" s="3143"/>
      <c r="BI664" s="3143"/>
      <c r="BJ664" s="3143"/>
      <c r="BK664" s="3143"/>
      <c r="BL664" s="3143"/>
      <c r="BM664" s="3143"/>
      <c r="BN664" s="3143"/>
      <c r="BO664" s="3143"/>
      <c r="BP664" s="3143"/>
      <c r="BQ664" s="3189"/>
      <c r="BR664" s="3189"/>
      <c r="BS664" s="3189"/>
      <c r="BT664" s="3189"/>
      <c r="BU664" s="3189"/>
      <c r="BV664" s="3189"/>
      <c r="BW664" s="3189"/>
      <c r="BX664" s="3189"/>
      <c r="BY664" s="3189"/>
      <c r="BZ664" s="3189"/>
      <c r="CA664" s="3143"/>
      <c r="CB664" s="3143"/>
      <c r="CC664" s="3143"/>
    </row>
    <row r="665" spans="1:81" ht="16.5" customHeight="1">
      <c r="A665" s="3143"/>
      <c r="B665" s="3143"/>
      <c r="C665" s="3143"/>
      <c r="D665" s="3143"/>
      <c r="E665" s="3143"/>
      <c r="F665" s="3143"/>
      <c r="G665" s="3143"/>
      <c r="H665" s="3143"/>
      <c r="I665" s="3143"/>
      <c r="J665" s="3143"/>
      <c r="K665" s="3143"/>
      <c r="L665" s="3098"/>
      <c r="M665" s="3098"/>
      <c r="N665" s="3098"/>
      <c r="O665" s="3098"/>
      <c r="P665" s="3098"/>
      <c r="Q665" s="3098"/>
      <c r="R665" s="3098"/>
      <c r="S665" s="3098"/>
      <c r="T665" s="3098"/>
      <c r="U665" s="3098"/>
      <c r="V665" s="3098"/>
      <c r="W665" s="3098"/>
      <c r="X665" s="3098"/>
      <c r="Y665" s="3098"/>
      <c r="Z665" s="3098"/>
      <c r="AA665" s="3098"/>
      <c r="AB665" s="3098"/>
      <c r="AC665" s="3098"/>
      <c r="AD665" s="3098"/>
      <c r="AE665" s="3098"/>
      <c r="AF665" s="3098"/>
      <c r="AG665" s="3098"/>
      <c r="AH665" s="3098"/>
      <c r="AI665" s="3098"/>
      <c r="AJ665" s="3098"/>
      <c r="AK665" s="3098"/>
      <c r="AL665" s="3098"/>
      <c r="AM665" s="3098"/>
      <c r="AN665" s="3098"/>
      <c r="AO665" s="3143"/>
      <c r="AP665" s="3143"/>
      <c r="AQ665" s="3143"/>
      <c r="AR665" s="3143"/>
      <c r="AS665" s="3143"/>
      <c r="AT665" s="3143"/>
      <c r="AU665" s="3143"/>
      <c r="AV665" s="3143"/>
      <c r="AW665" s="3143"/>
      <c r="AX665" s="3143"/>
      <c r="AY665" s="3143"/>
      <c r="AZ665" s="3143"/>
      <c r="BA665" s="3143"/>
      <c r="BB665" s="3143"/>
      <c r="BC665" s="3143"/>
      <c r="BD665" s="3143"/>
      <c r="BE665" s="3143"/>
      <c r="BF665" s="3143"/>
      <c r="BG665" s="3143"/>
      <c r="BH665" s="3143"/>
      <c r="BI665" s="3143"/>
      <c r="BJ665" s="3143"/>
      <c r="BK665" s="3143"/>
      <c r="BL665" s="3143"/>
      <c r="BM665" s="3143"/>
      <c r="BN665" s="3143"/>
      <c r="BO665" s="3143"/>
      <c r="BP665" s="3143"/>
      <c r="BQ665" s="3189"/>
      <c r="BR665" s="3189"/>
      <c r="BS665" s="3189"/>
      <c r="BT665" s="3189"/>
      <c r="BU665" s="3189"/>
      <c r="BV665" s="3189"/>
      <c r="BW665" s="3189"/>
      <c r="BX665" s="3189"/>
      <c r="BY665" s="3189"/>
      <c r="BZ665" s="3189"/>
      <c r="CA665" s="3143"/>
      <c r="CB665" s="3143"/>
      <c r="CC665" s="3143"/>
    </row>
    <row r="666" spans="1:81" ht="16.5" customHeight="1">
      <c r="A666" s="3143"/>
      <c r="B666" s="3143"/>
      <c r="C666" s="3143"/>
      <c r="D666" s="3143"/>
      <c r="E666" s="3143"/>
      <c r="F666" s="3143"/>
      <c r="G666" s="3143"/>
      <c r="H666" s="3143"/>
      <c r="I666" s="3143"/>
      <c r="J666" s="3143"/>
      <c r="K666" s="3143"/>
      <c r="L666" s="3098"/>
      <c r="M666" s="3098"/>
      <c r="N666" s="3098"/>
      <c r="O666" s="3098"/>
      <c r="P666" s="3098"/>
      <c r="Q666" s="3098"/>
      <c r="R666" s="3098"/>
      <c r="S666" s="3098"/>
      <c r="T666" s="3098"/>
      <c r="U666" s="3098"/>
      <c r="V666" s="3098"/>
      <c r="W666" s="3098"/>
      <c r="X666" s="3098"/>
      <c r="Y666" s="3098"/>
      <c r="Z666" s="3098"/>
      <c r="AA666" s="3098"/>
      <c r="AB666" s="3098"/>
      <c r="AC666" s="3098"/>
      <c r="AD666" s="3098"/>
      <c r="AE666" s="3098"/>
      <c r="AF666" s="3098"/>
      <c r="AG666" s="3098"/>
      <c r="AH666" s="3098"/>
      <c r="AI666" s="3098"/>
      <c r="AJ666" s="3098"/>
      <c r="AK666" s="3098"/>
      <c r="AL666" s="3098"/>
      <c r="AM666" s="3098"/>
      <c r="AN666" s="3098"/>
      <c r="AO666" s="3143"/>
      <c r="AP666" s="3143"/>
      <c r="AQ666" s="3143"/>
      <c r="AR666" s="3143"/>
      <c r="AS666" s="3143"/>
      <c r="AT666" s="3143"/>
      <c r="AU666" s="3143"/>
      <c r="AV666" s="3143"/>
      <c r="AW666" s="3143"/>
      <c r="AX666" s="3143"/>
      <c r="AY666" s="3143"/>
      <c r="AZ666" s="3143"/>
      <c r="BA666" s="3143"/>
      <c r="BB666" s="3143"/>
      <c r="BC666" s="3143"/>
      <c r="BD666" s="3143"/>
      <c r="BE666" s="3143"/>
      <c r="BF666" s="3143"/>
      <c r="BG666" s="3143"/>
      <c r="BH666" s="3143"/>
      <c r="BI666" s="3143"/>
      <c r="BJ666" s="3143"/>
      <c r="BK666" s="3143"/>
      <c r="BL666" s="3143"/>
      <c r="BM666" s="3143"/>
      <c r="BN666" s="3143"/>
      <c r="BO666" s="3143"/>
      <c r="BP666" s="3143"/>
      <c r="BQ666" s="3189"/>
      <c r="BR666" s="3189"/>
      <c r="BS666" s="3189"/>
      <c r="BT666" s="3189"/>
      <c r="BU666" s="3189"/>
      <c r="BV666" s="3189"/>
      <c r="BW666" s="3189"/>
      <c r="BX666" s="3189"/>
      <c r="BY666" s="3189"/>
      <c r="BZ666" s="3189"/>
      <c r="CA666" s="3143"/>
      <c r="CB666" s="3143"/>
      <c r="CC666" s="3143"/>
    </row>
    <row r="667" spans="1:81" ht="16.5" customHeight="1">
      <c r="A667" s="3143"/>
      <c r="B667" s="3143"/>
      <c r="C667" s="3143"/>
      <c r="D667" s="3143"/>
      <c r="E667" s="3143"/>
      <c r="F667" s="3143"/>
      <c r="G667" s="3143"/>
      <c r="H667" s="3143"/>
      <c r="I667" s="3143"/>
      <c r="J667" s="3143"/>
      <c r="K667" s="3143"/>
      <c r="L667" s="3098"/>
      <c r="M667" s="3098"/>
      <c r="N667" s="3098"/>
      <c r="O667" s="3098"/>
      <c r="P667" s="3098"/>
      <c r="Q667" s="3098"/>
      <c r="R667" s="3098"/>
      <c r="S667" s="3098"/>
      <c r="T667" s="3098"/>
      <c r="U667" s="3098"/>
      <c r="V667" s="3098"/>
      <c r="W667" s="3098"/>
      <c r="X667" s="3098"/>
      <c r="Y667" s="3098"/>
      <c r="Z667" s="3098"/>
      <c r="AA667" s="3098"/>
      <c r="AB667" s="3098"/>
      <c r="AC667" s="3098"/>
      <c r="AD667" s="3098"/>
      <c r="AE667" s="3098"/>
      <c r="AF667" s="3098"/>
      <c r="AG667" s="3098"/>
      <c r="AH667" s="3098"/>
      <c r="AI667" s="3098"/>
      <c r="AJ667" s="3098"/>
      <c r="AK667" s="3098"/>
      <c r="AL667" s="3098"/>
      <c r="AM667" s="3098"/>
      <c r="AN667" s="3098"/>
      <c r="AO667" s="3143"/>
      <c r="AP667" s="3143"/>
      <c r="AQ667" s="3143"/>
      <c r="AR667" s="3143"/>
      <c r="AS667" s="3143"/>
      <c r="AT667" s="3143"/>
      <c r="AU667" s="3143"/>
      <c r="AV667" s="3143"/>
      <c r="AW667" s="3143"/>
      <c r="AX667" s="3143"/>
      <c r="AY667" s="3143"/>
      <c r="AZ667" s="3143"/>
      <c r="BA667" s="3143"/>
      <c r="BB667" s="3143"/>
      <c r="BC667" s="3143"/>
      <c r="BD667" s="3143"/>
      <c r="BE667" s="3143"/>
      <c r="BF667" s="3143"/>
      <c r="BG667" s="3143"/>
      <c r="BH667" s="3143"/>
      <c r="BI667" s="3143"/>
      <c r="BJ667" s="3143"/>
      <c r="BK667" s="3143"/>
      <c r="BL667" s="3143"/>
      <c r="BM667" s="3143"/>
      <c r="BN667" s="3143"/>
      <c r="BO667" s="3143"/>
      <c r="BP667" s="3143"/>
      <c r="BQ667" s="3189"/>
      <c r="BR667" s="3189"/>
      <c r="BS667" s="3189"/>
      <c r="BT667" s="3189"/>
      <c r="BU667" s="3189"/>
      <c r="BV667" s="3189"/>
      <c r="BW667" s="3189"/>
      <c r="BX667" s="3189"/>
      <c r="BY667" s="3189"/>
      <c r="BZ667" s="3189"/>
      <c r="CA667" s="3143"/>
      <c r="CB667" s="3143"/>
      <c r="CC667" s="3143"/>
    </row>
    <row r="668" spans="1:81" ht="16.5" customHeight="1">
      <c r="A668" s="3143"/>
      <c r="B668" s="3143"/>
      <c r="C668" s="3143"/>
      <c r="D668" s="3143"/>
      <c r="E668" s="3143"/>
      <c r="F668" s="3143"/>
      <c r="G668" s="3143"/>
      <c r="H668" s="3143"/>
      <c r="I668" s="3143"/>
      <c r="J668" s="3143"/>
      <c r="K668" s="3143"/>
      <c r="L668" s="3098"/>
      <c r="M668" s="3098"/>
      <c r="N668" s="3098"/>
      <c r="O668" s="3098"/>
      <c r="P668" s="3098"/>
      <c r="Q668" s="3098"/>
      <c r="R668" s="3098"/>
      <c r="S668" s="3098"/>
      <c r="T668" s="3098"/>
      <c r="U668" s="3098"/>
      <c r="V668" s="3098"/>
      <c r="W668" s="3098"/>
      <c r="X668" s="3098"/>
      <c r="Y668" s="3098"/>
      <c r="Z668" s="3098"/>
      <c r="AA668" s="3098"/>
      <c r="AB668" s="3098"/>
      <c r="AC668" s="3098"/>
      <c r="AD668" s="3098"/>
      <c r="AE668" s="3098"/>
      <c r="AF668" s="3098"/>
      <c r="AG668" s="3098"/>
      <c r="AH668" s="3098"/>
      <c r="AI668" s="3098"/>
      <c r="AJ668" s="3098"/>
      <c r="AK668" s="3098"/>
      <c r="AL668" s="3098"/>
      <c r="AM668" s="3098"/>
      <c r="AN668" s="3098"/>
      <c r="AO668" s="3143"/>
      <c r="AP668" s="3143"/>
      <c r="AQ668" s="3143"/>
      <c r="AR668" s="3143"/>
      <c r="AS668" s="3143"/>
      <c r="AT668" s="3143"/>
      <c r="AU668" s="3143"/>
      <c r="AV668" s="3143"/>
      <c r="AW668" s="3143"/>
      <c r="AX668" s="3143"/>
      <c r="AY668" s="3143"/>
      <c r="AZ668" s="3143"/>
      <c r="BA668" s="3143"/>
      <c r="BB668" s="3143"/>
      <c r="BC668" s="3143"/>
      <c r="BD668" s="3143"/>
      <c r="BE668" s="3143"/>
      <c r="BF668" s="3143"/>
      <c r="BG668" s="3143"/>
      <c r="BH668" s="3143"/>
      <c r="BI668" s="3143"/>
      <c r="BJ668" s="3143"/>
      <c r="BK668" s="3143"/>
      <c r="BL668" s="3143"/>
      <c r="BM668" s="3143"/>
      <c r="BN668" s="3143"/>
      <c r="BO668" s="3143"/>
      <c r="BP668" s="3143"/>
      <c r="BQ668" s="3189"/>
      <c r="BR668" s="3189"/>
      <c r="BS668" s="3189"/>
      <c r="BT668" s="3189"/>
      <c r="BU668" s="3189"/>
      <c r="BV668" s="3189"/>
      <c r="BW668" s="3189"/>
      <c r="BX668" s="3189"/>
      <c r="BY668" s="3189"/>
      <c r="BZ668" s="3189"/>
      <c r="CA668" s="3143"/>
      <c r="CB668" s="3143"/>
      <c r="CC668" s="3143"/>
    </row>
    <row r="669" spans="1:81" ht="16.5" customHeight="1">
      <c r="A669" s="3143"/>
      <c r="B669" s="3143"/>
      <c r="C669" s="3143"/>
      <c r="D669" s="3143"/>
      <c r="E669" s="3143"/>
      <c r="F669" s="3143"/>
      <c r="G669" s="3143"/>
      <c r="H669" s="3143"/>
      <c r="I669" s="3143"/>
      <c r="J669" s="3143"/>
      <c r="K669" s="3143"/>
      <c r="L669" s="3098"/>
      <c r="M669" s="3098"/>
      <c r="N669" s="3098"/>
      <c r="O669" s="3098"/>
      <c r="P669" s="3098"/>
      <c r="Q669" s="3098"/>
      <c r="R669" s="3098"/>
      <c r="S669" s="3098"/>
      <c r="T669" s="3098"/>
      <c r="U669" s="3098"/>
      <c r="V669" s="3098"/>
      <c r="W669" s="3098"/>
      <c r="X669" s="3098"/>
      <c r="Y669" s="3098"/>
      <c r="Z669" s="3098"/>
      <c r="AA669" s="3098"/>
      <c r="AB669" s="3098"/>
      <c r="AC669" s="3098"/>
      <c r="AD669" s="3098"/>
      <c r="AE669" s="3098"/>
      <c r="AF669" s="3098"/>
      <c r="AG669" s="3098"/>
      <c r="AH669" s="3098"/>
      <c r="AI669" s="3098"/>
      <c r="AJ669" s="3098"/>
      <c r="AK669" s="3098"/>
      <c r="AL669" s="3098"/>
      <c r="AM669" s="3098"/>
      <c r="AN669" s="3098"/>
      <c r="AO669" s="3143"/>
      <c r="AP669" s="3143"/>
      <c r="AQ669" s="3143"/>
      <c r="AR669" s="3143"/>
      <c r="AS669" s="3143"/>
      <c r="AT669" s="3143"/>
      <c r="AU669" s="3143"/>
      <c r="AV669" s="3143"/>
      <c r="AW669" s="3143"/>
      <c r="AX669" s="3143"/>
      <c r="AY669" s="3143"/>
      <c r="AZ669" s="3143"/>
      <c r="BA669" s="3143"/>
      <c r="BB669" s="3143"/>
      <c r="BC669" s="3143"/>
      <c r="BD669" s="3143"/>
      <c r="BE669" s="3143"/>
      <c r="BF669" s="3143"/>
      <c r="BG669" s="3143"/>
      <c r="BH669" s="3143"/>
      <c r="BI669" s="3143"/>
      <c r="BJ669" s="3143"/>
      <c r="BK669" s="3143"/>
      <c r="BL669" s="3143"/>
      <c r="BM669" s="3143"/>
      <c r="BN669" s="3143"/>
      <c r="BO669" s="3143"/>
      <c r="BP669" s="3143"/>
      <c r="BQ669" s="3189"/>
      <c r="BR669" s="3189"/>
      <c r="BS669" s="3189"/>
      <c r="BT669" s="3189"/>
      <c r="BU669" s="3189"/>
      <c r="BV669" s="3189"/>
      <c r="BW669" s="3189"/>
      <c r="BX669" s="3189"/>
      <c r="BY669" s="3189"/>
      <c r="BZ669" s="3189"/>
      <c r="CA669" s="3143"/>
      <c r="CB669" s="3143"/>
      <c r="CC669" s="3143"/>
    </row>
    <row r="670" spans="1:81" ht="16.5" customHeight="1">
      <c r="A670" s="3143"/>
      <c r="B670" s="3143"/>
      <c r="C670" s="3143"/>
      <c r="D670" s="3143"/>
      <c r="E670" s="3143"/>
      <c r="F670" s="3143"/>
      <c r="G670" s="3143"/>
      <c r="H670" s="3143"/>
      <c r="I670" s="3143"/>
      <c r="J670" s="3143"/>
      <c r="K670" s="3143"/>
      <c r="L670" s="3098"/>
      <c r="M670" s="3098"/>
      <c r="N670" s="3098"/>
      <c r="O670" s="3098"/>
      <c r="P670" s="3098"/>
      <c r="Q670" s="3098"/>
      <c r="R670" s="3098"/>
      <c r="S670" s="3098"/>
      <c r="T670" s="3098"/>
      <c r="U670" s="3098"/>
      <c r="V670" s="3098"/>
      <c r="W670" s="3098"/>
      <c r="X670" s="3098"/>
      <c r="Y670" s="3098"/>
      <c r="Z670" s="3098"/>
      <c r="AA670" s="3098"/>
      <c r="AB670" s="3098"/>
      <c r="AC670" s="3098"/>
      <c r="AD670" s="3098"/>
      <c r="AE670" s="3098"/>
      <c r="AF670" s="3098"/>
      <c r="AG670" s="3098"/>
      <c r="AH670" s="3098"/>
      <c r="AI670" s="3098"/>
      <c r="AJ670" s="3098"/>
      <c r="AK670" s="3098"/>
      <c r="AL670" s="3098"/>
      <c r="AM670" s="3098"/>
      <c r="AN670" s="3098"/>
      <c r="AO670" s="3143"/>
      <c r="AP670" s="3143"/>
      <c r="AQ670" s="3143"/>
      <c r="AR670" s="3143"/>
      <c r="AS670" s="3143"/>
      <c r="AT670" s="3143"/>
      <c r="AU670" s="3143"/>
      <c r="AV670" s="3143"/>
      <c r="AW670" s="3143"/>
      <c r="AX670" s="3143"/>
      <c r="AY670" s="3143"/>
      <c r="AZ670" s="3143"/>
      <c r="BA670" s="3143"/>
      <c r="BB670" s="3143"/>
      <c r="BC670" s="3143"/>
      <c r="BD670" s="3143"/>
      <c r="BE670" s="3143"/>
      <c r="BF670" s="3143"/>
      <c r="BG670" s="3143"/>
      <c r="BH670" s="3143"/>
      <c r="BI670" s="3143"/>
      <c r="BJ670" s="3143"/>
      <c r="BK670" s="3143"/>
      <c r="BL670" s="3143"/>
      <c r="BM670" s="3143"/>
      <c r="BN670" s="3143"/>
      <c r="BO670" s="3143"/>
      <c r="BP670" s="3143"/>
      <c r="BQ670" s="3189"/>
      <c r="BR670" s="3189"/>
      <c r="BS670" s="3189"/>
      <c r="BT670" s="3189"/>
      <c r="BU670" s="3189"/>
      <c r="BV670" s="3189"/>
      <c r="BW670" s="3189"/>
      <c r="BX670" s="3189"/>
      <c r="BY670" s="3189"/>
      <c r="BZ670" s="3189"/>
      <c r="CA670" s="3143"/>
      <c r="CB670" s="3143"/>
      <c r="CC670" s="3143"/>
    </row>
    <row r="671" spans="1:81" ht="16.5" customHeight="1">
      <c r="A671" s="3143"/>
      <c r="B671" s="3143"/>
      <c r="C671" s="3143"/>
      <c r="D671" s="3143"/>
      <c r="E671" s="3143"/>
      <c r="F671" s="3143"/>
      <c r="G671" s="3143"/>
      <c r="H671" s="3143"/>
      <c r="I671" s="3143"/>
      <c r="J671" s="3143"/>
      <c r="K671" s="3143"/>
      <c r="L671" s="3098"/>
      <c r="M671" s="3098"/>
      <c r="N671" s="3098"/>
      <c r="O671" s="3098"/>
      <c r="P671" s="3098"/>
      <c r="Q671" s="3098"/>
      <c r="R671" s="3098"/>
      <c r="S671" s="3098"/>
      <c r="T671" s="3098"/>
      <c r="U671" s="3098"/>
      <c r="V671" s="3098"/>
      <c r="W671" s="3098"/>
      <c r="X671" s="3098"/>
      <c r="Y671" s="3098"/>
      <c r="Z671" s="3098"/>
      <c r="AA671" s="3098"/>
      <c r="AB671" s="3098"/>
      <c r="AC671" s="3098"/>
      <c r="AD671" s="3098"/>
      <c r="AE671" s="3098"/>
      <c r="AF671" s="3098"/>
      <c r="AG671" s="3098"/>
      <c r="AH671" s="3098"/>
      <c r="AI671" s="3098"/>
      <c r="AJ671" s="3098"/>
      <c r="AK671" s="3098"/>
      <c r="AL671" s="3098"/>
      <c r="AM671" s="3098"/>
      <c r="AN671" s="3098"/>
      <c r="AO671" s="3143"/>
      <c r="AP671" s="3143"/>
      <c r="AQ671" s="3143"/>
      <c r="AR671" s="3143"/>
      <c r="AS671" s="3143"/>
      <c r="AT671" s="3143"/>
      <c r="AU671" s="3143"/>
      <c r="AV671" s="3143"/>
      <c r="AW671" s="3143"/>
      <c r="AX671" s="3143"/>
      <c r="AY671" s="3143"/>
      <c r="AZ671" s="3143"/>
      <c r="BA671" s="3143"/>
      <c r="BB671" s="3143"/>
      <c r="BC671" s="3143"/>
      <c r="BD671" s="3143"/>
      <c r="BE671" s="3143"/>
      <c r="BF671" s="3143"/>
      <c r="BG671" s="3143"/>
      <c r="BH671" s="3143"/>
      <c r="BI671" s="3143"/>
      <c r="BJ671" s="3143"/>
      <c r="BK671" s="3143"/>
      <c r="BL671" s="3143"/>
      <c r="BM671" s="3143"/>
      <c r="BN671" s="3143"/>
      <c r="BO671" s="3143"/>
      <c r="BP671" s="3143"/>
      <c r="BQ671" s="3189"/>
      <c r="BR671" s="3189"/>
      <c r="BS671" s="3189"/>
      <c r="BT671" s="3189"/>
      <c r="BU671" s="3189"/>
      <c r="BV671" s="3189"/>
      <c r="BW671" s="3189"/>
      <c r="BX671" s="3189"/>
      <c r="BY671" s="3189"/>
      <c r="BZ671" s="3189"/>
      <c r="CA671" s="3143"/>
      <c r="CB671" s="3143"/>
      <c r="CC671" s="3143"/>
    </row>
    <row r="672" spans="1:81" ht="16.5" customHeight="1">
      <c r="A672" s="3143"/>
      <c r="B672" s="3143"/>
      <c r="C672" s="3143"/>
      <c r="D672" s="3143"/>
      <c r="E672" s="3143"/>
      <c r="F672" s="3143"/>
      <c r="G672" s="3143"/>
      <c r="H672" s="3143"/>
      <c r="I672" s="3143"/>
      <c r="J672" s="3143"/>
      <c r="K672" s="3143"/>
      <c r="L672" s="3098"/>
      <c r="M672" s="3098"/>
      <c r="N672" s="3098"/>
      <c r="O672" s="3098"/>
      <c r="P672" s="3098"/>
      <c r="Q672" s="3098"/>
      <c r="R672" s="3098"/>
      <c r="S672" s="3098"/>
      <c r="T672" s="3098"/>
      <c r="U672" s="3098"/>
      <c r="V672" s="3098"/>
      <c r="W672" s="3098"/>
      <c r="X672" s="3098"/>
      <c r="Y672" s="3098"/>
      <c r="Z672" s="3098"/>
      <c r="AA672" s="3098"/>
      <c r="AB672" s="3098"/>
      <c r="AC672" s="3098"/>
      <c r="AD672" s="3098"/>
      <c r="AE672" s="3098"/>
      <c r="AF672" s="3098"/>
      <c r="AG672" s="3098"/>
      <c r="AH672" s="3098"/>
      <c r="AI672" s="3098"/>
      <c r="AJ672" s="3098"/>
      <c r="AK672" s="3098"/>
      <c r="AL672" s="3098"/>
      <c r="AM672" s="3098"/>
      <c r="AN672" s="3098"/>
      <c r="AO672" s="3143"/>
      <c r="AP672" s="3143"/>
      <c r="AQ672" s="3143"/>
      <c r="AR672" s="3143"/>
      <c r="AS672" s="3143"/>
      <c r="AT672" s="3143"/>
      <c r="AU672" s="3143"/>
      <c r="AV672" s="3143"/>
      <c r="AW672" s="3143"/>
      <c r="AX672" s="3143"/>
      <c r="AY672" s="3143"/>
      <c r="AZ672" s="3143"/>
      <c r="BA672" s="3143"/>
      <c r="BB672" s="3143"/>
      <c r="BC672" s="3143"/>
      <c r="BD672" s="3143"/>
      <c r="BE672" s="3143"/>
      <c r="BF672" s="3143"/>
      <c r="BG672" s="3143"/>
      <c r="BH672" s="3143"/>
      <c r="BI672" s="3143"/>
      <c r="BJ672" s="3143"/>
      <c r="BK672" s="3143"/>
      <c r="BL672" s="3143"/>
      <c r="BM672" s="3143"/>
      <c r="BN672" s="3143"/>
      <c r="BO672" s="3143"/>
      <c r="BP672" s="3143"/>
      <c r="BQ672" s="3189"/>
      <c r="BR672" s="3189"/>
      <c r="BS672" s="3189"/>
      <c r="BT672" s="3189"/>
      <c r="BU672" s="3189"/>
      <c r="BV672" s="3189"/>
      <c r="BW672" s="3189"/>
      <c r="BX672" s="3189"/>
      <c r="BY672" s="3189"/>
      <c r="BZ672" s="3189"/>
      <c r="CA672" s="3143"/>
      <c r="CB672" s="3143"/>
      <c r="CC672" s="3143"/>
    </row>
    <row r="673" spans="1:81" ht="16.5" customHeight="1">
      <c r="A673" s="3143"/>
      <c r="B673" s="3143"/>
      <c r="C673" s="3143"/>
      <c r="D673" s="3143"/>
      <c r="E673" s="3143"/>
      <c r="F673" s="3143"/>
      <c r="G673" s="3143"/>
      <c r="H673" s="3143"/>
      <c r="I673" s="3143"/>
      <c r="J673" s="3143"/>
      <c r="K673" s="3143"/>
      <c r="L673" s="3098"/>
      <c r="M673" s="3098"/>
      <c r="N673" s="3098"/>
      <c r="O673" s="3098"/>
      <c r="P673" s="3098"/>
      <c r="Q673" s="3098"/>
      <c r="R673" s="3098"/>
      <c r="S673" s="3098"/>
      <c r="T673" s="3098"/>
      <c r="U673" s="3098"/>
      <c r="V673" s="3098"/>
      <c r="W673" s="3098"/>
      <c r="X673" s="3098"/>
      <c r="Y673" s="3098"/>
      <c r="Z673" s="3098"/>
      <c r="AA673" s="3098"/>
      <c r="AB673" s="3098"/>
      <c r="AC673" s="3098"/>
      <c r="AD673" s="3098"/>
      <c r="AE673" s="3098"/>
      <c r="AF673" s="3098"/>
      <c r="AG673" s="3098"/>
      <c r="AH673" s="3098"/>
      <c r="AI673" s="3098"/>
      <c r="AJ673" s="3098"/>
      <c r="AK673" s="3098"/>
      <c r="AL673" s="3098"/>
      <c r="AM673" s="3098"/>
      <c r="AN673" s="3098"/>
      <c r="AO673" s="3143"/>
      <c r="AP673" s="3143"/>
      <c r="AQ673" s="3143"/>
      <c r="AR673" s="3143"/>
      <c r="AS673" s="3143"/>
      <c r="AT673" s="3143"/>
      <c r="AU673" s="3143"/>
      <c r="AV673" s="3143"/>
      <c r="AW673" s="3143"/>
      <c r="AX673" s="3143"/>
      <c r="AY673" s="3143"/>
      <c r="AZ673" s="3143"/>
      <c r="BA673" s="3143"/>
      <c r="BB673" s="3143"/>
      <c r="BC673" s="3143"/>
      <c r="BD673" s="3143"/>
      <c r="BE673" s="3143"/>
      <c r="BF673" s="3143"/>
      <c r="BG673" s="3143"/>
      <c r="BH673" s="3143"/>
      <c r="BI673" s="3143"/>
      <c r="BJ673" s="3143"/>
      <c r="BK673" s="3143"/>
      <c r="BL673" s="3143"/>
      <c r="BM673" s="3143"/>
      <c r="BN673" s="3143"/>
      <c r="BO673" s="3143"/>
      <c r="BP673" s="3143"/>
      <c r="BQ673" s="3189"/>
      <c r="BR673" s="3189"/>
      <c r="BS673" s="3189"/>
      <c r="BT673" s="3189"/>
      <c r="BU673" s="3189"/>
      <c r="BV673" s="3189"/>
      <c r="BW673" s="3189"/>
      <c r="BX673" s="3189"/>
      <c r="BY673" s="3189"/>
      <c r="BZ673" s="3189"/>
      <c r="CA673" s="3143"/>
      <c r="CB673" s="3143"/>
      <c r="CC673" s="3143"/>
    </row>
    <row r="674" spans="1:81" ht="16.5" customHeight="1">
      <c r="A674" s="3143"/>
      <c r="B674" s="3143"/>
      <c r="C674" s="3143"/>
      <c r="D674" s="3143"/>
      <c r="E674" s="3143"/>
      <c r="F674" s="3143"/>
      <c r="G674" s="3143"/>
      <c r="H674" s="3143"/>
      <c r="I674" s="3143"/>
      <c r="J674" s="3143"/>
      <c r="K674" s="3143"/>
      <c r="L674" s="3098"/>
      <c r="M674" s="3098"/>
      <c r="N674" s="3098"/>
      <c r="O674" s="3098"/>
      <c r="P674" s="3098"/>
      <c r="Q674" s="3098"/>
      <c r="R674" s="3098"/>
      <c r="S674" s="3098"/>
      <c r="T674" s="3098"/>
      <c r="U674" s="3098"/>
      <c r="V674" s="3098"/>
      <c r="W674" s="3098"/>
      <c r="X674" s="3098"/>
      <c r="Y674" s="3098"/>
      <c r="Z674" s="3098"/>
      <c r="AA674" s="3098"/>
      <c r="AB674" s="3098"/>
      <c r="AC674" s="3098"/>
      <c r="AD674" s="3098"/>
      <c r="AE674" s="3098"/>
      <c r="AF674" s="3098"/>
      <c r="AG674" s="3098"/>
      <c r="AH674" s="3098"/>
      <c r="AI674" s="3098"/>
      <c r="AJ674" s="3098"/>
      <c r="AK674" s="3098"/>
      <c r="AL674" s="3098"/>
      <c r="AM674" s="3098"/>
      <c r="AN674" s="3098"/>
      <c r="AO674" s="3143"/>
      <c r="AP674" s="3143"/>
      <c r="AQ674" s="3143"/>
      <c r="AR674" s="3143"/>
      <c r="AS674" s="3143"/>
      <c r="AT674" s="3143"/>
      <c r="AU674" s="3143"/>
      <c r="AV674" s="3143"/>
      <c r="AW674" s="3143"/>
      <c r="AX674" s="3143"/>
      <c r="AY674" s="3143"/>
      <c r="AZ674" s="3143"/>
      <c r="BA674" s="3143"/>
      <c r="BB674" s="3143"/>
      <c r="BC674" s="3143"/>
      <c r="BD674" s="3143"/>
      <c r="BE674" s="3143"/>
      <c r="BF674" s="3143"/>
      <c r="BG674" s="3143"/>
      <c r="BH674" s="3143"/>
      <c r="BI674" s="3143"/>
      <c r="BJ674" s="3143"/>
      <c r="BK674" s="3143"/>
      <c r="BL674" s="3143"/>
      <c r="BM674" s="3143"/>
      <c r="BN674" s="3143"/>
      <c r="BO674" s="3143"/>
      <c r="BP674" s="3143"/>
      <c r="BQ674" s="3189"/>
      <c r="BR674" s="3189"/>
      <c r="BS674" s="3189"/>
      <c r="BT674" s="3189"/>
      <c r="BU674" s="3189"/>
      <c r="BV674" s="3189"/>
      <c r="BW674" s="3189"/>
      <c r="BX674" s="3189"/>
      <c r="BY674" s="3189"/>
      <c r="BZ674" s="3189"/>
      <c r="CA674" s="3143"/>
      <c r="CB674" s="3143"/>
      <c r="CC674" s="3143"/>
    </row>
    <row r="675" spans="1:81" ht="16.5" customHeight="1">
      <c r="A675" s="3143"/>
      <c r="B675" s="3143"/>
      <c r="C675" s="3143"/>
      <c r="D675" s="3143"/>
      <c r="E675" s="3143"/>
      <c r="F675" s="3143"/>
      <c r="G675" s="3143"/>
      <c r="H675" s="3143"/>
      <c r="I675" s="3143"/>
      <c r="J675" s="3143"/>
      <c r="K675" s="3143"/>
      <c r="L675" s="3098"/>
      <c r="M675" s="3098"/>
      <c r="N675" s="3098"/>
      <c r="O675" s="3098"/>
      <c r="P675" s="3098"/>
      <c r="Q675" s="3098"/>
      <c r="R675" s="3098"/>
      <c r="S675" s="3098"/>
      <c r="T675" s="3098"/>
      <c r="U675" s="3098"/>
      <c r="V675" s="3098"/>
      <c r="W675" s="3098"/>
      <c r="X675" s="3098"/>
      <c r="Y675" s="3098"/>
      <c r="Z675" s="3098"/>
      <c r="AA675" s="3098"/>
      <c r="AB675" s="3098"/>
      <c r="AC675" s="3098"/>
      <c r="AD675" s="3098"/>
      <c r="AE675" s="3098"/>
      <c r="AF675" s="3098"/>
      <c r="AG675" s="3098"/>
      <c r="AH675" s="3098"/>
      <c r="AI675" s="3098"/>
      <c r="AJ675" s="3098"/>
      <c r="AK675" s="3098"/>
      <c r="AL675" s="3098"/>
      <c r="AM675" s="3098"/>
      <c r="AN675" s="3098"/>
      <c r="AO675" s="3143"/>
      <c r="AP675" s="3143"/>
      <c r="AQ675" s="3143"/>
      <c r="AR675" s="3143"/>
      <c r="AS675" s="3143"/>
      <c r="AT675" s="3143"/>
      <c r="AU675" s="3143"/>
      <c r="AV675" s="3143"/>
      <c r="AW675" s="3143"/>
      <c r="AX675" s="3143"/>
      <c r="AY675" s="3143"/>
      <c r="AZ675" s="3143"/>
      <c r="BA675" s="3143"/>
      <c r="BB675" s="3143"/>
      <c r="BC675" s="3143"/>
      <c r="BD675" s="3143"/>
      <c r="BE675" s="3143"/>
      <c r="BF675" s="3143"/>
      <c r="BG675" s="3143"/>
      <c r="BH675" s="3143"/>
      <c r="BI675" s="3143"/>
      <c r="BJ675" s="3143"/>
      <c r="BK675" s="3143"/>
      <c r="BL675" s="3143"/>
      <c r="BM675" s="3143"/>
      <c r="BN675" s="3143"/>
      <c r="BO675" s="3143"/>
      <c r="BP675" s="3143"/>
      <c r="BQ675" s="3189"/>
      <c r="BR675" s="3189"/>
      <c r="BS675" s="3189"/>
      <c r="BT675" s="3189"/>
      <c r="BU675" s="3189"/>
      <c r="BV675" s="3189"/>
      <c r="BW675" s="3189"/>
      <c r="BX675" s="3189"/>
      <c r="BY675" s="3189"/>
      <c r="BZ675" s="3189"/>
      <c r="CA675" s="3143"/>
      <c r="CB675" s="3143"/>
      <c r="CC675" s="3143"/>
    </row>
    <row r="676" spans="1:81" ht="16.5" customHeight="1">
      <c r="A676" s="3143"/>
      <c r="B676" s="3143"/>
      <c r="C676" s="3143"/>
      <c r="D676" s="3143"/>
      <c r="E676" s="3143"/>
      <c r="F676" s="3143"/>
      <c r="G676" s="3143"/>
      <c r="H676" s="3143"/>
      <c r="I676" s="3143"/>
      <c r="J676" s="3143"/>
      <c r="K676" s="3143"/>
      <c r="L676" s="3098"/>
      <c r="M676" s="3098"/>
      <c r="N676" s="3098"/>
      <c r="O676" s="3098"/>
      <c r="P676" s="3098"/>
      <c r="Q676" s="3098"/>
      <c r="R676" s="3098"/>
      <c r="S676" s="3098"/>
      <c r="T676" s="3098"/>
      <c r="U676" s="3098"/>
      <c r="V676" s="3098"/>
      <c r="W676" s="3098"/>
      <c r="X676" s="3098"/>
      <c r="Y676" s="3098"/>
      <c r="Z676" s="3098"/>
      <c r="AA676" s="3098"/>
      <c r="AB676" s="3098"/>
      <c r="AC676" s="3098"/>
      <c r="AD676" s="3098"/>
      <c r="AE676" s="3098"/>
      <c r="AF676" s="3098"/>
      <c r="AG676" s="3098"/>
      <c r="AH676" s="3098"/>
      <c r="AI676" s="3098"/>
      <c r="AJ676" s="3098"/>
      <c r="AK676" s="3098"/>
      <c r="AL676" s="3098"/>
      <c r="AM676" s="3098"/>
      <c r="AN676" s="3098"/>
      <c r="AO676" s="3143"/>
      <c r="AP676" s="3143"/>
      <c r="AQ676" s="3143"/>
      <c r="AR676" s="3143"/>
      <c r="AS676" s="3143"/>
      <c r="AT676" s="3143"/>
      <c r="AU676" s="3143"/>
      <c r="AV676" s="3143"/>
      <c r="AW676" s="3143"/>
      <c r="AX676" s="3143"/>
      <c r="AY676" s="3143"/>
      <c r="AZ676" s="3143"/>
      <c r="BA676" s="3143"/>
      <c r="BB676" s="3143"/>
      <c r="BC676" s="3143"/>
      <c r="BD676" s="3143"/>
      <c r="BE676" s="3143"/>
      <c r="BF676" s="3143"/>
      <c r="BG676" s="3143"/>
      <c r="BH676" s="3143"/>
      <c r="BI676" s="3143"/>
      <c r="BJ676" s="3143"/>
      <c r="BK676" s="3143"/>
      <c r="BL676" s="3143"/>
      <c r="BM676" s="3143"/>
      <c r="BN676" s="3143"/>
      <c r="BO676" s="3143"/>
      <c r="BP676" s="3143"/>
      <c r="BQ676" s="3189"/>
      <c r="BR676" s="3189"/>
      <c r="BS676" s="3189"/>
      <c r="BT676" s="3189"/>
      <c r="BU676" s="3189"/>
      <c r="BV676" s="3189"/>
      <c r="BW676" s="3189"/>
      <c r="BX676" s="3189"/>
      <c r="BY676" s="3189"/>
      <c r="BZ676" s="3189"/>
      <c r="CA676" s="3143"/>
      <c r="CB676" s="3143"/>
      <c r="CC676" s="3143"/>
    </row>
    <row r="677" spans="1:81" ht="16.5" customHeight="1">
      <c r="A677" s="3143"/>
      <c r="B677" s="3143"/>
      <c r="C677" s="3143"/>
      <c r="D677" s="3143"/>
      <c r="E677" s="3143"/>
      <c r="F677" s="3143"/>
      <c r="G677" s="3143"/>
      <c r="H677" s="3143"/>
      <c r="I677" s="3143"/>
      <c r="J677" s="3143"/>
      <c r="K677" s="3143"/>
      <c r="L677" s="3098"/>
      <c r="M677" s="3098"/>
      <c r="N677" s="3098"/>
      <c r="O677" s="3098"/>
      <c r="P677" s="3098"/>
      <c r="Q677" s="3098"/>
      <c r="R677" s="3098"/>
      <c r="S677" s="3098"/>
      <c r="T677" s="3098"/>
      <c r="U677" s="3098"/>
      <c r="V677" s="3098"/>
      <c r="W677" s="3098"/>
      <c r="X677" s="3098"/>
      <c r="Y677" s="3098"/>
      <c r="Z677" s="3098"/>
      <c r="AA677" s="3098"/>
      <c r="AB677" s="3098"/>
      <c r="AC677" s="3098"/>
      <c r="AD677" s="3098"/>
      <c r="AE677" s="3098"/>
      <c r="AF677" s="3098"/>
      <c r="AG677" s="3098"/>
      <c r="AH677" s="3098"/>
      <c r="AI677" s="3098"/>
      <c r="AJ677" s="3098"/>
      <c r="AK677" s="3098"/>
      <c r="AL677" s="3098"/>
      <c r="AM677" s="3098"/>
      <c r="AN677" s="3098"/>
      <c r="AO677" s="3143"/>
      <c r="AP677" s="3143"/>
      <c r="AQ677" s="3143"/>
      <c r="AR677" s="3143"/>
      <c r="AS677" s="3143"/>
      <c r="AT677" s="3143"/>
      <c r="AU677" s="3143"/>
      <c r="AV677" s="3143"/>
      <c r="AW677" s="3143"/>
      <c r="AX677" s="3143"/>
      <c r="AY677" s="3143"/>
      <c r="AZ677" s="3143"/>
      <c r="BA677" s="3143"/>
      <c r="BB677" s="3143"/>
      <c r="BC677" s="3143"/>
      <c r="BD677" s="3143"/>
      <c r="BE677" s="3143"/>
      <c r="BF677" s="3143"/>
      <c r="BG677" s="3143"/>
      <c r="BH677" s="3143"/>
      <c r="BI677" s="3143"/>
      <c r="BJ677" s="3143"/>
      <c r="BK677" s="3143"/>
      <c r="BL677" s="3143"/>
      <c r="BM677" s="3143"/>
      <c r="BN677" s="3143"/>
      <c r="BO677" s="3143"/>
      <c r="BP677" s="3143"/>
      <c r="BQ677" s="3189"/>
      <c r="BR677" s="3189"/>
      <c r="BS677" s="3189"/>
      <c r="BT677" s="3189"/>
      <c r="BU677" s="3189"/>
      <c r="BV677" s="3189"/>
      <c r="BW677" s="3189"/>
      <c r="BX677" s="3189"/>
      <c r="BY677" s="3189"/>
      <c r="BZ677" s="3189"/>
      <c r="CA677" s="3143"/>
      <c r="CB677" s="3143"/>
      <c r="CC677" s="3143"/>
    </row>
    <row r="678" spans="1:81" ht="16.5" customHeight="1">
      <c r="A678" s="3143"/>
      <c r="B678" s="3143"/>
      <c r="C678" s="3143"/>
      <c r="D678" s="3143"/>
      <c r="E678" s="3143"/>
      <c r="F678" s="3143"/>
      <c r="G678" s="3143"/>
      <c r="H678" s="3143"/>
      <c r="I678" s="3143"/>
      <c r="J678" s="3143"/>
      <c r="K678" s="3143"/>
      <c r="L678" s="3098"/>
      <c r="M678" s="3098"/>
      <c r="N678" s="3098"/>
      <c r="O678" s="3098"/>
      <c r="P678" s="3098"/>
      <c r="Q678" s="3098"/>
      <c r="R678" s="3098"/>
      <c r="S678" s="3098"/>
      <c r="T678" s="3098"/>
      <c r="U678" s="3098"/>
      <c r="V678" s="3098"/>
      <c r="W678" s="3098"/>
      <c r="X678" s="3098"/>
      <c r="Y678" s="3098"/>
      <c r="Z678" s="3098"/>
      <c r="AA678" s="3098"/>
      <c r="AB678" s="3098"/>
      <c r="AC678" s="3098"/>
      <c r="AD678" s="3098"/>
      <c r="AE678" s="3098"/>
      <c r="AF678" s="3098"/>
      <c r="AG678" s="3098"/>
      <c r="AH678" s="3098"/>
      <c r="AI678" s="3098"/>
      <c r="AJ678" s="3098"/>
      <c r="AK678" s="3098"/>
      <c r="AL678" s="3098"/>
      <c r="AM678" s="3098"/>
      <c r="AN678" s="3098"/>
      <c r="AO678" s="3143"/>
      <c r="AP678" s="3143"/>
      <c r="AQ678" s="3143"/>
      <c r="AR678" s="3143"/>
      <c r="AS678" s="3143"/>
      <c r="AT678" s="3143"/>
      <c r="AU678" s="3143"/>
      <c r="AV678" s="3143"/>
      <c r="AW678" s="3143"/>
      <c r="AX678" s="3143"/>
      <c r="AY678" s="3143"/>
      <c r="AZ678" s="3143"/>
      <c r="BA678" s="3143"/>
      <c r="BB678" s="3143"/>
      <c r="BC678" s="3143"/>
      <c r="BD678" s="3143"/>
      <c r="BE678" s="3143"/>
      <c r="BF678" s="3143"/>
      <c r="BG678" s="3143"/>
      <c r="BH678" s="3143"/>
      <c r="BI678" s="3143"/>
      <c r="BJ678" s="3143"/>
      <c r="BK678" s="3143"/>
      <c r="BL678" s="3143"/>
      <c r="BM678" s="3143"/>
      <c r="BN678" s="3143"/>
      <c r="BO678" s="3143"/>
      <c r="BP678" s="3143"/>
      <c r="BQ678" s="3189"/>
      <c r="BR678" s="3189"/>
      <c r="BS678" s="3189"/>
      <c r="BT678" s="3189"/>
      <c r="BU678" s="3189"/>
      <c r="BV678" s="3189"/>
      <c r="BW678" s="3189"/>
      <c r="BX678" s="3189"/>
      <c r="BY678" s="3189"/>
      <c r="BZ678" s="3189"/>
      <c r="CA678" s="3143"/>
      <c r="CB678" s="3143"/>
      <c r="CC678" s="3143"/>
    </row>
    <row r="679" spans="1:81" ht="16.5" customHeight="1">
      <c r="A679" s="3143"/>
      <c r="B679" s="3143"/>
      <c r="C679" s="3143"/>
      <c r="D679" s="3143"/>
      <c r="E679" s="3143"/>
      <c r="F679" s="3143"/>
      <c r="G679" s="3143"/>
      <c r="H679" s="3143"/>
      <c r="I679" s="3143"/>
      <c r="J679" s="3143"/>
      <c r="K679" s="3143"/>
      <c r="L679" s="3098"/>
      <c r="M679" s="3098"/>
      <c r="N679" s="3098"/>
      <c r="O679" s="3098"/>
      <c r="P679" s="3098"/>
      <c r="Q679" s="3098"/>
      <c r="R679" s="3098"/>
      <c r="S679" s="3098"/>
      <c r="T679" s="3098"/>
      <c r="U679" s="3098"/>
      <c r="V679" s="3098"/>
      <c r="W679" s="3098"/>
      <c r="X679" s="3098"/>
      <c r="Y679" s="3098"/>
      <c r="Z679" s="3098"/>
      <c r="AA679" s="3098"/>
      <c r="AB679" s="3098"/>
      <c r="AC679" s="3098"/>
      <c r="AD679" s="3098"/>
      <c r="AE679" s="3098"/>
      <c r="AF679" s="3098"/>
      <c r="AG679" s="3098"/>
      <c r="AH679" s="3098"/>
      <c r="AI679" s="3098"/>
      <c r="AJ679" s="3098"/>
      <c r="AK679" s="3098"/>
      <c r="AL679" s="3098"/>
      <c r="AM679" s="3098"/>
      <c r="AN679" s="3098"/>
      <c r="AO679" s="3143"/>
      <c r="AP679" s="3143"/>
      <c r="AQ679" s="3143"/>
      <c r="AR679" s="3143"/>
      <c r="AS679" s="3143"/>
      <c r="AT679" s="3143"/>
      <c r="AU679" s="3143"/>
      <c r="AV679" s="3143"/>
      <c r="AW679" s="3143"/>
      <c r="AX679" s="3143"/>
      <c r="AY679" s="3143"/>
      <c r="AZ679" s="3143"/>
      <c r="BA679" s="3143"/>
      <c r="BB679" s="3143"/>
      <c r="BC679" s="3143"/>
      <c r="BD679" s="3143"/>
      <c r="BE679" s="3143"/>
      <c r="BF679" s="3143"/>
      <c r="BG679" s="3143"/>
      <c r="BH679" s="3143"/>
      <c r="BI679" s="3143"/>
      <c r="BJ679" s="3143"/>
      <c r="BK679" s="3143"/>
      <c r="BL679" s="3143"/>
      <c r="BM679" s="3143"/>
      <c r="BN679" s="3143"/>
      <c r="BO679" s="3143"/>
      <c r="BP679" s="3143"/>
      <c r="BQ679" s="3189"/>
      <c r="BR679" s="3189"/>
      <c r="BS679" s="3189"/>
      <c r="BT679" s="3189"/>
      <c r="BU679" s="3189"/>
      <c r="BV679" s="3189"/>
      <c r="BW679" s="3189"/>
      <c r="BX679" s="3189"/>
      <c r="BY679" s="3189"/>
      <c r="BZ679" s="3189"/>
      <c r="CA679" s="3143"/>
      <c r="CB679" s="3143"/>
      <c r="CC679" s="3143"/>
    </row>
    <row r="680" spans="1:81" ht="16.5" customHeight="1">
      <c r="A680" s="3143"/>
      <c r="B680" s="3143"/>
      <c r="C680" s="3143"/>
      <c r="D680" s="3143"/>
      <c r="E680" s="3143"/>
      <c r="F680" s="3143"/>
      <c r="G680" s="3143"/>
      <c r="H680" s="3143"/>
      <c r="I680" s="3143"/>
      <c r="J680" s="3143"/>
      <c r="K680" s="3143"/>
      <c r="L680" s="3098"/>
      <c r="M680" s="3098"/>
      <c r="N680" s="3098"/>
      <c r="O680" s="3098"/>
      <c r="P680" s="3098"/>
      <c r="Q680" s="3098"/>
      <c r="R680" s="3098"/>
      <c r="S680" s="3098"/>
      <c r="T680" s="3098"/>
      <c r="U680" s="3098"/>
      <c r="V680" s="3098"/>
      <c r="W680" s="3098"/>
      <c r="X680" s="3098"/>
      <c r="Y680" s="3098"/>
      <c r="Z680" s="3098"/>
      <c r="AA680" s="3098"/>
      <c r="AB680" s="3098"/>
      <c r="AC680" s="3098"/>
      <c r="AD680" s="3098"/>
      <c r="AE680" s="3098"/>
      <c r="AF680" s="3098"/>
      <c r="AG680" s="3098"/>
      <c r="AH680" s="3098"/>
      <c r="AI680" s="3098"/>
      <c r="AJ680" s="3098"/>
      <c r="AK680" s="3098"/>
      <c r="AL680" s="3098"/>
      <c r="AM680" s="3098"/>
      <c r="AN680" s="3098"/>
      <c r="AO680" s="3143"/>
      <c r="AP680" s="3143"/>
      <c r="AQ680" s="3143"/>
      <c r="AR680" s="3143"/>
      <c r="AS680" s="3143"/>
      <c r="AT680" s="3143"/>
      <c r="AU680" s="3143"/>
      <c r="AV680" s="3143"/>
      <c r="AW680" s="3143"/>
      <c r="AX680" s="3143"/>
      <c r="AY680" s="3143"/>
      <c r="AZ680" s="3143"/>
      <c r="BA680" s="3143"/>
      <c r="BB680" s="3143"/>
      <c r="BC680" s="3143"/>
      <c r="BD680" s="3143"/>
      <c r="BE680" s="3143"/>
      <c r="BF680" s="3143"/>
      <c r="BG680" s="3143"/>
      <c r="BH680" s="3143"/>
      <c r="BI680" s="3143"/>
      <c r="BJ680" s="3143"/>
      <c r="BK680" s="3143"/>
      <c r="BL680" s="3143"/>
      <c r="BM680" s="3143"/>
      <c r="BN680" s="3143"/>
      <c r="BO680" s="3143"/>
      <c r="BP680" s="3143"/>
      <c r="BQ680" s="3189"/>
      <c r="BR680" s="3189"/>
      <c r="BS680" s="3189"/>
      <c r="BT680" s="3189"/>
      <c r="BU680" s="3189"/>
      <c r="BV680" s="3189"/>
      <c r="BW680" s="3189"/>
      <c r="BX680" s="3189"/>
      <c r="BY680" s="3189"/>
      <c r="BZ680" s="3189"/>
      <c r="CA680" s="3143"/>
      <c r="CB680" s="3143"/>
      <c r="CC680" s="3143"/>
    </row>
    <row r="681" spans="1:81" ht="16.5" customHeight="1">
      <c r="A681" s="3143"/>
      <c r="B681" s="3143"/>
      <c r="C681" s="3143"/>
      <c r="D681" s="3143"/>
      <c r="E681" s="3143"/>
      <c r="F681" s="3143"/>
      <c r="G681" s="3143"/>
      <c r="H681" s="3143"/>
      <c r="I681" s="3143"/>
      <c r="J681" s="3143"/>
      <c r="K681" s="3143"/>
      <c r="L681" s="3098"/>
      <c r="M681" s="3098"/>
      <c r="N681" s="3098"/>
      <c r="O681" s="3098"/>
      <c r="P681" s="3098"/>
      <c r="Q681" s="3098"/>
      <c r="R681" s="3098"/>
      <c r="S681" s="3098"/>
      <c r="T681" s="3098"/>
      <c r="U681" s="3098"/>
      <c r="V681" s="3098"/>
      <c r="W681" s="3098"/>
      <c r="X681" s="3098"/>
      <c r="Y681" s="3098"/>
      <c r="Z681" s="3098"/>
      <c r="AA681" s="3098"/>
      <c r="AB681" s="3098"/>
      <c r="AC681" s="3098"/>
      <c r="AD681" s="3098"/>
      <c r="AE681" s="3098"/>
      <c r="AF681" s="3098"/>
      <c r="AG681" s="3098"/>
      <c r="AH681" s="3098"/>
      <c r="AI681" s="3098"/>
      <c r="AJ681" s="3098"/>
      <c r="AK681" s="3098"/>
      <c r="AL681" s="3098"/>
      <c r="AM681" s="3098"/>
      <c r="AN681" s="3098"/>
      <c r="AO681" s="3143"/>
      <c r="AP681" s="3143"/>
      <c r="AQ681" s="3143"/>
      <c r="AR681" s="3143"/>
      <c r="AS681" s="3143"/>
      <c r="AT681" s="3143"/>
      <c r="AU681" s="3143"/>
      <c r="AV681" s="3143"/>
      <c r="AW681" s="3143"/>
      <c r="AX681" s="3143"/>
      <c r="AY681" s="3143"/>
      <c r="AZ681" s="3143"/>
      <c r="BA681" s="3143"/>
      <c r="BB681" s="3143"/>
      <c r="BC681" s="3143"/>
      <c r="BD681" s="3143"/>
      <c r="BE681" s="3143"/>
      <c r="BF681" s="3143"/>
      <c r="BG681" s="3143"/>
      <c r="BH681" s="3143"/>
      <c r="BI681" s="3143"/>
      <c r="BJ681" s="3143"/>
      <c r="BK681" s="3143"/>
      <c r="BL681" s="3143"/>
      <c r="BM681" s="3143"/>
      <c r="BN681" s="3143"/>
      <c r="BO681" s="3143"/>
      <c r="BP681" s="3143"/>
      <c r="BQ681" s="3189"/>
      <c r="BR681" s="3189"/>
      <c r="BS681" s="3189"/>
      <c r="BT681" s="3189"/>
      <c r="BU681" s="3189"/>
      <c r="BV681" s="3189"/>
      <c r="BW681" s="3189"/>
      <c r="BX681" s="3189"/>
      <c r="BY681" s="3189"/>
      <c r="BZ681" s="3189"/>
      <c r="CA681" s="3143"/>
      <c r="CB681" s="3143"/>
      <c r="CC681" s="3143"/>
    </row>
    <row r="682" spans="1:81" ht="16.5" customHeight="1">
      <c r="A682" s="3143"/>
      <c r="B682" s="3143"/>
      <c r="C682" s="3143"/>
      <c r="D682" s="3143"/>
      <c r="E682" s="3143"/>
      <c r="F682" s="3143"/>
      <c r="G682" s="3143"/>
      <c r="H682" s="3143"/>
      <c r="I682" s="3143"/>
      <c r="J682" s="3143"/>
      <c r="K682" s="3143"/>
      <c r="L682" s="3098"/>
      <c r="M682" s="3098"/>
      <c r="N682" s="3098"/>
      <c r="O682" s="3098"/>
      <c r="P682" s="3098"/>
      <c r="Q682" s="3098"/>
      <c r="R682" s="3098"/>
      <c r="S682" s="3098"/>
      <c r="T682" s="3098"/>
      <c r="U682" s="3098"/>
      <c r="V682" s="3098"/>
      <c r="W682" s="3098"/>
      <c r="X682" s="3098"/>
      <c r="Y682" s="3098"/>
      <c r="Z682" s="3098"/>
      <c r="AA682" s="3098"/>
      <c r="AB682" s="3098"/>
      <c r="AC682" s="3098"/>
      <c r="AD682" s="3098"/>
      <c r="AE682" s="3098"/>
      <c r="AF682" s="3098"/>
      <c r="AG682" s="3098"/>
      <c r="AH682" s="3098"/>
      <c r="AI682" s="3098"/>
      <c r="AJ682" s="3098"/>
      <c r="AK682" s="3098"/>
      <c r="AL682" s="3098"/>
      <c r="AM682" s="3098"/>
      <c r="AN682" s="3098"/>
      <c r="AO682" s="3143"/>
      <c r="AP682" s="3143"/>
      <c r="AQ682" s="3143"/>
      <c r="AR682" s="3143"/>
      <c r="AS682" s="3143"/>
      <c r="AT682" s="3143"/>
      <c r="AU682" s="3143"/>
      <c r="AV682" s="3143"/>
      <c r="AW682" s="3143"/>
      <c r="AX682" s="3143"/>
      <c r="AY682" s="3143"/>
      <c r="AZ682" s="3143"/>
      <c r="BA682" s="3143"/>
      <c r="BB682" s="3143"/>
      <c r="BC682" s="3143"/>
      <c r="BD682" s="3143"/>
      <c r="BE682" s="3143"/>
      <c r="BF682" s="3143"/>
      <c r="BG682" s="3143"/>
      <c r="BH682" s="3143"/>
      <c r="BI682" s="3143"/>
      <c r="BJ682" s="3143"/>
      <c r="BK682" s="3143"/>
      <c r="BL682" s="3143"/>
      <c r="BM682" s="3143"/>
      <c r="BN682" s="3143"/>
      <c r="BO682" s="3143"/>
      <c r="BP682" s="3143"/>
      <c r="BQ682" s="3189"/>
      <c r="BR682" s="3189"/>
      <c r="BS682" s="3189"/>
      <c r="BT682" s="3189"/>
      <c r="BU682" s="3189"/>
      <c r="BV682" s="3189"/>
      <c r="BW682" s="3189"/>
      <c r="BX682" s="3189"/>
      <c r="BY682" s="3189"/>
      <c r="BZ682" s="3189"/>
      <c r="CA682" s="3143"/>
      <c r="CB682" s="3143"/>
      <c r="CC682" s="3143"/>
    </row>
    <row r="683" spans="1:81" ht="16.5" customHeight="1">
      <c r="A683" s="3143"/>
      <c r="B683" s="3143"/>
      <c r="C683" s="3143"/>
      <c r="D683" s="3143"/>
      <c r="E683" s="3143"/>
      <c r="F683" s="3143"/>
      <c r="G683" s="3143"/>
      <c r="H683" s="3143"/>
      <c r="I683" s="3143"/>
      <c r="J683" s="3143"/>
      <c r="K683" s="3143"/>
      <c r="L683" s="3098"/>
      <c r="M683" s="3098"/>
      <c r="N683" s="3098"/>
      <c r="O683" s="3098"/>
      <c r="P683" s="3098"/>
      <c r="Q683" s="3098"/>
      <c r="R683" s="3098"/>
      <c r="S683" s="3098"/>
      <c r="T683" s="3098"/>
      <c r="U683" s="3098"/>
      <c r="V683" s="3098"/>
      <c r="W683" s="3098"/>
      <c r="X683" s="3098"/>
      <c r="Y683" s="3098"/>
      <c r="Z683" s="3098"/>
      <c r="AA683" s="3098"/>
      <c r="AB683" s="3098"/>
      <c r="AC683" s="3098"/>
      <c r="AD683" s="3098"/>
      <c r="AE683" s="3098"/>
      <c r="AF683" s="3098"/>
      <c r="AG683" s="3098"/>
      <c r="AH683" s="3098"/>
      <c r="AI683" s="3098"/>
      <c r="AJ683" s="3098"/>
      <c r="AK683" s="3098"/>
      <c r="AL683" s="3098"/>
      <c r="AM683" s="3098"/>
      <c r="AN683" s="3098"/>
      <c r="AO683" s="3143"/>
      <c r="AP683" s="3143"/>
      <c r="AQ683" s="3143"/>
      <c r="AR683" s="3143"/>
      <c r="AS683" s="3143"/>
      <c r="AT683" s="3143"/>
      <c r="AU683" s="3143"/>
      <c r="AV683" s="3143"/>
      <c r="AW683" s="3143"/>
      <c r="AX683" s="3143"/>
      <c r="AY683" s="3143"/>
      <c r="AZ683" s="3143"/>
      <c r="BA683" s="3143"/>
      <c r="BB683" s="3143"/>
      <c r="BC683" s="3143"/>
      <c r="BD683" s="3143"/>
      <c r="BE683" s="3143"/>
      <c r="BF683" s="3143"/>
      <c r="BG683" s="3143"/>
      <c r="BH683" s="3143"/>
      <c r="BI683" s="3143"/>
      <c r="BJ683" s="3143"/>
      <c r="BK683" s="3143"/>
      <c r="BL683" s="3143"/>
      <c r="BM683" s="3143"/>
      <c r="BN683" s="3143"/>
      <c r="BO683" s="3143"/>
      <c r="BP683" s="3143"/>
      <c r="BQ683" s="3189"/>
      <c r="BR683" s="3189"/>
      <c r="BS683" s="3189"/>
      <c r="BT683" s="3189"/>
      <c r="BU683" s="3189"/>
      <c r="BV683" s="3189"/>
      <c r="BW683" s="3189"/>
      <c r="BX683" s="3189"/>
      <c r="BY683" s="3189"/>
      <c r="BZ683" s="3189"/>
      <c r="CA683" s="3143"/>
      <c r="CB683" s="3143"/>
      <c r="CC683" s="3143"/>
    </row>
    <row r="684" spans="1:81" ht="16.5" customHeight="1">
      <c r="A684" s="3143"/>
      <c r="B684" s="3143"/>
      <c r="C684" s="3143"/>
      <c r="D684" s="3143"/>
      <c r="E684" s="3143"/>
      <c r="F684" s="3143"/>
      <c r="G684" s="3143"/>
      <c r="H684" s="3143"/>
      <c r="I684" s="3143"/>
      <c r="J684" s="3143"/>
      <c r="K684" s="3143"/>
      <c r="L684" s="3098"/>
      <c r="M684" s="3098"/>
      <c r="N684" s="3098"/>
      <c r="O684" s="3098"/>
      <c r="P684" s="3098"/>
      <c r="Q684" s="3098"/>
      <c r="R684" s="3098"/>
      <c r="S684" s="3098"/>
      <c r="T684" s="3098"/>
      <c r="U684" s="3098"/>
      <c r="V684" s="3098"/>
      <c r="W684" s="3098"/>
      <c r="X684" s="3098"/>
      <c r="Y684" s="3098"/>
      <c r="Z684" s="3098"/>
      <c r="AA684" s="3098"/>
      <c r="AB684" s="3098"/>
      <c r="AC684" s="3098"/>
      <c r="AD684" s="3098"/>
      <c r="AE684" s="3098"/>
      <c r="AF684" s="3098"/>
      <c r="AG684" s="3098"/>
      <c r="AH684" s="3098"/>
      <c r="AI684" s="3098"/>
      <c r="AJ684" s="3098"/>
      <c r="AK684" s="3098"/>
      <c r="AL684" s="3098"/>
      <c r="AM684" s="3098"/>
      <c r="AN684" s="3098"/>
      <c r="AO684" s="3143"/>
      <c r="AP684" s="3143"/>
      <c r="AQ684" s="3143"/>
      <c r="AR684" s="3143"/>
      <c r="AS684" s="3143"/>
      <c r="AT684" s="3143"/>
      <c r="AU684" s="3143"/>
      <c r="AV684" s="3143"/>
      <c r="AW684" s="3143"/>
      <c r="AX684" s="3143"/>
      <c r="AY684" s="3143"/>
      <c r="AZ684" s="3143"/>
      <c r="BA684" s="3143"/>
      <c r="BB684" s="3143"/>
      <c r="BC684" s="3143"/>
      <c r="BD684" s="3143"/>
      <c r="BE684" s="3143"/>
      <c r="BF684" s="3143"/>
      <c r="BG684" s="3143"/>
      <c r="BH684" s="3143"/>
      <c r="BI684" s="3143"/>
      <c r="BJ684" s="3143"/>
      <c r="BK684" s="3143"/>
      <c r="BL684" s="3143"/>
      <c r="BM684" s="3143"/>
      <c r="BN684" s="3143"/>
      <c r="BO684" s="3143"/>
      <c r="BP684" s="3143"/>
      <c r="BQ684" s="3189"/>
      <c r="BR684" s="3189"/>
      <c r="BS684" s="3189"/>
      <c r="BT684" s="3189"/>
      <c r="BU684" s="3189"/>
      <c r="BV684" s="3189"/>
      <c r="BW684" s="3189"/>
      <c r="BX684" s="3189"/>
      <c r="BY684" s="3189"/>
      <c r="BZ684" s="3189"/>
      <c r="CA684" s="3143"/>
      <c r="CB684" s="3143"/>
      <c r="CC684" s="3143"/>
    </row>
    <row r="685" spans="1:81" ht="16.5" customHeight="1">
      <c r="A685" s="3143"/>
      <c r="B685" s="3143"/>
      <c r="C685" s="3143"/>
      <c r="D685" s="3143"/>
      <c r="E685" s="3143"/>
      <c r="F685" s="3143"/>
      <c r="G685" s="3143"/>
      <c r="H685" s="3143"/>
      <c r="I685" s="3143"/>
      <c r="J685" s="3143"/>
      <c r="K685" s="3143"/>
      <c r="L685" s="3098"/>
      <c r="M685" s="3098"/>
      <c r="N685" s="3098"/>
      <c r="O685" s="3098"/>
      <c r="P685" s="3098"/>
      <c r="Q685" s="3098"/>
      <c r="R685" s="3098"/>
      <c r="S685" s="3098"/>
      <c r="T685" s="3098"/>
      <c r="U685" s="3098"/>
      <c r="V685" s="3098"/>
      <c r="W685" s="3098"/>
      <c r="X685" s="3098"/>
      <c r="Y685" s="3098"/>
      <c r="Z685" s="3098"/>
      <c r="AA685" s="3098"/>
      <c r="AB685" s="3098"/>
      <c r="AC685" s="3098"/>
      <c r="AD685" s="3098"/>
      <c r="AE685" s="3098"/>
      <c r="AF685" s="3098"/>
      <c r="AG685" s="3098"/>
      <c r="AH685" s="3098"/>
      <c r="AI685" s="3098"/>
      <c r="AJ685" s="3098"/>
      <c r="AK685" s="3098"/>
      <c r="AL685" s="3098"/>
      <c r="AM685" s="3098"/>
      <c r="AN685" s="3098"/>
      <c r="AO685" s="3143"/>
      <c r="AP685" s="3143"/>
      <c r="AQ685" s="3143"/>
      <c r="AR685" s="3143"/>
      <c r="AS685" s="3143"/>
      <c r="AT685" s="3143"/>
      <c r="AU685" s="3143"/>
      <c r="AV685" s="3143"/>
      <c r="AW685" s="3143"/>
      <c r="AX685" s="3143"/>
      <c r="AY685" s="3143"/>
      <c r="AZ685" s="3143"/>
      <c r="BA685" s="3143"/>
      <c r="BB685" s="3143"/>
      <c r="BC685" s="3143"/>
      <c r="BD685" s="3143"/>
      <c r="BE685" s="3143"/>
      <c r="BF685" s="3143"/>
      <c r="BG685" s="3143"/>
      <c r="BH685" s="3143"/>
      <c r="BI685" s="3143"/>
      <c r="BJ685" s="3143"/>
      <c r="BK685" s="3143"/>
      <c r="BL685" s="3143"/>
      <c r="BM685" s="3143"/>
      <c r="BN685" s="3143"/>
      <c r="BO685" s="3143"/>
      <c r="BP685" s="3143"/>
      <c r="BQ685" s="3189"/>
      <c r="BR685" s="3189"/>
      <c r="BS685" s="3189"/>
      <c r="BT685" s="3189"/>
      <c r="BU685" s="3189"/>
      <c r="BV685" s="3189"/>
      <c r="BW685" s="3189"/>
      <c r="BX685" s="3189"/>
      <c r="BY685" s="3189"/>
      <c r="BZ685" s="3189"/>
      <c r="CA685" s="3143"/>
      <c r="CB685" s="3143"/>
      <c r="CC685" s="3143"/>
    </row>
    <row r="686" spans="1:81" ht="16.5" customHeight="1">
      <c r="A686" s="3143"/>
      <c r="B686" s="3143"/>
      <c r="C686" s="3143"/>
      <c r="D686" s="3143"/>
      <c r="E686" s="3143"/>
      <c r="F686" s="3143"/>
      <c r="G686" s="3143"/>
      <c r="H686" s="3143"/>
      <c r="I686" s="3143"/>
      <c r="J686" s="3143"/>
      <c r="K686" s="3143"/>
      <c r="L686" s="3098"/>
      <c r="M686" s="3098"/>
      <c r="N686" s="3098"/>
      <c r="O686" s="3098"/>
      <c r="P686" s="3098"/>
      <c r="Q686" s="3098"/>
      <c r="R686" s="3098"/>
      <c r="S686" s="3098"/>
      <c r="T686" s="3098"/>
      <c r="U686" s="3098"/>
      <c r="V686" s="3098"/>
      <c r="W686" s="3098"/>
      <c r="X686" s="3098"/>
      <c r="Y686" s="3098"/>
      <c r="Z686" s="3098"/>
      <c r="AA686" s="3098"/>
      <c r="AB686" s="3098"/>
      <c r="AC686" s="3098"/>
      <c r="AD686" s="3098"/>
      <c r="AE686" s="3098"/>
      <c r="AF686" s="3098"/>
      <c r="AG686" s="3098"/>
      <c r="AH686" s="3098"/>
      <c r="AI686" s="3098"/>
      <c r="AJ686" s="3098"/>
      <c r="AK686" s="3098"/>
      <c r="AL686" s="3098"/>
      <c r="AM686" s="3098"/>
      <c r="AN686" s="3098"/>
      <c r="AO686" s="3143"/>
      <c r="AP686" s="3143"/>
      <c r="AQ686" s="3143"/>
      <c r="AR686" s="3143"/>
      <c r="AS686" s="3143"/>
      <c r="AT686" s="3143"/>
      <c r="AU686" s="3143"/>
      <c r="AV686" s="3143"/>
      <c r="AW686" s="3143"/>
      <c r="AX686" s="3143"/>
      <c r="AY686" s="3143"/>
      <c r="AZ686" s="3143"/>
      <c r="BA686" s="3143"/>
      <c r="BB686" s="3143"/>
      <c r="BC686" s="3143"/>
      <c r="BD686" s="3143"/>
      <c r="BE686" s="3143"/>
      <c r="BF686" s="3143"/>
      <c r="BG686" s="3143"/>
      <c r="BH686" s="3143"/>
      <c r="BI686" s="3143"/>
      <c r="BJ686" s="3143"/>
      <c r="BK686" s="3143"/>
      <c r="BL686" s="3143"/>
      <c r="BM686" s="3143"/>
      <c r="BN686" s="3143"/>
      <c r="BO686" s="3143"/>
      <c r="BP686" s="3143"/>
      <c r="BQ686" s="3189"/>
      <c r="BR686" s="3189"/>
      <c r="BS686" s="3189"/>
      <c r="BT686" s="3189"/>
      <c r="BU686" s="3189"/>
      <c r="BV686" s="3189"/>
      <c r="BW686" s="3189"/>
      <c r="BX686" s="3189"/>
      <c r="BY686" s="3189"/>
      <c r="BZ686" s="3189"/>
      <c r="CA686" s="3143"/>
      <c r="CB686" s="3143"/>
      <c r="CC686" s="3143"/>
    </row>
    <row r="687" spans="1:81" ht="16.5" customHeight="1">
      <c r="A687" s="3143"/>
      <c r="B687" s="3143"/>
      <c r="C687" s="3143"/>
      <c r="D687" s="3143"/>
      <c r="E687" s="3143"/>
      <c r="F687" s="3143"/>
      <c r="G687" s="3143"/>
      <c r="H687" s="3143"/>
      <c r="I687" s="3143"/>
      <c r="J687" s="3143"/>
      <c r="K687" s="3143"/>
      <c r="L687" s="3098"/>
      <c r="M687" s="3098"/>
      <c r="N687" s="3098"/>
      <c r="O687" s="3098"/>
      <c r="P687" s="3098"/>
      <c r="Q687" s="3098"/>
      <c r="R687" s="3098"/>
      <c r="S687" s="3098"/>
      <c r="T687" s="3098"/>
      <c r="U687" s="3098"/>
      <c r="V687" s="3098"/>
      <c r="W687" s="3098"/>
      <c r="X687" s="3098"/>
      <c r="Y687" s="3098"/>
      <c r="Z687" s="3098"/>
      <c r="AA687" s="3098"/>
      <c r="AB687" s="3098"/>
      <c r="AC687" s="3098"/>
      <c r="AD687" s="3098"/>
      <c r="AE687" s="3098"/>
      <c r="AF687" s="3098"/>
      <c r="AG687" s="3098"/>
      <c r="AH687" s="3098"/>
      <c r="AI687" s="3098"/>
      <c r="AJ687" s="3098"/>
      <c r="AK687" s="3098"/>
      <c r="AL687" s="3098"/>
      <c r="AM687" s="3098"/>
      <c r="AN687" s="3098"/>
      <c r="AO687" s="3143"/>
      <c r="AP687" s="3143"/>
      <c r="AQ687" s="3143"/>
      <c r="AR687" s="3143"/>
      <c r="AS687" s="3143"/>
      <c r="AT687" s="3143"/>
      <c r="AU687" s="3143"/>
      <c r="AV687" s="3143"/>
      <c r="AW687" s="3143"/>
      <c r="AX687" s="3143"/>
      <c r="AY687" s="3143"/>
      <c r="AZ687" s="3143"/>
      <c r="BA687" s="3143"/>
      <c r="BB687" s="3143"/>
      <c r="BC687" s="3143"/>
      <c r="BD687" s="3143"/>
      <c r="BE687" s="3143"/>
      <c r="BF687" s="3143"/>
      <c r="BG687" s="3143"/>
      <c r="BH687" s="3143"/>
      <c r="BI687" s="3143"/>
      <c r="BJ687" s="3143"/>
      <c r="BK687" s="3143"/>
      <c r="BL687" s="3143"/>
      <c r="BM687" s="3143"/>
      <c r="BN687" s="3143"/>
      <c r="BO687" s="3143"/>
      <c r="BP687" s="3143"/>
      <c r="BQ687" s="3189"/>
      <c r="BR687" s="3189"/>
      <c r="BS687" s="3189"/>
      <c r="BT687" s="3189"/>
      <c r="BU687" s="3189"/>
      <c r="BV687" s="3189"/>
      <c r="BW687" s="3189"/>
      <c r="BX687" s="3189"/>
      <c r="BY687" s="3189"/>
      <c r="BZ687" s="3189"/>
      <c r="CA687" s="3143"/>
      <c r="CB687" s="3143"/>
      <c r="CC687" s="3143"/>
    </row>
    <row r="688" spans="1:81" ht="16.5" customHeight="1">
      <c r="A688" s="3143"/>
      <c r="B688" s="3143"/>
      <c r="C688" s="3143"/>
      <c r="D688" s="3143"/>
      <c r="E688" s="3143"/>
      <c r="F688" s="3143"/>
      <c r="G688" s="3143"/>
      <c r="H688" s="3143"/>
      <c r="I688" s="3143"/>
      <c r="J688" s="3143"/>
      <c r="K688" s="3143"/>
      <c r="L688" s="3098"/>
      <c r="M688" s="3098"/>
      <c r="N688" s="3098"/>
      <c r="O688" s="3098"/>
      <c r="P688" s="3098"/>
      <c r="Q688" s="3098"/>
      <c r="R688" s="3098"/>
      <c r="S688" s="3098"/>
      <c r="T688" s="3098"/>
      <c r="U688" s="3098"/>
      <c r="V688" s="3098"/>
      <c r="W688" s="3098"/>
      <c r="X688" s="3098"/>
      <c r="Y688" s="3098"/>
      <c r="Z688" s="3098"/>
      <c r="AA688" s="3098"/>
      <c r="AB688" s="3098"/>
      <c r="AC688" s="3098"/>
      <c r="AD688" s="3098"/>
      <c r="AE688" s="3098"/>
      <c r="AF688" s="3098"/>
      <c r="AG688" s="3098"/>
      <c r="AH688" s="3098"/>
      <c r="AI688" s="3098"/>
      <c r="AJ688" s="3098"/>
      <c r="AK688" s="3098"/>
      <c r="AL688" s="3098"/>
      <c r="AM688" s="3098"/>
      <c r="AN688" s="3098"/>
      <c r="AO688" s="3143"/>
      <c r="AP688" s="3143"/>
      <c r="AQ688" s="3143"/>
      <c r="AR688" s="3143"/>
      <c r="AS688" s="3143"/>
      <c r="AT688" s="3143"/>
      <c r="AU688" s="3143"/>
      <c r="AV688" s="3143"/>
      <c r="AW688" s="3143"/>
      <c r="AX688" s="3143"/>
      <c r="AY688" s="3143"/>
      <c r="AZ688" s="3143"/>
      <c r="BA688" s="3143"/>
      <c r="BB688" s="3143"/>
      <c r="BC688" s="3143"/>
      <c r="BD688" s="3143"/>
      <c r="BE688" s="3143"/>
      <c r="BF688" s="3143"/>
      <c r="BG688" s="3143"/>
      <c r="BH688" s="3143"/>
      <c r="BI688" s="3143"/>
      <c r="BJ688" s="3143"/>
      <c r="BK688" s="3143"/>
      <c r="BL688" s="3143"/>
      <c r="BM688" s="3143"/>
      <c r="BN688" s="3143"/>
      <c r="BO688" s="3143"/>
      <c r="BP688" s="3143"/>
      <c r="BQ688" s="3189"/>
      <c r="BR688" s="3189"/>
      <c r="BS688" s="3189"/>
      <c r="BT688" s="3189"/>
      <c r="BU688" s="3189"/>
      <c r="BV688" s="3189"/>
      <c r="BW688" s="3189"/>
      <c r="BX688" s="3189"/>
      <c r="BY688" s="3189"/>
      <c r="BZ688" s="3189"/>
      <c r="CA688" s="3143"/>
      <c r="CB688" s="3143"/>
      <c r="CC688" s="3143"/>
    </row>
    <row r="689" spans="1:81" ht="16.5" customHeight="1">
      <c r="A689" s="3143"/>
      <c r="B689" s="3143"/>
      <c r="C689" s="3143"/>
      <c r="D689" s="3143"/>
      <c r="E689" s="3143"/>
      <c r="F689" s="3143"/>
      <c r="G689" s="3143"/>
      <c r="H689" s="3143"/>
      <c r="I689" s="3143"/>
      <c r="J689" s="3143"/>
      <c r="K689" s="3143"/>
      <c r="L689" s="3098"/>
      <c r="M689" s="3098"/>
      <c r="N689" s="3098"/>
      <c r="O689" s="3098"/>
      <c r="P689" s="3098"/>
      <c r="Q689" s="3098"/>
      <c r="R689" s="3098"/>
      <c r="S689" s="3098"/>
      <c r="T689" s="3098"/>
      <c r="U689" s="3098"/>
      <c r="V689" s="3098"/>
      <c r="W689" s="3098"/>
      <c r="X689" s="3098"/>
      <c r="Y689" s="3098"/>
      <c r="Z689" s="3098"/>
      <c r="AA689" s="3098"/>
      <c r="AB689" s="3098"/>
      <c r="AC689" s="3098"/>
      <c r="AD689" s="3098"/>
      <c r="AE689" s="3098"/>
      <c r="AF689" s="3098"/>
      <c r="AG689" s="3098"/>
      <c r="AH689" s="3098"/>
      <c r="AI689" s="3098"/>
      <c r="AJ689" s="3098"/>
      <c r="AK689" s="3098"/>
      <c r="AL689" s="3098"/>
      <c r="AM689" s="3098"/>
      <c r="AN689" s="3098"/>
      <c r="AO689" s="3143"/>
      <c r="AP689" s="3143"/>
      <c r="AQ689" s="3143"/>
      <c r="AR689" s="3143"/>
      <c r="AS689" s="3143"/>
      <c r="AT689" s="3143"/>
      <c r="AU689" s="3143"/>
      <c r="AV689" s="3143"/>
      <c r="AW689" s="3143"/>
      <c r="AX689" s="3143"/>
      <c r="AY689" s="3143"/>
      <c r="AZ689" s="3143"/>
      <c r="BA689" s="3143"/>
      <c r="BB689" s="3143"/>
      <c r="BC689" s="3143"/>
      <c r="BD689" s="3143"/>
      <c r="BE689" s="3143"/>
      <c r="BF689" s="3143"/>
      <c r="BG689" s="3143"/>
      <c r="BH689" s="3143"/>
      <c r="BI689" s="3143"/>
      <c r="BJ689" s="3143"/>
      <c r="BK689" s="3143"/>
      <c r="BL689" s="3143"/>
      <c r="BM689" s="3143"/>
      <c r="BN689" s="3143"/>
      <c r="BO689" s="3143"/>
      <c r="BP689" s="3143"/>
      <c r="BQ689" s="3189"/>
      <c r="BR689" s="3189"/>
      <c r="BS689" s="3189"/>
      <c r="BT689" s="3189"/>
      <c r="BU689" s="3189"/>
      <c r="BV689" s="3189"/>
      <c r="BW689" s="3189"/>
      <c r="BX689" s="3189"/>
      <c r="BY689" s="3189"/>
      <c r="BZ689" s="3189"/>
      <c r="CA689" s="3143"/>
      <c r="CB689" s="3143"/>
      <c r="CC689" s="3143"/>
    </row>
    <row r="690" spans="1:81" ht="16.5" customHeight="1">
      <c r="A690" s="3143"/>
      <c r="B690" s="3143"/>
      <c r="C690" s="3143"/>
      <c r="D690" s="3143"/>
      <c r="E690" s="3143"/>
      <c r="F690" s="3143"/>
      <c r="G690" s="3143"/>
      <c r="H690" s="3143"/>
      <c r="I690" s="3143"/>
      <c r="J690" s="3143"/>
      <c r="K690" s="3143"/>
      <c r="L690" s="3098"/>
      <c r="M690" s="3098"/>
      <c r="N690" s="3098"/>
      <c r="O690" s="3098"/>
      <c r="P690" s="3098"/>
      <c r="Q690" s="3098"/>
      <c r="R690" s="3098"/>
      <c r="S690" s="3098"/>
      <c r="T690" s="3098"/>
      <c r="U690" s="3098"/>
      <c r="V690" s="3098"/>
      <c r="W690" s="3098"/>
      <c r="X690" s="3098"/>
      <c r="Y690" s="3098"/>
      <c r="Z690" s="3098"/>
      <c r="AA690" s="3098"/>
      <c r="AB690" s="3098"/>
      <c r="AC690" s="3098"/>
      <c r="AD690" s="3098"/>
      <c r="AE690" s="3098"/>
      <c r="AF690" s="3098"/>
      <c r="AG690" s="3098"/>
      <c r="AH690" s="3098"/>
      <c r="AI690" s="3098"/>
      <c r="AJ690" s="3098"/>
      <c r="AK690" s="3098"/>
      <c r="AL690" s="3098"/>
      <c r="AM690" s="3098"/>
      <c r="AN690" s="3098"/>
      <c r="AO690" s="3143"/>
      <c r="AP690" s="3143"/>
      <c r="AQ690" s="3143"/>
      <c r="AR690" s="3143"/>
      <c r="AS690" s="3143"/>
      <c r="AT690" s="3143"/>
      <c r="AU690" s="3143"/>
      <c r="AV690" s="3143"/>
      <c r="AW690" s="3143"/>
      <c r="AX690" s="3143"/>
      <c r="AY690" s="3143"/>
      <c r="AZ690" s="3143"/>
      <c r="BA690" s="3143"/>
      <c r="BB690" s="3143"/>
      <c r="BC690" s="3143"/>
      <c r="BD690" s="3143"/>
      <c r="BE690" s="3143"/>
      <c r="BF690" s="3143"/>
      <c r="BG690" s="3143"/>
      <c r="BH690" s="3143"/>
      <c r="BI690" s="3143"/>
      <c r="BJ690" s="3143"/>
      <c r="BK690" s="3143"/>
      <c r="BL690" s="3143"/>
      <c r="BM690" s="3143"/>
      <c r="BN690" s="3143"/>
      <c r="BO690" s="3143"/>
      <c r="BP690" s="3143"/>
      <c r="BQ690" s="3189"/>
      <c r="BR690" s="3189"/>
      <c r="BS690" s="3189"/>
      <c r="BT690" s="3189"/>
      <c r="BU690" s="3189"/>
      <c r="BV690" s="3189"/>
      <c r="BW690" s="3189"/>
      <c r="BX690" s="3189"/>
      <c r="BY690" s="3189"/>
      <c r="BZ690" s="3189"/>
      <c r="CA690" s="3143"/>
      <c r="CB690" s="3143"/>
      <c r="CC690" s="3143"/>
    </row>
    <row r="691" spans="1:81" ht="16.5" customHeight="1">
      <c r="A691" s="3143"/>
      <c r="B691" s="3143"/>
      <c r="C691" s="3143"/>
      <c r="D691" s="3143"/>
      <c r="E691" s="3143"/>
      <c r="F691" s="3143"/>
      <c r="G691" s="3143"/>
      <c r="H691" s="3143"/>
      <c r="I691" s="3143"/>
      <c r="J691" s="3143"/>
      <c r="K691" s="3143"/>
      <c r="L691" s="3098"/>
      <c r="M691" s="3098"/>
      <c r="N691" s="3098"/>
      <c r="O691" s="3098"/>
      <c r="P691" s="3098"/>
      <c r="Q691" s="3098"/>
      <c r="R691" s="3098"/>
      <c r="S691" s="3098"/>
      <c r="T691" s="3098"/>
      <c r="U691" s="3098"/>
      <c r="V691" s="3098"/>
      <c r="W691" s="3098"/>
      <c r="X691" s="3098"/>
      <c r="Y691" s="3098"/>
      <c r="Z691" s="3098"/>
      <c r="AA691" s="3098"/>
      <c r="AB691" s="3098"/>
      <c r="AC691" s="3098"/>
      <c r="AD691" s="3098"/>
      <c r="AE691" s="3098"/>
      <c r="AF691" s="3098"/>
      <c r="AG691" s="3098"/>
      <c r="AH691" s="3098"/>
      <c r="AI691" s="3098"/>
      <c r="AJ691" s="3098"/>
      <c r="AK691" s="3098"/>
      <c r="AL691" s="3098"/>
      <c r="AM691" s="3098"/>
      <c r="AN691" s="3098"/>
      <c r="AO691" s="3143"/>
      <c r="AP691" s="3143"/>
      <c r="AQ691" s="3143"/>
      <c r="AR691" s="3143"/>
      <c r="AS691" s="3143"/>
      <c r="AT691" s="3143"/>
      <c r="AU691" s="3143"/>
      <c r="AV691" s="3143"/>
      <c r="AW691" s="3143"/>
      <c r="AX691" s="3143"/>
      <c r="AY691" s="3143"/>
      <c r="AZ691" s="3143"/>
      <c r="BA691" s="3143"/>
      <c r="BB691" s="3143"/>
      <c r="BC691" s="3143"/>
      <c r="BD691" s="3143"/>
      <c r="BE691" s="3143"/>
      <c r="BF691" s="3143"/>
      <c r="BG691" s="3143"/>
      <c r="BH691" s="3143"/>
      <c r="BI691" s="3143"/>
      <c r="BJ691" s="3143"/>
      <c r="BK691" s="3143"/>
      <c r="BL691" s="3143"/>
      <c r="BM691" s="3143"/>
      <c r="BN691" s="3143"/>
      <c r="BO691" s="3143"/>
      <c r="BP691" s="3143"/>
      <c r="BQ691" s="3189"/>
      <c r="BR691" s="3189"/>
      <c r="BS691" s="3189"/>
      <c r="BT691" s="3189"/>
      <c r="BU691" s="3189"/>
      <c r="BV691" s="3189"/>
      <c r="BW691" s="3189"/>
      <c r="BX691" s="3189"/>
      <c r="BY691" s="3189"/>
      <c r="BZ691" s="3189"/>
      <c r="CA691" s="3143"/>
      <c r="CB691" s="3143"/>
      <c r="CC691" s="3143"/>
    </row>
    <row r="692" spans="1:81" ht="16.5" customHeight="1">
      <c r="A692" s="3143"/>
      <c r="B692" s="3143"/>
      <c r="C692" s="3143"/>
      <c r="D692" s="3143"/>
      <c r="E692" s="3143"/>
      <c r="F692" s="3143"/>
      <c r="G692" s="3143"/>
      <c r="H692" s="3143"/>
      <c r="I692" s="3143"/>
      <c r="J692" s="3143"/>
      <c r="K692" s="3143"/>
      <c r="L692" s="3098"/>
      <c r="M692" s="3098"/>
      <c r="N692" s="3098"/>
      <c r="O692" s="3098"/>
      <c r="P692" s="3098"/>
      <c r="Q692" s="3098"/>
      <c r="R692" s="3098"/>
      <c r="S692" s="3098"/>
      <c r="T692" s="3098"/>
      <c r="U692" s="3098"/>
      <c r="V692" s="3098"/>
      <c r="W692" s="3098"/>
      <c r="X692" s="3098"/>
      <c r="Y692" s="3098"/>
      <c r="Z692" s="3098"/>
      <c r="AA692" s="3098"/>
      <c r="AB692" s="3098"/>
      <c r="AC692" s="3098"/>
      <c r="AD692" s="3098"/>
      <c r="AE692" s="3098"/>
      <c r="AF692" s="3098"/>
      <c r="AG692" s="3098"/>
      <c r="AH692" s="3098"/>
      <c r="AI692" s="3098"/>
      <c r="AJ692" s="3098"/>
      <c r="AK692" s="3098"/>
      <c r="AL692" s="3098"/>
      <c r="AM692" s="3098"/>
      <c r="AN692" s="3098"/>
      <c r="AO692" s="3143"/>
      <c r="AP692" s="3143"/>
      <c r="AQ692" s="3143"/>
      <c r="AR692" s="3143"/>
      <c r="AS692" s="3143"/>
      <c r="AT692" s="3143"/>
      <c r="AU692" s="3143"/>
      <c r="AV692" s="3143"/>
      <c r="AW692" s="3143"/>
      <c r="AX692" s="3143"/>
      <c r="AY692" s="3143"/>
      <c r="AZ692" s="3143"/>
      <c r="BA692" s="3143"/>
      <c r="BB692" s="3143"/>
      <c r="BC692" s="3143"/>
      <c r="BD692" s="3143"/>
      <c r="BE692" s="3143"/>
      <c r="BF692" s="3143"/>
      <c r="BG692" s="3143"/>
      <c r="BH692" s="3143"/>
      <c r="BI692" s="3143"/>
      <c r="BJ692" s="3143"/>
      <c r="BK692" s="3143"/>
      <c r="BL692" s="3143"/>
      <c r="BM692" s="3143"/>
      <c r="BN692" s="3143"/>
      <c r="BO692" s="3143"/>
      <c r="BP692" s="3143"/>
      <c r="BQ692" s="3189"/>
      <c r="BR692" s="3189"/>
      <c r="BS692" s="3189"/>
      <c r="BT692" s="3189"/>
      <c r="BU692" s="3189"/>
      <c r="BV692" s="3189"/>
      <c r="BW692" s="3189"/>
      <c r="BX692" s="3189"/>
      <c r="BY692" s="3189"/>
      <c r="BZ692" s="3189"/>
      <c r="CA692" s="3143"/>
      <c r="CB692" s="3143"/>
      <c r="CC692" s="3143"/>
    </row>
    <row r="693" spans="1:81" ht="16.5" customHeight="1">
      <c r="A693" s="3143"/>
      <c r="B693" s="3143"/>
      <c r="C693" s="3143"/>
      <c r="D693" s="3143"/>
      <c r="E693" s="3143"/>
      <c r="F693" s="3143"/>
      <c r="G693" s="3143"/>
      <c r="H693" s="3143"/>
      <c r="I693" s="3143"/>
      <c r="J693" s="3143"/>
      <c r="K693" s="3143"/>
      <c r="L693" s="3098"/>
      <c r="M693" s="3098"/>
      <c r="N693" s="3098"/>
      <c r="O693" s="3098"/>
      <c r="P693" s="3098"/>
      <c r="Q693" s="3098"/>
      <c r="R693" s="3098"/>
      <c r="S693" s="3098"/>
      <c r="T693" s="3098"/>
      <c r="U693" s="3098"/>
      <c r="V693" s="3098"/>
      <c r="W693" s="3098"/>
      <c r="X693" s="3098"/>
      <c r="Y693" s="3098"/>
      <c r="Z693" s="3098"/>
      <c r="AA693" s="3098"/>
      <c r="AB693" s="3098"/>
      <c r="AC693" s="3098"/>
      <c r="AD693" s="3098"/>
      <c r="AE693" s="3098"/>
      <c r="AF693" s="3098"/>
      <c r="AG693" s="3098"/>
      <c r="AH693" s="3098"/>
      <c r="AI693" s="3098"/>
      <c r="AJ693" s="3098"/>
      <c r="AK693" s="3098"/>
      <c r="AL693" s="3098"/>
      <c r="AM693" s="3098"/>
      <c r="AN693" s="3098"/>
      <c r="AO693" s="3143"/>
      <c r="AP693" s="3143"/>
      <c r="AQ693" s="3143"/>
      <c r="AR693" s="3143"/>
      <c r="AS693" s="3143"/>
      <c r="AT693" s="3143"/>
      <c r="AU693" s="3143"/>
      <c r="AV693" s="3143"/>
      <c r="AW693" s="3143"/>
      <c r="AX693" s="3143"/>
      <c r="AY693" s="3143"/>
      <c r="AZ693" s="3143"/>
      <c r="BA693" s="3143"/>
      <c r="BB693" s="3143"/>
      <c r="BC693" s="3143"/>
      <c r="BD693" s="3143"/>
      <c r="BE693" s="3143"/>
      <c r="BF693" s="3143"/>
      <c r="BG693" s="3143"/>
      <c r="BH693" s="3143"/>
      <c r="BI693" s="3143"/>
      <c r="BJ693" s="3143"/>
      <c r="BK693" s="3143"/>
      <c r="BL693" s="3143"/>
      <c r="BM693" s="3143"/>
      <c r="BN693" s="3143"/>
      <c r="BO693" s="3143"/>
      <c r="BP693" s="3143"/>
      <c r="BQ693" s="3189"/>
      <c r="BR693" s="3189"/>
      <c r="BS693" s="3189"/>
      <c r="BT693" s="3189"/>
      <c r="BU693" s="3189"/>
      <c r="BV693" s="3189"/>
      <c r="BW693" s="3189"/>
      <c r="BX693" s="3189"/>
      <c r="BY693" s="3189"/>
      <c r="BZ693" s="3189"/>
      <c r="CA693" s="3143"/>
      <c r="CB693" s="3143"/>
      <c r="CC693" s="3143"/>
    </row>
    <row r="694" spans="1:81" ht="16.5" customHeight="1">
      <c r="A694" s="3143"/>
      <c r="B694" s="3143"/>
      <c r="C694" s="3143"/>
      <c r="D694" s="3143"/>
      <c r="E694" s="3143"/>
      <c r="F694" s="3143"/>
      <c r="G694" s="3143"/>
      <c r="H694" s="3143"/>
      <c r="I694" s="3143"/>
      <c r="J694" s="3143"/>
      <c r="K694" s="3143"/>
      <c r="L694" s="3098"/>
      <c r="M694" s="3098"/>
      <c r="N694" s="3098"/>
      <c r="O694" s="3098"/>
      <c r="P694" s="3098"/>
      <c r="Q694" s="3098"/>
      <c r="R694" s="3098"/>
      <c r="S694" s="3098"/>
      <c r="T694" s="3098"/>
      <c r="U694" s="3098"/>
      <c r="V694" s="3098"/>
      <c r="W694" s="3098"/>
      <c r="X694" s="3098"/>
      <c r="Y694" s="3098"/>
      <c r="Z694" s="3098"/>
      <c r="AA694" s="3098"/>
      <c r="AB694" s="3098"/>
      <c r="AC694" s="3098"/>
      <c r="AD694" s="3098"/>
      <c r="AE694" s="3098"/>
      <c r="AF694" s="3098"/>
      <c r="AG694" s="3098"/>
      <c r="AH694" s="3098"/>
      <c r="AI694" s="3098"/>
      <c r="AJ694" s="3098"/>
      <c r="AK694" s="3098"/>
      <c r="AL694" s="3098"/>
      <c r="AM694" s="3098"/>
      <c r="AN694" s="3098"/>
      <c r="AO694" s="3143"/>
      <c r="AP694" s="3143"/>
      <c r="AQ694" s="3143"/>
      <c r="AR694" s="3143"/>
      <c r="AS694" s="3143"/>
      <c r="AT694" s="3143"/>
      <c r="AU694" s="3143"/>
      <c r="AV694" s="3143"/>
      <c r="AW694" s="3143"/>
      <c r="AX694" s="3143"/>
      <c r="AY694" s="3143"/>
      <c r="AZ694" s="3143"/>
      <c r="BA694" s="3143"/>
      <c r="BB694" s="3143"/>
      <c r="BC694" s="3143"/>
      <c r="BD694" s="3143"/>
      <c r="BE694" s="3143"/>
      <c r="BF694" s="3143"/>
      <c r="BG694" s="3143"/>
      <c r="BH694" s="3143"/>
      <c r="BI694" s="3143"/>
      <c r="BJ694" s="3143"/>
      <c r="BK694" s="3143"/>
      <c r="BL694" s="3143"/>
      <c r="BM694" s="3143"/>
      <c r="BN694" s="3143"/>
      <c r="BO694" s="3143"/>
      <c r="BP694" s="3143"/>
      <c r="BQ694" s="3189"/>
      <c r="BR694" s="3189"/>
      <c r="BS694" s="3189"/>
      <c r="BT694" s="3189"/>
      <c r="BU694" s="3189"/>
      <c r="BV694" s="3189"/>
      <c r="BW694" s="3189"/>
      <c r="BX694" s="3189"/>
      <c r="BY694" s="3189"/>
      <c r="BZ694" s="3189"/>
      <c r="CA694" s="3143"/>
      <c r="CB694" s="3143"/>
      <c r="CC694" s="3143"/>
    </row>
    <row r="695" spans="1:81" ht="16.5" customHeight="1">
      <c r="A695" s="3143"/>
      <c r="B695" s="3143"/>
      <c r="C695" s="3143"/>
      <c r="D695" s="3143"/>
      <c r="E695" s="3143"/>
      <c r="F695" s="3143"/>
      <c r="G695" s="3143"/>
      <c r="H695" s="3143"/>
      <c r="I695" s="3143"/>
      <c r="J695" s="3143"/>
      <c r="K695" s="3143"/>
      <c r="L695" s="3098"/>
      <c r="M695" s="3098"/>
      <c r="N695" s="3098"/>
      <c r="O695" s="3098"/>
      <c r="P695" s="3098"/>
      <c r="Q695" s="3098"/>
      <c r="R695" s="3098"/>
      <c r="S695" s="3098"/>
      <c r="T695" s="3098"/>
      <c r="U695" s="3098"/>
      <c r="V695" s="3098"/>
      <c r="W695" s="3098"/>
      <c r="X695" s="3098"/>
      <c r="Y695" s="3098"/>
      <c r="Z695" s="3098"/>
      <c r="AA695" s="3098"/>
      <c r="AB695" s="3098"/>
      <c r="AC695" s="3098"/>
      <c r="AD695" s="3098"/>
      <c r="AE695" s="3098"/>
      <c r="AF695" s="3098"/>
      <c r="AG695" s="3098"/>
      <c r="AH695" s="3098"/>
      <c r="AI695" s="3098"/>
      <c r="AJ695" s="3098"/>
      <c r="AK695" s="3098"/>
      <c r="AL695" s="3098"/>
      <c r="AM695" s="3098"/>
      <c r="AN695" s="3098"/>
      <c r="AO695" s="3143"/>
      <c r="AP695" s="3143"/>
      <c r="AQ695" s="3143"/>
      <c r="AR695" s="3143"/>
      <c r="AS695" s="3143"/>
      <c r="AT695" s="3143"/>
      <c r="AU695" s="3143"/>
      <c r="AV695" s="3143"/>
      <c r="AW695" s="3143"/>
      <c r="AX695" s="3143"/>
      <c r="AY695" s="3143"/>
      <c r="AZ695" s="3143"/>
      <c r="BA695" s="3143"/>
      <c r="BB695" s="3143"/>
      <c r="BC695" s="3143"/>
      <c r="BD695" s="3143"/>
      <c r="BE695" s="3143"/>
      <c r="BF695" s="3143"/>
      <c r="BG695" s="3143"/>
      <c r="BH695" s="3143"/>
      <c r="BI695" s="3143"/>
      <c r="BJ695" s="3143"/>
      <c r="BK695" s="3143"/>
      <c r="BL695" s="3143"/>
      <c r="BM695" s="3143"/>
      <c r="BN695" s="3143"/>
      <c r="BO695" s="3143"/>
      <c r="BP695" s="3143"/>
      <c r="BQ695" s="3189"/>
      <c r="BR695" s="3189"/>
      <c r="BS695" s="3189"/>
      <c r="BT695" s="3189"/>
      <c r="BU695" s="3189"/>
      <c r="BV695" s="3189"/>
      <c r="BW695" s="3189"/>
      <c r="BX695" s="3189"/>
      <c r="BY695" s="3189"/>
      <c r="BZ695" s="3189"/>
      <c r="CA695" s="3143"/>
      <c r="CB695" s="3143"/>
      <c r="CC695" s="3143"/>
    </row>
    <row r="696" spans="1:81" ht="16.5" customHeight="1">
      <c r="A696" s="3143"/>
      <c r="B696" s="3143"/>
      <c r="C696" s="3143"/>
      <c r="D696" s="3143"/>
      <c r="E696" s="3143"/>
      <c r="F696" s="3143"/>
      <c r="G696" s="3143"/>
      <c r="H696" s="3143"/>
      <c r="I696" s="3143"/>
      <c r="J696" s="3143"/>
      <c r="K696" s="3143"/>
      <c r="L696" s="3098"/>
      <c r="M696" s="3098"/>
      <c r="N696" s="3098"/>
      <c r="O696" s="3098"/>
      <c r="P696" s="3098"/>
      <c r="Q696" s="3098"/>
      <c r="R696" s="3098"/>
      <c r="S696" s="3098"/>
      <c r="T696" s="3098"/>
      <c r="U696" s="3098"/>
      <c r="V696" s="3098"/>
      <c r="W696" s="3098"/>
      <c r="X696" s="3098"/>
      <c r="Y696" s="3098"/>
      <c r="Z696" s="3098"/>
      <c r="AA696" s="3098"/>
      <c r="AB696" s="3098"/>
      <c r="AC696" s="3098"/>
      <c r="AD696" s="3098"/>
      <c r="AE696" s="3098"/>
      <c r="AF696" s="3098"/>
      <c r="AG696" s="3098"/>
      <c r="AH696" s="3098"/>
      <c r="AI696" s="3098"/>
      <c r="AJ696" s="3098"/>
      <c r="AK696" s="3098"/>
      <c r="AL696" s="3098"/>
      <c r="AM696" s="3098"/>
      <c r="AN696" s="3098"/>
      <c r="AO696" s="3143"/>
      <c r="AP696" s="3143"/>
      <c r="AQ696" s="3143"/>
      <c r="AR696" s="3143"/>
      <c r="AS696" s="3143"/>
      <c r="AT696" s="3143"/>
      <c r="AU696" s="3143"/>
      <c r="AV696" s="3143"/>
      <c r="AW696" s="3143"/>
      <c r="AX696" s="3143"/>
      <c r="AY696" s="3143"/>
      <c r="AZ696" s="3143"/>
      <c r="BA696" s="3143"/>
      <c r="BB696" s="3143"/>
      <c r="BC696" s="3143"/>
      <c r="BD696" s="3143"/>
      <c r="BE696" s="3143"/>
      <c r="BF696" s="3143"/>
      <c r="BG696" s="3143"/>
      <c r="BH696" s="3143"/>
      <c r="BI696" s="3143"/>
      <c r="BJ696" s="3143"/>
      <c r="BK696" s="3143"/>
      <c r="BL696" s="3143"/>
      <c r="BM696" s="3143"/>
      <c r="BN696" s="3143"/>
      <c r="BO696" s="3143"/>
      <c r="BP696" s="3143"/>
      <c r="BQ696" s="3189"/>
      <c r="BR696" s="3189"/>
      <c r="BS696" s="3189"/>
      <c r="BT696" s="3189"/>
      <c r="BU696" s="3189"/>
      <c r="BV696" s="3189"/>
      <c r="BW696" s="3189"/>
      <c r="BX696" s="3189"/>
      <c r="BY696" s="3189"/>
      <c r="BZ696" s="3189"/>
      <c r="CA696" s="3143"/>
      <c r="CB696" s="3143"/>
      <c r="CC696" s="3143"/>
    </row>
    <row r="697" spans="1:81" ht="16.5" customHeight="1">
      <c r="A697" s="3143"/>
      <c r="B697" s="3143"/>
      <c r="C697" s="3143"/>
      <c r="D697" s="3143"/>
      <c r="E697" s="3143"/>
      <c r="F697" s="3143"/>
      <c r="G697" s="3143"/>
      <c r="H697" s="3143"/>
      <c r="I697" s="3143"/>
      <c r="J697" s="3143"/>
      <c r="K697" s="3143"/>
      <c r="L697" s="3098"/>
      <c r="M697" s="3098"/>
      <c r="N697" s="3098"/>
      <c r="O697" s="3098"/>
      <c r="P697" s="3098"/>
      <c r="Q697" s="3098"/>
      <c r="R697" s="3098"/>
      <c r="S697" s="3098"/>
      <c r="T697" s="3098"/>
      <c r="U697" s="3098"/>
      <c r="V697" s="3098"/>
      <c r="W697" s="3098"/>
      <c r="X697" s="3098"/>
      <c r="Y697" s="3098"/>
      <c r="Z697" s="3098"/>
      <c r="AA697" s="3098"/>
      <c r="AB697" s="3098"/>
      <c r="AC697" s="3098"/>
      <c r="AD697" s="3098"/>
      <c r="AE697" s="3098"/>
      <c r="AF697" s="3098"/>
      <c r="AG697" s="3098"/>
      <c r="AH697" s="3098"/>
      <c r="AI697" s="3098"/>
      <c r="AJ697" s="3098"/>
      <c r="AK697" s="3098"/>
      <c r="AL697" s="3098"/>
      <c r="AM697" s="3098"/>
      <c r="AN697" s="3098"/>
      <c r="AO697" s="3143"/>
      <c r="AP697" s="3143"/>
      <c r="AQ697" s="3143"/>
      <c r="AR697" s="3143"/>
      <c r="AS697" s="3143"/>
      <c r="AT697" s="3143"/>
      <c r="AU697" s="3143"/>
      <c r="AV697" s="3143"/>
      <c r="AW697" s="3143"/>
      <c r="AX697" s="3143"/>
      <c r="AY697" s="3143"/>
      <c r="AZ697" s="3143"/>
      <c r="BA697" s="3143"/>
      <c r="BB697" s="3143"/>
      <c r="BC697" s="3143"/>
      <c r="BD697" s="3143"/>
      <c r="BE697" s="3143"/>
      <c r="BF697" s="3143"/>
      <c r="BG697" s="3143"/>
      <c r="BH697" s="3143"/>
      <c r="BI697" s="3143"/>
      <c r="BJ697" s="3143"/>
      <c r="BK697" s="3143"/>
      <c r="BL697" s="3143"/>
      <c r="BM697" s="3143"/>
      <c r="BN697" s="3143"/>
      <c r="BO697" s="3143"/>
      <c r="BP697" s="3143"/>
      <c r="BQ697" s="3189"/>
      <c r="BR697" s="3189"/>
      <c r="BS697" s="3189"/>
      <c r="BT697" s="3189"/>
      <c r="BU697" s="3189"/>
      <c r="BV697" s="3189"/>
      <c r="BW697" s="3189"/>
      <c r="BX697" s="3189"/>
      <c r="BY697" s="3189"/>
      <c r="BZ697" s="3189"/>
      <c r="CA697" s="3143"/>
      <c r="CB697" s="3143"/>
      <c r="CC697" s="3143"/>
    </row>
    <row r="698" spans="1:81" ht="16.5" customHeight="1">
      <c r="A698" s="3143"/>
      <c r="B698" s="3143"/>
      <c r="C698" s="3143"/>
      <c r="D698" s="3143"/>
      <c r="E698" s="3143"/>
      <c r="F698" s="3143"/>
      <c r="G698" s="3143"/>
      <c r="H698" s="3143"/>
      <c r="I698" s="3143"/>
      <c r="J698" s="3143"/>
      <c r="K698" s="3143"/>
      <c r="L698" s="3098"/>
      <c r="M698" s="3098"/>
      <c r="N698" s="3098"/>
      <c r="O698" s="3098"/>
      <c r="P698" s="3098"/>
      <c r="Q698" s="3098"/>
      <c r="R698" s="3098"/>
      <c r="S698" s="3098"/>
      <c r="T698" s="3098"/>
      <c r="U698" s="3098"/>
      <c r="V698" s="3098"/>
      <c r="W698" s="3098"/>
      <c r="X698" s="3098"/>
      <c r="Y698" s="3098"/>
      <c r="Z698" s="3098"/>
      <c r="AA698" s="3098"/>
      <c r="AB698" s="3098"/>
      <c r="AC698" s="3098"/>
      <c r="AD698" s="3098"/>
      <c r="AE698" s="3098"/>
      <c r="AF698" s="3098"/>
      <c r="AG698" s="3098"/>
      <c r="AH698" s="3098"/>
      <c r="AI698" s="3098"/>
      <c r="AJ698" s="3098"/>
      <c r="AK698" s="3098"/>
      <c r="AL698" s="3098"/>
      <c r="AM698" s="3098"/>
      <c r="AN698" s="3098"/>
      <c r="AO698" s="3143"/>
      <c r="AP698" s="3143"/>
      <c r="AQ698" s="3143"/>
      <c r="AR698" s="3143"/>
      <c r="AS698" s="3143"/>
      <c r="AT698" s="3143"/>
      <c r="AU698" s="3143"/>
      <c r="AV698" s="3143"/>
      <c r="AW698" s="3143"/>
      <c r="AX698" s="3143"/>
      <c r="AY698" s="3143"/>
      <c r="AZ698" s="3143"/>
      <c r="BA698" s="3143"/>
      <c r="BB698" s="3143"/>
      <c r="BC698" s="3143"/>
      <c r="BD698" s="3143"/>
      <c r="BE698" s="3143"/>
      <c r="BF698" s="3143"/>
      <c r="BG698" s="3143"/>
      <c r="BH698" s="3143"/>
      <c r="BI698" s="3143"/>
      <c r="BJ698" s="3143"/>
      <c r="BK698" s="3143"/>
      <c r="BL698" s="3143"/>
      <c r="BM698" s="3143"/>
      <c r="BN698" s="3143"/>
      <c r="BO698" s="3143"/>
      <c r="BP698" s="3143"/>
      <c r="BQ698" s="3189"/>
      <c r="BR698" s="3189"/>
      <c r="BS698" s="3189"/>
      <c r="BT698" s="3189"/>
      <c r="BU698" s="3189"/>
      <c r="BV698" s="3189"/>
      <c r="BW698" s="3189"/>
      <c r="BX698" s="3189"/>
      <c r="BY698" s="3189"/>
      <c r="BZ698" s="3189"/>
      <c r="CA698" s="3143"/>
      <c r="CB698" s="3143"/>
      <c r="CC698" s="3143"/>
    </row>
    <row r="699" spans="1:81" ht="16.5" customHeight="1">
      <c r="A699" s="3143"/>
      <c r="B699" s="3143"/>
      <c r="C699" s="3143"/>
      <c r="D699" s="3143"/>
      <c r="E699" s="3143"/>
      <c r="F699" s="3143"/>
      <c r="G699" s="3143"/>
      <c r="H699" s="3143"/>
      <c r="I699" s="3143"/>
      <c r="J699" s="3143"/>
      <c r="K699" s="3143"/>
      <c r="L699" s="3098"/>
      <c r="M699" s="3098"/>
      <c r="N699" s="3098"/>
      <c r="O699" s="3098"/>
      <c r="P699" s="3098"/>
      <c r="Q699" s="3098"/>
      <c r="R699" s="3098"/>
      <c r="S699" s="3098"/>
      <c r="T699" s="3098"/>
      <c r="U699" s="3098"/>
      <c r="V699" s="3098"/>
      <c r="W699" s="3098"/>
      <c r="X699" s="3098"/>
      <c r="Y699" s="3098"/>
      <c r="Z699" s="3098"/>
      <c r="AA699" s="3098"/>
      <c r="AB699" s="3098"/>
      <c r="AC699" s="3098"/>
      <c r="AD699" s="3098"/>
      <c r="AE699" s="3098"/>
      <c r="AF699" s="3098"/>
      <c r="AG699" s="3098"/>
      <c r="AH699" s="3098"/>
      <c r="AI699" s="3098"/>
      <c r="AJ699" s="3098"/>
      <c r="AK699" s="3098"/>
      <c r="AL699" s="3098"/>
      <c r="AM699" s="3098"/>
      <c r="AN699" s="3098"/>
      <c r="AO699" s="3143"/>
      <c r="AP699" s="3143"/>
      <c r="AQ699" s="3143"/>
      <c r="AR699" s="3143"/>
      <c r="AS699" s="3143"/>
      <c r="AT699" s="3143"/>
      <c r="AU699" s="3143"/>
      <c r="AV699" s="3143"/>
      <c r="AW699" s="3143"/>
      <c r="AX699" s="3143"/>
      <c r="AY699" s="3143"/>
      <c r="AZ699" s="3143"/>
      <c r="BA699" s="3143"/>
      <c r="BB699" s="3143"/>
      <c r="BC699" s="3143"/>
      <c r="BD699" s="3143"/>
      <c r="BE699" s="3143"/>
      <c r="BF699" s="3143"/>
      <c r="BG699" s="3143"/>
      <c r="BH699" s="3143"/>
      <c r="BI699" s="3143"/>
      <c r="BJ699" s="3143"/>
      <c r="BK699" s="3143"/>
      <c r="BL699" s="3143"/>
      <c r="BM699" s="3143"/>
      <c r="BN699" s="3143"/>
      <c r="BO699" s="3143"/>
      <c r="BP699" s="3143"/>
      <c r="BQ699" s="3189"/>
      <c r="BR699" s="3189"/>
      <c r="BS699" s="3189"/>
      <c r="BT699" s="3189"/>
      <c r="BU699" s="3189"/>
      <c r="BV699" s="3189"/>
      <c r="BW699" s="3189"/>
      <c r="BX699" s="3189"/>
      <c r="BY699" s="3189"/>
      <c r="BZ699" s="3189"/>
      <c r="CA699" s="3143"/>
      <c r="CB699" s="3143"/>
      <c r="CC699" s="3143"/>
    </row>
    <row r="700" spans="1:81" ht="16.5" customHeight="1">
      <c r="A700" s="3143"/>
      <c r="B700" s="3143"/>
      <c r="C700" s="3143"/>
      <c r="D700" s="3143"/>
      <c r="E700" s="3143"/>
      <c r="F700" s="3143"/>
      <c r="G700" s="3143"/>
      <c r="H700" s="3143"/>
      <c r="I700" s="3143"/>
      <c r="J700" s="3143"/>
      <c r="K700" s="3143"/>
      <c r="L700" s="3098"/>
      <c r="M700" s="3098"/>
      <c r="N700" s="3098"/>
      <c r="O700" s="3098"/>
      <c r="P700" s="3098"/>
      <c r="Q700" s="3098"/>
      <c r="R700" s="3098"/>
      <c r="S700" s="3098"/>
      <c r="T700" s="3098"/>
      <c r="U700" s="3098"/>
      <c r="V700" s="3098"/>
      <c r="W700" s="3098"/>
      <c r="X700" s="3098"/>
      <c r="Y700" s="3098"/>
      <c r="Z700" s="3098"/>
      <c r="AA700" s="3098"/>
      <c r="AB700" s="3098"/>
      <c r="AC700" s="3098"/>
      <c r="AD700" s="3098"/>
      <c r="AE700" s="3098"/>
      <c r="AF700" s="3098"/>
      <c r="AG700" s="3098"/>
      <c r="AH700" s="3098"/>
      <c r="AI700" s="3098"/>
      <c r="AJ700" s="3098"/>
      <c r="AK700" s="3098"/>
      <c r="AL700" s="3098"/>
      <c r="AM700" s="3098"/>
      <c r="AN700" s="3098"/>
      <c r="AO700" s="3143"/>
      <c r="AP700" s="3143"/>
      <c r="AQ700" s="3143"/>
      <c r="AR700" s="3143"/>
      <c r="AS700" s="3143"/>
      <c r="AT700" s="3143"/>
      <c r="AU700" s="3143"/>
      <c r="AV700" s="3143"/>
      <c r="AW700" s="3143"/>
      <c r="AX700" s="3143"/>
      <c r="AY700" s="3143"/>
      <c r="AZ700" s="3143"/>
      <c r="BA700" s="3143"/>
      <c r="BB700" s="3143"/>
      <c r="BC700" s="3143"/>
      <c r="BD700" s="3143"/>
      <c r="BE700" s="3143"/>
      <c r="BF700" s="3143"/>
      <c r="BG700" s="3143"/>
      <c r="BH700" s="3143"/>
      <c r="BI700" s="3143"/>
      <c r="BJ700" s="3143"/>
      <c r="BK700" s="3143"/>
      <c r="BL700" s="3143"/>
      <c r="BM700" s="3143"/>
      <c r="BN700" s="3143"/>
      <c r="BO700" s="3143"/>
      <c r="BP700" s="3143"/>
      <c r="BQ700" s="3189"/>
      <c r="BR700" s="3189"/>
      <c r="BS700" s="3189"/>
      <c r="BT700" s="3189"/>
      <c r="BU700" s="3189"/>
      <c r="BV700" s="3189"/>
      <c r="BW700" s="3189"/>
      <c r="BX700" s="3189"/>
      <c r="BY700" s="3189"/>
      <c r="BZ700" s="3189"/>
      <c r="CA700" s="3143"/>
      <c r="CB700" s="3143"/>
      <c r="CC700" s="3143"/>
    </row>
    <row r="701" spans="1:81" ht="16.5" customHeight="1">
      <c r="A701" s="3143"/>
      <c r="B701" s="3143"/>
      <c r="C701" s="3143"/>
      <c r="D701" s="3143"/>
      <c r="E701" s="3143"/>
      <c r="F701" s="3143"/>
      <c r="G701" s="3143"/>
      <c r="H701" s="3143"/>
      <c r="I701" s="3143"/>
      <c r="J701" s="3143"/>
      <c r="K701" s="3143"/>
      <c r="L701" s="3098"/>
      <c r="M701" s="3098"/>
      <c r="N701" s="3098"/>
      <c r="O701" s="3098"/>
      <c r="P701" s="3098"/>
      <c r="Q701" s="3098"/>
      <c r="R701" s="3098"/>
      <c r="S701" s="3098"/>
      <c r="T701" s="3098"/>
      <c r="U701" s="3098"/>
      <c r="V701" s="3098"/>
      <c r="W701" s="3098"/>
      <c r="X701" s="3098"/>
      <c r="Y701" s="3098"/>
      <c r="Z701" s="3098"/>
      <c r="AA701" s="3098"/>
      <c r="AB701" s="3098"/>
      <c r="AC701" s="3098"/>
      <c r="AD701" s="3098"/>
      <c r="AE701" s="3098"/>
      <c r="AF701" s="3098"/>
      <c r="AG701" s="3098"/>
      <c r="AH701" s="3098"/>
      <c r="AI701" s="3098"/>
      <c r="AJ701" s="3098"/>
      <c r="AK701" s="3098"/>
      <c r="AL701" s="3098"/>
      <c r="AM701" s="3098"/>
      <c r="AN701" s="3098"/>
      <c r="AO701" s="3143"/>
      <c r="AP701" s="3143"/>
      <c r="AQ701" s="3143"/>
      <c r="AR701" s="3143"/>
      <c r="AS701" s="3143"/>
      <c r="AT701" s="3143"/>
      <c r="AU701" s="3143"/>
      <c r="AV701" s="3143"/>
      <c r="AW701" s="3143"/>
      <c r="AX701" s="3143"/>
      <c r="AY701" s="3143"/>
      <c r="AZ701" s="3143"/>
      <c r="BA701" s="3143"/>
      <c r="BB701" s="3143"/>
      <c r="BC701" s="3143"/>
      <c r="BD701" s="3143"/>
      <c r="BE701" s="3143"/>
      <c r="BF701" s="3143"/>
      <c r="BG701" s="3143"/>
      <c r="BH701" s="3143"/>
      <c r="BI701" s="3143"/>
      <c r="BJ701" s="3143"/>
      <c r="BK701" s="3143"/>
      <c r="BL701" s="3143"/>
      <c r="BM701" s="3143"/>
      <c r="BN701" s="3143"/>
      <c r="BO701" s="3143"/>
      <c r="BP701" s="3143"/>
      <c r="BQ701" s="3189"/>
      <c r="BR701" s="3189"/>
      <c r="BS701" s="3189"/>
      <c r="BT701" s="3189"/>
      <c r="BU701" s="3189"/>
      <c r="BV701" s="3189"/>
      <c r="BW701" s="3189"/>
      <c r="BX701" s="3189"/>
      <c r="BY701" s="3189"/>
      <c r="BZ701" s="3189"/>
      <c r="CA701" s="3143"/>
      <c r="CB701" s="3143"/>
      <c r="CC701" s="3143"/>
    </row>
    <row r="702" spans="1:81" ht="16.5" customHeight="1">
      <c r="A702" s="3143"/>
      <c r="B702" s="3143"/>
      <c r="C702" s="3143"/>
      <c r="D702" s="3143"/>
      <c r="E702" s="3143"/>
      <c r="F702" s="3143"/>
      <c r="G702" s="3143"/>
      <c r="H702" s="3143"/>
      <c r="I702" s="3143"/>
      <c r="J702" s="3143"/>
      <c r="K702" s="3143"/>
      <c r="L702" s="3098"/>
      <c r="M702" s="3098"/>
      <c r="N702" s="3098"/>
      <c r="O702" s="3098"/>
      <c r="P702" s="3098"/>
      <c r="Q702" s="3098"/>
      <c r="R702" s="3098"/>
      <c r="S702" s="3098"/>
      <c r="T702" s="3098"/>
      <c r="U702" s="3098"/>
      <c r="V702" s="3098"/>
      <c r="W702" s="3098"/>
      <c r="X702" s="3098"/>
      <c r="Y702" s="3098"/>
      <c r="Z702" s="3098"/>
      <c r="AA702" s="3098"/>
      <c r="AB702" s="3098"/>
      <c r="AC702" s="3098"/>
      <c r="AD702" s="3098"/>
      <c r="AE702" s="3098"/>
      <c r="AF702" s="3098"/>
      <c r="AG702" s="3098"/>
      <c r="AH702" s="3098"/>
      <c r="AI702" s="3098"/>
      <c r="AJ702" s="3098"/>
      <c r="AK702" s="3098"/>
      <c r="AL702" s="3098"/>
      <c r="AM702" s="3098"/>
      <c r="AN702" s="3098"/>
      <c r="AO702" s="3143"/>
      <c r="AP702" s="3143"/>
      <c r="AQ702" s="3143"/>
      <c r="AR702" s="3143"/>
      <c r="AS702" s="3143"/>
      <c r="AT702" s="3143"/>
      <c r="AU702" s="3143"/>
      <c r="AV702" s="3143"/>
      <c r="AW702" s="3143"/>
      <c r="AX702" s="3143"/>
      <c r="AY702" s="3143"/>
      <c r="AZ702" s="3143"/>
      <c r="BA702" s="3143"/>
      <c r="BB702" s="3143"/>
      <c r="BC702" s="3143"/>
      <c r="BD702" s="3143"/>
      <c r="BE702" s="3143"/>
      <c r="BF702" s="3143"/>
      <c r="BG702" s="3143"/>
      <c r="BH702" s="3143"/>
      <c r="BI702" s="3143"/>
      <c r="BJ702" s="3143"/>
      <c r="BK702" s="3143"/>
      <c r="BL702" s="3143"/>
      <c r="BM702" s="3143"/>
      <c r="BN702" s="3143"/>
      <c r="BO702" s="3143"/>
      <c r="BP702" s="3143"/>
      <c r="BQ702" s="3189"/>
      <c r="BR702" s="3189"/>
      <c r="BS702" s="3189"/>
      <c r="BT702" s="3189"/>
      <c r="BU702" s="3189"/>
      <c r="BV702" s="3189"/>
      <c r="BW702" s="3189"/>
      <c r="BX702" s="3189"/>
      <c r="BY702" s="3189"/>
      <c r="BZ702" s="3189"/>
      <c r="CA702" s="3143"/>
      <c r="CB702" s="3143"/>
      <c r="CC702" s="3143"/>
    </row>
    <row r="703" spans="1:81" ht="16.5" customHeight="1">
      <c r="A703" s="3143"/>
      <c r="B703" s="3143"/>
      <c r="C703" s="3143"/>
      <c r="D703" s="3143"/>
      <c r="E703" s="3143"/>
      <c r="F703" s="3143"/>
      <c r="G703" s="3143"/>
      <c r="H703" s="3143"/>
      <c r="I703" s="3143"/>
      <c r="J703" s="3143"/>
      <c r="K703" s="3143"/>
      <c r="L703" s="3098"/>
      <c r="M703" s="3098"/>
      <c r="N703" s="3098"/>
      <c r="O703" s="3098"/>
      <c r="P703" s="3098"/>
      <c r="Q703" s="3098"/>
      <c r="R703" s="3098"/>
      <c r="S703" s="3098"/>
      <c r="T703" s="3098"/>
      <c r="U703" s="3098"/>
      <c r="V703" s="3098"/>
      <c r="W703" s="3098"/>
      <c r="X703" s="3098"/>
      <c r="Y703" s="3098"/>
      <c r="Z703" s="3098"/>
      <c r="AA703" s="3098"/>
      <c r="AB703" s="3098"/>
      <c r="AC703" s="3098"/>
      <c r="AD703" s="3098"/>
      <c r="AE703" s="3098"/>
      <c r="AF703" s="3098"/>
      <c r="AG703" s="3098"/>
      <c r="AH703" s="3098"/>
      <c r="AI703" s="3098"/>
      <c r="AJ703" s="3098"/>
      <c r="AK703" s="3098"/>
      <c r="AL703" s="3098"/>
      <c r="AM703" s="3098"/>
      <c r="AN703" s="3098"/>
      <c r="AO703" s="3143"/>
      <c r="AP703" s="3143"/>
      <c r="AQ703" s="3143"/>
      <c r="AR703" s="3143"/>
      <c r="AS703" s="3143"/>
      <c r="AT703" s="3143"/>
      <c r="AU703" s="3143"/>
      <c r="AV703" s="3143"/>
      <c r="AW703" s="3143"/>
      <c r="AX703" s="3143"/>
      <c r="AY703" s="3143"/>
      <c r="AZ703" s="3143"/>
      <c r="BA703" s="3143"/>
      <c r="BB703" s="3143"/>
      <c r="BC703" s="3143"/>
      <c r="BD703" s="3143"/>
      <c r="BE703" s="3143"/>
      <c r="BF703" s="3143"/>
      <c r="BG703" s="3143"/>
      <c r="BH703" s="3143"/>
      <c r="BI703" s="3143"/>
      <c r="BJ703" s="3143"/>
      <c r="BK703" s="3143"/>
      <c r="BL703" s="3143"/>
      <c r="BM703" s="3143"/>
      <c r="BN703" s="3143"/>
      <c r="BO703" s="3143"/>
      <c r="BP703" s="3143"/>
      <c r="BQ703" s="3189"/>
      <c r="BR703" s="3189"/>
      <c r="BS703" s="3189"/>
      <c r="BT703" s="3189"/>
      <c r="BU703" s="3189"/>
      <c r="BV703" s="3189"/>
      <c r="BW703" s="3189"/>
      <c r="BX703" s="3189"/>
      <c r="BY703" s="3189"/>
      <c r="BZ703" s="3189"/>
      <c r="CA703" s="3143"/>
      <c r="CB703" s="3143"/>
      <c r="CC703" s="3143"/>
    </row>
    <row r="704" spans="1:81" ht="16.5" customHeight="1">
      <c r="A704" s="3143"/>
      <c r="B704" s="3143"/>
      <c r="C704" s="3143"/>
      <c r="D704" s="3143"/>
      <c r="E704" s="3143"/>
      <c r="F704" s="3143"/>
      <c r="G704" s="3143"/>
      <c r="H704" s="3143"/>
      <c r="I704" s="3143"/>
      <c r="J704" s="3143"/>
      <c r="K704" s="3143"/>
      <c r="L704" s="3098"/>
      <c r="M704" s="3098"/>
      <c r="N704" s="3098"/>
      <c r="O704" s="3098"/>
      <c r="P704" s="3098"/>
      <c r="Q704" s="3098"/>
      <c r="R704" s="3098"/>
      <c r="S704" s="3098"/>
      <c r="T704" s="3098"/>
      <c r="U704" s="3098"/>
      <c r="V704" s="3098"/>
      <c r="W704" s="3098"/>
      <c r="X704" s="3098"/>
      <c r="Y704" s="3098"/>
      <c r="Z704" s="3098"/>
      <c r="AA704" s="3098"/>
      <c r="AB704" s="3098"/>
      <c r="AC704" s="3098"/>
      <c r="AD704" s="3098"/>
      <c r="AE704" s="3098"/>
      <c r="AF704" s="3098"/>
      <c r="AG704" s="3098"/>
      <c r="AH704" s="3098"/>
      <c r="AI704" s="3098"/>
      <c r="AJ704" s="3098"/>
      <c r="AK704" s="3098"/>
      <c r="AL704" s="3098"/>
      <c r="AM704" s="3098"/>
      <c r="AN704" s="3098"/>
      <c r="AO704" s="3143"/>
      <c r="AP704" s="3143"/>
      <c r="AQ704" s="3143"/>
      <c r="AR704" s="3143"/>
      <c r="AS704" s="3143"/>
      <c r="AT704" s="3143"/>
      <c r="AU704" s="3143"/>
      <c r="AV704" s="3143"/>
      <c r="AW704" s="3143"/>
      <c r="AX704" s="3143"/>
      <c r="AY704" s="3143"/>
      <c r="AZ704" s="3143"/>
      <c r="BA704" s="3143"/>
      <c r="BB704" s="3143"/>
      <c r="BC704" s="3143"/>
      <c r="BD704" s="3143"/>
      <c r="BE704" s="3143"/>
      <c r="BF704" s="3143"/>
      <c r="BG704" s="3143"/>
      <c r="BH704" s="3143"/>
      <c r="BI704" s="3143"/>
      <c r="BJ704" s="3143"/>
      <c r="BK704" s="3143"/>
      <c r="BL704" s="3143"/>
      <c r="BM704" s="3143"/>
      <c r="BN704" s="3143"/>
      <c r="BO704" s="3143"/>
      <c r="BP704" s="3143"/>
      <c r="BQ704" s="3189"/>
      <c r="BR704" s="3189"/>
      <c r="BS704" s="3189"/>
      <c r="BT704" s="3189"/>
      <c r="BU704" s="3189"/>
      <c r="BV704" s="3189"/>
      <c r="BW704" s="3189"/>
      <c r="BX704" s="3189"/>
      <c r="BY704" s="3189"/>
      <c r="BZ704" s="3189"/>
      <c r="CA704" s="3143"/>
      <c r="CB704" s="3143"/>
      <c r="CC704" s="3143"/>
    </row>
    <row r="705" spans="1:81" ht="16.5" customHeight="1">
      <c r="A705" s="3143"/>
      <c r="B705" s="3143"/>
      <c r="C705" s="3143"/>
      <c r="D705" s="3143"/>
      <c r="E705" s="3143"/>
      <c r="F705" s="3143"/>
      <c r="G705" s="3143"/>
      <c r="H705" s="3143"/>
      <c r="I705" s="3143"/>
      <c r="J705" s="3143"/>
      <c r="K705" s="3143"/>
      <c r="L705" s="3098"/>
      <c r="M705" s="3098"/>
      <c r="N705" s="3098"/>
      <c r="O705" s="3098"/>
      <c r="P705" s="3098"/>
      <c r="Q705" s="3098"/>
      <c r="R705" s="3098"/>
      <c r="S705" s="3098"/>
      <c r="T705" s="3098"/>
      <c r="U705" s="3098"/>
      <c r="V705" s="3098"/>
      <c r="W705" s="3098"/>
      <c r="X705" s="3098"/>
      <c r="Y705" s="3098"/>
      <c r="Z705" s="3098"/>
      <c r="AA705" s="3098"/>
      <c r="AB705" s="3098"/>
      <c r="AC705" s="3098"/>
      <c r="AD705" s="3098"/>
      <c r="AE705" s="3098"/>
      <c r="AF705" s="3098"/>
      <c r="AG705" s="3098"/>
      <c r="AH705" s="3098"/>
      <c r="AI705" s="3098"/>
      <c r="AJ705" s="3098"/>
      <c r="AK705" s="3098"/>
      <c r="AL705" s="3098"/>
      <c r="AM705" s="3098"/>
      <c r="AN705" s="3098"/>
      <c r="AO705" s="3143"/>
      <c r="AP705" s="3143"/>
      <c r="AQ705" s="3143"/>
      <c r="AR705" s="3143"/>
      <c r="AS705" s="3143"/>
      <c r="AT705" s="3143"/>
      <c r="AU705" s="3143"/>
      <c r="AV705" s="3143"/>
      <c r="AW705" s="3143"/>
      <c r="AX705" s="3143"/>
      <c r="AY705" s="3143"/>
      <c r="AZ705" s="3143"/>
      <c r="BA705" s="3143"/>
      <c r="BB705" s="3143"/>
      <c r="BC705" s="3143"/>
      <c r="BD705" s="3143"/>
      <c r="BE705" s="3143"/>
      <c r="BF705" s="3143"/>
      <c r="BG705" s="3143"/>
      <c r="BH705" s="3143"/>
      <c r="BI705" s="3143"/>
      <c r="BJ705" s="3143"/>
      <c r="BK705" s="3143"/>
      <c r="BL705" s="3143"/>
      <c r="BM705" s="3143"/>
      <c r="BN705" s="3143"/>
      <c r="BO705" s="3143"/>
      <c r="BP705" s="3143"/>
      <c r="BQ705" s="3189"/>
      <c r="BR705" s="3189"/>
      <c r="BS705" s="3189"/>
      <c r="BT705" s="3189"/>
      <c r="BU705" s="3189"/>
      <c r="BV705" s="3189"/>
      <c r="BW705" s="3189"/>
      <c r="BX705" s="3189"/>
      <c r="BY705" s="3189"/>
      <c r="BZ705" s="3189"/>
      <c r="CA705" s="3143"/>
      <c r="CB705" s="3143"/>
      <c r="CC705" s="3143"/>
    </row>
    <row r="706" spans="1:81" ht="16.5" customHeight="1">
      <c r="A706" s="3143"/>
      <c r="B706" s="3143"/>
      <c r="C706" s="3143"/>
      <c r="D706" s="3143"/>
      <c r="E706" s="3143"/>
      <c r="F706" s="3143"/>
      <c r="G706" s="3143"/>
      <c r="H706" s="3143"/>
      <c r="I706" s="3143"/>
      <c r="J706" s="3143"/>
      <c r="K706" s="3143"/>
      <c r="L706" s="3098"/>
      <c r="M706" s="3098"/>
      <c r="N706" s="3098"/>
      <c r="O706" s="3098"/>
      <c r="P706" s="3098"/>
      <c r="Q706" s="3098"/>
      <c r="R706" s="3098"/>
      <c r="S706" s="3098"/>
      <c r="T706" s="3098"/>
      <c r="U706" s="3098"/>
      <c r="V706" s="3098"/>
      <c r="W706" s="3098"/>
      <c r="X706" s="3098"/>
      <c r="Y706" s="3098"/>
      <c r="Z706" s="3098"/>
      <c r="AA706" s="3098"/>
      <c r="AB706" s="3098"/>
      <c r="AC706" s="3098"/>
      <c r="AD706" s="3098"/>
      <c r="AE706" s="3098"/>
      <c r="AF706" s="3098"/>
      <c r="AG706" s="3098"/>
      <c r="AH706" s="3098"/>
      <c r="AI706" s="3098"/>
      <c r="AJ706" s="3098"/>
      <c r="AK706" s="3098"/>
      <c r="AL706" s="3098"/>
      <c r="AM706" s="3098"/>
      <c r="AN706" s="3098"/>
      <c r="AO706" s="3143"/>
      <c r="AP706" s="3143"/>
      <c r="AQ706" s="3143"/>
      <c r="AR706" s="3143"/>
      <c r="AS706" s="3143"/>
      <c r="AT706" s="3143"/>
      <c r="AU706" s="3143"/>
      <c r="AV706" s="3143"/>
      <c r="AW706" s="3143"/>
      <c r="AX706" s="3143"/>
      <c r="AY706" s="3143"/>
      <c r="AZ706" s="3143"/>
      <c r="BA706" s="3143"/>
      <c r="BB706" s="3143"/>
      <c r="BC706" s="3143"/>
      <c r="BD706" s="3143"/>
      <c r="BE706" s="3143"/>
      <c r="BF706" s="3143"/>
      <c r="BG706" s="3143"/>
      <c r="BH706" s="3143"/>
      <c r="BI706" s="3143"/>
      <c r="BJ706" s="3143"/>
      <c r="BK706" s="3143"/>
      <c r="BL706" s="3143"/>
      <c r="BM706" s="3143"/>
      <c r="BN706" s="3143"/>
      <c r="BO706" s="3143"/>
      <c r="BP706" s="3143"/>
      <c r="BQ706" s="3189"/>
      <c r="BR706" s="3189"/>
      <c r="BS706" s="3189"/>
      <c r="BT706" s="3189"/>
      <c r="BU706" s="3189"/>
      <c r="BV706" s="3189"/>
      <c r="BW706" s="3189"/>
      <c r="BX706" s="3189"/>
      <c r="BY706" s="3189"/>
      <c r="BZ706" s="3189"/>
      <c r="CA706" s="3143"/>
      <c r="CB706" s="3143"/>
      <c r="CC706" s="3143"/>
    </row>
    <row r="707" spans="1:81" ht="16.5" customHeight="1">
      <c r="A707" s="3143"/>
      <c r="B707" s="3143"/>
      <c r="C707" s="3143"/>
      <c r="D707" s="3143"/>
      <c r="E707" s="3143"/>
      <c r="F707" s="3143"/>
      <c r="G707" s="3143"/>
      <c r="H707" s="3143"/>
      <c r="I707" s="3143"/>
      <c r="J707" s="3143"/>
      <c r="K707" s="3143"/>
      <c r="L707" s="3098"/>
      <c r="M707" s="3098"/>
      <c r="N707" s="3098"/>
      <c r="O707" s="3098"/>
      <c r="P707" s="3098"/>
      <c r="Q707" s="3098"/>
      <c r="R707" s="3098"/>
      <c r="S707" s="3098"/>
      <c r="T707" s="3098"/>
      <c r="U707" s="3098"/>
      <c r="V707" s="3098"/>
      <c r="W707" s="3098"/>
      <c r="X707" s="3098"/>
      <c r="Y707" s="3098"/>
      <c r="Z707" s="3098"/>
      <c r="AA707" s="3098"/>
      <c r="AB707" s="3098"/>
      <c r="AC707" s="3098"/>
      <c r="AD707" s="3098"/>
      <c r="AE707" s="3098"/>
      <c r="AF707" s="3098"/>
      <c r="AG707" s="3098"/>
      <c r="AH707" s="3098"/>
      <c r="AI707" s="3098"/>
      <c r="AJ707" s="3098"/>
      <c r="AK707" s="3098"/>
      <c r="AL707" s="3098"/>
      <c r="AM707" s="3098"/>
      <c r="AN707" s="3098"/>
      <c r="AO707" s="3143"/>
      <c r="AP707" s="3143"/>
      <c r="AQ707" s="3143"/>
      <c r="AR707" s="3143"/>
      <c r="AS707" s="3143"/>
      <c r="AT707" s="3143"/>
      <c r="AU707" s="3143"/>
      <c r="AV707" s="3143"/>
      <c r="AW707" s="3143"/>
      <c r="AX707" s="3143"/>
      <c r="AY707" s="3143"/>
      <c r="AZ707" s="3143"/>
      <c r="BA707" s="3143"/>
      <c r="BB707" s="3143"/>
      <c r="BC707" s="3143"/>
      <c r="BD707" s="3143"/>
      <c r="BE707" s="3143"/>
      <c r="BF707" s="3143"/>
      <c r="BG707" s="3143"/>
      <c r="BH707" s="3143"/>
      <c r="BI707" s="3143"/>
      <c r="BJ707" s="3143"/>
      <c r="BK707" s="3143"/>
      <c r="BL707" s="3143"/>
      <c r="BM707" s="3143"/>
      <c r="BN707" s="3143"/>
      <c r="BO707" s="3143"/>
      <c r="BP707" s="3143"/>
      <c r="BQ707" s="3189"/>
      <c r="BR707" s="3189"/>
      <c r="BS707" s="3189"/>
      <c r="BT707" s="3189"/>
      <c r="BU707" s="3189"/>
      <c r="BV707" s="3189"/>
      <c r="BW707" s="3189"/>
      <c r="BX707" s="3189"/>
      <c r="BY707" s="3189"/>
      <c r="BZ707" s="3189"/>
      <c r="CA707" s="3143"/>
      <c r="CB707" s="3143"/>
      <c r="CC707" s="3143"/>
    </row>
    <row r="708" spans="1:81" ht="16.5" customHeight="1">
      <c r="A708" s="3143"/>
      <c r="B708" s="3143"/>
      <c r="C708" s="3143"/>
      <c r="D708" s="3143"/>
      <c r="E708" s="3143"/>
      <c r="F708" s="3143"/>
      <c r="G708" s="3143"/>
      <c r="H708" s="3143"/>
      <c r="I708" s="3143"/>
      <c r="J708" s="3143"/>
      <c r="K708" s="3143"/>
      <c r="L708" s="3098"/>
      <c r="M708" s="3098"/>
      <c r="N708" s="3098"/>
      <c r="O708" s="3098"/>
      <c r="P708" s="3098"/>
      <c r="Q708" s="3098"/>
      <c r="R708" s="3098"/>
      <c r="S708" s="3098"/>
      <c r="T708" s="3098"/>
      <c r="U708" s="3098"/>
      <c r="V708" s="3098"/>
      <c r="W708" s="3098"/>
      <c r="X708" s="3098"/>
      <c r="Y708" s="3098"/>
      <c r="Z708" s="3098"/>
      <c r="AA708" s="3098"/>
      <c r="AB708" s="3098"/>
      <c r="AC708" s="3098"/>
      <c r="AD708" s="3098"/>
      <c r="AE708" s="3098"/>
      <c r="AF708" s="3098"/>
      <c r="AG708" s="3098"/>
      <c r="AH708" s="3098"/>
      <c r="AI708" s="3098"/>
      <c r="AJ708" s="3098"/>
      <c r="AK708" s="3098"/>
      <c r="AL708" s="3098"/>
      <c r="AM708" s="3098"/>
      <c r="AN708" s="3098"/>
      <c r="AO708" s="3143"/>
      <c r="AP708" s="3143"/>
      <c r="AQ708" s="3143"/>
      <c r="AR708" s="3143"/>
      <c r="AS708" s="3143"/>
      <c r="AT708" s="3143"/>
      <c r="AU708" s="3143"/>
      <c r="AV708" s="3143"/>
      <c r="AW708" s="3143"/>
      <c r="AX708" s="3143"/>
      <c r="AY708" s="3143"/>
      <c r="AZ708" s="3143"/>
      <c r="BA708" s="3143"/>
      <c r="BB708" s="3143"/>
      <c r="BC708" s="3143"/>
      <c r="BD708" s="3143"/>
      <c r="BE708" s="3143"/>
      <c r="BF708" s="3143"/>
      <c r="BG708" s="3143"/>
      <c r="BH708" s="3143"/>
      <c r="BI708" s="3143"/>
      <c r="BJ708" s="3143"/>
      <c r="BK708" s="3143"/>
      <c r="BL708" s="3143"/>
      <c r="BM708" s="3143"/>
      <c r="BN708" s="3143"/>
      <c r="BO708" s="3143"/>
      <c r="BP708" s="3143"/>
      <c r="BQ708" s="3189"/>
      <c r="BR708" s="3189"/>
      <c r="BS708" s="3189"/>
      <c r="BT708" s="3189"/>
      <c r="BU708" s="3189"/>
      <c r="BV708" s="3189"/>
      <c r="BW708" s="3189"/>
      <c r="BX708" s="3189"/>
      <c r="BY708" s="3189"/>
      <c r="BZ708" s="3189"/>
      <c r="CA708" s="3143"/>
      <c r="CB708" s="3143"/>
      <c r="CC708" s="3143"/>
    </row>
    <row r="709" spans="1:81" ht="16.5" customHeight="1">
      <c r="A709" s="3143"/>
      <c r="B709" s="3143"/>
      <c r="C709" s="3143"/>
      <c r="D709" s="3143"/>
      <c r="E709" s="3143"/>
      <c r="F709" s="3143"/>
      <c r="G709" s="3143"/>
      <c r="H709" s="3143"/>
      <c r="I709" s="3143"/>
      <c r="J709" s="3143"/>
      <c r="K709" s="3143"/>
      <c r="L709" s="3098"/>
      <c r="M709" s="3098"/>
      <c r="N709" s="3098"/>
      <c r="O709" s="3098"/>
      <c r="P709" s="3098"/>
      <c r="Q709" s="3098"/>
      <c r="R709" s="3098"/>
      <c r="S709" s="3098"/>
      <c r="T709" s="3098"/>
      <c r="U709" s="3098"/>
      <c r="V709" s="3098"/>
      <c r="W709" s="3098"/>
      <c r="X709" s="3098"/>
      <c r="Y709" s="3098"/>
      <c r="Z709" s="3098"/>
      <c r="AA709" s="3098"/>
      <c r="AB709" s="3098"/>
      <c r="AC709" s="3098"/>
      <c r="AD709" s="3098"/>
      <c r="AE709" s="3098"/>
      <c r="AF709" s="3098"/>
      <c r="AG709" s="3098"/>
      <c r="AH709" s="3098"/>
      <c r="AI709" s="3098"/>
      <c r="AJ709" s="3098"/>
      <c r="AK709" s="3098"/>
      <c r="AL709" s="3098"/>
      <c r="AM709" s="3098"/>
      <c r="AN709" s="3098"/>
      <c r="AO709" s="3143"/>
      <c r="AP709" s="3143"/>
      <c r="AQ709" s="3143"/>
      <c r="AR709" s="3143"/>
      <c r="AS709" s="3143"/>
      <c r="AT709" s="3143"/>
      <c r="AU709" s="3143"/>
      <c r="AV709" s="3143"/>
      <c r="AW709" s="3143"/>
      <c r="AX709" s="3143"/>
      <c r="AY709" s="3143"/>
      <c r="AZ709" s="3143"/>
      <c r="BA709" s="3143"/>
      <c r="BB709" s="3143"/>
      <c r="BC709" s="3143"/>
      <c r="BD709" s="3143"/>
      <c r="BE709" s="3143"/>
      <c r="BF709" s="3143"/>
      <c r="BG709" s="3143"/>
      <c r="BH709" s="3143"/>
      <c r="BI709" s="3143"/>
      <c r="BJ709" s="3143"/>
      <c r="BK709" s="3143"/>
      <c r="BL709" s="3143"/>
      <c r="BM709" s="3143"/>
      <c r="BN709" s="3143"/>
      <c r="BO709" s="3143"/>
      <c r="BP709" s="3143"/>
      <c r="BQ709" s="3189"/>
      <c r="BR709" s="3189"/>
      <c r="BS709" s="3189"/>
      <c r="BT709" s="3189"/>
      <c r="BU709" s="3189"/>
      <c r="BV709" s="3189"/>
      <c r="BW709" s="3189"/>
      <c r="BX709" s="3189"/>
      <c r="BY709" s="3189"/>
      <c r="BZ709" s="3189"/>
      <c r="CA709" s="3143"/>
      <c r="CB709" s="3143"/>
      <c r="CC709" s="3143"/>
    </row>
    <row r="710" spans="1:81" ht="16.5" customHeight="1">
      <c r="A710" s="3143"/>
      <c r="B710" s="3143"/>
      <c r="C710" s="3143"/>
      <c r="D710" s="3143"/>
      <c r="E710" s="3143"/>
      <c r="F710" s="3143"/>
      <c r="G710" s="3143"/>
      <c r="H710" s="3143"/>
      <c r="I710" s="3143"/>
      <c r="J710" s="3143"/>
      <c r="K710" s="3143"/>
      <c r="L710" s="3098"/>
      <c r="M710" s="3098"/>
      <c r="N710" s="3098"/>
      <c r="O710" s="3098"/>
      <c r="P710" s="3098"/>
      <c r="Q710" s="3098"/>
      <c r="R710" s="3098"/>
      <c r="S710" s="3098"/>
      <c r="T710" s="3098"/>
      <c r="U710" s="3098"/>
      <c r="V710" s="3098"/>
      <c r="W710" s="3098"/>
      <c r="X710" s="3098"/>
      <c r="Y710" s="3098"/>
      <c r="Z710" s="3098"/>
      <c r="AA710" s="3098"/>
      <c r="AB710" s="3098"/>
      <c r="AC710" s="3098"/>
      <c r="AD710" s="3098"/>
      <c r="AE710" s="3098"/>
      <c r="AF710" s="3098"/>
      <c r="AG710" s="3098"/>
      <c r="AH710" s="3098"/>
      <c r="AI710" s="3098"/>
      <c r="AJ710" s="3098"/>
      <c r="AK710" s="3098"/>
      <c r="AL710" s="3098"/>
      <c r="AM710" s="3098"/>
      <c r="AN710" s="3098"/>
      <c r="AO710" s="3143"/>
      <c r="AP710" s="3143"/>
      <c r="AQ710" s="3143"/>
      <c r="AR710" s="3143"/>
      <c r="AS710" s="3143"/>
      <c r="AT710" s="3143"/>
      <c r="AU710" s="3143"/>
      <c r="AV710" s="3143"/>
      <c r="AW710" s="3143"/>
      <c r="AX710" s="3143"/>
      <c r="AY710" s="3143"/>
      <c r="AZ710" s="3143"/>
      <c r="BA710" s="3143"/>
      <c r="BB710" s="3143"/>
      <c r="BC710" s="3143"/>
      <c r="BD710" s="3143"/>
      <c r="BE710" s="3143"/>
      <c r="BF710" s="3143"/>
      <c r="BG710" s="3143"/>
      <c r="BH710" s="3143"/>
      <c r="BI710" s="3143"/>
      <c r="BJ710" s="3143"/>
      <c r="BK710" s="3143"/>
      <c r="BL710" s="3143"/>
      <c r="BM710" s="3143"/>
      <c r="BN710" s="3143"/>
      <c r="BO710" s="3143"/>
      <c r="BP710" s="3143"/>
      <c r="BQ710" s="3189"/>
      <c r="BR710" s="3189"/>
      <c r="BS710" s="3189"/>
      <c r="BT710" s="3189"/>
      <c r="BU710" s="3189"/>
      <c r="BV710" s="3189"/>
      <c r="BW710" s="3189"/>
      <c r="BX710" s="3189"/>
      <c r="BY710" s="3189"/>
      <c r="BZ710" s="3189"/>
      <c r="CA710" s="3143"/>
      <c r="CB710" s="3143"/>
      <c r="CC710" s="3143"/>
    </row>
    <row r="711" spans="1:81" ht="16.5" customHeight="1">
      <c r="A711" s="3143"/>
      <c r="B711" s="3143"/>
      <c r="C711" s="3143"/>
      <c r="D711" s="3143"/>
      <c r="E711" s="3143"/>
      <c r="F711" s="3143"/>
      <c r="G711" s="3143"/>
      <c r="H711" s="3143"/>
      <c r="I711" s="3143"/>
      <c r="J711" s="3143"/>
      <c r="K711" s="3143"/>
      <c r="L711" s="3098"/>
      <c r="M711" s="3098"/>
      <c r="N711" s="3098"/>
      <c r="O711" s="3098"/>
      <c r="P711" s="3098"/>
      <c r="Q711" s="3098"/>
      <c r="R711" s="3098"/>
      <c r="S711" s="3098"/>
      <c r="T711" s="3098"/>
      <c r="U711" s="3098"/>
      <c r="V711" s="3098"/>
      <c r="W711" s="3098"/>
      <c r="X711" s="3098"/>
      <c r="Y711" s="3098"/>
      <c r="Z711" s="3098"/>
      <c r="AA711" s="3098"/>
      <c r="AB711" s="3098"/>
      <c r="AC711" s="3098"/>
      <c r="AD711" s="3098"/>
      <c r="AE711" s="3098"/>
      <c r="AF711" s="3098"/>
      <c r="AG711" s="3098"/>
      <c r="AH711" s="3098"/>
      <c r="AI711" s="3098"/>
      <c r="AJ711" s="3098"/>
      <c r="AK711" s="3098"/>
      <c r="AL711" s="3098"/>
      <c r="AM711" s="3098"/>
      <c r="AN711" s="3098"/>
      <c r="AO711" s="3143"/>
      <c r="AP711" s="3143"/>
      <c r="AQ711" s="3143"/>
      <c r="AR711" s="3143"/>
      <c r="AS711" s="3143"/>
      <c r="AT711" s="3143"/>
      <c r="AU711" s="3143"/>
      <c r="AV711" s="3143"/>
      <c r="AW711" s="3143"/>
      <c r="AX711" s="3143"/>
      <c r="AY711" s="3143"/>
      <c r="AZ711" s="3143"/>
      <c r="BA711" s="3143"/>
      <c r="BB711" s="3143"/>
      <c r="BC711" s="3143"/>
      <c r="BD711" s="3143"/>
      <c r="BE711" s="3143"/>
      <c r="BF711" s="3143"/>
      <c r="BG711" s="3143"/>
      <c r="BH711" s="3143"/>
      <c r="BI711" s="3143"/>
      <c r="BJ711" s="3143"/>
      <c r="BK711" s="3143"/>
      <c r="BL711" s="3143"/>
      <c r="BM711" s="3143"/>
      <c r="BN711" s="3143"/>
      <c r="BO711" s="3143"/>
      <c r="BP711" s="3143"/>
      <c r="BQ711" s="3189"/>
      <c r="BR711" s="3189"/>
      <c r="BS711" s="3189"/>
      <c r="BT711" s="3189"/>
      <c r="BU711" s="3189"/>
      <c r="BV711" s="3189"/>
      <c r="BW711" s="3189"/>
      <c r="BX711" s="3189"/>
      <c r="BY711" s="3189"/>
      <c r="BZ711" s="3189"/>
      <c r="CA711" s="3143"/>
      <c r="CB711" s="3143"/>
      <c r="CC711" s="3143"/>
    </row>
    <row r="712" spans="1:81" ht="16.5" customHeight="1">
      <c r="A712" s="3143"/>
      <c r="B712" s="3143"/>
      <c r="C712" s="3143"/>
      <c r="D712" s="3143"/>
      <c r="E712" s="3143"/>
      <c r="F712" s="3143"/>
      <c r="G712" s="3143"/>
      <c r="H712" s="3143"/>
      <c r="I712" s="3143"/>
      <c r="J712" s="3143"/>
      <c r="K712" s="3143"/>
      <c r="L712" s="3098"/>
      <c r="M712" s="3098"/>
      <c r="N712" s="3098"/>
      <c r="O712" s="3098"/>
      <c r="P712" s="3098"/>
      <c r="Q712" s="3098"/>
      <c r="R712" s="3098"/>
      <c r="S712" s="3098"/>
      <c r="T712" s="3098"/>
      <c r="U712" s="3098"/>
      <c r="V712" s="3098"/>
      <c r="W712" s="3098"/>
      <c r="X712" s="3098"/>
      <c r="Y712" s="3098"/>
      <c r="Z712" s="3098"/>
      <c r="AA712" s="3098"/>
      <c r="AB712" s="3098"/>
      <c r="AC712" s="3098"/>
      <c r="AD712" s="3098"/>
      <c r="AE712" s="3098"/>
      <c r="AF712" s="3098"/>
      <c r="AG712" s="3098"/>
      <c r="AH712" s="3098"/>
      <c r="AI712" s="3098"/>
      <c r="AJ712" s="3098"/>
      <c r="AK712" s="3098"/>
      <c r="AL712" s="3098"/>
      <c r="AM712" s="3098"/>
      <c r="AN712" s="3098"/>
      <c r="AO712" s="3143"/>
      <c r="AP712" s="3143"/>
      <c r="AQ712" s="3143"/>
      <c r="AR712" s="3143"/>
      <c r="AS712" s="3143"/>
      <c r="AT712" s="3143"/>
      <c r="AU712" s="3143"/>
      <c r="AV712" s="3143"/>
      <c r="AW712" s="3143"/>
      <c r="AX712" s="3143"/>
      <c r="AY712" s="3143"/>
      <c r="AZ712" s="3143"/>
      <c r="BA712" s="3143"/>
      <c r="BB712" s="3143"/>
      <c r="BC712" s="3143"/>
      <c r="BD712" s="3143"/>
      <c r="BE712" s="3143"/>
      <c r="BF712" s="3143"/>
      <c r="BG712" s="3143"/>
      <c r="BH712" s="3143"/>
      <c r="BI712" s="3143"/>
      <c r="BJ712" s="3143"/>
      <c r="BK712" s="3143"/>
      <c r="BL712" s="3143"/>
      <c r="BM712" s="3143"/>
      <c r="BN712" s="3143"/>
      <c r="BO712" s="3143"/>
      <c r="BP712" s="3143"/>
      <c r="BQ712" s="3189"/>
      <c r="BR712" s="3189"/>
      <c r="BS712" s="3189"/>
      <c r="BT712" s="3189"/>
      <c r="BU712" s="3189"/>
      <c r="BV712" s="3189"/>
      <c r="BW712" s="3189"/>
      <c r="BX712" s="3189"/>
      <c r="BY712" s="3189"/>
      <c r="BZ712" s="3189"/>
      <c r="CA712" s="3143"/>
      <c r="CB712" s="3143"/>
      <c r="CC712" s="3143"/>
    </row>
    <row r="713" spans="1:81" ht="16.5" customHeight="1">
      <c r="A713" s="3143"/>
      <c r="B713" s="3143"/>
      <c r="C713" s="3143"/>
      <c r="D713" s="3143"/>
      <c r="E713" s="3143"/>
      <c r="F713" s="3143"/>
      <c r="G713" s="3143"/>
      <c r="H713" s="3143"/>
      <c r="I713" s="3143"/>
      <c r="J713" s="3143"/>
      <c r="K713" s="3143"/>
      <c r="L713" s="3098"/>
      <c r="M713" s="3098"/>
      <c r="N713" s="3098"/>
      <c r="O713" s="3098"/>
      <c r="P713" s="3098"/>
      <c r="Q713" s="3098"/>
      <c r="R713" s="3098"/>
      <c r="S713" s="3098"/>
      <c r="T713" s="3098"/>
      <c r="U713" s="3098"/>
      <c r="V713" s="3098"/>
      <c r="W713" s="3098"/>
      <c r="X713" s="3098"/>
      <c r="Y713" s="3098"/>
      <c r="Z713" s="3098"/>
      <c r="AA713" s="3098"/>
      <c r="AB713" s="3098"/>
      <c r="AC713" s="3098"/>
      <c r="AD713" s="3098"/>
      <c r="AE713" s="3098"/>
      <c r="AF713" s="3098"/>
      <c r="AG713" s="3098"/>
      <c r="AH713" s="3098"/>
      <c r="AI713" s="3098"/>
      <c r="AJ713" s="3098"/>
      <c r="AK713" s="3098"/>
      <c r="AL713" s="3098"/>
      <c r="AM713" s="3098"/>
      <c r="AN713" s="3098"/>
      <c r="AO713" s="3143"/>
      <c r="AP713" s="3143"/>
      <c r="AQ713" s="3143"/>
      <c r="AR713" s="3143"/>
      <c r="AS713" s="3143"/>
      <c r="AT713" s="3143"/>
      <c r="AU713" s="3143"/>
      <c r="AV713" s="3143"/>
      <c r="AW713" s="3143"/>
      <c r="AX713" s="3143"/>
      <c r="AY713" s="3143"/>
      <c r="AZ713" s="3143"/>
      <c r="BA713" s="3143"/>
      <c r="BB713" s="3143"/>
      <c r="BC713" s="3143"/>
      <c r="BD713" s="3143"/>
      <c r="BE713" s="3143"/>
      <c r="BF713" s="3143"/>
      <c r="BG713" s="3143"/>
      <c r="BH713" s="3143"/>
      <c r="BI713" s="3143"/>
      <c r="BJ713" s="3143"/>
      <c r="BK713" s="3143"/>
      <c r="BL713" s="3143"/>
      <c r="BM713" s="3143"/>
      <c r="BN713" s="3143"/>
      <c r="BO713" s="3143"/>
      <c r="BP713" s="3143"/>
      <c r="BQ713" s="3189"/>
      <c r="BR713" s="3189"/>
      <c r="BS713" s="3189"/>
      <c r="BT713" s="3189"/>
      <c r="BU713" s="3189"/>
      <c r="BV713" s="3189"/>
      <c r="BW713" s="3189"/>
      <c r="BX713" s="3189"/>
      <c r="BY713" s="3189"/>
      <c r="BZ713" s="3189"/>
      <c r="CA713" s="3143"/>
      <c r="CB713" s="3143"/>
      <c r="CC713" s="3143"/>
    </row>
    <row r="714" spans="1:81" ht="16.5" customHeight="1">
      <c r="A714" s="3143"/>
      <c r="B714" s="3143"/>
      <c r="C714" s="3143"/>
      <c r="D714" s="3143"/>
      <c r="E714" s="3143"/>
      <c r="F714" s="3143"/>
      <c r="G714" s="3143"/>
      <c r="H714" s="3143"/>
      <c r="I714" s="3143"/>
      <c r="J714" s="3143"/>
      <c r="K714" s="3143"/>
      <c r="L714" s="3098"/>
      <c r="M714" s="3098"/>
      <c r="N714" s="3098"/>
      <c r="O714" s="3098"/>
      <c r="P714" s="3098"/>
      <c r="Q714" s="3098"/>
      <c r="R714" s="3098"/>
      <c r="S714" s="3098"/>
      <c r="T714" s="3098"/>
      <c r="U714" s="3098"/>
      <c r="V714" s="3098"/>
      <c r="W714" s="3098"/>
      <c r="X714" s="3098"/>
      <c r="Y714" s="3098"/>
      <c r="Z714" s="3098"/>
      <c r="AA714" s="3098"/>
      <c r="AB714" s="3098"/>
      <c r="AC714" s="3098"/>
      <c r="AD714" s="3098"/>
      <c r="AE714" s="3098"/>
      <c r="AF714" s="3098"/>
      <c r="AG714" s="3098"/>
      <c r="AH714" s="3098"/>
      <c r="AI714" s="3098"/>
      <c r="AJ714" s="3098"/>
      <c r="AK714" s="3098"/>
      <c r="AL714" s="3098"/>
      <c r="AM714" s="3098"/>
      <c r="AN714" s="3098"/>
      <c r="AO714" s="3143"/>
      <c r="AP714" s="3143"/>
      <c r="AQ714" s="3143"/>
      <c r="AR714" s="3143"/>
      <c r="AS714" s="3143"/>
      <c r="AT714" s="3143"/>
      <c r="AU714" s="3143"/>
      <c r="AV714" s="3143"/>
      <c r="AW714" s="3143"/>
      <c r="AX714" s="3143"/>
      <c r="AY714" s="3143"/>
      <c r="AZ714" s="3143"/>
      <c r="BA714" s="3143"/>
      <c r="BB714" s="3143"/>
      <c r="BC714" s="3143"/>
      <c r="BD714" s="3143"/>
      <c r="BE714" s="3143"/>
      <c r="BF714" s="3143"/>
      <c r="BG714" s="3143"/>
      <c r="BH714" s="3143"/>
      <c r="BI714" s="3143"/>
      <c r="BJ714" s="3143"/>
      <c r="BK714" s="3143"/>
      <c r="BL714" s="3143"/>
      <c r="BM714" s="3143"/>
      <c r="BN714" s="3143"/>
      <c r="BO714" s="3143"/>
      <c r="BP714" s="3143"/>
      <c r="BQ714" s="3189"/>
      <c r="BR714" s="3189"/>
      <c r="BS714" s="3189"/>
      <c r="BT714" s="3189"/>
      <c r="BU714" s="3189"/>
      <c r="BV714" s="3189"/>
      <c r="BW714" s="3189"/>
      <c r="BX714" s="3189"/>
      <c r="BY714" s="3189"/>
      <c r="BZ714" s="3189"/>
      <c r="CA714" s="3143"/>
      <c r="CB714" s="3143"/>
      <c r="CC714" s="3143"/>
    </row>
    <row r="715" spans="1:81" ht="16.5" customHeight="1">
      <c r="A715" s="3143"/>
      <c r="B715" s="3143"/>
      <c r="C715" s="3143"/>
      <c r="D715" s="3143"/>
      <c r="E715" s="3143"/>
      <c r="F715" s="3143"/>
      <c r="G715" s="3143"/>
      <c r="H715" s="3143"/>
      <c r="I715" s="3143"/>
      <c r="J715" s="3143"/>
      <c r="K715" s="3143"/>
      <c r="L715" s="3098"/>
      <c r="M715" s="3098"/>
      <c r="N715" s="3098"/>
      <c r="O715" s="3098"/>
      <c r="P715" s="3098"/>
      <c r="Q715" s="3098"/>
      <c r="R715" s="3098"/>
      <c r="S715" s="3098"/>
      <c r="T715" s="3098"/>
      <c r="U715" s="3098"/>
      <c r="V715" s="3098"/>
      <c r="W715" s="3098"/>
      <c r="X715" s="3098"/>
      <c r="Y715" s="3098"/>
      <c r="Z715" s="3098"/>
      <c r="AA715" s="3098"/>
      <c r="AB715" s="3098"/>
      <c r="AC715" s="3098"/>
      <c r="AD715" s="3098"/>
      <c r="AE715" s="3098"/>
      <c r="AF715" s="3098"/>
      <c r="AG715" s="3098"/>
      <c r="AH715" s="3098"/>
      <c r="AI715" s="3098"/>
      <c r="AJ715" s="3098"/>
      <c r="AK715" s="3098"/>
      <c r="AL715" s="3098"/>
      <c r="AM715" s="3098"/>
      <c r="AN715" s="3098"/>
      <c r="AO715" s="3143"/>
      <c r="AP715" s="3143"/>
      <c r="AQ715" s="3143"/>
      <c r="AR715" s="3143"/>
      <c r="AS715" s="3143"/>
      <c r="AT715" s="3143"/>
      <c r="AU715" s="3143"/>
      <c r="AV715" s="3143"/>
      <c r="AW715" s="3143"/>
      <c r="AX715" s="3143"/>
      <c r="AY715" s="3143"/>
      <c r="AZ715" s="3143"/>
      <c r="BA715" s="3143"/>
      <c r="BB715" s="3143"/>
      <c r="BC715" s="3143"/>
      <c r="BD715" s="3143"/>
      <c r="BE715" s="3143"/>
      <c r="BF715" s="3143"/>
      <c r="BG715" s="3143"/>
      <c r="BH715" s="3143"/>
      <c r="BI715" s="3143"/>
      <c r="BJ715" s="3143"/>
      <c r="BK715" s="3143"/>
      <c r="BL715" s="3143"/>
      <c r="BM715" s="3143"/>
      <c r="BN715" s="3143"/>
      <c r="BO715" s="3143"/>
      <c r="BP715" s="3143"/>
      <c r="BQ715" s="3189"/>
      <c r="BR715" s="3189"/>
      <c r="BS715" s="3189"/>
      <c r="BT715" s="3189"/>
      <c r="BU715" s="3189"/>
      <c r="BV715" s="3189"/>
      <c r="BW715" s="3189"/>
      <c r="BX715" s="3189"/>
      <c r="BY715" s="3189"/>
      <c r="BZ715" s="3189"/>
      <c r="CA715" s="3143"/>
      <c r="CB715" s="3143"/>
      <c r="CC715" s="3143"/>
    </row>
    <row r="716" spans="1:81" ht="16.5" customHeight="1">
      <c r="A716" s="3143"/>
      <c r="B716" s="3143"/>
      <c r="C716" s="3143"/>
      <c r="D716" s="3143"/>
      <c r="E716" s="3143"/>
      <c r="F716" s="3143"/>
      <c r="G716" s="3143"/>
      <c r="H716" s="3143"/>
      <c r="I716" s="3143"/>
      <c r="J716" s="3143"/>
      <c r="K716" s="3143"/>
      <c r="L716" s="3098"/>
      <c r="M716" s="3098"/>
      <c r="N716" s="3098"/>
      <c r="O716" s="3098"/>
      <c r="P716" s="3098"/>
      <c r="Q716" s="3098"/>
      <c r="R716" s="3098"/>
      <c r="S716" s="3098"/>
      <c r="T716" s="3098"/>
      <c r="U716" s="3098"/>
      <c r="V716" s="3098"/>
      <c r="W716" s="3098"/>
      <c r="X716" s="3098"/>
      <c r="Y716" s="3098"/>
      <c r="Z716" s="3098"/>
      <c r="AA716" s="3098"/>
      <c r="AB716" s="3098"/>
      <c r="AC716" s="3098"/>
      <c r="AD716" s="3098"/>
      <c r="AE716" s="3098"/>
      <c r="AF716" s="3098"/>
      <c r="AG716" s="3098"/>
      <c r="AH716" s="3098"/>
      <c r="AI716" s="3098"/>
      <c r="AJ716" s="3098"/>
      <c r="AK716" s="3098"/>
      <c r="AL716" s="3098"/>
      <c r="AM716" s="3098"/>
      <c r="AN716" s="3098"/>
      <c r="AO716" s="3143"/>
      <c r="AP716" s="3143"/>
      <c r="AQ716" s="3143"/>
      <c r="AR716" s="3143"/>
      <c r="AS716" s="3143"/>
      <c r="AT716" s="3143"/>
      <c r="AU716" s="3143"/>
      <c r="AV716" s="3143"/>
      <c r="AW716" s="3143"/>
      <c r="AX716" s="3143"/>
      <c r="AY716" s="3143"/>
      <c r="AZ716" s="3143"/>
      <c r="BA716" s="3143"/>
      <c r="BB716" s="3143"/>
      <c r="BC716" s="3143"/>
      <c r="BD716" s="3143"/>
      <c r="BE716" s="3143"/>
      <c r="BF716" s="3143"/>
      <c r="BG716" s="3143"/>
      <c r="BH716" s="3143"/>
      <c r="BI716" s="3143"/>
      <c r="BJ716" s="3143"/>
      <c r="BK716" s="3143"/>
      <c r="BL716" s="3143"/>
      <c r="BM716" s="3143"/>
      <c r="BN716" s="3143"/>
      <c r="BO716" s="3143"/>
      <c r="BP716" s="3143"/>
      <c r="BQ716" s="3189"/>
      <c r="BR716" s="3189"/>
      <c r="BS716" s="3189"/>
      <c r="BT716" s="3189"/>
      <c r="BU716" s="3189"/>
      <c r="BV716" s="3189"/>
      <c r="BW716" s="3189"/>
      <c r="BX716" s="3189"/>
      <c r="BY716" s="3189"/>
      <c r="BZ716" s="3189"/>
      <c r="CA716" s="3143"/>
      <c r="CB716" s="3143"/>
      <c r="CC716" s="3143"/>
    </row>
    <row r="717" spans="1:81" ht="16.5" customHeight="1">
      <c r="A717" s="3143"/>
      <c r="B717" s="3143"/>
      <c r="C717" s="3143"/>
      <c r="D717" s="3143"/>
      <c r="E717" s="3143"/>
      <c r="F717" s="3143"/>
      <c r="G717" s="3143"/>
      <c r="H717" s="3143"/>
      <c r="I717" s="3143"/>
      <c r="J717" s="3143"/>
      <c r="K717" s="3143"/>
      <c r="L717" s="3098"/>
      <c r="M717" s="3098"/>
      <c r="N717" s="3098"/>
      <c r="O717" s="3098"/>
      <c r="P717" s="3098"/>
      <c r="Q717" s="3098"/>
      <c r="R717" s="3098"/>
      <c r="S717" s="3098"/>
      <c r="T717" s="3098"/>
      <c r="U717" s="3098"/>
      <c r="V717" s="3098"/>
      <c r="W717" s="3098"/>
      <c r="X717" s="3098"/>
      <c r="Y717" s="3098"/>
      <c r="Z717" s="3098"/>
      <c r="AA717" s="3098"/>
      <c r="AB717" s="3098"/>
      <c r="AC717" s="3098"/>
      <c r="AD717" s="3098"/>
      <c r="AE717" s="3098"/>
      <c r="AF717" s="3098"/>
      <c r="AG717" s="3098"/>
      <c r="AH717" s="3098"/>
      <c r="AI717" s="3098"/>
      <c r="AJ717" s="3098"/>
      <c r="AK717" s="3098"/>
      <c r="AL717" s="3098"/>
      <c r="AM717" s="3098"/>
      <c r="AN717" s="3098"/>
      <c r="AO717" s="3143"/>
      <c r="AP717" s="3143"/>
      <c r="AQ717" s="3143"/>
      <c r="AR717" s="3143"/>
      <c r="AS717" s="3143"/>
      <c r="AT717" s="3143"/>
      <c r="AU717" s="3143"/>
      <c r="AV717" s="3143"/>
      <c r="AW717" s="3143"/>
      <c r="AX717" s="3143"/>
      <c r="AY717" s="3143"/>
      <c r="AZ717" s="3143"/>
      <c r="BA717" s="3143"/>
      <c r="BB717" s="3143"/>
      <c r="BC717" s="3143"/>
      <c r="BD717" s="3143"/>
      <c r="BE717" s="3143"/>
      <c r="BF717" s="3143"/>
      <c r="BG717" s="3143"/>
      <c r="BH717" s="3143"/>
      <c r="BI717" s="3143"/>
      <c r="BJ717" s="3143"/>
      <c r="BK717" s="3143"/>
      <c r="BL717" s="3143"/>
      <c r="BM717" s="3143"/>
      <c r="BN717" s="3143"/>
      <c r="BO717" s="3143"/>
      <c r="BP717" s="3143"/>
      <c r="BQ717" s="3189"/>
      <c r="BR717" s="3189"/>
      <c r="BS717" s="3189"/>
      <c r="BT717" s="3189"/>
      <c r="BU717" s="3189"/>
      <c r="BV717" s="3189"/>
      <c r="BW717" s="3189"/>
      <c r="BX717" s="3189"/>
      <c r="BY717" s="3189"/>
      <c r="BZ717" s="3189"/>
      <c r="CA717" s="3143"/>
      <c r="CB717" s="3143"/>
      <c r="CC717" s="3143"/>
    </row>
    <row r="718" spans="1:81" ht="16.5" customHeight="1">
      <c r="A718" s="3143"/>
      <c r="B718" s="3143"/>
      <c r="C718" s="3143"/>
      <c r="D718" s="3143"/>
      <c r="E718" s="3143"/>
      <c r="F718" s="3143"/>
      <c r="G718" s="3143"/>
      <c r="H718" s="3143"/>
      <c r="I718" s="3143"/>
      <c r="J718" s="3143"/>
      <c r="K718" s="3143"/>
      <c r="L718" s="3098"/>
      <c r="M718" s="3098"/>
      <c r="N718" s="3098"/>
      <c r="O718" s="3098"/>
      <c r="P718" s="3098"/>
      <c r="Q718" s="3098"/>
      <c r="R718" s="3098"/>
      <c r="S718" s="3098"/>
      <c r="T718" s="3098"/>
      <c r="U718" s="3098"/>
      <c r="V718" s="3098"/>
      <c r="W718" s="3098"/>
      <c r="X718" s="3098"/>
      <c r="Y718" s="3098"/>
      <c r="Z718" s="3098"/>
      <c r="AA718" s="3098"/>
      <c r="AB718" s="3098"/>
      <c r="AC718" s="3098"/>
      <c r="AD718" s="3098"/>
      <c r="AE718" s="3098"/>
      <c r="AF718" s="3098"/>
      <c r="AG718" s="3098"/>
      <c r="AH718" s="3098"/>
      <c r="AI718" s="3098"/>
      <c r="AJ718" s="3098"/>
      <c r="AK718" s="3098"/>
      <c r="AL718" s="3098"/>
      <c r="AM718" s="3098"/>
      <c r="AN718" s="3098"/>
      <c r="AO718" s="3143"/>
      <c r="AP718" s="3143"/>
      <c r="AQ718" s="3143"/>
      <c r="AR718" s="3143"/>
      <c r="AS718" s="3143"/>
      <c r="AT718" s="3143"/>
      <c r="AU718" s="3143"/>
      <c r="AV718" s="3143"/>
      <c r="AW718" s="3143"/>
      <c r="AX718" s="3143"/>
      <c r="AY718" s="3143"/>
      <c r="AZ718" s="3143"/>
      <c r="BA718" s="3143"/>
      <c r="BB718" s="3143"/>
      <c r="BC718" s="3143"/>
      <c r="BD718" s="3143"/>
      <c r="BE718" s="3143"/>
      <c r="BF718" s="3143"/>
      <c r="BG718" s="3143"/>
      <c r="BH718" s="3143"/>
      <c r="BI718" s="3143"/>
      <c r="BJ718" s="3143"/>
      <c r="BK718" s="3143"/>
      <c r="BL718" s="3143"/>
      <c r="BM718" s="3143"/>
      <c r="BN718" s="3143"/>
      <c r="BO718" s="3143"/>
      <c r="BP718" s="3143"/>
      <c r="BQ718" s="3189"/>
      <c r="BR718" s="3189"/>
      <c r="BS718" s="3189"/>
      <c r="BT718" s="3189"/>
      <c r="BU718" s="3189"/>
      <c r="BV718" s="3189"/>
      <c r="BW718" s="3189"/>
      <c r="BX718" s="3189"/>
      <c r="BY718" s="3189"/>
      <c r="BZ718" s="3189"/>
      <c r="CA718" s="3143"/>
      <c r="CB718" s="3143"/>
      <c r="CC718" s="3143"/>
    </row>
    <row r="719" spans="1:81" ht="16.5" customHeight="1">
      <c r="A719" s="3143"/>
      <c r="B719" s="3143"/>
      <c r="C719" s="3143"/>
      <c r="D719" s="3143"/>
      <c r="E719" s="3143"/>
      <c r="F719" s="3143"/>
      <c r="G719" s="3143"/>
      <c r="H719" s="3143"/>
      <c r="I719" s="3143"/>
      <c r="J719" s="3143"/>
      <c r="K719" s="3143"/>
      <c r="L719" s="3098"/>
      <c r="M719" s="3098"/>
      <c r="N719" s="3098"/>
      <c r="O719" s="3098"/>
      <c r="P719" s="3098"/>
      <c r="Q719" s="3098"/>
      <c r="R719" s="3098"/>
      <c r="S719" s="3098"/>
      <c r="T719" s="3098"/>
      <c r="U719" s="3098"/>
      <c r="V719" s="3098"/>
      <c r="W719" s="3098"/>
      <c r="X719" s="3098"/>
      <c r="Y719" s="3098"/>
      <c r="Z719" s="3098"/>
      <c r="AA719" s="3098"/>
      <c r="AB719" s="3098"/>
      <c r="AC719" s="3098"/>
      <c r="AD719" s="3098"/>
      <c r="AE719" s="3098"/>
      <c r="AF719" s="3098"/>
      <c r="AG719" s="3098"/>
      <c r="AH719" s="3098"/>
      <c r="AI719" s="3098"/>
      <c r="AJ719" s="3098"/>
      <c r="AK719" s="3098"/>
      <c r="AL719" s="3098"/>
      <c r="AM719" s="3098"/>
      <c r="AN719" s="3098"/>
      <c r="AO719" s="3143"/>
      <c r="AP719" s="3143"/>
      <c r="AQ719" s="3143"/>
      <c r="AR719" s="3143"/>
      <c r="AS719" s="3143"/>
      <c r="AT719" s="3143"/>
      <c r="AU719" s="3143"/>
      <c r="AV719" s="3143"/>
      <c r="AW719" s="3143"/>
      <c r="AX719" s="3143"/>
      <c r="AY719" s="3143"/>
      <c r="AZ719" s="3143"/>
      <c r="BA719" s="3143"/>
      <c r="BB719" s="3143"/>
      <c r="BC719" s="3143"/>
      <c r="BD719" s="3143"/>
      <c r="BE719" s="3143"/>
      <c r="BF719" s="3143"/>
      <c r="BG719" s="3143"/>
      <c r="BH719" s="3143"/>
      <c r="BI719" s="3143"/>
      <c r="BJ719" s="3143"/>
      <c r="BK719" s="3143"/>
      <c r="BL719" s="3143"/>
      <c r="BM719" s="3143"/>
      <c r="BN719" s="3143"/>
      <c r="BO719" s="3143"/>
      <c r="BP719" s="3143"/>
      <c r="BQ719" s="3189"/>
      <c r="BR719" s="3189"/>
      <c r="BS719" s="3189"/>
      <c r="BT719" s="3189"/>
      <c r="BU719" s="3189"/>
      <c r="BV719" s="3189"/>
      <c r="BW719" s="3189"/>
      <c r="BX719" s="3189"/>
      <c r="BY719" s="3189"/>
      <c r="BZ719" s="3189"/>
      <c r="CA719" s="3143"/>
      <c r="CB719" s="3143"/>
      <c r="CC719" s="3143"/>
    </row>
    <row r="720" spans="1:81" ht="16.5" customHeight="1">
      <c r="A720" s="3143"/>
      <c r="B720" s="3143"/>
      <c r="C720" s="3143"/>
      <c r="D720" s="3143"/>
      <c r="E720" s="3143"/>
      <c r="F720" s="3143"/>
      <c r="G720" s="3143"/>
      <c r="H720" s="3143"/>
      <c r="I720" s="3143"/>
      <c r="J720" s="3143"/>
      <c r="K720" s="3143"/>
      <c r="L720" s="3098"/>
      <c r="M720" s="3098"/>
      <c r="N720" s="3098"/>
      <c r="O720" s="3098"/>
      <c r="P720" s="3098"/>
      <c r="Q720" s="3098"/>
      <c r="R720" s="3098"/>
      <c r="S720" s="3098"/>
      <c r="T720" s="3098"/>
      <c r="U720" s="3098"/>
      <c r="V720" s="3098"/>
      <c r="W720" s="3098"/>
      <c r="X720" s="3098"/>
      <c r="Y720" s="3098"/>
      <c r="Z720" s="3098"/>
      <c r="AA720" s="3098"/>
      <c r="AB720" s="3098"/>
      <c r="AC720" s="3098"/>
      <c r="AD720" s="3098"/>
      <c r="AE720" s="3098"/>
      <c r="AF720" s="3098"/>
      <c r="AG720" s="3098"/>
      <c r="AH720" s="3098"/>
      <c r="AI720" s="3098"/>
      <c r="AJ720" s="3098"/>
      <c r="AK720" s="3098"/>
      <c r="AL720" s="3098"/>
      <c r="AM720" s="3098"/>
      <c r="AN720" s="3098"/>
      <c r="AO720" s="3143"/>
      <c r="AP720" s="3143"/>
      <c r="AQ720" s="3143"/>
      <c r="AR720" s="3143"/>
      <c r="AS720" s="3143"/>
      <c r="AT720" s="3143"/>
      <c r="AU720" s="3143"/>
      <c r="AV720" s="3143"/>
      <c r="AW720" s="3143"/>
      <c r="AX720" s="3143"/>
      <c r="AY720" s="3143"/>
      <c r="AZ720" s="3143"/>
      <c r="BA720" s="3143"/>
      <c r="BB720" s="3143"/>
      <c r="BC720" s="3143"/>
      <c r="BD720" s="3143"/>
      <c r="BE720" s="3143"/>
      <c r="BF720" s="3143"/>
      <c r="BG720" s="3143"/>
      <c r="BH720" s="3143"/>
      <c r="BI720" s="3143"/>
      <c r="BJ720" s="3143"/>
      <c r="BK720" s="3143"/>
      <c r="BL720" s="3143"/>
      <c r="BM720" s="3143"/>
      <c r="BN720" s="3143"/>
      <c r="BO720" s="3143"/>
      <c r="BP720" s="3143"/>
      <c r="BQ720" s="3189"/>
      <c r="BR720" s="3189"/>
      <c r="BS720" s="3189"/>
      <c r="BT720" s="3189"/>
      <c r="BU720" s="3189"/>
      <c r="BV720" s="3189"/>
      <c r="BW720" s="3189"/>
      <c r="BX720" s="3189"/>
      <c r="BY720" s="3189"/>
      <c r="BZ720" s="3189"/>
      <c r="CA720" s="3143"/>
      <c r="CB720" s="3143"/>
      <c r="CC720" s="3143"/>
    </row>
    <row r="721" spans="1:81" ht="16.5" customHeight="1">
      <c r="A721" s="3143"/>
      <c r="B721" s="3143"/>
      <c r="C721" s="3143"/>
      <c r="D721" s="3143"/>
      <c r="E721" s="3143"/>
      <c r="F721" s="3143"/>
      <c r="G721" s="3143"/>
      <c r="H721" s="3143"/>
      <c r="I721" s="3143"/>
      <c r="J721" s="3143"/>
      <c r="K721" s="3143"/>
      <c r="L721" s="3098"/>
      <c r="M721" s="3098"/>
      <c r="N721" s="3098"/>
      <c r="O721" s="3098"/>
      <c r="P721" s="3098"/>
      <c r="Q721" s="3098"/>
      <c r="R721" s="3098"/>
      <c r="S721" s="3098"/>
      <c r="T721" s="3098"/>
      <c r="U721" s="3098"/>
      <c r="V721" s="3098"/>
      <c r="W721" s="3098"/>
      <c r="X721" s="3098"/>
      <c r="Y721" s="3098"/>
      <c r="Z721" s="3098"/>
      <c r="AA721" s="3098"/>
      <c r="AB721" s="3098"/>
      <c r="AC721" s="3098"/>
      <c r="AD721" s="3098"/>
      <c r="AE721" s="3098"/>
      <c r="AF721" s="3098"/>
      <c r="AG721" s="3098"/>
      <c r="AH721" s="3098"/>
      <c r="AI721" s="3098"/>
      <c r="AJ721" s="3098"/>
      <c r="AK721" s="3098"/>
      <c r="AL721" s="3098"/>
      <c r="AM721" s="3098"/>
      <c r="AN721" s="3098"/>
      <c r="AO721" s="3143"/>
      <c r="AP721" s="3143"/>
      <c r="AQ721" s="3143"/>
      <c r="AR721" s="3143"/>
      <c r="AS721" s="3143"/>
      <c r="AT721" s="3143"/>
      <c r="AU721" s="3143"/>
      <c r="AV721" s="3143"/>
      <c r="AW721" s="3143"/>
      <c r="AX721" s="3143"/>
      <c r="AY721" s="3143"/>
      <c r="AZ721" s="3143"/>
      <c r="BA721" s="3143"/>
      <c r="BB721" s="3143"/>
      <c r="BC721" s="3143"/>
      <c r="BD721" s="3143"/>
      <c r="BE721" s="3143"/>
      <c r="BF721" s="3143"/>
      <c r="BG721" s="3143"/>
      <c r="BH721" s="3143"/>
      <c r="BI721" s="3143"/>
      <c r="BJ721" s="3143"/>
      <c r="BK721" s="3143"/>
      <c r="BL721" s="3143"/>
      <c r="BM721" s="3143"/>
      <c r="BN721" s="3143"/>
      <c r="BO721" s="3143"/>
      <c r="BP721" s="3143"/>
      <c r="BQ721" s="3189"/>
      <c r="BR721" s="3189"/>
      <c r="BS721" s="3189"/>
      <c r="BT721" s="3189"/>
      <c r="BU721" s="3189"/>
      <c r="BV721" s="3189"/>
      <c r="BW721" s="3189"/>
      <c r="BX721" s="3189"/>
      <c r="BY721" s="3189"/>
      <c r="BZ721" s="3189"/>
      <c r="CA721" s="3143"/>
      <c r="CB721" s="3143"/>
      <c r="CC721" s="3143"/>
    </row>
    <row r="722" spans="1:81" ht="16.5" customHeight="1">
      <c r="A722" s="3143"/>
      <c r="B722" s="3143"/>
      <c r="C722" s="3143"/>
      <c r="D722" s="3143"/>
      <c r="E722" s="3143"/>
      <c r="F722" s="3143"/>
      <c r="G722" s="3143"/>
      <c r="H722" s="3143"/>
      <c r="I722" s="3143"/>
      <c r="J722" s="3143"/>
      <c r="K722" s="3143"/>
      <c r="L722" s="3098"/>
      <c r="M722" s="3098"/>
      <c r="N722" s="3098"/>
      <c r="O722" s="3098"/>
      <c r="P722" s="3098"/>
      <c r="Q722" s="3098"/>
      <c r="R722" s="3098"/>
      <c r="S722" s="3098"/>
      <c r="T722" s="3098"/>
      <c r="U722" s="3098"/>
      <c r="V722" s="3098"/>
      <c r="W722" s="3098"/>
      <c r="X722" s="3098"/>
      <c r="Y722" s="3098"/>
      <c r="Z722" s="3098"/>
      <c r="AA722" s="3098"/>
      <c r="AB722" s="3098"/>
      <c r="AC722" s="3098"/>
      <c r="AD722" s="3098"/>
      <c r="AE722" s="3098"/>
      <c r="AF722" s="3098"/>
      <c r="AG722" s="3098"/>
      <c r="AH722" s="3098"/>
      <c r="AI722" s="3098"/>
      <c r="AJ722" s="3098"/>
      <c r="AK722" s="3098"/>
      <c r="AL722" s="3098"/>
      <c r="AM722" s="3098"/>
      <c r="AN722" s="3098"/>
      <c r="AO722" s="3143"/>
      <c r="AP722" s="3143"/>
      <c r="AQ722" s="3143"/>
      <c r="AR722" s="3143"/>
      <c r="AS722" s="3143"/>
      <c r="AT722" s="3143"/>
      <c r="AU722" s="3143"/>
      <c r="AV722" s="3143"/>
      <c r="AW722" s="3143"/>
      <c r="AX722" s="3143"/>
      <c r="AY722" s="3143"/>
      <c r="AZ722" s="3143"/>
      <c r="BA722" s="3143"/>
      <c r="BB722" s="3143"/>
      <c r="BC722" s="3143"/>
      <c r="BD722" s="3143"/>
      <c r="BE722" s="3143"/>
      <c r="BF722" s="3143"/>
      <c r="BG722" s="3143"/>
      <c r="BH722" s="3143"/>
      <c r="BI722" s="3143"/>
      <c r="BJ722" s="3143"/>
      <c r="BK722" s="3143"/>
      <c r="BL722" s="3143"/>
      <c r="BM722" s="3143"/>
      <c r="BN722" s="3143"/>
      <c r="BO722" s="3143"/>
      <c r="BP722" s="3143"/>
      <c r="BQ722" s="3189"/>
      <c r="BR722" s="3189"/>
      <c r="BS722" s="3189"/>
      <c r="BT722" s="3189"/>
      <c r="BU722" s="3189"/>
      <c r="BV722" s="3189"/>
      <c r="BW722" s="3189"/>
      <c r="BX722" s="3189"/>
      <c r="BY722" s="3189"/>
      <c r="BZ722" s="3189"/>
      <c r="CA722" s="3143"/>
      <c r="CB722" s="3143"/>
      <c r="CC722" s="3143"/>
    </row>
    <row r="723" spans="1:81" ht="16.5" customHeight="1">
      <c r="A723" s="3143"/>
      <c r="B723" s="3143"/>
      <c r="C723" s="3143"/>
      <c r="D723" s="3143"/>
      <c r="E723" s="3143"/>
      <c r="F723" s="3143"/>
      <c r="G723" s="3143"/>
      <c r="H723" s="3143"/>
      <c r="I723" s="3143"/>
      <c r="J723" s="3143"/>
      <c r="K723" s="3143"/>
      <c r="L723" s="3098"/>
      <c r="M723" s="3098"/>
      <c r="N723" s="3098"/>
      <c r="O723" s="3098"/>
      <c r="P723" s="3098"/>
      <c r="Q723" s="3098"/>
      <c r="R723" s="3098"/>
      <c r="S723" s="3098"/>
      <c r="T723" s="3098"/>
      <c r="U723" s="3098"/>
      <c r="V723" s="3098"/>
      <c r="W723" s="3098"/>
      <c r="X723" s="3098"/>
      <c r="Y723" s="3098"/>
      <c r="Z723" s="3098"/>
      <c r="AA723" s="3098"/>
      <c r="AB723" s="3098"/>
      <c r="AC723" s="3098"/>
      <c r="AD723" s="3098"/>
      <c r="AE723" s="3098"/>
      <c r="AF723" s="3098"/>
      <c r="AG723" s="3098"/>
      <c r="AH723" s="3098"/>
      <c r="AI723" s="3098"/>
      <c r="AJ723" s="3098"/>
      <c r="AK723" s="3098"/>
      <c r="AL723" s="3098"/>
      <c r="AM723" s="3098"/>
      <c r="AN723" s="3098"/>
      <c r="AO723" s="3143"/>
      <c r="AP723" s="3143"/>
      <c r="AQ723" s="3143"/>
      <c r="AR723" s="3143"/>
      <c r="AS723" s="3143"/>
      <c r="AT723" s="3143"/>
      <c r="AU723" s="3143"/>
      <c r="AV723" s="3143"/>
      <c r="AW723" s="3143"/>
      <c r="AX723" s="3143"/>
      <c r="AY723" s="3143"/>
      <c r="AZ723" s="3143"/>
      <c r="BA723" s="3143"/>
      <c r="BB723" s="3143"/>
      <c r="BC723" s="3143"/>
      <c r="BD723" s="3143"/>
      <c r="BE723" s="3143"/>
      <c r="BF723" s="3143"/>
      <c r="BG723" s="3143"/>
      <c r="BH723" s="3143"/>
      <c r="BI723" s="3143"/>
      <c r="BJ723" s="3143"/>
      <c r="BK723" s="3143"/>
      <c r="BL723" s="3143"/>
      <c r="BM723" s="3143"/>
      <c r="BN723" s="3143"/>
      <c r="BO723" s="3143"/>
      <c r="BP723" s="3143"/>
      <c r="BQ723" s="3189"/>
      <c r="BR723" s="3189"/>
      <c r="BS723" s="3189"/>
      <c r="BT723" s="3189"/>
      <c r="BU723" s="3189"/>
      <c r="BV723" s="3189"/>
      <c r="BW723" s="3189"/>
      <c r="BX723" s="3189"/>
      <c r="BY723" s="3189"/>
      <c r="BZ723" s="3189"/>
      <c r="CA723" s="3143"/>
      <c r="CB723" s="3143"/>
      <c r="CC723" s="3143"/>
    </row>
    <row r="724" spans="1:81" ht="16.5" customHeight="1">
      <c r="A724" s="3143"/>
      <c r="B724" s="3143"/>
      <c r="C724" s="3143"/>
      <c r="D724" s="3143"/>
      <c r="E724" s="3143"/>
      <c r="F724" s="3143"/>
      <c r="G724" s="3143"/>
      <c r="H724" s="3143"/>
      <c r="I724" s="3143"/>
      <c r="J724" s="3143"/>
      <c r="K724" s="3143"/>
      <c r="L724" s="3098"/>
      <c r="M724" s="3098"/>
      <c r="N724" s="3098"/>
      <c r="O724" s="3098"/>
      <c r="P724" s="3098"/>
      <c r="Q724" s="3098"/>
      <c r="R724" s="3098"/>
      <c r="S724" s="3098"/>
      <c r="T724" s="3098"/>
      <c r="U724" s="3098"/>
      <c r="V724" s="3098"/>
      <c r="W724" s="3098"/>
      <c r="X724" s="3098"/>
      <c r="Y724" s="3098"/>
      <c r="Z724" s="3098"/>
      <c r="AA724" s="3098"/>
      <c r="AB724" s="3098"/>
      <c r="AC724" s="3098"/>
      <c r="AD724" s="3098"/>
      <c r="AE724" s="3098"/>
      <c r="AF724" s="3098"/>
      <c r="AG724" s="3098"/>
      <c r="AH724" s="3098"/>
      <c r="AI724" s="3098"/>
      <c r="AJ724" s="3098"/>
      <c r="AK724" s="3098"/>
      <c r="AL724" s="3098"/>
      <c r="AM724" s="3098"/>
      <c r="AN724" s="3098"/>
      <c r="AO724" s="3143"/>
      <c r="AP724" s="3143"/>
      <c r="AQ724" s="3143"/>
      <c r="AR724" s="3143"/>
      <c r="AS724" s="3143"/>
      <c r="AT724" s="3143"/>
      <c r="AU724" s="3143"/>
      <c r="AV724" s="3143"/>
      <c r="AW724" s="3143"/>
      <c r="AX724" s="3143"/>
      <c r="AY724" s="3143"/>
      <c r="AZ724" s="3143"/>
      <c r="BA724" s="3143"/>
      <c r="BB724" s="3143"/>
      <c r="BC724" s="3143"/>
      <c r="BD724" s="3143"/>
      <c r="BE724" s="3143"/>
      <c r="BF724" s="3143"/>
      <c r="BG724" s="3143"/>
      <c r="BH724" s="3143"/>
      <c r="BI724" s="3143"/>
      <c r="BJ724" s="3143"/>
      <c r="BK724" s="3143"/>
      <c r="BL724" s="3143"/>
      <c r="BM724" s="3143"/>
      <c r="BN724" s="3143"/>
      <c r="BO724" s="3143"/>
      <c r="BP724" s="3143"/>
      <c r="BQ724" s="3189"/>
      <c r="BR724" s="3189"/>
      <c r="BS724" s="3189"/>
      <c r="BT724" s="3189"/>
      <c r="BU724" s="3189"/>
      <c r="BV724" s="3189"/>
      <c r="BW724" s="3189"/>
      <c r="BX724" s="3189"/>
      <c r="BY724" s="3189"/>
      <c r="BZ724" s="3189"/>
      <c r="CA724" s="3143"/>
      <c r="CB724" s="3143"/>
      <c r="CC724" s="3143"/>
    </row>
    <row r="725" spans="1:81" ht="16.5" customHeight="1">
      <c r="A725" s="3143"/>
      <c r="B725" s="3143"/>
      <c r="C725" s="3143"/>
      <c r="D725" s="3143"/>
      <c r="E725" s="3143"/>
      <c r="F725" s="3143"/>
      <c r="G725" s="3143"/>
      <c r="H725" s="3143"/>
      <c r="I725" s="3143"/>
      <c r="J725" s="3143"/>
      <c r="K725" s="3143"/>
      <c r="L725" s="3098"/>
      <c r="M725" s="3098"/>
      <c r="N725" s="3098"/>
      <c r="O725" s="3098"/>
      <c r="P725" s="3098"/>
      <c r="Q725" s="3098"/>
      <c r="R725" s="3098"/>
      <c r="S725" s="3098"/>
      <c r="T725" s="3098"/>
      <c r="U725" s="3098"/>
      <c r="V725" s="3098"/>
      <c r="W725" s="3098"/>
      <c r="X725" s="3098"/>
      <c r="Y725" s="3098"/>
      <c r="Z725" s="3098"/>
      <c r="AA725" s="3098"/>
      <c r="AB725" s="3098"/>
      <c r="AC725" s="3098"/>
      <c r="AD725" s="3098"/>
      <c r="AE725" s="3098"/>
      <c r="AF725" s="3098"/>
      <c r="AG725" s="3098"/>
      <c r="AH725" s="3098"/>
      <c r="AI725" s="3098"/>
      <c r="AJ725" s="3098"/>
      <c r="AK725" s="3098"/>
      <c r="AL725" s="3098"/>
      <c r="AM725" s="3098"/>
      <c r="AN725" s="3098"/>
      <c r="AO725" s="3143"/>
      <c r="AP725" s="3143"/>
      <c r="AQ725" s="3143"/>
      <c r="AR725" s="3143"/>
      <c r="AS725" s="3143"/>
      <c r="AT725" s="3143"/>
      <c r="AU725" s="3143"/>
      <c r="AV725" s="3143"/>
      <c r="AW725" s="3143"/>
      <c r="AX725" s="3143"/>
      <c r="AY725" s="3143"/>
      <c r="AZ725" s="3143"/>
      <c r="BA725" s="3143"/>
      <c r="BB725" s="3143"/>
      <c r="BC725" s="3143"/>
      <c r="BD725" s="3143"/>
      <c r="BE725" s="3143"/>
      <c r="BF725" s="3143"/>
      <c r="BG725" s="3143"/>
      <c r="BH725" s="3143"/>
      <c r="BI725" s="3143"/>
      <c r="BJ725" s="3143"/>
      <c r="BK725" s="3143"/>
      <c r="BL725" s="3143"/>
      <c r="BM725" s="3143"/>
      <c r="BN725" s="3143"/>
      <c r="BO725" s="3143"/>
      <c r="BP725" s="3143"/>
      <c r="BQ725" s="3189"/>
      <c r="BR725" s="3189"/>
      <c r="BS725" s="3189"/>
      <c r="BT725" s="3189"/>
      <c r="BU725" s="3189"/>
      <c r="BV725" s="3189"/>
      <c r="BW725" s="3189"/>
      <c r="BX725" s="3189"/>
      <c r="BY725" s="3189"/>
      <c r="BZ725" s="3189"/>
      <c r="CA725" s="3143"/>
      <c r="CB725" s="3143"/>
      <c r="CC725" s="3143"/>
    </row>
    <row r="726" spans="1:81" ht="16.5" customHeight="1">
      <c r="A726" s="3143"/>
      <c r="B726" s="3143"/>
      <c r="C726" s="3143"/>
      <c r="D726" s="3143"/>
      <c r="E726" s="3143"/>
      <c r="F726" s="3143"/>
      <c r="G726" s="3143"/>
      <c r="H726" s="3143"/>
      <c r="I726" s="3143"/>
      <c r="J726" s="3143"/>
      <c r="K726" s="3143"/>
      <c r="L726" s="3098"/>
      <c r="M726" s="3098"/>
      <c r="N726" s="3098"/>
      <c r="O726" s="3098"/>
      <c r="P726" s="3098"/>
      <c r="Q726" s="3098"/>
      <c r="R726" s="3098"/>
      <c r="S726" s="3098"/>
      <c r="T726" s="3098"/>
      <c r="U726" s="3098"/>
      <c r="V726" s="3098"/>
      <c r="W726" s="3098"/>
      <c r="X726" s="3098"/>
      <c r="Y726" s="3098"/>
      <c r="Z726" s="3098"/>
      <c r="AA726" s="3098"/>
      <c r="AB726" s="3098"/>
      <c r="AC726" s="3098"/>
      <c r="AD726" s="3098"/>
      <c r="AE726" s="3098"/>
      <c r="AF726" s="3098"/>
      <c r="AG726" s="3098"/>
      <c r="AH726" s="3098"/>
      <c r="AI726" s="3098"/>
      <c r="AJ726" s="3098"/>
      <c r="AK726" s="3098"/>
      <c r="AL726" s="3098"/>
      <c r="AM726" s="3098"/>
      <c r="AN726" s="3098"/>
      <c r="AO726" s="3143"/>
      <c r="AP726" s="3143"/>
      <c r="AQ726" s="3143"/>
      <c r="AR726" s="3143"/>
      <c r="AS726" s="3143"/>
      <c r="AT726" s="3143"/>
      <c r="AU726" s="3143"/>
      <c r="AV726" s="3143"/>
      <c r="AW726" s="3143"/>
      <c r="AX726" s="3143"/>
      <c r="AY726" s="3143"/>
      <c r="AZ726" s="3143"/>
      <c r="BA726" s="3143"/>
      <c r="BB726" s="3143"/>
      <c r="BC726" s="3143"/>
      <c r="BD726" s="3143"/>
      <c r="BE726" s="3143"/>
      <c r="BF726" s="3143"/>
      <c r="BG726" s="3143"/>
      <c r="BH726" s="3143"/>
      <c r="BI726" s="3143"/>
      <c r="BJ726" s="3143"/>
      <c r="BK726" s="3143"/>
      <c r="BL726" s="3143"/>
      <c r="BM726" s="3143"/>
      <c r="BN726" s="3143"/>
      <c r="BO726" s="3143"/>
      <c r="BP726" s="3143"/>
      <c r="BQ726" s="3189"/>
      <c r="BR726" s="3189"/>
      <c r="BS726" s="3189"/>
      <c r="BT726" s="3189"/>
      <c r="BU726" s="3189"/>
      <c r="BV726" s="3189"/>
      <c r="BW726" s="3189"/>
      <c r="BX726" s="3189"/>
      <c r="BY726" s="3189"/>
      <c r="BZ726" s="3189"/>
      <c r="CA726" s="3143"/>
      <c r="CB726" s="3143"/>
      <c r="CC726" s="3143"/>
    </row>
    <row r="727" spans="1:81" ht="16.5" customHeight="1">
      <c r="A727" s="3143"/>
      <c r="B727" s="3143"/>
      <c r="C727" s="3143"/>
      <c r="D727" s="3143"/>
      <c r="E727" s="3143"/>
      <c r="F727" s="3143"/>
      <c r="G727" s="3143"/>
      <c r="H727" s="3143"/>
      <c r="I727" s="3143"/>
      <c r="J727" s="3143"/>
      <c r="K727" s="3143"/>
      <c r="L727" s="3098"/>
      <c r="M727" s="3098"/>
      <c r="N727" s="3098"/>
      <c r="O727" s="3098"/>
      <c r="P727" s="3098"/>
      <c r="Q727" s="3098"/>
      <c r="R727" s="3098"/>
      <c r="S727" s="3098"/>
      <c r="T727" s="3098"/>
      <c r="U727" s="3098"/>
      <c r="V727" s="3098"/>
      <c r="W727" s="3098"/>
      <c r="X727" s="3098"/>
      <c r="Y727" s="3098"/>
      <c r="Z727" s="3098"/>
      <c r="AA727" s="3098"/>
      <c r="AB727" s="3098"/>
      <c r="AC727" s="3098"/>
      <c r="AD727" s="3098"/>
      <c r="AE727" s="3098"/>
      <c r="AF727" s="3098"/>
      <c r="AG727" s="3098"/>
      <c r="AH727" s="3098"/>
      <c r="AI727" s="3098"/>
      <c r="AJ727" s="3098"/>
      <c r="AK727" s="3098"/>
      <c r="AL727" s="3098"/>
      <c r="AM727" s="3098"/>
      <c r="AN727" s="3098"/>
      <c r="AO727" s="3143"/>
      <c r="AP727" s="3143"/>
      <c r="AQ727" s="3143"/>
      <c r="AR727" s="3143"/>
      <c r="AS727" s="3143"/>
      <c r="AT727" s="3143"/>
      <c r="AU727" s="3143"/>
      <c r="AV727" s="3143"/>
      <c r="AW727" s="3143"/>
      <c r="AX727" s="3143"/>
      <c r="AY727" s="3143"/>
      <c r="AZ727" s="3143"/>
      <c r="BA727" s="3143"/>
      <c r="BB727" s="3143"/>
      <c r="BC727" s="3143"/>
      <c r="BD727" s="3143"/>
      <c r="BE727" s="3143"/>
      <c r="BF727" s="3143"/>
      <c r="BG727" s="3143"/>
      <c r="BH727" s="3143"/>
      <c r="BI727" s="3143"/>
      <c r="BJ727" s="3143"/>
      <c r="BK727" s="3143"/>
      <c r="BL727" s="3143"/>
      <c r="BM727" s="3143"/>
      <c r="BN727" s="3143"/>
      <c r="BO727" s="3143"/>
      <c r="BP727" s="3143"/>
      <c r="BQ727" s="3189"/>
      <c r="BR727" s="3189"/>
      <c r="BS727" s="3189"/>
      <c r="BT727" s="3189"/>
      <c r="BU727" s="3189"/>
      <c r="BV727" s="3189"/>
      <c r="BW727" s="3189"/>
      <c r="BX727" s="3189"/>
      <c r="BY727" s="3189"/>
      <c r="BZ727" s="3189"/>
      <c r="CA727" s="3143"/>
      <c r="CB727" s="3143"/>
      <c r="CC727" s="3143"/>
    </row>
    <row r="728" spans="1:81" ht="16.5" customHeight="1">
      <c r="A728" s="3143"/>
      <c r="B728" s="3143"/>
      <c r="C728" s="3143"/>
      <c r="D728" s="3143"/>
      <c r="E728" s="3143"/>
      <c r="F728" s="3143"/>
      <c r="G728" s="3143"/>
      <c r="H728" s="3143"/>
      <c r="I728" s="3143"/>
      <c r="J728" s="3143"/>
      <c r="K728" s="3143"/>
      <c r="L728" s="3098"/>
      <c r="M728" s="3098"/>
      <c r="N728" s="3098"/>
      <c r="O728" s="3098"/>
      <c r="P728" s="3098"/>
      <c r="Q728" s="3098"/>
      <c r="R728" s="3098"/>
      <c r="S728" s="3098"/>
      <c r="T728" s="3098"/>
      <c r="U728" s="3098"/>
      <c r="V728" s="3098"/>
      <c r="W728" s="3098"/>
      <c r="X728" s="3098"/>
      <c r="Y728" s="3098"/>
      <c r="Z728" s="3098"/>
      <c r="AA728" s="3098"/>
      <c r="AB728" s="3098"/>
      <c r="AC728" s="3098"/>
      <c r="AD728" s="3098"/>
      <c r="AE728" s="3098"/>
      <c r="AF728" s="3098"/>
      <c r="AG728" s="3098"/>
      <c r="AH728" s="3098"/>
      <c r="AI728" s="3098"/>
      <c r="AJ728" s="3098"/>
      <c r="AK728" s="3098"/>
      <c r="AL728" s="3098"/>
      <c r="AM728" s="3098"/>
      <c r="AN728" s="3098"/>
      <c r="AO728" s="3143"/>
      <c r="AP728" s="3143"/>
      <c r="AQ728" s="3143"/>
      <c r="AR728" s="3143"/>
      <c r="AS728" s="3143"/>
      <c r="AT728" s="3143"/>
      <c r="AU728" s="3143"/>
      <c r="AV728" s="3143"/>
      <c r="AW728" s="3143"/>
      <c r="AX728" s="3143"/>
      <c r="AY728" s="3143"/>
      <c r="AZ728" s="3143"/>
      <c r="BA728" s="3143"/>
      <c r="BB728" s="3143"/>
      <c r="BC728" s="3143"/>
      <c r="BD728" s="3143"/>
      <c r="BE728" s="3143"/>
      <c r="BF728" s="3143"/>
      <c r="BG728" s="3143"/>
      <c r="BH728" s="3143"/>
      <c r="BI728" s="3143"/>
      <c r="BJ728" s="3143"/>
      <c r="BK728" s="3143"/>
      <c r="BL728" s="3143"/>
      <c r="BM728" s="3143"/>
      <c r="BN728" s="3143"/>
      <c r="BO728" s="3143"/>
      <c r="BP728" s="3143"/>
      <c r="BQ728" s="3189"/>
      <c r="BR728" s="3189"/>
      <c r="BS728" s="3189"/>
      <c r="BT728" s="3189"/>
      <c r="BU728" s="3189"/>
      <c r="BV728" s="3189"/>
      <c r="BW728" s="3189"/>
      <c r="BX728" s="3189"/>
      <c r="BY728" s="3189"/>
      <c r="BZ728" s="3189"/>
      <c r="CA728" s="3143"/>
      <c r="CB728" s="3143"/>
      <c r="CC728" s="3143"/>
    </row>
    <row r="729" spans="1:81" ht="16.5" customHeight="1">
      <c r="A729" s="3143"/>
      <c r="B729" s="3143"/>
      <c r="C729" s="3143"/>
      <c r="D729" s="3143"/>
      <c r="E729" s="3143"/>
      <c r="F729" s="3143"/>
      <c r="G729" s="3143"/>
      <c r="H729" s="3143"/>
      <c r="I729" s="3143"/>
      <c r="J729" s="3143"/>
      <c r="K729" s="3143"/>
      <c r="L729" s="3098"/>
      <c r="M729" s="3098"/>
      <c r="N729" s="3098"/>
      <c r="O729" s="3098"/>
      <c r="P729" s="3098"/>
      <c r="Q729" s="3098"/>
      <c r="R729" s="3098"/>
      <c r="S729" s="3098"/>
      <c r="T729" s="3098"/>
      <c r="U729" s="3098"/>
      <c r="V729" s="3098"/>
      <c r="W729" s="3098"/>
      <c r="X729" s="3098"/>
      <c r="Y729" s="3098"/>
      <c r="Z729" s="3098"/>
      <c r="AA729" s="3098"/>
      <c r="AB729" s="3098"/>
      <c r="AC729" s="3098"/>
      <c r="AD729" s="3098"/>
      <c r="AE729" s="3098"/>
      <c r="AF729" s="3098"/>
      <c r="AG729" s="3098"/>
      <c r="AH729" s="3098"/>
      <c r="AI729" s="3098"/>
      <c r="AJ729" s="3098"/>
      <c r="AK729" s="3098"/>
      <c r="AL729" s="3098"/>
      <c r="AM729" s="3098"/>
      <c r="AN729" s="3098"/>
      <c r="AO729" s="3143"/>
      <c r="AP729" s="3143"/>
      <c r="AQ729" s="3143"/>
      <c r="AR729" s="3143"/>
      <c r="AS729" s="3143"/>
      <c r="AT729" s="3143"/>
      <c r="AU729" s="3143"/>
      <c r="AV729" s="3143"/>
      <c r="AW729" s="3143"/>
      <c r="AX729" s="3143"/>
      <c r="AY729" s="3143"/>
      <c r="AZ729" s="3143"/>
      <c r="BA729" s="3143"/>
      <c r="BB729" s="3143"/>
      <c r="BC729" s="3143"/>
      <c r="BD729" s="3143"/>
      <c r="BE729" s="3143"/>
      <c r="BF729" s="3143"/>
      <c r="BG729" s="3143"/>
      <c r="BH729" s="3143"/>
      <c r="BI729" s="3143"/>
      <c r="BJ729" s="3143"/>
      <c r="BK729" s="3143"/>
      <c r="BL729" s="3143"/>
      <c r="BM729" s="3143"/>
      <c r="BN729" s="3143"/>
      <c r="BO729" s="3143"/>
      <c r="BP729" s="3143"/>
      <c r="BQ729" s="3189"/>
      <c r="BR729" s="3189"/>
      <c r="BS729" s="3189"/>
      <c r="BT729" s="3189"/>
      <c r="BU729" s="3189"/>
      <c r="BV729" s="3189"/>
      <c r="BW729" s="3189"/>
      <c r="BX729" s="3189"/>
      <c r="BY729" s="3189"/>
      <c r="BZ729" s="3189"/>
      <c r="CA729" s="3143"/>
      <c r="CB729" s="3143"/>
      <c r="CC729" s="3143"/>
    </row>
    <row r="730" spans="1:81" ht="16.5" customHeight="1">
      <c r="A730" s="3143"/>
      <c r="B730" s="3143"/>
      <c r="C730" s="3143"/>
      <c r="D730" s="3143"/>
      <c r="E730" s="3143"/>
      <c r="F730" s="3143"/>
      <c r="G730" s="3143"/>
      <c r="H730" s="3143"/>
      <c r="I730" s="3143"/>
      <c r="J730" s="3143"/>
      <c r="K730" s="3143"/>
      <c r="L730" s="3098"/>
      <c r="M730" s="3098"/>
      <c r="N730" s="3098"/>
      <c r="O730" s="3098"/>
      <c r="P730" s="3098"/>
      <c r="Q730" s="3098"/>
      <c r="R730" s="3098"/>
      <c r="S730" s="3098"/>
      <c r="T730" s="3098"/>
      <c r="U730" s="3098"/>
      <c r="V730" s="3098"/>
      <c r="W730" s="3098"/>
      <c r="X730" s="3098"/>
      <c r="Y730" s="3098"/>
      <c r="Z730" s="3098"/>
      <c r="AA730" s="3098"/>
      <c r="AB730" s="3098"/>
      <c r="AC730" s="3098"/>
      <c r="AD730" s="3098"/>
      <c r="AE730" s="3098"/>
      <c r="AF730" s="3098"/>
      <c r="AG730" s="3098"/>
      <c r="AH730" s="3098"/>
      <c r="AI730" s="3098"/>
      <c r="AJ730" s="3098"/>
      <c r="AK730" s="3098"/>
      <c r="AL730" s="3098"/>
      <c r="AM730" s="3098"/>
      <c r="AN730" s="3098"/>
      <c r="AO730" s="3143"/>
      <c r="AP730" s="3143"/>
      <c r="AQ730" s="3143"/>
      <c r="AR730" s="3143"/>
      <c r="AS730" s="3143"/>
      <c r="AT730" s="3143"/>
      <c r="AU730" s="3143"/>
      <c r="AV730" s="3143"/>
      <c r="AW730" s="3143"/>
      <c r="AX730" s="3143"/>
      <c r="AY730" s="3143"/>
      <c r="AZ730" s="3143"/>
      <c r="BA730" s="3143"/>
      <c r="BB730" s="3143"/>
      <c r="BC730" s="3143"/>
      <c r="BD730" s="3143"/>
      <c r="BE730" s="3143"/>
      <c r="BF730" s="3143"/>
      <c r="BG730" s="3143"/>
      <c r="BH730" s="3143"/>
      <c r="BI730" s="3143"/>
      <c r="BJ730" s="3143"/>
      <c r="BK730" s="3143"/>
      <c r="BL730" s="3143"/>
      <c r="BM730" s="3143"/>
      <c r="BN730" s="3143"/>
      <c r="BO730" s="3143"/>
      <c r="BP730" s="3143"/>
      <c r="BQ730" s="3189"/>
      <c r="BR730" s="3189"/>
      <c r="BS730" s="3189"/>
      <c r="BT730" s="3189"/>
      <c r="BU730" s="3189"/>
      <c r="BV730" s="3189"/>
      <c r="BW730" s="3189"/>
      <c r="BX730" s="3189"/>
      <c r="BY730" s="3189"/>
      <c r="BZ730" s="3189"/>
      <c r="CA730" s="3143"/>
      <c r="CB730" s="3143"/>
      <c r="CC730" s="3143"/>
    </row>
    <row r="731" spans="1:81" ht="16.5" customHeight="1">
      <c r="A731" s="3143"/>
      <c r="B731" s="3143"/>
      <c r="C731" s="3143"/>
      <c r="D731" s="3143"/>
      <c r="E731" s="3143"/>
      <c r="F731" s="3143"/>
      <c r="G731" s="3143"/>
      <c r="H731" s="3143"/>
      <c r="I731" s="3143"/>
      <c r="J731" s="3143"/>
      <c r="K731" s="3143"/>
      <c r="L731" s="3098"/>
      <c r="M731" s="3098"/>
      <c r="N731" s="3098"/>
      <c r="O731" s="3098"/>
      <c r="P731" s="3098"/>
      <c r="Q731" s="3098"/>
      <c r="R731" s="3098"/>
      <c r="S731" s="3098"/>
      <c r="T731" s="3098"/>
      <c r="U731" s="3098"/>
      <c r="V731" s="3098"/>
      <c r="W731" s="3098"/>
      <c r="X731" s="3098"/>
      <c r="Y731" s="3098"/>
      <c r="Z731" s="3098"/>
      <c r="AA731" s="3098"/>
      <c r="AB731" s="3098"/>
      <c r="AC731" s="3098"/>
      <c r="AD731" s="3098"/>
      <c r="AE731" s="3098"/>
      <c r="AF731" s="3098"/>
      <c r="AG731" s="3098"/>
      <c r="AH731" s="3098"/>
      <c r="AI731" s="3098"/>
      <c r="AJ731" s="3098"/>
      <c r="AK731" s="3098"/>
      <c r="AL731" s="3098"/>
      <c r="AM731" s="3098"/>
      <c r="AN731" s="3098"/>
      <c r="AO731" s="3143"/>
      <c r="AP731" s="3143"/>
      <c r="AQ731" s="3143"/>
      <c r="AR731" s="3143"/>
      <c r="AS731" s="3143"/>
      <c r="AT731" s="3143"/>
      <c r="AU731" s="3143"/>
      <c r="AV731" s="3143"/>
      <c r="AW731" s="3143"/>
      <c r="AX731" s="3143"/>
      <c r="AY731" s="3143"/>
      <c r="AZ731" s="3143"/>
      <c r="BA731" s="3143"/>
      <c r="BB731" s="3143"/>
      <c r="BC731" s="3143"/>
      <c r="BD731" s="3143"/>
      <c r="BE731" s="3143"/>
      <c r="BF731" s="3143"/>
      <c r="BG731" s="3143"/>
      <c r="BH731" s="3143"/>
      <c r="BI731" s="3143"/>
      <c r="BJ731" s="3143"/>
      <c r="BK731" s="3143"/>
      <c r="BL731" s="3143"/>
      <c r="BM731" s="3143"/>
      <c r="BN731" s="3143"/>
      <c r="BO731" s="3143"/>
      <c r="BP731" s="3143"/>
      <c r="BQ731" s="3189"/>
      <c r="BR731" s="3189"/>
      <c r="BS731" s="3189"/>
      <c r="BT731" s="3189"/>
      <c r="BU731" s="3189"/>
      <c r="BV731" s="3189"/>
      <c r="BW731" s="3189"/>
      <c r="BX731" s="3189"/>
      <c r="BY731" s="3189"/>
      <c r="BZ731" s="3189"/>
      <c r="CA731" s="3143"/>
      <c r="CB731" s="3143"/>
      <c r="CC731" s="3143"/>
    </row>
    <row r="732" spans="1:81" ht="16.5" customHeight="1">
      <c r="A732" s="3143"/>
      <c r="B732" s="3143"/>
      <c r="C732" s="3143"/>
      <c r="D732" s="3143"/>
      <c r="E732" s="3143"/>
      <c r="F732" s="3143"/>
      <c r="G732" s="3143"/>
      <c r="H732" s="3143"/>
      <c r="I732" s="3143"/>
      <c r="J732" s="3143"/>
      <c r="K732" s="3143"/>
      <c r="L732" s="3098"/>
      <c r="M732" s="3098"/>
      <c r="N732" s="3098"/>
      <c r="O732" s="3098"/>
      <c r="P732" s="3098"/>
      <c r="Q732" s="3098"/>
      <c r="R732" s="3098"/>
      <c r="S732" s="3098"/>
      <c r="T732" s="3098"/>
      <c r="U732" s="3098"/>
      <c r="V732" s="3098"/>
      <c r="W732" s="3098"/>
      <c r="X732" s="3098"/>
      <c r="Y732" s="3098"/>
      <c r="Z732" s="3098"/>
      <c r="AA732" s="3098"/>
      <c r="AB732" s="3098"/>
      <c r="AC732" s="3098"/>
      <c r="AD732" s="3098"/>
      <c r="AE732" s="3098"/>
      <c r="AF732" s="3098"/>
      <c r="AG732" s="3098"/>
      <c r="AH732" s="3098"/>
      <c r="AI732" s="3098"/>
      <c r="AJ732" s="3098"/>
      <c r="AK732" s="3098"/>
      <c r="AL732" s="3098"/>
      <c r="AM732" s="3098"/>
      <c r="AN732" s="3098"/>
      <c r="AO732" s="3143"/>
      <c r="AP732" s="3143"/>
      <c r="AQ732" s="3143"/>
      <c r="AR732" s="3143"/>
      <c r="AS732" s="3143"/>
      <c r="AT732" s="3143"/>
      <c r="AU732" s="3143"/>
      <c r="AV732" s="3143"/>
      <c r="AW732" s="3143"/>
      <c r="AX732" s="3143"/>
      <c r="AY732" s="3143"/>
      <c r="AZ732" s="3143"/>
      <c r="BA732" s="3143"/>
      <c r="BB732" s="3143"/>
      <c r="BC732" s="3143"/>
      <c r="BD732" s="3143"/>
      <c r="BE732" s="3143"/>
      <c r="BF732" s="3143"/>
      <c r="BG732" s="3143"/>
      <c r="BH732" s="3143"/>
      <c r="BI732" s="3143"/>
      <c r="BJ732" s="3143"/>
      <c r="BK732" s="3143"/>
      <c r="BL732" s="3143"/>
      <c r="BM732" s="3143"/>
      <c r="BN732" s="3143"/>
      <c r="BO732" s="3143"/>
      <c r="BP732" s="3143"/>
      <c r="BQ732" s="3189"/>
      <c r="BR732" s="3189"/>
      <c r="BS732" s="3189"/>
      <c r="BT732" s="3189"/>
      <c r="BU732" s="3189"/>
      <c r="BV732" s="3189"/>
      <c r="BW732" s="3189"/>
      <c r="BX732" s="3189"/>
      <c r="BY732" s="3189"/>
      <c r="BZ732" s="3189"/>
      <c r="CA732" s="3143"/>
      <c r="CB732" s="3143"/>
      <c r="CC732" s="3143"/>
    </row>
    <row r="733" spans="1:81" ht="16.5" customHeight="1">
      <c r="A733" s="3143"/>
      <c r="B733" s="3143"/>
      <c r="C733" s="3143"/>
      <c r="D733" s="3143"/>
      <c r="E733" s="3143"/>
      <c r="F733" s="3143"/>
      <c r="G733" s="3143"/>
      <c r="H733" s="3143"/>
      <c r="I733" s="3143"/>
      <c r="J733" s="3143"/>
      <c r="K733" s="3143"/>
      <c r="L733" s="3098"/>
      <c r="M733" s="3098"/>
      <c r="N733" s="3098"/>
      <c r="O733" s="3098"/>
      <c r="P733" s="3098"/>
      <c r="Q733" s="3098"/>
      <c r="R733" s="3098"/>
      <c r="S733" s="3098"/>
      <c r="T733" s="3098"/>
      <c r="U733" s="3098"/>
      <c r="V733" s="3098"/>
      <c r="W733" s="3098"/>
      <c r="X733" s="3098"/>
      <c r="Y733" s="3098"/>
      <c r="Z733" s="3098"/>
      <c r="AA733" s="3098"/>
      <c r="AB733" s="3098"/>
      <c r="AC733" s="3098"/>
      <c r="AD733" s="3098"/>
      <c r="AE733" s="3098"/>
      <c r="AF733" s="3098"/>
      <c r="AG733" s="3098"/>
      <c r="AH733" s="3098"/>
      <c r="AI733" s="3098"/>
      <c r="AJ733" s="3098"/>
      <c r="AK733" s="3098"/>
      <c r="AL733" s="3098"/>
      <c r="AM733" s="3098"/>
      <c r="AN733" s="3098"/>
      <c r="AO733" s="3143"/>
      <c r="AP733" s="3143"/>
      <c r="AQ733" s="3143"/>
      <c r="AR733" s="3143"/>
      <c r="AS733" s="3143"/>
      <c r="AT733" s="3143"/>
      <c r="AU733" s="3143"/>
      <c r="AV733" s="3143"/>
      <c r="AW733" s="3143"/>
      <c r="AX733" s="3143"/>
      <c r="AY733" s="3143"/>
      <c r="AZ733" s="3143"/>
      <c r="BA733" s="3143"/>
      <c r="BB733" s="3143"/>
      <c r="BC733" s="3143"/>
      <c r="BD733" s="3143"/>
      <c r="BE733" s="3143"/>
      <c r="BF733" s="3143"/>
      <c r="BG733" s="3143"/>
      <c r="BH733" s="3143"/>
      <c r="BI733" s="3143"/>
      <c r="BJ733" s="3143"/>
      <c r="BK733" s="3143"/>
      <c r="BL733" s="3143"/>
      <c r="BM733" s="3143"/>
      <c r="BN733" s="3143"/>
      <c r="BO733" s="3143"/>
      <c r="BP733" s="3143"/>
      <c r="BQ733" s="3189"/>
      <c r="BR733" s="3189"/>
      <c r="BS733" s="3189"/>
      <c r="BT733" s="3189"/>
      <c r="BU733" s="3189"/>
      <c r="BV733" s="3189"/>
      <c r="BW733" s="3189"/>
      <c r="BX733" s="3189"/>
      <c r="BY733" s="3189"/>
      <c r="BZ733" s="3189"/>
      <c r="CA733" s="3143"/>
      <c r="CB733" s="3143"/>
      <c r="CC733" s="3143"/>
    </row>
    <row r="734" spans="1:81" ht="16.5" customHeight="1">
      <c r="A734" s="3143"/>
      <c r="B734" s="3143"/>
      <c r="C734" s="3143"/>
      <c r="D734" s="3143"/>
      <c r="E734" s="3143"/>
      <c r="F734" s="3143"/>
      <c r="G734" s="3143"/>
      <c r="H734" s="3143"/>
      <c r="I734" s="3143"/>
      <c r="J734" s="3143"/>
      <c r="K734" s="3143"/>
      <c r="L734" s="3098"/>
      <c r="M734" s="3098"/>
      <c r="N734" s="3098"/>
      <c r="O734" s="3098"/>
      <c r="P734" s="3098"/>
      <c r="Q734" s="3098"/>
      <c r="R734" s="3098"/>
      <c r="S734" s="3098"/>
      <c r="T734" s="3098"/>
      <c r="U734" s="3098"/>
      <c r="V734" s="3098"/>
      <c r="W734" s="3098"/>
      <c r="X734" s="3098"/>
      <c r="Y734" s="3098"/>
      <c r="Z734" s="3098"/>
      <c r="AA734" s="3098"/>
      <c r="AB734" s="3098"/>
      <c r="AC734" s="3098"/>
      <c r="AD734" s="3098"/>
      <c r="AE734" s="3098"/>
      <c r="AF734" s="3098"/>
      <c r="AG734" s="3098"/>
      <c r="AH734" s="3098"/>
      <c r="AI734" s="3098"/>
      <c r="AJ734" s="3098"/>
      <c r="AK734" s="3098"/>
      <c r="AL734" s="3098"/>
      <c r="AM734" s="3098"/>
      <c r="AN734" s="3098"/>
      <c r="AO734" s="3143"/>
      <c r="AP734" s="3143"/>
      <c r="AQ734" s="3143"/>
      <c r="AR734" s="3143"/>
      <c r="AS734" s="3143"/>
      <c r="AT734" s="3143"/>
      <c r="AU734" s="3143"/>
      <c r="AV734" s="3143"/>
      <c r="AW734" s="3143"/>
      <c r="AX734" s="3143"/>
      <c r="AY734" s="3143"/>
      <c r="AZ734" s="3143"/>
      <c r="BA734" s="3143"/>
      <c r="BB734" s="3143"/>
      <c r="BC734" s="3143"/>
      <c r="BD734" s="3143"/>
      <c r="BE734" s="3143"/>
      <c r="BF734" s="3143"/>
      <c r="BG734" s="3143"/>
      <c r="BH734" s="3143"/>
      <c r="BI734" s="3143"/>
      <c r="BJ734" s="3143"/>
      <c r="BK734" s="3143"/>
      <c r="BL734" s="3143"/>
      <c r="BM734" s="3143"/>
      <c r="BN734" s="3143"/>
      <c r="BO734" s="3143"/>
      <c r="BP734" s="3143"/>
      <c r="BQ734" s="3189"/>
      <c r="BR734" s="3189"/>
      <c r="BS734" s="3189"/>
      <c r="BT734" s="3189"/>
      <c r="BU734" s="3189"/>
      <c r="BV734" s="3189"/>
      <c r="BW734" s="3189"/>
      <c r="BX734" s="3189"/>
      <c r="BY734" s="3189"/>
      <c r="BZ734" s="3189"/>
      <c r="CA734" s="3143"/>
      <c r="CB734" s="3143"/>
      <c r="CC734" s="3143"/>
    </row>
    <row r="735" spans="1:81" ht="16.5" customHeight="1">
      <c r="A735" s="3143"/>
      <c r="B735" s="3143"/>
      <c r="C735" s="3143"/>
      <c r="D735" s="3143"/>
      <c r="E735" s="3143"/>
      <c r="F735" s="3143"/>
      <c r="G735" s="3143"/>
      <c r="H735" s="3143"/>
      <c r="I735" s="3143"/>
      <c r="J735" s="3143"/>
      <c r="K735" s="3143"/>
      <c r="L735" s="3098"/>
      <c r="M735" s="3098"/>
      <c r="N735" s="3098"/>
      <c r="O735" s="3098"/>
      <c r="P735" s="3098"/>
      <c r="Q735" s="3098"/>
      <c r="R735" s="3098"/>
      <c r="S735" s="3098"/>
      <c r="T735" s="3098"/>
      <c r="U735" s="3098"/>
      <c r="V735" s="3098"/>
      <c r="W735" s="3098"/>
      <c r="X735" s="3098"/>
      <c r="Y735" s="3098"/>
      <c r="Z735" s="3098"/>
      <c r="AA735" s="3098"/>
      <c r="AB735" s="3098"/>
      <c r="AC735" s="3098"/>
      <c r="AD735" s="3098"/>
      <c r="AE735" s="3098"/>
      <c r="AF735" s="3098"/>
      <c r="AG735" s="3098"/>
      <c r="AH735" s="3098"/>
      <c r="AI735" s="3098"/>
      <c r="AJ735" s="3098"/>
      <c r="AK735" s="3098"/>
      <c r="AL735" s="3098"/>
      <c r="AM735" s="3098"/>
      <c r="AN735" s="3098"/>
      <c r="AO735" s="3143"/>
      <c r="AP735" s="3143"/>
      <c r="AQ735" s="3143"/>
      <c r="AR735" s="3143"/>
      <c r="AS735" s="3143"/>
      <c r="AT735" s="3143"/>
      <c r="AU735" s="3143"/>
      <c r="AV735" s="3143"/>
      <c r="AW735" s="3143"/>
      <c r="AX735" s="3143"/>
      <c r="AY735" s="3143"/>
      <c r="AZ735" s="3143"/>
      <c r="BA735" s="3143"/>
      <c r="BB735" s="3143"/>
      <c r="BC735" s="3143"/>
      <c r="BD735" s="3143"/>
      <c r="BE735" s="3143"/>
      <c r="BF735" s="3143"/>
      <c r="BG735" s="3143"/>
      <c r="BH735" s="3143"/>
      <c r="BI735" s="3143"/>
      <c r="BJ735" s="3143"/>
      <c r="BK735" s="3143"/>
      <c r="BL735" s="3143"/>
      <c r="BM735" s="3143"/>
      <c r="BN735" s="3143"/>
      <c r="BO735" s="3143"/>
      <c r="BP735" s="3143"/>
      <c r="BQ735" s="3189"/>
      <c r="BR735" s="3189"/>
      <c r="BS735" s="3189"/>
      <c r="BT735" s="3189"/>
      <c r="BU735" s="3189"/>
      <c r="BV735" s="3189"/>
      <c r="BW735" s="3189"/>
      <c r="BX735" s="3189"/>
      <c r="BY735" s="3189"/>
      <c r="BZ735" s="3189"/>
      <c r="CA735" s="3143"/>
      <c r="CB735" s="3143"/>
      <c r="CC735" s="3143"/>
    </row>
    <row r="736" spans="1:81" ht="16.5" customHeight="1">
      <c r="A736" s="3143"/>
      <c r="B736" s="3143"/>
      <c r="C736" s="3143"/>
      <c r="D736" s="3143"/>
      <c r="E736" s="3143"/>
      <c r="F736" s="3143"/>
      <c r="G736" s="3143"/>
      <c r="H736" s="3143"/>
      <c r="I736" s="3143"/>
      <c r="J736" s="3143"/>
      <c r="K736" s="3143"/>
      <c r="L736" s="3098"/>
      <c r="M736" s="3098"/>
      <c r="N736" s="3098"/>
      <c r="O736" s="3098"/>
      <c r="P736" s="3098"/>
      <c r="Q736" s="3098"/>
      <c r="R736" s="3098"/>
      <c r="S736" s="3098"/>
      <c r="T736" s="3098"/>
      <c r="U736" s="3098"/>
      <c r="V736" s="3098"/>
      <c r="W736" s="3098"/>
      <c r="X736" s="3098"/>
      <c r="Y736" s="3098"/>
      <c r="Z736" s="3098"/>
      <c r="AA736" s="3098"/>
      <c r="AB736" s="3098"/>
      <c r="AC736" s="3098"/>
      <c r="AD736" s="3098"/>
      <c r="AE736" s="3098"/>
      <c r="AF736" s="3098"/>
      <c r="AG736" s="3098"/>
      <c r="AH736" s="3098"/>
      <c r="AI736" s="3098"/>
      <c r="AJ736" s="3098"/>
      <c r="AK736" s="3098"/>
      <c r="AL736" s="3098"/>
      <c r="AM736" s="3098"/>
      <c r="AN736" s="3098"/>
      <c r="AO736" s="3143"/>
      <c r="AP736" s="3143"/>
      <c r="AQ736" s="3143"/>
      <c r="AR736" s="3143"/>
      <c r="AS736" s="3143"/>
      <c r="AT736" s="3143"/>
      <c r="AU736" s="3143"/>
      <c r="AV736" s="3143"/>
      <c r="AW736" s="3143"/>
      <c r="AX736" s="3143"/>
      <c r="AY736" s="3143"/>
      <c r="AZ736" s="3143"/>
      <c r="BA736" s="3143"/>
      <c r="BB736" s="3143"/>
      <c r="BC736" s="3143"/>
      <c r="BD736" s="3143"/>
      <c r="BE736" s="3143"/>
      <c r="BF736" s="3143"/>
      <c r="BG736" s="3143"/>
      <c r="BH736" s="3143"/>
      <c r="BI736" s="3143"/>
      <c r="BJ736" s="3143"/>
      <c r="BK736" s="3143"/>
      <c r="BL736" s="3143"/>
      <c r="BM736" s="3143"/>
      <c r="BN736" s="3143"/>
      <c r="BO736" s="3143"/>
      <c r="BP736" s="3143"/>
      <c r="BQ736" s="3189"/>
      <c r="BR736" s="3189"/>
      <c r="BS736" s="3189"/>
      <c r="BT736" s="3189"/>
      <c r="BU736" s="3189"/>
      <c r="BV736" s="3189"/>
      <c r="BW736" s="3189"/>
      <c r="BX736" s="3189"/>
      <c r="BY736" s="3189"/>
      <c r="BZ736" s="3189"/>
      <c r="CA736" s="3143"/>
      <c r="CB736" s="3143"/>
      <c r="CC736" s="3143"/>
    </row>
    <row r="737" spans="1:81" ht="16.5" customHeight="1">
      <c r="A737" s="3143"/>
      <c r="B737" s="3143"/>
      <c r="C737" s="3143"/>
      <c r="D737" s="3143"/>
      <c r="E737" s="3143"/>
      <c r="F737" s="3143"/>
      <c r="G737" s="3143"/>
      <c r="H737" s="3143"/>
      <c r="I737" s="3143"/>
      <c r="J737" s="3143"/>
      <c r="K737" s="3143"/>
      <c r="L737" s="3098"/>
      <c r="M737" s="3098"/>
      <c r="N737" s="3098"/>
      <c r="O737" s="3098"/>
      <c r="P737" s="3098"/>
      <c r="Q737" s="3098"/>
      <c r="R737" s="3098"/>
      <c r="S737" s="3098"/>
      <c r="T737" s="3098"/>
      <c r="U737" s="3098"/>
      <c r="V737" s="3098"/>
      <c r="W737" s="3098"/>
      <c r="X737" s="3098"/>
      <c r="Y737" s="3098"/>
      <c r="Z737" s="3098"/>
      <c r="AA737" s="3098"/>
      <c r="AB737" s="3098"/>
      <c r="AC737" s="3098"/>
      <c r="AD737" s="3098"/>
      <c r="AE737" s="3098"/>
      <c r="AF737" s="3098"/>
      <c r="AG737" s="3098"/>
      <c r="AH737" s="3098"/>
      <c r="AI737" s="3098"/>
      <c r="AJ737" s="3098"/>
      <c r="AK737" s="3098"/>
      <c r="AL737" s="3098"/>
      <c r="AM737" s="3098"/>
      <c r="AN737" s="3098"/>
      <c r="AO737" s="3143"/>
      <c r="AP737" s="3143"/>
      <c r="AQ737" s="3143"/>
      <c r="AR737" s="3143"/>
      <c r="AS737" s="3143"/>
      <c r="AT737" s="3143"/>
      <c r="AU737" s="3143"/>
      <c r="AV737" s="3143"/>
      <c r="AW737" s="3143"/>
      <c r="AX737" s="3143"/>
      <c r="AY737" s="3143"/>
      <c r="AZ737" s="3143"/>
      <c r="BA737" s="3143"/>
      <c r="BB737" s="3143"/>
      <c r="BC737" s="3143"/>
      <c r="BD737" s="3143"/>
      <c r="BE737" s="3143"/>
      <c r="BF737" s="3143"/>
      <c r="BG737" s="3143"/>
      <c r="BH737" s="3143"/>
      <c r="BI737" s="3143"/>
      <c r="BJ737" s="3143"/>
      <c r="BK737" s="3143"/>
      <c r="BL737" s="3143"/>
      <c r="BM737" s="3143"/>
      <c r="BN737" s="3143"/>
      <c r="BO737" s="3143"/>
      <c r="BP737" s="3143"/>
      <c r="BQ737" s="3189"/>
      <c r="BR737" s="3189"/>
      <c r="BS737" s="3189"/>
      <c r="BT737" s="3189"/>
      <c r="BU737" s="3189"/>
      <c r="BV737" s="3189"/>
      <c r="BW737" s="3189"/>
      <c r="BX737" s="3189"/>
      <c r="BY737" s="3189"/>
      <c r="BZ737" s="3189"/>
      <c r="CA737" s="3143"/>
      <c r="CB737" s="3143"/>
      <c r="CC737" s="3143"/>
    </row>
    <row r="738" spans="1:81" ht="16.5" customHeight="1">
      <c r="A738" s="3143"/>
      <c r="B738" s="3143"/>
      <c r="C738" s="3143"/>
      <c r="D738" s="3143"/>
      <c r="E738" s="3143"/>
      <c r="F738" s="3143"/>
      <c r="G738" s="3143"/>
      <c r="H738" s="3143"/>
      <c r="I738" s="3143"/>
      <c r="J738" s="3143"/>
      <c r="K738" s="3143"/>
      <c r="L738" s="3098"/>
      <c r="M738" s="3098"/>
      <c r="N738" s="3098"/>
      <c r="O738" s="3098"/>
      <c r="P738" s="3098"/>
      <c r="Q738" s="3098"/>
      <c r="R738" s="3098"/>
      <c r="S738" s="3098"/>
      <c r="T738" s="3098"/>
      <c r="U738" s="3098"/>
      <c r="V738" s="3098"/>
      <c r="W738" s="3098"/>
      <c r="X738" s="3098"/>
      <c r="Y738" s="3098"/>
      <c r="Z738" s="3098"/>
      <c r="AA738" s="3098"/>
      <c r="AB738" s="3098"/>
      <c r="AC738" s="3098"/>
      <c r="AD738" s="3098"/>
      <c r="AE738" s="3098"/>
      <c r="AF738" s="3098"/>
      <c r="AG738" s="3098"/>
      <c r="AH738" s="3098"/>
      <c r="AI738" s="3098"/>
      <c r="AJ738" s="3098"/>
      <c r="AK738" s="3098"/>
      <c r="AL738" s="3098"/>
      <c r="AM738" s="3098"/>
      <c r="AN738" s="3098"/>
      <c r="AO738" s="3143"/>
      <c r="AP738" s="3143"/>
      <c r="AQ738" s="3143"/>
      <c r="AR738" s="3143"/>
      <c r="AS738" s="3143"/>
      <c r="AT738" s="3143"/>
      <c r="AU738" s="3143"/>
      <c r="AV738" s="3143"/>
      <c r="AW738" s="3143"/>
      <c r="AX738" s="3143"/>
      <c r="AY738" s="3143"/>
      <c r="AZ738" s="3143"/>
      <c r="BA738" s="3143"/>
      <c r="BB738" s="3143"/>
      <c r="BC738" s="3143"/>
      <c r="BD738" s="3143"/>
      <c r="BE738" s="3143"/>
      <c r="BF738" s="3143"/>
      <c r="BG738" s="3143"/>
      <c r="BH738" s="3143"/>
      <c r="BI738" s="3143"/>
      <c r="BJ738" s="3143"/>
      <c r="BK738" s="3143"/>
      <c r="BL738" s="3143"/>
      <c r="BM738" s="3143"/>
      <c r="BN738" s="3143"/>
      <c r="BO738" s="3143"/>
      <c r="BP738" s="3143"/>
      <c r="BQ738" s="3189"/>
      <c r="BR738" s="3189"/>
      <c r="BS738" s="3189"/>
      <c r="BT738" s="3189"/>
      <c r="BU738" s="3189"/>
      <c r="BV738" s="3189"/>
      <c r="BW738" s="3189"/>
      <c r="BX738" s="3189"/>
      <c r="BY738" s="3189"/>
      <c r="BZ738" s="3189"/>
      <c r="CA738" s="3143"/>
      <c r="CB738" s="3143"/>
      <c r="CC738" s="3143"/>
    </row>
    <row r="739" spans="1:81" ht="16.5" customHeight="1">
      <c r="A739" s="3143"/>
      <c r="B739" s="3143"/>
      <c r="C739" s="3143"/>
      <c r="D739" s="3143"/>
      <c r="E739" s="3143"/>
      <c r="F739" s="3143"/>
      <c r="G739" s="3143"/>
      <c r="H739" s="3143"/>
      <c r="I739" s="3143"/>
      <c r="J739" s="3143"/>
      <c r="K739" s="3143"/>
      <c r="L739" s="3098"/>
      <c r="M739" s="3098"/>
      <c r="N739" s="3098"/>
      <c r="O739" s="3098"/>
      <c r="P739" s="3098"/>
      <c r="Q739" s="3098"/>
      <c r="R739" s="3098"/>
      <c r="S739" s="3098"/>
      <c r="T739" s="3098"/>
      <c r="U739" s="3098"/>
      <c r="V739" s="3098"/>
      <c r="W739" s="3098"/>
      <c r="X739" s="3098"/>
      <c r="Y739" s="3098"/>
      <c r="Z739" s="3098"/>
      <c r="AA739" s="3098"/>
      <c r="AB739" s="3098"/>
      <c r="AC739" s="3098"/>
      <c r="AD739" s="3098"/>
      <c r="AE739" s="3098"/>
      <c r="AF739" s="3098"/>
      <c r="AG739" s="3098"/>
      <c r="AH739" s="3098"/>
      <c r="AI739" s="3098"/>
      <c r="AJ739" s="3098"/>
      <c r="AK739" s="3098"/>
      <c r="AL739" s="3098"/>
      <c r="AM739" s="3098"/>
      <c r="AN739" s="3098"/>
      <c r="AO739" s="3143"/>
      <c r="AP739" s="3143"/>
      <c r="AQ739" s="3143"/>
      <c r="AR739" s="3143"/>
      <c r="AS739" s="3143"/>
      <c r="AT739" s="3143"/>
      <c r="AU739" s="3143"/>
      <c r="AV739" s="3143"/>
      <c r="AW739" s="3143"/>
      <c r="AX739" s="3143"/>
      <c r="AY739" s="3143"/>
      <c r="AZ739" s="3143"/>
      <c r="BA739" s="3143"/>
      <c r="BB739" s="3143"/>
      <c r="BC739" s="3143"/>
      <c r="BD739" s="3143"/>
      <c r="BE739" s="3143"/>
      <c r="BF739" s="3143"/>
      <c r="BG739" s="3143"/>
      <c r="BH739" s="3143"/>
      <c r="BI739" s="3143"/>
      <c r="BJ739" s="3143"/>
      <c r="BK739" s="3143"/>
      <c r="BL739" s="3143"/>
      <c r="BM739" s="3143"/>
      <c r="BN739" s="3143"/>
      <c r="BO739" s="3143"/>
      <c r="BP739" s="3143"/>
      <c r="BQ739" s="3189"/>
      <c r="BR739" s="3189"/>
      <c r="BS739" s="3189"/>
      <c r="BT739" s="3189"/>
      <c r="BU739" s="3189"/>
      <c r="BV739" s="3189"/>
      <c r="BW739" s="3189"/>
      <c r="BX739" s="3189"/>
      <c r="BY739" s="3189"/>
      <c r="BZ739" s="3189"/>
      <c r="CA739" s="3143"/>
      <c r="CB739" s="3143"/>
      <c r="CC739" s="3143"/>
    </row>
    <row r="740" spans="1:81" ht="16.5" customHeight="1">
      <c r="A740" s="3143"/>
      <c r="B740" s="3143"/>
      <c r="C740" s="3143"/>
      <c r="D740" s="3143"/>
      <c r="E740" s="3143"/>
      <c r="F740" s="3143"/>
      <c r="G740" s="3143"/>
      <c r="H740" s="3143"/>
      <c r="I740" s="3143"/>
      <c r="J740" s="3143"/>
      <c r="K740" s="3143"/>
      <c r="L740" s="3098"/>
      <c r="M740" s="3098"/>
      <c r="N740" s="3098"/>
      <c r="O740" s="3098"/>
      <c r="P740" s="3098"/>
      <c r="Q740" s="3098"/>
      <c r="R740" s="3098"/>
      <c r="S740" s="3098"/>
      <c r="T740" s="3098"/>
      <c r="U740" s="3098"/>
      <c r="V740" s="3098"/>
      <c r="W740" s="3098"/>
      <c r="X740" s="3098"/>
      <c r="Y740" s="3098"/>
      <c r="Z740" s="3098"/>
      <c r="AA740" s="3098"/>
      <c r="AB740" s="3098"/>
      <c r="AC740" s="3098"/>
      <c r="AD740" s="3098"/>
      <c r="AE740" s="3098"/>
      <c r="AF740" s="3098"/>
      <c r="AG740" s="3098"/>
      <c r="AH740" s="3098"/>
      <c r="AI740" s="3098"/>
      <c r="AJ740" s="3098"/>
      <c r="AK740" s="3098"/>
      <c r="AL740" s="3098"/>
      <c r="AM740" s="3098"/>
      <c r="AN740" s="3098"/>
      <c r="AO740" s="3143"/>
      <c r="AP740" s="3143"/>
      <c r="AQ740" s="3143"/>
      <c r="AR740" s="3143"/>
      <c r="AS740" s="3143"/>
      <c r="AT740" s="3143"/>
      <c r="AU740" s="3143"/>
      <c r="AV740" s="3143"/>
      <c r="AW740" s="3143"/>
      <c r="AX740" s="3143"/>
      <c r="AY740" s="3143"/>
      <c r="AZ740" s="3143"/>
      <c r="BA740" s="3143"/>
      <c r="BB740" s="3143"/>
      <c r="BC740" s="3143"/>
      <c r="BD740" s="3143"/>
      <c r="BE740" s="3143"/>
      <c r="BF740" s="3143"/>
      <c r="BG740" s="3143"/>
      <c r="BH740" s="3143"/>
      <c r="BI740" s="3143"/>
      <c r="BJ740" s="3143"/>
      <c r="BK740" s="3143"/>
      <c r="BL740" s="3143"/>
      <c r="BM740" s="3143"/>
      <c r="BN740" s="3143"/>
      <c r="BO740" s="3143"/>
      <c r="BP740" s="3143"/>
      <c r="BQ740" s="3189"/>
      <c r="BR740" s="3189"/>
      <c r="BS740" s="3189"/>
      <c r="BT740" s="3189"/>
      <c r="BU740" s="3189"/>
      <c r="BV740" s="3189"/>
      <c r="BW740" s="3189"/>
      <c r="BX740" s="3189"/>
      <c r="BY740" s="3189"/>
      <c r="BZ740" s="3189"/>
      <c r="CA740" s="3143"/>
      <c r="CB740" s="3143"/>
      <c r="CC740" s="3143"/>
    </row>
    <row r="741" spans="1:81" ht="16.5" customHeight="1">
      <c r="A741" s="3143"/>
      <c r="B741" s="3143"/>
      <c r="C741" s="3143"/>
      <c r="D741" s="3143"/>
      <c r="E741" s="3143"/>
      <c r="F741" s="3143"/>
      <c r="G741" s="3143"/>
      <c r="H741" s="3143"/>
      <c r="I741" s="3143"/>
      <c r="J741" s="3143"/>
      <c r="K741" s="3143"/>
      <c r="L741" s="3098"/>
      <c r="M741" s="3098"/>
      <c r="N741" s="3098"/>
      <c r="O741" s="3098"/>
      <c r="P741" s="3098"/>
      <c r="Q741" s="3098"/>
      <c r="R741" s="3098"/>
      <c r="S741" s="3098"/>
      <c r="T741" s="3098"/>
      <c r="U741" s="3098"/>
      <c r="V741" s="3098"/>
      <c r="W741" s="3098"/>
      <c r="X741" s="3098"/>
      <c r="Y741" s="3098"/>
      <c r="Z741" s="3098"/>
      <c r="AA741" s="3098"/>
      <c r="AB741" s="3098"/>
      <c r="AC741" s="3098"/>
      <c r="AD741" s="3098"/>
      <c r="AE741" s="3098"/>
      <c r="AF741" s="3098"/>
      <c r="AG741" s="3098"/>
      <c r="AH741" s="3098"/>
      <c r="AI741" s="3098"/>
      <c r="AJ741" s="3098"/>
      <c r="AK741" s="3098"/>
      <c r="AL741" s="3098"/>
      <c r="AM741" s="3098"/>
      <c r="AN741" s="3098"/>
      <c r="AO741" s="3143"/>
      <c r="AP741" s="3143"/>
      <c r="AQ741" s="3143"/>
      <c r="AR741" s="3143"/>
      <c r="AS741" s="3143"/>
      <c r="AT741" s="3143"/>
      <c r="AU741" s="3143"/>
      <c r="AV741" s="3143"/>
      <c r="AW741" s="3143"/>
      <c r="AX741" s="3143"/>
      <c r="AY741" s="3143"/>
      <c r="AZ741" s="3143"/>
      <c r="BA741" s="3143"/>
      <c r="BB741" s="3143"/>
      <c r="BC741" s="3143"/>
      <c r="BD741" s="3143"/>
      <c r="BE741" s="3143"/>
      <c r="BF741" s="3143"/>
      <c r="BG741" s="3143"/>
      <c r="BH741" s="3143"/>
      <c r="BI741" s="3143"/>
      <c r="BJ741" s="3143"/>
      <c r="BK741" s="3143"/>
      <c r="BL741" s="3143"/>
      <c r="BM741" s="3143"/>
      <c r="BN741" s="3143"/>
      <c r="BO741" s="3143"/>
      <c r="BP741" s="3143"/>
      <c r="BQ741" s="3189"/>
      <c r="BR741" s="3189"/>
      <c r="BS741" s="3189"/>
      <c r="BT741" s="3189"/>
      <c r="BU741" s="3189"/>
      <c r="BV741" s="3189"/>
      <c r="BW741" s="3189"/>
      <c r="BX741" s="3189"/>
      <c r="BY741" s="3189"/>
      <c r="BZ741" s="3189"/>
      <c r="CA741" s="3143"/>
      <c r="CB741" s="3143"/>
      <c r="CC741" s="3143"/>
    </row>
    <row r="742" spans="1:81" ht="16.5" customHeight="1">
      <c r="A742" s="3143"/>
      <c r="B742" s="3143"/>
      <c r="C742" s="3143"/>
      <c r="D742" s="3143"/>
      <c r="E742" s="3143"/>
      <c r="F742" s="3143"/>
      <c r="G742" s="3143"/>
      <c r="H742" s="3143"/>
      <c r="I742" s="3143"/>
      <c r="J742" s="3143"/>
      <c r="K742" s="3143"/>
      <c r="L742" s="3098"/>
      <c r="M742" s="3098"/>
      <c r="N742" s="3098"/>
      <c r="O742" s="3098"/>
      <c r="P742" s="3098"/>
      <c r="Q742" s="3098"/>
      <c r="R742" s="3098"/>
      <c r="S742" s="3098"/>
      <c r="T742" s="3098"/>
      <c r="U742" s="3098"/>
      <c r="V742" s="3098"/>
      <c r="W742" s="3098"/>
      <c r="X742" s="3098"/>
      <c r="Y742" s="3098"/>
      <c r="Z742" s="3098"/>
      <c r="AA742" s="3098"/>
      <c r="AB742" s="3098"/>
      <c r="AC742" s="3098"/>
      <c r="AD742" s="3098"/>
      <c r="AE742" s="3098"/>
      <c r="AF742" s="3098"/>
      <c r="AG742" s="3098"/>
      <c r="AH742" s="3098"/>
      <c r="AI742" s="3098"/>
      <c r="AJ742" s="3098"/>
      <c r="AK742" s="3098"/>
      <c r="AL742" s="3098"/>
      <c r="AM742" s="3098"/>
      <c r="AN742" s="3098"/>
      <c r="AO742" s="3143"/>
      <c r="AP742" s="3143"/>
      <c r="AQ742" s="3143"/>
      <c r="AR742" s="3143"/>
      <c r="AS742" s="3143"/>
      <c r="AT742" s="3143"/>
      <c r="AU742" s="3143"/>
      <c r="AV742" s="3143"/>
      <c r="AW742" s="3143"/>
      <c r="AX742" s="3143"/>
      <c r="AY742" s="3143"/>
      <c r="AZ742" s="3143"/>
      <c r="BA742" s="3143"/>
      <c r="BB742" s="3143"/>
      <c r="BC742" s="3143"/>
      <c r="BD742" s="3143"/>
      <c r="BE742" s="3143"/>
      <c r="BF742" s="3143"/>
      <c r="BG742" s="3143"/>
      <c r="BH742" s="3143"/>
      <c r="BI742" s="3143"/>
      <c r="BJ742" s="3143"/>
      <c r="BK742" s="3143"/>
      <c r="BL742" s="3143"/>
      <c r="BM742" s="3143"/>
      <c r="BN742" s="3143"/>
      <c r="BO742" s="3143"/>
      <c r="BP742" s="3143"/>
      <c r="BQ742" s="3189"/>
      <c r="BR742" s="3189"/>
      <c r="BS742" s="3189"/>
      <c r="BT742" s="3189"/>
      <c r="BU742" s="3189"/>
      <c r="BV742" s="3189"/>
      <c r="BW742" s="3189"/>
      <c r="BX742" s="3189"/>
      <c r="BY742" s="3189"/>
      <c r="BZ742" s="3189"/>
      <c r="CA742" s="3143"/>
      <c r="CB742" s="3143"/>
      <c r="CC742" s="3143"/>
    </row>
    <row r="743" spans="1:81" ht="16.5" customHeight="1">
      <c r="A743" s="3143"/>
      <c r="B743" s="3143"/>
      <c r="C743" s="3143"/>
      <c r="D743" s="3143"/>
      <c r="E743" s="3143"/>
      <c r="F743" s="3143"/>
      <c r="G743" s="3143"/>
      <c r="H743" s="3143"/>
      <c r="I743" s="3143"/>
      <c r="J743" s="3143"/>
      <c r="K743" s="3143"/>
      <c r="L743" s="3098"/>
      <c r="M743" s="3098"/>
      <c r="N743" s="3098"/>
      <c r="O743" s="3098"/>
      <c r="P743" s="3098"/>
      <c r="Q743" s="3098"/>
      <c r="R743" s="3098"/>
      <c r="S743" s="3098"/>
      <c r="T743" s="3098"/>
      <c r="U743" s="3098"/>
      <c r="V743" s="3098"/>
      <c r="W743" s="3098"/>
      <c r="X743" s="3098"/>
      <c r="Y743" s="3098"/>
      <c r="Z743" s="3098"/>
      <c r="AA743" s="3098"/>
      <c r="AB743" s="3098"/>
      <c r="AC743" s="3098"/>
      <c r="AD743" s="3098"/>
      <c r="AE743" s="3098"/>
      <c r="AF743" s="3098"/>
      <c r="AG743" s="3098"/>
      <c r="AH743" s="3098"/>
      <c r="AI743" s="3098"/>
      <c r="AJ743" s="3098"/>
      <c r="AK743" s="3098"/>
      <c r="AL743" s="3098"/>
      <c r="AM743" s="3098"/>
      <c r="AN743" s="3098"/>
      <c r="AO743" s="3143"/>
      <c r="AP743" s="3143"/>
      <c r="AQ743" s="3143"/>
      <c r="AR743" s="3143"/>
      <c r="AS743" s="3143"/>
      <c r="AT743" s="3143"/>
      <c r="AU743" s="3143"/>
      <c r="AV743" s="3143"/>
      <c r="AW743" s="3143"/>
      <c r="AX743" s="3143"/>
      <c r="AY743" s="3143"/>
      <c r="AZ743" s="3143"/>
      <c r="BA743" s="3143"/>
      <c r="BB743" s="3143"/>
      <c r="BC743" s="3143"/>
      <c r="BD743" s="3143"/>
      <c r="BE743" s="3143"/>
      <c r="BF743" s="3143"/>
      <c r="BG743" s="3143"/>
      <c r="BH743" s="3143"/>
      <c r="BI743" s="3143"/>
      <c r="BJ743" s="3143"/>
      <c r="BK743" s="3143"/>
      <c r="BL743" s="3143"/>
      <c r="BM743" s="3143"/>
      <c r="BN743" s="3143"/>
      <c r="BO743" s="3143"/>
      <c r="BP743" s="3143"/>
      <c r="BQ743" s="3189"/>
      <c r="BR743" s="3189"/>
      <c r="BS743" s="3189"/>
      <c r="BT743" s="3189"/>
      <c r="BU743" s="3189"/>
      <c r="BV743" s="3189"/>
      <c r="BW743" s="3189"/>
      <c r="BX743" s="3189"/>
      <c r="BY743" s="3189"/>
      <c r="BZ743" s="3189"/>
      <c r="CA743" s="3143"/>
      <c r="CB743" s="3143"/>
      <c r="CC743" s="3143"/>
    </row>
    <row r="744" spans="1:81" ht="16.5" customHeight="1">
      <c r="A744" s="3143"/>
      <c r="B744" s="3143"/>
      <c r="C744" s="3143"/>
      <c r="D744" s="3143"/>
      <c r="E744" s="3143"/>
      <c r="F744" s="3143"/>
      <c r="G744" s="3143"/>
      <c r="H744" s="3143"/>
      <c r="I744" s="3143"/>
      <c r="J744" s="3143"/>
      <c r="K744" s="3143"/>
      <c r="L744" s="3098"/>
      <c r="M744" s="3098"/>
      <c r="N744" s="3098"/>
      <c r="O744" s="3098"/>
      <c r="P744" s="3098"/>
      <c r="Q744" s="3098"/>
      <c r="R744" s="3098"/>
      <c r="S744" s="3098"/>
      <c r="T744" s="3098"/>
      <c r="U744" s="3098"/>
      <c r="V744" s="3098"/>
      <c r="W744" s="3098"/>
      <c r="X744" s="3098"/>
      <c r="Y744" s="3098"/>
      <c r="Z744" s="3098"/>
      <c r="AA744" s="3098"/>
      <c r="AB744" s="3098"/>
      <c r="AC744" s="3098"/>
      <c r="AD744" s="3098"/>
      <c r="AE744" s="3098"/>
      <c r="AF744" s="3098"/>
      <c r="AG744" s="3098"/>
      <c r="AH744" s="3098"/>
      <c r="AI744" s="3098"/>
      <c r="AJ744" s="3098"/>
      <c r="AK744" s="3098"/>
      <c r="AL744" s="3098"/>
      <c r="AM744" s="3098"/>
      <c r="AN744" s="3098"/>
      <c r="AO744" s="3143"/>
      <c r="AP744" s="3143"/>
      <c r="AQ744" s="3143"/>
      <c r="AR744" s="3143"/>
      <c r="AS744" s="3143"/>
      <c r="AT744" s="3143"/>
      <c r="AU744" s="3143"/>
      <c r="AV744" s="3143"/>
      <c r="AW744" s="3143"/>
      <c r="AX744" s="3143"/>
      <c r="AY744" s="3143"/>
      <c r="AZ744" s="3143"/>
      <c r="BA744" s="3143"/>
      <c r="BB744" s="3143"/>
      <c r="BC744" s="3143"/>
      <c r="BD744" s="3143"/>
      <c r="BE744" s="3143"/>
      <c r="BF744" s="3143"/>
      <c r="BG744" s="3143"/>
      <c r="BH744" s="3143"/>
      <c r="BI744" s="3143"/>
      <c r="BJ744" s="3143"/>
      <c r="BK744" s="3143"/>
      <c r="BL744" s="3143"/>
      <c r="BM744" s="3143"/>
      <c r="BN744" s="3143"/>
      <c r="BO744" s="3143"/>
      <c r="BP744" s="3143"/>
      <c r="BQ744" s="3189"/>
      <c r="BR744" s="3189"/>
      <c r="BS744" s="3189"/>
      <c r="BT744" s="3189"/>
      <c r="BU744" s="3189"/>
      <c r="BV744" s="3189"/>
      <c r="BW744" s="3189"/>
      <c r="BX744" s="3189"/>
      <c r="BY744" s="3189"/>
      <c r="BZ744" s="3189"/>
      <c r="CA744" s="3143"/>
      <c r="CB744" s="3143"/>
      <c r="CC744" s="3143"/>
    </row>
    <row r="745" spans="1:81" ht="16.5" customHeight="1">
      <c r="A745" s="3143"/>
      <c r="B745" s="3143"/>
      <c r="C745" s="3143"/>
      <c r="D745" s="3143"/>
      <c r="E745" s="3143"/>
      <c r="F745" s="3143"/>
      <c r="G745" s="3143"/>
      <c r="H745" s="3143"/>
      <c r="I745" s="3143"/>
      <c r="J745" s="3143"/>
      <c r="K745" s="3143"/>
      <c r="L745" s="3098"/>
      <c r="M745" s="3098"/>
      <c r="N745" s="3098"/>
      <c r="O745" s="3098"/>
      <c r="P745" s="3098"/>
      <c r="Q745" s="3098"/>
      <c r="R745" s="3098"/>
      <c r="S745" s="3098"/>
      <c r="T745" s="3098"/>
      <c r="U745" s="3098"/>
      <c r="V745" s="3098"/>
      <c r="W745" s="3098"/>
      <c r="X745" s="3098"/>
      <c r="Y745" s="3098"/>
      <c r="Z745" s="3098"/>
      <c r="AA745" s="3098"/>
      <c r="AB745" s="3098"/>
      <c r="AC745" s="3098"/>
      <c r="AD745" s="3098"/>
      <c r="AE745" s="3098"/>
      <c r="AF745" s="3098"/>
      <c r="AG745" s="3098"/>
      <c r="AH745" s="3098"/>
      <c r="AI745" s="3098"/>
      <c r="AJ745" s="3098"/>
      <c r="AK745" s="3098"/>
      <c r="AL745" s="3098"/>
      <c r="AM745" s="3098"/>
      <c r="AN745" s="3098"/>
      <c r="AO745" s="3143"/>
      <c r="AP745" s="3143"/>
      <c r="AQ745" s="3143"/>
      <c r="AR745" s="3143"/>
      <c r="AS745" s="3143"/>
      <c r="AT745" s="3143"/>
      <c r="AU745" s="3143"/>
      <c r="AV745" s="3143"/>
      <c r="AW745" s="3143"/>
      <c r="AX745" s="3143"/>
      <c r="AY745" s="3143"/>
      <c r="AZ745" s="3143"/>
      <c r="BA745" s="3143"/>
      <c r="BB745" s="3143"/>
      <c r="BC745" s="3143"/>
      <c r="BD745" s="3143"/>
      <c r="BE745" s="3143"/>
      <c r="BF745" s="3143"/>
      <c r="BG745" s="3143"/>
      <c r="BH745" s="3143"/>
      <c r="BI745" s="3143"/>
      <c r="BJ745" s="3143"/>
      <c r="BK745" s="3143"/>
      <c r="BL745" s="3143"/>
      <c r="BM745" s="3143"/>
      <c r="BN745" s="3143"/>
      <c r="BO745" s="3143"/>
      <c r="BP745" s="3143"/>
      <c r="BQ745" s="3189"/>
      <c r="BR745" s="3189"/>
      <c r="BS745" s="3189"/>
      <c r="BT745" s="3189"/>
      <c r="BU745" s="3189"/>
      <c r="BV745" s="3189"/>
      <c r="BW745" s="3189"/>
      <c r="BX745" s="3189"/>
      <c r="BY745" s="3189"/>
      <c r="BZ745" s="3189"/>
      <c r="CA745" s="3143"/>
      <c r="CB745" s="3143"/>
      <c r="CC745" s="3143"/>
    </row>
    <row r="746" spans="1:81" ht="16.5" customHeight="1">
      <c r="A746" s="3143"/>
      <c r="B746" s="3143"/>
      <c r="C746" s="3143"/>
      <c r="D746" s="3143"/>
      <c r="E746" s="3143"/>
      <c r="F746" s="3143"/>
      <c r="G746" s="3143"/>
      <c r="H746" s="3143"/>
      <c r="I746" s="3143"/>
      <c r="J746" s="3143"/>
      <c r="K746" s="3143"/>
      <c r="L746" s="3098"/>
      <c r="M746" s="3098"/>
      <c r="N746" s="3098"/>
      <c r="O746" s="3098"/>
      <c r="P746" s="3098"/>
      <c r="Q746" s="3098"/>
      <c r="R746" s="3098"/>
      <c r="S746" s="3098"/>
      <c r="T746" s="3098"/>
      <c r="U746" s="3098"/>
      <c r="V746" s="3098"/>
      <c r="W746" s="3098"/>
      <c r="X746" s="3098"/>
      <c r="Y746" s="3098"/>
      <c r="Z746" s="3098"/>
      <c r="AA746" s="3098"/>
      <c r="AB746" s="3098"/>
      <c r="AC746" s="3098"/>
      <c r="AD746" s="3098"/>
      <c r="AE746" s="3098"/>
      <c r="AF746" s="3098"/>
      <c r="AG746" s="3098"/>
      <c r="AH746" s="3098"/>
      <c r="AI746" s="3098"/>
      <c r="AJ746" s="3098"/>
      <c r="AK746" s="3098"/>
      <c r="AL746" s="3098"/>
      <c r="AM746" s="3098"/>
      <c r="AN746" s="3098"/>
      <c r="AO746" s="3143"/>
      <c r="AP746" s="3143"/>
      <c r="AQ746" s="3143"/>
      <c r="AR746" s="3143"/>
      <c r="AS746" s="3143"/>
      <c r="AT746" s="3143"/>
      <c r="AU746" s="3143"/>
      <c r="AV746" s="3143"/>
      <c r="AW746" s="3143"/>
      <c r="AX746" s="3143"/>
      <c r="AY746" s="3143"/>
      <c r="AZ746" s="3143"/>
      <c r="BA746" s="3143"/>
      <c r="BB746" s="3143"/>
      <c r="BC746" s="3143"/>
      <c r="BD746" s="3143"/>
      <c r="BE746" s="3143"/>
      <c r="BF746" s="3143"/>
      <c r="BG746" s="3143"/>
      <c r="BH746" s="3143"/>
      <c r="BI746" s="3143"/>
      <c r="BJ746" s="3143"/>
      <c r="BK746" s="3143"/>
      <c r="BL746" s="3143"/>
      <c r="BM746" s="3143"/>
      <c r="BN746" s="3143"/>
      <c r="BO746" s="3143"/>
      <c r="BP746" s="3143"/>
      <c r="BQ746" s="3189"/>
      <c r="BR746" s="3189"/>
      <c r="BS746" s="3189"/>
      <c r="BT746" s="3189"/>
      <c r="BU746" s="3189"/>
      <c r="BV746" s="3189"/>
      <c r="BW746" s="3189"/>
      <c r="BX746" s="3189"/>
      <c r="BY746" s="3189"/>
      <c r="BZ746" s="3189"/>
      <c r="CA746" s="3143"/>
      <c r="CB746" s="3143"/>
      <c r="CC746" s="3143"/>
    </row>
    <row r="747" spans="1:81" ht="16.5" customHeight="1">
      <c r="A747" s="3143"/>
      <c r="B747" s="3143"/>
      <c r="C747" s="3143"/>
      <c r="D747" s="3143"/>
      <c r="E747" s="3143"/>
      <c r="F747" s="3143"/>
      <c r="G747" s="3143"/>
      <c r="H747" s="3143"/>
      <c r="I747" s="3143"/>
      <c r="J747" s="3143"/>
      <c r="K747" s="3143"/>
      <c r="L747" s="3098"/>
      <c r="M747" s="3098"/>
      <c r="N747" s="3098"/>
      <c r="O747" s="3098"/>
      <c r="P747" s="3098"/>
      <c r="Q747" s="3098"/>
      <c r="R747" s="3098"/>
      <c r="S747" s="3098"/>
      <c r="T747" s="3098"/>
      <c r="U747" s="3098"/>
      <c r="V747" s="3098"/>
      <c r="W747" s="3098"/>
      <c r="X747" s="3098"/>
      <c r="Y747" s="3098"/>
      <c r="Z747" s="3098"/>
      <c r="AA747" s="3098"/>
      <c r="AB747" s="3098"/>
      <c r="AC747" s="3098"/>
      <c r="AD747" s="3098"/>
      <c r="AE747" s="3098"/>
      <c r="AF747" s="3098"/>
      <c r="AG747" s="3098"/>
      <c r="AH747" s="3098"/>
      <c r="AI747" s="3098"/>
      <c r="AJ747" s="3098"/>
      <c r="AK747" s="3098"/>
      <c r="AL747" s="3098"/>
      <c r="AM747" s="3098"/>
      <c r="AN747" s="3098"/>
      <c r="AO747" s="3143"/>
      <c r="AP747" s="3143"/>
      <c r="AQ747" s="3143"/>
      <c r="AR747" s="3143"/>
      <c r="AS747" s="3143"/>
      <c r="AT747" s="3143"/>
      <c r="AU747" s="3143"/>
      <c r="AV747" s="3143"/>
      <c r="AW747" s="3143"/>
      <c r="AX747" s="3143"/>
      <c r="AY747" s="3143"/>
      <c r="AZ747" s="3143"/>
      <c r="BA747" s="3143"/>
      <c r="BB747" s="3143"/>
      <c r="BC747" s="3143"/>
      <c r="BD747" s="3143"/>
      <c r="BE747" s="3143"/>
      <c r="BF747" s="3143"/>
      <c r="BG747" s="3143"/>
      <c r="BH747" s="3143"/>
      <c r="BI747" s="3143"/>
      <c r="BJ747" s="3143"/>
      <c r="BK747" s="3143"/>
      <c r="BL747" s="3143"/>
      <c r="BM747" s="3143"/>
      <c r="BN747" s="3143"/>
      <c r="BO747" s="3143"/>
      <c r="BP747" s="3143"/>
      <c r="BQ747" s="3189"/>
      <c r="BR747" s="3189"/>
      <c r="BS747" s="3189"/>
      <c r="BT747" s="3189"/>
      <c r="BU747" s="3189"/>
      <c r="BV747" s="3189"/>
      <c r="BW747" s="3189"/>
      <c r="BX747" s="3189"/>
      <c r="BY747" s="3189"/>
      <c r="BZ747" s="3189"/>
      <c r="CA747" s="3143"/>
      <c r="CB747" s="3143"/>
      <c r="CC747" s="3143"/>
    </row>
    <row r="748" spans="1:81" ht="16.5" customHeight="1">
      <c r="A748" s="3143"/>
      <c r="B748" s="3143"/>
      <c r="C748" s="3143"/>
      <c r="D748" s="3143"/>
      <c r="E748" s="3143"/>
      <c r="F748" s="3143"/>
      <c r="G748" s="3143"/>
      <c r="H748" s="3143"/>
      <c r="I748" s="3143"/>
      <c r="J748" s="3143"/>
      <c r="K748" s="3143"/>
      <c r="L748" s="3098"/>
      <c r="M748" s="3098"/>
      <c r="N748" s="3098"/>
      <c r="O748" s="3098"/>
      <c r="P748" s="3098"/>
      <c r="Q748" s="3098"/>
      <c r="R748" s="3098"/>
      <c r="S748" s="3098"/>
      <c r="T748" s="3098"/>
      <c r="U748" s="3098"/>
      <c r="V748" s="3098"/>
      <c r="W748" s="3098"/>
      <c r="X748" s="3098"/>
      <c r="Y748" s="3098"/>
      <c r="Z748" s="3098"/>
      <c r="AA748" s="3098"/>
      <c r="AB748" s="3098"/>
      <c r="AC748" s="3098"/>
      <c r="AD748" s="3098"/>
      <c r="AE748" s="3098"/>
      <c r="AF748" s="3098"/>
      <c r="AG748" s="3098"/>
      <c r="AH748" s="3098"/>
      <c r="AI748" s="3098"/>
      <c r="AJ748" s="3098"/>
      <c r="AK748" s="3098"/>
      <c r="AL748" s="3098"/>
      <c r="AM748" s="3098"/>
      <c r="AN748" s="3098"/>
      <c r="AO748" s="3143"/>
      <c r="AP748" s="3143"/>
      <c r="AQ748" s="3143"/>
      <c r="AR748" s="3143"/>
      <c r="AS748" s="3143"/>
      <c r="AT748" s="3143"/>
      <c r="AU748" s="3143"/>
      <c r="AV748" s="3143"/>
      <c r="AW748" s="3143"/>
      <c r="AX748" s="3143"/>
      <c r="AY748" s="3143"/>
      <c r="AZ748" s="3143"/>
      <c r="BA748" s="3143"/>
      <c r="BB748" s="3143"/>
      <c r="BC748" s="3143"/>
      <c r="BD748" s="3143"/>
      <c r="BE748" s="3143"/>
      <c r="BF748" s="3143"/>
      <c r="BG748" s="3143"/>
      <c r="BH748" s="3143"/>
      <c r="BI748" s="3143"/>
      <c r="BJ748" s="3143"/>
      <c r="BK748" s="3143"/>
      <c r="BL748" s="3143"/>
      <c r="BM748" s="3143"/>
      <c r="BN748" s="3143"/>
      <c r="BO748" s="3143"/>
      <c r="BP748" s="3143"/>
      <c r="BQ748" s="3189"/>
      <c r="BR748" s="3189"/>
      <c r="BS748" s="3189"/>
      <c r="BT748" s="3189"/>
      <c r="BU748" s="3189"/>
      <c r="BV748" s="3189"/>
      <c r="BW748" s="3189"/>
      <c r="BX748" s="3189"/>
      <c r="BY748" s="3189"/>
      <c r="BZ748" s="3189"/>
      <c r="CA748" s="3143"/>
      <c r="CB748" s="3143"/>
      <c r="CC748" s="3143"/>
    </row>
    <row r="749" spans="1:81" ht="16.5" customHeight="1">
      <c r="A749" s="3143"/>
      <c r="B749" s="3143"/>
      <c r="C749" s="3143"/>
      <c r="D749" s="3143"/>
      <c r="E749" s="3143"/>
      <c r="F749" s="3143"/>
      <c r="G749" s="3143"/>
      <c r="H749" s="3143"/>
      <c r="I749" s="3143"/>
      <c r="J749" s="3143"/>
      <c r="K749" s="3143"/>
      <c r="L749" s="3098"/>
      <c r="M749" s="3098"/>
      <c r="N749" s="3098"/>
      <c r="O749" s="3098"/>
      <c r="P749" s="3098"/>
      <c r="Q749" s="3098"/>
      <c r="R749" s="3098"/>
      <c r="S749" s="3098"/>
      <c r="T749" s="3098"/>
      <c r="U749" s="3098"/>
      <c r="V749" s="3098"/>
      <c r="W749" s="3098"/>
      <c r="X749" s="3098"/>
      <c r="Y749" s="3098"/>
      <c r="Z749" s="3098"/>
      <c r="AA749" s="3098"/>
      <c r="AB749" s="3098"/>
      <c r="AC749" s="3098"/>
      <c r="AD749" s="3098"/>
      <c r="AE749" s="3098"/>
      <c r="AF749" s="3098"/>
      <c r="AG749" s="3098"/>
      <c r="AH749" s="3098"/>
      <c r="AI749" s="3098"/>
      <c r="AJ749" s="3098"/>
      <c r="AK749" s="3098"/>
      <c r="AL749" s="3098"/>
      <c r="AM749" s="3098"/>
      <c r="AN749" s="3098"/>
      <c r="AO749" s="3143"/>
      <c r="AP749" s="3143"/>
      <c r="AQ749" s="3143"/>
      <c r="AR749" s="3143"/>
      <c r="AS749" s="3143"/>
      <c r="AT749" s="3143"/>
      <c r="AU749" s="3143"/>
      <c r="AV749" s="3143"/>
      <c r="AW749" s="3143"/>
      <c r="AX749" s="3143"/>
      <c r="AY749" s="3143"/>
      <c r="AZ749" s="3143"/>
      <c r="BA749" s="3143"/>
      <c r="BB749" s="3143"/>
      <c r="BC749" s="3143"/>
      <c r="BD749" s="3143"/>
      <c r="BE749" s="3143"/>
      <c r="BF749" s="3143"/>
      <c r="BG749" s="3143"/>
      <c r="BH749" s="3143"/>
      <c r="BI749" s="3143"/>
      <c r="BJ749" s="3143"/>
      <c r="BK749" s="3143"/>
      <c r="BL749" s="3143"/>
      <c r="BM749" s="3143"/>
      <c r="BN749" s="3143"/>
      <c r="BO749" s="3143"/>
      <c r="BP749" s="3143"/>
      <c r="BQ749" s="3189"/>
      <c r="BR749" s="3189"/>
      <c r="BS749" s="3189"/>
      <c r="BT749" s="3189"/>
      <c r="BU749" s="3189"/>
      <c r="BV749" s="3189"/>
      <c r="BW749" s="3189"/>
      <c r="BX749" s="3189"/>
      <c r="BY749" s="3189"/>
      <c r="BZ749" s="3189"/>
      <c r="CA749" s="3143"/>
      <c r="CB749" s="3143"/>
      <c r="CC749" s="3143"/>
    </row>
    <row r="750" spans="1:81" ht="16.5" customHeight="1">
      <c r="A750" s="3143"/>
      <c r="B750" s="3143"/>
      <c r="C750" s="3143"/>
      <c r="D750" s="3143"/>
      <c r="E750" s="3143"/>
      <c r="F750" s="3143"/>
      <c r="G750" s="3143"/>
      <c r="H750" s="3143"/>
      <c r="I750" s="3143"/>
      <c r="J750" s="3143"/>
      <c r="K750" s="3143"/>
      <c r="L750" s="3098"/>
      <c r="M750" s="3098"/>
      <c r="N750" s="3098"/>
      <c r="O750" s="3098"/>
      <c r="P750" s="3098"/>
      <c r="Q750" s="3098"/>
      <c r="R750" s="3098"/>
      <c r="S750" s="3098"/>
      <c r="T750" s="3098"/>
      <c r="U750" s="3098"/>
      <c r="V750" s="3098"/>
      <c r="W750" s="3098"/>
      <c r="X750" s="3098"/>
      <c r="Y750" s="3098"/>
      <c r="Z750" s="3098"/>
      <c r="AA750" s="3098"/>
      <c r="AB750" s="3098"/>
      <c r="AC750" s="3098"/>
      <c r="AD750" s="3098"/>
      <c r="AE750" s="3098"/>
      <c r="AF750" s="3098"/>
      <c r="AG750" s="3098"/>
      <c r="AH750" s="3098"/>
      <c r="AI750" s="3098"/>
      <c r="AJ750" s="3098"/>
      <c r="AK750" s="3098"/>
      <c r="AL750" s="3098"/>
      <c r="AM750" s="3098"/>
      <c r="AN750" s="3098"/>
      <c r="AO750" s="3143"/>
      <c r="AP750" s="3143"/>
      <c r="AQ750" s="3143"/>
      <c r="AR750" s="3143"/>
      <c r="AS750" s="3143"/>
      <c r="AT750" s="3143"/>
      <c r="AU750" s="3143"/>
      <c r="AV750" s="3143"/>
      <c r="AW750" s="3143"/>
      <c r="AX750" s="3143"/>
      <c r="AY750" s="3143"/>
      <c r="AZ750" s="3143"/>
      <c r="BA750" s="3143"/>
      <c r="BB750" s="3143"/>
      <c r="BC750" s="3143"/>
      <c r="BD750" s="3143"/>
      <c r="BE750" s="3143"/>
      <c r="BF750" s="3143"/>
      <c r="BG750" s="3143"/>
      <c r="BH750" s="3143"/>
      <c r="BI750" s="3143"/>
      <c r="BJ750" s="3143"/>
      <c r="BK750" s="3143"/>
      <c r="BL750" s="3143"/>
      <c r="BM750" s="3143"/>
      <c r="BN750" s="3143"/>
      <c r="BO750" s="3143"/>
      <c r="BP750" s="3143"/>
      <c r="BQ750" s="3189"/>
      <c r="BR750" s="3189"/>
      <c r="BS750" s="3189"/>
      <c r="BT750" s="3189"/>
      <c r="BU750" s="3189"/>
      <c r="BV750" s="3189"/>
      <c r="BW750" s="3189"/>
      <c r="BX750" s="3189"/>
      <c r="BY750" s="3189"/>
      <c r="BZ750" s="3189"/>
      <c r="CA750" s="3143"/>
      <c r="CB750" s="3143"/>
      <c r="CC750" s="3143"/>
    </row>
    <row r="751" spans="1:81" ht="16.5" customHeight="1">
      <c r="A751" s="3143"/>
      <c r="B751" s="3143"/>
      <c r="C751" s="3143"/>
      <c r="D751" s="3143"/>
      <c r="E751" s="3143"/>
      <c r="F751" s="3143"/>
      <c r="G751" s="3143"/>
      <c r="H751" s="3143"/>
      <c r="I751" s="3143"/>
      <c r="J751" s="3143"/>
      <c r="K751" s="3143"/>
      <c r="L751" s="3098"/>
      <c r="M751" s="3098"/>
      <c r="N751" s="3098"/>
      <c r="O751" s="3098"/>
      <c r="P751" s="3098"/>
      <c r="Q751" s="3098"/>
      <c r="R751" s="3098"/>
      <c r="S751" s="3098"/>
      <c r="T751" s="3098"/>
      <c r="U751" s="3098"/>
      <c r="V751" s="3098"/>
      <c r="W751" s="3098"/>
      <c r="X751" s="3098"/>
      <c r="Y751" s="3098"/>
      <c r="Z751" s="3098"/>
      <c r="AA751" s="3098"/>
      <c r="AB751" s="3098"/>
      <c r="AC751" s="3098"/>
      <c r="AD751" s="3098"/>
      <c r="AE751" s="3098"/>
      <c r="AF751" s="3098"/>
      <c r="AG751" s="3098"/>
      <c r="AH751" s="3098"/>
      <c r="AI751" s="3098"/>
      <c r="AJ751" s="3098"/>
      <c r="AK751" s="3098"/>
      <c r="AL751" s="3098"/>
      <c r="AM751" s="3098"/>
      <c r="AN751" s="3098"/>
      <c r="AO751" s="3143"/>
      <c r="AP751" s="3143"/>
      <c r="AQ751" s="3143"/>
      <c r="AR751" s="3143"/>
      <c r="AS751" s="3143"/>
      <c r="AT751" s="3143"/>
      <c r="AU751" s="3143"/>
      <c r="AV751" s="3143"/>
      <c r="AW751" s="3143"/>
      <c r="AX751" s="3143"/>
      <c r="AY751" s="3143"/>
      <c r="AZ751" s="3143"/>
      <c r="BA751" s="3143"/>
      <c r="BB751" s="3143"/>
      <c r="BC751" s="3143"/>
      <c r="BD751" s="3143"/>
      <c r="BE751" s="3143"/>
      <c r="BF751" s="3143"/>
      <c r="BG751" s="3143"/>
      <c r="BH751" s="3143"/>
      <c r="BI751" s="3143"/>
      <c r="BJ751" s="3143"/>
      <c r="BK751" s="3143"/>
      <c r="BL751" s="3143"/>
      <c r="BM751" s="3143"/>
      <c r="BN751" s="3143"/>
      <c r="BO751" s="3143"/>
      <c r="BP751" s="3143"/>
      <c r="BQ751" s="3189"/>
      <c r="BR751" s="3189"/>
      <c r="BS751" s="3189"/>
      <c r="BT751" s="3189"/>
      <c r="BU751" s="3189"/>
      <c r="BV751" s="3189"/>
      <c r="BW751" s="3189"/>
      <c r="BX751" s="3189"/>
      <c r="BY751" s="3189"/>
      <c r="BZ751" s="3189"/>
      <c r="CA751" s="3143"/>
      <c r="CB751" s="3143"/>
      <c r="CC751" s="3143"/>
    </row>
    <row r="752" spans="1:81" ht="16.5" customHeight="1">
      <c r="A752" s="3143"/>
      <c r="B752" s="3143"/>
      <c r="C752" s="3143"/>
      <c r="D752" s="3143"/>
      <c r="E752" s="3143"/>
      <c r="F752" s="3143"/>
      <c r="G752" s="3143"/>
      <c r="H752" s="3143"/>
      <c r="I752" s="3143"/>
      <c r="J752" s="3143"/>
      <c r="K752" s="3143"/>
      <c r="L752" s="3098"/>
      <c r="M752" s="3098"/>
      <c r="N752" s="3098"/>
      <c r="O752" s="3098"/>
      <c r="P752" s="3098"/>
      <c r="Q752" s="3098"/>
      <c r="R752" s="3098"/>
      <c r="S752" s="3098"/>
      <c r="T752" s="3098"/>
      <c r="U752" s="3098"/>
      <c r="V752" s="3098"/>
      <c r="W752" s="3098"/>
      <c r="X752" s="3098"/>
      <c r="Y752" s="3098"/>
      <c r="Z752" s="3098"/>
      <c r="AA752" s="3098"/>
      <c r="AB752" s="3098"/>
      <c r="AC752" s="3098"/>
      <c r="AD752" s="3098"/>
      <c r="AE752" s="3098"/>
      <c r="AF752" s="3098"/>
      <c r="AG752" s="3098"/>
      <c r="AH752" s="3098"/>
      <c r="AI752" s="3098"/>
      <c r="AJ752" s="3098"/>
      <c r="AK752" s="3098"/>
      <c r="AL752" s="3098"/>
      <c r="AM752" s="3098"/>
      <c r="AN752" s="3098"/>
      <c r="AO752" s="3143"/>
      <c r="AP752" s="3143"/>
      <c r="AQ752" s="3143"/>
      <c r="AR752" s="3143"/>
      <c r="AS752" s="3143"/>
      <c r="AT752" s="3143"/>
      <c r="AU752" s="3143"/>
      <c r="AV752" s="3143"/>
      <c r="AW752" s="3143"/>
      <c r="AX752" s="3143"/>
      <c r="AY752" s="3143"/>
      <c r="AZ752" s="3143"/>
      <c r="BA752" s="3143"/>
      <c r="BB752" s="3143"/>
      <c r="BC752" s="3143"/>
      <c r="BD752" s="3143"/>
      <c r="BE752" s="3143"/>
      <c r="BF752" s="3143"/>
      <c r="BG752" s="3143"/>
      <c r="BH752" s="3143"/>
      <c r="BI752" s="3143"/>
      <c r="BJ752" s="3143"/>
      <c r="BK752" s="3143"/>
      <c r="BL752" s="3143"/>
      <c r="BM752" s="3143"/>
      <c r="BN752" s="3143"/>
      <c r="BO752" s="3143"/>
      <c r="BP752" s="3143"/>
      <c r="BQ752" s="3189"/>
      <c r="BR752" s="3189"/>
      <c r="BS752" s="3189"/>
      <c r="BT752" s="3189"/>
      <c r="BU752" s="3189"/>
      <c r="BV752" s="3189"/>
      <c r="BW752" s="3189"/>
      <c r="BX752" s="3189"/>
      <c r="BY752" s="3189"/>
      <c r="BZ752" s="3189"/>
      <c r="CA752" s="3143"/>
      <c r="CB752" s="3143"/>
      <c r="CC752" s="3143"/>
    </row>
    <row r="753" spans="1:81" ht="16.5" customHeight="1">
      <c r="A753" s="3143"/>
      <c r="B753" s="3143"/>
      <c r="C753" s="3143"/>
      <c r="D753" s="3143"/>
      <c r="E753" s="3143"/>
      <c r="F753" s="3143"/>
      <c r="G753" s="3143"/>
      <c r="H753" s="3143"/>
      <c r="I753" s="3143"/>
      <c r="J753" s="3143"/>
      <c r="K753" s="3143"/>
      <c r="L753" s="3098"/>
      <c r="M753" s="3098"/>
      <c r="N753" s="3098"/>
      <c r="O753" s="3098"/>
      <c r="P753" s="3098"/>
      <c r="Q753" s="3098"/>
      <c r="R753" s="3098"/>
      <c r="S753" s="3098"/>
      <c r="T753" s="3098"/>
      <c r="U753" s="3098"/>
      <c r="V753" s="3098"/>
      <c r="W753" s="3098"/>
      <c r="X753" s="3098"/>
      <c r="Y753" s="3098"/>
      <c r="Z753" s="3098"/>
      <c r="AA753" s="3098"/>
      <c r="AB753" s="3098"/>
      <c r="AC753" s="3098"/>
      <c r="AD753" s="3098"/>
      <c r="AE753" s="3098"/>
      <c r="AF753" s="3098"/>
      <c r="AG753" s="3098"/>
      <c r="AH753" s="3098"/>
      <c r="AI753" s="3098"/>
      <c r="AJ753" s="3098"/>
      <c r="AK753" s="3098"/>
      <c r="AL753" s="3098"/>
      <c r="AM753" s="3098"/>
      <c r="AN753" s="3098"/>
      <c r="AO753" s="3143"/>
      <c r="AP753" s="3143"/>
      <c r="AQ753" s="3143"/>
      <c r="AR753" s="3143"/>
      <c r="AS753" s="3143"/>
      <c r="AT753" s="3143"/>
      <c r="AU753" s="3143"/>
      <c r="AV753" s="3143"/>
      <c r="AW753" s="3143"/>
      <c r="AX753" s="3143"/>
      <c r="AY753" s="3143"/>
      <c r="AZ753" s="3143"/>
      <c r="BA753" s="3143"/>
      <c r="BB753" s="3143"/>
      <c r="BC753" s="3143"/>
      <c r="BD753" s="3143"/>
      <c r="BE753" s="3143"/>
      <c r="BF753" s="3143"/>
      <c r="BG753" s="3143"/>
      <c r="BH753" s="3143"/>
      <c r="BI753" s="3143"/>
      <c r="BJ753" s="3143"/>
      <c r="BK753" s="3143"/>
      <c r="BL753" s="3143"/>
      <c r="BM753" s="3143"/>
      <c r="BN753" s="3143"/>
      <c r="BO753" s="3143"/>
      <c r="BP753" s="3143"/>
      <c r="BQ753" s="3189"/>
      <c r="BR753" s="3189"/>
      <c r="BS753" s="3189"/>
      <c r="BT753" s="3189"/>
      <c r="BU753" s="3189"/>
      <c r="BV753" s="3189"/>
      <c r="BW753" s="3189"/>
      <c r="BX753" s="3189"/>
      <c r="BY753" s="3189"/>
      <c r="BZ753" s="3189"/>
      <c r="CA753" s="3143"/>
      <c r="CB753" s="3143"/>
      <c r="CC753" s="3143"/>
    </row>
    <row r="754" spans="1:81" ht="16.5" customHeight="1">
      <c r="A754" s="3143"/>
      <c r="B754" s="3143"/>
      <c r="C754" s="3143"/>
      <c r="D754" s="3143"/>
      <c r="E754" s="3143"/>
      <c r="F754" s="3143"/>
      <c r="G754" s="3143"/>
      <c r="H754" s="3143"/>
      <c r="I754" s="3143"/>
      <c r="J754" s="3143"/>
      <c r="K754" s="3143"/>
      <c r="L754" s="3098"/>
      <c r="M754" s="3098"/>
      <c r="N754" s="3098"/>
      <c r="O754" s="3098"/>
      <c r="P754" s="3098"/>
      <c r="Q754" s="3098"/>
      <c r="R754" s="3098"/>
      <c r="S754" s="3098"/>
      <c r="T754" s="3098"/>
      <c r="U754" s="3098"/>
      <c r="V754" s="3098"/>
      <c r="W754" s="3098"/>
      <c r="X754" s="3098"/>
      <c r="Y754" s="3098"/>
      <c r="Z754" s="3098"/>
      <c r="AA754" s="3098"/>
      <c r="AB754" s="3098"/>
      <c r="AC754" s="3098"/>
      <c r="AD754" s="3098"/>
      <c r="AE754" s="3098"/>
      <c r="AF754" s="3098"/>
      <c r="AG754" s="3098"/>
      <c r="AH754" s="3098"/>
      <c r="AI754" s="3098"/>
      <c r="AJ754" s="3098"/>
      <c r="AK754" s="3098"/>
      <c r="AL754" s="3098"/>
      <c r="AM754" s="3098"/>
      <c r="AN754" s="3098"/>
      <c r="AO754" s="3143"/>
      <c r="AP754" s="3143"/>
      <c r="AQ754" s="3143"/>
      <c r="AR754" s="3143"/>
      <c r="AS754" s="3143"/>
      <c r="AT754" s="3143"/>
      <c r="AU754" s="3143"/>
      <c r="AV754" s="3143"/>
      <c r="AW754" s="3143"/>
      <c r="AX754" s="3143"/>
      <c r="AY754" s="3143"/>
      <c r="AZ754" s="3143"/>
      <c r="BA754" s="3143"/>
      <c r="BB754" s="3143"/>
      <c r="BC754" s="3143"/>
      <c r="BD754" s="3143"/>
      <c r="BE754" s="3143"/>
      <c r="BF754" s="3143"/>
      <c r="BG754" s="3143"/>
      <c r="BH754" s="3143"/>
      <c r="BI754" s="3143"/>
      <c r="BJ754" s="3143"/>
      <c r="BK754" s="3143"/>
      <c r="BL754" s="3143"/>
      <c r="BM754" s="3143"/>
      <c r="BN754" s="3143"/>
      <c r="BO754" s="3143"/>
      <c r="BP754" s="3143"/>
      <c r="BQ754" s="3189"/>
      <c r="BR754" s="3189"/>
      <c r="BS754" s="3189"/>
      <c r="BT754" s="3189"/>
      <c r="BU754" s="3189"/>
      <c r="BV754" s="3189"/>
      <c r="BW754" s="3189"/>
      <c r="BX754" s="3189"/>
      <c r="BY754" s="3189"/>
      <c r="BZ754" s="3189"/>
      <c r="CA754" s="3143"/>
      <c r="CB754" s="3143"/>
      <c r="CC754" s="3143"/>
    </row>
    <row r="755" spans="1:81" ht="16.5" customHeight="1">
      <c r="A755" s="3143"/>
      <c r="B755" s="3143"/>
      <c r="C755" s="3143"/>
      <c r="D755" s="3143"/>
      <c r="E755" s="3143"/>
      <c r="F755" s="3143"/>
      <c r="G755" s="3143"/>
      <c r="H755" s="3143"/>
      <c r="I755" s="3143"/>
      <c r="J755" s="3143"/>
      <c r="K755" s="3143"/>
      <c r="L755" s="3098"/>
      <c r="M755" s="3098"/>
      <c r="N755" s="3098"/>
      <c r="O755" s="3098"/>
      <c r="P755" s="3098"/>
      <c r="Q755" s="3098"/>
      <c r="R755" s="3098"/>
      <c r="S755" s="3098"/>
      <c r="T755" s="3098"/>
      <c r="U755" s="3098"/>
      <c r="V755" s="3098"/>
      <c r="W755" s="3098"/>
      <c r="X755" s="3098"/>
      <c r="Y755" s="3098"/>
      <c r="Z755" s="3098"/>
      <c r="AA755" s="3098"/>
      <c r="AB755" s="3098"/>
      <c r="AC755" s="3098"/>
      <c r="AD755" s="3098"/>
      <c r="AE755" s="3098"/>
      <c r="AF755" s="3098"/>
      <c r="AG755" s="3098"/>
      <c r="AH755" s="3098"/>
      <c r="AI755" s="3098"/>
      <c r="AJ755" s="3098"/>
      <c r="AK755" s="3098"/>
      <c r="AL755" s="3098"/>
      <c r="AM755" s="3098"/>
      <c r="AN755" s="3098"/>
      <c r="AO755" s="3143"/>
      <c r="AP755" s="3143"/>
      <c r="AQ755" s="3143"/>
      <c r="AR755" s="3143"/>
      <c r="AS755" s="3143"/>
      <c r="AT755" s="3143"/>
      <c r="AU755" s="3143"/>
      <c r="AV755" s="3143"/>
      <c r="AW755" s="3143"/>
      <c r="AX755" s="3143"/>
      <c r="AY755" s="3143"/>
      <c r="AZ755" s="3143"/>
      <c r="BA755" s="3143"/>
      <c r="BB755" s="3143"/>
      <c r="BC755" s="3143"/>
      <c r="BD755" s="3143"/>
      <c r="BE755" s="3143"/>
      <c r="BF755" s="3143"/>
      <c r="BG755" s="3143"/>
      <c r="BH755" s="3143"/>
      <c r="BI755" s="3143"/>
      <c r="BJ755" s="3143"/>
      <c r="BK755" s="3143"/>
      <c r="BL755" s="3143"/>
      <c r="BM755" s="3143"/>
      <c r="BN755" s="3143"/>
      <c r="BO755" s="3143"/>
      <c r="BP755" s="3143"/>
      <c r="BQ755" s="3189"/>
      <c r="BR755" s="3189"/>
      <c r="BS755" s="3189"/>
      <c r="BT755" s="3189"/>
      <c r="BU755" s="3189"/>
      <c r="BV755" s="3189"/>
      <c r="BW755" s="3189"/>
      <c r="BX755" s="3189"/>
      <c r="BY755" s="3189"/>
      <c r="BZ755" s="3189"/>
      <c r="CA755" s="3143"/>
      <c r="CB755" s="3143"/>
      <c r="CC755" s="3143"/>
    </row>
    <row r="756" spans="1:81" ht="16.5" customHeight="1">
      <c r="A756" s="3143"/>
      <c r="B756" s="3143"/>
      <c r="C756" s="3143"/>
      <c r="D756" s="3143"/>
      <c r="E756" s="3143"/>
      <c r="F756" s="3143"/>
      <c r="G756" s="3143"/>
      <c r="H756" s="3143"/>
      <c r="I756" s="3143"/>
      <c r="J756" s="3143"/>
      <c r="K756" s="3143"/>
      <c r="L756" s="3098"/>
      <c r="M756" s="3098"/>
      <c r="N756" s="3098"/>
      <c r="O756" s="3098"/>
      <c r="P756" s="3098"/>
      <c r="Q756" s="3098"/>
      <c r="R756" s="3098"/>
      <c r="S756" s="3098"/>
      <c r="T756" s="3098"/>
      <c r="U756" s="3098"/>
      <c r="V756" s="3098"/>
      <c r="W756" s="3098"/>
      <c r="X756" s="3098"/>
      <c r="Y756" s="3098"/>
      <c r="Z756" s="3098"/>
      <c r="AA756" s="3098"/>
      <c r="AB756" s="3098"/>
      <c r="AC756" s="3098"/>
      <c r="AD756" s="3098"/>
      <c r="AE756" s="3098"/>
      <c r="AF756" s="3098"/>
      <c r="AG756" s="3098"/>
      <c r="AH756" s="3098"/>
      <c r="AI756" s="3098"/>
      <c r="AJ756" s="3098"/>
      <c r="AK756" s="3098"/>
      <c r="AL756" s="3098"/>
      <c r="AM756" s="3098"/>
      <c r="AN756" s="3098"/>
      <c r="AO756" s="3143"/>
      <c r="AP756" s="3143"/>
      <c r="AQ756" s="3143"/>
      <c r="AR756" s="3143"/>
      <c r="AS756" s="3143"/>
      <c r="AT756" s="3143"/>
      <c r="AU756" s="3143"/>
      <c r="AV756" s="3143"/>
      <c r="AW756" s="3143"/>
      <c r="AX756" s="3143"/>
      <c r="AY756" s="3143"/>
      <c r="AZ756" s="3143"/>
      <c r="BA756" s="3143"/>
      <c r="BB756" s="3143"/>
      <c r="BC756" s="3143"/>
      <c r="BD756" s="3143"/>
      <c r="BE756" s="3143"/>
      <c r="BF756" s="3143"/>
      <c r="BG756" s="3143"/>
      <c r="BH756" s="3143"/>
      <c r="BI756" s="3143"/>
      <c r="BJ756" s="3143"/>
      <c r="BK756" s="3143"/>
      <c r="BL756" s="3143"/>
      <c r="BM756" s="3143"/>
      <c r="BN756" s="3143"/>
      <c r="BO756" s="3143"/>
      <c r="BP756" s="3143"/>
      <c r="BQ756" s="3189"/>
      <c r="BR756" s="3189"/>
      <c r="BS756" s="3189"/>
      <c r="BT756" s="3189"/>
      <c r="BU756" s="3189"/>
      <c r="BV756" s="3189"/>
      <c r="BW756" s="3189"/>
      <c r="BX756" s="3189"/>
      <c r="BY756" s="3189"/>
      <c r="BZ756" s="3189"/>
      <c r="CA756" s="3143"/>
      <c r="CB756" s="3143"/>
      <c r="CC756" s="3143"/>
    </row>
    <row r="757" spans="1:81" ht="16.5" customHeight="1">
      <c r="A757" s="3143"/>
      <c r="B757" s="3143"/>
      <c r="C757" s="3143"/>
      <c r="D757" s="3143"/>
      <c r="E757" s="3143"/>
      <c r="F757" s="3143"/>
      <c r="G757" s="3143"/>
      <c r="H757" s="3143"/>
      <c r="I757" s="3143"/>
      <c r="J757" s="3143"/>
      <c r="K757" s="3143"/>
      <c r="L757" s="3098"/>
      <c r="M757" s="3098"/>
      <c r="N757" s="3098"/>
      <c r="O757" s="3098"/>
      <c r="P757" s="3098"/>
      <c r="Q757" s="3098"/>
      <c r="R757" s="3098"/>
      <c r="S757" s="3098"/>
      <c r="T757" s="3098"/>
      <c r="U757" s="3098"/>
      <c r="V757" s="3098"/>
      <c r="W757" s="3098"/>
      <c r="X757" s="3098"/>
      <c r="Y757" s="3098"/>
      <c r="Z757" s="3098"/>
      <c r="AA757" s="3098"/>
      <c r="AB757" s="3098"/>
      <c r="AC757" s="3098"/>
      <c r="AD757" s="3098"/>
      <c r="AE757" s="3098"/>
      <c r="AF757" s="3098"/>
      <c r="AG757" s="3098"/>
      <c r="AH757" s="3098"/>
      <c r="AI757" s="3098"/>
      <c r="AJ757" s="3098"/>
      <c r="AK757" s="3098"/>
      <c r="AL757" s="3098"/>
      <c r="AM757" s="3098"/>
      <c r="AN757" s="3098"/>
      <c r="AO757" s="3143"/>
      <c r="AP757" s="3143"/>
      <c r="AQ757" s="3143"/>
      <c r="AR757" s="3143"/>
      <c r="AS757" s="3143"/>
      <c r="AT757" s="3143"/>
      <c r="AU757" s="3143"/>
      <c r="AV757" s="3143"/>
      <c r="AW757" s="3143"/>
      <c r="AX757" s="3143"/>
      <c r="AY757" s="3143"/>
      <c r="AZ757" s="3143"/>
      <c r="BA757" s="3143"/>
      <c r="BB757" s="3143"/>
      <c r="BC757" s="3143"/>
      <c r="BD757" s="3143"/>
      <c r="BE757" s="3143"/>
      <c r="BF757" s="3143"/>
      <c r="BG757" s="3143"/>
      <c r="BH757" s="3143"/>
      <c r="BI757" s="3143"/>
      <c r="BJ757" s="3143"/>
      <c r="BK757" s="3143"/>
      <c r="BL757" s="3143"/>
      <c r="BM757" s="3143"/>
      <c r="BN757" s="3143"/>
      <c r="BO757" s="3143"/>
      <c r="BP757" s="3143"/>
      <c r="BQ757" s="3189"/>
      <c r="BR757" s="3189"/>
      <c r="BS757" s="3189"/>
      <c r="BT757" s="3189"/>
      <c r="BU757" s="3189"/>
      <c r="BV757" s="3189"/>
      <c r="BW757" s="3189"/>
      <c r="BX757" s="3189"/>
      <c r="BY757" s="3189"/>
      <c r="BZ757" s="3189"/>
      <c r="CA757" s="3143"/>
      <c r="CB757" s="3143"/>
      <c r="CC757" s="3143"/>
    </row>
    <row r="758" spans="1:81" ht="16.5" customHeight="1">
      <c r="A758" s="3143"/>
      <c r="B758" s="3143"/>
      <c r="C758" s="3143"/>
      <c r="D758" s="3143"/>
      <c r="E758" s="3143"/>
      <c r="F758" s="3143"/>
      <c r="G758" s="3143"/>
      <c r="H758" s="3143"/>
      <c r="I758" s="3143"/>
      <c r="J758" s="3143"/>
      <c r="K758" s="3143"/>
      <c r="L758" s="3098"/>
      <c r="M758" s="3098"/>
      <c r="N758" s="3098"/>
      <c r="O758" s="3098"/>
      <c r="P758" s="3098"/>
      <c r="Q758" s="3098"/>
      <c r="R758" s="3098"/>
      <c r="S758" s="3098"/>
      <c r="T758" s="3098"/>
      <c r="U758" s="3098"/>
      <c r="V758" s="3098"/>
      <c r="W758" s="3098"/>
      <c r="X758" s="3098"/>
      <c r="Y758" s="3098"/>
      <c r="Z758" s="3098"/>
      <c r="AA758" s="3098"/>
      <c r="AB758" s="3098"/>
      <c r="AC758" s="3098"/>
      <c r="AD758" s="3098"/>
      <c r="AE758" s="3098"/>
      <c r="AF758" s="3098"/>
      <c r="AG758" s="3098"/>
      <c r="AH758" s="3098"/>
      <c r="AI758" s="3098"/>
      <c r="AJ758" s="3098"/>
      <c r="AK758" s="3098"/>
      <c r="AL758" s="3098"/>
      <c r="AM758" s="3098"/>
      <c r="AN758" s="3098"/>
      <c r="AO758" s="3143"/>
      <c r="AP758" s="3143"/>
      <c r="AQ758" s="3143"/>
      <c r="AR758" s="3143"/>
      <c r="AS758" s="3143"/>
      <c r="AT758" s="3143"/>
      <c r="AU758" s="3143"/>
      <c r="AV758" s="3143"/>
      <c r="AW758" s="3143"/>
      <c r="AX758" s="3143"/>
      <c r="AY758" s="3143"/>
      <c r="AZ758" s="3143"/>
      <c r="BA758" s="3143"/>
      <c r="BB758" s="3143"/>
      <c r="BC758" s="3143"/>
      <c r="BD758" s="3143"/>
      <c r="BE758" s="3143"/>
      <c r="BF758" s="3143"/>
      <c r="BG758" s="3143"/>
      <c r="BH758" s="3143"/>
      <c r="BI758" s="3143"/>
      <c r="BJ758" s="3143"/>
      <c r="BK758" s="3143"/>
      <c r="BL758" s="3143"/>
      <c r="BM758" s="3143"/>
      <c r="BN758" s="3143"/>
      <c r="BO758" s="3143"/>
      <c r="BP758" s="3143"/>
      <c r="BQ758" s="3189"/>
      <c r="BR758" s="3189"/>
      <c r="BS758" s="3189"/>
      <c r="BT758" s="3189"/>
      <c r="BU758" s="3189"/>
      <c r="BV758" s="3189"/>
      <c r="BW758" s="3189"/>
      <c r="BX758" s="3189"/>
      <c r="BY758" s="3189"/>
      <c r="BZ758" s="3189"/>
      <c r="CA758" s="3143"/>
      <c r="CB758" s="3143"/>
      <c r="CC758" s="3143"/>
    </row>
    <row r="759" spans="1:81" ht="16.5" customHeight="1">
      <c r="A759" s="3143"/>
      <c r="B759" s="3143"/>
      <c r="C759" s="3143"/>
      <c r="D759" s="3143"/>
      <c r="E759" s="3143"/>
      <c r="F759" s="3143"/>
      <c r="G759" s="3143"/>
      <c r="H759" s="3143"/>
      <c r="I759" s="3143"/>
      <c r="J759" s="3143"/>
      <c r="K759" s="3143"/>
      <c r="L759" s="3098"/>
      <c r="M759" s="3098"/>
      <c r="N759" s="3098"/>
      <c r="O759" s="3098"/>
      <c r="P759" s="3098"/>
      <c r="Q759" s="3098"/>
      <c r="R759" s="3098"/>
      <c r="S759" s="3098"/>
      <c r="T759" s="3098"/>
      <c r="U759" s="3098"/>
      <c r="V759" s="3098"/>
      <c r="W759" s="3098"/>
      <c r="X759" s="3098"/>
      <c r="Y759" s="3098"/>
      <c r="Z759" s="3098"/>
      <c r="AA759" s="3098"/>
      <c r="AB759" s="3098"/>
      <c r="AC759" s="3098"/>
      <c r="AD759" s="3098"/>
      <c r="AE759" s="3098"/>
      <c r="AF759" s="3098"/>
      <c r="AG759" s="3098"/>
      <c r="AH759" s="3098"/>
      <c r="AI759" s="3098"/>
      <c r="AJ759" s="3098"/>
      <c r="AK759" s="3098"/>
      <c r="AL759" s="3098"/>
      <c r="AM759" s="3098"/>
      <c r="AN759" s="3098"/>
      <c r="AO759" s="3143"/>
      <c r="AP759" s="3143"/>
      <c r="AQ759" s="3143"/>
      <c r="AR759" s="3143"/>
      <c r="AS759" s="3143"/>
      <c r="AT759" s="3143"/>
      <c r="AU759" s="3143"/>
      <c r="AV759" s="3143"/>
      <c r="AW759" s="3143"/>
      <c r="AX759" s="3143"/>
      <c r="AY759" s="3143"/>
      <c r="AZ759" s="3143"/>
      <c r="BA759" s="3143"/>
      <c r="BB759" s="3143"/>
      <c r="BC759" s="3143"/>
      <c r="BD759" s="3143"/>
      <c r="BE759" s="3143"/>
      <c r="BF759" s="3143"/>
      <c r="BG759" s="3143"/>
      <c r="BH759" s="3143"/>
      <c r="BI759" s="3143"/>
      <c r="BJ759" s="3143"/>
      <c r="BK759" s="3143"/>
      <c r="BL759" s="3143"/>
      <c r="BM759" s="3143"/>
      <c r="BN759" s="3143"/>
      <c r="BO759" s="3143"/>
      <c r="BP759" s="3143"/>
      <c r="BQ759" s="3189"/>
      <c r="BR759" s="3189"/>
      <c r="BS759" s="3189"/>
      <c r="BT759" s="3189"/>
      <c r="BU759" s="3189"/>
      <c r="BV759" s="3189"/>
      <c r="BW759" s="3189"/>
      <c r="BX759" s="3189"/>
      <c r="BY759" s="3189"/>
      <c r="BZ759" s="3189"/>
      <c r="CA759" s="3143"/>
      <c r="CB759" s="3143"/>
      <c r="CC759" s="3143"/>
    </row>
    <row r="760" spans="1:81" ht="16.5" customHeight="1">
      <c r="A760" s="3143"/>
      <c r="B760" s="3143"/>
      <c r="C760" s="3143"/>
      <c r="D760" s="3143"/>
      <c r="E760" s="3143"/>
      <c r="F760" s="3143"/>
      <c r="G760" s="3143"/>
      <c r="H760" s="3143"/>
      <c r="I760" s="3143"/>
      <c r="J760" s="3143"/>
      <c r="K760" s="3143"/>
      <c r="L760" s="3098"/>
      <c r="M760" s="3098"/>
      <c r="N760" s="3098"/>
      <c r="O760" s="3098"/>
      <c r="P760" s="3098"/>
      <c r="Q760" s="3098"/>
      <c r="R760" s="3098"/>
      <c r="S760" s="3098"/>
      <c r="T760" s="3098"/>
      <c r="U760" s="3098"/>
      <c r="V760" s="3098"/>
      <c r="W760" s="3098"/>
      <c r="X760" s="3098"/>
      <c r="Y760" s="3098"/>
      <c r="Z760" s="3098"/>
      <c r="AA760" s="3098"/>
      <c r="AB760" s="3098"/>
      <c r="AC760" s="3098"/>
      <c r="AD760" s="3098"/>
      <c r="AE760" s="3098"/>
      <c r="AF760" s="3098"/>
      <c r="AG760" s="3098"/>
      <c r="AH760" s="3098"/>
      <c r="AI760" s="3098"/>
      <c r="AJ760" s="3098"/>
      <c r="AK760" s="3098"/>
      <c r="AL760" s="3098"/>
      <c r="AM760" s="3098"/>
      <c r="AN760" s="3098"/>
      <c r="AO760" s="3143"/>
      <c r="AP760" s="3143"/>
      <c r="AQ760" s="3143"/>
      <c r="AR760" s="3143"/>
      <c r="AS760" s="3143"/>
      <c r="AT760" s="3143"/>
      <c r="AU760" s="3143"/>
      <c r="AV760" s="3143"/>
      <c r="AW760" s="3143"/>
      <c r="AX760" s="3143"/>
      <c r="AY760" s="3143"/>
      <c r="AZ760" s="3143"/>
      <c r="BA760" s="3143"/>
      <c r="BB760" s="3143"/>
      <c r="BC760" s="3143"/>
      <c r="BD760" s="3143"/>
      <c r="BE760" s="3143"/>
      <c r="BF760" s="3143"/>
      <c r="BG760" s="3143"/>
      <c r="BH760" s="3143"/>
      <c r="BI760" s="3143"/>
      <c r="BJ760" s="3143"/>
      <c r="BK760" s="3143"/>
      <c r="BL760" s="3143"/>
      <c r="BM760" s="3143"/>
      <c r="BN760" s="3143"/>
      <c r="BO760" s="3143"/>
      <c r="BP760" s="3143"/>
      <c r="BQ760" s="3189"/>
      <c r="BR760" s="3189"/>
      <c r="BS760" s="3189"/>
      <c r="BT760" s="3189"/>
      <c r="BU760" s="3189"/>
      <c r="BV760" s="3189"/>
      <c r="BW760" s="3189"/>
      <c r="BX760" s="3189"/>
      <c r="BY760" s="3189"/>
      <c r="BZ760" s="3189"/>
      <c r="CA760" s="3143"/>
      <c r="CB760" s="3143"/>
      <c r="CC760" s="3143"/>
    </row>
    <row r="761" spans="1:81" ht="16.5" customHeight="1">
      <c r="A761" s="3143"/>
      <c r="B761" s="3143"/>
      <c r="C761" s="3143"/>
      <c r="D761" s="3143"/>
      <c r="E761" s="3143"/>
      <c r="F761" s="3143"/>
      <c r="G761" s="3143"/>
      <c r="H761" s="3143"/>
      <c r="I761" s="3143"/>
      <c r="J761" s="3143"/>
      <c r="K761" s="3143"/>
      <c r="L761" s="3098"/>
      <c r="M761" s="3098"/>
      <c r="N761" s="3098"/>
      <c r="O761" s="3098"/>
      <c r="P761" s="3098"/>
      <c r="Q761" s="3098"/>
      <c r="R761" s="3098"/>
      <c r="S761" s="3098"/>
      <c r="T761" s="3098"/>
      <c r="U761" s="3098"/>
      <c r="V761" s="3098"/>
      <c r="W761" s="3098"/>
      <c r="X761" s="3098"/>
      <c r="Y761" s="3098"/>
      <c r="Z761" s="3098"/>
      <c r="AA761" s="3098"/>
      <c r="AB761" s="3098"/>
      <c r="AC761" s="3098"/>
      <c r="AD761" s="3098"/>
      <c r="AE761" s="3098"/>
      <c r="AF761" s="3098"/>
      <c r="AG761" s="3098"/>
      <c r="AH761" s="3098"/>
      <c r="AI761" s="3098"/>
      <c r="AJ761" s="3098"/>
      <c r="AK761" s="3098"/>
      <c r="AL761" s="3098"/>
      <c r="AM761" s="3098"/>
      <c r="AN761" s="3098"/>
      <c r="AO761" s="3143"/>
      <c r="AP761" s="3143"/>
      <c r="AQ761" s="3143"/>
      <c r="AR761" s="3143"/>
      <c r="AS761" s="3143"/>
      <c r="AT761" s="3143"/>
      <c r="AU761" s="3143"/>
      <c r="AV761" s="3143"/>
      <c r="AW761" s="3143"/>
      <c r="AX761" s="3143"/>
      <c r="AY761" s="3143"/>
      <c r="AZ761" s="3143"/>
      <c r="BA761" s="3143"/>
      <c r="BB761" s="3143"/>
      <c r="BC761" s="3143"/>
      <c r="BD761" s="3143"/>
      <c r="BE761" s="3143"/>
      <c r="BF761" s="3143"/>
      <c r="BG761" s="3143"/>
      <c r="BH761" s="3143"/>
      <c r="BI761" s="3143"/>
      <c r="BJ761" s="3143"/>
      <c r="BK761" s="3143"/>
      <c r="BL761" s="3143"/>
      <c r="BM761" s="3143"/>
      <c r="BN761" s="3143"/>
      <c r="BO761" s="3143"/>
      <c r="BP761" s="3143"/>
      <c r="BQ761" s="3189"/>
      <c r="BR761" s="3189"/>
      <c r="BS761" s="3189"/>
      <c r="BT761" s="3189"/>
      <c r="BU761" s="3189"/>
      <c r="BV761" s="3189"/>
      <c r="BW761" s="3189"/>
      <c r="BX761" s="3189"/>
      <c r="BY761" s="3189"/>
      <c r="BZ761" s="3189"/>
      <c r="CA761" s="3143"/>
      <c r="CB761" s="3143"/>
      <c r="CC761" s="3143"/>
    </row>
    <row r="762" spans="1:81" ht="16.5" customHeight="1">
      <c r="A762" s="3143"/>
      <c r="B762" s="3143"/>
      <c r="C762" s="3143"/>
      <c r="D762" s="3143"/>
      <c r="E762" s="3143"/>
      <c r="F762" s="3143"/>
      <c r="G762" s="3143"/>
      <c r="H762" s="3143"/>
      <c r="I762" s="3143"/>
      <c r="J762" s="3143"/>
      <c r="K762" s="3143"/>
      <c r="L762" s="3098"/>
      <c r="M762" s="3098"/>
      <c r="N762" s="3098"/>
      <c r="O762" s="3098"/>
      <c r="P762" s="3098"/>
      <c r="Q762" s="3098"/>
      <c r="R762" s="3098"/>
      <c r="S762" s="3098"/>
      <c r="T762" s="3098"/>
      <c r="U762" s="3098"/>
      <c r="V762" s="3098"/>
      <c r="W762" s="3098"/>
      <c r="X762" s="3098"/>
      <c r="Y762" s="3098"/>
      <c r="Z762" s="3098"/>
      <c r="AA762" s="3098"/>
      <c r="AB762" s="3098"/>
      <c r="AC762" s="3098"/>
      <c r="AD762" s="3098"/>
      <c r="AE762" s="3098"/>
      <c r="AF762" s="3098"/>
      <c r="AG762" s="3098"/>
      <c r="AH762" s="3098"/>
      <c r="AI762" s="3098"/>
      <c r="AJ762" s="3098"/>
      <c r="AK762" s="3098"/>
      <c r="AL762" s="3098"/>
      <c r="AM762" s="3098"/>
      <c r="AN762" s="3098"/>
      <c r="AO762" s="3143"/>
      <c r="AP762" s="3143"/>
      <c r="AQ762" s="3143"/>
      <c r="AR762" s="3143"/>
      <c r="AS762" s="3143"/>
      <c r="AT762" s="3143"/>
      <c r="AU762" s="3143"/>
      <c r="AV762" s="3143"/>
      <c r="AW762" s="3143"/>
      <c r="AX762" s="3143"/>
      <c r="AY762" s="3143"/>
      <c r="AZ762" s="3143"/>
      <c r="BA762" s="3143"/>
      <c r="BB762" s="3143"/>
      <c r="BC762" s="3143"/>
      <c r="BD762" s="3143"/>
      <c r="BE762" s="3143"/>
      <c r="BF762" s="3143"/>
      <c r="BG762" s="3143"/>
      <c r="BH762" s="3143"/>
      <c r="BI762" s="3143"/>
      <c r="BJ762" s="3143"/>
      <c r="BK762" s="3143"/>
      <c r="BL762" s="3143"/>
      <c r="BM762" s="3143"/>
      <c r="BN762" s="3143"/>
      <c r="BO762" s="3143"/>
      <c r="BP762" s="3143"/>
      <c r="BQ762" s="3189"/>
      <c r="BR762" s="3189"/>
      <c r="BS762" s="3189"/>
      <c r="BT762" s="3189"/>
      <c r="BU762" s="3189"/>
      <c r="BV762" s="3189"/>
      <c r="BW762" s="3189"/>
      <c r="BX762" s="3189"/>
      <c r="BY762" s="3189"/>
      <c r="BZ762" s="3189"/>
      <c r="CA762" s="3143"/>
      <c r="CB762" s="3143"/>
      <c r="CC762" s="3143"/>
    </row>
    <row r="763" spans="1:81" ht="16.5" customHeight="1">
      <c r="A763" s="3143"/>
      <c r="B763" s="3143"/>
      <c r="C763" s="3143"/>
      <c r="D763" s="3143"/>
      <c r="E763" s="3143"/>
      <c r="F763" s="3143"/>
      <c r="G763" s="3143"/>
      <c r="H763" s="3143"/>
      <c r="I763" s="3143"/>
      <c r="J763" s="3143"/>
      <c r="K763" s="3143"/>
      <c r="L763" s="3098"/>
      <c r="M763" s="3098"/>
      <c r="N763" s="3098"/>
      <c r="O763" s="3098"/>
      <c r="P763" s="3098"/>
      <c r="Q763" s="3098"/>
      <c r="R763" s="3098"/>
      <c r="S763" s="3098"/>
      <c r="T763" s="3098"/>
      <c r="U763" s="3098"/>
      <c r="V763" s="3098"/>
      <c r="W763" s="3098"/>
      <c r="X763" s="3098"/>
      <c r="Y763" s="3098"/>
      <c r="Z763" s="3098"/>
      <c r="AA763" s="3098"/>
      <c r="AB763" s="3098"/>
      <c r="AC763" s="3098"/>
      <c r="AD763" s="3098"/>
      <c r="AE763" s="3098"/>
      <c r="AF763" s="3098"/>
      <c r="AG763" s="3098"/>
      <c r="AH763" s="3098"/>
      <c r="AI763" s="3098"/>
      <c r="AJ763" s="3098"/>
      <c r="AK763" s="3098"/>
      <c r="AL763" s="3098"/>
      <c r="AM763" s="3098"/>
      <c r="AN763" s="3098"/>
      <c r="AO763" s="3143"/>
      <c r="AP763" s="3143"/>
      <c r="AQ763" s="3143"/>
      <c r="AR763" s="3143"/>
      <c r="AS763" s="3143"/>
      <c r="AT763" s="3143"/>
      <c r="AU763" s="3143"/>
      <c r="AV763" s="3143"/>
      <c r="AW763" s="3143"/>
      <c r="AX763" s="3143"/>
      <c r="AY763" s="3143"/>
      <c r="AZ763" s="3143"/>
      <c r="BA763" s="3143"/>
      <c r="BB763" s="3143"/>
      <c r="BC763" s="3143"/>
      <c r="BD763" s="3143"/>
      <c r="BE763" s="3143"/>
      <c r="BF763" s="3143"/>
      <c r="BG763" s="3143"/>
      <c r="BH763" s="3143"/>
      <c r="BI763" s="3143"/>
      <c r="BJ763" s="3143"/>
      <c r="BK763" s="3143"/>
      <c r="BL763" s="3143"/>
      <c r="BM763" s="3143"/>
      <c r="BN763" s="3143"/>
      <c r="BO763" s="3143"/>
      <c r="BP763" s="3143"/>
      <c r="BQ763" s="3189"/>
      <c r="BR763" s="3189"/>
      <c r="BS763" s="3189"/>
      <c r="BT763" s="3189"/>
      <c r="BU763" s="3189"/>
      <c r="BV763" s="3189"/>
      <c r="BW763" s="3189"/>
      <c r="BX763" s="3189"/>
      <c r="BY763" s="3189"/>
      <c r="BZ763" s="3189"/>
      <c r="CA763" s="3143"/>
      <c r="CB763" s="3143"/>
      <c r="CC763" s="3143"/>
    </row>
    <row r="764" spans="1:81" ht="16.5" customHeight="1">
      <c r="A764" s="3143"/>
      <c r="B764" s="3143"/>
      <c r="C764" s="3143"/>
      <c r="D764" s="3143"/>
      <c r="E764" s="3143"/>
      <c r="F764" s="3143"/>
      <c r="G764" s="3143"/>
      <c r="H764" s="3143"/>
      <c r="I764" s="3143"/>
      <c r="J764" s="3143"/>
      <c r="K764" s="3143"/>
      <c r="L764" s="3098"/>
      <c r="M764" s="3098"/>
      <c r="N764" s="3098"/>
      <c r="O764" s="3098"/>
      <c r="P764" s="3098"/>
      <c r="Q764" s="3098"/>
      <c r="R764" s="3098"/>
      <c r="S764" s="3098"/>
      <c r="T764" s="3098"/>
      <c r="U764" s="3098"/>
      <c r="V764" s="3098"/>
      <c r="W764" s="3098"/>
      <c r="X764" s="3098"/>
      <c r="Y764" s="3098"/>
      <c r="Z764" s="3098"/>
      <c r="AA764" s="3098"/>
      <c r="AB764" s="3098"/>
      <c r="AC764" s="3098"/>
      <c r="AD764" s="3098"/>
      <c r="AE764" s="3098"/>
      <c r="AF764" s="3098"/>
      <c r="AG764" s="3098"/>
      <c r="AH764" s="3098"/>
      <c r="AI764" s="3098"/>
      <c r="AJ764" s="3098"/>
      <c r="AK764" s="3098"/>
      <c r="AL764" s="3098"/>
      <c r="AM764" s="3098"/>
      <c r="AN764" s="3098"/>
      <c r="AO764" s="3143"/>
      <c r="AP764" s="3143"/>
      <c r="AQ764" s="3143"/>
      <c r="AR764" s="3143"/>
      <c r="AS764" s="3143"/>
      <c r="AT764" s="3143"/>
      <c r="AU764" s="3143"/>
      <c r="AV764" s="3143"/>
      <c r="AW764" s="3143"/>
      <c r="AX764" s="3143"/>
      <c r="AY764" s="3143"/>
      <c r="AZ764" s="3143"/>
      <c r="BA764" s="3143"/>
      <c r="BB764" s="3143"/>
      <c r="BC764" s="3143"/>
      <c r="BD764" s="3143"/>
      <c r="BE764" s="3143"/>
      <c r="BF764" s="3143"/>
      <c r="BG764" s="3143"/>
      <c r="BH764" s="3143"/>
      <c r="BI764" s="3143"/>
      <c r="BJ764" s="3143"/>
      <c r="BK764" s="3143"/>
      <c r="BL764" s="3143"/>
      <c r="BM764" s="3143"/>
      <c r="BN764" s="3143"/>
      <c r="BO764" s="3143"/>
      <c r="BP764" s="3143"/>
      <c r="BQ764" s="3189"/>
      <c r="BR764" s="3189"/>
      <c r="BS764" s="3189"/>
      <c r="BT764" s="3189"/>
      <c r="BU764" s="3189"/>
      <c r="BV764" s="3189"/>
      <c r="BW764" s="3189"/>
      <c r="BX764" s="3189"/>
      <c r="BY764" s="3189"/>
      <c r="BZ764" s="3189"/>
      <c r="CA764" s="3143"/>
      <c r="CB764" s="3143"/>
      <c r="CC764" s="3143"/>
    </row>
    <row r="765" spans="1:81" ht="16.5" customHeight="1">
      <c r="A765" s="3143"/>
      <c r="B765" s="3143"/>
      <c r="C765" s="3143"/>
      <c r="D765" s="3143"/>
      <c r="E765" s="3143"/>
      <c r="F765" s="3143"/>
      <c r="G765" s="3143"/>
      <c r="H765" s="3143"/>
      <c r="I765" s="3143"/>
      <c r="J765" s="3143"/>
      <c r="K765" s="3143"/>
      <c r="L765" s="3098"/>
      <c r="M765" s="3098"/>
      <c r="N765" s="3098"/>
      <c r="O765" s="3098"/>
      <c r="P765" s="3098"/>
      <c r="Q765" s="3098"/>
      <c r="R765" s="3098"/>
      <c r="S765" s="3098"/>
      <c r="T765" s="3098"/>
      <c r="U765" s="3098"/>
      <c r="V765" s="3098"/>
      <c r="W765" s="3098"/>
      <c r="X765" s="3098"/>
      <c r="Y765" s="3098"/>
      <c r="Z765" s="3098"/>
      <c r="AA765" s="3098"/>
      <c r="AB765" s="3098"/>
      <c r="AC765" s="3098"/>
      <c r="AD765" s="3098"/>
      <c r="AE765" s="3098"/>
      <c r="AF765" s="3098"/>
      <c r="AG765" s="3098"/>
      <c r="AH765" s="3098"/>
      <c r="AI765" s="3098"/>
      <c r="AJ765" s="3098"/>
      <c r="AK765" s="3098"/>
      <c r="AL765" s="3098"/>
      <c r="AM765" s="3098"/>
      <c r="AN765" s="3098"/>
      <c r="AO765" s="3143"/>
      <c r="AP765" s="3143"/>
      <c r="AQ765" s="3143"/>
      <c r="AR765" s="3143"/>
      <c r="AS765" s="3143"/>
      <c r="AT765" s="3143"/>
      <c r="AU765" s="3143"/>
      <c r="AV765" s="3143"/>
      <c r="AW765" s="3143"/>
      <c r="AX765" s="3143"/>
      <c r="AY765" s="3143"/>
      <c r="AZ765" s="3143"/>
      <c r="BA765" s="3143"/>
      <c r="BB765" s="3143"/>
      <c r="BC765" s="3143"/>
      <c r="BD765" s="3143"/>
      <c r="BE765" s="3143"/>
      <c r="BF765" s="3143"/>
      <c r="BG765" s="3143"/>
      <c r="BH765" s="3143"/>
      <c r="BI765" s="3143"/>
      <c r="BJ765" s="3143"/>
      <c r="BK765" s="3143"/>
      <c r="BL765" s="3143"/>
      <c r="BM765" s="3143"/>
      <c r="BN765" s="3143"/>
      <c r="BO765" s="3143"/>
      <c r="BP765" s="3143"/>
      <c r="BQ765" s="3189"/>
      <c r="BR765" s="3189"/>
      <c r="BS765" s="3189"/>
      <c r="BT765" s="3189"/>
      <c r="BU765" s="3189"/>
      <c r="BV765" s="3189"/>
      <c r="BW765" s="3189"/>
      <c r="BX765" s="3189"/>
      <c r="BY765" s="3189"/>
      <c r="BZ765" s="3189"/>
      <c r="CA765" s="3143"/>
      <c r="CB765" s="3143"/>
      <c r="CC765" s="3143"/>
    </row>
    <row r="766" spans="1:81" ht="16.5" customHeight="1">
      <c r="A766" s="3143"/>
      <c r="B766" s="3143"/>
      <c r="C766" s="3143"/>
      <c r="D766" s="3143"/>
      <c r="E766" s="3143"/>
      <c r="F766" s="3143"/>
      <c r="G766" s="3143"/>
      <c r="H766" s="3143"/>
      <c r="I766" s="3143"/>
      <c r="J766" s="3143"/>
      <c r="K766" s="3143"/>
      <c r="L766" s="3098"/>
      <c r="M766" s="3098"/>
      <c r="N766" s="3098"/>
      <c r="O766" s="3098"/>
      <c r="P766" s="3098"/>
      <c r="Q766" s="3098"/>
      <c r="R766" s="3098"/>
      <c r="S766" s="3098"/>
      <c r="T766" s="3098"/>
      <c r="U766" s="3098"/>
      <c r="V766" s="3098"/>
      <c r="W766" s="3098"/>
      <c r="X766" s="3098"/>
      <c r="Y766" s="3098"/>
      <c r="Z766" s="3098"/>
      <c r="AA766" s="3098"/>
      <c r="AB766" s="3098"/>
      <c r="AC766" s="3098"/>
      <c r="AD766" s="3098"/>
      <c r="AE766" s="3098"/>
      <c r="AF766" s="3098"/>
      <c r="AG766" s="3098"/>
      <c r="AH766" s="3098"/>
      <c r="AI766" s="3098"/>
      <c r="AJ766" s="3098"/>
      <c r="AK766" s="3098"/>
      <c r="AL766" s="3098"/>
      <c r="AM766" s="3098"/>
      <c r="AN766" s="3098"/>
      <c r="AO766" s="3143"/>
      <c r="AP766" s="3143"/>
      <c r="AQ766" s="3143"/>
      <c r="AR766" s="3143"/>
      <c r="AS766" s="3143"/>
      <c r="AT766" s="3143"/>
      <c r="AU766" s="3143"/>
      <c r="AV766" s="3143"/>
      <c r="AW766" s="3143"/>
      <c r="AX766" s="3143"/>
      <c r="AY766" s="3143"/>
      <c r="AZ766" s="3143"/>
      <c r="BA766" s="3143"/>
      <c r="BB766" s="3143"/>
      <c r="BC766" s="3143"/>
      <c r="BD766" s="3143"/>
      <c r="BE766" s="3143"/>
      <c r="BF766" s="3143"/>
      <c r="BG766" s="3143"/>
      <c r="BH766" s="3143"/>
      <c r="BI766" s="3143"/>
      <c r="BJ766" s="3143"/>
      <c r="BK766" s="3143"/>
      <c r="BL766" s="3143"/>
      <c r="BM766" s="3143"/>
      <c r="BN766" s="3143"/>
      <c r="BO766" s="3143"/>
      <c r="BP766" s="3143"/>
      <c r="BQ766" s="3189"/>
      <c r="BR766" s="3189"/>
      <c r="BS766" s="3189"/>
      <c r="BT766" s="3189"/>
      <c r="BU766" s="3189"/>
      <c r="BV766" s="3189"/>
      <c r="BW766" s="3189"/>
      <c r="BX766" s="3189"/>
      <c r="BY766" s="3189"/>
      <c r="BZ766" s="3189"/>
      <c r="CA766" s="3143"/>
      <c r="CB766" s="3143"/>
      <c r="CC766" s="3143"/>
    </row>
    <row r="767" spans="1:81" ht="16.5" customHeight="1">
      <c r="A767" s="3143"/>
      <c r="B767" s="3143"/>
      <c r="C767" s="3143"/>
      <c r="D767" s="3143"/>
      <c r="E767" s="3143"/>
      <c r="F767" s="3143"/>
      <c r="G767" s="3143"/>
      <c r="H767" s="3143"/>
      <c r="I767" s="3143"/>
      <c r="J767" s="3143"/>
      <c r="K767" s="3143"/>
      <c r="L767" s="3098"/>
      <c r="M767" s="3098"/>
      <c r="N767" s="3098"/>
      <c r="O767" s="3098"/>
      <c r="P767" s="3098"/>
      <c r="Q767" s="3098"/>
      <c r="R767" s="3098"/>
      <c r="S767" s="3098"/>
      <c r="T767" s="3098"/>
      <c r="U767" s="3098"/>
      <c r="V767" s="3098"/>
      <c r="W767" s="3098"/>
      <c r="X767" s="3098"/>
      <c r="Y767" s="3098"/>
      <c r="Z767" s="3098"/>
      <c r="AA767" s="3098"/>
      <c r="AB767" s="3098"/>
      <c r="AC767" s="3098"/>
      <c r="AD767" s="3098"/>
      <c r="AE767" s="3098"/>
      <c r="AF767" s="3098"/>
      <c r="AG767" s="3098"/>
      <c r="AH767" s="3098"/>
      <c r="AI767" s="3098"/>
      <c r="AJ767" s="3098"/>
      <c r="AK767" s="3098"/>
      <c r="AL767" s="3098"/>
      <c r="AM767" s="3098"/>
      <c r="AN767" s="3098"/>
      <c r="AO767" s="3143"/>
      <c r="AP767" s="3143"/>
      <c r="AQ767" s="3143"/>
      <c r="AR767" s="3143"/>
      <c r="AS767" s="3143"/>
      <c r="AT767" s="3143"/>
      <c r="AU767" s="3143"/>
      <c r="AV767" s="3143"/>
      <c r="AW767" s="3143"/>
      <c r="AX767" s="3143"/>
      <c r="AY767" s="3143"/>
      <c r="AZ767" s="3143"/>
      <c r="BA767" s="3143"/>
      <c r="BB767" s="3143"/>
      <c r="BC767" s="3143"/>
      <c r="BD767" s="3143"/>
      <c r="BE767" s="3143"/>
      <c r="BF767" s="3143"/>
      <c r="BG767" s="3143"/>
      <c r="BH767" s="3143"/>
      <c r="BI767" s="3143"/>
      <c r="BJ767" s="3143"/>
      <c r="BK767" s="3143"/>
      <c r="BL767" s="3143"/>
      <c r="BM767" s="3143"/>
      <c r="BN767" s="3143"/>
      <c r="BO767" s="3143"/>
      <c r="BP767" s="3143"/>
      <c r="BQ767" s="3189"/>
      <c r="BR767" s="3189"/>
      <c r="BS767" s="3189"/>
      <c r="BT767" s="3189"/>
      <c r="BU767" s="3189"/>
      <c r="BV767" s="3189"/>
      <c r="BW767" s="3189"/>
      <c r="BX767" s="3189"/>
      <c r="BY767" s="3189"/>
      <c r="BZ767" s="3189"/>
      <c r="CA767" s="3143"/>
      <c r="CB767" s="3143"/>
      <c r="CC767" s="3143"/>
    </row>
    <row r="768" spans="1:81" ht="16.5" customHeight="1">
      <c r="A768" s="3143"/>
      <c r="B768" s="3143"/>
      <c r="C768" s="3143"/>
      <c r="D768" s="3143"/>
      <c r="E768" s="3143"/>
      <c r="F768" s="3143"/>
      <c r="G768" s="3143"/>
      <c r="H768" s="3143"/>
      <c r="I768" s="3143"/>
      <c r="J768" s="3143"/>
      <c r="K768" s="3143"/>
      <c r="L768" s="3098"/>
      <c r="M768" s="3098"/>
      <c r="N768" s="3098"/>
      <c r="O768" s="3098"/>
      <c r="P768" s="3098"/>
      <c r="Q768" s="3098"/>
      <c r="R768" s="3098"/>
      <c r="S768" s="3098"/>
      <c r="T768" s="3098"/>
      <c r="U768" s="3098"/>
      <c r="V768" s="3098"/>
      <c r="W768" s="3098"/>
      <c r="X768" s="3098"/>
      <c r="Y768" s="3098"/>
      <c r="Z768" s="3098"/>
      <c r="AA768" s="3098"/>
      <c r="AB768" s="3098"/>
      <c r="AC768" s="3098"/>
      <c r="AD768" s="3098"/>
      <c r="AE768" s="3098"/>
      <c r="AF768" s="3098"/>
      <c r="AG768" s="3098"/>
      <c r="AH768" s="3098"/>
      <c r="AI768" s="3098"/>
      <c r="AJ768" s="3098"/>
      <c r="AK768" s="3098"/>
      <c r="AL768" s="3098"/>
      <c r="AM768" s="3098"/>
      <c r="AN768" s="3098"/>
      <c r="AO768" s="3143"/>
      <c r="AP768" s="3143"/>
      <c r="AQ768" s="3143"/>
      <c r="AR768" s="3143"/>
      <c r="AS768" s="3143"/>
      <c r="AT768" s="3143"/>
      <c r="AU768" s="3143"/>
      <c r="AV768" s="3143"/>
      <c r="AW768" s="3143"/>
      <c r="AX768" s="3143"/>
      <c r="AY768" s="3143"/>
      <c r="AZ768" s="3143"/>
      <c r="BA768" s="3143"/>
      <c r="BB768" s="3143"/>
      <c r="BC768" s="3143"/>
      <c r="BD768" s="3143"/>
      <c r="BE768" s="3143"/>
      <c r="BF768" s="3143"/>
      <c r="BG768" s="3143"/>
      <c r="BH768" s="3143"/>
      <c r="BI768" s="3143"/>
      <c r="BJ768" s="3143"/>
      <c r="BK768" s="3143"/>
      <c r="BL768" s="3143"/>
      <c r="BM768" s="3143"/>
      <c r="BN768" s="3143"/>
      <c r="BO768" s="3143"/>
      <c r="BP768" s="3143"/>
      <c r="BQ768" s="3189"/>
      <c r="BR768" s="3189"/>
      <c r="BS768" s="3189"/>
      <c r="BT768" s="3189"/>
      <c r="BU768" s="3189"/>
      <c r="BV768" s="3189"/>
      <c r="BW768" s="3189"/>
      <c r="BX768" s="3189"/>
      <c r="BY768" s="3189"/>
      <c r="BZ768" s="3189"/>
      <c r="CA768" s="3143"/>
      <c r="CB768" s="3143"/>
      <c r="CC768" s="3143"/>
    </row>
    <row r="769" spans="1:81" ht="16.5" customHeight="1">
      <c r="A769" s="3143"/>
      <c r="B769" s="3143"/>
      <c r="C769" s="3143"/>
      <c r="D769" s="3143"/>
      <c r="E769" s="3143"/>
      <c r="F769" s="3143"/>
      <c r="G769" s="3143"/>
      <c r="H769" s="3143"/>
      <c r="I769" s="3143"/>
      <c r="J769" s="3143"/>
      <c r="K769" s="3143"/>
      <c r="L769" s="3098"/>
      <c r="M769" s="3098"/>
      <c r="N769" s="3098"/>
      <c r="O769" s="3098"/>
      <c r="P769" s="3098"/>
      <c r="Q769" s="3098"/>
      <c r="R769" s="3098"/>
      <c r="S769" s="3098"/>
      <c r="T769" s="3098"/>
      <c r="U769" s="3098"/>
      <c r="V769" s="3098"/>
      <c r="W769" s="3098"/>
      <c r="X769" s="3098"/>
      <c r="Y769" s="3098"/>
      <c r="Z769" s="3098"/>
      <c r="AA769" s="3098"/>
      <c r="AB769" s="3098"/>
      <c r="AC769" s="3098"/>
      <c r="AD769" s="3098"/>
      <c r="AE769" s="3098"/>
      <c r="AF769" s="3098"/>
      <c r="AG769" s="3098"/>
      <c r="AH769" s="3098"/>
      <c r="AI769" s="3098"/>
      <c r="AJ769" s="3098"/>
      <c r="AK769" s="3098"/>
      <c r="AL769" s="3098"/>
      <c r="AM769" s="3098"/>
      <c r="AN769" s="3098"/>
      <c r="AO769" s="3143"/>
      <c r="AP769" s="3143"/>
      <c r="AQ769" s="3143"/>
      <c r="AR769" s="3143"/>
      <c r="AS769" s="3143"/>
      <c r="AT769" s="3143"/>
      <c r="AU769" s="3143"/>
      <c r="AV769" s="3143"/>
      <c r="AW769" s="3143"/>
      <c r="AX769" s="3143"/>
      <c r="AY769" s="3143"/>
      <c r="AZ769" s="3143"/>
      <c r="BA769" s="3143"/>
      <c r="BB769" s="3143"/>
      <c r="BC769" s="3143"/>
      <c r="BD769" s="3143"/>
      <c r="BE769" s="3143"/>
      <c r="BF769" s="3143"/>
      <c r="BG769" s="3143"/>
      <c r="BH769" s="3143"/>
      <c r="BI769" s="3143"/>
      <c r="BJ769" s="3143"/>
      <c r="BK769" s="3143"/>
      <c r="BL769" s="3143"/>
      <c r="BM769" s="3143"/>
      <c r="BN769" s="3143"/>
      <c r="BO769" s="3143"/>
      <c r="BP769" s="3143"/>
      <c r="BQ769" s="3189"/>
      <c r="BR769" s="3189"/>
      <c r="BS769" s="3189"/>
      <c r="BT769" s="3189"/>
      <c r="BU769" s="3189"/>
      <c r="BV769" s="3189"/>
      <c r="BW769" s="3189"/>
      <c r="BX769" s="3189"/>
      <c r="BY769" s="3189"/>
      <c r="BZ769" s="3189"/>
      <c r="CA769" s="3143"/>
      <c r="CB769" s="3143"/>
      <c r="CC769" s="3143"/>
    </row>
    <row r="770" spans="1:81" ht="16.5" customHeight="1">
      <c r="A770" s="3143"/>
      <c r="B770" s="3143"/>
      <c r="C770" s="3143"/>
      <c r="D770" s="3143"/>
      <c r="E770" s="3143"/>
      <c r="F770" s="3143"/>
      <c r="G770" s="3143"/>
      <c r="H770" s="3143"/>
      <c r="I770" s="3143"/>
      <c r="J770" s="3143"/>
      <c r="K770" s="3143"/>
      <c r="L770" s="3098"/>
      <c r="M770" s="3098"/>
      <c r="N770" s="3098"/>
      <c r="O770" s="3098"/>
      <c r="P770" s="3098"/>
      <c r="Q770" s="3098"/>
      <c r="R770" s="3098"/>
      <c r="S770" s="3098"/>
      <c r="T770" s="3098"/>
      <c r="U770" s="3098"/>
      <c r="V770" s="3098"/>
      <c r="W770" s="3098"/>
      <c r="X770" s="3098"/>
      <c r="Y770" s="3098"/>
      <c r="Z770" s="3098"/>
      <c r="AA770" s="3098"/>
      <c r="AB770" s="3098"/>
      <c r="AC770" s="3098"/>
      <c r="AD770" s="3098"/>
      <c r="AE770" s="3098"/>
      <c r="AF770" s="3098"/>
      <c r="AG770" s="3098"/>
      <c r="AH770" s="3098"/>
      <c r="AI770" s="3098"/>
      <c r="AJ770" s="3098"/>
      <c r="AK770" s="3098"/>
      <c r="AL770" s="3098"/>
      <c r="AM770" s="3098"/>
      <c r="AN770" s="3098"/>
      <c r="AO770" s="3143"/>
      <c r="AP770" s="3143"/>
      <c r="AQ770" s="3143"/>
      <c r="AR770" s="3143"/>
      <c r="AS770" s="3143"/>
      <c r="AT770" s="3143"/>
      <c r="AU770" s="3143"/>
      <c r="AV770" s="3143"/>
      <c r="AW770" s="3143"/>
      <c r="AX770" s="3143"/>
      <c r="AY770" s="3143"/>
      <c r="AZ770" s="3143"/>
      <c r="BA770" s="3143"/>
      <c r="BB770" s="3143"/>
      <c r="BC770" s="3143"/>
      <c r="BD770" s="3143"/>
      <c r="BE770" s="3143"/>
      <c r="BF770" s="3143"/>
      <c r="BG770" s="3143"/>
      <c r="BH770" s="3143"/>
      <c r="BI770" s="3143"/>
      <c r="BJ770" s="3143"/>
      <c r="BK770" s="3143"/>
      <c r="BL770" s="3143"/>
      <c r="BM770" s="3143"/>
      <c r="BN770" s="3143"/>
      <c r="BO770" s="3143"/>
      <c r="BP770" s="3143"/>
      <c r="BQ770" s="3189"/>
      <c r="BR770" s="3189"/>
      <c r="BS770" s="3189"/>
      <c r="BT770" s="3189"/>
      <c r="BU770" s="3189"/>
      <c r="BV770" s="3189"/>
      <c r="BW770" s="3189"/>
      <c r="BX770" s="3189"/>
      <c r="BY770" s="3189"/>
      <c r="BZ770" s="3189"/>
      <c r="CA770" s="3143"/>
      <c r="CB770" s="3143"/>
      <c r="CC770" s="3143"/>
    </row>
    <row r="771" spans="1:81" ht="16.5" customHeight="1">
      <c r="A771" s="3143"/>
      <c r="B771" s="3143"/>
      <c r="C771" s="3143"/>
      <c r="D771" s="3143"/>
      <c r="E771" s="3143"/>
      <c r="F771" s="3143"/>
      <c r="G771" s="3143"/>
      <c r="H771" s="3143"/>
      <c r="I771" s="3143"/>
      <c r="J771" s="3143"/>
      <c r="K771" s="3143"/>
      <c r="L771" s="3098"/>
      <c r="M771" s="3098"/>
      <c r="N771" s="3098"/>
      <c r="O771" s="3098"/>
      <c r="P771" s="3098"/>
      <c r="Q771" s="3098"/>
      <c r="R771" s="3098"/>
      <c r="S771" s="3098"/>
      <c r="T771" s="3098"/>
      <c r="U771" s="3098"/>
      <c r="V771" s="3098"/>
      <c r="W771" s="3098"/>
      <c r="X771" s="3098"/>
      <c r="Y771" s="3098"/>
      <c r="Z771" s="3098"/>
      <c r="AA771" s="3098"/>
      <c r="AB771" s="3098"/>
      <c r="AC771" s="3098"/>
      <c r="AD771" s="3098"/>
      <c r="AE771" s="3098"/>
      <c r="AF771" s="3098"/>
      <c r="AG771" s="3098"/>
      <c r="AH771" s="3098"/>
      <c r="AI771" s="3098"/>
      <c r="AJ771" s="3098"/>
      <c r="AK771" s="3098"/>
      <c r="AL771" s="3098"/>
      <c r="AM771" s="3098"/>
      <c r="AN771" s="3098"/>
      <c r="AO771" s="3143"/>
      <c r="AP771" s="3143"/>
      <c r="AQ771" s="3143"/>
      <c r="AR771" s="3143"/>
      <c r="AS771" s="3143"/>
      <c r="AT771" s="3143"/>
      <c r="AU771" s="3143"/>
      <c r="AV771" s="3143"/>
      <c r="AW771" s="3143"/>
      <c r="AX771" s="3143"/>
      <c r="AY771" s="3143"/>
      <c r="AZ771" s="3143"/>
      <c r="BA771" s="3143"/>
      <c r="BB771" s="3143"/>
      <c r="BC771" s="3143"/>
      <c r="BD771" s="3143"/>
      <c r="BE771" s="3143"/>
      <c r="BF771" s="3143"/>
      <c r="BG771" s="3143"/>
      <c r="BH771" s="3143"/>
      <c r="BI771" s="3143"/>
      <c r="BJ771" s="3143"/>
      <c r="BK771" s="3143"/>
      <c r="BL771" s="3143"/>
      <c r="BM771" s="3143"/>
      <c r="BN771" s="3143"/>
      <c r="BO771" s="3143"/>
      <c r="BP771" s="3143"/>
      <c r="BQ771" s="3189"/>
      <c r="BR771" s="3189"/>
      <c r="BS771" s="3189"/>
      <c r="BT771" s="3189"/>
      <c r="BU771" s="3189"/>
      <c r="BV771" s="3189"/>
      <c r="BW771" s="3189"/>
      <c r="BX771" s="3189"/>
      <c r="BY771" s="3189"/>
      <c r="BZ771" s="3189"/>
      <c r="CA771" s="3143"/>
      <c r="CB771" s="3143"/>
      <c r="CC771" s="3143"/>
    </row>
    <row r="772" spans="1:81" ht="16.5" customHeight="1">
      <c r="A772" s="3143"/>
      <c r="B772" s="3143"/>
      <c r="C772" s="3143"/>
      <c r="D772" s="3143"/>
      <c r="E772" s="3143"/>
      <c r="F772" s="3143"/>
      <c r="G772" s="3143"/>
      <c r="H772" s="3143"/>
      <c r="I772" s="3143"/>
      <c r="J772" s="3143"/>
      <c r="K772" s="3143"/>
      <c r="L772" s="3098"/>
      <c r="M772" s="3098"/>
      <c r="N772" s="3098"/>
      <c r="O772" s="3098"/>
      <c r="P772" s="3098"/>
      <c r="Q772" s="3098"/>
      <c r="R772" s="3098"/>
      <c r="S772" s="3098"/>
      <c r="T772" s="3098"/>
      <c r="U772" s="3098"/>
      <c r="V772" s="3098"/>
      <c r="W772" s="3098"/>
      <c r="X772" s="3098"/>
      <c r="Y772" s="3098"/>
      <c r="Z772" s="3098"/>
      <c r="AA772" s="3098"/>
      <c r="AB772" s="3098"/>
      <c r="AC772" s="3098"/>
      <c r="AD772" s="3098"/>
      <c r="AE772" s="3098"/>
      <c r="AF772" s="3098"/>
      <c r="AG772" s="3098"/>
      <c r="AH772" s="3098"/>
      <c r="AI772" s="3098"/>
      <c r="AJ772" s="3098"/>
      <c r="AK772" s="3098"/>
      <c r="AL772" s="3098"/>
      <c r="AM772" s="3098"/>
      <c r="AN772" s="3098"/>
      <c r="AO772" s="3143"/>
      <c r="AP772" s="3143"/>
      <c r="AQ772" s="3143"/>
      <c r="AR772" s="3143"/>
      <c r="AS772" s="3143"/>
      <c r="AT772" s="3143"/>
      <c r="AU772" s="3143"/>
      <c r="AV772" s="3143"/>
      <c r="AW772" s="3143"/>
      <c r="AX772" s="3143"/>
      <c r="AY772" s="3143"/>
      <c r="AZ772" s="3143"/>
      <c r="BA772" s="3143"/>
      <c r="BB772" s="3143"/>
      <c r="BC772" s="3143"/>
      <c r="BD772" s="3143"/>
      <c r="BE772" s="3143"/>
      <c r="BF772" s="3143"/>
      <c r="BG772" s="3143"/>
      <c r="BH772" s="3143"/>
      <c r="BI772" s="3143"/>
      <c r="BJ772" s="3143"/>
      <c r="BK772" s="3143"/>
      <c r="BL772" s="3143"/>
      <c r="BM772" s="3143"/>
      <c r="BN772" s="3143"/>
      <c r="BO772" s="3143"/>
      <c r="BP772" s="3143"/>
      <c r="BQ772" s="3189"/>
      <c r="BR772" s="3189"/>
      <c r="BS772" s="3189"/>
      <c r="BT772" s="3189"/>
      <c r="BU772" s="3189"/>
      <c r="BV772" s="3189"/>
      <c r="BW772" s="3189"/>
      <c r="BX772" s="3189"/>
      <c r="BY772" s="3189"/>
      <c r="BZ772" s="3189"/>
      <c r="CA772" s="3143"/>
      <c r="CB772" s="3143"/>
      <c r="CC772" s="3143"/>
    </row>
    <row r="773" spans="1:81" ht="16.5" customHeight="1">
      <c r="A773" s="3143"/>
      <c r="B773" s="3143"/>
      <c r="C773" s="3143"/>
      <c r="D773" s="3143"/>
      <c r="E773" s="3143"/>
      <c r="F773" s="3143"/>
      <c r="G773" s="3143"/>
      <c r="H773" s="3143"/>
      <c r="I773" s="3143"/>
      <c r="J773" s="3143"/>
      <c r="K773" s="3143"/>
      <c r="L773" s="3098"/>
      <c r="M773" s="3098"/>
      <c r="N773" s="3098"/>
      <c r="O773" s="3098"/>
      <c r="P773" s="3098"/>
      <c r="Q773" s="3098"/>
      <c r="R773" s="3098"/>
      <c r="S773" s="3098"/>
      <c r="T773" s="3098"/>
      <c r="U773" s="3098"/>
      <c r="V773" s="3098"/>
      <c r="W773" s="3098"/>
      <c r="X773" s="3098"/>
      <c r="Y773" s="3098"/>
      <c r="Z773" s="3098"/>
      <c r="AA773" s="3098"/>
      <c r="AB773" s="3098"/>
      <c r="AC773" s="3098"/>
      <c r="AD773" s="3098"/>
      <c r="AE773" s="3098"/>
      <c r="AF773" s="3098"/>
      <c r="AG773" s="3098"/>
      <c r="AH773" s="3098"/>
      <c r="AI773" s="3098"/>
      <c r="AJ773" s="3098"/>
      <c r="AK773" s="3098"/>
      <c r="AL773" s="3098"/>
      <c r="AM773" s="3098"/>
      <c r="AN773" s="3098"/>
      <c r="AO773" s="3143"/>
      <c r="AP773" s="3143"/>
      <c r="AQ773" s="3143"/>
      <c r="AR773" s="3143"/>
      <c r="AS773" s="3143"/>
      <c r="AT773" s="3143"/>
      <c r="AU773" s="3143"/>
      <c r="AV773" s="3143"/>
      <c r="AW773" s="3143"/>
      <c r="AX773" s="3143"/>
      <c r="AY773" s="3143"/>
      <c r="AZ773" s="3143"/>
      <c r="BA773" s="3143"/>
      <c r="BB773" s="3143"/>
      <c r="BC773" s="3143"/>
      <c r="BD773" s="3143"/>
      <c r="BE773" s="3143"/>
      <c r="BF773" s="3143"/>
      <c r="BG773" s="3143"/>
      <c r="BH773" s="3143"/>
      <c r="BI773" s="3143"/>
      <c r="BJ773" s="3143"/>
      <c r="BK773" s="3143"/>
      <c r="BL773" s="3143"/>
      <c r="BM773" s="3143"/>
      <c r="BN773" s="3143"/>
      <c r="BO773" s="3143"/>
      <c r="BP773" s="3143"/>
      <c r="BQ773" s="3189"/>
      <c r="BR773" s="3189"/>
      <c r="BS773" s="3189"/>
      <c r="BT773" s="3189"/>
      <c r="BU773" s="3189"/>
      <c r="BV773" s="3189"/>
      <c r="BW773" s="3189"/>
      <c r="BX773" s="3189"/>
      <c r="BY773" s="3189"/>
      <c r="BZ773" s="3189"/>
      <c r="CA773" s="3143"/>
      <c r="CB773" s="3143"/>
      <c r="CC773" s="3143"/>
    </row>
    <row r="774" spans="1:81" ht="16.5" customHeight="1">
      <c r="A774" s="3143"/>
      <c r="B774" s="3143"/>
      <c r="C774" s="3143"/>
      <c r="D774" s="3143"/>
      <c r="E774" s="3143"/>
      <c r="F774" s="3143"/>
      <c r="G774" s="3143"/>
      <c r="H774" s="3143"/>
      <c r="I774" s="3143"/>
      <c r="J774" s="3143"/>
      <c r="K774" s="3143"/>
      <c r="L774" s="3098"/>
      <c r="M774" s="3098"/>
      <c r="N774" s="3098"/>
      <c r="O774" s="3098"/>
      <c r="P774" s="3098"/>
      <c r="Q774" s="3098"/>
      <c r="R774" s="3098"/>
      <c r="S774" s="3098"/>
      <c r="T774" s="3098"/>
      <c r="U774" s="3098"/>
      <c r="V774" s="3098"/>
      <c r="W774" s="3098"/>
      <c r="X774" s="3098"/>
      <c r="Y774" s="3098"/>
      <c r="Z774" s="3098"/>
      <c r="AA774" s="3098"/>
      <c r="AB774" s="3098"/>
      <c r="AC774" s="3098"/>
      <c r="AD774" s="3098"/>
      <c r="AE774" s="3098"/>
      <c r="AF774" s="3098"/>
      <c r="AG774" s="3098"/>
      <c r="AH774" s="3098"/>
      <c r="AI774" s="3098"/>
      <c r="AJ774" s="3098"/>
      <c r="AK774" s="3098"/>
      <c r="AL774" s="3098"/>
      <c r="AM774" s="3098"/>
      <c r="AN774" s="3098"/>
      <c r="AO774" s="3143"/>
      <c r="AP774" s="3143"/>
      <c r="AQ774" s="3143"/>
      <c r="AR774" s="3143"/>
      <c r="AS774" s="3143"/>
      <c r="AT774" s="3143"/>
      <c r="AU774" s="3143"/>
      <c r="AV774" s="3143"/>
      <c r="AW774" s="3143"/>
      <c r="AX774" s="3143"/>
      <c r="AY774" s="3143"/>
      <c r="AZ774" s="3143"/>
      <c r="BA774" s="3143"/>
      <c r="BB774" s="3143"/>
      <c r="BC774" s="3143"/>
      <c r="BD774" s="3143"/>
      <c r="BE774" s="3143"/>
      <c r="BF774" s="3143"/>
      <c r="BG774" s="3143"/>
      <c r="BH774" s="3143"/>
      <c r="BI774" s="3143"/>
      <c r="BJ774" s="3143"/>
      <c r="BK774" s="3143"/>
      <c r="BL774" s="3143"/>
      <c r="BM774" s="3143"/>
      <c r="BN774" s="3143"/>
      <c r="BO774" s="3143"/>
      <c r="BP774" s="3143"/>
      <c r="BQ774" s="3189"/>
      <c r="BR774" s="3189"/>
      <c r="BS774" s="3189"/>
      <c r="BT774" s="3189"/>
      <c r="BU774" s="3189"/>
      <c r="BV774" s="3189"/>
      <c r="BW774" s="3189"/>
      <c r="BX774" s="3189"/>
      <c r="BY774" s="3189"/>
      <c r="BZ774" s="3189"/>
      <c r="CA774" s="3143"/>
      <c r="CB774" s="3143"/>
      <c r="CC774" s="3143"/>
    </row>
    <row r="775" spans="1:81" ht="16.5" customHeight="1">
      <c r="A775" s="3143"/>
      <c r="B775" s="3143"/>
      <c r="C775" s="3143"/>
      <c r="D775" s="3143"/>
      <c r="E775" s="3143"/>
      <c r="F775" s="3143"/>
      <c r="G775" s="3143"/>
      <c r="H775" s="3143"/>
      <c r="I775" s="3143"/>
      <c r="J775" s="3143"/>
      <c r="K775" s="3143"/>
      <c r="L775" s="3098"/>
      <c r="M775" s="3098"/>
      <c r="N775" s="3098"/>
      <c r="O775" s="3098"/>
      <c r="P775" s="3098"/>
      <c r="Q775" s="3098"/>
      <c r="R775" s="3098"/>
      <c r="S775" s="3098"/>
      <c r="T775" s="3098"/>
      <c r="U775" s="3098"/>
      <c r="V775" s="3098"/>
      <c r="W775" s="3098"/>
      <c r="X775" s="3098"/>
      <c r="Y775" s="3098"/>
      <c r="Z775" s="3098"/>
      <c r="AA775" s="3098"/>
      <c r="AB775" s="3098"/>
      <c r="AC775" s="3098"/>
      <c r="AD775" s="3098"/>
      <c r="AE775" s="3098"/>
      <c r="AF775" s="3098"/>
      <c r="AG775" s="3098"/>
      <c r="AH775" s="3098"/>
      <c r="AI775" s="3098"/>
      <c r="AJ775" s="3098"/>
      <c r="AK775" s="3098"/>
      <c r="AL775" s="3098"/>
      <c r="AM775" s="3098"/>
      <c r="AN775" s="3098"/>
      <c r="AO775" s="3143"/>
      <c r="AP775" s="3143"/>
      <c r="AQ775" s="3143"/>
      <c r="AR775" s="3143"/>
      <c r="AS775" s="3143"/>
      <c r="AT775" s="3143"/>
      <c r="AU775" s="3143"/>
      <c r="AV775" s="3143"/>
      <c r="AW775" s="3143"/>
      <c r="AX775" s="3143"/>
      <c r="AY775" s="3143"/>
      <c r="AZ775" s="3143"/>
      <c r="BA775" s="3143"/>
      <c r="BB775" s="3143"/>
      <c r="BC775" s="3143"/>
      <c r="BD775" s="3143"/>
      <c r="BE775" s="3143"/>
      <c r="BF775" s="3143"/>
      <c r="BG775" s="3143"/>
      <c r="BH775" s="3143"/>
      <c r="BI775" s="3143"/>
      <c r="BJ775" s="3143"/>
      <c r="BK775" s="3143"/>
      <c r="BL775" s="3143"/>
      <c r="BM775" s="3143"/>
      <c r="BN775" s="3143"/>
      <c r="BO775" s="3143"/>
      <c r="BP775" s="3143"/>
      <c r="BQ775" s="3189"/>
      <c r="BR775" s="3189"/>
      <c r="BS775" s="3189"/>
      <c r="BT775" s="3189"/>
      <c r="BU775" s="3189"/>
      <c r="BV775" s="3189"/>
      <c r="BW775" s="3189"/>
      <c r="BX775" s="3189"/>
      <c r="BY775" s="3189"/>
      <c r="BZ775" s="3189"/>
      <c r="CA775" s="3143"/>
      <c r="CB775" s="3143"/>
      <c r="CC775" s="3143"/>
    </row>
    <row r="776" spans="1:81" ht="16.5" customHeight="1">
      <c r="A776" s="3143"/>
      <c r="B776" s="3143"/>
      <c r="C776" s="3143"/>
      <c r="D776" s="3143"/>
      <c r="E776" s="3143"/>
      <c r="F776" s="3143"/>
      <c r="G776" s="3143"/>
      <c r="H776" s="3143"/>
      <c r="I776" s="3143"/>
      <c r="J776" s="3143"/>
      <c r="K776" s="3143"/>
      <c r="L776" s="3098"/>
      <c r="M776" s="3098"/>
      <c r="N776" s="3098"/>
      <c r="O776" s="3098"/>
      <c r="P776" s="3098"/>
      <c r="Q776" s="3098"/>
      <c r="R776" s="3098"/>
      <c r="S776" s="3098"/>
      <c r="T776" s="3098"/>
      <c r="U776" s="3098"/>
      <c r="V776" s="3098"/>
      <c r="W776" s="3098"/>
      <c r="X776" s="3098"/>
      <c r="Y776" s="3098"/>
      <c r="Z776" s="3098"/>
      <c r="AA776" s="3098"/>
      <c r="AB776" s="3098"/>
      <c r="AC776" s="3098"/>
      <c r="AD776" s="3098"/>
      <c r="AE776" s="3098"/>
      <c r="AF776" s="3098"/>
      <c r="AG776" s="3098"/>
      <c r="AH776" s="3098"/>
      <c r="AI776" s="3098"/>
      <c r="AJ776" s="3098"/>
      <c r="AK776" s="3098"/>
      <c r="AL776" s="3098"/>
      <c r="AM776" s="3098"/>
      <c r="AN776" s="3098"/>
      <c r="AO776" s="3143"/>
      <c r="AP776" s="3143"/>
      <c r="AQ776" s="3143"/>
      <c r="AR776" s="3143"/>
      <c r="AS776" s="3143"/>
      <c r="AT776" s="3143"/>
      <c r="AU776" s="3143"/>
      <c r="AV776" s="3143"/>
      <c r="AW776" s="3143"/>
      <c r="AX776" s="3143"/>
      <c r="AY776" s="3143"/>
      <c r="AZ776" s="3143"/>
      <c r="BA776" s="3143"/>
      <c r="BB776" s="3143"/>
      <c r="BC776" s="3143"/>
      <c r="BD776" s="3143"/>
      <c r="BE776" s="3143"/>
      <c r="BF776" s="3143"/>
      <c r="BG776" s="3143"/>
      <c r="BH776" s="3143"/>
      <c r="BI776" s="3143"/>
      <c r="BJ776" s="3143"/>
      <c r="BK776" s="3143"/>
      <c r="BL776" s="3143"/>
      <c r="BM776" s="3143"/>
      <c r="BN776" s="3143"/>
      <c r="BO776" s="3143"/>
      <c r="BP776" s="3143"/>
      <c r="BQ776" s="3189"/>
      <c r="BR776" s="3189"/>
      <c r="BS776" s="3189"/>
      <c r="BT776" s="3189"/>
      <c r="BU776" s="3189"/>
      <c r="BV776" s="3189"/>
      <c r="BW776" s="3189"/>
      <c r="BX776" s="3189"/>
      <c r="BY776" s="3189"/>
      <c r="BZ776" s="3189"/>
      <c r="CA776" s="3143"/>
      <c r="CB776" s="3143"/>
      <c r="CC776" s="3143"/>
    </row>
    <row r="777" spans="1:81" ht="16.5" customHeight="1">
      <c r="A777" s="3143"/>
      <c r="B777" s="3143"/>
      <c r="C777" s="3143"/>
      <c r="D777" s="3143"/>
      <c r="E777" s="3143"/>
      <c r="F777" s="3143"/>
      <c r="G777" s="3143"/>
      <c r="H777" s="3143"/>
      <c r="I777" s="3143"/>
      <c r="J777" s="3143"/>
      <c r="K777" s="3143"/>
      <c r="L777" s="3098"/>
      <c r="M777" s="3098"/>
      <c r="N777" s="3098"/>
      <c r="O777" s="3098"/>
      <c r="P777" s="3098"/>
      <c r="Q777" s="3098"/>
      <c r="R777" s="3098"/>
      <c r="S777" s="3098"/>
      <c r="T777" s="3098"/>
      <c r="U777" s="3098"/>
      <c r="V777" s="3098"/>
      <c r="W777" s="3098"/>
      <c r="X777" s="3098"/>
      <c r="Y777" s="3098"/>
      <c r="Z777" s="3098"/>
      <c r="AA777" s="3098"/>
      <c r="AB777" s="3098"/>
      <c r="AC777" s="3098"/>
      <c r="AD777" s="3098"/>
      <c r="AE777" s="3098"/>
      <c r="AF777" s="3098"/>
      <c r="AG777" s="3098"/>
      <c r="AH777" s="3098"/>
      <c r="AI777" s="3098"/>
      <c r="AJ777" s="3098"/>
      <c r="AK777" s="3098"/>
      <c r="AL777" s="3098"/>
      <c r="AM777" s="3098"/>
      <c r="AN777" s="3098"/>
      <c r="AO777" s="3143"/>
      <c r="AP777" s="3143"/>
      <c r="AQ777" s="3143"/>
      <c r="AR777" s="3143"/>
      <c r="AS777" s="3143"/>
      <c r="AT777" s="3143"/>
      <c r="AU777" s="3143"/>
      <c r="AV777" s="3143"/>
      <c r="AW777" s="3143"/>
      <c r="AX777" s="3143"/>
      <c r="AY777" s="3143"/>
      <c r="AZ777" s="3143"/>
      <c r="BA777" s="3143"/>
      <c r="BB777" s="3143"/>
      <c r="BC777" s="3143"/>
      <c r="BD777" s="3143"/>
      <c r="BE777" s="3143"/>
      <c r="BF777" s="3143"/>
      <c r="BG777" s="3143"/>
      <c r="BH777" s="3143"/>
      <c r="BI777" s="3143"/>
      <c r="BJ777" s="3143"/>
      <c r="BK777" s="3143"/>
      <c r="BL777" s="3143"/>
      <c r="BM777" s="3143"/>
      <c r="BN777" s="3143"/>
      <c r="BO777" s="3143"/>
      <c r="BP777" s="3143"/>
      <c r="BQ777" s="3189"/>
      <c r="BR777" s="3189"/>
      <c r="BS777" s="3189"/>
      <c r="BT777" s="3189"/>
      <c r="BU777" s="3189"/>
      <c r="BV777" s="3189"/>
      <c r="BW777" s="3189"/>
      <c r="BX777" s="3189"/>
      <c r="BY777" s="3189"/>
      <c r="BZ777" s="3189"/>
      <c r="CA777" s="3143"/>
      <c r="CB777" s="3143"/>
      <c r="CC777" s="3143"/>
    </row>
    <row r="778" spans="1:81" ht="16.5" customHeight="1">
      <c r="A778" s="3143"/>
      <c r="B778" s="3143"/>
      <c r="C778" s="3143"/>
      <c r="D778" s="3143"/>
      <c r="E778" s="3143"/>
      <c r="F778" s="3143"/>
      <c r="G778" s="3143"/>
      <c r="H778" s="3143"/>
      <c r="I778" s="3143"/>
      <c r="J778" s="3143"/>
      <c r="K778" s="3143"/>
      <c r="L778" s="3098"/>
      <c r="M778" s="3098"/>
      <c r="N778" s="3098"/>
      <c r="O778" s="3098"/>
      <c r="P778" s="3098"/>
      <c r="Q778" s="3098"/>
      <c r="R778" s="3098"/>
      <c r="S778" s="3098"/>
      <c r="T778" s="3098"/>
      <c r="U778" s="3098"/>
      <c r="V778" s="3098"/>
      <c r="W778" s="3098"/>
      <c r="X778" s="3098"/>
      <c r="Y778" s="3098"/>
      <c r="Z778" s="3098"/>
      <c r="AA778" s="3098"/>
      <c r="AB778" s="3098"/>
      <c r="AC778" s="3098"/>
      <c r="AD778" s="3098"/>
      <c r="AE778" s="3098"/>
      <c r="AF778" s="3098"/>
      <c r="AG778" s="3098"/>
      <c r="AH778" s="3098"/>
      <c r="AI778" s="3098"/>
      <c r="AJ778" s="3098"/>
      <c r="AK778" s="3098"/>
      <c r="AL778" s="3098"/>
      <c r="AM778" s="3098"/>
      <c r="AN778" s="3098"/>
      <c r="AO778" s="3143"/>
      <c r="AP778" s="3143"/>
      <c r="AQ778" s="3143"/>
      <c r="AR778" s="3143"/>
      <c r="AS778" s="3143"/>
      <c r="AT778" s="3143"/>
      <c r="AU778" s="3143"/>
      <c r="AV778" s="3143"/>
      <c r="AW778" s="3143"/>
      <c r="AX778" s="3143"/>
      <c r="AY778" s="3143"/>
      <c r="AZ778" s="3143"/>
      <c r="BA778" s="3143"/>
      <c r="BB778" s="3143"/>
      <c r="BC778" s="3143"/>
      <c r="BD778" s="3143"/>
      <c r="BE778" s="3143"/>
      <c r="BF778" s="3143"/>
      <c r="BG778" s="3143"/>
      <c r="BH778" s="3143"/>
      <c r="BI778" s="3143"/>
      <c r="BJ778" s="3143"/>
      <c r="BK778" s="3143"/>
      <c r="BL778" s="3143"/>
      <c r="BM778" s="3143"/>
      <c r="BN778" s="3143"/>
      <c r="BO778" s="3143"/>
      <c r="BP778" s="3143"/>
      <c r="BQ778" s="3189"/>
      <c r="BR778" s="3189"/>
      <c r="BS778" s="3189"/>
      <c r="BT778" s="3189"/>
      <c r="BU778" s="3189"/>
      <c r="BV778" s="3189"/>
      <c r="BW778" s="3189"/>
      <c r="BX778" s="3189"/>
      <c r="BY778" s="3189"/>
      <c r="BZ778" s="3189"/>
      <c r="CA778" s="3143"/>
      <c r="CB778" s="3143"/>
      <c r="CC778" s="3143"/>
    </row>
    <row r="779" spans="1:81" ht="16.5" customHeight="1">
      <c r="A779" s="3143"/>
      <c r="B779" s="3143"/>
      <c r="C779" s="3143"/>
      <c r="D779" s="3143"/>
      <c r="E779" s="3143"/>
      <c r="F779" s="3143"/>
      <c r="G779" s="3143"/>
      <c r="H779" s="3143"/>
      <c r="I779" s="3143"/>
      <c r="J779" s="3143"/>
      <c r="K779" s="3143"/>
      <c r="L779" s="3098"/>
      <c r="M779" s="3098"/>
      <c r="N779" s="3098"/>
      <c r="O779" s="3098"/>
      <c r="P779" s="3098"/>
      <c r="Q779" s="3098"/>
      <c r="R779" s="3098"/>
      <c r="S779" s="3098"/>
      <c r="T779" s="3098"/>
      <c r="U779" s="3098"/>
      <c r="V779" s="3098"/>
      <c r="W779" s="3098"/>
      <c r="X779" s="3098"/>
      <c r="Y779" s="3098"/>
      <c r="Z779" s="3098"/>
      <c r="AA779" s="3098"/>
      <c r="AB779" s="3098"/>
      <c r="AC779" s="3098"/>
      <c r="AD779" s="3098"/>
      <c r="AE779" s="3098"/>
      <c r="AF779" s="3098"/>
      <c r="AG779" s="3098"/>
      <c r="AH779" s="3098"/>
      <c r="AI779" s="3098"/>
      <c r="AJ779" s="3098"/>
      <c r="AK779" s="3098"/>
      <c r="AL779" s="3098"/>
      <c r="AM779" s="3098"/>
      <c r="AN779" s="3098"/>
      <c r="AO779" s="3143"/>
      <c r="AP779" s="3143"/>
      <c r="AQ779" s="3143"/>
      <c r="AR779" s="3143"/>
      <c r="AS779" s="3143"/>
      <c r="AT779" s="3143"/>
      <c r="AU779" s="3143"/>
      <c r="AV779" s="3143"/>
      <c r="AW779" s="3143"/>
      <c r="AX779" s="3143"/>
      <c r="AY779" s="3143"/>
      <c r="AZ779" s="3143"/>
      <c r="BA779" s="3143"/>
      <c r="BB779" s="3143"/>
      <c r="BC779" s="3143"/>
      <c r="BD779" s="3143"/>
      <c r="BE779" s="3143"/>
      <c r="BF779" s="3143"/>
      <c r="BG779" s="3143"/>
      <c r="BH779" s="3143"/>
      <c r="BI779" s="3143"/>
      <c r="BJ779" s="3143"/>
      <c r="BK779" s="3143"/>
      <c r="BL779" s="3143"/>
      <c r="BM779" s="3143"/>
      <c r="BN779" s="3143"/>
      <c r="BO779" s="3143"/>
      <c r="BP779" s="3143"/>
      <c r="BQ779" s="3189"/>
      <c r="BR779" s="3189"/>
      <c r="BS779" s="3189"/>
      <c r="BT779" s="3189"/>
      <c r="BU779" s="3189"/>
      <c r="BV779" s="3189"/>
      <c r="BW779" s="3189"/>
      <c r="BX779" s="3189"/>
      <c r="BY779" s="3189"/>
      <c r="BZ779" s="3189"/>
      <c r="CA779" s="3143"/>
      <c r="CB779" s="3143"/>
      <c r="CC779" s="3143"/>
    </row>
    <row r="780" spans="1:81" ht="16.5" customHeight="1">
      <c r="A780" s="3143"/>
      <c r="B780" s="3143"/>
      <c r="C780" s="3143"/>
      <c r="D780" s="3143"/>
      <c r="E780" s="3143"/>
      <c r="F780" s="3143"/>
      <c r="G780" s="3143"/>
      <c r="H780" s="3143"/>
      <c r="I780" s="3143"/>
      <c r="J780" s="3143"/>
      <c r="K780" s="3143"/>
      <c r="L780" s="3098"/>
      <c r="M780" s="3098"/>
      <c r="N780" s="3098"/>
      <c r="O780" s="3098"/>
      <c r="P780" s="3098"/>
      <c r="Q780" s="3098"/>
      <c r="R780" s="3098"/>
      <c r="S780" s="3098"/>
      <c r="T780" s="3098"/>
      <c r="U780" s="3098"/>
      <c r="V780" s="3098"/>
      <c r="W780" s="3098"/>
      <c r="X780" s="3098"/>
      <c r="Y780" s="3098"/>
      <c r="Z780" s="3098"/>
      <c r="AA780" s="3098"/>
      <c r="AB780" s="3098"/>
      <c r="AC780" s="3098"/>
      <c r="AD780" s="3098"/>
      <c r="AE780" s="3098"/>
      <c r="AF780" s="3098"/>
      <c r="AG780" s="3098"/>
      <c r="AH780" s="3098"/>
      <c r="AI780" s="3098"/>
      <c r="AJ780" s="3098"/>
      <c r="AK780" s="3098"/>
      <c r="AL780" s="3098"/>
      <c r="AM780" s="3098"/>
      <c r="AN780" s="3098"/>
      <c r="AO780" s="3143"/>
      <c r="AP780" s="3143"/>
      <c r="AQ780" s="3143"/>
      <c r="AR780" s="3143"/>
      <c r="AS780" s="3143"/>
      <c r="AT780" s="3143"/>
      <c r="AU780" s="3143"/>
      <c r="AV780" s="3143"/>
      <c r="AW780" s="3143"/>
      <c r="AX780" s="3143"/>
      <c r="AY780" s="3143"/>
      <c r="AZ780" s="3143"/>
      <c r="BA780" s="3143"/>
      <c r="BB780" s="3143"/>
      <c r="BC780" s="3143"/>
      <c r="BD780" s="3143"/>
      <c r="BE780" s="3143"/>
      <c r="BF780" s="3143"/>
      <c r="BG780" s="3143"/>
      <c r="BH780" s="3143"/>
      <c r="BI780" s="3143"/>
      <c r="BJ780" s="3143"/>
      <c r="BK780" s="3143"/>
      <c r="BL780" s="3143"/>
      <c r="BM780" s="3143"/>
      <c r="BN780" s="3143"/>
      <c r="BO780" s="3143"/>
      <c r="BP780" s="3143"/>
      <c r="BQ780" s="3189"/>
      <c r="BR780" s="3189"/>
      <c r="BS780" s="3189"/>
      <c r="BT780" s="3189"/>
      <c r="BU780" s="3189"/>
      <c r="BV780" s="3189"/>
      <c r="BW780" s="3189"/>
      <c r="BX780" s="3189"/>
      <c r="BY780" s="3189"/>
      <c r="BZ780" s="3189"/>
      <c r="CA780" s="3143"/>
      <c r="CB780" s="3143"/>
      <c r="CC780" s="3143"/>
    </row>
    <row r="781" spans="1:81" ht="16.5" customHeight="1">
      <c r="A781" s="3143"/>
      <c r="B781" s="3143"/>
      <c r="C781" s="3143"/>
      <c r="D781" s="3143"/>
      <c r="E781" s="3143"/>
      <c r="F781" s="3143"/>
      <c r="G781" s="3143"/>
      <c r="H781" s="3143"/>
      <c r="I781" s="3143"/>
      <c r="J781" s="3143"/>
      <c r="K781" s="3143"/>
      <c r="L781" s="3098"/>
      <c r="M781" s="3098"/>
      <c r="N781" s="3098"/>
      <c r="O781" s="3098"/>
      <c r="P781" s="3098"/>
      <c r="Q781" s="3098"/>
      <c r="R781" s="3098"/>
      <c r="S781" s="3098"/>
      <c r="T781" s="3098"/>
      <c r="U781" s="3098"/>
      <c r="V781" s="3098"/>
      <c r="W781" s="3098"/>
      <c r="X781" s="3098"/>
      <c r="Y781" s="3098"/>
      <c r="Z781" s="3098"/>
      <c r="AA781" s="3098"/>
      <c r="AB781" s="3098"/>
      <c r="AC781" s="3098"/>
      <c r="AD781" s="3098"/>
      <c r="AE781" s="3098"/>
      <c r="AF781" s="3098"/>
      <c r="AG781" s="3098"/>
      <c r="AH781" s="3098"/>
      <c r="AI781" s="3098"/>
      <c r="AJ781" s="3098"/>
      <c r="AK781" s="3098"/>
      <c r="AL781" s="3098"/>
      <c r="AM781" s="3098"/>
      <c r="AN781" s="3098"/>
      <c r="AO781" s="3143"/>
      <c r="AP781" s="3143"/>
      <c r="AQ781" s="3143"/>
      <c r="AR781" s="3143"/>
      <c r="AS781" s="3143"/>
      <c r="AT781" s="3143"/>
      <c r="AU781" s="3143"/>
      <c r="AV781" s="3143"/>
      <c r="AW781" s="3143"/>
      <c r="AX781" s="3143"/>
      <c r="AY781" s="3143"/>
      <c r="AZ781" s="3143"/>
      <c r="BA781" s="3143"/>
      <c r="BB781" s="3143"/>
      <c r="BC781" s="3143"/>
      <c r="BD781" s="3143"/>
      <c r="BE781" s="3143"/>
      <c r="BF781" s="3143"/>
      <c r="BG781" s="3143"/>
      <c r="BH781" s="3143"/>
      <c r="BI781" s="3143"/>
      <c r="BJ781" s="3143"/>
      <c r="BK781" s="3143"/>
      <c r="BL781" s="3143"/>
      <c r="BM781" s="3143"/>
      <c r="BN781" s="3143"/>
      <c r="BO781" s="3143"/>
      <c r="BP781" s="3143"/>
      <c r="BQ781" s="3189"/>
      <c r="BR781" s="3189"/>
      <c r="BS781" s="3189"/>
      <c r="BT781" s="3189"/>
      <c r="BU781" s="3189"/>
      <c r="BV781" s="3189"/>
      <c r="BW781" s="3189"/>
      <c r="BX781" s="3189"/>
      <c r="BY781" s="3189"/>
      <c r="BZ781" s="3189"/>
      <c r="CA781" s="3143"/>
      <c r="CB781" s="3143"/>
      <c r="CC781" s="3143"/>
    </row>
    <row r="782" spans="1:81" ht="16.5" customHeight="1">
      <c r="A782" s="3143"/>
      <c r="B782" s="3143"/>
      <c r="C782" s="3143"/>
      <c r="D782" s="3143"/>
      <c r="E782" s="3143"/>
      <c r="F782" s="3143"/>
      <c r="G782" s="3143"/>
      <c r="H782" s="3143"/>
      <c r="I782" s="3143"/>
      <c r="J782" s="3143"/>
      <c r="K782" s="3143"/>
      <c r="L782" s="3098"/>
      <c r="M782" s="3098"/>
      <c r="N782" s="3098"/>
      <c r="O782" s="3098"/>
      <c r="P782" s="3098"/>
      <c r="Q782" s="3098"/>
      <c r="R782" s="3098"/>
      <c r="S782" s="3098"/>
      <c r="T782" s="3098"/>
      <c r="U782" s="3098"/>
      <c r="V782" s="3098"/>
      <c r="W782" s="3098"/>
      <c r="X782" s="3098"/>
      <c r="Y782" s="3098"/>
      <c r="Z782" s="3098"/>
      <c r="AA782" s="3098"/>
      <c r="AB782" s="3098"/>
      <c r="AC782" s="3098"/>
      <c r="AD782" s="3098"/>
      <c r="AE782" s="3098"/>
      <c r="AF782" s="3098"/>
      <c r="AG782" s="3098"/>
      <c r="AH782" s="3098"/>
      <c r="AI782" s="3098"/>
      <c r="AJ782" s="3098"/>
      <c r="AK782" s="3098"/>
      <c r="AL782" s="3098"/>
      <c r="AM782" s="3098"/>
      <c r="AN782" s="3098"/>
      <c r="AO782" s="3143"/>
      <c r="AP782" s="3143"/>
      <c r="AQ782" s="3143"/>
      <c r="AR782" s="3143"/>
      <c r="AS782" s="3143"/>
      <c r="AT782" s="3143"/>
      <c r="AU782" s="3143"/>
      <c r="AV782" s="3143"/>
      <c r="AW782" s="3143"/>
      <c r="AX782" s="3143"/>
      <c r="AY782" s="3143"/>
      <c r="AZ782" s="3143"/>
      <c r="BA782" s="3143"/>
      <c r="BB782" s="3143"/>
      <c r="BC782" s="3143"/>
      <c r="BD782" s="3143"/>
      <c r="BE782" s="3143"/>
      <c r="BF782" s="3143"/>
      <c r="BG782" s="3143"/>
      <c r="BH782" s="3143"/>
      <c r="BI782" s="3143"/>
      <c r="BJ782" s="3143"/>
      <c r="BK782" s="3143"/>
      <c r="BL782" s="3143"/>
      <c r="BM782" s="3143"/>
      <c r="BN782" s="3143"/>
      <c r="BO782" s="3143"/>
      <c r="BP782" s="3143"/>
      <c r="BQ782" s="3189"/>
      <c r="BR782" s="3189"/>
      <c r="BS782" s="3189"/>
      <c r="BT782" s="3189"/>
      <c r="BU782" s="3189"/>
      <c r="BV782" s="3189"/>
      <c r="BW782" s="3189"/>
      <c r="BX782" s="3189"/>
      <c r="BY782" s="3189"/>
      <c r="BZ782" s="3189"/>
      <c r="CA782" s="3143"/>
      <c r="CB782" s="3143"/>
      <c r="CC782" s="3143"/>
    </row>
    <row r="783" spans="1:81" ht="16.5" customHeight="1">
      <c r="A783" s="3143"/>
      <c r="B783" s="3143"/>
      <c r="C783" s="3143"/>
      <c r="D783" s="3143"/>
      <c r="E783" s="3143"/>
      <c r="F783" s="3143"/>
      <c r="G783" s="3143"/>
      <c r="H783" s="3143"/>
      <c r="I783" s="3143"/>
      <c r="J783" s="3143"/>
      <c r="K783" s="3143"/>
      <c r="L783" s="3098"/>
      <c r="M783" s="3098"/>
      <c r="N783" s="3098"/>
      <c r="O783" s="3098"/>
      <c r="P783" s="3098"/>
      <c r="Q783" s="3098"/>
      <c r="R783" s="3098"/>
      <c r="S783" s="3098"/>
      <c r="T783" s="3098"/>
      <c r="U783" s="3098"/>
      <c r="V783" s="3098"/>
      <c r="W783" s="3098"/>
      <c r="X783" s="3098"/>
      <c r="Y783" s="3098"/>
      <c r="Z783" s="3098"/>
      <c r="AA783" s="3098"/>
      <c r="AB783" s="3098"/>
      <c r="AC783" s="3098"/>
      <c r="AD783" s="3098"/>
      <c r="AE783" s="3098"/>
      <c r="AF783" s="3098"/>
      <c r="AG783" s="3098"/>
      <c r="AH783" s="3098"/>
      <c r="AI783" s="3098"/>
      <c r="AJ783" s="3098"/>
      <c r="AK783" s="3098"/>
      <c r="AL783" s="3098"/>
      <c r="AM783" s="3098"/>
      <c r="AN783" s="3098"/>
      <c r="AO783" s="3143"/>
      <c r="AP783" s="3143"/>
      <c r="AQ783" s="3143"/>
      <c r="AR783" s="3143"/>
      <c r="AS783" s="3143"/>
      <c r="AT783" s="3143"/>
      <c r="AU783" s="3143"/>
      <c r="AV783" s="3143"/>
      <c r="AW783" s="3143"/>
      <c r="AX783" s="3143"/>
      <c r="AY783" s="3143"/>
      <c r="AZ783" s="3143"/>
      <c r="BA783" s="3143"/>
      <c r="BB783" s="3143"/>
      <c r="BC783" s="3143"/>
      <c r="BD783" s="3143"/>
      <c r="BE783" s="3143"/>
      <c r="BF783" s="3143"/>
      <c r="BG783" s="3143"/>
      <c r="BH783" s="3143"/>
      <c r="BI783" s="3143"/>
      <c r="BJ783" s="3143"/>
      <c r="BK783" s="3143"/>
      <c r="BL783" s="3143"/>
      <c r="BM783" s="3143"/>
      <c r="BN783" s="3143"/>
      <c r="BO783" s="3143"/>
      <c r="BP783" s="3143"/>
      <c r="BQ783" s="3189"/>
      <c r="BR783" s="3189"/>
      <c r="BS783" s="3189"/>
      <c r="BT783" s="3189"/>
      <c r="BU783" s="3189"/>
      <c r="BV783" s="3189"/>
      <c r="BW783" s="3189"/>
      <c r="BX783" s="3189"/>
      <c r="BY783" s="3189"/>
      <c r="BZ783" s="3189"/>
      <c r="CA783" s="3143"/>
      <c r="CB783" s="3143"/>
      <c r="CC783" s="3143"/>
    </row>
    <row r="784" spans="1:81" ht="16.5" customHeight="1">
      <c r="A784" s="3143"/>
      <c r="B784" s="3143"/>
      <c r="C784" s="3143"/>
      <c r="D784" s="3143"/>
      <c r="E784" s="3143"/>
      <c r="F784" s="3143"/>
      <c r="G784" s="3143"/>
      <c r="H784" s="3143"/>
      <c r="I784" s="3143"/>
      <c r="J784" s="3143"/>
      <c r="K784" s="3143"/>
      <c r="L784" s="3098"/>
      <c r="M784" s="3098"/>
      <c r="N784" s="3098"/>
      <c r="O784" s="3098"/>
      <c r="P784" s="3098"/>
      <c r="Q784" s="3098"/>
      <c r="R784" s="3098"/>
      <c r="S784" s="3098"/>
      <c r="T784" s="3098"/>
      <c r="U784" s="3098"/>
      <c r="V784" s="3098"/>
      <c r="W784" s="3098"/>
      <c r="X784" s="3098"/>
      <c r="Y784" s="3098"/>
      <c r="Z784" s="3098"/>
      <c r="AA784" s="3098"/>
      <c r="AB784" s="3098"/>
      <c r="AC784" s="3098"/>
      <c r="AD784" s="3098"/>
      <c r="AE784" s="3098"/>
      <c r="AF784" s="3098"/>
      <c r="AG784" s="3098"/>
      <c r="AH784" s="3098"/>
      <c r="AI784" s="3098"/>
      <c r="AJ784" s="3098"/>
      <c r="AK784" s="3098"/>
      <c r="AL784" s="3098"/>
      <c r="AM784" s="3098"/>
      <c r="AN784" s="3098"/>
      <c r="AO784" s="3143"/>
      <c r="AP784" s="3143"/>
      <c r="AQ784" s="3143"/>
      <c r="AR784" s="3143"/>
      <c r="AS784" s="3143"/>
      <c r="AT784" s="3143"/>
      <c r="AU784" s="3143"/>
      <c r="AV784" s="3143"/>
      <c r="AW784" s="3143"/>
      <c r="AX784" s="3143"/>
      <c r="AY784" s="3143"/>
      <c r="AZ784" s="3143"/>
      <c r="BA784" s="3143"/>
      <c r="BB784" s="3143"/>
      <c r="BC784" s="3143"/>
      <c r="BD784" s="3143"/>
      <c r="BE784" s="3143"/>
      <c r="BF784" s="3143"/>
      <c r="BG784" s="3143"/>
      <c r="BH784" s="3143"/>
      <c r="BI784" s="3143"/>
      <c r="BJ784" s="3143"/>
      <c r="BK784" s="3143"/>
      <c r="BL784" s="3143"/>
      <c r="BM784" s="3143"/>
      <c r="BN784" s="3143"/>
      <c r="BO784" s="3143"/>
      <c r="BP784" s="3143"/>
      <c r="BQ784" s="3189"/>
      <c r="BR784" s="3189"/>
      <c r="BS784" s="3189"/>
      <c r="BT784" s="3189"/>
      <c r="BU784" s="3189"/>
      <c r="BV784" s="3189"/>
      <c r="BW784" s="3189"/>
      <c r="BX784" s="3189"/>
      <c r="BY784" s="3189"/>
      <c r="BZ784" s="3189"/>
      <c r="CA784" s="3143"/>
      <c r="CB784" s="3143"/>
      <c r="CC784" s="3143"/>
    </row>
    <row r="785" spans="1:81" ht="16.5" customHeight="1">
      <c r="A785" s="3143"/>
      <c r="B785" s="3143"/>
      <c r="C785" s="3143"/>
      <c r="D785" s="3143"/>
      <c r="E785" s="3143"/>
      <c r="F785" s="3143"/>
      <c r="G785" s="3143"/>
      <c r="H785" s="3143"/>
      <c r="I785" s="3143"/>
      <c r="J785" s="3143"/>
      <c r="K785" s="3143"/>
      <c r="L785" s="3098"/>
      <c r="M785" s="3098"/>
      <c r="N785" s="3098"/>
      <c r="O785" s="3098"/>
      <c r="P785" s="3098"/>
      <c r="Q785" s="3098"/>
      <c r="R785" s="3098"/>
      <c r="S785" s="3098"/>
      <c r="T785" s="3098"/>
      <c r="U785" s="3098"/>
      <c r="V785" s="3098"/>
      <c r="W785" s="3098"/>
      <c r="X785" s="3098"/>
      <c r="Y785" s="3098"/>
      <c r="Z785" s="3098"/>
      <c r="AA785" s="3098"/>
      <c r="AB785" s="3098"/>
      <c r="AC785" s="3098"/>
      <c r="AD785" s="3098"/>
      <c r="AE785" s="3098"/>
      <c r="AF785" s="3098"/>
      <c r="AG785" s="3098"/>
      <c r="AH785" s="3098"/>
      <c r="AI785" s="3098"/>
      <c r="AJ785" s="3098"/>
      <c r="AK785" s="3098"/>
      <c r="AL785" s="3098"/>
      <c r="AM785" s="3098"/>
      <c r="AN785" s="3098"/>
      <c r="AO785" s="3143"/>
      <c r="AP785" s="3143"/>
      <c r="AQ785" s="3143"/>
      <c r="AR785" s="3143"/>
      <c r="AS785" s="3143"/>
      <c r="AT785" s="3143"/>
      <c r="AU785" s="3143"/>
      <c r="AV785" s="3143"/>
      <c r="AW785" s="3143"/>
      <c r="AX785" s="3143"/>
      <c r="AY785" s="3143"/>
      <c r="AZ785" s="3143"/>
      <c r="BA785" s="3143"/>
      <c r="BB785" s="3143"/>
      <c r="BC785" s="3143"/>
      <c r="BD785" s="3143"/>
      <c r="BE785" s="3143"/>
      <c r="BF785" s="3143"/>
      <c r="BG785" s="3143"/>
      <c r="BH785" s="3143"/>
      <c r="BI785" s="3143"/>
      <c r="BJ785" s="3143"/>
      <c r="BK785" s="3143"/>
      <c r="BL785" s="3143"/>
      <c r="BM785" s="3143"/>
      <c r="BN785" s="3143"/>
      <c r="BO785" s="3143"/>
      <c r="BP785" s="3143"/>
      <c r="BQ785" s="3189"/>
      <c r="BR785" s="3189"/>
      <c r="BS785" s="3189"/>
      <c r="BT785" s="3189"/>
      <c r="BU785" s="3189"/>
      <c r="BV785" s="3189"/>
      <c r="BW785" s="3189"/>
      <c r="BX785" s="3189"/>
      <c r="BY785" s="3189"/>
      <c r="BZ785" s="3189"/>
      <c r="CA785" s="3143"/>
      <c r="CB785" s="3143"/>
      <c r="CC785" s="3143"/>
    </row>
    <row r="786" spans="1:81" ht="16.5" customHeight="1">
      <c r="A786" s="3143"/>
      <c r="B786" s="3143"/>
      <c r="C786" s="3143"/>
      <c r="D786" s="3143"/>
      <c r="E786" s="3143"/>
      <c r="F786" s="3143"/>
      <c r="G786" s="3143"/>
      <c r="H786" s="3143"/>
      <c r="I786" s="3143"/>
      <c r="J786" s="3143"/>
      <c r="K786" s="3143"/>
      <c r="L786" s="3098"/>
      <c r="M786" s="3098"/>
      <c r="N786" s="3098"/>
      <c r="O786" s="3098"/>
      <c r="P786" s="3098"/>
      <c r="Q786" s="3098"/>
      <c r="R786" s="3098"/>
      <c r="S786" s="3098"/>
      <c r="T786" s="3098"/>
      <c r="U786" s="3098"/>
      <c r="V786" s="3098"/>
      <c r="W786" s="3098"/>
      <c r="X786" s="3098"/>
      <c r="Y786" s="3098"/>
      <c r="Z786" s="3098"/>
      <c r="AA786" s="3098"/>
      <c r="AB786" s="3098"/>
      <c r="AC786" s="3098"/>
      <c r="AD786" s="3098"/>
      <c r="AE786" s="3098"/>
      <c r="AF786" s="3098"/>
      <c r="AG786" s="3098"/>
      <c r="AH786" s="3098"/>
      <c r="AI786" s="3098"/>
      <c r="AJ786" s="3098"/>
      <c r="AK786" s="3098"/>
      <c r="AL786" s="3098"/>
      <c r="AM786" s="3098"/>
      <c r="AN786" s="3098"/>
      <c r="AO786" s="3143"/>
      <c r="AP786" s="3143"/>
      <c r="AQ786" s="3143"/>
      <c r="AR786" s="3143"/>
      <c r="AS786" s="3143"/>
      <c r="AT786" s="3143"/>
      <c r="AU786" s="3143"/>
      <c r="AV786" s="3143"/>
      <c r="AW786" s="3143"/>
      <c r="AX786" s="3143"/>
      <c r="AY786" s="3143"/>
      <c r="AZ786" s="3143"/>
      <c r="BA786" s="3143"/>
      <c r="BB786" s="3143"/>
      <c r="BC786" s="3143"/>
      <c r="BD786" s="3143"/>
      <c r="BE786" s="3143"/>
      <c r="BF786" s="3143"/>
      <c r="BG786" s="3143"/>
      <c r="BH786" s="3143"/>
      <c r="BI786" s="3143"/>
      <c r="BJ786" s="3143"/>
      <c r="BK786" s="3143"/>
      <c r="BL786" s="3143"/>
      <c r="BM786" s="3143"/>
      <c r="BN786" s="3143"/>
      <c r="BO786" s="3143"/>
      <c r="BP786" s="3143"/>
      <c r="BQ786" s="3189"/>
      <c r="BR786" s="3189"/>
      <c r="BS786" s="3189"/>
      <c r="BT786" s="3189"/>
      <c r="BU786" s="3189"/>
      <c r="BV786" s="3189"/>
      <c r="BW786" s="3189"/>
      <c r="BX786" s="3189"/>
      <c r="BY786" s="3189"/>
      <c r="BZ786" s="3189"/>
      <c r="CA786" s="3143"/>
      <c r="CB786" s="3143"/>
      <c r="CC786" s="3143"/>
    </row>
    <row r="787" spans="1:81" ht="16.5" customHeight="1">
      <c r="A787" s="3143"/>
      <c r="B787" s="3143"/>
      <c r="C787" s="3143"/>
      <c r="D787" s="3143"/>
      <c r="E787" s="3143"/>
      <c r="F787" s="3143"/>
      <c r="G787" s="3143"/>
      <c r="H787" s="3143"/>
      <c r="I787" s="3143"/>
      <c r="J787" s="3143"/>
      <c r="K787" s="3143"/>
      <c r="L787" s="3098"/>
      <c r="M787" s="3098"/>
      <c r="N787" s="3098"/>
      <c r="O787" s="3098"/>
      <c r="P787" s="3098"/>
      <c r="Q787" s="3098"/>
      <c r="R787" s="3098"/>
      <c r="S787" s="3098"/>
      <c r="T787" s="3098"/>
      <c r="U787" s="3098"/>
      <c r="V787" s="3098"/>
      <c r="W787" s="3098"/>
      <c r="X787" s="3098"/>
      <c r="Y787" s="3098"/>
      <c r="Z787" s="3098"/>
      <c r="AA787" s="3098"/>
      <c r="AB787" s="3098"/>
      <c r="AC787" s="3098"/>
      <c r="AD787" s="3098"/>
      <c r="AE787" s="3098"/>
      <c r="AF787" s="3098"/>
      <c r="AG787" s="3098"/>
      <c r="AH787" s="3098"/>
      <c r="AI787" s="3098"/>
      <c r="AJ787" s="3098"/>
      <c r="AK787" s="3098"/>
      <c r="AL787" s="3098"/>
      <c r="AM787" s="3098"/>
      <c r="AN787" s="3098"/>
      <c r="AO787" s="3143"/>
      <c r="AP787" s="3143"/>
      <c r="AQ787" s="3143"/>
      <c r="AR787" s="3143"/>
      <c r="AS787" s="3143"/>
      <c r="AT787" s="3143"/>
      <c r="AU787" s="3143"/>
      <c r="AV787" s="3143"/>
      <c r="AW787" s="3143"/>
      <c r="AX787" s="3143"/>
      <c r="AY787" s="3143"/>
      <c r="AZ787" s="3143"/>
      <c r="BA787" s="3143"/>
      <c r="BB787" s="3143"/>
      <c r="BC787" s="3143"/>
      <c r="BD787" s="3143"/>
      <c r="BE787" s="3143"/>
      <c r="BF787" s="3143"/>
      <c r="BG787" s="3143"/>
      <c r="BH787" s="3143"/>
      <c r="BI787" s="3143"/>
      <c r="BJ787" s="3143"/>
      <c r="BK787" s="3143"/>
      <c r="BL787" s="3143"/>
      <c r="BM787" s="3143"/>
      <c r="BN787" s="3143"/>
      <c r="BO787" s="3143"/>
      <c r="BP787" s="3143"/>
      <c r="BQ787" s="3189"/>
      <c r="BR787" s="3189"/>
      <c r="BS787" s="3189"/>
      <c r="BT787" s="3189"/>
      <c r="BU787" s="3189"/>
      <c r="BV787" s="3189"/>
      <c r="BW787" s="3189"/>
      <c r="BX787" s="3189"/>
      <c r="BY787" s="3189"/>
      <c r="BZ787" s="3189"/>
      <c r="CA787" s="3143"/>
      <c r="CB787" s="3143"/>
      <c r="CC787" s="3143"/>
    </row>
    <row r="788" spans="1:81" ht="16.5" customHeight="1">
      <c r="A788" s="3143"/>
      <c r="B788" s="3143"/>
      <c r="C788" s="3143"/>
      <c r="D788" s="3143"/>
      <c r="E788" s="3143"/>
      <c r="F788" s="3143"/>
      <c r="G788" s="3143"/>
      <c r="H788" s="3143"/>
      <c r="I788" s="3143"/>
      <c r="J788" s="3143"/>
      <c r="K788" s="3143"/>
      <c r="L788" s="3098"/>
      <c r="M788" s="3098"/>
      <c r="N788" s="3098"/>
      <c r="O788" s="3098"/>
      <c r="P788" s="3098"/>
      <c r="Q788" s="3098"/>
      <c r="R788" s="3098"/>
      <c r="S788" s="3098"/>
      <c r="T788" s="3098"/>
      <c r="U788" s="3098"/>
      <c r="V788" s="3098"/>
      <c r="W788" s="3098"/>
      <c r="X788" s="3098"/>
      <c r="Y788" s="3098"/>
      <c r="Z788" s="3098"/>
      <c r="AA788" s="3098"/>
      <c r="AB788" s="3098"/>
      <c r="AC788" s="3098"/>
      <c r="AD788" s="3098"/>
      <c r="AE788" s="3098"/>
      <c r="AF788" s="3098"/>
      <c r="AG788" s="3098"/>
      <c r="AH788" s="3098"/>
      <c r="AI788" s="3098"/>
      <c r="AJ788" s="3098"/>
      <c r="AK788" s="3098"/>
      <c r="AL788" s="3098"/>
      <c r="AM788" s="3098"/>
      <c r="AN788" s="3098"/>
      <c r="AO788" s="3143"/>
      <c r="AP788" s="3143"/>
      <c r="AQ788" s="3143"/>
      <c r="AR788" s="3143"/>
      <c r="AS788" s="3143"/>
      <c r="AT788" s="3143"/>
      <c r="AU788" s="3143"/>
      <c r="AV788" s="3143"/>
      <c r="AW788" s="3143"/>
      <c r="AX788" s="3143"/>
      <c r="AY788" s="3143"/>
      <c r="AZ788" s="3143"/>
      <c r="BA788" s="3143"/>
      <c r="BB788" s="3143"/>
      <c r="BC788" s="3143"/>
      <c r="BD788" s="3143"/>
      <c r="BE788" s="3143"/>
      <c r="BF788" s="3143"/>
      <c r="BG788" s="3143"/>
      <c r="BH788" s="3143"/>
      <c r="BI788" s="3143"/>
      <c r="BJ788" s="3143"/>
      <c r="BK788" s="3143"/>
      <c r="BL788" s="3143"/>
      <c r="BM788" s="3143"/>
      <c r="BN788" s="3143"/>
      <c r="BO788" s="3143"/>
      <c r="BP788" s="3143"/>
      <c r="BQ788" s="3189"/>
      <c r="BR788" s="3189"/>
      <c r="BS788" s="3189"/>
      <c r="BT788" s="3189"/>
      <c r="BU788" s="3189"/>
      <c r="BV788" s="3189"/>
      <c r="BW788" s="3189"/>
      <c r="BX788" s="3189"/>
      <c r="BY788" s="3189"/>
      <c r="BZ788" s="3189"/>
      <c r="CA788" s="3143"/>
      <c r="CB788" s="3143"/>
      <c r="CC788" s="3143"/>
    </row>
    <row r="789" spans="1:81" ht="16.5" customHeight="1">
      <c r="A789" s="3143"/>
      <c r="B789" s="3143"/>
      <c r="C789" s="3143"/>
      <c r="D789" s="3143"/>
      <c r="E789" s="3143"/>
      <c r="F789" s="3143"/>
      <c r="G789" s="3143"/>
      <c r="H789" s="3143"/>
      <c r="I789" s="3143"/>
      <c r="J789" s="3143"/>
      <c r="K789" s="3143"/>
      <c r="L789" s="3098"/>
      <c r="M789" s="3098"/>
      <c r="N789" s="3098"/>
      <c r="O789" s="3098"/>
      <c r="P789" s="3098"/>
      <c r="Q789" s="3098"/>
      <c r="R789" s="3098"/>
      <c r="S789" s="3098"/>
      <c r="T789" s="3098"/>
      <c r="U789" s="3098"/>
      <c r="V789" s="3098"/>
      <c r="W789" s="3098"/>
      <c r="X789" s="3098"/>
      <c r="Y789" s="3098"/>
      <c r="Z789" s="3098"/>
      <c r="AA789" s="3098"/>
      <c r="AB789" s="3098"/>
      <c r="AC789" s="3098"/>
      <c r="AD789" s="3098"/>
      <c r="AE789" s="3098"/>
      <c r="AF789" s="3098"/>
      <c r="AG789" s="3098"/>
      <c r="AH789" s="3098"/>
      <c r="AI789" s="3098"/>
      <c r="AJ789" s="3098"/>
      <c r="AK789" s="3098"/>
      <c r="AL789" s="3098"/>
      <c r="AM789" s="3098"/>
      <c r="AN789" s="3098"/>
      <c r="AO789" s="3143"/>
      <c r="AP789" s="3143"/>
      <c r="AQ789" s="3143"/>
      <c r="AR789" s="3143"/>
      <c r="AS789" s="3143"/>
      <c r="AT789" s="3143"/>
      <c r="AU789" s="3143"/>
      <c r="AV789" s="3143"/>
      <c r="AW789" s="3143"/>
      <c r="AX789" s="3143"/>
      <c r="AY789" s="3143"/>
      <c r="AZ789" s="3143"/>
      <c r="BA789" s="3143"/>
      <c r="BB789" s="3143"/>
      <c r="BC789" s="3143"/>
      <c r="BD789" s="3143"/>
      <c r="BE789" s="3143"/>
      <c r="BF789" s="3143"/>
      <c r="BG789" s="3143"/>
      <c r="BH789" s="3143"/>
      <c r="BI789" s="3143"/>
      <c r="BJ789" s="3143"/>
      <c r="BK789" s="3143"/>
      <c r="BL789" s="3143"/>
      <c r="BM789" s="3143"/>
      <c r="BN789" s="3143"/>
      <c r="BO789" s="3143"/>
      <c r="BP789" s="3143"/>
      <c r="BQ789" s="3189"/>
      <c r="BR789" s="3189"/>
      <c r="BS789" s="3189"/>
      <c r="BT789" s="3189"/>
      <c r="BU789" s="3189"/>
      <c r="BV789" s="3189"/>
      <c r="BW789" s="3189"/>
      <c r="BX789" s="3189"/>
      <c r="BY789" s="3189"/>
      <c r="BZ789" s="3189"/>
      <c r="CA789" s="3143"/>
      <c r="CB789" s="3143"/>
      <c r="CC789" s="3143"/>
    </row>
    <row r="790" spans="1:81" ht="16.5" customHeight="1">
      <c r="A790" s="3143"/>
      <c r="B790" s="3143"/>
      <c r="C790" s="3143"/>
      <c r="D790" s="3143"/>
      <c r="E790" s="3143"/>
      <c r="F790" s="3143"/>
      <c r="G790" s="3143"/>
      <c r="H790" s="3143"/>
      <c r="I790" s="3143"/>
      <c r="J790" s="3143"/>
      <c r="K790" s="3143"/>
      <c r="L790" s="3098"/>
      <c r="M790" s="3098"/>
      <c r="N790" s="3098"/>
      <c r="O790" s="3098"/>
      <c r="P790" s="3098"/>
      <c r="Q790" s="3098"/>
      <c r="R790" s="3098"/>
      <c r="S790" s="3098"/>
      <c r="T790" s="3098"/>
      <c r="U790" s="3098"/>
      <c r="V790" s="3098"/>
      <c r="W790" s="3098"/>
      <c r="X790" s="3098"/>
      <c r="Y790" s="3098"/>
      <c r="Z790" s="3098"/>
      <c r="AA790" s="3098"/>
      <c r="AB790" s="3098"/>
      <c r="AC790" s="3098"/>
      <c r="AD790" s="3098"/>
      <c r="AE790" s="3098"/>
      <c r="AF790" s="3098"/>
      <c r="AG790" s="3098"/>
      <c r="AH790" s="3098"/>
      <c r="AI790" s="3098"/>
      <c r="AJ790" s="3098"/>
      <c r="AK790" s="3098"/>
      <c r="AL790" s="3098"/>
      <c r="AM790" s="3098"/>
      <c r="AN790" s="3098"/>
      <c r="AO790" s="3143"/>
      <c r="AP790" s="3143"/>
      <c r="AQ790" s="3143"/>
      <c r="AR790" s="3143"/>
      <c r="AS790" s="3143"/>
      <c r="AT790" s="3143"/>
      <c r="AU790" s="3143"/>
      <c r="AV790" s="3143"/>
      <c r="AW790" s="3143"/>
      <c r="AX790" s="3143"/>
      <c r="AY790" s="3143"/>
      <c r="AZ790" s="3143"/>
      <c r="BA790" s="3143"/>
      <c r="BB790" s="3143"/>
      <c r="BC790" s="3143"/>
      <c r="BD790" s="3143"/>
      <c r="BE790" s="3143"/>
      <c r="BF790" s="3143"/>
      <c r="BG790" s="3143"/>
      <c r="BH790" s="3143"/>
      <c r="BI790" s="3143"/>
      <c r="BJ790" s="3143"/>
      <c r="BK790" s="3143"/>
      <c r="BL790" s="3143"/>
      <c r="BM790" s="3143"/>
      <c r="BN790" s="3143"/>
      <c r="BO790" s="3143"/>
      <c r="BP790" s="3143"/>
      <c r="BQ790" s="3189"/>
      <c r="BR790" s="3189"/>
      <c r="BS790" s="3189"/>
      <c r="BT790" s="3189"/>
      <c r="BU790" s="3189"/>
      <c r="BV790" s="3189"/>
      <c r="BW790" s="3189"/>
      <c r="BX790" s="3189"/>
      <c r="BY790" s="3189"/>
      <c r="BZ790" s="3189"/>
      <c r="CA790" s="3143"/>
      <c r="CB790" s="3143"/>
      <c r="CC790" s="3143"/>
    </row>
    <row r="791" spans="1:81" ht="16.5" customHeight="1">
      <c r="A791" s="3143"/>
      <c r="B791" s="3143"/>
      <c r="C791" s="3143"/>
      <c r="D791" s="3143"/>
      <c r="E791" s="3143"/>
      <c r="F791" s="3143"/>
      <c r="G791" s="3143"/>
      <c r="H791" s="3143"/>
      <c r="I791" s="3143"/>
      <c r="J791" s="3143"/>
      <c r="K791" s="3143"/>
      <c r="L791" s="3098"/>
      <c r="M791" s="3098"/>
      <c r="N791" s="3098"/>
      <c r="O791" s="3098"/>
      <c r="P791" s="3098"/>
      <c r="Q791" s="3098"/>
      <c r="R791" s="3098"/>
      <c r="S791" s="3098"/>
      <c r="T791" s="3098"/>
      <c r="U791" s="3098"/>
      <c r="V791" s="3098"/>
      <c r="W791" s="3098"/>
      <c r="X791" s="3098"/>
      <c r="Y791" s="3098"/>
      <c r="Z791" s="3098"/>
      <c r="AA791" s="3098"/>
      <c r="AB791" s="3098"/>
      <c r="AC791" s="3098"/>
      <c r="AD791" s="3098"/>
      <c r="AE791" s="3098"/>
      <c r="AF791" s="3098"/>
      <c r="AG791" s="3098"/>
      <c r="AH791" s="3098"/>
      <c r="AI791" s="3098"/>
      <c r="AJ791" s="3098"/>
      <c r="AK791" s="3098"/>
      <c r="AL791" s="3098"/>
      <c r="AM791" s="3098"/>
      <c r="AN791" s="3098"/>
      <c r="AO791" s="3143"/>
      <c r="AP791" s="3143"/>
      <c r="AQ791" s="3143"/>
      <c r="AR791" s="3143"/>
      <c r="AS791" s="3143"/>
      <c r="AT791" s="3143"/>
      <c r="AU791" s="3143"/>
      <c r="AV791" s="3143"/>
      <c r="AW791" s="3143"/>
      <c r="AX791" s="3143"/>
      <c r="AY791" s="3143"/>
      <c r="AZ791" s="3143"/>
      <c r="BA791" s="3143"/>
      <c r="BB791" s="3143"/>
      <c r="BC791" s="3143"/>
      <c r="BD791" s="3143"/>
      <c r="BE791" s="3143"/>
      <c r="BF791" s="3143"/>
      <c r="BG791" s="3143"/>
      <c r="BH791" s="3143"/>
      <c r="BI791" s="3143"/>
      <c r="BJ791" s="3143"/>
      <c r="BK791" s="3143"/>
      <c r="BL791" s="3143"/>
      <c r="BM791" s="3143"/>
      <c r="BN791" s="3143"/>
      <c r="BO791" s="3143"/>
      <c r="BP791" s="3143"/>
      <c r="BQ791" s="3189"/>
      <c r="BR791" s="3189"/>
      <c r="BS791" s="3189"/>
      <c r="BT791" s="3189"/>
      <c r="BU791" s="3189"/>
      <c r="BV791" s="3189"/>
      <c r="BW791" s="3189"/>
      <c r="BX791" s="3189"/>
      <c r="BY791" s="3189"/>
      <c r="BZ791" s="3189"/>
      <c r="CA791" s="3143"/>
      <c r="CB791" s="3143"/>
      <c r="CC791" s="3143"/>
    </row>
    <row r="792" spans="1:81" ht="16.5" customHeight="1">
      <c r="A792" s="3143"/>
      <c r="B792" s="3143"/>
      <c r="C792" s="3143"/>
      <c r="D792" s="3143"/>
      <c r="E792" s="3143"/>
      <c r="F792" s="3143"/>
      <c r="G792" s="3143"/>
      <c r="H792" s="3143"/>
      <c r="I792" s="3143"/>
      <c r="J792" s="3143"/>
      <c r="K792" s="3143"/>
      <c r="L792" s="3098"/>
      <c r="M792" s="3098"/>
      <c r="N792" s="3098"/>
      <c r="O792" s="3098"/>
      <c r="P792" s="3098"/>
      <c r="Q792" s="3098"/>
      <c r="R792" s="3098"/>
      <c r="S792" s="3098"/>
      <c r="T792" s="3098"/>
      <c r="U792" s="3098"/>
      <c r="V792" s="3098"/>
      <c r="W792" s="3098"/>
      <c r="X792" s="3098"/>
      <c r="Y792" s="3098"/>
      <c r="Z792" s="3098"/>
      <c r="AA792" s="3098"/>
      <c r="AB792" s="3098"/>
      <c r="AC792" s="3098"/>
      <c r="AD792" s="3098"/>
      <c r="AE792" s="3098"/>
      <c r="AF792" s="3098"/>
      <c r="AG792" s="3098"/>
      <c r="AH792" s="3098"/>
      <c r="AI792" s="3098"/>
      <c r="AJ792" s="3098"/>
      <c r="AK792" s="3098"/>
      <c r="AL792" s="3098"/>
      <c r="AM792" s="3098"/>
      <c r="AN792" s="3098"/>
      <c r="AO792" s="3143"/>
      <c r="AP792" s="3143"/>
      <c r="AQ792" s="3143"/>
      <c r="AR792" s="3143"/>
      <c r="AS792" s="3143"/>
      <c r="AT792" s="3143"/>
      <c r="AU792" s="3143"/>
      <c r="AV792" s="3143"/>
      <c r="AW792" s="3143"/>
      <c r="AX792" s="3143"/>
      <c r="AY792" s="3143"/>
      <c r="AZ792" s="3143"/>
      <c r="BA792" s="3143"/>
      <c r="BB792" s="3143"/>
      <c r="BC792" s="3143"/>
      <c r="BD792" s="3143"/>
      <c r="BE792" s="3143"/>
      <c r="BF792" s="3143"/>
      <c r="BG792" s="3143"/>
      <c r="BH792" s="3143"/>
      <c r="BI792" s="3143"/>
      <c r="BJ792" s="3143"/>
      <c r="BK792" s="3143"/>
      <c r="BL792" s="3143"/>
      <c r="BM792" s="3143"/>
      <c r="BN792" s="3143"/>
      <c r="BO792" s="3143"/>
      <c r="BP792" s="3143"/>
      <c r="BQ792" s="3189"/>
      <c r="BR792" s="3189"/>
      <c r="BS792" s="3189"/>
      <c r="BT792" s="3189"/>
      <c r="BU792" s="3189"/>
      <c r="BV792" s="3189"/>
      <c r="BW792" s="3189"/>
      <c r="BX792" s="3189"/>
      <c r="BY792" s="3189"/>
      <c r="BZ792" s="3189"/>
      <c r="CA792" s="3143"/>
      <c r="CB792" s="3143"/>
      <c r="CC792" s="3143"/>
    </row>
    <row r="793" spans="1:81" ht="16.5" customHeight="1">
      <c r="A793" s="3143"/>
      <c r="B793" s="3143"/>
      <c r="C793" s="3143"/>
      <c r="D793" s="3143"/>
      <c r="E793" s="3143"/>
      <c r="F793" s="3143"/>
      <c r="G793" s="3143"/>
      <c r="H793" s="3143"/>
      <c r="I793" s="3143"/>
      <c r="J793" s="3143"/>
      <c r="K793" s="3143"/>
      <c r="L793" s="3098"/>
      <c r="M793" s="3098"/>
      <c r="N793" s="3098"/>
      <c r="O793" s="3098"/>
      <c r="P793" s="3098"/>
      <c r="Q793" s="3098"/>
      <c r="R793" s="3098"/>
      <c r="S793" s="3098"/>
      <c r="T793" s="3098"/>
      <c r="U793" s="3098"/>
      <c r="V793" s="3098"/>
      <c r="W793" s="3098"/>
      <c r="X793" s="3098"/>
      <c r="Y793" s="3098"/>
      <c r="Z793" s="3098"/>
      <c r="AA793" s="3098"/>
      <c r="AB793" s="3098"/>
      <c r="AC793" s="3098"/>
      <c r="AD793" s="3098"/>
      <c r="AE793" s="3098"/>
      <c r="AF793" s="3098"/>
      <c r="AG793" s="3098"/>
      <c r="AH793" s="3098"/>
      <c r="AI793" s="3098"/>
      <c r="AJ793" s="3098"/>
      <c r="AK793" s="3098"/>
      <c r="AL793" s="3098"/>
      <c r="AM793" s="3098"/>
      <c r="AN793" s="3098"/>
      <c r="AO793" s="3143"/>
      <c r="AP793" s="3143"/>
      <c r="AQ793" s="3143"/>
      <c r="AR793" s="3143"/>
      <c r="AS793" s="3143"/>
      <c r="AT793" s="3143"/>
      <c r="AU793" s="3143"/>
      <c r="AV793" s="3143"/>
      <c r="AW793" s="3143"/>
      <c r="AX793" s="3143"/>
      <c r="AY793" s="3143"/>
      <c r="AZ793" s="3143"/>
      <c r="BA793" s="3143"/>
      <c r="BB793" s="3143"/>
      <c r="BC793" s="3143"/>
      <c r="BD793" s="3143"/>
      <c r="BE793" s="3143"/>
      <c r="BF793" s="3143"/>
      <c r="BG793" s="3143"/>
      <c r="BH793" s="3143"/>
      <c r="BI793" s="3143"/>
      <c r="BJ793" s="3143"/>
      <c r="BK793" s="3143"/>
      <c r="BL793" s="3143"/>
      <c r="BM793" s="3143"/>
      <c r="BN793" s="3143"/>
      <c r="BO793" s="3143"/>
      <c r="BP793" s="3143"/>
      <c r="BQ793" s="3189"/>
      <c r="BR793" s="3189"/>
      <c r="BS793" s="3189"/>
      <c r="BT793" s="3189"/>
      <c r="BU793" s="3189"/>
      <c r="BV793" s="3189"/>
      <c r="BW793" s="3189"/>
      <c r="BX793" s="3189"/>
      <c r="BY793" s="3189"/>
      <c r="BZ793" s="3189"/>
      <c r="CA793" s="3143"/>
      <c r="CB793" s="3143"/>
      <c r="CC793" s="3143"/>
    </row>
    <row r="794" spans="1:81" ht="16.5" customHeight="1">
      <c r="A794" s="3143"/>
      <c r="B794" s="3143"/>
      <c r="C794" s="3143"/>
      <c r="D794" s="3143"/>
      <c r="E794" s="3143"/>
      <c r="F794" s="3143"/>
      <c r="G794" s="3143"/>
      <c r="H794" s="3143"/>
      <c r="I794" s="3143"/>
      <c r="J794" s="3143"/>
      <c r="K794" s="3143"/>
      <c r="L794" s="3098"/>
      <c r="M794" s="3098"/>
      <c r="N794" s="3098"/>
      <c r="O794" s="3098"/>
      <c r="P794" s="3098"/>
      <c r="Q794" s="3098"/>
      <c r="R794" s="3098"/>
      <c r="S794" s="3098"/>
      <c r="T794" s="3098"/>
      <c r="U794" s="3098"/>
      <c r="V794" s="3098"/>
      <c r="W794" s="3098"/>
      <c r="X794" s="3098"/>
      <c r="Y794" s="3098"/>
      <c r="Z794" s="3098"/>
      <c r="AA794" s="3098"/>
      <c r="AB794" s="3098"/>
      <c r="AC794" s="3098"/>
      <c r="AD794" s="3098"/>
      <c r="AE794" s="3098"/>
      <c r="AF794" s="3098"/>
      <c r="AG794" s="3098"/>
      <c r="AH794" s="3098"/>
      <c r="AI794" s="3098"/>
      <c r="AJ794" s="3098"/>
      <c r="AK794" s="3098"/>
      <c r="AL794" s="3098"/>
      <c r="AM794" s="3098"/>
      <c r="AN794" s="3098"/>
      <c r="AO794" s="3143"/>
      <c r="AP794" s="3143"/>
      <c r="AQ794" s="3143"/>
      <c r="AR794" s="3143"/>
      <c r="AS794" s="3143"/>
      <c r="AT794" s="3143"/>
      <c r="AU794" s="3143"/>
      <c r="AV794" s="3143"/>
      <c r="AW794" s="3143"/>
      <c r="AX794" s="3143"/>
      <c r="AY794" s="3143"/>
      <c r="AZ794" s="3143"/>
      <c r="BA794" s="3143"/>
      <c r="BB794" s="3143"/>
      <c r="BC794" s="3143"/>
      <c r="BD794" s="3143"/>
      <c r="BE794" s="3143"/>
      <c r="BF794" s="3143"/>
      <c r="BG794" s="3143"/>
      <c r="BH794" s="3143"/>
      <c r="BI794" s="3143"/>
      <c r="BJ794" s="3143"/>
      <c r="BK794" s="3143"/>
      <c r="BL794" s="3143"/>
      <c r="BM794" s="3143"/>
      <c r="BN794" s="3143"/>
      <c r="BO794" s="3143"/>
      <c r="BP794" s="3143"/>
      <c r="BQ794" s="3189"/>
      <c r="BR794" s="3189"/>
      <c r="BS794" s="3189"/>
      <c r="BT794" s="3189"/>
      <c r="BU794" s="3189"/>
      <c r="BV794" s="3189"/>
      <c r="BW794" s="3189"/>
      <c r="BX794" s="3189"/>
      <c r="BY794" s="3189"/>
      <c r="BZ794" s="3189"/>
      <c r="CA794" s="3143"/>
      <c r="CB794" s="3143"/>
      <c r="CC794" s="3143"/>
    </row>
    <row r="795" spans="1:81" ht="16.5" customHeight="1">
      <c r="A795" s="3143"/>
      <c r="B795" s="3143"/>
      <c r="C795" s="3143"/>
      <c r="D795" s="3143"/>
      <c r="E795" s="3143"/>
      <c r="F795" s="3143"/>
      <c r="G795" s="3143"/>
      <c r="H795" s="3143"/>
      <c r="I795" s="3143"/>
      <c r="J795" s="3143"/>
      <c r="K795" s="3143"/>
      <c r="L795" s="3098"/>
      <c r="M795" s="3098"/>
      <c r="N795" s="3098"/>
      <c r="O795" s="3098"/>
      <c r="P795" s="3098"/>
      <c r="Q795" s="3098"/>
      <c r="R795" s="3098"/>
      <c r="S795" s="3098"/>
      <c r="T795" s="3098"/>
      <c r="U795" s="3098"/>
      <c r="V795" s="3098"/>
      <c r="W795" s="3098"/>
      <c r="X795" s="3098"/>
      <c r="Y795" s="3098"/>
      <c r="Z795" s="3098"/>
      <c r="AA795" s="3098"/>
      <c r="AB795" s="3098"/>
      <c r="AC795" s="3098"/>
      <c r="AD795" s="3098"/>
      <c r="AE795" s="3098"/>
      <c r="AF795" s="3098"/>
      <c r="AG795" s="3098"/>
      <c r="AH795" s="3098"/>
      <c r="AI795" s="3098"/>
      <c r="AJ795" s="3098"/>
      <c r="AK795" s="3098"/>
      <c r="AL795" s="3098"/>
      <c r="AM795" s="3098"/>
      <c r="AN795" s="3098"/>
      <c r="AO795" s="3143"/>
      <c r="AP795" s="3143"/>
      <c r="AQ795" s="3143"/>
      <c r="AR795" s="3143"/>
      <c r="AS795" s="3143"/>
      <c r="AT795" s="3143"/>
      <c r="AU795" s="3143"/>
      <c r="AV795" s="3143"/>
      <c r="AW795" s="3143"/>
      <c r="AX795" s="3143"/>
      <c r="AY795" s="3143"/>
      <c r="AZ795" s="3143"/>
      <c r="BA795" s="3143"/>
      <c r="BB795" s="3143"/>
      <c r="BC795" s="3143"/>
      <c r="BD795" s="3143"/>
      <c r="BE795" s="3143"/>
      <c r="BF795" s="3143"/>
      <c r="BG795" s="3143"/>
      <c r="BH795" s="3143"/>
      <c r="BI795" s="3143"/>
      <c r="BJ795" s="3143"/>
      <c r="BK795" s="3143"/>
      <c r="BL795" s="3143"/>
      <c r="BM795" s="3143"/>
      <c r="BN795" s="3143"/>
      <c r="BO795" s="3143"/>
      <c r="BP795" s="3143"/>
      <c r="BQ795" s="3189"/>
      <c r="BR795" s="3189"/>
      <c r="BS795" s="3189"/>
      <c r="BT795" s="3189"/>
      <c r="BU795" s="3189"/>
      <c r="BV795" s="3189"/>
      <c r="BW795" s="3189"/>
      <c r="BX795" s="3189"/>
      <c r="BY795" s="3189"/>
      <c r="BZ795" s="3189"/>
      <c r="CA795" s="3143"/>
      <c r="CB795" s="3143"/>
      <c r="CC795" s="3143"/>
    </row>
    <row r="796" spans="1:81" ht="16.5" customHeight="1">
      <c r="A796" s="3143"/>
      <c r="B796" s="3143"/>
      <c r="C796" s="3143"/>
      <c r="D796" s="3143"/>
      <c r="E796" s="3143"/>
      <c r="F796" s="3143"/>
      <c r="G796" s="3143"/>
      <c r="H796" s="3143"/>
      <c r="I796" s="3143"/>
      <c r="J796" s="3143"/>
      <c r="K796" s="3143"/>
      <c r="L796" s="3098"/>
      <c r="M796" s="3098"/>
      <c r="N796" s="3098"/>
      <c r="O796" s="3098"/>
      <c r="P796" s="3098"/>
      <c r="Q796" s="3098"/>
      <c r="R796" s="3098"/>
      <c r="S796" s="3098"/>
      <c r="T796" s="3098"/>
      <c r="U796" s="3098"/>
      <c r="V796" s="3098"/>
      <c r="W796" s="3098"/>
      <c r="X796" s="3098"/>
      <c r="Y796" s="3098"/>
      <c r="Z796" s="3098"/>
      <c r="AA796" s="3098"/>
      <c r="AB796" s="3098"/>
      <c r="AC796" s="3098"/>
      <c r="AD796" s="3098"/>
      <c r="AE796" s="3098"/>
      <c r="AF796" s="3098"/>
      <c r="AG796" s="3098"/>
      <c r="AH796" s="3098"/>
      <c r="AI796" s="3098"/>
      <c r="AJ796" s="3098"/>
      <c r="AK796" s="3098"/>
      <c r="AL796" s="3098"/>
      <c r="AM796" s="3098"/>
      <c r="AN796" s="3098"/>
      <c r="AO796" s="3143"/>
      <c r="AP796" s="3143"/>
      <c r="AQ796" s="3143"/>
      <c r="AR796" s="3143"/>
      <c r="AS796" s="3143"/>
      <c r="AT796" s="3143"/>
      <c r="AU796" s="3143"/>
      <c r="AV796" s="3143"/>
      <c r="AW796" s="3143"/>
      <c r="AX796" s="3143"/>
      <c r="AY796" s="3143"/>
      <c r="AZ796" s="3143"/>
      <c r="BA796" s="3143"/>
      <c r="BB796" s="3143"/>
      <c r="BC796" s="3143"/>
      <c r="BD796" s="3143"/>
      <c r="BE796" s="3143"/>
      <c r="BF796" s="3143"/>
      <c r="BG796" s="3143"/>
      <c r="BH796" s="3143"/>
      <c r="BI796" s="3143"/>
      <c r="BJ796" s="3143"/>
      <c r="BK796" s="3143"/>
      <c r="BL796" s="3143"/>
      <c r="BM796" s="3143"/>
      <c r="BN796" s="3143"/>
      <c r="BO796" s="3143"/>
      <c r="BP796" s="3143"/>
      <c r="BQ796" s="3189"/>
      <c r="BR796" s="3189"/>
      <c r="BS796" s="3189"/>
      <c r="BT796" s="3189"/>
      <c r="BU796" s="3189"/>
      <c r="BV796" s="3189"/>
      <c r="BW796" s="3189"/>
      <c r="BX796" s="3189"/>
      <c r="BY796" s="3189"/>
      <c r="BZ796" s="3189"/>
      <c r="CA796" s="3143"/>
      <c r="CB796" s="3143"/>
      <c r="CC796" s="3143"/>
    </row>
    <row r="797" spans="1:81" ht="16.5" customHeight="1">
      <c r="A797" s="3143"/>
      <c r="B797" s="3143"/>
      <c r="C797" s="3143"/>
      <c r="D797" s="3143"/>
      <c r="E797" s="3143"/>
      <c r="F797" s="3143"/>
      <c r="G797" s="3143"/>
      <c r="H797" s="3143"/>
      <c r="I797" s="3143"/>
      <c r="J797" s="3143"/>
      <c r="K797" s="3143"/>
      <c r="L797" s="3098"/>
      <c r="M797" s="3098"/>
      <c r="N797" s="3098"/>
      <c r="O797" s="3098"/>
      <c r="P797" s="3098"/>
      <c r="Q797" s="3098"/>
      <c r="R797" s="3098"/>
      <c r="S797" s="3098"/>
      <c r="T797" s="3098"/>
      <c r="U797" s="3098"/>
      <c r="V797" s="3098"/>
      <c r="W797" s="3098"/>
      <c r="X797" s="3098"/>
      <c r="Y797" s="3098"/>
      <c r="Z797" s="3098"/>
      <c r="AA797" s="3098"/>
      <c r="AB797" s="3098"/>
      <c r="AC797" s="3098"/>
      <c r="AD797" s="3098"/>
      <c r="AE797" s="3098"/>
      <c r="AF797" s="3098"/>
      <c r="AG797" s="3098"/>
      <c r="AH797" s="3098"/>
      <c r="AI797" s="3098"/>
      <c r="AJ797" s="3098"/>
      <c r="AK797" s="3098"/>
      <c r="AL797" s="3098"/>
      <c r="AM797" s="3098"/>
      <c r="AN797" s="3098"/>
      <c r="AO797" s="3143"/>
      <c r="AP797" s="3143"/>
      <c r="AQ797" s="3143"/>
      <c r="AR797" s="3143"/>
      <c r="AS797" s="3143"/>
      <c r="AT797" s="3143"/>
      <c r="AU797" s="3143"/>
      <c r="AV797" s="3143"/>
      <c r="AW797" s="3143"/>
      <c r="AX797" s="3143"/>
      <c r="AY797" s="3143"/>
      <c r="AZ797" s="3143"/>
      <c r="BA797" s="3143"/>
      <c r="BB797" s="3143"/>
      <c r="BC797" s="3143"/>
      <c r="BD797" s="3143"/>
      <c r="BE797" s="3143"/>
      <c r="BF797" s="3143"/>
      <c r="BG797" s="3143"/>
      <c r="BH797" s="3143"/>
      <c r="BI797" s="3143"/>
      <c r="BJ797" s="3143"/>
      <c r="BK797" s="3143"/>
      <c r="BL797" s="3143"/>
      <c r="BM797" s="3143"/>
      <c r="BN797" s="3143"/>
      <c r="BO797" s="3143"/>
      <c r="BP797" s="3143"/>
      <c r="BQ797" s="3189"/>
      <c r="BR797" s="3189"/>
      <c r="BS797" s="3189"/>
      <c r="BT797" s="3189"/>
      <c r="BU797" s="3189"/>
      <c r="BV797" s="3189"/>
      <c r="BW797" s="3189"/>
      <c r="BX797" s="3189"/>
      <c r="BY797" s="3189"/>
      <c r="BZ797" s="3189"/>
      <c r="CA797" s="3143"/>
      <c r="CB797" s="3143"/>
      <c r="CC797" s="3143"/>
    </row>
    <row r="798" spans="1:81" ht="16.5" customHeight="1">
      <c r="A798" s="3143"/>
      <c r="B798" s="3143"/>
      <c r="C798" s="3143"/>
      <c r="D798" s="3143"/>
      <c r="E798" s="3143"/>
      <c r="F798" s="3143"/>
      <c r="G798" s="3143"/>
      <c r="H798" s="3143"/>
      <c r="I798" s="3143"/>
      <c r="J798" s="3143"/>
      <c r="K798" s="3143"/>
      <c r="L798" s="3098"/>
      <c r="M798" s="3098"/>
      <c r="N798" s="3098"/>
      <c r="O798" s="3098"/>
      <c r="P798" s="3098"/>
      <c r="Q798" s="3098"/>
      <c r="R798" s="3098"/>
      <c r="S798" s="3098"/>
      <c r="T798" s="3098"/>
      <c r="U798" s="3098"/>
      <c r="V798" s="3098"/>
      <c r="W798" s="3098"/>
      <c r="X798" s="3098"/>
      <c r="Y798" s="3098"/>
      <c r="Z798" s="3098"/>
      <c r="AA798" s="3098"/>
      <c r="AB798" s="3098"/>
      <c r="AC798" s="3098"/>
      <c r="AD798" s="3098"/>
      <c r="AE798" s="3098"/>
      <c r="AF798" s="3098"/>
      <c r="AG798" s="3098"/>
      <c r="AH798" s="3098"/>
      <c r="AI798" s="3098"/>
      <c r="AJ798" s="3098"/>
      <c r="AK798" s="3098"/>
      <c r="AL798" s="3098"/>
      <c r="AM798" s="3098"/>
      <c r="AN798" s="3098"/>
      <c r="AO798" s="3143"/>
      <c r="AP798" s="3143"/>
      <c r="AQ798" s="3143"/>
      <c r="AR798" s="3143"/>
      <c r="AS798" s="3143"/>
      <c r="AT798" s="3143"/>
      <c r="AU798" s="3143"/>
      <c r="AV798" s="3143"/>
      <c r="AW798" s="3143"/>
      <c r="AX798" s="3143"/>
      <c r="AY798" s="3143"/>
      <c r="AZ798" s="3143"/>
      <c r="BA798" s="3143"/>
      <c r="BB798" s="3143"/>
      <c r="BC798" s="3143"/>
      <c r="BD798" s="3143"/>
      <c r="BE798" s="3143"/>
      <c r="BF798" s="3143"/>
      <c r="BG798" s="3143"/>
      <c r="BH798" s="3143"/>
      <c r="BI798" s="3143"/>
      <c r="BJ798" s="3143"/>
      <c r="BK798" s="3143"/>
      <c r="BL798" s="3143"/>
      <c r="BM798" s="3143"/>
      <c r="BN798" s="3143"/>
      <c r="BO798" s="3143"/>
      <c r="BP798" s="3143"/>
      <c r="BQ798" s="3189"/>
      <c r="BR798" s="3189"/>
      <c r="BS798" s="3189"/>
      <c r="BT798" s="3189"/>
      <c r="BU798" s="3189"/>
      <c r="BV798" s="3189"/>
      <c r="BW798" s="3189"/>
      <c r="BX798" s="3189"/>
      <c r="BY798" s="3189"/>
      <c r="BZ798" s="3189"/>
      <c r="CA798" s="3143"/>
      <c r="CB798" s="3143"/>
      <c r="CC798" s="3143"/>
    </row>
    <row r="799" spans="1:81" ht="16.5" customHeight="1">
      <c r="A799" s="3143"/>
      <c r="B799" s="3143"/>
      <c r="C799" s="3143"/>
      <c r="D799" s="3143"/>
      <c r="E799" s="3143"/>
      <c r="F799" s="3143"/>
      <c r="G799" s="3143"/>
      <c r="H799" s="3143"/>
      <c r="I799" s="3143"/>
      <c r="J799" s="3143"/>
      <c r="K799" s="3143"/>
      <c r="L799" s="3098"/>
      <c r="M799" s="3098"/>
      <c r="N799" s="3098"/>
      <c r="O799" s="3098"/>
      <c r="P799" s="3098"/>
      <c r="Q799" s="3098"/>
      <c r="R799" s="3098"/>
      <c r="S799" s="3098"/>
      <c r="T799" s="3098"/>
      <c r="U799" s="3098"/>
      <c r="V799" s="3098"/>
      <c r="W799" s="3098"/>
      <c r="X799" s="3098"/>
      <c r="Y799" s="3098"/>
      <c r="Z799" s="3098"/>
      <c r="AA799" s="3098"/>
      <c r="AB799" s="3098"/>
      <c r="AC799" s="3098"/>
      <c r="AD799" s="3098"/>
      <c r="AE799" s="3098"/>
      <c r="AF799" s="3098"/>
      <c r="AG799" s="3098"/>
      <c r="AH799" s="3098"/>
      <c r="AI799" s="3098"/>
      <c r="AJ799" s="3098"/>
      <c r="AK799" s="3098"/>
      <c r="AL799" s="3098"/>
      <c r="AM799" s="3098"/>
      <c r="AN799" s="3098"/>
      <c r="AO799" s="3143"/>
      <c r="AP799" s="3143"/>
      <c r="AQ799" s="3143"/>
      <c r="AR799" s="3143"/>
      <c r="AS799" s="3143"/>
      <c r="AT799" s="3143"/>
      <c r="AU799" s="3143"/>
      <c r="AV799" s="3143"/>
      <c r="AW799" s="3143"/>
      <c r="AX799" s="3143"/>
      <c r="AY799" s="3143"/>
      <c r="AZ799" s="3143"/>
      <c r="BA799" s="3143"/>
      <c r="BB799" s="3143"/>
      <c r="BC799" s="3143"/>
      <c r="BD799" s="3143"/>
      <c r="BE799" s="3143"/>
      <c r="BF799" s="3143"/>
      <c r="BG799" s="3143"/>
      <c r="BH799" s="3143"/>
      <c r="BI799" s="3143"/>
      <c r="BJ799" s="3143"/>
      <c r="BK799" s="3143"/>
      <c r="BL799" s="3143"/>
      <c r="BM799" s="3143"/>
      <c r="BN799" s="3143"/>
      <c r="BO799" s="3143"/>
      <c r="BP799" s="3143"/>
      <c r="BQ799" s="3189"/>
      <c r="BR799" s="3189"/>
      <c r="BS799" s="3189"/>
      <c r="BT799" s="3189"/>
      <c r="BU799" s="3189"/>
      <c r="BV799" s="3189"/>
      <c r="BW799" s="3189"/>
      <c r="BX799" s="3189"/>
      <c r="BY799" s="3189"/>
      <c r="BZ799" s="3189"/>
      <c r="CA799" s="3143"/>
      <c r="CB799" s="3143"/>
      <c r="CC799" s="3143"/>
    </row>
    <row r="800" spans="1:81" ht="16.5" customHeight="1">
      <c r="A800" s="3143"/>
      <c r="B800" s="3143"/>
      <c r="C800" s="3143"/>
      <c r="D800" s="3143"/>
      <c r="E800" s="3143"/>
      <c r="F800" s="3143"/>
      <c r="G800" s="3143"/>
      <c r="H800" s="3143"/>
      <c r="I800" s="3143"/>
      <c r="J800" s="3143"/>
      <c r="K800" s="3143"/>
      <c r="L800" s="3098"/>
      <c r="M800" s="3098"/>
      <c r="N800" s="3098"/>
      <c r="O800" s="3098"/>
      <c r="P800" s="3098"/>
      <c r="Q800" s="3098"/>
      <c r="R800" s="3098"/>
      <c r="S800" s="3098"/>
      <c r="T800" s="3098"/>
      <c r="U800" s="3098"/>
      <c r="V800" s="3098"/>
      <c r="W800" s="3098"/>
      <c r="X800" s="3098"/>
      <c r="Y800" s="3098"/>
      <c r="Z800" s="3098"/>
      <c r="AA800" s="3098"/>
      <c r="AB800" s="3098"/>
      <c r="AC800" s="3098"/>
      <c r="AD800" s="3098"/>
      <c r="AE800" s="3098"/>
      <c r="AF800" s="3098"/>
      <c r="AG800" s="3098"/>
      <c r="AH800" s="3098"/>
      <c r="AI800" s="3098"/>
      <c r="AJ800" s="3098"/>
      <c r="AK800" s="3098"/>
      <c r="AL800" s="3098"/>
      <c r="AM800" s="3098"/>
      <c r="AN800" s="3098"/>
      <c r="AO800" s="3143"/>
      <c r="AP800" s="3143"/>
      <c r="AQ800" s="3143"/>
      <c r="AR800" s="3143"/>
      <c r="AS800" s="3143"/>
      <c r="AT800" s="3143"/>
      <c r="AU800" s="3143"/>
      <c r="AV800" s="3143"/>
      <c r="AW800" s="3143"/>
      <c r="AX800" s="3143"/>
      <c r="AY800" s="3143"/>
      <c r="AZ800" s="3143"/>
      <c r="BA800" s="3143"/>
      <c r="BB800" s="3143"/>
      <c r="BC800" s="3143"/>
      <c r="BD800" s="3143"/>
      <c r="BE800" s="3143"/>
      <c r="BF800" s="3143"/>
      <c r="BG800" s="3143"/>
      <c r="BH800" s="3143"/>
      <c r="BI800" s="3143"/>
      <c r="BJ800" s="3143"/>
      <c r="BK800" s="3143"/>
      <c r="BL800" s="3143"/>
      <c r="BM800" s="3143"/>
      <c r="BN800" s="3143"/>
      <c r="BO800" s="3143"/>
      <c r="BP800" s="3143"/>
      <c r="BQ800" s="3189"/>
      <c r="BR800" s="3189"/>
      <c r="BS800" s="3189"/>
      <c r="BT800" s="3189"/>
      <c r="BU800" s="3189"/>
      <c r="BV800" s="3189"/>
      <c r="BW800" s="3189"/>
      <c r="BX800" s="3189"/>
      <c r="BY800" s="3189"/>
      <c r="BZ800" s="3189"/>
      <c r="CA800" s="3143"/>
      <c r="CB800" s="3143"/>
      <c r="CC800" s="3143"/>
    </row>
    <row r="801" spans="1:81" ht="16.5" customHeight="1">
      <c r="A801" s="3143"/>
      <c r="B801" s="3143"/>
      <c r="C801" s="3143"/>
      <c r="D801" s="3143"/>
      <c r="E801" s="3143"/>
      <c r="F801" s="3143"/>
      <c r="G801" s="3143"/>
      <c r="H801" s="3143"/>
      <c r="I801" s="3143"/>
      <c r="J801" s="3143"/>
      <c r="K801" s="3143"/>
      <c r="L801" s="3098"/>
      <c r="M801" s="3098"/>
      <c r="N801" s="3098"/>
      <c r="O801" s="3098"/>
      <c r="P801" s="3098"/>
      <c r="Q801" s="3098"/>
      <c r="R801" s="3098"/>
      <c r="S801" s="3098"/>
      <c r="T801" s="3098"/>
      <c r="U801" s="3098"/>
      <c r="V801" s="3098"/>
      <c r="W801" s="3098"/>
      <c r="X801" s="3098"/>
      <c r="Y801" s="3098"/>
      <c r="Z801" s="3098"/>
      <c r="AA801" s="3098"/>
      <c r="AB801" s="3098"/>
      <c r="AC801" s="3098"/>
      <c r="AD801" s="3098"/>
      <c r="AE801" s="3098"/>
      <c r="AF801" s="3098"/>
      <c r="AG801" s="3098"/>
      <c r="AH801" s="3098"/>
      <c r="AI801" s="3098"/>
      <c r="AJ801" s="3098"/>
      <c r="AK801" s="3098"/>
      <c r="AL801" s="3098"/>
      <c r="AM801" s="3098"/>
      <c r="AN801" s="3098"/>
      <c r="AO801" s="3143"/>
      <c r="AP801" s="3143"/>
      <c r="AQ801" s="3143"/>
      <c r="AR801" s="3143"/>
      <c r="AS801" s="3143"/>
      <c r="AT801" s="3143"/>
      <c r="AU801" s="3143"/>
      <c r="AV801" s="3143"/>
      <c r="AW801" s="3143"/>
      <c r="AX801" s="3143"/>
      <c r="AY801" s="3143"/>
      <c r="AZ801" s="3143"/>
      <c r="BA801" s="3143"/>
      <c r="BB801" s="3143"/>
      <c r="BC801" s="3143"/>
      <c r="BD801" s="3143"/>
      <c r="BE801" s="3143"/>
      <c r="BF801" s="3143"/>
      <c r="BG801" s="3143"/>
      <c r="BH801" s="3143"/>
      <c r="BI801" s="3143"/>
      <c r="BJ801" s="3143"/>
      <c r="BK801" s="3143"/>
      <c r="BL801" s="3143"/>
      <c r="BM801" s="3143"/>
      <c r="BN801" s="3143"/>
      <c r="BO801" s="3143"/>
      <c r="BP801" s="3143"/>
      <c r="BQ801" s="3189"/>
      <c r="BR801" s="3189"/>
      <c r="BS801" s="3189"/>
      <c r="BT801" s="3189"/>
      <c r="BU801" s="3189"/>
      <c r="BV801" s="3189"/>
      <c r="BW801" s="3189"/>
      <c r="BX801" s="3189"/>
      <c r="BY801" s="3189"/>
      <c r="BZ801" s="3189"/>
      <c r="CA801" s="3143"/>
      <c r="CB801" s="3143"/>
      <c r="CC801" s="3143"/>
    </row>
    <row r="802" spans="1:81" ht="16.5" customHeight="1">
      <c r="A802" s="3143"/>
      <c r="B802" s="3143"/>
      <c r="C802" s="3143"/>
      <c r="D802" s="3143"/>
      <c r="E802" s="3143"/>
      <c r="F802" s="3143"/>
      <c r="G802" s="3143"/>
      <c r="H802" s="3143"/>
      <c r="I802" s="3143"/>
      <c r="J802" s="3143"/>
      <c r="K802" s="3143"/>
      <c r="L802" s="3098"/>
      <c r="M802" s="3098"/>
      <c r="N802" s="3098"/>
      <c r="O802" s="3098"/>
      <c r="P802" s="3098"/>
      <c r="Q802" s="3098"/>
      <c r="R802" s="3098"/>
      <c r="S802" s="3098"/>
      <c r="T802" s="3098"/>
      <c r="U802" s="3098"/>
      <c r="V802" s="3098"/>
      <c r="W802" s="3098"/>
      <c r="X802" s="3098"/>
      <c r="Y802" s="3098"/>
      <c r="Z802" s="3098"/>
      <c r="AA802" s="3098"/>
      <c r="AB802" s="3098"/>
      <c r="AC802" s="3098"/>
      <c r="AD802" s="3098"/>
      <c r="AE802" s="3098"/>
      <c r="AF802" s="3098"/>
      <c r="AG802" s="3098"/>
      <c r="AH802" s="3098"/>
      <c r="AI802" s="3098"/>
      <c r="AJ802" s="3098"/>
      <c r="AK802" s="3098"/>
      <c r="AL802" s="3098"/>
      <c r="AM802" s="3098"/>
      <c r="AN802" s="3098"/>
      <c r="AO802" s="3143"/>
      <c r="AP802" s="3143"/>
      <c r="AQ802" s="3143"/>
      <c r="AR802" s="3143"/>
      <c r="AS802" s="3143"/>
      <c r="AT802" s="3143"/>
      <c r="AU802" s="3143"/>
      <c r="AV802" s="3143"/>
      <c r="AW802" s="3143"/>
      <c r="AX802" s="3143"/>
      <c r="AY802" s="3143"/>
      <c r="AZ802" s="3143"/>
      <c r="BA802" s="3143"/>
      <c r="BB802" s="3143"/>
      <c r="BC802" s="3143"/>
      <c r="BD802" s="3143"/>
      <c r="BE802" s="3143"/>
      <c r="BF802" s="3143"/>
      <c r="BG802" s="3143"/>
      <c r="BH802" s="3143"/>
      <c r="BI802" s="3143"/>
      <c r="BJ802" s="3143"/>
      <c r="BK802" s="3143"/>
      <c r="BL802" s="3143"/>
      <c r="BM802" s="3143"/>
      <c r="BN802" s="3143"/>
      <c r="BO802" s="3143"/>
      <c r="BP802" s="3143"/>
      <c r="BQ802" s="3189"/>
      <c r="BR802" s="3189"/>
      <c r="BS802" s="3189"/>
      <c r="BT802" s="3189"/>
      <c r="BU802" s="3189"/>
      <c r="BV802" s="3189"/>
      <c r="BW802" s="3189"/>
      <c r="BX802" s="3189"/>
      <c r="BY802" s="3189"/>
      <c r="BZ802" s="3189"/>
      <c r="CA802" s="3143"/>
      <c r="CB802" s="3143"/>
      <c r="CC802" s="3143"/>
    </row>
    <row r="803" spans="1:81" ht="16.5" customHeight="1">
      <c r="A803" s="3143"/>
      <c r="B803" s="3143"/>
      <c r="C803" s="3143"/>
      <c r="D803" s="3143"/>
      <c r="E803" s="3143"/>
      <c r="F803" s="3143"/>
      <c r="G803" s="3143"/>
      <c r="H803" s="3143"/>
      <c r="I803" s="3143"/>
      <c r="J803" s="3143"/>
      <c r="K803" s="3143"/>
      <c r="L803" s="3098"/>
      <c r="M803" s="3098"/>
      <c r="N803" s="3098"/>
      <c r="O803" s="3098"/>
      <c r="P803" s="3098"/>
      <c r="Q803" s="3098"/>
      <c r="R803" s="3098"/>
      <c r="S803" s="3098"/>
      <c r="T803" s="3098"/>
      <c r="U803" s="3098"/>
      <c r="V803" s="3098"/>
      <c r="W803" s="3098"/>
      <c r="X803" s="3098"/>
      <c r="Y803" s="3098"/>
      <c r="Z803" s="3098"/>
      <c r="AA803" s="3098"/>
      <c r="AB803" s="3098"/>
      <c r="AC803" s="3098"/>
      <c r="AD803" s="3098"/>
      <c r="AE803" s="3098"/>
      <c r="AF803" s="3098"/>
      <c r="AG803" s="3098"/>
      <c r="AH803" s="3098"/>
      <c r="AI803" s="3098"/>
      <c r="AJ803" s="3098"/>
      <c r="AK803" s="3098"/>
      <c r="AL803" s="3098"/>
      <c r="AM803" s="3098"/>
      <c r="AN803" s="3098"/>
      <c r="AO803" s="3143"/>
      <c r="AP803" s="3143"/>
      <c r="AQ803" s="3143"/>
      <c r="AR803" s="3143"/>
      <c r="AS803" s="3143"/>
      <c r="AT803" s="3143"/>
      <c r="AU803" s="3143"/>
      <c r="AV803" s="3143"/>
      <c r="AW803" s="3143"/>
      <c r="AX803" s="3143"/>
      <c r="AY803" s="3143"/>
      <c r="AZ803" s="3143"/>
      <c r="BA803" s="3143"/>
      <c r="BB803" s="3143"/>
      <c r="BC803" s="3143"/>
      <c r="BD803" s="3143"/>
      <c r="BE803" s="3143"/>
      <c r="BF803" s="3143"/>
      <c r="BG803" s="3143"/>
      <c r="BH803" s="3143"/>
      <c r="BI803" s="3143"/>
      <c r="BJ803" s="3143"/>
      <c r="BK803" s="3143"/>
      <c r="BL803" s="3143"/>
      <c r="BM803" s="3143"/>
      <c r="BN803" s="3143"/>
      <c r="BO803" s="3143"/>
      <c r="BP803" s="3143"/>
      <c r="BQ803" s="3189"/>
      <c r="BR803" s="3189"/>
      <c r="BS803" s="3189"/>
      <c r="BT803" s="3189"/>
      <c r="BU803" s="3189"/>
      <c r="BV803" s="3189"/>
      <c r="BW803" s="3189"/>
      <c r="BX803" s="3189"/>
      <c r="BY803" s="3189"/>
      <c r="BZ803" s="3189"/>
      <c r="CA803" s="3143"/>
      <c r="CB803" s="3143"/>
      <c r="CC803" s="3143"/>
    </row>
    <row r="804" spans="1:81" ht="16.5" customHeight="1">
      <c r="A804" s="3143"/>
      <c r="B804" s="3143"/>
      <c r="C804" s="3143"/>
      <c r="D804" s="3143"/>
      <c r="E804" s="3143"/>
      <c r="F804" s="3143"/>
      <c r="G804" s="3143"/>
      <c r="H804" s="3143"/>
      <c r="I804" s="3143"/>
      <c r="J804" s="3143"/>
      <c r="K804" s="3143"/>
      <c r="L804" s="3098"/>
      <c r="M804" s="3098"/>
      <c r="N804" s="3098"/>
      <c r="O804" s="3098"/>
      <c r="P804" s="3098"/>
      <c r="Q804" s="3098"/>
      <c r="R804" s="3098"/>
      <c r="S804" s="3098"/>
      <c r="T804" s="3098"/>
      <c r="U804" s="3098"/>
      <c r="V804" s="3098"/>
      <c r="W804" s="3098"/>
      <c r="X804" s="3098"/>
      <c r="Y804" s="3098"/>
      <c r="Z804" s="3098"/>
      <c r="AA804" s="3098"/>
      <c r="AB804" s="3098"/>
      <c r="AC804" s="3098"/>
      <c r="AD804" s="3098"/>
      <c r="AE804" s="3098"/>
      <c r="AF804" s="3098"/>
      <c r="AG804" s="3098"/>
      <c r="AH804" s="3098"/>
      <c r="AI804" s="3098"/>
      <c r="AJ804" s="3098"/>
      <c r="AK804" s="3098"/>
      <c r="AL804" s="3098"/>
      <c r="AM804" s="3098"/>
      <c r="AN804" s="3098"/>
      <c r="AO804" s="3143"/>
      <c r="AP804" s="3143"/>
      <c r="AQ804" s="3143"/>
      <c r="AR804" s="3143"/>
      <c r="AS804" s="3143"/>
      <c r="AT804" s="3143"/>
      <c r="AU804" s="3143"/>
      <c r="AV804" s="3143"/>
      <c r="AW804" s="3143"/>
      <c r="AX804" s="3143"/>
      <c r="AY804" s="3143"/>
      <c r="AZ804" s="3143"/>
      <c r="BA804" s="3143"/>
      <c r="BB804" s="3143"/>
      <c r="BC804" s="3143"/>
      <c r="BD804" s="3143"/>
      <c r="BE804" s="3143"/>
      <c r="BF804" s="3143"/>
      <c r="BG804" s="3143"/>
      <c r="BH804" s="3143"/>
      <c r="BI804" s="3143"/>
      <c r="BJ804" s="3143"/>
      <c r="BK804" s="3143"/>
      <c r="BL804" s="3143"/>
      <c r="BM804" s="3143"/>
      <c r="BN804" s="3143"/>
      <c r="BO804" s="3143"/>
      <c r="BP804" s="3143"/>
      <c r="BQ804" s="3189"/>
      <c r="BR804" s="3189"/>
      <c r="BS804" s="3189"/>
      <c r="BT804" s="3189"/>
      <c r="BU804" s="3189"/>
      <c r="BV804" s="3189"/>
      <c r="BW804" s="3189"/>
      <c r="BX804" s="3189"/>
      <c r="BY804" s="3189"/>
      <c r="BZ804" s="3189"/>
      <c r="CA804" s="3143"/>
      <c r="CB804" s="3143"/>
      <c r="CC804" s="3143"/>
    </row>
    <row r="805" spans="1:81" ht="16.5" customHeight="1">
      <c r="A805" s="3143"/>
      <c r="B805" s="3143"/>
      <c r="C805" s="3143"/>
      <c r="D805" s="3143"/>
      <c r="E805" s="3143"/>
      <c r="F805" s="3143"/>
      <c r="G805" s="3143"/>
      <c r="H805" s="3143"/>
      <c r="I805" s="3143"/>
      <c r="J805" s="3143"/>
      <c r="K805" s="3143"/>
      <c r="L805" s="3098"/>
      <c r="M805" s="3098"/>
      <c r="N805" s="3098"/>
      <c r="O805" s="3098"/>
      <c r="P805" s="3098"/>
      <c r="Q805" s="3098"/>
      <c r="R805" s="3098"/>
      <c r="S805" s="3098"/>
      <c r="T805" s="3098"/>
      <c r="U805" s="3098"/>
      <c r="V805" s="3098"/>
      <c r="W805" s="3098"/>
      <c r="X805" s="3098"/>
      <c r="Y805" s="3098"/>
      <c r="Z805" s="3098"/>
      <c r="AA805" s="3098"/>
      <c r="AB805" s="3098"/>
      <c r="AC805" s="3098"/>
      <c r="AD805" s="3098"/>
      <c r="AE805" s="3098"/>
      <c r="AF805" s="3098"/>
      <c r="AG805" s="3098"/>
      <c r="AH805" s="3098"/>
      <c r="AI805" s="3098"/>
      <c r="AJ805" s="3098"/>
      <c r="AK805" s="3098"/>
      <c r="AL805" s="3098"/>
      <c r="AM805" s="3098"/>
      <c r="AN805" s="3098"/>
      <c r="AO805" s="3143"/>
      <c r="AP805" s="3143"/>
      <c r="AQ805" s="3143"/>
      <c r="AR805" s="3143"/>
      <c r="AS805" s="3143"/>
      <c r="AT805" s="3143"/>
      <c r="AU805" s="3143"/>
      <c r="AV805" s="3143"/>
      <c r="AW805" s="3143"/>
      <c r="AX805" s="3143"/>
      <c r="AY805" s="3143"/>
      <c r="AZ805" s="3143"/>
      <c r="BA805" s="3143"/>
      <c r="BB805" s="3143"/>
      <c r="BC805" s="3143"/>
      <c r="BD805" s="3143"/>
      <c r="BE805" s="3143"/>
      <c r="BF805" s="3143"/>
      <c r="BG805" s="3143"/>
      <c r="BH805" s="3143"/>
      <c r="BI805" s="3143"/>
      <c r="BJ805" s="3143"/>
      <c r="BK805" s="3143"/>
      <c r="BL805" s="3143"/>
      <c r="BM805" s="3143"/>
      <c r="BN805" s="3143"/>
      <c r="BO805" s="3143"/>
      <c r="BP805" s="3143"/>
      <c r="BQ805" s="3189"/>
      <c r="BR805" s="3189"/>
      <c r="BS805" s="3189"/>
      <c r="BT805" s="3189"/>
      <c r="BU805" s="3189"/>
      <c r="BV805" s="3189"/>
      <c r="BW805" s="3189"/>
      <c r="BX805" s="3189"/>
      <c r="BY805" s="3189"/>
      <c r="BZ805" s="3189"/>
      <c r="CA805" s="3143"/>
      <c r="CB805" s="3143"/>
      <c r="CC805" s="3143"/>
    </row>
    <row r="806" spans="1:81" ht="16.5" customHeight="1">
      <c r="A806" s="3143"/>
      <c r="B806" s="3143"/>
      <c r="C806" s="3143"/>
      <c r="D806" s="3143"/>
      <c r="E806" s="3143"/>
      <c r="F806" s="3143"/>
      <c r="G806" s="3143"/>
      <c r="H806" s="3143"/>
      <c r="I806" s="3143"/>
      <c r="J806" s="3143"/>
      <c r="K806" s="3143"/>
      <c r="L806" s="3098"/>
      <c r="M806" s="3098"/>
      <c r="N806" s="3098"/>
      <c r="O806" s="3098"/>
      <c r="P806" s="3098"/>
      <c r="Q806" s="3098"/>
      <c r="R806" s="3098"/>
      <c r="S806" s="3098"/>
      <c r="T806" s="3098"/>
      <c r="U806" s="3098"/>
      <c r="V806" s="3098"/>
      <c r="W806" s="3098"/>
      <c r="X806" s="3098"/>
      <c r="Y806" s="3098"/>
      <c r="Z806" s="3098"/>
      <c r="AA806" s="3098"/>
      <c r="AB806" s="3098"/>
      <c r="AC806" s="3098"/>
      <c r="AD806" s="3098"/>
      <c r="AE806" s="3098"/>
      <c r="AF806" s="3098"/>
      <c r="AG806" s="3098"/>
      <c r="AH806" s="3098"/>
      <c r="AI806" s="3098"/>
      <c r="AJ806" s="3098"/>
      <c r="AK806" s="3098"/>
      <c r="AL806" s="3098"/>
      <c r="AM806" s="3098"/>
      <c r="AN806" s="3098"/>
      <c r="AO806" s="3143"/>
      <c r="AP806" s="3143"/>
      <c r="AQ806" s="3143"/>
      <c r="AR806" s="3143"/>
      <c r="AS806" s="3143"/>
      <c r="AT806" s="3143"/>
      <c r="AU806" s="3143"/>
      <c r="AV806" s="3143"/>
      <c r="AW806" s="3143"/>
      <c r="AX806" s="3143"/>
      <c r="AY806" s="3143"/>
      <c r="AZ806" s="3143"/>
      <c r="BA806" s="3143"/>
      <c r="BB806" s="3143"/>
      <c r="BC806" s="3143"/>
      <c r="BD806" s="3143"/>
      <c r="BE806" s="3143"/>
      <c r="BF806" s="3143"/>
      <c r="BG806" s="3143"/>
      <c r="BH806" s="3143"/>
      <c r="BI806" s="3143"/>
      <c r="BJ806" s="3143"/>
      <c r="BK806" s="3143"/>
      <c r="BL806" s="3143"/>
      <c r="BM806" s="3143"/>
      <c r="BN806" s="3143"/>
      <c r="BO806" s="3143"/>
      <c r="BP806" s="3143"/>
      <c r="BQ806" s="3189"/>
      <c r="BR806" s="3189"/>
      <c r="BS806" s="3189"/>
      <c r="BT806" s="3189"/>
      <c r="BU806" s="3189"/>
      <c r="BV806" s="3189"/>
      <c r="BW806" s="3189"/>
      <c r="BX806" s="3189"/>
      <c r="BY806" s="3189"/>
      <c r="BZ806" s="3189"/>
      <c r="CA806" s="3143"/>
      <c r="CB806" s="3143"/>
      <c r="CC806" s="3143"/>
    </row>
    <row r="807" spans="1:81" ht="16.5" customHeight="1">
      <c r="A807" s="3143"/>
      <c r="B807" s="3143"/>
      <c r="C807" s="3143"/>
      <c r="D807" s="3143"/>
      <c r="E807" s="3143"/>
      <c r="F807" s="3143"/>
      <c r="G807" s="3143"/>
      <c r="H807" s="3143"/>
      <c r="I807" s="3143"/>
      <c r="J807" s="3143"/>
      <c r="K807" s="3143"/>
      <c r="L807" s="3098"/>
      <c r="M807" s="3098"/>
      <c r="N807" s="3098"/>
      <c r="O807" s="3098"/>
      <c r="P807" s="3098"/>
      <c r="Q807" s="3098"/>
      <c r="R807" s="3098"/>
      <c r="S807" s="3098"/>
      <c r="T807" s="3098"/>
      <c r="U807" s="3098"/>
      <c r="V807" s="3098"/>
      <c r="W807" s="3098"/>
      <c r="X807" s="3098"/>
      <c r="Y807" s="3098"/>
      <c r="Z807" s="3098"/>
      <c r="AA807" s="3098"/>
      <c r="AB807" s="3098"/>
      <c r="AC807" s="3098"/>
      <c r="AD807" s="3098"/>
      <c r="AE807" s="3098"/>
      <c r="AF807" s="3098"/>
      <c r="AG807" s="3098"/>
      <c r="AH807" s="3098"/>
      <c r="AI807" s="3098"/>
      <c r="AJ807" s="3098"/>
      <c r="AK807" s="3098"/>
      <c r="AL807" s="3098"/>
      <c r="AM807" s="3098"/>
      <c r="AN807" s="3098"/>
      <c r="AO807" s="3143"/>
      <c r="AP807" s="3143"/>
      <c r="AQ807" s="3143"/>
      <c r="AR807" s="3143"/>
      <c r="AS807" s="3143"/>
      <c r="AT807" s="3143"/>
      <c r="AU807" s="3143"/>
      <c r="AV807" s="3143"/>
      <c r="AW807" s="3143"/>
      <c r="AX807" s="3143"/>
      <c r="AY807" s="3143"/>
      <c r="AZ807" s="3143"/>
      <c r="BA807" s="3143"/>
      <c r="BB807" s="3143"/>
      <c r="BC807" s="3143"/>
      <c r="BD807" s="3143"/>
      <c r="BE807" s="3143"/>
      <c r="BF807" s="3143"/>
      <c r="BG807" s="3143"/>
      <c r="BH807" s="3143"/>
      <c r="BI807" s="3143"/>
      <c r="BJ807" s="3143"/>
      <c r="BK807" s="3143"/>
      <c r="BL807" s="3143"/>
      <c r="BM807" s="3143"/>
      <c r="BN807" s="3143"/>
      <c r="BO807" s="3143"/>
      <c r="BP807" s="3143"/>
      <c r="BQ807" s="3189"/>
      <c r="BR807" s="3189"/>
      <c r="BS807" s="3189"/>
      <c r="BT807" s="3189"/>
      <c r="BU807" s="3189"/>
      <c r="BV807" s="3189"/>
      <c r="BW807" s="3189"/>
      <c r="BX807" s="3189"/>
      <c r="BY807" s="3189"/>
      <c r="BZ807" s="3189"/>
      <c r="CA807" s="3143"/>
      <c r="CB807" s="3143"/>
      <c r="CC807" s="3143"/>
    </row>
    <row r="808" spans="1:81" ht="16.5" customHeight="1">
      <c r="A808" s="3143"/>
      <c r="B808" s="3143"/>
      <c r="C808" s="3143"/>
      <c r="D808" s="3143"/>
      <c r="E808" s="3143"/>
      <c r="F808" s="3143"/>
      <c r="G808" s="3143"/>
      <c r="H808" s="3143"/>
      <c r="I808" s="3143"/>
      <c r="J808" s="3143"/>
      <c r="K808" s="3143"/>
      <c r="L808" s="3098"/>
      <c r="M808" s="3098"/>
      <c r="N808" s="3098"/>
      <c r="O808" s="3098"/>
      <c r="P808" s="3098"/>
      <c r="Q808" s="3098"/>
      <c r="R808" s="3098"/>
      <c r="S808" s="3098"/>
      <c r="T808" s="3098"/>
      <c r="U808" s="3098"/>
      <c r="V808" s="3098"/>
      <c r="W808" s="3098"/>
      <c r="X808" s="3098"/>
      <c r="Y808" s="3098"/>
      <c r="Z808" s="3098"/>
      <c r="AA808" s="3098"/>
      <c r="AB808" s="3098"/>
      <c r="AC808" s="3098"/>
      <c r="AD808" s="3098"/>
      <c r="AE808" s="3098"/>
      <c r="AF808" s="3098"/>
      <c r="AG808" s="3098"/>
      <c r="AH808" s="3098"/>
      <c r="AI808" s="3098"/>
      <c r="AJ808" s="3098"/>
      <c r="AK808" s="3098"/>
      <c r="AL808" s="3098"/>
      <c r="AM808" s="3098"/>
      <c r="AN808" s="3098"/>
      <c r="AO808" s="3143"/>
      <c r="AP808" s="3143"/>
      <c r="AQ808" s="3143"/>
      <c r="AR808" s="3143"/>
      <c r="AS808" s="3143"/>
      <c r="AT808" s="3143"/>
      <c r="AU808" s="3143"/>
      <c r="AV808" s="3143"/>
      <c r="AW808" s="3143"/>
      <c r="AX808" s="3143"/>
      <c r="AY808" s="3143"/>
      <c r="AZ808" s="3143"/>
      <c r="BA808" s="3143"/>
      <c r="BB808" s="3143"/>
      <c r="BC808" s="3143"/>
      <c r="BD808" s="3143"/>
      <c r="BE808" s="3143"/>
      <c r="BF808" s="3143"/>
      <c r="BG808" s="3143"/>
      <c r="BH808" s="3143"/>
      <c r="BI808" s="3143"/>
      <c r="BJ808" s="3143"/>
      <c r="BK808" s="3143"/>
      <c r="BL808" s="3143"/>
      <c r="BM808" s="3143"/>
      <c r="BN808" s="3143"/>
      <c r="BO808" s="3143"/>
      <c r="BP808" s="3143"/>
      <c r="BQ808" s="3189"/>
      <c r="BR808" s="3189"/>
      <c r="BS808" s="3189"/>
      <c r="BT808" s="3189"/>
      <c r="BU808" s="3189"/>
      <c r="BV808" s="3189"/>
      <c r="BW808" s="3189"/>
      <c r="BX808" s="3189"/>
      <c r="BY808" s="3189"/>
      <c r="BZ808" s="3189"/>
      <c r="CA808" s="3143"/>
      <c r="CB808" s="3143"/>
      <c r="CC808" s="3143"/>
    </row>
    <row r="809" spans="1:81" ht="16.5" customHeight="1">
      <c r="A809" s="3143"/>
      <c r="B809" s="3143"/>
      <c r="C809" s="3143"/>
      <c r="D809" s="3143"/>
      <c r="E809" s="3143"/>
      <c r="F809" s="3143"/>
      <c r="G809" s="3143"/>
      <c r="H809" s="3143"/>
      <c r="I809" s="3143"/>
      <c r="J809" s="3143"/>
      <c r="K809" s="3143"/>
      <c r="L809" s="3098"/>
      <c r="M809" s="3098"/>
      <c r="N809" s="3098"/>
      <c r="O809" s="3098"/>
      <c r="P809" s="3098"/>
      <c r="Q809" s="3098"/>
      <c r="R809" s="3098"/>
      <c r="S809" s="3098"/>
      <c r="T809" s="3098"/>
      <c r="U809" s="3098"/>
      <c r="V809" s="3098"/>
      <c r="W809" s="3098"/>
      <c r="X809" s="3098"/>
      <c r="Y809" s="3098"/>
      <c r="Z809" s="3098"/>
      <c r="AA809" s="3098"/>
      <c r="AB809" s="3098"/>
      <c r="AC809" s="3098"/>
      <c r="AD809" s="3098"/>
      <c r="AE809" s="3098"/>
      <c r="AF809" s="3098"/>
      <c r="AG809" s="3098"/>
      <c r="AH809" s="3098"/>
      <c r="AI809" s="3098"/>
      <c r="AJ809" s="3098"/>
      <c r="AK809" s="3098"/>
      <c r="AL809" s="3098"/>
      <c r="AM809" s="3098"/>
      <c r="AN809" s="3098"/>
      <c r="AO809" s="3143"/>
      <c r="AP809" s="3143"/>
      <c r="AQ809" s="3143"/>
      <c r="AR809" s="3143"/>
      <c r="AS809" s="3143"/>
      <c r="AT809" s="3143"/>
      <c r="AU809" s="3143"/>
      <c r="AV809" s="3143"/>
      <c r="AW809" s="3143"/>
      <c r="AX809" s="3143"/>
      <c r="AY809" s="3143"/>
      <c r="AZ809" s="3143"/>
      <c r="BA809" s="3143"/>
      <c r="BB809" s="3143"/>
      <c r="BC809" s="3143"/>
      <c r="BD809" s="3143"/>
      <c r="BE809" s="3143"/>
      <c r="BF809" s="3143"/>
      <c r="BG809" s="3143"/>
      <c r="BH809" s="3143"/>
      <c r="BI809" s="3143"/>
      <c r="BJ809" s="3143"/>
      <c r="BK809" s="3143"/>
      <c r="BL809" s="3143"/>
      <c r="BM809" s="3143"/>
      <c r="BN809" s="3143"/>
      <c r="BO809" s="3143"/>
      <c r="BP809" s="3143"/>
      <c r="BQ809" s="3189"/>
      <c r="BR809" s="3189"/>
      <c r="BS809" s="3189"/>
      <c r="BT809" s="3189"/>
      <c r="BU809" s="3189"/>
      <c r="BV809" s="3189"/>
      <c r="BW809" s="3189"/>
      <c r="BX809" s="3189"/>
      <c r="BY809" s="3189"/>
      <c r="BZ809" s="3189"/>
      <c r="CA809" s="3143"/>
      <c r="CB809" s="3143"/>
      <c r="CC809" s="3143"/>
    </row>
    <row r="810" spans="1:81" ht="16.5" customHeight="1">
      <c r="A810" s="3143"/>
      <c r="B810" s="3143"/>
      <c r="C810" s="3143"/>
      <c r="D810" s="3143"/>
      <c r="E810" s="3143"/>
      <c r="F810" s="3143"/>
      <c r="G810" s="3143"/>
      <c r="H810" s="3143"/>
      <c r="I810" s="3143"/>
      <c r="J810" s="3143"/>
      <c r="K810" s="3143"/>
      <c r="L810" s="3098"/>
      <c r="M810" s="3098"/>
      <c r="N810" s="3098"/>
      <c r="O810" s="3098"/>
      <c r="P810" s="3098"/>
      <c r="Q810" s="3098"/>
      <c r="R810" s="3098"/>
      <c r="S810" s="3098"/>
      <c r="T810" s="3098"/>
      <c r="U810" s="3098"/>
      <c r="V810" s="3098"/>
      <c r="W810" s="3098"/>
      <c r="X810" s="3098"/>
      <c r="Y810" s="3098"/>
      <c r="Z810" s="3098"/>
      <c r="AA810" s="3098"/>
      <c r="AB810" s="3098"/>
      <c r="AC810" s="3098"/>
      <c r="AD810" s="3098"/>
      <c r="AE810" s="3098"/>
      <c r="AF810" s="3098"/>
      <c r="AG810" s="3098"/>
      <c r="AH810" s="3098"/>
      <c r="AI810" s="3098"/>
      <c r="AJ810" s="3098"/>
      <c r="AK810" s="3098"/>
      <c r="AL810" s="3098"/>
      <c r="AM810" s="3098"/>
      <c r="AN810" s="3098"/>
      <c r="AO810" s="3143"/>
      <c r="AP810" s="3143"/>
      <c r="AQ810" s="3143"/>
      <c r="AR810" s="3143"/>
      <c r="AS810" s="3143"/>
      <c r="AT810" s="3143"/>
      <c r="AU810" s="3143"/>
      <c r="AV810" s="3143"/>
      <c r="AW810" s="3143"/>
      <c r="AX810" s="3143"/>
      <c r="AY810" s="3143"/>
      <c r="AZ810" s="3143"/>
      <c r="BA810" s="3143"/>
      <c r="BB810" s="3143"/>
      <c r="BC810" s="3143"/>
      <c r="BD810" s="3143"/>
      <c r="BE810" s="3143"/>
      <c r="BF810" s="3143"/>
      <c r="BG810" s="3143"/>
      <c r="BH810" s="3143"/>
      <c r="BI810" s="3143"/>
      <c r="BJ810" s="3143"/>
      <c r="BK810" s="3143"/>
      <c r="BL810" s="3143"/>
      <c r="BM810" s="3143"/>
      <c r="BN810" s="3143"/>
      <c r="BO810" s="3143"/>
      <c r="BP810" s="3143"/>
      <c r="BQ810" s="3189"/>
      <c r="BR810" s="3189"/>
      <c r="BS810" s="3189"/>
      <c r="BT810" s="3189"/>
      <c r="BU810" s="3189"/>
      <c r="BV810" s="3189"/>
      <c r="BW810" s="3189"/>
      <c r="BX810" s="3189"/>
      <c r="BY810" s="3189"/>
      <c r="BZ810" s="3189"/>
      <c r="CA810" s="3143"/>
      <c r="CB810" s="3143"/>
      <c r="CC810" s="3143"/>
    </row>
    <row r="811" spans="1:81" ht="16.5" customHeight="1">
      <c r="A811" s="3143"/>
      <c r="B811" s="3143"/>
      <c r="C811" s="3143"/>
      <c r="D811" s="3143"/>
      <c r="E811" s="3143"/>
      <c r="F811" s="3143"/>
      <c r="G811" s="3143"/>
      <c r="H811" s="3143"/>
      <c r="I811" s="3143"/>
      <c r="J811" s="3143"/>
      <c r="K811" s="3143"/>
      <c r="L811" s="3098"/>
      <c r="M811" s="3098"/>
      <c r="N811" s="3098"/>
      <c r="O811" s="3098"/>
      <c r="P811" s="3098"/>
      <c r="Q811" s="3098"/>
      <c r="R811" s="3098"/>
      <c r="S811" s="3098"/>
      <c r="T811" s="3098"/>
      <c r="U811" s="3098"/>
      <c r="V811" s="3098"/>
      <c r="W811" s="3098"/>
      <c r="X811" s="3098"/>
      <c r="Y811" s="3098"/>
      <c r="Z811" s="3098"/>
      <c r="AA811" s="3098"/>
      <c r="AB811" s="3098"/>
      <c r="AC811" s="3098"/>
      <c r="AD811" s="3098"/>
      <c r="AE811" s="3098"/>
      <c r="AF811" s="3098"/>
      <c r="AG811" s="3098"/>
      <c r="AH811" s="3098"/>
      <c r="AI811" s="3098"/>
      <c r="AJ811" s="3098"/>
      <c r="AK811" s="3098"/>
      <c r="AL811" s="3098"/>
      <c r="AM811" s="3098"/>
      <c r="AN811" s="3098"/>
      <c r="AO811" s="3143"/>
      <c r="AP811" s="3143"/>
      <c r="AQ811" s="3143"/>
      <c r="AR811" s="3143"/>
      <c r="AS811" s="3143"/>
      <c r="AT811" s="3143"/>
      <c r="AU811" s="3143"/>
      <c r="AV811" s="3143"/>
      <c r="AW811" s="3143"/>
      <c r="AX811" s="3143"/>
      <c r="AY811" s="3143"/>
      <c r="AZ811" s="3143"/>
      <c r="BA811" s="3143"/>
      <c r="BB811" s="3143"/>
      <c r="BC811" s="3143"/>
      <c r="BD811" s="3143"/>
      <c r="BE811" s="3143"/>
      <c r="BF811" s="3143"/>
      <c r="BG811" s="3143"/>
      <c r="BH811" s="3143"/>
      <c r="BI811" s="3143"/>
      <c r="BJ811" s="3143"/>
      <c r="BK811" s="3143"/>
      <c r="BL811" s="3143"/>
      <c r="BM811" s="3143"/>
      <c r="BN811" s="3143"/>
      <c r="BO811" s="3143"/>
      <c r="BP811" s="3143"/>
      <c r="BQ811" s="3189"/>
      <c r="BR811" s="3189"/>
      <c r="BS811" s="3189"/>
      <c r="BT811" s="3189"/>
      <c r="BU811" s="3189"/>
      <c r="BV811" s="3189"/>
      <c r="BW811" s="3189"/>
      <c r="BX811" s="3189"/>
      <c r="BY811" s="3189"/>
      <c r="BZ811" s="3189"/>
      <c r="CA811" s="3143"/>
      <c r="CB811" s="3143"/>
      <c r="CC811" s="3143"/>
    </row>
    <row r="812" spans="1:81" ht="16.5" customHeight="1">
      <c r="A812" s="3143"/>
      <c r="B812" s="3143"/>
      <c r="C812" s="3143"/>
      <c r="D812" s="3143"/>
      <c r="E812" s="3143"/>
      <c r="F812" s="3143"/>
      <c r="G812" s="3143"/>
      <c r="H812" s="3143"/>
      <c r="I812" s="3143"/>
      <c r="J812" s="3143"/>
      <c r="K812" s="3143"/>
      <c r="L812" s="3098"/>
      <c r="M812" s="3098"/>
      <c r="N812" s="3098"/>
      <c r="O812" s="3098"/>
      <c r="P812" s="3098"/>
      <c r="Q812" s="3098"/>
      <c r="R812" s="3098"/>
      <c r="S812" s="3098"/>
      <c r="T812" s="3098"/>
      <c r="U812" s="3098"/>
      <c r="V812" s="3098"/>
      <c r="W812" s="3098"/>
      <c r="X812" s="3098"/>
      <c r="Y812" s="3098"/>
      <c r="Z812" s="3098"/>
      <c r="AA812" s="3098"/>
      <c r="AB812" s="3098"/>
      <c r="AC812" s="3098"/>
      <c r="AD812" s="3098"/>
      <c r="AE812" s="3098"/>
      <c r="AF812" s="3098"/>
      <c r="AG812" s="3098"/>
      <c r="AH812" s="3098"/>
      <c r="AI812" s="3098"/>
      <c r="AJ812" s="3098"/>
      <c r="AK812" s="3098"/>
      <c r="AL812" s="3098"/>
      <c r="AM812" s="3098"/>
      <c r="AN812" s="3098"/>
      <c r="AO812" s="3143"/>
      <c r="AP812" s="3143"/>
      <c r="AQ812" s="3143"/>
      <c r="AR812" s="3143"/>
      <c r="AS812" s="3143"/>
      <c r="AT812" s="3143"/>
      <c r="AU812" s="3143"/>
      <c r="AV812" s="3143"/>
      <c r="AW812" s="3143"/>
      <c r="AX812" s="3143"/>
      <c r="AY812" s="3143"/>
      <c r="AZ812" s="3143"/>
      <c r="BA812" s="3143"/>
      <c r="BB812" s="3143"/>
      <c r="BC812" s="3143"/>
      <c r="BD812" s="3143"/>
      <c r="BE812" s="3143"/>
      <c r="BF812" s="3143"/>
      <c r="BG812" s="3143"/>
      <c r="BH812" s="3143"/>
      <c r="BI812" s="3143"/>
      <c r="BJ812" s="3143"/>
      <c r="BK812" s="3143"/>
      <c r="BL812" s="3143"/>
      <c r="BM812" s="3143"/>
      <c r="BN812" s="3143"/>
      <c r="BO812" s="3143"/>
      <c r="BP812" s="3143"/>
      <c r="BQ812" s="3189"/>
      <c r="BR812" s="3189"/>
      <c r="BS812" s="3189"/>
      <c r="BT812" s="3189"/>
      <c r="BU812" s="3189"/>
      <c r="BV812" s="3189"/>
      <c r="BW812" s="3189"/>
      <c r="BX812" s="3189"/>
      <c r="BY812" s="3189"/>
      <c r="BZ812" s="3189"/>
      <c r="CA812" s="3143"/>
      <c r="CB812" s="3143"/>
      <c r="CC812" s="3143"/>
    </row>
    <row r="813" spans="1:81" ht="16.5" customHeight="1">
      <c r="A813" s="3143"/>
      <c r="B813" s="3143"/>
      <c r="C813" s="3143"/>
      <c r="D813" s="3143"/>
      <c r="E813" s="3143"/>
      <c r="F813" s="3143"/>
      <c r="G813" s="3143"/>
      <c r="H813" s="3143"/>
      <c r="I813" s="3143"/>
      <c r="J813" s="3143"/>
      <c r="K813" s="3143"/>
      <c r="L813" s="3098"/>
      <c r="M813" s="3098"/>
      <c r="N813" s="3098"/>
      <c r="O813" s="3098"/>
      <c r="P813" s="3098"/>
      <c r="Q813" s="3098"/>
      <c r="R813" s="3098"/>
      <c r="S813" s="3098"/>
      <c r="T813" s="3098"/>
      <c r="U813" s="3098"/>
      <c r="V813" s="3098"/>
      <c r="W813" s="3098"/>
      <c r="X813" s="3098"/>
      <c r="Y813" s="3098"/>
      <c r="Z813" s="3098"/>
      <c r="AA813" s="3098"/>
      <c r="AB813" s="3098"/>
      <c r="AC813" s="3098"/>
      <c r="AD813" s="3098"/>
      <c r="AE813" s="3098"/>
      <c r="AF813" s="3098"/>
      <c r="AG813" s="3098"/>
      <c r="AH813" s="3098"/>
      <c r="AI813" s="3098"/>
      <c r="AJ813" s="3098"/>
      <c r="AK813" s="3098"/>
      <c r="AL813" s="3098"/>
      <c r="AM813" s="3098"/>
      <c r="AN813" s="3098"/>
      <c r="AO813" s="3143"/>
      <c r="AP813" s="3143"/>
      <c r="AQ813" s="3143"/>
      <c r="AR813" s="3143"/>
      <c r="AS813" s="3143"/>
      <c r="AT813" s="3143"/>
      <c r="AU813" s="3143"/>
      <c r="AV813" s="3143"/>
      <c r="AW813" s="3143"/>
      <c r="AX813" s="3143"/>
      <c r="AY813" s="3143"/>
      <c r="AZ813" s="3143"/>
      <c r="BA813" s="3143"/>
      <c r="BB813" s="3143"/>
      <c r="BC813" s="3143"/>
      <c r="BD813" s="3143"/>
      <c r="BE813" s="3143"/>
      <c r="BF813" s="3143"/>
      <c r="BG813" s="3143"/>
      <c r="BH813" s="3143"/>
      <c r="BI813" s="3143"/>
      <c r="BJ813" s="3143"/>
      <c r="BK813" s="3143"/>
      <c r="BL813" s="3143"/>
      <c r="BM813" s="3143"/>
      <c r="BN813" s="3143"/>
      <c r="BO813" s="3143"/>
      <c r="BP813" s="3143"/>
      <c r="BQ813" s="3189"/>
      <c r="BR813" s="3189"/>
      <c r="BS813" s="3189"/>
      <c r="BT813" s="3189"/>
      <c r="BU813" s="3189"/>
      <c r="BV813" s="3189"/>
      <c r="BW813" s="3189"/>
      <c r="BX813" s="3189"/>
      <c r="BY813" s="3189"/>
      <c r="BZ813" s="3189"/>
      <c r="CA813" s="3143"/>
      <c r="CB813" s="3143"/>
      <c r="CC813" s="3143"/>
    </row>
    <row r="814" spans="1:81" ht="16.5" customHeight="1">
      <c r="A814" s="3143"/>
      <c r="B814" s="3143"/>
      <c r="C814" s="3143"/>
      <c r="D814" s="3143"/>
      <c r="E814" s="3143"/>
      <c r="F814" s="3143"/>
      <c r="G814" s="3143"/>
      <c r="H814" s="3143"/>
      <c r="I814" s="3143"/>
      <c r="J814" s="3143"/>
      <c r="K814" s="3143"/>
      <c r="L814" s="3098"/>
      <c r="M814" s="3098"/>
      <c r="N814" s="3098"/>
      <c r="O814" s="3098"/>
      <c r="P814" s="3098"/>
      <c r="Q814" s="3098"/>
      <c r="R814" s="3098"/>
      <c r="S814" s="3098"/>
      <c r="T814" s="3098"/>
      <c r="U814" s="3098"/>
      <c r="V814" s="3098"/>
      <c r="W814" s="3098"/>
      <c r="X814" s="3098"/>
      <c r="Y814" s="3098"/>
      <c r="Z814" s="3098"/>
      <c r="AA814" s="3098"/>
      <c r="AB814" s="3098"/>
      <c r="AC814" s="3098"/>
      <c r="AD814" s="3098"/>
      <c r="AE814" s="3098"/>
      <c r="AF814" s="3098"/>
      <c r="AG814" s="3098"/>
      <c r="AH814" s="3098"/>
      <c r="AI814" s="3098"/>
      <c r="AJ814" s="3098"/>
      <c r="AK814" s="3098"/>
      <c r="AL814" s="3098"/>
      <c r="AM814" s="3098"/>
      <c r="AN814" s="3098"/>
      <c r="AO814" s="3143"/>
      <c r="AP814" s="3143"/>
      <c r="AQ814" s="3143"/>
      <c r="AR814" s="3143"/>
      <c r="AS814" s="3143"/>
      <c r="AT814" s="3143"/>
      <c r="AU814" s="3143"/>
      <c r="AV814" s="3143"/>
      <c r="AW814" s="3143"/>
      <c r="AX814" s="3143"/>
      <c r="AY814" s="3143"/>
      <c r="AZ814" s="3143"/>
      <c r="BA814" s="3143"/>
      <c r="BB814" s="3143"/>
      <c r="BC814" s="3143"/>
      <c r="BD814" s="3143"/>
      <c r="BE814" s="3143"/>
      <c r="BF814" s="3143"/>
      <c r="BG814" s="3143"/>
      <c r="BH814" s="3143"/>
      <c r="BI814" s="3143"/>
      <c r="BJ814" s="3143"/>
      <c r="BK814" s="3143"/>
      <c r="BL814" s="3143"/>
      <c r="BM814" s="3143"/>
      <c r="BN814" s="3143"/>
      <c r="BO814" s="3143"/>
      <c r="BP814" s="3143"/>
      <c r="BQ814" s="3189"/>
      <c r="BR814" s="3189"/>
      <c r="BS814" s="3189"/>
      <c r="BT814" s="3189"/>
      <c r="BU814" s="3189"/>
      <c r="BV814" s="3189"/>
      <c r="BW814" s="3189"/>
      <c r="BX814" s="3189"/>
      <c r="BY814" s="3189"/>
      <c r="BZ814" s="3189"/>
      <c r="CA814" s="3143"/>
      <c r="CB814" s="3143"/>
      <c r="CC814" s="3143"/>
    </row>
    <row r="815" spans="1:81" ht="16.5" customHeight="1">
      <c r="A815" s="3143"/>
      <c r="B815" s="3143"/>
      <c r="C815" s="3143"/>
      <c r="D815" s="3143"/>
      <c r="E815" s="3143"/>
      <c r="F815" s="3143"/>
      <c r="G815" s="3143"/>
      <c r="H815" s="3143"/>
      <c r="I815" s="3143"/>
      <c r="J815" s="3143"/>
      <c r="K815" s="3143"/>
      <c r="L815" s="3098"/>
      <c r="M815" s="3098"/>
      <c r="N815" s="3098"/>
      <c r="O815" s="3098"/>
      <c r="P815" s="3098"/>
      <c r="Q815" s="3098"/>
      <c r="R815" s="3098"/>
      <c r="S815" s="3098"/>
      <c r="T815" s="3098"/>
      <c r="U815" s="3098"/>
      <c r="V815" s="3098"/>
      <c r="W815" s="3098"/>
      <c r="X815" s="3098"/>
      <c r="Y815" s="3098"/>
      <c r="Z815" s="3098"/>
      <c r="AA815" s="3098"/>
      <c r="AB815" s="3098"/>
      <c r="AC815" s="3098"/>
      <c r="AD815" s="3098"/>
      <c r="AE815" s="3098"/>
      <c r="AF815" s="3098"/>
      <c r="AG815" s="3098"/>
      <c r="AH815" s="3098"/>
      <c r="AI815" s="3098"/>
      <c r="AJ815" s="3098"/>
      <c r="AK815" s="3098"/>
      <c r="AL815" s="3098"/>
      <c r="AM815" s="3098"/>
      <c r="AN815" s="3098"/>
      <c r="AO815" s="3143"/>
      <c r="AP815" s="3143"/>
      <c r="AQ815" s="3143"/>
      <c r="AR815" s="3143"/>
      <c r="AS815" s="3143"/>
      <c r="AT815" s="3143"/>
      <c r="AU815" s="3143"/>
      <c r="AV815" s="3143"/>
      <c r="AW815" s="3143"/>
      <c r="AX815" s="3143"/>
      <c r="AY815" s="3143"/>
      <c r="AZ815" s="3143"/>
      <c r="BA815" s="3143"/>
      <c r="BB815" s="3143"/>
      <c r="BC815" s="3143"/>
      <c r="BD815" s="3143"/>
      <c r="BE815" s="3143"/>
      <c r="BF815" s="3143"/>
      <c r="BG815" s="3143"/>
      <c r="BH815" s="3143"/>
      <c r="BI815" s="3143"/>
      <c r="BJ815" s="3143"/>
      <c r="BK815" s="3143"/>
      <c r="BL815" s="3143"/>
      <c r="BM815" s="3143"/>
      <c r="BN815" s="3143"/>
      <c r="BO815" s="3143"/>
      <c r="BP815" s="3143"/>
      <c r="BQ815" s="3189"/>
      <c r="BR815" s="3189"/>
      <c r="BS815" s="3189"/>
      <c r="BT815" s="3189"/>
      <c r="BU815" s="3189"/>
      <c r="BV815" s="3189"/>
      <c r="BW815" s="3189"/>
      <c r="BX815" s="3189"/>
      <c r="BY815" s="3189"/>
      <c r="BZ815" s="3189"/>
      <c r="CA815" s="3143"/>
      <c r="CB815" s="3143"/>
      <c r="CC815" s="3143"/>
    </row>
    <row r="816" spans="1:81" ht="16.5" customHeight="1">
      <c r="A816" s="3143"/>
      <c r="B816" s="3143"/>
      <c r="C816" s="3143"/>
      <c r="D816" s="3143"/>
      <c r="E816" s="3143"/>
      <c r="F816" s="3143"/>
      <c r="G816" s="3143"/>
      <c r="H816" s="3143"/>
      <c r="I816" s="3143"/>
      <c r="J816" s="3143"/>
      <c r="K816" s="3143"/>
      <c r="L816" s="3098"/>
      <c r="M816" s="3098"/>
      <c r="N816" s="3098"/>
      <c r="O816" s="3098"/>
      <c r="P816" s="3098"/>
      <c r="Q816" s="3098"/>
      <c r="R816" s="3098"/>
      <c r="S816" s="3098"/>
      <c r="T816" s="3098"/>
      <c r="U816" s="3098"/>
      <c r="V816" s="3098"/>
      <c r="W816" s="3098"/>
      <c r="X816" s="3098"/>
      <c r="Y816" s="3098"/>
      <c r="Z816" s="3098"/>
      <c r="AA816" s="3098"/>
      <c r="AB816" s="3098"/>
      <c r="AC816" s="3098"/>
      <c r="AD816" s="3098"/>
      <c r="AE816" s="3098"/>
      <c r="AF816" s="3098"/>
      <c r="AG816" s="3098"/>
      <c r="AH816" s="3098"/>
      <c r="AI816" s="3098"/>
      <c r="AJ816" s="3098"/>
      <c r="AK816" s="3098"/>
      <c r="AL816" s="3098"/>
      <c r="AM816" s="3098"/>
      <c r="AN816" s="3098"/>
      <c r="AO816" s="3143"/>
      <c r="AP816" s="3143"/>
      <c r="AQ816" s="3143"/>
      <c r="AR816" s="3143"/>
      <c r="AS816" s="3143"/>
      <c r="AT816" s="3143"/>
      <c r="AU816" s="3143"/>
      <c r="AV816" s="3143"/>
      <c r="AW816" s="3143"/>
      <c r="AX816" s="3143"/>
      <c r="AY816" s="3143"/>
      <c r="AZ816" s="3143"/>
      <c r="BA816" s="3143"/>
      <c r="BB816" s="3143"/>
      <c r="BC816" s="3143"/>
      <c r="BD816" s="3143"/>
      <c r="BE816" s="3143"/>
      <c r="BF816" s="3143"/>
      <c r="BG816" s="3143"/>
      <c r="BH816" s="3143"/>
      <c r="BI816" s="3143"/>
      <c r="BJ816" s="3143"/>
      <c r="BK816" s="3143"/>
      <c r="BL816" s="3143"/>
      <c r="BM816" s="3143"/>
      <c r="BN816" s="3143"/>
      <c r="BO816" s="3143"/>
      <c r="BP816" s="3143"/>
      <c r="BQ816" s="3189"/>
      <c r="BR816" s="3189"/>
      <c r="BS816" s="3189"/>
      <c r="BT816" s="3189"/>
      <c r="BU816" s="3189"/>
      <c r="BV816" s="3189"/>
      <c r="BW816" s="3189"/>
      <c r="BX816" s="3189"/>
      <c r="BY816" s="3189"/>
      <c r="BZ816" s="3189"/>
      <c r="CA816" s="3143"/>
      <c r="CB816" s="3143"/>
      <c r="CC816" s="3143"/>
    </row>
    <row r="817" spans="1:81" ht="16.5" customHeight="1">
      <c r="A817" s="3143"/>
      <c r="B817" s="3143"/>
      <c r="C817" s="3143"/>
      <c r="D817" s="3143"/>
      <c r="E817" s="3143"/>
      <c r="F817" s="3143"/>
      <c r="G817" s="3143"/>
      <c r="H817" s="3143"/>
      <c r="I817" s="3143"/>
      <c r="J817" s="3143"/>
      <c r="K817" s="3143"/>
      <c r="L817" s="3098"/>
      <c r="M817" s="3098"/>
      <c r="N817" s="3098"/>
      <c r="O817" s="3098"/>
      <c r="P817" s="3098"/>
      <c r="Q817" s="3098"/>
      <c r="R817" s="3098"/>
      <c r="S817" s="3098"/>
      <c r="T817" s="3098"/>
      <c r="U817" s="3098"/>
      <c r="V817" s="3098"/>
      <c r="W817" s="3098"/>
      <c r="X817" s="3098"/>
      <c r="Y817" s="3098"/>
      <c r="Z817" s="3098"/>
      <c r="AA817" s="3098"/>
      <c r="AB817" s="3098"/>
      <c r="AC817" s="3098"/>
      <c r="AD817" s="3098"/>
      <c r="AE817" s="3098"/>
      <c r="AF817" s="3098"/>
      <c r="AG817" s="3098"/>
      <c r="AH817" s="3098"/>
      <c r="AI817" s="3098"/>
      <c r="AJ817" s="3098"/>
      <c r="AK817" s="3098"/>
      <c r="AL817" s="3098"/>
      <c r="AM817" s="3098"/>
      <c r="AN817" s="3098"/>
      <c r="AO817" s="3143"/>
      <c r="AP817" s="3143"/>
      <c r="AQ817" s="3143"/>
      <c r="AR817" s="3143"/>
      <c r="AS817" s="3143"/>
      <c r="AT817" s="3143"/>
      <c r="AU817" s="3143"/>
      <c r="AV817" s="3143"/>
      <c r="AW817" s="3143"/>
      <c r="AX817" s="3143"/>
      <c r="AY817" s="3143"/>
      <c r="AZ817" s="3143"/>
      <c r="BA817" s="3143"/>
      <c r="BB817" s="3143"/>
      <c r="BC817" s="3143"/>
      <c r="BD817" s="3143"/>
      <c r="BE817" s="3143"/>
      <c r="BF817" s="3143"/>
      <c r="BG817" s="3143"/>
      <c r="BH817" s="3143"/>
      <c r="BI817" s="3143"/>
      <c r="BJ817" s="3143"/>
      <c r="BK817" s="3143"/>
      <c r="BL817" s="3143"/>
      <c r="BM817" s="3143"/>
      <c r="BN817" s="3143"/>
      <c r="BO817" s="3143"/>
      <c r="BP817" s="3143"/>
      <c r="BQ817" s="3189"/>
      <c r="BR817" s="3189"/>
      <c r="BS817" s="3189"/>
      <c r="BT817" s="3189"/>
      <c r="BU817" s="3189"/>
      <c r="BV817" s="3189"/>
      <c r="BW817" s="3189"/>
      <c r="BX817" s="3189"/>
      <c r="BY817" s="3189"/>
      <c r="BZ817" s="3189"/>
      <c r="CA817" s="3143"/>
      <c r="CB817" s="3143"/>
      <c r="CC817" s="3143"/>
    </row>
    <row r="818" spans="1:81" ht="16.5" customHeight="1">
      <c r="A818" s="3143"/>
      <c r="B818" s="3143"/>
      <c r="C818" s="3143"/>
      <c r="D818" s="3143"/>
      <c r="E818" s="3143"/>
      <c r="F818" s="3143"/>
      <c r="G818" s="3143"/>
      <c r="H818" s="3143"/>
      <c r="I818" s="3143"/>
      <c r="J818" s="3143"/>
      <c r="K818" s="3143"/>
      <c r="L818" s="3098"/>
      <c r="M818" s="3098"/>
      <c r="N818" s="3098"/>
      <c r="O818" s="3098"/>
      <c r="P818" s="3098"/>
      <c r="Q818" s="3098"/>
      <c r="R818" s="3098"/>
      <c r="S818" s="3098"/>
      <c r="T818" s="3098"/>
      <c r="U818" s="3098"/>
      <c r="V818" s="3098"/>
      <c r="W818" s="3098"/>
      <c r="X818" s="3098"/>
      <c r="Y818" s="3098"/>
      <c r="Z818" s="3098"/>
      <c r="AA818" s="3098"/>
      <c r="AB818" s="3098"/>
      <c r="AC818" s="3098"/>
      <c r="AD818" s="3098"/>
      <c r="AE818" s="3098"/>
      <c r="AF818" s="3098"/>
      <c r="AG818" s="3098"/>
      <c r="AH818" s="3098"/>
      <c r="AI818" s="3098"/>
      <c r="AJ818" s="3098"/>
      <c r="AK818" s="3098"/>
      <c r="AL818" s="3098"/>
      <c r="AM818" s="3098"/>
      <c r="AN818" s="3098"/>
      <c r="AO818" s="3143"/>
      <c r="AP818" s="3143"/>
      <c r="AQ818" s="3143"/>
      <c r="AR818" s="3143"/>
      <c r="AS818" s="3143"/>
      <c r="AT818" s="3143"/>
      <c r="AU818" s="3143"/>
      <c r="AV818" s="3143"/>
      <c r="AW818" s="3143"/>
      <c r="AX818" s="3143"/>
      <c r="AY818" s="3143"/>
      <c r="AZ818" s="3143"/>
      <c r="BA818" s="3143"/>
      <c r="BB818" s="3143"/>
      <c r="BC818" s="3143"/>
      <c r="BD818" s="3143"/>
      <c r="BE818" s="3143"/>
      <c r="BF818" s="3143"/>
      <c r="BG818" s="3143"/>
      <c r="BH818" s="3143"/>
      <c r="BI818" s="3143"/>
      <c r="BJ818" s="3143"/>
      <c r="BK818" s="3143"/>
      <c r="BL818" s="3143"/>
      <c r="BM818" s="3143"/>
      <c r="BN818" s="3143"/>
      <c r="BO818" s="3143"/>
      <c r="BP818" s="3143"/>
      <c r="BQ818" s="3189"/>
      <c r="BR818" s="3189"/>
      <c r="BS818" s="3189"/>
      <c r="BT818" s="3189"/>
      <c r="BU818" s="3189"/>
      <c r="BV818" s="3189"/>
      <c r="BW818" s="3189"/>
      <c r="BX818" s="3189"/>
      <c r="BY818" s="3189"/>
      <c r="BZ818" s="3189"/>
      <c r="CA818" s="3143"/>
      <c r="CB818" s="3143"/>
      <c r="CC818" s="3143"/>
    </row>
    <row r="819" spans="1:81" ht="16.5" customHeight="1">
      <c r="A819" s="3143"/>
      <c r="B819" s="3143"/>
      <c r="C819" s="3143"/>
      <c r="D819" s="3143"/>
      <c r="E819" s="3143"/>
      <c r="F819" s="3143"/>
      <c r="G819" s="3143"/>
      <c r="H819" s="3143"/>
      <c r="I819" s="3143"/>
      <c r="J819" s="3143"/>
      <c r="K819" s="3143"/>
      <c r="L819" s="3098"/>
      <c r="M819" s="3098"/>
      <c r="N819" s="3098"/>
      <c r="O819" s="3098"/>
      <c r="P819" s="3098"/>
      <c r="Q819" s="3098"/>
      <c r="R819" s="3098"/>
      <c r="S819" s="3098"/>
      <c r="T819" s="3098"/>
      <c r="U819" s="3098"/>
      <c r="V819" s="3098"/>
      <c r="W819" s="3098"/>
      <c r="X819" s="3098"/>
      <c r="Y819" s="3098"/>
      <c r="Z819" s="3098"/>
      <c r="AA819" s="3098"/>
      <c r="AB819" s="3098"/>
      <c r="AC819" s="3098"/>
      <c r="AD819" s="3098"/>
      <c r="AE819" s="3098"/>
      <c r="AF819" s="3098"/>
      <c r="AG819" s="3098"/>
      <c r="AH819" s="3098"/>
      <c r="AI819" s="3098"/>
      <c r="AJ819" s="3098"/>
      <c r="AK819" s="3098"/>
      <c r="AL819" s="3098"/>
      <c r="AM819" s="3098"/>
      <c r="AN819" s="3098"/>
      <c r="AO819" s="3143"/>
      <c r="AP819" s="3143"/>
      <c r="AQ819" s="3143"/>
      <c r="AR819" s="3143"/>
      <c r="AS819" s="3143"/>
      <c r="AT819" s="3143"/>
      <c r="AU819" s="3143"/>
      <c r="AV819" s="3143"/>
      <c r="AW819" s="3143"/>
      <c r="AX819" s="3143"/>
      <c r="AY819" s="3143"/>
      <c r="AZ819" s="3143"/>
      <c r="BA819" s="3143"/>
      <c r="BB819" s="3143"/>
      <c r="BC819" s="3143"/>
      <c r="BD819" s="3143"/>
      <c r="BE819" s="3143"/>
      <c r="BF819" s="3143"/>
      <c r="BG819" s="3143"/>
      <c r="BH819" s="3143"/>
      <c r="BI819" s="3143"/>
      <c r="BJ819" s="3143"/>
      <c r="BK819" s="3143"/>
      <c r="BL819" s="3143"/>
      <c r="BM819" s="3143"/>
      <c r="BN819" s="3143"/>
      <c r="BO819" s="3143"/>
      <c r="BP819" s="3143"/>
      <c r="BQ819" s="3189"/>
      <c r="BR819" s="3189"/>
      <c r="BS819" s="3189"/>
      <c r="BT819" s="3189"/>
      <c r="BU819" s="3189"/>
      <c r="BV819" s="3189"/>
      <c r="BW819" s="3189"/>
      <c r="BX819" s="3189"/>
      <c r="BY819" s="3189"/>
      <c r="BZ819" s="3189"/>
      <c r="CA819" s="3143"/>
      <c r="CB819" s="3143"/>
      <c r="CC819" s="3143"/>
    </row>
    <row r="820" spans="1:81" ht="16.5" customHeight="1">
      <c r="A820" s="3143"/>
      <c r="B820" s="3143"/>
      <c r="C820" s="3143"/>
      <c r="D820" s="3143"/>
      <c r="E820" s="3143"/>
      <c r="F820" s="3143"/>
      <c r="G820" s="3143"/>
      <c r="H820" s="3143"/>
      <c r="I820" s="3143"/>
      <c r="J820" s="3143"/>
      <c r="K820" s="3143"/>
      <c r="L820" s="3098"/>
      <c r="M820" s="3098"/>
      <c r="N820" s="3098"/>
      <c r="O820" s="3098"/>
      <c r="P820" s="3098"/>
      <c r="Q820" s="3098"/>
      <c r="R820" s="3098"/>
      <c r="S820" s="3098"/>
      <c r="T820" s="3098"/>
      <c r="U820" s="3098"/>
      <c r="V820" s="3098"/>
      <c r="W820" s="3098"/>
      <c r="X820" s="3098"/>
      <c r="Y820" s="3098"/>
      <c r="Z820" s="3098"/>
      <c r="AA820" s="3098"/>
      <c r="AB820" s="3098"/>
      <c r="AC820" s="3098"/>
      <c r="AD820" s="3098"/>
      <c r="AE820" s="3098"/>
      <c r="AF820" s="3098"/>
      <c r="AG820" s="3098"/>
      <c r="AH820" s="3098"/>
      <c r="AI820" s="3098"/>
      <c r="AJ820" s="3098"/>
      <c r="AK820" s="3098"/>
      <c r="AL820" s="3098"/>
      <c r="AM820" s="3098"/>
      <c r="AN820" s="3098"/>
      <c r="AO820" s="3143"/>
      <c r="AP820" s="3143"/>
      <c r="AQ820" s="3143"/>
      <c r="AR820" s="3143"/>
      <c r="AS820" s="3143"/>
      <c r="AT820" s="3143"/>
      <c r="AU820" s="3143"/>
      <c r="AV820" s="3143"/>
      <c r="AW820" s="3143"/>
      <c r="AX820" s="3143"/>
      <c r="AY820" s="3143"/>
      <c r="AZ820" s="3143"/>
      <c r="BA820" s="3143"/>
      <c r="BB820" s="3143"/>
      <c r="BC820" s="3143"/>
      <c r="BD820" s="3143"/>
      <c r="BE820" s="3143"/>
      <c r="BF820" s="3143"/>
      <c r="BG820" s="3143"/>
      <c r="BH820" s="3143"/>
      <c r="BI820" s="3143"/>
      <c r="BJ820" s="3143"/>
      <c r="BK820" s="3143"/>
      <c r="BL820" s="3143"/>
      <c r="BM820" s="3143"/>
      <c r="BN820" s="3143"/>
      <c r="BO820" s="3143"/>
      <c r="BP820" s="3143"/>
      <c r="BQ820" s="3189"/>
      <c r="BR820" s="3189"/>
      <c r="BS820" s="3189"/>
      <c r="BT820" s="3189"/>
      <c r="BU820" s="3189"/>
      <c r="BV820" s="3189"/>
      <c r="BW820" s="3189"/>
      <c r="BX820" s="3189"/>
      <c r="BY820" s="3189"/>
      <c r="BZ820" s="3189"/>
      <c r="CA820" s="3143"/>
      <c r="CB820" s="3143"/>
      <c r="CC820" s="3143"/>
    </row>
    <row r="821" spans="1:81" ht="16.5" customHeight="1">
      <c r="A821" s="3143"/>
      <c r="B821" s="3143"/>
      <c r="C821" s="3143"/>
      <c r="D821" s="3143"/>
      <c r="E821" s="3143"/>
      <c r="F821" s="3143"/>
      <c r="G821" s="3143"/>
      <c r="H821" s="3143"/>
      <c r="I821" s="3143"/>
      <c r="J821" s="3143"/>
      <c r="K821" s="3143"/>
      <c r="L821" s="3098"/>
      <c r="M821" s="3098"/>
      <c r="N821" s="3098"/>
      <c r="O821" s="3098"/>
      <c r="P821" s="3098"/>
      <c r="Q821" s="3098"/>
      <c r="R821" s="3098"/>
      <c r="S821" s="3098"/>
      <c r="T821" s="3098"/>
      <c r="U821" s="3098"/>
      <c r="V821" s="3098"/>
      <c r="W821" s="3098"/>
      <c r="X821" s="3098"/>
      <c r="Y821" s="3098"/>
      <c r="Z821" s="3098"/>
      <c r="AA821" s="3098"/>
      <c r="AB821" s="3098"/>
      <c r="AC821" s="3098"/>
      <c r="AD821" s="3098"/>
      <c r="AE821" s="3098"/>
      <c r="AF821" s="3098"/>
      <c r="AG821" s="3098"/>
      <c r="AH821" s="3098"/>
      <c r="AI821" s="3098"/>
      <c r="AJ821" s="3098"/>
      <c r="AK821" s="3098"/>
      <c r="AL821" s="3098"/>
      <c r="AM821" s="3098"/>
      <c r="AN821" s="3098"/>
      <c r="AO821" s="3143"/>
      <c r="AP821" s="3143"/>
      <c r="AQ821" s="3143"/>
      <c r="AR821" s="3143"/>
      <c r="AS821" s="3143"/>
      <c r="AT821" s="3143"/>
      <c r="AU821" s="3143"/>
      <c r="AV821" s="3143"/>
      <c r="AW821" s="3143"/>
      <c r="AX821" s="3143"/>
      <c r="AY821" s="3143"/>
      <c r="AZ821" s="3143"/>
      <c r="BA821" s="3143"/>
      <c r="BB821" s="3143"/>
      <c r="BC821" s="3143"/>
      <c r="BD821" s="3143"/>
      <c r="BE821" s="3143"/>
      <c r="BF821" s="3143"/>
      <c r="BG821" s="3143"/>
      <c r="BH821" s="3143"/>
      <c r="BI821" s="3143"/>
      <c r="BJ821" s="3143"/>
      <c r="BK821" s="3143"/>
      <c r="BL821" s="3143"/>
      <c r="BM821" s="3143"/>
      <c r="BN821" s="3143"/>
      <c r="BO821" s="3143"/>
      <c r="BP821" s="3143"/>
      <c r="BQ821" s="3189"/>
      <c r="BR821" s="3189"/>
      <c r="BS821" s="3189"/>
      <c r="BT821" s="3189"/>
      <c r="BU821" s="3189"/>
      <c r="BV821" s="3189"/>
      <c r="BW821" s="3189"/>
      <c r="BX821" s="3189"/>
      <c r="BY821" s="3189"/>
      <c r="BZ821" s="3189"/>
      <c r="CA821" s="3143"/>
      <c r="CB821" s="3143"/>
      <c r="CC821" s="3143"/>
    </row>
    <row r="822" spans="1:81" ht="16.5" customHeight="1">
      <c r="A822" s="3143"/>
      <c r="B822" s="3143"/>
      <c r="C822" s="3143"/>
      <c r="D822" s="3143"/>
      <c r="E822" s="3143"/>
      <c r="F822" s="3143"/>
      <c r="G822" s="3143"/>
      <c r="H822" s="3143"/>
      <c r="I822" s="3143"/>
      <c r="J822" s="3143"/>
      <c r="K822" s="3143"/>
      <c r="L822" s="3098"/>
      <c r="M822" s="3098"/>
      <c r="N822" s="3098"/>
      <c r="O822" s="3098"/>
      <c r="P822" s="3098"/>
      <c r="Q822" s="3098"/>
      <c r="R822" s="3098"/>
      <c r="S822" s="3098"/>
      <c r="T822" s="3098"/>
      <c r="U822" s="3098"/>
      <c r="V822" s="3098"/>
      <c r="W822" s="3098"/>
      <c r="X822" s="3098"/>
      <c r="Y822" s="3098"/>
      <c r="Z822" s="3098"/>
      <c r="AA822" s="3098"/>
      <c r="AB822" s="3098"/>
      <c r="AC822" s="3098"/>
      <c r="AD822" s="3098"/>
      <c r="AE822" s="3098"/>
      <c r="AF822" s="3098"/>
      <c r="AG822" s="3098"/>
      <c r="AH822" s="3098"/>
      <c r="AI822" s="3098"/>
      <c r="AJ822" s="3098"/>
      <c r="AK822" s="3098"/>
      <c r="AL822" s="3098"/>
      <c r="AM822" s="3098"/>
      <c r="AN822" s="3098"/>
      <c r="AO822" s="3143"/>
      <c r="AP822" s="3143"/>
      <c r="AQ822" s="3143"/>
      <c r="AR822" s="3143"/>
      <c r="AS822" s="3143"/>
      <c r="AT822" s="3143"/>
      <c r="AU822" s="3143"/>
      <c r="AV822" s="3143"/>
      <c r="AW822" s="3143"/>
      <c r="AX822" s="3143"/>
      <c r="AY822" s="3143"/>
      <c r="AZ822" s="3143"/>
      <c r="BA822" s="3143"/>
      <c r="BB822" s="3143"/>
      <c r="BC822" s="3143"/>
      <c r="BD822" s="3143"/>
      <c r="BE822" s="3143"/>
      <c r="BF822" s="3143"/>
      <c r="BG822" s="3143"/>
      <c r="BH822" s="3143"/>
      <c r="BI822" s="3143"/>
      <c r="BJ822" s="3143"/>
      <c r="BK822" s="3143"/>
      <c r="BL822" s="3143"/>
      <c r="BM822" s="3143"/>
      <c r="BN822" s="3143"/>
      <c r="BO822" s="3143"/>
      <c r="BP822" s="3143"/>
      <c r="BQ822" s="3189"/>
      <c r="BR822" s="3189"/>
      <c r="BS822" s="3189"/>
      <c r="BT822" s="3189"/>
      <c r="BU822" s="3189"/>
      <c r="BV822" s="3189"/>
      <c r="BW822" s="3189"/>
      <c r="BX822" s="3189"/>
      <c r="BY822" s="3189"/>
      <c r="BZ822" s="3189"/>
      <c r="CA822" s="3143"/>
      <c r="CB822" s="3143"/>
      <c r="CC822" s="3143"/>
    </row>
    <row r="823" spans="1:81" ht="16.5" customHeight="1">
      <c r="A823" s="3143"/>
      <c r="B823" s="3143"/>
      <c r="C823" s="3143"/>
      <c r="D823" s="3143"/>
      <c r="E823" s="3143"/>
      <c r="F823" s="3143"/>
      <c r="G823" s="3143"/>
      <c r="H823" s="3143"/>
      <c r="I823" s="3143"/>
      <c r="J823" s="3143"/>
      <c r="K823" s="3143"/>
      <c r="L823" s="3098"/>
      <c r="M823" s="3098"/>
      <c r="N823" s="3098"/>
      <c r="O823" s="3098"/>
      <c r="P823" s="3098"/>
      <c r="Q823" s="3098"/>
      <c r="R823" s="3098"/>
      <c r="S823" s="3098"/>
      <c r="T823" s="3098"/>
      <c r="U823" s="3098"/>
      <c r="V823" s="3098"/>
      <c r="W823" s="3098"/>
      <c r="X823" s="3098"/>
      <c r="Y823" s="3098"/>
      <c r="Z823" s="3098"/>
      <c r="AA823" s="3098"/>
      <c r="AB823" s="3098"/>
      <c r="AC823" s="3098"/>
      <c r="AD823" s="3098"/>
      <c r="AE823" s="3098"/>
      <c r="AF823" s="3098"/>
      <c r="AG823" s="3098"/>
      <c r="AH823" s="3098"/>
      <c r="AI823" s="3098"/>
      <c r="AJ823" s="3098"/>
      <c r="AK823" s="3098"/>
      <c r="AL823" s="3098"/>
      <c r="AM823" s="3098"/>
      <c r="AN823" s="3098"/>
      <c r="AO823" s="3143"/>
      <c r="AP823" s="3143"/>
      <c r="AQ823" s="3143"/>
      <c r="AR823" s="3143"/>
      <c r="AS823" s="3143"/>
      <c r="AT823" s="3143"/>
      <c r="AU823" s="3143"/>
      <c r="AV823" s="3143"/>
      <c r="AW823" s="3143"/>
      <c r="AX823" s="3143"/>
      <c r="AY823" s="3143"/>
      <c r="AZ823" s="3143"/>
      <c r="BA823" s="3143"/>
      <c r="BB823" s="3143"/>
      <c r="BC823" s="3143"/>
      <c r="BD823" s="3143"/>
      <c r="BE823" s="3143"/>
      <c r="BF823" s="3143"/>
      <c r="BG823" s="3143"/>
      <c r="BH823" s="3143"/>
      <c r="BI823" s="3143"/>
      <c r="BJ823" s="3143"/>
      <c r="BK823" s="3143"/>
      <c r="BL823" s="3143"/>
      <c r="BM823" s="3143"/>
      <c r="BN823" s="3143"/>
      <c r="BO823" s="3143"/>
      <c r="BP823" s="3143"/>
      <c r="BQ823" s="3189"/>
      <c r="BR823" s="3189"/>
      <c r="BS823" s="3189"/>
      <c r="BT823" s="3189"/>
      <c r="BU823" s="3189"/>
      <c r="BV823" s="3189"/>
      <c r="BW823" s="3189"/>
      <c r="BX823" s="3189"/>
      <c r="BY823" s="3189"/>
      <c r="BZ823" s="3189"/>
      <c r="CA823" s="3143"/>
      <c r="CB823" s="3143"/>
      <c r="CC823" s="3143"/>
    </row>
    <row r="824" spans="1:81" ht="16.5" customHeight="1">
      <c r="A824" s="3143"/>
      <c r="B824" s="3143"/>
      <c r="C824" s="3143"/>
      <c r="D824" s="3143"/>
      <c r="E824" s="3143"/>
      <c r="F824" s="3143"/>
      <c r="G824" s="3143"/>
      <c r="H824" s="3143"/>
      <c r="I824" s="3143"/>
      <c r="J824" s="3143"/>
      <c r="K824" s="3143"/>
      <c r="L824" s="3098"/>
      <c r="M824" s="3098"/>
      <c r="N824" s="3098"/>
      <c r="O824" s="3098"/>
      <c r="P824" s="3098"/>
      <c r="Q824" s="3098"/>
      <c r="R824" s="3098"/>
      <c r="S824" s="3098"/>
      <c r="T824" s="3098"/>
      <c r="U824" s="3098"/>
      <c r="V824" s="3098"/>
      <c r="W824" s="3098"/>
      <c r="X824" s="3098"/>
      <c r="Y824" s="3098"/>
      <c r="Z824" s="3098"/>
      <c r="AA824" s="3098"/>
      <c r="AB824" s="3098"/>
      <c r="AC824" s="3098"/>
      <c r="AD824" s="3098"/>
      <c r="AE824" s="3098"/>
      <c r="AF824" s="3098"/>
      <c r="AG824" s="3098"/>
      <c r="AH824" s="3098"/>
      <c r="AI824" s="3098"/>
      <c r="AJ824" s="3098"/>
      <c r="AK824" s="3098"/>
      <c r="AL824" s="3098"/>
      <c r="AM824" s="3098"/>
      <c r="AN824" s="3098"/>
      <c r="AO824" s="3143"/>
      <c r="AP824" s="3143"/>
      <c r="AQ824" s="3143"/>
      <c r="AR824" s="3143"/>
      <c r="AS824" s="3143"/>
      <c r="AT824" s="3143"/>
      <c r="AU824" s="3143"/>
      <c r="AV824" s="3143"/>
      <c r="AW824" s="3143"/>
      <c r="AX824" s="3143"/>
      <c r="AY824" s="3143"/>
      <c r="AZ824" s="3143"/>
      <c r="BA824" s="3143"/>
      <c r="BB824" s="3143"/>
      <c r="BC824" s="3143"/>
      <c r="BD824" s="3143"/>
      <c r="BE824" s="3143"/>
      <c r="BF824" s="3143"/>
      <c r="BG824" s="3143"/>
      <c r="BH824" s="3143"/>
      <c r="BI824" s="3143"/>
      <c r="BJ824" s="3143"/>
      <c r="BK824" s="3143"/>
      <c r="BL824" s="3143"/>
      <c r="BM824" s="3143"/>
      <c r="BN824" s="3143"/>
      <c r="BO824" s="3143"/>
      <c r="BP824" s="3143"/>
      <c r="BQ824" s="3189"/>
      <c r="BR824" s="3189"/>
      <c r="BS824" s="3189"/>
      <c r="BT824" s="3189"/>
      <c r="BU824" s="3189"/>
      <c r="BV824" s="3189"/>
      <c r="BW824" s="3189"/>
      <c r="BX824" s="3189"/>
      <c r="BY824" s="3189"/>
      <c r="BZ824" s="3189"/>
      <c r="CA824" s="3143"/>
      <c r="CB824" s="3143"/>
      <c r="CC824" s="3143"/>
    </row>
    <row r="825" spans="1:81" ht="16.5" customHeight="1">
      <c r="A825" s="3143"/>
      <c r="B825" s="3143"/>
      <c r="C825" s="3143"/>
      <c r="D825" s="3143"/>
      <c r="E825" s="3143"/>
      <c r="F825" s="3143"/>
      <c r="G825" s="3143"/>
      <c r="H825" s="3143"/>
      <c r="I825" s="3143"/>
      <c r="J825" s="3143"/>
      <c r="K825" s="3143"/>
      <c r="L825" s="3098"/>
      <c r="M825" s="3098"/>
      <c r="N825" s="3098"/>
      <c r="O825" s="3098"/>
      <c r="P825" s="3098"/>
      <c r="Q825" s="3098"/>
      <c r="R825" s="3098"/>
      <c r="S825" s="3098"/>
      <c r="T825" s="3098"/>
      <c r="U825" s="3098"/>
      <c r="V825" s="3098"/>
      <c r="W825" s="3098"/>
      <c r="X825" s="3098"/>
      <c r="Y825" s="3098"/>
      <c r="Z825" s="3098"/>
      <c r="AA825" s="3098"/>
      <c r="AB825" s="3098"/>
      <c r="AC825" s="3098"/>
      <c r="AD825" s="3098"/>
      <c r="AE825" s="3098"/>
      <c r="AF825" s="3098"/>
      <c r="AG825" s="3098"/>
      <c r="AH825" s="3098"/>
      <c r="AI825" s="3098"/>
      <c r="AJ825" s="3098"/>
      <c r="AK825" s="3098"/>
      <c r="AL825" s="3098"/>
      <c r="AM825" s="3098"/>
      <c r="AN825" s="3098"/>
      <c r="AO825" s="3143"/>
      <c r="AP825" s="3143"/>
      <c r="AQ825" s="3143"/>
      <c r="AR825" s="3143"/>
      <c r="AS825" s="3143"/>
      <c r="AT825" s="3143"/>
      <c r="AU825" s="3143"/>
      <c r="AV825" s="3143"/>
      <c r="AW825" s="3143"/>
      <c r="AX825" s="3143"/>
      <c r="AY825" s="3143"/>
      <c r="AZ825" s="3143"/>
      <c r="BA825" s="3143"/>
      <c r="BB825" s="3143"/>
      <c r="BC825" s="3143"/>
      <c r="BD825" s="3143"/>
      <c r="BE825" s="3143"/>
      <c r="BF825" s="3143"/>
      <c r="BG825" s="3143"/>
      <c r="BH825" s="3143"/>
      <c r="BI825" s="3143"/>
      <c r="BJ825" s="3143"/>
      <c r="BK825" s="3143"/>
      <c r="BL825" s="3143"/>
      <c r="BM825" s="3143"/>
      <c r="BN825" s="3143"/>
      <c r="BO825" s="3143"/>
      <c r="BP825" s="3143"/>
      <c r="BQ825" s="3189"/>
      <c r="BR825" s="3189"/>
      <c r="BS825" s="3189"/>
      <c r="BT825" s="3189"/>
      <c r="BU825" s="3189"/>
      <c r="BV825" s="3189"/>
      <c r="BW825" s="3189"/>
      <c r="BX825" s="3189"/>
      <c r="BY825" s="3189"/>
      <c r="BZ825" s="3189"/>
      <c r="CA825" s="3143"/>
      <c r="CB825" s="3143"/>
      <c r="CC825" s="3143"/>
    </row>
    <row r="826" spans="1:81" ht="16.5" customHeight="1">
      <c r="A826" s="3143"/>
      <c r="B826" s="3143"/>
      <c r="C826" s="3143"/>
      <c r="D826" s="3143"/>
      <c r="E826" s="3143"/>
      <c r="F826" s="3143"/>
      <c r="G826" s="3143"/>
      <c r="H826" s="3143"/>
      <c r="I826" s="3143"/>
      <c r="J826" s="3143"/>
      <c r="K826" s="3143"/>
      <c r="L826" s="3098"/>
      <c r="M826" s="3098"/>
      <c r="N826" s="3098"/>
      <c r="O826" s="3098"/>
      <c r="P826" s="3098"/>
      <c r="Q826" s="3098"/>
      <c r="R826" s="3098"/>
      <c r="S826" s="3098"/>
      <c r="T826" s="3098"/>
      <c r="U826" s="3098"/>
      <c r="V826" s="3098"/>
      <c r="W826" s="3098"/>
      <c r="X826" s="3098"/>
      <c r="Y826" s="3098"/>
      <c r="Z826" s="3098"/>
      <c r="AA826" s="3098"/>
      <c r="AB826" s="3098"/>
      <c r="AC826" s="3098"/>
      <c r="AD826" s="3098"/>
      <c r="AE826" s="3098"/>
      <c r="AF826" s="3098"/>
      <c r="AG826" s="3098"/>
      <c r="AH826" s="3098"/>
      <c r="AI826" s="3098"/>
      <c r="AJ826" s="3098"/>
      <c r="AK826" s="3098"/>
      <c r="AL826" s="3098"/>
      <c r="AM826" s="3098"/>
      <c r="AN826" s="3098"/>
      <c r="AO826" s="3143"/>
      <c r="AP826" s="3143"/>
      <c r="AQ826" s="3143"/>
      <c r="AR826" s="3143"/>
      <c r="AS826" s="3143"/>
      <c r="AT826" s="3143"/>
      <c r="AU826" s="3143"/>
      <c r="AV826" s="3143"/>
      <c r="AW826" s="3143"/>
      <c r="AX826" s="3143"/>
      <c r="AY826" s="3143"/>
      <c r="AZ826" s="3143"/>
      <c r="BA826" s="3143"/>
      <c r="BB826" s="3143"/>
      <c r="BC826" s="3143"/>
      <c r="BD826" s="3143"/>
      <c r="BE826" s="3143"/>
      <c r="BF826" s="3143"/>
      <c r="BG826" s="3143"/>
      <c r="BH826" s="3143"/>
      <c r="BI826" s="3143"/>
      <c r="BJ826" s="3143"/>
      <c r="BK826" s="3143"/>
      <c r="BL826" s="3143"/>
      <c r="BM826" s="3143"/>
      <c r="BN826" s="3143"/>
      <c r="BO826" s="3143"/>
      <c r="BP826" s="3143"/>
      <c r="BQ826" s="3189"/>
      <c r="BR826" s="3189"/>
      <c r="BS826" s="3189"/>
      <c r="BT826" s="3189"/>
      <c r="BU826" s="3189"/>
      <c r="BV826" s="3189"/>
      <c r="BW826" s="3189"/>
      <c r="BX826" s="3189"/>
      <c r="BY826" s="3189"/>
      <c r="BZ826" s="3189"/>
      <c r="CA826" s="3143"/>
      <c r="CB826" s="3143"/>
      <c r="CC826" s="3143"/>
    </row>
    <row r="827" spans="1:81" ht="16.5" customHeight="1">
      <c r="A827" s="3143"/>
      <c r="B827" s="3143"/>
      <c r="C827" s="3143"/>
      <c r="D827" s="3143"/>
      <c r="E827" s="3143"/>
      <c r="F827" s="3143"/>
      <c r="G827" s="3143"/>
      <c r="H827" s="3143"/>
      <c r="I827" s="3143"/>
      <c r="J827" s="3143"/>
      <c r="K827" s="3143"/>
      <c r="L827" s="3098"/>
      <c r="M827" s="3098"/>
      <c r="N827" s="3098"/>
      <c r="O827" s="3098"/>
      <c r="P827" s="3098"/>
      <c r="Q827" s="3098"/>
      <c r="R827" s="3098"/>
      <c r="S827" s="3098"/>
      <c r="T827" s="3098"/>
      <c r="U827" s="3098"/>
      <c r="V827" s="3098"/>
      <c r="W827" s="3098"/>
      <c r="X827" s="3098"/>
      <c r="Y827" s="3098"/>
      <c r="Z827" s="3098"/>
      <c r="AA827" s="3098"/>
      <c r="AB827" s="3098"/>
      <c r="AC827" s="3098"/>
      <c r="AD827" s="3098"/>
      <c r="AE827" s="3098"/>
      <c r="AF827" s="3098"/>
      <c r="AG827" s="3098"/>
      <c r="AH827" s="3098"/>
      <c r="AI827" s="3098"/>
      <c r="AJ827" s="3098"/>
      <c r="AK827" s="3098"/>
      <c r="AL827" s="3098"/>
      <c r="AM827" s="3098"/>
      <c r="AN827" s="3098"/>
      <c r="AO827" s="3143"/>
      <c r="AP827" s="3143"/>
      <c r="AQ827" s="3143"/>
      <c r="AR827" s="3143"/>
      <c r="AS827" s="3143"/>
      <c r="AT827" s="3143"/>
      <c r="AU827" s="3143"/>
      <c r="AV827" s="3143"/>
      <c r="AW827" s="3143"/>
      <c r="AX827" s="3143"/>
      <c r="AY827" s="3143"/>
      <c r="AZ827" s="3143"/>
      <c r="BA827" s="3143"/>
      <c r="BB827" s="3143"/>
      <c r="BC827" s="3143"/>
      <c r="BD827" s="3143"/>
      <c r="BE827" s="3143"/>
      <c r="BF827" s="3143"/>
      <c r="BG827" s="3143"/>
      <c r="BH827" s="3143"/>
      <c r="BI827" s="3143"/>
      <c r="BJ827" s="3143"/>
      <c r="BK827" s="3143"/>
      <c r="BL827" s="3143"/>
      <c r="BM827" s="3143"/>
      <c r="BN827" s="3143"/>
      <c r="BO827" s="3143"/>
      <c r="BP827" s="3143"/>
      <c r="BQ827" s="3189"/>
      <c r="BR827" s="3189"/>
      <c r="BS827" s="3189"/>
      <c r="BT827" s="3189"/>
      <c r="BU827" s="3189"/>
      <c r="BV827" s="3189"/>
      <c r="BW827" s="3189"/>
      <c r="BX827" s="3189"/>
      <c r="BY827" s="3189"/>
      <c r="BZ827" s="3189"/>
      <c r="CA827" s="3143"/>
      <c r="CB827" s="3143"/>
      <c r="CC827" s="3143"/>
    </row>
    <row r="828" spans="1:81" ht="16.5" customHeight="1">
      <c r="A828" s="3143"/>
      <c r="B828" s="3143"/>
      <c r="C828" s="3143"/>
      <c r="D828" s="3143"/>
      <c r="E828" s="3143"/>
      <c r="F828" s="3143"/>
      <c r="G828" s="3143"/>
      <c r="H828" s="3143"/>
      <c r="I828" s="3143"/>
      <c r="J828" s="3143"/>
      <c r="K828" s="3143"/>
      <c r="L828" s="3098"/>
      <c r="M828" s="3098"/>
      <c r="N828" s="3098"/>
      <c r="O828" s="3098"/>
      <c r="P828" s="3098"/>
      <c r="Q828" s="3098"/>
      <c r="R828" s="3098"/>
      <c r="S828" s="3098"/>
      <c r="T828" s="3098"/>
      <c r="U828" s="3098"/>
      <c r="V828" s="3098"/>
      <c r="W828" s="3098"/>
      <c r="X828" s="3098"/>
      <c r="Y828" s="3098"/>
      <c r="Z828" s="3098"/>
      <c r="AA828" s="3098"/>
      <c r="AB828" s="3098"/>
      <c r="AC828" s="3098"/>
      <c r="AD828" s="3098"/>
      <c r="AE828" s="3098"/>
      <c r="AF828" s="3098"/>
      <c r="AG828" s="3098"/>
      <c r="AH828" s="3098"/>
      <c r="AI828" s="3098"/>
      <c r="AJ828" s="3098"/>
      <c r="AK828" s="3098"/>
      <c r="AL828" s="3098"/>
      <c r="AM828" s="3098"/>
      <c r="AN828" s="3098"/>
      <c r="AO828" s="3143"/>
      <c r="AP828" s="3143"/>
      <c r="AQ828" s="3143"/>
      <c r="AR828" s="3143"/>
      <c r="AS828" s="3143"/>
      <c r="AT828" s="3143"/>
      <c r="AU828" s="3143"/>
      <c r="AV828" s="3143"/>
      <c r="AW828" s="3143"/>
      <c r="AX828" s="3143"/>
      <c r="AY828" s="3143"/>
      <c r="AZ828" s="3143"/>
      <c r="BA828" s="3143"/>
      <c r="BB828" s="3143"/>
      <c r="BC828" s="3143"/>
      <c r="BD828" s="3143"/>
      <c r="BE828" s="3143"/>
      <c r="BF828" s="3143"/>
      <c r="BG828" s="3143"/>
      <c r="BH828" s="3143"/>
      <c r="BI828" s="3143"/>
      <c r="BJ828" s="3143"/>
      <c r="BK828" s="3143"/>
      <c r="BL828" s="3143"/>
      <c r="BM828" s="3143"/>
      <c r="BN828" s="3143"/>
      <c r="BO828" s="3143"/>
      <c r="BP828" s="3143"/>
      <c r="BQ828" s="3189"/>
      <c r="BR828" s="3189"/>
      <c r="BS828" s="3189"/>
      <c r="BT828" s="3189"/>
      <c r="BU828" s="3189"/>
      <c r="BV828" s="3189"/>
      <c r="BW828" s="3189"/>
      <c r="BX828" s="3189"/>
      <c r="BY828" s="3189"/>
      <c r="BZ828" s="3189"/>
      <c r="CA828" s="3143"/>
      <c r="CB828" s="3143"/>
      <c r="CC828" s="3143"/>
    </row>
    <row r="829" spans="1:81" ht="16.5" customHeight="1">
      <c r="A829" s="3143"/>
      <c r="B829" s="3143"/>
      <c r="C829" s="3143"/>
      <c r="D829" s="3143"/>
      <c r="E829" s="3143"/>
      <c r="F829" s="3143"/>
      <c r="G829" s="3143"/>
      <c r="H829" s="3143"/>
      <c r="I829" s="3143"/>
      <c r="J829" s="3143"/>
      <c r="K829" s="3143"/>
      <c r="L829" s="3098"/>
      <c r="M829" s="3098"/>
      <c r="N829" s="3098"/>
      <c r="O829" s="3098"/>
      <c r="P829" s="3098"/>
      <c r="Q829" s="3098"/>
      <c r="R829" s="3098"/>
      <c r="S829" s="3098"/>
      <c r="T829" s="3098"/>
      <c r="U829" s="3098"/>
      <c r="V829" s="3098"/>
      <c r="W829" s="3098"/>
      <c r="X829" s="3098"/>
      <c r="Y829" s="3098"/>
      <c r="Z829" s="3098"/>
      <c r="AA829" s="3098"/>
      <c r="AB829" s="3098"/>
      <c r="AC829" s="3098"/>
      <c r="AD829" s="3098"/>
      <c r="AE829" s="3098"/>
      <c r="AF829" s="3098"/>
      <c r="AG829" s="3098"/>
      <c r="AH829" s="3098"/>
      <c r="AI829" s="3098"/>
      <c r="AJ829" s="3098"/>
      <c r="AK829" s="3098"/>
      <c r="AL829" s="3098"/>
      <c r="AM829" s="3098"/>
      <c r="AN829" s="3098"/>
      <c r="AO829" s="3143"/>
      <c r="AP829" s="3143"/>
      <c r="AQ829" s="3143"/>
      <c r="AR829" s="3143"/>
      <c r="AS829" s="3143"/>
      <c r="AT829" s="3143"/>
      <c r="AU829" s="3143"/>
      <c r="AV829" s="3143"/>
      <c r="AW829" s="3143"/>
      <c r="AX829" s="3143"/>
      <c r="AY829" s="3143"/>
      <c r="AZ829" s="3143"/>
      <c r="BA829" s="3143"/>
      <c r="BB829" s="3143"/>
      <c r="BC829" s="3143"/>
      <c r="BD829" s="3143"/>
      <c r="BE829" s="3143"/>
      <c r="BF829" s="3143"/>
      <c r="BG829" s="3143"/>
      <c r="BH829" s="3143"/>
      <c r="BI829" s="3143"/>
      <c r="BJ829" s="3143"/>
      <c r="BK829" s="3143"/>
      <c r="BL829" s="3143"/>
      <c r="BM829" s="3143"/>
      <c r="BN829" s="3143"/>
      <c r="BO829" s="3143"/>
      <c r="BP829" s="3143"/>
      <c r="BQ829" s="3189"/>
      <c r="BR829" s="3189"/>
      <c r="BS829" s="3189"/>
      <c r="BT829" s="3189"/>
      <c r="BU829" s="3189"/>
      <c r="BV829" s="3189"/>
      <c r="BW829" s="3189"/>
      <c r="BX829" s="3189"/>
      <c r="BY829" s="3189"/>
      <c r="BZ829" s="3189"/>
      <c r="CA829" s="3143"/>
      <c r="CB829" s="3143"/>
      <c r="CC829" s="3143"/>
    </row>
    <row r="830" spans="1:81" ht="16.5" customHeight="1">
      <c r="A830" s="3143"/>
      <c r="B830" s="3143"/>
      <c r="C830" s="3143"/>
      <c r="D830" s="3143"/>
      <c r="E830" s="3143"/>
      <c r="F830" s="3143"/>
      <c r="G830" s="3143"/>
      <c r="H830" s="3143"/>
      <c r="I830" s="3143"/>
      <c r="J830" s="3143"/>
      <c r="K830" s="3143"/>
      <c r="L830" s="3098"/>
      <c r="M830" s="3098"/>
      <c r="N830" s="3098"/>
      <c r="O830" s="3098"/>
      <c r="P830" s="3098"/>
      <c r="Q830" s="3098"/>
      <c r="R830" s="3098"/>
      <c r="S830" s="3098"/>
      <c r="T830" s="3098"/>
      <c r="U830" s="3098"/>
      <c r="V830" s="3098"/>
      <c r="W830" s="3098"/>
      <c r="X830" s="3098"/>
      <c r="Y830" s="3098"/>
      <c r="Z830" s="3098"/>
      <c r="AA830" s="3098"/>
      <c r="AB830" s="3098"/>
      <c r="AC830" s="3098"/>
      <c r="AD830" s="3098"/>
      <c r="AE830" s="3098"/>
      <c r="AF830" s="3098"/>
      <c r="AG830" s="3098"/>
      <c r="AH830" s="3098"/>
      <c r="AI830" s="3098"/>
      <c r="AJ830" s="3098"/>
      <c r="AK830" s="3098"/>
      <c r="AL830" s="3098"/>
      <c r="AM830" s="3098"/>
      <c r="AN830" s="3098"/>
      <c r="AO830" s="3143"/>
      <c r="AP830" s="3143"/>
      <c r="AQ830" s="3143"/>
      <c r="AR830" s="3143"/>
      <c r="AS830" s="3143"/>
      <c r="AT830" s="3143"/>
      <c r="AU830" s="3143"/>
      <c r="AV830" s="3143"/>
      <c r="AW830" s="3143"/>
      <c r="AX830" s="3143"/>
      <c r="AY830" s="3143"/>
      <c r="AZ830" s="3143"/>
      <c r="BA830" s="3143"/>
      <c r="BB830" s="3143"/>
      <c r="BC830" s="3143"/>
      <c r="BD830" s="3143"/>
      <c r="BE830" s="3143"/>
      <c r="BF830" s="3143"/>
      <c r="BG830" s="3143"/>
      <c r="BH830" s="3143"/>
      <c r="BI830" s="3143"/>
      <c r="BJ830" s="3143"/>
      <c r="BK830" s="3143"/>
      <c r="BL830" s="3143"/>
      <c r="BM830" s="3143"/>
      <c r="BN830" s="3143"/>
      <c r="BO830" s="3143"/>
      <c r="BP830" s="3143"/>
      <c r="BQ830" s="3189"/>
      <c r="BR830" s="3189"/>
      <c r="BS830" s="3189"/>
      <c r="BT830" s="3189"/>
      <c r="BU830" s="3189"/>
      <c r="BV830" s="3189"/>
      <c r="BW830" s="3189"/>
      <c r="BX830" s="3189"/>
      <c r="BY830" s="3189"/>
      <c r="BZ830" s="3189"/>
      <c r="CA830" s="3143"/>
      <c r="CB830" s="3143"/>
      <c r="CC830" s="3143"/>
    </row>
    <row r="831" spans="1:81" ht="16.5" customHeight="1">
      <c r="A831" s="3143"/>
      <c r="B831" s="3143"/>
      <c r="C831" s="3143"/>
      <c r="D831" s="3143"/>
      <c r="E831" s="3143"/>
      <c r="F831" s="3143"/>
      <c r="G831" s="3143"/>
      <c r="H831" s="3143"/>
      <c r="I831" s="3143"/>
      <c r="J831" s="3143"/>
      <c r="K831" s="3143"/>
      <c r="L831" s="3098"/>
      <c r="M831" s="3098"/>
      <c r="N831" s="3098"/>
      <c r="O831" s="3098"/>
      <c r="P831" s="3098"/>
      <c r="Q831" s="3098"/>
      <c r="R831" s="3098"/>
      <c r="S831" s="3098"/>
      <c r="T831" s="3098"/>
      <c r="U831" s="3098"/>
      <c r="V831" s="3098"/>
      <c r="W831" s="3098"/>
      <c r="X831" s="3098"/>
      <c r="Y831" s="3098"/>
      <c r="Z831" s="3098"/>
      <c r="AA831" s="3098"/>
      <c r="AB831" s="3098"/>
      <c r="AC831" s="3098"/>
      <c r="AD831" s="3098"/>
      <c r="AE831" s="3098"/>
      <c r="AF831" s="3098"/>
      <c r="AG831" s="3098"/>
      <c r="AH831" s="3098"/>
      <c r="AI831" s="3098"/>
      <c r="AJ831" s="3098"/>
      <c r="AK831" s="3098"/>
      <c r="AL831" s="3098"/>
      <c r="AM831" s="3098"/>
      <c r="AN831" s="3098"/>
      <c r="AO831" s="3143"/>
      <c r="AP831" s="3143"/>
      <c r="AQ831" s="3143"/>
      <c r="AR831" s="3143"/>
      <c r="AS831" s="3143"/>
      <c r="AT831" s="3143"/>
      <c r="AU831" s="3143"/>
      <c r="AV831" s="3143"/>
      <c r="AW831" s="3143"/>
      <c r="AX831" s="3143"/>
      <c r="AY831" s="3143"/>
      <c r="AZ831" s="3143"/>
      <c r="BA831" s="3143"/>
      <c r="BB831" s="3143"/>
      <c r="BC831" s="3143"/>
      <c r="BD831" s="3143"/>
      <c r="BE831" s="3143"/>
      <c r="BF831" s="3143"/>
      <c r="BG831" s="3143"/>
      <c r="BH831" s="3143"/>
      <c r="BI831" s="3143"/>
      <c r="BJ831" s="3143"/>
      <c r="BK831" s="3143"/>
      <c r="BL831" s="3143"/>
      <c r="BM831" s="3143"/>
      <c r="BN831" s="3143"/>
      <c r="BO831" s="3143"/>
      <c r="BP831" s="3143"/>
      <c r="BQ831" s="3189"/>
      <c r="BR831" s="3189"/>
      <c r="BS831" s="3189"/>
      <c r="BT831" s="3189"/>
      <c r="BU831" s="3189"/>
      <c r="BV831" s="3189"/>
      <c r="BW831" s="3189"/>
      <c r="BX831" s="3189"/>
      <c r="BY831" s="3189"/>
      <c r="BZ831" s="3189"/>
      <c r="CA831" s="3143"/>
      <c r="CB831" s="3143"/>
      <c r="CC831" s="3143"/>
    </row>
    <row r="832" spans="1:81" ht="16.5" customHeight="1">
      <c r="A832" s="3143"/>
      <c r="B832" s="3143"/>
      <c r="C832" s="3143"/>
      <c r="D832" s="3143"/>
      <c r="E832" s="3143"/>
      <c r="F832" s="3143"/>
      <c r="G832" s="3143"/>
      <c r="H832" s="3143"/>
      <c r="I832" s="3143"/>
      <c r="J832" s="3143"/>
      <c r="K832" s="3143"/>
      <c r="L832" s="3098"/>
      <c r="M832" s="3098"/>
      <c r="N832" s="3098"/>
      <c r="O832" s="3098"/>
      <c r="P832" s="3098"/>
      <c r="Q832" s="3098"/>
      <c r="R832" s="3098"/>
      <c r="S832" s="3098"/>
      <c r="T832" s="3098"/>
      <c r="U832" s="3098"/>
      <c r="V832" s="3098"/>
      <c r="W832" s="3098"/>
      <c r="X832" s="3098"/>
      <c r="Y832" s="3098"/>
      <c r="Z832" s="3098"/>
      <c r="AA832" s="3098"/>
      <c r="AB832" s="3098"/>
      <c r="AC832" s="3098"/>
      <c r="AD832" s="3098"/>
      <c r="AE832" s="3098"/>
      <c r="AF832" s="3098"/>
      <c r="AG832" s="3098"/>
      <c r="AH832" s="3098"/>
      <c r="AI832" s="3098"/>
      <c r="AJ832" s="3098"/>
      <c r="AK832" s="3098"/>
      <c r="AL832" s="3098"/>
      <c r="AM832" s="3098"/>
      <c r="AN832" s="3098"/>
      <c r="AO832" s="3143"/>
      <c r="AP832" s="3143"/>
      <c r="AQ832" s="3143"/>
      <c r="AR832" s="3143"/>
      <c r="AS832" s="3143"/>
      <c r="AT832" s="3143"/>
      <c r="AU832" s="3143"/>
      <c r="AV832" s="3143"/>
      <c r="AW832" s="3143"/>
      <c r="AX832" s="3143"/>
      <c r="AY832" s="3143"/>
      <c r="AZ832" s="3143"/>
      <c r="BA832" s="3143"/>
      <c r="BB832" s="3143"/>
      <c r="BC832" s="3143"/>
      <c r="BD832" s="3143"/>
      <c r="BE832" s="3143"/>
      <c r="BF832" s="3143"/>
      <c r="BG832" s="3143"/>
      <c r="BH832" s="3143"/>
      <c r="BI832" s="3143"/>
      <c r="BJ832" s="3143"/>
      <c r="BK832" s="3143"/>
      <c r="BL832" s="3143"/>
      <c r="BM832" s="3143"/>
      <c r="BN832" s="3143"/>
      <c r="BO832" s="3143"/>
      <c r="BP832" s="3143"/>
      <c r="BQ832" s="3189"/>
      <c r="BR832" s="3189"/>
      <c r="BS832" s="3189"/>
      <c r="BT832" s="3189"/>
      <c r="BU832" s="3189"/>
      <c r="BV832" s="3189"/>
      <c r="BW832" s="3189"/>
      <c r="BX832" s="3189"/>
      <c r="BY832" s="3189"/>
      <c r="BZ832" s="3189"/>
      <c r="CA832" s="3143"/>
      <c r="CB832" s="3143"/>
      <c r="CC832" s="3143"/>
    </row>
    <row r="833" spans="1:81" ht="16.5" customHeight="1">
      <c r="A833" s="3143"/>
      <c r="B833" s="3143"/>
      <c r="C833" s="3143"/>
      <c r="D833" s="3143"/>
      <c r="E833" s="3143"/>
      <c r="F833" s="3143"/>
      <c r="G833" s="3143"/>
      <c r="H833" s="3143"/>
      <c r="I833" s="3143"/>
      <c r="J833" s="3143"/>
      <c r="K833" s="3143"/>
      <c r="L833" s="3098"/>
      <c r="M833" s="3098"/>
      <c r="N833" s="3098"/>
      <c r="O833" s="3098"/>
      <c r="P833" s="3098"/>
      <c r="Q833" s="3098"/>
      <c r="R833" s="3098"/>
      <c r="S833" s="3098"/>
      <c r="T833" s="3098"/>
      <c r="U833" s="3098"/>
      <c r="V833" s="3098"/>
      <c r="W833" s="3098"/>
      <c r="X833" s="3098"/>
      <c r="Y833" s="3098"/>
      <c r="Z833" s="3098"/>
      <c r="AA833" s="3098"/>
      <c r="AB833" s="3098"/>
      <c r="AC833" s="3098"/>
      <c r="AD833" s="3098"/>
      <c r="AE833" s="3098"/>
      <c r="AF833" s="3098"/>
      <c r="AG833" s="3098"/>
      <c r="AH833" s="3098"/>
      <c r="AI833" s="3098"/>
      <c r="AJ833" s="3098"/>
      <c r="AK833" s="3098"/>
      <c r="AL833" s="3098"/>
      <c r="AM833" s="3098"/>
      <c r="AN833" s="3098"/>
      <c r="AO833" s="3143"/>
      <c r="AP833" s="3143"/>
      <c r="AQ833" s="3143"/>
      <c r="AR833" s="3143"/>
      <c r="AS833" s="3143"/>
      <c r="AT833" s="3143"/>
      <c r="AU833" s="3143"/>
      <c r="AV833" s="3143"/>
      <c r="AW833" s="3143"/>
      <c r="AX833" s="3143"/>
      <c r="AY833" s="3143"/>
      <c r="AZ833" s="3143"/>
      <c r="BA833" s="3143"/>
      <c r="BB833" s="3143"/>
      <c r="BC833" s="3143"/>
      <c r="BD833" s="3143"/>
      <c r="BE833" s="3143"/>
      <c r="BF833" s="3143"/>
      <c r="BG833" s="3143"/>
      <c r="BH833" s="3143"/>
      <c r="BI833" s="3143"/>
      <c r="BJ833" s="3143"/>
      <c r="BK833" s="3143"/>
      <c r="BL833" s="3143"/>
      <c r="BM833" s="3143"/>
      <c r="BN833" s="3143"/>
      <c r="BO833" s="3143"/>
      <c r="BP833" s="3143"/>
      <c r="BQ833" s="3189"/>
      <c r="BR833" s="3189"/>
      <c r="BS833" s="3189"/>
      <c r="BT833" s="3189"/>
      <c r="BU833" s="3189"/>
      <c r="BV833" s="3189"/>
      <c r="BW833" s="3189"/>
      <c r="BX833" s="3189"/>
      <c r="BY833" s="3189"/>
      <c r="BZ833" s="3189"/>
      <c r="CA833" s="3143"/>
      <c r="CB833" s="3143"/>
      <c r="CC833" s="3143"/>
    </row>
    <row r="834" spans="1:81" ht="16.5" customHeight="1">
      <c r="A834" s="3143"/>
      <c r="B834" s="3143"/>
      <c r="C834" s="3143"/>
      <c r="D834" s="3143"/>
      <c r="E834" s="3143"/>
      <c r="F834" s="3143"/>
      <c r="G834" s="3143"/>
      <c r="H834" s="3143"/>
      <c r="I834" s="3143"/>
      <c r="J834" s="3143"/>
      <c r="K834" s="3143"/>
      <c r="L834" s="3098"/>
      <c r="M834" s="3098"/>
      <c r="N834" s="3098"/>
      <c r="O834" s="3098"/>
      <c r="P834" s="3098"/>
      <c r="Q834" s="3098"/>
      <c r="R834" s="3098"/>
      <c r="S834" s="3098"/>
      <c r="T834" s="3098"/>
      <c r="U834" s="3098"/>
      <c r="V834" s="3098"/>
      <c r="W834" s="3098"/>
      <c r="X834" s="3098"/>
      <c r="Y834" s="3098"/>
      <c r="Z834" s="3098"/>
      <c r="AA834" s="3098"/>
      <c r="AB834" s="3098"/>
      <c r="AC834" s="3098"/>
      <c r="AD834" s="3098"/>
      <c r="AE834" s="3098"/>
      <c r="AF834" s="3098"/>
      <c r="AG834" s="3098"/>
      <c r="AH834" s="3098"/>
      <c r="AI834" s="3098"/>
      <c r="AJ834" s="3098"/>
      <c r="AK834" s="3098"/>
      <c r="AL834" s="3098"/>
      <c r="AM834" s="3098"/>
      <c r="AN834" s="3098"/>
      <c r="AO834" s="3143"/>
      <c r="AP834" s="3143"/>
      <c r="AQ834" s="3143"/>
      <c r="AR834" s="3143"/>
      <c r="AS834" s="3143"/>
      <c r="AT834" s="3143"/>
      <c r="AU834" s="3143"/>
      <c r="AV834" s="3143"/>
      <c r="AW834" s="3143"/>
      <c r="AX834" s="3143"/>
      <c r="AY834" s="3143"/>
      <c r="AZ834" s="3143"/>
      <c r="BA834" s="3143"/>
      <c r="BB834" s="3143"/>
      <c r="BC834" s="3143"/>
      <c r="BD834" s="3143"/>
      <c r="BE834" s="3143"/>
      <c r="BF834" s="3143"/>
      <c r="BG834" s="3143"/>
      <c r="BH834" s="3143"/>
      <c r="BI834" s="3143"/>
      <c r="BJ834" s="3143"/>
      <c r="BK834" s="3143"/>
      <c r="BL834" s="3143"/>
      <c r="BM834" s="3143"/>
      <c r="BN834" s="3143"/>
      <c r="BO834" s="3143"/>
      <c r="BP834" s="3143"/>
      <c r="BQ834" s="3189"/>
      <c r="BR834" s="3189"/>
      <c r="BS834" s="3189"/>
      <c r="BT834" s="3189"/>
      <c r="BU834" s="3189"/>
      <c r="BV834" s="3189"/>
      <c r="BW834" s="3189"/>
      <c r="BX834" s="3189"/>
      <c r="BY834" s="3189"/>
      <c r="BZ834" s="3189"/>
      <c r="CA834" s="3143"/>
      <c r="CB834" s="3143"/>
      <c r="CC834" s="3143"/>
    </row>
    <row r="835" spans="1:81" ht="16.5" customHeight="1">
      <c r="A835" s="3143"/>
      <c r="B835" s="3143"/>
      <c r="C835" s="3143"/>
      <c r="D835" s="3143"/>
      <c r="E835" s="3143"/>
      <c r="F835" s="3143"/>
      <c r="G835" s="3143"/>
      <c r="H835" s="3143"/>
      <c r="I835" s="3143"/>
      <c r="J835" s="3143"/>
      <c r="K835" s="3143"/>
      <c r="L835" s="3098"/>
      <c r="M835" s="3098"/>
      <c r="N835" s="3098"/>
      <c r="O835" s="3098"/>
      <c r="P835" s="3098"/>
      <c r="Q835" s="3098"/>
      <c r="R835" s="3098"/>
      <c r="S835" s="3098"/>
      <c r="T835" s="3098"/>
      <c r="U835" s="3098"/>
      <c r="V835" s="3098"/>
      <c r="W835" s="3098"/>
      <c r="X835" s="3098"/>
      <c r="Y835" s="3098"/>
      <c r="Z835" s="3098"/>
      <c r="AA835" s="3098"/>
      <c r="AB835" s="3098"/>
      <c r="AC835" s="3098"/>
      <c r="AD835" s="3098"/>
      <c r="AE835" s="3098"/>
      <c r="AF835" s="3098"/>
      <c r="AG835" s="3098"/>
      <c r="AH835" s="3098"/>
      <c r="AI835" s="3098"/>
      <c r="AJ835" s="3098"/>
      <c r="AK835" s="3098"/>
      <c r="AL835" s="3098"/>
      <c r="AM835" s="3098"/>
      <c r="AN835" s="3098"/>
      <c r="AO835" s="3143"/>
      <c r="AP835" s="3143"/>
      <c r="AQ835" s="3143"/>
      <c r="AR835" s="3143"/>
      <c r="AS835" s="3143"/>
      <c r="AT835" s="3143"/>
      <c r="AU835" s="3143"/>
      <c r="AV835" s="3143"/>
      <c r="AW835" s="3143"/>
      <c r="AX835" s="3143"/>
      <c r="AY835" s="3143"/>
      <c r="AZ835" s="3143"/>
      <c r="BA835" s="3143"/>
      <c r="BB835" s="3143"/>
      <c r="BC835" s="3143"/>
      <c r="BD835" s="3143"/>
      <c r="BE835" s="3143"/>
      <c r="BF835" s="3143"/>
      <c r="BG835" s="3143"/>
      <c r="BH835" s="3143"/>
      <c r="BI835" s="3143"/>
      <c r="BJ835" s="3143"/>
      <c r="BK835" s="3143"/>
      <c r="BL835" s="3143"/>
      <c r="BM835" s="3143"/>
      <c r="BN835" s="3143"/>
      <c r="BO835" s="3143"/>
      <c r="BP835" s="3143"/>
      <c r="BQ835" s="3189"/>
      <c r="BR835" s="3189"/>
      <c r="BS835" s="3189"/>
      <c r="BT835" s="3189"/>
      <c r="BU835" s="3189"/>
      <c r="BV835" s="3189"/>
      <c r="BW835" s="3189"/>
      <c r="BX835" s="3189"/>
      <c r="BY835" s="3189"/>
      <c r="BZ835" s="3189"/>
      <c r="CA835" s="3143"/>
      <c r="CB835" s="3143"/>
      <c r="CC835" s="3143"/>
    </row>
    <row r="836" spans="1:81" ht="16.5" customHeight="1">
      <c r="A836" s="3143"/>
      <c r="B836" s="3143"/>
      <c r="C836" s="3143"/>
      <c r="D836" s="3143"/>
      <c r="E836" s="3143"/>
      <c r="F836" s="3143"/>
      <c r="G836" s="3143"/>
      <c r="H836" s="3143"/>
      <c r="I836" s="3143"/>
      <c r="J836" s="3143"/>
      <c r="K836" s="3143"/>
      <c r="L836" s="3098"/>
      <c r="M836" s="3098"/>
      <c r="N836" s="3098"/>
      <c r="O836" s="3098"/>
      <c r="P836" s="3098"/>
      <c r="Q836" s="3098"/>
      <c r="R836" s="3098"/>
      <c r="S836" s="3098"/>
      <c r="T836" s="3098"/>
      <c r="U836" s="3098"/>
      <c r="V836" s="3098"/>
      <c r="W836" s="3098"/>
      <c r="X836" s="3098"/>
      <c r="Y836" s="3098"/>
      <c r="Z836" s="3098"/>
      <c r="AA836" s="3098"/>
      <c r="AB836" s="3098"/>
      <c r="AC836" s="3098"/>
      <c r="AD836" s="3098"/>
      <c r="AE836" s="3098"/>
      <c r="AF836" s="3098"/>
      <c r="AG836" s="3098"/>
      <c r="AH836" s="3098"/>
      <c r="AI836" s="3098"/>
      <c r="AJ836" s="3098"/>
      <c r="AK836" s="3098"/>
      <c r="AL836" s="3098"/>
      <c r="AM836" s="3098"/>
      <c r="AN836" s="3098"/>
      <c r="AO836" s="3143"/>
      <c r="AP836" s="3143"/>
      <c r="AQ836" s="3143"/>
      <c r="AR836" s="3143"/>
      <c r="AS836" s="3143"/>
      <c r="AT836" s="3143"/>
      <c r="AU836" s="3143"/>
      <c r="AV836" s="3143"/>
      <c r="AW836" s="3143"/>
      <c r="AX836" s="3143"/>
      <c r="AY836" s="3143"/>
      <c r="AZ836" s="3143"/>
      <c r="BA836" s="3143"/>
      <c r="BB836" s="3143"/>
      <c r="BC836" s="3143"/>
      <c r="BD836" s="3143"/>
      <c r="BE836" s="3143"/>
      <c r="BF836" s="3143"/>
      <c r="BG836" s="3143"/>
      <c r="BH836" s="3143"/>
      <c r="BI836" s="3143"/>
      <c r="BJ836" s="3143"/>
      <c r="BK836" s="3143"/>
      <c r="BL836" s="3143"/>
      <c r="BM836" s="3143"/>
      <c r="BN836" s="3143"/>
      <c r="BO836" s="3143"/>
      <c r="BP836" s="3143"/>
      <c r="BQ836" s="3189"/>
      <c r="BR836" s="3189"/>
      <c r="BS836" s="3189"/>
      <c r="BT836" s="3189"/>
      <c r="BU836" s="3189"/>
      <c r="BV836" s="3189"/>
      <c r="BW836" s="3189"/>
      <c r="BX836" s="3189"/>
      <c r="BY836" s="3189"/>
      <c r="BZ836" s="3189"/>
      <c r="CA836" s="3143"/>
      <c r="CB836" s="3143"/>
      <c r="CC836" s="3143"/>
    </row>
    <row r="837" spans="1:81" ht="16.5" customHeight="1">
      <c r="A837" s="3143"/>
      <c r="B837" s="3143"/>
      <c r="C837" s="3143"/>
      <c r="D837" s="3143"/>
      <c r="E837" s="3143"/>
      <c r="F837" s="3143"/>
      <c r="G837" s="3143"/>
      <c r="H837" s="3143"/>
      <c r="I837" s="3143"/>
      <c r="J837" s="3143"/>
      <c r="K837" s="3143"/>
      <c r="L837" s="3098"/>
      <c r="M837" s="3098"/>
      <c r="N837" s="3098"/>
      <c r="O837" s="3098"/>
      <c r="P837" s="3098"/>
      <c r="Q837" s="3098"/>
      <c r="R837" s="3098"/>
      <c r="S837" s="3098"/>
      <c r="T837" s="3098"/>
      <c r="U837" s="3098"/>
      <c r="V837" s="3098"/>
      <c r="W837" s="3098"/>
      <c r="X837" s="3098"/>
      <c r="Y837" s="3098"/>
      <c r="Z837" s="3098"/>
      <c r="AA837" s="3098"/>
      <c r="AB837" s="3098"/>
      <c r="AC837" s="3098"/>
      <c r="AD837" s="3098"/>
      <c r="AE837" s="3098"/>
      <c r="AF837" s="3098"/>
      <c r="AG837" s="3098"/>
      <c r="AH837" s="3098"/>
      <c r="AI837" s="3098"/>
      <c r="AJ837" s="3098"/>
      <c r="AK837" s="3098"/>
      <c r="AL837" s="3098"/>
      <c r="AM837" s="3098"/>
      <c r="AN837" s="3098"/>
      <c r="AO837" s="3143"/>
      <c r="AP837" s="3143"/>
      <c r="AQ837" s="3143"/>
      <c r="AR837" s="3143"/>
      <c r="AS837" s="3143"/>
      <c r="AT837" s="3143"/>
      <c r="AU837" s="3143"/>
      <c r="AV837" s="3143"/>
      <c r="AW837" s="3143"/>
      <c r="AX837" s="3143"/>
      <c r="AY837" s="3143"/>
      <c r="AZ837" s="3143"/>
      <c r="BA837" s="3143"/>
      <c r="BB837" s="3143"/>
      <c r="BC837" s="3143"/>
      <c r="BD837" s="3143"/>
      <c r="BE837" s="3143"/>
      <c r="BF837" s="3143"/>
      <c r="BG837" s="3143"/>
      <c r="BH837" s="3143"/>
      <c r="BI837" s="3143"/>
      <c r="BJ837" s="3143"/>
      <c r="BK837" s="3143"/>
      <c r="BL837" s="3143"/>
      <c r="BM837" s="3143"/>
      <c r="BN837" s="3143"/>
      <c r="BO837" s="3143"/>
      <c r="BP837" s="3143"/>
      <c r="BQ837" s="3189"/>
      <c r="BR837" s="3189"/>
      <c r="BS837" s="3189"/>
      <c r="BT837" s="3189"/>
      <c r="BU837" s="3189"/>
      <c r="BV837" s="3189"/>
      <c r="BW837" s="3189"/>
      <c r="BX837" s="3189"/>
      <c r="BY837" s="3189"/>
      <c r="BZ837" s="3189"/>
      <c r="CA837" s="3143"/>
      <c r="CB837" s="3143"/>
      <c r="CC837" s="3143"/>
    </row>
    <row r="838" spans="1:81" ht="16.5" customHeight="1">
      <c r="A838" s="3143"/>
      <c r="B838" s="3143"/>
      <c r="C838" s="3143"/>
      <c r="D838" s="3143"/>
      <c r="E838" s="3143"/>
      <c r="F838" s="3143"/>
      <c r="G838" s="3143"/>
      <c r="H838" s="3143"/>
      <c r="I838" s="3143"/>
      <c r="J838" s="3143"/>
      <c r="K838" s="3143"/>
      <c r="L838" s="3098"/>
      <c r="M838" s="3098"/>
      <c r="N838" s="3098"/>
      <c r="O838" s="3098"/>
      <c r="P838" s="3098"/>
      <c r="Q838" s="3098"/>
      <c r="R838" s="3098"/>
      <c r="S838" s="3098"/>
      <c r="T838" s="3098"/>
      <c r="U838" s="3098"/>
      <c r="V838" s="3098"/>
      <c r="W838" s="3098"/>
      <c r="X838" s="3098"/>
      <c r="Y838" s="3098"/>
      <c r="Z838" s="3098"/>
      <c r="AA838" s="3098"/>
      <c r="AB838" s="3098"/>
      <c r="AC838" s="3098"/>
      <c r="AD838" s="3098"/>
      <c r="AE838" s="3098"/>
      <c r="AF838" s="3098"/>
      <c r="AG838" s="3098"/>
      <c r="AH838" s="3098"/>
      <c r="AI838" s="3098"/>
      <c r="AJ838" s="3098"/>
      <c r="AK838" s="3098"/>
      <c r="AL838" s="3098"/>
      <c r="AM838" s="3098"/>
      <c r="AN838" s="3098"/>
      <c r="AO838" s="3143"/>
      <c r="AP838" s="3143"/>
      <c r="AQ838" s="3143"/>
      <c r="AR838" s="3143"/>
      <c r="AS838" s="3143"/>
      <c r="AT838" s="3143"/>
      <c r="AU838" s="3143"/>
      <c r="AV838" s="3143"/>
      <c r="AW838" s="3143"/>
      <c r="AX838" s="3143"/>
      <c r="AY838" s="3143"/>
      <c r="AZ838" s="3143"/>
      <c r="BA838" s="3143"/>
      <c r="BB838" s="3143"/>
      <c r="BC838" s="3143"/>
      <c r="BD838" s="3143"/>
      <c r="BE838" s="3143"/>
      <c r="BF838" s="3143"/>
      <c r="BG838" s="3143"/>
      <c r="BH838" s="3143"/>
      <c r="BI838" s="3143"/>
      <c r="BJ838" s="3143"/>
      <c r="BK838" s="3143"/>
      <c r="BL838" s="3143"/>
      <c r="BM838" s="3143"/>
      <c r="BN838" s="3143"/>
      <c r="BO838" s="3143"/>
      <c r="BP838" s="3143"/>
      <c r="BQ838" s="3189"/>
      <c r="BR838" s="3189"/>
      <c r="BS838" s="3189"/>
      <c r="BT838" s="3189"/>
      <c r="BU838" s="3189"/>
      <c r="BV838" s="3189"/>
      <c r="BW838" s="3189"/>
      <c r="BX838" s="3189"/>
      <c r="BY838" s="3189"/>
      <c r="BZ838" s="3189"/>
      <c r="CA838" s="3143"/>
      <c r="CB838" s="3143"/>
      <c r="CC838" s="3143"/>
    </row>
    <row r="839" spans="1:81" ht="16.5" customHeight="1">
      <c r="A839" s="3143"/>
      <c r="B839" s="3143"/>
      <c r="C839" s="3143"/>
      <c r="D839" s="3143"/>
      <c r="E839" s="3143"/>
      <c r="F839" s="3143"/>
      <c r="G839" s="3143"/>
      <c r="H839" s="3143"/>
      <c r="I839" s="3143"/>
      <c r="J839" s="3143"/>
      <c r="K839" s="3143"/>
      <c r="L839" s="3098"/>
      <c r="M839" s="3098"/>
      <c r="N839" s="3098"/>
      <c r="O839" s="3098"/>
      <c r="P839" s="3098"/>
      <c r="Q839" s="3098"/>
      <c r="R839" s="3098"/>
      <c r="S839" s="3098"/>
      <c r="T839" s="3098"/>
      <c r="U839" s="3098"/>
      <c r="V839" s="3098"/>
      <c r="W839" s="3098"/>
      <c r="X839" s="3098"/>
      <c r="Y839" s="3098"/>
      <c r="Z839" s="3098"/>
      <c r="AA839" s="3098"/>
      <c r="AB839" s="3098"/>
      <c r="AC839" s="3098"/>
      <c r="AD839" s="3098"/>
      <c r="AE839" s="3098"/>
      <c r="AF839" s="3098"/>
      <c r="AG839" s="3098"/>
      <c r="AH839" s="3098"/>
      <c r="AI839" s="3098"/>
      <c r="AJ839" s="3098"/>
      <c r="AK839" s="3098"/>
      <c r="AL839" s="3098"/>
      <c r="AM839" s="3098"/>
      <c r="AN839" s="3098"/>
      <c r="AO839" s="3143"/>
      <c r="AP839" s="3143"/>
      <c r="AQ839" s="3143"/>
      <c r="AR839" s="3143"/>
      <c r="AS839" s="3143"/>
      <c r="AT839" s="3143"/>
      <c r="AU839" s="3143"/>
      <c r="AV839" s="3143"/>
      <c r="AW839" s="3143"/>
      <c r="AX839" s="3143"/>
      <c r="AY839" s="3143"/>
      <c r="AZ839" s="3143"/>
      <c r="BA839" s="3143"/>
      <c r="BB839" s="3143"/>
      <c r="BC839" s="3143"/>
      <c r="BD839" s="3143"/>
      <c r="BE839" s="3143"/>
      <c r="BF839" s="3143"/>
      <c r="BG839" s="3143"/>
      <c r="BH839" s="3143"/>
      <c r="BI839" s="3143"/>
      <c r="BJ839" s="3143"/>
      <c r="BK839" s="3143"/>
      <c r="BL839" s="3143"/>
      <c r="BM839" s="3143"/>
      <c r="BN839" s="3143"/>
      <c r="BO839" s="3143"/>
      <c r="BP839" s="3143"/>
      <c r="BQ839" s="3189"/>
      <c r="BR839" s="3189"/>
      <c r="BS839" s="3189"/>
      <c r="BT839" s="3189"/>
      <c r="BU839" s="3189"/>
      <c r="BV839" s="3189"/>
      <c r="BW839" s="3189"/>
      <c r="BX839" s="3189"/>
      <c r="BY839" s="3189"/>
      <c r="BZ839" s="3189"/>
      <c r="CA839" s="3143"/>
      <c r="CB839" s="3143"/>
      <c r="CC839" s="3143"/>
    </row>
    <row r="840" spans="1:81" ht="16.5" customHeight="1">
      <c r="A840" s="3143"/>
      <c r="B840" s="3143"/>
      <c r="C840" s="3143"/>
      <c r="D840" s="3143"/>
      <c r="E840" s="3143"/>
      <c r="F840" s="3143"/>
      <c r="G840" s="3143"/>
      <c r="H840" s="3143"/>
      <c r="I840" s="3143"/>
      <c r="J840" s="3143"/>
      <c r="K840" s="3143"/>
      <c r="L840" s="3098"/>
      <c r="M840" s="3098"/>
      <c r="N840" s="3098"/>
      <c r="O840" s="3098"/>
      <c r="P840" s="3098"/>
      <c r="Q840" s="3098"/>
      <c r="R840" s="3098"/>
      <c r="S840" s="3098"/>
      <c r="T840" s="3098"/>
      <c r="U840" s="3098"/>
      <c r="V840" s="3098"/>
      <c r="W840" s="3098"/>
      <c r="X840" s="3098"/>
      <c r="Y840" s="3098"/>
      <c r="Z840" s="3098"/>
      <c r="AA840" s="3098"/>
      <c r="AB840" s="3098"/>
      <c r="AC840" s="3098"/>
      <c r="AD840" s="3098"/>
      <c r="AE840" s="3098"/>
      <c r="AF840" s="3098"/>
      <c r="AG840" s="3098"/>
      <c r="AH840" s="3098"/>
      <c r="AI840" s="3098"/>
      <c r="AJ840" s="3098"/>
      <c r="AK840" s="3098"/>
      <c r="AL840" s="3098"/>
      <c r="AM840" s="3098"/>
      <c r="AN840" s="3098"/>
      <c r="AO840" s="3143"/>
      <c r="AP840" s="3143"/>
      <c r="AQ840" s="3143"/>
      <c r="AR840" s="3143"/>
      <c r="AS840" s="3143"/>
      <c r="AT840" s="3143"/>
      <c r="AU840" s="3143"/>
      <c r="AV840" s="3143"/>
      <c r="AW840" s="3143"/>
      <c r="AX840" s="3143"/>
      <c r="AY840" s="3143"/>
      <c r="AZ840" s="3143"/>
      <c r="BA840" s="3143"/>
      <c r="BB840" s="3143"/>
      <c r="BC840" s="3143"/>
      <c r="BD840" s="3143"/>
      <c r="BE840" s="3143"/>
      <c r="BF840" s="3143"/>
      <c r="BG840" s="3143"/>
      <c r="BH840" s="3143"/>
      <c r="BI840" s="3143"/>
      <c r="BJ840" s="3143"/>
      <c r="BK840" s="3143"/>
      <c r="BL840" s="3143"/>
      <c r="BM840" s="3143"/>
      <c r="BN840" s="3143"/>
      <c r="BO840" s="3143"/>
      <c r="BP840" s="3143"/>
      <c r="BQ840" s="3189"/>
      <c r="BR840" s="3189"/>
      <c r="BS840" s="3189"/>
      <c r="BT840" s="3189"/>
      <c r="BU840" s="3189"/>
      <c r="BV840" s="3189"/>
      <c r="BW840" s="3189"/>
      <c r="BX840" s="3189"/>
      <c r="BY840" s="3189"/>
      <c r="BZ840" s="3189"/>
      <c r="CA840" s="3143"/>
      <c r="CB840" s="3143"/>
      <c r="CC840" s="3143"/>
    </row>
    <row r="841" spans="1:81" ht="16.5" customHeight="1">
      <c r="A841" s="3143"/>
      <c r="B841" s="3143"/>
      <c r="C841" s="3143"/>
      <c r="D841" s="3143"/>
      <c r="E841" s="3143"/>
      <c r="F841" s="3143"/>
      <c r="G841" s="3143"/>
      <c r="H841" s="3143"/>
      <c r="I841" s="3143"/>
      <c r="J841" s="3143"/>
      <c r="K841" s="3143"/>
      <c r="L841" s="3098"/>
      <c r="M841" s="3098"/>
      <c r="N841" s="3098"/>
      <c r="O841" s="3098"/>
      <c r="P841" s="3098"/>
      <c r="Q841" s="3098"/>
      <c r="R841" s="3098"/>
      <c r="S841" s="3098"/>
      <c r="T841" s="3098"/>
      <c r="U841" s="3098"/>
      <c r="V841" s="3098"/>
      <c r="W841" s="3098"/>
      <c r="X841" s="3098"/>
      <c r="Y841" s="3098"/>
      <c r="Z841" s="3098"/>
      <c r="AA841" s="3098"/>
      <c r="AB841" s="3098"/>
      <c r="AC841" s="3098"/>
      <c r="AD841" s="3098"/>
      <c r="AE841" s="3098"/>
      <c r="AF841" s="3098"/>
      <c r="AG841" s="3098"/>
      <c r="AH841" s="3098"/>
      <c r="AI841" s="3098"/>
      <c r="AJ841" s="3098"/>
      <c r="AK841" s="3098"/>
      <c r="AL841" s="3098"/>
      <c r="AM841" s="3098"/>
      <c r="AN841" s="3098"/>
      <c r="AO841" s="3143"/>
      <c r="AP841" s="3143"/>
      <c r="AQ841" s="3143"/>
      <c r="AR841" s="3143"/>
      <c r="AS841" s="3143"/>
      <c r="AT841" s="3143"/>
      <c r="AU841" s="3143"/>
      <c r="AV841" s="3143"/>
      <c r="AW841" s="3143"/>
      <c r="AX841" s="3143"/>
      <c r="AY841" s="3143"/>
      <c r="AZ841" s="3143"/>
      <c r="BA841" s="3143"/>
      <c r="BB841" s="3143"/>
      <c r="BC841" s="3143"/>
      <c r="BD841" s="3143"/>
      <c r="BE841" s="3143"/>
      <c r="BF841" s="3143"/>
      <c r="BG841" s="3143"/>
      <c r="BH841" s="3143"/>
      <c r="BI841" s="3143"/>
      <c r="BJ841" s="3143"/>
      <c r="BK841" s="3143"/>
      <c r="BL841" s="3143"/>
      <c r="BM841" s="3143"/>
      <c r="BN841" s="3143"/>
      <c r="BO841" s="3143"/>
      <c r="BP841" s="3143"/>
      <c r="BQ841" s="3189"/>
      <c r="BR841" s="3189"/>
      <c r="BS841" s="3189"/>
      <c r="BT841" s="3189"/>
      <c r="BU841" s="3189"/>
      <c r="BV841" s="3189"/>
      <c r="BW841" s="3189"/>
      <c r="BX841" s="3189"/>
      <c r="BY841" s="3189"/>
      <c r="BZ841" s="3189"/>
      <c r="CA841" s="3143"/>
      <c r="CB841" s="3143"/>
      <c r="CC841" s="3143"/>
    </row>
    <row r="842" spans="1:81" ht="16.5" customHeight="1">
      <c r="A842" s="3143"/>
      <c r="B842" s="3143"/>
      <c r="C842" s="3143"/>
      <c r="D842" s="3143"/>
      <c r="E842" s="3143"/>
      <c r="F842" s="3143"/>
      <c r="G842" s="3143"/>
      <c r="H842" s="3143"/>
      <c r="I842" s="3143"/>
      <c r="J842" s="3143"/>
      <c r="K842" s="3143"/>
      <c r="L842" s="3098"/>
      <c r="M842" s="3098"/>
      <c r="N842" s="3098"/>
      <c r="O842" s="3098"/>
      <c r="P842" s="3098"/>
      <c r="Q842" s="3098"/>
      <c r="R842" s="3098"/>
      <c r="S842" s="3098"/>
      <c r="T842" s="3098"/>
      <c r="U842" s="3098"/>
      <c r="V842" s="3098"/>
      <c r="W842" s="3098"/>
      <c r="X842" s="3098"/>
      <c r="Y842" s="3098"/>
      <c r="Z842" s="3098"/>
      <c r="AA842" s="3098"/>
      <c r="AB842" s="3098"/>
      <c r="AC842" s="3098"/>
      <c r="AD842" s="3098"/>
      <c r="AE842" s="3098"/>
      <c r="AF842" s="3098"/>
      <c r="AG842" s="3098"/>
      <c r="AH842" s="3098"/>
      <c r="AI842" s="3098"/>
      <c r="AJ842" s="3098"/>
      <c r="AK842" s="3098"/>
      <c r="AL842" s="3098"/>
      <c r="AM842" s="3098"/>
      <c r="AN842" s="3098"/>
      <c r="AO842" s="3143"/>
      <c r="AP842" s="3143"/>
      <c r="AQ842" s="3143"/>
      <c r="AR842" s="3143"/>
      <c r="AS842" s="3143"/>
      <c r="AT842" s="3143"/>
      <c r="AU842" s="3143"/>
      <c r="AV842" s="3143"/>
      <c r="AW842" s="3143"/>
      <c r="AX842" s="3143"/>
      <c r="AY842" s="3143"/>
      <c r="AZ842" s="3143"/>
      <c r="BA842" s="3143"/>
      <c r="BB842" s="3143"/>
      <c r="BC842" s="3143"/>
      <c r="BD842" s="3143"/>
      <c r="BE842" s="3143"/>
      <c r="BF842" s="3143"/>
      <c r="BG842" s="3143"/>
      <c r="BH842" s="3143"/>
      <c r="BI842" s="3143"/>
      <c r="BJ842" s="3143"/>
      <c r="BK842" s="3143"/>
      <c r="BL842" s="3143"/>
      <c r="BM842" s="3143"/>
      <c r="BN842" s="3143"/>
      <c r="BO842" s="3143"/>
      <c r="BP842" s="3143"/>
      <c r="BQ842" s="3189"/>
      <c r="BR842" s="3189"/>
      <c r="BS842" s="3189"/>
      <c r="BT842" s="3189"/>
      <c r="BU842" s="3189"/>
      <c r="BV842" s="3189"/>
      <c r="BW842" s="3189"/>
      <c r="BX842" s="3189"/>
      <c r="BY842" s="3189"/>
      <c r="BZ842" s="3189"/>
      <c r="CA842" s="3143"/>
      <c r="CB842" s="3143"/>
      <c r="CC842" s="3143"/>
    </row>
    <row r="843" spans="1:81" ht="16.5" customHeight="1">
      <c r="A843" s="3143"/>
      <c r="B843" s="3143"/>
      <c r="C843" s="3143"/>
      <c r="D843" s="3143"/>
      <c r="E843" s="3143"/>
      <c r="F843" s="3143"/>
      <c r="G843" s="3143"/>
      <c r="H843" s="3143"/>
      <c r="I843" s="3143"/>
      <c r="J843" s="3143"/>
      <c r="K843" s="3143"/>
      <c r="L843" s="3098"/>
      <c r="M843" s="3098"/>
      <c r="N843" s="3098"/>
      <c r="O843" s="3098"/>
      <c r="P843" s="3098"/>
      <c r="Q843" s="3098"/>
      <c r="R843" s="3098"/>
      <c r="S843" s="3098"/>
      <c r="T843" s="3098"/>
      <c r="U843" s="3098"/>
      <c r="V843" s="3098"/>
      <c r="W843" s="3098"/>
      <c r="X843" s="3098"/>
      <c r="Y843" s="3098"/>
      <c r="Z843" s="3098"/>
      <c r="AA843" s="3098"/>
      <c r="AB843" s="3098"/>
      <c r="AC843" s="3098"/>
      <c r="AD843" s="3098"/>
      <c r="AE843" s="3098"/>
      <c r="AF843" s="3098"/>
      <c r="AG843" s="3098"/>
      <c r="AH843" s="3098"/>
      <c r="AI843" s="3098"/>
      <c r="AJ843" s="3098"/>
      <c r="AK843" s="3098"/>
      <c r="AL843" s="3098"/>
      <c r="AM843" s="3098"/>
      <c r="AN843" s="3098"/>
      <c r="AO843" s="3143"/>
      <c r="AP843" s="3143"/>
      <c r="AQ843" s="3143"/>
      <c r="AR843" s="3143"/>
      <c r="AS843" s="3143"/>
      <c r="AT843" s="3143"/>
      <c r="AU843" s="3143"/>
      <c r="AV843" s="3143"/>
      <c r="AW843" s="3143"/>
      <c r="AX843" s="3143"/>
      <c r="AY843" s="3143"/>
      <c r="AZ843" s="3143"/>
      <c r="BA843" s="3143"/>
      <c r="BB843" s="3143"/>
      <c r="BC843" s="3143"/>
      <c r="BD843" s="3143"/>
      <c r="BE843" s="3143"/>
      <c r="BF843" s="3143"/>
      <c r="BG843" s="3143"/>
      <c r="BH843" s="3143"/>
      <c r="BI843" s="3143"/>
      <c r="BJ843" s="3143"/>
      <c r="BK843" s="3143"/>
      <c r="BL843" s="3143"/>
      <c r="BM843" s="3143"/>
      <c r="BN843" s="3143"/>
      <c r="BO843" s="3143"/>
      <c r="BP843" s="3143"/>
      <c r="BQ843" s="3189"/>
      <c r="BR843" s="3189"/>
      <c r="BS843" s="3189"/>
      <c r="BT843" s="3189"/>
      <c r="BU843" s="3189"/>
      <c r="BV843" s="3189"/>
      <c r="BW843" s="3189"/>
      <c r="BX843" s="3189"/>
      <c r="BY843" s="3189"/>
      <c r="BZ843" s="3189"/>
      <c r="CA843" s="3143"/>
      <c r="CB843" s="3143"/>
      <c r="CC843" s="3143"/>
    </row>
    <row r="844" spans="1:81" ht="16.5" customHeight="1">
      <c r="A844" s="3143"/>
      <c r="B844" s="3143"/>
      <c r="C844" s="3143"/>
      <c r="D844" s="3143"/>
      <c r="E844" s="3143"/>
      <c r="F844" s="3143"/>
      <c r="G844" s="3143"/>
      <c r="H844" s="3143"/>
      <c r="I844" s="3143"/>
      <c r="J844" s="3143"/>
      <c r="K844" s="3143"/>
      <c r="L844" s="3098"/>
      <c r="M844" s="3098"/>
      <c r="N844" s="3098"/>
      <c r="O844" s="3098"/>
      <c r="P844" s="3098"/>
      <c r="Q844" s="3098"/>
      <c r="R844" s="3098"/>
      <c r="S844" s="3098"/>
      <c r="T844" s="3098"/>
      <c r="U844" s="3098"/>
      <c r="V844" s="3098"/>
      <c r="W844" s="3098"/>
      <c r="X844" s="3098"/>
      <c r="Y844" s="3098"/>
      <c r="Z844" s="3098"/>
      <c r="AA844" s="3098"/>
      <c r="AB844" s="3098"/>
      <c r="AC844" s="3098"/>
      <c r="AD844" s="3098"/>
      <c r="AE844" s="3098"/>
      <c r="AF844" s="3098"/>
      <c r="AG844" s="3098"/>
      <c r="AH844" s="3098"/>
      <c r="AI844" s="3098"/>
      <c r="AJ844" s="3098"/>
      <c r="AK844" s="3098"/>
      <c r="AL844" s="3098"/>
      <c r="AM844" s="3098"/>
      <c r="AN844" s="3098"/>
      <c r="AO844" s="3143"/>
      <c r="AP844" s="3143"/>
      <c r="AQ844" s="3143"/>
      <c r="AR844" s="3143"/>
      <c r="AS844" s="3143"/>
      <c r="AT844" s="3143"/>
      <c r="AU844" s="3143"/>
      <c r="AV844" s="3143"/>
      <c r="AW844" s="3143"/>
      <c r="AX844" s="3143"/>
      <c r="AY844" s="3143"/>
      <c r="AZ844" s="3143"/>
      <c r="BA844" s="3143"/>
      <c r="BB844" s="3143"/>
      <c r="BC844" s="3143"/>
      <c r="BD844" s="3143"/>
      <c r="BE844" s="3143"/>
      <c r="BF844" s="3143"/>
      <c r="BG844" s="3143"/>
      <c r="BH844" s="3143"/>
      <c r="BI844" s="3143"/>
      <c r="BJ844" s="3143"/>
      <c r="BK844" s="3143"/>
      <c r="BL844" s="3143"/>
      <c r="BM844" s="3143"/>
      <c r="BN844" s="3143"/>
      <c r="BO844" s="3143"/>
      <c r="BP844" s="3143"/>
      <c r="BQ844" s="3189"/>
      <c r="BR844" s="3189"/>
      <c r="BS844" s="3189"/>
      <c r="BT844" s="3189"/>
      <c r="BU844" s="3189"/>
      <c r="BV844" s="3189"/>
      <c r="BW844" s="3189"/>
      <c r="BX844" s="3189"/>
      <c r="BY844" s="3189"/>
      <c r="BZ844" s="3189"/>
      <c r="CA844" s="3143"/>
      <c r="CB844" s="3143"/>
      <c r="CC844" s="3143"/>
    </row>
    <row r="845" spans="1:81" ht="16.5" customHeight="1">
      <c r="A845" s="3143"/>
      <c r="B845" s="3143"/>
      <c r="C845" s="3143"/>
      <c r="D845" s="3143"/>
      <c r="E845" s="3143"/>
      <c r="F845" s="3143"/>
      <c r="G845" s="3143"/>
      <c r="H845" s="3143"/>
      <c r="I845" s="3143"/>
      <c r="J845" s="3143"/>
      <c r="K845" s="3143"/>
      <c r="L845" s="3098"/>
      <c r="M845" s="3098"/>
      <c r="N845" s="3098"/>
      <c r="O845" s="3098"/>
      <c r="P845" s="3098"/>
      <c r="Q845" s="3098"/>
      <c r="R845" s="3098"/>
      <c r="S845" s="3098"/>
      <c r="T845" s="3098"/>
      <c r="U845" s="3098"/>
      <c r="V845" s="3098"/>
      <c r="W845" s="3098"/>
      <c r="X845" s="3098"/>
      <c r="Y845" s="3098"/>
      <c r="Z845" s="3098"/>
      <c r="AA845" s="3098"/>
      <c r="AB845" s="3098"/>
      <c r="AC845" s="3098"/>
      <c r="AD845" s="3098"/>
      <c r="AE845" s="3098"/>
      <c r="AF845" s="3098"/>
      <c r="AG845" s="3098"/>
      <c r="AH845" s="3098"/>
      <c r="AI845" s="3098"/>
      <c r="AJ845" s="3098"/>
      <c r="AK845" s="3098"/>
      <c r="AL845" s="3098"/>
      <c r="AM845" s="3098"/>
      <c r="AN845" s="3098"/>
      <c r="AO845" s="3143"/>
      <c r="AP845" s="3143"/>
      <c r="AQ845" s="3143"/>
      <c r="AR845" s="3143"/>
      <c r="AS845" s="3143"/>
      <c r="AT845" s="3143"/>
      <c r="AU845" s="3143"/>
      <c r="AV845" s="3143"/>
      <c r="AW845" s="3143"/>
      <c r="AX845" s="3143"/>
      <c r="AY845" s="3143"/>
      <c r="AZ845" s="3143"/>
      <c r="BA845" s="3143"/>
      <c r="BB845" s="3143"/>
      <c r="BC845" s="3143"/>
      <c r="BD845" s="3143"/>
      <c r="BE845" s="3143"/>
      <c r="BF845" s="3143"/>
      <c r="BG845" s="3143"/>
      <c r="BH845" s="3143"/>
      <c r="BI845" s="3143"/>
      <c r="BJ845" s="3143"/>
      <c r="BK845" s="3143"/>
      <c r="BL845" s="3143"/>
      <c r="BM845" s="3143"/>
      <c r="BN845" s="3143"/>
      <c r="BO845" s="3143"/>
      <c r="BP845" s="3143"/>
      <c r="BQ845" s="3189"/>
      <c r="BR845" s="3189"/>
      <c r="BS845" s="3189"/>
      <c r="BT845" s="3189"/>
      <c r="BU845" s="3189"/>
      <c r="BV845" s="3189"/>
      <c r="BW845" s="3189"/>
      <c r="BX845" s="3189"/>
      <c r="BY845" s="3189"/>
      <c r="BZ845" s="3189"/>
      <c r="CA845" s="3143"/>
      <c r="CB845" s="3143"/>
      <c r="CC845" s="3143"/>
    </row>
    <row r="846" spans="1:81" ht="16.5" customHeight="1">
      <c r="A846" s="3143"/>
      <c r="B846" s="3143"/>
      <c r="C846" s="3143"/>
      <c r="D846" s="3143"/>
      <c r="E846" s="3143"/>
      <c r="F846" s="3143"/>
      <c r="G846" s="3143"/>
      <c r="H846" s="3143"/>
      <c r="I846" s="3143"/>
      <c r="J846" s="3143"/>
      <c r="K846" s="3143"/>
      <c r="L846" s="3098"/>
      <c r="M846" s="3098"/>
      <c r="N846" s="3098"/>
      <c r="O846" s="3098"/>
      <c r="P846" s="3098"/>
      <c r="Q846" s="3098"/>
      <c r="R846" s="3098"/>
      <c r="S846" s="3098"/>
      <c r="T846" s="3098"/>
      <c r="U846" s="3098"/>
      <c r="V846" s="3098"/>
      <c r="W846" s="3098"/>
      <c r="X846" s="3098"/>
      <c r="Y846" s="3098"/>
      <c r="Z846" s="3098"/>
      <c r="AA846" s="3098"/>
      <c r="AB846" s="3098"/>
      <c r="AC846" s="3098"/>
      <c r="AD846" s="3098"/>
      <c r="AE846" s="3098"/>
      <c r="AF846" s="3098"/>
      <c r="AG846" s="3098"/>
      <c r="AH846" s="3098"/>
      <c r="AI846" s="3098"/>
      <c r="AJ846" s="3098"/>
      <c r="AK846" s="3098"/>
      <c r="AL846" s="3098"/>
      <c r="AM846" s="3098"/>
      <c r="AN846" s="3098"/>
      <c r="AO846" s="3143"/>
      <c r="AP846" s="3143"/>
      <c r="AQ846" s="3143"/>
      <c r="AR846" s="3143"/>
      <c r="AS846" s="3143"/>
      <c r="AT846" s="3143"/>
      <c r="AU846" s="3143"/>
      <c r="AV846" s="3143"/>
      <c r="AW846" s="3143"/>
      <c r="AX846" s="3143"/>
      <c r="AY846" s="3143"/>
      <c r="AZ846" s="3143"/>
      <c r="BA846" s="3143"/>
      <c r="BB846" s="3143"/>
      <c r="BC846" s="3143"/>
      <c r="BD846" s="3143"/>
      <c r="BE846" s="3143"/>
      <c r="BF846" s="3143"/>
      <c r="BG846" s="3143"/>
      <c r="BH846" s="3143"/>
      <c r="BI846" s="3143"/>
      <c r="BJ846" s="3143"/>
      <c r="BK846" s="3143"/>
      <c r="BL846" s="3143"/>
      <c r="BM846" s="3143"/>
      <c r="BN846" s="3143"/>
      <c r="BO846" s="3143"/>
      <c r="BP846" s="3143"/>
      <c r="BQ846" s="3189"/>
      <c r="BR846" s="3189"/>
      <c r="BS846" s="3189"/>
      <c r="BT846" s="3189"/>
      <c r="BU846" s="3189"/>
      <c r="BV846" s="3189"/>
      <c r="BW846" s="3189"/>
      <c r="BX846" s="3189"/>
      <c r="BY846" s="3189"/>
      <c r="BZ846" s="3189"/>
      <c r="CA846" s="3143"/>
      <c r="CB846" s="3143"/>
      <c r="CC846" s="3143"/>
    </row>
    <row r="847" spans="1:81" ht="16.5" customHeight="1">
      <c r="A847" s="3143"/>
      <c r="B847" s="3143"/>
      <c r="C847" s="3143"/>
      <c r="D847" s="3143"/>
      <c r="E847" s="3143"/>
      <c r="F847" s="3143"/>
      <c r="G847" s="3143"/>
      <c r="H847" s="3143"/>
      <c r="I847" s="3143"/>
      <c r="J847" s="3143"/>
      <c r="K847" s="3143"/>
      <c r="L847" s="3098"/>
      <c r="M847" s="3098"/>
      <c r="N847" s="3098"/>
      <c r="O847" s="3098"/>
      <c r="P847" s="3098"/>
      <c r="Q847" s="3098"/>
      <c r="R847" s="3098"/>
      <c r="S847" s="3098"/>
      <c r="T847" s="3098"/>
      <c r="U847" s="3098"/>
      <c r="V847" s="3098"/>
      <c r="W847" s="3098"/>
      <c r="X847" s="3098"/>
      <c r="Y847" s="3098"/>
      <c r="Z847" s="3098"/>
      <c r="AA847" s="3098"/>
      <c r="AB847" s="3098"/>
      <c r="AC847" s="3098"/>
      <c r="AD847" s="3098"/>
      <c r="AE847" s="3098"/>
      <c r="AF847" s="3098"/>
      <c r="AG847" s="3098"/>
      <c r="AH847" s="3098"/>
      <c r="AI847" s="3098"/>
      <c r="AJ847" s="3098"/>
      <c r="AK847" s="3098"/>
      <c r="AL847" s="3098"/>
      <c r="AM847" s="3098"/>
      <c r="AN847" s="3098"/>
      <c r="AO847" s="3143"/>
      <c r="AP847" s="3143"/>
      <c r="AQ847" s="3143"/>
      <c r="AR847" s="3143"/>
      <c r="AS847" s="3143"/>
      <c r="AT847" s="3143"/>
      <c r="AU847" s="3143"/>
      <c r="AV847" s="3143"/>
      <c r="AW847" s="3143"/>
      <c r="AX847" s="3143"/>
      <c r="AY847" s="3143"/>
      <c r="AZ847" s="3143"/>
      <c r="BA847" s="3143"/>
      <c r="BB847" s="3143"/>
      <c r="BC847" s="3143"/>
      <c r="BD847" s="3143"/>
      <c r="BE847" s="3143"/>
      <c r="BF847" s="3143"/>
      <c r="BG847" s="3143"/>
      <c r="BH847" s="3143"/>
      <c r="BI847" s="3143"/>
      <c r="BJ847" s="3143"/>
      <c r="BK847" s="3143"/>
      <c r="BL847" s="3143"/>
      <c r="BM847" s="3143"/>
      <c r="BN847" s="3143"/>
      <c r="BO847" s="3143"/>
      <c r="BP847" s="3143"/>
      <c r="BQ847" s="3189"/>
      <c r="BR847" s="3189"/>
      <c r="BS847" s="3189"/>
      <c r="BT847" s="3189"/>
      <c r="BU847" s="3189"/>
      <c r="BV847" s="3189"/>
      <c r="BW847" s="3189"/>
      <c r="BX847" s="3189"/>
      <c r="BY847" s="3189"/>
      <c r="BZ847" s="3189"/>
      <c r="CA847" s="3143"/>
      <c r="CB847" s="3143"/>
      <c r="CC847" s="3143"/>
    </row>
    <row r="848" spans="1:81" ht="16.5" customHeight="1">
      <c r="A848" s="3143"/>
      <c r="B848" s="3143"/>
      <c r="C848" s="3143"/>
      <c r="D848" s="3143"/>
      <c r="E848" s="3143"/>
      <c r="F848" s="3143"/>
      <c r="G848" s="3143"/>
      <c r="H848" s="3143"/>
      <c r="I848" s="3143"/>
      <c r="J848" s="3143"/>
      <c r="K848" s="3143"/>
      <c r="L848" s="3098"/>
      <c r="M848" s="3098"/>
      <c r="N848" s="3098"/>
      <c r="O848" s="3098"/>
      <c r="P848" s="3098"/>
      <c r="Q848" s="3098"/>
      <c r="R848" s="3098"/>
      <c r="S848" s="3098"/>
      <c r="T848" s="3098"/>
      <c r="U848" s="3098"/>
      <c r="V848" s="3098"/>
      <c r="W848" s="3098"/>
      <c r="X848" s="3098"/>
      <c r="Y848" s="3098"/>
      <c r="Z848" s="3098"/>
      <c r="AA848" s="3098"/>
      <c r="AB848" s="3098"/>
      <c r="AC848" s="3098"/>
      <c r="AD848" s="3098"/>
      <c r="AE848" s="3098"/>
      <c r="AF848" s="3098"/>
      <c r="AG848" s="3098"/>
      <c r="AH848" s="3098"/>
      <c r="AI848" s="3098"/>
      <c r="AJ848" s="3098"/>
      <c r="AK848" s="3098"/>
      <c r="AL848" s="3098"/>
      <c r="AM848" s="3098"/>
      <c r="AN848" s="3098"/>
      <c r="AO848" s="3143"/>
      <c r="AP848" s="3143"/>
      <c r="AQ848" s="3143"/>
      <c r="AR848" s="3143"/>
      <c r="AS848" s="3143"/>
      <c r="AT848" s="3143"/>
      <c r="AU848" s="3143"/>
      <c r="AV848" s="3143"/>
      <c r="AW848" s="3143"/>
      <c r="AX848" s="3143"/>
      <c r="AY848" s="3143"/>
      <c r="AZ848" s="3143"/>
      <c r="BA848" s="3143"/>
      <c r="BB848" s="3143"/>
      <c r="BC848" s="3143"/>
      <c r="BD848" s="3143"/>
      <c r="BE848" s="3143"/>
      <c r="BF848" s="3143"/>
      <c r="BG848" s="3143"/>
      <c r="BH848" s="3143"/>
      <c r="BI848" s="3143"/>
      <c r="BJ848" s="3143"/>
      <c r="BK848" s="3143"/>
      <c r="BL848" s="3143"/>
      <c r="BM848" s="3143"/>
      <c r="BN848" s="3143"/>
      <c r="BO848" s="3143"/>
      <c r="BP848" s="3143"/>
      <c r="BQ848" s="3189"/>
      <c r="BR848" s="3189"/>
      <c r="BS848" s="3189"/>
      <c r="BT848" s="3189"/>
      <c r="BU848" s="3189"/>
      <c r="BV848" s="3189"/>
      <c r="BW848" s="3189"/>
      <c r="BX848" s="3189"/>
      <c r="BY848" s="3189"/>
      <c r="BZ848" s="3189"/>
      <c r="CA848" s="3143"/>
      <c r="CB848" s="3143"/>
      <c r="CC848" s="3143"/>
    </row>
    <row r="849" spans="1:81" ht="16.5" customHeight="1">
      <c r="A849" s="3143"/>
      <c r="B849" s="3143"/>
      <c r="C849" s="3143"/>
      <c r="D849" s="3143"/>
      <c r="E849" s="3143"/>
      <c r="F849" s="3143"/>
      <c r="G849" s="3143"/>
      <c r="H849" s="3143"/>
      <c r="I849" s="3143"/>
      <c r="J849" s="3143"/>
      <c r="K849" s="3143"/>
      <c r="L849" s="3098"/>
      <c r="M849" s="3098"/>
      <c r="N849" s="3098"/>
      <c r="O849" s="3098"/>
      <c r="P849" s="3098"/>
      <c r="Q849" s="3098"/>
      <c r="R849" s="3098"/>
      <c r="S849" s="3098"/>
      <c r="T849" s="3098"/>
      <c r="U849" s="3098"/>
      <c r="V849" s="3098"/>
      <c r="W849" s="3098"/>
      <c r="X849" s="3098"/>
      <c r="Y849" s="3098"/>
      <c r="Z849" s="3098"/>
      <c r="AA849" s="3098"/>
      <c r="AB849" s="3098"/>
      <c r="AC849" s="3098"/>
      <c r="AD849" s="3098"/>
      <c r="AE849" s="3098"/>
      <c r="AF849" s="3098"/>
      <c r="AG849" s="3098"/>
      <c r="AH849" s="3098"/>
      <c r="AI849" s="3098"/>
      <c r="AJ849" s="3098"/>
      <c r="AK849" s="3098"/>
      <c r="AL849" s="3098"/>
      <c r="AM849" s="3098"/>
      <c r="AN849" s="3098"/>
      <c r="AO849" s="3143"/>
      <c r="AP849" s="3143"/>
      <c r="AQ849" s="3143"/>
      <c r="AR849" s="3143"/>
      <c r="AS849" s="3143"/>
      <c r="AT849" s="3143"/>
      <c r="AU849" s="3143"/>
      <c r="AV849" s="3143"/>
      <c r="AW849" s="3143"/>
      <c r="AX849" s="3143"/>
      <c r="AY849" s="3143"/>
      <c r="AZ849" s="3143"/>
      <c r="BA849" s="3143"/>
      <c r="BB849" s="3143"/>
      <c r="BC849" s="3143"/>
      <c r="BD849" s="3143"/>
      <c r="BE849" s="3143"/>
      <c r="BF849" s="3143"/>
      <c r="BG849" s="3143"/>
      <c r="BH849" s="3143"/>
      <c r="BI849" s="3143"/>
      <c r="BJ849" s="3143"/>
      <c r="BK849" s="3143"/>
      <c r="BL849" s="3143"/>
      <c r="BM849" s="3143"/>
      <c r="BN849" s="3143"/>
      <c r="BO849" s="3143"/>
      <c r="BP849" s="3143"/>
      <c r="BQ849" s="3189"/>
      <c r="BR849" s="3189"/>
      <c r="BS849" s="3189"/>
      <c r="BT849" s="3189"/>
      <c r="BU849" s="3189"/>
      <c r="BV849" s="3189"/>
      <c r="BW849" s="3189"/>
      <c r="BX849" s="3189"/>
      <c r="BY849" s="3189"/>
      <c r="BZ849" s="3189"/>
      <c r="CA849" s="3143"/>
      <c r="CB849" s="3143"/>
      <c r="CC849" s="3143"/>
    </row>
    <row r="850" spans="1:81" ht="16.5" customHeight="1">
      <c r="A850" s="3143"/>
      <c r="B850" s="3143"/>
      <c r="C850" s="3143"/>
      <c r="D850" s="3143"/>
      <c r="E850" s="3143"/>
      <c r="F850" s="3143"/>
      <c r="G850" s="3143"/>
      <c r="H850" s="3143"/>
      <c r="I850" s="3143"/>
      <c r="J850" s="3143"/>
      <c r="K850" s="3143"/>
      <c r="L850" s="3098"/>
      <c r="M850" s="3098"/>
      <c r="N850" s="3098"/>
      <c r="O850" s="3098"/>
      <c r="P850" s="3098"/>
      <c r="Q850" s="3098"/>
      <c r="R850" s="3098"/>
      <c r="S850" s="3098"/>
      <c r="T850" s="3098"/>
      <c r="U850" s="3098"/>
      <c r="V850" s="3098"/>
      <c r="W850" s="3098"/>
      <c r="X850" s="3098"/>
      <c r="Y850" s="3098"/>
      <c r="Z850" s="3098"/>
      <c r="AA850" s="3098"/>
      <c r="AB850" s="3098"/>
      <c r="AC850" s="3098"/>
      <c r="AD850" s="3098"/>
      <c r="AE850" s="3098"/>
      <c r="AF850" s="3098"/>
      <c r="AG850" s="3098"/>
      <c r="AH850" s="3098"/>
      <c r="AI850" s="3098"/>
      <c r="AJ850" s="3098"/>
      <c r="AK850" s="3098"/>
      <c r="AL850" s="3098"/>
      <c r="AM850" s="3098"/>
      <c r="AN850" s="3098"/>
      <c r="AO850" s="3143"/>
      <c r="AP850" s="3143"/>
      <c r="AQ850" s="3143"/>
      <c r="AR850" s="3143"/>
      <c r="AS850" s="3143"/>
      <c r="AT850" s="3143"/>
      <c r="AU850" s="3143"/>
      <c r="AV850" s="3143"/>
      <c r="AW850" s="3143"/>
      <c r="AX850" s="3143"/>
      <c r="AY850" s="3143"/>
      <c r="AZ850" s="3143"/>
      <c r="BA850" s="3143"/>
      <c r="BB850" s="3143"/>
      <c r="BC850" s="3143"/>
      <c r="BD850" s="3143"/>
      <c r="BE850" s="3143"/>
      <c r="BF850" s="3143"/>
      <c r="BG850" s="3143"/>
      <c r="BH850" s="3143"/>
      <c r="BI850" s="3143"/>
      <c r="BJ850" s="3143"/>
      <c r="BK850" s="3143"/>
      <c r="BL850" s="3143"/>
      <c r="BM850" s="3143"/>
      <c r="BN850" s="3143"/>
      <c r="BO850" s="3143"/>
      <c r="BP850" s="3143"/>
      <c r="BQ850" s="3189"/>
      <c r="BR850" s="3189"/>
      <c r="BS850" s="3189"/>
      <c r="BT850" s="3189"/>
      <c r="BU850" s="3189"/>
      <c r="BV850" s="3189"/>
      <c r="BW850" s="3189"/>
      <c r="BX850" s="3189"/>
      <c r="BY850" s="3189"/>
      <c r="BZ850" s="3189"/>
      <c r="CA850" s="3143"/>
      <c r="CB850" s="3143"/>
      <c r="CC850" s="3143"/>
    </row>
    <row r="851" spans="1:81" ht="16.5" customHeight="1">
      <c r="A851" s="3143"/>
      <c r="B851" s="3143"/>
      <c r="C851" s="3143"/>
      <c r="D851" s="3143"/>
      <c r="E851" s="3143"/>
      <c r="F851" s="3143"/>
      <c r="G851" s="3143"/>
      <c r="H851" s="3143"/>
      <c r="I851" s="3143"/>
      <c r="J851" s="3143"/>
      <c r="K851" s="3143"/>
      <c r="L851" s="3098"/>
      <c r="M851" s="3098"/>
      <c r="N851" s="3098"/>
      <c r="O851" s="3098"/>
      <c r="P851" s="3098"/>
      <c r="Q851" s="3098"/>
      <c r="R851" s="3098"/>
      <c r="S851" s="3098"/>
      <c r="T851" s="3098"/>
      <c r="U851" s="3098"/>
      <c r="V851" s="3098"/>
      <c r="W851" s="3098"/>
      <c r="X851" s="3098"/>
      <c r="Y851" s="3098"/>
      <c r="Z851" s="3098"/>
      <c r="AA851" s="3098"/>
      <c r="AB851" s="3098"/>
      <c r="AC851" s="3098"/>
      <c r="AD851" s="3098"/>
      <c r="AE851" s="3098"/>
      <c r="AF851" s="3098"/>
      <c r="AG851" s="3098"/>
      <c r="AH851" s="3098"/>
      <c r="AI851" s="3098"/>
      <c r="AJ851" s="3098"/>
      <c r="AK851" s="3098"/>
      <c r="AL851" s="3098"/>
      <c r="AM851" s="3098"/>
      <c r="AN851" s="3098"/>
      <c r="AO851" s="3143"/>
      <c r="AP851" s="3143"/>
      <c r="AQ851" s="3143"/>
      <c r="AR851" s="3143"/>
      <c r="AS851" s="3143"/>
      <c r="AT851" s="3143"/>
      <c r="AU851" s="3143"/>
      <c r="AV851" s="3143"/>
      <c r="AW851" s="3143"/>
      <c r="AX851" s="3143"/>
      <c r="AY851" s="3143"/>
      <c r="AZ851" s="3143"/>
      <c r="BA851" s="3143"/>
      <c r="BB851" s="3143"/>
      <c r="BC851" s="3143"/>
      <c r="BD851" s="3143"/>
      <c r="BE851" s="3143"/>
      <c r="BF851" s="3143"/>
      <c r="BG851" s="3143"/>
      <c r="BH851" s="3143"/>
      <c r="BI851" s="3143"/>
      <c r="BJ851" s="3143"/>
      <c r="BK851" s="3143"/>
      <c r="BL851" s="3143"/>
      <c r="BM851" s="3143"/>
      <c r="BN851" s="3143"/>
      <c r="BO851" s="3143"/>
      <c r="BP851" s="3143"/>
      <c r="BQ851" s="3189"/>
      <c r="BR851" s="3189"/>
      <c r="BS851" s="3189"/>
      <c r="BT851" s="3189"/>
      <c r="BU851" s="3189"/>
      <c r="BV851" s="3189"/>
      <c r="BW851" s="3189"/>
      <c r="BX851" s="3189"/>
      <c r="BY851" s="3189"/>
      <c r="BZ851" s="3189"/>
      <c r="CA851" s="3143"/>
      <c r="CB851" s="3143"/>
      <c r="CC851" s="3143"/>
    </row>
    <row r="852" spans="1:81" ht="16.5" customHeight="1">
      <c r="A852" s="3143"/>
      <c r="B852" s="3143"/>
      <c r="C852" s="3143"/>
      <c r="D852" s="3143"/>
      <c r="E852" s="3143"/>
      <c r="F852" s="3143"/>
      <c r="G852" s="3143"/>
      <c r="H852" s="3143"/>
      <c r="I852" s="3143"/>
      <c r="J852" s="3143"/>
      <c r="K852" s="3143"/>
      <c r="L852" s="3098"/>
      <c r="M852" s="3098"/>
      <c r="N852" s="3098"/>
      <c r="O852" s="3098"/>
      <c r="P852" s="3098"/>
      <c r="Q852" s="3098"/>
      <c r="R852" s="3098"/>
      <c r="S852" s="3098"/>
      <c r="T852" s="3098"/>
      <c r="U852" s="3098"/>
      <c r="V852" s="3098"/>
      <c r="W852" s="3098"/>
      <c r="X852" s="3098"/>
      <c r="Y852" s="3098"/>
      <c r="Z852" s="3098"/>
      <c r="AA852" s="3098"/>
      <c r="AB852" s="3098"/>
      <c r="AC852" s="3098"/>
      <c r="AD852" s="3098"/>
      <c r="AE852" s="3098"/>
      <c r="AF852" s="3098"/>
      <c r="AG852" s="3098"/>
      <c r="AH852" s="3098"/>
      <c r="AI852" s="3098"/>
      <c r="AJ852" s="3098"/>
      <c r="AK852" s="3098"/>
      <c r="AL852" s="3098"/>
      <c r="AM852" s="3098"/>
      <c r="AN852" s="3098"/>
      <c r="AO852" s="3143"/>
      <c r="AP852" s="3143"/>
      <c r="AQ852" s="3143"/>
      <c r="AR852" s="3143"/>
      <c r="AS852" s="3143"/>
      <c r="AT852" s="3143"/>
      <c r="AU852" s="3143"/>
      <c r="AV852" s="3143"/>
      <c r="AW852" s="3143"/>
      <c r="AX852" s="3143"/>
      <c r="AY852" s="3143"/>
      <c r="AZ852" s="3143"/>
      <c r="BA852" s="3143"/>
      <c r="BB852" s="3143"/>
      <c r="BC852" s="3143"/>
      <c r="BD852" s="3143"/>
      <c r="BE852" s="3143"/>
      <c r="BF852" s="3143"/>
      <c r="BG852" s="3143"/>
      <c r="BH852" s="3143"/>
      <c r="BI852" s="3143"/>
      <c r="BJ852" s="3143"/>
      <c r="BK852" s="3143"/>
      <c r="BL852" s="3143"/>
      <c r="BM852" s="3143"/>
      <c r="BN852" s="3143"/>
      <c r="BO852" s="3143"/>
      <c r="BP852" s="3143"/>
      <c r="BQ852" s="3189"/>
      <c r="BR852" s="3189"/>
      <c r="BS852" s="3189"/>
      <c r="BT852" s="3189"/>
      <c r="BU852" s="3189"/>
      <c r="BV852" s="3189"/>
      <c r="BW852" s="3189"/>
      <c r="BX852" s="3189"/>
      <c r="BY852" s="3189"/>
      <c r="BZ852" s="3189"/>
      <c r="CA852" s="3143"/>
      <c r="CB852" s="3143"/>
      <c r="CC852" s="3143"/>
    </row>
    <row r="853" spans="1:81" ht="16.5" customHeight="1">
      <c r="A853" s="3143"/>
      <c r="B853" s="3143"/>
      <c r="C853" s="3143"/>
      <c r="D853" s="3143"/>
      <c r="E853" s="3143"/>
      <c r="F853" s="3143"/>
      <c r="G853" s="3143"/>
      <c r="H853" s="3143"/>
      <c r="I853" s="3143"/>
      <c r="J853" s="3143"/>
      <c r="K853" s="3143"/>
      <c r="L853" s="3098"/>
      <c r="M853" s="3098"/>
      <c r="N853" s="3098"/>
      <c r="O853" s="3098"/>
      <c r="P853" s="3098"/>
      <c r="Q853" s="3098"/>
      <c r="R853" s="3098"/>
      <c r="S853" s="3098"/>
      <c r="T853" s="3098"/>
      <c r="U853" s="3098"/>
      <c r="V853" s="3098"/>
      <c r="W853" s="3098"/>
      <c r="X853" s="3098"/>
      <c r="Y853" s="3098"/>
      <c r="Z853" s="3098"/>
      <c r="AA853" s="3098"/>
      <c r="AB853" s="3098"/>
      <c r="AC853" s="3098"/>
      <c r="AD853" s="3098"/>
      <c r="AE853" s="3098"/>
      <c r="AF853" s="3098"/>
      <c r="AG853" s="3098"/>
      <c r="AH853" s="3098"/>
      <c r="AI853" s="3098"/>
      <c r="AJ853" s="3098"/>
      <c r="AK853" s="3098"/>
      <c r="AL853" s="3098"/>
      <c r="AM853" s="3098"/>
      <c r="AN853" s="3098"/>
      <c r="AO853" s="3143"/>
      <c r="AP853" s="3143"/>
      <c r="AQ853" s="3143"/>
      <c r="AR853" s="3143"/>
      <c r="AS853" s="3143"/>
      <c r="AT853" s="3143"/>
      <c r="AU853" s="3143"/>
      <c r="AV853" s="3143"/>
      <c r="AW853" s="3143"/>
      <c r="AX853" s="3143"/>
      <c r="AY853" s="3143"/>
      <c r="AZ853" s="3143"/>
      <c r="BA853" s="3143"/>
      <c r="BB853" s="3143"/>
      <c r="BC853" s="3143"/>
      <c r="BD853" s="3143"/>
      <c r="BE853" s="3143"/>
      <c r="BF853" s="3143"/>
      <c r="BG853" s="3143"/>
      <c r="BH853" s="3143"/>
      <c r="BI853" s="3143"/>
      <c r="BJ853" s="3143"/>
      <c r="BK853" s="3143"/>
      <c r="BL853" s="3143"/>
      <c r="BM853" s="3143"/>
      <c r="BN853" s="3143"/>
      <c r="BO853" s="3143"/>
      <c r="BP853" s="3143"/>
      <c r="BQ853" s="3189"/>
      <c r="BR853" s="3189"/>
      <c r="BS853" s="3189"/>
      <c r="BT853" s="3189"/>
      <c r="BU853" s="3189"/>
      <c r="BV853" s="3189"/>
      <c r="BW853" s="3189"/>
      <c r="BX853" s="3189"/>
      <c r="BY853" s="3189"/>
      <c r="BZ853" s="3189"/>
      <c r="CA853" s="3143"/>
      <c r="CB853" s="3143"/>
      <c r="CC853" s="3143"/>
    </row>
    <row r="854" spans="1:81" ht="16.5" customHeight="1">
      <c r="A854" s="3143"/>
      <c r="B854" s="3143"/>
      <c r="C854" s="3143"/>
      <c r="D854" s="3143"/>
      <c r="E854" s="3143"/>
      <c r="F854" s="3143"/>
      <c r="G854" s="3143"/>
      <c r="H854" s="3143"/>
      <c r="I854" s="3143"/>
      <c r="J854" s="3143"/>
      <c r="K854" s="3143"/>
      <c r="L854" s="3098"/>
      <c r="M854" s="3098"/>
      <c r="N854" s="3098"/>
      <c r="O854" s="3098"/>
      <c r="P854" s="3098"/>
      <c r="Q854" s="3098"/>
      <c r="R854" s="3098"/>
      <c r="S854" s="3098"/>
      <c r="T854" s="3098"/>
      <c r="U854" s="3098"/>
      <c r="V854" s="3098"/>
      <c r="W854" s="3098"/>
      <c r="X854" s="3098"/>
      <c r="Y854" s="3098"/>
      <c r="Z854" s="3098"/>
      <c r="AA854" s="3098"/>
      <c r="AB854" s="3098"/>
      <c r="AC854" s="3098"/>
      <c r="AD854" s="3098"/>
      <c r="AE854" s="3098"/>
      <c r="AF854" s="3098"/>
      <c r="AG854" s="3098"/>
      <c r="AH854" s="3098"/>
      <c r="AI854" s="3098"/>
      <c r="AJ854" s="3098"/>
      <c r="AK854" s="3098"/>
      <c r="AL854" s="3098"/>
      <c r="AM854" s="3098"/>
      <c r="AN854" s="3098"/>
      <c r="AO854" s="3143"/>
      <c r="AP854" s="3143"/>
      <c r="AQ854" s="3143"/>
      <c r="AR854" s="3143"/>
      <c r="AS854" s="3143"/>
      <c r="AT854" s="3143"/>
      <c r="AU854" s="3143"/>
      <c r="AV854" s="3143"/>
      <c r="AW854" s="3143"/>
      <c r="AX854" s="3143"/>
      <c r="AY854" s="3143"/>
      <c r="AZ854" s="3143"/>
      <c r="BA854" s="3143"/>
      <c r="BB854" s="3143"/>
      <c r="BC854" s="3143"/>
      <c r="BD854" s="3143"/>
      <c r="BE854" s="3143"/>
      <c r="BF854" s="3143"/>
      <c r="BG854" s="3143"/>
      <c r="BH854" s="3143"/>
      <c r="BI854" s="3143"/>
      <c r="BJ854" s="3143"/>
      <c r="BK854" s="3143"/>
      <c r="BL854" s="3143"/>
      <c r="BM854" s="3143"/>
      <c r="BN854" s="3143"/>
      <c r="BO854" s="3143"/>
      <c r="BP854" s="3143"/>
      <c r="BQ854" s="3189"/>
      <c r="BR854" s="3189"/>
      <c r="BS854" s="3189"/>
      <c r="BT854" s="3189"/>
      <c r="BU854" s="3189"/>
      <c r="BV854" s="3189"/>
      <c r="BW854" s="3189"/>
      <c r="BX854" s="3189"/>
      <c r="BY854" s="3189"/>
      <c r="BZ854" s="3189"/>
      <c r="CA854" s="3143"/>
      <c r="CB854" s="3143"/>
      <c r="CC854" s="3143"/>
    </row>
    <row r="855" spans="1:81" ht="16.5" customHeight="1">
      <c r="A855" s="3143"/>
      <c r="B855" s="3143"/>
      <c r="C855" s="3143"/>
      <c r="D855" s="3143"/>
      <c r="E855" s="3143"/>
      <c r="F855" s="3143"/>
      <c r="G855" s="3143"/>
      <c r="H855" s="3143"/>
      <c r="I855" s="3143"/>
      <c r="J855" s="3143"/>
      <c r="K855" s="3143"/>
      <c r="L855" s="3098"/>
      <c r="M855" s="3098"/>
      <c r="N855" s="3098"/>
      <c r="O855" s="3098"/>
      <c r="P855" s="3098"/>
      <c r="Q855" s="3098"/>
      <c r="R855" s="3098"/>
      <c r="S855" s="3098"/>
      <c r="T855" s="3098"/>
      <c r="U855" s="3098"/>
      <c r="V855" s="3098"/>
      <c r="W855" s="3098"/>
      <c r="X855" s="3098"/>
      <c r="Y855" s="3098"/>
      <c r="Z855" s="3098"/>
      <c r="AA855" s="3098"/>
      <c r="AB855" s="3098"/>
      <c r="AC855" s="3098"/>
      <c r="AD855" s="3098"/>
      <c r="AE855" s="3098"/>
      <c r="AF855" s="3098"/>
      <c r="AG855" s="3098"/>
      <c r="AH855" s="3098"/>
      <c r="AI855" s="3098"/>
      <c r="AJ855" s="3098"/>
      <c r="AK855" s="3098"/>
      <c r="AL855" s="3098"/>
      <c r="AM855" s="3098"/>
      <c r="AN855" s="3098"/>
      <c r="AO855" s="3143"/>
      <c r="AP855" s="3143"/>
      <c r="AQ855" s="3143"/>
      <c r="AR855" s="3143"/>
      <c r="AS855" s="3143"/>
      <c r="AT855" s="3143"/>
      <c r="AU855" s="3143"/>
      <c r="AV855" s="3143"/>
      <c r="AW855" s="3143"/>
      <c r="AX855" s="3143"/>
      <c r="AY855" s="3143"/>
      <c r="AZ855" s="3143"/>
      <c r="BA855" s="3143"/>
      <c r="BB855" s="3143"/>
      <c r="BC855" s="3143"/>
      <c r="BD855" s="3143"/>
      <c r="BE855" s="3143"/>
      <c r="BF855" s="3143"/>
      <c r="BG855" s="3143"/>
      <c r="BH855" s="3143"/>
      <c r="BI855" s="3143"/>
      <c r="BJ855" s="3143"/>
      <c r="BK855" s="3143"/>
      <c r="BL855" s="3143"/>
      <c r="BM855" s="3143"/>
      <c r="BN855" s="3143"/>
      <c r="BO855" s="3143"/>
      <c r="BP855" s="3143"/>
      <c r="BQ855" s="3189"/>
      <c r="BR855" s="3189"/>
      <c r="BS855" s="3189"/>
      <c r="BT855" s="3189"/>
      <c r="BU855" s="3189"/>
      <c r="BV855" s="3189"/>
      <c r="BW855" s="3189"/>
      <c r="BX855" s="3189"/>
      <c r="BY855" s="3189"/>
      <c r="BZ855" s="3189"/>
      <c r="CA855" s="3143"/>
      <c r="CB855" s="3143"/>
      <c r="CC855" s="3143"/>
    </row>
    <row r="856" spans="1:81" ht="16.5" customHeight="1">
      <c r="A856" s="3143"/>
      <c r="B856" s="3143"/>
      <c r="C856" s="3143"/>
      <c r="D856" s="3143"/>
      <c r="E856" s="3143"/>
      <c r="F856" s="3143"/>
      <c r="G856" s="3143"/>
      <c r="H856" s="3143"/>
      <c r="I856" s="3143"/>
      <c r="J856" s="3143"/>
      <c r="K856" s="3143"/>
      <c r="L856" s="3098"/>
      <c r="M856" s="3098"/>
      <c r="N856" s="3098"/>
      <c r="O856" s="3098"/>
      <c r="P856" s="3098"/>
      <c r="Q856" s="3098"/>
      <c r="R856" s="3098"/>
      <c r="S856" s="3098"/>
      <c r="T856" s="3098"/>
      <c r="U856" s="3098"/>
      <c r="V856" s="3098"/>
      <c r="W856" s="3098"/>
      <c r="X856" s="3098"/>
      <c r="Y856" s="3098"/>
      <c r="Z856" s="3098"/>
      <c r="AA856" s="3098"/>
      <c r="AB856" s="3098"/>
      <c r="AC856" s="3098"/>
      <c r="AD856" s="3098"/>
      <c r="AE856" s="3098"/>
      <c r="AF856" s="3098"/>
      <c r="AG856" s="3098"/>
      <c r="AH856" s="3098"/>
      <c r="AI856" s="3098"/>
      <c r="AJ856" s="3098"/>
      <c r="AK856" s="3098"/>
      <c r="AL856" s="3098"/>
      <c r="AM856" s="3098"/>
      <c r="AN856" s="3098"/>
      <c r="AO856" s="3143"/>
      <c r="AP856" s="3143"/>
      <c r="AQ856" s="3143"/>
      <c r="AR856" s="3143"/>
      <c r="AS856" s="3143"/>
      <c r="AT856" s="3143"/>
      <c r="AU856" s="3143"/>
      <c r="AV856" s="3143"/>
      <c r="AW856" s="3143"/>
      <c r="AX856" s="3143"/>
      <c r="AY856" s="3143"/>
      <c r="AZ856" s="3143"/>
      <c r="BA856" s="3143"/>
      <c r="BB856" s="3143"/>
      <c r="BC856" s="3143"/>
      <c r="BD856" s="3143"/>
      <c r="BE856" s="3143"/>
      <c r="BF856" s="3143"/>
      <c r="BG856" s="3143"/>
      <c r="BH856" s="3143"/>
      <c r="BI856" s="3143"/>
      <c r="BJ856" s="3143"/>
      <c r="BK856" s="3143"/>
      <c r="BL856" s="3143"/>
      <c r="BM856" s="3143"/>
      <c r="BN856" s="3143"/>
      <c r="BO856" s="3143"/>
      <c r="BP856" s="3143"/>
      <c r="BQ856" s="3189"/>
      <c r="BR856" s="3189"/>
      <c r="BS856" s="3189"/>
      <c r="BT856" s="3189"/>
      <c r="BU856" s="3189"/>
      <c r="BV856" s="3189"/>
      <c r="BW856" s="3189"/>
      <c r="BX856" s="3189"/>
      <c r="BY856" s="3189"/>
      <c r="BZ856" s="3189"/>
      <c r="CA856" s="3143"/>
      <c r="CB856" s="3143"/>
      <c r="CC856" s="3143"/>
    </row>
    <row r="857" spans="1:81" ht="16.5" customHeight="1">
      <c r="A857" s="3143"/>
      <c r="B857" s="3143"/>
      <c r="C857" s="3143"/>
      <c r="D857" s="3143"/>
      <c r="E857" s="3143"/>
      <c r="F857" s="3143"/>
      <c r="G857" s="3143"/>
      <c r="H857" s="3143"/>
      <c r="I857" s="3143"/>
      <c r="J857" s="3143"/>
      <c r="K857" s="3143"/>
      <c r="L857" s="3098"/>
      <c r="M857" s="3098"/>
      <c r="N857" s="3098"/>
      <c r="O857" s="3098"/>
      <c r="P857" s="3098"/>
      <c r="Q857" s="3098"/>
      <c r="R857" s="3098"/>
      <c r="S857" s="3098"/>
      <c r="T857" s="3098"/>
      <c r="U857" s="3098"/>
      <c r="V857" s="3098"/>
      <c r="W857" s="3098"/>
      <c r="X857" s="3098"/>
      <c r="Y857" s="3098"/>
      <c r="Z857" s="3098"/>
      <c r="AA857" s="3098"/>
      <c r="AB857" s="3098"/>
      <c r="AC857" s="3098"/>
      <c r="AD857" s="3098"/>
      <c r="AE857" s="3098"/>
      <c r="AF857" s="3098"/>
      <c r="AG857" s="3098"/>
      <c r="AH857" s="3098"/>
      <c r="AI857" s="3098"/>
      <c r="AJ857" s="3098"/>
      <c r="AK857" s="3098"/>
      <c r="AL857" s="3098"/>
      <c r="AM857" s="3098"/>
      <c r="AN857" s="3098"/>
      <c r="AO857" s="3143"/>
      <c r="AP857" s="3143"/>
      <c r="AQ857" s="3143"/>
      <c r="AR857" s="3143"/>
      <c r="AS857" s="3143"/>
      <c r="AT857" s="3143"/>
      <c r="AU857" s="3143"/>
      <c r="AV857" s="3143"/>
      <c r="AW857" s="3143"/>
      <c r="AX857" s="3143"/>
      <c r="AY857" s="3143"/>
      <c r="AZ857" s="3143"/>
      <c r="BA857" s="3143"/>
      <c r="BB857" s="3143"/>
      <c r="BC857" s="3143"/>
      <c r="BD857" s="3143"/>
      <c r="BE857" s="3143"/>
      <c r="BF857" s="3143"/>
      <c r="BG857" s="3143"/>
      <c r="BH857" s="3143"/>
      <c r="BI857" s="3143"/>
      <c r="BJ857" s="3143"/>
      <c r="BK857" s="3143"/>
      <c r="BL857" s="3143"/>
      <c r="BM857" s="3143"/>
      <c r="BN857" s="3143"/>
      <c r="BO857" s="3143"/>
      <c r="BP857" s="3143"/>
      <c r="BQ857" s="3189"/>
      <c r="BR857" s="3189"/>
      <c r="BS857" s="3189"/>
      <c r="BT857" s="3189"/>
      <c r="BU857" s="3189"/>
      <c r="BV857" s="3189"/>
      <c r="BW857" s="3189"/>
      <c r="BX857" s="3189"/>
      <c r="BY857" s="3189"/>
      <c r="BZ857" s="3189"/>
      <c r="CA857" s="3143"/>
      <c r="CB857" s="3143"/>
      <c r="CC857" s="3143"/>
    </row>
    <row r="858" spans="1:81" ht="16.5" customHeight="1">
      <c r="A858" s="3143"/>
      <c r="B858" s="3143"/>
      <c r="C858" s="3143"/>
      <c r="D858" s="3143"/>
      <c r="E858" s="3143"/>
      <c r="F858" s="3143"/>
      <c r="G858" s="3143"/>
      <c r="H858" s="3143"/>
      <c r="I858" s="3143"/>
      <c r="J858" s="3143"/>
      <c r="K858" s="3143"/>
      <c r="L858" s="3098"/>
      <c r="M858" s="3098"/>
      <c r="N858" s="3098"/>
      <c r="O858" s="3098"/>
      <c r="P858" s="3098"/>
      <c r="Q858" s="3098"/>
      <c r="R858" s="3098"/>
      <c r="S858" s="3098"/>
      <c r="T858" s="3098"/>
      <c r="U858" s="3098"/>
      <c r="V858" s="3098"/>
      <c r="W858" s="3098"/>
      <c r="X858" s="3098"/>
      <c r="Y858" s="3098"/>
      <c r="Z858" s="3098"/>
      <c r="AA858" s="3098"/>
      <c r="AB858" s="3098"/>
      <c r="AC858" s="3098"/>
      <c r="AD858" s="3098"/>
      <c r="AE858" s="3098"/>
      <c r="AF858" s="3098"/>
      <c r="AG858" s="3098"/>
      <c r="AH858" s="3098"/>
      <c r="AI858" s="3098"/>
      <c r="AJ858" s="3098"/>
      <c r="AK858" s="3098"/>
      <c r="AL858" s="3098"/>
      <c r="AM858" s="3098"/>
      <c r="AN858" s="3098"/>
      <c r="AO858" s="3143"/>
      <c r="AP858" s="3143"/>
      <c r="AQ858" s="3143"/>
      <c r="AR858" s="3143"/>
      <c r="AS858" s="3143"/>
      <c r="AT858" s="3143"/>
      <c r="AU858" s="3143"/>
      <c r="AV858" s="3143"/>
      <c r="AW858" s="3143"/>
      <c r="AX858" s="3143"/>
      <c r="AY858" s="3143"/>
      <c r="AZ858" s="3143"/>
      <c r="BA858" s="3143"/>
      <c r="BB858" s="3143"/>
      <c r="BC858" s="3143"/>
      <c r="BD858" s="3143"/>
      <c r="BE858" s="3143"/>
      <c r="BF858" s="3143"/>
      <c r="BG858" s="3143"/>
      <c r="BH858" s="3143"/>
      <c r="BI858" s="3143"/>
      <c r="BJ858" s="3143"/>
      <c r="BK858" s="3143"/>
      <c r="BL858" s="3143"/>
      <c r="BM858" s="3143"/>
      <c r="BN858" s="3143"/>
      <c r="BO858" s="3143"/>
      <c r="BP858" s="3143"/>
      <c r="BQ858" s="3189"/>
      <c r="BR858" s="3189"/>
      <c r="BS858" s="3189"/>
      <c r="BT858" s="3189"/>
      <c r="BU858" s="3189"/>
      <c r="BV858" s="3189"/>
      <c r="BW858" s="3189"/>
      <c r="BX858" s="3189"/>
      <c r="BY858" s="3189"/>
      <c r="BZ858" s="3189"/>
      <c r="CA858" s="3143"/>
      <c r="CB858" s="3143"/>
      <c r="CC858" s="3143"/>
    </row>
    <row r="859" spans="1:81" ht="16.5" customHeight="1">
      <c r="A859" s="3143"/>
      <c r="B859" s="3143"/>
      <c r="C859" s="3143"/>
      <c r="D859" s="3143"/>
      <c r="E859" s="3143"/>
      <c r="F859" s="3143"/>
      <c r="G859" s="3143"/>
      <c r="H859" s="3143"/>
      <c r="I859" s="3143"/>
      <c r="J859" s="3143"/>
      <c r="K859" s="3143"/>
      <c r="L859" s="3098"/>
      <c r="M859" s="3098"/>
      <c r="N859" s="3098"/>
      <c r="O859" s="3098"/>
      <c r="P859" s="3098"/>
      <c r="Q859" s="3098"/>
      <c r="R859" s="3098"/>
      <c r="S859" s="3098"/>
      <c r="T859" s="3098"/>
      <c r="U859" s="3098"/>
      <c r="V859" s="3098"/>
      <c r="W859" s="3098"/>
      <c r="X859" s="3098"/>
      <c r="Y859" s="3098"/>
      <c r="Z859" s="3098"/>
      <c r="AA859" s="3098"/>
      <c r="AB859" s="3098"/>
      <c r="AC859" s="3098"/>
      <c r="AD859" s="3098"/>
      <c r="AE859" s="3098"/>
      <c r="AF859" s="3098"/>
      <c r="AG859" s="3098"/>
      <c r="AH859" s="3098"/>
      <c r="AI859" s="3098"/>
      <c r="AJ859" s="3098"/>
      <c r="AK859" s="3098"/>
      <c r="AL859" s="3098"/>
      <c r="AM859" s="3098"/>
      <c r="AN859" s="3098"/>
      <c r="AO859" s="3143"/>
      <c r="AP859" s="3143"/>
      <c r="AQ859" s="3143"/>
      <c r="AR859" s="3143"/>
      <c r="AS859" s="3143"/>
      <c r="AT859" s="3143"/>
      <c r="AU859" s="3143"/>
      <c r="AV859" s="3143"/>
      <c r="AW859" s="3143"/>
      <c r="AX859" s="3143"/>
      <c r="AY859" s="3143"/>
      <c r="AZ859" s="3143"/>
      <c r="BA859" s="3143"/>
      <c r="BB859" s="3143"/>
      <c r="BC859" s="3143"/>
      <c r="BD859" s="3143"/>
      <c r="BE859" s="3143"/>
      <c r="BF859" s="3143"/>
      <c r="BG859" s="3143"/>
      <c r="BH859" s="3143"/>
      <c r="BI859" s="3143"/>
      <c r="BJ859" s="3143"/>
      <c r="BK859" s="3143"/>
      <c r="BL859" s="3143"/>
      <c r="BM859" s="3143"/>
      <c r="BN859" s="3143"/>
      <c r="BO859" s="3143"/>
      <c r="BP859" s="3143"/>
      <c r="BQ859" s="3189"/>
      <c r="BR859" s="3189"/>
      <c r="BS859" s="3189"/>
      <c r="BT859" s="3189"/>
      <c r="BU859" s="3189"/>
      <c r="BV859" s="3189"/>
      <c r="BW859" s="3189"/>
      <c r="BX859" s="3189"/>
      <c r="BY859" s="3189"/>
      <c r="BZ859" s="3189"/>
      <c r="CA859" s="3143"/>
      <c r="CB859" s="3143"/>
      <c r="CC859" s="3143"/>
    </row>
    <row r="860" spans="1:81" ht="16.5" customHeight="1">
      <c r="A860" s="3143"/>
      <c r="B860" s="3143"/>
      <c r="C860" s="3143"/>
      <c r="D860" s="3143"/>
      <c r="E860" s="3143"/>
      <c r="F860" s="3143"/>
      <c r="G860" s="3143"/>
      <c r="H860" s="3143"/>
      <c r="I860" s="3143"/>
      <c r="J860" s="3143"/>
      <c r="K860" s="3143"/>
      <c r="L860" s="3098"/>
      <c r="M860" s="3098"/>
      <c r="N860" s="3098"/>
      <c r="O860" s="3098"/>
      <c r="P860" s="3098"/>
      <c r="Q860" s="3098"/>
      <c r="R860" s="3098"/>
      <c r="S860" s="3098"/>
      <c r="T860" s="3098"/>
      <c r="U860" s="3098"/>
      <c r="V860" s="3098"/>
      <c r="W860" s="3098"/>
      <c r="X860" s="3098"/>
      <c r="Y860" s="3098"/>
      <c r="Z860" s="3098"/>
      <c r="AA860" s="3098"/>
      <c r="AB860" s="3098"/>
      <c r="AC860" s="3098"/>
      <c r="AD860" s="3098"/>
      <c r="AE860" s="3098"/>
      <c r="AF860" s="3098"/>
      <c r="AG860" s="3098"/>
      <c r="AH860" s="3098"/>
      <c r="AI860" s="3098"/>
      <c r="AJ860" s="3098"/>
      <c r="AK860" s="3098"/>
      <c r="AL860" s="3098"/>
      <c r="AM860" s="3098"/>
      <c r="AN860" s="3098"/>
      <c r="AO860" s="3143"/>
      <c r="AP860" s="3143"/>
      <c r="AQ860" s="3143"/>
      <c r="AR860" s="3143"/>
      <c r="AS860" s="3143"/>
      <c r="AT860" s="3143"/>
      <c r="AU860" s="3143"/>
      <c r="AV860" s="3143"/>
      <c r="AW860" s="3143"/>
      <c r="AX860" s="3143"/>
      <c r="AY860" s="3143"/>
      <c r="AZ860" s="3143"/>
      <c r="BA860" s="3143"/>
      <c r="BB860" s="3143"/>
      <c r="BC860" s="3143"/>
      <c r="BD860" s="3143"/>
      <c r="BE860" s="3143"/>
      <c r="BF860" s="3143"/>
      <c r="BG860" s="3143"/>
      <c r="BH860" s="3143"/>
      <c r="BI860" s="3143"/>
      <c r="BJ860" s="3143"/>
      <c r="BK860" s="3143"/>
      <c r="BL860" s="3143"/>
      <c r="BM860" s="3143"/>
      <c r="BN860" s="3143"/>
      <c r="BO860" s="3143"/>
      <c r="BP860" s="3143"/>
      <c r="BQ860" s="3189"/>
      <c r="BR860" s="3189"/>
      <c r="BS860" s="3189"/>
      <c r="BT860" s="3189"/>
      <c r="BU860" s="3189"/>
      <c r="BV860" s="3189"/>
      <c r="BW860" s="3189"/>
      <c r="BX860" s="3189"/>
      <c r="BY860" s="3189"/>
      <c r="BZ860" s="3189"/>
      <c r="CA860" s="3143"/>
      <c r="CB860" s="3143"/>
      <c r="CC860" s="3143"/>
    </row>
    <row r="861" spans="1:81" ht="16.5" customHeight="1">
      <c r="A861" s="3143"/>
      <c r="B861" s="3143"/>
      <c r="C861" s="3143"/>
      <c r="D861" s="3143"/>
      <c r="E861" s="3143"/>
      <c r="F861" s="3143"/>
      <c r="G861" s="3143"/>
      <c r="H861" s="3143"/>
      <c r="I861" s="3143"/>
      <c r="J861" s="3143"/>
      <c r="K861" s="3143"/>
      <c r="L861" s="3098"/>
      <c r="M861" s="3098"/>
      <c r="N861" s="3098"/>
      <c r="O861" s="3098"/>
      <c r="P861" s="3098"/>
      <c r="Q861" s="3098"/>
      <c r="R861" s="3098"/>
      <c r="S861" s="3098"/>
      <c r="T861" s="3098"/>
      <c r="U861" s="3098"/>
      <c r="V861" s="3098"/>
      <c r="W861" s="3098"/>
      <c r="X861" s="3098"/>
      <c r="Y861" s="3098"/>
      <c r="Z861" s="3098"/>
      <c r="AA861" s="3098"/>
      <c r="AB861" s="3098"/>
      <c r="AC861" s="3098"/>
      <c r="AD861" s="3098"/>
      <c r="AE861" s="3098"/>
      <c r="AF861" s="3098"/>
      <c r="AG861" s="3098"/>
      <c r="AH861" s="3098"/>
      <c r="AI861" s="3098"/>
      <c r="AJ861" s="3098"/>
      <c r="AK861" s="3098"/>
      <c r="AL861" s="3098"/>
      <c r="AM861" s="3098"/>
      <c r="AN861" s="3098"/>
      <c r="AO861" s="3143"/>
      <c r="AP861" s="3143"/>
      <c r="AQ861" s="3143"/>
      <c r="AR861" s="3143"/>
      <c r="AS861" s="3143"/>
      <c r="AT861" s="3143"/>
      <c r="AU861" s="3143"/>
      <c r="AV861" s="3143"/>
      <c r="AW861" s="3143"/>
      <c r="AX861" s="3143"/>
      <c r="AY861" s="3143"/>
      <c r="AZ861" s="3143"/>
      <c r="BA861" s="3143"/>
      <c r="BB861" s="3143"/>
      <c r="BC861" s="3143"/>
      <c r="BD861" s="3143"/>
      <c r="BE861" s="3143"/>
      <c r="BF861" s="3143"/>
      <c r="BG861" s="3143"/>
      <c r="BH861" s="3143"/>
      <c r="BI861" s="3143"/>
      <c r="BJ861" s="3143"/>
      <c r="BK861" s="3143"/>
      <c r="BL861" s="3143"/>
      <c r="BM861" s="3143"/>
      <c r="BN861" s="3143"/>
      <c r="BO861" s="3143"/>
      <c r="BP861" s="3143"/>
      <c r="BQ861" s="3189"/>
      <c r="BR861" s="3189"/>
      <c r="BS861" s="3189"/>
      <c r="BT861" s="3189"/>
      <c r="BU861" s="3189"/>
      <c r="BV861" s="3189"/>
      <c r="BW861" s="3189"/>
      <c r="BX861" s="3189"/>
      <c r="BY861" s="3189"/>
      <c r="BZ861" s="3189"/>
      <c r="CA861" s="3143"/>
      <c r="CB861" s="3143"/>
      <c r="CC861" s="3143"/>
    </row>
    <row r="862" spans="1:81" ht="16.5" customHeight="1">
      <c r="A862" s="3143"/>
      <c r="B862" s="3143"/>
      <c r="C862" s="3143"/>
      <c r="D862" s="3143"/>
      <c r="E862" s="3143"/>
      <c r="F862" s="3143"/>
      <c r="G862" s="3143"/>
      <c r="H862" s="3143"/>
      <c r="I862" s="3143"/>
      <c r="J862" s="3143"/>
      <c r="K862" s="3143"/>
      <c r="L862" s="3098"/>
      <c r="M862" s="3098"/>
      <c r="N862" s="3098"/>
      <c r="O862" s="3098"/>
      <c r="P862" s="3098"/>
      <c r="Q862" s="3098"/>
      <c r="R862" s="3098"/>
      <c r="S862" s="3098"/>
      <c r="T862" s="3098"/>
      <c r="U862" s="3098"/>
      <c r="V862" s="3098"/>
      <c r="W862" s="3098"/>
      <c r="X862" s="3098"/>
      <c r="Y862" s="3098"/>
      <c r="Z862" s="3098"/>
      <c r="AA862" s="3098"/>
      <c r="AB862" s="3098"/>
      <c r="AC862" s="3098"/>
      <c r="AD862" s="3098"/>
      <c r="AE862" s="3098"/>
      <c r="AF862" s="3098"/>
      <c r="AG862" s="3098"/>
      <c r="AH862" s="3098"/>
      <c r="AI862" s="3098"/>
      <c r="AJ862" s="3098"/>
      <c r="AK862" s="3098"/>
      <c r="AL862" s="3098"/>
      <c r="AM862" s="3098"/>
      <c r="AN862" s="3098"/>
      <c r="AO862" s="3143"/>
      <c r="AP862" s="3143"/>
      <c r="AQ862" s="3143"/>
      <c r="AR862" s="3143"/>
      <c r="AS862" s="3143"/>
      <c r="AT862" s="3143"/>
      <c r="AU862" s="3143"/>
      <c r="AV862" s="3143"/>
      <c r="AW862" s="3143"/>
      <c r="AX862" s="3143"/>
      <c r="AY862" s="3143"/>
      <c r="AZ862" s="3143"/>
      <c r="BA862" s="3143"/>
      <c r="BB862" s="3143"/>
      <c r="BC862" s="3143"/>
      <c r="BD862" s="3143"/>
      <c r="BE862" s="3143"/>
      <c r="BF862" s="3143"/>
      <c r="BG862" s="3143"/>
      <c r="BH862" s="3143"/>
      <c r="BI862" s="3143"/>
      <c r="BJ862" s="3143"/>
      <c r="BK862" s="3143"/>
      <c r="BL862" s="3143"/>
      <c r="BM862" s="3143"/>
      <c r="BN862" s="3143"/>
      <c r="BO862" s="3143"/>
      <c r="BP862" s="3143"/>
      <c r="BQ862" s="3189"/>
      <c r="BR862" s="3189"/>
      <c r="BS862" s="3189"/>
      <c r="BT862" s="3189"/>
      <c r="BU862" s="3189"/>
      <c r="BV862" s="3189"/>
      <c r="BW862" s="3189"/>
      <c r="BX862" s="3189"/>
      <c r="BY862" s="3189"/>
      <c r="BZ862" s="3189"/>
      <c r="CA862" s="3143"/>
      <c r="CB862" s="3143"/>
      <c r="CC862" s="3143"/>
    </row>
    <row r="863" spans="1:81" ht="16.5" customHeight="1">
      <c r="A863" s="3143"/>
      <c r="B863" s="3143"/>
      <c r="C863" s="3143"/>
      <c r="D863" s="3143"/>
      <c r="E863" s="3143"/>
      <c r="F863" s="3143"/>
      <c r="G863" s="3143"/>
      <c r="H863" s="3143"/>
      <c r="I863" s="3143"/>
      <c r="J863" s="3143"/>
      <c r="K863" s="3143"/>
      <c r="L863" s="3098"/>
      <c r="M863" s="3098"/>
      <c r="N863" s="3098"/>
      <c r="O863" s="3098"/>
      <c r="P863" s="3098"/>
      <c r="Q863" s="3098"/>
      <c r="R863" s="3098"/>
      <c r="S863" s="3098"/>
      <c r="T863" s="3098"/>
      <c r="U863" s="3098"/>
      <c r="V863" s="3098"/>
      <c r="W863" s="3098"/>
      <c r="X863" s="3098"/>
      <c r="Y863" s="3098"/>
      <c r="Z863" s="3098"/>
      <c r="AA863" s="3098"/>
      <c r="AB863" s="3098"/>
      <c r="AC863" s="3098"/>
      <c r="AD863" s="3098"/>
      <c r="AE863" s="3098"/>
      <c r="AF863" s="3098"/>
      <c r="AG863" s="3098"/>
      <c r="AH863" s="3098"/>
      <c r="AI863" s="3098"/>
      <c r="AJ863" s="3098"/>
      <c r="AK863" s="3098"/>
      <c r="AL863" s="3098"/>
      <c r="AM863" s="3098"/>
      <c r="AN863" s="3098"/>
      <c r="AO863" s="3143"/>
      <c r="AP863" s="3143"/>
      <c r="AQ863" s="3143"/>
      <c r="AR863" s="3143"/>
      <c r="AS863" s="3143"/>
      <c r="AT863" s="3143"/>
      <c r="AU863" s="3143"/>
      <c r="AV863" s="3143"/>
      <c r="AW863" s="3143"/>
      <c r="AX863" s="3143"/>
      <c r="AY863" s="3143"/>
      <c r="AZ863" s="3143"/>
      <c r="BA863" s="3143"/>
      <c r="BB863" s="3143"/>
      <c r="BC863" s="3143"/>
      <c r="BD863" s="3143"/>
      <c r="BE863" s="3143"/>
      <c r="BF863" s="3143"/>
      <c r="BG863" s="3143"/>
      <c r="BH863" s="3143"/>
      <c r="BI863" s="3143"/>
      <c r="BJ863" s="3143"/>
      <c r="BK863" s="3143"/>
      <c r="BL863" s="3143"/>
      <c r="BM863" s="3143"/>
      <c r="BN863" s="3143"/>
      <c r="BO863" s="3143"/>
      <c r="BP863" s="3143"/>
      <c r="BQ863" s="3189"/>
      <c r="BR863" s="3189"/>
      <c r="BS863" s="3189"/>
      <c r="BT863" s="3189"/>
      <c r="BU863" s="3189"/>
      <c r="BV863" s="3189"/>
      <c r="BW863" s="3189"/>
      <c r="BX863" s="3189"/>
      <c r="BY863" s="3189"/>
      <c r="BZ863" s="3189"/>
      <c r="CA863" s="3143"/>
      <c r="CB863" s="3143"/>
      <c r="CC863" s="3143"/>
    </row>
    <row r="864" spans="1:81" ht="16.5" customHeight="1">
      <c r="A864" s="3143"/>
      <c r="B864" s="3143"/>
      <c r="C864" s="3143"/>
      <c r="D864" s="3143"/>
      <c r="E864" s="3143"/>
      <c r="F864" s="3143"/>
      <c r="G864" s="3143"/>
      <c r="H864" s="3143"/>
      <c r="I864" s="3143"/>
      <c r="J864" s="3143"/>
      <c r="K864" s="3143"/>
      <c r="L864" s="3098"/>
      <c r="M864" s="3098"/>
      <c r="N864" s="3098"/>
      <c r="O864" s="3098"/>
      <c r="P864" s="3098"/>
      <c r="Q864" s="3098"/>
      <c r="R864" s="3098"/>
      <c r="S864" s="3098"/>
      <c r="T864" s="3098"/>
      <c r="U864" s="3098"/>
      <c r="V864" s="3098"/>
      <c r="W864" s="3098"/>
      <c r="X864" s="3098"/>
      <c r="Y864" s="3098"/>
      <c r="Z864" s="3098"/>
      <c r="AA864" s="3098"/>
      <c r="AB864" s="3098"/>
      <c r="AC864" s="3098"/>
      <c r="AD864" s="3098"/>
      <c r="AE864" s="3098"/>
      <c r="AF864" s="3098"/>
      <c r="AG864" s="3098"/>
      <c r="AH864" s="3098"/>
      <c r="AI864" s="3098"/>
      <c r="AJ864" s="3098"/>
      <c r="AK864" s="3098"/>
      <c r="AL864" s="3098"/>
      <c r="AM864" s="3098"/>
      <c r="AN864" s="3098"/>
      <c r="AO864" s="3143"/>
      <c r="AP864" s="3143"/>
      <c r="AQ864" s="3143"/>
      <c r="AR864" s="3143"/>
      <c r="AS864" s="3143"/>
      <c r="AT864" s="3143"/>
      <c r="AU864" s="3143"/>
      <c r="AV864" s="3143"/>
      <c r="AW864" s="3143"/>
      <c r="AX864" s="3143"/>
      <c r="AY864" s="3143"/>
      <c r="AZ864" s="3143"/>
      <c r="BA864" s="3143"/>
      <c r="BB864" s="3143"/>
      <c r="BC864" s="3143"/>
      <c r="BD864" s="3143"/>
      <c r="BE864" s="3143"/>
      <c r="BF864" s="3143"/>
      <c r="BG864" s="3143"/>
      <c r="BH864" s="3143"/>
      <c r="BI864" s="3143"/>
      <c r="BJ864" s="3143"/>
      <c r="BK864" s="3143"/>
      <c r="BL864" s="3143"/>
      <c r="BM864" s="3143"/>
      <c r="BN864" s="3143"/>
      <c r="BO864" s="3143"/>
      <c r="BP864" s="3143"/>
      <c r="BQ864" s="3189"/>
      <c r="BR864" s="3189"/>
      <c r="BS864" s="3189"/>
      <c r="BT864" s="3189"/>
      <c r="BU864" s="3189"/>
      <c r="BV864" s="3189"/>
      <c r="BW864" s="3189"/>
      <c r="BX864" s="3189"/>
      <c r="BY864" s="3189"/>
      <c r="BZ864" s="3189"/>
      <c r="CA864" s="3143"/>
      <c r="CB864" s="3143"/>
      <c r="CC864" s="3143"/>
    </row>
    <row r="865" spans="1:81" ht="16.5" customHeight="1">
      <c r="A865" s="3143"/>
      <c r="B865" s="3143"/>
      <c r="C865" s="3143"/>
      <c r="D865" s="3143"/>
      <c r="E865" s="3143"/>
      <c r="F865" s="3143"/>
      <c r="G865" s="3143"/>
      <c r="H865" s="3143"/>
      <c r="I865" s="3143"/>
      <c r="J865" s="3143"/>
      <c r="K865" s="3143"/>
      <c r="L865" s="3098"/>
      <c r="M865" s="3098"/>
      <c r="N865" s="3098"/>
      <c r="O865" s="3098"/>
      <c r="P865" s="3098"/>
      <c r="Q865" s="3098"/>
      <c r="R865" s="3098"/>
      <c r="S865" s="3098"/>
      <c r="T865" s="3098"/>
      <c r="U865" s="3098"/>
      <c r="V865" s="3098"/>
      <c r="W865" s="3098"/>
      <c r="X865" s="3098"/>
      <c r="Y865" s="3098"/>
      <c r="Z865" s="3098"/>
      <c r="AA865" s="3098"/>
      <c r="AB865" s="3098"/>
      <c r="AC865" s="3098"/>
      <c r="AD865" s="3098"/>
      <c r="AE865" s="3098"/>
      <c r="AF865" s="3098"/>
      <c r="AG865" s="3098"/>
      <c r="AH865" s="3098"/>
      <c r="AI865" s="3098"/>
      <c r="AJ865" s="3098"/>
      <c r="AK865" s="3098"/>
      <c r="AL865" s="3098"/>
      <c r="AM865" s="3098"/>
      <c r="AN865" s="3098"/>
      <c r="AO865" s="3143"/>
      <c r="AP865" s="3143"/>
      <c r="AQ865" s="3143"/>
      <c r="AR865" s="3143"/>
      <c r="AS865" s="3143"/>
      <c r="AT865" s="3143"/>
      <c r="AU865" s="3143"/>
      <c r="AV865" s="3143"/>
      <c r="AW865" s="3143"/>
      <c r="AX865" s="3143"/>
      <c r="AY865" s="3143"/>
      <c r="AZ865" s="3143"/>
      <c r="BA865" s="3143"/>
      <c r="BB865" s="3143"/>
      <c r="BC865" s="3143"/>
      <c r="BD865" s="3143"/>
      <c r="BE865" s="3143"/>
      <c r="BF865" s="3143"/>
      <c r="BG865" s="3143"/>
      <c r="BH865" s="3143"/>
      <c r="BI865" s="3143"/>
      <c r="BJ865" s="3143"/>
      <c r="BK865" s="3143"/>
      <c r="BL865" s="3143"/>
      <c r="BM865" s="3143"/>
      <c r="BN865" s="3143"/>
      <c r="BO865" s="3143"/>
      <c r="BP865" s="3143"/>
      <c r="BQ865" s="3189"/>
      <c r="BR865" s="3189"/>
      <c r="BS865" s="3189"/>
      <c r="BT865" s="3189"/>
      <c r="BU865" s="3189"/>
      <c r="BV865" s="3189"/>
      <c r="BW865" s="3189"/>
      <c r="BX865" s="3189"/>
      <c r="BY865" s="3189"/>
      <c r="BZ865" s="3189"/>
      <c r="CA865" s="3143"/>
      <c r="CB865" s="3143"/>
      <c r="CC865" s="3143"/>
    </row>
    <row r="866" spans="1:81" ht="16.5" customHeight="1">
      <c r="A866" s="3143"/>
      <c r="B866" s="3143"/>
      <c r="C866" s="3143"/>
      <c r="D866" s="3143"/>
      <c r="E866" s="3143"/>
      <c r="F866" s="3143"/>
      <c r="G866" s="3143"/>
      <c r="H866" s="3143"/>
      <c r="I866" s="3143"/>
      <c r="J866" s="3143"/>
      <c r="K866" s="3143"/>
      <c r="L866" s="3098"/>
      <c r="M866" s="3098"/>
      <c r="N866" s="3098"/>
      <c r="O866" s="3098"/>
      <c r="P866" s="3098"/>
      <c r="Q866" s="3098"/>
      <c r="R866" s="3098"/>
      <c r="S866" s="3098"/>
      <c r="T866" s="3098"/>
      <c r="U866" s="3098"/>
      <c r="V866" s="3098"/>
      <c r="W866" s="3098"/>
      <c r="X866" s="3098"/>
      <c r="Y866" s="3098"/>
      <c r="Z866" s="3098"/>
      <c r="AA866" s="3098"/>
      <c r="AB866" s="3098"/>
      <c r="AC866" s="3098"/>
      <c r="AD866" s="3098"/>
      <c r="AE866" s="3098"/>
      <c r="AF866" s="3098"/>
      <c r="AG866" s="3098"/>
      <c r="AH866" s="3098"/>
      <c r="AI866" s="3098"/>
      <c r="AJ866" s="3098"/>
      <c r="AK866" s="3098"/>
      <c r="AL866" s="3098"/>
      <c r="AM866" s="3098"/>
      <c r="AN866" s="3098"/>
      <c r="AO866" s="3143"/>
      <c r="AP866" s="3143"/>
      <c r="AQ866" s="3143"/>
      <c r="AR866" s="3143"/>
      <c r="AS866" s="3143"/>
      <c r="AT866" s="3143"/>
      <c r="AU866" s="3143"/>
      <c r="AV866" s="3143"/>
      <c r="AW866" s="3143"/>
      <c r="AX866" s="3143"/>
      <c r="AY866" s="3143"/>
      <c r="AZ866" s="3143"/>
      <c r="BA866" s="3143"/>
      <c r="BB866" s="3143"/>
      <c r="BC866" s="3143"/>
      <c r="BD866" s="3143"/>
      <c r="BE866" s="3143"/>
      <c r="BF866" s="3143"/>
      <c r="BG866" s="3143"/>
      <c r="BH866" s="3143"/>
      <c r="BI866" s="3143"/>
      <c r="BJ866" s="3143"/>
      <c r="BK866" s="3143"/>
      <c r="BL866" s="3143"/>
      <c r="BM866" s="3143"/>
      <c r="BN866" s="3143"/>
      <c r="BO866" s="3143"/>
      <c r="BP866" s="3143"/>
      <c r="BQ866" s="3189"/>
      <c r="BR866" s="3189"/>
      <c r="BS866" s="3189"/>
      <c r="BT866" s="3189"/>
      <c r="BU866" s="3189"/>
      <c r="BV866" s="3189"/>
      <c r="BW866" s="3189"/>
      <c r="BX866" s="3189"/>
      <c r="BY866" s="3189"/>
      <c r="BZ866" s="3189"/>
      <c r="CA866" s="3143"/>
      <c r="CB866" s="3143"/>
      <c r="CC866" s="3143"/>
    </row>
    <row r="867" spans="1:81" ht="16.5" customHeight="1">
      <c r="A867" s="3143"/>
      <c r="B867" s="3143"/>
      <c r="C867" s="3143"/>
      <c r="D867" s="3143"/>
      <c r="E867" s="3143"/>
      <c r="F867" s="3143"/>
      <c r="G867" s="3143"/>
      <c r="H867" s="3143"/>
      <c r="I867" s="3143"/>
      <c r="J867" s="3143"/>
      <c r="K867" s="3143"/>
      <c r="L867" s="3098"/>
      <c r="M867" s="3098"/>
      <c r="N867" s="3098"/>
      <c r="O867" s="3098"/>
      <c r="P867" s="3098"/>
      <c r="Q867" s="3098"/>
      <c r="R867" s="3098"/>
      <c r="S867" s="3098"/>
      <c r="T867" s="3098"/>
      <c r="U867" s="3098"/>
      <c r="V867" s="3098"/>
      <c r="W867" s="3098"/>
      <c r="X867" s="3098"/>
      <c r="Y867" s="3098"/>
      <c r="Z867" s="3098"/>
      <c r="AA867" s="3098"/>
      <c r="AB867" s="3098"/>
      <c r="AC867" s="3098"/>
      <c r="AD867" s="3098"/>
      <c r="AE867" s="3098"/>
      <c r="AF867" s="3098"/>
      <c r="AG867" s="3098"/>
      <c r="AH867" s="3098"/>
      <c r="AI867" s="3098"/>
      <c r="AJ867" s="3098"/>
      <c r="AK867" s="3098"/>
      <c r="AL867" s="3098"/>
      <c r="AM867" s="3098"/>
      <c r="AN867" s="3098"/>
      <c r="AO867" s="3143"/>
      <c r="AP867" s="3143"/>
      <c r="AQ867" s="3143"/>
      <c r="AR867" s="3143"/>
      <c r="AS867" s="3143"/>
      <c r="AT867" s="3143"/>
      <c r="AU867" s="3143"/>
      <c r="AV867" s="3143"/>
      <c r="AW867" s="3143"/>
      <c r="AX867" s="3143"/>
      <c r="AY867" s="3143"/>
      <c r="AZ867" s="3143"/>
      <c r="BA867" s="3143"/>
      <c r="BB867" s="3143"/>
      <c r="BC867" s="3143"/>
      <c r="BD867" s="3143"/>
      <c r="BE867" s="3143"/>
      <c r="BF867" s="3143"/>
      <c r="BG867" s="3143"/>
      <c r="BH867" s="3143"/>
      <c r="BI867" s="3143"/>
      <c r="BJ867" s="3143"/>
      <c r="BK867" s="3143"/>
      <c r="BL867" s="3143"/>
      <c r="BM867" s="3143"/>
      <c r="BN867" s="3143"/>
      <c r="BO867" s="3143"/>
      <c r="BP867" s="3143"/>
      <c r="BQ867" s="3189"/>
      <c r="BR867" s="3189"/>
      <c r="BS867" s="3189"/>
      <c r="BT867" s="3189"/>
      <c r="BU867" s="3189"/>
      <c r="BV867" s="3189"/>
      <c r="BW867" s="3189"/>
      <c r="BX867" s="3189"/>
      <c r="BY867" s="3189"/>
      <c r="BZ867" s="3189"/>
      <c r="CA867" s="3143"/>
      <c r="CB867" s="3143"/>
      <c r="CC867" s="3143"/>
    </row>
    <row r="868" spans="1:81" ht="16.5" customHeight="1">
      <c r="A868" s="3143"/>
      <c r="B868" s="3143"/>
      <c r="C868" s="3143"/>
      <c r="D868" s="3143"/>
      <c r="E868" s="3143"/>
      <c r="F868" s="3143"/>
      <c r="G868" s="3143"/>
      <c r="H868" s="3143"/>
      <c r="I868" s="3143"/>
      <c r="J868" s="3143"/>
      <c r="K868" s="3143"/>
      <c r="L868" s="3098"/>
      <c r="M868" s="3098"/>
      <c r="N868" s="3098"/>
      <c r="O868" s="3098"/>
      <c r="P868" s="3098"/>
      <c r="Q868" s="3098"/>
      <c r="R868" s="3098"/>
      <c r="S868" s="3098"/>
      <c r="T868" s="3098"/>
      <c r="U868" s="3098"/>
      <c r="V868" s="3098"/>
      <c r="W868" s="3098"/>
      <c r="X868" s="3098"/>
      <c r="Y868" s="3098"/>
      <c r="Z868" s="3098"/>
      <c r="AA868" s="3098"/>
      <c r="AB868" s="3098"/>
      <c r="AC868" s="3098"/>
      <c r="AD868" s="3098"/>
      <c r="AE868" s="3098"/>
      <c r="AF868" s="3098"/>
      <c r="AG868" s="3098"/>
      <c r="AH868" s="3098"/>
      <c r="AI868" s="3098"/>
      <c r="AJ868" s="3098"/>
      <c r="AK868" s="3098"/>
      <c r="AL868" s="3098"/>
      <c r="AM868" s="3098"/>
      <c r="AN868" s="3098"/>
      <c r="AO868" s="3143"/>
      <c r="AP868" s="3143"/>
      <c r="AQ868" s="3143"/>
      <c r="AR868" s="3143"/>
      <c r="AS868" s="3143"/>
      <c r="AT868" s="3143"/>
      <c r="AU868" s="3143"/>
      <c r="AV868" s="3143"/>
      <c r="AW868" s="3143"/>
      <c r="AX868" s="3143"/>
      <c r="AY868" s="3143"/>
      <c r="AZ868" s="3143"/>
      <c r="BA868" s="3143"/>
      <c r="BB868" s="3143"/>
      <c r="BC868" s="3143"/>
      <c r="BD868" s="3143"/>
      <c r="BE868" s="3143"/>
      <c r="BF868" s="3143"/>
      <c r="BG868" s="3143"/>
      <c r="BH868" s="3143"/>
      <c r="BI868" s="3143"/>
      <c r="BJ868" s="3143"/>
      <c r="BK868" s="3143"/>
      <c r="BL868" s="3143"/>
      <c r="BM868" s="3143"/>
      <c r="BN868" s="3143"/>
      <c r="BO868" s="3143"/>
      <c r="BP868" s="3143"/>
      <c r="BQ868" s="3189"/>
      <c r="BR868" s="3189"/>
      <c r="BS868" s="3189"/>
      <c r="BT868" s="3189"/>
      <c r="BU868" s="3189"/>
      <c r="BV868" s="3189"/>
      <c r="BW868" s="3189"/>
      <c r="BX868" s="3189"/>
      <c r="BY868" s="3189"/>
      <c r="BZ868" s="3189"/>
      <c r="CA868" s="3143"/>
      <c r="CB868" s="3143"/>
      <c r="CC868" s="3143"/>
    </row>
    <row r="869" spans="1:81" ht="16.5" customHeight="1">
      <c r="A869" s="3143"/>
      <c r="B869" s="3143"/>
      <c r="C869" s="3143"/>
      <c r="D869" s="3143"/>
      <c r="E869" s="3143"/>
      <c r="F869" s="3143"/>
      <c r="G869" s="3143"/>
      <c r="H869" s="3143"/>
      <c r="I869" s="3143"/>
      <c r="J869" s="3143"/>
      <c r="K869" s="3143"/>
      <c r="L869" s="3098"/>
      <c r="M869" s="3098"/>
      <c r="N869" s="3098"/>
      <c r="O869" s="3098"/>
      <c r="P869" s="3098"/>
      <c r="Q869" s="3098"/>
      <c r="R869" s="3098"/>
      <c r="S869" s="3098"/>
      <c r="T869" s="3098"/>
      <c r="U869" s="3098"/>
      <c r="V869" s="3098"/>
      <c r="W869" s="3098"/>
      <c r="X869" s="3098"/>
      <c r="Y869" s="3098"/>
      <c r="Z869" s="3098"/>
      <c r="AA869" s="3098"/>
      <c r="AB869" s="3098"/>
      <c r="AC869" s="3098"/>
      <c r="AD869" s="3098"/>
      <c r="AE869" s="3098"/>
      <c r="AF869" s="3098"/>
      <c r="AG869" s="3098"/>
      <c r="AH869" s="3098"/>
      <c r="AI869" s="3098"/>
      <c r="AJ869" s="3098"/>
      <c r="AK869" s="3098"/>
      <c r="AL869" s="3098"/>
      <c r="AM869" s="3098"/>
      <c r="AN869" s="3098"/>
      <c r="AO869" s="3143"/>
      <c r="AP869" s="3143"/>
      <c r="AQ869" s="3143"/>
      <c r="AR869" s="3143"/>
      <c r="AS869" s="3143"/>
      <c r="AT869" s="3143"/>
      <c r="AU869" s="3143"/>
      <c r="AV869" s="3143"/>
      <c r="AW869" s="3143"/>
      <c r="AX869" s="3143"/>
      <c r="AY869" s="3143"/>
      <c r="AZ869" s="3143"/>
      <c r="BA869" s="3143"/>
      <c r="BB869" s="3143"/>
      <c r="BC869" s="3143"/>
      <c r="BD869" s="3143"/>
      <c r="BE869" s="3143"/>
      <c r="BF869" s="3143"/>
      <c r="BG869" s="3143"/>
      <c r="BH869" s="3143"/>
      <c r="BI869" s="3143"/>
      <c r="BJ869" s="3143"/>
      <c r="BK869" s="3143"/>
      <c r="BL869" s="3143"/>
      <c r="BM869" s="3143"/>
      <c r="BN869" s="3143"/>
      <c r="BO869" s="3143"/>
      <c r="BP869" s="3143"/>
      <c r="BQ869" s="3189"/>
      <c r="BR869" s="3189"/>
      <c r="BS869" s="3189"/>
      <c r="BT869" s="3189"/>
      <c r="BU869" s="3189"/>
      <c r="BV869" s="3189"/>
      <c r="BW869" s="3189"/>
      <c r="BX869" s="3189"/>
      <c r="BY869" s="3189"/>
      <c r="BZ869" s="3189"/>
      <c r="CA869" s="3143"/>
      <c r="CB869" s="3143"/>
      <c r="CC869" s="3143"/>
    </row>
    <row r="870" spans="1:81" ht="16.5" customHeight="1">
      <c r="A870" s="3143"/>
      <c r="B870" s="3143"/>
      <c r="C870" s="3143"/>
      <c r="D870" s="3143"/>
      <c r="E870" s="3143"/>
      <c r="F870" s="3143"/>
      <c r="G870" s="3143"/>
      <c r="H870" s="3143"/>
      <c r="I870" s="3143"/>
      <c r="J870" s="3143"/>
      <c r="K870" s="3143"/>
      <c r="L870" s="3098"/>
      <c r="M870" s="3098"/>
      <c r="N870" s="3098"/>
      <c r="O870" s="3098"/>
      <c r="P870" s="3098"/>
      <c r="Q870" s="3098"/>
      <c r="R870" s="3098"/>
      <c r="S870" s="3098"/>
      <c r="T870" s="3098"/>
      <c r="U870" s="3098"/>
      <c r="V870" s="3098"/>
      <c r="W870" s="3098"/>
      <c r="X870" s="3098"/>
      <c r="Y870" s="3098"/>
      <c r="Z870" s="3098"/>
      <c r="AA870" s="3098"/>
      <c r="AB870" s="3098"/>
      <c r="AC870" s="3098"/>
      <c r="AD870" s="3098"/>
      <c r="AE870" s="3098"/>
      <c r="AF870" s="3098"/>
      <c r="AG870" s="3098"/>
      <c r="AH870" s="3098"/>
      <c r="AI870" s="3098"/>
      <c r="AJ870" s="3098"/>
      <c r="AK870" s="3098"/>
      <c r="AL870" s="3098"/>
      <c r="AM870" s="3098"/>
      <c r="AN870" s="3098"/>
      <c r="AO870" s="3143"/>
      <c r="AP870" s="3143"/>
      <c r="AQ870" s="3143"/>
      <c r="AR870" s="3143"/>
      <c r="AS870" s="3143"/>
      <c r="AT870" s="3143"/>
      <c r="AU870" s="3143"/>
      <c r="AV870" s="3143"/>
      <c r="AW870" s="3143"/>
      <c r="AX870" s="3143"/>
      <c r="AY870" s="3143"/>
      <c r="AZ870" s="3143"/>
      <c r="BA870" s="3143"/>
      <c r="BB870" s="3143"/>
      <c r="BC870" s="3143"/>
      <c r="BD870" s="3143"/>
      <c r="BE870" s="3143"/>
      <c r="BF870" s="3143"/>
      <c r="BG870" s="3143"/>
      <c r="BH870" s="3143"/>
      <c r="BI870" s="3143"/>
      <c r="BJ870" s="3143"/>
      <c r="BK870" s="3143"/>
      <c r="BL870" s="3143"/>
      <c r="BM870" s="3143"/>
      <c r="BN870" s="3143"/>
      <c r="BO870" s="3143"/>
      <c r="BP870" s="3143"/>
      <c r="BQ870" s="3189"/>
      <c r="BR870" s="3189"/>
      <c r="BS870" s="3189"/>
      <c r="BT870" s="3189"/>
      <c r="BU870" s="3189"/>
      <c r="BV870" s="3189"/>
      <c r="BW870" s="3189"/>
      <c r="BX870" s="3189"/>
      <c r="BY870" s="3189"/>
      <c r="BZ870" s="3189"/>
      <c r="CA870" s="3143"/>
      <c r="CB870" s="3143"/>
      <c r="CC870" s="3143"/>
    </row>
    <row r="871" spans="1:81" ht="16.5" customHeight="1">
      <c r="A871" s="3143"/>
      <c r="B871" s="3143"/>
      <c r="C871" s="3143"/>
      <c r="D871" s="3143"/>
      <c r="E871" s="3143"/>
      <c r="F871" s="3143"/>
      <c r="G871" s="3143"/>
      <c r="H871" s="3143"/>
      <c r="I871" s="3143"/>
      <c r="J871" s="3143"/>
      <c r="K871" s="3143"/>
      <c r="L871" s="3098"/>
      <c r="M871" s="3098"/>
      <c r="N871" s="3098"/>
      <c r="O871" s="3098"/>
      <c r="P871" s="3098"/>
      <c r="Q871" s="3098"/>
      <c r="R871" s="3098"/>
      <c r="S871" s="3098"/>
      <c r="T871" s="3098"/>
      <c r="U871" s="3098"/>
      <c r="V871" s="3098"/>
      <c r="W871" s="3098"/>
      <c r="X871" s="3098"/>
      <c r="Y871" s="3098"/>
      <c r="Z871" s="3098"/>
      <c r="AA871" s="3098"/>
      <c r="AB871" s="3098"/>
      <c r="AC871" s="3098"/>
      <c r="AD871" s="3098"/>
      <c r="AE871" s="3098"/>
      <c r="AF871" s="3098"/>
      <c r="AG871" s="3098"/>
      <c r="AH871" s="3098"/>
      <c r="AI871" s="3098"/>
      <c r="AJ871" s="3098"/>
      <c r="AK871" s="3098"/>
      <c r="AL871" s="3098"/>
      <c r="AM871" s="3098"/>
      <c r="AN871" s="3098"/>
      <c r="AO871" s="3143"/>
      <c r="AP871" s="3143"/>
      <c r="AQ871" s="3143"/>
      <c r="AR871" s="3143"/>
      <c r="AS871" s="3143"/>
      <c r="AT871" s="3143"/>
      <c r="AU871" s="3143"/>
      <c r="AV871" s="3143"/>
      <c r="AW871" s="3143"/>
      <c r="AX871" s="3143"/>
      <c r="AY871" s="3143"/>
      <c r="AZ871" s="3143"/>
      <c r="BA871" s="3143"/>
      <c r="BB871" s="3143"/>
      <c r="BC871" s="3143"/>
      <c r="BD871" s="3143"/>
      <c r="BE871" s="3143"/>
      <c r="BF871" s="3143"/>
      <c r="BG871" s="3143"/>
      <c r="BH871" s="3143"/>
      <c r="BI871" s="3143"/>
      <c r="BJ871" s="3143"/>
      <c r="BK871" s="3143"/>
      <c r="BL871" s="3143"/>
      <c r="BM871" s="3143"/>
      <c r="BN871" s="3143"/>
      <c r="BO871" s="3143"/>
      <c r="BP871" s="3143"/>
      <c r="BQ871" s="3189"/>
      <c r="BR871" s="3189"/>
      <c r="BS871" s="3189"/>
      <c r="BT871" s="3189"/>
      <c r="BU871" s="3189"/>
      <c r="BV871" s="3189"/>
      <c r="BW871" s="3189"/>
      <c r="BX871" s="3189"/>
      <c r="BY871" s="3189"/>
      <c r="BZ871" s="3189"/>
      <c r="CA871" s="3143"/>
      <c r="CB871" s="3143"/>
      <c r="CC871" s="3143"/>
    </row>
    <row r="872" spans="1:81" ht="16.5" customHeight="1">
      <c r="A872" s="3143"/>
      <c r="B872" s="3143"/>
      <c r="C872" s="3143"/>
      <c r="D872" s="3143"/>
      <c r="E872" s="3143"/>
      <c r="F872" s="3143"/>
      <c r="G872" s="3143"/>
      <c r="H872" s="3143"/>
      <c r="I872" s="3143"/>
      <c r="J872" s="3143"/>
      <c r="K872" s="3143"/>
      <c r="L872" s="3098"/>
      <c r="M872" s="3098"/>
      <c r="N872" s="3098"/>
      <c r="O872" s="3098"/>
      <c r="P872" s="3098"/>
      <c r="Q872" s="3098"/>
      <c r="R872" s="3098"/>
      <c r="S872" s="3098"/>
      <c r="T872" s="3098"/>
      <c r="U872" s="3098"/>
      <c r="V872" s="3098"/>
      <c r="W872" s="3098"/>
      <c r="X872" s="3098"/>
      <c r="Y872" s="3098"/>
      <c r="Z872" s="3098"/>
      <c r="AA872" s="3098"/>
      <c r="AB872" s="3098"/>
      <c r="AC872" s="3098"/>
      <c r="AD872" s="3098"/>
      <c r="AE872" s="3098"/>
      <c r="AF872" s="3098"/>
      <c r="AG872" s="3098"/>
      <c r="AH872" s="3098"/>
      <c r="AI872" s="3098"/>
      <c r="AJ872" s="3098"/>
      <c r="AK872" s="3098"/>
      <c r="AL872" s="3098"/>
      <c r="AM872" s="3098"/>
      <c r="AN872" s="3098"/>
      <c r="AO872" s="3143"/>
      <c r="AP872" s="3143"/>
      <c r="AQ872" s="3143"/>
      <c r="AR872" s="3143"/>
      <c r="AS872" s="3143"/>
      <c r="AT872" s="3143"/>
      <c r="AU872" s="3143"/>
      <c r="AV872" s="3143"/>
      <c r="AW872" s="3143"/>
      <c r="AX872" s="3143"/>
      <c r="AY872" s="3143"/>
      <c r="AZ872" s="3143"/>
      <c r="BA872" s="3143"/>
      <c r="BB872" s="3143"/>
      <c r="BC872" s="3143"/>
      <c r="BD872" s="3143"/>
      <c r="BE872" s="3143"/>
      <c r="BF872" s="3143"/>
      <c r="BG872" s="3143"/>
      <c r="BH872" s="3143"/>
      <c r="BI872" s="3143"/>
      <c r="BJ872" s="3143"/>
      <c r="BK872" s="3143"/>
      <c r="BL872" s="3143"/>
      <c r="BM872" s="3143"/>
      <c r="BN872" s="3143"/>
      <c r="BO872" s="3143"/>
      <c r="BP872" s="3143"/>
      <c r="BQ872" s="3189"/>
      <c r="BR872" s="3189"/>
      <c r="BS872" s="3189"/>
      <c r="BT872" s="3189"/>
      <c r="BU872" s="3189"/>
      <c r="BV872" s="3189"/>
      <c r="BW872" s="3189"/>
      <c r="BX872" s="3189"/>
      <c r="BY872" s="3189"/>
      <c r="BZ872" s="3189"/>
      <c r="CA872" s="3143"/>
      <c r="CB872" s="3143"/>
      <c r="CC872" s="3143"/>
    </row>
    <row r="873" spans="1:81" ht="16.5" customHeight="1">
      <c r="A873" s="3143"/>
      <c r="B873" s="3143"/>
      <c r="C873" s="3143"/>
      <c r="D873" s="3143"/>
      <c r="E873" s="3143"/>
      <c r="F873" s="3143"/>
      <c r="G873" s="3143"/>
      <c r="H873" s="3143"/>
      <c r="I873" s="3143"/>
      <c r="J873" s="3143"/>
      <c r="K873" s="3143"/>
      <c r="L873" s="3098"/>
      <c r="M873" s="3098"/>
      <c r="N873" s="3098"/>
      <c r="O873" s="3098"/>
      <c r="P873" s="3098"/>
      <c r="Q873" s="3098"/>
      <c r="R873" s="3098"/>
      <c r="S873" s="3098"/>
      <c r="T873" s="3098"/>
      <c r="U873" s="3098"/>
      <c r="V873" s="3098"/>
      <c r="W873" s="3098"/>
      <c r="X873" s="3098"/>
      <c r="Y873" s="3098"/>
      <c r="Z873" s="3098"/>
      <c r="AA873" s="3098"/>
      <c r="AB873" s="3098"/>
      <c r="AC873" s="3098"/>
      <c r="AD873" s="3098"/>
      <c r="AE873" s="3098"/>
      <c r="AF873" s="3098"/>
      <c r="AG873" s="3098"/>
      <c r="AH873" s="3098"/>
      <c r="AI873" s="3098"/>
      <c r="AJ873" s="3098"/>
      <c r="AK873" s="3098"/>
      <c r="AL873" s="3098"/>
      <c r="AM873" s="3098"/>
      <c r="AN873" s="3098"/>
      <c r="AO873" s="3143"/>
      <c r="AP873" s="3143"/>
      <c r="AQ873" s="3143"/>
      <c r="AR873" s="3143"/>
      <c r="AS873" s="3143"/>
      <c r="AT873" s="3143"/>
      <c r="AU873" s="3143"/>
      <c r="AV873" s="3143"/>
      <c r="AW873" s="3143"/>
      <c r="AX873" s="3143"/>
      <c r="AY873" s="3143"/>
      <c r="AZ873" s="3143"/>
      <c r="BA873" s="3143"/>
      <c r="BB873" s="3143"/>
      <c r="BC873" s="3143"/>
      <c r="BD873" s="3143"/>
      <c r="BE873" s="3143"/>
      <c r="BF873" s="3143"/>
      <c r="BG873" s="3143"/>
      <c r="BH873" s="3143"/>
      <c r="BI873" s="3143"/>
      <c r="BJ873" s="3143"/>
      <c r="BK873" s="3143"/>
      <c r="BL873" s="3143"/>
      <c r="BM873" s="3143"/>
      <c r="BN873" s="3143"/>
      <c r="BO873" s="3143"/>
      <c r="BP873" s="3143"/>
      <c r="BQ873" s="3189"/>
      <c r="BR873" s="3189"/>
      <c r="BS873" s="3189"/>
      <c r="BT873" s="3189"/>
      <c r="BU873" s="3189"/>
      <c r="BV873" s="3189"/>
      <c r="BW873" s="3189"/>
      <c r="BX873" s="3189"/>
      <c r="BY873" s="3189"/>
      <c r="BZ873" s="3189"/>
      <c r="CA873" s="3143"/>
      <c r="CB873" s="3143"/>
      <c r="CC873" s="3143"/>
    </row>
    <row r="874" spans="1:81" ht="16.5" customHeight="1">
      <c r="A874" s="3143"/>
      <c r="B874" s="3143"/>
      <c r="C874" s="3143"/>
      <c r="D874" s="3143"/>
      <c r="E874" s="3143"/>
      <c r="F874" s="3143"/>
      <c r="G874" s="3143"/>
      <c r="H874" s="3143"/>
      <c r="I874" s="3143"/>
      <c r="J874" s="3143"/>
      <c r="K874" s="3143"/>
      <c r="L874" s="3098"/>
      <c r="M874" s="3098"/>
      <c r="N874" s="3098"/>
      <c r="O874" s="3098"/>
      <c r="P874" s="3098"/>
      <c r="Q874" s="3098"/>
      <c r="R874" s="3098"/>
      <c r="S874" s="3098"/>
      <c r="T874" s="3098"/>
      <c r="U874" s="3098"/>
      <c r="V874" s="3098"/>
      <c r="W874" s="3098"/>
      <c r="X874" s="3098"/>
      <c r="Y874" s="3098"/>
      <c r="Z874" s="3098"/>
      <c r="AA874" s="3098"/>
      <c r="AB874" s="3098"/>
      <c r="AC874" s="3098"/>
      <c r="AD874" s="3098"/>
      <c r="AE874" s="3098"/>
      <c r="AF874" s="3098"/>
      <c r="AG874" s="3098"/>
      <c r="AH874" s="3098"/>
      <c r="AI874" s="3098"/>
      <c r="AJ874" s="3098"/>
      <c r="AK874" s="3098"/>
      <c r="AL874" s="3098"/>
      <c r="AM874" s="3098"/>
      <c r="AN874" s="3098"/>
      <c r="AO874" s="3143"/>
      <c r="AP874" s="3143"/>
      <c r="AQ874" s="3143"/>
      <c r="AR874" s="3143"/>
      <c r="AS874" s="3143"/>
      <c r="AT874" s="3143"/>
      <c r="AU874" s="3143"/>
      <c r="AV874" s="3143"/>
      <c r="AW874" s="3143"/>
      <c r="AX874" s="3143"/>
      <c r="AY874" s="3143"/>
      <c r="AZ874" s="3143"/>
      <c r="BA874" s="3143"/>
      <c r="BB874" s="3143"/>
      <c r="BC874" s="3143"/>
      <c r="BD874" s="3143"/>
      <c r="BE874" s="3143"/>
      <c r="BF874" s="3143"/>
      <c r="BG874" s="3143"/>
      <c r="BH874" s="3143"/>
      <c r="BI874" s="3143"/>
      <c r="BJ874" s="3143"/>
      <c r="BK874" s="3143"/>
      <c r="BL874" s="3143"/>
      <c r="BM874" s="3143"/>
      <c r="BN874" s="3143"/>
      <c r="BO874" s="3143"/>
      <c r="BP874" s="3143"/>
      <c r="BQ874" s="3189"/>
      <c r="BR874" s="3189"/>
      <c r="BS874" s="3189"/>
      <c r="BT874" s="3189"/>
      <c r="BU874" s="3189"/>
      <c r="BV874" s="3189"/>
      <c r="BW874" s="3189"/>
      <c r="BX874" s="3189"/>
      <c r="BY874" s="3189"/>
      <c r="BZ874" s="3189"/>
      <c r="CA874" s="3143"/>
      <c r="CB874" s="3143"/>
      <c r="CC874" s="3143"/>
    </row>
    <row r="875" spans="1:81" ht="16.5" customHeight="1">
      <c r="A875" s="3143"/>
      <c r="B875" s="3143"/>
      <c r="C875" s="3143"/>
      <c r="D875" s="3143"/>
      <c r="E875" s="3143"/>
      <c r="F875" s="3143"/>
      <c r="G875" s="3143"/>
      <c r="H875" s="3143"/>
      <c r="I875" s="3143"/>
      <c r="J875" s="3143"/>
      <c r="K875" s="3143"/>
      <c r="L875" s="3098"/>
      <c r="M875" s="3098"/>
      <c r="N875" s="3098"/>
      <c r="O875" s="3098"/>
      <c r="P875" s="3098"/>
      <c r="Q875" s="3098"/>
      <c r="R875" s="3098"/>
      <c r="S875" s="3098"/>
      <c r="T875" s="3098"/>
      <c r="U875" s="3098"/>
      <c r="V875" s="3098"/>
      <c r="W875" s="3098"/>
      <c r="X875" s="3098"/>
      <c r="Y875" s="3098"/>
      <c r="Z875" s="3098"/>
      <c r="AA875" s="3098"/>
      <c r="AB875" s="3098"/>
      <c r="AC875" s="3098"/>
      <c r="AD875" s="3098"/>
      <c r="AE875" s="3098"/>
      <c r="AF875" s="3098"/>
      <c r="AG875" s="3098"/>
      <c r="AH875" s="3098"/>
      <c r="AI875" s="3098"/>
      <c r="AJ875" s="3098"/>
      <c r="AK875" s="3098"/>
      <c r="AL875" s="3098"/>
      <c r="AM875" s="3098"/>
      <c r="AN875" s="3098"/>
      <c r="AO875" s="3143"/>
      <c r="AP875" s="3143"/>
      <c r="AQ875" s="3143"/>
      <c r="AR875" s="3143"/>
      <c r="AS875" s="3143"/>
      <c r="AT875" s="3143"/>
      <c r="AU875" s="3143"/>
      <c r="AV875" s="3143"/>
      <c r="AW875" s="3143"/>
      <c r="AX875" s="3143"/>
      <c r="AY875" s="3143"/>
      <c r="AZ875" s="3143"/>
      <c r="BA875" s="3143"/>
      <c r="BB875" s="3143"/>
      <c r="BC875" s="3143"/>
      <c r="BD875" s="3143"/>
      <c r="BE875" s="3143"/>
      <c r="BF875" s="3143"/>
      <c r="BG875" s="3143"/>
      <c r="BH875" s="3143"/>
      <c r="BI875" s="3143"/>
      <c r="BJ875" s="3143"/>
      <c r="BK875" s="3143"/>
      <c r="BL875" s="3143"/>
      <c r="BM875" s="3143"/>
      <c r="BN875" s="3143"/>
      <c r="BO875" s="3143"/>
      <c r="BP875" s="3143"/>
      <c r="BQ875" s="3189"/>
      <c r="BR875" s="3189"/>
      <c r="BS875" s="3189"/>
      <c r="BT875" s="3189"/>
      <c r="BU875" s="3189"/>
      <c r="BV875" s="3189"/>
      <c r="BW875" s="3189"/>
      <c r="BX875" s="3189"/>
      <c r="BY875" s="3189"/>
      <c r="BZ875" s="3189"/>
      <c r="CA875" s="3143"/>
      <c r="CB875" s="3143"/>
      <c r="CC875" s="3143"/>
    </row>
    <row r="876" spans="1:81" ht="16.5" customHeight="1">
      <c r="A876" s="3143"/>
      <c r="B876" s="3143"/>
      <c r="C876" s="3143"/>
      <c r="D876" s="3143"/>
      <c r="E876" s="3143"/>
      <c r="F876" s="3143"/>
      <c r="G876" s="3143"/>
      <c r="H876" s="3143"/>
      <c r="I876" s="3143"/>
      <c r="J876" s="3143"/>
      <c r="K876" s="3143"/>
      <c r="L876" s="3098"/>
      <c r="M876" s="3098"/>
      <c r="N876" s="3098"/>
      <c r="O876" s="3098"/>
      <c r="P876" s="3098"/>
      <c r="Q876" s="3098"/>
      <c r="R876" s="3098"/>
      <c r="S876" s="3098"/>
      <c r="T876" s="3098"/>
      <c r="U876" s="3098"/>
      <c r="V876" s="3098"/>
      <c r="W876" s="3098"/>
      <c r="X876" s="3098"/>
      <c r="Y876" s="3098"/>
      <c r="Z876" s="3098"/>
      <c r="AA876" s="3098"/>
      <c r="AB876" s="3098"/>
      <c r="AC876" s="3098"/>
      <c r="AD876" s="3098"/>
      <c r="AE876" s="3098"/>
      <c r="AF876" s="3098"/>
      <c r="AG876" s="3098"/>
      <c r="AH876" s="3098"/>
      <c r="AI876" s="3098"/>
      <c r="AJ876" s="3098"/>
      <c r="AK876" s="3098"/>
      <c r="AL876" s="3098"/>
      <c r="AM876" s="3098"/>
      <c r="AN876" s="3098"/>
      <c r="AO876" s="3143"/>
      <c r="AP876" s="3143"/>
      <c r="AQ876" s="3143"/>
      <c r="AR876" s="3143"/>
      <c r="AS876" s="3143"/>
      <c r="AT876" s="3143"/>
      <c r="AU876" s="3143"/>
      <c r="AV876" s="3143"/>
      <c r="AW876" s="3143"/>
      <c r="AX876" s="3143"/>
      <c r="AY876" s="3143"/>
      <c r="AZ876" s="3143"/>
      <c r="BA876" s="3143"/>
      <c r="BB876" s="3143"/>
      <c r="BC876" s="3143"/>
      <c r="BD876" s="3143"/>
      <c r="BE876" s="3143"/>
      <c r="BF876" s="3143"/>
      <c r="BG876" s="3143"/>
      <c r="BH876" s="3143"/>
      <c r="BI876" s="3143"/>
      <c r="BJ876" s="3143"/>
      <c r="BK876" s="3143"/>
      <c r="BL876" s="3143"/>
      <c r="BM876" s="3143"/>
      <c r="BN876" s="3143"/>
      <c r="BO876" s="3143"/>
      <c r="BP876" s="3143"/>
      <c r="BQ876" s="3189"/>
      <c r="BR876" s="3189"/>
      <c r="BS876" s="3189"/>
      <c r="BT876" s="3189"/>
      <c r="BU876" s="3189"/>
      <c r="BV876" s="3189"/>
      <c r="BW876" s="3189"/>
      <c r="BX876" s="3189"/>
      <c r="BY876" s="3189"/>
      <c r="BZ876" s="3189"/>
      <c r="CA876" s="3143"/>
      <c r="CB876" s="3143"/>
      <c r="CC876" s="3143"/>
    </row>
    <row r="877" spans="1:81" ht="16.5" customHeight="1">
      <c r="A877" s="3143"/>
      <c r="B877" s="3143"/>
      <c r="C877" s="3143"/>
      <c r="D877" s="3143"/>
      <c r="E877" s="3143"/>
      <c r="F877" s="3143"/>
      <c r="G877" s="3143"/>
      <c r="H877" s="3143"/>
      <c r="I877" s="3143"/>
      <c r="J877" s="3143"/>
      <c r="K877" s="3143"/>
      <c r="L877" s="3098"/>
      <c r="M877" s="3098"/>
      <c r="N877" s="3098"/>
      <c r="O877" s="3098"/>
      <c r="P877" s="3098"/>
      <c r="Q877" s="3098"/>
      <c r="R877" s="3098"/>
      <c r="S877" s="3098"/>
      <c r="T877" s="3098"/>
      <c r="U877" s="3098"/>
      <c r="V877" s="3098"/>
      <c r="W877" s="3098"/>
      <c r="X877" s="3098"/>
      <c r="Y877" s="3098"/>
      <c r="Z877" s="3098"/>
      <c r="AA877" s="3098"/>
      <c r="AB877" s="3098"/>
      <c r="AC877" s="3098"/>
      <c r="AD877" s="3098"/>
      <c r="AE877" s="3098"/>
      <c r="AF877" s="3098"/>
      <c r="AG877" s="3098"/>
      <c r="AH877" s="3098"/>
      <c r="AI877" s="3098"/>
      <c r="AJ877" s="3098"/>
      <c r="AK877" s="3098"/>
      <c r="AL877" s="3098"/>
      <c r="AM877" s="3098"/>
      <c r="AN877" s="3098"/>
      <c r="AO877" s="3143"/>
      <c r="AP877" s="3143"/>
      <c r="AQ877" s="3143"/>
      <c r="AR877" s="3143"/>
      <c r="AS877" s="3143"/>
      <c r="AT877" s="3143"/>
      <c r="AU877" s="3143"/>
      <c r="AV877" s="3143"/>
      <c r="AW877" s="3143"/>
      <c r="AX877" s="3143"/>
      <c r="AY877" s="3143"/>
      <c r="AZ877" s="3143"/>
      <c r="BA877" s="3143"/>
      <c r="BB877" s="3143"/>
      <c r="BC877" s="3143"/>
      <c r="BD877" s="3143"/>
      <c r="BE877" s="3143"/>
      <c r="BF877" s="3143"/>
      <c r="BG877" s="3143"/>
      <c r="BH877" s="3143"/>
      <c r="BI877" s="3143"/>
      <c r="BJ877" s="3143"/>
      <c r="BK877" s="3143"/>
      <c r="BL877" s="3143"/>
      <c r="BM877" s="3143"/>
      <c r="BN877" s="3143"/>
      <c r="BO877" s="3143"/>
      <c r="BP877" s="3143"/>
      <c r="BQ877" s="3189"/>
      <c r="BR877" s="3189"/>
      <c r="BS877" s="3189"/>
      <c r="BT877" s="3189"/>
      <c r="BU877" s="3189"/>
      <c r="BV877" s="3189"/>
      <c r="BW877" s="3189"/>
      <c r="BX877" s="3189"/>
      <c r="BY877" s="3189"/>
      <c r="BZ877" s="3189"/>
      <c r="CA877" s="3143"/>
      <c r="CB877" s="3143"/>
      <c r="CC877" s="3143"/>
    </row>
    <row r="878" spans="1:81" ht="16.5" customHeight="1">
      <c r="A878" s="3143"/>
      <c r="B878" s="3143"/>
      <c r="C878" s="3143"/>
      <c r="D878" s="3143"/>
      <c r="E878" s="3143"/>
      <c r="F878" s="3143"/>
      <c r="G878" s="3143"/>
      <c r="H878" s="3143"/>
      <c r="I878" s="3143"/>
      <c r="J878" s="3143"/>
      <c r="K878" s="3143"/>
      <c r="L878" s="3098"/>
      <c r="M878" s="3098"/>
      <c r="N878" s="3098"/>
      <c r="O878" s="3098"/>
      <c r="P878" s="3098"/>
      <c r="Q878" s="3098"/>
      <c r="R878" s="3098"/>
      <c r="S878" s="3098"/>
      <c r="T878" s="3098"/>
      <c r="U878" s="3098"/>
      <c r="V878" s="3098"/>
      <c r="W878" s="3098"/>
      <c r="X878" s="3098"/>
      <c r="Y878" s="3098"/>
      <c r="Z878" s="3098"/>
      <c r="AA878" s="3098"/>
      <c r="AB878" s="3098"/>
      <c r="AC878" s="3098"/>
      <c r="AD878" s="3098"/>
      <c r="AE878" s="3098"/>
      <c r="AF878" s="3098"/>
      <c r="AG878" s="3098"/>
      <c r="AH878" s="3098"/>
      <c r="AI878" s="3098"/>
      <c r="AJ878" s="3098"/>
      <c r="AK878" s="3098"/>
      <c r="AL878" s="3098"/>
      <c r="AM878" s="3098"/>
      <c r="AN878" s="3098"/>
      <c r="AO878" s="3143"/>
      <c r="AP878" s="3143"/>
      <c r="AQ878" s="3143"/>
      <c r="AR878" s="3143"/>
      <c r="AS878" s="3143"/>
      <c r="AT878" s="3143"/>
      <c r="AU878" s="3143"/>
      <c r="AV878" s="3143"/>
      <c r="AW878" s="3143"/>
      <c r="AX878" s="3143"/>
      <c r="AY878" s="3143"/>
      <c r="AZ878" s="3143"/>
      <c r="BA878" s="3143"/>
      <c r="BB878" s="3143"/>
      <c r="BC878" s="3143"/>
      <c r="BD878" s="3143"/>
      <c r="BE878" s="3143"/>
      <c r="BF878" s="3143"/>
      <c r="BG878" s="3143"/>
      <c r="BH878" s="3143"/>
      <c r="BI878" s="3143"/>
      <c r="BJ878" s="3143"/>
      <c r="BK878" s="3143"/>
      <c r="BL878" s="3143"/>
      <c r="BM878" s="3143"/>
      <c r="BN878" s="3143"/>
      <c r="BO878" s="3143"/>
      <c r="BP878" s="3143"/>
      <c r="BQ878" s="3189"/>
      <c r="BR878" s="3189"/>
      <c r="BS878" s="3189"/>
      <c r="BT878" s="3189"/>
      <c r="BU878" s="3189"/>
      <c r="BV878" s="3189"/>
      <c r="BW878" s="3189"/>
      <c r="BX878" s="3189"/>
      <c r="BY878" s="3189"/>
      <c r="BZ878" s="3189"/>
      <c r="CA878" s="3143"/>
      <c r="CB878" s="3143"/>
      <c r="CC878" s="3143"/>
    </row>
    <row r="879" spans="1:81" ht="16.5" customHeight="1">
      <c r="A879" s="3143"/>
      <c r="B879" s="3143"/>
      <c r="C879" s="3143"/>
      <c r="D879" s="3143"/>
      <c r="E879" s="3143"/>
      <c r="F879" s="3143"/>
      <c r="G879" s="3143"/>
      <c r="H879" s="3143"/>
      <c r="I879" s="3143"/>
      <c r="J879" s="3143"/>
      <c r="K879" s="3143"/>
      <c r="L879" s="3098"/>
      <c r="M879" s="3098"/>
      <c r="N879" s="3098"/>
      <c r="O879" s="3098"/>
      <c r="P879" s="3098"/>
      <c r="Q879" s="3098"/>
      <c r="R879" s="3098"/>
      <c r="S879" s="3098"/>
      <c r="T879" s="3098"/>
      <c r="U879" s="3098"/>
      <c r="V879" s="3098"/>
      <c r="W879" s="3098"/>
      <c r="X879" s="3098"/>
      <c r="Y879" s="3098"/>
      <c r="Z879" s="3098"/>
      <c r="AA879" s="3098"/>
      <c r="AB879" s="3098"/>
      <c r="AC879" s="3098"/>
      <c r="AD879" s="3098"/>
      <c r="AE879" s="3098"/>
      <c r="AF879" s="3098"/>
      <c r="AG879" s="3098"/>
      <c r="AH879" s="3098"/>
      <c r="AI879" s="3098"/>
      <c r="AJ879" s="3098"/>
      <c r="AK879" s="3098"/>
      <c r="AL879" s="3098"/>
      <c r="AM879" s="3098"/>
      <c r="AN879" s="3098"/>
      <c r="AO879" s="3143"/>
      <c r="AP879" s="3143"/>
      <c r="AQ879" s="3143"/>
      <c r="AR879" s="3143"/>
      <c r="AS879" s="3143"/>
      <c r="AT879" s="3143"/>
      <c r="AU879" s="3143"/>
      <c r="AV879" s="3143"/>
      <c r="AW879" s="3143"/>
      <c r="AX879" s="3143"/>
      <c r="AY879" s="3143"/>
      <c r="AZ879" s="3143"/>
      <c r="BA879" s="3143"/>
      <c r="BB879" s="3143"/>
      <c r="BC879" s="3143"/>
      <c r="BD879" s="3143"/>
      <c r="BE879" s="3143"/>
      <c r="BF879" s="3143"/>
      <c r="BG879" s="3143"/>
      <c r="BH879" s="3143"/>
      <c r="BI879" s="3143"/>
      <c r="BJ879" s="3143"/>
      <c r="BK879" s="3143"/>
      <c r="BL879" s="3143"/>
      <c r="BM879" s="3143"/>
      <c r="BN879" s="3143"/>
      <c r="BO879" s="3143"/>
      <c r="BP879" s="3143"/>
      <c r="BQ879" s="3189"/>
      <c r="BR879" s="3189"/>
      <c r="BS879" s="3189"/>
      <c r="BT879" s="3189"/>
      <c r="BU879" s="3189"/>
      <c r="BV879" s="3189"/>
      <c r="BW879" s="3189"/>
      <c r="BX879" s="3189"/>
      <c r="BY879" s="3189"/>
      <c r="BZ879" s="3189"/>
      <c r="CA879" s="3143"/>
      <c r="CB879" s="3143"/>
      <c r="CC879" s="3143"/>
    </row>
    <row r="880" spans="1:81" ht="16.5" customHeight="1">
      <c r="A880" s="3143"/>
      <c r="B880" s="3143"/>
      <c r="C880" s="3143"/>
      <c r="D880" s="3143"/>
      <c r="E880" s="3143"/>
      <c r="F880" s="3143"/>
      <c r="G880" s="3143"/>
      <c r="H880" s="3143"/>
      <c r="I880" s="3143"/>
      <c r="J880" s="3143"/>
      <c r="K880" s="3143"/>
      <c r="L880" s="3098"/>
      <c r="M880" s="3098"/>
      <c r="N880" s="3098"/>
      <c r="O880" s="3098"/>
      <c r="P880" s="3098"/>
      <c r="Q880" s="3098"/>
      <c r="R880" s="3098"/>
      <c r="S880" s="3098"/>
      <c r="T880" s="3098"/>
      <c r="U880" s="3098"/>
      <c r="V880" s="3098"/>
      <c r="W880" s="3098"/>
      <c r="X880" s="3098"/>
      <c r="Y880" s="3098"/>
      <c r="Z880" s="3098"/>
      <c r="AA880" s="3098"/>
      <c r="AB880" s="3098"/>
      <c r="AC880" s="3098"/>
      <c r="AD880" s="3098"/>
      <c r="AE880" s="3098"/>
      <c r="AF880" s="3098"/>
      <c r="AG880" s="3098"/>
      <c r="AH880" s="3098"/>
      <c r="AI880" s="3098"/>
      <c r="AJ880" s="3098"/>
      <c r="AK880" s="3098"/>
      <c r="AL880" s="3098"/>
      <c r="AM880" s="3098"/>
      <c r="AN880" s="3098"/>
      <c r="AO880" s="3143"/>
      <c r="AP880" s="3143"/>
      <c r="AQ880" s="3143"/>
      <c r="AR880" s="3143"/>
      <c r="AS880" s="3143"/>
      <c r="AT880" s="3143"/>
      <c r="AU880" s="3143"/>
      <c r="AV880" s="3143"/>
      <c r="AW880" s="3143"/>
      <c r="AX880" s="3143"/>
      <c r="AY880" s="3143"/>
      <c r="AZ880" s="3143"/>
      <c r="BA880" s="3143"/>
      <c r="BB880" s="3143"/>
      <c r="BC880" s="3143"/>
      <c r="BD880" s="3143"/>
      <c r="BE880" s="3143"/>
      <c r="BF880" s="3143"/>
      <c r="BG880" s="3143"/>
      <c r="BH880" s="3143"/>
      <c r="BI880" s="3143"/>
      <c r="BJ880" s="3143"/>
      <c r="BK880" s="3143"/>
      <c r="BL880" s="3143"/>
      <c r="BM880" s="3143"/>
      <c r="BN880" s="3143"/>
      <c r="BO880" s="3143"/>
      <c r="BP880" s="3143"/>
      <c r="BQ880" s="3189"/>
      <c r="BR880" s="3189"/>
      <c r="BS880" s="3189"/>
      <c r="BT880" s="3189"/>
      <c r="BU880" s="3189"/>
      <c r="BV880" s="3189"/>
      <c r="BW880" s="3189"/>
      <c r="BX880" s="3189"/>
      <c r="BY880" s="3189"/>
      <c r="BZ880" s="3189"/>
      <c r="CA880" s="3143"/>
      <c r="CB880" s="3143"/>
      <c r="CC880" s="3143"/>
    </row>
    <row r="881" spans="1:81" ht="16.5" customHeight="1">
      <c r="A881" s="3143"/>
      <c r="B881" s="3143"/>
      <c r="C881" s="3143"/>
      <c r="D881" s="3143"/>
      <c r="E881" s="3143"/>
      <c r="F881" s="3143"/>
      <c r="G881" s="3143"/>
      <c r="H881" s="3143"/>
      <c r="I881" s="3143"/>
      <c r="J881" s="3143"/>
      <c r="K881" s="3143"/>
      <c r="L881" s="3098"/>
      <c r="M881" s="3098"/>
      <c r="N881" s="3098"/>
      <c r="O881" s="3098"/>
      <c r="P881" s="3098"/>
      <c r="Q881" s="3098"/>
      <c r="R881" s="3098"/>
      <c r="S881" s="3098"/>
      <c r="T881" s="3098"/>
      <c r="U881" s="3098"/>
      <c r="V881" s="3098"/>
      <c r="W881" s="3098"/>
      <c r="X881" s="3098"/>
      <c r="Y881" s="3098"/>
      <c r="Z881" s="3098"/>
      <c r="AA881" s="3098"/>
      <c r="AB881" s="3098"/>
      <c r="AC881" s="3098"/>
      <c r="AD881" s="3098"/>
      <c r="AE881" s="3098"/>
      <c r="AF881" s="3098"/>
      <c r="AG881" s="3098"/>
      <c r="AH881" s="3098"/>
      <c r="AI881" s="3098"/>
      <c r="AJ881" s="3098"/>
      <c r="AK881" s="3098"/>
      <c r="AL881" s="3098"/>
      <c r="AM881" s="3098"/>
      <c r="AN881" s="3098"/>
      <c r="AO881" s="3143"/>
      <c r="AP881" s="3143"/>
      <c r="AQ881" s="3143"/>
      <c r="AR881" s="3143"/>
      <c r="AS881" s="3143"/>
      <c r="AT881" s="3143"/>
      <c r="AU881" s="3143"/>
      <c r="AV881" s="3143"/>
      <c r="AW881" s="3143"/>
      <c r="AX881" s="3143"/>
      <c r="AY881" s="3143"/>
      <c r="AZ881" s="3143"/>
      <c r="BA881" s="3143"/>
      <c r="BB881" s="3143"/>
      <c r="BC881" s="3143"/>
      <c r="BD881" s="3143"/>
      <c r="BE881" s="3143"/>
      <c r="BF881" s="3143"/>
      <c r="BG881" s="3143"/>
      <c r="BH881" s="3143"/>
      <c r="BI881" s="3143"/>
      <c r="BJ881" s="3143"/>
      <c r="BK881" s="3143"/>
      <c r="BL881" s="3143"/>
      <c r="BM881" s="3143"/>
      <c r="BN881" s="3143"/>
      <c r="BO881" s="3143"/>
      <c r="BP881" s="3143"/>
      <c r="BQ881" s="3189"/>
      <c r="BR881" s="3189"/>
      <c r="BS881" s="3189"/>
      <c r="BT881" s="3189"/>
      <c r="BU881" s="3189"/>
      <c r="BV881" s="3189"/>
      <c r="BW881" s="3189"/>
      <c r="BX881" s="3189"/>
      <c r="BY881" s="3189"/>
      <c r="BZ881" s="3189"/>
      <c r="CA881" s="3143"/>
      <c r="CB881" s="3143"/>
      <c r="CC881" s="3143"/>
    </row>
    <row r="882" spans="1:81" ht="16.5" customHeight="1">
      <c r="A882" s="3143"/>
      <c r="B882" s="3143"/>
      <c r="C882" s="3143"/>
      <c r="D882" s="3143"/>
      <c r="E882" s="3143"/>
      <c r="F882" s="3143"/>
      <c r="G882" s="3143"/>
      <c r="H882" s="3143"/>
      <c r="I882" s="3143"/>
      <c r="J882" s="3143"/>
      <c r="K882" s="3143"/>
      <c r="L882" s="3098"/>
      <c r="M882" s="3098"/>
      <c r="N882" s="3098"/>
      <c r="O882" s="3098"/>
      <c r="P882" s="3098"/>
      <c r="Q882" s="3098"/>
      <c r="R882" s="3098"/>
      <c r="S882" s="3098"/>
      <c r="T882" s="3098"/>
      <c r="U882" s="3098"/>
      <c r="V882" s="3098"/>
      <c r="W882" s="3098"/>
      <c r="X882" s="3098"/>
      <c r="Y882" s="3098"/>
      <c r="Z882" s="3098"/>
      <c r="AA882" s="3098"/>
      <c r="AB882" s="3098"/>
      <c r="AC882" s="3098"/>
      <c r="AD882" s="3098"/>
      <c r="AE882" s="3098"/>
      <c r="AF882" s="3098"/>
      <c r="AG882" s="3098"/>
      <c r="AH882" s="3098"/>
      <c r="AI882" s="3098"/>
      <c r="AJ882" s="3098"/>
      <c r="AK882" s="3098"/>
      <c r="AL882" s="3098"/>
      <c r="AM882" s="3098"/>
      <c r="AN882" s="3098"/>
      <c r="AO882" s="3143"/>
      <c r="AP882" s="3143"/>
      <c r="AQ882" s="3143"/>
      <c r="AR882" s="3143"/>
      <c r="AS882" s="3143"/>
      <c r="AT882" s="3143"/>
      <c r="AU882" s="3143"/>
      <c r="AV882" s="3143"/>
      <c r="AW882" s="3143"/>
      <c r="AX882" s="3143"/>
      <c r="AY882" s="3143"/>
      <c r="AZ882" s="3143"/>
      <c r="BA882" s="3143"/>
      <c r="BB882" s="3143"/>
      <c r="BC882" s="3143"/>
      <c r="BD882" s="3143"/>
      <c r="BE882" s="3143"/>
      <c r="BF882" s="3143"/>
      <c r="BG882" s="3143"/>
      <c r="BH882" s="3143"/>
      <c r="BI882" s="3143"/>
      <c r="BJ882" s="3143"/>
      <c r="BK882" s="3143"/>
      <c r="BL882" s="3143"/>
      <c r="BM882" s="3143"/>
      <c r="BN882" s="3143"/>
      <c r="BO882" s="3143"/>
      <c r="BP882" s="3143"/>
      <c r="BQ882" s="3189"/>
      <c r="BR882" s="3189"/>
      <c r="BS882" s="3189"/>
      <c r="BT882" s="3189"/>
      <c r="BU882" s="3189"/>
      <c r="BV882" s="3189"/>
      <c r="BW882" s="3189"/>
      <c r="BX882" s="3189"/>
      <c r="BY882" s="3189"/>
      <c r="BZ882" s="3189"/>
      <c r="CA882" s="3143"/>
      <c r="CB882" s="3143"/>
      <c r="CC882" s="3143"/>
    </row>
    <row r="883" spans="1:81" ht="16.5" customHeight="1">
      <c r="A883" s="3143"/>
      <c r="B883" s="3143"/>
      <c r="C883" s="3143"/>
      <c r="D883" s="3143"/>
      <c r="E883" s="3143"/>
      <c r="F883" s="3143"/>
      <c r="G883" s="3143"/>
      <c r="H883" s="3143"/>
      <c r="I883" s="3143"/>
      <c r="J883" s="3143"/>
      <c r="K883" s="3143"/>
      <c r="L883" s="3098"/>
      <c r="M883" s="3098"/>
      <c r="N883" s="3098"/>
      <c r="O883" s="3098"/>
      <c r="P883" s="3098"/>
      <c r="Q883" s="3098"/>
      <c r="R883" s="3098"/>
      <c r="S883" s="3098"/>
      <c r="T883" s="3098"/>
      <c r="U883" s="3098"/>
      <c r="V883" s="3098"/>
      <c r="W883" s="3098"/>
      <c r="X883" s="3098"/>
      <c r="Y883" s="3098"/>
      <c r="Z883" s="3098"/>
      <c r="AA883" s="3098"/>
      <c r="AB883" s="3098"/>
      <c r="AC883" s="3098"/>
      <c r="AD883" s="3098"/>
      <c r="AE883" s="3098"/>
      <c r="AF883" s="3098"/>
      <c r="AG883" s="3098"/>
      <c r="AH883" s="3098"/>
      <c r="AI883" s="3098"/>
      <c r="AJ883" s="3098"/>
      <c r="AK883" s="3098"/>
      <c r="AL883" s="3098"/>
      <c r="AM883" s="3098"/>
      <c r="AN883" s="3098"/>
      <c r="AO883" s="3143"/>
      <c r="AP883" s="3143"/>
      <c r="AQ883" s="3143"/>
      <c r="AR883" s="3143"/>
      <c r="AS883" s="3143"/>
      <c r="AT883" s="3143"/>
      <c r="AU883" s="3143"/>
      <c r="AV883" s="3143"/>
      <c r="AW883" s="3143"/>
      <c r="AX883" s="3143"/>
      <c r="AY883" s="3143"/>
      <c r="AZ883" s="3143"/>
      <c r="BA883" s="3143"/>
      <c r="BB883" s="3143"/>
      <c r="BC883" s="3143"/>
      <c r="BD883" s="3143"/>
      <c r="BE883" s="3143"/>
      <c r="BF883" s="3143"/>
      <c r="BG883" s="3143"/>
      <c r="BH883" s="3143"/>
      <c r="BI883" s="3143"/>
      <c r="BJ883" s="3143"/>
      <c r="BK883" s="3143"/>
      <c r="BL883" s="3143"/>
      <c r="BM883" s="3143"/>
      <c r="BN883" s="3143"/>
      <c r="BO883" s="3143"/>
      <c r="BP883" s="3143"/>
      <c r="BQ883" s="3189"/>
      <c r="BR883" s="3189"/>
      <c r="BS883" s="3189"/>
      <c r="BT883" s="3189"/>
      <c r="BU883" s="3189"/>
      <c r="BV883" s="3189"/>
      <c r="BW883" s="3189"/>
      <c r="BX883" s="3189"/>
      <c r="BY883" s="3189"/>
      <c r="BZ883" s="3189"/>
      <c r="CA883" s="3143"/>
      <c r="CB883" s="3143"/>
      <c r="CC883" s="3143"/>
    </row>
    <row r="884" spans="1:81" ht="16.5" customHeight="1">
      <c r="A884" s="3143"/>
      <c r="B884" s="3143"/>
      <c r="C884" s="3143"/>
      <c r="D884" s="3143"/>
      <c r="E884" s="3143"/>
      <c r="F884" s="3143"/>
      <c r="G884" s="3143"/>
      <c r="H884" s="3143"/>
      <c r="I884" s="3143"/>
      <c r="J884" s="3143"/>
      <c r="K884" s="3143"/>
      <c r="L884" s="3098"/>
      <c r="M884" s="3098"/>
      <c r="N884" s="3098"/>
      <c r="O884" s="3098"/>
      <c r="P884" s="3098"/>
      <c r="Q884" s="3098"/>
      <c r="R884" s="3098"/>
      <c r="S884" s="3098"/>
      <c r="T884" s="3098"/>
      <c r="U884" s="3098"/>
      <c r="V884" s="3098"/>
      <c r="W884" s="3098"/>
      <c r="X884" s="3098"/>
      <c r="Y884" s="3098"/>
      <c r="Z884" s="3098"/>
      <c r="AA884" s="3098"/>
      <c r="AB884" s="3098"/>
      <c r="AC884" s="3098"/>
      <c r="AD884" s="3098"/>
      <c r="AE884" s="3098"/>
      <c r="AF884" s="3098"/>
      <c r="AG884" s="3098"/>
      <c r="AH884" s="3098"/>
      <c r="AI884" s="3098"/>
      <c r="AJ884" s="3098"/>
      <c r="AK884" s="3098"/>
      <c r="AL884" s="3098"/>
      <c r="AM884" s="3098"/>
      <c r="AN884" s="3098"/>
      <c r="AO884" s="3143"/>
      <c r="AP884" s="3143"/>
      <c r="AQ884" s="3143"/>
      <c r="AR884" s="3143"/>
      <c r="AS884" s="3143"/>
      <c r="AT884" s="3143"/>
      <c r="AU884" s="3143"/>
      <c r="AV884" s="3143"/>
      <c r="AW884" s="3143"/>
      <c r="AX884" s="3143"/>
      <c r="AY884" s="3143"/>
      <c r="AZ884" s="3143"/>
      <c r="BA884" s="3143"/>
      <c r="BB884" s="3143"/>
      <c r="BC884" s="3143"/>
      <c r="BD884" s="3143"/>
      <c r="BE884" s="3143"/>
      <c r="BF884" s="3143"/>
      <c r="BG884" s="3143"/>
      <c r="BH884" s="3143"/>
      <c r="BI884" s="3143"/>
      <c r="BJ884" s="3143"/>
      <c r="BK884" s="3143"/>
      <c r="BL884" s="3143"/>
      <c r="BM884" s="3143"/>
      <c r="BN884" s="3143"/>
      <c r="BO884" s="3143"/>
      <c r="BP884" s="3143"/>
      <c r="BQ884" s="3189"/>
      <c r="BR884" s="3189"/>
      <c r="BS884" s="3189"/>
      <c r="BT884" s="3189"/>
      <c r="BU884" s="3189"/>
      <c r="BV884" s="3189"/>
      <c r="BW884" s="3189"/>
      <c r="BX884" s="3189"/>
      <c r="BY884" s="3189"/>
      <c r="BZ884" s="3189"/>
      <c r="CA884" s="3143"/>
      <c r="CB884" s="3143"/>
      <c r="CC884" s="3143"/>
    </row>
    <row r="885" spans="1:81" ht="16.5" customHeight="1">
      <c r="A885" s="3143"/>
      <c r="B885" s="3143"/>
      <c r="C885" s="3143"/>
      <c r="D885" s="3143"/>
      <c r="E885" s="3143"/>
      <c r="F885" s="3143"/>
      <c r="G885" s="3143"/>
      <c r="H885" s="3143"/>
      <c r="I885" s="3143"/>
      <c r="J885" s="3143"/>
      <c r="K885" s="3143"/>
      <c r="L885" s="3098"/>
      <c r="M885" s="3098"/>
      <c r="N885" s="3098"/>
      <c r="O885" s="3098"/>
      <c r="P885" s="3098"/>
      <c r="Q885" s="3098"/>
      <c r="R885" s="3098"/>
      <c r="S885" s="3098"/>
      <c r="T885" s="3098"/>
      <c r="U885" s="3098"/>
      <c r="V885" s="3098"/>
      <c r="W885" s="3098"/>
      <c r="X885" s="3098"/>
      <c r="Y885" s="3098"/>
      <c r="Z885" s="3098"/>
      <c r="AA885" s="3098"/>
      <c r="AB885" s="3098"/>
      <c r="AC885" s="3098"/>
      <c r="AD885" s="3098"/>
      <c r="AE885" s="3098"/>
      <c r="AF885" s="3098"/>
      <c r="AG885" s="3098"/>
      <c r="AH885" s="3098"/>
      <c r="AI885" s="3098"/>
      <c r="AJ885" s="3098"/>
      <c r="AK885" s="3098"/>
      <c r="AL885" s="3098"/>
      <c r="AM885" s="3098"/>
      <c r="AN885" s="3098"/>
      <c r="AO885" s="3143"/>
      <c r="AP885" s="3143"/>
      <c r="AQ885" s="3143"/>
      <c r="AR885" s="3143"/>
      <c r="AS885" s="3143"/>
      <c r="AT885" s="3143"/>
      <c r="AU885" s="3143"/>
      <c r="AV885" s="3143"/>
      <c r="AW885" s="3143"/>
      <c r="AX885" s="3143"/>
      <c r="AY885" s="3143"/>
      <c r="AZ885" s="3143"/>
      <c r="BA885" s="3143"/>
      <c r="BB885" s="3143"/>
      <c r="BC885" s="3143"/>
      <c r="BD885" s="3143"/>
      <c r="BE885" s="3143"/>
      <c r="BF885" s="3143"/>
      <c r="BG885" s="3143"/>
      <c r="BH885" s="3143"/>
      <c r="BI885" s="3143"/>
      <c r="BJ885" s="3143"/>
      <c r="BK885" s="3143"/>
      <c r="BL885" s="3143"/>
      <c r="BM885" s="3143"/>
      <c r="BN885" s="3143"/>
      <c r="BO885" s="3143"/>
      <c r="BP885" s="3143"/>
      <c r="BQ885" s="3189"/>
      <c r="BR885" s="3189"/>
      <c r="BS885" s="3189"/>
      <c r="BT885" s="3189"/>
      <c r="BU885" s="3189"/>
      <c r="BV885" s="3189"/>
      <c r="BW885" s="3189"/>
      <c r="BX885" s="3189"/>
      <c r="BY885" s="3189"/>
      <c r="BZ885" s="3189"/>
      <c r="CA885" s="3143"/>
      <c r="CB885" s="3143"/>
      <c r="CC885" s="3143"/>
    </row>
    <row r="886" spans="1:81" ht="16.5" customHeight="1">
      <c r="A886" s="3143"/>
      <c r="B886" s="3143"/>
      <c r="C886" s="3143"/>
      <c r="D886" s="3143"/>
      <c r="E886" s="3143"/>
      <c r="F886" s="3143"/>
      <c r="G886" s="3143"/>
      <c r="H886" s="3143"/>
      <c r="I886" s="3143"/>
      <c r="J886" s="3143"/>
      <c r="K886" s="3143"/>
      <c r="L886" s="3098"/>
      <c r="M886" s="3098"/>
      <c r="N886" s="3098"/>
      <c r="O886" s="3098"/>
      <c r="P886" s="3098"/>
      <c r="Q886" s="3098"/>
      <c r="R886" s="3098"/>
      <c r="S886" s="3098"/>
      <c r="T886" s="3098"/>
      <c r="U886" s="3098"/>
      <c r="V886" s="3098"/>
      <c r="W886" s="3098"/>
      <c r="X886" s="3098"/>
      <c r="Y886" s="3098"/>
      <c r="Z886" s="3098"/>
      <c r="AA886" s="3098"/>
      <c r="AB886" s="3098"/>
      <c r="AC886" s="3098"/>
      <c r="AD886" s="3098"/>
      <c r="AE886" s="3098"/>
      <c r="AF886" s="3098"/>
      <c r="AG886" s="3098"/>
      <c r="AH886" s="3098"/>
      <c r="AI886" s="3098"/>
      <c r="AJ886" s="3098"/>
      <c r="AK886" s="3098"/>
      <c r="AL886" s="3098"/>
      <c r="AM886" s="3098"/>
      <c r="AN886" s="3098"/>
      <c r="AO886" s="3143"/>
      <c r="AP886" s="3143"/>
      <c r="AQ886" s="3143"/>
      <c r="AR886" s="3143"/>
      <c r="AS886" s="3143"/>
      <c r="AT886" s="3143"/>
      <c r="AU886" s="3143"/>
      <c r="AV886" s="3143"/>
      <c r="AW886" s="3143"/>
      <c r="AX886" s="3143"/>
      <c r="AY886" s="3143"/>
      <c r="AZ886" s="3143"/>
      <c r="BA886" s="3143"/>
      <c r="BB886" s="3143"/>
      <c r="BC886" s="3143"/>
      <c r="BD886" s="3143"/>
      <c r="BE886" s="3143"/>
      <c r="BF886" s="3143"/>
      <c r="BG886" s="3143"/>
      <c r="BH886" s="3143"/>
      <c r="BI886" s="3143"/>
      <c r="BJ886" s="3143"/>
      <c r="BK886" s="3143"/>
      <c r="BL886" s="3143"/>
      <c r="BM886" s="3143"/>
      <c r="BN886" s="3143"/>
      <c r="BO886" s="3143"/>
      <c r="BP886" s="3143"/>
      <c r="BQ886" s="3189"/>
      <c r="BR886" s="3189"/>
      <c r="BS886" s="3189"/>
      <c r="BT886" s="3189"/>
      <c r="BU886" s="3189"/>
      <c r="BV886" s="3189"/>
      <c r="BW886" s="3189"/>
      <c r="BX886" s="3189"/>
      <c r="BY886" s="3189"/>
      <c r="BZ886" s="3189"/>
      <c r="CA886" s="3143"/>
      <c r="CB886" s="3143"/>
      <c r="CC886" s="3143"/>
    </row>
    <row r="887" spans="1:81" ht="16.5" customHeight="1">
      <c r="A887" s="3143"/>
      <c r="B887" s="3143"/>
      <c r="C887" s="3143"/>
      <c r="D887" s="3143"/>
      <c r="E887" s="3143"/>
      <c r="F887" s="3143"/>
      <c r="G887" s="3143"/>
      <c r="H887" s="3143"/>
      <c r="I887" s="3143"/>
      <c r="J887" s="3143"/>
      <c r="K887" s="3143"/>
      <c r="L887" s="3098"/>
      <c r="M887" s="3098"/>
      <c r="N887" s="3098"/>
      <c r="O887" s="3098"/>
      <c r="P887" s="3098"/>
      <c r="Q887" s="3098"/>
      <c r="R887" s="3098"/>
      <c r="S887" s="3098"/>
      <c r="T887" s="3098"/>
      <c r="U887" s="3098"/>
      <c r="V887" s="3098"/>
      <c r="W887" s="3098"/>
      <c r="X887" s="3098"/>
      <c r="Y887" s="3098"/>
      <c r="Z887" s="3098"/>
      <c r="AA887" s="3098"/>
      <c r="AB887" s="3098"/>
      <c r="AC887" s="3098"/>
      <c r="AD887" s="3098"/>
      <c r="AE887" s="3098"/>
      <c r="AF887" s="3098"/>
      <c r="AG887" s="3098"/>
      <c r="AH887" s="3098"/>
      <c r="AI887" s="3098"/>
      <c r="AJ887" s="3098"/>
      <c r="AK887" s="3098"/>
      <c r="AL887" s="3098"/>
      <c r="AM887" s="3098"/>
      <c r="AN887" s="3098"/>
      <c r="AO887" s="3143"/>
      <c r="AP887" s="3143"/>
      <c r="AQ887" s="3143"/>
      <c r="AR887" s="3143"/>
      <c r="AS887" s="3143"/>
      <c r="AT887" s="3143"/>
      <c r="AU887" s="3143"/>
      <c r="AV887" s="3143"/>
      <c r="AW887" s="3143"/>
      <c r="AX887" s="3143"/>
      <c r="AY887" s="3143"/>
      <c r="AZ887" s="3143"/>
      <c r="BA887" s="3143"/>
      <c r="BB887" s="3143"/>
      <c r="BC887" s="3143"/>
      <c r="BD887" s="3143"/>
      <c r="BE887" s="3143"/>
      <c r="BF887" s="3143"/>
      <c r="BG887" s="3143"/>
      <c r="BH887" s="3143"/>
      <c r="BI887" s="3143"/>
      <c r="BJ887" s="3143"/>
      <c r="BK887" s="3143"/>
      <c r="BL887" s="3143"/>
      <c r="BM887" s="3143"/>
      <c r="BN887" s="3143"/>
      <c r="BO887" s="3143"/>
      <c r="BP887" s="3143"/>
      <c r="BQ887" s="3189"/>
      <c r="BR887" s="3189"/>
      <c r="BS887" s="3189"/>
      <c r="BT887" s="3189"/>
      <c r="BU887" s="3189"/>
      <c r="BV887" s="3189"/>
      <c r="BW887" s="3189"/>
      <c r="BX887" s="3189"/>
      <c r="BY887" s="3189"/>
      <c r="BZ887" s="3189"/>
      <c r="CA887" s="3143"/>
      <c r="CB887" s="3143"/>
      <c r="CC887" s="3143"/>
    </row>
    <row r="888" spans="1:81" ht="16.5" customHeight="1">
      <c r="A888" s="3143"/>
      <c r="B888" s="3143"/>
      <c r="C888" s="3143"/>
      <c r="D888" s="3143"/>
      <c r="E888" s="3143"/>
      <c r="F888" s="3143"/>
      <c r="G888" s="3143"/>
      <c r="H888" s="3143"/>
      <c r="I888" s="3143"/>
      <c r="J888" s="3143"/>
      <c r="K888" s="3143"/>
      <c r="L888" s="3098"/>
      <c r="M888" s="3098"/>
      <c r="N888" s="3098"/>
      <c r="O888" s="3098"/>
      <c r="P888" s="3098"/>
      <c r="Q888" s="3098"/>
      <c r="R888" s="3098"/>
      <c r="S888" s="3098"/>
      <c r="T888" s="3098"/>
      <c r="U888" s="3098"/>
      <c r="V888" s="3098"/>
      <c r="W888" s="3098"/>
      <c r="X888" s="3098"/>
      <c r="Y888" s="3098"/>
      <c r="Z888" s="3098"/>
      <c r="AA888" s="3098"/>
      <c r="AB888" s="3098"/>
      <c r="AC888" s="3098"/>
      <c r="AD888" s="3098"/>
      <c r="AE888" s="3098"/>
      <c r="AF888" s="3098"/>
      <c r="AG888" s="3098"/>
      <c r="AH888" s="3098"/>
      <c r="AI888" s="3098"/>
      <c r="AJ888" s="3098"/>
      <c r="AK888" s="3098"/>
      <c r="AL888" s="3098"/>
      <c r="AM888" s="3098"/>
      <c r="AN888" s="3098"/>
      <c r="AO888" s="3143"/>
      <c r="AP888" s="3143"/>
      <c r="AQ888" s="3143"/>
      <c r="AR888" s="3143"/>
      <c r="AS888" s="3143"/>
      <c r="AT888" s="3143"/>
      <c r="AU888" s="3143"/>
      <c r="AV888" s="3143"/>
      <c r="AW888" s="3143"/>
      <c r="AX888" s="3143"/>
      <c r="AY888" s="3143"/>
      <c r="AZ888" s="3143"/>
      <c r="BA888" s="3143"/>
      <c r="BB888" s="3143"/>
      <c r="BC888" s="3143"/>
      <c r="BD888" s="3143"/>
      <c r="BE888" s="3143"/>
      <c r="BF888" s="3143"/>
      <c r="BG888" s="3143"/>
      <c r="BH888" s="3143"/>
      <c r="BI888" s="3143"/>
      <c r="BJ888" s="3143"/>
      <c r="BK888" s="3143"/>
      <c r="BL888" s="3143"/>
      <c r="BM888" s="3143"/>
      <c r="BN888" s="3143"/>
      <c r="BO888" s="3143"/>
      <c r="BP888" s="3143"/>
      <c r="BQ888" s="3189"/>
      <c r="BR888" s="3189"/>
      <c r="BS888" s="3189"/>
      <c r="BT888" s="3189"/>
      <c r="BU888" s="3189"/>
      <c r="BV888" s="3189"/>
      <c r="BW888" s="3189"/>
      <c r="BX888" s="3189"/>
      <c r="BY888" s="3189"/>
      <c r="BZ888" s="3189"/>
      <c r="CA888" s="3143"/>
      <c r="CB888" s="3143"/>
      <c r="CC888" s="3143"/>
    </row>
    <row r="889" spans="1:81" ht="16.5" customHeight="1">
      <c r="A889" s="3143"/>
      <c r="B889" s="3143"/>
      <c r="C889" s="3143"/>
      <c r="D889" s="3143"/>
      <c r="E889" s="3143"/>
      <c r="F889" s="3143"/>
      <c r="G889" s="3143"/>
      <c r="H889" s="3143"/>
      <c r="I889" s="3143"/>
      <c r="J889" s="3143"/>
      <c r="K889" s="3143"/>
      <c r="L889" s="3098"/>
      <c r="M889" s="3098"/>
      <c r="N889" s="3098"/>
      <c r="O889" s="3098"/>
      <c r="P889" s="3098"/>
      <c r="Q889" s="3098"/>
      <c r="R889" s="3098"/>
      <c r="S889" s="3098"/>
      <c r="T889" s="3098"/>
      <c r="U889" s="3098"/>
      <c r="V889" s="3098"/>
      <c r="W889" s="3098"/>
      <c r="X889" s="3098"/>
      <c r="Y889" s="3098"/>
      <c r="Z889" s="3098"/>
      <c r="AA889" s="3098"/>
      <c r="AB889" s="3098"/>
      <c r="AC889" s="3098"/>
      <c r="AD889" s="3098"/>
      <c r="AE889" s="3098"/>
      <c r="AF889" s="3098"/>
      <c r="AG889" s="3098"/>
      <c r="AH889" s="3098"/>
      <c r="AI889" s="3098"/>
      <c r="AJ889" s="3098"/>
      <c r="AK889" s="3098"/>
      <c r="AL889" s="3098"/>
      <c r="AM889" s="3098"/>
      <c r="AN889" s="3098"/>
      <c r="AO889" s="3143"/>
      <c r="AP889" s="3143"/>
      <c r="AQ889" s="3143"/>
      <c r="AR889" s="3143"/>
      <c r="AS889" s="3143"/>
      <c r="AT889" s="3143"/>
      <c r="AU889" s="3143"/>
      <c r="AV889" s="3143"/>
      <c r="AW889" s="3143"/>
      <c r="AX889" s="3143"/>
      <c r="AY889" s="3143"/>
      <c r="AZ889" s="3143"/>
      <c r="BA889" s="3143"/>
      <c r="BB889" s="3143"/>
      <c r="BC889" s="3143"/>
      <c r="BD889" s="3143"/>
      <c r="BE889" s="3143"/>
      <c r="BF889" s="3143"/>
      <c r="BG889" s="3143"/>
      <c r="BH889" s="3143"/>
      <c r="BI889" s="3143"/>
      <c r="BJ889" s="3143"/>
      <c r="BK889" s="3143"/>
      <c r="BL889" s="3143"/>
      <c r="BM889" s="3143"/>
      <c r="BN889" s="3143"/>
      <c r="BO889" s="3143"/>
      <c r="BP889" s="3143"/>
      <c r="BQ889" s="3189"/>
      <c r="BR889" s="3189"/>
      <c r="BS889" s="3189"/>
      <c r="BT889" s="3189"/>
      <c r="BU889" s="3189"/>
      <c r="BV889" s="3189"/>
      <c r="BW889" s="3189"/>
      <c r="BX889" s="3189"/>
      <c r="BY889" s="3189"/>
      <c r="BZ889" s="3189"/>
      <c r="CA889" s="3143"/>
      <c r="CB889" s="3143"/>
      <c r="CC889" s="3143"/>
    </row>
    <row r="890" spans="1:81" ht="16.5" customHeight="1">
      <c r="A890" s="3143"/>
      <c r="B890" s="3143"/>
      <c r="C890" s="3143"/>
      <c r="D890" s="3143"/>
      <c r="E890" s="3143"/>
      <c r="F890" s="3143"/>
      <c r="G890" s="3143"/>
      <c r="H890" s="3143"/>
      <c r="I890" s="3143"/>
      <c r="J890" s="3143"/>
      <c r="K890" s="3143"/>
      <c r="L890" s="3098"/>
      <c r="M890" s="3098"/>
      <c r="N890" s="3098"/>
      <c r="O890" s="3098"/>
      <c r="P890" s="3098"/>
      <c r="Q890" s="3098"/>
      <c r="R890" s="3098"/>
      <c r="S890" s="3098"/>
      <c r="T890" s="3098"/>
      <c r="U890" s="3098"/>
      <c r="V890" s="3098"/>
      <c r="W890" s="3098"/>
      <c r="X890" s="3098"/>
      <c r="Y890" s="3098"/>
      <c r="Z890" s="3098"/>
      <c r="AA890" s="3098"/>
      <c r="AB890" s="3098"/>
      <c r="AC890" s="3098"/>
      <c r="AD890" s="3098"/>
      <c r="AE890" s="3098"/>
      <c r="AF890" s="3098"/>
      <c r="AG890" s="3098"/>
      <c r="AH890" s="3098"/>
      <c r="AI890" s="3098"/>
      <c r="AJ890" s="3098"/>
      <c r="AK890" s="3098"/>
      <c r="AL890" s="3098"/>
      <c r="AM890" s="3098"/>
      <c r="AN890" s="3098"/>
      <c r="AO890" s="3143"/>
      <c r="AP890" s="3143"/>
      <c r="AQ890" s="3143"/>
      <c r="AR890" s="3143"/>
      <c r="AS890" s="3143"/>
      <c r="AT890" s="3143"/>
      <c r="AU890" s="3143"/>
      <c r="AV890" s="3143"/>
      <c r="AW890" s="3143"/>
      <c r="AX890" s="3143"/>
      <c r="AY890" s="3143"/>
      <c r="AZ890" s="3143"/>
      <c r="BA890" s="3143"/>
      <c r="BB890" s="3143"/>
      <c r="BC890" s="3143"/>
      <c r="BD890" s="3143"/>
      <c r="BE890" s="3143"/>
      <c r="BF890" s="3143"/>
      <c r="BG890" s="3143"/>
      <c r="BH890" s="3143"/>
      <c r="BI890" s="3143"/>
      <c r="BJ890" s="3143"/>
      <c r="BK890" s="3143"/>
      <c r="BL890" s="3143"/>
      <c r="BM890" s="3143"/>
      <c r="BN890" s="3143"/>
      <c r="BO890" s="3143"/>
      <c r="BP890" s="3143"/>
      <c r="BQ890" s="3189"/>
      <c r="BR890" s="3189"/>
      <c r="BS890" s="3189"/>
      <c r="BT890" s="3189"/>
      <c r="BU890" s="3189"/>
      <c r="BV890" s="3189"/>
      <c r="BW890" s="3189"/>
      <c r="BX890" s="3189"/>
      <c r="BY890" s="3189"/>
      <c r="BZ890" s="3189"/>
      <c r="CA890" s="3143"/>
      <c r="CB890" s="3143"/>
      <c r="CC890" s="3143"/>
    </row>
    <row r="891" spans="1:81" ht="16.5" customHeight="1">
      <c r="A891" s="3143"/>
      <c r="B891" s="3143"/>
      <c r="C891" s="3143"/>
      <c r="D891" s="3143"/>
      <c r="E891" s="3143"/>
      <c r="F891" s="3143"/>
      <c r="G891" s="3143"/>
      <c r="H891" s="3143"/>
      <c r="I891" s="3143"/>
      <c r="J891" s="3143"/>
      <c r="K891" s="3143"/>
      <c r="L891" s="3098"/>
      <c r="M891" s="3098"/>
      <c r="N891" s="3098"/>
      <c r="O891" s="3098"/>
      <c r="P891" s="3098"/>
      <c r="Q891" s="3098"/>
      <c r="R891" s="3098"/>
      <c r="S891" s="3098"/>
      <c r="T891" s="3098"/>
      <c r="U891" s="3098"/>
      <c r="V891" s="3098"/>
      <c r="W891" s="3098"/>
      <c r="X891" s="3098"/>
      <c r="Y891" s="3098"/>
      <c r="Z891" s="3098"/>
      <c r="AA891" s="3098"/>
      <c r="AB891" s="3098"/>
      <c r="AC891" s="3098"/>
      <c r="AD891" s="3098"/>
      <c r="AE891" s="3098"/>
      <c r="AF891" s="3098"/>
      <c r="AG891" s="3098"/>
      <c r="AH891" s="3098"/>
      <c r="AI891" s="3098"/>
      <c r="AJ891" s="3098"/>
      <c r="AK891" s="3098"/>
      <c r="AL891" s="3098"/>
      <c r="AM891" s="3098"/>
      <c r="AN891" s="3098"/>
      <c r="AO891" s="3143"/>
      <c r="AP891" s="3143"/>
      <c r="AQ891" s="3143"/>
      <c r="AR891" s="3143"/>
      <c r="AS891" s="3143"/>
      <c r="AT891" s="3143"/>
      <c r="AU891" s="3143"/>
      <c r="AV891" s="3143"/>
      <c r="AW891" s="3143"/>
      <c r="AX891" s="3143"/>
      <c r="AY891" s="3143"/>
      <c r="AZ891" s="3143"/>
      <c r="BA891" s="3143"/>
      <c r="BB891" s="3143"/>
      <c r="BC891" s="3143"/>
      <c r="BD891" s="3143"/>
      <c r="BE891" s="3143"/>
      <c r="BF891" s="3143"/>
      <c r="BG891" s="3143"/>
      <c r="BH891" s="3143"/>
      <c r="BI891" s="3143"/>
      <c r="BJ891" s="3143"/>
      <c r="BK891" s="3143"/>
      <c r="BL891" s="3143"/>
      <c r="BM891" s="3143"/>
      <c r="BN891" s="3143"/>
      <c r="BO891" s="3143"/>
      <c r="BP891" s="3143"/>
      <c r="BQ891" s="3189"/>
      <c r="BR891" s="3189"/>
      <c r="BS891" s="3189"/>
      <c r="BT891" s="3189"/>
      <c r="BU891" s="3189"/>
      <c r="BV891" s="3189"/>
      <c r="BW891" s="3189"/>
      <c r="BX891" s="3189"/>
      <c r="BY891" s="3189"/>
      <c r="BZ891" s="3189"/>
      <c r="CA891" s="3143"/>
      <c r="CB891" s="3143"/>
      <c r="CC891" s="3143"/>
    </row>
    <row r="892" spans="1:81" ht="16.5" customHeight="1">
      <c r="A892" s="3143"/>
      <c r="B892" s="3143"/>
      <c r="C892" s="3143"/>
      <c r="D892" s="3143"/>
      <c r="E892" s="3143"/>
      <c r="F892" s="3143"/>
      <c r="G892" s="3143"/>
      <c r="H892" s="3143"/>
      <c r="I892" s="3143"/>
      <c r="J892" s="3143"/>
      <c r="K892" s="3143"/>
      <c r="L892" s="3098"/>
      <c r="M892" s="3098"/>
      <c r="N892" s="3098"/>
      <c r="O892" s="3098"/>
      <c r="P892" s="3098"/>
      <c r="Q892" s="3098"/>
      <c r="R892" s="3098"/>
      <c r="S892" s="3098"/>
      <c r="T892" s="3098"/>
      <c r="U892" s="3098"/>
      <c r="V892" s="3098"/>
      <c r="W892" s="3098"/>
      <c r="X892" s="3098"/>
      <c r="Y892" s="3098"/>
      <c r="Z892" s="3098"/>
      <c r="AA892" s="3098"/>
      <c r="AB892" s="3098"/>
      <c r="AC892" s="3098"/>
      <c r="AD892" s="3098"/>
      <c r="AE892" s="3098"/>
      <c r="AF892" s="3098"/>
      <c r="AG892" s="3098"/>
      <c r="AH892" s="3098"/>
      <c r="AI892" s="3098"/>
      <c r="AJ892" s="3098"/>
      <c r="AK892" s="3098"/>
      <c r="AL892" s="3098"/>
      <c r="AM892" s="3098"/>
      <c r="AN892" s="3098"/>
      <c r="AO892" s="3143"/>
      <c r="AP892" s="3143"/>
      <c r="AQ892" s="3143"/>
      <c r="AR892" s="3143"/>
      <c r="AS892" s="3143"/>
      <c r="AT892" s="3143"/>
      <c r="AU892" s="3143"/>
      <c r="AV892" s="3143"/>
      <c r="AW892" s="3143"/>
      <c r="AX892" s="3143"/>
      <c r="AY892" s="3143"/>
      <c r="AZ892" s="3143"/>
      <c r="BA892" s="3143"/>
      <c r="BB892" s="3143"/>
      <c r="BC892" s="3143"/>
      <c r="BD892" s="3143"/>
      <c r="BE892" s="3143"/>
      <c r="BF892" s="3143"/>
      <c r="BG892" s="3143"/>
      <c r="BH892" s="3143"/>
      <c r="BI892" s="3143"/>
      <c r="BJ892" s="3143"/>
      <c r="BK892" s="3143"/>
      <c r="BL892" s="3143"/>
      <c r="BM892" s="3143"/>
      <c r="BN892" s="3143"/>
      <c r="BO892" s="3143"/>
      <c r="BP892" s="3143"/>
      <c r="BQ892" s="3189"/>
      <c r="BR892" s="3189"/>
      <c r="BS892" s="3189"/>
      <c r="BT892" s="3189"/>
      <c r="BU892" s="3189"/>
      <c r="BV892" s="3189"/>
      <c r="BW892" s="3189"/>
      <c r="BX892" s="3189"/>
      <c r="BY892" s="3189"/>
      <c r="BZ892" s="3189"/>
      <c r="CA892" s="3143"/>
      <c r="CB892" s="3143"/>
      <c r="CC892" s="3143"/>
    </row>
    <row r="893" spans="1:81" ht="16.5" customHeight="1">
      <c r="A893" s="3143"/>
      <c r="B893" s="3143"/>
      <c r="C893" s="3143"/>
      <c r="D893" s="3143"/>
      <c r="E893" s="3143"/>
      <c r="F893" s="3143"/>
      <c r="G893" s="3143"/>
      <c r="H893" s="3143"/>
      <c r="I893" s="3143"/>
      <c r="J893" s="3143"/>
      <c r="K893" s="3143"/>
      <c r="L893" s="3098"/>
      <c r="M893" s="3098"/>
      <c r="N893" s="3098"/>
      <c r="O893" s="3098"/>
      <c r="P893" s="3098"/>
      <c r="Q893" s="3098"/>
      <c r="R893" s="3098"/>
      <c r="S893" s="3098"/>
      <c r="T893" s="3098"/>
      <c r="U893" s="3098"/>
      <c r="V893" s="3098"/>
      <c r="W893" s="3098"/>
      <c r="X893" s="3098"/>
      <c r="Y893" s="3098"/>
      <c r="Z893" s="3098"/>
      <c r="AA893" s="3098"/>
      <c r="AB893" s="3098"/>
      <c r="AC893" s="3098"/>
      <c r="AD893" s="3098"/>
      <c r="AE893" s="3098"/>
      <c r="AF893" s="3098"/>
      <c r="AG893" s="3098"/>
      <c r="AH893" s="3098"/>
      <c r="AI893" s="3098"/>
      <c r="AJ893" s="3098"/>
      <c r="AK893" s="3098"/>
      <c r="AL893" s="3098"/>
      <c r="AM893" s="3098"/>
      <c r="AN893" s="3098"/>
      <c r="AO893" s="3143"/>
      <c r="AP893" s="3143"/>
      <c r="AQ893" s="3143"/>
      <c r="AR893" s="3143"/>
      <c r="AS893" s="3143"/>
      <c r="AT893" s="3143"/>
      <c r="AU893" s="3143"/>
      <c r="AV893" s="3143"/>
      <c r="AW893" s="3143"/>
      <c r="AX893" s="3143"/>
      <c r="AY893" s="3143"/>
      <c r="AZ893" s="3143"/>
      <c r="BA893" s="3143"/>
      <c r="BB893" s="3143"/>
      <c r="BC893" s="3143"/>
      <c r="BD893" s="3143"/>
      <c r="BE893" s="3143"/>
      <c r="BF893" s="3143"/>
      <c r="BG893" s="3143"/>
      <c r="BH893" s="3143"/>
      <c r="BI893" s="3143"/>
      <c r="BJ893" s="3143"/>
      <c r="BK893" s="3143"/>
      <c r="BL893" s="3143"/>
      <c r="BM893" s="3143"/>
      <c r="BN893" s="3143"/>
      <c r="BO893" s="3143"/>
      <c r="BP893" s="3143"/>
      <c r="BQ893" s="3189"/>
      <c r="BR893" s="3189"/>
      <c r="BS893" s="3189"/>
      <c r="BT893" s="3189"/>
      <c r="BU893" s="3189"/>
      <c r="BV893" s="3189"/>
      <c r="BW893" s="3189"/>
      <c r="BX893" s="3189"/>
      <c r="BY893" s="3189"/>
      <c r="BZ893" s="3189"/>
      <c r="CA893" s="3143"/>
      <c r="CB893" s="3143"/>
      <c r="CC893" s="3143"/>
    </row>
    <row r="894" spans="1:81" ht="16.5" customHeight="1">
      <c r="A894" s="3143"/>
      <c r="B894" s="3143"/>
      <c r="C894" s="3143"/>
      <c r="D894" s="3143"/>
      <c r="E894" s="3143"/>
      <c r="F894" s="3143"/>
      <c r="G894" s="3143"/>
      <c r="H894" s="3143"/>
      <c r="I894" s="3143"/>
      <c r="J894" s="3143"/>
      <c r="K894" s="3143"/>
      <c r="L894" s="3098"/>
      <c r="M894" s="3098"/>
      <c r="N894" s="3098"/>
      <c r="O894" s="3098"/>
      <c r="P894" s="3098"/>
      <c r="Q894" s="3098"/>
      <c r="R894" s="3098"/>
      <c r="S894" s="3098"/>
      <c r="T894" s="3098"/>
      <c r="U894" s="3098"/>
      <c r="V894" s="3098"/>
      <c r="W894" s="3098"/>
      <c r="X894" s="3098"/>
      <c r="Y894" s="3098"/>
      <c r="Z894" s="3098"/>
      <c r="AA894" s="3098"/>
      <c r="AB894" s="3098"/>
      <c r="AC894" s="3098"/>
      <c r="AD894" s="3098"/>
      <c r="AE894" s="3098"/>
      <c r="AF894" s="3098"/>
      <c r="AG894" s="3098"/>
      <c r="AH894" s="3098"/>
      <c r="AI894" s="3098"/>
      <c r="AJ894" s="3098"/>
      <c r="AK894" s="3098"/>
      <c r="AL894" s="3098"/>
      <c r="AM894" s="3098"/>
      <c r="AN894" s="3098"/>
      <c r="AO894" s="3143"/>
      <c r="AP894" s="3143"/>
      <c r="AQ894" s="3143"/>
      <c r="AR894" s="3143"/>
      <c r="AS894" s="3143"/>
      <c r="AT894" s="3143"/>
      <c r="AU894" s="3143"/>
      <c r="AV894" s="3143"/>
      <c r="AW894" s="3143"/>
      <c r="AX894" s="3143"/>
      <c r="AY894" s="3143"/>
      <c r="AZ894" s="3143"/>
      <c r="BA894" s="3143"/>
      <c r="BB894" s="3143"/>
      <c r="BC894" s="3143"/>
      <c r="BD894" s="3143"/>
      <c r="BE894" s="3143"/>
      <c r="BF894" s="3143"/>
      <c r="BG894" s="3143"/>
      <c r="BH894" s="3143"/>
      <c r="BI894" s="3143"/>
      <c r="BJ894" s="3143"/>
      <c r="BK894" s="3143"/>
      <c r="BL894" s="3143"/>
      <c r="BM894" s="3143"/>
      <c r="BN894" s="3143"/>
      <c r="BO894" s="3143"/>
      <c r="BP894" s="3143"/>
      <c r="BQ894" s="3189"/>
      <c r="BR894" s="3189"/>
      <c r="BS894" s="3189"/>
      <c r="BT894" s="3189"/>
      <c r="BU894" s="3189"/>
      <c r="BV894" s="3189"/>
      <c r="BW894" s="3189"/>
      <c r="BX894" s="3189"/>
      <c r="BY894" s="3189"/>
      <c r="BZ894" s="3189"/>
      <c r="CA894" s="3143"/>
      <c r="CB894" s="3143"/>
      <c r="CC894" s="3143"/>
    </row>
    <row r="895" spans="1:81" ht="16.5" customHeight="1">
      <c r="A895" s="3143"/>
      <c r="B895" s="3143"/>
      <c r="C895" s="3143"/>
      <c r="D895" s="3143"/>
      <c r="E895" s="3143"/>
      <c r="F895" s="3143"/>
      <c r="G895" s="3143"/>
      <c r="H895" s="3143"/>
      <c r="I895" s="3143"/>
      <c r="J895" s="3143"/>
      <c r="K895" s="3143"/>
      <c r="L895" s="3098"/>
      <c r="M895" s="3098"/>
      <c r="N895" s="3098"/>
      <c r="O895" s="3098"/>
      <c r="P895" s="3098"/>
      <c r="Q895" s="3098"/>
      <c r="R895" s="3098"/>
      <c r="S895" s="3098"/>
      <c r="T895" s="3098"/>
      <c r="U895" s="3098"/>
      <c r="V895" s="3098"/>
      <c r="W895" s="3098"/>
      <c r="X895" s="3098"/>
      <c r="Y895" s="3098"/>
      <c r="Z895" s="3098"/>
      <c r="AA895" s="3098"/>
      <c r="AB895" s="3098"/>
      <c r="AC895" s="3098"/>
      <c r="AD895" s="3098"/>
      <c r="AE895" s="3098"/>
      <c r="AF895" s="3098"/>
      <c r="AG895" s="3098"/>
      <c r="AH895" s="3098"/>
      <c r="AI895" s="3098"/>
      <c r="AJ895" s="3098"/>
      <c r="AK895" s="3098"/>
      <c r="AL895" s="3098"/>
      <c r="AM895" s="3098"/>
      <c r="AN895" s="3098"/>
      <c r="AO895" s="3143"/>
      <c r="AP895" s="3143"/>
      <c r="AQ895" s="3143"/>
      <c r="AR895" s="3143"/>
      <c r="AS895" s="3143"/>
      <c r="AT895" s="3143"/>
      <c r="AU895" s="3143"/>
      <c r="AV895" s="3143"/>
      <c r="AW895" s="3143"/>
      <c r="AX895" s="3143"/>
      <c r="AY895" s="3143"/>
      <c r="AZ895" s="3143"/>
      <c r="BA895" s="3143"/>
      <c r="BB895" s="3143"/>
      <c r="BC895" s="3143"/>
      <c r="BD895" s="3143"/>
      <c r="BE895" s="3143"/>
      <c r="BF895" s="3143"/>
      <c r="BG895" s="3143"/>
      <c r="BH895" s="3143"/>
      <c r="BI895" s="3143"/>
      <c r="BJ895" s="3143"/>
      <c r="BK895" s="3143"/>
      <c r="BL895" s="3143"/>
      <c r="BM895" s="3143"/>
      <c r="BN895" s="3143"/>
      <c r="BO895" s="3143"/>
      <c r="BP895" s="3143"/>
      <c r="BQ895" s="3189"/>
      <c r="BR895" s="3189"/>
      <c r="BS895" s="3189"/>
      <c r="BT895" s="3189"/>
      <c r="BU895" s="3189"/>
      <c r="BV895" s="3189"/>
      <c r="BW895" s="3189"/>
      <c r="BX895" s="3189"/>
      <c r="BY895" s="3189"/>
      <c r="BZ895" s="3189"/>
      <c r="CA895" s="3143"/>
      <c r="CB895" s="3143"/>
      <c r="CC895" s="3143"/>
    </row>
    <row r="896" spans="1:81" ht="16.5" customHeight="1">
      <c r="A896" s="3143"/>
      <c r="B896" s="3143"/>
      <c r="C896" s="3143"/>
      <c r="D896" s="3143"/>
      <c r="E896" s="3143"/>
      <c r="F896" s="3143"/>
      <c r="G896" s="3143"/>
      <c r="H896" s="3143"/>
      <c r="I896" s="3143"/>
      <c r="J896" s="3143"/>
      <c r="K896" s="3143"/>
      <c r="L896" s="3098"/>
      <c r="M896" s="3098"/>
      <c r="N896" s="3098"/>
      <c r="O896" s="3098"/>
      <c r="P896" s="3098"/>
      <c r="Q896" s="3098"/>
      <c r="R896" s="3098"/>
      <c r="S896" s="3098"/>
      <c r="T896" s="3098"/>
      <c r="U896" s="3098"/>
      <c r="V896" s="3098"/>
      <c r="W896" s="3098"/>
      <c r="X896" s="3098"/>
      <c r="Y896" s="3098"/>
      <c r="Z896" s="3098"/>
      <c r="AA896" s="3098"/>
      <c r="AB896" s="3098"/>
      <c r="AC896" s="3098"/>
      <c r="AD896" s="3098"/>
      <c r="AE896" s="3098"/>
      <c r="AF896" s="3098"/>
      <c r="AG896" s="3098"/>
      <c r="AH896" s="3098"/>
      <c r="AI896" s="3098"/>
      <c r="AJ896" s="3098"/>
      <c r="AK896" s="3098"/>
      <c r="AL896" s="3098"/>
      <c r="AM896" s="3098"/>
      <c r="AN896" s="3098"/>
      <c r="AO896" s="3143"/>
      <c r="AP896" s="3143"/>
      <c r="AQ896" s="3143"/>
      <c r="AR896" s="3143"/>
      <c r="AS896" s="3143"/>
      <c r="AT896" s="3143"/>
      <c r="AU896" s="3143"/>
      <c r="AV896" s="3143"/>
      <c r="AW896" s="3143"/>
      <c r="AX896" s="3143"/>
      <c r="AY896" s="3143"/>
      <c r="AZ896" s="3143"/>
      <c r="BA896" s="3143"/>
      <c r="BB896" s="3143"/>
      <c r="BC896" s="3143"/>
      <c r="BD896" s="3143"/>
      <c r="BE896" s="3143"/>
      <c r="BF896" s="3143"/>
      <c r="BG896" s="3143"/>
      <c r="BH896" s="3143"/>
      <c r="BI896" s="3143"/>
      <c r="BJ896" s="3143"/>
      <c r="BK896" s="3143"/>
      <c r="BL896" s="3143"/>
      <c r="BM896" s="3143"/>
      <c r="BN896" s="3143"/>
      <c r="BO896" s="3143"/>
      <c r="BP896" s="3143"/>
      <c r="BQ896" s="3189"/>
      <c r="BR896" s="3189"/>
      <c r="BS896" s="3189"/>
      <c r="BT896" s="3189"/>
      <c r="BU896" s="3189"/>
      <c r="BV896" s="3189"/>
      <c r="BW896" s="3189"/>
      <c r="BX896" s="3189"/>
      <c r="BY896" s="3189"/>
      <c r="BZ896" s="3189"/>
      <c r="CA896" s="3143"/>
      <c r="CB896" s="3143"/>
      <c r="CC896" s="3143"/>
    </row>
    <row r="897" spans="1:81" ht="16.5" customHeight="1">
      <c r="A897" s="3143"/>
      <c r="B897" s="3143"/>
      <c r="C897" s="3143"/>
      <c r="D897" s="3143"/>
      <c r="E897" s="3143"/>
      <c r="F897" s="3143"/>
      <c r="G897" s="3143"/>
      <c r="H897" s="3143"/>
      <c r="I897" s="3143"/>
      <c r="J897" s="3143"/>
      <c r="K897" s="3143"/>
      <c r="L897" s="3098"/>
      <c r="M897" s="3098"/>
      <c r="N897" s="3098"/>
      <c r="O897" s="3098"/>
      <c r="P897" s="3098"/>
      <c r="Q897" s="3098"/>
      <c r="R897" s="3098"/>
      <c r="S897" s="3098"/>
      <c r="T897" s="3098"/>
      <c r="U897" s="3098"/>
      <c r="V897" s="3098"/>
      <c r="W897" s="3098"/>
      <c r="X897" s="3098"/>
      <c r="Y897" s="3098"/>
      <c r="Z897" s="3098"/>
      <c r="AA897" s="3098"/>
      <c r="AB897" s="3098"/>
      <c r="AC897" s="3098"/>
      <c r="AD897" s="3098"/>
      <c r="AE897" s="3098"/>
      <c r="AF897" s="3098"/>
      <c r="AG897" s="3098"/>
      <c r="AH897" s="3098"/>
      <c r="AI897" s="3098"/>
      <c r="AJ897" s="3098"/>
      <c r="AK897" s="3098"/>
      <c r="AL897" s="3098"/>
      <c r="AM897" s="3098"/>
      <c r="AN897" s="3098"/>
      <c r="AO897" s="3143"/>
      <c r="AP897" s="3143"/>
      <c r="AQ897" s="3143"/>
      <c r="AR897" s="3143"/>
      <c r="AS897" s="3143"/>
      <c r="AT897" s="3143"/>
      <c r="AU897" s="3143"/>
      <c r="AV897" s="3143"/>
      <c r="AW897" s="3143"/>
      <c r="AX897" s="3143"/>
      <c r="AY897" s="3143"/>
      <c r="AZ897" s="3143"/>
      <c r="BA897" s="3143"/>
      <c r="BB897" s="3143"/>
      <c r="BC897" s="3143"/>
      <c r="BD897" s="3143"/>
      <c r="BE897" s="3143"/>
      <c r="BF897" s="3143"/>
      <c r="BG897" s="3143"/>
      <c r="BH897" s="3143"/>
      <c r="BI897" s="3143"/>
      <c r="BJ897" s="3143"/>
      <c r="BK897" s="3143"/>
      <c r="BL897" s="3143"/>
      <c r="BM897" s="3143"/>
      <c r="BN897" s="3143"/>
      <c r="BO897" s="3143"/>
      <c r="BP897" s="3143"/>
      <c r="BQ897" s="3189"/>
      <c r="BR897" s="3189"/>
      <c r="BS897" s="3189"/>
      <c r="BT897" s="3189"/>
      <c r="BU897" s="3189"/>
      <c r="BV897" s="3189"/>
      <c r="BW897" s="3189"/>
      <c r="BX897" s="3189"/>
      <c r="BY897" s="3189"/>
      <c r="BZ897" s="3189"/>
      <c r="CA897" s="3143"/>
      <c r="CB897" s="3143"/>
      <c r="CC897" s="3143"/>
    </row>
    <row r="898" spans="1:81" ht="16.5" customHeight="1">
      <c r="A898" s="3143"/>
      <c r="B898" s="3143"/>
      <c r="C898" s="3143"/>
      <c r="D898" s="3143"/>
      <c r="E898" s="3143"/>
      <c r="F898" s="3143"/>
      <c r="G898" s="3143"/>
      <c r="H898" s="3143"/>
      <c r="I898" s="3143"/>
      <c r="J898" s="3143"/>
      <c r="K898" s="3143"/>
      <c r="L898" s="3098"/>
      <c r="M898" s="3098"/>
      <c r="N898" s="3098"/>
      <c r="O898" s="3098"/>
      <c r="P898" s="3098"/>
      <c r="Q898" s="3098"/>
      <c r="R898" s="3098"/>
      <c r="S898" s="3098"/>
      <c r="T898" s="3098"/>
      <c r="U898" s="3098"/>
      <c r="V898" s="3098"/>
      <c r="W898" s="3098"/>
      <c r="X898" s="3098"/>
      <c r="Y898" s="3098"/>
      <c r="Z898" s="3098"/>
      <c r="AA898" s="3098"/>
      <c r="AB898" s="3098"/>
      <c r="AC898" s="3098"/>
      <c r="AD898" s="3098"/>
      <c r="AE898" s="3098"/>
      <c r="AF898" s="3098"/>
      <c r="AG898" s="3098"/>
      <c r="AH898" s="3098"/>
      <c r="AI898" s="3098"/>
      <c r="AJ898" s="3098"/>
      <c r="AK898" s="3098"/>
      <c r="AL898" s="3098"/>
      <c r="AM898" s="3098"/>
      <c r="AN898" s="3098"/>
      <c r="AO898" s="3143"/>
      <c r="AP898" s="3143"/>
      <c r="AQ898" s="3143"/>
      <c r="AR898" s="3143"/>
      <c r="AS898" s="3143"/>
      <c r="AT898" s="3143"/>
      <c r="AU898" s="3143"/>
      <c r="AV898" s="3143"/>
      <c r="AW898" s="3143"/>
      <c r="AX898" s="3143"/>
      <c r="AY898" s="3143"/>
      <c r="AZ898" s="3143"/>
      <c r="BA898" s="3143"/>
      <c r="BB898" s="3143"/>
      <c r="BC898" s="3143"/>
      <c r="BD898" s="3143"/>
      <c r="BE898" s="3143"/>
      <c r="BF898" s="3143"/>
      <c r="BG898" s="3143"/>
      <c r="BH898" s="3143"/>
      <c r="BI898" s="3143"/>
      <c r="BJ898" s="3143"/>
      <c r="BK898" s="3143"/>
      <c r="BL898" s="3143"/>
      <c r="BM898" s="3143"/>
      <c r="BN898" s="3143"/>
      <c r="BO898" s="3143"/>
      <c r="BP898" s="3143"/>
      <c r="BQ898" s="3189"/>
      <c r="BR898" s="3189"/>
      <c r="BS898" s="3189"/>
      <c r="BT898" s="3189"/>
      <c r="BU898" s="3189"/>
      <c r="BV898" s="3189"/>
      <c r="BW898" s="3189"/>
      <c r="BX898" s="3189"/>
      <c r="BY898" s="3189"/>
      <c r="BZ898" s="3189"/>
      <c r="CA898" s="3143"/>
      <c r="CB898" s="3143"/>
      <c r="CC898" s="3143"/>
    </row>
    <row r="899" spans="1:81" ht="16.5" customHeight="1">
      <c r="A899" s="3143"/>
      <c r="B899" s="3143"/>
      <c r="C899" s="3143"/>
      <c r="D899" s="3143"/>
      <c r="E899" s="3143"/>
      <c r="F899" s="3143"/>
      <c r="G899" s="3143"/>
      <c r="H899" s="3143"/>
      <c r="I899" s="3143"/>
      <c r="J899" s="3143"/>
      <c r="K899" s="3143"/>
      <c r="L899" s="3098"/>
      <c r="M899" s="3098"/>
      <c r="N899" s="3098"/>
      <c r="O899" s="3098"/>
      <c r="P899" s="3098"/>
      <c r="Q899" s="3098"/>
      <c r="R899" s="3098"/>
      <c r="S899" s="3098"/>
      <c r="T899" s="3098"/>
      <c r="U899" s="3098"/>
      <c r="V899" s="3098"/>
      <c r="W899" s="3098"/>
      <c r="X899" s="3098"/>
      <c r="Y899" s="3098"/>
      <c r="Z899" s="3098"/>
      <c r="AA899" s="3098"/>
      <c r="AB899" s="3098"/>
      <c r="AC899" s="3098"/>
      <c r="AD899" s="3098"/>
      <c r="AE899" s="3098"/>
      <c r="AF899" s="3098"/>
      <c r="AG899" s="3098"/>
      <c r="AH899" s="3098"/>
      <c r="AI899" s="3098"/>
      <c r="AJ899" s="3098"/>
      <c r="AK899" s="3098"/>
      <c r="AL899" s="3098"/>
      <c r="AM899" s="3098"/>
      <c r="AN899" s="3098"/>
      <c r="AO899" s="3143"/>
      <c r="AP899" s="3143"/>
      <c r="AQ899" s="3143"/>
      <c r="AR899" s="3143"/>
      <c r="AS899" s="3143"/>
      <c r="AT899" s="3143"/>
      <c r="AU899" s="3143"/>
      <c r="AV899" s="3143"/>
      <c r="AW899" s="3143"/>
      <c r="AX899" s="3143"/>
      <c r="AY899" s="3143"/>
      <c r="AZ899" s="3143"/>
      <c r="BA899" s="3143"/>
      <c r="BB899" s="3143"/>
      <c r="BC899" s="3143"/>
      <c r="BD899" s="3143"/>
      <c r="BE899" s="3143"/>
      <c r="BF899" s="3143"/>
      <c r="BG899" s="3143"/>
      <c r="BH899" s="3143"/>
      <c r="BI899" s="3143"/>
      <c r="BJ899" s="3143"/>
      <c r="BK899" s="3143"/>
      <c r="BL899" s="3143"/>
      <c r="BM899" s="3143"/>
      <c r="BN899" s="3143"/>
      <c r="BO899" s="3143"/>
      <c r="BP899" s="3143"/>
      <c r="BQ899" s="3189"/>
      <c r="BR899" s="3189"/>
      <c r="BS899" s="3189"/>
      <c r="BT899" s="3189"/>
      <c r="BU899" s="3189"/>
      <c r="BV899" s="3189"/>
      <c r="BW899" s="3189"/>
      <c r="BX899" s="3189"/>
      <c r="BY899" s="3189"/>
      <c r="BZ899" s="3189"/>
      <c r="CA899" s="3143"/>
      <c r="CB899" s="3143"/>
      <c r="CC899" s="3143"/>
    </row>
    <row r="900" spans="1:81" ht="16.5" customHeight="1">
      <c r="A900" s="3143"/>
      <c r="B900" s="3143"/>
      <c r="C900" s="3143"/>
      <c r="D900" s="3143"/>
      <c r="E900" s="3143"/>
      <c r="F900" s="3143"/>
      <c r="G900" s="3143"/>
      <c r="H900" s="3143"/>
      <c r="I900" s="3143"/>
      <c r="J900" s="3143"/>
      <c r="K900" s="3143"/>
      <c r="L900" s="3098"/>
      <c r="M900" s="3098"/>
      <c r="N900" s="3098"/>
      <c r="O900" s="3098"/>
      <c r="P900" s="3098"/>
      <c r="Q900" s="3098"/>
      <c r="R900" s="3098"/>
      <c r="S900" s="3098"/>
      <c r="T900" s="3098"/>
      <c r="U900" s="3098"/>
      <c r="V900" s="3098"/>
      <c r="W900" s="3098"/>
      <c r="X900" s="3098"/>
      <c r="Y900" s="3098"/>
      <c r="Z900" s="3098"/>
      <c r="AA900" s="3098"/>
      <c r="AB900" s="3098"/>
      <c r="AC900" s="3098"/>
      <c r="AD900" s="3098"/>
      <c r="AE900" s="3098"/>
      <c r="AF900" s="3098"/>
      <c r="AG900" s="3098"/>
      <c r="AH900" s="3098"/>
      <c r="AI900" s="3098"/>
      <c r="AJ900" s="3098"/>
      <c r="AK900" s="3098"/>
      <c r="AL900" s="3098"/>
      <c r="AM900" s="3098"/>
      <c r="AN900" s="3098"/>
      <c r="AO900" s="3143"/>
      <c r="AP900" s="3143"/>
      <c r="AQ900" s="3143"/>
      <c r="AR900" s="3143"/>
      <c r="AS900" s="3143"/>
      <c r="AT900" s="3143"/>
      <c r="AU900" s="3143"/>
      <c r="AV900" s="3143"/>
      <c r="AW900" s="3143"/>
      <c r="AX900" s="3143"/>
      <c r="AY900" s="3143"/>
      <c r="AZ900" s="3143"/>
      <c r="BA900" s="3143"/>
      <c r="BB900" s="3143"/>
      <c r="BC900" s="3143"/>
      <c r="BD900" s="3143"/>
      <c r="BE900" s="3143"/>
      <c r="BF900" s="3143"/>
      <c r="BG900" s="3143"/>
      <c r="BH900" s="3143"/>
      <c r="BI900" s="3143"/>
      <c r="BJ900" s="3143"/>
      <c r="BK900" s="3143"/>
      <c r="BL900" s="3143"/>
      <c r="BM900" s="3143"/>
      <c r="BN900" s="3143"/>
      <c r="BO900" s="3143"/>
      <c r="BP900" s="3143"/>
      <c r="BQ900" s="3189"/>
      <c r="BR900" s="3189"/>
      <c r="BS900" s="3189"/>
      <c r="BT900" s="3189"/>
      <c r="BU900" s="3189"/>
      <c r="BV900" s="3189"/>
      <c r="BW900" s="3189"/>
      <c r="BX900" s="3189"/>
      <c r="BY900" s="3189"/>
      <c r="BZ900" s="3189"/>
      <c r="CA900" s="3143"/>
      <c r="CB900" s="3143"/>
      <c r="CC900" s="3143"/>
    </row>
    <row r="901" spans="1:81" ht="16.5" customHeight="1">
      <c r="A901" s="3143"/>
      <c r="B901" s="3143"/>
      <c r="C901" s="3143"/>
      <c r="D901" s="3143"/>
      <c r="E901" s="3143"/>
      <c r="F901" s="3143"/>
      <c r="G901" s="3143"/>
      <c r="H901" s="3143"/>
      <c r="I901" s="3143"/>
      <c r="J901" s="3143"/>
      <c r="K901" s="3143"/>
      <c r="L901" s="3098"/>
      <c r="M901" s="3098"/>
      <c r="N901" s="3098"/>
      <c r="O901" s="3098"/>
      <c r="P901" s="3098"/>
      <c r="Q901" s="3098"/>
      <c r="R901" s="3098"/>
      <c r="S901" s="3098"/>
      <c r="T901" s="3098"/>
      <c r="U901" s="3098"/>
      <c r="V901" s="3098"/>
      <c r="W901" s="3098"/>
      <c r="X901" s="3098"/>
      <c r="Y901" s="3098"/>
      <c r="Z901" s="3098"/>
      <c r="AA901" s="3098"/>
      <c r="AB901" s="3098"/>
      <c r="AC901" s="3098"/>
      <c r="AD901" s="3098"/>
      <c r="AE901" s="3098"/>
      <c r="AF901" s="3098"/>
      <c r="AG901" s="3098"/>
      <c r="AH901" s="3098"/>
      <c r="AI901" s="3098"/>
      <c r="AJ901" s="3098"/>
      <c r="AK901" s="3098"/>
      <c r="AL901" s="3098"/>
      <c r="AM901" s="3098"/>
      <c r="AN901" s="3098"/>
      <c r="AO901" s="3143"/>
      <c r="AP901" s="3143"/>
      <c r="AQ901" s="3143"/>
      <c r="AR901" s="3143"/>
      <c r="AS901" s="3143"/>
      <c r="AT901" s="3143"/>
      <c r="AU901" s="3143"/>
      <c r="AV901" s="3143"/>
      <c r="AW901" s="3143"/>
      <c r="AX901" s="3143"/>
      <c r="AY901" s="3143"/>
      <c r="AZ901" s="3143"/>
      <c r="BA901" s="3143"/>
      <c r="BB901" s="3143"/>
      <c r="BC901" s="3143"/>
      <c r="BD901" s="3143"/>
      <c r="BE901" s="3143"/>
      <c r="BF901" s="3143"/>
      <c r="BG901" s="3143"/>
      <c r="BH901" s="3143"/>
      <c r="BI901" s="3143"/>
      <c r="BJ901" s="3143"/>
      <c r="BK901" s="3143"/>
      <c r="BL901" s="3143"/>
      <c r="BM901" s="3143"/>
      <c r="BN901" s="3143"/>
      <c r="BO901" s="3143"/>
      <c r="BP901" s="3143"/>
      <c r="BQ901" s="3189"/>
      <c r="BR901" s="3189"/>
      <c r="BS901" s="3189"/>
      <c r="BT901" s="3189"/>
      <c r="BU901" s="3189"/>
      <c r="BV901" s="3189"/>
      <c r="BW901" s="3189"/>
      <c r="BX901" s="3189"/>
      <c r="BY901" s="3189"/>
      <c r="BZ901" s="3189"/>
      <c r="CA901" s="3143"/>
      <c r="CB901" s="3143"/>
      <c r="CC901" s="3143"/>
    </row>
    <row r="902" spans="1:81" ht="16.5" customHeight="1">
      <c r="A902" s="3143"/>
      <c r="B902" s="3143"/>
      <c r="C902" s="3143"/>
      <c r="D902" s="3143"/>
      <c r="E902" s="3143"/>
      <c r="F902" s="3143"/>
      <c r="G902" s="3143"/>
      <c r="H902" s="3143"/>
      <c r="I902" s="3143"/>
      <c r="J902" s="3143"/>
      <c r="K902" s="3143"/>
      <c r="L902" s="3098"/>
      <c r="M902" s="3098"/>
      <c r="N902" s="3098"/>
      <c r="O902" s="3098"/>
      <c r="P902" s="3098"/>
      <c r="Q902" s="3098"/>
      <c r="R902" s="3098"/>
      <c r="S902" s="3098"/>
      <c r="T902" s="3098"/>
      <c r="U902" s="3098"/>
      <c r="V902" s="3098"/>
      <c r="W902" s="3098"/>
      <c r="X902" s="3098"/>
      <c r="Y902" s="3098"/>
      <c r="Z902" s="3098"/>
      <c r="AA902" s="3098"/>
      <c r="AB902" s="3098"/>
      <c r="AC902" s="3098"/>
      <c r="AD902" s="3098"/>
      <c r="AE902" s="3098"/>
      <c r="AF902" s="3098"/>
      <c r="AG902" s="3098"/>
      <c r="AH902" s="3098"/>
      <c r="AI902" s="3098"/>
      <c r="AJ902" s="3098"/>
      <c r="AK902" s="3098"/>
      <c r="AL902" s="3098"/>
      <c r="AM902" s="3098"/>
      <c r="AN902" s="3098"/>
      <c r="AO902" s="3143"/>
      <c r="AP902" s="3143"/>
      <c r="AQ902" s="3143"/>
      <c r="AR902" s="3143"/>
      <c r="AS902" s="3143"/>
      <c r="AT902" s="3143"/>
      <c r="AU902" s="3143"/>
      <c r="AV902" s="3143"/>
      <c r="AW902" s="3143"/>
      <c r="AX902" s="3143"/>
      <c r="AY902" s="3143"/>
      <c r="AZ902" s="3143"/>
      <c r="BA902" s="3143"/>
      <c r="BB902" s="3143"/>
      <c r="BC902" s="3143"/>
      <c r="BD902" s="3143"/>
      <c r="BE902" s="3143"/>
      <c r="BF902" s="3143"/>
      <c r="BG902" s="3143"/>
      <c r="BH902" s="3143"/>
      <c r="BI902" s="3143"/>
      <c r="BJ902" s="3143"/>
      <c r="BK902" s="3143"/>
      <c r="BL902" s="3143"/>
      <c r="BM902" s="3143"/>
      <c r="BN902" s="3143"/>
      <c r="BO902" s="3143"/>
      <c r="BP902" s="3143"/>
      <c r="BQ902" s="3189"/>
      <c r="BR902" s="3189"/>
      <c r="BS902" s="3189"/>
      <c r="BT902" s="3189"/>
      <c r="BU902" s="3189"/>
      <c r="BV902" s="3189"/>
      <c r="BW902" s="3189"/>
      <c r="BX902" s="3189"/>
      <c r="BY902" s="3189"/>
      <c r="BZ902" s="3189"/>
      <c r="CA902" s="3143"/>
      <c r="CB902" s="3143"/>
      <c r="CC902" s="3143"/>
    </row>
    <row r="903" spans="1:81" ht="16.5" customHeight="1">
      <c r="A903" s="3143"/>
      <c r="B903" s="3143"/>
      <c r="C903" s="3143"/>
      <c r="D903" s="3143"/>
      <c r="E903" s="3143"/>
      <c r="F903" s="3143"/>
      <c r="G903" s="3143"/>
      <c r="H903" s="3143"/>
      <c r="I903" s="3143"/>
      <c r="J903" s="3143"/>
      <c r="K903" s="3143"/>
      <c r="L903" s="3098"/>
      <c r="M903" s="3098"/>
      <c r="N903" s="3098"/>
      <c r="O903" s="3098"/>
      <c r="P903" s="3098"/>
      <c r="Q903" s="3098"/>
      <c r="R903" s="3098"/>
      <c r="S903" s="3098"/>
      <c r="T903" s="3098"/>
      <c r="U903" s="3098"/>
      <c r="V903" s="3098"/>
      <c r="W903" s="3098"/>
      <c r="X903" s="3098"/>
      <c r="Y903" s="3098"/>
      <c r="Z903" s="3098"/>
      <c r="AA903" s="3098"/>
      <c r="AB903" s="3098"/>
      <c r="AC903" s="3098"/>
      <c r="AD903" s="3098"/>
      <c r="AE903" s="3098"/>
      <c r="AF903" s="3098"/>
      <c r="AG903" s="3098"/>
      <c r="AH903" s="3098"/>
      <c r="AI903" s="3098"/>
      <c r="AJ903" s="3098"/>
      <c r="AK903" s="3098"/>
      <c r="AL903" s="3098"/>
      <c r="AM903" s="3098"/>
      <c r="AN903" s="3098"/>
      <c r="AO903" s="3143"/>
      <c r="AP903" s="3143"/>
      <c r="AQ903" s="3143"/>
      <c r="AR903" s="3143"/>
      <c r="AS903" s="3143"/>
      <c r="AT903" s="3143"/>
      <c r="AU903" s="3143"/>
      <c r="AV903" s="3143"/>
      <c r="AW903" s="3143"/>
      <c r="AX903" s="3143"/>
      <c r="AY903" s="3143"/>
      <c r="AZ903" s="3143"/>
      <c r="BA903" s="3143"/>
      <c r="BB903" s="3143"/>
      <c r="BC903" s="3143"/>
      <c r="BD903" s="3143"/>
      <c r="BE903" s="3143"/>
      <c r="BF903" s="3143"/>
      <c r="BG903" s="3143"/>
      <c r="BH903" s="3143"/>
      <c r="BI903" s="3143"/>
      <c r="BJ903" s="3143"/>
      <c r="BK903" s="3143"/>
      <c r="BL903" s="3143"/>
      <c r="BM903" s="3143"/>
      <c r="BN903" s="3143"/>
      <c r="BO903" s="3143"/>
      <c r="BP903" s="3143"/>
      <c r="BQ903" s="3189"/>
      <c r="BR903" s="3189"/>
      <c r="BS903" s="3189"/>
      <c r="BT903" s="3189"/>
      <c r="BU903" s="3189"/>
      <c r="BV903" s="3189"/>
      <c r="BW903" s="3189"/>
      <c r="BX903" s="3189"/>
      <c r="BY903" s="3189"/>
      <c r="BZ903" s="3189"/>
      <c r="CA903" s="3143"/>
      <c r="CB903" s="3143"/>
      <c r="CC903" s="3143"/>
    </row>
    <row r="904" spans="1:81" ht="16.5" customHeight="1">
      <c r="A904" s="3143"/>
      <c r="B904" s="3143"/>
      <c r="C904" s="3143"/>
      <c r="D904" s="3143"/>
      <c r="E904" s="3143"/>
      <c r="F904" s="3143"/>
      <c r="G904" s="3143"/>
      <c r="H904" s="3143"/>
      <c r="I904" s="3143"/>
      <c r="J904" s="3143"/>
      <c r="K904" s="3143"/>
      <c r="L904" s="3098"/>
      <c r="M904" s="3098"/>
      <c r="N904" s="3098"/>
      <c r="O904" s="3098"/>
      <c r="P904" s="3098"/>
      <c r="Q904" s="3098"/>
      <c r="R904" s="3098"/>
      <c r="S904" s="3098"/>
      <c r="T904" s="3098"/>
      <c r="U904" s="3098"/>
      <c r="V904" s="3098"/>
      <c r="W904" s="3098"/>
      <c r="X904" s="3098"/>
      <c r="Y904" s="3098"/>
      <c r="Z904" s="3098"/>
      <c r="AA904" s="3098"/>
      <c r="AB904" s="3098"/>
      <c r="AC904" s="3098"/>
      <c r="AD904" s="3098"/>
      <c r="AE904" s="3098"/>
      <c r="AF904" s="3098"/>
      <c r="AG904" s="3098"/>
      <c r="AH904" s="3098"/>
      <c r="AI904" s="3098"/>
      <c r="AJ904" s="3098"/>
      <c r="AK904" s="3098"/>
      <c r="AL904" s="3098"/>
      <c r="AM904" s="3098"/>
      <c r="AN904" s="3098"/>
      <c r="AO904" s="3143"/>
      <c r="AP904" s="3143"/>
      <c r="AQ904" s="3143"/>
      <c r="AR904" s="3143"/>
      <c r="AS904" s="3143"/>
      <c r="AT904" s="3143"/>
      <c r="AU904" s="3143"/>
      <c r="AV904" s="3143"/>
      <c r="AW904" s="3143"/>
      <c r="AX904" s="3143"/>
      <c r="AY904" s="3143"/>
      <c r="AZ904" s="3143"/>
      <c r="BA904" s="3143"/>
      <c r="BB904" s="3143"/>
      <c r="BC904" s="3143"/>
      <c r="BD904" s="3143"/>
      <c r="BE904" s="3143"/>
      <c r="BF904" s="3143"/>
      <c r="BG904" s="3143"/>
      <c r="BH904" s="3143"/>
      <c r="BI904" s="3143"/>
      <c r="BJ904" s="3143"/>
      <c r="BK904" s="3143"/>
      <c r="BL904" s="3143"/>
      <c r="BM904" s="3143"/>
      <c r="BN904" s="3143"/>
      <c r="BO904" s="3143"/>
      <c r="BP904" s="3143"/>
      <c r="BQ904" s="3189"/>
      <c r="BR904" s="3189"/>
      <c r="BS904" s="3189"/>
      <c r="BT904" s="3189"/>
      <c r="BU904" s="3189"/>
      <c r="BV904" s="3189"/>
      <c r="BW904" s="3189"/>
      <c r="BX904" s="3189"/>
      <c r="BY904" s="3189"/>
      <c r="BZ904" s="3189"/>
      <c r="CA904" s="3143"/>
      <c r="CB904" s="3143"/>
      <c r="CC904" s="3143"/>
    </row>
    <row r="905" spans="1:81" ht="16.5" customHeight="1">
      <c r="A905" s="3143"/>
      <c r="B905" s="3143"/>
      <c r="C905" s="3143"/>
      <c r="D905" s="3143"/>
      <c r="E905" s="3143"/>
      <c r="F905" s="3143"/>
      <c r="G905" s="3143"/>
      <c r="H905" s="3143"/>
      <c r="I905" s="3143"/>
      <c r="J905" s="3143"/>
      <c r="K905" s="3143"/>
      <c r="L905" s="3098"/>
      <c r="M905" s="3098"/>
      <c r="N905" s="3098"/>
      <c r="O905" s="3098"/>
      <c r="P905" s="3098"/>
      <c r="Q905" s="3098"/>
      <c r="R905" s="3098"/>
      <c r="S905" s="3098"/>
      <c r="T905" s="3098"/>
      <c r="U905" s="3098"/>
      <c r="V905" s="3098"/>
      <c r="W905" s="3098"/>
      <c r="X905" s="3098"/>
      <c r="Y905" s="3098"/>
      <c r="Z905" s="3098"/>
      <c r="AA905" s="3098"/>
      <c r="AB905" s="3098"/>
      <c r="AC905" s="3098"/>
      <c r="AD905" s="3098"/>
      <c r="AE905" s="3098"/>
      <c r="AF905" s="3098"/>
      <c r="AG905" s="3098"/>
      <c r="AH905" s="3098"/>
      <c r="AI905" s="3098"/>
      <c r="AJ905" s="3098"/>
      <c r="AK905" s="3098"/>
      <c r="AL905" s="3098"/>
      <c r="AM905" s="3098"/>
      <c r="AN905" s="3098"/>
      <c r="AO905" s="3143"/>
      <c r="AP905" s="3143"/>
      <c r="AQ905" s="3143"/>
      <c r="AR905" s="3143"/>
      <c r="AS905" s="3143"/>
      <c r="AT905" s="3143"/>
      <c r="AU905" s="3143"/>
      <c r="AV905" s="3143"/>
      <c r="AW905" s="3143"/>
      <c r="AX905" s="3143"/>
      <c r="AY905" s="3143"/>
      <c r="AZ905" s="3143"/>
      <c r="BA905" s="3143"/>
      <c r="BB905" s="3143"/>
      <c r="BC905" s="3143"/>
      <c r="BD905" s="3143"/>
      <c r="BE905" s="3143"/>
      <c r="BF905" s="3143"/>
      <c r="BG905" s="3143"/>
      <c r="BH905" s="3143"/>
      <c r="BI905" s="3143"/>
      <c r="BJ905" s="3143"/>
      <c r="BK905" s="3143"/>
      <c r="BL905" s="3143"/>
      <c r="BM905" s="3143"/>
      <c r="BN905" s="3143"/>
      <c r="BO905" s="3143"/>
      <c r="BP905" s="3143"/>
      <c r="BQ905" s="3189"/>
      <c r="BR905" s="3189"/>
      <c r="BS905" s="3189"/>
      <c r="BT905" s="3189"/>
      <c r="BU905" s="3189"/>
      <c r="BV905" s="3189"/>
      <c r="BW905" s="3189"/>
      <c r="BX905" s="3189"/>
      <c r="BY905" s="3189"/>
      <c r="BZ905" s="3189"/>
      <c r="CA905" s="3143"/>
      <c r="CB905" s="3143"/>
      <c r="CC905" s="3143"/>
    </row>
    <row r="906" spans="1:81" ht="16.5" customHeight="1">
      <c r="A906" s="3143"/>
      <c r="B906" s="3143"/>
      <c r="C906" s="3143"/>
      <c r="D906" s="3143"/>
      <c r="E906" s="3143"/>
      <c r="F906" s="3143"/>
      <c r="G906" s="3143"/>
      <c r="H906" s="3143"/>
      <c r="I906" s="3143"/>
      <c r="J906" s="3143"/>
      <c r="K906" s="3143"/>
      <c r="L906" s="3098"/>
      <c r="M906" s="3098"/>
      <c r="N906" s="3098"/>
      <c r="O906" s="3098"/>
      <c r="P906" s="3098"/>
      <c r="Q906" s="3098"/>
      <c r="R906" s="3098"/>
      <c r="S906" s="3098"/>
      <c r="T906" s="3098"/>
      <c r="U906" s="3098"/>
      <c r="V906" s="3098"/>
      <c r="W906" s="3098"/>
      <c r="X906" s="3098"/>
      <c r="Y906" s="3098"/>
      <c r="Z906" s="3098"/>
      <c r="AA906" s="3098"/>
      <c r="AB906" s="3098"/>
      <c r="AC906" s="3098"/>
      <c r="AD906" s="3098"/>
      <c r="AE906" s="3098"/>
      <c r="AF906" s="3098"/>
      <c r="AG906" s="3098"/>
      <c r="AH906" s="3098"/>
      <c r="AI906" s="3098"/>
      <c r="AJ906" s="3098"/>
      <c r="AK906" s="3098"/>
      <c r="AL906" s="3098"/>
      <c r="AM906" s="3098"/>
      <c r="AN906" s="3098"/>
      <c r="AO906" s="3143"/>
      <c r="AP906" s="3143"/>
      <c r="AQ906" s="3143"/>
      <c r="AR906" s="3143"/>
      <c r="AS906" s="3143"/>
      <c r="AT906" s="3143"/>
      <c r="AU906" s="3143"/>
      <c r="AV906" s="3143"/>
      <c r="AW906" s="3143"/>
      <c r="AX906" s="3143"/>
      <c r="AY906" s="3143"/>
      <c r="AZ906" s="3143"/>
      <c r="BA906" s="3143"/>
      <c r="BB906" s="3143"/>
      <c r="BC906" s="3143"/>
      <c r="BD906" s="3143"/>
      <c r="BE906" s="3143"/>
      <c r="BF906" s="3143"/>
      <c r="BG906" s="3143"/>
      <c r="BH906" s="3143"/>
      <c r="BI906" s="3143"/>
      <c r="BJ906" s="3143"/>
      <c r="BK906" s="3143"/>
      <c r="BL906" s="3143"/>
      <c r="BM906" s="3143"/>
      <c r="BN906" s="3143"/>
      <c r="BO906" s="3143"/>
      <c r="BP906" s="3143"/>
      <c r="BQ906" s="3189"/>
      <c r="BR906" s="3189"/>
      <c r="BS906" s="3189"/>
      <c r="BT906" s="3189"/>
      <c r="BU906" s="3189"/>
      <c r="BV906" s="3189"/>
      <c r="BW906" s="3189"/>
      <c r="BX906" s="3189"/>
      <c r="BY906" s="3189"/>
      <c r="BZ906" s="3189"/>
      <c r="CA906" s="3143"/>
      <c r="CB906" s="3143"/>
      <c r="CC906" s="3143"/>
    </row>
    <row r="907" spans="1:81" ht="16.5" customHeight="1">
      <c r="A907" s="3143"/>
      <c r="B907" s="3143"/>
      <c r="C907" s="3143"/>
      <c r="D907" s="3143"/>
      <c r="E907" s="3143"/>
      <c r="F907" s="3143"/>
      <c r="G907" s="3143"/>
      <c r="H907" s="3143"/>
      <c r="I907" s="3143"/>
      <c r="J907" s="3143"/>
      <c r="K907" s="3143"/>
      <c r="L907" s="3098"/>
      <c r="M907" s="3098"/>
      <c r="N907" s="3098"/>
      <c r="O907" s="3098"/>
      <c r="P907" s="3098"/>
      <c r="Q907" s="3098"/>
      <c r="R907" s="3098"/>
      <c r="S907" s="3098"/>
      <c r="T907" s="3098"/>
      <c r="U907" s="3098"/>
      <c r="V907" s="3098"/>
      <c r="W907" s="3098"/>
      <c r="X907" s="3098"/>
      <c r="Y907" s="3098"/>
      <c r="Z907" s="3098"/>
      <c r="AA907" s="3098"/>
      <c r="AB907" s="3098"/>
      <c r="AC907" s="3098"/>
      <c r="AD907" s="3098"/>
      <c r="AE907" s="3098"/>
      <c r="AF907" s="3098"/>
      <c r="AG907" s="3098"/>
      <c r="AH907" s="3098"/>
      <c r="AI907" s="3098"/>
      <c r="AJ907" s="3098"/>
      <c r="AK907" s="3098"/>
      <c r="AL907" s="3098"/>
      <c r="AM907" s="3098"/>
      <c r="AN907" s="3098"/>
      <c r="AO907" s="3143"/>
      <c r="AP907" s="3143"/>
      <c r="AQ907" s="3143"/>
      <c r="AR907" s="3143"/>
      <c r="AS907" s="3143"/>
      <c r="AT907" s="3143"/>
      <c r="AU907" s="3143"/>
      <c r="AV907" s="3143"/>
      <c r="AW907" s="3143"/>
      <c r="AX907" s="3143"/>
      <c r="AY907" s="3143"/>
      <c r="AZ907" s="3143"/>
      <c r="BA907" s="3143"/>
      <c r="BB907" s="3143"/>
      <c r="BC907" s="3143"/>
      <c r="BD907" s="3143"/>
      <c r="BE907" s="3143"/>
      <c r="BF907" s="3143"/>
      <c r="BG907" s="3143"/>
      <c r="BH907" s="3143"/>
      <c r="BI907" s="3143"/>
      <c r="BJ907" s="3143"/>
      <c r="BK907" s="3143"/>
      <c r="BL907" s="3143"/>
      <c r="BM907" s="3143"/>
      <c r="BN907" s="3143"/>
      <c r="BO907" s="3143"/>
      <c r="BP907" s="3143"/>
      <c r="BQ907" s="3189"/>
      <c r="BR907" s="3189"/>
      <c r="BS907" s="3189"/>
      <c r="BT907" s="3189"/>
      <c r="BU907" s="3189"/>
      <c r="BV907" s="3189"/>
      <c r="BW907" s="3189"/>
      <c r="BX907" s="3189"/>
      <c r="BY907" s="3189"/>
      <c r="BZ907" s="3189"/>
      <c r="CA907" s="3143"/>
      <c r="CB907" s="3143"/>
      <c r="CC907" s="3143"/>
    </row>
    <row r="908" spans="1:81" ht="16.5" customHeight="1">
      <c r="A908" s="3143"/>
      <c r="B908" s="3143"/>
      <c r="C908" s="3143"/>
      <c r="D908" s="3143"/>
      <c r="E908" s="3143"/>
      <c r="F908" s="3143"/>
      <c r="G908" s="3143"/>
      <c r="H908" s="3143"/>
      <c r="I908" s="3143"/>
      <c r="J908" s="3143"/>
      <c r="K908" s="3143"/>
      <c r="L908" s="3098"/>
      <c r="M908" s="3098"/>
      <c r="N908" s="3098"/>
      <c r="O908" s="3098"/>
      <c r="P908" s="3098"/>
      <c r="Q908" s="3098"/>
      <c r="R908" s="3098"/>
      <c r="S908" s="3098"/>
      <c r="T908" s="3098"/>
      <c r="U908" s="3098"/>
      <c r="V908" s="3098"/>
      <c r="W908" s="3098"/>
      <c r="X908" s="3098"/>
      <c r="Y908" s="3098"/>
      <c r="Z908" s="3098"/>
      <c r="AA908" s="3098"/>
      <c r="AB908" s="3098"/>
      <c r="AC908" s="3098"/>
      <c r="AD908" s="3098"/>
      <c r="AE908" s="3098"/>
      <c r="AF908" s="3098"/>
      <c r="AG908" s="3098"/>
      <c r="AH908" s="3098"/>
      <c r="AI908" s="3098"/>
      <c r="AJ908" s="3098"/>
      <c r="AK908" s="3098"/>
      <c r="AL908" s="3098"/>
      <c r="AM908" s="3098"/>
      <c r="AN908" s="3098"/>
      <c r="AO908" s="3143"/>
      <c r="AP908" s="3143"/>
      <c r="AQ908" s="3143"/>
      <c r="AR908" s="3143"/>
      <c r="AS908" s="3143"/>
      <c r="AT908" s="3143"/>
      <c r="AU908" s="3143"/>
      <c r="AV908" s="3143"/>
      <c r="AW908" s="3143"/>
      <c r="AX908" s="3143"/>
      <c r="AY908" s="3143"/>
      <c r="AZ908" s="3143"/>
      <c r="BA908" s="3143"/>
      <c r="BB908" s="3143"/>
      <c r="BC908" s="3143"/>
      <c r="BD908" s="3143"/>
      <c r="BE908" s="3143"/>
      <c r="BF908" s="3143"/>
      <c r="BG908" s="3143"/>
      <c r="BH908" s="3143"/>
      <c r="BI908" s="3143"/>
      <c r="BJ908" s="3143"/>
      <c r="BK908" s="3143"/>
      <c r="BL908" s="3143"/>
      <c r="BM908" s="3143"/>
      <c r="BN908" s="3143"/>
      <c r="BO908" s="3143"/>
      <c r="BP908" s="3143"/>
      <c r="BQ908" s="3189"/>
      <c r="BR908" s="3189"/>
      <c r="BS908" s="3189"/>
      <c r="BT908" s="3189"/>
      <c r="BU908" s="3189"/>
      <c r="BV908" s="3189"/>
      <c r="BW908" s="3189"/>
      <c r="BX908" s="3189"/>
      <c r="BY908" s="3189"/>
      <c r="BZ908" s="3189"/>
      <c r="CA908" s="3143"/>
      <c r="CB908" s="3143"/>
      <c r="CC908" s="3143"/>
    </row>
    <row r="909" spans="1:81" ht="16.5" customHeight="1">
      <c r="A909" s="3143"/>
      <c r="B909" s="3143"/>
      <c r="C909" s="3143"/>
      <c r="D909" s="3143"/>
      <c r="E909" s="3143"/>
      <c r="F909" s="3143"/>
      <c r="G909" s="3143"/>
      <c r="H909" s="3143"/>
      <c r="I909" s="3143"/>
      <c r="J909" s="3143"/>
      <c r="K909" s="3143"/>
      <c r="L909" s="3098"/>
      <c r="M909" s="3098"/>
      <c r="N909" s="3098"/>
      <c r="O909" s="3098"/>
      <c r="P909" s="3098"/>
      <c r="Q909" s="3098"/>
      <c r="R909" s="3098"/>
      <c r="S909" s="3098"/>
      <c r="T909" s="3098"/>
      <c r="U909" s="3098"/>
      <c r="V909" s="3098"/>
      <c r="W909" s="3098"/>
      <c r="X909" s="3098"/>
      <c r="Y909" s="3098"/>
      <c r="Z909" s="3098"/>
      <c r="AA909" s="3098"/>
      <c r="AB909" s="3098"/>
      <c r="AC909" s="3098"/>
      <c r="AD909" s="3098"/>
      <c r="AE909" s="3098"/>
      <c r="AF909" s="3098"/>
      <c r="AG909" s="3098"/>
      <c r="AH909" s="3098"/>
      <c r="AI909" s="3098"/>
      <c r="AJ909" s="3098"/>
      <c r="AK909" s="3098"/>
      <c r="AL909" s="3098"/>
      <c r="AM909" s="3098"/>
      <c r="AN909" s="3098"/>
      <c r="AO909" s="3143"/>
      <c r="AP909" s="3143"/>
      <c r="AQ909" s="3143"/>
      <c r="AR909" s="3143"/>
      <c r="AS909" s="3143"/>
      <c r="AT909" s="3143"/>
      <c r="AU909" s="3143"/>
      <c r="AV909" s="3143"/>
      <c r="AW909" s="3143"/>
      <c r="AX909" s="3143"/>
      <c r="AY909" s="3143"/>
      <c r="AZ909" s="3143"/>
      <c r="BA909" s="3143"/>
      <c r="BB909" s="3143"/>
      <c r="BC909" s="3143"/>
      <c r="BD909" s="3143"/>
      <c r="BE909" s="3143"/>
      <c r="BF909" s="3143"/>
      <c r="BG909" s="3143"/>
      <c r="BH909" s="3143"/>
      <c r="BI909" s="3143"/>
      <c r="BJ909" s="3143"/>
      <c r="BK909" s="3143"/>
      <c r="BL909" s="3143"/>
      <c r="BM909" s="3143"/>
      <c r="BN909" s="3143"/>
      <c r="BO909" s="3143"/>
      <c r="BP909" s="3143"/>
      <c r="BQ909" s="3189"/>
      <c r="BR909" s="3189"/>
      <c r="BS909" s="3189"/>
      <c r="BT909" s="3189"/>
      <c r="BU909" s="3189"/>
      <c r="BV909" s="3189"/>
      <c r="BW909" s="3189"/>
      <c r="BX909" s="3189"/>
      <c r="BY909" s="3189"/>
      <c r="BZ909" s="3189"/>
      <c r="CA909" s="3143"/>
      <c r="CB909" s="3143"/>
      <c r="CC909" s="3143"/>
    </row>
    <row r="910" spans="1:81" ht="16.5" customHeight="1">
      <c r="A910" s="3143"/>
      <c r="B910" s="3143"/>
      <c r="C910" s="3143"/>
      <c r="D910" s="3143"/>
      <c r="E910" s="3143"/>
      <c r="F910" s="3143"/>
      <c r="G910" s="3143"/>
      <c r="H910" s="3143"/>
      <c r="I910" s="3143"/>
      <c r="J910" s="3143"/>
      <c r="K910" s="3143"/>
      <c r="L910" s="3098"/>
      <c r="M910" s="3098"/>
      <c r="N910" s="3098"/>
      <c r="O910" s="3098"/>
      <c r="P910" s="3098"/>
      <c r="Q910" s="3098"/>
      <c r="R910" s="3098"/>
      <c r="S910" s="3098"/>
      <c r="T910" s="3098"/>
      <c r="U910" s="3098"/>
      <c r="V910" s="3098"/>
      <c r="W910" s="3098"/>
      <c r="X910" s="3098"/>
      <c r="Y910" s="3098"/>
      <c r="Z910" s="3098"/>
      <c r="AA910" s="3098"/>
      <c r="AB910" s="3098"/>
      <c r="AC910" s="3098"/>
      <c r="AD910" s="3098"/>
      <c r="AE910" s="3098"/>
      <c r="AF910" s="3098"/>
      <c r="AG910" s="3098"/>
      <c r="AH910" s="3098"/>
      <c r="AI910" s="3098"/>
      <c r="AJ910" s="3098"/>
      <c r="AK910" s="3098"/>
      <c r="AL910" s="3098"/>
      <c r="AM910" s="3098"/>
      <c r="AN910" s="3098"/>
      <c r="AO910" s="3143"/>
      <c r="AP910" s="3143"/>
      <c r="AQ910" s="3143"/>
      <c r="AR910" s="3143"/>
      <c r="AS910" s="3143"/>
      <c r="AT910" s="3143"/>
      <c r="AU910" s="3143"/>
      <c r="AV910" s="3143"/>
      <c r="AW910" s="3143"/>
      <c r="AX910" s="3143"/>
      <c r="AY910" s="3143"/>
      <c r="AZ910" s="3143"/>
      <c r="BA910" s="3143"/>
      <c r="BB910" s="3143"/>
      <c r="BC910" s="3143"/>
      <c r="BD910" s="3143"/>
      <c r="BE910" s="3143"/>
      <c r="BF910" s="3143"/>
      <c r="BG910" s="3143"/>
      <c r="BH910" s="3143"/>
      <c r="BI910" s="3143"/>
      <c r="BJ910" s="3143"/>
      <c r="BK910" s="3143"/>
      <c r="BL910" s="3143"/>
      <c r="BM910" s="3143"/>
      <c r="BN910" s="3143"/>
      <c r="BO910" s="3143"/>
      <c r="BP910" s="3143"/>
      <c r="BQ910" s="3189"/>
      <c r="BR910" s="3189"/>
      <c r="BS910" s="3189"/>
      <c r="BT910" s="3189"/>
      <c r="BU910" s="3189"/>
      <c r="BV910" s="3189"/>
      <c r="BW910" s="3189"/>
      <c r="BX910" s="3189"/>
      <c r="BY910" s="3189"/>
      <c r="BZ910" s="3189"/>
      <c r="CA910" s="3143"/>
      <c r="CB910" s="3143"/>
      <c r="CC910" s="3143"/>
    </row>
    <row r="911" spans="1:81" ht="16.5" customHeight="1">
      <c r="A911" s="3143"/>
      <c r="B911" s="3143"/>
      <c r="C911" s="3143"/>
      <c r="D911" s="3143"/>
      <c r="E911" s="3143"/>
      <c r="F911" s="3143"/>
      <c r="G911" s="3143"/>
      <c r="H911" s="3143"/>
      <c r="I911" s="3143"/>
      <c r="J911" s="3143"/>
      <c r="K911" s="3143"/>
      <c r="L911" s="3098"/>
      <c r="M911" s="3098"/>
      <c r="N911" s="3098"/>
      <c r="O911" s="3098"/>
      <c r="P911" s="3098"/>
      <c r="Q911" s="3098"/>
      <c r="R911" s="3098"/>
      <c r="S911" s="3098"/>
      <c r="T911" s="3098"/>
      <c r="U911" s="3098"/>
      <c r="V911" s="3098"/>
      <c r="W911" s="3098"/>
      <c r="X911" s="3098"/>
      <c r="Y911" s="3098"/>
      <c r="Z911" s="3098"/>
      <c r="AA911" s="3098"/>
      <c r="AB911" s="3098"/>
      <c r="AC911" s="3098"/>
      <c r="AD911" s="3098"/>
      <c r="AE911" s="3098"/>
      <c r="AF911" s="3098"/>
      <c r="AG911" s="3098"/>
      <c r="AH911" s="3098"/>
      <c r="AI911" s="3098"/>
      <c r="AJ911" s="3098"/>
      <c r="AK911" s="3098"/>
      <c r="AL911" s="3098"/>
      <c r="AM911" s="3098"/>
      <c r="AN911" s="3098"/>
      <c r="AO911" s="3143"/>
      <c r="AP911" s="3143"/>
      <c r="AQ911" s="3143"/>
      <c r="AR911" s="3143"/>
      <c r="AS911" s="3143"/>
      <c r="AT911" s="3143"/>
      <c r="AU911" s="3143"/>
      <c r="AV911" s="3143"/>
      <c r="AW911" s="3143"/>
      <c r="AX911" s="3143"/>
      <c r="AY911" s="3143"/>
      <c r="AZ911" s="3143"/>
      <c r="BA911" s="3143"/>
      <c r="BB911" s="3143"/>
      <c r="BC911" s="3143"/>
      <c r="BD911" s="3143"/>
      <c r="BE911" s="3143"/>
      <c r="BF911" s="3143"/>
      <c r="BG911" s="3143"/>
      <c r="BH911" s="3143"/>
      <c r="BI911" s="3143"/>
      <c r="BJ911" s="3143"/>
      <c r="BK911" s="3143"/>
      <c r="BL911" s="3143"/>
      <c r="BM911" s="3143"/>
      <c r="BN911" s="3143"/>
      <c r="BO911" s="3143"/>
      <c r="BP911" s="3143"/>
      <c r="BQ911" s="3189"/>
      <c r="BR911" s="3189"/>
      <c r="BS911" s="3189"/>
      <c r="BT911" s="3189"/>
      <c r="BU911" s="3189"/>
      <c r="BV911" s="3189"/>
      <c r="BW911" s="3189"/>
      <c r="BX911" s="3189"/>
      <c r="BY911" s="3189"/>
      <c r="BZ911" s="3189"/>
      <c r="CA911" s="3143"/>
      <c r="CB911" s="3143"/>
      <c r="CC911" s="3143"/>
    </row>
    <row r="912" spans="1:81" ht="16.5" customHeight="1">
      <c r="A912" s="3143"/>
      <c r="B912" s="3143"/>
      <c r="C912" s="3143"/>
      <c r="D912" s="3143"/>
      <c r="E912" s="3143"/>
      <c r="F912" s="3143"/>
      <c r="G912" s="3143"/>
      <c r="H912" s="3143"/>
      <c r="I912" s="3143"/>
      <c r="J912" s="3143"/>
      <c r="K912" s="3143"/>
      <c r="L912" s="3098"/>
      <c r="M912" s="3098"/>
      <c r="N912" s="3098"/>
      <c r="O912" s="3098"/>
      <c r="P912" s="3098"/>
      <c r="Q912" s="3098"/>
      <c r="R912" s="3098"/>
      <c r="S912" s="3098"/>
      <c r="T912" s="3098"/>
      <c r="U912" s="3098"/>
      <c r="V912" s="3098"/>
      <c r="W912" s="3098"/>
      <c r="X912" s="3098"/>
      <c r="Y912" s="3098"/>
      <c r="Z912" s="3098"/>
      <c r="AA912" s="3098"/>
      <c r="AB912" s="3098"/>
      <c r="AC912" s="3098"/>
      <c r="AD912" s="3098"/>
      <c r="AE912" s="3098"/>
      <c r="AF912" s="3098"/>
      <c r="AG912" s="3098"/>
      <c r="AH912" s="3098"/>
      <c r="AI912" s="3098"/>
      <c r="AJ912" s="3098"/>
      <c r="AK912" s="3098"/>
      <c r="AL912" s="3098"/>
      <c r="AM912" s="3098"/>
      <c r="AN912" s="3098"/>
      <c r="AO912" s="3143"/>
      <c r="AP912" s="3143"/>
      <c r="AQ912" s="3143"/>
      <c r="AR912" s="3143"/>
      <c r="AS912" s="3143"/>
      <c r="AT912" s="3143"/>
      <c r="AU912" s="3143"/>
      <c r="AV912" s="3143"/>
      <c r="AW912" s="3143"/>
      <c r="AX912" s="3143"/>
      <c r="AY912" s="3143"/>
      <c r="AZ912" s="3143"/>
      <c r="BA912" s="3143"/>
      <c r="BB912" s="3143"/>
      <c r="BC912" s="3143"/>
      <c r="BD912" s="3143"/>
      <c r="BE912" s="3143"/>
      <c r="BF912" s="3143"/>
      <c r="BG912" s="3143"/>
      <c r="BH912" s="3143"/>
      <c r="BI912" s="3143"/>
      <c r="BJ912" s="3143"/>
      <c r="BK912" s="3143"/>
      <c r="BL912" s="3143"/>
      <c r="BM912" s="3143"/>
      <c r="BN912" s="3143"/>
      <c r="BO912" s="3143"/>
      <c r="BP912" s="3143"/>
      <c r="BQ912" s="3189"/>
      <c r="BR912" s="3189"/>
      <c r="BS912" s="3189"/>
      <c r="BT912" s="3189"/>
      <c r="BU912" s="3189"/>
      <c r="BV912" s="3189"/>
      <c r="BW912" s="3189"/>
      <c r="BX912" s="3189"/>
      <c r="BY912" s="3189"/>
      <c r="BZ912" s="3189"/>
      <c r="CA912" s="3143"/>
      <c r="CB912" s="3143"/>
      <c r="CC912" s="3143"/>
    </row>
    <row r="913" spans="1:81" ht="16.5" customHeight="1">
      <c r="A913" s="3143"/>
      <c r="B913" s="3143"/>
      <c r="C913" s="3143"/>
      <c r="D913" s="3143"/>
      <c r="E913" s="3143"/>
      <c r="F913" s="3143"/>
      <c r="G913" s="3143"/>
      <c r="H913" s="3143"/>
      <c r="I913" s="3143"/>
      <c r="J913" s="3143"/>
      <c r="K913" s="3143"/>
      <c r="L913" s="3098"/>
      <c r="M913" s="3098"/>
      <c r="N913" s="3098"/>
      <c r="O913" s="3098"/>
      <c r="P913" s="3098"/>
      <c r="Q913" s="3098"/>
      <c r="R913" s="3098"/>
      <c r="S913" s="3098"/>
      <c r="T913" s="3098"/>
      <c r="U913" s="3098"/>
      <c r="V913" s="3098"/>
      <c r="W913" s="3098"/>
      <c r="X913" s="3098"/>
      <c r="Y913" s="3098"/>
      <c r="Z913" s="3098"/>
      <c r="AA913" s="3098"/>
      <c r="AB913" s="3098"/>
      <c r="AC913" s="3098"/>
      <c r="AD913" s="3098"/>
      <c r="AE913" s="3098"/>
      <c r="AF913" s="3098"/>
      <c r="AG913" s="3098"/>
      <c r="AH913" s="3098"/>
      <c r="AI913" s="3098"/>
      <c r="AJ913" s="3098"/>
      <c r="AK913" s="3098"/>
      <c r="AL913" s="3098"/>
      <c r="AM913" s="3098"/>
      <c r="AN913" s="3098"/>
      <c r="AO913" s="3143"/>
      <c r="AP913" s="3143"/>
      <c r="AQ913" s="3143"/>
      <c r="AR913" s="3143"/>
      <c r="AS913" s="3143"/>
      <c r="AT913" s="3143"/>
      <c r="AU913" s="3143"/>
      <c r="AV913" s="3143"/>
      <c r="AW913" s="3143"/>
      <c r="AX913" s="3143"/>
      <c r="AY913" s="3143"/>
      <c r="AZ913" s="3143"/>
      <c r="BA913" s="3143"/>
      <c r="BB913" s="3143"/>
      <c r="BC913" s="3143"/>
      <c r="BD913" s="3143"/>
      <c r="BE913" s="3143"/>
      <c r="BF913" s="3143"/>
      <c r="BG913" s="3143"/>
      <c r="BH913" s="3143"/>
      <c r="BI913" s="3143"/>
      <c r="BJ913" s="3143"/>
      <c r="BK913" s="3143"/>
      <c r="BL913" s="3143"/>
      <c r="BM913" s="3143"/>
      <c r="BN913" s="3143"/>
      <c r="BO913" s="3143"/>
      <c r="BP913" s="3143"/>
      <c r="BQ913" s="3189"/>
      <c r="BR913" s="3189"/>
      <c r="BS913" s="3189"/>
      <c r="BT913" s="3189"/>
      <c r="BU913" s="3189"/>
      <c r="BV913" s="3189"/>
      <c r="BW913" s="3189"/>
      <c r="BX913" s="3189"/>
      <c r="BY913" s="3189"/>
      <c r="BZ913" s="3189"/>
      <c r="CA913" s="3143"/>
      <c r="CB913" s="3143"/>
      <c r="CC913" s="3143"/>
    </row>
    <row r="914" spans="1:81" ht="16.5" customHeight="1">
      <c r="A914" s="3143"/>
      <c r="B914" s="3143"/>
      <c r="C914" s="3143"/>
      <c r="D914" s="3143"/>
      <c r="E914" s="3143"/>
      <c r="F914" s="3143"/>
      <c r="G914" s="3143"/>
      <c r="H914" s="3143"/>
      <c r="I914" s="3143"/>
      <c r="J914" s="3143"/>
      <c r="K914" s="3143"/>
      <c r="L914" s="3098"/>
      <c r="M914" s="3098"/>
      <c r="N914" s="3098"/>
      <c r="O914" s="3098"/>
      <c r="P914" s="3098"/>
      <c r="Q914" s="3098"/>
      <c r="R914" s="3098"/>
      <c r="S914" s="3098"/>
      <c r="T914" s="3098"/>
      <c r="U914" s="3098"/>
      <c r="V914" s="3098"/>
      <c r="W914" s="3098"/>
      <c r="X914" s="3098"/>
      <c r="Y914" s="3098"/>
      <c r="Z914" s="3098"/>
      <c r="AA914" s="3098"/>
      <c r="AB914" s="3098"/>
      <c r="AC914" s="3098"/>
      <c r="AD914" s="3098"/>
      <c r="AE914" s="3098"/>
      <c r="AF914" s="3098"/>
      <c r="AG914" s="3098"/>
      <c r="AH914" s="3098"/>
      <c r="AI914" s="3098"/>
      <c r="AJ914" s="3098"/>
      <c r="AK914" s="3098"/>
      <c r="AL914" s="3098"/>
      <c r="AM914" s="3098"/>
      <c r="AN914" s="3098"/>
      <c r="AO914" s="3143"/>
      <c r="AP914" s="3143"/>
      <c r="AQ914" s="3143"/>
      <c r="AR914" s="3143"/>
      <c r="AS914" s="3143"/>
      <c r="AT914" s="3143"/>
      <c r="AU914" s="3143"/>
      <c r="AV914" s="3143"/>
      <c r="AW914" s="3143"/>
      <c r="AX914" s="3143"/>
      <c r="AY914" s="3143"/>
      <c r="AZ914" s="3143"/>
      <c r="BA914" s="3143"/>
      <c r="BB914" s="3143"/>
      <c r="BC914" s="3143"/>
      <c r="BD914" s="3143"/>
      <c r="BE914" s="3143"/>
      <c r="BF914" s="3143"/>
      <c r="BG914" s="3143"/>
      <c r="BH914" s="3143"/>
      <c r="BI914" s="3143"/>
      <c r="BJ914" s="3143"/>
      <c r="BK914" s="3143"/>
      <c r="BL914" s="3143"/>
      <c r="BM914" s="3143"/>
      <c r="BN914" s="3143"/>
      <c r="BO914" s="3143"/>
      <c r="BP914" s="3143"/>
      <c r="BQ914" s="3189"/>
      <c r="BR914" s="3189"/>
      <c r="BS914" s="3189"/>
      <c r="BT914" s="3189"/>
      <c r="BU914" s="3189"/>
      <c r="BV914" s="3189"/>
      <c r="BW914" s="3189"/>
      <c r="BX914" s="3189"/>
      <c r="BY914" s="3189"/>
      <c r="BZ914" s="3189"/>
      <c r="CA914" s="3143"/>
      <c r="CB914" s="3143"/>
      <c r="CC914" s="3143"/>
    </row>
    <row r="915" spans="1:81" ht="16.5" customHeight="1">
      <c r="A915" s="3143"/>
      <c r="B915" s="3143"/>
      <c r="C915" s="3143"/>
      <c r="D915" s="3143"/>
      <c r="E915" s="3143"/>
      <c r="F915" s="3143"/>
      <c r="G915" s="3143"/>
      <c r="H915" s="3143"/>
      <c r="I915" s="3143"/>
      <c r="J915" s="3143"/>
      <c r="K915" s="3143"/>
      <c r="L915" s="3098"/>
      <c r="M915" s="3098"/>
      <c r="N915" s="3098"/>
      <c r="O915" s="3098"/>
      <c r="P915" s="3098"/>
      <c r="Q915" s="3098"/>
      <c r="R915" s="3098"/>
      <c r="S915" s="3098"/>
      <c r="T915" s="3098"/>
      <c r="U915" s="3098"/>
      <c r="V915" s="3098"/>
      <c r="W915" s="3098"/>
      <c r="X915" s="3098"/>
      <c r="Y915" s="3098"/>
      <c r="Z915" s="3098"/>
      <c r="AA915" s="3098"/>
      <c r="AB915" s="3098"/>
      <c r="AC915" s="3098"/>
      <c r="AD915" s="3098"/>
      <c r="AE915" s="3098"/>
      <c r="AF915" s="3098"/>
      <c r="AG915" s="3098"/>
      <c r="AH915" s="3098"/>
      <c r="AI915" s="3098"/>
      <c r="AJ915" s="3098"/>
      <c r="AK915" s="3098"/>
      <c r="AL915" s="3098"/>
      <c r="AM915" s="3098"/>
      <c r="AN915" s="3098"/>
      <c r="AO915" s="3143"/>
      <c r="AP915" s="3143"/>
      <c r="AQ915" s="3143"/>
      <c r="AR915" s="3143"/>
      <c r="AS915" s="3143"/>
      <c r="AT915" s="3143"/>
      <c r="AU915" s="3143"/>
      <c r="AV915" s="3143"/>
      <c r="AW915" s="3143"/>
      <c r="AX915" s="3143"/>
      <c r="AY915" s="3143"/>
      <c r="AZ915" s="3143"/>
      <c r="BA915" s="3143"/>
      <c r="BB915" s="3143"/>
      <c r="BC915" s="3143"/>
      <c r="BD915" s="3143"/>
      <c r="BE915" s="3143"/>
      <c r="BF915" s="3143"/>
      <c r="BG915" s="3143"/>
      <c r="BH915" s="3143"/>
      <c r="BI915" s="3143"/>
      <c r="BJ915" s="3143"/>
      <c r="BK915" s="3143"/>
      <c r="BL915" s="3143"/>
      <c r="BM915" s="3143"/>
      <c r="BN915" s="3143"/>
      <c r="BO915" s="3143"/>
      <c r="BP915" s="3143"/>
      <c r="BQ915" s="3189"/>
      <c r="BR915" s="3189"/>
      <c r="BS915" s="3189"/>
      <c r="BT915" s="3189"/>
      <c r="BU915" s="3189"/>
      <c r="BV915" s="3189"/>
      <c r="BW915" s="3189"/>
      <c r="BX915" s="3189"/>
      <c r="BY915" s="3189"/>
      <c r="BZ915" s="3189"/>
      <c r="CA915" s="3143"/>
      <c r="CB915" s="3143"/>
      <c r="CC915" s="3143"/>
    </row>
    <row r="916" spans="1:81" ht="16.5" customHeight="1">
      <c r="A916" s="3143"/>
      <c r="B916" s="3143"/>
      <c r="C916" s="3143"/>
      <c r="D916" s="3143"/>
      <c r="E916" s="3143"/>
      <c r="F916" s="3143"/>
      <c r="G916" s="3143"/>
      <c r="H916" s="3143"/>
      <c r="I916" s="3143"/>
      <c r="J916" s="3143"/>
      <c r="K916" s="3143"/>
      <c r="L916" s="3098"/>
      <c r="M916" s="3098"/>
      <c r="N916" s="3098"/>
      <c r="O916" s="3098"/>
      <c r="P916" s="3098"/>
      <c r="Q916" s="3098"/>
      <c r="R916" s="3098"/>
      <c r="S916" s="3098"/>
      <c r="T916" s="3098"/>
      <c r="U916" s="3098"/>
      <c r="V916" s="3098"/>
      <c r="W916" s="3098"/>
      <c r="X916" s="3098"/>
      <c r="Y916" s="3098"/>
      <c r="Z916" s="3098"/>
      <c r="AA916" s="3098"/>
      <c r="AB916" s="3098"/>
      <c r="AC916" s="3098"/>
      <c r="AD916" s="3098"/>
      <c r="AE916" s="3098"/>
      <c r="AF916" s="3098"/>
      <c r="AG916" s="3098"/>
      <c r="AH916" s="3098"/>
      <c r="AI916" s="3098"/>
      <c r="AJ916" s="3098"/>
      <c r="AK916" s="3098"/>
      <c r="AL916" s="3098"/>
      <c r="AM916" s="3098"/>
      <c r="AN916" s="3098"/>
      <c r="AO916" s="3143"/>
      <c r="AP916" s="3143"/>
      <c r="AQ916" s="3143"/>
      <c r="AR916" s="3143"/>
      <c r="AS916" s="3143"/>
      <c r="AT916" s="3143"/>
      <c r="AU916" s="3143"/>
      <c r="AV916" s="3143"/>
      <c r="AW916" s="3143"/>
      <c r="AX916" s="3143"/>
      <c r="AY916" s="3143"/>
      <c r="AZ916" s="3143"/>
      <c r="BA916" s="3143"/>
      <c r="BB916" s="3143"/>
      <c r="BC916" s="3143"/>
      <c r="BD916" s="3143"/>
      <c r="BE916" s="3143"/>
      <c r="BF916" s="3143"/>
      <c r="BG916" s="3143"/>
      <c r="BH916" s="3143"/>
      <c r="BI916" s="3143"/>
      <c r="BJ916" s="3143"/>
      <c r="BK916" s="3143"/>
      <c r="BL916" s="3143"/>
      <c r="BM916" s="3143"/>
      <c r="BN916" s="3143"/>
      <c r="BO916" s="3143"/>
      <c r="BP916" s="3143"/>
      <c r="BQ916" s="3189"/>
      <c r="BR916" s="3189"/>
      <c r="BS916" s="3189"/>
      <c r="BT916" s="3189"/>
      <c r="BU916" s="3189"/>
      <c r="BV916" s="3189"/>
      <c r="BW916" s="3189"/>
      <c r="BX916" s="3189"/>
      <c r="BY916" s="3189"/>
      <c r="BZ916" s="3189"/>
      <c r="CA916" s="3143"/>
      <c r="CB916" s="3143"/>
      <c r="CC916" s="3143"/>
    </row>
    <row r="917" spans="1:81" ht="16.5" customHeight="1">
      <c r="A917" s="3143"/>
      <c r="B917" s="3143"/>
      <c r="C917" s="3143"/>
      <c r="D917" s="3143"/>
      <c r="E917" s="3143"/>
      <c r="F917" s="3143"/>
      <c r="G917" s="3143"/>
      <c r="H917" s="3143"/>
      <c r="I917" s="3143"/>
      <c r="J917" s="3143"/>
      <c r="K917" s="3143"/>
      <c r="L917" s="3098"/>
      <c r="M917" s="3098"/>
      <c r="N917" s="3098"/>
      <c r="O917" s="3098"/>
      <c r="P917" s="3098"/>
      <c r="Q917" s="3098"/>
      <c r="R917" s="3098"/>
      <c r="S917" s="3098"/>
      <c r="T917" s="3098"/>
      <c r="U917" s="3098"/>
      <c r="V917" s="3098"/>
      <c r="W917" s="3098"/>
      <c r="X917" s="3098"/>
      <c r="Y917" s="3098"/>
      <c r="Z917" s="3098"/>
      <c r="AA917" s="3098"/>
      <c r="AB917" s="3098"/>
      <c r="AC917" s="3098"/>
      <c r="AD917" s="3098"/>
      <c r="AE917" s="3098"/>
      <c r="AF917" s="3098"/>
      <c r="AG917" s="3098"/>
      <c r="AH917" s="3098"/>
      <c r="AI917" s="3098"/>
      <c r="AJ917" s="3098"/>
      <c r="AK917" s="3098"/>
      <c r="AL917" s="3098"/>
      <c r="AM917" s="3098"/>
      <c r="AN917" s="3098"/>
      <c r="AO917" s="3143"/>
      <c r="AP917" s="3143"/>
      <c r="AQ917" s="3143"/>
      <c r="AR917" s="3143"/>
      <c r="AS917" s="3143"/>
      <c r="AT917" s="3143"/>
      <c r="AU917" s="3143"/>
      <c r="AV917" s="3143"/>
      <c r="AW917" s="3143"/>
      <c r="AX917" s="3143"/>
      <c r="AY917" s="3143"/>
      <c r="AZ917" s="3143"/>
      <c r="BA917" s="3143"/>
      <c r="BB917" s="3143"/>
      <c r="BC917" s="3143"/>
      <c r="BD917" s="3143"/>
      <c r="BE917" s="3143"/>
      <c r="BF917" s="3143"/>
      <c r="BG917" s="3143"/>
      <c r="BH917" s="3143"/>
      <c r="BI917" s="3143"/>
      <c r="BJ917" s="3143"/>
      <c r="BK917" s="3143"/>
      <c r="BL917" s="3143"/>
      <c r="BM917" s="3143"/>
      <c r="BN917" s="3143"/>
      <c r="BO917" s="3143"/>
      <c r="BP917" s="3143"/>
      <c r="BQ917" s="3189"/>
      <c r="BR917" s="3189"/>
      <c r="BS917" s="3189"/>
      <c r="BT917" s="3189"/>
      <c r="BU917" s="3189"/>
      <c r="BV917" s="3189"/>
      <c r="BW917" s="3189"/>
      <c r="BX917" s="3189"/>
      <c r="BY917" s="3189"/>
      <c r="BZ917" s="3189"/>
      <c r="CA917" s="3143"/>
      <c r="CB917" s="3143"/>
      <c r="CC917" s="3143"/>
    </row>
    <row r="918" spans="1:81" ht="16.5" customHeight="1">
      <c r="A918" s="3143"/>
      <c r="B918" s="3143"/>
      <c r="C918" s="3143"/>
      <c r="D918" s="3143"/>
      <c r="E918" s="3143"/>
      <c r="F918" s="3143"/>
      <c r="G918" s="3143"/>
      <c r="H918" s="3143"/>
      <c r="I918" s="3143"/>
      <c r="J918" s="3143"/>
      <c r="K918" s="3143"/>
      <c r="L918" s="3098"/>
      <c r="M918" s="3098"/>
      <c r="N918" s="3098"/>
      <c r="O918" s="3098"/>
      <c r="P918" s="3098"/>
      <c r="Q918" s="3098"/>
      <c r="R918" s="3098"/>
      <c r="S918" s="3098"/>
      <c r="T918" s="3098"/>
      <c r="U918" s="3098"/>
      <c r="V918" s="3098"/>
      <c r="W918" s="3098"/>
      <c r="X918" s="3098"/>
      <c r="Y918" s="3098"/>
      <c r="Z918" s="3098"/>
      <c r="AA918" s="3098"/>
      <c r="AB918" s="3098"/>
      <c r="AC918" s="3098"/>
      <c r="AD918" s="3098"/>
      <c r="AE918" s="3098"/>
      <c r="AF918" s="3098"/>
      <c r="AG918" s="3098"/>
      <c r="AH918" s="3098"/>
      <c r="AI918" s="3098"/>
      <c r="AJ918" s="3098"/>
      <c r="AK918" s="3098"/>
      <c r="AL918" s="3098"/>
      <c r="AM918" s="3098"/>
      <c r="AN918" s="3098"/>
      <c r="AO918" s="3143"/>
      <c r="AP918" s="3143"/>
      <c r="AQ918" s="3143"/>
      <c r="AR918" s="3143"/>
      <c r="AS918" s="3143"/>
      <c r="AT918" s="3143"/>
      <c r="AU918" s="3143"/>
      <c r="AV918" s="3143"/>
      <c r="AW918" s="3143"/>
      <c r="AX918" s="3143"/>
      <c r="AY918" s="3143"/>
      <c r="AZ918" s="3143"/>
      <c r="BA918" s="3143"/>
      <c r="BB918" s="3143"/>
      <c r="BC918" s="3143"/>
      <c r="BD918" s="3143"/>
      <c r="BE918" s="3143"/>
      <c r="BF918" s="3143"/>
      <c r="BG918" s="3143"/>
      <c r="BH918" s="3143"/>
      <c r="BI918" s="3143"/>
      <c r="BJ918" s="3143"/>
      <c r="BK918" s="3143"/>
      <c r="BL918" s="3143"/>
      <c r="BM918" s="3143"/>
      <c r="BN918" s="3143"/>
      <c r="BO918" s="3143"/>
      <c r="BP918" s="3143"/>
      <c r="BQ918" s="3189"/>
      <c r="BR918" s="3189"/>
      <c r="BS918" s="3189"/>
      <c r="BT918" s="3189"/>
      <c r="BU918" s="3189"/>
      <c r="BV918" s="3189"/>
      <c r="BW918" s="3189"/>
      <c r="BX918" s="3189"/>
      <c r="BY918" s="3189"/>
      <c r="BZ918" s="3189"/>
      <c r="CA918" s="3143"/>
      <c r="CB918" s="3143"/>
      <c r="CC918" s="3143"/>
    </row>
    <row r="919" spans="1:81" ht="16.5" customHeight="1">
      <c r="A919" s="3143"/>
      <c r="B919" s="3143"/>
      <c r="C919" s="3143"/>
      <c r="D919" s="3143"/>
      <c r="E919" s="3143"/>
      <c r="F919" s="3143"/>
      <c r="G919" s="3143"/>
      <c r="H919" s="3143"/>
      <c r="I919" s="3143"/>
      <c r="J919" s="3143"/>
      <c r="K919" s="3143"/>
      <c r="L919" s="3098"/>
      <c r="M919" s="3098"/>
      <c r="N919" s="3098"/>
      <c r="O919" s="3098"/>
      <c r="P919" s="3098"/>
      <c r="Q919" s="3098"/>
      <c r="R919" s="3098"/>
      <c r="S919" s="3098"/>
      <c r="T919" s="3098"/>
      <c r="U919" s="3098"/>
      <c r="V919" s="3098"/>
      <c r="W919" s="3098"/>
      <c r="X919" s="3098"/>
      <c r="Y919" s="3098"/>
      <c r="Z919" s="3098"/>
      <c r="AA919" s="3098"/>
      <c r="AB919" s="3098"/>
      <c r="AC919" s="3098"/>
      <c r="AD919" s="3098"/>
      <c r="AE919" s="3098"/>
      <c r="AF919" s="3098"/>
      <c r="AG919" s="3098"/>
      <c r="AH919" s="3098"/>
      <c r="AI919" s="3098"/>
      <c r="AJ919" s="3098"/>
      <c r="AK919" s="3098"/>
      <c r="AL919" s="3098"/>
      <c r="AM919" s="3098"/>
      <c r="AN919" s="3098"/>
      <c r="AO919" s="3143"/>
      <c r="AP919" s="3143"/>
      <c r="AQ919" s="3143"/>
      <c r="AR919" s="3143"/>
      <c r="AS919" s="3143"/>
      <c r="AT919" s="3143"/>
      <c r="AU919" s="3143"/>
      <c r="AV919" s="3143"/>
      <c r="AW919" s="3143"/>
      <c r="AX919" s="3143"/>
      <c r="AY919" s="3143"/>
      <c r="AZ919" s="3143"/>
      <c r="BA919" s="3143"/>
      <c r="BB919" s="3143"/>
      <c r="BC919" s="3143"/>
      <c r="BD919" s="3143"/>
      <c r="BE919" s="3143"/>
      <c r="BF919" s="3143"/>
      <c r="BG919" s="3143"/>
      <c r="BH919" s="3143"/>
      <c r="BI919" s="3143"/>
      <c r="BJ919" s="3143"/>
      <c r="BK919" s="3143"/>
      <c r="BL919" s="3143"/>
      <c r="BM919" s="3143"/>
      <c r="BN919" s="3143"/>
      <c r="BO919" s="3143"/>
      <c r="BP919" s="3143"/>
      <c r="BQ919" s="3189"/>
      <c r="BR919" s="3189"/>
      <c r="BS919" s="3189"/>
      <c r="BT919" s="3189"/>
      <c r="BU919" s="3189"/>
      <c r="BV919" s="3189"/>
      <c r="BW919" s="3189"/>
      <c r="BX919" s="3189"/>
      <c r="BY919" s="3189"/>
      <c r="BZ919" s="3189"/>
      <c r="CA919" s="3143"/>
      <c r="CB919" s="3143"/>
      <c r="CC919" s="3143"/>
    </row>
    <row r="920" spans="1:81" ht="16.5" customHeight="1">
      <c r="A920" s="3143"/>
      <c r="B920" s="3143"/>
      <c r="C920" s="3143"/>
      <c r="D920" s="3143"/>
      <c r="E920" s="3143"/>
      <c r="F920" s="3143"/>
      <c r="G920" s="3143"/>
      <c r="H920" s="3143"/>
      <c r="I920" s="3143"/>
      <c r="J920" s="3143"/>
      <c r="K920" s="3143"/>
      <c r="L920" s="3098"/>
      <c r="M920" s="3098"/>
      <c r="N920" s="3098"/>
      <c r="O920" s="3098"/>
      <c r="P920" s="3098"/>
      <c r="Q920" s="3098"/>
      <c r="R920" s="3098"/>
      <c r="S920" s="3098"/>
      <c r="T920" s="3098"/>
      <c r="U920" s="3098"/>
      <c r="V920" s="3098"/>
      <c r="W920" s="3098"/>
      <c r="X920" s="3098"/>
      <c r="Y920" s="3098"/>
      <c r="Z920" s="3098"/>
      <c r="AA920" s="3098"/>
      <c r="AB920" s="3098"/>
      <c r="AC920" s="3098"/>
      <c r="AD920" s="3098"/>
      <c r="AE920" s="3098"/>
      <c r="AF920" s="3098"/>
      <c r="AG920" s="3098"/>
      <c r="AH920" s="3098"/>
      <c r="AI920" s="3098"/>
      <c r="AJ920" s="3098"/>
      <c r="AK920" s="3098"/>
      <c r="AL920" s="3098"/>
      <c r="AM920" s="3098"/>
      <c r="AN920" s="3098"/>
      <c r="AO920" s="3143"/>
      <c r="AP920" s="3143"/>
      <c r="AQ920" s="3143"/>
      <c r="AR920" s="3143"/>
      <c r="AS920" s="3143"/>
      <c r="AT920" s="3143"/>
      <c r="AU920" s="3143"/>
      <c r="AV920" s="3143"/>
      <c r="AW920" s="3143"/>
      <c r="AX920" s="3143"/>
      <c r="AY920" s="3143"/>
      <c r="AZ920" s="3143"/>
      <c r="BA920" s="3143"/>
      <c r="BB920" s="3143"/>
      <c r="BC920" s="3143"/>
      <c r="BD920" s="3143"/>
      <c r="BE920" s="3143"/>
      <c r="BF920" s="3143"/>
      <c r="BG920" s="3143"/>
      <c r="BH920" s="3143"/>
      <c r="BI920" s="3143"/>
      <c r="BJ920" s="3143"/>
      <c r="BK920" s="3143"/>
      <c r="BL920" s="3143"/>
      <c r="BM920" s="3143"/>
      <c r="BN920" s="3143"/>
      <c r="BO920" s="3143"/>
      <c r="BP920" s="3143"/>
      <c r="BQ920" s="3189"/>
      <c r="BR920" s="3189"/>
      <c r="BS920" s="3189"/>
      <c r="BT920" s="3189"/>
      <c r="BU920" s="3189"/>
      <c r="BV920" s="3189"/>
      <c r="BW920" s="3189"/>
      <c r="BX920" s="3189"/>
      <c r="BY920" s="3189"/>
      <c r="BZ920" s="3189"/>
      <c r="CA920" s="3143"/>
      <c r="CB920" s="3143"/>
      <c r="CC920" s="3143"/>
    </row>
    <row r="921" spans="1:81" ht="16.5" customHeight="1">
      <c r="A921" s="3143"/>
      <c r="B921" s="3143"/>
      <c r="C921" s="3143"/>
      <c r="D921" s="3143"/>
      <c r="E921" s="3143"/>
      <c r="F921" s="3143"/>
      <c r="G921" s="3143"/>
      <c r="H921" s="3143"/>
      <c r="I921" s="3143"/>
      <c r="J921" s="3143"/>
      <c r="K921" s="3143"/>
      <c r="L921" s="3098"/>
      <c r="M921" s="3098"/>
      <c r="N921" s="3098"/>
      <c r="O921" s="3098"/>
      <c r="P921" s="3098"/>
      <c r="Q921" s="3098"/>
      <c r="R921" s="3098"/>
      <c r="S921" s="3098"/>
      <c r="T921" s="3098"/>
      <c r="U921" s="3098"/>
      <c r="V921" s="3098"/>
      <c r="W921" s="3098"/>
      <c r="X921" s="3098"/>
      <c r="Y921" s="3098"/>
      <c r="Z921" s="3098"/>
      <c r="AA921" s="3098"/>
      <c r="AB921" s="3098"/>
      <c r="AC921" s="3098"/>
      <c r="AD921" s="3098"/>
      <c r="AE921" s="3098"/>
      <c r="AF921" s="3098"/>
      <c r="AG921" s="3098"/>
      <c r="AH921" s="3098"/>
      <c r="AI921" s="3098"/>
      <c r="AJ921" s="3098"/>
      <c r="AK921" s="3098"/>
      <c r="AL921" s="3098"/>
      <c r="AM921" s="3098"/>
      <c r="AN921" s="3098"/>
      <c r="AO921" s="3143"/>
      <c r="AP921" s="3143"/>
      <c r="AQ921" s="3143"/>
      <c r="AR921" s="3143"/>
      <c r="AS921" s="3143"/>
      <c r="AT921" s="3143"/>
      <c r="AU921" s="3143"/>
      <c r="AV921" s="3143"/>
      <c r="AW921" s="3143"/>
      <c r="AX921" s="3143"/>
      <c r="AY921" s="3143"/>
      <c r="AZ921" s="3143"/>
      <c r="BA921" s="3143"/>
      <c r="BB921" s="3143"/>
      <c r="BC921" s="3143"/>
      <c r="BD921" s="3143"/>
      <c r="BE921" s="3143"/>
      <c r="BF921" s="3143"/>
      <c r="BG921" s="3143"/>
      <c r="BH921" s="3143"/>
      <c r="BI921" s="3143"/>
      <c r="BJ921" s="3143"/>
      <c r="BK921" s="3143"/>
      <c r="BL921" s="3143"/>
      <c r="BM921" s="3143"/>
      <c r="BN921" s="3143"/>
      <c r="BO921" s="3143"/>
      <c r="BP921" s="3143"/>
      <c r="BQ921" s="3189"/>
      <c r="BR921" s="3189"/>
      <c r="BS921" s="3189"/>
      <c r="BT921" s="3189"/>
      <c r="BU921" s="3189"/>
      <c r="BV921" s="3189"/>
      <c r="BW921" s="3189"/>
      <c r="BX921" s="3189"/>
      <c r="BY921" s="3189"/>
      <c r="BZ921" s="3189"/>
      <c r="CA921" s="3143"/>
      <c r="CB921" s="3143"/>
      <c r="CC921" s="3143"/>
    </row>
    <row r="922" spans="1:81" ht="16.5" customHeight="1">
      <c r="A922" s="3143"/>
      <c r="B922" s="3143"/>
      <c r="C922" s="3143"/>
      <c r="D922" s="3143"/>
      <c r="E922" s="3143"/>
      <c r="F922" s="3143"/>
      <c r="G922" s="3143"/>
      <c r="H922" s="3143"/>
      <c r="I922" s="3143"/>
      <c r="J922" s="3143"/>
      <c r="K922" s="3143"/>
      <c r="L922" s="3098"/>
      <c r="M922" s="3098"/>
      <c r="N922" s="3098"/>
      <c r="O922" s="3098"/>
      <c r="P922" s="3098"/>
      <c r="Q922" s="3098"/>
      <c r="R922" s="3098"/>
      <c r="S922" s="3098"/>
      <c r="T922" s="3098"/>
      <c r="U922" s="3098"/>
      <c r="V922" s="3098"/>
      <c r="W922" s="3098"/>
      <c r="X922" s="3098"/>
      <c r="Y922" s="3098"/>
      <c r="Z922" s="3098"/>
      <c r="AA922" s="3098"/>
      <c r="AB922" s="3098"/>
      <c r="AC922" s="3098"/>
      <c r="AD922" s="3098"/>
      <c r="AE922" s="3098"/>
      <c r="AF922" s="3098"/>
      <c r="AG922" s="3098"/>
      <c r="AH922" s="3098"/>
      <c r="AI922" s="3098"/>
      <c r="AJ922" s="3098"/>
      <c r="AK922" s="3098"/>
      <c r="AL922" s="3098"/>
      <c r="AM922" s="3098"/>
      <c r="AN922" s="3098"/>
      <c r="AO922" s="3143"/>
      <c r="AP922" s="3143"/>
      <c r="AQ922" s="3143"/>
      <c r="AR922" s="3143"/>
      <c r="AS922" s="3143"/>
      <c r="AT922" s="3143"/>
      <c r="AU922" s="3143"/>
      <c r="AV922" s="3143"/>
      <c r="AW922" s="3143"/>
      <c r="AX922" s="3143"/>
      <c r="AY922" s="3143"/>
      <c r="AZ922" s="3143"/>
      <c r="BA922" s="3143"/>
      <c r="BB922" s="3143"/>
      <c r="BC922" s="3143"/>
      <c r="BD922" s="3143"/>
      <c r="BE922" s="3143"/>
      <c r="BF922" s="3143"/>
      <c r="BG922" s="3143"/>
      <c r="BH922" s="3143"/>
      <c r="BI922" s="3143"/>
      <c r="BJ922" s="3143"/>
      <c r="BK922" s="3143"/>
      <c r="BL922" s="3143"/>
      <c r="BM922" s="3143"/>
      <c r="BN922" s="3143"/>
      <c r="BO922" s="3143"/>
      <c r="BP922" s="3143"/>
      <c r="BQ922" s="3189"/>
      <c r="BR922" s="3189"/>
      <c r="BS922" s="3189"/>
      <c r="BT922" s="3189"/>
      <c r="BU922" s="3189"/>
      <c r="BV922" s="3189"/>
      <c r="BW922" s="3189"/>
      <c r="BX922" s="3189"/>
      <c r="BY922" s="3189"/>
      <c r="BZ922" s="3189"/>
      <c r="CA922" s="3143"/>
      <c r="CB922" s="3143"/>
      <c r="CC922" s="3143"/>
    </row>
    <row r="923" spans="1:81" ht="16.5" customHeight="1">
      <c r="A923" s="3143"/>
      <c r="B923" s="3143"/>
      <c r="C923" s="3143"/>
      <c r="D923" s="3143"/>
      <c r="E923" s="3143"/>
      <c r="F923" s="3143"/>
      <c r="G923" s="3143"/>
      <c r="H923" s="3143"/>
      <c r="I923" s="3143"/>
      <c r="J923" s="3143"/>
      <c r="K923" s="3143"/>
      <c r="L923" s="3098"/>
      <c r="M923" s="3098"/>
      <c r="N923" s="3098"/>
      <c r="O923" s="3098"/>
      <c r="P923" s="3098"/>
      <c r="Q923" s="3098"/>
      <c r="R923" s="3098"/>
      <c r="S923" s="3098"/>
      <c r="T923" s="3098"/>
      <c r="U923" s="3098"/>
      <c r="V923" s="3098"/>
      <c r="W923" s="3098"/>
      <c r="X923" s="3098"/>
      <c r="Y923" s="3098"/>
      <c r="Z923" s="3098"/>
      <c r="AA923" s="3098"/>
      <c r="AB923" s="3098"/>
      <c r="AC923" s="3098"/>
      <c r="AD923" s="3098"/>
      <c r="AE923" s="3098"/>
      <c r="AF923" s="3098"/>
      <c r="AG923" s="3098"/>
      <c r="AH923" s="3098"/>
      <c r="AI923" s="3098"/>
      <c r="AJ923" s="3098"/>
      <c r="AK923" s="3098"/>
      <c r="AL923" s="3098"/>
      <c r="AM923" s="3098"/>
      <c r="AN923" s="3098"/>
      <c r="AO923" s="3143"/>
      <c r="AP923" s="3143"/>
      <c r="AQ923" s="3143"/>
      <c r="AR923" s="3143"/>
      <c r="AS923" s="3143"/>
      <c r="AT923" s="3143"/>
      <c r="AU923" s="3143"/>
      <c r="AV923" s="3143"/>
      <c r="AW923" s="3143"/>
      <c r="AX923" s="3143"/>
      <c r="AY923" s="3143"/>
      <c r="AZ923" s="3143"/>
      <c r="BA923" s="3143"/>
      <c r="BB923" s="3143"/>
      <c r="BC923" s="3143"/>
      <c r="BD923" s="3143"/>
      <c r="BE923" s="3143"/>
      <c r="BF923" s="3143"/>
      <c r="BG923" s="3143"/>
      <c r="BH923" s="3143"/>
      <c r="BI923" s="3143"/>
      <c r="BJ923" s="3143"/>
      <c r="BK923" s="3143"/>
      <c r="BL923" s="3143"/>
      <c r="BM923" s="3143"/>
      <c r="BN923" s="3143"/>
      <c r="BO923" s="3143"/>
      <c r="BP923" s="3143"/>
      <c r="BQ923" s="3189"/>
      <c r="BR923" s="3189"/>
      <c r="BS923" s="3189"/>
      <c r="BT923" s="3189"/>
      <c r="BU923" s="3189"/>
      <c r="BV923" s="3189"/>
      <c r="BW923" s="3189"/>
      <c r="BX923" s="3189"/>
      <c r="BY923" s="3189"/>
      <c r="BZ923" s="3189"/>
      <c r="CA923" s="3143"/>
      <c r="CB923" s="3143"/>
      <c r="CC923" s="3143"/>
    </row>
    <row r="924" spans="1:81" ht="16.5" customHeight="1">
      <c r="A924" s="3143"/>
      <c r="B924" s="3143"/>
      <c r="C924" s="3143"/>
      <c r="D924" s="3143"/>
      <c r="E924" s="3143"/>
      <c r="F924" s="3143"/>
      <c r="G924" s="3143"/>
      <c r="H924" s="3143"/>
      <c r="I924" s="3143"/>
      <c r="J924" s="3143"/>
      <c r="K924" s="3143"/>
      <c r="L924" s="3098"/>
      <c r="M924" s="3098"/>
      <c r="N924" s="3098"/>
      <c r="O924" s="3098"/>
      <c r="P924" s="3098"/>
      <c r="Q924" s="3098"/>
      <c r="R924" s="3098"/>
      <c r="S924" s="3098"/>
      <c r="T924" s="3098"/>
      <c r="U924" s="3098"/>
      <c r="V924" s="3098"/>
      <c r="W924" s="3098"/>
      <c r="X924" s="3098"/>
      <c r="Y924" s="3098"/>
      <c r="Z924" s="3098"/>
      <c r="AA924" s="3098"/>
      <c r="AB924" s="3098"/>
      <c r="AC924" s="3098"/>
      <c r="AD924" s="3098"/>
      <c r="AE924" s="3098"/>
      <c r="AF924" s="3098"/>
      <c r="AG924" s="3098"/>
      <c r="AH924" s="3098"/>
      <c r="AI924" s="3098"/>
      <c r="AJ924" s="3098"/>
      <c r="AK924" s="3098"/>
      <c r="AL924" s="3098"/>
      <c r="AM924" s="3098"/>
      <c r="AN924" s="3098"/>
      <c r="AO924" s="3143"/>
      <c r="AP924" s="3143"/>
      <c r="AQ924" s="3143"/>
      <c r="AR924" s="3143"/>
      <c r="AS924" s="3143"/>
      <c r="AT924" s="3143"/>
      <c r="AU924" s="3143"/>
      <c r="AV924" s="3143"/>
      <c r="AW924" s="3143"/>
      <c r="AX924" s="3143"/>
      <c r="AY924" s="3143"/>
      <c r="AZ924" s="3143"/>
      <c r="BA924" s="3143"/>
      <c r="BB924" s="3143"/>
      <c r="BC924" s="3143"/>
      <c r="BD924" s="3143"/>
      <c r="BE924" s="3143"/>
      <c r="BF924" s="3143"/>
      <c r="BG924" s="3143"/>
      <c r="BH924" s="3143"/>
      <c r="BI924" s="3143"/>
      <c r="BJ924" s="3143"/>
      <c r="BK924" s="3143"/>
      <c r="BL924" s="3143"/>
      <c r="BM924" s="3143"/>
      <c r="BN924" s="3143"/>
      <c r="BO924" s="3143"/>
      <c r="BP924" s="3143"/>
      <c r="BQ924" s="3189"/>
      <c r="BR924" s="3189"/>
      <c r="BS924" s="3189"/>
      <c r="BT924" s="3189"/>
      <c r="BU924" s="3189"/>
      <c r="BV924" s="3189"/>
      <c r="BW924" s="3189"/>
      <c r="BX924" s="3189"/>
      <c r="BY924" s="3189"/>
      <c r="BZ924" s="3189"/>
      <c r="CA924" s="3143"/>
      <c r="CB924" s="3143"/>
      <c r="CC924" s="3143"/>
    </row>
    <row r="925" spans="1:81" ht="16.5" customHeight="1">
      <c r="A925" s="3143"/>
      <c r="B925" s="3143"/>
      <c r="C925" s="3143"/>
      <c r="D925" s="3143"/>
      <c r="E925" s="3143"/>
      <c r="F925" s="3143"/>
      <c r="G925" s="3143"/>
      <c r="H925" s="3143"/>
      <c r="I925" s="3143"/>
      <c r="J925" s="3143"/>
      <c r="K925" s="3143"/>
      <c r="L925" s="3098"/>
      <c r="M925" s="3098"/>
      <c r="N925" s="3098"/>
      <c r="O925" s="3098"/>
      <c r="P925" s="3098"/>
      <c r="Q925" s="3098"/>
      <c r="R925" s="3098"/>
      <c r="S925" s="3098"/>
      <c r="T925" s="3098"/>
      <c r="U925" s="3098"/>
      <c r="V925" s="3098"/>
      <c r="W925" s="3098"/>
      <c r="X925" s="3098"/>
      <c r="Y925" s="3098"/>
      <c r="Z925" s="3098"/>
      <c r="AA925" s="3098"/>
      <c r="AB925" s="3098"/>
      <c r="AC925" s="3098"/>
      <c r="AD925" s="3098"/>
      <c r="AE925" s="3098"/>
      <c r="AF925" s="3098"/>
      <c r="AG925" s="3098"/>
      <c r="AH925" s="3098"/>
      <c r="AI925" s="3098"/>
      <c r="AJ925" s="3098"/>
      <c r="AK925" s="3098"/>
      <c r="AL925" s="3098"/>
      <c r="AM925" s="3098"/>
      <c r="AN925" s="3098"/>
      <c r="AO925" s="3143"/>
      <c r="AP925" s="3143"/>
      <c r="AQ925" s="3143"/>
      <c r="AR925" s="3143"/>
      <c r="AS925" s="3143"/>
      <c r="AT925" s="3143"/>
      <c r="AU925" s="3143"/>
      <c r="AV925" s="3143"/>
      <c r="AW925" s="3143"/>
      <c r="AX925" s="3143"/>
      <c r="AY925" s="3143"/>
      <c r="AZ925" s="3143"/>
      <c r="BA925" s="3143"/>
      <c r="BB925" s="3143"/>
      <c r="BC925" s="3143"/>
      <c r="BD925" s="3143"/>
      <c r="BE925" s="3143"/>
      <c r="BF925" s="3143"/>
      <c r="BG925" s="3143"/>
      <c r="BH925" s="3143"/>
      <c r="BI925" s="3143"/>
      <c r="BJ925" s="3143"/>
      <c r="BK925" s="3143"/>
      <c r="BL925" s="3143"/>
      <c r="BM925" s="3143"/>
      <c r="BN925" s="3143"/>
      <c r="BO925" s="3143"/>
      <c r="BP925" s="3143"/>
      <c r="BQ925" s="3189"/>
      <c r="BR925" s="3189"/>
      <c r="BS925" s="3189"/>
      <c r="BT925" s="3189"/>
      <c r="BU925" s="3189"/>
      <c r="BV925" s="3189"/>
      <c r="BW925" s="3189"/>
      <c r="BX925" s="3189"/>
      <c r="BY925" s="3189"/>
      <c r="BZ925" s="3189"/>
      <c r="CA925" s="3143"/>
      <c r="CB925" s="3143"/>
      <c r="CC925" s="3143"/>
    </row>
    <row r="926" spans="1:81" ht="16.5" customHeight="1">
      <c r="A926" s="3143"/>
      <c r="B926" s="3143"/>
      <c r="C926" s="3143"/>
      <c r="D926" s="3143"/>
      <c r="E926" s="3143"/>
      <c r="F926" s="3143"/>
      <c r="G926" s="3143"/>
      <c r="H926" s="3143"/>
      <c r="I926" s="3143"/>
      <c r="J926" s="3143"/>
      <c r="K926" s="3143"/>
      <c r="L926" s="3098"/>
      <c r="M926" s="3098"/>
      <c r="N926" s="3098"/>
      <c r="O926" s="3098"/>
      <c r="P926" s="3098"/>
      <c r="Q926" s="3098"/>
      <c r="R926" s="3098"/>
      <c r="S926" s="3098"/>
      <c r="T926" s="3098"/>
      <c r="U926" s="3098"/>
      <c r="V926" s="3098"/>
      <c r="W926" s="3098"/>
      <c r="X926" s="3098"/>
      <c r="Y926" s="3098"/>
      <c r="Z926" s="3098"/>
      <c r="AA926" s="3098"/>
      <c r="AB926" s="3098"/>
      <c r="AC926" s="3098"/>
      <c r="AD926" s="3098"/>
      <c r="AE926" s="3098"/>
      <c r="AF926" s="3098"/>
      <c r="AG926" s="3098"/>
      <c r="AH926" s="3098"/>
      <c r="AI926" s="3098"/>
      <c r="AJ926" s="3098"/>
      <c r="AK926" s="3098"/>
      <c r="AL926" s="3098"/>
      <c r="AM926" s="3098"/>
      <c r="AN926" s="3098"/>
      <c r="AO926" s="3143"/>
      <c r="AP926" s="3143"/>
      <c r="AQ926" s="3143"/>
      <c r="AR926" s="3143"/>
      <c r="AS926" s="3143"/>
      <c r="AT926" s="3143"/>
      <c r="AU926" s="3143"/>
      <c r="AV926" s="3143"/>
      <c r="AW926" s="3143"/>
      <c r="AX926" s="3143"/>
      <c r="AY926" s="3143"/>
      <c r="AZ926" s="3143"/>
      <c r="BA926" s="3143"/>
      <c r="BB926" s="3143"/>
      <c r="BC926" s="3143"/>
      <c r="BD926" s="3143"/>
      <c r="BE926" s="3143"/>
      <c r="BF926" s="3143"/>
      <c r="BG926" s="3143"/>
      <c r="BH926" s="3143"/>
      <c r="BI926" s="3143"/>
      <c r="BJ926" s="3143"/>
      <c r="BK926" s="3143"/>
      <c r="BL926" s="3143"/>
      <c r="BM926" s="3143"/>
      <c r="BN926" s="3143"/>
      <c r="BO926" s="3143"/>
      <c r="BP926" s="3143"/>
      <c r="BQ926" s="3189"/>
      <c r="BR926" s="3189"/>
      <c r="BS926" s="3189"/>
      <c r="BT926" s="3189"/>
      <c r="BU926" s="3189"/>
      <c r="BV926" s="3189"/>
      <c r="BW926" s="3189"/>
      <c r="BX926" s="3189"/>
      <c r="BY926" s="3189"/>
      <c r="BZ926" s="3189"/>
      <c r="CA926" s="3143"/>
      <c r="CB926" s="3143"/>
      <c r="CC926" s="3143"/>
    </row>
    <row r="927" spans="1:81" ht="16.5" customHeight="1">
      <c r="A927" s="3143"/>
      <c r="B927" s="3143"/>
      <c r="C927" s="3143"/>
      <c r="D927" s="3143"/>
      <c r="E927" s="3143"/>
      <c r="F927" s="3143"/>
      <c r="G927" s="3143"/>
      <c r="H927" s="3143"/>
      <c r="I927" s="3143"/>
      <c r="J927" s="3143"/>
      <c r="K927" s="3143"/>
      <c r="L927" s="3098"/>
      <c r="M927" s="3098"/>
      <c r="N927" s="3098"/>
      <c r="O927" s="3098"/>
      <c r="P927" s="3098"/>
      <c r="Q927" s="3098"/>
      <c r="R927" s="3098"/>
      <c r="S927" s="3098"/>
      <c r="T927" s="3098"/>
      <c r="U927" s="3098"/>
      <c r="V927" s="3098"/>
      <c r="W927" s="3098"/>
      <c r="X927" s="3098"/>
      <c r="Y927" s="3098"/>
      <c r="Z927" s="3098"/>
      <c r="AA927" s="3098"/>
      <c r="AB927" s="3098"/>
      <c r="AC927" s="3098"/>
      <c r="AD927" s="3098"/>
      <c r="AE927" s="3098"/>
      <c r="AF927" s="3098"/>
      <c r="AG927" s="3098"/>
      <c r="AH927" s="3098"/>
      <c r="AI927" s="3098"/>
      <c r="AJ927" s="3098"/>
      <c r="AK927" s="3098"/>
      <c r="AL927" s="3098"/>
      <c r="AM927" s="3098"/>
      <c r="AN927" s="3098"/>
      <c r="AO927" s="3143"/>
      <c r="AP927" s="3143"/>
      <c r="AQ927" s="3143"/>
      <c r="AR927" s="3143"/>
      <c r="AS927" s="3143"/>
      <c r="AT927" s="3143"/>
      <c r="AU927" s="3143"/>
      <c r="AV927" s="3143"/>
      <c r="AW927" s="3143"/>
      <c r="AX927" s="3143"/>
      <c r="AY927" s="3143"/>
      <c r="AZ927" s="3143"/>
      <c r="BA927" s="3143"/>
      <c r="BB927" s="3143"/>
      <c r="BC927" s="3143"/>
      <c r="BD927" s="3143"/>
      <c r="BE927" s="3143"/>
      <c r="BF927" s="3143"/>
      <c r="BG927" s="3143"/>
      <c r="BH927" s="3143"/>
      <c r="BI927" s="3143"/>
      <c r="BJ927" s="3143"/>
      <c r="BK927" s="3143"/>
      <c r="BL927" s="3143"/>
      <c r="BM927" s="3143"/>
      <c r="BN927" s="3143"/>
      <c r="BO927" s="3143"/>
      <c r="BP927" s="3143"/>
      <c r="BQ927" s="3189"/>
      <c r="BR927" s="3189"/>
      <c r="BS927" s="3189"/>
      <c r="BT927" s="3189"/>
      <c r="BU927" s="3189"/>
      <c r="BV927" s="3189"/>
      <c r="BW927" s="3189"/>
      <c r="BX927" s="3189"/>
      <c r="BY927" s="3189"/>
      <c r="BZ927" s="3189"/>
      <c r="CA927" s="3143"/>
      <c r="CB927" s="3143"/>
      <c r="CC927" s="3143"/>
    </row>
    <row r="928" spans="1:81" ht="16.5" customHeight="1">
      <c r="A928" s="3143"/>
      <c r="B928" s="3143"/>
      <c r="C928" s="3143"/>
      <c r="D928" s="3143"/>
      <c r="E928" s="3143"/>
      <c r="F928" s="3143"/>
      <c r="G928" s="3143"/>
      <c r="H928" s="3143"/>
      <c r="I928" s="3143"/>
      <c r="J928" s="3143"/>
      <c r="K928" s="3143"/>
      <c r="L928" s="3098"/>
      <c r="M928" s="3098"/>
      <c r="N928" s="3098"/>
      <c r="O928" s="3098"/>
      <c r="P928" s="3098"/>
      <c r="Q928" s="3098"/>
      <c r="R928" s="3098"/>
      <c r="S928" s="3098"/>
      <c r="T928" s="3098"/>
      <c r="U928" s="3098"/>
      <c r="V928" s="3098"/>
      <c r="W928" s="3098"/>
      <c r="X928" s="3098"/>
      <c r="Y928" s="3098"/>
      <c r="Z928" s="3098"/>
      <c r="AA928" s="3098"/>
      <c r="AB928" s="3098"/>
      <c r="AC928" s="3098"/>
      <c r="AD928" s="3098"/>
      <c r="AE928" s="3098"/>
      <c r="AF928" s="3098"/>
      <c r="AG928" s="3098"/>
      <c r="AH928" s="3098"/>
      <c r="AI928" s="3098"/>
      <c r="AJ928" s="3098"/>
      <c r="AK928" s="3098"/>
      <c r="AL928" s="3098"/>
      <c r="AM928" s="3098"/>
      <c r="AN928" s="3098"/>
      <c r="AO928" s="3143"/>
      <c r="AP928" s="3143"/>
      <c r="AQ928" s="3143"/>
      <c r="AR928" s="3143"/>
      <c r="AS928" s="3143"/>
      <c r="AT928" s="3143"/>
      <c r="AU928" s="3143"/>
      <c r="AV928" s="3143"/>
      <c r="AW928" s="3143"/>
      <c r="AX928" s="3143"/>
      <c r="AY928" s="3143"/>
      <c r="AZ928" s="3143"/>
      <c r="BA928" s="3143"/>
      <c r="BB928" s="3143"/>
      <c r="BC928" s="3143"/>
      <c r="BD928" s="3143"/>
      <c r="BE928" s="3143"/>
      <c r="BF928" s="3143"/>
      <c r="BG928" s="3143"/>
      <c r="BH928" s="3143"/>
      <c r="BI928" s="3143"/>
      <c r="BJ928" s="3143"/>
      <c r="BK928" s="3143"/>
      <c r="BL928" s="3143"/>
      <c r="BM928" s="3143"/>
      <c r="BN928" s="3143"/>
      <c r="BO928" s="3143"/>
      <c r="BP928" s="3143"/>
      <c r="BQ928" s="3189"/>
      <c r="BR928" s="3189"/>
      <c r="BS928" s="3189"/>
      <c r="BT928" s="3189"/>
      <c r="BU928" s="3189"/>
      <c r="BV928" s="3189"/>
      <c r="BW928" s="3189"/>
      <c r="BX928" s="3189"/>
      <c r="BY928" s="3189"/>
      <c r="BZ928" s="3189"/>
      <c r="CA928" s="3143"/>
      <c r="CB928" s="3143"/>
      <c r="CC928" s="3143"/>
    </row>
    <row r="929" spans="1:81" ht="16.5" customHeight="1">
      <c r="A929" s="3143"/>
      <c r="B929" s="3143"/>
      <c r="C929" s="3143"/>
      <c r="D929" s="3143"/>
      <c r="E929" s="3143"/>
      <c r="F929" s="3143"/>
      <c r="G929" s="3143"/>
      <c r="H929" s="3143"/>
      <c r="I929" s="3143"/>
      <c r="J929" s="3143"/>
      <c r="K929" s="3143"/>
      <c r="L929" s="3098"/>
      <c r="M929" s="3098"/>
      <c r="N929" s="3098"/>
      <c r="O929" s="3098"/>
      <c r="P929" s="3098"/>
      <c r="Q929" s="3098"/>
      <c r="R929" s="3098"/>
      <c r="S929" s="3098"/>
      <c r="T929" s="3098"/>
      <c r="U929" s="3098"/>
      <c r="V929" s="3098"/>
      <c r="W929" s="3098"/>
      <c r="X929" s="3098"/>
      <c r="Y929" s="3098"/>
      <c r="Z929" s="3098"/>
      <c r="AA929" s="3098"/>
      <c r="AB929" s="3098"/>
      <c r="AC929" s="3098"/>
      <c r="AD929" s="3098"/>
      <c r="AE929" s="3098"/>
      <c r="AF929" s="3098"/>
      <c r="AG929" s="3098"/>
      <c r="AH929" s="3098"/>
      <c r="AI929" s="3098"/>
      <c r="AJ929" s="3098"/>
      <c r="AK929" s="3098"/>
      <c r="AL929" s="3098"/>
      <c r="AM929" s="3098"/>
      <c r="AN929" s="3098"/>
      <c r="AO929" s="3143"/>
      <c r="AP929" s="3143"/>
      <c r="AQ929" s="3143"/>
      <c r="AR929" s="3143"/>
      <c r="AS929" s="3143"/>
      <c r="AT929" s="3143"/>
      <c r="AU929" s="3143"/>
      <c r="AV929" s="3143"/>
      <c r="AW929" s="3143"/>
      <c r="AX929" s="3143"/>
      <c r="AY929" s="3143"/>
      <c r="AZ929" s="3143"/>
      <c r="BA929" s="3143"/>
      <c r="BB929" s="3143"/>
      <c r="BC929" s="3143"/>
      <c r="BD929" s="3143"/>
      <c r="BE929" s="3143"/>
      <c r="BF929" s="3143"/>
      <c r="BG929" s="3143"/>
      <c r="BH929" s="3143"/>
      <c r="BI929" s="3143"/>
      <c r="BJ929" s="3143"/>
      <c r="BK929" s="3143"/>
      <c r="BL929" s="3143"/>
      <c r="BM929" s="3143"/>
      <c r="BN929" s="3143"/>
      <c r="BO929" s="3143"/>
      <c r="BP929" s="3143"/>
      <c r="BQ929" s="3189"/>
      <c r="BR929" s="3189"/>
      <c r="BS929" s="3189"/>
      <c r="BT929" s="3189"/>
      <c r="BU929" s="3189"/>
      <c r="BV929" s="3189"/>
      <c r="BW929" s="3189"/>
      <c r="BX929" s="3189"/>
      <c r="BY929" s="3189"/>
      <c r="BZ929" s="3189"/>
      <c r="CA929" s="3143"/>
      <c r="CB929" s="3143"/>
      <c r="CC929" s="3143"/>
    </row>
    <row r="930" spans="1:81" ht="16.5" customHeight="1">
      <c r="A930" s="3143"/>
      <c r="B930" s="3143"/>
      <c r="C930" s="3143"/>
      <c r="D930" s="3143"/>
      <c r="E930" s="3143"/>
      <c r="F930" s="3143"/>
      <c r="G930" s="3143"/>
      <c r="H930" s="3143"/>
      <c r="I930" s="3143"/>
      <c r="J930" s="3143"/>
      <c r="K930" s="3143"/>
      <c r="L930" s="3098"/>
      <c r="M930" s="3098"/>
      <c r="N930" s="3098"/>
      <c r="O930" s="3098"/>
      <c r="P930" s="3098"/>
      <c r="Q930" s="3098"/>
      <c r="R930" s="3098"/>
      <c r="S930" s="3098"/>
      <c r="T930" s="3098"/>
      <c r="U930" s="3098"/>
      <c r="V930" s="3098"/>
      <c r="W930" s="3098"/>
      <c r="X930" s="3098"/>
      <c r="Y930" s="3098"/>
      <c r="Z930" s="3098"/>
      <c r="AA930" s="3098"/>
      <c r="AB930" s="3098"/>
      <c r="AC930" s="3098"/>
      <c r="AD930" s="3098"/>
      <c r="AE930" s="3098"/>
      <c r="AF930" s="3098"/>
      <c r="AG930" s="3098"/>
      <c r="AH930" s="3098"/>
      <c r="AI930" s="3098"/>
      <c r="AJ930" s="3098"/>
      <c r="AK930" s="3098"/>
      <c r="AL930" s="3098"/>
      <c r="AM930" s="3098"/>
      <c r="AN930" s="3098"/>
      <c r="AO930" s="3143"/>
      <c r="AP930" s="3143"/>
      <c r="AQ930" s="3143"/>
      <c r="AR930" s="3143"/>
      <c r="AS930" s="3143"/>
      <c r="AT930" s="3143"/>
      <c r="AU930" s="3143"/>
      <c r="AV930" s="3143"/>
      <c r="AW930" s="3143"/>
      <c r="AX930" s="3143"/>
      <c r="AY930" s="3143"/>
      <c r="AZ930" s="3143"/>
      <c r="BA930" s="3143"/>
      <c r="BB930" s="3143"/>
      <c r="BC930" s="3143"/>
      <c r="BD930" s="3143"/>
      <c r="BE930" s="3143"/>
      <c r="BF930" s="3143"/>
      <c r="BG930" s="3143"/>
      <c r="BH930" s="3143"/>
      <c r="BI930" s="3143"/>
      <c r="BJ930" s="3143"/>
      <c r="BK930" s="3143"/>
      <c r="BL930" s="3143"/>
      <c r="BM930" s="3143"/>
      <c r="BN930" s="3143"/>
      <c r="BO930" s="3143"/>
      <c r="BP930" s="3143"/>
      <c r="BQ930" s="3189"/>
      <c r="BR930" s="3189"/>
      <c r="BS930" s="3189"/>
      <c r="BT930" s="3189"/>
      <c r="BU930" s="3189"/>
      <c r="BV930" s="3189"/>
      <c r="BW930" s="3189"/>
      <c r="BX930" s="3189"/>
      <c r="BY930" s="3189"/>
      <c r="BZ930" s="3189"/>
      <c r="CA930" s="3143"/>
      <c r="CB930" s="3143"/>
      <c r="CC930" s="3143"/>
    </row>
    <row r="931" spans="1:81" ht="16.5" customHeight="1">
      <c r="A931" s="3143"/>
      <c r="B931" s="3143"/>
      <c r="C931" s="3143"/>
      <c r="D931" s="3143"/>
      <c r="E931" s="3143"/>
      <c r="F931" s="3143"/>
      <c r="G931" s="3143"/>
      <c r="H931" s="3143"/>
      <c r="I931" s="3143"/>
      <c r="J931" s="3143"/>
      <c r="K931" s="3143"/>
      <c r="L931" s="3098"/>
      <c r="M931" s="3098"/>
      <c r="N931" s="3098"/>
      <c r="O931" s="3098"/>
      <c r="P931" s="3098"/>
      <c r="Q931" s="3098"/>
      <c r="R931" s="3098"/>
      <c r="S931" s="3098"/>
      <c r="T931" s="3098"/>
      <c r="U931" s="3098"/>
      <c r="V931" s="3098"/>
      <c r="W931" s="3098"/>
      <c r="X931" s="3098"/>
      <c r="Y931" s="3098"/>
      <c r="Z931" s="3098"/>
      <c r="AA931" s="3098"/>
      <c r="AB931" s="3098"/>
      <c r="AC931" s="3098"/>
      <c r="AD931" s="3098"/>
      <c r="AE931" s="3098"/>
      <c r="AF931" s="3098"/>
      <c r="AG931" s="3098"/>
      <c r="AH931" s="3098"/>
      <c r="AI931" s="3098"/>
      <c r="AJ931" s="3098"/>
      <c r="AK931" s="3098"/>
      <c r="AL931" s="3098"/>
      <c r="AM931" s="3098"/>
      <c r="AN931" s="3098"/>
      <c r="AO931" s="3143"/>
      <c r="AP931" s="3143"/>
      <c r="AQ931" s="3143"/>
      <c r="AR931" s="3143"/>
      <c r="AS931" s="3143"/>
      <c r="AT931" s="3143"/>
      <c r="AU931" s="3143"/>
      <c r="AV931" s="3143"/>
      <c r="AW931" s="3143"/>
      <c r="AX931" s="3143"/>
      <c r="AY931" s="3143"/>
      <c r="AZ931" s="3143"/>
      <c r="BA931" s="3143"/>
      <c r="BB931" s="3143"/>
      <c r="BC931" s="3143"/>
      <c r="BD931" s="3143"/>
      <c r="BE931" s="3143"/>
      <c r="BF931" s="3143"/>
      <c r="BG931" s="3143"/>
      <c r="BH931" s="3143"/>
      <c r="BI931" s="3143"/>
      <c r="BJ931" s="3143"/>
      <c r="BK931" s="3143"/>
      <c r="BL931" s="3143"/>
      <c r="BM931" s="3143"/>
      <c r="BN931" s="3143"/>
      <c r="BO931" s="3143"/>
      <c r="BP931" s="3143"/>
      <c r="BQ931" s="3189"/>
      <c r="BR931" s="3189"/>
      <c r="BS931" s="3189"/>
      <c r="BT931" s="3189"/>
      <c r="BU931" s="3189"/>
      <c r="BV931" s="3189"/>
      <c r="BW931" s="3189"/>
      <c r="BX931" s="3189"/>
      <c r="BY931" s="3189"/>
      <c r="BZ931" s="3189"/>
      <c r="CA931" s="3143"/>
      <c r="CB931" s="3143"/>
      <c r="CC931" s="3143"/>
    </row>
    <row r="932" spans="1:81" ht="16.5" customHeight="1">
      <c r="A932" s="3143"/>
      <c r="B932" s="3143"/>
      <c r="C932" s="3143"/>
      <c r="D932" s="3143"/>
      <c r="E932" s="3143"/>
      <c r="F932" s="3143"/>
      <c r="G932" s="3143"/>
      <c r="H932" s="3143"/>
      <c r="I932" s="3143"/>
      <c r="J932" s="3143"/>
      <c r="K932" s="3143"/>
      <c r="L932" s="3098"/>
      <c r="M932" s="3098"/>
      <c r="N932" s="3098"/>
      <c r="O932" s="3098"/>
      <c r="P932" s="3098"/>
      <c r="Q932" s="3098"/>
      <c r="R932" s="3098"/>
      <c r="S932" s="3098"/>
      <c r="T932" s="3098"/>
      <c r="U932" s="3098"/>
      <c r="V932" s="3098"/>
      <c r="W932" s="3098"/>
      <c r="X932" s="3098"/>
      <c r="Y932" s="3098"/>
      <c r="Z932" s="3098"/>
      <c r="AA932" s="3098"/>
      <c r="AB932" s="3098"/>
      <c r="AC932" s="3098"/>
      <c r="AD932" s="3098"/>
      <c r="AE932" s="3098"/>
      <c r="AF932" s="3098"/>
      <c r="AG932" s="3098"/>
      <c r="AH932" s="3098"/>
      <c r="AI932" s="3098"/>
      <c r="AJ932" s="3098"/>
      <c r="AK932" s="3098"/>
      <c r="AL932" s="3098"/>
      <c r="AM932" s="3098"/>
      <c r="AN932" s="3098"/>
      <c r="AO932" s="3143"/>
      <c r="AP932" s="3143"/>
      <c r="AQ932" s="3143"/>
      <c r="AR932" s="3143"/>
      <c r="AS932" s="3143"/>
      <c r="AT932" s="3143"/>
      <c r="AU932" s="3143"/>
      <c r="AV932" s="3143"/>
      <c r="AW932" s="3143"/>
      <c r="AX932" s="3143"/>
      <c r="AY932" s="3143"/>
      <c r="AZ932" s="3143"/>
      <c r="BA932" s="3143"/>
      <c r="BB932" s="3143"/>
      <c r="BC932" s="3143"/>
      <c r="BD932" s="3143"/>
      <c r="BE932" s="3143"/>
      <c r="BF932" s="3143"/>
      <c r="BG932" s="3143"/>
      <c r="BH932" s="3143"/>
      <c r="BI932" s="3143"/>
      <c r="BJ932" s="3143"/>
      <c r="BK932" s="3143"/>
      <c r="BL932" s="3143"/>
      <c r="BM932" s="3143"/>
      <c r="BN932" s="3143"/>
      <c r="BO932" s="3143"/>
      <c r="BP932" s="3143"/>
      <c r="BQ932" s="3189"/>
      <c r="BR932" s="3189"/>
      <c r="BS932" s="3189"/>
      <c r="BT932" s="3189"/>
      <c r="BU932" s="3189"/>
      <c r="BV932" s="3189"/>
      <c r="BW932" s="3189"/>
      <c r="BX932" s="3189"/>
      <c r="BY932" s="3189"/>
      <c r="BZ932" s="3189"/>
      <c r="CA932" s="3143"/>
      <c r="CB932" s="3143"/>
      <c r="CC932" s="3143"/>
    </row>
    <row r="933" spans="1:81" ht="16.5" customHeight="1">
      <c r="A933" s="3143"/>
      <c r="B933" s="3143"/>
      <c r="C933" s="3143"/>
      <c r="D933" s="3143"/>
      <c r="E933" s="3143"/>
      <c r="F933" s="3143"/>
      <c r="G933" s="3143"/>
      <c r="H933" s="3143"/>
      <c r="I933" s="3143"/>
      <c r="J933" s="3143"/>
      <c r="K933" s="3143"/>
      <c r="L933" s="3098"/>
      <c r="M933" s="3098"/>
      <c r="N933" s="3098"/>
      <c r="O933" s="3098"/>
      <c r="P933" s="3098"/>
      <c r="Q933" s="3098"/>
      <c r="R933" s="3098"/>
      <c r="S933" s="3098"/>
      <c r="T933" s="3098"/>
      <c r="U933" s="3098"/>
      <c r="V933" s="3098"/>
      <c r="W933" s="3098"/>
      <c r="X933" s="3098"/>
      <c r="Y933" s="3098"/>
      <c r="Z933" s="3098"/>
      <c r="AA933" s="3098"/>
      <c r="AB933" s="3098"/>
      <c r="AC933" s="3098"/>
      <c r="AD933" s="3098"/>
      <c r="AE933" s="3098"/>
      <c r="AF933" s="3098"/>
      <c r="AG933" s="3098"/>
      <c r="AH933" s="3098"/>
      <c r="AI933" s="3098"/>
      <c r="AJ933" s="3098"/>
      <c r="AK933" s="3098"/>
      <c r="AL933" s="3098"/>
      <c r="AM933" s="3098"/>
      <c r="AN933" s="3098"/>
      <c r="AO933" s="3143"/>
      <c r="AP933" s="3143"/>
      <c r="AQ933" s="3143"/>
      <c r="AR933" s="3143"/>
      <c r="AS933" s="3143"/>
      <c r="AT933" s="3143"/>
      <c r="AU933" s="3143"/>
      <c r="AV933" s="3143"/>
      <c r="AW933" s="3143"/>
      <c r="AX933" s="3143"/>
      <c r="AY933" s="3143"/>
      <c r="AZ933" s="3143"/>
      <c r="BA933" s="3143"/>
      <c r="BB933" s="3143"/>
      <c r="BC933" s="3143"/>
      <c r="BD933" s="3143"/>
      <c r="BE933" s="3143"/>
      <c r="BF933" s="3143"/>
      <c r="BG933" s="3143"/>
      <c r="BH933" s="3143"/>
      <c r="BI933" s="3143"/>
      <c r="BJ933" s="3143"/>
      <c r="BK933" s="3143"/>
      <c r="BL933" s="3143"/>
      <c r="BM933" s="3143"/>
      <c r="BN933" s="3143"/>
      <c r="BO933" s="3143"/>
      <c r="BP933" s="3143"/>
      <c r="BQ933" s="3189"/>
      <c r="BR933" s="3189"/>
      <c r="BS933" s="3189"/>
      <c r="BT933" s="3189"/>
      <c r="BU933" s="3189"/>
      <c r="BV933" s="3189"/>
      <c r="BW933" s="3189"/>
      <c r="BX933" s="3189"/>
      <c r="BY933" s="3189"/>
      <c r="BZ933" s="3189"/>
      <c r="CA933" s="3143"/>
      <c r="CB933" s="3143"/>
      <c r="CC933" s="3143"/>
    </row>
    <row r="934" spans="1:81" ht="16.5" customHeight="1">
      <c r="A934" s="3143"/>
      <c r="B934" s="3143"/>
      <c r="C934" s="3143"/>
      <c r="D934" s="3143"/>
      <c r="E934" s="3143"/>
      <c r="F934" s="3143"/>
      <c r="G934" s="3143"/>
      <c r="H934" s="3143"/>
      <c r="I934" s="3143"/>
      <c r="J934" s="3143"/>
      <c r="K934" s="3143"/>
      <c r="L934" s="3098"/>
      <c r="M934" s="3098"/>
      <c r="N934" s="3098"/>
      <c r="O934" s="3098"/>
      <c r="P934" s="3098"/>
      <c r="Q934" s="3098"/>
      <c r="R934" s="3098"/>
      <c r="S934" s="3098"/>
      <c r="T934" s="3098"/>
      <c r="U934" s="3098"/>
      <c r="V934" s="3098"/>
      <c r="W934" s="3098"/>
      <c r="X934" s="3098"/>
      <c r="Y934" s="3098"/>
      <c r="Z934" s="3098"/>
      <c r="AA934" s="3098"/>
      <c r="AB934" s="3098"/>
      <c r="AC934" s="3098"/>
      <c r="AD934" s="3098"/>
      <c r="AE934" s="3098"/>
      <c r="AF934" s="3098"/>
      <c r="AG934" s="3098"/>
      <c r="AH934" s="3098"/>
      <c r="AI934" s="3098"/>
      <c r="AJ934" s="3098"/>
      <c r="AK934" s="3098"/>
      <c r="AL934" s="3098"/>
      <c r="AM934" s="3098"/>
      <c r="AN934" s="3098"/>
      <c r="AO934" s="3143"/>
      <c r="AP934" s="3143"/>
      <c r="AQ934" s="3143"/>
      <c r="AR934" s="3143"/>
      <c r="AS934" s="3143"/>
      <c r="AT934" s="3143"/>
      <c r="AU934" s="3143"/>
      <c r="AV934" s="3143"/>
      <c r="AW934" s="3143"/>
      <c r="AX934" s="3143"/>
      <c r="AY934" s="3143"/>
      <c r="AZ934" s="3143"/>
      <c r="BA934" s="3143"/>
      <c r="BB934" s="3143"/>
      <c r="BC934" s="3143"/>
      <c r="BD934" s="3143"/>
      <c r="BE934" s="3143"/>
      <c r="BF934" s="3143"/>
      <c r="BG934" s="3143"/>
      <c r="BH934" s="3143"/>
      <c r="BI934" s="3143"/>
      <c r="BJ934" s="3143"/>
      <c r="BK934" s="3143"/>
      <c r="BL934" s="3143"/>
      <c r="BM934" s="3143"/>
      <c r="BN934" s="3143"/>
      <c r="BO934" s="3143"/>
      <c r="BP934" s="3143"/>
      <c r="BQ934" s="3189"/>
      <c r="BR934" s="3189"/>
      <c r="BS934" s="3189"/>
      <c r="BT934" s="3189"/>
      <c r="BU934" s="3189"/>
      <c r="BV934" s="3189"/>
      <c r="BW934" s="3189"/>
      <c r="BX934" s="3189"/>
      <c r="BY934" s="3189"/>
      <c r="BZ934" s="3189"/>
      <c r="CA934" s="3143"/>
      <c r="CB934" s="3143"/>
      <c r="CC934" s="3143"/>
    </row>
    <row r="935" spans="1:81" ht="16.5" customHeight="1">
      <c r="A935" s="3143"/>
      <c r="B935" s="3143"/>
      <c r="C935" s="3143"/>
      <c r="D935" s="3143"/>
      <c r="E935" s="3143"/>
      <c r="F935" s="3143"/>
      <c r="G935" s="3143"/>
      <c r="H935" s="3143"/>
      <c r="I935" s="3143"/>
      <c r="J935" s="3143"/>
      <c r="K935" s="3143"/>
      <c r="L935" s="3098"/>
      <c r="M935" s="3098"/>
      <c r="N935" s="3098"/>
      <c r="O935" s="3098"/>
      <c r="P935" s="3098"/>
      <c r="Q935" s="3098"/>
      <c r="R935" s="3098"/>
      <c r="S935" s="3098"/>
      <c r="T935" s="3098"/>
      <c r="U935" s="3098"/>
      <c r="V935" s="3098"/>
      <c r="W935" s="3098"/>
      <c r="X935" s="3098"/>
      <c r="Y935" s="3098"/>
      <c r="Z935" s="3098"/>
      <c r="AA935" s="3098"/>
      <c r="AB935" s="3098"/>
      <c r="AC935" s="3098"/>
      <c r="AD935" s="3098"/>
      <c r="AE935" s="3098"/>
      <c r="AF935" s="3098"/>
      <c r="AG935" s="3098"/>
      <c r="AH935" s="3098"/>
      <c r="AI935" s="3098"/>
      <c r="AJ935" s="3098"/>
      <c r="AK935" s="3098"/>
      <c r="AL935" s="3098"/>
      <c r="AM935" s="3098"/>
      <c r="AN935" s="3098"/>
      <c r="AO935" s="3143"/>
      <c r="AP935" s="3143"/>
      <c r="AQ935" s="3143"/>
      <c r="AR935" s="3143"/>
      <c r="AS935" s="3143"/>
      <c r="AT935" s="3143"/>
      <c r="AU935" s="3143"/>
      <c r="AV935" s="3143"/>
      <c r="AW935" s="3143"/>
      <c r="AX935" s="3143"/>
      <c r="AY935" s="3143"/>
      <c r="AZ935" s="3143"/>
      <c r="BA935" s="3143"/>
      <c r="BB935" s="3143"/>
      <c r="BC935" s="3143"/>
      <c r="BD935" s="3143"/>
      <c r="BE935" s="3143"/>
      <c r="BF935" s="3143"/>
      <c r="BG935" s="3143"/>
      <c r="BH935" s="3143"/>
      <c r="BI935" s="3143"/>
      <c r="BJ935" s="3143"/>
      <c r="BK935" s="3143"/>
      <c r="BL935" s="3143"/>
      <c r="BM935" s="3143"/>
      <c r="BN935" s="3143"/>
      <c r="BO935" s="3143"/>
      <c r="BP935" s="3143"/>
      <c r="BQ935" s="3189"/>
      <c r="BR935" s="3189"/>
      <c r="BS935" s="3189"/>
      <c r="BT935" s="3189"/>
      <c r="BU935" s="3189"/>
      <c r="BV935" s="3189"/>
      <c r="BW935" s="3189"/>
      <c r="BX935" s="3189"/>
      <c r="BY935" s="3189"/>
      <c r="BZ935" s="3189"/>
      <c r="CA935" s="3143"/>
      <c r="CB935" s="3143"/>
      <c r="CC935" s="3143"/>
    </row>
    <row r="936" spans="1:81" ht="16.5" customHeight="1">
      <c r="A936" s="3143"/>
      <c r="B936" s="3143"/>
      <c r="C936" s="3143"/>
      <c r="D936" s="3143"/>
      <c r="E936" s="3143"/>
      <c r="F936" s="3143"/>
      <c r="G936" s="3143"/>
      <c r="H936" s="3143"/>
      <c r="I936" s="3143"/>
      <c r="J936" s="3143"/>
      <c r="K936" s="3143"/>
      <c r="L936" s="3098"/>
      <c r="M936" s="3098"/>
      <c r="N936" s="3098"/>
      <c r="O936" s="3098"/>
      <c r="P936" s="3098"/>
      <c r="Q936" s="3098"/>
      <c r="R936" s="3098"/>
      <c r="S936" s="3098"/>
      <c r="T936" s="3098"/>
      <c r="U936" s="3098"/>
      <c r="V936" s="3098"/>
      <c r="W936" s="3098"/>
      <c r="X936" s="3098"/>
      <c r="Y936" s="3098"/>
      <c r="Z936" s="3098"/>
      <c r="AA936" s="3098"/>
      <c r="AB936" s="3098"/>
      <c r="AC936" s="3098"/>
      <c r="AD936" s="3098"/>
      <c r="AE936" s="3098"/>
      <c r="AF936" s="3098"/>
      <c r="AG936" s="3098"/>
      <c r="AH936" s="3098"/>
      <c r="AI936" s="3098"/>
      <c r="AJ936" s="3098"/>
      <c r="AK936" s="3098"/>
      <c r="AL936" s="3098"/>
      <c r="AM936" s="3098"/>
      <c r="AN936" s="3098"/>
      <c r="AO936" s="3143"/>
      <c r="AP936" s="3143"/>
      <c r="AQ936" s="3143"/>
      <c r="AR936" s="3143"/>
      <c r="AS936" s="3143"/>
      <c r="AT936" s="3143"/>
      <c r="AU936" s="3143"/>
      <c r="AV936" s="3143"/>
      <c r="AW936" s="3143"/>
      <c r="AX936" s="3143"/>
      <c r="AY936" s="3143"/>
      <c r="AZ936" s="3143"/>
      <c r="BA936" s="3143"/>
      <c r="BB936" s="3143"/>
      <c r="BC936" s="3143"/>
      <c r="BD936" s="3143"/>
      <c r="BE936" s="3143"/>
      <c r="BF936" s="3143"/>
      <c r="BG936" s="3143"/>
      <c r="BH936" s="3143"/>
      <c r="BI936" s="3143"/>
      <c r="BJ936" s="3143"/>
      <c r="BK936" s="3143"/>
      <c r="BL936" s="3143"/>
      <c r="BM936" s="3143"/>
      <c r="BN936" s="3143"/>
      <c r="BO936" s="3143"/>
      <c r="BP936" s="3143"/>
      <c r="BQ936" s="3189"/>
      <c r="BR936" s="3189"/>
      <c r="BS936" s="3189"/>
      <c r="BT936" s="3189"/>
      <c r="BU936" s="3189"/>
      <c r="BV936" s="3189"/>
      <c r="BW936" s="3189"/>
      <c r="BX936" s="3189"/>
      <c r="BY936" s="3189"/>
      <c r="BZ936" s="3189"/>
      <c r="CA936" s="3143"/>
      <c r="CB936" s="3143"/>
      <c r="CC936" s="3143"/>
    </row>
    <row r="937" spans="1:81" ht="16.5" customHeight="1">
      <c r="A937" s="3143"/>
      <c r="B937" s="3143"/>
      <c r="C937" s="3143"/>
      <c r="D937" s="3143"/>
      <c r="E937" s="3143"/>
      <c r="F937" s="3143"/>
      <c r="G937" s="3143"/>
      <c r="H937" s="3143"/>
      <c r="I937" s="3143"/>
      <c r="J937" s="3143"/>
      <c r="K937" s="3143"/>
      <c r="L937" s="3098"/>
      <c r="M937" s="3098"/>
      <c r="N937" s="3098"/>
      <c r="O937" s="3098"/>
      <c r="P937" s="3098"/>
      <c r="Q937" s="3098"/>
      <c r="R937" s="3098"/>
      <c r="S937" s="3098"/>
      <c r="T937" s="3098"/>
      <c r="U937" s="3098"/>
      <c r="V937" s="3098"/>
      <c r="W937" s="3098"/>
      <c r="X937" s="3098"/>
      <c r="Y937" s="3098"/>
      <c r="Z937" s="3098"/>
      <c r="AA937" s="3098"/>
      <c r="AB937" s="3098"/>
      <c r="AC937" s="3098"/>
      <c r="AD937" s="3098"/>
      <c r="AE937" s="3098"/>
      <c r="AF937" s="3098"/>
      <c r="AG937" s="3098"/>
      <c r="AH937" s="3098"/>
      <c r="AI937" s="3098"/>
      <c r="AJ937" s="3098"/>
      <c r="AK937" s="3098"/>
      <c r="AL937" s="3098"/>
      <c r="AM937" s="3098"/>
      <c r="AN937" s="3098"/>
      <c r="AO937" s="3143"/>
      <c r="AP937" s="3143"/>
      <c r="AQ937" s="3143"/>
      <c r="AR937" s="3143"/>
      <c r="AS937" s="3143"/>
      <c r="AT937" s="3143"/>
      <c r="AU937" s="3143"/>
      <c r="AV937" s="3143"/>
      <c r="AW937" s="3143"/>
      <c r="AX937" s="3143"/>
      <c r="AY937" s="3143"/>
      <c r="AZ937" s="3143"/>
      <c r="BA937" s="3143"/>
      <c r="BB937" s="3143"/>
      <c r="BC937" s="3143"/>
      <c r="BD937" s="3143"/>
      <c r="BE937" s="3143"/>
      <c r="BF937" s="3143"/>
      <c r="BG937" s="3143"/>
      <c r="BH937" s="3143"/>
      <c r="BI937" s="3143"/>
      <c r="BJ937" s="3143"/>
      <c r="BK937" s="3143"/>
      <c r="BL937" s="3143"/>
      <c r="BM937" s="3143"/>
      <c r="BN937" s="3143"/>
      <c r="BO937" s="3143"/>
      <c r="BP937" s="3143"/>
      <c r="BQ937" s="3189"/>
      <c r="BR937" s="3189"/>
      <c r="BS937" s="3189"/>
      <c r="BT937" s="3189"/>
      <c r="BU937" s="3189"/>
      <c r="BV937" s="3189"/>
      <c r="BW937" s="3189"/>
      <c r="BX937" s="3189"/>
      <c r="BY937" s="3189"/>
      <c r="BZ937" s="3189"/>
      <c r="CA937" s="3143"/>
      <c r="CB937" s="3143"/>
      <c r="CC937" s="3143"/>
    </row>
    <row r="938" spans="1:81" ht="16.5" customHeight="1">
      <c r="A938" s="3143"/>
      <c r="B938" s="3143"/>
      <c r="C938" s="3143"/>
      <c r="D938" s="3143"/>
      <c r="E938" s="3143"/>
      <c r="F938" s="3143"/>
      <c r="G938" s="3143"/>
      <c r="H938" s="3143"/>
      <c r="I938" s="3143"/>
      <c r="J938" s="3143"/>
      <c r="K938" s="3143"/>
      <c r="L938" s="3098"/>
      <c r="M938" s="3098"/>
      <c r="N938" s="3098"/>
      <c r="O938" s="3098"/>
      <c r="P938" s="3098"/>
      <c r="Q938" s="3098"/>
      <c r="R938" s="3098"/>
      <c r="S938" s="3098"/>
      <c r="T938" s="3098"/>
      <c r="U938" s="3098"/>
      <c r="V938" s="3098"/>
      <c r="W938" s="3098"/>
      <c r="X938" s="3098"/>
      <c r="Y938" s="3098"/>
      <c r="Z938" s="3098"/>
      <c r="AA938" s="3098"/>
      <c r="AB938" s="3098"/>
      <c r="AC938" s="3098"/>
      <c r="AD938" s="3098"/>
      <c r="AE938" s="3098"/>
      <c r="AF938" s="3098"/>
      <c r="AG938" s="3098"/>
      <c r="AH938" s="3098"/>
      <c r="AI938" s="3098"/>
      <c r="AJ938" s="3098"/>
      <c r="AK938" s="3098"/>
      <c r="AL938" s="3098"/>
      <c r="AM938" s="3098"/>
      <c r="AN938" s="3098"/>
      <c r="AO938" s="3143"/>
      <c r="AP938" s="3143"/>
      <c r="AQ938" s="3143"/>
      <c r="AR938" s="3143"/>
      <c r="AS938" s="3143"/>
      <c r="AT938" s="3143"/>
      <c r="AU938" s="3143"/>
      <c r="AV938" s="3143"/>
      <c r="AW938" s="3143"/>
      <c r="AX938" s="3143"/>
      <c r="AY938" s="3143"/>
      <c r="AZ938" s="3143"/>
      <c r="BA938" s="3143"/>
      <c r="BB938" s="3143"/>
      <c r="BC938" s="3143"/>
      <c r="BD938" s="3143"/>
      <c r="BE938" s="3143"/>
      <c r="BF938" s="3143"/>
      <c r="BG938" s="3143"/>
      <c r="BH938" s="3143"/>
      <c r="BI938" s="3143"/>
      <c r="BJ938" s="3143"/>
      <c r="BK938" s="3143"/>
      <c r="BL938" s="3143"/>
      <c r="BM938" s="3143"/>
      <c r="BN938" s="3143"/>
      <c r="BO938" s="3143"/>
      <c r="BP938" s="3143"/>
      <c r="BQ938" s="3189"/>
      <c r="BR938" s="3189"/>
      <c r="BS938" s="3189"/>
      <c r="BT938" s="3189"/>
      <c r="BU938" s="3189"/>
      <c r="BV938" s="3189"/>
      <c r="BW938" s="3189"/>
      <c r="BX938" s="3189"/>
      <c r="BY938" s="3189"/>
      <c r="BZ938" s="3189"/>
      <c r="CA938" s="3143"/>
      <c r="CB938" s="3143"/>
      <c r="CC938" s="3143"/>
    </row>
    <row r="939" spans="1:81" ht="16.5" customHeight="1">
      <c r="A939" s="3143"/>
      <c r="B939" s="3143"/>
      <c r="C939" s="3143"/>
      <c r="D939" s="3143"/>
      <c r="E939" s="3143"/>
      <c r="F939" s="3143"/>
      <c r="G939" s="3143"/>
      <c r="H939" s="3143"/>
      <c r="I939" s="3143"/>
      <c r="J939" s="3143"/>
      <c r="K939" s="3143"/>
      <c r="L939" s="3098"/>
      <c r="M939" s="3098"/>
      <c r="N939" s="3098"/>
      <c r="O939" s="3098"/>
      <c r="P939" s="3098"/>
      <c r="Q939" s="3098"/>
      <c r="R939" s="3098"/>
      <c r="S939" s="3098"/>
      <c r="T939" s="3098"/>
      <c r="U939" s="3098"/>
      <c r="V939" s="3098"/>
      <c r="W939" s="3098"/>
      <c r="X939" s="3098"/>
      <c r="Y939" s="3098"/>
      <c r="Z939" s="3098"/>
      <c r="AA939" s="3098"/>
      <c r="AB939" s="3098"/>
      <c r="AC939" s="3098"/>
      <c r="AD939" s="3098"/>
      <c r="AE939" s="3098"/>
      <c r="AF939" s="3098"/>
      <c r="AG939" s="3098"/>
      <c r="AH939" s="3098"/>
      <c r="AI939" s="3098"/>
      <c r="AJ939" s="3098"/>
      <c r="AK939" s="3098"/>
      <c r="AL939" s="3098"/>
      <c r="AM939" s="3098"/>
      <c r="AN939" s="3098"/>
      <c r="AO939" s="3143"/>
      <c r="AP939" s="3143"/>
      <c r="AQ939" s="3143"/>
      <c r="AR939" s="3143"/>
      <c r="AS939" s="3143"/>
      <c r="AT939" s="3143"/>
      <c r="AU939" s="3143"/>
      <c r="AV939" s="3143"/>
      <c r="AW939" s="3143"/>
      <c r="AX939" s="3143"/>
      <c r="AY939" s="3143"/>
      <c r="AZ939" s="3143"/>
      <c r="BA939" s="3143"/>
      <c r="BB939" s="3143"/>
      <c r="BC939" s="3143"/>
      <c r="BD939" s="3143"/>
      <c r="BE939" s="3143"/>
      <c r="BF939" s="3143"/>
      <c r="BG939" s="3143"/>
      <c r="BH939" s="3143"/>
      <c r="BI939" s="3143"/>
      <c r="BJ939" s="3143"/>
      <c r="BK939" s="3143"/>
      <c r="BL939" s="3143"/>
      <c r="BM939" s="3143"/>
      <c r="BN939" s="3143"/>
      <c r="BO939" s="3143"/>
      <c r="BP939" s="3143"/>
      <c r="BQ939" s="3189"/>
      <c r="BR939" s="3189"/>
      <c r="BS939" s="3189"/>
      <c r="BT939" s="3189"/>
      <c r="BU939" s="3189"/>
      <c r="BV939" s="3189"/>
      <c r="BW939" s="3189"/>
      <c r="BX939" s="3189"/>
      <c r="BY939" s="3189"/>
      <c r="BZ939" s="3189"/>
      <c r="CA939" s="3143"/>
      <c r="CB939" s="3143"/>
      <c r="CC939" s="3143"/>
    </row>
    <row r="940" spans="1:81" ht="16.5" customHeight="1">
      <c r="A940" s="3143"/>
      <c r="B940" s="3143"/>
      <c r="C940" s="3143"/>
      <c r="D940" s="3143"/>
      <c r="E940" s="3143"/>
      <c r="F940" s="3143"/>
      <c r="G940" s="3143"/>
      <c r="H940" s="3143"/>
      <c r="I940" s="3143"/>
      <c r="J940" s="3143"/>
      <c r="K940" s="3143"/>
      <c r="L940" s="3098"/>
      <c r="M940" s="3098"/>
      <c r="N940" s="3098"/>
      <c r="O940" s="3098"/>
      <c r="P940" s="3098"/>
      <c r="Q940" s="3098"/>
      <c r="R940" s="3098"/>
      <c r="S940" s="3098"/>
      <c r="T940" s="3098"/>
      <c r="U940" s="3098"/>
      <c r="V940" s="3098"/>
      <c r="W940" s="3098"/>
      <c r="X940" s="3098"/>
      <c r="Y940" s="3098"/>
      <c r="Z940" s="3098"/>
      <c r="AA940" s="3098"/>
      <c r="AB940" s="3098"/>
      <c r="AC940" s="3098"/>
      <c r="AD940" s="3098"/>
      <c r="AE940" s="3098"/>
      <c r="AF940" s="3098"/>
      <c r="AG940" s="3098"/>
      <c r="AH940" s="3098"/>
      <c r="AI940" s="3098"/>
      <c r="AJ940" s="3098"/>
      <c r="AK940" s="3098"/>
      <c r="AL940" s="3098"/>
      <c r="AM940" s="3098"/>
      <c r="AN940" s="3098"/>
      <c r="AO940" s="3143"/>
      <c r="AP940" s="3143"/>
      <c r="AQ940" s="3143"/>
      <c r="AR940" s="3143"/>
      <c r="AS940" s="3143"/>
      <c r="AT940" s="3143"/>
      <c r="AU940" s="3143"/>
      <c r="AV940" s="3143"/>
      <c r="AW940" s="3143"/>
      <c r="AX940" s="3143"/>
      <c r="AY940" s="3143"/>
      <c r="AZ940" s="3143"/>
      <c r="BA940" s="3143"/>
      <c r="BB940" s="3143"/>
      <c r="BC940" s="3143"/>
      <c r="BD940" s="3143"/>
      <c r="BE940" s="3143"/>
      <c r="BF940" s="3143"/>
      <c r="BG940" s="3143"/>
      <c r="BH940" s="3143"/>
      <c r="BI940" s="3143"/>
      <c r="BJ940" s="3143"/>
      <c r="BK940" s="3143"/>
      <c r="BL940" s="3143"/>
      <c r="BM940" s="3143"/>
      <c r="BN940" s="3143"/>
      <c r="BO940" s="3143"/>
      <c r="BP940" s="3143"/>
      <c r="BQ940" s="3189"/>
      <c r="BR940" s="3189"/>
      <c r="BS940" s="3189"/>
      <c r="BT940" s="3189"/>
      <c r="BU940" s="3189"/>
      <c r="BV940" s="3189"/>
      <c r="BW940" s="3189"/>
      <c r="BX940" s="3189"/>
      <c r="BY940" s="3189"/>
      <c r="BZ940" s="3189"/>
      <c r="CA940" s="3143"/>
      <c r="CB940" s="3143"/>
      <c r="CC940" s="3143"/>
    </row>
    <row r="941" spans="1:81" ht="16.5" customHeight="1">
      <c r="A941" s="3143"/>
      <c r="B941" s="3143"/>
      <c r="C941" s="3143"/>
      <c r="D941" s="3143"/>
      <c r="E941" s="3143"/>
      <c r="F941" s="3143"/>
      <c r="G941" s="3143"/>
      <c r="H941" s="3143"/>
      <c r="I941" s="3143"/>
      <c r="J941" s="3143"/>
      <c r="K941" s="3143"/>
      <c r="L941" s="3098"/>
      <c r="M941" s="3098"/>
      <c r="N941" s="3098"/>
      <c r="O941" s="3098"/>
      <c r="P941" s="3098"/>
      <c r="Q941" s="3098"/>
      <c r="R941" s="3098"/>
      <c r="S941" s="3098"/>
      <c r="T941" s="3098"/>
      <c r="U941" s="3098"/>
      <c r="V941" s="3098"/>
      <c r="W941" s="3098"/>
      <c r="X941" s="3098"/>
      <c r="Y941" s="3098"/>
      <c r="Z941" s="3098"/>
      <c r="AA941" s="3098"/>
      <c r="AB941" s="3098"/>
      <c r="AC941" s="3098"/>
      <c r="AD941" s="3098"/>
      <c r="AE941" s="3098"/>
      <c r="AF941" s="3098"/>
      <c r="AG941" s="3098"/>
      <c r="AH941" s="3098"/>
      <c r="AI941" s="3098"/>
      <c r="AJ941" s="3098"/>
      <c r="AK941" s="3098"/>
      <c r="AL941" s="3098"/>
      <c r="AM941" s="3098"/>
      <c r="AN941" s="3098"/>
      <c r="AO941" s="3143"/>
      <c r="AP941" s="3143"/>
      <c r="AQ941" s="3143"/>
      <c r="AR941" s="3143"/>
      <c r="AS941" s="3143"/>
      <c r="AT941" s="3143"/>
      <c r="AU941" s="3143"/>
      <c r="AV941" s="3143"/>
      <c r="AW941" s="3143"/>
      <c r="AX941" s="3143"/>
      <c r="AY941" s="3143"/>
      <c r="AZ941" s="3143"/>
      <c r="BA941" s="3143"/>
      <c r="BB941" s="3143"/>
      <c r="BC941" s="3143"/>
      <c r="BD941" s="3143"/>
      <c r="BE941" s="3143"/>
      <c r="BF941" s="3143"/>
      <c r="BG941" s="3143"/>
      <c r="BH941" s="3143"/>
      <c r="BI941" s="3143"/>
      <c r="BJ941" s="3143"/>
      <c r="BK941" s="3143"/>
      <c r="BL941" s="3143"/>
      <c r="BM941" s="3143"/>
      <c r="BN941" s="3143"/>
      <c r="BO941" s="3143"/>
      <c r="BP941" s="3143"/>
      <c r="BQ941" s="3189"/>
      <c r="BR941" s="3189"/>
      <c r="BS941" s="3189"/>
      <c r="BT941" s="3189"/>
      <c r="BU941" s="3189"/>
      <c r="BV941" s="3189"/>
      <c r="BW941" s="3189"/>
      <c r="BX941" s="3189"/>
      <c r="BY941" s="3189"/>
      <c r="BZ941" s="3189"/>
      <c r="CA941" s="3143"/>
      <c r="CB941" s="3143"/>
      <c r="CC941" s="3143"/>
    </row>
    <row r="942" spans="1:81" ht="16.5" customHeight="1">
      <c r="A942" s="3143"/>
      <c r="B942" s="3143"/>
      <c r="C942" s="3143"/>
      <c r="D942" s="3143"/>
      <c r="E942" s="3143"/>
      <c r="F942" s="3143"/>
      <c r="G942" s="3143"/>
      <c r="H942" s="3143"/>
      <c r="I942" s="3143"/>
      <c r="J942" s="3143"/>
      <c r="K942" s="3143"/>
      <c r="L942" s="3098"/>
      <c r="M942" s="3098"/>
      <c r="N942" s="3098"/>
      <c r="O942" s="3098"/>
      <c r="P942" s="3098"/>
      <c r="Q942" s="3098"/>
      <c r="R942" s="3098"/>
      <c r="S942" s="3098"/>
      <c r="T942" s="3098"/>
      <c r="U942" s="3098"/>
      <c r="V942" s="3098"/>
      <c r="W942" s="3098"/>
      <c r="X942" s="3098"/>
      <c r="Y942" s="3098"/>
      <c r="Z942" s="3098"/>
      <c r="AA942" s="3098"/>
      <c r="AB942" s="3098"/>
      <c r="AC942" s="3098"/>
      <c r="AD942" s="3098"/>
      <c r="AE942" s="3098"/>
      <c r="AF942" s="3098"/>
      <c r="AG942" s="3098"/>
      <c r="AH942" s="3098"/>
      <c r="AI942" s="3098"/>
      <c r="AJ942" s="3098"/>
      <c r="AK942" s="3098"/>
      <c r="AL942" s="3098"/>
      <c r="AM942" s="3098"/>
      <c r="AN942" s="3098"/>
      <c r="AO942" s="3143"/>
      <c r="AP942" s="3143"/>
      <c r="AQ942" s="3143"/>
      <c r="AR942" s="3143"/>
      <c r="AS942" s="3143"/>
      <c r="AT942" s="3143"/>
      <c r="AU942" s="3143"/>
      <c r="AV942" s="3143"/>
      <c r="AW942" s="3143"/>
      <c r="AX942" s="3143"/>
      <c r="AY942" s="3143"/>
      <c r="AZ942" s="3143"/>
      <c r="BA942" s="3143"/>
      <c r="BB942" s="3143"/>
      <c r="BC942" s="3143"/>
      <c r="BD942" s="3143"/>
      <c r="BE942" s="3143"/>
      <c r="BF942" s="3143"/>
      <c r="BG942" s="3143"/>
      <c r="BH942" s="3143"/>
      <c r="BI942" s="3143"/>
      <c r="BJ942" s="3143"/>
      <c r="BK942" s="3143"/>
      <c r="BL942" s="3143"/>
      <c r="BM942" s="3143"/>
      <c r="BN942" s="3143"/>
      <c r="BO942" s="3143"/>
      <c r="BP942" s="3143"/>
      <c r="BQ942" s="3189"/>
      <c r="BR942" s="3189"/>
      <c r="BS942" s="3189"/>
      <c r="BT942" s="3189"/>
      <c r="BU942" s="3189"/>
      <c r="BV942" s="3189"/>
      <c r="BW942" s="3189"/>
      <c r="BX942" s="3189"/>
      <c r="BY942" s="3189"/>
      <c r="BZ942" s="3189"/>
      <c r="CA942" s="3143"/>
      <c r="CB942" s="3143"/>
      <c r="CC942" s="3143"/>
    </row>
    <row r="943" spans="1:81" ht="16.5" customHeight="1">
      <c r="A943" s="3143"/>
      <c r="B943" s="3143"/>
      <c r="C943" s="3143"/>
      <c r="D943" s="3143"/>
      <c r="E943" s="3143"/>
      <c r="F943" s="3143"/>
      <c r="G943" s="3143"/>
      <c r="H943" s="3143"/>
      <c r="I943" s="3143"/>
      <c r="J943" s="3143"/>
      <c r="K943" s="3143"/>
      <c r="L943" s="3098"/>
      <c r="M943" s="3098"/>
      <c r="N943" s="3098"/>
      <c r="O943" s="3098"/>
      <c r="P943" s="3098"/>
      <c r="Q943" s="3098"/>
      <c r="R943" s="3098"/>
      <c r="S943" s="3098"/>
      <c r="T943" s="3098"/>
      <c r="U943" s="3098"/>
      <c r="V943" s="3098"/>
      <c r="W943" s="3098"/>
      <c r="X943" s="3098"/>
      <c r="Y943" s="3098"/>
      <c r="Z943" s="3098"/>
      <c r="AA943" s="3098"/>
      <c r="AB943" s="3098"/>
      <c r="AC943" s="3098"/>
      <c r="AD943" s="3098"/>
      <c r="AE943" s="3098"/>
      <c r="AF943" s="3098"/>
      <c r="AG943" s="3098"/>
      <c r="AH943" s="3098"/>
      <c r="AI943" s="3098"/>
      <c r="AJ943" s="3098"/>
      <c r="AK943" s="3098"/>
      <c r="AL943" s="3098"/>
      <c r="AM943" s="3098"/>
      <c r="AN943" s="3098"/>
      <c r="AO943" s="3143"/>
      <c r="AP943" s="3143"/>
      <c r="AQ943" s="3143"/>
      <c r="AR943" s="3143"/>
      <c r="AS943" s="3143"/>
      <c r="AT943" s="3143"/>
      <c r="AU943" s="3143"/>
      <c r="AV943" s="3143"/>
      <c r="AW943" s="3143"/>
      <c r="AX943" s="3143"/>
      <c r="AY943" s="3143"/>
      <c r="AZ943" s="3143"/>
      <c r="BA943" s="3143"/>
      <c r="BB943" s="3143"/>
      <c r="BC943" s="3143"/>
      <c r="BD943" s="3143"/>
      <c r="BE943" s="3143"/>
      <c r="BF943" s="3143"/>
      <c r="BG943" s="3143"/>
      <c r="BH943" s="3143"/>
      <c r="BI943" s="3143"/>
      <c r="BJ943" s="3143"/>
      <c r="BK943" s="3143"/>
      <c r="BL943" s="3143"/>
      <c r="BM943" s="3143"/>
      <c r="BN943" s="3143"/>
      <c r="BO943" s="3143"/>
      <c r="BP943" s="3143"/>
      <c r="BQ943" s="3189"/>
      <c r="BR943" s="3189"/>
      <c r="BS943" s="3189"/>
      <c r="BT943" s="3189"/>
      <c r="BU943" s="3189"/>
      <c r="BV943" s="3189"/>
      <c r="BW943" s="3189"/>
      <c r="BX943" s="3189"/>
      <c r="BY943" s="3189"/>
      <c r="BZ943" s="3189"/>
      <c r="CA943" s="3143"/>
      <c r="CB943" s="3143"/>
      <c r="CC943" s="3143"/>
    </row>
    <row r="944" spans="1:81" ht="16.5" customHeight="1">
      <c r="A944" s="3143"/>
      <c r="B944" s="3143"/>
      <c r="C944" s="3143"/>
      <c r="D944" s="3143"/>
      <c r="E944" s="3143"/>
      <c r="F944" s="3143"/>
      <c r="G944" s="3143"/>
      <c r="H944" s="3143"/>
      <c r="I944" s="3143"/>
      <c r="J944" s="3143"/>
      <c r="K944" s="3143"/>
      <c r="L944" s="3098"/>
      <c r="M944" s="3098"/>
      <c r="N944" s="3098"/>
      <c r="O944" s="3098"/>
      <c r="P944" s="3098"/>
      <c r="Q944" s="3098"/>
      <c r="R944" s="3098"/>
      <c r="S944" s="3098"/>
      <c r="T944" s="3098"/>
      <c r="U944" s="3098"/>
      <c r="V944" s="3098"/>
      <c r="W944" s="3098"/>
      <c r="X944" s="3098"/>
      <c r="Y944" s="3098"/>
      <c r="Z944" s="3098"/>
      <c r="AA944" s="3098"/>
      <c r="AB944" s="3098"/>
      <c r="AC944" s="3098"/>
      <c r="AD944" s="3098"/>
      <c r="AE944" s="3098"/>
      <c r="AF944" s="3098"/>
      <c r="AG944" s="3098"/>
      <c r="AH944" s="3098"/>
      <c r="AI944" s="3098"/>
      <c r="AJ944" s="3098"/>
      <c r="AK944" s="3098"/>
      <c r="AL944" s="3098"/>
      <c r="AM944" s="3098"/>
      <c r="AN944" s="3098"/>
      <c r="AO944" s="3143"/>
      <c r="AP944" s="3143"/>
      <c r="AQ944" s="3143"/>
      <c r="AR944" s="3143"/>
      <c r="AS944" s="3143"/>
      <c r="AT944" s="3143"/>
      <c r="AU944" s="3143"/>
      <c r="AV944" s="3143"/>
      <c r="AW944" s="3143"/>
      <c r="AX944" s="3143"/>
      <c r="AY944" s="3143"/>
      <c r="AZ944" s="3143"/>
      <c r="BA944" s="3143"/>
      <c r="BB944" s="3143"/>
      <c r="BC944" s="3143"/>
      <c r="BD944" s="3143"/>
      <c r="BE944" s="3143"/>
      <c r="BF944" s="3143"/>
      <c r="BG944" s="3143"/>
      <c r="BH944" s="3143"/>
      <c r="BI944" s="3143"/>
      <c r="BJ944" s="3143"/>
      <c r="BK944" s="3143"/>
      <c r="BL944" s="3143"/>
      <c r="BM944" s="3143"/>
      <c r="BN944" s="3143"/>
      <c r="BO944" s="3143"/>
      <c r="BP944" s="3143"/>
      <c r="BQ944" s="3189"/>
      <c r="BR944" s="3189"/>
      <c r="BS944" s="3189"/>
      <c r="BT944" s="3189"/>
      <c r="BU944" s="3189"/>
      <c r="BV944" s="3189"/>
      <c r="BW944" s="3189"/>
      <c r="BX944" s="3189"/>
      <c r="BY944" s="3189"/>
      <c r="BZ944" s="3189"/>
      <c r="CA944" s="3143"/>
      <c r="CB944" s="3143"/>
      <c r="CC944" s="3143"/>
    </row>
    <row r="945" spans="1:81" ht="16.5" customHeight="1">
      <c r="A945" s="3143"/>
      <c r="B945" s="3143"/>
      <c r="C945" s="3143"/>
      <c r="D945" s="3143"/>
      <c r="E945" s="3143"/>
      <c r="F945" s="3143"/>
      <c r="G945" s="3143"/>
      <c r="H945" s="3143"/>
      <c r="I945" s="3143"/>
      <c r="J945" s="3143"/>
      <c r="K945" s="3143"/>
      <c r="L945" s="3098"/>
      <c r="M945" s="3098"/>
      <c r="N945" s="3098"/>
      <c r="O945" s="3098"/>
      <c r="P945" s="3098"/>
      <c r="Q945" s="3098"/>
      <c r="R945" s="3098"/>
      <c r="S945" s="3098"/>
      <c r="T945" s="3098"/>
      <c r="U945" s="3098"/>
      <c r="V945" s="3098"/>
      <c r="W945" s="3098"/>
      <c r="X945" s="3098"/>
      <c r="Y945" s="3098"/>
      <c r="Z945" s="3098"/>
      <c r="AA945" s="3098"/>
      <c r="AB945" s="3098"/>
      <c r="AC945" s="3098"/>
      <c r="AD945" s="3098"/>
      <c r="AE945" s="3098"/>
      <c r="AF945" s="3098"/>
      <c r="AG945" s="3098"/>
      <c r="AH945" s="3098"/>
      <c r="AI945" s="3098"/>
      <c r="AJ945" s="3098"/>
      <c r="AK945" s="3098"/>
      <c r="AL945" s="3098"/>
      <c r="AM945" s="3098"/>
      <c r="AN945" s="3098"/>
      <c r="AO945" s="3143"/>
      <c r="AP945" s="3143"/>
      <c r="AQ945" s="3143"/>
      <c r="AR945" s="3143"/>
      <c r="AS945" s="3143"/>
      <c r="AT945" s="3143"/>
      <c r="AU945" s="3143"/>
      <c r="AV945" s="3143"/>
      <c r="AW945" s="3143"/>
      <c r="AX945" s="3143"/>
      <c r="AY945" s="3143"/>
      <c r="AZ945" s="3143"/>
      <c r="BA945" s="3143"/>
      <c r="BB945" s="3143"/>
      <c r="BC945" s="3143"/>
      <c r="BD945" s="3143"/>
      <c r="BE945" s="3143"/>
      <c r="BF945" s="3143"/>
      <c r="BG945" s="3143"/>
      <c r="BH945" s="3143"/>
      <c r="BI945" s="3143"/>
      <c r="BJ945" s="3143"/>
      <c r="BK945" s="3143"/>
      <c r="BL945" s="3143"/>
      <c r="BM945" s="3143"/>
      <c r="BN945" s="3143"/>
      <c r="BO945" s="3143"/>
      <c r="BP945" s="3143"/>
      <c r="BQ945" s="3189"/>
      <c r="BR945" s="3189"/>
      <c r="BS945" s="3189"/>
      <c r="BT945" s="3189"/>
      <c r="BU945" s="3189"/>
      <c r="BV945" s="3189"/>
      <c r="BW945" s="3189"/>
      <c r="BX945" s="3189"/>
      <c r="BY945" s="3189"/>
      <c r="BZ945" s="3189"/>
      <c r="CA945" s="3143"/>
      <c r="CB945" s="3143"/>
      <c r="CC945" s="3143"/>
    </row>
    <row r="946" spans="1:81" ht="16.5" customHeight="1">
      <c r="A946" s="3143"/>
      <c r="B946" s="3143"/>
      <c r="C946" s="3143"/>
      <c r="D946" s="3143"/>
      <c r="E946" s="3143"/>
      <c r="F946" s="3143"/>
      <c r="G946" s="3143"/>
      <c r="H946" s="3143"/>
      <c r="I946" s="3143"/>
      <c r="J946" s="3143"/>
      <c r="K946" s="3143"/>
      <c r="L946" s="3098"/>
      <c r="M946" s="3098"/>
      <c r="N946" s="3098"/>
      <c r="O946" s="3098"/>
      <c r="P946" s="3098"/>
      <c r="Q946" s="3098"/>
      <c r="R946" s="3098"/>
      <c r="S946" s="3098"/>
      <c r="T946" s="3098"/>
      <c r="U946" s="3098"/>
      <c r="V946" s="3098"/>
      <c r="W946" s="3098"/>
      <c r="X946" s="3098"/>
      <c r="Y946" s="3098"/>
      <c r="Z946" s="3098"/>
      <c r="AA946" s="3098"/>
      <c r="AB946" s="3098"/>
      <c r="AC946" s="3098"/>
      <c r="AD946" s="3098"/>
      <c r="AE946" s="3098"/>
      <c r="AF946" s="3098"/>
      <c r="AG946" s="3098"/>
      <c r="AH946" s="3098"/>
      <c r="AI946" s="3098"/>
      <c r="AJ946" s="3098"/>
      <c r="AK946" s="3098"/>
      <c r="AL946" s="3098"/>
      <c r="AM946" s="3098"/>
      <c r="AN946" s="3098"/>
      <c r="AO946" s="3143"/>
      <c r="AP946" s="3143"/>
      <c r="AQ946" s="3143"/>
      <c r="AR946" s="3143"/>
      <c r="AS946" s="3143"/>
      <c r="AT946" s="3143"/>
      <c r="AU946" s="3143"/>
      <c r="AV946" s="3143"/>
      <c r="AW946" s="3143"/>
      <c r="AX946" s="3143"/>
      <c r="AY946" s="3143"/>
      <c r="AZ946" s="3143"/>
      <c r="BA946" s="3143"/>
      <c r="BB946" s="3143"/>
      <c r="BC946" s="3143"/>
      <c r="BD946" s="3143"/>
      <c r="BE946" s="3143"/>
      <c r="BF946" s="3143"/>
      <c r="BG946" s="3143"/>
      <c r="BH946" s="3143"/>
      <c r="BI946" s="3143"/>
      <c r="BJ946" s="3143"/>
      <c r="BK946" s="3143"/>
      <c r="BL946" s="3143"/>
      <c r="BM946" s="3143"/>
      <c r="BN946" s="3143"/>
      <c r="BO946" s="3143"/>
      <c r="BP946" s="3143"/>
      <c r="BQ946" s="3189"/>
      <c r="BR946" s="3189"/>
      <c r="BS946" s="3189"/>
      <c r="BT946" s="3189"/>
      <c r="BU946" s="3189"/>
      <c r="BV946" s="3189"/>
      <c r="BW946" s="3189"/>
      <c r="BX946" s="3189"/>
      <c r="BY946" s="3189"/>
      <c r="BZ946" s="3189"/>
      <c r="CA946" s="3143"/>
      <c r="CB946" s="3143"/>
      <c r="CC946" s="3143"/>
    </row>
    <row r="947" spans="1:81" ht="16.5" customHeight="1">
      <c r="A947" s="3143"/>
      <c r="B947" s="3143"/>
      <c r="C947" s="3143"/>
      <c r="D947" s="3143"/>
      <c r="E947" s="3143"/>
      <c r="F947" s="3143"/>
      <c r="G947" s="3143"/>
      <c r="H947" s="3143"/>
      <c r="I947" s="3143"/>
      <c r="J947" s="3143"/>
      <c r="K947" s="3143"/>
      <c r="L947" s="3098"/>
      <c r="M947" s="3098"/>
      <c r="N947" s="3098"/>
      <c r="O947" s="3098"/>
      <c r="P947" s="3098"/>
      <c r="Q947" s="3098"/>
      <c r="R947" s="3098"/>
      <c r="S947" s="3098"/>
      <c r="T947" s="3098"/>
      <c r="U947" s="3098"/>
      <c r="V947" s="3098"/>
      <c r="W947" s="3098"/>
      <c r="X947" s="3098"/>
      <c r="Y947" s="3098"/>
      <c r="Z947" s="3098"/>
      <c r="AA947" s="3098"/>
      <c r="AB947" s="3098"/>
      <c r="AC947" s="3098"/>
      <c r="AD947" s="3098"/>
      <c r="AE947" s="3098"/>
      <c r="AF947" s="3098"/>
      <c r="AG947" s="3098"/>
      <c r="AH947" s="3098"/>
      <c r="AI947" s="3098"/>
      <c r="AJ947" s="3098"/>
      <c r="AK947" s="3098"/>
      <c r="AL947" s="3098"/>
      <c r="AM947" s="3098"/>
      <c r="AN947" s="3098"/>
      <c r="AO947" s="3143"/>
      <c r="AP947" s="3143"/>
      <c r="AQ947" s="3143"/>
      <c r="AR947" s="3143"/>
      <c r="AS947" s="3143"/>
      <c r="AT947" s="3143"/>
      <c r="AU947" s="3143"/>
      <c r="AV947" s="3143"/>
      <c r="AW947" s="3143"/>
      <c r="AX947" s="3143"/>
      <c r="AY947" s="3143"/>
      <c r="AZ947" s="3143"/>
      <c r="BA947" s="3143"/>
      <c r="BB947" s="3143"/>
      <c r="BC947" s="3143"/>
      <c r="BD947" s="3143"/>
      <c r="BE947" s="3143"/>
      <c r="BF947" s="3143"/>
      <c r="BG947" s="3143"/>
      <c r="BH947" s="3143"/>
      <c r="BI947" s="3143"/>
      <c r="BJ947" s="3143"/>
      <c r="BK947" s="3143"/>
      <c r="BL947" s="3143"/>
      <c r="BM947" s="3143"/>
      <c r="BN947" s="3143"/>
      <c r="BO947" s="3143"/>
      <c r="BP947" s="3143"/>
      <c r="BQ947" s="3189"/>
      <c r="BR947" s="3189"/>
      <c r="BS947" s="3189"/>
      <c r="BT947" s="3189"/>
      <c r="BU947" s="3189"/>
      <c r="BV947" s="3189"/>
      <c r="BW947" s="3189"/>
      <c r="BX947" s="3189"/>
      <c r="BY947" s="3189"/>
      <c r="BZ947" s="3189"/>
      <c r="CA947" s="3143"/>
      <c r="CB947" s="3143"/>
      <c r="CC947" s="3143"/>
    </row>
    <row r="948" spans="1:81" ht="16.5" customHeight="1">
      <c r="A948" s="3143"/>
      <c r="B948" s="3143"/>
      <c r="C948" s="3143"/>
      <c r="D948" s="3143"/>
      <c r="E948" s="3143"/>
      <c r="F948" s="3143"/>
      <c r="G948" s="3143"/>
      <c r="H948" s="3143"/>
      <c r="I948" s="3143"/>
      <c r="J948" s="3143"/>
      <c r="K948" s="3143"/>
      <c r="L948" s="3098"/>
      <c r="M948" s="3098"/>
      <c r="N948" s="3098"/>
      <c r="O948" s="3098"/>
      <c r="P948" s="3098"/>
      <c r="Q948" s="3098"/>
      <c r="R948" s="3098"/>
      <c r="S948" s="3098"/>
      <c r="T948" s="3098"/>
      <c r="U948" s="3098"/>
      <c r="V948" s="3098"/>
      <c r="W948" s="3098"/>
      <c r="X948" s="3098"/>
      <c r="Y948" s="3098"/>
      <c r="Z948" s="3098"/>
      <c r="AA948" s="3098"/>
      <c r="AB948" s="3098"/>
      <c r="AC948" s="3098"/>
      <c r="AD948" s="3098"/>
      <c r="AE948" s="3098"/>
      <c r="AF948" s="3098"/>
      <c r="AG948" s="3098"/>
      <c r="AH948" s="3098"/>
      <c r="AI948" s="3098"/>
      <c r="AJ948" s="3098"/>
      <c r="AK948" s="3098"/>
      <c r="AL948" s="3098"/>
      <c r="AM948" s="3098"/>
      <c r="AN948" s="3098"/>
      <c r="AO948" s="3143"/>
      <c r="AP948" s="3143"/>
      <c r="AQ948" s="3143"/>
      <c r="AR948" s="3143"/>
      <c r="AS948" s="3143"/>
      <c r="AT948" s="3143"/>
      <c r="AU948" s="3143"/>
      <c r="AV948" s="3143"/>
      <c r="AW948" s="3143"/>
      <c r="AX948" s="3143"/>
      <c r="AY948" s="3143"/>
      <c r="AZ948" s="3143"/>
      <c r="BA948" s="3143"/>
      <c r="BB948" s="3143"/>
      <c r="BC948" s="3143"/>
      <c r="BD948" s="3143"/>
      <c r="BE948" s="3143"/>
      <c r="BF948" s="3143"/>
      <c r="BG948" s="3143"/>
      <c r="BH948" s="3143"/>
      <c r="BI948" s="3143"/>
      <c r="BJ948" s="3143"/>
      <c r="BK948" s="3143"/>
      <c r="BL948" s="3143"/>
      <c r="BM948" s="3143"/>
      <c r="BN948" s="3143"/>
      <c r="BO948" s="3143"/>
      <c r="BP948" s="3143"/>
      <c r="BQ948" s="3189"/>
      <c r="BR948" s="3189"/>
      <c r="BS948" s="3189"/>
      <c r="BT948" s="3189"/>
      <c r="BU948" s="3189"/>
      <c r="BV948" s="3189"/>
      <c r="BW948" s="3189"/>
      <c r="BX948" s="3189"/>
      <c r="BY948" s="3189"/>
      <c r="BZ948" s="3189"/>
      <c r="CA948" s="3143"/>
      <c r="CB948" s="3143"/>
      <c r="CC948" s="3143"/>
    </row>
    <row r="949" spans="1:81" ht="16.5" customHeight="1">
      <c r="A949" s="3143"/>
      <c r="B949" s="3143"/>
      <c r="C949" s="3143"/>
      <c r="D949" s="3143"/>
      <c r="E949" s="3143"/>
      <c r="F949" s="3143"/>
      <c r="G949" s="3143"/>
      <c r="H949" s="3143"/>
      <c r="I949" s="3143"/>
      <c r="J949" s="3143"/>
      <c r="K949" s="3143"/>
      <c r="L949" s="3098"/>
      <c r="M949" s="3098"/>
      <c r="N949" s="3098"/>
      <c r="O949" s="3098"/>
      <c r="P949" s="3098"/>
      <c r="Q949" s="3098"/>
      <c r="R949" s="3098"/>
      <c r="S949" s="3098"/>
      <c r="T949" s="3098"/>
      <c r="U949" s="3098"/>
      <c r="V949" s="3098"/>
      <c r="W949" s="3098"/>
      <c r="X949" s="3098"/>
      <c r="Y949" s="3098"/>
      <c r="Z949" s="3098"/>
      <c r="AA949" s="3098"/>
      <c r="AB949" s="3098"/>
      <c r="AC949" s="3098"/>
      <c r="AD949" s="3098"/>
      <c r="AE949" s="3098"/>
      <c r="AF949" s="3098"/>
      <c r="AG949" s="3098"/>
      <c r="AH949" s="3098"/>
      <c r="AI949" s="3098"/>
      <c r="AJ949" s="3098"/>
      <c r="AK949" s="3098"/>
      <c r="AL949" s="3098"/>
      <c r="AM949" s="3098"/>
      <c r="AN949" s="3098"/>
      <c r="AO949" s="3143"/>
      <c r="AP949" s="3143"/>
      <c r="AQ949" s="3143"/>
      <c r="AR949" s="3143"/>
      <c r="AS949" s="3143"/>
      <c r="AT949" s="3143"/>
      <c r="AU949" s="3143"/>
      <c r="AV949" s="3143"/>
      <c r="AW949" s="3143"/>
      <c r="AX949" s="3143"/>
      <c r="AY949" s="3143"/>
      <c r="AZ949" s="3143"/>
      <c r="BA949" s="3143"/>
      <c r="BB949" s="3143"/>
      <c r="BC949" s="3143"/>
      <c r="BD949" s="3143"/>
      <c r="BE949" s="3143"/>
      <c r="BF949" s="3143"/>
      <c r="BG949" s="3143"/>
      <c r="BH949" s="3143"/>
      <c r="BI949" s="3143"/>
      <c r="BJ949" s="3143"/>
      <c r="BK949" s="3143"/>
      <c r="BL949" s="3143"/>
      <c r="BM949" s="3143"/>
      <c r="BN949" s="3143"/>
      <c r="BO949" s="3143"/>
      <c r="BP949" s="3143"/>
      <c r="BQ949" s="3189"/>
      <c r="BR949" s="3189"/>
      <c r="BS949" s="3189"/>
      <c r="BT949" s="3189"/>
      <c r="BU949" s="3189"/>
      <c r="BV949" s="3189"/>
      <c r="BW949" s="3189"/>
      <c r="BX949" s="3189"/>
      <c r="BY949" s="3189"/>
      <c r="BZ949" s="3189"/>
      <c r="CA949" s="3143"/>
      <c r="CB949" s="3143"/>
      <c r="CC949" s="3143"/>
    </row>
    <row r="950" spans="1:81" ht="16.5" customHeight="1">
      <c r="A950" s="3143"/>
      <c r="B950" s="3143"/>
      <c r="C950" s="3143"/>
      <c r="D950" s="3143"/>
      <c r="E950" s="3143"/>
      <c r="F950" s="3143"/>
      <c r="G950" s="3143"/>
      <c r="H950" s="3143"/>
      <c r="I950" s="3143"/>
      <c r="J950" s="3143"/>
      <c r="K950" s="3143"/>
      <c r="L950" s="3098"/>
      <c r="M950" s="3098"/>
      <c r="N950" s="3098"/>
      <c r="O950" s="3098"/>
      <c r="P950" s="3098"/>
      <c r="Q950" s="3098"/>
      <c r="R950" s="3098"/>
      <c r="S950" s="3098"/>
      <c r="T950" s="3098"/>
      <c r="U950" s="3098"/>
      <c r="V950" s="3098"/>
      <c r="W950" s="3098"/>
      <c r="X950" s="3098"/>
      <c r="Y950" s="3098"/>
      <c r="Z950" s="3098"/>
      <c r="AA950" s="3098"/>
      <c r="AB950" s="3098"/>
      <c r="AC950" s="3098"/>
      <c r="AD950" s="3098"/>
      <c r="AE950" s="3098"/>
      <c r="AF950" s="3098"/>
      <c r="AG950" s="3098"/>
      <c r="AH950" s="3098"/>
      <c r="AI950" s="3098"/>
      <c r="AJ950" s="3098"/>
      <c r="AK950" s="3098"/>
      <c r="AL950" s="3098"/>
      <c r="AM950" s="3098"/>
      <c r="AN950" s="3098"/>
      <c r="AO950" s="3143"/>
      <c r="AP950" s="3143"/>
      <c r="AQ950" s="3143"/>
      <c r="AR950" s="3143"/>
      <c r="AS950" s="3143"/>
      <c r="AT950" s="3143"/>
      <c r="AU950" s="3143"/>
      <c r="AV950" s="3143"/>
      <c r="AW950" s="3143"/>
      <c r="AX950" s="3143"/>
      <c r="AY950" s="3143"/>
      <c r="AZ950" s="3143"/>
      <c r="BA950" s="3143"/>
      <c r="BB950" s="3143"/>
      <c r="BC950" s="3143"/>
      <c r="BD950" s="3143"/>
      <c r="BE950" s="3143"/>
      <c r="BF950" s="3143"/>
      <c r="BG950" s="3143"/>
      <c r="BH950" s="3143"/>
      <c r="BI950" s="3143"/>
      <c r="BJ950" s="3143"/>
      <c r="BK950" s="3143"/>
      <c r="BL950" s="3143"/>
      <c r="BM950" s="3143"/>
      <c r="BN950" s="3143"/>
      <c r="BO950" s="3143"/>
      <c r="BP950" s="3143"/>
      <c r="BQ950" s="3189"/>
      <c r="BR950" s="3189"/>
      <c r="BS950" s="3189"/>
      <c r="BT950" s="3189"/>
      <c r="BU950" s="3189"/>
      <c r="BV950" s="3189"/>
      <c r="BW950" s="3189"/>
      <c r="BX950" s="3189"/>
      <c r="BY950" s="3189"/>
      <c r="BZ950" s="3189"/>
      <c r="CA950" s="3143"/>
      <c r="CB950" s="3143"/>
      <c r="CC950" s="3143"/>
    </row>
    <row r="951" spans="1:81" ht="16.5" customHeight="1">
      <c r="A951" s="3143"/>
      <c r="B951" s="3143"/>
      <c r="C951" s="3143"/>
      <c r="D951" s="3143"/>
      <c r="E951" s="3143"/>
      <c r="F951" s="3143"/>
      <c r="G951" s="3143"/>
      <c r="H951" s="3143"/>
      <c r="I951" s="3143"/>
      <c r="J951" s="3143"/>
      <c r="K951" s="3143"/>
      <c r="L951" s="3098"/>
      <c r="M951" s="3098"/>
      <c r="N951" s="3098"/>
      <c r="O951" s="3098"/>
      <c r="P951" s="3098"/>
      <c r="Q951" s="3098"/>
      <c r="R951" s="3098"/>
      <c r="S951" s="3098"/>
      <c r="T951" s="3098"/>
      <c r="U951" s="3098"/>
      <c r="V951" s="3098"/>
      <c r="W951" s="3098"/>
      <c r="X951" s="3098"/>
      <c r="Y951" s="3098"/>
      <c r="Z951" s="3098"/>
      <c r="AA951" s="3098"/>
      <c r="AB951" s="3098"/>
      <c r="AC951" s="3098"/>
      <c r="AD951" s="3098"/>
      <c r="AE951" s="3098"/>
      <c r="AF951" s="3098"/>
      <c r="AG951" s="3098"/>
      <c r="AH951" s="3098"/>
      <c r="AI951" s="3098"/>
      <c r="AJ951" s="3098"/>
      <c r="AK951" s="3098"/>
      <c r="AL951" s="3098"/>
      <c r="AM951" s="3098"/>
      <c r="AN951" s="3098"/>
      <c r="AO951" s="3143"/>
      <c r="AP951" s="3143"/>
      <c r="AQ951" s="3143"/>
      <c r="AR951" s="3143"/>
      <c r="AS951" s="3143"/>
      <c r="AT951" s="3143"/>
      <c r="AU951" s="3143"/>
      <c r="AV951" s="3143"/>
      <c r="AW951" s="3143"/>
      <c r="AX951" s="3143"/>
      <c r="AY951" s="3143"/>
      <c r="AZ951" s="3143"/>
      <c r="BA951" s="3143"/>
      <c r="BB951" s="3143"/>
      <c r="BC951" s="3143"/>
      <c r="BD951" s="3143"/>
      <c r="BE951" s="3143"/>
      <c r="BF951" s="3143"/>
      <c r="BG951" s="3143"/>
      <c r="BH951" s="3143"/>
      <c r="BI951" s="3143"/>
      <c r="BJ951" s="3143"/>
      <c r="BK951" s="3143"/>
      <c r="BL951" s="3143"/>
      <c r="BM951" s="3143"/>
      <c r="BN951" s="3143"/>
      <c r="BO951" s="3143"/>
      <c r="BP951" s="3143"/>
      <c r="BQ951" s="3189"/>
      <c r="BR951" s="3189"/>
      <c r="BS951" s="3189"/>
      <c r="BT951" s="3189"/>
      <c r="BU951" s="3189"/>
      <c r="BV951" s="3189"/>
      <c r="BW951" s="3189"/>
      <c r="BX951" s="3189"/>
      <c r="BY951" s="3189"/>
      <c r="BZ951" s="3189"/>
      <c r="CA951" s="3143"/>
      <c r="CB951" s="3143"/>
      <c r="CC951" s="3143"/>
    </row>
    <row r="952" spans="1:81" ht="16.5" customHeight="1">
      <c r="A952" s="3143"/>
      <c r="B952" s="3143"/>
      <c r="C952" s="3143"/>
      <c r="D952" s="3143"/>
      <c r="E952" s="3143"/>
      <c r="F952" s="3143"/>
      <c r="G952" s="3143"/>
      <c r="H952" s="3143"/>
      <c r="I952" s="3143"/>
      <c r="J952" s="3143"/>
      <c r="K952" s="3143"/>
      <c r="L952" s="3098"/>
      <c r="M952" s="3098"/>
      <c r="N952" s="3098"/>
      <c r="O952" s="3098"/>
      <c r="P952" s="3098"/>
      <c r="Q952" s="3098"/>
      <c r="R952" s="3098"/>
      <c r="S952" s="3098"/>
      <c r="T952" s="3098"/>
      <c r="U952" s="3098"/>
      <c r="V952" s="3098"/>
      <c r="W952" s="3098"/>
      <c r="X952" s="3098"/>
      <c r="Y952" s="3098"/>
      <c r="Z952" s="3098"/>
      <c r="AA952" s="3098"/>
      <c r="AB952" s="3098"/>
      <c r="AC952" s="3098"/>
      <c r="AD952" s="3098"/>
      <c r="AE952" s="3098"/>
      <c r="AF952" s="3098"/>
      <c r="AG952" s="3098"/>
      <c r="AH952" s="3098"/>
      <c r="AI952" s="3098"/>
      <c r="AJ952" s="3098"/>
      <c r="AK952" s="3098"/>
      <c r="AL952" s="3098"/>
      <c r="AM952" s="3098"/>
      <c r="AN952" s="3098"/>
      <c r="AO952" s="3143"/>
      <c r="AP952" s="3143"/>
      <c r="AQ952" s="3143"/>
      <c r="AR952" s="3143"/>
      <c r="AS952" s="3143"/>
      <c r="AT952" s="3143"/>
      <c r="AU952" s="3143"/>
      <c r="AV952" s="3143"/>
      <c r="AW952" s="3143"/>
      <c r="AX952" s="3143"/>
      <c r="AY952" s="3143"/>
      <c r="AZ952" s="3143"/>
      <c r="BA952" s="3143"/>
      <c r="BB952" s="3143"/>
      <c r="BC952" s="3143"/>
      <c r="BD952" s="3143"/>
      <c r="BE952" s="3143"/>
      <c r="BF952" s="3143"/>
      <c r="BG952" s="3143"/>
      <c r="BH952" s="3143"/>
      <c r="BI952" s="3143"/>
      <c r="BJ952" s="3143"/>
      <c r="BK952" s="3143"/>
      <c r="BL952" s="3143"/>
      <c r="BM952" s="3143"/>
      <c r="BN952" s="3143"/>
      <c r="BO952" s="3143"/>
      <c r="BP952" s="3143"/>
      <c r="BQ952" s="3189"/>
      <c r="BR952" s="3189"/>
      <c r="BS952" s="3189"/>
      <c r="BT952" s="3189"/>
      <c r="BU952" s="3189"/>
      <c r="BV952" s="3189"/>
      <c r="BW952" s="3189"/>
      <c r="BX952" s="3189"/>
      <c r="BY952" s="3189"/>
      <c r="BZ952" s="3189"/>
      <c r="CA952" s="3143"/>
      <c r="CB952" s="3143"/>
      <c r="CC952" s="3143"/>
    </row>
    <row r="953" spans="1:81" ht="16.5" customHeight="1">
      <c r="A953" s="3143"/>
      <c r="B953" s="3143"/>
      <c r="C953" s="3143"/>
      <c r="D953" s="3143"/>
      <c r="E953" s="3143"/>
      <c r="F953" s="3143"/>
      <c r="G953" s="3143"/>
      <c r="H953" s="3143"/>
      <c r="I953" s="3143"/>
      <c r="J953" s="3143"/>
      <c r="K953" s="3143"/>
      <c r="L953" s="3098"/>
      <c r="M953" s="3098"/>
      <c r="N953" s="3098"/>
      <c r="O953" s="3098"/>
      <c r="P953" s="3098"/>
      <c r="Q953" s="3098"/>
      <c r="R953" s="3098"/>
      <c r="S953" s="3098"/>
      <c r="T953" s="3098"/>
      <c r="U953" s="3098"/>
      <c r="V953" s="3098"/>
      <c r="W953" s="3098"/>
      <c r="X953" s="3098"/>
      <c r="Y953" s="3098"/>
      <c r="Z953" s="3098"/>
      <c r="AA953" s="3098"/>
      <c r="AB953" s="3098"/>
      <c r="AC953" s="3098"/>
      <c r="AD953" s="3098"/>
      <c r="AE953" s="3098"/>
      <c r="AF953" s="3098"/>
      <c r="AG953" s="3098"/>
      <c r="AH953" s="3098"/>
      <c r="AI953" s="3098"/>
      <c r="AJ953" s="3098"/>
      <c r="AK953" s="3098"/>
      <c r="AL953" s="3098"/>
      <c r="AM953" s="3098"/>
      <c r="AN953" s="3098"/>
      <c r="AO953" s="3143"/>
      <c r="AP953" s="3143"/>
      <c r="AQ953" s="3143"/>
      <c r="AR953" s="3143"/>
      <c r="AS953" s="3143"/>
      <c r="AT953" s="3143"/>
      <c r="AU953" s="3143"/>
      <c r="AV953" s="3143"/>
      <c r="AW953" s="3143"/>
      <c r="AX953" s="3143"/>
      <c r="AY953" s="3143"/>
      <c r="AZ953" s="3143"/>
      <c r="BA953" s="3143"/>
      <c r="BB953" s="3143"/>
      <c r="BC953" s="3143"/>
      <c r="BD953" s="3143"/>
      <c r="BE953" s="3143"/>
      <c r="BF953" s="3143"/>
      <c r="BG953" s="3143"/>
      <c r="BH953" s="3143"/>
      <c r="BI953" s="3143"/>
      <c r="BJ953" s="3143"/>
      <c r="BK953" s="3143"/>
      <c r="BL953" s="3143"/>
      <c r="BM953" s="3143"/>
      <c r="BN953" s="3143"/>
      <c r="BO953" s="3143"/>
      <c r="BP953" s="3143"/>
      <c r="BQ953" s="3189"/>
      <c r="BR953" s="3189"/>
      <c r="BS953" s="3189"/>
      <c r="BT953" s="3189"/>
      <c r="BU953" s="3189"/>
      <c r="BV953" s="3189"/>
      <c r="BW953" s="3189"/>
      <c r="BX953" s="3189"/>
      <c r="BY953" s="3189"/>
      <c r="BZ953" s="3189"/>
      <c r="CA953" s="3143"/>
      <c r="CB953" s="3143"/>
      <c r="CC953" s="3143"/>
    </row>
    <row r="954" spans="1:81" ht="16.5" customHeight="1">
      <c r="A954" s="3143"/>
      <c r="B954" s="3143"/>
      <c r="C954" s="3143"/>
      <c r="D954" s="3143"/>
      <c r="E954" s="3143"/>
      <c r="F954" s="3143"/>
      <c r="G954" s="3143"/>
      <c r="H954" s="3143"/>
      <c r="I954" s="3143"/>
      <c r="J954" s="3143"/>
      <c r="K954" s="3143"/>
      <c r="L954" s="3098"/>
      <c r="M954" s="3098"/>
      <c r="N954" s="3098"/>
      <c r="O954" s="3098"/>
      <c r="P954" s="3098"/>
      <c r="Q954" s="3098"/>
      <c r="R954" s="3098"/>
      <c r="S954" s="3098"/>
      <c r="T954" s="3098"/>
      <c r="U954" s="3098"/>
      <c r="V954" s="3098"/>
      <c r="W954" s="3098"/>
      <c r="X954" s="3098"/>
      <c r="Y954" s="3098"/>
      <c r="Z954" s="3098"/>
      <c r="AA954" s="3098"/>
      <c r="AB954" s="3098"/>
      <c r="AC954" s="3098"/>
      <c r="AD954" s="3098"/>
      <c r="AE954" s="3098"/>
      <c r="AF954" s="3098"/>
      <c r="AG954" s="3098"/>
      <c r="AH954" s="3098"/>
      <c r="AI954" s="3098"/>
      <c r="AJ954" s="3098"/>
      <c r="AK954" s="3098"/>
      <c r="AL954" s="3098"/>
      <c r="AM954" s="3098"/>
      <c r="AN954" s="3098"/>
      <c r="AO954" s="3143"/>
      <c r="AP954" s="3143"/>
      <c r="AQ954" s="3143"/>
      <c r="AR954" s="3143"/>
      <c r="AS954" s="3143"/>
      <c r="AT954" s="3143"/>
      <c r="AU954" s="3143"/>
      <c r="AV954" s="3143"/>
      <c r="AW954" s="3143"/>
      <c r="AX954" s="3143"/>
      <c r="AY954" s="3143"/>
      <c r="AZ954" s="3143"/>
      <c r="BA954" s="3143"/>
      <c r="BB954" s="3143"/>
      <c r="BC954" s="3143"/>
      <c r="BD954" s="3143"/>
      <c r="BE954" s="3143"/>
      <c r="BF954" s="3143"/>
      <c r="BG954" s="3143"/>
      <c r="BH954" s="3143"/>
      <c r="BI954" s="3143"/>
      <c r="BJ954" s="3143"/>
      <c r="BK954" s="3143"/>
      <c r="BL954" s="3143"/>
      <c r="BM954" s="3143"/>
      <c r="BN954" s="3143"/>
      <c r="BO954" s="3143"/>
      <c r="BP954" s="3143"/>
      <c r="BQ954" s="3189"/>
      <c r="BR954" s="3189"/>
      <c r="BS954" s="3189"/>
      <c r="BT954" s="3189"/>
      <c r="BU954" s="3189"/>
      <c r="BV954" s="3189"/>
      <c r="BW954" s="3189"/>
      <c r="BX954" s="3189"/>
      <c r="BY954" s="3189"/>
      <c r="BZ954" s="3189"/>
      <c r="CA954" s="3143"/>
      <c r="CB954" s="3143"/>
      <c r="CC954" s="3143"/>
    </row>
    <row r="955" spans="1:81" ht="16.5" customHeight="1">
      <c r="A955" s="3143"/>
      <c r="B955" s="3143"/>
      <c r="C955" s="3143"/>
      <c r="D955" s="3143"/>
      <c r="E955" s="3143"/>
      <c r="F955" s="3143"/>
      <c r="G955" s="3143"/>
      <c r="H955" s="3143"/>
      <c r="I955" s="3143"/>
      <c r="J955" s="3143"/>
      <c r="K955" s="3143"/>
      <c r="L955" s="3098"/>
      <c r="M955" s="3098"/>
      <c r="N955" s="3098"/>
      <c r="O955" s="3098"/>
      <c r="P955" s="3098"/>
      <c r="Q955" s="3098"/>
      <c r="R955" s="3098"/>
      <c r="S955" s="3098"/>
      <c r="T955" s="3098"/>
      <c r="U955" s="3098"/>
      <c r="V955" s="3098"/>
      <c r="W955" s="3098"/>
      <c r="X955" s="3098"/>
      <c r="Y955" s="3098"/>
      <c r="Z955" s="3098"/>
      <c r="AA955" s="3098"/>
      <c r="AB955" s="3098"/>
      <c r="AC955" s="3098"/>
      <c r="AD955" s="3098"/>
      <c r="AE955" s="3098"/>
      <c r="AF955" s="3098"/>
      <c r="AG955" s="3098"/>
      <c r="AH955" s="3098"/>
      <c r="AI955" s="3098"/>
      <c r="AJ955" s="3098"/>
      <c r="AK955" s="3098"/>
      <c r="AL955" s="3098"/>
      <c r="AM955" s="3098"/>
      <c r="AN955" s="3098"/>
      <c r="AO955" s="3143"/>
      <c r="AP955" s="3143"/>
      <c r="AQ955" s="3143"/>
      <c r="AR955" s="3143"/>
      <c r="AS955" s="3143"/>
      <c r="AT955" s="3143"/>
      <c r="AU955" s="3143"/>
      <c r="AV955" s="3143"/>
      <c r="AW955" s="3143"/>
      <c r="AX955" s="3143"/>
      <c r="AY955" s="3143"/>
      <c r="AZ955" s="3143"/>
      <c r="BA955" s="3143"/>
      <c r="BB955" s="3143"/>
      <c r="BC955" s="3143"/>
      <c r="BD955" s="3143"/>
      <c r="BE955" s="3143"/>
      <c r="BF955" s="3143"/>
      <c r="BG955" s="3143"/>
      <c r="BH955" s="3143"/>
      <c r="BI955" s="3143"/>
      <c r="BJ955" s="3143"/>
      <c r="BK955" s="3143"/>
      <c r="BL955" s="3143"/>
      <c r="BM955" s="3143"/>
      <c r="BN955" s="3143"/>
      <c r="BO955" s="3143"/>
      <c r="BP955" s="3143"/>
      <c r="BQ955" s="3189"/>
      <c r="BR955" s="3189"/>
      <c r="BS955" s="3189"/>
      <c r="BT955" s="3189"/>
      <c r="BU955" s="3189"/>
      <c r="BV955" s="3189"/>
      <c r="BW955" s="3189"/>
      <c r="BX955" s="3189"/>
      <c r="BY955" s="3189"/>
      <c r="BZ955" s="3189"/>
      <c r="CA955" s="3143"/>
      <c r="CB955" s="3143"/>
      <c r="CC955" s="3143"/>
    </row>
    <row r="956" spans="1:81" ht="16.5" customHeight="1">
      <c r="A956" s="3143"/>
      <c r="B956" s="3143"/>
      <c r="C956" s="3143"/>
      <c r="D956" s="3143"/>
      <c r="E956" s="3143"/>
      <c r="F956" s="3143"/>
      <c r="G956" s="3143"/>
      <c r="H956" s="3143"/>
      <c r="I956" s="3143"/>
      <c r="J956" s="3143"/>
      <c r="K956" s="3143"/>
      <c r="L956" s="3098"/>
      <c r="M956" s="3098"/>
      <c r="N956" s="3098"/>
      <c r="O956" s="3098"/>
      <c r="P956" s="3098"/>
      <c r="Q956" s="3098"/>
      <c r="R956" s="3098"/>
      <c r="S956" s="3098"/>
      <c r="T956" s="3098"/>
      <c r="U956" s="3098"/>
      <c r="V956" s="3098"/>
      <c r="W956" s="3098"/>
      <c r="X956" s="3098"/>
      <c r="Y956" s="3098"/>
      <c r="Z956" s="3098"/>
      <c r="AA956" s="3098"/>
      <c r="AB956" s="3098"/>
      <c r="AC956" s="3098"/>
      <c r="AD956" s="3098"/>
      <c r="AE956" s="3098"/>
      <c r="AF956" s="3098"/>
      <c r="AG956" s="3098"/>
      <c r="AH956" s="3098"/>
      <c r="AI956" s="3098"/>
      <c r="AJ956" s="3098"/>
      <c r="AK956" s="3098"/>
      <c r="AL956" s="3098"/>
      <c r="AM956" s="3098"/>
      <c r="AN956" s="3098"/>
      <c r="AO956" s="3143"/>
      <c r="AP956" s="3143"/>
      <c r="AQ956" s="3143"/>
      <c r="AR956" s="3143"/>
      <c r="AS956" s="3143"/>
      <c r="AT956" s="3143"/>
      <c r="AU956" s="3143"/>
      <c r="AV956" s="3143"/>
      <c r="AW956" s="3143"/>
      <c r="AX956" s="3143"/>
      <c r="AY956" s="3143"/>
      <c r="AZ956" s="3143"/>
      <c r="BA956" s="3143"/>
      <c r="BB956" s="3143"/>
      <c r="BC956" s="3143"/>
      <c r="BD956" s="3143"/>
      <c r="BE956" s="3143"/>
      <c r="BF956" s="3143"/>
      <c r="BG956" s="3143"/>
      <c r="BH956" s="3143"/>
      <c r="BI956" s="3143"/>
      <c r="BJ956" s="3143"/>
      <c r="BK956" s="3143"/>
      <c r="BL956" s="3143"/>
      <c r="BM956" s="3143"/>
      <c r="BN956" s="3143"/>
      <c r="BO956" s="3143"/>
      <c r="BP956" s="3143"/>
      <c r="BQ956" s="3189"/>
      <c r="BR956" s="3189"/>
      <c r="BS956" s="3189"/>
      <c r="BT956" s="3189"/>
      <c r="BU956" s="3189"/>
      <c r="BV956" s="3189"/>
      <c r="BW956" s="3189"/>
      <c r="BX956" s="3189"/>
      <c r="BY956" s="3189"/>
      <c r="BZ956" s="3189"/>
      <c r="CA956" s="3143"/>
      <c r="CB956" s="3143"/>
      <c r="CC956" s="3143"/>
    </row>
    <row r="957" spans="1:81" ht="16.5" customHeight="1">
      <c r="A957" s="3143"/>
      <c r="B957" s="3143"/>
      <c r="C957" s="3143"/>
      <c r="D957" s="3143"/>
      <c r="E957" s="3143"/>
      <c r="F957" s="3143"/>
      <c r="G957" s="3143"/>
      <c r="H957" s="3143"/>
      <c r="I957" s="3143"/>
      <c r="J957" s="3143"/>
      <c r="K957" s="3143"/>
      <c r="L957" s="3098"/>
      <c r="M957" s="3098"/>
      <c r="N957" s="3098"/>
      <c r="O957" s="3098"/>
      <c r="P957" s="3098"/>
      <c r="Q957" s="3098"/>
      <c r="R957" s="3098"/>
      <c r="S957" s="3098"/>
      <c r="T957" s="3098"/>
      <c r="U957" s="3098"/>
      <c r="V957" s="3098"/>
      <c r="W957" s="3098"/>
      <c r="X957" s="3098"/>
      <c r="Y957" s="3098"/>
      <c r="Z957" s="3098"/>
      <c r="AA957" s="3098"/>
      <c r="AB957" s="3098"/>
      <c r="AC957" s="3098"/>
      <c r="AD957" s="3098"/>
      <c r="AE957" s="3098"/>
      <c r="AF957" s="3098"/>
      <c r="AG957" s="3098"/>
      <c r="AH957" s="3098"/>
      <c r="AI957" s="3098"/>
      <c r="AJ957" s="3098"/>
      <c r="AK957" s="3098"/>
      <c r="AL957" s="3098"/>
      <c r="AM957" s="3098"/>
      <c r="AN957" s="3098"/>
      <c r="AO957" s="3143"/>
      <c r="AP957" s="3143"/>
      <c r="AQ957" s="3143"/>
      <c r="AR957" s="3143"/>
      <c r="AS957" s="3143"/>
      <c r="AT957" s="3143"/>
      <c r="AU957" s="3143"/>
      <c r="AV957" s="3143"/>
      <c r="AW957" s="3143"/>
      <c r="AX957" s="3143"/>
      <c r="AY957" s="3143"/>
      <c r="AZ957" s="3143"/>
      <c r="BA957" s="3143"/>
      <c r="BB957" s="3143"/>
      <c r="BC957" s="3143"/>
      <c r="BD957" s="3143"/>
      <c r="BE957" s="3143"/>
      <c r="BF957" s="3143"/>
      <c r="BG957" s="3143"/>
      <c r="BH957" s="3143"/>
      <c r="BI957" s="3143"/>
      <c r="BJ957" s="3143"/>
      <c r="BK957" s="3143"/>
      <c r="BL957" s="3143"/>
      <c r="BM957" s="3143"/>
      <c r="BN957" s="3143"/>
      <c r="BO957" s="3143"/>
      <c r="BP957" s="3143"/>
      <c r="BQ957" s="3189"/>
      <c r="BR957" s="3189"/>
      <c r="BS957" s="3189"/>
      <c r="BT957" s="3189"/>
      <c r="BU957" s="3189"/>
      <c r="BV957" s="3189"/>
      <c r="BW957" s="3189"/>
      <c r="BX957" s="3189"/>
      <c r="BY957" s="3189"/>
      <c r="BZ957" s="3189"/>
      <c r="CA957" s="3143"/>
      <c r="CB957" s="3143"/>
      <c r="CC957" s="3143"/>
    </row>
    <row r="958" spans="1:81" ht="16.5" customHeight="1">
      <c r="A958" s="3143"/>
      <c r="B958" s="3143"/>
      <c r="C958" s="3143"/>
      <c r="D958" s="3143"/>
      <c r="E958" s="3143"/>
      <c r="F958" s="3143"/>
      <c r="G958" s="3143"/>
      <c r="H958" s="3143"/>
      <c r="I958" s="3143"/>
      <c r="J958" s="3143"/>
      <c r="K958" s="3143"/>
      <c r="L958" s="3098"/>
      <c r="M958" s="3098"/>
      <c r="N958" s="3098"/>
      <c r="O958" s="3098"/>
      <c r="P958" s="3098"/>
      <c r="Q958" s="3098"/>
      <c r="R958" s="3098"/>
      <c r="S958" s="3098"/>
      <c r="T958" s="3098"/>
      <c r="U958" s="3098"/>
      <c r="V958" s="3098"/>
      <c r="W958" s="3098"/>
      <c r="X958" s="3098"/>
      <c r="Y958" s="3098"/>
      <c r="Z958" s="3098"/>
      <c r="AA958" s="3098"/>
      <c r="AB958" s="3098"/>
      <c r="AC958" s="3098"/>
      <c r="AD958" s="3098"/>
      <c r="AE958" s="3098"/>
      <c r="AF958" s="3098"/>
      <c r="AG958" s="3098"/>
      <c r="AH958" s="3098"/>
      <c r="AI958" s="3098"/>
      <c r="AJ958" s="3098"/>
      <c r="AK958" s="3098"/>
      <c r="AL958" s="3098"/>
      <c r="AM958" s="3098"/>
      <c r="AN958" s="3098"/>
      <c r="AO958" s="3143"/>
      <c r="AP958" s="3143"/>
      <c r="AQ958" s="3143"/>
      <c r="AR958" s="3143"/>
      <c r="AS958" s="3143"/>
      <c r="AT958" s="3143"/>
      <c r="AU958" s="3143"/>
      <c r="AV958" s="3143"/>
      <c r="AW958" s="3143"/>
      <c r="AX958" s="3143"/>
      <c r="AY958" s="3143"/>
      <c r="AZ958" s="3143"/>
      <c r="BA958" s="3143"/>
      <c r="BB958" s="3143"/>
      <c r="BC958" s="3143"/>
      <c r="BD958" s="3143"/>
      <c r="BE958" s="3143"/>
      <c r="BF958" s="3143"/>
      <c r="BG958" s="3143"/>
      <c r="BH958" s="3143"/>
      <c r="BI958" s="3143"/>
      <c r="BJ958" s="3143"/>
      <c r="BK958" s="3143"/>
      <c r="BL958" s="3143"/>
      <c r="BM958" s="3143"/>
      <c r="BN958" s="3143"/>
      <c r="BO958" s="3143"/>
      <c r="BP958" s="3143"/>
      <c r="BQ958" s="3189"/>
      <c r="BR958" s="3189"/>
      <c r="BS958" s="3189"/>
      <c r="BT958" s="3189"/>
      <c r="BU958" s="3189"/>
      <c r="BV958" s="3189"/>
      <c r="BW958" s="3189"/>
      <c r="BX958" s="3189"/>
      <c r="BY958" s="3189"/>
      <c r="BZ958" s="3189"/>
      <c r="CA958" s="3143"/>
      <c r="CB958" s="3143"/>
      <c r="CC958" s="3143"/>
    </row>
    <row r="959" spans="1:81" ht="16.5" customHeight="1">
      <c r="A959" s="3143"/>
      <c r="B959" s="3143"/>
      <c r="C959" s="3143"/>
      <c r="D959" s="3143"/>
      <c r="E959" s="3143"/>
      <c r="F959" s="3143"/>
      <c r="G959" s="3143"/>
      <c r="H959" s="3143"/>
      <c r="I959" s="3143"/>
      <c r="J959" s="3143"/>
      <c r="K959" s="3143"/>
      <c r="L959" s="3098"/>
      <c r="M959" s="3098"/>
      <c r="N959" s="3098"/>
      <c r="O959" s="3098"/>
      <c r="P959" s="3098"/>
      <c r="Q959" s="3098"/>
      <c r="R959" s="3098"/>
      <c r="S959" s="3098"/>
      <c r="T959" s="3098"/>
      <c r="U959" s="3098"/>
      <c r="V959" s="3098"/>
      <c r="W959" s="3098"/>
      <c r="X959" s="3098"/>
      <c r="Y959" s="3098"/>
      <c r="Z959" s="3098"/>
      <c r="AA959" s="3098"/>
      <c r="AB959" s="3098"/>
      <c r="AC959" s="3098"/>
      <c r="AD959" s="3098"/>
      <c r="AE959" s="3098"/>
      <c r="AF959" s="3098"/>
      <c r="AG959" s="3098"/>
      <c r="AH959" s="3098"/>
      <c r="AI959" s="3098"/>
      <c r="AJ959" s="3098"/>
      <c r="AK959" s="3098"/>
      <c r="AL959" s="3098"/>
      <c r="AM959" s="3098"/>
      <c r="AN959" s="3098"/>
      <c r="AO959" s="3143"/>
      <c r="AP959" s="3143"/>
      <c r="AQ959" s="3143"/>
      <c r="AR959" s="3143"/>
      <c r="AS959" s="3143"/>
      <c r="AT959" s="3143"/>
      <c r="AU959" s="3143"/>
      <c r="AV959" s="3143"/>
      <c r="AW959" s="3143"/>
      <c r="AX959" s="3143"/>
      <c r="AY959" s="3143"/>
      <c r="AZ959" s="3143"/>
      <c r="BA959" s="3143"/>
      <c r="BB959" s="3143"/>
      <c r="BC959" s="3143"/>
      <c r="BD959" s="3143"/>
      <c r="BE959" s="3143"/>
      <c r="BF959" s="3143"/>
      <c r="BG959" s="3143"/>
      <c r="BH959" s="3143"/>
      <c r="BI959" s="3143"/>
      <c r="BJ959" s="3143"/>
      <c r="BK959" s="3143"/>
      <c r="BL959" s="3143"/>
      <c r="BM959" s="3143"/>
      <c r="BN959" s="3143"/>
      <c r="BO959" s="3143"/>
      <c r="BP959" s="3143"/>
      <c r="BQ959" s="3189"/>
      <c r="BR959" s="3189"/>
      <c r="BS959" s="3189"/>
      <c r="BT959" s="3189"/>
      <c r="BU959" s="3189"/>
      <c r="BV959" s="3189"/>
      <c r="BW959" s="3189"/>
      <c r="BX959" s="3189"/>
      <c r="BY959" s="3189"/>
      <c r="BZ959" s="3189"/>
      <c r="CA959" s="3143"/>
      <c r="CB959" s="3143"/>
      <c r="CC959" s="3143"/>
    </row>
    <row r="960" spans="1:81" ht="16.5" customHeight="1">
      <c r="A960" s="3143"/>
      <c r="B960" s="3143"/>
      <c r="C960" s="3143"/>
      <c r="D960" s="3143"/>
      <c r="E960" s="3143"/>
      <c r="F960" s="3143"/>
      <c r="G960" s="3143"/>
      <c r="H960" s="3143"/>
      <c r="I960" s="3143"/>
      <c r="J960" s="3143"/>
      <c r="K960" s="3143"/>
      <c r="L960" s="3098"/>
      <c r="M960" s="3098"/>
      <c r="N960" s="3098"/>
      <c r="O960" s="3098"/>
      <c r="P960" s="3098"/>
      <c r="Q960" s="3098"/>
      <c r="R960" s="3098"/>
      <c r="S960" s="3098"/>
      <c r="T960" s="3098"/>
      <c r="U960" s="3098"/>
      <c r="V960" s="3098"/>
      <c r="W960" s="3098"/>
      <c r="X960" s="3098"/>
      <c r="Y960" s="3098"/>
      <c r="Z960" s="3098"/>
      <c r="AA960" s="3098"/>
      <c r="AB960" s="3098"/>
      <c r="AC960" s="3098"/>
      <c r="AD960" s="3098"/>
      <c r="AE960" s="3098"/>
      <c r="AF960" s="3098"/>
      <c r="AG960" s="3098"/>
      <c r="AH960" s="3098"/>
      <c r="AI960" s="3098"/>
      <c r="AJ960" s="3098"/>
      <c r="AK960" s="3098"/>
      <c r="AL960" s="3098"/>
      <c r="AM960" s="3098"/>
      <c r="AN960" s="3098"/>
      <c r="AO960" s="3143"/>
      <c r="AP960" s="3143"/>
      <c r="AQ960" s="3143"/>
      <c r="AR960" s="3143"/>
      <c r="AS960" s="3143"/>
      <c r="AT960" s="3143"/>
      <c r="AU960" s="3143"/>
      <c r="AV960" s="3143"/>
      <c r="AW960" s="3143"/>
      <c r="AX960" s="3143"/>
      <c r="AY960" s="3143"/>
      <c r="AZ960" s="3143"/>
      <c r="BA960" s="3143"/>
      <c r="BB960" s="3143"/>
      <c r="BC960" s="3143"/>
      <c r="BD960" s="3143"/>
      <c r="BE960" s="3143"/>
      <c r="BF960" s="3143"/>
      <c r="BG960" s="3143"/>
      <c r="BH960" s="3143"/>
      <c r="BI960" s="3143"/>
      <c r="BJ960" s="3143"/>
      <c r="BK960" s="3143"/>
      <c r="BL960" s="3143"/>
      <c r="BM960" s="3143"/>
      <c r="BN960" s="3143"/>
      <c r="BO960" s="3143"/>
      <c r="BP960" s="3143"/>
      <c r="BQ960" s="3189"/>
      <c r="BR960" s="3189"/>
      <c r="BS960" s="3189"/>
      <c r="BT960" s="3189"/>
      <c r="BU960" s="3189"/>
      <c r="BV960" s="3189"/>
      <c r="BW960" s="3189"/>
      <c r="BX960" s="3189"/>
      <c r="BY960" s="3189"/>
      <c r="BZ960" s="3189"/>
      <c r="CA960" s="3143"/>
      <c r="CB960" s="3143"/>
      <c r="CC960" s="3143"/>
    </row>
    <row r="961" spans="1:81" ht="16.5" customHeight="1">
      <c r="A961" s="3143"/>
      <c r="B961" s="3143"/>
      <c r="C961" s="3143"/>
      <c r="D961" s="3143"/>
      <c r="E961" s="3143"/>
      <c r="F961" s="3143"/>
      <c r="G961" s="3143"/>
      <c r="H961" s="3143"/>
      <c r="I961" s="3143"/>
      <c r="J961" s="3143"/>
      <c r="K961" s="3143"/>
      <c r="L961" s="3098"/>
      <c r="M961" s="3098"/>
      <c r="N961" s="3098"/>
      <c r="O961" s="3098"/>
      <c r="P961" s="3098"/>
      <c r="Q961" s="3098"/>
      <c r="R961" s="3098"/>
      <c r="S961" s="3098"/>
      <c r="T961" s="3098"/>
      <c r="U961" s="3098"/>
      <c r="V961" s="3098"/>
      <c r="W961" s="3098"/>
      <c r="X961" s="3098"/>
      <c r="Y961" s="3098"/>
      <c r="Z961" s="3098"/>
      <c r="AA961" s="3098"/>
      <c r="AB961" s="3098"/>
      <c r="AC961" s="3098"/>
      <c r="AD961" s="3098"/>
      <c r="AE961" s="3098"/>
      <c r="AF961" s="3098"/>
      <c r="AG961" s="3098"/>
      <c r="AH961" s="3098"/>
      <c r="AI961" s="3098"/>
      <c r="AJ961" s="3098"/>
      <c r="AK961" s="3098"/>
      <c r="AL961" s="3098"/>
      <c r="AM961" s="3098"/>
      <c r="AN961" s="3098"/>
      <c r="AO961" s="3143"/>
      <c r="AP961" s="3143"/>
      <c r="AQ961" s="3143"/>
      <c r="AR961" s="3143"/>
      <c r="AS961" s="3143"/>
      <c r="AT961" s="3143"/>
      <c r="AU961" s="3143"/>
      <c r="AV961" s="3143"/>
      <c r="AW961" s="3143"/>
      <c r="AX961" s="3143"/>
      <c r="AY961" s="3143"/>
      <c r="AZ961" s="3143"/>
      <c r="BA961" s="3143"/>
      <c r="BB961" s="3143"/>
      <c r="BC961" s="3143"/>
      <c r="BD961" s="3143"/>
      <c r="BE961" s="3143"/>
      <c r="BF961" s="3143"/>
      <c r="BG961" s="3143"/>
      <c r="BH961" s="3143"/>
      <c r="BI961" s="3143"/>
      <c r="BJ961" s="3143"/>
      <c r="BK961" s="3143"/>
      <c r="BL961" s="3143"/>
      <c r="BM961" s="3143"/>
      <c r="BN961" s="3143"/>
      <c r="BO961" s="3143"/>
      <c r="BP961" s="3143"/>
      <c r="BQ961" s="3189"/>
      <c r="BR961" s="3189"/>
      <c r="BS961" s="3189"/>
      <c r="BT961" s="3189"/>
      <c r="BU961" s="3189"/>
      <c r="BV961" s="3189"/>
      <c r="BW961" s="3189"/>
      <c r="BX961" s="3189"/>
      <c r="BY961" s="3189"/>
      <c r="BZ961" s="3189"/>
      <c r="CA961" s="3143"/>
      <c r="CB961" s="3143"/>
      <c r="CC961" s="3143"/>
    </row>
    <row r="962" spans="1:81" ht="16.5" customHeight="1">
      <c r="A962" s="3143"/>
      <c r="B962" s="3143"/>
      <c r="C962" s="3143"/>
      <c r="D962" s="3143"/>
      <c r="E962" s="3143"/>
      <c r="F962" s="3143"/>
      <c r="G962" s="3143"/>
      <c r="H962" s="3143"/>
      <c r="I962" s="3143"/>
      <c r="J962" s="3143"/>
      <c r="K962" s="3143"/>
      <c r="L962" s="3098"/>
      <c r="M962" s="3098"/>
      <c r="N962" s="3098"/>
      <c r="O962" s="3098"/>
      <c r="P962" s="3098"/>
      <c r="Q962" s="3098"/>
      <c r="R962" s="3098"/>
      <c r="S962" s="3098"/>
      <c r="T962" s="3098"/>
      <c r="U962" s="3098"/>
      <c r="V962" s="3098"/>
      <c r="W962" s="3098"/>
      <c r="X962" s="3098"/>
      <c r="Y962" s="3098"/>
      <c r="Z962" s="3098"/>
      <c r="AA962" s="3098"/>
      <c r="AB962" s="3098"/>
      <c r="AC962" s="3098"/>
      <c r="AD962" s="3098"/>
      <c r="AE962" s="3098"/>
      <c r="AF962" s="3098"/>
      <c r="AG962" s="3098"/>
      <c r="AH962" s="3098"/>
      <c r="AI962" s="3098"/>
      <c r="AJ962" s="3098"/>
      <c r="AK962" s="3098"/>
      <c r="AL962" s="3098"/>
      <c r="AM962" s="3098"/>
      <c r="AN962" s="3098"/>
      <c r="AO962" s="3143"/>
      <c r="AP962" s="3143"/>
      <c r="AQ962" s="3143"/>
      <c r="AR962" s="3143"/>
      <c r="AS962" s="3143"/>
      <c r="AT962" s="3143"/>
      <c r="AU962" s="3143"/>
      <c r="AV962" s="3143"/>
      <c r="AW962" s="3143"/>
      <c r="AX962" s="3143"/>
      <c r="AY962" s="3143"/>
      <c r="AZ962" s="3143"/>
      <c r="BA962" s="3143"/>
      <c r="BB962" s="3143"/>
      <c r="BC962" s="3143"/>
      <c r="BD962" s="3143"/>
      <c r="BE962" s="3143"/>
      <c r="BF962" s="3143"/>
      <c r="BG962" s="3143"/>
      <c r="BH962" s="3143"/>
      <c r="BI962" s="3143"/>
      <c r="BJ962" s="3143"/>
      <c r="BK962" s="3143"/>
      <c r="BL962" s="3143"/>
      <c r="BM962" s="3143"/>
      <c r="BN962" s="3143"/>
      <c r="BO962" s="3143"/>
      <c r="BP962" s="3143"/>
      <c r="BQ962" s="3189"/>
      <c r="BR962" s="3189"/>
      <c r="BS962" s="3189"/>
      <c r="BT962" s="3189"/>
      <c r="BU962" s="3189"/>
      <c r="BV962" s="3189"/>
      <c r="BW962" s="3189"/>
      <c r="BX962" s="3189"/>
      <c r="BY962" s="3189"/>
      <c r="BZ962" s="3189"/>
      <c r="CA962" s="3143"/>
      <c r="CB962" s="3143"/>
      <c r="CC962" s="3143"/>
    </row>
    <row r="963" spans="1:81" ht="16.5" customHeight="1">
      <c r="A963" s="3143"/>
      <c r="B963" s="3143"/>
      <c r="C963" s="3143"/>
      <c r="D963" s="3143"/>
      <c r="E963" s="3143"/>
      <c r="F963" s="3143"/>
      <c r="G963" s="3143"/>
      <c r="H963" s="3143"/>
      <c r="I963" s="3143"/>
      <c r="J963" s="3143"/>
      <c r="K963" s="3143"/>
      <c r="L963" s="3098"/>
      <c r="M963" s="3098"/>
      <c r="N963" s="3098"/>
      <c r="O963" s="3098"/>
      <c r="P963" s="3098"/>
      <c r="Q963" s="3098"/>
      <c r="R963" s="3098"/>
      <c r="S963" s="3098"/>
      <c r="T963" s="3098"/>
      <c r="U963" s="3098"/>
      <c r="V963" s="3098"/>
      <c r="W963" s="3098"/>
      <c r="X963" s="3098"/>
      <c r="Y963" s="3098"/>
      <c r="Z963" s="3098"/>
      <c r="AA963" s="3098"/>
      <c r="AB963" s="3098"/>
      <c r="AC963" s="3098"/>
      <c r="AD963" s="3098"/>
      <c r="AE963" s="3098"/>
      <c r="AF963" s="3098"/>
      <c r="AG963" s="3098"/>
      <c r="AH963" s="3098"/>
      <c r="AI963" s="3098"/>
      <c r="AJ963" s="3098"/>
      <c r="AK963" s="3098"/>
      <c r="AL963" s="3098"/>
      <c r="AM963" s="3098"/>
      <c r="AN963" s="3098"/>
      <c r="AO963" s="3143"/>
      <c r="AP963" s="3143"/>
      <c r="AQ963" s="3143"/>
      <c r="AR963" s="3143"/>
      <c r="AS963" s="3143"/>
      <c r="AT963" s="3143"/>
      <c r="AU963" s="3143"/>
      <c r="AV963" s="3143"/>
      <c r="AW963" s="3143"/>
      <c r="AX963" s="3143"/>
      <c r="AY963" s="3143"/>
      <c r="AZ963" s="3143"/>
      <c r="BA963" s="3143"/>
      <c r="BB963" s="3143"/>
      <c r="BC963" s="3143"/>
      <c r="BD963" s="3143"/>
      <c r="BE963" s="3143"/>
      <c r="BF963" s="3143"/>
      <c r="BG963" s="3143"/>
      <c r="BH963" s="3143"/>
      <c r="BI963" s="3143"/>
      <c r="BJ963" s="3143"/>
      <c r="BK963" s="3143"/>
      <c r="BL963" s="3143"/>
      <c r="BM963" s="3143"/>
      <c r="BN963" s="3143"/>
      <c r="BO963" s="3143"/>
      <c r="BP963" s="3143"/>
      <c r="BQ963" s="3189"/>
      <c r="BR963" s="3189"/>
      <c r="BS963" s="3189"/>
      <c r="BT963" s="3189"/>
      <c r="BU963" s="3189"/>
      <c r="BV963" s="3189"/>
      <c r="BW963" s="3189"/>
      <c r="BX963" s="3189"/>
      <c r="BY963" s="3189"/>
      <c r="BZ963" s="3189"/>
      <c r="CA963" s="3143"/>
      <c r="CB963" s="3143"/>
      <c r="CC963" s="3143"/>
    </row>
    <row r="964" spans="1:81" ht="16.5" customHeight="1">
      <c r="A964" s="3143"/>
      <c r="B964" s="3143"/>
      <c r="C964" s="3143"/>
      <c r="D964" s="3143"/>
      <c r="E964" s="3143"/>
      <c r="F964" s="3143"/>
      <c r="G964" s="3143"/>
      <c r="H964" s="3143"/>
      <c r="I964" s="3143"/>
      <c r="J964" s="3143"/>
      <c r="K964" s="3143"/>
      <c r="L964" s="3098"/>
      <c r="M964" s="3098"/>
      <c r="N964" s="3098"/>
      <c r="O964" s="3098"/>
      <c r="P964" s="3098"/>
      <c r="Q964" s="3098"/>
      <c r="R964" s="3098"/>
      <c r="S964" s="3098"/>
      <c r="T964" s="3098"/>
      <c r="U964" s="3098"/>
      <c r="V964" s="3098"/>
      <c r="W964" s="3098"/>
      <c r="X964" s="3098"/>
      <c r="Y964" s="3098"/>
      <c r="Z964" s="3098"/>
      <c r="AA964" s="3098"/>
      <c r="AB964" s="3098"/>
      <c r="AC964" s="3098"/>
      <c r="AD964" s="3098"/>
      <c r="AE964" s="3098"/>
      <c r="AF964" s="3098"/>
      <c r="AG964" s="3098"/>
      <c r="AH964" s="3098"/>
      <c r="AI964" s="3098"/>
      <c r="AJ964" s="3098"/>
      <c r="AK964" s="3098"/>
      <c r="AL964" s="3098"/>
      <c r="AM964" s="3098"/>
      <c r="AN964" s="3098"/>
      <c r="AO964" s="3143"/>
      <c r="AP964" s="3143"/>
      <c r="AQ964" s="3143"/>
      <c r="AR964" s="3143"/>
      <c r="AS964" s="3143"/>
      <c r="AT964" s="3143"/>
      <c r="AU964" s="3143"/>
      <c r="AV964" s="3143"/>
      <c r="AW964" s="3143"/>
      <c r="AX964" s="3143"/>
      <c r="AY964" s="3143"/>
      <c r="AZ964" s="3143"/>
      <c r="BA964" s="3143"/>
      <c r="BB964" s="3143"/>
      <c r="BC964" s="3143"/>
      <c r="BD964" s="3143"/>
      <c r="BE964" s="3143"/>
      <c r="BF964" s="3143"/>
      <c r="BG964" s="3143"/>
      <c r="BH964" s="3143"/>
      <c r="BI964" s="3143"/>
      <c r="BJ964" s="3143"/>
      <c r="BK964" s="3143"/>
      <c r="BL964" s="3143"/>
      <c r="BM964" s="3143"/>
      <c r="BN964" s="3143"/>
      <c r="BO964" s="3143"/>
      <c r="BP964" s="3143"/>
      <c r="BQ964" s="3189"/>
      <c r="BR964" s="3189"/>
      <c r="BS964" s="3189"/>
      <c r="BT964" s="3189"/>
      <c r="BU964" s="3189"/>
      <c r="BV964" s="3189"/>
      <c r="BW964" s="3189"/>
      <c r="BX964" s="3189"/>
      <c r="BY964" s="3189"/>
      <c r="BZ964" s="3189"/>
      <c r="CA964" s="3143"/>
      <c r="CB964" s="3143"/>
      <c r="CC964" s="3143"/>
    </row>
    <row r="965" spans="1:81" ht="16.5" customHeight="1">
      <c r="A965" s="3143"/>
      <c r="B965" s="3143"/>
      <c r="C965" s="3143"/>
      <c r="D965" s="3143"/>
      <c r="E965" s="3143"/>
      <c r="F965" s="3143"/>
      <c r="G965" s="3143"/>
      <c r="H965" s="3143"/>
      <c r="I965" s="3143"/>
      <c r="J965" s="3143"/>
      <c r="K965" s="3143"/>
      <c r="L965" s="3098"/>
      <c r="M965" s="3098"/>
      <c r="N965" s="3098"/>
      <c r="O965" s="3098"/>
      <c r="P965" s="3098"/>
      <c r="Q965" s="3098"/>
      <c r="R965" s="3098"/>
      <c r="S965" s="3098"/>
      <c r="T965" s="3098"/>
      <c r="U965" s="3098"/>
      <c r="V965" s="3098"/>
      <c r="W965" s="3098"/>
      <c r="X965" s="3098"/>
      <c r="Y965" s="3098"/>
      <c r="Z965" s="3098"/>
      <c r="AA965" s="3098"/>
      <c r="AB965" s="3098"/>
      <c r="AC965" s="3098"/>
      <c r="AD965" s="3098"/>
      <c r="AE965" s="3098"/>
      <c r="AF965" s="3098"/>
      <c r="AG965" s="3098"/>
      <c r="AH965" s="3098"/>
      <c r="AI965" s="3098"/>
      <c r="AJ965" s="3098"/>
      <c r="AK965" s="3098"/>
      <c r="AL965" s="3098"/>
      <c r="AM965" s="3098"/>
      <c r="AN965" s="3098"/>
      <c r="AO965" s="3143"/>
      <c r="AP965" s="3143"/>
      <c r="AQ965" s="3143"/>
      <c r="AR965" s="3143"/>
      <c r="AS965" s="3143"/>
      <c r="AT965" s="3143"/>
      <c r="AU965" s="3143"/>
      <c r="AV965" s="3143"/>
      <c r="AW965" s="3143"/>
      <c r="AX965" s="3143"/>
      <c r="AY965" s="3143"/>
      <c r="AZ965" s="3143"/>
      <c r="BA965" s="3143"/>
      <c r="BB965" s="3143"/>
      <c r="BC965" s="3143"/>
      <c r="BD965" s="3143"/>
      <c r="BE965" s="3143"/>
      <c r="BF965" s="3143"/>
      <c r="BG965" s="3143"/>
      <c r="BH965" s="3143"/>
      <c r="BI965" s="3143"/>
      <c r="BJ965" s="3143"/>
      <c r="BK965" s="3143"/>
      <c r="BL965" s="3143"/>
      <c r="BM965" s="3143"/>
      <c r="BN965" s="3143"/>
      <c r="BO965" s="3143"/>
      <c r="BP965" s="3143"/>
      <c r="BQ965" s="3189"/>
      <c r="BR965" s="3189"/>
      <c r="BS965" s="3189"/>
      <c r="BT965" s="3189"/>
      <c r="BU965" s="3189"/>
      <c r="BV965" s="3189"/>
      <c r="BW965" s="3189"/>
      <c r="BX965" s="3189"/>
      <c r="BY965" s="3189"/>
      <c r="BZ965" s="3189"/>
      <c r="CA965" s="3143"/>
      <c r="CB965" s="3143"/>
      <c r="CC965" s="3143"/>
    </row>
    <row r="966" spans="1:81" ht="16.5" customHeight="1">
      <c r="A966" s="3143"/>
      <c r="B966" s="3143"/>
      <c r="C966" s="3143"/>
      <c r="D966" s="3143"/>
      <c r="E966" s="3143"/>
      <c r="F966" s="3143"/>
      <c r="G966" s="3143"/>
      <c r="H966" s="3143"/>
      <c r="I966" s="3143"/>
      <c r="J966" s="3143"/>
      <c r="K966" s="3143"/>
      <c r="L966" s="3098"/>
      <c r="M966" s="3098"/>
      <c r="N966" s="3098"/>
      <c r="O966" s="3098"/>
      <c r="P966" s="3098"/>
      <c r="Q966" s="3098"/>
      <c r="R966" s="3098"/>
      <c r="S966" s="3098"/>
      <c r="T966" s="3098"/>
      <c r="U966" s="3098"/>
      <c r="V966" s="3098"/>
      <c r="W966" s="3098"/>
      <c r="X966" s="3098"/>
      <c r="Y966" s="3098"/>
      <c r="Z966" s="3098"/>
      <c r="AA966" s="3098"/>
      <c r="AB966" s="3098"/>
      <c r="AC966" s="3098"/>
      <c r="AD966" s="3098"/>
      <c r="AE966" s="3098"/>
      <c r="AF966" s="3098"/>
      <c r="AG966" s="3098"/>
      <c r="AH966" s="3098"/>
      <c r="AI966" s="3098"/>
      <c r="AJ966" s="3098"/>
      <c r="AK966" s="3098"/>
      <c r="AL966" s="3098"/>
      <c r="AM966" s="3098"/>
      <c r="AN966" s="3098"/>
      <c r="AO966" s="3143"/>
      <c r="AP966" s="3143"/>
      <c r="AQ966" s="3143"/>
      <c r="AR966" s="3143"/>
      <c r="AS966" s="3143"/>
      <c r="AT966" s="3143"/>
      <c r="AU966" s="3143"/>
      <c r="AV966" s="3143"/>
      <c r="AW966" s="3143"/>
      <c r="AX966" s="3143"/>
      <c r="AY966" s="3143"/>
      <c r="AZ966" s="3143"/>
      <c r="BA966" s="3143"/>
      <c r="BB966" s="3143"/>
      <c r="BC966" s="3143"/>
      <c r="BD966" s="3143"/>
      <c r="BE966" s="3143"/>
      <c r="BF966" s="3143"/>
      <c r="BG966" s="3143"/>
      <c r="BH966" s="3143"/>
      <c r="BI966" s="3143"/>
      <c r="BJ966" s="3143"/>
      <c r="BK966" s="3143"/>
      <c r="BL966" s="3143"/>
      <c r="BM966" s="3143"/>
      <c r="BN966" s="3143"/>
      <c r="BO966" s="3143"/>
      <c r="BP966" s="3143"/>
      <c r="BQ966" s="3189"/>
      <c r="BR966" s="3189"/>
      <c r="BS966" s="3189"/>
      <c r="BT966" s="3189"/>
      <c r="BU966" s="3189"/>
      <c r="BV966" s="3189"/>
      <c r="BW966" s="3189"/>
      <c r="BX966" s="3189"/>
      <c r="BY966" s="3189"/>
      <c r="BZ966" s="3189"/>
      <c r="CA966" s="3143"/>
      <c r="CB966" s="3143"/>
      <c r="CC966" s="3143"/>
    </row>
    <row r="967" spans="1:81" ht="16.5" customHeight="1">
      <c r="A967" s="3143"/>
      <c r="B967" s="3143"/>
      <c r="C967" s="3143"/>
      <c r="D967" s="3143"/>
      <c r="E967" s="3143"/>
      <c r="F967" s="3143"/>
      <c r="G967" s="3143"/>
      <c r="H967" s="3143"/>
      <c r="I967" s="3143"/>
      <c r="J967" s="3143"/>
      <c r="K967" s="3143"/>
      <c r="L967" s="3098"/>
      <c r="M967" s="3098"/>
      <c r="N967" s="3098"/>
      <c r="O967" s="3098"/>
      <c r="P967" s="3098"/>
      <c r="Q967" s="3098"/>
      <c r="R967" s="3098"/>
      <c r="S967" s="3098"/>
      <c r="T967" s="3098"/>
      <c r="U967" s="3098"/>
      <c r="V967" s="3098"/>
      <c r="W967" s="3098"/>
      <c r="X967" s="3098"/>
      <c r="Y967" s="3098"/>
      <c r="Z967" s="3098"/>
      <c r="AA967" s="3098"/>
      <c r="AB967" s="3098"/>
      <c r="AC967" s="3098"/>
      <c r="AD967" s="3098"/>
      <c r="AE967" s="3098"/>
      <c r="AF967" s="3098"/>
      <c r="AG967" s="3098"/>
      <c r="AH967" s="3098"/>
      <c r="AI967" s="3098"/>
      <c r="AJ967" s="3098"/>
      <c r="AK967" s="3098"/>
      <c r="AL967" s="3098"/>
      <c r="AM967" s="3098"/>
      <c r="AN967" s="3098"/>
      <c r="AO967" s="3143"/>
      <c r="AP967" s="3143"/>
      <c r="AQ967" s="3143"/>
      <c r="AR967" s="3143"/>
      <c r="AS967" s="3143"/>
      <c r="AT967" s="3143"/>
      <c r="AU967" s="3143"/>
      <c r="AV967" s="3143"/>
      <c r="AW967" s="3143"/>
      <c r="AX967" s="3143"/>
      <c r="AY967" s="3143"/>
      <c r="AZ967" s="3143"/>
      <c r="BA967" s="3143"/>
      <c r="BB967" s="3143"/>
      <c r="BC967" s="3143"/>
      <c r="BD967" s="3143"/>
      <c r="BE967" s="3143"/>
      <c r="BF967" s="3143"/>
      <c r="BG967" s="3143"/>
      <c r="BH967" s="3143"/>
      <c r="BI967" s="3143"/>
      <c r="BJ967" s="3143"/>
      <c r="BK967" s="3143"/>
      <c r="BL967" s="3143"/>
      <c r="BM967" s="3143"/>
      <c r="BN967" s="3143"/>
      <c r="BO967" s="3143"/>
      <c r="BP967" s="3143"/>
      <c r="BQ967" s="3189"/>
      <c r="BR967" s="3189"/>
      <c r="BS967" s="3189"/>
      <c r="BT967" s="3189"/>
      <c r="BU967" s="3189"/>
      <c r="BV967" s="3189"/>
      <c r="BW967" s="3189"/>
      <c r="BX967" s="3189"/>
      <c r="BY967" s="3189"/>
      <c r="BZ967" s="3189"/>
      <c r="CA967" s="3143"/>
      <c r="CB967" s="3143"/>
      <c r="CC967" s="3143"/>
    </row>
    <row r="968" spans="1:81" ht="16.5" customHeight="1">
      <c r="A968" s="3143"/>
      <c r="B968" s="3143"/>
      <c r="C968" s="3143"/>
      <c r="D968" s="3143"/>
      <c r="E968" s="3143"/>
      <c r="F968" s="3143"/>
      <c r="G968" s="3143"/>
      <c r="H968" s="3143"/>
      <c r="I968" s="3143"/>
      <c r="J968" s="3143"/>
      <c r="K968" s="3143"/>
      <c r="L968" s="3098"/>
      <c r="M968" s="3098"/>
      <c r="N968" s="3098"/>
      <c r="O968" s="3098"/>
      <c r="P968" s="3098"/>
      <c r="Q968" s="3098"/>
      <c r="R968" s="3098"/>
      <c r="S968" s="3098"/>
      <c r="T968" s="3098"/>
      <c r="U968" s="3098"/>
      <c r="V968" s="3098"/>
      <c r="W968" s="3098"/>
      <c r="X968" s="3098"/>
      <c r="Y968" s="3098"/>
      <c r="Z968" s="3098"/>
      <c r="AA968" s="3098"/>
      <c r="AB968" s="3098"/>
      <c r="AC968" s="3098"/>
      <c r="AD968" s="3098"/>
      <c r="AE968" s="3098"/>
      <c r="AF968" s="3098"/>
      <c r="AG968" s="3098"/>
      <c r="AH968" s="3098"/>
      <c r="AI968" s="3098"/>
      <c r="AJ968" s="3098"/>
      <c r="AK968" s="3098"/>
      <c r="AL968" s="3098"/>
      <c r="AM968" s="3098"/>
      <c r="AN968" s="3098"/>
      <c r="AO968" s="3143"/>
      <c r="AP968" s="3143"/>
      <c r="AQ968" s="3143"/>
      <c r="AR968" s="3143"/>
      <c r="AS968" s="3143"/>
      <c r="AT968" s="3143"/>
      <c r="AU968" s="3143"/>
      <c r="AV968" s="3143"/>
      <c r="AW968" s="3143"/>
      <c r="AX968" s="3143"/>
      <c r="AY968" s="3143"/>
      <c r="AZ968" s="3143"/>
      <c r="BA968" s="3143"/>
      <c r="BB968" s="3143"/>
      <c r="BC968" s="3143"/>
      <c r="BD968" s="3143"/>
      <c r="BE968" s="3143"/>
      <c r="BF968" s="3143"/>
      <c r="BG968" s="3143"/>
      <c r="BH968" s="3143"/>
      <c r="BI968" s="3143"/>
      <c r="BJ968" s="3143"/>
      <c r="BK968" s="3143"/>
      <c r="BL968" s="3143"/>
      <c r="BM968" s="3143"/>
      <c r="BN968" s="3143"/>
      <c r="BO968" s="3143"/>
      <c r="BP968" s="3143"/>
      <c r="BQ968" s="3189"/>
      <c r="BR968" s="3189"/>
      <c r="BS968" s="3189"/>
      <c r="BT968" s="3189"/>
      <c r="BU968" s="3189"/>
      <c r="BV968" s="3189"/>
      <c r="BW968" s="3189"/>
      <c r="BX968" s="3189"/>
      <c r="BY968" s="3189"/>
      <c r="BZ968" s="3189"/>
      <c r="CA968" s="3143"/>
      <c r="CB968" s="3143"/>
      <c r="CC968" s="3143"/>
    </row>
    <row r="969" spans="1:81" ht="16.5" customHeight="1">
      <c r="A969" s="3143"/>
      <c r="B969" s="3143"/>
      <c r="C969" s="3143"/>
      <c r="D969" s="3143"/>
      <c r="E969" s="3143"/>
      <c r="F969" s="3143"/>
      <c r="G969" s="3143"/>
      <c r="H969" s="3143"/>
      <c r="I969" s="3143"/>
      <c r="J969" s="3143"/>
      <c r="K969" s="3143"/>
      <c r="L969" s="3098"/>
      <c r="M969" s="3098"/>
      <c r="N969" s="3098"/>
      <c r="O969" s="3098"/>
      <c r="P969" s="3098"/>
      <c r="Q969" s="3098"/>
      <c r="R969" s="3098"/>
      <c r="S969" s="3098"/>
      <c r="T969" s="3098"/>
      <c r="U969" s="3098"/>
      <c r="V969" s="3098"/>
      <c r="W969" s="3098"/>
      <c r="X969" s="3098"/>
      <c r="Y969" s="3098"/>
      <c r="Z969" s="3098"/>
      <c r="AA969" s="3098"/>
      <c r="AB969" s="3098"/>
      <c r="AC969" s="3098"/>
      <c r="AD969" s="3098"/>
      <c r="AE969" s="3098"/>
      <c r="AF969" s="3098"/>
      <c r="AG969" s="3098"/>
      <c r="AH969" s="3098"/>
      <c r="AI969" s="3098"/>
      <c r="AJ969" s="3098"/>
      <c r="AK969" s="3098"/>
      <c r="AL969" s="3098"/>
      <c r="AM969" s="3098"/>
      <c r="AN969" s="3098"/>
      <c r="AO969" s="3143"/>
      <c r="AP969" s="3143"/>
      <c r="AQ969" s="3143"/>
      <c r="AR969" s="3143"/>
      <c r="AS969" s="3143"/>
      <c r="AT969" s="3143"/>
      <c r="AU969" s="3143"/>
      <c r="AV969" s="3143"/>
      <c r="AW969" s="3143"/>
      <c r="AX969" s="3143"/>
      <c r="AY969" s="3143"/>
      <c r="AZ969" s="3143"/>
      <c r="BA969" s="3143"/>
      <c r="BB969" s="3143"/>
      <c r="BC969" s="3143"/>
      <c r="BD969" s="3143"/>
      <c r="BE969" s="3143"/>
      <c r="BF969" s="3143"/>
      <c r="BG969" s="3143"/>
      <c r="BH969" s="3143"/>
      <c r="BI969" s="3143"/>
      <c r="BJ969" s="3143"/>
      <c r="BK969" s="3143"/>
      <c r="BL969" s="3143"/>
      <c r="BM969" s="3143"/>
      <c r="BN969" s="3143"/>
      <c r="BO969" s="3143"/>
      <c r="BP969" s="3143"/>
      <c r="BQ969" s="3189"/>
      <c r="BR969" s="3189"/>
      <c r="BS969" s="3189"/>
      <c r="BT969" s="3189"/>
      <c r="BU969" s="3189"/>
      <c r="BV969" s="3189"/>
      <c r="BW969" s="3189"/>
      <c r="BX969" s="3189"/>
      <c r="BY969" s="3189"/>
      <c r="BZ969" s="3189"/>
      <c r="CA969" s="3143"/>
      <c r="CB969" s="3143"/>
      <c r="CC969" s="3143"/>
    </row>
    <row r="970" spans="1:81" ht="16.5" customHeight="1">
      <c r="A970" s="3143"/>
      <c r="B970" s="3143"/>
      <c r="C970" s="3143"/>
      <c r="D970" s="3143"/>
      <c r="E970" s="3143"/>
      <c r="F970" s="3143"/>
      <c r="G970" s="3143"/>
      <c r="H970" s="3143"/>
      <c r="I970" s="3143"/>
      <c r="J970" s="3143"/>
      <c r="K970" s="3143"/>
      <c r="L970" s="3098"/>
      <c r="M970" s="3098"/>
      <c r="N970" s="3098"/>
      <c r="O970" s="3098"/>
      <c r="P970" s="3098"/>
      <c r="Q970" s="3098"/>
      <c r="R970" s="3098"/>
      <c r="S970" s="3098"/>
      <c r="T970" s="3098"/>
      <c r="U970" s="3098"/>
      <c r="V970" s="3098"/>
      <c r="W970" s="3098"/>
      <c r="X970" s="3098"/>
      <c r="Y970" s="3098"/>
      <c r="Z970" s="3098"/>
      <c r="AA970" s="3098"/>
      <c r="AB970" s="3098"/>
      <c r="AC970" s="3098"/>
      <c r="AD970" s="3098"/>
      <c r="AE970" s="3098"/>
      <c r="AF970" s="3098"/>
      <c r="AG970" s="3098"/>
      <c r="AH970" s="3098"/>
      <c r="AI970" s="3098"/>
      <c r="AJ970" s="3098"/>
      <c r="AK970" s="3098"/>
      <c r="AL970" s="3098"/>
      <c r="AM970" s="3098"/>
      <c r="AN970" s="3098"/>
      <c r="AO970" s="3143"/>
      <c r="AP970" s="3143"/>
      <c r="AQ970" s="3143"/>
      <c r="AR970" s="3143"/>
      <c r="AS970" s="3143"/>
      <c r="AT970" s="3143"/>
      <c r="AU970" s="3143"/>
      <c r="AV970" s="3143"/>
      <c r="AW970" s="3143"/>
      <c r="AX970" s="3143"/>
      <c r="AY970" s="3143"/>
      <c r="AZ970" s="3143"/>
      <c r="BA970" s="3143"/>
      <c r="BB970" s="3143"/>
      <c r="BC970" s="3143"/>
      <c r="BD970" s="3143"/>
      <c r="BE970" s="3143"/>
      <c r="BF970" s="3143"/>
      <c r="BG970" s="3143"/>
      <c r="BH970" s="3143"/>
      <c r="BI970" s="3143"/>
      <c r="BJ970" s="3143"/>
      <c r="BK970" s="3143"/>
      <c r="BL970" s="3143"/>
      <c r="BM970" s="3143"/>
      <c r="BN970" s="3143"/>
      <c r="BO970" s="3143"/>
      <c r="BP970" s="3143"/>
      <c r="BQ970" s="3189"/>
      <c r="BR970" s="3189"/>
      <c r="BS970" s="3189"/>
      <c r="BT970" s="3189"/>
      <c r="BU970" s="3189"/>
      <c r="BV970" s="3189"/>
      <c r="BW970" s="3189"/>
      <c r="BX970" s="3189"/>
      <c r="BY970" s="3189"/>
      <c r="BZ970" s="3189"/>
      <c r="CA970" s="3143"/>
      <c r="CB970" s="3143"/>
      <c r="CC970" s="3143"/>
    </row>
    <row r="971" spans="1:81" ht="16.5" customHeight="1">
      <c r="A971" s="3143"/>
      <c r="B971" s="3143"/>
      <c r="C971" s="3143"/>
      <c r="D971" s="3143"/>
      <c r="E971" s="3143"/>
      <c r="F971" s="3143"/>
      <c r="G971" s="3143"/>
      <c r="H971" s="3143"/>
      <c r="I971" s="3143"/>
      <c r="J971" s="3143"/>
      <c r="K971" s="3143"/>
      <c r="L971" s="3098"/>
      <c r="M971" s="3098"/>
      <c r="N971" s="3098"/>
      <c r="O971" s="3098"/>
      <c r="P971" s="3098"/>
      <c r="Q971" s="3098"/>
      <c r="R971" s="3098"/>
      <c r="S971" s="3098"/>
      <c r="T971" s="3098"/>
      <c r="U971" s="3098"/>
      <c r="V971" s="3098"/>
      <c r="W971" s="3098"/>
      <c r="X971" s="3098"/>
      <c r="Y971" s="3098"/>
      <c r="Z971" s="3098"/>
      <c r="AA971" s="3098"/>
      <c r="AB971" s="3098"/>
      <c r="AC971" s="3098"/>
      <c r="AD971" s="3098"/>
      <c r="AE971" s="3098"/>
      <c r="AF971" s="3098"/>
      <c r="AG971" s="3098"/>
      <c r="AH971" s="3098"/>
      <c r="AI971" s="3098"/>
      <c r="AJ971" s="3098"/>
      <c r="AK971" s="3098"/>
      <c r="AL971" s="3098"/>
      <c r="AM971" s="3098"/>
      <c r="AN971" s="3098"/>
      <c r="AO971" s="3143"/>
      <c r="AP971" s="3143"/>
      <c r="AQ971" s="3143"/>
      <c r="AR971" s="3143"/>
      <c r="AS971" s="3143"/>
      <c r="AT971" s="3143"/>
      <c r="AU971" s="3143"/>
      <c r="AV971" s="3143"/>
      <c r="AW971" s="3143"/>
      <c r="AX971" s="3143"/>
      <c r="AY971" s="3143"/>
      <c r="AZ971" s="3143"/>
      <c r="BA971" s="3143"/>
      <c r="BB971" s="3143"/>
      <c r="BC971" s="3143"/>
      <c r="BD971" s="3143"/>
      <c r="BE971" s="3143"/>
      <c r="BF971" s="3143"/>
      <c r="BG971" s="3143"/>
      <c r="BH971" s="3143"/>
      <c r="BI971" s="3143"/>
      <c r="BJ971" s="3143"/>
      <c r="BK971" s="3143"/>
      <c r="BL971" s="3143"/>
      <c r="BM971" s="3143"/>
      <c r="BN971" s="3143"/>
      <c r="BO971" s="3143"/>
      <c r="BP971" s="3143"/>
      <c r="BQ971" s="3189"/>
      <c r="BR971" s="3189"/>
      <c r="BS971" s="3189"/>
      <c r="BT971" s="3189"/>
      <c r="BU971" s="3189"/>
      <c r="BV971" s="3189"/>
      <c r="BW971" s="3189"/>
      <c r="BX971" s="3189"/>
      <c r="BY971" s="3189"/>
      <c r="BZ971" s="3189"/>
      <c r="CA971" s="3143"/>
      <c r="CB971" s="3143"/>
      <c r="CC971" s="3143"/>
    </row>
    <row r="972" spans="1:81" ht="16.5" customHeight="1">
      <c r="A972" s="3143"/>
      <c r="B972" s="3143"/>
      <c r="C972" s="3143"/>
      <c r="D972" s="3143"/>
      <c r="E972" s="3143"/>
      <c r="F972" s="3143"/>
      <c r="G972" s="3143"/>
      <c r="H972" s="3143"/>
      <c r="I972" s="3143"/>
      <c r="J972" s="3143"/>
      <c r="K972" s="3143"/>
      <c r="L972" s="3098"/>
      <c r="M972" s="3098"/>
      <c r="N972" s="3098"/>
      <c r="O972" s="3098"/>
      <c r="P972" s="3098"/>
      <c r="Q972" s="3098"/>
      <c r="R972" s="3098"/>
      <c r="S972" s="3098"/>
      <c r="T972" s="3098"/>
      <c r="U972" s="3098"/>
      <c r="V972" s="3098"/>
      <c r="W972" s="3098"/>
      <c r="X972" s="3098"/>
      <c r="Y972" s="3098"/>
      <c r="Z972" s="3098"/>
      <c r="AA972" s="3098"/>
      <c r="AB972" s="3098"/>
      <c r="AC972" s="3098"/>
      <c r="AD972" s="3098"/>
      <c r="AE972" s="3098"/>
      <c r="AF972" s="3098"/>
      <c r="AG972" s="3098"/>
      <c r="AH972" s="3098"/>
      <c r="AI972" s="3098"/>
      <c r="AJ972" s="3098"/>
      <c r="AK972" s="3098"/>
      <c r="AL972" s="3098"/>
      <c r="AM972" s="3098"/>
      <c r="AN972" s="3098"/>
      <c r="AO972" s="3143"/>
      <c r="AP972" s="3143"/>
      <c r="AQ972" s="3143"/>
      <c r="AR972" s="3143"/>
      <c r="AS972" s="3143"/>
      <c r="AT972" s="3143"/>
      <c r="AU972" s="3143"/>
      <c r="AV972" s="3143"/>
      <c r="AW972" s="3143"/>
      <c r="AX972" s="3143"/>
      <c r="AY972" s="3143"/>
      <c r="AZ972" s="3143"/>
      <c r="BA972" s="3143"/>
      <c r="BB972" s="3143"/>
      <c r="BC972" s="3143"/>
      <c r="BD972" s="3143"/>
      <c r="BE972" s="3143"/>
      <c r="BF972" s="3143"/>
      <c r="BG972" s="3143"/>
      <c r="BH972" s="3143"/>
      <c r="BI972" s="3143"/>
      <c r="BJ972" s="3143"/>
      <c r="BK972" s="3143"/>
      <c r="BL972" s="3143"/>
      <c r="BM972" s="3143"/>
      <c r="BN972" s="3143"/>
      <c r="BO972" s="3143"/>
      <c r="BP972" s="3143"/>
      <c r="BQ972" s="3189"/>
      <c r="BR972" s="3189"/>
      <c r="BS972" s="3189"/>
      <c r="BT972" s="3189"/>
      <c r="BU972" s="3189"/>
      <c r="BV972" s="3189"/>
      <c r="BW972" s="3189"/>
      <c r="BX972" s="3189"/>
      <c r="BY972" s="3189"/>
      <c r="BZ972" s="3189"/>
      <c r="CA972" s="3143"/>
      <c r="CB972" s="3143"/>
      <c r="CC972" s="3143"/>
    </row>
    <row r="973" spans="1:81" ht="16.5" customHeight="1">
      <c r="A973" s="3143"/>
      <c r="B973" s="3143"/>
      <c r="C973" s="3143"/>
      <c r="D973" s="3143"/>
      <c r="E973" s="3143"/>
      <c r="F973" s="3143"/>
      <c r="G973" s="3143"/>
      <c r="H973" s="3143"/>
      <c r="I973" s="3143"/>
      <c r="J973" s="3143"/>
      <c r="K973" s="3143"/>
      <c r="L973" s="3098"/>
      <c r="M973" s="3098"/>
      <c r="N973" s="3098"/>
      <c r="O973" s="3098"/>
      <c r="P973" s="3098"/>
      <c r="Q973" s="3098"/>
      <c r="R973" s="3098"/>
      <c r="S973" s="3098"/>
      <c r="T973" s="3098"/>
      <c r="U973" s="3098"/>
      <c r="V973" s="3098"/>
      <c r="W973" s="3098"/>
      <c r="X973" s="3098"/>
      <c r="Y973" s="3098"/>
      <c r="Z973" s="3098"/>
      <c r="AA973" s="3098"/>
      <c r="AB973" s="3098"/>
      <c r="AC973" s="3098"/>
      <c r="AD973" s="3098"/>
      <c r="AE973" s="3098"/>
      <c r="AF973" s="3098"/>
      <c r="AG973" s="3098"/>
      <c r="AH973" s="3098"/>
      <c r="AI973" s="3098"/>
      <c r="AJ973" s="3098"/>
      <c r="AK973" s="3098"/>
      <c r="AL973" s="3098"/>
      <c r="AM973" s="3098"/>
      <c r="AN973" s="3098"/>
      <c r="AO973" s="3143"/>
      <c r="AP973" s="3143"/>
      <c r="AQ973" s="3143"/>
      <c r="AR973" s="3143"/>
      <c r="AS973" s="3143"/>
      <c r="AT973" s="3143"/>
      <c r="AU973" s="3143"/>
      <c r="AV973" s="3143"/>
      <c r="AW973" s="3143"/>
      <c r="AX973" s="3143"/>
      <c r="AY973" s="3143"/>
      <c r="AZ973" s="3143"/>
      <c r="BA973" s="3143"/>
      <c r="BB973" s="3143"/>
      <c r="BC973" s="3143"/>
      <c r="BD973" s="3143"/>
      <c r="BE973" s="3143"/>
      <c r="BF973" s="3143"/>
      <c r="BG973" s="3143"/>
      <c r="BH973" s="3143"/>
      <c r="BI973" s="3143"/>
      <c r="BJ973" s="3143"/>
      <c r="BK973" s="3143"/>
      <c r="BL973" s="3143"/>
      <c r="BM973" s="3143"/>
      <c r="BN973" s="3143"/>
      <c r="BO973" s="3143"/>
      <c r="BP973" s="3143"/>
      <c r="BQ973" s="3189"/>
      <c r="BR973" s="3189"/>
      <c r="BS973" s="3189"/>
      <c r="BT973" s="3189"/>
      <c r="BU973" s="3189"/>
      <c r="BV973" s="3189"/>
      <c r="BW973" s="3189"/>
      <c r="BX973" s="3189"/>
      <c r="BY973" s="3189"/>
      <c r="BZ973" s="3189"/>
      <c r="CA973" s="3143"/>
      <c r="CB973" s="3143"/>
      <c r="CC973" s="3143"/>
    </row>
    <row r="974" spans="1:81" ht="16.5" customHeight="1">
      <c r="A974" s="3143"/>
      <c r="B974" s="3143"/>
      <c r="C974" s="3143"/>
      <c r="D974" s="3143"/>
      <c r="E974" s="3143"/>
      <c r="F974" s="3143"/>
      <c r="G974" s="3143"/>
      <c r="H974" s="3143"/>
      <c r="I974" s="3143"/>
      <c r="J974" s="3143"/>
      <c r="K974" s="3143"/>
      <c r="L974" s="3098"/>
      <c r="M974" s="3098"/>
      <c r="N974" s="3098"/>
      <c r="O974" s="3098"/>
      <c r="P974" s="3098"/>
      <c r="Q974" s="3098"/>
      <c r="R974" s="3098"/>
      <c r="S974" s="3098"/>
      <c r="T974" s="3098"/>
      <c r="U974" s="3098"/>
      <c r="V974" s="3098"/>
      <c r="W974" s="3098"/>
      <c r="X974" s="3098"/>
      <c r="Y974" s="3098"/>
      <c r="Z974" s="3098"/>
      <c r="AA974" s="3098"/>
      <c r="AB974" s="3098"/>
      <c r="AC974" s="3098"/>
      <c r="AD974" s="3098"/>
      <c r="AE974" s="3098"/>
      <c r="AF974" s="3098"/>
      <c r="AG974" s="3098"/>
      <c r="AH974" s="3098"/>
      <c r="AI974" s="3098"/>
      <c r="AJ974" s="3098"/>
      <c r="AK974" s="3098"/>
      <c r="AL974" s="3098"/>
      <c r="AM974" s="3098"/>
      <c r="AN974" s="3098"/>
      <c r="AO974" s="3143"/>
      <c r="AP974" s="3143"/>
      <c r="AQ974" s="3143"/>
      <c r="AR974" s="3143"/>
      <c r="AS974" s="3143"/>
      <c r="AT974" s="3143"/>
      <c r="AU974" s="3143"/>
      <c r="AV974" s="3143"/>
      <c r="AW974" s="3143"/>
      <c r="AX974" s="3143"/>
      <c r="AY974" s="3143"/>
      <c r="AZ974" s="3143"/>
      <c r="BA974" s="3143"/>
      <c r="BB974" s="3143"/>
      <c r="BC974" s="3143"/>
      <c r="BD974" s="3143"/>
      <c r="BE974" s="3143"/>
      <c r="BF974" s="3143"/>
      <c r="BG974" s="3143"/>
      <c r="BH974" s="3143"/>
      <c r="BI974" s="3143"/>
      <c r="BJ974" s="3143"/>
      <c r="BK974" s="3143"/>
      <c r="BL974" s="3143"/>
      <c r="BM974" s="3143"/>
      <c r="BN974" s="3143"/>
      <c r="BO974" s="3143"/>
      <c r="BP974" s="3143"/>
      <c r="BQ974" s="3189"/>
      <c r="BR974" s="3189"/>
      <c r="BS974" s="3189"/>
      <c r="BT974" s="3189"/>
      <c r="BU974" s="3189"/>
      <c r="BV974" s="3189"/>
      <c r="BW974" s="3189"/>
      <c r="BX974" s="3189"/>
      <c r="BY974" s="3189"/>
      <c r="BZ974" s="3189"/>
      <c r="CA974" s="3143"/>
      <c r="CB974" s="3143"/>
      <c r="CC974" s="3143"/>
    </row>
    <row r="975" spans="1:81" ht="16.5" customHeight="1">
      <c r="A975" s="3143"/>
      <c r="B975" s="3143"/>
      <c r="C975" s="3143"/>
      <c r="D975" s="3143"/>
      <c r="E975" s="3143"/>
      <c r="F975" s="3143"/>
      <c r="G975" s="3143"/>
      <c r="H975" s="3143"/>
      <c r="I975" s="3143"/>
      <c r="J975" s="3143"/>
      <c r="K975" s="3143"/>
      <c r="L975" s="3098"/>
      <c r="M975" s="3098"/>
      <c r="N975" s="3098"/>
      <c r="O975" s="3098"/>
      <c r="P975" s="3098"/>
      <c r="Q975" s="3098"/>
      <c r="R975" s="3098"/>
      <c r="S975" s="3098"/>
      <c r="T975" s="3098"/>
      <c r="U975" s="3098"/>
      <c r="V975" s="3098"/>
      <c r="W975" s="3098"/>
      <c r="X975" s="3098"/>
      <c r="Y975" s="3098"/>
      <c r="Z975" s="3098"/>
      <c r="AA975" s="3098"/>
      <c r="AB975" s="3098"/>
      <c r="AC975" s="3098"/>
      <c r="AD975" s="3098"/>
      <c r="AE975" s="3098"/>
      <c r="AF975" s="3098"/>
      <c r="AG975" s="3098"/>
      <c r="AH975" s="3098"/>
      <c r="AI975" s="3098"/>
      <c r="AJ975" s="3098"/>
      <c r="AK975" s="3098"/>
      <c r="AL975" s="3098"/>
      <c r="AM975" s="3098"/>
      <c r="AN975" s="3098"/>
      <c r="AO975" s="3143"/>
      <c r="AP975" s="3143"/>
      <c r="AQ975" s="3143"/>
      <c r="AR975" s="3143"/>
      <c r="AS975" s="3143"/>
      <c r="AT975" s="3143"/>
      <c r="AU975" s="3143"/>
      <c r="AV975" s="3143"/>
      <c r="AW975" s="3143"/>
      <c r="AX975" s="3143"/>
      <c r="AY975" s="3143"/>
      <c r="AZ975" s="3143"/>
      <c r="BA975" s="3143"/>
      <c r="BB975" s="3143"/>
      <c r="BC975" s="3143"/>
      <c r="BD975" s="3143"/>
      <c r="BE975" s="3143"/>
      <c r="BF975" s="3143"/>
      <c r="BG975" s="3143"/>
      <c r="BH975" s="3143"/>
      <c r="BI975" s="3143"/>
      <c r="BJ975" s="3143"/>
      <c r="BK975" s="3143"/>
      <c r="BL975" s="3143"/>
      <c r="BM975" s="3143"/>
      <c r="BN975" s="3143"/>
      <c r="BO975" s="3143"/>
      <c r="BP975" s="3143"/>
      <c r="BQ975" s="3189"/>
      <c r="BR975" s="3189"/>
      <c r="BS975" s="3189"/>
      <c r="BT975" s="3189"/>
      <c r="BU975" s="3189"/>
      <c r="BV975" s="3189"/>
      <c r="BW975" s="3189"/>
      <c r="BX975" s="3189"/>
      <c r="BY975" s="3189"/>
      <c r="BZ975" s="3189"/>
      <c r="CA975" s="3143"/>
      <c r="CB975" s="3143"/>
      <c r="CC975" s="3143"/>
    </row>
    <row r="976" spans="1:81" ht="16.5" customHeight="1">
      <c r="A976" s="3143"/>
      <c r="B976" s="3143"/>
      <c r="C976" s="3143"/>
      <c r="D976" s="3143"/>
      <c r="E976" s="3143"/>
      <c r="F976" s="3143"/>
      <c r="G976" s="3143"/>
      <c r="H976" s="3143"/>
      <c r="I976" s="3143"/>
      <c r="J976" s="3143"/>
      <c r="K976" s="3143"/>
      <c r="L976" s="3098"/>
      <c r="M976" s="3098"/>
      <c r="N976" s="3098"/>
      <c r="O976" s="3098"/>
      <c r="P976" s="3098"/>
      <c r="Q976" s="3098"/>
      <c r="R976" s="3098"/>
      <c r="S976" s="3098"/>
      <c r="T976" s="3098"/>
      <c r="U976" s="3098"/>
      <c r="V976" s="3098"/>
      <c r="W976" s="3098"/>
      <c r="X976" s="3098"/>
      <c r="Y976" s="3098"/>
      <c r="Z976" s="3098"/>
      <c r="AA976" s="3098"/>
      <c r="AB976" s="3098"/>
      <c r="AC976" s="3098"/>
      <c r="AD976" s="3098"/>
      <c r="AE976" s="3098"/>
      <c r="AF976" s="3098"/>
      <c r="AG976" s="3098"/>
      <c r="AH976" s="3098"/>
      <c r="AI976" s="3098"/>
      <c r="AJ976" s="3098"/>
      <c r="AK976" s="3098"/>
      <c r="AL976" s="3098"/>
      <c r="AM976" s="3098"/>
      <c r="AN976" s="3098"/>
      <c r="AO976" s="3143"/>
      <c r="AP976" s="3143"/>
      <c r="AQ976" s="3143"/>
      <c r="AR976" s="3143"/>
      <c r="AS976" s="3143"/>
      <c r="AT976" s="3143"/>
      <c r="AU976" s="3143"/>
      <c r="AV976" s="3143"/>
      <c r="AW976" s="3143"/>
      <c r="AX976" s="3143"/>
      <c r="AY976" s="3143"/>
      <c r="AZ976" s="3143"/>
      <c r="BA976" s="3143"/>
      <c r="BB976" s="3143"/>
      <c r="BC976" s="3143"/>
      <c r="BD976" s="3143"/>
      <c r="BE976" s="3143"/>
      <c r="BF976" s="3143"/>
      <c r="BG976" s="3143"/>
      <c r="BH976" s="3143"/>
      <c r="BI976" s="3143"/>
      <c r="BJ976" s="3143"/>
      <c r="BK976" s="3143"/>
      <c r="BL976" s="3143"/>
      <c r="BM976" s="3143"/>
      <c r="BN976" s="3143"/>
      <c r="BO976" s="3143"/>
      <c r="BP976" s="3143"/>
      <c r="BQ976" s="3189"/>
      <c r="BR976" s="3189"/>
      <c r="BS976" s="3189"/>
      <c r="BT976" s="3189"/>
      <c r="BU976" s="3189"/>
      <c r="BV976" s="3189"/>
      <c r="BW976" s="3189"/>
      <c r="BX976" s="3189"/>
      <c r="BY976" s="3189"/>
      <c r="BZ976" s="3189"/>
      <c r="CA976" s="3143"/>
      <c r="CB976" s="3143"/>
      <c r="CC976" s="3143"/>
    </row>
    <row r="977" spans="1:81" ht="16.5" customHeight="1">
      <c r="A977" s="3143"/>
      <c r="B977" s="3143"/>
      <c r="C977" s="3143"/>
      <c r="D977" s="3143"/>
      <c r="E977" s="3143"/>
      <c r="F977" s="3143"/>
      <c r="G977" s="3143"/>
      <c r="H977" s="3143"/>
      <c r="I977" s="3143"/>
      <c r="J977" s="3143"/>
      <c r="K977" s="3143"/>
      <c r="L977" s="3098"/>
      <c r="M977" s="3098"/>
      <c r="N977" s="3098"/>
      <c r="O977" s="3098"/>
      <c r="P977" s="3098"/>
      <c r="Q977" s="3098"/>
      <c r="R977" s="3098"/>
      <c r="S977" s="3098"/>
      <c r="T977" s="3098"/>
      <c r="U977" s="3098"/>
      <c r="V977" s="3098"/>
      <c r="W977" s="3098"/>
      <c r="X977" s="3098"/>
      <c r="Y977" s="3098"/>
      <c r="Z977" s="3098"/>
      <c r="AA977" s="3098"/>
      <c r="AB977" s="3098"/>
      <c r="AC977" s="3098"/>
      <c r="AD977" s="3098"/>
      <c r="AE977" s="3098"/>
      <c r="AF977" s="3098"/>
      <c r="AG977" s="3098"/>
      <c r="AH977" s="3098"/>
      <c r="AI977" s="3098"/>
      <c r="AJ977" s="3098"/>
      <c r="AK977" s="3098"/>
      <c r="AL977" s="3098"/>
      <c r="AM977" s="3098"/>
      <c r="AN977" s="3098"/>
      <c r="AO977" s="3143"/>
      <c r="AP977" s="3143"/>
      <c r="AQ977" s="3143"/>
      <c r="AR977" s="3143"/>
      <c r="AS977" s="3143"/>
      <c r="AT977" s="3143"/>
      <c r="AU977" s="3143"/>
      <c r="AV977" s="3143"/>
      <c r="AW977" s="3143"/>
      <c r="AX977" s="3143"/>
      <c r="AY977" s="3143"/>
      <c r="AZ977" s="3143"/>
      <c r="BA977" s="3143"/>
      <c r="BB977" s="3143"/>
      <c r="BC977" s="3143"/>
      <c r="BD977" s="3143"/>
      <c r="BE977" s="3143"/>
      <c r="BF977" s="3143"/>
      <c r="BG977" s="3143"/>
      <c r="BH977" s="3143"/>
      <c r="BI977" s="3143"/>
      <c r="BJ977" s="3143"/>
      <c r="BK977" s="3143"/>
      <c r="BL977" s="3143"/>
      <c r="BM977" s="3143"/>
      <c r="BN977" s="3143"/>
      <c r="BO977" s="3143"/>
      <c r="BP977" s="3143"/>
      <c r="BQ977" s="3189"/>
      <c r="BR977" s="3189"/>
      <c r="BS977" s="3189"/>
      <c r="BT977" s="3189"/>
      <c r="BU977" s="3189"/>
      <c r="BV977" s="3189"/>
      <c r="BW977" s="3189"/>
      <c r="BX977" s="3189"/>
      <c r="BY977" s="3189"/>
      <c r="BZ977" s="3189"/>
      <c r="CA977" s="3143"/>
      <c r="CB977" s="3143"/>
      <c r="CC977" s="3143"/>
    </row>
    <row r="978" spans="1:81" ht="16.5" customHeight="1">
      <c r="A978" s="3143"/>
      <c r="B978" s="3143"/>
      <c r="C978" s="3143"/>
      <c r="D978" s="3143"/>
      <c r="E978" s="3143"/>
      <c r="F978" s="3143"/>
      <c r="G978" s="3143"/>
      <c r="H978" s="3143"/>
      <c r="I978" s="3143"/>
      <c r="J978" s="3143"/>
      <c r="K978" s="3143"/>
      <c r="L978" s="3098"/>
      <c r="M978" s="3098"/>
      <c r="N978" s="3098"/>
      <c r="O978" s="3098"/>
      <c r="P978" s="3098"/>
      <c r="Q978" s="3098"/>
      <c r="R978" s="3098"/>
      <c r="S978" s="3098"/>
      <c r="T978" s="3098"/>
      <c r="U978" s="3098"/>
      <c r="V978" s="3098"/>
      <c r="W978" s="3098"/>
      <c r="X978" s="3098"/>
      <c r="Y978" s="3098"/>
      <c r="Z978" s="3098"/>
      <c r="AA978" s="3098"/>
      <c r="AB978" s="3098"/>
      <c r="AC978" s="3098"/>
      <c r="AD978" s="3098"/>
      <c r="AE978" s="3098"/>
      <c r="AF978" s="3098"/>
      <c r="AG978" s="3098"/>
      <c r="AH978" s="3098"/>
      <c r="AI978" s="3098"/>
      <c r="AJ978" s="3098"/>
      <c r="AK978" s="3098"/>
      <c r="AL978" s="3098"/>
      <c r="AM978" s="3098"/>
      <c r="AN978" s="3098"/>
      <c r="AO978" s="3143"/>
      <c r="AP978" s="3143"/>
      <c r="AQ978" s="3143"/>
      <c r="AR978" s="3143"/>
      <c r="AS978" s="3143"/>
      <c r="AT978" s="3143"/>
      <c r="AU978" s="3143"/>
      <c r="AV978" s="3143"/>
      <c r="AW978" s="3143"/>
      <c r="AX978" s="3143"/>
      <c r="AY978" s="3143"/>
      <c r="AZ978" s="3143"/>
      <c r="BA978" s="3143"/>
      <c r="BB978" s="3143"/>
      <c r="BC978" s="3143"/>
      <c r="BD978" s="3143"/>
      <c r="BE978" s="3143"/>
      <c r="BF978" s="3143"/>
      <c r="BG978" s="3143"/>
      <c r="BH978" s="3143"/>
      <c r="BI978" s="3143"/>
      <c r="BJ978" s="3143"/>
      <c r="BK978" s="3143"/>
      <c r="BL978" s="3143"/>
      <c r="BM978" s="3143"/>
      <c r="BN978" s="3143"/>
      <c r="BO978" s="3143"/>
      <c r="BP978" s="3143"/>
      <c r="BQ978" s="3189"/>
      <c r="BR978" s="3189"/>
      <c r="BS978" s="3189"/>
      <c r="BT978" s="3189"/>
      <c r="BU978" s="3189"/>
      <c r="BV978" s="3189"/>
      <c r="BW978" s="3189"/>
      <c r="BX978" s="3189"/>
      <c r="BY978" s="3189"/>
      <c r="BZ978" s="3189"/>
      <c r="CA978" s="3143"/>
      <c r="CB978" s="3143"/>
      <c r="CC978" s="3143"/>
    </row>
    <row r="979" spans="1:81" ht="16.5" customHeight="1">
      <c r="A979" s="3143"/>
      <c r="B979" s="3143"/>
      <c r="C979" s="3143"/>
      <c r="D979" s="3143"/>
      <c r="E979" s="3143"/>
      <c r="F979" s="3143"/>
      <c r="G979" s="3143"/>
      <c r="H979" s="3143"/>
      <c r="I979" s="3143"/>
      <c r="J979" s="3143"/>
      <c r="K979" s="3143"/>
      <c r="L979" s="3098"/>
      <c r="M979" s="3098"/>
      <c r="N979" s="3098"/>
      <c r="O979" s="3098"/>
      <c r="P979" s="3098"/>
      <c r="Q979" s="3098"/>
      <c r="R979" s="3098"/>
      <c r="S979" s="3098"/>
      <c r="T979" s="3098"/>
      <c r="U979" s="3098"/>
      <c r="V979" s="3098"/>
      <c r="W979" s="3098"/>
      <c r="X979" s="3098"/>
      <c r="Y979" s="3098"/>
      <c r="Z979" s="3098"/>
      <c r="AA979" s="3098"/>
      <c r="AB979" s="3098"/>
      <c r="AC979" s="3098"/>
      <c r="AD979" s="3098"/>
      <c r="AE979" s="3098"/>
      <c r="AF979" s="3098"/>
      <c r="AG979" s="3098"/>
      <c r="AH979" s="3098"/>
      <c r="AI979" s="3098"/>
      <c r="AJ979" s="3098"/>
      <c r="AK979" s="3098"/>
      <c r="AL979" s="3098"/>
      <c r="AM979" s="3098"/>
      <c r="AN979" s="3098"/>
      <c r="AO979" s="3143"/>
      <c r="AP979" s="3143"/>
      <c r="AQ979" s="3143"/>
      <c r="AR979" s="3143"/>
      <c r="AS979" s="3143"/>
      <c r="AT979" s="3143"/>
      <c r="AU979" s="3143"/>
      <c r="AV979" s="3143"/>
      <c r="AW979" s="3143"/>
      <c r="AX979" s="3143"/>
      <c r="AY979" s="3143"/>
      <c r="AZ979" s="3143"/>
      <c r="BA979" s="3143"/>
      <c r="BB979" s="3143"/>
      <c r="BC979" s="3143"/>
      <c r="BD979" s="3143"/>
      <c r="BE979" s="3143"/>
      <c r="BF979" s="3143"/>
      <c r="BG979" s="3143"/>
      <c r="BH979" s="3143"/>
      <c r="BI979" s="3143"/>
      <c r="BJ979" s="3143"/>
      <c r="BK979" s="3143"/>
      <c r="BL979" s="3143"/>
      <c r="BM979" s="3143"/>
      <c r="BN979" s="3143"/>
      <c r="BO979" s="3143"/>
      <c r="BP979" s="3143"/>
      <c r="BQ979" s="3189"/>
      <c r="BR979" s="3189"/>
      <c r="BS979" s="3189"/>
      <c r="BT979" s="3189"/>
      <c r="BU979" s="3189"/>
      <c r="BV979" s="3189"/>
      <c r="BW979" s="3189"/>
      <c r="BX979" s="3189"/>
      <c r="BY979" s="3189"/>
      <c r="BZ979" s="3189"/>
      <c r="CA979" s="3143"/>
      <c r="CB979" s="3143"/>
      <c r="CC979" s="3143"/>
    </row>
    <row r="980" spans="1:81" ht="16.5" customHeight="1">
      <c r="A980" s="3143"/>
      <c r="B980" s="3143"/>
      <c r="C980" s="3143"/>
      <c r="D980" s="3143"/>
      <c r="E980" s="3143"/>
      <c r="F980" s="3143"/>
      <c r="G980" s="3143"/>
      <c r="H980" s="3143"/>
      <c r="I980" s="3143"/>
      <c r="J980" s="3143"/>
      <c r="K980" s="3143"/>
      <c r="L980" s="3098"/>
      <c r="M980" s="3098"/>
      <c r="N980" s="3098"/>
      <c r="O980" s="3098"/>
      <c r="P980" s="3098"/>
      <c r="Q980" s="3098"/>
      <c r="R980" s="3098"/>
      <c r="S980" s="3098"/>
      <c r="T980" s="3098"/>
      <c r="U980" s="3098"/>
      <c r="V980" s="3098"/>
      <c r="W980" s="3098"/>
      <c r="X980" s="3098"/>
      <c r="Y980" s="3098"/>
      <c r="Z980" s="3098"/>
      <c r="AA980" s="3098"/>
      <c r="AB980" s="3098"/>
      <c r="AC980" s="3098"/>
      <c r="AD980" s="3098"/>
      <c r="AE980" s="3098"/>
      <c r="AF980" s="3098"/>
      <c r="AG980" s="3098"/>
      <c r="AH980" s="3098"/>
      <c r="AI980" s="3098"/>
      <c r="AJ980" s="3098"/>
      <c r="AK980" s="3098"/>
      <c r="AL980" s="3098"/>
      <c r="AM980" s="3098"/>
      <c r="AN980" s="3098"/>
      <c r="AO980" s="3143"/>
      <c r="AP980" s="3143"/>
      <c r="AQ980" s="3143"/>
      <c r="AR980" s="3143"/>
      <c r="AS980" s="3143"/>
      <c r="AT980" s="3143"/>
      <c r="AU980" s="3143"/>
      <c r="AV980" s="3143"/>
      <c r="AW980" s="3143"/>
      <c r="AX980" s="3143"/>
      <c r="AY980" s="3143"/>
      <c r="AZ980" s="3143"/>
      <c r="BA980" s="3143"/>
      <c r="BB980" s="3143"/>
      <c r="BC980" s="3143"/>
      <c r="BD980" s="3143"/>
      <c r="BE980" s="3143"/>
      <c r="BF980" s="3143"/>
      <c r="BG980" s="3143"/>
      <c r="BH980" s="3143"/>
      <c r="BI980" s="3143"/>
      <c r="BJ980" s="3143"/>
      <c r="BK980" s="3143"/>
      <c r="BL980" s="3143"/>
      <c r="BM980" s="3143"/>
      <c r="BN980" s="3143"/>
      <c r="BO980" s="3143"/>
      <c r="BP980" s="3143"/>
      <c r="BQ980" s="3189"/>
      <c r="BR980" s="3189"/>
      <c r="BS980" s="3189"/>
      <c r="BT980" s="3189"/>
      <c r="BU980" s="3189"/>
      <c r="BV980" s="3189"/>
      <c r="BW980" s="3189"/>
      <c r="BX980" s="3189"/>
      <c r="BY980" s="3189"/>
      <c r="BZ980" s="3189"/>
      <c r="CA980" s="3143"/>
      <c r="CB980" s="3143"/>
      <c r="CC980" s="3143"/>
    </row>
    <row r="981" spans="1:81" ht="16.5" customHeight="1">
      <c r="A981" s="3143"/>
      <c r="B981" s="3143"/>
      <c r="C981" s="3143"/>
      <c r="D981" s="3143"/>
      <c r="E981" s="3143"/>
      <c r="F981" s="3143"/>
      <c r="G981" s="3143"/>
      <c r="H981" s="3143"/>
      <c r="I981" s="3143"/>
      <c r="J981" s="3143"/>
      <c r="K981" s="3143"/>
      <c r="L981" s="3098"/>
      <c r="M981" s="3098"/>
      <c r="N981" s="3098"/>
      <c r="O981" s="3098"/>
      <c r="P981" s="3098"/>
      <c r="Q981" s="3098"/>
      <c r="R981" s="3098"/>
      <c r="S981" s="3098"/>
      <c r="T981" s="3098"/>
      <c r="U981" s="3098"/>
      <c r="V981" s="3098"/>
      <c r="W981" s="3098"/>
      <c r="X981" s="3098"/>
      <c r="Y981" s="3098"/>
      <c r="Z981" s="3098"/>
      <c r="AA981" s="3098"/>
      <c r="AB981" s="3098"/>
      <c r="AC981" s="3098"/>
      <c r="AD981" s="3098"/>
      <c r="AE981" s="3098"/>
      <c r="AF981" s="3098"/>
      <c r="AG981" s="3098"/>
      <c r="AH981" s="3098"/>
      <c r="AI981" s="3098"/>
      <c r="AJ981" s="3098"/>
      <c r="AK981" s="3098"/>
      <c r="AL981" s="3098"/>
      <c r="AM981" s="3098"/>
      <c r="AN981" s="3098"/>
      <c r="AO981" s="3143"/>
      <c r="AP981" s="3143"/>
      <c r="AQ981" s="3143"/>
      <c r="AR981" s="3143"/>
      <c r="AS981" s="3143"/>
      <c r="AT981" s="3143"/>
      <c r="AU981" s="3143"/>
      <c r="AV981" s="3143"/>
      <c r="AW981" s="3143"/>
      <c r="AX981" s="3143"/>
      <c r="AY981" s="3143"/>
      <c r="AZ981" s="3143"/>
      <c r="BA981" s="3143"/>
      <c r="BB981" s="3143"/>
      <c r="BC981" s="3143"/>
      <c r="BD981" s="3143"/>
      <c r="BE981" s="3143"/>
      <c r="BF981" s="3143"/>
      <c r="BG981" s="3143"/>
      <c r="BH981" s="3143"/>
      <c r="BI981" s="3143"/>
      <c r="BJ981" s="3143"/>
      <c r="BK981" s="3143"/>
      <c r="BL981" s="3143"/>
      <c r="BM981" s="3143"/>
      <c r="BN981" s="3143"/>
      <c r="BO981" s="3143"/>
      <c r="BP981" s="3143"/>
      <c r="BQ981" s="3189"/>
      <c r="BR981" s="3189"/>
      <c r="BS981" s="3189"/>
      <c r="BT981" s="3189"/>
      <c r="BU981" s="3189"/>
      <c r="BV981" s="3189"/>
      <c r="BW981" s="3189"/>
      <c r="BX981" s="3189"/>
      <c r="BY981" s="3189"/>
      <c r="BZ981" s="3189"/>
      <c r="CA981" s="3143"/>
      <c r="CB981" s="3143"/>
      <c r="CC981" s="3143"/>
    </row>
    <row r="982" spans="1:81" ht="16.5" customHeight="1">
      <c r="A982" s="3143"/>
      <c r="B982" s="3143"/>
      <c r="C982" s="3143"/>
      <c r="D982" s="3143"/>
      <c r="E982" s="3143"/>
      <c r="F982" s="3143"/>
      <c r="G982" s="3143"/>
      <c r="H982" s="3143"/>
      <c r="I982" s="3143"/>
      <c r="J982" s="3143"/>
      <c r="K982" s="3143"/>
      <c r="L982" s="3098"/>
      <c r="M982" s="3098"/>
      <c r="N982" s="3098"/>
      <c r="O982" s="3098"/>
      <c r="P982" s="3098"/>
      <c r="Q982" s="3098"/>
      <c r="R982" s="3098"/>
      <c r="S982" s="3098"/>
      <c r="T982" s="3098"/>
      <c r="U982" s="3098"/>
      <c r="V982" s="3098"/>
      <c r="W982" s="3098"/>
      <c r="X982" s="3098"/>
      <c r="Y982" s="3098"/>
      <c r="Z982" s="3098"/>
      <c r="AA982" s="3098"/>
      <c r="AB982" s="3098"/>
      <c r="AC982" s="3098"/>
      <c r="AD982" s="3098"/>
      <c r="AE982" s="3098"/>
      <c r="AF982" s="3098"/>
      <c r="AG982" s="3098"/>
      <c r="AH982" s="3098"/>
      <c r="AI982" s="3098"/>
      <c r="AJ982" s="3098"/>
      <c r="AK982" s="3098"/>
      <c r="AL982" s="3098"/>
      <c r="AM982" s="3098"/>
      <c r="AN982" s="3098"/>
      <c r="AO982" s="3143"/>
      <c r="AP982" s="3143"/>
      <c r="AQ982" s="3143"/>
      <c r="AR982" s="3143"/>
      <c r="AS982" s="3143"/>
      <c r="AT982" s="3143"/>
      <c r="AU982" s="3143"/>
      <c r="AV982" s="3143"/>
      <c r="AW982" s="3143"/>
      <c r="AX982" s="3143"/>
      <c r="AY982" s="3143"/>
      <c r="AZ982" s="3143"/>
      <c r="BA982" s="3143"/>
      <c r="BB982" s="3143"/>
      <c r="BC982" s="3143"/>
      <c r="BD982" s="3143"/>
      <c r="BE982" s="3143"/>
      <c r="BF982" s="3143"/>
      <c r="BG982" s="3143"/>
      <c r="BH982" s="3143"/>
      <c r="BI982" s="3143"/>
      <c r="BJ982" s="3143"/>
      <c r="BK982" s="3143"/>
      <c r="BL982" s="3143"/>
      <c r="BM982" s="3143"/>
      <c r="BN982" s="3143"/>
      <c r="BO982" s="3143"/>
      <c r="BP982" s="3143"/>
      <c r="BQ982" s="3189"/>
      <c r="BR982" s="3189"/>
      <c r="BS982" s="3189"/>
      <c r="BT982" s="3189"/>
      <c r="BU982" s="3189"/>
      <c r="BV982" s="3189"/>
      <c r="BW982" s="3189"/>
      <c r="BX982" s="3189"/>
      <c r="BY982" s="3189"/>
      <c r="BZ982" s="3189"/>
      <c r="CA982" s="3143"/>
      <c r="CB982" s="3143"/>
      <c r="CC982" s="3143"/>
    </row>
    <row r="983" spans="1:81" ht="16.5" customHeight="1">
      <c r="A983" s="3143"/>
      <c r="B983" s="3143"/>
      <c r="C983" s="3143"/>
      <c r="D983" s="3143"/>
      <c r="E983" s="3143"/>
      <c r="F983" s="3143"/>
      <c r="G983" s="3143"/>
      <c r="H983" s="3143"/>
      <c r="I983" s="3143"/>
      <c r="J983" s="3143"/>
      <c r="K983" s="3143"/>
      <c r="L983" s="3098"/>
      <c r="M983" s="3098"/>
      <c r="N983" s="3098"/>
      <c r="O983" s="3098"/>
      <c r="P983" s="3098"/>
      <c r="Q983" s="3098"/>
      <c r="R983" s="3098"/>
      <c r="S983" s="3098"/>
      <c r="T983" s="3098"/>
      <c r="U983" s="3098"/>
      <c r="V983" s="3098"/>
      <c r="W983" s="3098"/>
      <c r="X983" s="3098"/>
      <c r="Y983" s="3098"/>
      <c r="Z983" s="3098"/>
      <c r="AA983" s="3098"/>
      <c r="AB983" s="3098"/>
      <c r="AC983" s="3098"/>
      <c r="AD983" s="3098"/>
      <c r="AE983" s="3098"/>
      <c r="AF983" s="3098"/>
      <c r="AG983" s="3098"/>
      <c r="AH983" s="3098"/>
      <c r="AI983" s="3098"/>
      <c r="AJ983" s="3098"/>
      <c r="AK983" s="3098"/>
      <c r="AL983" s="3098"/>
      <c r="AM983" s="3098"/>
      <c r="AN983" s="3098"/>
      <c r="AO983" s="3143"/>
      <c r="AP983" s="3143"/>
      <c r="AQ983" s="3143"/>
      <c r="AR983" s="3143"/>
      <c r="AS983" s="3143"/>
      <c r="AT983" s="3143"/>
      <c r="AU983" s="3143"/>
      <c r="AV983" s="3143"/>
      <c r="AW983" s="3143"/>
      <c r="AX983" s="3143"/>
      <c r="AY983" s="3143"/>
      <c r="AZ983" s="3143"/>
      <c r="BA983" s="3143"/>
      <c r="BB983" s="3143"/>
      <c r="BC983" s="3143"/>
      <c r="BD983" s="3143"/>
      <c r="BE983" s="3143"/>
      <c r="BF983" s="3143"/>
      <c r="BG983" s="3143"/>
      <c r="BH983" s="3143"/>
      <c r="BI983" s="3143"/>
      <c r="BJ983" s="3143"/>
      <c r="BK983" s="3143"/>
      <c r="BL983" s="3143"/>
      <c r="BM983" s="3143"/>
      <c r="BN983" s="3143"/>
      <c r="BO983" s="3143"/>
      <c r="BP983" s="3143"/>
      <c r="BQ983" s="3189"/>
      <c r="BR983" s="3189"/>
      <c r="BS983" s="3189"/>
      <c r="BT983" s="3189"/>
      <c r="BU983" s="3189"/>
      <c r="BV983" s="3189"/>
      <c r="BW983" s="3189"/>
      <c r="BX983" s="3189"/>
      <c r="BY983" s="3189"/>
      <c r="BZ983" s="3189"/>
      <c r="CA983" s="3143"/>
      <c r="CB983" s="3143"/>
      <c r="CC983" s="3143"/>
    </row>
    <row r="984" spans="1:81" ht="16.5" customHeight="1">
      <c r="A984" s="3143"/>
      <c r="B984" s="3143"/>
      <c r="C984" s="3143"/>
      <c r="D984" s="3143"/>
      <c r="E984" s="3143"/>
      <c r="F984" s="3143"/>
      <c r="G984" s="3143"/>
      <c r="H984" s="3143"/>
      <c r="I984" s="3143"/>
      <c r="J984" s="3143"/>
      <c r="K984" s="3143"/>
      <c r="L984" s="3098"/>
      <c r="M984" s="3098"/>
      <c r="N984" s="3098"/>
      <c r="O984" s="3098"/>
      <c r="P984" s="3098"/>
      <c r="Q984" s="3098"/>
      <c r="R984" s="3098"/>
      <c r="S984" s="3098"/>
      <c r="T984" s="3098"/>
      <c r="U984" s="3098"/>
      <c r="V984" s="3098"/>
      <c r="W984" s="3098"/>
      <c r="X984" s="3098"/>
      <c r="Y984" s="3098"/>
      <c r="Z984" s="3098"/>
      <c r="AA984" s="3098"/>
      <c r="AB984" s="3098"/>
      <c r="AC984" s="3098"/>
      <c r="AD984" s="3098"/>
      <c r="AE984" s="3098"/>
      <c r="AF984" s="3098"/>
      <c r="AG984" s="3098"/>
      <c r="AH984" s="3098"/>
      <c r="AI984" s="3098"/>
      <c r="AJ984" s="3098"/>
      <c r="AK984" s="3098"/>
      <c r="AL984" s="3098"/>
      <c r="AM984" s="3098"/>
      <c r="AN984" s="3098"/>
      <c r="AO984" s="3143"/>
      <c r="AP984" s="3143"/>
      <c r="AQ984" s="3143"/>
      <c r="AR984" s="3143"/>
      <c r="AS984" s="3143"/>
      <c r="AT984" s="3143"/>
      <c r="AU984" s="3143"/>
      <c r="AV984" s="3143"/>
      <c r="AW984" s="3143"/>
      <c r="AX984" s="3143"/>
      <c r="AY984" s="3143"/>
      <c r="AZ984" s="3143"/>
      <c r="BA984" s="3143"/>
      <c r="BB984" s="3143"/>
      <c r="BC984" s="3143"/>
      <c r="BD984" s="3143"/>
      <c r="BE984" s="3143"/>
      <c r="BF984" s="3143"/>
      <c r="BG984" s="3143"/>
      <c r="BH984" s="3143"/>
      <c r="BI984" s="3143"/>
      <c r="BJ984" s="3143"/>
      <c r="BK984" s="3143"/>
      <c r="BL984" s="3143"/>
      <c r="BM984" s="3143"/>
      <c r="BN984" s="3143"/>
      <c r="BO984" s="3143"/>
      <c r="BP984" s="3143"/>
      <c r="BQ984" s="3189"/>
      <c r="BR984" s="3189"/>
      <c r="BS984" s="3189"/>
      <c r="BT984" s="3189"/>
      <c r="BU984" s="3189"/>
      <c r="BV984" s="3189"/>
      <c r="BW984" s="3189"/>
      <c r="BX984" s="3189"/>
      <c r="BY984" s="3189"/>
      <c r="BZ984" s="3189"/>
      <c r="CA984" s="3143"/>
      <c r="CB984" s="3143"/>
      <c r="CC984" s="3143"/>
    </row>
    <row r="985" spans="1:81" ht="16.5" customHeight="1">
      <c r="A985" s="3143"/>
      <c r="B985" s="3143"/>
      <c r="C985" s="3143"/>
      <c r="D985" s="3143"/>
      <c r="E985" s="3143"/>
      <c r="F985" s="3143"/>
      <c r="G985" s="3143"/>
      <c r="H985" s="3143"/>
      <c r="I985" s="3143"/>
      <c r="J985" s="3143"/>
      <c r="K985" s="3143"/>
      <c r="L985" s="3098"/>
      <c r="M985" s="3098"/>
      <c r="N985" s="3098"/>
      <c r="O985" s="3098"/>
      <c r="P985" s="3098"/>
      <c r="Q985" s="3098"/>
      <c r="R985" s="3098"/>
      <c r="S985" s="3098"/>
      <c r="T985" s="3098"/>
      <c r="U985" s="3098"/>
      <c r="V985" s="3098"/>
      <c r="W985" s="3098"/>
      <c r="X985" s="3098"/>
      <c r="Y985" s="3098"/>
      <c r="Z985" s="3098"/>
      <c r="AA985" s="3098"/>
      <c r="AB985" s="3098"/>
      <c r="AC985" s="3098"/>
      <c r="AD985" s="3098"/>
      <c r="AE985" s="3098"/>
      <c r="AF985" s="3098"/>
      <c r="AG985" s="3098"/>
      <c r="AH985" s="3098"/>
      <c r="AI985" s="3098"/>
      <c r="AJ985" s="3098"/>
      <c r="AK985" s="3098"/>
      <c r="AL985" s="3098"/>
      <c r="AM985" s="3098"/>
      <c r="AN985" s="3098"/>
      <c r="AO985" s="3143"/>
      <c r="AP985" s="3143"/>
      <c r="AQ985" s="3143"/>
      <c r="AR985" s="3143"/>
      <c r="AS985" s="3143"/>
      <c r="AT985" s="3143"/>
      <c r="AU985" s="3143"/>
      <c r="AV985" s="3143"/>
      <c r="AW985" s="3143"/>
      <c r="AX985" s="3143"/>
      <c r="AY985" s="3143"/>
      <c r="AZ985" s="3143"/>
      <c r="BA985" s="3143"/>
      <c r="BB985" s="3143"/>
      <c r="BC985" s="3143"/>
      <c r="BD985" s="3143"/>
      <c r="BE985" s="3143"/>
      <c r="BF985" s="3143"/>
      <c r="BG985" s="3143"/>
      <c r="BH985" s="3143"/>
      <c r="BI985" s="3143"/>
      <c r="BJ985" s="3143"/>
      <c r="BK985" s="3143"/>
      <c r="BL985" s="3143"/>
      <c r="BM985" s="3143"/>
      <c r="BN985" s="3143"/>
      <c r="BO985" s="3143"/>
      <c r="BP985" s="3143"/>
      <c r="BQ985" s="3189"/>
      <c r="BR985" s="3189"/>
      <c r="BS985" s="3189"/>
      <c r="BT985" s="3189"/>
      <c r="BU985" s="3189"/>
      <c r="BV985" s="3189"/>
      <c r="BW985" s="3189"/>
      <c r="BX985" s="3189"/>
      <c r="BY985" s="3189"/>
      <c r="BZ985" s="3189"/>
      <c r="CA985" s="3143"/>
      <c r="CB985" s="3143"/>
      <c r="CC985" s="3143"/>
    </row>
    <row r="986" spans="1:81" ht="16.5" customHeight="1">
      <c r="A986" s="3143"/>
      <c r="B986" s="3143"/>
      <c r="C986" s="3143"/>
      <c r="D986" s="3143"/>
      <c r="E986" s="3143"/>
      <c r="F986" s="3143"/>
      <c r="G986" s="3143"/>
      <c r="H986" s="3143"/>
      <c r="I986" s="3143"/>
      <c r="J986" s="3143"/>
      <c r="K986" s="3143"/>
      <c r="L986" s="3098"/>
      <c r="M986" s="3098"/>
      <c r="N986" s="3098"/>
      <c r="O986" s="3098"/>
      <c r="P986" s="3098"/>
      <c r="Q986" s="3098"/>
      <c r="R986" s="3098"/>
      <c r="S986" s="3098"/>
      <c r="T986" s="3098"/>
      <c r="U986" s="3098"/>
      <c r="V986" s="3098"/>
      <c r="W986" s="3098"/>
      <c r="X986" s="3098"/>
      <c r="Y986" s="3098"/>
      <c r="Z986" s="3098"/>
      <c r="AA986" s="3098"/>
      <c r="AB986" s="3098"/>
      <c r="AC986" s="3098"/>
      <c r="AD986" s="3098"/>
      <c r="AE986" s="3098"/>
      <c r="AF986" s="3098"/>
      <c r="AG986" s="3098"/>
      <c r="AH986" s="3098"/>
      <c r="AI986" s="3098"/>
      <c r="AJ986" s="3098"/>
      <c r="AK986" s="3098"/>
      <c r="AL986" s="3098"/>
      <c r="AM986" s="3098"/>
      <c r="AN986" s="3098"/>
      <c r="AO986" s="3143"/>
      <c r="AP986" s="3143"/>
      <c r="AQ986" s="3143"/>
      <c r="AR986" s="3143"/>
      <c r="AS986" s="3143"/>
      <c r="AT986" s="3143"/>
      <c r="AU986" s="3143"/>
      <c r="AV986" s="3143"/>
      <c r="AW986" s="3143"/>
      <c r="AX986" s="3143"/>
      <c r="AY986" s="3143"/>
      <c r="AZ986" s="3143"/>
      <c r="BA986" s="3143"/>
      <c r="BB986" s="3143"/>
      <c r="BC986" s="3143"/>
      <c r="BD986" s="3143"/>
      <c r="BE986" s="3143"/>
      <c r="BF986" s="3143"/>
      <c r="BG986" s="3143"/>
      <c r="BH986" s="3143"/>
      <c r="BI986" s="3143"/>
      <c r="BJ986" s="3143"/>
      <c r="BK986" s="3143"/>
      <c r="BL986" s="3143"/>
      <c r="BM986" s="3143"/>
      <c r="BN986" s="3143"/>
      <c r="BO986" s="3143"/>
      <c r="BP986" s="3143"/>
      <c r="BQ986" s="3189"/>
      <c r="BR986" s="3189"/>
      <c r="BS986" s="3189"/>
      <c r="BT986" s="3189"/>
      <c r="BU986" s="3189"/>
      <c r="BV986" s="3189"/>
      <c r="BW986" s="3189"/>
      <c r="BX986" s="3189"/>
      <c r="BY986" s="3189"/>
      <c r="BZ986" s="3189"/>
      <c r="CA986" s="3143"/>
      <c r="CB986" s="3143"/>
      <c r="CC986" s="3143"/>
    </row>
    <row r="987" spans="1:81" ht="16.5" customHeight="1">
      <c r="A987" s="3143"/>
      <c r="B987" s="3143"/>
      <c r="C987" s="3143"/>
      <c r="D987" s="3143"/>
      <c r="E987" s="3143"/>
      <c r="F987" s="3143"/>
      <c r="G987" s="3143"/>
      <c r="H987" s="3143"/>
      <c r="I987" s="3143"/>
      <c r="J987" s="3143"/>
      <c r="K987" s="3143"/>
      <c r="L987" s="3098"/>
      <c r="M987" s="3098"/>
      <c r="N987" s="3098"/>
      <c r="O987" s="3098"/>
      <c r="P987" s="3098"/>
      <c r="Q987" s="3098"/>
      <c r="R987" s="3098"/>
      <c r="S987" s="3098"/>
      <c r="T987" s="3098"/>
      <c r="U987" s="3098"/>
      <c r="V987" s="3098"/>
      <c r="W987" s="3098"/>
      <c r="X987" s="3098"/>
      <c r="Y987" s="3098"/>
      <c r="Z987" s="3098"/>
      <c r="AA987" s="3098"/>
      <c r="AB987" s="3098"/>
      <c r="AC987" s="3098"/>
      <c r="AD987" s="3098"/>
      <c r="AE987" s="3098"/>
      <c r="AF987" s="3098"/>
      <c r="AG987" s="3098"/>
      <c r="AH987" s="3098"/>
      <c r="AI987" s="3098"/>
      <c r="AJ987" s="3098"/>
      <c r="AK987" s="3098"/>
      <c r="AL987" s="3098"/>
      <c r="AM987" s="3098"/>
      <c r="AN987" s="3098"/>
      <c r="AO987" s="3143"/>
      <c r="AP987" s="3143"/>
      <c r="AQ987" s="3143"/>
      <c r="AR987" s="3143"/>
      <c r="AS987" s="3143"/>
      <c r="AT987" s="3143"/>
      <c r="AU987" s="3143"/>
      <c r="AV987" s="3143"/>
      <c r="AW987" s="3143"/>
      <c r="AX987" s="3143"/>
      <c r="AY987" s="3143"/>
      <c r="AZ987" s="3143"/>
      <c r="BA987" s="3143"/>
      <c r="BB987" s="3143"/>
      <c r="BC987" s="3143"/>
      <c r="BD987" s="3143"/>
      <c r="BE987" s="3143"/>
      <c r="BF987" s="3143"/>
      <c r="BG987" s="3143"/>
      <c r="BH987" s="3143"/>
      <c r="BI987" s="3143"/>
      <c r="BJ987" s="3143"/>
      <c r="BK987" s="3143"/>
      <c r="BL987" s="3143"/>
      <c r="BM987" s="3143"/>
      <c r="BN987" s="3143"/>
      <c r="BO987" s="3143"/>
      <c r="BP987" s="3143"/>
      <c r="BQ987" s="3189"/>
      <c r="BR987" s="3189"/>
      <c r="BS987" s="3189"/>
      <c r="BT987" s="3189"/>
      <c r="BU987" s="3189"/>
      <c r="BV987" s="3189"/>
      <c r="BW987" s="3189"/>
      <c r="BX987" s="3189"/>
      <c r="BY987" s="3189"/>
      <c r="BZ987" s="3189"/>
      <c r="CA987" s="3143"/>
      <c r="CB987" s="3143"/>
      <c r="CC987" s="3143"/>
    </row>
    <row r="988" spans="1:81" ht="16.5" customHeight="1">
      <c r="A988" s="3143"/>
      <c r="B988" s="3143"/>
      <c r="C988" s="3143"/>
      <c r="D988" s="3143"/>
      <c r="E988" s="3143"/>
      <c r="F988" s="3143"/>
      <c r="G988" s="3143"/>
      <c r="H988" s="3143"/>
      <c r="I988" s="3143"/>
      <c r="J988" s="3143"/>
      <c r="K988" s="3143"/>
      <c r="L988" s="3098"/>
      <c r="M988" s="3098"/>
      <c r="N988" s="3098"/>
      <c r="O988" s="3098"/>
      <c r="P988" s="3098"/>
      <c r="Q988" s="3098"/>
      <c r="R988" s="3098"/>
      <c r="S988" s="3098"/>
      <c r="T988" s="3098"/>
      <c r="U988" s="3098"/>
      <c r="V988" s="3098"/>
      <c r="W988" s="3098"/>
      <c r="X988" s="3098"/>
      <c r="Y988" s="3098"/>
      <c r="Z988" s="3098"/>
      <c r="AA988" s="3098"/>
      <c r="AB988" s="3098"/>
      <c r="AC988" s="3098"/>
      <c r="AD988" s="3098"/>
      <c r="AE988" s="3098"/>
      <c r="AF988" s="3098"/>
      <c r="AG988" s="3098"/>
      <c r="AH988" s="3098"/>
      <c r="AI988" s="3098"/>
      <c r="AJ988" s="3098"/>
      <c r="AK988" s="3098"/>
      <c r="AL988" s="3098"/>
      <c r="AM988" s="3098"/>
      <c r="AN988" s="3098"/>
      <c r="AO988" s="3143"/>
      <c r="AP988" s="3143"/>
      <c r="AQ988" s="3143"/>
      <c r="AR988" s="3143"/>
      <c r="AS988" s="3143"/>
      <c r="AT988" s="3143"/>
      <c r="AU988" s="3143"/>
      <c r="AV988" s="3143"/>
      <c r="AW988" s="3143"/>
      <c r="AX988" s="3143"/>
      <c r="AY988" s="3143"/>
      <c r="AZ988" s="3143"/>
      <c r="BA988" s="3143"/>
      <c r="BB988" s="3143"/>
      <c r="BC988" s="3143"/>
      <c r="BD988" s="3143"/>
      <c r="BE988" s="3143"/>
      <c r="BF988" s="3143"/>
      <c r="BG988" s="3143"/>
      <c r="BH988" s="3143"/>
      <c r="BI988" s="3143"/>
      <c r="BJ988" s="3143"/>
      <c r="BK988" s="3143"/>
      <c r="BL988" s="3143"/>
      <c r="BM988" s="3143"/>
      <c r="BN988" s="3143"/>
      <c r="BO988" s="3143"/>
      <c r="BP988" s="3143"/>
      <c r="BQ988" s="3189"/>
      <c r="BR988" s="3189"/>
      <c r="BS988" s="3189"/>
      <c r="BT988" s="3189"/>
      <c r="BU988" s="3189"/>
      <c r="BV988" s="3189"/>
      <c r="BW988" s="3189"/>
      <c r="BX988" s="3189"/>
      <c r="BY988" s="3189"/>
      <c r="BZ988" s="3189"/>
      <c r="CA988" s="3143"/>
      <c r="CB988" s="3143"/>
      <c r="CC988" s="3143"/>
    </row>
    <row r="989" spans="1:81" ht="16.5" customHeight="1">
      <c r="A989" s="3143"/>
      <c r="B989" s="3143"/>
      <c r="C989" s="3143"/>
      <c r="D989" s="3143"/>
      <c r="E989" s="3143"/>
      <c r="F989" s="3143"/>
      <c r="G989" s="3143"/>
      <c r="H989" s="3143"/>
      <c r="I989" s="3143"/>
      <c r="J989" s="3143"/>
      <c r="K989" s="3143"/>
      <c r="L989" s="3098"/>
      <c r="M989" s="3098"/>
      <c r="N989" s="3098"/>
      <c r="O989" s="3098"/>
      <c r="P989" s="3098"/>
      <c r="Q989" s="3098"/>
      <c r="R989" s="3098"/>
      <c r="S989" s="3098"/>
      <c r="T989" s="3098"/>
      <c r="U989" s="3098"/>
      <c r="V989" s="3098"/>
      <c r="W989" s="3098"/>
      <c r="X989" s="3098"/>
      <c r="Y989" s="3098"/>
      <c r="Z989" s="3098"/>
      <c r="AA989" s="3098"/>
      <c r="AB989" s="3098"/>
      <c r="AC989" s="3098"/>
      <c r="AD989" s="3098"/>
      <c r="AE989" s="3098"/>
      <c r="AF989" s="3098"/>
      <c r="AG989" s="3098"/>
      <c r="AH989" s="3098"/>
      <c r="AI989" s="3098"/>
      <c r="AJ989" s="3098"/>
      <c r="AK989" s="3098"/>
      <c r="AL989" s="3098"/>
      <c r="AM989" s="3098"/>
      <c r="AN989" s="3098"/>
      <c r="AO989" s="3143"/>
      <c r="AP989" s="3143"/>
      <c r="AQ989" s="3143"/>
      <c r="AR989" s="3143"/>
      <c r="AS989" s="3143"/>
      <c r="AT989" s="3143"/>
      <c r="AU989" s="3143"/>
      <c r="AV989" s="3143"/>
      <c r="AW989" s="3143"/>
      <c r="AX989" s="3143"/>
      <c r="AY989" s="3143"/>
      <c r="AZ989" s="3143"/>
      <c r="BA989" s="3143"/>
      <c r="BB989" s="3143"/>
      <c r="BC989" s="3143"/>
      <c r="BD989" s="3143"/>
      <c r="BE989" s="3143"/>
      <c r="BF989" s="3143"/>
      <c r="BG989" s="3143"/>
      <c r="BH989" s="3143"/>
      <c r="BI989" s="3143"/>
      <c r="BJ989" s="3143"/>
      <c r="BK989" s="3143"/>
      <c r="BL989" s="3143"/>
      <c r="BM989" s="3143"/>
      <c r="BN989" s="3143"/>
      <c r="BO989" s="3143"/>
      <c r="BP989" s="3143"/>
      <c r="BQ989" s="3189"/>
      <c r="BR989" s="3189"/>
      <c r="BS989" s="3189"/>
      <c r="BT989" s="3189"/>
      <c r="BU989" s="3189"/>
      <c r="BV989" s="3189"/>
      <c r="BW989" s="3189"/>
      <c r="BX989" s="3189"/>
      <c r="BY989" s="3189"/>
      <c r="BZ989" s="3189"/>
      <c r="CA989" s="3143"/>
      <c r="CB989" s="3143"/>
      <c r="CC989" s="3143"/>
    </row>
    <row r="990" spans="1:81" ht="16.5" customHeight="1">
      <c r="A990" s="3143"/>
      <c r="B990" s="3143"/>
      <c r="C990" s="3143"/>
      <c r="D990" s="3143"/>
      <c r="E990" s="3143"/>
      <c r="F990" s="3143"/>
      <c r="G990" s="3143"/>
      <c r="H990" s="3143"/>
      <c r="I990" s="3143"/>
      <c r="J990" s="3143"/>
      <c r="K990" s="3143"/>
      <c r="L990" s="3098"/>
      <c r="M990" s="3098"/>
      <c r="N990" s="3098"/>
      <c r="O990" s="3098"/>
      <c r="P990" s="3098"/>
      <c r="Q990" s="3098"/>
      <c r="R990" s="3098"/>
      <c r="S990" s="3098"/>
      <c r="T990" s="3098"/>
      <c r="U990" s="3098"/>
      <c r="V990" s="3098"/>
      <c r="W990" s="3098"/>
      <c r="X990" s="3098"/>
      <c r="Y990" s="3098"/>
      <c r="Z990" s="3098"/>
      <c r="AA990" s="3098"/>
      <c r="AB990" s="3098"/>
      <c r="AC990" s="3098"/>
      <c r="AD990" s="3098"/>
      <c r="AE990" s="3098"/>
      <c r="AF990" s="3098"/>
      <c r="AG990" s="3098"/>
      <c r="AH990" s="3098"/>
      <c r="AI990" s="3098"/>
      <c r="AJ990" s="3098"/>
      <c r="AK990" s="3098"/>
      <c r="AL990" s="3098"/>
      <c r="AM990" s="3098"/>
      <c r="AN990" s="3098"/>
      <c r="AO990" s="3143"/>
      <c r="AP990" s="3143"/>
      <c r="AQ990" s="3143"/>
      <c r="AR990" s="3143"/>
      <c r="AS990" s="3143"/>
      <c r="AT990" s="3143"/>
      <c r="AU990" s="3143"/>
      <c r="AV990" s="3143"/>
      <c r="AW990" s="3143"/>
      <c r="AX990" s="3143"/>
      <c r="AY990" s="3143"/>
      <c r="AZ990" s="3143"/>
      <c r="BA990" s="3143"/>
      <c r="BB990" s="3143"/>
      <c r="BC990" s="3143"/>
      <c r="BD990" s="3143"/>
      <c r="BE990" s="3143"/>
      <c r="BF990" s="3143"/>
      <c r="BG990" s="3143"/>
      <c r="BH990" s="3143"/>
      <c r="BI990" s="3143"/>
      <c r="BJ990" s="3143"/>
      <c r="BK990" s="3143"/>
      <c r="BL990" s="3143"/>
      <c r="BM990" s="3143"/>
      <c r="BN990" s="3143"/>
      <c r="BO990" s="3143"/>
      <c r="BP990" s="3143"/>
      <c r="BQ990" s="3189"/>
      <c r="BR990" s="3189"/>
      <c r="BS990" s="3189"/>
      <c r="BT990" s="3189"/>
      <c r="BU990" s="3189"/>
      <c r="BV990" s="3189"/>
      <c r="BW990" s="3189"/>
      <c r="BX990" s="3189"/>
      <c r="BY990" s="3189"/>
      <c r="BZ990" s="3189"/>
      <c r="CA990" s="3143"/>
      <c r="CB990" s="3143"/>
      <c r="CC990" s="3143"/>
    </row>
    <row r="991" spans="1:81" ht="16.5" customHeight="1">
      <c r="A991" s="3143"/>
      <c r="B991" s="3143"/>
      <c r="C991" s="3143"/>
      <c r="D991" s="3143"/>
      <c r="E991" s="3143"/>
      <c r="F991" s="3143"/>
      <c r="G991" s="3143"/>
      <c r="H991" s="3143"/>
      <c r="I991" s="3143"/>
      <c r="J991" s="3143"/>
      <c r="K991" s="3143"/>
      <c r="L991" s="3098"/>
      <c r="M991" s="3098"/>
      <c r="N991" s="3098"/>
      <c r="O991" s="3098"/>
      <c r="P991" s="3098"/>
      <c r="Q991" s="3098"/>
      <c r="R991" s="3098"/>
      <c r="S991" s="3098"/>
      <c r="T991" s="3098"/>
      <c r="U991" s="3098"/>
      <c r="V991" s="3098"/>
      <c r="W991" s="3098"/>
      <c r="X991" s="3098"/>
      <c r="Y991" s="3098"/>
      <c r="Z991" s="3098"/>
      <c r="AA991" s="3098"/>
      <c r="AB991" s="3098"/>
      <c r="AC991" s="3098"/>
      <c r="AD991" s="3098"/>
      <c r="AE991" s="3098"/>
      <c r="AF991" s="3098"/>
      <c r="AG991" s="3098"/>
      <c r="AH991" s="3098"/>
      <c r="AI991" s="3098"/>
      <c r="AJ991" s="3098"/>
      <c r="AK991" s="3098"/>
      <c r="AL991" s="3098"/>
      <c r="AM991" s="3098"/>
      <c r="AN991" s="3098"/>
      <c r="AO991" s="3143"/>
      <c r="AP991" s="3143"/>
      <c r="AQ991" s="3143"/>
      <c r="AR991" s="3143"/>
      <c r="AS991" s="3143"/>
      <c r="AT991" s="3143"/>
      <c r="AU991" s="3143"/>
      <c r="AV991" s="3143"/>
      <c r="AW991" s="3143"/>
      <c r="AX991" s="3143"/>
      <c r="AY991" s="3143"/>
      <c r="AZ991" s="3143"/>
      <c r="BA991" s="3143"/>
      <c r="BB991" s="3143"/>
      <c r="BC991" s="3143"/>
      <c r="BD991" s="3143"/>
      <c r="BE991" s="3143"/>
      <c r="BF991" s="3143"/>
      <c r="BG991" s="3143"/>
      <c r="BH991" s="3143"/>
      <c r="BI991" s="3143"/>
      <c r="BJ991" s="3143"/>
      <c r="BK991" s="3143"/>
      <c r="BL991" s="3143"/>
      <c r="BM991" s="3143"/>
      <c r="BN991" s="3143"/>
      <c r="BO991" s="3143"/>
      <c r="BP991" s="3143"/>
      <c r="BQ991" s="3189"/>
      <c r="BR991" s="3189"/>
      <c r="BS991" s="3189"/>
      <c r="BT991" s="3189"/>
      <c r="BU991" s="3189"/>
      <c r="BV991" s="3189"/>
      <c r="BW991" s="3189"/>
      <c r="BX991" s="3189"/>
      <c r="BY991" s="3189"/>
      <c r="BZ991" s="3189"/>
      <c r="CA991" s="3143"/>
      <c r="CB991" s="3143"/>
      <c r="CC991" s="3143"/>
    </row>
    <row r="992" spans="1:81" ht="16.5" customHeight="1">
      <c r="A992" s="3143"/>
      <c r="B992" s="3143"/>
      <c r="C992" s="3143"/>
      <c r="D992" s="3143"/>
      <c r="E992" s="3143"/>
      <c r="F992" s="3143"/>
      <c r="G992" s="3143"/>
      <c r="H992" s="3143"/>
      <c r="I992" s="3143"/>
      <c r="J992" s="3143"/>
      <c r="K992" s="3143"/>
      <c r="L992" s="3098"/>
      <c r="M992" s="3098"/>
      <c r="N992" s="3098"/>
      <c r="O992" s="3098"/>
      <c r="P992" s="3098"/>
      <c r="Q992" s="3098"/>
      <c r="R992" s="3098"/>
      <c r="S992" s="3098"/>
      <c r="T992" s="3098"/>
      <c r="U992" s="3098"/>
      <c r="V992" s="3098"/>
      <c r="W992" s="3098"/>
      <c r="X992" s="3098"/>
      <c r="Y992" s="3098"/>
      <c r="Z992" s="3098"/>
      <c r="AA992" s="3098"/>
      <c r="AB992" s="3098"/>
      <c r="AC992" s="3098"/>
      <c r="AD992" s="3098"/>
      <c r="AE992" s="3098"/>
      <c r="AF992" s="3098"/>
      <c r="AG992" s="3098"/>
      <c r="AH992" s="3098"/>
      <c r="AI992" s="3098"/>
      <c r="AJ992" s="3098"/>
      <c r="AK992" s="3098"/>
      <c r="AL992" s="3098"/>
      <c r="AM992" s="3098"/>
      <c r="AN992" s="3098"/>
      <c r="AO992" s="3143"/>
      <c r="AP992" s="3143"/>
      <c r="AQ992" s="3143"/>
      <c r="AR992" s="3143"/>
      <c r="AS992" s="3143"/>
      <c r="AT992" s="3143"/>
      <c r="AU992" s="3143"/>
      <c r="AV992" s="3143"/>
      <c r="AW992" s="3143"/>
      <c r="AX992" s="3143"/>
      <c r="AY992" s="3143"/>
      <c r="AZ992" s="3143"/>
      <c r="BA992" s="3143"/>
      <c r="BB992" s="3143"/>
      <c r="BC992" s="3143"/>
      <c r="BD992" s="3143"/>
      <c r="BE992" s="3143"/>
      <c r="BF992" s="3143"/>
      <c r="BG992" s="3143"/>
      <c r="BH992" s="3143"/>
      <c r="BI992" s="3143"/>
      <c r="BJ992" s="3143"/>
      <c r="BK992" s="3143"/>
      <c r="BL992" s="3143"/>
      <c r="BM992" s="3143"/>
      <c r="BN992" s="3143"/>
      <c r="BO992" s="3143"/>
      <c r="BP992" s="3143"/>
      <c r="BQ992" s="3189"/>
      <c r="BR992" s="3189"/>
      <c r="BS992" s="3189"/>
      <c r="BT992" s="3189"/>
      <c r="BU992" s="3189"/>
      <c r="BV992" s="3189"/>
      <c r="BW992" s="3189"/>
      <c r="BX992" s="3189"/>
      <c r="BY992" s="3189"/>
      <c r="BZ992" s="3189"/>
      <c r="CA992" s="3143"/>
      <c r="CB992" s="3143"/>
      <c r="CC992" s="3143"/>
    </row>
    <row r="993" spans="1:81" ht="16.5" customHeight="1">
      <c r="A993" s="3143"/>
      <c r="B993" s="3143"/>
      <c r="C993" s="3143"/>
      <c r="D993" s="3143"/>
      <c r="E993" s="3143"/>
      <c r="F993" s="3143"/>
      <c r="G993" s="3143"/>
      <c r="H993" s="3143"/>
      <c r="I993" s="3143"/>
      <c r="J993" s="3143"/>
      <c r="K993" s="3143"/>
      <c r="L993" s="3098"/>
      <c r="M993" s="3098"/>
      <c r="N993" s="3098"/>
      <c r="O993" s="3098"/>
      <c r="P993" s="3098"/>
      <c r="Q993" s="3098"/>
      <c r="R993" s="3098"/>
      <c r="S993" s="3098"/>
      <c r="T993" s="3098"/>
      <c r="U993" s="3098"/>
      <c r="V993" s="3098"/>
      <c r="W993" s="3098"/>
      <c r="X993" s="3098"/>
      <c r="Y993" s="3098"/>
      <c r="Z993" s="3098"/>
      <c r="AA993" s="3098"/>
      <c r="AB993" s="3098"/>
      <c r="AC993" s="3098"/>
      <c r="AD993" s="3098"/>
      <c r="AE993" s="3098"/>
      <c r="AF993" s="3098"/>
      <c r="AG993" s="3098"/>
      <c r="AH993" s="3098"/>
      <c r="AI993" s="3098"/>
      <c r="AJ993" s="3098"/>
      <c r="AK993" s="3098"/>
      <c r="AL993" s="3098"/>
      <c r="AM993" s="3098"/>
      <c r="AN993" s="3098"/>
      <c r="AO993" s="3143"/>
      <c r="AP993" s="3143"/>
      <c r="AQ993" s="3143"/>
      <c r="AR993" s="3143"/>
      <c r="AS993" s="3143"/>
      <c r="AT993" s="3143"/>
      <c r="AU993" s="3143"/>
      <c r="AV993" s="3143"/>
      <c r="AW993" s="3143"/>
      <c r="AX993" s="3143"/>
      <c r="AY993" s="3143"/>
      <c r="AZ993" s="3143"/>
      <c r="BA993" s="3143"/>
      <c r="BB993" s="3143"/>
      <c r="BC993" s="3143"/>
      <c r="BD993" s="3143"/>
      <c r="BE993" s="3143"/>
      <c r="BF993" s="3143"/>
      <c r="BG993" s="3143"/>
      <c r="BH993" s="3143"/>
      <c r="BI993" s="3143"/>
      <c r="BJ993" s="3143"/>
      <c r="BK993" s="3143"/>
      <c r="BL993" s="3143"/>
      <c r="BM993" s="3143"/>
      <c r="BN993" s="3143"/>
      <c r="BO993" s="3143"/>
      <c r="BP993" s="3143"/>
      <c r="BQ993" s="3189"/>
      <c r="BR993" s="3189"/>
      <c r="BS993" s="3189"/>
      <c r="BT993" s="3189"/>
      <c r="BU993" s="3189"/>
      <c r="BV993" s="3189"/>
      <c r="BW993" s="3189"/>
      <c r="BX993" s="3189"/>
      <c r="BY993" s="3189"/>
      <c r="BZ993" s="3189"/>
      <c r="CA993" s="3143"/>
      <c r="CB993" s="3143"/>
      <c r="CC993" s="3143"/>
    </row>
    <row r="994" spans="1:81" ht="16.5" customHeight="1">
      <c r="A994" s="3143"/>
      <c r="B994" s="3143"/>
      <c r="C994" s="3143"/>
      <c r="D994" s="3143"/>
      <c r="E994" s="3143"/>
      <c r="F994" s="3143"/>
      <c r="G994" s="3143"/>
      <c r="H994" s="3143"/>
      <c r="I994" s="3143"/>
      <c r="J994" s="3143"/>
      <c r="K994" s="3143"/>
      <c r="L994" s="3098"/>
      <c r="M994" s="3098"/>
      <c r="N994" s="3098"/>
      <c r="O994" s="3098"/>
      <c r="P994" s="3098"/>
      <c r="Q994" s="3098"/>
      <c r="R994" s="3098"/>
      <c r="S994" s="3098"/>
      <c r="T994" s="3098"/>
      <c r="U994" s="3098"/>
      <c r="V994" s="3098"/>
      <c r="W994" s="3098"/>
      <c r="X994" s="3098"/>
      <c r="Y994" s="3098"/>
      <c r="Z994" s="3098"/>
      <c r="AA994" s="3098"/>
      <c r="AB994" s="3098"/>
      <c r="AC994" s="3098"/>
      <c r="AD994" s="3098"/>
      <c r="AE994" s="3098"/>
      <c r="AF994" s="3098"/>
      <c r="AG994" s="3098"/>
      <c r="AH994" s="3098"/>
      <c r="AI994" s="3098"/>
      <c r="AJ994" s="3098"/>
      <c r="AK994" s="3098"/>
      <c r="AL994" s="3098"/>
      <c r="AM994" s="3098"/>
      <c r="AN994" s="3098"/>
      <c r="AO994" s="3143"/>
      <c r="AP994" s="3143"/>
      <c r="AQ994" s="3143"/>
      <c r="AR994" s="3143"/>
      <c r="AS994" s="3143"/>
      <c r="AT994" s="3143"/>
      <c r="AU994" s="3143"/>
      <c r="AV994" s="3143"/>
      <c r="AW994" s="3143"/>
      <c r="AX994" s="3143"/>
      <c r="AY994" s="3143"/>
      <c r="AZ994" s="3143"/>
      <c r="BA994" s="3143"/>
      <c r="BB994" s="3143"/>
      <c r="BC994" s="3143"/>
      <c r="BD994" s="3143"/>
      <c r="BE994" s="3143"/>
      <c r="BF994" s="3143"/>
      <c r="BG994" s="3143"/>
      <c r="BH994" s="3143"/>
      <c r="BI994" s="3143"/>
      <c r="BJ994" s="3143"/>
      <c r="BK994" s="3143"/>
      <c r="BL994" s="3143"/>
      <c r="BM994" s="3143"/>
      <c r="BN994" s="3143"/>
      <c r="BO994" s="3143"/>
      <c r="BP994" s="3143"/>
      <c r="BQ994" s="3189"/>
      <c r="BR994" s="3189"/>
      <c r="BS994" s="3189"/>
      <c r="BT994" s="3189"/>
      <c r="BU994" s="3189"/>
      <c r="BV994" s="3189"/>
      <c r="BW994" s="3189"/>
      <c r="BX994" s="3189"/>
      <c r="BY994" s="3189"/>
      <c r="BZ994" s="3189"/>
      <c r="CA994" s="3143"/>
      <c r="CB994" s="3143"/>
      <c r="CC994" s="3143"/>
    </row>
    <row r="995" spans="1:81" ht="16.5" customHeight="1">
      <c r="A995" s="3143"/>
      <c r="B995" s="3143"/>
      <c r="C995" s="3143"/>
      <c r="D995" s="3143"/>
      <c r="E995" s="3143"/>
      <c r="F995" s="3143"/>
      <c r="G995" s="3143"/>
      <c r="H995" s="3143"/>
      <c r="I995" s="3143"/>
      <c r="J995" s="3143"/>
      <c r="K995" s="3143"/>
      <c r="L995" s="3098"/>
      <c r="M995" s="3098"/>
      <c r="N995" s="3098"/>
      <c r="O995" s="3098"/>
      <c r="P995" s="3098"/>
      <c r="Q995" s="3098"/>
      <c r="R995" s="3098"/>
      <c r="S995" s="3098"/>
      <c r="T995" s="3098"/>
      <c r="U995" s="3098"/>
      <c r="V995" s="3098"/>
      <c r="W995" s="3098"/>
      <c r="X995" s="3098"/>
      <c r="Y995" s="3098"/>
      <c r="Z995" s="3098"/>
      <c r="AA995" s="3098"/>
      <c r="AB995" s="3098"/>
      <c r="AC995" s="3098"/>
      <c r="AD995" s="3098"/>
      <c r="AE995" s="3098"/>
      <c r="AF995" s="3098"/>
      <c r="AG995" s="3098"/>
      <c r="AH995" s="3098"/>
      <c r="AI995" s="3098"/>
      <c r="AJ995" s="3098"/>
      <c r="AK995" s="3098"/>
      <c r="AL995" s="3098"/>
      <c r="AM995" s="3098"/>
      <c r="AN995" s="3098"/>
      <c r="AO995" s="3143"/>
      <c r="AP995" s="3143"/>
      <c r="AQ995" s="3143"/>
      <c r="AR995" s="3143"/>
      <c r="AS995" s="3143"/>
      <c r="AT995" s="3143"/>
      <c r="AU995" s="3143"/>
      <c r="AV995" s="3143"/>
      <c r="AW995" s="3143"/>
      <c r="AX995" s="3143"/>
      <c r="AY995" s="3143"/>
      <c r="AZ995" s="3143"/>
      <c r="BA995" s="3143"/>
      <c r="BB995" s="3143"/>
      <c r="BC995" s="3143"/>
      <c r="BD995" s="3143"/>
      <c r="BE995" s="3143"/>
      <c r="BF995" s="3143"/>
      <c r="BG995" s="3143"/>
      <c r="BH995" s="3143"/>
      <c r="BI995" s="3143"/>
      <c r="BJ995" s="3143"/>
      <c r="BK995" s="3143"/>
      <c r="BL995" s="3143"/>
      <c r="BM995" s="3143"/>
      <c r="BN995" s="3143"/>
      <c r="BO995" s="3143"/>
      <c r="BP995" s="3143"/>
      <c r="BQ995" s="3189"/>
      <c r="BR995" s="3189"/>
      <c r="BS995" s="3189"/>
      <c r="BT995" s="3189"/>
      <c r="BU995" s="3189"/>
      <c r="BV995" s="3189"/>
      <c r="BW995" s="3189"/>
      <c r="BX995" s="3189"/>
      <c r="BY995" s="3189"/>
      <c r="BZ995" s="3189"/>
      <c r="CA995" s="3143"/>
      <c r="CB995" s="3143"/>
      <c r="CC995" s="3143"/>
    </row>
    <row r="996" spans="1:81" ht="16.5" customHeight="1">
      <c r="A996" s="3143"/>
      <c r="B996" s="3143"/>
      <c r="C996" s="3143"/>
      <c r="D996" s="3143"/>
      <c r="E996" s="3143"/>
      <c r="F996" s="3143"/>
      <c r="G996" s="3143"/>
      <c r="H996" s="3143"/>
      <c r="I996" s="3143"/>
      <c r="J996" s="3143"/>
      <c r="K996" s="3143"/>
      <c r="L996" s="3098"/>
      <c r="M996" s="3098"/>
      <c r="N996" s="3098"/>
      <c r="O996" s="3098"/>
      <c r="P996" s="3098"/>
      <c r="Q996" s="3098"/>
      <c r="R996" s="3098"/>
      <c r="S996" s="3098"/>
      <c r="T996" s="3098"/>
      <c r="U996" s="3098"/>
      <c r="V996" s="3098"/>
      <c r="W996" s="3098"/>
      <c r="X996" s="3098"/>
      <c r="Y996" s="3098"/>
      <c r="Z996" s="3098"/>
      <c r="AA996" s="3098"/>
      <c r="AB996" s="3098"/>
      <c r="AC996" s="3098"/>
      <c r="AD996" s="3098"/>
      <c r="AE996" s="3098"/>
      <c r="AF996" s="3098"/>
      <c r="AG996" s="3098"/>
      <c r="AH996" s="3098"/>
      <c r="AI996" s="3098"/>
      <c r="AJ996" s="3098"/>
      <c r="AK996" s="3098"/>
      <c r="AL996" s="3098"/>
      <c r="AM996" s="3098"/>
      <c r="AN996" s="3098"/>
      <c r="AO996" s="3143"/>
      <c r="AP996" s="3143"/>
      <c r="AQ996" s="3143"/>
      <c r="AR996" s="3143"/>
      <c r="AS996" s="3143"/>
      <c r="AT996" s="3143"/>
      <c r="AU996" s="3143"/>
      <c r="AV996" s="3143"/>
      <c r="AW996" s="3143"/>
      <c r="AX996" s="3143"/>
      <c r="AY996" s="3143"/>
      <c r="AZ996" s="3143"/>
      <c r="BA996" s="3143"/>
      <c r="BB996" s="3143"/>
      <c r="BC996" s="3143"/>
      <c r="BD996" s="3143"/>
      <c r="BE996" s="3143"/>
      <c r="BF996" s="3143"/>
      <c r="BG996" s="3143"/>
      <c r="BH996" s="3143"/>
      <c r="BI996" s="3143"/>
      <c r="BJ996" s="3143"/>
      <c r="BK996" s="3143"/>
      <c r="BL996" s="3143"/>
      <c r="BM996" s="3143"/>
      <c r="BN996" s="3143"/>
      <c r="BO996" s="3143"/>
      <c r="BP996" s="3143"/>
      <c r="BQ996" s="3189"/>
      <c r="BR996" s="3189"/>
      <c r="BS996" s="3189"/>
      <c r="BT996" s="3189"/>
      <c r="BU996" s="3189"/>
      <c r="BV996" s="3189"/>
      <c r="BW996" s="3189"/>
      <c r="BX996" s="3189"/>
      <c r="BY996" s="3189"/>
      <c r="BZ996" s="3189"/>
      <c r="CA996" s="3143"/>
      <c r="CB996" s="3143"/>
      <c r="CC996" s="3143"/>
    </row>
    <row r="997" spans="1:81" ht="16.5" customHeight="1">
      <c r="A997" s="3143"/>
      <c r="B997" s="3143"/>
      <c r="C997" s="3143"/>
      <c r="D997" s="3143"/>
      <c r="E997" s="3143"/>
      <c r="F997" s="3143"/>
      <c r="G997" s="3143"/>
      <c r="H997" s="3143"/>
      <c r="I997" s="3143"/>
      <c r="J997" s="3143"/>
      <c r="K997" s="3143"/>
      <c r="L997" s="3098"/>
      <c r="M997" s="3098"/>
      <c r="N997" s="3098"/>
      <c r="O997" s="3098"/>
      <c r="P997" s="3098"/>
      <c r="Q997" s="3098"/>
      <c r="R997" s="3098"/>
      <c r="S997" s="3098"/>
      <c r="T997" s="3098"/>
      <c r="U997" s="3098"/>
      <c r="V997" s="3098"/>
      <c r="W997" s="3098"/>
      <c r="X997" s="3098"/>
      <c r="Y997" s="3098"/>
      <c r="Z997" s="3098"/>
      <c r="AA997" s="3098"/>
      <c r="AB997" s="3098"/>
      <c r="AC997" s="3098"/>
      <c r="AD997" s="3098"/>
      <c r="AE997" s="3098"/>
      <c r="AF997" s="3098"/>
      <c r="AG997" s="3098"/>
      <c r="AH997" s="3098"/>
      <c r="AI997" s="3098"/>
      <c r="AJ997" s="3098"/>
      <c r="AK997" s="3098"/>
      <c r="AL997" s="3098"/>
      <c r="AM997" s="3098"/>
      <c r="AN997" s="3098"/>
      <c r="AO997" s="3143"/>
      <c r="AP997" s="3143"/>
      <c r="AQ997" s="3143"/>
      <c r="AR997" s="3143"/>
      <c r="AS997" s="3143"/>
      <c r="AT997" s="3143"/>
      <c r="AU997" s="3143"/>
      <c r="AV997" s="3143"/>
      <c r="AW997" s="3143"/>
      <c r="AX997" s="3143"/>
      <c r="AY997" s="3143"/>
      <c r="AZ997" s="3143"/>
      <c r="BA997" s="3143"/>
      <c r="BB997" s="3143"/>
      <c r="BC997" s="3143"/>
      <c r="BD997" s="3143"/>
      <c r="BE997" s="3143"/>
      <c r="BF997" s="3143"/>
      <c r="BG997" s="3143"/>
      <c r="BH997" s="3143"/>
      <c r="BI997" s="3143"/>
      <c r="BJ997" s="3143"/>
      <c r="BK997" s="3143"/>
      <c r="BL997" s="3143"/>
      <c r="BM997" s="3143"/>
      <c r="BN997" s="3143"/>
      <c r="BO997" s="3143"/>
      <c r="BP997" s="3143"/>
      <c r="BQ997" s="3189"/>
      <c r="BR997" s="3189"/>
      <c r="BS997" s="3189"/>
      <c r="BT997" s="3189"/>
      <c r="BU997" s="3189"/>
      <c r="BV997" s="3189"/>
      <c r="BW997" s="3189"/>
      <c r="BX997" s="3189"/>
      <c r="BY997" s="3189"/>
      <c r="BZ997" s="3189"/>
      <c r="CA997" s="3143"/>
      <c r="CB997" s="3143"/>
      <c r="CC997" s="3143"/>
    </row>
    <row r="998" spans="1:81" ht="16.5" customHeight="1">
      <c r="A998" s="3143"/>
      <c r="B998" s="3143"/>
      <c r="C998" s="3143"/>
      <c r="D998" s="3143"/>
      <c r="E998" s="3143"/>
      <c r="F998" s="3143"/>
      <c r="G998" s="3143"/>
      <c r="H998" s="3143"/>
      <c r="I998" s="3143"/>
      <c r="J998" s="3143"/>
      <c r="K998" s="3143"/>
      <c r="L998" s="3098"/>
      <c r="M998" s="3098"/>
      <c r="N998" s="3098"/>
      <c r="O998" s="3098"/>
      <c r="P998" s="3098"/>
      <c r="Q998" s="3098"/>
      <c r="R998" s="3098"/>
      <c r="S998" s="3098"/>
      <c r="T998" s="3098"/>
      <c r="U998" s="3098"/>
      <c r="V998" s="3098"/>
      <c r="W998" s="3098"/>
      <c r="X998" s="3098"/>
      <c r="Y998" s="3098"/>
      <c r="Z998" s="3098"/>
      <c r="AA998" s="3098"/>
      <c r="AB998" s="3098"/>
      <c r="AC998" s="3098"/>
      <c r="AD998" s="3098"/>
      <c r="AE998" s="3098"/>
      <c r="AF998" s="3098"/>
      <c r="AG998" s="3098"/>
      <c r="AH998" s="3098"/>
      <c r="AI998" s="3098"/>
      <c r="AJ998" s="3098"/>
      <c r="AK998" s="3098"/>
      <c r="AL998" s="3098"/>
      <c r="AM998" s="3098"/>
      <c r="AN998" s="3098"/>
      <c r="AO998" s="3143"/>
      <c r="AP998" s="3143"/>
      <c r="AQ998" s="3143"/>
      <c r="AR998" s="3143"/>
      <c r="AS998" s="3143"/>
      <c r="AT998" s="3143"/>
      <c r="AU998" s="3143"/>
      <c r="AV998" s="3143"/>
      <c r="AW998" s="3143"/>
      <c r="AX998" s="3143"/>
      <c r="AY998" s="3143"/>
      <c r="AZ998" s="3143"/>
      <c r="BA998" s="3143"/>
      <c r="BB998" s="3143"/>
      <c r="BC998" s="3143"/>
      <c r="BD998" s="3143"/>
      <c r="BE998" s="3143"/>
      <c r="BF998" s="3143"/>
      <c r="BG998" s="3143"/>
      <c r="BH998" s="3143"/>
      <c r="BI998" s="3143"/>
      <c r="BJ998" s="3143"/>
      <c r="BK998" s="3143"/>
      <c r="BL998" s="3143"/>
      <c r="BM998" s="3143"/>
      <c r="BN998" s="3143"/>
      <c r="BO998" s="3143"/>
      <c r="BP998" s="3143"/>
      <c r="BQ998" s="3189"/>
      <c r="BR998" s="3189"/>
      <c r="BS998" s="3189"/>
      <c r="BT998" s="3189"/>
      <c r="BU998" s="3189"/>
      <c r="BV998" s="3189"/>
      <c r="BW998" s="3189"/>
      <c r="BX998" s="3189"/>
      <c r="BY998" s="3189"/>
      <c r="BZ998" s="3189"/>
      <c r="CA998" s="3143"/>
      <c r="CB998" s="3143"/>
      <c r="CC998" s="3143"/>
    </row>
    <row r="999" spans="1:81" ht="16.5" customHeight="1">
      <c r="A999" s="3143"/>
      <c r="B999" s="3143"/>
      <c r="C999" s="3143"/>
      <c r="D999" s="3143"/>
      <c r="E999" s="3143"/>
      <c r="F999" s="3143"/>
      <c r="G999" s="3143"/>
      <c r="H999" s="3143"/>
      <c r="I999" s="3143"/>
      <c r="J999" s="3143"/>
      <c r="K999" s="3143"/>
      <c r="L999" s="3098"/>
      <c r="M999" s="3098"/>
      <c r="N999" s="3098"/>
      <c r="O999" s="3098"/>
      <c r="P999" s="3098"/>
      <c r="Q999" s="3098"/>
      <c r="R999" s="3098"/>
      <c r="S999" s="3098"/>
      <c r="T999" s="3098"/>
      <c r="U999" s="3098"/>
      <c r="V999" s="3098"/>
      <c r="W999" s="3098"/>
      <c r="X999" s="3098"/>
      <c r="Y999" s="3098"/>
      <c r="Z999" s="3098"/>
      <c r="AA999" s="3098"/>
      <c r="AB999" s="3098"/>
      <c r="AC999" s="3098"/>
      <c r="AD999" s="3098"/>
      <c r="AE999" s="3098"/>
      <c r="AF999" s="3098"/>
      <c r="AG999" s="3098"/>
      <c r="AH999" s="3098"/>
      <c r="AI999" s="3098"/>
      <c r="AJ999" s="3098"/>
      <c r="AK999" s="3098"/>
      <c r="AL999" s="3098"/>
      <c r="AM999" s="3098"/>
      <c r="AN999" s="3098"/>
      <c r="AO999" s="3143"/>
      <c r="AP999" s="3143"/>
      <c r="AQ999" s="3143"/>
      <c r="AR999" s="3143"/>
      <c r="AS999" s="3143"/>
      <c r="AT999" s="3143"/>
      <c r="AU999" s="3143"/>
      <c r="AV999" s="3143"/>
      <c r="AW999" s="3143"/>
      <c r="AX999" s="3143"/>
      <c r="AY999" s="3143"/>
      <c r="AZ999" s="3143"/>
      <c r="BA999" s="3143"/>
      <c r="BB999" s="3143"/>
      <c r="BC999" s="3143"/>
      <c r="BD999" s="3143"/>
      <c r="BE999" s="3143"/>
      <c r="BF999" s="3143"/>
      <c r="BG999" s="3143"/>
      <c r="BH999" s="3143"/>
      <c r="BI999" s="3143"/>
      <c r="BJ999" s="3143"/>
      <c r="BK999" s="3143"/>
      <c r="BL999" s="3143"/>
      <c r="BM999" s="3143"/>
      <c r="BN999" s="3143"/>
      <c r="BO999" s="3143"/>
      <c r="BP999" s="3143"/>
      <c r="BQ999" s="3189"/>
      <c r="BR999" s="3189"/>
      <c r="BS999" s="3189"/>
      <c r="BT999" s="3189"/>
      <c r="BU999" s="3189"/>
      <c r="BV999" s="3189"/>
      <c r="BW999" s="3189"/>
      <c r="BX999" s="3189"/>
      <c r="BY999" s="3189"/>
      <c r="BZ999" s="3189"/>
      <c r="CA999" s="3143"/>
      <c r="CB999" s="3143"/>
      <c r="CC999" s="3143"/>
    </row>
    <row r="1000" spans="1:81" ht="16.5" customHeight="1">
      <c r="A1000" s="3143"/>
      <c r="B1000" s="3143"/>
      <c r="C1000" s="3143"/>
      <c r="D1000" s="3143"/>
      <c r="E1000" s="3143"/>
      <c r="F1000" s="3143"/>
      <c r="G1000" s="3143"/>
      <c r="H1000" s="3143"/>
      <c r="I1000" s="3143"/>
      <c r="J1000" s="3143"/>
      <c r="K1000" s="3143"/>
      <c r="L1000" s="3098"/>
      <c r="M1000" s="3098"/>
      <c r="N1000" s="3098"/>
      <c r="O1000" s="3098"/>
      <c r="P1000" s="3098"/>
      <c r="Q1000" s="3098"/>
      <c r="R1000" s="3098"/>
      <c r="S1000" s="3098"/>
      <c r="T1000" s="3098"/>
      <c r="U1000" s="3098"/>
      <c r="V1000" s="3098"/>
      <c r="W1000" s="3098"/>
      <c r="X1000" s="3098"/>
      <c r="Y1000" s="3098"/>
      <c r="Z1000" s="3098"/>
      <c r="AA1000" s="3098"/>
      <c r="AB1000" s="3098"/>
      <c r="AC1000" s="3098"/>
      <c r="AD1000" s="3098"/>
      <c r="AE1000" s="3098"/>
      <c r="AF1000" s="3098"/>
      <c r="AG1000" s="3098"/>
      <c r="AH1000" s="3098"/>
      <c r="AI1000" s="3098"/>
      <c r="AJ1000" s="3098"/>
      <c r="AK1000" s="3098"/>
      <c r="AL1000" s="3098"/>
      <c r="AM1000" s="3098"/>
      <c r="AN1000" s="3098"/>
      <c r="AO1000" s="3143"/>
      <c r="AP1000" s="3143"/>
      <c r="AQ1000" s="3143"/>
      <c r="AR1000" s="3143"/>
      <c r="AS1000" s="3143"/>
      <c r="AT1000" s="3143"/>
      <c r="AU1000" s="3143"/>
      <c r="AV1000" s="3143"/>
      <c r="AW1000" s="3143"/>
      <c r="AX1000" s="3143"/>
      <c r="AY1000" s="3143"/>
      <c r="AZ1000" s="3143"/>
      <c r="BA1000" s="3143"/>
      <c r="BB1000" s="3143"/>
      <c r="BC1000" s="3143"/>
      <c r="BD1000" s="3143"/>
      <c r="BE1000" s="3143"/>
      <c r="BF1000" s="3143"/>
      <c r="BG1000" s="3143"/>
      <c r="BH1000" s="3143"/>
      <c r="BI1000" s="3143"/>
      <c r="BJ1000" s="3143"/>
      <c r="BK1000" s="3143"/>
      <c r="BL1000" s="3143"/>
      <c r="BM1000" s="3143"/>
      <c r="BN1000" s="3143"/>
      <c r="BO1000" s="3143"/>
      <c r="BP1000" s="3143"/>
      <c r="BQ1000" s="3189"/>
      <c r="BR1000" s="3189"/>
      <c r="BS1000" s="3189"/>
      <c r="BT1000" s="3189"/>
      <c r="BU1000" s="3189"/>
      <c r="BV1000" s="3189"/>
      <c r="BW1000" s="3189"/>
      <c r="BX1000" s="3189"/>
      <c r="BY1000" s="3189"/>
      <c r="BZ1000" s="3189"/>
      <c r="CA1000" s="3143"/>
      <c r="CB1000" s="3143"/>
      <c r="CC1000" s="3143"/>
    </row>
  </sheetData>
  <mergeCells count="337">
    <mergeCell ref="BL23:CA23"/>
    <mergeCell ref="M24:N24"/>
    <mergeCell ref="O24:Y24"/>
    <mergeCell ref="Z24:AK24"/>
    <mergeCell ref="AP24:AZ24"/>
    <mergeCell ref="BA24:BK24"/>
    <mergeCell ref="BL24:CA24"/>
    <mergeCell ref="BT3:BU3"/>
    <mergeCell ref="BV3:BX3"/>
    <mergeCell ref="BY3:BZ3"/>
    <mergeCell ref="C10:AK15"/>
    <mergeCell ref="C17:AK21"/>
    <mergeCell ref="M23:N23"/>
    <mergeCell ref="O23:Y23"/>
    <mergeCell ref="Z23:AK23"/>
    <mergeCell ref="AP23:AZ23"/>
    <mergeCell ref="BA23:BK23"/>
    <mergeCell ref="BL26:CA26"/>
    <mergeCell ref="M27:N27"/>
    <mergeCell ref="O27:Y27"/>
    <mergeCell ref="AP27:AZ27"/>
    <mergeCell ref="BL27:BO27"/>
    <mergeCell ref="BP27:CA27"/>
    <mergeCell ref="M25:N25"/>
    <mergeCell ref="O25:Y25"/>
    <mergeCell ref="Z25:AK25"/>
    <mergeCell ref="AP25:AZ25"/>
    <mergeCell ref="BA25:BK25"/>
    <mergeCell ref="BL25:CA25"/>
    <mergeCell ref="BP28:CA28"/>
    <mergeCell ref="BL29:BO29"/>
    <mergeCell ref="BP29:CA29"/>
    <mergeCell ref="M30:N30"/>
    <mergeCell ref="O30:Y30"/>
    <mergeCell ref="Z30:AK30"/>
    <mergeCell ref="AP30:AZ30"/>
    <mergeCell ref="BA30:BK30"/>
    <mergeCell ref="BL30:BO30"/>
    <mergeCell ref="BP30:CA30"/>
    <mergeCell ref="M28:N28"/>
    <mergeCell ref="O28:Y28"/>
    <mergeCell ref="Z28:AK28"/>
    <mergeCell ref="AP28:AZ28"/>
    <mergeCell ref="BA28:BK28"/>
    <mergeCell ref="BL28:BO28"/>
    <mergeCell ref="BP31:CA31"/>
    <mergeCell ref="P33:X33"/>
    <mergeCell ref="AA33:AI33"/>
    <mergeCell ref="AQ33:AY33"/>
    <mergeCell ref="BB33:BJ33"/>
    <mergeCell ref="BM33:BN33"/>
    <mergeCell ref="BQ33:BZ33"/>
    <mergeCell ref="M31:N31"/>
    <mergeCell ref="O31:Y31"/>
    <mergeCell ref="Z31:AK31"/>
    <mergeCell ref="AP31:AZ31"/>
    <mergeCell ref="BA31:BK31"/>
    <mergeCell ref="BL31:BO31"/>
    <mergeCell ref="BQ35:BZ35"/>
    <mergeCell ref="L37:L39"/>
    <mergeCell ref="M37:N39"/>
    <mergeCell ref="P37:S37"/>
    <mergeCell ref="T37:X37"/>
    <mergeCell ref="AA37:AD37"/>
    <mergeCell ref="AE37:AI37"/>
    <mergeCell ref="AO37:AO39"/>
    <mergeCell ref="AQ37:AT37"/>
    <mergeCell ref="AO34:AO36"/>
    <mergeCell ref="AQ34:AT34"/>
    <mergeCell ref="AU34:AY34"/>
    <mergeCell ref="BB34:BE34"/>
    <mergeCell ref="BF34:BJ34"/>
    <mergeCell ref="P35:X35"/>
    <mergeCell ref="AA35:AI35"/>
    <mergeCell ref="AQ35:AY35"/>
    <mergeCell ref="BB35:BJ35"/>
    <mergeCell ref="L34:L36"/>
    <mergeCell ref="M34:N36"/>
    <mergeCell ref="P34:S34"/>
    <mergeCell ref="T34:X34"/>
    <mergeCell ref="AA34:AD34"/>
    <mergeCell ref="AE34:AI34"/>
    <mergeCell ref="AU37:AY37"/>
    <mergeCell ref="BB37:BE37"/>
    <mergeCell ref="BF37:BJ37"/>
    <mergeCell ref="E38:K38"/>
    <mergeCell ref="P38:X38"/>
    <mergeCell ref="AA38:AI38"/>
    <mergeCell ref="AQ38:AY38"/>
    <mergeCell ref="BB38:BJ38"/>
    <mergeCell ref="BM35:BN35"/>
    <mergeCell ref="E35:K35"/>
    <mergeCell ref="BQ38:BZ38"/>
    <mergeCell ref="L40:L42"/>
    <mergeCell ref="M40:N42"/>
    <mergeCell ref="P40:S40"/>
    <mergeCell ref="T40:X40"/>
    <mergeCell ref="AA40:AD40"/>
    <mergeCell ref="AE40:AI40"/>
    <mergeCell ref="AO40:AO42"/>
    <mergeCell ref="AQ40:AT40"/>
    <mergeCell ref="AU40:AY40"/>
    <mergeCell ref="BB40:BE40"/>
    <mergeCell ref="BF40:BJ40"/>
    <mergeCell ref="E41:K41"/>
    <mergeCell ref="P41:X41"/>
    <mergeCell ref="AA41:AI41"/>
    <mergeCell ref="AQ41:AY41"/>
    <mergeCell ref="BB41:BJ41"/>
    <mergeCell ref="BM38:BN38"/>
    <mergeCell ref="BQ41:BZ41"/>
    <mergeCell ref="L43:L46"/>
    <mergeCell ref="M43:N46"/>
    <mergeCell ref="P43:S43"/>
    <mergeCell ref="T43:X43"/>
    <mergeCell ref="AA43:AD43"/>
    <mergeCell ref="AE43:AI43"/>
    <mergeCell ref="AO43:AO46"/>
    <mergeCell ref="AQ43:AT43"/>
    <mergeCell ref="AU43:AY43"/>
    <mergeCell ref="BB43:BE43"/>
    <mergeCell ref="BF43:BJ43"/>
    <mergeCell ref="E44:K44"/>
    <mergeCell ref="P44:X44"/>
    <mergeCell ref="AA44:AI44"/>
    <mergeCell ref="AQ44:AY44"/>
    <mergeCell ref="BB44:BJ44"/>
    <mergeCell ref="BM41:BN41"/>
    <mergeCell ref="E48:K49"/>
    <mergeCell ref="P48:X48"/>
    <mergeCell ref="AA48:AI48"/>
    <mergeCell ref="AO48:AO49"/>
    <mergeCell ref="AQ48:AY48"/>
    <mergeCell ref="BB48:BJ48"/>
    <mergeCell ref="BM44:BN44"/>
    <mergeCell ref="BQ44:BZ44"/>
    <mergeCell ref="E45:J45"/>
    <mergeCell ref="L47:L49"/>
    <mergeCell ref="P47:S47"/>
    <mergeCell ref="T47:X47"/>
    <mergeCell ref="AA47:AD47"/>
    <mergeCell ref="AE47:AI47"/>
    <mergeCell ref="AQ47:AT47"/>
    <mergeCell ref="AU47:AY47"/>
    <mergeCell ref="O53:Y53"/>
    <mergeCell ref="AA53:AI53"/>
    <mergeCell ref="AQ53:AY53"/>
    <mergeCell ref="BB53:BJ53"/>
    <mergeCell ref="BM53:BN53"/>
    <mergeCell ref="BQ53:BZ53"/>
    <mergeCell ref="BB47:BE47"/>
    <mergeCell ref="BF47:BJ47"/>
    <mergeCell ref="BL47:CA49"/>
    <mergeCell ref="BQ55:BZ55"/>
    <mergeCell ref="L57:L59"/>
    <mergeCell ref="M57:N59"/>
    <mergeCell ref="P57:S57"/>
    <mergeCell ref="T57:X57"/>
    <mergeCell ref="AA57:AD57"/>
    <mergeCell ref="AE57:AI57"/>
    <mergeCell ref="AO57:AO59"/>
    <mergeCell ref="AQ57:AT57"/>
    <mergeCell ref="AO54:AO56"/>
    <mergeCell ref="AQ54:AT54"/>
    <mergeCell ref="AU54:AY54"/>
    <mergeCell ref="BB54:BE54"/>
    <mergeCell ref="BF54:BJ54"/>
    <mergeCell ref="P55:X55"/>
    <mergeCell ref="AA55:AI55"/>
    <mergeCell ref="AQ55:AY55"/>
    <mergeCell ref="BB55:BJ55"/>
    <mergeCell ref="L54:L56"/>
    <mergeCell ref="M54:N56"/>
    <mergeCell ref="P54:S54"/>
    <mergeCell ref="T54:X54"/>
    <mergeCell ref="AA54:AD54"/>
    <mergeCell ref="AE54:AI54"/>
    <mergeCell ref="AU57:AY57"/>
    <mergeCell ref="BB57:BE57"/>
    <mergeCell ref="BF57:BJ57"/>
    <mergeCell ref="E58:K58"/>
    <mergeCell ref="P58:X58"/>
    <mergeCell ref="AA58:AI58"/>
    <mergeCell ref="AQ58:AY58"/>
    <mergeCell ref="BB58:BJ58"/>
    <mergeCell ref="BM55:BN55"/>
    <mergeCell ref="E55:K55"/>
    <mergeCell ref="BQ58:BZ58"/>
    <mergeCell ref="L60:L62"/>
    <mergeCell ref="M60:N62"/>
    <mergeCell ref="P60:S60"/>
    <mergeCell ref="T60:X60"/>
    <mergeCell ref="AA60:AD60"/>
    <mergeCell ref="AE60:AI60"/>
    <mergeCell ref="AO60:AO62"/>
    <mergeCell ref="AQ60:AT60"/>
    <mergeCell ref="AU60:AY60"/>
    <mergeCell ref="BB60:BE60"/>
    <mergeCell ref="BF60:BJ60"/>
    <mergeCell ref="E61:K61"/>
    <mergeCell ref="P61:X61"/>
    <mergeCell ref="AA61:AI61"/>
    <mergeCell ref="AQ61:AY61"/>
    <mergeCell ref="BB61:BJ61"/>
    <mergeCell ref="BM58:BN58"/>
    <mergeCell ref="BQ61:BZ61"/>
    <mergeCell ref="L63:L65"/>
    <mergeCell ref="M63:N65"/>
    <mergeCell ref="P63:S63"/>
    <mergeCell ref="T63:X63"/>
    <mergeCell ref="AA63:AD63"/>
    <mergeCell ref="AE63:AI63"/>
    <mergeCell ref="AO63:AO65"/>
    <mergeCell ref="AQ63:AT63"/>
    <mergeCell ref="AU63:AY63"/>
    <mergeCell ref="BB63:BE63"/>
    <mergeCell ref="BF63:BJ63"/>
    <mergeCell ref="E64:K64"/>
    <mergeCell ref="P64:X64"/>
    <mergeCell ref="AA64:AI64"/>
    <mergeCell ref="AQ64:AY64"/>
    <mergeCell ref="BB64:BJ64"/>
    <mergeCell ref="BM61:BN61"/>
    <mergeCell ref="E67:K68"/>
    <mergeCell ref="P67:X67"/>
    <mergeCell ref="AA67:AI67"/>
    <mergeCell ref="AQ67:AY67"/>
    <mergeCell ref="BB67:BJ67"/>
    <mergeCell ref="BM64:BN64"/>
    <mergeCell ref="BQ64:BZ64"/>
    <mergeCell ref="E65:J65"/>
    <mergeCell ref="L66:L68"/>
    <mergeCell ref="P66:S66"/>
    <mergeCell ref="T66:X66"/>
    <mergeCell ref="AA66:AD66"/>
    <mergeCell ref="AE66:AI66"/>
    <mergeCell ref="AO66:AO68"/>
    <mergeCell ref="AQ66:AT66"/>
    <mergeCell ref="AA73:AD73"/>
    <mergeCell ref="AE73:AI73"/>
    <mergeCell ref="P72:Z72"/>
    <mergeCell ref="AA72:AI72"/>
    <mergeCell ref="AQ72:AY72"/>
    <mergeCell ref="BB72:BJ72"/>
    <mergeCell ref="BM72:BN72"/>
    <mergeCell ref="BQ72:BZ72"/>
    <mergeCell ref="AU66:AY66"/>
    <mergeCell ref="BB66:BE66"/>
    <mergeCell ref="BF66:BJ66"/>
    <mergeCell ref="BL66:CA68"/>
    <mergeCell ref="BM74:BN74"/>
    <mergeCell ref="E74:K74"/>
    <mergeCell ref="BQ74:BZ74"/>
    <mergeCell ref="L76:L78"/>
    <mergeCell ref="M76:N78"/>
    <mergeCell ref="P76:S76"/>
    <mergeCell ref="T76:X76"/>
    <mergeCell ref="AA76:AD76"/>
    <mergeCell ref="AE76:AI76"/>
    <mergeCell ref="AO76:AO78"/>
    <mergeCell ref="AQ76:AT76"/>
    <mergeCell ref="AO73:AO75"/>
    <mergeCell ref="AQ73:AT73"/>
    <mergeCell ref="AU73:AY73"/>
    <mergeCell ref="BB73:BE73"/>
    <mergeCell ref="BF73:BJ73"/>
    <mergeCell ref="P74:X74"/>
    <mergeCell ref="AA74:AI74"/>
    <mergeCell ref="AQ74:AY74"/>
    <mergeCell ref="BB74:BJ74"/>
    <mergeCell ref="L73:L75"/>
    <mergeCell ref="M73:N75"/>
    <mergeCell ref="P73:S73"/>
    <mergeCell ref="T73:X73"/>
    <mergeCell ref="BL82:CA85"/>
    <mergeCell ref="AU76:AY76"/>
    <mergeCell ref="BB76:BE76"/>
    <mergeCell ref="BF76:BJ76"/>
    <mergeCell ref="E77:K77"/>
    <mergeCell ref="P77:X77"/>
    <mergeCell ref="AA77:AI77"/>
    <mergeCell ref="AQ77:AY77"/>
    <mergeCell ref="BB77:BJ77"/>
    <mergeCell ref="BM77:BN77"/>
    <mergeCell ref="BM80:BN80"/>
    <mergeCell ref="BQ80:BZ80"/>
    <mergeCell ref="E81:J81"/>
    <mergeCell ref="BQ77:BZ77"/>
    <mergeCell ref="L79:L81"/>
    <mergeCell ref="M79:N81"/>
    <mergeCell ref="P79:S79"/>
    <mergeCell ref="T79:X79"/>
    <mergeCell ref="AA79:AD79"/>
    <mergeCell ref="AE79:AI79"/>
    <mergeCell ref="AO79:AO81"/>
    <mergeCell ref="AQ79:AT79"/>
    <mergeCell ref="AU79:AY79"/>
    <mergeCell ref="BB79:BE79"/>
    <mergeCell ref="BF79:BJ79"/>
    <mergeCell ref="T82:X82"/>
    <mergeCell ref="AA82:AD82"/>
    <mergeCell ref="AE82:AI82"/>
    <mergeCell ref="AO82:AO85"/>
    <mergeCell ref="AQ82:AT82"/>
    <mergeCell ref="AU82:AY82"/>
    <mergeCell ref="AE88:AI88"/>
    <mergeCell ref="BB82:BE82"/>
    <mergeCell ref="E80:K80"/>
    <mergeCell ref="P80:X80"/>
    <mergeCell ref="AA80:AI80"/>
    <mergeCell ref="AQ80:AY80"/>
    <mergeCell ref="BB80:BJ80"/>
    <mergeCell ref="BF82:BJ82"/>
    <mergeCell ref="E83:K85"/>
    <mergeCell ref="P83:X83"/>
    <mergeCell ref="AA83:AI83"/>
    <mergeCell ref="AQ83:AY83"/>
    <mergeCell ref="BB83:BJ83"/>
    <mergeCell ref="L82:L85"/>
    <mergeCell ref="P82:S82"/>
    <mergeCell ref="B103:AK103"/>
    <mergeCell ref="AO103:CA103"/>
    <mergeCell ref="AO88:AO90"/>
    <mergeCell ref="AQ88:AT88"/>
    <mergeCell ref="AU88:AY88"/>
    <mergeCell ref="BB88:BE88"/>
    <mergeCell ref="BF88:BJ88"/>
    <mergeCell ref="E89:K89"/>
    <mergeCell ref="P89:X89"/>
    <mergeCell ref="AA89:AI89"/>
    <mergeCell ref="AQ89:AY89"/>
    <mergeCell ref="BB89:BJ89"/>
    <mergeCell ref="L88:L90"/>
    <mergeCell ref="M88:N90"/>
    <mergeCell ref="P88:S88"/>
    <mergeCell ref="T88:X88"/>
    <mergeCell ref="AA88:AD88"/>
  </mergeCells>
  <printOptions horizontalCentered="1" verticalCentered="1"/>
  <pageMargins left="0" right="0" top="0" bottom="0" header="0" footer="0"/>
  <pageSetup paperSize="9" scale="78" pageOrder="overThenDown" orientation="portrait" r:id="rId1"/>
  <headerFooter>
    <oddFooter>&amp;C</oddFooter>
  </headerFooter>
  <colBreaks count="1" manualBreakCount="1">
    <brk id="38" max="109"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E8DBF-1273-485A-A1FC-10C8DDC946CA}">
  <sheetPr>
    <tabColor theme="8" tint="0.79998168889431442"/>
  </sheetPr>
  <dimension ref="A1:BN1000"/>
  <sheetViews>
    <sheetView showGridLines="0" view="pageBreakPreview" topLeftCell="E48" zoomScale="99" zoomScaleNormal="84" zoomScaleSheetLayoutView="99" workbookViewId="0">
      <selection activeCell="AU35" sqref="AU35"/>
    </sheetView>
  </sheetViews>
  <sheetFormatPr defaultColWidth="12.5546875" defaultRowHeight="15" customHeight="1"/>
  <cols>
    <col min="1" max="1" width="5.88671875" style="3095" customWidth="1"/>
    <col min="2" max="3" width="4.33203125" style="3095" customWidth="1"/>
    <col min="4" max="8" width="4.6640625" style="3095" customWidth="1"/>
    <col min="9" max="9" width="2.109375" style="3095" customWidth="1"/>
    <col min="10" max="10" width="1" style="3095" customWidth="1"/>
    <col min="11" max="12" width="2.44140625" style="3095" customWidth="1"/>
    <col min="13" max="13" width="8.88671875" style="3095" customWidth="1"/>
    <col min="14" max="22" width="3.109375" style="3095" customWidth="1"/>
    <col min="23" max="23" width="1.33203125" style="3095" customWidth="1"/>
    <col min="24" max="32" width="3.109375" style="3095" customWidth="1"/>
    <col min="33" max="33" width="4.6640625" style="3095" customWidth="1"/>
    <col min="34" max="34" width="5.6640625" style="3095" customWidth="1"/>
    <col min="35" max="42" width="4.33203125" style="3095" customWidth="1"/>
    <col min="43" max="43" width="2.109375" style="3095" customWidth="1"/>
    <col min="44" max="45" width="2.44140625" style="3095" customWidth="1"/>
    <col min="46" max="46" width="4.88671875" style="3095" customWidth="1"/>
    <col min="47" max="55" width="3.109375" style="3095" customWidth="1"/>
    <col min="56" max="56" width="2.109375" style="3095" customWidth="1"/>
    <col min="57" max="62" width="3.109375" style="3095" customWidth="1"/>
    <col min="63" max="63" width="2.5546875" style="3095" customWidth="1"/>
    <col min="64" max="65" width="3.109375" style="3095" customWidth="1"/>
    <col min="66" max="66" width="5.33203125" style="3095" customWidth="1"/>
    <col min="67" max="16384" width="12.5546875" style="3095"/>
  </cols>
  <sheetData>
    <row r="1" spans="1:66" ht="11.25" customHeight="1" thickBot="1">
      <c r="A1" s="3559"/>
      <c r="B1" s="3094"/>
      <c r="C1" s="3094"/>
      <c r="D1" s="3094"/>
      <c r="E1" s="3094"/>
      <c r="F1" s="3094"/>
      <c r="G1" s="3094"/>
      <c r="H1" s="3094"/>
      <c r="I1" s="3094"/>
      <c r="J1" s="3094"/>
      <c r="K1" s="3560"/>
      <c r="L1" s="3560"/>
      <c r="M1" s="3560"/>
      <c r="N1" s="3094"/>
      <c r="O1" s="3094"/>
      <c r="P1" s="3094"/>
      <c r="Q1" s="3094"/>
      <c r="R1" s="3094"/>
      <c r="S1" s="3094"/>
      <c r="T1" s="3094"/>
      <c r="U1" s="3094"/>
      <c r="V1" s="3094"/>
      <c r="W1" s="3094"/>
      <c r="X1" s="3094"/>
      <c r="Y1" s="3094"/>
      <c r="Z1" s="3094"/>
      <c r="AA1" s="3094"/>
      <c r="AB1" s="3094"/>
      <c r="AC1" s="3094"/>
      <c r="AD1" s="3094"/>
      <c r="AE1" s="3094"/>
      <c r="AF1" s="3094"/>
      <c r="AG1" s="3094"/>
      <c r="AH1" s="3094"/>
      <c r="AI1" s="3094"/>
      <c r="AJ1" s="3094"/>
      <c r="AK1" s="3094"/>
      <c r="AL1" s="3094"/>
      <c r="AM1" s="3094"/>
      <c r="AN1" s="3094"/>
      <c r="AO1" s="3094"/>
      <c r="AP1" s="3094"/>
      <c r="AQ1" s="3094"/>
      <c r="AR1" s="3560"/>
      <c r="AS1" s="3560"/>
      <c r="AT1" s="3560"/>
      <c r="AU1" s="3094"/>
      <c r="AV1" s="3094"/>
      <c r="AW1" s="3094"/>
      <c r="AX1" s="3094"/>
      <c r="AY1" s="3094"/>
      <c r="AZ1" s="3094"/>
      <c r="BA1" s="3094"/>
      <c r="BB1" s="3094"/>
      <c r="BC1" s="3094"/>
      <c r="BD1" s="3094"/>
      <c r="BE1" s="3094"/>
      <c r="BF1" s="3094"/>
      <c r="BG1" s="3094"/>
      <c r="BH1" s="3094"/>
      <c r="BI1" s="3094"/>
      <c r="BJ1" s="3094"/>
      <c r="BK1" s="3094"/>
      <c r="BL1" s="3094"/>
      <c r="BM1" s="3094"/>
      <c r="BN1" s="3094"/>
    </row>
    <row r="2" spans="1:66" ht="3.75" customHeight="1">
      <c r="A2" s="3561"/>
      <c r="B2" s="3562"/>
      <c r="C2" s="3563"/>
      <c r="D2" s="3564"/>
      <c r="E2" s="3564"/>
      <c r="F2" s="6315"/>
      <c r="G2" s="6315"/>
      <c r="H2" s="6315"/>
      <c r="I2" s="6315"/>
      <c r="J2" s="6315"/>
      <c r="K2" s="6315"/>
      <c r="L2" s="6315"/>
      <c r="M2" s="6315"/>
      <c r="N2" s="6315"/>
      <c r="O2" s="6315"/>
      <c r="P2" s="6315"/>
      <c r="Q2" s="6315"/>
      <c r="R2" s="6315"/>
      <c r="S2" s="6315"/>
      <c r="T2" s="6315"/>
      <c r="U2" s="6315"/>
      <c r="V2" s="6315"/>
      <c r="W2" s="3091"/>
      <c r="X2" s="3091"/>
      <c r="Y2" s="3091"/>
      <c r="Z2" s="3091"/>
      <c r="AA2" s="3091"/>
      <c r="AB2" s="3091"/>
      <c r="AC2" s="3091"/>
      <c r="AD2" s="3091"/>
      <c r="AE2" s="3091"/>
      <c r="AF2" s="3091"/>
      <c r="AG2" s="3092"/>
      <c r="AH2" s="3565"/>
      <c r="AI2" s="3562"/>
      <c r="AJ2" s="3563"/>
      <c r="AK2" s="3564"/>
      <c r="AL2" s="3564"/>
      <c r="AM2" s="6315"/>
      <c r="AN2" s="6126"/>
      <c r="AO2" s="6126"/>
      <c r="AP2" s="6126"/>
      <c r="AQ2" s="6126"/>
      <c r="AR2" s="6126"/>
      <c r="AS2" s="6126"/>
      <c r="AT2" s="6126"/>
      <c r="AU2" s="6126"/>
      <c r="AV2" s="6126"/>
      <c r="AW2" s="6126"/>
      <c r="AX2" s="6126"/>
      <c r="AY2" s="6126"/>
      <c r="AZ2" s="6126"/>
      <c r="BA2" s="6126"/>
      <c r="BB2" s="6126"/>
      <c r="BC2" s="6126"/>
      <c r="BD2" s="3091"/>
      <c r="BE2" s="3091"/>
      <c r="BF2" s="3091"/>
      <c r="BG2" s="3091"/>
      <c r="BH2" s="3091"/>
      <c r="BI2" s="3091"/>
      <c r="BJ2" s="3091"/>
      <c r="BK2" s="3091"/>
      <c r="BL2" s="3091"/>
      <c r="BM2" s="3091"/>
      <c r="BN2" s="3092"/>
    </row>
    <row r="3" spans="1:66" ht="15" customHeight="1">
      <c r="A3" s="3566"/>
      <c r="B3" s="3094"/>
      <c r="C3" s="3567"/>
      <c r="D3" s="3568"/>
      <c r="E3" s="3568"/>
      <c r="F3" s="3569"/>
      <c r="G3" s="3569"/>
      <c r="H3" s="3187"/>
      <c r="I3" s="3187"/>
      <c r="J3" s="3187"/>
      <c r="K3" s="3187"/>
      <c r="L3" s="3187"/>
      <c r="M3" s="3187"/>
      <c r="N3" s="3187"/>
      <c r="O3" s="3187"/>
      <c r="P3" s="3187"/>
      <c r="Q3" s="3187"/>
      <c r="R3" s="3187"/>
      <c r="S3" s="3187"/>
      <c r="T3" s="3187"/>
      <c r="U3" s="3187"/>
      <c r="V3" s="3187"/>
      <c r="W3" s="3098"/>
      <c r="X3" s="3098"/>
      <c r="Y3" s="3098"/>
      <c r="Z3" s="3098"/>
      <c r="AA3" s="3098"/>
      <c r="AB3" s="3098"/>
      <c r="AC3" s="3098"/>
      <c r="AD3" s="3098"/>
      <c r="AE3" s="3098"/>
      <c r="AF3" s="3098"/>
      <c r="AG3" s="3100"/>
      <c r="AH3" s="3570"/>
      <c r="AI3" s="3094"/>
      <c r="AJ3" s="3567"/>
      <c r="AK3" s="3568"/>
      <c r="AL3" s="3568"/>
      <c r="AM3" s="3569"/>
      <c r="AN3" s="3569"/>
      <c r="AO3" s="3187"/>
      <c r="AP3" s="3187"/>
      <c r="AQ3" s="3187"/>
      <c r="AR3" s="3187"/>
      <c r="AS3" s="3187"/>
      <c r="AT3" s="3187"/>
      <c r="AU3" s="3187"/>
      <c r="AV3" s="3187"/>
      <c r="AW3" s="3187"/>
      <c r="AX3" s="3187"/>
      <c r="AY3" s="3187"/>
      <c r="AZ3" s="3187"/>
      <c r="BA3" s="3187"/>
      <c r="BB3" s="3187"/>
      <c r="BC3" s="3187"/>
      <c r="BD3" s="3098"/>
      <c r="BE3" s="3098"/>
      <c r="BF3" s="3098"/>
      <c r="BG3" s="3099"/>
      <c r="BH3" s="3098"/>
      <c r="BI3" s="6180"/>
      <c r="BJ3" s="5924"/>
      <c r="BK3" s="5924"/>
      <c r="BL3" s="3098"/>
      <c r="BM3" s="3099"/>
      <c r="BN3" s="3100"/>
    </row>
    <row r="4" spans="1:66" ht="15" customHeight="1">
      <c r="A4" s="3571"/>
      <c r="B4" s="3094"/>
      <c r="D4" s="3572" t="s">
        <v>778</v>
      </c>
      <c r="E4" s="3317"/>
      <c r="F4" s="3187"/>
      <c r="G4" s="3187"/>
      <c r="H4" s="3187"/>
      <c r="I4" s="3187"/>
      <c r="J4" s="3187"/>
      <c r="K4" s="3187"/>
      <c r="L4" s="3187"/>
      <c r="M4" s="3187"/>
      <c r="N4" s="3187"/>
      <c r="O4" s="3187"/>
      <c r="P4" s="3187"/>
      <c r="Q4" s="3187"/>
      <c r="R4" s="3187"/>
      <c r="S4" s="3187"/>
      <c r="T4" s="3187"/>
      <c r="U4" s="3187"/>
      <c r="V4" s="3187"/>
      <c r="W4" s="3098"/>
      <c r="X4" s="3098"/>
      <c r="Y4" s="3098"/>
      <c r="Z4" s="3098"/>
      <c r="AA4" s="3098"/>
      <c r="AB4" s="3098"/>
      <c r="AC4" s="3098"/>
      <c r="AD4" s="3098"/>
      <c r="AE4" s="3098"/>
      <c r="AF4" s="3098"/>
      <c r="AG4" s="3100"/>
      <c r="AH4" s="3573"/>
      <c r="AI4" s="3094"/>
      <c r="AK4" s="3574" t="s">
        <v>1514</v>
      </c>
      <c r="AL4" s="3317"/>
      <c r="AM4" s="3187"/>
      <c r="AN4" s="3187"/>
      <c r="AO4" s="3187"/>
      <c r="AP4" s="3187"/>
      <c r="AQ4" s="3187"/>
      <c r="AR4" s="3187"/>
      <c r="AS4" s="3187"/>
      <c r="AT4" s="3187"/>
      <c r="AU4" s="3187"/>
      <c r="AV4" s="3187"/>
      <c r="AW4" s="3187"/>
      <c r="AX4" s="3187"/>
      <c r="AY4" s="3187"/>
      <c r="AZ4" s="3187"/>
      <c r="BA4" s="3187"/>
      <c r="BB4" s="3187"/>
      <c r="BC4" s="3187"/>
      <c r="BD4" s="3098"/>
      <c r="BE4" s="3098"/>
      <c r="BF4" s="3098"/>
      <c r="BG4" s="3098"/>
      <c r="BH4" s="3098"/>
      <c r="BI4" s="3098"/>
      <c r="BJ4" s="3098"/>
      <c r="BK4" s="3098"/>
      <c r="BL4" s="3098"/>
      <c r="BM4" s="3098"/>
      <c r="BN4" s="3100"/>
    </row>
    <row r="5" spans="1:66" ht="15.6">
      <c r="A5" s="3359"/>
      <c r="B5" s="3318"/>
      <c r="D5" s="3575" t="s">
        <v>779</v>
      </c>
      <c r="E5" s="3576"/>
      <c r="F5" s="3576"/>
      <c r="G5" s="3576"/>
      <c r="H5" s="3576"/>
      <c r="I5" s="3576"/>
      <c r="J5" s="3576"/>
      <c r="K5" s="3576"/>
      <c r="L5" s="3576"/>
      <c r="M5" s="3576"/>
      <c r="N5" s="3576"/>
      <c r="O5" s="3576"/>
      <c r="P5" s="3576"/>
      <c r="Q5" s="3576"/>
      <c r="R5" s="3576"/>
      <c r="S5" s="3187"/>
      <c r="T5" s="3187"/>
      <c r="U5" s="3187"/>
      <c r="V5" s="3187"/>
      <c r="W5" s="3098"/>
      <c r="X5" s="3098"/>
      <c r="Y5" s="3098"/>
      <c r="Z5" s="3098"/>
      <c r="AA5" s="3098"/>
      <c r="AB5" s="3098"/>
      <c r="AC5" s="3098"/>
      <c r="AD5" s="3098"/>
      <c r="AE5" s="3098"/>
      <c r="AF5" s="3098"/>
      <c r="AG5" s="3100"/>
      <c r="AH5" s="3577"/>
      <c r="AI5" s="3318"/>
      <c r="AK5" s="3575" t="s">
        <v>3512</v>
      </c>
      <c r="AL5" s="3575"/>
      <c r="AM5" s="3575"/>
      <c r="AN5" s="3575"/>
      <c r="AO5" s="3575"/>
      <c r="AP5" s="3575"/>
      <c r="AQ5" s="3575"/>
      <c r="AR5" s="3575"/>
      <c r="AS5" s="3575"/>
      <c r="AT5" s="3575"/>
      <c r="AU5" s="3575"/>
      <c r="AV5" s="3575"/>
      <c r="AW5" s="3575"/>
      <c r="AX5" s="3575"/>
      <c r="AY5" s="3575"/>
      <c r="AZ5" s="3575"/>
      <c r="BA5" s="3575"/>
      <c r="BB5" s="3575"/>
      <c r="BC5" s="3575"/>
      <c r="BD5" s="3098"/>
      <c r="BE5" s="3098"/>
      <c r="BF5" s="3098"/>
      <c r="BG5" s="3098"/>
      <c r="BH5" s="3098"/>
      <c r="BI5" s="3098"/>
      <c r="BJ5" s="3098"/>
      <c r="BK5" s="3098"/>
      <c r="BL5" s="3098"/>
      <c r="BM5" s="3098"/>
      <c r="BN5" s="3100"/>
    </row>
    <row r="6" spans="1:66" ht="13.5" customHeight="1">
      <c r="A6" s="3429"/>
      <c r="B6" s="3192"/>
      <c r="C6" s="3576"/>
      <c r="D6" s="3576"/>
      <c r="E6" s="3576"/>
      <c r="F6" s="3576"/>
      <c r="G6" s="3576"/>
      <c r="H6" s="3576"/>
      <c r="I6" s="3576"/>
      <c r="J6" s="3576"/>
      <c r="K6" s="3576"/>
      <c r="L6" s="3576"/>
      <c r="M6" s="3576"/>
      <c r="N6" s="3576"/>
      <c r="O6" s="3576"/>
      <c r="P6" s="3576"/>
      <c r="Q6" s="3576"/>
      <c r="R6" s="3576"/>
      <c r="S6" s="3320"/>
      <c r="T6" s="3320"/>
      <c r="U6" s="3320"/>
      <c r="V6" s="3322"/>
      <c r="W6" s="3098"/>
      <c r="X6" s="3098"/>
      <c r="Y6" s="3098"/>
      <c r="Z6" s="3098"/>
      <c r="AA6" s="3098"/>
      <c r="AB6" s="3098"/>
      <c r="AC6" s="3098"/>
      <c r="AD6" s="3098"/>
      <c r="AE6" s="3098"/>
      <c r="AF6" s="3098"/>
      <c r="AG6" s="3100"/>
      <c r="AH6" s="3578"/>
      <c r="AI6" s="3192"/>
      <c r="AJ6" s="3575"/>
      <c r="AK6" s="3575"/>
      <c r="AL6" s="3575"/>
      <c r="AM6" s="3575"/>
      <c r="AN6" s="3575"/>
      <c r="AO6" s="3575"/>
      <c r="AP6" s="3575"/>
      <c r="AQ6" s="3575"/>
      <c r="AR6" s="3575"/>
      <c r="AS6" s="3575"/>
      <c r="AT6" s="3575"/>
      <c r="AU6" s="3575"/>
      <c r="AV6" s="3575"/>
      <c r="AW6" s="3575"/>
      <c r="AX6" s="3575"/>
      <c r="AY6" s="3575"/>
      <c r="AZ6" s="3575"/>
      <c r="BA6" s="3575"/>
      <c r="BB6" s="3575"/>
      <c r="BC6" s="3575"/>
      <c r="BD6" s="3098"/>
      <c r="BE6" s="3098"/>
      <c r="BF6" s="3098"/>
      <c r="BG6" s="3098"/>
      <c r="BH6" s="3098"/>
      <c r="BI6" s="3098"/>
      <c r="BJ6" s="3098"/>
      <c r="BK6" s="3098"/>
      <c r="BL6" s="3098"/>
      <c r="BM6" s="3098"/>
      <c r="BN6" s="3100"/>
    </row>
    <row r="7" spans="1:66" ht="13.5" customHeight="1">
      <c r="A7" s="3429"/>
      <c r="B7" s="3192"/>
      <c r="C7" s="3094"/>
      <c r="D7" s="3094"/>
      <c r="E7" s="3098"/>
      <c r="F7" s="3098"/>
      <c r="G7" s="3098"/>
      <c r="H7" s="3319"/>
      <c r="I7" s="3320"/>
      <c r="J7" s="3321"/>
      <c r="K7" s="3320"/>
      <c r="L7" s="3320"/>
      <c r="M7" s="3320"/>
      <c r="N7" s="3320"/>
      <c r="O7" s="3320"/>
      <c r="P7" s="3321"/>
      <c r="Q7" s="3320"/>
      <c r="R7" s="3320"/>
      <c r="S7" s="3320"/>
      <c r="T7" s="3320"/>
      <c r="U7" s="3320"/>
      <c r="V7" s="3322"/>
      <c r="W7" s="3098"/>
      <c r="X7" s="3098"/>
      <c r="Y7" s="3098"/>
      <c r="Z7" s="3098"/>
      <c r="AA7" s="3098"/>
      <c r="AB7" s="3098"/>
      <c r="AC7" s="3098"/>
      <c r="AD7" s="3098"/>
      <c r="AE7" s="3098"/>
      <c r="AF7" s="3098"/>
      <c r="AG7" s="3100"/>
      <c r="AH7" s="3578"/>
      <c r="AI7" s="3192"/>
      <c r="AJ7" s="3579"/>
      <c r="AK7" s="3094"/>
      <c r="AL7" s="3098"/>
      <c r="AM7" s="3098"/>
      <c r="AN7" s="3098"/>
      <c r="AO7" s="3319"/>
      <c r="AP7" s="3320"/>
      <c r="AQ7" s="3321"/>
      <c r="AR7" s="3320"/>
      <c r="AS7" s="3320"/>
      <c r="AT7" s="3320"/>
      <c r="AU7" s="3320"/>
      <c r="AV7" s="3320"/>
      <c r="AW7" s="3321"/>
      <c r="AX7" s="3320"/>
      <c r="AY7" s="3320"/>
      <c r="AZ7" s="3320"/>
      <c r="BA7" s="3320"/>
      <c r="BB7" s="3320"/>
      <c r="BC7" s="3322"/>
      <c r="BD7" s="3098"/>
      <c r="BE7" s="3098"/>
      <c r="BF7" s="3098"/>
      <c r="BG7" s="3098"/>
      <c r="BH7" s="3098"/>
      <c r="BI7" s="3098"/>
      <c r="BJ7" s="3098"/>
      <c r="BK7" s="3098"/>
      <c r="BL7" s="3098"/>
      <c r="BM7" s="3098"/>
      <c r="BN7" s="3100"/>
    </row>
    <row r="8" spans="1:66" ht="12.75" customHeight="1" thickBot="1">
      <c r="A8" s="3429"/>
      <c r="B8" s="3192"/>
      <c r="C8" s="3105"/>
      <c r="D8" s="3105"/>
      <c r="E8" s="3580"/>
      <c r="F8" s="3098"/>
      <c r="G8" s="3098"/>
      <c r="H8" s="3319"/>
      <c r="I8" s="3320"/>
      <c r="J8" s="3321"/>
      <c r="K8" s="3320"/>
      <c r="L8" s="3320"/>
      <c r="M8" s="3320"/>
      <c r="N8" s="3320"/>
      <c r="O8" s="3320"/>
      <c r="P8" s="3321"/>
      <c r="Q8" s="3320"/>
      <c r="R8" s="3320"/>
      <c r="S8" s="3320"/>
      <c r="T8" s="3320"/>
      <c r="U8" s="3320"/>
      <c r="V8" s="3322"/>
      <c r="W8" s="3098"/>
      <c r="X8" s="3098"/>
      <c r="Y8" s="3098"/>
      <c r="Z8" s="3098"/>
      <c r="AA8" s="3098"/>
      <c r="AB8" s="3098"/>
      <c r="AC8" s="3098"/>
      <c r="AD8" s="3098"/>
      <c r="AE8" s="3098"/>
      <c r="AF8" s="3098"/>
      <c r="AG8" s="3100"/>
      <c r="AH8" s="3578"/>
      <c r="AI8" s="3192"/>
      <c r="AJ8" s="3105"/>
      <c r="AK8" s="3105"/>
      <c r="AL8" s="3580"/>
      <c r="AM8" s="3098"/>
      <c r="AN8" s="3098"/>
      <c r="AO8" s="3319"/>
      <c r="AP8" s="3320"/>
      <c r="AQ8" s="3321"/>
      <c r="AR8" s="3320"/>
      <c r="AS8" s="3320"/>
      <c r="AT8" s="3320"/>
      <c r="AU8" s="3320"/>
      <c r="AV8" s="3320"/>
      <c r="AW8" s="3321"/>
      <c r="AX8" s="3320"/>
      <c r="AY8" s="3320"/>
      <c r="AZ8" s="3320"/>
      <c r="BA8" s="3320"/>
      <c r="BB8" s="3320"/>
      <c r="BC8" s="3322"/>
      <c r="BD8" s="3098"/>
      <c r="BE8" s="3098"/>
      <c r="BF8" s="3098"/>
      <c r="BG8" s="3098"/>
      <c r="BH8" s="3098"/>
      <c r="BI8" s="3098"/>
      <c r="BJ8" s="3098"/>
      <c r="BK8" s="3098"/>
      <c r="BL8" s="3098"/>
      <c r="BM8" s="3098"/>
      <c r="BN8" s="3100"/>
    </row>
    <row r="9" spans="1:66" ht="17.25" customHeight="1">
      <c r="A9" s="3581"/>
      <c r="B9" s="6316"/>
      <c r="C9" s="6316"/>
      <c r="D9" s="6316"/>
      <c r="E9" s="6316"/>
      <c r="F9" s="6316"/>
      <c r="G9" s="6316"/>
      <c r="H9" s="6316"/>
      <c r="I9" s="6316"/>
      <c r="J9" s="6316"/>
      <c r="K9" s="6317" t="s">
        <v>3513</v>
      </c>
      <c r="L9" s="6318"/>
      <c r="M9" s="6319"/>
      <c r="N9" s="6326"/>
      <c r="O9" s="6326"/>
      <c r="P9" s="6326"/>
      <c r="Q9" s="6326"/>
      <c r="R9" s="6326"/>
      <c r="S9" s="6326"/>
      <c r="T9" s="6326"/>
      <c r="U9" s="6326"/>
      <c r="V9" s="6326"/>
      <c r="W9" s="6326"/>
      <c r="X9" s="6327" t="s">
        <v>3514</v>
      </c>
      <c r="Y9" s="6328"/>
      <c r="Z9" s="6328"/>
      <c r="AA9" s="6328"/>
      <c r="AB9" s="6328"/>
      <c r="AC9" s="6328"/>
      <c r="AD9" s="6328"/>
      <c r="AE9" s="6328"/>
      <c r="AF9" s="6328"/>
      <c r="AG9" s="6329"/>
      <c r="AH9" s="3581"/>
      <c r="AI9" s="6316"/>
      <c r="AJ9" s="5939"/>
      <c r="AK9" s="5939"/>
      <c r="AL9" s="5939"/>
      <c r="AM9" s="5939"/>
      <c r="AN9" s="5939"/>
      <c r="AO9" s="5939"/>
      <c r="AP9" s="5939"/>
      <c r="AQ9" s="6330"/>
      <c r="AR9" s="6317" t="s">
        <v>3513</v>
      </c>
      <c r="AS9" s="6318"/>
      <c r="AT9" s="6319"/>
      <c r="AU9" s="6326"/>
      <c r="AV9" s="5939"/>
      <c r="AW9" s="5939"/>
      <c r="AX9" s="5939"/>
      <c r="AY9" s="5939"/>
      <c r="AZ9" s="5939"/>
      <c r="BA9" s="5939"/>
      <c r="BB9" s="5939"/>
      <c r="BC9" s="5939"/>
      <c r="BD9" s="6028"/>
      <c r="BE9" s="6331" t="s">
        <v>3514</v>
      </c>
      <c r="BF9" s="6332"/>
      <c r="BG9" s="6332"/>
      <c r="BH9" s="6332"/>
      <c r="BI9" s="6332"/>
      <c r="BJ9" s="6332"/>
      <c r="BK9" s="6332"/>
      <c r="BL9" s="6332"/>
      <c r="BM9" s="6332"/>
      <c r="BN9" s="6333"/>
    </row>
    <row r="10" spans="1:66" ht="9.75" customHeight="1">
      <c r="A10" s="3582"/>
      <c r="B10" s="3099"/>
      <c r="C10" s="3099"/>
      <c r="D10" s="3099"/>
      <c r="E10" s="3099"/>
      <c r="F10" s="3099"/>
      <c r="G10" s="3099"/>
      <c r="H10" s="3099"/>
      <c r="I10" s="3099"/>
      <c r="J10" s="3099"/>
      <c r="K10" s="6320"/>
      <c r="L10" s="6321"/>
      <c r="M10" s="6322"/>
      <c r="N10" s="3099"/>
      <c r="O10" s="3099"/>
      <c r="P10" s="3099"/>
      <c r="Q10" s="3099"/>
      <c r="R10" s="3099"/>
      <c r="S10" s="3099"/>
      <c r="T10" s="3099"/>
      <c r="U10" s="3099"/>
      <c r="V10" s="3099"/>
      <c r="W10" s="3099"/>
      <c r="X10" s="3583"/>
      <c r="Y10" s="3584"/>
      <c r="Z10" s="3584"/>
      <c r="AA10" s="3584"/>
      <c r="AB10" s="3584"/>
      <c r="AC10" s="3584"/>
      <c r="AD10" s="3584"/>
      <c r="AE10" s="6334" t="s">
        <v>3515</v>
      </c>
      <c r="AF10" s="6281"/>
      <c r="AG10" s="6335"/>
      <c r="AH10" s="3585"/>
      <c r="AI10" s="3099"/>
      <c r="AJ10" s="3099"/>
      <c r="AK10" s="3099"/>
      <c r="AL10" s="3099"/>
      <c r="AM10" s="3099"/>
      <c r="AN10" s="3099"/>
      <c r="AO10" s="3099"/>
      <c r="AP10" s="3099"/>
      <c r="AQ10" s="3586"/>
      <c r="AR10" s="6320"/>
      <c r="AS10" s="6321"/>
      <c r="AT10" s="6322"/>
      <c r="AU10" s="3099"/>
      <c r="AV10" s="3099"/>
      <c r="AW10" s="3099"/>
      <c r="AX10" s="3099"/>
      <c r="AY10" s="3099"/>
      <c r="AZ10" s="3099"/>
      <c r="BA10" s="3099"/>
      <c r="BB10" s="3099"/>
      <c r="BC10" s="3099"/>
      <c r="BD10" s="3099"/>
      <c r="BE10" s="3587"/>
      <c r="BF10" s="3588"/>
      <c r="BG10" s="3588"/>
      <c r="BH10" s="3588"/>
      <c r="BI10" s="3588"/>
      <c r="BJ10" s="3588"/>
      <c r="BK10" s="3588"/>
      <c r="BL10" s="6334" t="s">
        <v>3515</v>
      </c>
      <c r="BM10" s="6281"/>
      <c r="BN10" s="6335"/>
    </row>
    <row r="11" spans="1:66" ht="9.75" customHeight="1">
      <c r="A11" s="6336" t="s">
        <v>3516</v>
      </c>
      <c r="B11" s="6180"/>
      <c r="C11" s="6180"/>
      <c r="D11" s="6180"/>
      <c r="E11" s="6180"/>
      <c r="F11" s="6180"/>
      <c r="G11" s="6180"/>
      <c r="H11" s="6180"/>
      <c r="I11" s="6180"/>
      <c r="J11" s="6337"/>
      <c r="K11" s="6320"/>
      <c r="L11" s="6321"/>
      <c r="M11" s="6322"/>
      <c r="N11" s="6180" t="s">
        <v>2831</v>
      </c>
      <c r="O11" s="6180"/>
      <c r="P11" s="6180"/>
      <c r="Q11" s="6180"/>
      <c r="R11" s="6180"/>
      <c r="S11" s="6180"/>
      <c r="T11" s="6180"/>
      <c r="U11" s="6180"/>
      <c r="V11" s="6180"/>
      <c r="W11" s="6180"/>
      <c r="X11" s="6338" t="s">
        <v>3517</v>
      </c>
      <c r="Y11" s="6304"/>
      <c r="Z11" s="6304"/>
      <c r="AA11" s="6304"/>
      <c r="AB11" s="6304"/>
      <c r="AC11" s="6304"/>
      <c r="AD11" s="6311"/>
      <c r="AE11" s="6339" t="s">
        <v>3518</v>
      </c>
      <c r="AF11" s="6235"/>
      <c r="AG11" s="6340"/>
      <c r="AH11" s="6336" t="s">
        <v>3516</v>
      </c>
      <c r="AI11" s="6180"/>
      <c r="AJ11" s="6180"/>
      <c r="AK11" s="6180"/>
      <c r="AL11" s="6180"/>
      <c r="AM11" s="6180"/>
      <c r="AN11" s="6180"/>
      <c r="AO11" s="6180"/>
      <c r="AP11" s="6180"/>
      <c r="AQ11" s="6337"/>
      <c r="AR11" s="6320"/>
      <c r="AS11" s="6321"/>
      <c r="AT11" s="6322"/>
      <c r="AU11" s="6180" t="s">
        <v>2831</v>
      </c>
      <c r="AV11" s="5923"/>
      <c r="AW11" s="5923"/>
      <c r="AX11" s="5923"/>
      <c r="AY11" s="5923"/>
      <c r="AZ11" s="5923"/>
      <c r="BA11" s="5923"/>
      <c r="BB11" s="5923"/>
      <c r="BC11" s="5923"/>
      <c r="BD11" s="5931"/>
      <c r="BE11" s="6341" t="s">
        <v>3517</v>
      </c>
      <c r="BF11" s="6304"/>
      <c r="BG11" s="6304"/>
      <c r="BH11" s="6304"/>
      <c r="BI11" s="6304"/>
      <c r="BJ11" s="6304"/>
      <c r="BK11" s="6311"/>
      <c r="BL11" s="6339" t="s">
        <v>3518</v>
      </c>
      <c r="BM11" s="6235"/>
      <c r="BN11" s="6340"/>
    </row>
    <row r="12" spans="1:66" ht="9.75" customHeight="1">
      <c r="A12" s="6301" t="s">
        <v>3519</v>
      </c>
      <c r="B12" s="6302"/>
      <c r="C12" s="6302"/>
      <c r="D12" s="6302"/>
      <c r="E12" s="6302"/>
      <c r="F12" s="6302"/>
      <c r="G12" s="6302"/>
      <c r="H12" s="6302"/>
      <c r="I12" s="6302"/>
      <c r="J12" s="6303"/>
      <c r="K12" s="6320"/>
      <c r="L12" s="6321"/>
      <c r="M12" s="6322"/>
      <c r="N12" s="6304" t="s">
        <v>87</v>
      </c>
      <c r="O12" s="6304"/>
      <c r="P12" s="6304"/>
      <c r="Q12" s="6304"/>
      <c r="R12" s="6304"/>
      <c r="S12" s="6304"/>
      <c r="T12" s="6304"/>
      <c r="U12" s="6304"/>
      <c r="V12" s="6304"/>
      <c r="W12" s="6304"/>
      <c r="X12" s="6342" t="s">
        <v>3520</v>
      </c>
      <c r="Y12" s="6302"/>
      <c r="Z12" s="6302"/>
      <c r="AA12" s="6302"/>
      <c r="AB12" s="6302"/>
      <c r="AC12" s="6302"/>
      <c r="AD12" s="6302"/>
      <c r="AE12" s="6298" t="s">
        <v>3521</v>
      </c>
      <c r="AF12" s="6299"/>
      <c r="AG12" s="6300"/>
      <c r="AH12" s="6301" t="s">
        <v>3519</v>
      </c>
      <c r="AI12" s="6302"/>
      <c r="AJ12" s="6302"/>
      <c r="AK12" s="6302"/>
      <c r="AL12" s="6302"/>
      <c r="AM12" s="6302"/>
      <c r="AN12" s="6302"/>
      <c r="AO12" s="6302"/>
      <c r="AP12" s="6302"/>
      <c r="AQ12" s="6303"/>
      <c r="AR12" s="6320"/>
      <c r="AS12" s="6321"/>
      <c r="AT12" s="6322"/>
      <c r="AU12" s="6304" t="s">
        <v>87</v>
      </c>
      <c r="AV12" s="5923"/>
      <c r="AW12" s="5923"/>
      <c r="AX12" s="5923"/>
      <c r="AY12" s="5923"/>
      <c r="AZ12" s="5923"/>
      <c r="BA12" s="5923"/>
      <c r="BB12" s="5923"/>
      <c r="BC12" s="5923"/>
      <c r="BD12" s="5931"/>
      <c r="BE12" s="6001" t="s">
        <v>3520</v>
      </c>
      <c r="BF12" s="6302"/>
      <c r="BG12" s="6302"/>
      <c r="BH12" s="6302"/>
      <c r="BI12" s="6302"/>
      <c r="BJ12" s="6302"/>
      <c r="BK12" s="6303"/>
      <c r="BL12" s="6298" t="s">
        <v>3521</v>
      </c>
      <c r="BM12" s="6299"/>
      <c r="BN12" s="6300"/>
    </row>
    <row r="13" spans="1:66" ht="9.75" customHeight="1">
      <c r="A13" s="3585"/>
      <c r="B13" s="6304"/>
      <c r="C13" s="6304"/>
      <c r="D13" s="6304"/>
      <c r="E13" s="6304"/>
      <c r="F13" s="6304"/>
      <c r="G13" s="6304"/>
      <c r="H13" s="6304"/>
      <c r="I13" s="6304"/>
      <c r="J13" s="6304"/>
      <c r="K13" s="6320"/>
      <c r="L13" s="6321"/>
      <c r="M13" s="6322"/>
      <c r="N13" s="3099"/>
      <c r="O13" s="3099"/>
      <c r="P13" s="3099"/>
      <c r="Q13" s="3099"/>
      <c r="R13" s="3099"/>
      <c r="S13" s="3099"/>
      <c r="T13" s="3099"/>
      <c r="U13" s="3099"/>
      <c r="V13" s="3099"/>
      <c r="W13" s="3099"/>
      <c r="X13" s="3589"/>
      <c r="AE13" s="6298" t="s">
        <v>3522</v>
      </c>
      <c r="AF13" s="6299"/>
      <c r="AG13" s="6300"/>
      <c r="AH13" s="3585"/>
      <c r="AI13" s="6304"/>
      <c r="AJ13" s="5923"/>
      <c r="AK13" s="5923"/>
      <c r="AL13" s="5923"/>
      <c r="AM13" s="5923"/>
      <c r="AN13" s="5923"/>
      <c r="AO13" s="5923"/>
      <c r="AP13" s="5923"/>
      <c r="AQ13" s="6305"/>
      <c r="AR13" s="6320"/>
      <c r="AS13" s="6321"/>
      <c r="AT13" s="6322"/>
      <c r="AU13" s="3099"/>
      <c r="AV13" s="3099"/>
      <c r="AW13" s="3099"/>
      <c r="AX13" s="3099"/>
      <c r="AY13" s="3099"/>
      <c r="AZ13" s="3099"/>
      <c r="BA13" s="3099"/>
      <c r="BB13" s="3099"/>
      <c r="BC13" s="3099"/>
      <c r="BD13" s="3590"/>
      <c r="BL13" s="6298" t="s">
        <v>3522</v>
      </c>
      <c r="BM13" s="6299"/>
      <c r="BN13" s="6300"/>
    </row>
    <row r="14" spans="1:66" ht="9" customHeight="1">
      <c r="A14" s="3585"/>
      <c r="B14" s="6304"/>
      <c r="C14" s="6304"/>
      <c r="D14" s="6304"/>
      <c r="E14" s="6304"/>
      <c r="F14" s="6304"/>
      <c r="G14" s="6304"/>
      <c r="H14" s="6304"/>
      <c r="I14" s="6304"/>
      <c r="J14" s="6304"/>
      <c r="K14" s="6320"/>
      <c r="L14" s="6321"/>
      <c r="M14" s="6322"/>
      <c r="N14" s="3591"/>
      <c r="O14" s="3591"/>
      <c r="P14" s="3591"/>
      <c r="Q14" s="3591"/>
      <c r="R14" s="3591"/>
      <c r="S14" s="3591"/>
      <c r="T14" s="3591"/>
      <c r="U14" s="3591"/>
      <c r="V14" s="3591"/>
      <c r="W14" s="3591"/>
      <c r="X14" s="3592"/>
      <c r="Y14" s="3593"/>
      <c r="Z14" s="3593"/>
      <c r="AA14" s="3593"/>
      <c r="AB14" s="3593"/>
      <c r="AC14" s="3593"/>
      <c r="AD14" s="3593"/>
      <c r="AE14" s="6306" t="s">
        <v>3523</v>
      </c>
      <c r="AF14" s="6307"/>
      <c r="AG14" s="6308"/>
      <c r="AH14" s="6309"/>
      <c r="AI14" s="6304"/>
      <c r="AJ14" s="6304"/>
      <c r="AK14" s="6304"/>
      <c r="AL14" s="6304"/>
      <c r="AM14" s="6304"/>
      <c r="AN14" s="6304"/>
      <c r="AO14" s="6304"/>
      <c r="AP14" s="6304"/>
      <c r="AQ14" s="6311"/>
      <c r="AR14" s="6320"/>
      <c r="AS14" s="6321"/>
      <c r="AT14" s="6322"/>
      <c r="AU14" s="3591"/>
      <c r="AV14" s="3591"/>
      <c r="AW14" s="3591"/>
      <c r="AX14" s="3591"/>
      <c r="AY14" s="3591"/>
      <c r="AZ14" s="3591"/>
      <c r="BA14" s="3591"/>
      <c r="BB14" s="3591"/>
      <c r="BC14" s="3591"/>
      <c r="BD14" s="3594"/>
      <c r="BE14" s="3595"/>
      <c r="BF14" s="3595"/>
      <c r="BG14" s="3595"/>
      <c r="BH14" s="3595"/>
      <c r="BI14" s="3595"/>
      <c r="BJ14" s="3595"/>
      <c r="BK14" s="3595"/>
      <c r="BL14" s="6306" t="s">
        <v>3523</v>
      </c>
      <c r="BM14" s="6307"/>
      <c r="BN14" s="6308"/>
    </row>
    <row r="15" spans="1:66" ht="18" customHeight="1">
      <c r="A15" s="3596"/>
      <c r="B15" s="6314"/>
      <c r="C15" s="6314"/>
      <c r="D15" s="6314"/>
      <c r="E15" s="6314"/>
      <c r="F15" s="6314"/>
      <c r="G15" s="6314"/>
      <c r="H15" s="6314"/>
      <c r="I15" s="6314"/>
      <c r="J15" s="6314"/>
      <c r="K15" s="6323"/>
      <c r="L15" s="6324"/>
      <c r="M15" s="6325"/>
      <c r="N15" s="6292">
        <v>1431</v>
      </c>
      <c r="O15" s="6292"/>
      <c r="P15" s="6292"/>
      <c r="Q15" s="6292"/>
      <c r="R15" s="6292"/>
      <c r="S15" s="6292"/>
      <c r="T15" s="6292"/>
      <c r="U15" s="6292"/>
      <c r="V15" s="6292"/>
      <c r="W15" s="6182"/>
      <c r="X15" s="6293">
        <v>1432</v>
      </c>
      <c r="Y15" s="6294"/>
      <c r="Z15" s="6294"/>
      <c r="AA15" s="6294"/>
      <c r="AB15" s="6294"/>
      <c r="AC15" s="6294"/>
      <c r="AD15" s="6295"/>
      <c r="AE15" s="6296">
        <v>1433</v>
      </c>
      <c r="AF15" s="6297"/>
      <c r="AG15" s="3597"/>
      <c r="AH15" s="6310"/>
      <c r="AI15" s="6312"/>
      <c r="AJ15" s="6312"/>
      <c r="AK15" s="6312"/>
      <c r="AL15" s="6312"/>
      <c r="AM15" s="6312"/>
      <c r="AN15" s="6312"/>
      <c r="AO15" s="6312"/>
      <c r="AP15" s="6312"/>
      <c r="AQ15" s="6313"/>
      <c r="AR15" s="6323"/>
      <c r="AS15" s="6324"/>
      <c r="AT15" s="6325"/>
      <c r="AU15" s="6235">
        <v>1431</v>
      </c>
      <c r="AV15" s="5923"/>
      <c r="AW15" s="5923"/>
      <c r="AX15" s="5923"/>
      <c r="AY15" s="5923"/>
      <c r="AZ15" s="5923"/>
      <c r="BA15" s="5923"/>
      <c r="BB15" s="5923"/>
      <c r="BC15" s="5923"/>
      <c r="BD15" s="5931"/>
      <c r="BE15" s="6181">
        <v>1432</v>
      </c>
      <c r="BF15" s="6292"/>
      <c r="BG15" s="6292"/>
      <c r="BH15" s="6292"/>
      <c r="BI15" s="6292"/>
      <c r="BJ15" s="6292"/>
      <c r="BK15" s="6292"/>
      <c r="BL15" s="6296">
        <v>1433</v>
      </c>
      <c r="BM15" s="6297"/>
      <c r="BN15" s="3597"/>
    </row>
    <row r="16" spans="1:66" ht="23.1" customHeight="1" thickBot="1">
      <c r="A16" s="6209" t="s">
        <v>3524</v>
      </c>
      <c r="B16" s="6211" t="s">
        <v>3525</v>
      </c>
      <c r="C16" s="6211"/>
      <c r="D16" s="6211"/>
      <c r="E16" s="6211"/>
      <c r="F16" s="6211"/>
      <c r="G16" s="6211"/>
      <c r="H16" s="6211"/>
      <c r="I16" s="6211"/>
      <c r="J16" s="6212"/>
      <c r="K16" s="3598"/>
      <c r="L16" s="3599"/>
      <c r="M16" s="3599"/>
      <c r="N16" s="6287"/>
      <c r="O16" s="6283"/>
      <c r="P16" s="6283"/>
      <c r="Q16" s="6283"/>
      <c r="R16" s="6283"/>
      <c r="S16" s="6283"/>
      <c r="T16" s="6283"/>
      <c r="U16" s="6283"/>
      <c r="V16" s="6283"/>
      <c r="W16" s="6288"/>
      <c r="X16" s="3600"/>
      <c r="Y16" s="3601"/>
      <c r="Z16" s="3601"/>
      <c r="AA16" s="3601"/>
      <c r="AB16" s="3601"/>
      <c r="AC16" s="3601"/>
      <c r="AD16" s="3601"/>
      <c r="AE16" s="6267"/>
      <c r="AF16" s="6286"/>
      <c r="AG16" s="3602"/>
      <c r="AH16" s="6209" t="s">
        <v>3526</v>
      </c>
      <c r="AI16" s="6211" t="s">
        <v>3527</v>
      </c>
      <c r="AJ16" s="6211"/>
      <c r="AK16" s="6211"/>
      <c r="AL16" s="6211"/>
      <c r="AM16" s="6211"/>
      <c r="AN16" s="6211"/>
      <c r="AO16" s="6211"/>
      <c r="AP16" s="6211"/>
      <c r="AQ16" s="6265"/>
      <c r="AR16" s="3603"/>
      <c r="AS16" s="6281"/>
      <c r="AT16" s="6282"/>
      <c r="AU16" s="6283"/>
      <c r="AV16" s="6284"/>
      <c r="AW16" s="6284"/>
      <c r="AX16" s="6284"/>
      <c r="AY16" s="6284"/>
      <c r="AZ16" s="6284"/>
      <c r="BA16" s="6284"/>
      <c r="BB16" s="6284"/>
      <c r="BC16" s="6284"/>
      <c r="BD16" s="6285"/>
      <c r="BE16" s="3600"/>
      <c r="BF16" s="3604"/>
      <c r="BG16" s="3604"/>
      <c r="BH16" s="3604"/>
      <c r="BI16" s="3604"/>
      <c r="BJ16" s="3604"/>
      <c r="BK16" s="3604"/>
      <c r="BL16" s="6267"/>
      <c r="BM16" s="6286"/>
      <c r="BN16" s="6273">
        <v>20</v>
      </c>
    </row>
    <row r="17" spans="1:66" ht="23.1" customHeight="1" thickTop="1" thickBot="1">
      <c r="A17" s="6251"/>
      <c r="B17" s="6252"/>
      <c r="C17" s="6252"/>
      <c r="D17" s="6252"/>
      <c r="E17" s="6252"/>
      <c r="F17" s="6252"/>
      <c r="G17" s="6252"/>
      <c r="H17" s="6252"/>
      <c r="I17" s="6252"/>
      <c r="J17" s="6253"/>
      <c r="K17" s="3605"/>
      <c r="L17" s="3606"/>
      <c r="M17" s="3606"/>
      <c r="N17" s="6255"/>
      <c r="O17" s="6256"/>
      <c r="P17" s="6256"/>
      <c r="Q17" s="6256"/>
      <c r="R17" s="6256"/>
      <c r="S17" s="6256"/>
      <c r="T17" s="6256"/>
      <c r="U17" s="6256"/>
      <c r="V17" s="6256"/>
      <c r="W17" s="6257"/>
      <c r="X17" s="6258"/>
      <c r="Y17" s="6258"/>
      <c r="Z17" s="6258"/>
      <c r="AA17" s="6258"/>
      <c r="AB17" s="6258"/>
      <c r="AC17" s="6258"/>
      <c r="AD17" s="6259"/>
      <c r="AE17" s="6231"/>
      <c r="AF17" s="6232"/>
      <c r="AG17" s="3607" t="s">
        <v>36</v>
      </c>
      <c r="AH17" s="6289"/>
      <c r="AI17" s="6290"/>
      <c r="AJ17" s="6290"/>
      <c r="AK17" s="6290"/>
      <c r="AL17" s="6290"/>
      <c r="AM17" s="6290"/>
      <c r="AN17" s="6290"/>
      <c r="AO17" s="6290"/>
      <c r="AP17" s="6290"/>
      <c r="AQ17" s="6291"/>
      <c r="AR17" s="3608"/>
      <c r="AS17" s="6275"/>
      <c r="AT17" s="6275"/>
      <c r="AU17" s="6189"/>
      <c r="AV17" s="6276"/>
      <c r="AW17" s="6276"/>
      <c r="AX17" s="6276"/>
      <c r="AY17" s="6276"/>
      <c r="AZ17" s="6276"/>
      <c r="BA17" s="6276"/>
      <c r="BB17" s="6276"/>
      <c r="BC17" s="6276"/>
      <c r="BD17" s="6277"/>
      <c r="BE17" s="6258"/>
      <c r="BF17" s="6258"/>
      <c r="BG17" s="6258"/>
      <c r="BH17" s="6258"/>
      <c r="BI17" s="6258"/>
      <c r="BJ17" s="6258"/>
      <c r="BK17" s="6259"/>
      <c r="BL17" s="6231"/>
      <c r="BM17" s="6232"/>
      <c r="BN17" s="6274"/>
    </row>
    <row r="18" spans="1:66" ht="23.1" customHeight="1" thickTop="1" thickBot="1">
      <c r="A18" s="6209" t="s">
        <v>3528</v>
      </c>
      <c r="B18" s="6211" t="s">
        <v>3529</v>
      </c>
      <c r="C18" s="6211"/>
      <c r="D18" s="6211"/>
      <c r="E18" s="6211"/>
      <c r="F18" s="6211"/>
      <c r="G18" s="6211"/>
      <c r="H18" s="6211"/>
      <c r="I18" s="6211"/>
      <c r="J18" s="6212"/>
      <c r="K18" s="3598"/>
      <c r="L18" s="3599"/>
      <c r="M18" s="3609"/>
      <c r="N18" s="6215"/>
      <c r="O18" s="6216"/>
      <c r="P18" s="6216"/>
      <c r="Q18" s="6216"/>
      <c r="R18" s="6216"/>
      <c r="S18" s="6216"/>
      <c r="T18" s="6216"/>
      <c r="U18" s="6216"/>
      <c r="V18" s="6216"/>
      <c r="W18" s="6217"/>
      <c r="X18" s="3600"/>
      <c r="Y18" s="3601"/>
      <c r="Z18" s="3601"/>
      <c r="AA18" s="3601"/>
      <c r="AB18" s="3601"/>
      <c r="AC18" s="3601"/>
      <c r="AD18" s="3601"/>
      <c r="AE18" s="6271"/>
      <c r="AF18" s="6272"/>
      <c r="AG18" s="3602"/>
      <c r="AH18" s="6210" t="s">
        <v>3530</v>
      </c>
      <c r="AI18" s="6213" t="s">
        <v>3531</v>
      </c>
      <c r="AJ18" s="6279"/>
      <c r="AK18" s="6279"/>
      <c r="AL18" s="6279"/>
      <c r="AM18" s="6279"/>
      <c r="AN18" s="6279"/>
      <c r="AO18" s="6279"/>
      <c r="AP18" s="6279"/>
      <c r="AQ18" s="6279"/>
      <c r="AR18" s="3603"/>
      <c r="AS18" s="6281"/>
      <c r="AT18" s="6282"/>
      <c r="AU18" s="6283"/>
      <c r="AV18" s="6284"/>
      <c r="AW18" s="6284"/>
      <c r="AX18" s="6284"/>
      <c r="AY18" s="6284"/>
      <c r="AZ18" s="6284"/>
      <c r="BA18" s="6284"/>
      <c r="BB18" s="6284"/>
      <c r="BC18" s="6284"/>
      <c r="BD18" s="6285"/>
      <c r="BE18" s="3600"/>
      <c r="BF18" s="3604"/>
      <c r="BG18" s="3604"/>
      <c r="BH18" s="3604"/>
      <c r="BI18" s="3604"/>
      <c r="BJ18" s="3604"/>
      <c r="BK18" s="3604"/>
      <c r="BL18" s="6267"/>
      <c r="BM18" s="6286"/>
      <c r="BN18" s="6273">
        <v>21</v>
      </c>
    </row>
    <row r="19" spans="1:66" ht="23.1" customHeight="1" thickTop="1" thickBot="1">
      <c r="A19" s="6251"/>
      <c r="B19" s="6252"/>
      <c r="C19" s="6252"/>
      <c r="D19" s="6252"/>
      <c r="E19" s="6252"/>
      <c r="F19" s="6252"/>
      <c r="G19" s="6252"/>
      <c r="H19" s="6252"/>
      <c r="I19" s="6252"/>
      <c r="J19" s="6253"/>
      <c r="K19" s="3605"/>
      <c r="L19" s="3606"/>
      <c r="M19" s="3606"/>
      <c r="N19" s="6255"/>
      <c r="O19" s="6256"/>
      <c r="P19" s="6256"/>
      <c r="Q19" s="6256"/>
      <c r="R19" s="6256"/>
      <c r="S19" s="6256"/>
      <c r="T19" s="6256"/>
      <c r="U19" s="6256"/>
      <c r="V19" s="6256"/>
      <c r="W19" s="6257"/>
      <c r="X19" s="6258"/>
      <c r="Y19" s="6258"/>
      <c r="Z19" s="6258"/>
      <c r="AA19" s="6258"/>
      <c r="AB19" s="6258"/>
      <c r="AC19" s="6258"/>
      <c r="AD19" s="6259"/>
      <c r="AE19" s="6231"/>
      <c r="AF19" s="6232"/>
      <c r="AG19" s="3607" t="s">
        <v>37</v>
      </c>
      <c r="AH19" s="6278"/>
      <c r="AI19" s="6280"/>
      <c r="AJ19" s="6280"/>
      <c r="AK19" s="6280"/>
      <c r="AL19" s="6280"/>
      <c r="AM19" s="6280"/>
      <c r="AN19" s="6280"/>
      <c r="AO19" s="6280"/>
      <c r="AP19" s="6280"/>
      <c r="AQ19" s="6280"/>
      <c r="AR19" s="3608"/>
      <c r="AS19" s="6275"/>
      <c r="AT19" s="6275"/>
      <c r="AU19" s="6189"/>
      <c r="AV19" s="6276"/>
      <c r="AW19" s="6276"/>
      <c r="AX19" s="6276"/>
      <c r="AY19" s="6276"/>
      <c r="AZ19" s="6276"/>
      <c r="BA19" s="6276"/>
      <c r="BB19" s="6276"/>
      <c r="BC19" s="6276"/>
      <c r="BD19" s="6277"/>
      <c r="BE19" s="6258"/>
      <c r="BF19" s="6258"/>
      <c r="BG19" s="6258"/>
      <c r="BH19" s="6258"/>
      <c r="BI19" s="6258"/>
      <c r="BJ19" s="6258"/>
      <c r="BK19" s="6259"/>
      <c r="BL19" s="6231"/>
      <c r="BM19" s="6232"/>
      <c r="BN19" s="6274"/>
    </row>
    <row r="20" spans="1:66" ht="23.1" customHeight="1" thickTop="1" thickBot="1">
      <c r="A20" s="6209" t="s">
        <v>3532</v>
      </c>
      <c r="B20" s="6211" t="s">
        <v>3533</v>
      </c>
      <c r="C20" s="6211"/>
      <c r="D20" s="6211"/>
      <c r="E20" s="6211"/>
      <c r="F20" s="6211"/>
      <c r="G20" s="6211"/>
      <c r="H20" s="6211"/>
      <c r="I20" s="6211"/>
      <c r="J20" s="6212"/>
      <c r="K20" s="3598"/>
      <c r="L20" s="3599"/>
      <c r="M20" s="3609"/>
      <c r="N20" s="6215"/>
      <c r="O20" s="6216"/>
      <c r="P20" s="6216"/>
      <c r="Q20" s="6216"/>
      <c r="R20" s="6216"/>
      <c r="S20" s="6216"/>
      <c r="T20" s="6216"/>
      <c r="U20" s="6216"/>
      <c r="V20" s="6216"/>
      <c r="W20" s="6217"/>
      <c r="X20" s="3600"/>
      <c r="Y20" s="3601"/>
      <c r="Z20" s="3601"/>
      <c r="AA20" s="3601"/>
      <c r="AB20" s="3601"/>
      <c r="AC20" s="3601"/>
      <c r="AD20" s="3601"/>
      <c r="AE20" s="6271"/>
      <c r="AF20" s="6272"/>
      <c r="AG20" s="3602"/>
      <c r="AH20" s="6209" t="s">
        <v>3534</v>
      </c>
      <c r="AI20" s="6211" t="s">
        <v>3535</v>
      </c>
      <c r="AJ20" s="6211"/>
      <c r="AK20" s="6211"/>
      <c r="AL20" s="6211"/>
      <c r="AM20" s="6211"/>
      <c r="AN20" s="6211"/>
      <c r="AO20" s="6211"/>
      <c r="AP20" s="6211"/>
      <c r="AQ20" s="6265"/>
      <c r="AR20" s="3610"/>
      <c r="AS20" s="3136"/>
      <c r="AT20" s="3611"/>
      <c r="AU20" s="3612"/>
      <c r="AV20" s="3613"/>
      <c r="AW20" s="3613"/>
      <c r="AX20" s="3613"/>
      <c r="AY20" s="3613"/>
      <c r="AZ20" s="3613"/>
      <c r="BA20" s="3613"/>
      <c r="BB20" s="3613"/>
      <c r="BC20" s="3613"/>
      <c r="BD20" s="3614"/>
      <c r="BE20" s="3600"/>
      <c r="BF20" s="3604"/>
      <c r="BG20" s="3604"/>
      <c r="BH20" s="3604"/>
      <c r="BI20" s="3604"/>
      <c r="BJ20" s="3604"/>
      <c r="BK20" s="3604"/>
      <c r="BL20" s="3615"/>
      <c r="BM20" s="3616"/>
      <c r="BN20" s="3602"/>
    </row>
    <row r="21" spans="1:66" ht="23.1" customHeight="1" thickTop="1" thickBot="1">
      <c r="A21" s="6251"/>
      <c r="B21" s="6252"/>
      <c r="C21" s="6252"/>
      <c r="D21" s="6252"/>
      <c r="E21" s="6252"/>
      <c r="F21" s="6252"/>
      <c r="G21" s="6252"/>
      <c r="H21" s="6252"/>
      <c r="I21" s="6252"/>
      <c r="J21" s="6253"/>
      <c r="K21" s="3605"/>
      <c r="L21" s="3606"/>
      <c r="M21" s="3606"/>
      <c r="N21" s="6255"/>
      <c r="O21" s="6256"/>
      <c r="P21" s="6256"/>
      <c r="Q21" s="6256"/>
      <c r="R21" s="6256"/>
      <c r="S21" s="6256"/>
      <c r="T21" s="6256"/>
      <c r="U21" s="6256"/>
      <c r="V21" s="6256"/>
      <c r="W21" s="6257"/>
      <c r="X21" s="6258"/>
      <c r="Y21" s="6258"/>
      <c r="Z21" s="6258"/>
      <c r="AA21" s="6258"/>
      <c r="AB21" s="6258"/>
      <c r="AC21" s="6258"/>
      <c r="AD21" s="6259"/>
      <c r="AE21" s="6233"/>
      <c r="AF21" s="6234"/>
      <c r="AG21" s="3607" t="s">
        <v>39</v>
      </c>
      <c r="AH21" s="6251"/>
      <c r="AI21" s="6252"/>
      <c r="AJ21" s="6252"/>
      <c r="AK21" s="6252"/>
      <c r="AL21" s="6252"/>
      <c r="AM21" s="6252"/>
      <c r="AN21" s="6252"/>
      <c r="AO21" s="6252"/>
      <c r="AP21" s="6252"/>
      <c r="AQ21" s="6266"/>
      <c r="AR21" s="3608"/>
      <c r="AS21" s="3617"/>
      <c r="AT21" s="3617"/>
      <c r="AU21" s="6189"/>
      <c r="AV21" s="6190"/>
      <c r="AW21" s="6190"/>
      <c r="AX21" s="6190"/>
      <c r="AY21" s="6190"/>
      <c r="AZ21" s="6190"/>
      <c r="BA21" s="6190"/>
      <c r="BB21" s="6190"/>
      <c r="BC21" s="6190"/>
      <c r="BD21" s="6191"/>
      <c r="BE21" s="6258"/>
      <c r="BF21" s="6258"/>
      <c r="BG21" s="6258"/>
      <c r="BH21" s="6258"/>
      <c r="BI21" s="6258"/>
      <c r="BJ21" s="6258"/>
      <c r="BK21" s="6259"/>
      <c r="BL21" s="6231"/>
      <c r="BM21" s="6232"/>
      <c r="BN21" s="3607">
        <v>22</v>
      </c>
    </row>
    <row r="22" spans="1:66" ht="23.1" customHeight="1" thickTop="1" thickBot="1">
      <c r="A22" s="6269" t="s">
        <v>3536</v>
      </c>
      <c r="B22" s="6211" t="s">
        <v>3537</v>
      </c>
      <c r="C22" s="6211"/>
      <c r="D22" s="6211"/>
      <c r="E22" s="6211"/>
      <c r="F22" s="6211"/>
      <c r="G22" s="6211"/>
      <c r="H22" s="6211"/>
      <c r="I22" s="6211"/>
      <c r="J22" s="6212"/>
      <c r="K22" s="3598"/>
      <c r="L22" s="3599"/>
      <c r="M22" s="3609"/>
      <c r="N22" s="6215"/>
      <c r="O22" s="6216"/>
      <c r="P22" s="6216"/>
      <c r="Q22" s="6216"/>
      <c r="R22" s="6216"/>
      <c r="S22" s="6216"/>
      <c r="T22" s="6216"/>
      <c r="U22" s="6216"/>
      <c r="V22" s="6216"/>
      <c r="W22" s="6217"/>
      <c r="X22" s="3600"/>
      <c r="Y22" s="3601"/>
      <c r="Z22" s="3601"/>
      <c r="AA22" s="3601"/>
      <c r="AB22" s="3601"/>
      <c r="AC22" s="3601"/>
      <c r="AD22" s="3601"/>
      <c r="AE22" s="6267"/>
      <c r="AF22" s="6268"/>
      <c r="AG22" s="3602"/>
      <c r="AH22" s="6209" t="s">
        <v>3538</v>
      </c>
      <c r="AI22" s="6211" t="s">
        <v>3539</v>
      </c>
      <c r="AJ22" s="6211"/>
      <c r="AK22" s="6211"/>
      <c r="AL22" s="6211"/>
      <c r="AM22" s="6211"/>
      <c r="AN22" s="6211"/>
      <c r="AO22" s="6211"/>
      <c r="AP22" s="6211"/>
      <c r="AQ22" s="6265"/>
      <c r="AR22" s="3610"/>
      <c r="AS22" s="3136"/>
      <c r="AT22" s="3611"/>
      <c r="AU22" s="3612"/>
      <c r="AV22" s="3613"/>
      <c r="AW22" s="3613"/>
      <c r="AX22" s="3613"/>
      <c r="AY22" s="3613"/>
      <c r="AZ22" s="3613"/>
      <c r="BA22" s="3613"/>
      <c r="BB22" s="3613"/>
      <c r="BC22" s="3613"/>
      <c r="BD22" s="3614"/>
      <c r="BE22" s="3600"/>
      <c r="BF22" s="3604"/>
      <c r="BG22" s="3604"/>
      <c r="BH22" s="3604"/>
      <c r="BI22" s="3604"/>
      <c r="BJ22" s="3604"/>
      <c r="BK22" s="3604"/>
      <c r="BL22" s="3615"/>
      <c r="BM22" s="3616"/>
      <c r="BN22" s="3602"/>
    </row>
    <row r="23" spans="1:66" ht="23.1" customHeight="1" thickTop="1" thickBot="1">
      <c r="A23" s="6270"/>
      <c r="B23" s="6252"/>
      <c r="C23" s="6252"/>
      <c r="D23" s="6252"/>
      <c r="E23" s="6252"/>
      <c r="F23" s="6252"/>
      <c r="G23" s="6252"/>
      <c r="H23" s="6252"/>
      <c r="I23" s="6252"/>
      <c r="J23" s="6253"/>
      <c r="K23" s="3605"/>
      <c r="L23" s="3606"/>
      <c r="M23" s="3606"/>
      <c r="N23" s="6255"/>
      <c r="O23" s="6256"/>
      <c r="P23" s="6256"/>
      <c r="Q23" s="6256"/>
      <c r="R23" s="6256"/>
      <c r="S23" s="6256"/>
      <c r="T23" s="6256"/>
      <c r="U23" s="6256"/>
      <c r="V23" s="6256"/>
      <c r="W23" s="6257"/>
      <c r="X23" s="6258"/>
      <c r="Y23" s="6258"/>
      <c r="Z23" s="6258"/>
      <c r="AA23" s="6258"/>
      <c r="AB23" s="6258"/>
      <c r="AC23" s="6258"/>
      <c r="AD23" s="6259"/>
      <c r="AE23" s="6233"/>
      <c r="AF23" s="6234"/>
      <c r="AG23" s="3607" t="s">
        <v>40</v>
      </c>
      <c r="AH23" s="6251"/>
      <c r="AI23" s="6252"/>
      <c r="AJ23" s="6252"/>
      <c r="AK23" s="6252"/>
      <c r="AL23" s="6252"/>
      <c r="AM23" s="6252"/>
      <c r="AN23" s="6252"/>
      <c r="AO23" s="6252"/>
      <c r="AP23" s="6252"/>
      <c r="AQ23" s="6266"/>
      <c r="AR23" s="3608"/>
      <c r="AS23" s="3617"/>
      <c r="AT23" s="3617"/>
      <c r="AU23" s="6189"/>
      <c r="AV23" s="6190"/>
      <c r="AW23" s="6190"/>
      <c r="AX23" s="6190"/>
      <c r="AY23" s="6190"/>
      <c r="AZ23" s="6190"/>
      <c r="BA23" s="6190"/>
      <c r="BB23" s="6190"/>
      <c r="BC23" s="6190"/>
      <c r="BD23" s="6191"/>
      <c r="BE23" s="6258"/>
      <c r="BF23" s="6258"/>
      <c r="BG23" s="6258"/>
      <c r="BH23" s="6258"/>
      <c r="BI23" s="6258"/>
      <c r="BJ23" s="6258"/>
      <c r="BK23" s="6259"/>
      <c r="BL23" s="6233"/>
      <c r="BM23" s="6234"/>
      <c r="BN23" s="3607">
        <v>23</v>
      </c>
    </row>
    <row r="24" spans="1:66" ht="23.1" customHeight="1" thickTop="1" thickBot="1">
      <c r="A24" s="6209" t="s">
        <v>3540</v>
      </c>
      <c r="B24" s="6211" t="s">
        <v>3541</v>
      </c>
      <c r="C24" s="6211"/>
      <c r="D24" s="6211"/>
      <c r="E24" s="6211"/>
      <c r="F24" s="6211"/>
      <c r="G24" s="6211"/>
      <c r="H24" s="6211"/>
      <c r="I24" s="6211"/>
      <c r="J24" s="6212"/>
      <c r="K24" s="3598"/>
      <c r="L24" s="3599"/>
      <c r="M24" s="3609"/>
      <c r="N24" s="6215"/>
      <c r="O24" s="6216"/>
      <c r="P24" s="6216"/>
      <c r="Q24" s="6216"/>
      <c r="R24" s="6216"/>
      <c r="S24" s="6216"/>
      <c r="T24" s="6216"/>
      <c r="U24" s="6216"/>
      <c r="V24" s="6216"/>
      <c r="W24" s="6217"/>
      <c r="X24" s="3600"/>
      <c r="Y24" s="3601"/>
      <c r="Z24" s="3601"/>
      <c r="AA24" s="3601"/>
      <c r="AB24" s="3601"/>
      <c r="AC24" s="3601"/>
      <c r="AD24" s="3601"/>
      <c r="AE24" s="6267"/>
      <c r="AF24" s="6268"/>
      <c r="AG24" s="3602"/>
      <c r="AH24" s="6209" t="s">
        <v>3542</v>
      </c>
      <c r="AI24" s="6211" t="s">
        <v>3543</v>
      </c>
      <c r="AJ24" s="6211"/>
      <c r="AK24" s="6211"/>
      <c r="AL24" s="6211"/>
      <c r="AM24" s="6211"/>
      <c r="AN24" s="6211"/>
      <c r="AO24" s="6211"/>
      <c r="AP24" s="6211"/>
      <c r="AQ24" s="6265"/>
      <c r="AR24" s="3610"/>
      <c r="AS24" s="3136"/>
      <c r="AT24" s="3611"/>
      <c r="AU24" s="3612"/>
      <c r="AV24" s="3613"/>
      <c r="AW24" s="3613"/>
      <c r="AX24" s="3613"/>
      <c r="AY24" s="3613"/>
      <c r="AZ24" s="3613"/>
      <c r="BA24" s="3613"/>
      <c r="BB24" s="3613"/>
      <c r="BC24" s="3613"/>
      <c r="BD24" s="3614"/>
      <c r="BE24" s="3600"/>
      <c r="BF24" s="3604"/>
      <c r="BG24" s="3604"/>
      <c r="BH24" s="3604"/>
      <c r="BI24" s="3604"/>
      <c r="BJ24" s="3604"/>
      <c r="BK24" s="3604"/>
      <c r="BL24" s="3618"/>
      <c r="BM24" s="3619"/>
      <c r="BN24" s="3602"/>
    </row>
    <row r="25" spans="1:66" ht="23.1" customHeight="1" thickTop="1" thickBot="1">
      <c r="A25" s="6251"/>
      <c r="B25" s="6252"/>
      <c r="C25" s="6252"/>
      <c r="D25" s="6252"/>
      <c r="E25" s="6252"/>
      <c r="F25" s="6252"/>
      <c r="G25" s="6252"/>
      <c r="H25" s="6252"/>
      <c r="I25" s="6252"/>
      <c r="J25" s="6253"/>
      <c r="K25" s="3605"/>
      <c r="L25" s="3606"/>
      <c r="M25" s="3606"/>
      <c r="N25" s="6255"/>
      <c r="O25" s="6256"/>
      <c r="P25" s="6256"/>
      <c r="Q25" s="6256"/>
      <c r="R25" s="6256"/>
      <c r="S25" s="6256"/>
      <c r="T25" s="6256"/>
      <c r="U25" s="6256"/>
      <c r="V25" s="6256"/>
      <c r="W25" s="6257"/>
      <c r="X25" s="6258"/>
      <c r="Y25" s="6258"/>
      <c r="Z25" s="6258"/>
      <c r="AA25" s="6258"/>
      <c r="AB25" s="6258"/>
      <c r="AC25" s="6258"/>
      <c r="AD25" s="6259"/>
      <c r="AE25" s="6233"/>
      <c r="AF25" s="6234"/>
      <c r="AG25" s="3607" t="s">
        <v>41</v>
      </c>
      <c r="AH25" s="6251"/>
      <c r="AI25" s="6252"/>
      <c r="AJ25" s="6252"/>
      <c r="AK25" s="6252"/>
      <c r="AL25" s="6252"/>
      <c r="AM25" s="6252"/>
      <c r="AN25" s="6252"/>
      <c r="AO25" s="6252"/>
      <c r="AP25" s="6252"/>
      <c r="AQ25" s="6266"/>
      <c r="AR25" s="3608"/>
      <c r="AS25" s="3617"/>
      <c r="AT25" s="3617"/>
      <c r="AU25" s="6189"/>
      <c r="AV25" s="6190"/>
      <c r="AW25" s="6190"/>
      <c r="AX25" s="6190"/>
      <c r="AY25" s="6190"/>
      <c r="AZ25" s="6190"/>
      <c r="BA25" s="6190"/>
      <c r="BB25" s="6190"/>
      <c r="BC25" s="6190"/>
      <c r="BD25" s="6191"/>
      <c r="BE25" s="6258"/>
      <c r="BF25" s="6258"/>
      <c r="BG25" s="6258"/>
      <c r="BH25" s="6258"/>
      <c r="BI25" s="6258"/>
      <c r="BJ25" s="6258"/>
      <c r="BK25" s="6259"/>
      <c r="BL25" s="6233"/>
      <c r="BM25" s="6234"/>
      <c r="BN25" s="3607">
        <v>24</v>
      </c>
    </row>
    <row r="26" spans="1:66" ht="23.1" customHeight="1" thickTop="1" thickBot="1">
      <c r="A26" s="6209" t="s">
        <v>3544</v>
      </c>
      <c r="B26" s="6211" t="s">
        <v>3545</v>
      </c>
      <c r="C26" s="6211"/>
      <c r="D26" s="6211"/>
      <c r="E26" s="6211"/>
      <c r="F26" s="6211"/>
      <c r="G26" s="6211"/>
      <c r="H26" s="6211"/>
      <c r="I26" s="6211"/>
      <c r="J26" s="6212"/>
      <c r="K26" s="3598"/>
      <c r="L26" s="3599"/>
      <c r="M26" s="3609"/>
      <c r="N26" s="6215"/>
      <c r="O26" s="6216"/>
      <c r="P26" s="6216"/>
      <c r="Q26" s="6216"/>
      <c r="R26" s="6216"/>
      <c r="S26" s="6216"/>
      <c r="T26" s="6216"/>
      <c r="U26" s="6216"/>
      <c r="V26" s="6216"/>
      <c r="W26" s="6217"/>
      <c r="X26" s="3600"/>
      <c r="Y26" s="3601"/>
      <c r="Z26" s="3601"/>
      <c r="AA26" s="3601"/>
      <c r="AB26" s="3601"/>
      <c r="AC26" s="3601"/>
      <c r="AD26" s="3601"/>
      <c r="AE26" s="6203"/>
      <c r="AF26" s="6204"/>
      <c r="AG26" s="3602"/>
      <c r="AH26" s="6209" t="s">
        <v>3546</v>
      </c>
      <c r="AI26" s="6211" t="s">
        <v>3547</v>
      </c>
      <c r="AJ26" s="6211"/>
      <c r="AK26" s="6211"/>
      <c r="AL26" s="6211"/>
      <c r="AM26" s="6211"/>
      <c r="AN26" s="6211"/>
      <c r="AO26" s="6211"/>
      <c r="AP26" s="6211"/>
      <c r="AQ26" s="6265"/>
      <c r="AR26" s="3610"/>
      <c r="AS26" s="3136"/>
      <c r="AT26" s="3611"/>
      <c r="AU26" s="3612"/>
      <c r="AV26" s="3613"/>
      <c r="AW26" s="3613"/>
      <c r="AX26" s="3613"/>
      <c r="AY26" s="3613"/>
      <c r="AZ26" s="3613"/>
      <c r="BA26" s="3613"/>
      <c r="BB26" s="3613"/>
      <c r="BC26" s="3613"/>
      <c r="BD26" s="3614"/>
      <c r="BE26" s="3600"/>
      <c r="BF26" s="3604"/>
      <c r="BG26" s="3604"/>
      <c r="BH26" s="3604"/>
      <c r="BI26" s="3604"/>
      <c r="BJ26" s="3604"/>
      <c r="BK26" s="3604"/>
      <c r="BL26" s="3618"/>
      <c r="BM26" s="3619"/>
      <c r="BN26" s="3602"/>
    </row>
    <row r="27" spans="1:66" ht="23.1" customHeight="1" thickTop="1" thickBot="1">
      <c r="A27" s="6251"/>
      <c r="B27" s="6252"/>
      <c r="C27" s="6252"/>
      <c r="D27" s="6252"/>
      <c r="E27" s="6252"/>
      <c r="F27" s="6252"/>
      <c r="G27" s="6252"/>
      <c r="H27" s="6252"/>
      <c r="I27" s="6252"/>
      <c r="J27" s="6253"/>
      <c r="K27" s="3605"/>
      <c r="L27" s="3606"/>
      <c r="M27" s="3606"/>
      <c r="N27" s="6255"/>
      <c r="O27" s="6256"/>
      <c r="P27" s="6256"/>
      <c r="Q27" s="6256"/>
      <c r="R27" s="6256"/>
      <c r="S27" s="6256"/>
      <c r="T27" s="6256"/>
      <c r="U27" s="6256"/>
      <c r="V27" s="6256"/>
      <c r="W27" s="6257"/>
      <c r="X27" s="6258"/>
      <c r="Y27" s="6258"/>
      <c r="Z27" s="6258"/>
      <c r="AA27" s="6258"/>
      <c r="AB27" s="6258"/>
      <c r="AC27" s="6258"/>
      <c r="AD27" s="6259"/>
      <c r="AE27" s="6181"/>
      <c r="AF27" s="6182"/>
      <c r="AG27" s="3607" t="s">
        <v>42</v>
      </c>
      <c r="AH27" s="6251"/>
      <c r="AI27" s="6252"/>
      <c r="AJ27" s="6252"/>
      <c r="AK27" s="6252"/>
      <c r="AL27" s="6252"/>
      <c r="AM27" s="6252"/>
      <c r="AN27" s="6252"/>
      <c r="AO27" s="6252"/>
      <c r="AP27" s="6252"/>
      <c r="AQ27" s="6266"/>
      <c r="AR27" s="3608"/>
      <c r="AS27" s="3617"/>
      <c r="AT27" s="3617"/>
      <c r="AU27" s="6189"/>
      <c r="AV27" s="6190"/>
      <c r="AW27" s="6190"/>
      <c r="AX27" s="6190"/>
      <c r="AY27" s="6190"/>
      <c r="AZ27" s="6190"/>
      <c r="BA27" s="6190"/>
      <c r="BB27" s="6190"/>
      <c r="BC27" s="6190"/>
      <c r="BD27" s="6191"/>
      <c r="BE27" s="6258"/>
      <c r="BF27" s="6258"/>
      <c r="BG27" s="6258"/>
      <c r="BH27" s="6258"/>
      <c r="BI27" s="6258"/>
      <c r="BJ27" s="6258"/>
      <c r="BK27" s="6259"/>
      <c r="BL27" s="6233"/>
      <c r="BM27" s="6234"/>
      <c r="BN27" s="3607">
        <v>25</v>
      </c>
    </row>
    <row r="28" spans="1:66" ht="23.1" customHeight="1" thickTop="1" thickBot="1">
      <c r="A28" s="6209" t="s">
        <v>3548</v>
      </c>
      <c r="B28" s="6211" t="s">
        <v>3549</v>
      </c>
      <c r="C28" s="6211"/>
      <c r="D28" s="6211"/>
      <c r="E28" s="6211"/>
      <c r="F28" s="6211"/>
      <c r="G28" s="6211"/>
      <c r="H28" s="6211"/>
      <c r="I28" s="6211"/>
      <c r="J28" s="6212"/>
      <c r="K28" s="3598"/>
      <c r="L28" s="3599"/>
      <c r="M28" s="3609"/>
      <c r="N28" s="6215"/>
      <c r="O28" s="6216"/>
      <c r="P28" s="6216"/>
      <c r="Q28" s="6216"/>
      <c r="R28" s="6216"/>
      <c r="S28" s="6216"/>
      <c r="T28" s="6216"/>
      <c r="U28" s="6216"/>
      <c r="V28" s="6216"/>
      <c r="W28" s="6217"/>
      <c r="X28" s="3600"/>
      <c r="Y28" s="3601"/>
      <c r="Z28" s="3601"/>
      <c r="AA28" s="3601"/>
      <c r="AB28" s="3601"/>
      <c r="AC28" s="3601"/>
      <c r="AD28" s="3601"/>
      <c r="AE28" s="6218"/>
      <c r="AF28" s="6219"/>
      <c r="AG28" s="3602"/>
      <c r="AH28" s="6209" t="s">
        <v>3550</v>
      </c>
      <c r="AI28" s="6211" t="s">
        <v>3551</v>
      </c>
      <c r="AJ28" s="6211"/>
      <c r="AK28" s="6211"/>
      <c r="AL28" s="6211"/>
      <c r="AM28" s="6211"/>
      <c r="AN28" s="6211"/>
      <c r="AO28" s="6211"/>
      <c r="AP28" s="6211"/>
      <c r="AQ28" s="6265"/>
      <c r="AR28" s="3610"/>
      <c r="AS28" s="3136"/>
      <c r="AT28" s="3611"/>
      <c r="AU28" s="3612"/>
      <c r="AV28" s="3613"/>
      <c r="AW28" s="3613"/>
      <c r="AX28" s="3613"/>
      <c r="AY28" s="3613"/>
      <c r="AZ28" s="3613"/>
      <c r="BA28" s="3613"/>
      <c r="BB28" s="3613"/>
      <c r="BC28" s="3613"/>
      <c r="BD28" s="3614"/>
      <c r="BE28" s="3600"/>
      <c r="BF28" s="3604"/>
      <c r="BG28" s="3604"/>
      <c r="BH28" s="3604"/>
      <c r="BI28" s="3604"/>
      <c r="BJ28" s="3604"/>
      <c r="BK28" s="3604"/>
      <c r="BL28" s="3620"/>
      <c r="BM28" s="3621"/>
      <c r="BN28" s="3602"/>
    </row>
    <row r="29" spans="1:66" ht="23.1" customHeight="1" thickTop="1" thickBot="1">
      <c r="A29" s="6251"/>
      <c r="B29" s="6252"/>
      <c r="C29" s="6252"/>
      <c r="D29" s="6252"/>
      <c r="E29" s="6252"/>
      <c r="F29" s="6252"/>
      <c r="G29" s="6252"/>
      <c r="H29" s="6252"/>
      <c r="I29" s="6252"/>
      <c r="J29" s="6253"/>
      <c r="K29" s="3605"/>
      <c r="L29" s="3606"/>
      <c r="M29" s="3606"/>
      <c r="N29" s="6255"/>
      <c r="O29" s="6256"/>
      <c r="P29" s="6256"/>
      <c r="Q29" s="6256"/>
      <c r="R29" s="6256"/>
      <c r="S29" s="6256"/>
      <c r="T29" s="6256"/>
      <c r="U29" s="6256"/>
      <c r="V29" s="6256"/>
      <c r="W29" s="6257"/>
      <c r="X29" s="6258"/>
      <c r="Y29" s="6258"/>
      <c r="Z29" s="6258"/>
      <c r="AA29" s="6258"/>
      <c r="AB29" s="6258"/>
      <c r="AC29" s="6258"/>
      <c r="AD29" s="6259"/>
      <c r="AE29" s="6181"/>
      <c r="AF29" s="6182"/>
      <c r="AG29" s="3607" t="s">
        <v>317</v>
      </c>
      <c r="AH29" s="6251"/>
      <c r="AI29" s="6252"/>
      <c r="AJ29" s="6252"/>
      <c r="AK29" s="6252"/>
      <c r="AL29" s="6252"/>
      <c r="AM29" s="6252"/>
      <c r="AN29" s="6252"/>
      <c r="AO29" s="6252"/>
      <c r="AP29" s="6252"/>
      <c r="AQ29" s="6266"/>
      <c r="AR29" s="3608"/>
      <c r="AS29" s="3617"/>
      <c r="AT29" s="3617"/>
      <c r="AU29" s="6189"/>
      <c r="AV29" s="6190"/>
      <c r="AW29" s="6190"/>
      <c r="AX29" s="6190"/>
      <c r="AY29" s="6190"/>
      <c r="AZ29" s="6190"/>
      <c r="BA29" s="6190"/>
      <c r="BB29" s="6190"/>
      <c r="BC29" s="6190"/>
      <c r="BD29" s="6191"/>
      <c r="BE29" s="6258"/>
      <c r="BF29" s="6258"/>
      <c r="BG29" s="6258"/>
      <c r="BH29" s="6258"/>
      <c r="BI29" s="6258"/>
      <c r="BJ29" s="6258"/>
      <c r="BK29" s="6259"/>
      <c r="BL29" s="6181"/>
      <c r="BM29" s="6182"/>
      <c r="BN29" s="3607">
        <v>26</v>
      </c>
    </row>
    <row r="30" spans="1:66" ht="23.1" customHeight="1" thickTop="1" thickBot="1">
      <c r="A30" s="6209" t="s">
        <v>3552</v>
      </c>
      <c r="B30" s="6211" t="s">
        <v>3553</v>
      </c>
      <c r="C30" s="6211"/>
      <c r="D30" s="6211"/>
      <c r="E30" s="6211"/>
      <c r="F30" s="6211"/>
      <c r="G30" s="6211"/>
      <c r="H30" s="6211"/>
      <c r="I30" s="6211"/>
      <c r="J30" s="6212"/>
      <c r="K30" s="3598"/>
      <c r="L30" s="3599"/>
      <c r="M30" s="3609"/>
      <c r="N30" s="6215"/>
      <c r="O30" s="6216"/>
      <c r="P30" s="6216"/>
      <c r="Q30" s="6216"/>
      <c r="R30" s="6216"/>
      <c r="S30" s="6216"/>
      <c r="T30" s="6216"/>
      <c r="U30" s="6216"/>
      <c r="V30" s="6216"/>
      <c r="W30" s="6217"/>
      <c r="X30" s="3600"/>
      <c r="Y30" s="3601"/>
      <c r="Z30" s="3601"/>
      <c r="AA30" s="3601"/>
      <c r="AB30" s="3601"/>
      <c r="AC30" s="3601"/>
      <c r="AD30" s="3601"/>
      <c r="AE30" s="6218"/>
      <c r="AF30" s="6219"/>
      <c r="AG30" s="3602"/>
      <c r="AH30" s="6209" t="s">
        <v>3554</v>
      </c>
      <c r="AI30" s="6211" t="s">
        <v>3555</v>
      </c>
      <c r="AJ30" s="6211"/>
      <c r="AK30" s="6211"/>
      <c r="AL30" s="6211"/>
      <c r="AM30" s="6211"/>
      <c r="AN30" s="6211"/>
      <c r="AO30" s="6211"/>
      <c r="AP30" s="6211"/>
      <c r="AQ30" s="6265"/>
      <c r="AR30" s="3610"/>
      <c r="AS30" s="3136"/>
      <c r="AT30" s="3611"/>
      <c r="AU30" s="3612"/>
      <c r="AV30" s="3613"/>
      <c r="AW30" s="3613"/>
      <c r="AX30" s="3613"/>
      <c r="AY30" s="3613"/>
      <c r="AZ30" s="3613"/>
      <c r="BA30" s="3613"/>
      <c r="BB30" s="3613"/>
      <c r="BC30" s="3613"/>
      <c r="BD30" s="3614"/>
      <c r="BE30" s="3600"/>
      <c r="BF30" s="3604"/>
      <c r="BG30" s="3604"/>
      <c r="BH30" s="3604"/>
      <c r="BI30" s="3604"/>
      <c r="BJ30" s="3604"/>
      <c r="BK30" s="3604"/>
      <c r="BL30" s="3622"/>
      <c r="BM30" s="3623"/>
      <c r="BN30" s="3602"/>
    </row>
    <row r="31" spans="1:66" ht="23.1" customHeight="1" thickTop="1" thickBot="1">
      <c r="A31" s="6251"/>
      <c r="B31" s="6252"/>
      <c r="C31" s="6252"/>
      <c r="D31" s="6252"/>
      <c r="E31" s="6252"/>
      <c r="F31" s="6252"/>
      <c r="G31" s="6252"/>
      <c r="H31" s="6252"/>
      <c r="I31" s="6252"/>
      <c r="J31" s="6253"/>
      <c r="K31" s="3605"/>
      <c r="L31" s="3606"/>
      <c r="M31" s="3606"/>
      <c r="N31" s="6255"/>
      <c r="O31" s="6256"/>
      <c r="P31" s="6256"/>
      <c r="Q31" s="6256"/>
      <c r="R31" s="6256"/>
      <c r="S31" s="6256"/>
      <c r="T31" s="6256"/>
      <c r="U31" s="6256"/>
      <c r="V31" s="6256"/>
      <c r="W31" s="6257"/>
      <c r="X31" s="6258"/>
      <c r="Y31" s="6258"/>
      <c r="Z31" s="6258"/>
      <c r="AA31" s="6258"/>
      <c r="AB31" s="6258"/>
      <c r="AC31" s="6258"/>
      <c r="AD31" s="6259"/>
      <c r="AE31" s="6181"/>
      <c r="AF31" s="6182"/>
      <c r="AG31" s="3624">
        <v>11</v>
      </c>
      <c r="AH31" s="6251"/>
      <c r="AI31" s="6252"/>
      <c r="AJ31" s="6252"/>
      <c r="AK31" s="6252"/>
      <c r="AL31" s="6252"/>
      <c r="AM31" s="6252"/>
      <c r="AN31" s="6252"/>
      <c r="AO31" s="6252"/>
      <c r="AP31" s="6252"/>
      <c r="AQ31" s="6266"/>
      <c r="AR31" s="3608"/>
      <c r="AS31" s="3617"/>
      <c r="AT31" s="3617"/>
      <c r="AU31" s="6189"/>
      <c r="AV31" s="6190"/>
      <c r="AW31" s="6190"/>
      <c r="AX31" s="6190"/>
      <c r="AY31" s="6190"/>
      <c r="AZ31" s="6190"/>
      <c r="BA31" s="6190"/>
      <c r="BB31" s="6190"/>
      <c r="BC31" s="6190"/>
      <c r="BD31" s="6191"/>
      <c r="BE31" s="6258"/>
      <c r="BF31" s="6258"/>
      <c r="BG31" s="6258"/>
      <c r="BH31" s="6258"/>
      <c r="BI31" s="6258"/>
      <c r="BJ31" s="6258"/>
      <c r="BK31" s="6259"/>
      <c r="BL31" s="6181"/>
      <c r="BM31" s="6182"/>
      <c r="BN31" s="3607">
        <v>27</v>
      </c>
    </row>
    <row r="32" spans="1:66" ht="23.1" customHeight="1" thickTop="1" thickBot="1">
      <c r="A32" s="6209" t="s">
        <v>3556</v>
      </c>
      <c r="B32" s="6211" t="s">
        <v>3557</v>
      </c>
      <c r="C32" s="6211"/>
      <c r="D32" s="6211"/>
      <c r="E32" s="6211"/>
      <c r="F32" s="6211"/>
      <c r="G32" s="6211"/>
      <c r="H32" s="6211"/>
      <c r="I32" s="6211"/>
      <c r="J32" s="6212"/>
      <c r="K32" s="3598"/>
      <c r="L32" s="3599"/>
      <c r="M32" s="3609"/>
      <c r="N32" s="6215"/>
      <c r="O32" s="6216"/>
      <c r="P32" s="6216"/>
      <c r="Q32" s="6216"/>
      <c r="R32" s="6216"/>
      <c r="S32" s="6216"/>
      <c r="T32" s="6216"/>
      <c r="U32" s="6216"/>
      <c r="V32" s="6216"/>
      <c r="W32" s="6217"/>
      <c r="X32" s="3600"/>
      <c r="Y32" s="3601"/>
      <c r="Z32" s="3601"/>
      <c r="AA32" s="3601"/>
      <c r="AB32" s="3601"/>
      <c r="AC32" s="3601"/>
      <c r="AD32" s="3601"/>
      <c r="AE32" s="6218"/>
      <c r="AF32" s="6219"/>
      <c r="AG32" s="3602"/>
      <c r="AH32" s="6209" t="s">
        <v>3558</v>
      </c>
      <c r="AI32" s="6211" t="s">
        <v>3559</v>
      </c>
      <c r="AJ32" s="6211"/>
      <c r="AK32" s="6211"/>
      <c r="AL32" s="6211"/>
      <c r="AM32" s="6211"/>
      <c r="AN32" s="6211"/>
      <c r="AO32" s="6211"/>
      <c r="AP32" s="6211"/>
      <c r="AQ32" s="6265"/>
      <c r="AR32" s="3610"/>
      <c r="AS32" s="3136"/>
      <c r="AT32" s="3611"/>
      <c r="AU32" s="3612"/>
      <c r="AV32" s="3613"/>
      <c r="AW32" s="3613"/>
      <c r="AX32" s="3613"/>
      <c r="AY32" s="3613"/>
      <c r="AZ32" s="3613"/>
      <c r="BA32" s="3613"/>
      <c r="BB32" s="3613"/>
      <c r="BC32" s="3613"/>
      <c r="BD32" s="3614"/>
      <c r="BE32" s="3600"/>
      <c r="BF32" s="3604"/>
      <c r="BG32" s="3604"/>
      <c r="BH32" s="3604"/>
      <c r="BI32" s="3604"/>
      <c r="BJ32" s="3604"/>
      <c r="BK32" s="3604"/>
      <c r="BL32" s="3622"/>
      <c r="BM32" s="3623"/>
      <c r="BN32" s="3602"/>
    </row>
    <row r="33" spans="1:66" ht="23.1" customHeight="1" thickTop="1" thickBot="1">
      <c r="A33" s="6251"/>
      <c r="B33" s="6252"/>
      <c r="C33" s="6252"/>
      <c r="D33" s="6252"/>
      <c r="E33" s="6252"/>
      <c r="F33" s="6252"/>
      <c r="G33" s="6252"/>
      <c r="H33" s="6252"/>
      <c r="I33" s="6252"/>
      <c r="J33" s="6253"/>
      <c r="K33" s="3605"/>
      <c r="L33" s="3606"/>
      <c r="M33" s="3606"/>
      <c r="N33" s="6255"/>
      <c r="O33" s="6256"/>
      <c r="P33" s="6256"/>
      <c r="Q33" s="6256"/>
      <c r="R33" s="6256"/>
      <c r="S33" s="6256"/>
      <c r="T33" s="6256"/>
      <c r="U33" s="6256"/>
      <c r="V33" s="6256"/>
      <c r="W33" s="6257"/>
      <c r="X33" s="6258"/>
      <c r="Y33" s="6258"/>
      <c r="Z33" s="6258"/>
      <c r="AA33" s="6258"/>
      <c r="AB33" s="6258"/>
      <c r="AC33" s="6258"/>
      <c r="AD33" s="6259"/>
      <c r="AE33" s="6181"/>
      <c r="AF33" s="6182"/>
      <c r="AG33" s="3624">
        <v>12</v>
      </c>
      <c r="AH33" s="6210"/>
      <c r="AI33" s="6213"/>
      <c r="AJ33" s="6213"/>
      <c r="AK33" s="6213"/>
      <c r="AL33" s="6213"/>
      <c r="AM33" s="6213"/>
      <c r="AN33" s="6213"/>
      <c r="AO33" s="6213"/>
      <c r="AP33" s="6213"/>
      <c r="AQ33" s="6263"/>
      <c r="AR33" s="3608"/>
      <c r="AS33" s="3617"/>
      <c r="AT33" s="3617"/>
      <c r="AU33" s="6189"/>
      <c r="AV33" s="6190"/>
      <c r="AW33" s="6190"/>
      <c r="AX33" s="6190"/>
      <c r="AY33" s="6190"/>
      <c r="AZ33" s="6190"/>
      <c r="BA33" s="6190"/>
      <c r="BB33" s="6190"/>
      <c r="BC33" s="6190"/>
      <c r="BD33" s="6191"/>
      <c r="BE33" s="6258"/>
      <c r="BF33" s="6258"/>
      <c r="BG33" s="6258"/>
      <c r="BH33" s="6258"/>
      <c r="BI33" s="6258"/>
      <c r="BJ33" s="6258"/>
      <c r="BK33" s="6259"/>
      <c r="BL33" s="6181"/>
      <c r="BM33" s="6182"/>
      <c r="BN33" s="3624">
        <v>28</v>
      </c>
    </row>
    <row r="34" spans="1:66" ht="23.1" customHeight="1" thickTop="1" thickBot="1">
      <c r="A34" s="6209" t="s">
        <v>3560</v>
      </c>
      <c r="B34" s="6211" t="s">
        <v>3561</v>
      </c>
      <c r="C34" s="6211"/>
      <c r="D34" s="6211"/>
      <c r="E34" s="6211"/>
      <c r="F34" s="6211"/>
      <c r="G34" s="6211"/>
      <c r="H34" s="6211"/>
      <c r="I34" s="6211"/>
      <c r="J34" s="6212"/>
      <c r="K34" s="3598"/>
      <c r="L34" s="3599"/>
      <c r="M34" s="3609"/>
      <c r="N34" s="6215"/>
      <c r="O34" s="6216"/>
      <c r="P34" s="6216"/>
      <c r="Q34" s="6216"/>
      <c r="R34" s="6216"/>
      <c r="S34" s="6216"/>
      <c r="T34" s="6216"/>
      <c r="U34" s="6216"/>
      <c r="V34" s="6216"/>
      <c r="W34" s="6217"/>
      <c r="X34" s="3600"/>
      <c r="Y34" s="3601"/>
      <c r="Z34" s="3601"/>
      <c r="AA34" s="3601"/>
      <c r="AB34" s="3601"/>
      <c r="AC34" s="3601"/>
      <c r="AD34" s="3601"/>
      <c r="AE34" s="6218"/>
      <c r="AF34" s="6219"/>
      <c r="AG34" s="3602"/>
      <c r="AH34" s="6254" t="s">
        <v>29</v>
      </c>
      <c r="AI34" s="6222" t="s">
        <v>3562</v>
      </c>
      <c r="AJ34" s="6222"/>
      <c r="AK34" s="6222"/>
      <c r="AL34" s="6222"/>
      <c r="AM34" s="6222"/>
      <c r="AN34" s="6222"/>
      <c r="AO34" s="6222"/>
      <c r="AP34" s="6222"/>
      <c r="AQ34" s="6223"/>
      <c r="AR34" s="3136"/>
      <c r="AS34" s="3136"/>
      <c r="AT34" s="3611"/>
      <c r="AU34" s="3612"/>
      <c r="AV34" s="3613"/>
      <c r="AW34" s="3613"/>
      <c r="AX34" s="3613"/>
      <c r="AY34" s="3613"/>
      <c r="AZ34" s="3613"/>
      <c r="BA34" s="3613"/>
      <c r="BB34" s="3613"/>
      <c r="BC34" s="3613"/>
      <c r="BD34" s="3614"/>
      <c r="BE34" s="3600"/>
      <c r="BF34" s="3604"/>
      <c r="BG34" s="3604"/>
      <c r="BH34" s="3604"/>
      <c r="BI34" s="3604"/>
      <c r="BJ34" s="3604"/>
      <c r="BK34" s="3604"/>
      <c r="BL34" s="3622"/>
      <c r="BM34" s="3623"/>
      <c r="BN34" s="3602"/>
    </row>
    <row r="35" spans="1:66" ht="23.1" customHeight="1" thickTop="1" thickBot="1">
      <c r="A35" s="6251"/>
      <c r="B35" s="6252"/>
      <c r="C35" s="6252"/>
      <c r="D35" s="6252"/>
      <c r="E35" s="6252"/>
      <c r="F35" s="6252"/>
      <c r="G35" s="6252"/>
      <c r="H35" s="6252"/>
      <c r="I35" s="6252"/>
      <c r="J35" s="6253"/>
      <c r="K35" s="3605"/>
      <c r="L35" s="3606"/>
      <c r="M35" s="3606"/>
      <c r="N35" s="6255"/>
      <c r="O35" s="6256"/>
      <c r="P35" s="6256"/>
      <c r="Q35" s="6256"/>
      <c r="R35" s="6256"/>
      <c r="S35" s="6256"/>
      <c r="T35" s="6256"/>
      <c r="U35" s="6256"/>
      <c r="V35" s="6256"/>
      <c r="W35" s="6257"/>
      <c r="X35" s="6258"/>
      <c r="Y35" s="6258"/>
      <c r="Z35" s="6258"/>
      <c r="AA35" s="6258"/>
      <c r="AB35" s="6258"/>
      <c r="AC35" s="6258"/>
      <c r="AD35" s="6259"/>
      <c r="AE35" s="6181"/>
      <c r="AF35" s="6182"/>
      <c r="AG35" s="3624">
        <v>13</v>
      </c>
      <c r="AH35" s="6254"/>
      <c r="AI35" s="6222"/>
      <c r="AJ35" s="6222"/>
      <c r="AK35" s="6222"/>
      <c r="AL35" s="6222"/>
      <c r="AM35" s="6222"/>
      <c r="AN35" s="6222"/>
      <c r="AO35" s="6222"/>
      <c r="AP35" s="6222"/>
      <c r="AQ35" s="6223"/>
      <c r="AR35" s="3625"/>
      <c r="AS35" s="3617"/>
      <c r="AT35" s="3617"/>
      <c r="AU35" s="6189"/>
      <c r="AV35" s="6190"/>
      <c r="AW35" s="6190"/>
      <c r="AX35" s="6190"/>
      <c r="AY35" s="6190"/>
      <c r="AZ35" s="6190"/>
      <c r="BA35" s="6190"/>
      <c r="BB35" s="6190"/>
      <c r="BC35" s="6190"/>
      <c r="BD35" s="6191"/>
      <c r="BE35" s="6192"/>
      <c r="BF35" s="6192"/>
      <c r="BG35" s="6192"/>
      <c r="BH35" s="6192"/>
      <c r="BI35" s="6192"/>
      <c r="BJ35" s="6192"/>
      <c r="BK35" s="6193"/>
      <c r="BL35" s="6181"/>
      <c r="BM35" s="6182"/>
      <c r="BN35" s="3624">
        <v>30</v>
      </c>
    </row>
    <row r="36" spans="1:66" ht="23.1" customHeight="1" thickTop="1" thickBot="1">
      <c r="A36" s="6260" t="s">
        <v>3563</v>
      </c>
      <c r="B36" s="6211" t="s">
        <v>3564</v>
      </c>
      <c r="C36" s="6211"/>
      <c r="D36" s="6211"/>
      <c r="E36" s="6211"/>
      <c r="F36" s="6211"/>
      <c r="G36" s="6211"/>
      <c r="H36" s="6211"/>
      <c r="I36" s="6211"/>
      <c r="J36" s="6212"/>
      <c r="K36" s="3598"/>
      <c r="L36" s="3599"/>
      <c r="M36" s="3609"/>
      <c r="N36" s="6215"/>
      <c r="O36" s="6216"/>
      <c r="P36" s="6216"/>
      <c r="Q36" s="6216"/>
      <c r="R36" s="6216"/>
      <c r="S36" s="6216"/>
      <c r="T36" s="6216"/>
      <c r="U36" s="6216"/>
      <c r="V36" s="6216"/>
      <c r="W36" s="6217"/>
      <c r="X36" s="3600"/>
      <c r="Y36" s="3601"/>
      <c r="Z36" s="3601"/>
      <c r="AA36" s="3601"/>
      <c r="AB36" s="3601"/>
      <c r="AC36" s="3601"/>
      <c r="AD36" s="3601"/>
      <c r="AE36" s="6218"/>
      <c r="AF36" s="6219"/>
      <c r="AG36" s="3602"/>
      <c r="AH36" s="6254" t="s">
        <v>30</v>
      </c>
      <c r="AI36" s="6222" t="s">
        <v>3562</v>
      </c>
      <c r="AJ36" s="6222"/>
      <c r="AK36" s="6222"/>
      <c r="AL36" s="6222"/>
      <c r="AM36" s="6222"/>
      <c r="AN36" s="6222"/>
      <c r="AO36" s="6222"/>
      <c r="AP36" s="6222"/>
      <c r="AQ36" s="6223"/>
      <c r="AR36" s="3136"/>
      <c r="AS36" s="3136"/>
      <c r="AT36" s="3611"/>
      <c r="AU36" s="3612"/>
      <c r="AV36" s="3613"/>
      <c r="AW36" s="3613"/>
      <c r="AX36" s="3613"/>
      <c r="AY36" s="3613"/>
      <c r="AZ36" s="3613"/>
      <c r="BA36" s="3613"/>
      <c r="BB36" s="3613"/>
      <c r="BC36" s="3613"/>
      <c r="BD36" s="3614"/>
      <c r="BE36" s="3600"/>
      <c r="BF36" s="3601"/>
      <c r="BG36" s="3601"/>
      <c r="BH36" s="3601"/>
      <c r="BI36" s="3601"/>
      <c r="BJ36" s="3601"/>
      <c r="BK36" s="3601"/>
      <c r="BL36" s="3622"/>
      <c r="BM36" s="3623"/>
      <c r="BN36" s="3602"/>
    </row>
    <row r="37" spans="1:66" ht="23.1" customHeight="1" thickTop="1" thickBot="1">
      <c r="A37" s="6261"/>
      <c r="B37" s="6252"/>
      <c r="C37" s="6252"/>
      <c r="D37" s="6252"/>
      <c r="E37" s="6252"/>
      <c r="F37" s="6252"/>
      <c r="G37" s="6252"/>
      <c r="H37" s="6252"/>
      <c r="I37" s="6252"/>
      <c r="J37" s="6253"/>
      <c r="K37" s="3605"/>
      <c r="L37" s="3606"/>
      <c r="M37" s="3606"/>
      <c r="N37" s="6255"/>
      <c r="O37" s="6256"/>
      <c r="P37" s="6256"/>
      <c r="Q37" s="6256"/>
      <c r="R37" s="6256"/>
      <c r="S37" s="6256"/>
      <c r="T37" s="6256"/>
      <c r="U37" s="6256"/>
      <c r="V37" s="6256"/>
      <c r="W37" s="6257"/>
      <c r="X37" s="6258"/>
      <c r="Y37" s="6258"/>
      <c r="Z37" s="6258"/>
      <c r="AA37" s="6258"/>
      <c r="AB37" s="6258"/>
      <c r="AC37" s="6258"/>
      <c r="AD37" s="6259"/>
      <c r="AE37" s="6181"/>
      <c r="AF37" s="6182"/>
      <c r="AG37" s="3624">
        <v>14</v>
      </c>
      <c r="AH37" s="6262"/>
      <c r="AI37" s="6224"/>
      <c r="AJ37" s="6224"/>
      <c r="AK37" s="6224"/>
      <c r="AL37" s="6224"/>
      <c r="AM37" s="6224"/>
      <c r="AN37" s="6224"/>
      <c r="AO37" s="6224"/>
      <c r="AP37" s="6224"/>
      <c r="AQ37" s="6225"/>
      <c r="AR37" s="3625"/>
      <c r="AS37" s="3617"/>
      <c r="AT37" s="3617"/>
      <c r="AU37" s="6189"/>
      <c r="AV37" s="6190"/>
      <c r="AW37" s="6190"/>
      <c r="AX37" s="6190"/>
      <c r="AY37" s="6190"/>
      <c r="AZ37" s="6190"/>
      <c r="BA37" s="6190"/>
      <c r="BB37" s="6190"/>
      <c r="BC37" s="6190"/>
      <c r="BD37" s="6191"/>
      <c r="BE37" s="6192"/>
      <c r="BF37" s="6192"/>
      <c r="BG37" s="6192"/>
      <c r="BH37" s="6192"/>
      <c r="BI37" s="6192"/>
      <c r="BJ37" s="6192"/>
      <c r="BK37" s="6193"/>
      <c r="BL37" s="6181"/>
      <c r="BM37" s="6182"/>
      <c r="BN37" s="3624">
        <v>31</v>
      </c>
    </row>
    <row r="38" spans="1:66" ht="23.1" customHeight="1" thickTop="1" thickBot="1">
      <c r="A38" s="6209" t="s">
        <v>3565</v>
      </c>
      <c r="B38" s="6211" t="s">
        <v>3566</v>
      </c>
      <c r="C38" s="6211"/>
      <c r="D38" s="6211"/>
      <c r="E38" s="6211"/>
      <c r="F38" s="6211"/>
      <c r="G38" s="6211"/>
      <c r="H38" s="6211"/>
      <c r="I38" s="6211"/>
      <c r="J38" s="6212"/>
      <c r="K38" s="3598"/>
      <c r="L38" s="3599"/>
      <c r="M38" s="3609"/>
      <c r="N38" s="6215"/>
      <c r="O38" s="6216"/>
      <c r="P38" s="6216"/>
      <c r="Q38" s="6216"/>
      <c r="R38" s="6216"/>
      <c r="S38" s="6216"/>
      <c r="T38" s="6216"/>
      <c r="U38" s="6216"/>
      <c r="V38" s="6216"/>
      <c r="W38" s="6217"/>
      <c r="X38" s="3600"/>
      <c r="Y38" s="3601"/>
      <c r="Z38" s="3601"/>
      <c r="AA38" s="3601"/>
      <c r="AB38" s="3601"/>
      <c r="AC38" s="3601"/>
      <c r="AD38" s="3601"/>
      <c r="AE38" s="6218"/>
      <c r="AF38" s="6219"/>
      <c r="AG38" s="3602"/>
      <c r="AH38" s="6264">
        <v>14.26</v>
      </c>
      <c r="AI38" s="6196" t="s">
        <v>3567</v>
      </c>
      <c r="AJ38" s="6196"/>
      <c r="AK38" s="6196"/>
      <c r="AL38" s="6196"/>
      <c r="AM38" s="6196"/>
      <c r="AN38" s="6196"/>
      <c r="AO38" s="6196"/>
      <c r="AP38" s="6196"/>
      <c r="AQ38" s="6207"/>
      <c r="AR38" s="3136"/>
      <c r="AS38" s="3136"/>
      <c r="AT38" s="3611"/>
      <c r="AU38" s="3612"/>
      <c r="AV38" s="3613"/>
      <c r="AW38" s="3613"/>
      <c r="AX38" s="3613"/>
      <c r="AY38" s="3613"/>
      <c r="AZ38" s="3613"/>
      <c r="BA38" s="3613"/>
      <c r="BB38" s="3613"/>
      <c r="BC38" s="3613"/>
      <c r="BD38" s="3614"/>
      <c r="BE38" s="3600"/>
      <c r="BF38" s="3604"/>
      <c r="BG38" s="3604"/>
      <c r="BH38" s="3604"/>
      <c r="BI38" s="3604"/>
      <c r="BJ38" s="3604"/>
      <c r="BK38" s="3604"/>
      <c r="BL38" s="3622"/>
      <c r="BM38" s="3623"/>
      <c r="BN38" s="3602"/>
    </row>
    <row r="39" spans="1:66" ht="23.1" customHeight="1" thickTop="1" thickBot="1">
      <c r="A39" s="6251"/>
      <c r="B39" s="6252"/>
      <c r="C39" s="6252"/>
      <c r="D39" s="6252"/>
      <c r="E39" s="6252"/>
      <c r="F39" s="6252"/>
      <c r="G39" s="6252"/>
      <c r="H39" s="6252"/>
      <c r="I39" s="6252"/>
      <c r="J39" s="6253"/>
      <c r="K39" s="3605"/>
      <c r="L39" s="3606"/>
      <c r="M39" s="3606"/>
      <c r="N39" s="6255"/>
      <c r="O39" s="6256"/>
      <c r="P39" s="6256"/>
      <c r="Q39" s="6256"/>
      <c r="R39" s="6256"/>
      <c r="S39" s="6256"/>
      <c r="T39" s="6256"/>
      <c r="U39" s="6256"/>
      <c r="V39" s="6256"/>
      <c r="W39" s="6257"/>
      <c r="X39" s="6258"/>
      <c r="Y39" s="6258"/>
      <c r="Z39" s="6258"/>
      <c r="AA39" s="6258"/>
      <c r="AB39" s="6258"/>
      <c r="AC39" s="6258"/>
      <c r="AD39" s="6259"/>
      <c r="AE39" s="6181"/>
      <c r="AF39" s="6182"/>
      <c r="AG39" s="3624">
        <v>15</v>
      </c>
      <c r="AH39" s="6254"/>
      <c r="AI39" s="6213"/>
      <c r="AJ39" s="6213"/>
      <c r="AK39" s="6213"/>
      <c r="AL39" s="6213"/>
      <c r="AM39" s="6213"/>
      <c r="AN39" s="6213"/>
      <c r="AO39" s="6213"/>
      <c r="AP39" s="6213"/>
      <c r="AQ39" s="6263"/>
      <c r="AR39" s="3625"/>
      <c r="AS39" s="3617"/>
      <c r="AT39" s="3617"/>
      <c r="AU39" s="6189"/>
      <c r="AV39" s="6190"/>
      <c r="AW39" s="6190"/>
      <c r="AX39" s="6190"/>
      <c r="AY39" s="6190"/>
      <c r="AZ39" s="6190"/>
      <c r="BA39" s="6190"/>
      <c r="BB39" s="6190"/>
      <c r="BC39" s="6190"/>
      <c r="BD39" s="6191"/>
      <c r="BE39" s="6258"/>
      <c r="BF39" s="6258"/>
      <c r="BG39" s="6258"/>
      <c r="BH39" s="6258"/>
      <c r="BI39" s="6258"/>
      <c r="BJ39" s="6258"/>
      <c r="BK39" s="6259"/>
      <c r="BL39" s="6181"/>
      <c r="BM39" s="6182"/>
      <c r="BN39" s="3624">
        <v>29</v>
      </c>
    </row>
    <row r="40" spans="1:66" ht="23.1" customHeight="1" thickTop="1" thickBot="1">
      <c r="A40" s="6209" t="s">
        <v>3568</v>
      </c>
      <c r="B40" s="6211" t="s">
        <v>3569</v>
      </c>
      <c r="C40" s="6211"/>
      <c r="D40" s="6211"/>
      <c r="E40" s="6211"/>
      <c r="F40" s="6211"/>
      <c r="G40" s="6211"/>
      <c r="H40" s="6211"/>
      <c r="I40" s="6211"/>
      <c r="J40" s="6212"/>
      <c r="K40" s="3598"/>
      <c r="L40" s="3599"/>
      <c r="M40" s="3609"/>
      <c r="N40" s="6215"/>
      <c r="O40" s="6216"/>
      <c r="P40" s="6216"/>
      <c r="Q40" s="6216"/>
      <c r="R40" s="6216"/>
      <c r="S40" s="6216"/>
      <c r="T40" s="6216"/>
      <c r="U40" s="6216"/>
      <c r="V40" s="6216"/>
      <c r="W40" s="6217"/>
      <c r="X40" s="3600"/>
      <c r="Y40" s="3601"/>
      <c r="Z40" s="3601"/>
      <c r="AA40" s="3601"/>
      <c r="AB40" s="3601"/>
      <c r="AC40" s="3601"/>
      <c r="AD40" s="3601"/>
      <c r="AE40" s="6218"/>
      <c r="AF40" s="6219"/>
      <c r="AG40" s="3602"/>
      <c r="AH40" s="6254" t="s">
        <v>29</v>
      </c>
      <c r="AI40" s="6222" t="s">
        <v>3562</v>
      </c>
      <c r="AJ40" s="6222"/>
      <c r="AK40" s="6222"/>
      <c r="AL40" s="6222"/>
      <c r="AM40" s="6222"/>
      <c r="AN40" s="6222"/>
      <c r="AO40" s="6222"/>
      <c r="AP40" s="6222"/>
      <c r="AQ40" s="6223"/>
      <c r="AR40" s="3136"/>
      <c r="AS40" s="3136"/>
      <c r="AT40" s="3611"/>
      <c r="AU40" s="3612"/>
      <c r="AV40" s="3613"/>
      <c r="AW40" s="3613"/>
      <c r="AX40" s="3613"/>
      <c r="AY40" s="3613"/>
      <c r="AZ40" s="3613"/>
      <c r="BA40" s="3613"/>
      <c r="BB40" s="3613"/>
      <c r="BC40" s="3613"/>
      <c r="BD40" s="3614"/>
      <c r="BE40" s="3600"/>
      <c r="BF40" s="3604"/>
      <c r="BG40" s="3604"/>
      <c r="BH40" s="3604"/>
      <c r="BI40" s="3604"/>
      <c r="BJ40" s="3604"/>
      <c r="BK40" s="3604"/>
      <c r="BL40" s="3622"/>
      <c r="BM40" s="3623"/>
      <c r="BN40" s="3602"/>
    </row>
    <row r="41" spans="1:66" ht="23.1" customHeight="1" thickTop="1" thickBot="1">
      <c r="A41" s="6251"/>
      <c r="B41" s="6252"/>
      <c r="C41" s="6252"/>
      <c r="D41" s="6252"/>
      <c r="E41" s="6252"/>
      <c r="F41" s="6252"/>
      <c r="G41" s="6252"/>
      <c r="H41" s="6252"/>
      <c r="I41" s="6252"/>
      <c r="J41" s="6253"/>
      <c r="K41" s="3605"/>
      <c r="L41" s="3606"/>
      <c r="M41" s="3606"/>
      <c r="N41" s="6255"/>
      <c r="O41" s="6256"/>
      <c r="P41" s="6256"/>
      <c r="Q41" s="6256"/>
      <c r="R41" s="6256"/>
      <c r="S41" s="6256"/>
      <c r="T41" s="6256"/>
      <c r="U41" s="6256"/>
      <c r="V41" s="6256"/>
      <c r="W41" s="6257"/>
      <c r="X41" s="6258"/>
      <c r="Y41" s="6258"/>
      <c r="Z41" s="6258"/>
      <c r="AA41" s="6258"/>
      <c r="AB41" s="6258"/>
      <c r="AC41" s="6258"/>
      <c r="AD41" s="6259"/>
      <c r="AE41" s="6181"/>
      <c r="AF41" s="6182"/>
      <c r="AG41" s="3624">
        <v>16</v>
      </c>
      <c r="AH41" s="6254"/>
      <c r="AI41" s="6222"/>
      <c r="AJ41" s="6222"/>
      <c r="AK41" s="6222"/>
      <c r="AL41" s="6222"/>
      <c r="AM41" s="6222"/>
      <c r="AN41" s="6222"/>
      <c r="AO41" s="6222"/>
      <c r="AP41" s="6222"/>
      <c r="AQ41" s="6223"/>
      <c r="AR41" s="3625"/>
      <c r="AS41" s="3617"/>
      <c r="AT41" s="3617"/>
      <c r="AU41" s="6189"/>
      <c r="AV41" s="6190"/>
      <c r="AW41" s="6190"/>
      <c r="AX41" s="6190"/>
      <c r="AY41" s="6190"/>
      <c r="AZ41" s="6190"/>
      <c r="BA41" s="6190"/>
      <c r="BB41" s="6190"/>
      <c r="BC41" s="6190"/>
      <c r="BD41" s="6191"/>
      <c r="BE41" s="6192"/>
      <c r="BF41" s="6192"/>
      <c r="BG41" s="6192"/>
      <c r="BH41" s="6192"/>
      <c r="BI41" s="6192"/>
      <c r="BJ41" s="6192"/>
      <c r="BK41" s="6193"/>
      <c r="BL41" s="6181"/>
      <c r="BM41" s="6182"/>
      <c r="BN41" s="3624">
        <v>33</v>
      </c>
    </row>
    <row r="42" spans="1:66" ht="23.1" customHeight="1" thickTop="1" thickBot="1">
      <c r="A42" s="6209" t="s">
        <v>3570</v>
      </c>
      <c r="B42" s="6211" t="s">
        <v>3571</v>
      </c>
      <c r="C42" s="6211"/>
      <c r="D42" s="6211"/>
      <c r="E42" s="6211"/>
      <c r="F42" s="6211"/>
      <c r="G42" s="6211"/>
      <c r="H42" s="6211"/>
      <c r="I42" s="6211"/>
      <c r="J42" s="6212"/>
      <c r="K42" s="3598"/>
      <c r="L42" s="3599"/>
      <c r="M42" s="3609"/>
      <c r="N42" s="6215"/>
      <c r="O42" s="6216"/>
      <c r="P42" s="6216"/>
      <c r="Q42" s="6216"/>
      <c r="R42" s="6216"/>
      <c r="S42" s="6216"/>
      <c r="T42" s="6216"/>
      <c r="U42" s="6216"/>
      <c r="V42" s="6216"/>
      <c r="W42" s="6217"/>
      <c r="X42" s="3600"/>
      <c r="Y42" s="3601"/>
      <c r="Z42" s="3601"/>
      <c r="AA42" s="3601"/>
      <c r="AB42" s="3601"/>
      <c r="AC42" s="3601"/>
      <c r="AD42" s="3601"/>
      <c r="AE42" s="6218"/>
      <c r="AF42" s="6219"/>
      <c r="AG42" s="3602"/>
      <c r="AH42" s="6254" t="s">
        <v>30</v>
      </c>
      <c r="AI42" s="6222" t="s">
        <v>3562</v>
      </c>
      <c r="AJ42" s="6222"/>
      <c r="AK42" s="6222"/>
      <c r="AL42" s="6222"/>
      <c r="AM42" s="6222"/>
      <c r="AN42" s="6222"/>
      <c r="AO42" s="6222"/>
      <c r="AP42" s="6222"/>
      <c r="AQ42" s="6223"/>
      <c r="AR42" s="3136"/>
      <c r="AS42" s="3136"/>
      <c r="AT42" s="3611"/>
      <c r="AU42" s="3612"/>
      <c r="AV42" s="3613"/>
      <c r="AW42" s="3613"/>
      <c r="AX42" s="3613"/>
      <c r="AY42" s="3613"/>
      <c r="AZ42" s="3613"/>
      <c r="BA42" s="3613"/>
      <c r="BB42" s="3613"/>
      <c r="BC42" s="3613"/>
      <c r="BD42" s="3614"/>
      <c r="BE42" s="3600"/>
      <c r="BF42" s="3604"/>
      <c r="BG42" s="3604"/>
      <c r="BH42" s="3604"/>
      <c r="BI42" s="3604"/>
      <c r="BJ42" s="3604"/>
      <c r="BK42" s="3604"/>
      <c r="BL42" s="3622"/>
      <c r="BM42" s="3623"/>
      <c r="BN42" s="3602"/>
    </row>
    <row r="43" spans="1:66" ht="23.1" customHeight="1" thickTop="1" thickBot="1">
      <c r="A43" s="6251"/>
      <c r="B43" s="6252"/>
      <c r="C43" s="6252"/>
      <c r="D43" s="6252"/>
      <c r="E43" s="6252"/>
      <c r="F43" s="6252"/>
      <c r="G43" s="6252"/>
      <c r="H43" s="6252"/>
      <c r="I43" s="6252"/>
      <c r="J43" s="6253"/>
      <c r="K43" s="3605"/>
      <c r="L43" s="3606"/>
      <c r="M43" s="3606"/>
      <c r="N43" s="6255"/>
      <c r="O43" s="6256"/>
      <c r="P43" s="6256"/>
      <c r="Q43" s="6256"/>
      <c r="R43" s="6256"/>
      <c r="S43" s="6256"/>
      <c r="T43" s="6256"/>
      <c r="U43" s="6256"/>
      <c r="V43" s="6256"/>
      <c r="W43" s="6257"/>
      <c r="X43" s="6258"/>
      <c r="Y43" s="6258"/>
      <c r="Z43" s="6258"/>
      <c r="AA43" s="6258"/>
      <c r="AB43" s="6258"/>
      <c r="AC43" s="6258"/>
      <c r="AD43" s="6259"/>
      <c r="AE43" s="6181"/>
      <c r="AF43" s="6182"/>
      <c r="AG43" s="3624">
        <v>17</v>
      </c>
      <c r="AH43" s="6254"/>
      <c r="AI43" s="6222"/>
      <c r="AJ43" s="6222"/>
      <c r="AK43" s="6222"/>
      <c r="AL43" s="6222"/>
      <c r="AM43" s="6222"/>
      <c r="AN43" s="6222"/>
      <c r="AO43" s="6222"/>
      <c r="AP43" s="6222"/>
      <c r="AQ43" s="6223"/>
      <c r="AR43" s="3625"/>
      <c r="AS43" s="3617"/>
      <c r="AT43" s="3617"/>
      <c r="AU43" s="6189"/>
      <c r="AV43" s="6190"/>
      <c r="AW43" s="6190"/>
      <c r="AX43" s="6190"/>
      <c r="AY43" s="6190"/>
      <c r="AZ43" s="6190"/>
      <c r="BA43" s="6190"/>
      <c r="BB43" s="6190"/>
      <c r="BC43" s="6190"/>
      <c r="BD43" s="6191"/>
      <c r="BE43" s="6192"/>
      <c r="BF43" s="6192"/>
      <c r="BG43" s="6192"/>
      <c r="BH43" s="6192"/>
      <c r="BI43" s="6192"/>
      <c r="BJ43" s="6192"/>
      <c r="BK43" s="6193"/>
      <c r="BL43" s="6181"/>
      <c r="BM43" s="6182"/>
      <c r="BN43" s="3624">
        <v>34</v>
      </c>
    </row>
    <row r="44" spans="1:66" ht="23.1" customHeight="1" thickTop="1" thickBot="1">
      <c r="A44" s="6209" t="s">
        <v>3572</v>
      </c>
      <c r="B44" s="6211" t="s">
        <v>3573</v>
      </c>
      <c r="C44" s="6211"/>
      <c r="D44" s="6211"/>
      <c r="E44" s="6211"/>
      <c r="F44" s="6211"/>
      <c r="G44" s="6211"/>
      <c r="H44" s="6211"/>
      <c r="I44" s="6211"/>
      <c r="J44" s="6212"/>
      <c r="K44" s="3598"/>
      <c r="L44" s="3599"/>
      <c r="M44" s="3609"/>
      <c r="N44" s="6215"/>
      <c r="O44" s="6216"/>
      <c r="P44" s="6216"/>
      <c r="Q44" s="6216"/>
      <c r="R44" s="6216"/>
      <c r="S44" s="6216"/>
      <c r="T44" s="6216"/>
      <c r="U44" s="6216"/>
      <c r="V44" s="6216"/>
      <c r="W44" s="6217"/>
      <c r="X44" s="3600"/>
      <c r="Y44" s="3601"/>
      <c r="Z44" s="3601"/>
      <c r="AA44" s="3601"/>
      <c r="AB44" s="3601"/>
      <c r="AC44" s="3601"/>
      <c r="AD44" s="3601"/>
      <c r="AE44" s="6218"/>
      <c r="AF44" s="6219"/>
      <c r="AG44" s="3602"/>
      <c r="AH44" s="6220" t="s">
        <v>3574</v>
      </c>
      <c r="AI44" s="6222" t="s">
        <v>3562</v>
      </c>
      <c r="AJ44" s="6222"/>
      <c r="AK44" s="6222"/>
      <c r="AL44" s="6222"/>
      <c r="AM44" s="6222"/>
      <c r="AN44" s="6222"/>
      <c r="AO44" s="6222"/>
      <c r="AP44" s="6222"/>
      <c r="AQ44" s="6223"/>
      <c r="AR44" s="3136"/>
      <c r="AS44" s="3136"/>
      <c r="AT44" s="3611"/>
      <c r="AU44" s="3612"/>
      <c r="AV44" s="3613"/>
      <c r="AW44" s="3613"/>
      <c r="AX44" s="3613"/>
      <c r="AY44" s="3613"/>
      <c r="AZ44" s="3613"/>
      <c r="BA44" s="3613"/>
      <c r="BB44" s="3613"/>
      <c r="BC44" s="3613"/>
      <c r="BD44" s="3614"/>
      <c r="BE44" s="3600"/>
      <c r="BF44" s="3604"/>
      <c r="BG44" s="3604"/>
      <c r="BH44" s="3604"/>
      <c r="BI44" s="3604"/>
      <c r="BJ44" s="3604"/>
      <c r="BK44" s="3604"/>
      <c r="BL44" s="3622"/>
      <c r="BM44" s="3623"/>
      <c r="BN44" s="3602"/>
    </row>
    <row r="45" spans="1:66" ht="23.1" customHeight="1" thickTop="1" thickBot="1">
      <c r="A45" s="6210"/>
      <c r="B45" s="6213"/>
      <c r="C45" s="6213"/>
      <c r="D45" s="6213"/>
      <c r="E45" s="6213"/>
      <c r="F45" s="6213"/>
      <c r="G45" s="6213"/>
      <c r="H45" s="6213"/>
      <c r="I45" s="6213"/>
      <c r="J45" s="6214"/>
      <c r="K45" s="3626"/>
      <c r="N45" s="6226"/>
      <c r="O45" s="6227"/>
      <c r="P45" s="6227"/>
      <c r="Q45" s="6227"/>
      <c r="R45" s="6227"/>
      <c r="S45" s="6227"/>
      <c r="T45" s="6227"/>
      <c r="U45" s="6227"/>
      <c r="V45" s="6227"/>
      <c r="W45" s="6228"/>
      <c r="X45" s="6185"/>
      <c r="Y45" s="6185"/>
      <c r="Z45" s="6185"/>
      <c r="AA45" s="6185"/>
      <c r="AB45" s="6185"/>
      <c r="AC45" s="6185"/>
      <c r="AD45" s="6186"/>
      <c r="AE45" s="6187"/>
      <c r="AF45" s="6188"/>
      <c r="AG45" s="3602">
        <v>18</v>
      </c>
      <c r="AH45" s="6221"/>
      <c r="AI45" s="6224"/>
      <c r="AJ45" s="6224"/>
      <c r="AK45" s="6224"/>
      <c r="AL45" s="6224"/>
      <c r="AM45" s="6224"/>
      <c r="AN45" s="6224"/>
      <c r="AO45" s="6224"/>
      <c r="AP45" s="6224"/>
      <c r="AQ45" s="6225"/>
      <c r="AR45" s="3625"/>
      <c r="AS45" s="3617"/>
      <c r="AT45" s="3617"/>
      <c r="AU45" s="6189"/>
      <c r="AV45" s="6190"/>
      <c r="AW45" s="6190"/>
      <c r="AX45" s="6190"/>
      <c r="AY45" s="6190"/>
      <c r="AZ45" s="6190"/>
      <c r="BA45" s="6190"/>
      <c r="BB45" s="6190"/>
      <c r="BC45" s="6190"/>
      <c r="BD45" s="6191"/>
      <c r="BE45" s="6192"/>
      <c r="BF45" s="6192"/>
      <c r="BG45" s="6192"/>
      <c r="BH45" s="6192"/>
      <c r="BI45" s="6192"/>
      <c r="BJ45" s="6192"/>
      <c r="BK45" s="6193"/>
      <c r="BL45" s="6181"/>
      <c r="BM45" s="6182"/>
      <c r="BN45" s="3624">
        <v>35</v>
      </c>
    </row>
    <row r="46" spans="1:66" ht="23.1" customHeight="1" thickTop="1" thickBot="1">
      <c r="A46" s="6194" t="s">
        <v>3575</v>
      </c>
      <c r="B46" s="6196" t="s">
        <v>3576</v>
      </c>
      <c r="C46" s="6196"/>
      <c r="D46" s="6196"/>
      <c r="E46" s="6196"/>
      <c r="F46" s="6196"/>
      <c r="G46" s="6196"/>
      <c r="H46" s="6196"/>
      <c r="I46" s="6196"/>
      <c r="J46" s="6197"/>
      <c r="K46" s="3598"/>
      <c r="L46" s="3599"/>
      <c r="M46" s="3609"/>
      <c r="N46" s="6200"/>
      <c r="O46" s="6201"/>
      <c r="P46" s="6201"/>
      <c r="Q46" s="6201"/>
      <c r="R46" s="6201"/>
      <c r="S46" s="6201"/>
      <c r="T46" s="6201"/>
      <c r="U46" s="6201"/>
      <c r="V46" s="6201"/>
      <c r="W46" s="6202"/>
      <c r="X46" s="3627"/>
      <c r="Y46" s="3628"/>
      <c r="Z46" s="3628"/>
      <c r="AA46" s="3628"/>
      <c r="AB46" s="3628"/>
      <c r="AC46" s="3628"/>
      <c r="AD46" s="3628"/>
      <c r="AE46" s="6203"/>
      <c r="AF46" s="6204"/>
      <c r="AG46" s="3629"/>
      <c r="AH46" s="6205" t="s">
        <v>3577</v>
      </c>
      <c r="AI46" s="6196" t="s">
        <v>3578</v>
      </c>
      <c r="AJ46" s="6196"/>
      <c r="AK46" s="6196"/>
      <c r="AL46" s="6196"/>
      <c r="AM46" s="6196"/>
      <c r="AN46" s="6196"/>
      <c r="AO46" s="6196"/>
      <c r="AP46" s="6196"/>
      <c r="AQ46" s="6207"/>
      <c r="AR46" s="3610"/>
      <c r="AS46" s="3136"/>
      <c r="AT46" s="3611"/>
      <c r="AU46" s="3612"/>
      <c r="AV46" s="3613"/>
      <c r="AW46" s="3613"/>
      <c r="AX46" s="3613"/>
      <c r="AY46" s="3613"/>
      <c r="AZ46" s="3613"/>
      <c r="BA46" s="3613"/>
      <c r="BB46" s="3613"/>
      <c r="BC46" s="3613"/>
      <c r="BD46" s="3614"/>
      <c r="BE46" s="3600"/>
      <c r="BF46" s="3604"/>
      <c r="BG46" s="3604"/>
      <c r="BH46" s="3604"/>
      <c r="BI46" s="3604"/>
      <c r="BJ46" s="3604"/>
      <c r="BK46" s="3604"/>
      <c r="BL46" s="3622"/>
      <c r="BM46" s="3623"/>
      <c r="BN46" s="3630"/>
    </row>
    <row r="47" spans="1:66" ht="23.1" customHeight="1" thickTop="1" thickBot="1">
      <c r="A47" s="6195"/>
      <c r="B47" s="6198"/>
      <c r="C47" s="6198"/>
      <c r="D47" s="6198"/>
      <c r="E47" s="6198"/>
      <c r="F47" s="6198"/>
      <c r="G47" s="6198"/>
      <c r="H47" s="6198"/>
      <c r="I47" s="6198"/>
      <c r="J47" s="6199"/>
      <c r="K47" s="3631"/>
      <c r="L47" s="3632"/>
      <c r="M47" s="3632"/>
      <c r="N47" s="6236"/>
      <c r="O47" s="6237"/>
      <c r="P47" s="6237"/>
      <c r="Q47" s="6237"/>
      <c r="R47" s="6237"/>
      <c r="S47" s="6237"/>
      <c r="T47" s="6237"/>
      <c r="U47" s="6237"/>
      <c r="V47" s="6237"/>
      <c r="W47" s="6238"/>
      <c r="X47" s="6239"/>
      <c r="Y47" s="6239"/>
      <c r="Z47" s="6239"/>
      <c r="AA47" s="6239"/>
      <c r="AB47" s="6239"/>
      <c r="AC47" s="6239"/>
      <c r="AD47" s="6240"/>
      <c r="AE47" s="6241"/>
      <c r="AF47" s="6242"/>
      <c r="AG47" s="3633">
        <v>19</v>
      </c>
      <c r="AH47" s="6206"/>
      <c r="AI47" s="6198"/>
      <c r="AJ47" s="6198"/>
      <c r="AK47" s="6198"/>
      <c r="AL47" s="6198"/>
      <c r="AM47" s="6198"/>
      <c r="AN47" s="6198"/>
      <c r="AO47" s="6198"/>
      <c r="AP47" s="6198"/>
      <c r="AQ47" s="6208"/>
      <c r="AR47" s="3634"/>
      <c r="AS47" s="3635"/>
      <c r="AT47" s="3635"/>
      <c r="AU47" s="6243">
        <f>N17+N19+N21+N23+N25+N27+N29+N31+N33+N35+N37+N39+N41+N43+N45+N47+AU17+AU19+AU21+AU23+AU25+AU27+AU29+AU31+AU33+AU35+AU37+AU39+AU41+AU43+AU45</f>
        <v>0</v>
      </c>
      <c r="AV47" s="6244"/>
      <c r="AW47" s="6244"/>
      <c r="AX47" s="6244"/>
      <c r="AY47" s="6244"/>
      <c r="AZ47" s="6244"/>
      <c r="BA47" s="6244"/>
      <c r="BB47" s="6244"/>
      <c r="BC47" s="6244"/>
      <c r="BD47" s="6245"/>
      <c r="BE47" s="3636"/>
      <c r="BF47" s="3636"/>
      <c r="BG47" s="3636"/>
      <c r="BH47" s="3636"/>
      <c r="BI47" s="3636"/>
      <c r="BJ47" s="3636"/>
      <c r="BK47" s="3637"/>
      <c r="BL47" s="3638"/>
      <c r="BM47" s="3639"/>
      <c r="BN47" s="3633">
        <v>89</v>
      </c>
    </row>
    <row r="48" spans="1:66" ht="21" customHeight="1">
      <c r="A48" s="6183"/>
      <c r="B48" s="6246"/>
      <c r="C48" s="6246"/>
      <c r="D48" s="6246"/>
      <c r="E48" s="6246"/>
      <c r="F48" s="6246"/>
      <c r="G48" s="6246"/>
      <c r="H48" s="6246"/>
      <c r="I48" s="6246"/>
      <c r="J48" s="6246"/>
      <c r="K48" s="3640"/>
      <c r="L48" s="3640"/>
      <c r="M48" s="3640"/>
      <c r="N48" s="6248"/>
      <c r="O48" s="6248"/>
      <c r="P48" s="6248"/>
      <c r="Q48" s="6248"/>
      <c r="R48" s="6248"/>
      <c r="S48" s="6248"/>
      <c r="T48" s="6248"/>
      <c r="U48" s="6248"/>
      <c r="V48" s="6248"/>
      <c r="W48" s="6248"/>
      <c r="X48" s="3641"/>
      <c r="Y48" s="3641"/>
      <c r="Z48" s="3641"/>
      <c r="AA48" s="3641"/>
      <c r="AB48" s="3641"/>
      <c r="AC48" s="3641"/>
      <c r="AD48" s="3641"/>
      <c r="AE48" s="6249"/>
      <c r="AF48" s="6249"/>
      <c r="AG48" s="3642"/>
      <c r="AR48" s="3136"/>
      <c r="AS48" s="6235"/>
      <c r="AT48" s="6235"/>
      <c r="AU48" s="6250"/>
      <c r="AV48" s="5924"/>
      <c r="AW48" s="5924"/>
      <c r="AX48" s="5924"/>
      <c r="AY48" s="5924"/>
      <c r="AZ48" s="5924"/>
      <c r="BA48" s="5924"/>
      <c r="BB48" s="5924"/>
      <c r="BC48" s="5924"/>
      <c r="BD48" s="5924"/>
      <c r="BE48" s="3142"/>
      <c r="BF48" s="3111"/>
      <c r="BG48" s="3111"/>
      <c r="BH48" s="3111"/>
      <c r="BI48" s="3111"/>
      <c r="BJ48" s="3111"/>
      <c r="BK48" s="3111"/>
      <c r="BL48" s="6235"/>
      <c r="BM48" s="6235"/>
    </row>
    <row r="49" spans="1:66" s="3657" customFormat="1" ht="14.25" customHeight="1">
      <c r="A49" s="6184"/>
      <c r="B49" s="6247"/>
      <c r="C49" s="6247"/>
      <c r="D49" s="6247"/>
      <c r="E49" s="6247"/>
      <c r="F49" s="6247"/>
      <c r="G49" s="6247"/>
      <c r="H49" s="6247"/>
      <c r="I49" s="6247"/>
      <c r="J49" s="6247"/>
      <c r="K49" s="3175"/>
      <c r="L49" s="3175"/>
      <c r="M49" s="3175"/>
      <c r="N49" s="3870"/>
      <c r="O49" s="3870"/>
      <c r="P49" s="3870"/>
      <c r="Q49" s="3870"/>
      <c r="R49" s="3870"/>
      <c r="S49" s="3870"/>
      <c r="T49" s="3870"/>
      <c r="U49" s="3870"/>
      <c r="V49" s="3870"/>
      <c r="W49" s="3870"/>
      <c r="X49" s="3870"/>
      <c r="Y49" s="3870"/>
      <c r="Z49" s="3870"/>
      <c r="AA49" s="3870"/>
      <c r="AB49" s="3870"/>
      <c r="AC49" s="3870"/>
      <c r="AD49" s="3870"/>
      <c r="AE49" s="3790"/>
      <c r="AF49" s="3790"/>
      <c r="AG49" s="3790"/>
      <c r="AR49" s="3667"/>
      <c r="AS49" s="3667"/>
      <c r="AT49" s="3667"/>
      <c r="AU49" s="3668"/>
      <c r="AV49" s="3660"/>
      <c r="AW49" s="3660"/>
      <c r="AX49" s="3660"/>
      <c r="AY49" s="3660"/>
      <c r="AZ49" s="3660"/>
      <c r="BA49" s="3660"/>
      <c r="BB49" s="3660"/>
      <c r="BC49" s="3660"/>
      <c r="BD49" s="3660"/>
      <c r="BE49" s="3668"/>
      <c r="BF49" s="3660"/>
      <c r="BG49" s="3660"/>
      <c r="BH49" s="3660"/>
      <c r="BI49" s="3660"/>
      <c r="BJ49" s="3660"/>
      <c r="BK49" s="3660"/>
      <c r="BL49" s="3667"/>
      <c r="BM49" s="3667"/>
    </row>
    <row r="50" spans="1:66" s="3657" customFormat="1" ht="18.75" customHeight="1">
      <c r="A50" s="3899"/>
      <c r="B50" s="3900"/>
      <c r="C50" s="3900"/>
      <c r="D50" s="3900"/>
      <c r="E50" s="3900"/>
      <c r="F50" s="3900"/>
      <c r="G50" s="3900"/>
      <c r="H50" s="3900"/>
      <c r="I50" s="3900"/>
      <c r="J50" s="3900"/>
      <c r="K50" s="3175"/>
      <c r="L50" s="3175"/>
      <c r="M50" s="3175"/>
      <c r="N50" s="3870"/>
      <c r="O50" s="3870"/>
      <c r="P50" s="3870"/>
      <c r="Q50" s="3870"/>
      <c r="R50" s="3870"/>
      <c r="S50" s="3870"/>
      <c r="T50" s="3870"/>
      <c r="U50" s="3870"/>
      <c r="V50" s="3870"/>
      <c r="W50" s="3870"/>
      <c r="X50" s="3870"/>
      <c r="Y50" s="3870"/>
      <c r="Z50" s="3870"/>
      <c r="AA50" s="3870"/>
      <c r="AB50" s="3870"/>
      <c r="AC50" s="3870"/>
      <c r="AD50" s="3870"/>
      <c r="AE50" s="3790"/>
      <c r="AF50" s="3790"/>
      <c r="AG50" s="3790"/>
      <c r="AR50" s="3667"/>
      <c r="AS50" s="3667"/>
      <c r="AT50" s="3667"/>
      <c r="AU50" s="3668"/>
      <c r="AV50" s="3660"/>
      <c r="AW50" s="3660"/>
      <c r="AX50" s="3660"/>
      <c r="AY50" s="3660"/>
      <c r="AZ50" s="3660"/>
      <c r="BA50" s="3660"/>
      <c r="BB50" s="3660"/>
      <c r="BC50" s="3660"/>
      <c r="BD50" s="3660"/>
      <c r="BE50" s="3668"/>
      <c r="BF50" s="3660"/>
      <c r="BG50" s="3660"/>
      <c r="BH50" s="3660"/>
      <c r="BI50" s="3660"/>
      <c r="BJ50" s="3660"/>
      <c r="BK50" s="3660"/>
      <c r="BL50" s="3667"/>
      <c r="BM50" s="3667"/>
    </row>
    <row r="51" spans="1:66" ht="12.75" customHeight="1">
      <c r="A51" s="3559"/>
      <c r="B51" s="3094"/>
      <c r="C51" s="3094"/>
      <c r="D51" s="3094"/>
      <c r="E51" s="3094"/>
      <c r="F51" s="3094"/>
      <c r="G51" s="3094"/>
      <c r="H51" s="3094"/>
      <c r="I51" s="3094"/>
      <c r="J51" s="3094"/>
      <c r="K51" s="3109"/>
      <c r="L51" s="3109"/>
      <c r="M51" s="3109"/>
      <c r="N51" s="3094"/>
      <c r="O51" s="3094"/>
      <c r="P51" s="3094"/>
      <c r="Q51" s="3094"/>
      <c r="R51" s="3094"/>
      <c r="S51" s="3094"/>
      <c r="T51" s="3094"/>
      <c r="U51" s="3094"/>
      <c r="V51" s="3094"/>
      <c r="W51" s="3094"/>
      <c r="X51" s="3094"/>
      <c r="Y51" s="3094"/>
      <c r="Z51" s="3094"/>
      <c r="AA51" s="3094"/>
      <c r="AB51" s="3094"/>
      <c r="AC51" s="3094"/>
      <c r="AD51" s="3094"/>
      <c r="AE51" s="3094"/>
      <c r="AF51" s="3094"/>
      <c r="AG51" s="3094"/>
      <c r="AH51" s="3559"/>
      <c r="AI51" s="3094"/>
      <c r="AJ51" s="3094"/>
      <c r="AK51" s="3094"/>
      <c r="AL51" s="3094"/>
      <c r="AM51" s="3094"/>
      <c r="AN51" s="3094"/>
      <c r="AO51" s="3094"/>
      <c r="AP51" s="3094"/>
      <c r="AQ51" s="3094"/>
      <c r="AR51" s="3109"/>
      <c r="AS51" s="3109"/>
      <c r="AT51" s="3109"/>
      <c r="AU51" s="3094"/>
      <c r="AV51" s="3094"/>
      <c r="AW51" s="3094"/>
      <c r="AX51" s="3094"/>
      <c r="AY51" s="3094"/>
      <c r="AZ51" s="3094"/>
      <c r="BA51" s="3094"/>
      <c r="BB51" s="3094"/>
      <c r="BC51" s="3094"/>
      <c r="BD51" s="3094"/>
      <c r="BE51" s="3094"/>
      <c r="BF51" s="3094"/>
      <c r="BG51" s="3094"/>
      <c r="BH51" s="3094"/>
      <c r="BI51" s="3094"/>
      <c r="BJ51" s="3094"/>
      <c r="BK51" s="3094"/>
      <c r="BL51" s="3094"/>
      <c r="BM51" s="3094"/>
      <c r="BN51" s="3094"/>
    </row>
    <row r="52" spans="1:66" ht="15.6" customHeight="1">
      <c r="A52" s="6038">
        <f>SUM('[8]Soalan 13C(ms34-35)'!AO103:CA103)+1</f>
        <v>36</v>
      </c>
      <c r="B52" s="6038"/>
      <c r="C52" s="6038"/>
      <c r="D52" s="6038"/>
      <c r="E52" s="6038"/>
      <c r="F52" s="6038"/>
      <c r="G52" s="6038"/>
      <c r="H52" s="6038"/>
      <c r="I52" s="6038"/>
      <c r="J52" s="6038"/>
      <c r="K52" s="6038"/>
      <c r="L52" s="6038"/>
      <c r="M52" s="6038"/>
      <c r="N52" s="6038"/>
      <c r="O52" s="6038"/>
      <c r="P52" s="6038"/>
      <c r="Q52" s="6038"/>
      <c r="R52" s="6038"/>
      <c r="S52" s="6038"/>
      <c r="T52" s="6038"/>
      <c r="U52" s="6038"/>
      <c r="V52" s="6038"/>
      <c r="W52" s="6038"/>
      <c r="X52" s="6038"/>
      <c r="Y52" s="6038"/>
      <c r="Z52" s="6038"/>
      <c r="AA52" s="6038"/>
      <c r="AB52" s="6038"/>
      <c r="AC52" s="6038"/>
      <c r="AD52" s="6038"/>
      <c r="AE52" s="6038"/>
      <c r="AF52" s="6038"/>
      <c r="AG52" s="6038"/>
      <c r="AH52" s="6038">
        <f>A52+1</f>
        <v>37</v>
      </c>
      <c r="AI52" s="5924"/>
      <c r="AJ52" s="5924"/>
      <c r="AK52" s="5924"/>
      <c r="AL52" s="5924"/>
      <c r="AM52" s="5924"/>
      <c r="AN52" s="5924"/>
      <c r="AO52" s="5924"/>
      <c r="AP52" s="5924"/>
      <c r="AQ52" s="5924"/>
      <c r="AR52" s="5924"/>
      <c r="AS52" s="5924"/>
      <c r="AT52" s="5924"/>
      <c r="AU52" s="5924"/>
      <c r="AV52" s="5924"/>
      <c r="AW52" s="5924"/>
      <c r="AX52" s="5924"/>
      <c r="AY52" s="5924"/>
      <c r="AZ52" s="5924"/>
      <c r="BA52" s="5924"/>
      <c r="BB52" s="5924"/>
      <c r="BC52" s="5924"/>
      <c r="BD52" s="5924"/>
      <c r="BE52" s="5924"/>
      <c r="BF52" s="5924"/>
      <c r="BG52" s="5924"/>
      <c r="BH52" s="5924"/>
      <c r="BI52" s="5924"/>
      <c r="BJ52" s="5924"/>
      <c r="BK52" s="5924"/>
      <c r="BL52" s="5924"/>
      <c r="BM52" s="5924"/>
      <c r="BN52" s="5924"/>
    </row>
    <row r="53" spans="1:66" ht="12.75" customHeight="1">
      <c r="A53" s="3643"/>
      <c r="B53" s="6229"/>
      <c r="C53" s="6229"/>
      <c r="D53" s="6229"/>
      <c r="E53" s="6229"/>
      <c r="F53" s="6229"/>
      <c r="G53" s="6229"/>
      <c r="H53" s="6229"/>
      <c r="I53" s="6229"/>
      <c r="J53" s="6229"/>
      <c r="K53" s="6229"/>
      <c r="L53" s="6229"/>
      <c r="M53" s="6229"/>
      <c r="N53" s="6229"/>
      <c r="O53" s="6229"/>
      <c r="P53" s="6229"/>
      <c r="Q53" s="6229"/>
      <c r="R53" s="6229"/>
      <c r="S53" s="6229"/>
      <c r="T53" s="6229"/>
      <c r="U53" s="6229"/>
      <c r="V53" s="6229"/>
      <c r="W53" s="6229"/>
      <c r="X53" s="6229"/>
      <c r="Y53" s="6229"/>
      <c r="Z53" s="6229"/>
      <c r="AA53" s="6229"/>
      <c r="AB53" s="6229"/>
      <c r="AC53" s="6229"/>
      <c r="AD53" s="6229"/>
      <c r="AE53" s="6229"/>
      <c r="AF53" s="6229"/>
      <c r="AG53" s="6229"/>
      <c r="AH53" s="3094"/>
      <c r="AI53" s="3094"/>
      <c r="AJ53" s="3094"/>
      <c r="AK53" s="3094"/>
      <c r="AL53" s="3094"/>
      <c r="AM53" s="3094"/>
      <c r="AN53" s="3094"/>
      <c r="AO53" s="3094"/>
      <c r="AP53" s="3094"/>
      <c r="AQ53" s="3094"/>
      <c r="AR53" s="3560"/>
      <c r="AS53" s="3560"/>
      <c r="AT53" s="3560"/>
      <c r="AU53" s="3094"/>
      <c r="AV53" s="3094"/>
      <c r="AW53" s="3094"/>
      <c r="AX53" s="3094"/>
      <c r="AY53" s="3094"/>
      <c r="AZ53" s="3094"/>
      <c r="BA53" s="3094"/>
      <c r="BB53" s="3094"/>
      <c r="BC53" s="3094"/>
      <c r="BD53" s="3094"/>
      <c r="BE53" s="3094"/>
      <c r="BF53" s="3094"/>
      <c r="BG53" s="3094"/>
      <c r="BH53" s="3094"/>
      <c r="BI53" s="3094"/>
      <c r="BJ53" s="3094"/>
      <c r="BK53" s="3094"/>
      <c r="BL53" s="3094"/>
      <c r="BM53" s="3094"/>
      <c r="BN53" s="3094"/>
    </row>
    <row r="54" spans="1:66" ht="11.25" customHeight="1">
      <c r="A54" s="3559"/>
      <c r="B54" s="6230"/>
      <c r="C54" s="6230"/>
      <c r="D54" s="6230"/>
      <c r="E54" s="6230"/>
      <c r="F54" s="6230"/>
      <c r="G54" s="6230"/>
      <c r="H54" s="6230"/>
      <c r="I54" s="6230"/>
      <c r="J54" s="6230"/>
      <c r="K54" s="6230"/>
      <c r="L54" s="6230"/>
      <c r="M54" s="6230"/>
      <c r="N54" s="6230"/>
      <c r="O54" s="6230"/>
      <c r="P54" s="6230"/>
      <c r="Q54" s="6230"/>
      <c r="R54" s="6230"/>
      <c r="S54" s="6230"/>
      <c r="T54" s="6230"/>
      <c r="U54" s="6230"/>
      <c r="V54" s="6230"/>
      <c r="W54" s="6230"/>
      <c r="X54" s="6230"/>
      <c r="Y54" s="6230"/>
      <c r="Z54" s="6230"/>
      <c r="AA54" s="6230"/>
      <c r="AB54" s="6230"/>
      <c r="AC54" s="6230"/>
      <c r="AD54" s="6230"/>
      <c r="AE54" s="6230"/>
      <c r="AF54" s="6230"/>
      <c r="AG54" s="6230"/>
      <c r="AH54" s="3094"/>
      <c r="AI54" s="3094"/>
      <c r="AJ54" s="3094"/>
      <c r="AK54" s="3094"/>
      <c r="AL54" s="3094"/>
      <c r="AM54" s="3094"/>
      <c r="AN54" s="3094"/>
      <c r="AO54" s="3094"/>
      <c r="AP54" s="3094"/>
      <c r="AQ54" s="3094"/>
      <c r="AR54" s="3560"/>
      <c r="AS54" s="3560"/>
      <c r="AT54" s="3560"/>
      <c r="AU54" s="3094"/>
      <c r="AV54" s="3094"/>
      <c r="AW54" s="3094"/>
      <c r="AX54" s="3094"/>
      <c r="AY54" s="3094"/>
      <c r="AZ54" s="3094"/>
      <c r="BA54" s="3094"/>
      <c r="BB54" s="3094"/>
      <c r="BC54" s="3094"/>
      <c r="BD54" s="3094"/>
      <c r="BE54" s="3094"/>
      <c r="BF54" s="3094"/>
      <c r="BG54" s="3094"/>
      <c r="BH54" s="3094"/>
      <c r="BI54" s="3094"/>
      <c r="BJ54" s="3094"/>
      <c r="BK54" s="3094"/>
      <c r="BL54" s="3094"/>
      <c r="BM54" s="3094"/>
      <c r="BN54" s="3094"/>
    </row>
    <row r="55" spans="1:66" ht="11.25" customHeight="1">
      <c r="A55" s="3559"/>
      <c r="B55" s="3094"/>
      <c r="C55" s="3094"/>
      <c r="D55" s="3094"/>
      <c r="E55" s="3094"/>
      <c r="F55" s="3094"/>
      <c r="G55" s="3094"/>
      <c r="H55" s="3094"/>
      <c r="I55" s="3094"/>
      <c r="J55" s="3094"/>
      <c r="K55" s="3109"/>
      <c r="L55" s="3109"/>
      <c r="M55" s="3109"/>
      <c r="N55" s="3094"/>
      <c r="O55" s="3094"/>
      <c r="P55" s="3094"/>
      <c r="Q55" s="3094"/>
      <c r="R55" s="3094"/>
      <c r="S55" s="3094"/>
      <c r="T55" s="3094"/>
      <c r="U55" s="3094"/>
      <c r="V55" s="3094"/>
      <c r="W55" s="3094"/>
      <c r="X55" s="3094"/>
      <c r="Y55" s="3094"/>
      <c r="Z55" s="3094"/>
      <c r="AA55" s="3094"/>
      <c r="AB55" s="3094"/>
      <c r="AC55" s="3094"/>
      <c r="AD55" s="3094"/>
      <c r="AE55" s="3094"/>
      <c r="AF55" s="3094"/>
      <c r="AG55" s="3094"/>
      <c r="AH55" s="3094"/>
      <c r="AI55" s="3094"/>
      <c r="AJ55" s="3094"/>
      <c r="AK55" s="3094"/>
      <c r="AL55" s="3094"/>
      <c r="AM55" s="3094"/>
      <c r="AN55" s="3094"/>
      <c r="AO55" s="3094"/>
      <c r="AP55" s="3094"/>
      <c r="AQ55" s="3094"/>
      <c r="AR55" s="3560"/>
      <c r="AS55" s="3560"/>
      <c r="AT55" s="3560"/>
      <c r="AU55" s="3094"/>
      <c r="AV55" s="3094"/>
      <c r="AW55" s="3094"/>
      <c r="AX55" s="3094"/>
      <c r="AY55" s="3094"/>
      <c r="AZ55" s="3094"/>
      <c r="BA55" s="3094"/>
      <c r="BB55" s="3094"/>
      <c r="BC55" s="3094"/>
      <c r="BD55" s="3094"/>
      <c r="BE55" s="3094"/>
      <c r="BF55" s="3094"/>
      <c r="BG55" s="3094"/>
      <c r="BH55" s="3094"/>
      <c r="BI55" s="3094"/>
      <c r="BJ55" s="3094"/>
      <c r="BK55" s="3094"/>
      <c r="BL55" s="3094"/>
      <c r="BM55" s="3094"/>
      <c r="BN55" s="3094"/>
    </row>
    <row r="56" spans="1:66" ht="11.25" customHeight="1">
      <c r="A56" s="3559"/>
      <c r="B56" s="3094"/>
      <c r="C56" s="3094"/>
      <c r="D56" s="3348"/>
      <c r="E56" s="3094"/>
      <c r="F56" s="3094"/>
      <c r="G56" s="3094"/>
      <c r="H56" s="3094"/>
      <c r="I56" s="3094"/>
      <c r="J56" s="3094"/>
      <c r="K56" s="3109"/>
      <c r="L56" s="3109"/>
      <c r="M56" s="3109"/>
      <c r="N56" s="3094"/>
      <c r="O56" s="3094"/>
      <c r="P56" s="3094"/>
      <c r="Q56" s="3094"/>
      <c r="R56" s="3094"/>
      <c r="S56" s="3094"/>
      <c r="T56" s="3094"/>
      <c r="U56" s="3094"/>
      <c r="V56" s="3094"/>
      <c r="W56" s="3094"/>
      <c r="X56" s="3094"/>
      <c r="Y56" s="3094"/>
      <c r="Z56" s="3094"/>
      <c r="AA56" s="3094"/>
      <c r="AB56" s="3094"/>
      <c r="AC56" s="3094"/>
      <c r="AD56" s="3094"/>
      <c r="AE56" s="3094"/>
      <c r="AF56" s="3094"/>
      <c r="AG56" s="3094"/>
      <c r="AH56" s="3094"/>
      <c r="AI56" s="3094"/>
      <c r="AJ56" s="3094"/>
      <c r="AK56" s="3094"/>
      <c r="AL56" s="3094"/>
      <c r="AM56" s="3094"/>
      <c r="AN56" s="3094"/>
      <c r="AO56" s="3094"/>
      <c r="AP56" s="3094"/>
      <c r="AQ56" s="3094"/>
      <c r="AR56" s="3560"/>
      <c r="AS56" s="3560"/>
      <c r="AT56" s="3560"/>
      <c r="AU56" s="3094"/>
      <c r="AV56" s="3094"/>
      <c r="AW56" s="3094"/>
      <c r="AX56" s="3094"/>
      <c r="AY56" s="3094"/>
      <c r="AZ56" s="3094"/>
      <c r="BA56" s="3094"/>
      <c r="BB56" s="3094"/>
      <c r="BC56" s="3094"/>
      <c r="BD56" s="3094"/>
      <c r="BE56" s="3094"/>
      <c r="BF56" s="3094"/>
      <c r="BG56" s="3094"/>
      <c r="BH56" s="3094"/>
      <c r="BI56" s="3094"/>
      <c r="BJ56" s="3094"/>
      <c r="BK56" s="3094"/>
      <c r="BL56" s="3094"/>
      <c r="BM56" s="3094"/>
      <c r="BN56" s="3094"/>
    </row>
    <row r="57" spans="1:66" ht="11.25" customHeight="1">
      <c r="A57" s="3559"/>
      <c r="B57" s="3094"/>
      <c r="C57" s="3094"/>
      <c r="D57" s="3094"/>
      <c r="E57" s="3094"/>
      <c r="F57" s="3094"/>
      <c r="G57" s="3094"/>
      <c r="H57" s="3094"/>
      <c r="I57" s="3094"/>
      <c r="J57" s="3094"/>
      <c r="K57" s="3109"/>
      <c r="L57" s="3109"/>
      <c r="M57" s="3109"/>
      <c r="N57" s="3094"/>
      <c r="O57" s="3094"/>
      <c r="P57" s="3094"/>
      <c r="Q57" s="3094"/>
      <c r="R57" s="3094"/>
      <c r="S57" s="3094"/>
      <c r="T57" s="3094"/>
      <c r="U57" s="3094"/>
      <c r="V57" s="3094"/>
      <c r="W57" s="3094"/>
      <c r="X57" s="3094"/>
      <c r="Y57" s="3094"/>
      <c r="Z57" s="3094"/>
      <c r="AA57" s="3094"/>
      <c r="AB57" s="3094"/>
      <c r="AC57" s="3094"/>
      <c r="AD57" s="3094"/>
      <c r="AE57" s="3094"/>
      <c r="AF57" s="3094"/>
      <c r="AG57" s="3094"/>
      <c r="AH57" s="3094"/>
      <c r="AI57" s="3094"/>
      <c r="AJ57" s="3094"/>
      <c r="AK57" s="3094"/>
      <c r="AL57" s="3094"/>
      <c r="AM57" s="3094"/>
      <c r="AN57" s="3094"/>
      <c r="AO57" s="3094"/>
      <c r="AP57" s="3094"/>
      <c r="AQ57" s="3094"/>
      <c r="AR57" s="3560"/>
      <c r="AS57" s="3560"/>
      <c r="AT57" s="3560"/>
      <c r="AU57" s="3094"/>
      <c r="AV57" s="3094"/>
      <c r="AW57" s="3094"/>
      <c r="AX57" s="3094"/>
      <c r="AY57" s="3094"/>
      <c r="AZ57" s="3094"/>
      <c r="BA57" s="3094"/>
      <c r="BB57" s="3094"/>
      <c r="BC57" s="3094"/>
      <c r="BD57" s="3094"/>
      <c r="BE57" s="3094"/>
      <c r="BF57" s="3094"/>
      <c r="BG57" s="3094"/>
      <c r="BH57" s="3094"/>
      <c r="BI57" s="3094"/>
      <c r="BJ57" s="3094"/>
      <c r="BK57" s="3094"/>
      <c r="BL57" s="3094"/>
      <c r="BM57" s="3094"/>
      <c r="BN57" s="3094"/>
    </row>
    <row r="58" spans="1:66" ht="11.25" customHeight="1">
      <c r="A58" s="3559"/>
      <c r="B58" s="3142"/>
      <c r="C58" s="3142"/>
      <c r="D58" s="3142"/>
      <c r="E58" s="3142"/>
      <c r="F58" s="3142"/>
      <c r="G58" s="3142"/>
      <c r="H58" s="3142"/>
      <c r="I58" s="3142"/>
      <c r="J58" s="3142"/>
      <c r="K58" s="3560"/>
      <c r="L58" s="3560"/>
      <c r="M58" s="3560"/>
      <c r="N58" s="3142"/>
      <c r="O58" s="3142"/>
      <c r="P58" s="3142"/>
      <c r="Q58" s="3142"/>
      <c r="R58" s="3142"/>
      <c r="S58" s="3094"/>
      <c r="T58" s="3094"/>
      <c r="U58" s="3094"/>
      <c r="V58" s="3094"/>
      <c r="W58" s="3094"/>
      <c r="X58" s="3094"/>
      <c r="Y58" s="3094"/>
      <c r="Z58" s="3094"/>
      <c r="AA58" s="3094"/>
      <c r="AB58" s="3094"/>
      <c r="AC58" s="3094"/>
      <c r="AD58" s="3094"/>
      <c r="AE58" s="3094"/>
      <c r="AF58" s="3094"/>
      <c r="AG58" s="3094"/>
      <c r="AH58" s="3094"/>
      <c r="AI58" s="3094"/>
      <c r="AJ58" s="3094"/>
      <c r="AK58" s="3094"/>
      <c r="AL58" s="3094"/>
      <c r="AM58" s="3094"/>
      <c r="AN58" s="3094"/>
      <c r="AO58" s="3094"/>
      <c r="AP58" s="3094"/>
      <c r="AQ58" s="3094"/>
      <c r="AR58" s="3560"/>
      <c r="AS58" s="3560"/>
      <c r="AT58" s="3560"/>
      <c r="AU58" s="3094"/>
      <c r="AV58" s="3094"/>
      <c r="AW58" s="3094"/>
      <c r="AX58" s="3094"/>
      <c r="AY58" s="3094"/>
      <c r="AZ58" s="3094"/>
      <c r="BA58" s="3094"/>
      <c r="BB58" s="3094"/>
      <c r="BC58" s="3094"/>
      <c r="BD58" s="3094"/>
      <c r="BE58" s="3094"/>
      <c r="BF58" s="3094"/>
      <c r="BG58" s="3094"/>
      <c r="BH58" s="3094"/>
      <c r="BI58" s="3094"/>
      <c r="BJ58" s="3094"/>
      <c r="BK58" s="3094"/>
      <c r="BL58" s="3094"/>
      <c r="BM58" s="3094"/>
      <c r="BN58" s="3094"/>
    </row>
    <row r="59" spans="1:66" ht="11.25" customHeight="1">
      <c r="A59" s="3559"/>
      <c r="B59" s="3142"/>
      <c r="C59" s="3142"/>
      <c r="D59" s="3142"/>
      <c r="E59" s="3142"/>
      <c r="F59" s="3142"/>
      <c r="G59" s="3142"/>
      <c r="H59" s="3142"/>
      <c r="I59" s="3142"/>
      <c r="J59" s="3142"/>
      <c r="K59" s="3560"/>
      <c r="L59" s="3560"/>
      <c r="M59" s="3560"/>
      <c r="N59" s="3142"/>
      <c r="O59" s="3142"/>
      <c r="P59" s="3142"/>
      <c r="Q59" s="3142"/>
      <c r="R59" s="3142"/>
      <c r="S59" s="3142"/>
      <c r="T59" s="3142"/>
      <c r="U59" s="3142"/>
      <c r="V59" s="3142"/>
      <c r="W59" s="3142"/>
      <c r="X59" s="3142"/>
      <c r="Y59" s="3142"/>
      <c r="Z59" s="3142"/>
      <c r="AA59" s="3142"/>
      <c r="AB59" s="3142"/>
      <c r="AC59" s="3142"/>
      <c r="AD59" s="3142"/>
      <c r="AE59" s="3142"/>
      <c r="AF59" s="3142"/>
      <c r="AG59" s="3142"/>
      <c r="AH59" s="3094"/>
      <c r="AI59" s="3094"/>
      <c r="AJ59" s="3094"/>
      <c r="AK59" s="3094"/>
      <c r="AL59" s="3094"/>
      <c r="AM59" s="3094"/>
      <c r="AN59" s="3094"/>
      <c r="AO59" s="3094"/>
      <c r="AP59" s="3094"/>
      <c r="AQ59" s="3094"/>
      <c r="AR59" s="3560"/>
      <c r="AS59" s="3560"/>
      <c r="AT59" s="3560"/>
      <c r="AU59" s="3094"/>
      <c r="AV59" s="3094"/>
      <c r="AW59" s="3094"/>
      <c r="AX59" s="3094"/>
      <c r="AY59" s="3094"/>
      <c r="AZ59" s="3094"/>
      <c r="BA59" s="3094"/>
      <c r="BB59" s="3094"/>
      <c r="BC59" s="3094"/>
      <c r="BD59" s="3094"/>
      <c r="BE59" s="3094"/>
      <c r="BF59" s="3094"/>
      <c r="BG59" s="3094"/>
      <c r="BH59" s="3094"/>
      <c r="BI59" s="3094"/>
      <c r="BJ59" s="3094"/>
      <c r="BK59" s="3094"/>
      <c r="BL59" s="3094"/>
      <c r="BM59" s="3094"/>
      <c r="BN59" s="3094"/>
    </row>
    <row r="60" spans="1:66" ht="11.25" customHeight="1">
      <c r="A60" s="3559"/>
      <c r="B60" s="3094"/>
      <c r="C60" s="3094"/>
      <c r="D60" s="3094"/>
      <c r="E60" s="3094"/>
      <c r="F60" s="3094"/>
      <c r="G60" s="3094"/>
      <c r="H60" s="3094"/>
      <c r="I60" s="3094"/>
      <c r="J60" s="3094"/>
      <c r="K60" s="3109"/>
      <c r="L60" s="3109"/>
      <c r="M60" s="3109"/>
      <c r="N60" s="3094"/>
      <c r="O60" s="3094"/>
      <c r="P60" s="3094"/>
      <c r="Q60" s="3094"/>
      <c r="R60" s="3094"/>
      <c r="S60" s="3094"/>
      <c r="T60" s="3094"/>
      <c r="U60" s="3094"/>
      <c r="V60" s="3094"/>
      <c r="W60" s="3094"/>
      <c r="X60" s="3094"/>
      <c r="Y60" s="3094"/>
      <c r="Z60" s="3094"/>
      <c r="AA60" s="3094"/>
      <c r="AB60" s="3094"/>
      <c r="AC60" s="3094"/>
      <c r="AD60" s="3094"/>
      <c r="AE60" s="3094"/>
      <c r="AF60" s="3094"/>
      <c r="AG60" s="3094"/>
      <c r="AH60" s="3094"/>
      <c r="AI60" s="3094"/>
      <c r="AJ60" s="3094"/>
      <c r="AK60" s="3094"/>
      <c r="AL60" s="3094"/>
      <c r="AM60" s="3094"/>
      <c r="AN60" s="3094"/>
      <c r="AO60" s="3094"/>
      <c r="AP60" s="3094"/>
      <c r="AQ60" s="3094"/>
      <c r="AR60" s="3560"/>
      <c r="AS60" s="3560"/>
      <c r="AT60" s="3560"/>
      <c r="AU60" s="3094"/>
      <c r="AV60" s="3094"/>
      <c r="AW60" s="3094"/>
      <c r="AX60" s="3094"/>
      <c r="AY60" s="3094"/>
      <c r="AZ60" s="3094"/>
      <c r="BA60" s="3094"/>
      <c r="BB60" s="3094"/>
      <c r="BC60" s="3094"/>
      <c r="BD60" s="3094"/>
      <c r="BE60" s="3094"/>
      <c r="BF60" s="3094"/>
      <c r="BG60" s="3094"/>
      <c r="BH60" s="3094"/>
      <c r="BI60" s="3094"/>
      <c r="BJ60" s="3094"/>
      <c r="BK60" s="3094"/>
      <c r="BL60" s="3094"/>
      <c r="BM60" s="3094"/>
      <c r="BN60" s="3094"/>
    </row>
    <row r="61" spans="1:66" ht="11.25" customHeight="1">
      <c r="A61" s="3559"/>
      <c r="B61" s="3094"/>
      <c r="C61" s="3094"/>
      <c r="D61" s="3094"/>
      <c r="E61" s="3094"/>
      <c r="F61" s="3094"/>
      <c r="G61" s="3094"/>
      <c r="H61" s="3094"/>
      <c r="I61" s="3094"/>
      <c r="J61" s="3094"/>
      <c r="K61" s="3560"/>
      <c r="L61" s="3560"/>
      <c r="M61" s="3560"/>
      <c r="N61" s="3094"/>
      <c r="O61" s="3094"/>
      <c r="P61" s="3094"/>
      <c r="Q61" s="3094"/>
      <c r="R61" s="3094"/>
      <c r="S61" s="3094"/>
      <c r="T61" s="3094"/>
      <c r="U61" s="3094"/>
      <c r="V61" s="3094"/>
      <c r="W61" s="3094"/>
      <c r="X61" s="3094"/>
      <c r="Y61" s="3094"/>
      <c r="Z61" s="3094"/>
      <c r="AA61" s="3094"/>
      <c r="AB61" s="3094"/>
      <c r="AC61" s="3094"/>
      <c r="AD61" s="3094"/>
      <c r="AE61" s="3094"/>
      <c r="AF61" s="3094"/>
      <c r="AG61" s="3094"/>
      <c r="AH61" s="3094"/>
      <c r="AI61" s="3094"/>
      <c r="AJ61" s="3094"/>
      <c r="AK61" s="3094"/>
      <c r="AL61" s="3094"/>
      <c r="AM61" s="3094"/>
      <c r="AN61" s="3094"/>
      <c r="AO61" s="3094"/>
      <c r="AP61" s="3094"/>
      <c r="AQ61" s="3094"/>
      <c r="AR61" s="3560"/>
      <c r="AS61" s="3560"/>
      <c r="AT61" s="3560"/>
      <c r="AU61" s="3094"/>
      <c r="AV61" s="3094"/>
      <c r="AW61" s="3094"/>
      <c r="AX61" s="3094"/>
      <c r="AY61" s="3094"/>
      <c r="AZ61" s="3094"/>
      <c r="BA61" s="3094"/>
      <c r="BB61" s="3094"/>
      <c r="BC61" s="3094"/>
      <c r="BD61" s="3094"/>
      <c r="BE61" s="3094"/>
      <c r="BF61" s="3094"/>
      <c r="BG61" s="3094"/>
      <c r="BH61" s="3094"/>
      <c r="BI61" s="3094"/>
      <c r="BJ61" s="3094"/>
      <c r="BK61" s="3094"/>
      <c r="BL61" s="3094"/>
      <c r="BM61" s="3094"/>
      <c r="BN61" s="3094"/>
    </row>
    <row r="62" spans="1:66" ht="11.25" customHeight="1">
      <c r="A62" s="3559"/>
      <c r="B62" s="3094"/>
      <c r="C62" s="3094"/>
      <c r="D62" s="3094"/>
      <c r="E62" s="3094"/>
      <c r="F62" s="3094"/>
      <c r="G62" s="3094"/>
      <c r="H62" s="3094"/>
      <c r="I62" s="3094"/>
      <c r="J62" s="3094"/>
      <c r="K62" s="3560"/>
      <c r="L62" s="3560"/>
      <c r="M62" s="3560"/>
      <c r="N62" s="3094"/>
      <c r="O62" s="3094"/>
      <c r="P62" s="3094"/>
      <c r="Q62" s="3094"/>
      <c r="R62" s="3094"/>
      <c r="S62" s="3094"/>
      <c r="T62" s="3094"/>
      <c r="U62" s="3094"/>
      <c r="V62" s="3094"/>
      <c r="W62" s="3094"/>
      <c r="X62" s="3094"/>
      <c r="Y62" s="3094"/>
      <c r="Z62" s="3094"/>
      <c r="AA62" s="3094"/>
      <c r="AB62" s="3094"/>
      <c r="AC62" s="3094"/>
      <c r="AD62" s="3094"/>
      <c r="AE62" s="3094"/>
      <c r="AF62" s="3094"/>
      <c r="AG62" s="3094"/>
      <c r="AH62" s="3094"/>
      <c r="AI62" s="3094"/>
      <c r="AJ62" s="3094"/>
      <c r="AK62" s="3094"/>
      <c r="AL62" s="3094"/>
      <c r="AM62" s="3094"/>
      <c r="AN62" s="3094"/>
      <c r="AO62" s="3094"/>
      <c r="AP62" s="3094"/>
      <c r="AQ62" s="3094"/>
      <c r="AR62" s="3560"/>
      <c r="AS62" s="3560"/>
      <c r="AT62" s="3560"/>
      <c r="AU62" s="3094"/>
      <c r="AV62" s="3094"/>
      <c r="AW62" s="3094"/>
      <c r="AX62" s="3094"/>
      <c r="AY62" s="3094"/>
      <c r="AZ62" s="3094"/>
      <c r="BA62" s="3094"/>
      <c r="BB62" s="3094"/>
      <c r="BC62" s="3094"/>
      <c r="BD62" s="3094"/>
      <c r="BE62" s="3094"/>
      <c r="BF62" s="3094"/>
      <c r="BG62" s="3094"/>
      <c r="BH62" s="3094"/>
      <c r="BI62" s="3094"/>
      <c r="BJ62" s="3094"/>
      <c r="BK62" s="3094"/>
      <c r="BL62" s="3094"/>
      <c r="BM62" s="3094"/>
      <c r="BN62" s="3094"/>
    </row>
    <row r="63" spans="1:66" ht="11.25" customHeight="1">
      <c r="A63" s="3559"/>
      <c r="B63" s="3094"/>
      <c r="C63" s="3094"/>
      <c r="D63" s="3094"/>
      <c r="E63" s="3094"/>
      <c r="F63" s="3094"/>
      <c r="G63" s="3094"/>
      <c r="H63" s="3094"/>
      <c r="I63" s="3094"/>
      <c r="J63" s="3094"/>
      <c r="K63" s="3560"/>
      <c r="L63" s="3560"/>
      <c r="M63" s="3560"/>
      <c r="N63" s="3094"/>
      <c r="O63" s="3094"/>
      <c r="P63" s="3094"/>
      <c r="Q63" s="3094"/>
      <c r="R63" s="3094"/>
      <c r="S63" s="3094"/>
      <c r="T63" s="3094"/>
      <c r="U63" s="3094"/>
      <c r="V63" s="3094"/>
      <c r="W63" s="3094"/>
      <c r="X63" s="3094"/>
      <c r="Y63" s="3094"/>
      <c r="Z63" s="3094"/>
      <c r="AA63" s="3094"/>
      <c r="AB63" s="3094"/>
      <c r="AC63" s="3094"/>
      <c r="AD63" s="3094"/>
      <c r="AE63" s="3094"/>
      <c r="AF63" s="3094"/>
      <c r="AG63" s="3094"/>
      <c r="AH63" s="3094"/>
      <c r="AI63" s="3094"/>
      <c r="AJ63" s="3094"/>
      <c r="AK63" s="3094"/>
      <c r="AL63" s="3094"/>
      <c r="AM63" s="3094"/>
      <c r="AN63" s="3094"/>
      <c r="AO63" s="3094"/>
      <c r="AP63" s="3094"/>
      <c r="AQ63" s="3094"/>
      <c r="AR63" s="3560"/>
      <c r="AS63" s="3560"/>
      <c r="AT63" s="3560"/>
      <c r="AU63" s="3094"/>
      <c r="AV63" s="3094"/>
      <c r="AW63" s="3094"/>
      <c r="AX63" s="3094"/>
      <c r="AY63" s="3094"/>
      <c r="AZ63" s="3094"/>
      <c r="BA63" s="3094"/>
      <c r="BB63" s="3094"/>
      <c r="BC63" s="3094"/>
      <c r="BD63" s="3094"/>
      <c r="BE63" s="3094"/>
      <c r="BF63" s="3094"/>
      <c r="BG63" s="3094"/>
      <c r="BH63" s="3094"/>
      <c r="BI63" s="3094"/>
      <c r="BJ63" s="3094"/>
      <c r="BK63" s="3094"/>
      <c r="BL63" s="3094"/>
      <c r="BM63" s="3094"/>
      <c r="BN63" s="3094"/>
    </row>
    <row r="64" spans="1:66" ht="11.25" customHeight="1">
      <c r="A64" s="3559"/>
      <c r="B64" s="3094"/>
      <c r="C64" s="3094"/>
      <c r="D64" s="3094"/>
      <c r="E64" s="3094"/>
      <c r="F64" s="3094"/>
      <c r="G64" s="3094"/>
      <c r="H64" s="3094"/>
      <c r="I64" s="3094"/>
      <c r="J64" s="3094"/>
      <c r="K64" s="3560"/>
      <c r="L64" s="3560"/>
      <c r="M64" s="3560"/>
      <c r="N64" s="3094"/>
      <c r="O64" s="3094"/>
      <c r="P64" s="3094"/>
      <c r="Q64" s="3094"/>
      <c r="R64" s="3094"/>
      <c r="S64" s="3094"/>
      <c r="T64" s="3094"/>
      <c r="U64" s="3094"/>
      <c r="V64" s="3094"/>
      <c r="W64" s="3094"/>
      <c r="X64" s="3094"/>
      <c r="Y64" s="3094"/>
      <c r="Z64" s="3094"/>
      <c r="AA64" s="3094"/>
      <c r="AB64" s="3094"/>
      <c r="AC64" s="3094"/>
      <c r="AD64" s="3094"/>
      <c r="AE64" s="3094"/>
      <c r="AF64" s="3094"/>
      <c r="AG64" s="3094"/>
      <c r="AH64" s="3094"/>
      <c r="AI64" s="3094"/>
      <c r="AJ64" s="3094"/>
      <c r="AK64" s="3094"/>
      <c r="AL64" s="3094"/>
      <c r="AM64" s="3094"/>
      <c r="AN64" s="3094"/>
      <c r="AO64" s="3094"/>
      <c r="AP64" s="3094"/>
      <c r="AQ64" s="3094"/>
      <c r="AR64" s="3560"/>
      <c r="AS64" s="3560"/>
      <c r="AT64" s="3560"/>
      <c r="AU64" s="3094"/>
      <c r="AV64" s="3094"/>
      <c r="AW64" s="3094"/>
      <c r="AX64" s="3094"/>
      <c r="AY64" s="3094"/>
      <c r="AZ64" s="3094"/>
      <c r="BA64" s="3094"/>
      <c r="BB64" s="3094"/>
      <c r="BC64" s="3094"/>
      <c r="BD64" s="3094"/>
      <c r="BE64" s="3094"/>
      <c r="BF64" s="3094"/>
      <c r="BG64" s="3094"/>
      <c r="BH64" s="3094"/>
      <c r="BI64" s="3094"/>
      <c r="BJ64" s="3094"/>
      <c r="BK64" s="3094"/>
      <c r="BL64" s="3094"/>
      <c r="BM64" s="3094"/>
      <c r="BN64" s="3094"/>
    </row>
    <row r="65" spans="1:66" ht="11.25" customHeight="1">
      <c r="A65" s="3559"/>
      <c r="B65" s="3094"/>
      <c r="C65" s="3094"/>
      <c r="D65" s="3094"/>
      <c r="E65" s="3094"/>
      <c r="F65" s="3094"/>
      <c r="G65" s="3094"/>
      <c r="H65" s="3094"/>
      <c r="I65" s="3094"/>
      <c r="J65" s="3094"/>
      <c r="K65" s="3560"/>
      <c r="L65" s="3560"/>
      <c r="M65" s="3560"/>
      <c r="N65" s="3094"/>
      <c r="O65" s="3094"/>
      <c r="P65" s="3094"/>
      <c r="Q65" s="3094"/>
      <c r="R65" s="3094"/>
      <c r="S65" s="3094"/>
      <c r="T65" s="3094"/>
      <c r="U65" s="3094"/>
      <c r="V65" s="3094"/>
      <c r="W65" s="3094"/>
      <c r="X65" s="3094"/>
      <c r="Y65" s="3094"/>
      <c r="Z65" s="3094"/>
      <c r="AA65" s="3094"/>
      <c r="AB65" s="3094"/>
      <c r="AC65" s="3094"/>
      <c r="AD65" s="3094"/>
      <c r="AE65" s="3094"/>
      <c r="AF65" s="3094"/>
      <c r="AG65" s="3094"/>
      <c r="AH65" s="3094"/>
      <c r="AI65" s="3094"/>
      <c r="AJ65" s="3094"/>
      <c r="AK65" s="3094"/>
      <c r="AL65" s="3094"/>
      <c r="AM65" s="3094"/>
      <c r="AN65" s="3094"/>
      <c r="AO65" s="3094"/>
      <c r="AP65" s="3094"/>
      <c r="AQ65" s="3094"/>
      <c r="AR65" s="3560"/>
      <c r="AS65" s="3560"/>
      <c r="AT65" s="3560"/>
      <c r="AU65" s="3094"/>
      <c r="AV65" s="3094"/>
      <c r="AW65" s="3094"/>
      <c r="AX65" s="3094"/>
      <c r="AY65" s="3094"/>
      <c r="AZ65" s="3094"/>
      <c r="BA65" s="3094"/>
      <c r="BB65" s="3094"/>
      <c r="BC65" s="3094"/>
      <c r="BD65" s="3094"/>
      <c r="BE65" s="3094"/>
      <c r="BF65" s="3094"/>
      <c r="BG65" s="3094"/>
      <c r="BH65" s="3094"/>
      <c r="BI65" s="3094"/>
      <c r="BJ65" s="3094"/>
      <c r="BK65" s="3094"/>
      <c r="BL65" s="3094"/>
      <c r="BM65" s="3094"/>
      <c r="BN65" s="3094"/>
    </row>
    <row r="66" spans="1:66" ht="11.25" customHeight="1">
      <c r="A66" s="3559"/>
      <c r="B66" s="3094"/>
      <c r="C66" s="3094"/>
      <c r="D66" s="3094"/>
      <c r="E66" s="3094"/>
      <c r="F66" s="3094"/>
      <c r="G66" s="3094"/>
      <c r="H66" s="3094"/>
      <c r="I66" s="3094"/>
      <c r="J66" s="3094"/>
      <c r="K66" s="3560"/>
      <c r="L66" s="3560"/>
      <c r="M66" s="3560"/>
      <c r="N66" s="3094"/>
      <c r="O66" s="3094"/>
      <c r="P66" s="3094"/>
      <c r="Q66" s="3094"/>
      <c r="R66" s="3094"/>
      <c r="S66" s="3094"/>
      <c r="T66" s="3094"/>
      <c r="U66" s="3094"/>
      <c r="V66" s="3094"/>
      <c r="W66" s="3094"/>
      <c r="X66" s="3094"/>
      <c r="Y66" s="3094"/>
      <c r="Z66" s="3094"/>
      <c r="AA66" s="3094"/>
      <c r="AB66" s="3094"/>
      <c r="AC66" s="3094"/>
      <c r="AD66" s="3094"/>
      <c r="AE66" s="3094"/>
      <c r="AF66" s="3094"/>
      <c r="AG66" s="3094"/>
      <c r="AH66" s="3094"/>
      <c r="AI66" s="3094"/>
      <c r="AJ66" s="3094"/>
      <c r="AK66" s="3094"/>
      <c r="AL66" s="3094"/>
      <c r="AM66" s="3094"/>
      <c r="AN66" s="3094"/>
      <c r="AO66" s="3094"/>
      <c r="AP66" s="3094"/>
      <c r="AQ66" s="3094"/>
      <c r="AR66" s="3560"/>
      <c r="AS66" s="3560"/>
      <c r="AT66" s="3560"/>
      <c r="AU66" s="3094"/>
      <c r="AV66" s="3094"/>
      <c r="AW66" s="3094"/>
      <c r="AX66" s="3094"/>
      <c r="AY66" s="3094"/>
      <c r="AZ66" s="3094"/>
      <c r="BA66" s="3094"/>
      <c r="BB66" s="3094"/>
      <c r="BC66" s="3094"/>
      <c r="BD66" s="3094"/>
      <c r="BE66" s="3094"/>
      <c r="BF66" s="3094"/>
      <c r="BG66" s="3094"/>
      <c r="BH66" s="3094"/>
      <c r="BI66" s="3094"/>
      <c r="BJ66" s="3094"/>
      <c r="BK66" s="3094"/>
      <c r="BL66" s="3094"/>
      <c r="BM66" s="3094"/>
      <c r="BN66" s="3094"/>
    </row>
    <row r="67" spans="1:66" ht="11.25" customHeight="1">
      <c r="A67" s="3559"/>
      <c r="B67" s="3094"/>
      <c r="C67" s="3094"/>
      <c r="D67" s="3094"/>
      <c r="E67" s="3094"/>
      <c r="F67" s="3094"/>
      <c r="G67" s="3094"/>
      <c r="H67" s="3094"/>
      <c r="I67" s="3094"/>
      <c r="J67" s="3094"/>
      <c r="K67" s="3560"/>
      <c r="L67" s="3560"/>
      <c r="M67" s="3560"/>
      <c r="N67" s="3094"/>
      <c r="O67" s="3094"/>
      <c r="P67" s="3094"/>
      <c r="Q67" s="3094"/>
      <c r="R67" s="3094"/>
      <c r="S67" s="3094"/>
      <c r="T67" s="3094"/>
      <c r="U67" s="3094"/>
      <c r="V67" s="3094"/>
      <c r="W67" s="3094"/>
      <c r="X67" s="3094"/>
      <c r="Y67" s="3094"/>
      <c r="Z67" s="3094"/>
      <c r="AA67" s="3094"/>
      <c r="AB67" s="3094"/>
      <c r="AC67" s="3094"/>
      <c r="AD67" s="3094"/>
      <c r="AE67" s="3094"/>
      <c r="AF67" s="3094"/>
      <c r="AG67" s="3094"/>
      <c r="AH67" s="3094"/>
      <c r="AI67" s="3094"/>
      <c r="AJ67" s="3094"/>
      <c r="AK67" s="3094"/>
      <c r="AL67" s="3094"/>
      <c r="AM67" s="3094"/>
      <c r="AN67" s="3094"/>
      <c r="AO67" s="3094"/>
      <c r="AP67" s="3094"/>
      <c r="AQ67" s="3094"/>
      <c r="AR67" s="3560"/>
      <c r="AS67" s="3560"/>
      <c r="AT67" s="3560"/>
      <c r="AU67" s="3094"/>
      <c r="AV67" s="3094"/>
      <c r="AW67" s="3094"/>
      <c r="AX67" s="3094"/>
      <c r="AY67" s="3094"/>
      <c r="AZ67" s="3094"/>
      <c r="BA67" s="3094"/>
      <c r="BB67" s="3094"/>
      <c r="BC67" s="3094"/>
      <c r="BD67" s="3094"/>
      <c r="BE67" s="3094"/>
      <c r="BF67" s="3094"/>
      <c r="BG67" s="3094"/>
      <c r="BH67" s="3094"/>
      <c r="BI67" s="3094"/>
      <c r="BJ67" s="3094"/>
      <c r="BK67" s="3094"/>
      <c r="BL67" s="3094"/>
      <c r="BM67" s="3094"/>
      <c r="BN67" s="3094"/>
    </row>
    <row r="68" spans="1:66" ht="11.25" customHeight="1">
      <c r="A68" s="3559"/>
      <c r="B68" s="3094"/>
      <c r="C68" s="3094"/>
      <c r="D68" s="3094"/>
      <c r="E68" s="3094"/>
      <c r="F68" s="3094"/>
      <c r="G68" s="3094"/>
      <c r="H68" s="3094"/>
      <c r="I68" s="3094"/>
      <c r="J68" s="3094"/>
      <c r="K68" s="3560"/>
      <c r="L68" s="3560"/>
      <c r="M68" s="3560"/>
      <c r="N68" s="3094"/>
      <c r="O68" s="3094"/>
      <c r="P68" s="3094"/>
      <c r="Q68" s="3094"/>
      <c r="R68" s="3094"/>
      <c r="S68" s="3094"/>
      <c r="T68" s="3094"/>
      <c r="U68" s="3094"/>
      <c r="V68" s="3094"/>
      <c r="W68" s="3094"/>
      <c r="X68" s="3094"/>
      <c r="Y68" s="3094"/>
      <c r="Z68" s="3094"/>
      <c r="AA68" s="3094"/>
      <c r="AB68" s="3094"/>
      <c r="AC68" s="3094"/>
      <c r="AD68" s="3094"/>
      <c r="AE68" s="3094"/>
      <c r="AF68" s="3094"/>
      <c r="AG68" s="3094"/>
      <c r="AH68" s="3094"/>
      <c r="AI68" s="3094"/>
      <c r="AJ68" s="3094"/>
      <c r="AK68" s="3094"/>
      <c r="AL68" s="3094"/>
      <c r="AM68" s="3094"/>
      <c r="AN68" s="3094"/>
      <c r="AO68" s="3094"/>
      <c r="AP68" s="3094"/>
      <c r="AQ68" s="3094"/>
      <c r="AR68" s="3560"/>
      <c r="AS68" s="3560"/>
      <c r="AT68" s="3560"/>
      <c r="AU68" s="3094"/>
      <c r="AV68" s="3094"/>
      <c r="AW68" s="3094"/>
      <c r="AX68" s="3094"/>
      <c r="AY68" s="3094"/>
      <c r="AZ68" s="3094"/>
      <c r="BA68" s="3094"/>
      <c r="BB68" s="3094"/>
      <c r="BC68" s="3094"/>
      <c r="BD68" s="3094"/>
      <c r="BE68" s="3094"/>
      <c r="BF68" s="3094"/>
      <c r="BG68" s="3094"/>
      <c r="BH68" s="3094"/>
      <c r="BI68" s="3094"/>
      <c r="BJ68" s="3094"/>
      <c r="BK68" s="3094"/>
      <c r="BL68" s="3094"/>
      <c r="BM68" s="3094"/>
      <c r="BN68" s="3094"/>
    </row>
    <row r="69" spans="1:66" ht="11.25" customHeight="1">
      <c r="A69" s="3559"/>
      <c r="B69" s="3094"/>
      <c r="C69" s="3094"/>
      <c r="D69" s="3094"/>
      <c r="E69" s="3094"/>
      <c r="F69" s="3094"/>
      <c r="G69" s="3094"/>
      <c r="H69" s="3094"/>
      <c r="I69" s="3094"/>
      <c r="J69" s="3094"/>
      <c r="K69" s="3560"/>
      <c r="L69" s="3560"/>
      <c r="M69" s="3560"/>
      <c r="N69" s="3094"/>
      <c r="O69" s="3094"/>
      <c r="P69" s="3094"/>
      <c r="Q69" s="3094"/>
      <c r="R69" s="3094"/>
      <c r="S69" s="3094"/>
      <c r="T69" s="3094"/>
      <c r="U69" s="3094"/>
      <c r="V69" s="3094"/>
      <c r="W69" s="3094"/>
      <c r="X69" s="3094"/>
      <c r="Y69" s="3094"/>
      <c r="Z69" s="3094"/>
      <c r="AA69" s="3094"/>
      <c r="AB69" s="3094"/>
      <c r="AC69" s="3094"/>
      <c r="AD69" s="3094"/>
      <c r="AE69" s="3094"/>
      <c r="AF69" s="3094"/>
      <c r="AG69" s="3094"/>
      <c r="AH69" s="3094"/>
      <c r="AI69" s="3094"/>
      <c r="AJ69" s="3094"/>
      <c r="AK69" s="3094"/>
      <c r="AL69" s="3094"/>
      <c r="AM69" s="3094"/>
      <c r="AN69" s="3094"/>
      <c r="AO69" s="3094"/>
      <c r="AP69" s="3094"/>
      <c r="AQ69" s="3094"/>
      <c r="AR69" s="3560"/>
      <c r="AS69" s="3560"/>
      <c r="AT69" s="3560"/>
      <c r="AU69" s="3094"/>
      <c r="AV69" s="3094"/>
      <c r="AW69" s="3094"/>
      <c r="AX69" s="3094"/>
      <c r="AY69" s="3094"/>
      <c r="AZ69" s="3094"/>
      <c r="BA69" s="3094"/>
      <c r="BB69" s="3094"/>
      <c r="BC69" s="3094"/>
      <c r="BD69" s="3094"/>
      <c r="BE69" s="3094"/>
      <c r="BF69" s="3094"/>
      <c r="BG69" s="3094"/>
      <c r="BH69" s="3094"/>
      <c r="BI69" s="3094"/>
      <c r="BJ69" s="3094"/>
      <c r="BK69" s="3094"/>
      <c r="BL69" s="3094"/>
      <c r="BM69" s="3094"/>
      <c r="BN69" s="3094"/>
    </row>
    <row r="70" spans="1:66" ht="11.25" customHeight="1">
      <c r="A70" s="3559"/>
      <c r="B70" s="3094"/>
      <c r="C70" s="3094"/>
      <c r="D70" s="3094"/>
      <c r="E70" s="3094"/>
      <c r="F70" s="3094"/>
      <c r="G70" s="3094"/>
      <c r="H70" s="3094"/>
      <c r="I70" s="3094"/>
      <c r="J70" s="3094"/>
      <c r="K70" s="3560"/>
      <c r="L70" s="3560"/>
      <c r="M70" s="3560"/>
      <c r="N70" s="3094"/>
      <c r="O70" s="3094"/>
      <c r="P70" s="3094"/>
      <c r="Q70" s="3094"/>
      <c r="R70" s="3094"/>
      <c r="S70" s="3094"/>
      <c r="T70" s="3094"/>
      <c r="U70" s="3094"/>
      <c r="V70" s="3094"/>
      <c r="W70" s="3094"/>
      <c r="X70" s="3094"/>
      <c r="Y70" s="3094"/>
      <c r="Z70" s="3094"/>
      <c r="AA70" s="3094"/>
      <c r="AB70" s="3094"/>
      <c r="AC70" s="3094"/>
      <c r="AD70" s="3094"/>
      <c r="AE70" s="3094"/>
      <c r="AF70" s="3094"/>
      <c r="AG70" s="3094"/>
      <c r="AH70" s="3094"/>
      <c r="AI70" s="3094"/>
      <c r="AJ70" s="3094"/>
      <c r="AK70" s="3094"/>
      <c r="AL70" s="3094"/>
      <c r="AM70" s="3094"/>
      <c r="AN70" s="3094"/>
      <c r="AO70" s="3094"/>
      <c r="AP70" s="3094"/>
      <c r="AQ70" s="3094"/>
      <c r="AR70" s="3560"/>
      <c r="AS70" s="3560"/>
      <c r="AT70" s="3560"/>
      <c r="AU70" s="3094"/>
      <c r="AV70" s="3094"/>
      <c r="AW70" s="3094"/>
      <c r="AX70" s="3094"/>
      <c r="AY70" s="3094"/>
      <c r="AZ70" s="3094"/>
      <c r="BA70" s="3094"/>
      <c r="BB70" s="3094"/>
      <c r="BC70" s="3094"/>
      <c r="BD70" s="3094"/>
      <c r="BE70" s="3094"/>
      <c r="BF70" s="3094"/>
      <c r="BG70" s="3094"/>
      <c r="BH70" s="3094"/>
      <c r="BI70" s="3094"/>
      <c r="BJ70" s="3094"/>
      <c r="BK70" s="3094"/>
      <c r="BL70" s="3094"/>
      <c r="BM70" s="3094"/>
      <c r="BN70" s="3094"/>
    </row>
    <row r="71" spans="1:66" ht="11.25" customHeight="1">
      <c r="A71" s="3559"/>
      <c r="B71" s="3094"/>
      <c r="C71" s="3094"/>
      <c r="D71" s="3094"/>
      <c r="E71" s="3094"/>
      <c r="F71" s="3094"/>
      <c r="G71" s="3094"/>
      <c r="H71" s="3094"/>
      <c r="I71" s="3094"/>
      <c r="J71" s="3094"/>
      <c r="K71" s="3560"/>
      <c r="L71" s="3560"/>
      <c r="M71" s="3560"/>
      <c r="N71" s="3094"/>
      <c r="O71" s="3094"/>
      <c r="P71" s="3094"/>
      <c r="Q71" s="3094"/>
      <c r="R71" s="3094"/>
      <c r="S71" s="3094"/>
      <c r="T71" s="3094"/>
      <c r="U71" s="3094"/>
      <c r="V71" s="3094"/>
      <c r="W71" s="3094"/>
      <c r="X71" s="3094"/>
      <c r="Y71" s="3094"/>
      <c r="Z71" s="3094"/>
      <c r="AA71" s="3094"/>
      <c r="AB71" s="3094"/>
      <c r="AC71" s="3094"/>
      <c r="AD71" s="3094"/>
      <c r="AE71" s="3094"/>
      <c r="AF71" s="3094"/>
      <c r="AG71" s="3094"/>
      <c r="AH71" s="3094"/>
      <c r="AI71" s="3094"/>
      <c r="AJ71" s="3094"/>
      <c r="AK71" s="3094"/>
      <c r="AL71" s="3094"/>
      <c r="AM71" s="3094"/>
      <c r="AN71" s="3094"/>
      <c r="AO71" s="3094"/>
      <c r="AP71" s="3094"/>
      <c r="AQ71" s="3094"/>
      <c r="AR71" s="3560"/>
      <c r="AS71" s="3560"/>
      <c r="AT71" s="3560"/>
      <c r="AU71" s="3094"/>
      <c r="AV71" s="3094"/>
      <c r="AW71" s="3094"/>
      <c r="AX71" s="3094"/>
      <c r="AY71" s="3094"/>
      <c r="AZ71" s="3094"/>
      <c r="BA71" s="3094"/>
      <c r="BB71" s="3094"/>
      <c r="BC71" s="3094"/>
      <c r="BD71" s="3094"/>
      <c r="BE71" s="3094"/>
      <c r="BF71" s="3094"/>
      <c r="BG71" s="3094"/>
      <c r="BH71" s="3094"/>
      <c r="BI71" s="3094"/>
      <c r="BJ71" s="3094"/>
      <c r="BK71" s="3094"/>
      <c r="BL71" s="3094"/>
      <c r="BM71" s="3094"/>
      <c r="BN71" s="3094"/>
    </row>
    <row r="72" spans="1:66" ht="11.25" customHeight="1">
      <c r="A72" s="3559"/>
      <c r="B72" s="3094"/>
      <c r="C72" s="3094"/>
      <c r="D72" s="3094"/>
      <c r="E72" s="3094"/>
      <c r="F72" s="3094"/>
      <c r="G72" s="3094"/>
      <c r="H72" s="3094"/>
      <c r="I72" s="3094"/>
      <c r="J72" s="3094"/>
      <c r="K72" s="3560"/>
      <c r="L72" s="3560"/>
      <c r="M72" s="3560"/>
      <c r="N72" s="3094"/>
      <c r="O72" s="3094"/>
      <c r="P72" s="3094"/>
      <c r="Q72" s="3094"/>
      <c r="R72" s="3094"/>
      <c r="S72" s="3094"/>
      <c r="T72" s="3094"/>
      <c r="U72" s="3094"/>
      <c r="V72" s="3094"/>
      <c r="W72" s="3094"/>
      <c r="X72" s="3094"/>
      <c r="Y72" s="3094"/>
      <c r="Z72" s="3094"/>
      <c r="AA72" s="3094"/>
      <c r="AB72" s="3094"/>
      <c r="AC72" s="3094"/>
      <c r="AD72" s="3094"/>
      <c r="AE72" s="3094"/>
      <c r="AF72" s="3094"/>
      <c r="AG72" s="3094"/>
      <c r="AH72" s="3094"/>
      <c r="AI72" s="3094"/>
      <c r="AJ72" s="3094"/>
      <c r="AK72" s="3094"/>
      <c r="AL72" s="3094"/>
      <c r="AM72" s="3094"/>
      <c r="AN72" s="3094"/>
      <c r="AO72" s="3094"/>
      <c r="AP72" s="3094"/>
      <c r="AQ72" s="3094"/>
      <c r="AR72" s="3560"/>
      <c r="AS72" s="3560"/>
      <c r="AT72" s="3560"/>
      <c r="AU72" s="3094"/>
      <c r="AV72" s="3094"/>
      <c r="AW72" s="3094"/>
      <c r="AX72" s="3094"/>
      <c r="AY72" s="3094"/>
      <c r="AZ72" s="3094"/>
      <c r="BA72" s="3094"/>
      <c r="BB72" s="3094"/>
      <c r="BC72" s="3094"/>
      <c r="BD72" s="3094"/>
      <c r="BE72" s="3094"/>
      <c r="BF72" s="3094"/>
      <c r="BG72" s="3094"/>
      <c r="BH72" s="3094"/>
      <c r="BI72" s="3094"/>
      <c r="BJ72" s="3094"/>
      <c r="BK72" s="3094"/>
      <c r="BL72" s="3094"/>
      <c r="BM72" s="3094"/>
      <c r="BN72" s="3094"/>
    </row>
    <row r="73" spans="1:66" ht="11.25" customHeight="1">
      <c r="A73" s="3559"/>
      <c r="B73" s="3094"/>
      <c r="C73" s="3094"/>
      <c r="D73" s="3094"/>
      <c r="E73" s="3094"/>
      <c r="F73" s="3094"/>
      <c r="G73" s="3094"/>
      <c r="H73" s="3094"/>
      <c r="I73" s="3094"/>
      <c r="J73" s="3094"/>
      <c r="K73" s="3560"/>
      <c r="L73" s="3560"/>
      <c r="M73" s="3560"/>
      <c r="N73" s="3094"/>
      <c r="O73" s="3094"/>
      <c r="P73" s="3094"/>
      <c r="Q73" s="3094"/>
      <c r="R73" s="3094"/>
      <c r="S73" s="3094"/>
      <c r="T73" s="3094"/>
      <c r="U73" s="3094"/>
      <c r="V73" s="3094"/>
      <c r="W73" s="3094"/>
      <c r="X73" s="3094"/>
      <c r="Y73" s="3094"/>
      <c r="Z73" s="3094"/>
      <c r="AA73" s="3094"/>
      <c r="AB73" s="3094"/>
      <c r="AC73" s="3094"/>
      <c r="AD73" s="3094"/>
      <c r="AE73" s="3094"/>
      <c r="AF73" s="3094"/>
      <c r="AG73" s="3094"/>
      <c r="AH73" s="3094"/>
      <c r="AI73" s="3094"/>
      <c r="AJ73" s="3094"/>
      <c r="AK73" s="3094"/>
      <c r="AL73" s="3094"/>
      <c r="AM73" s="3094"/>
      <c r="AN73" s="3094"/>
      <c r="AO73" s="3094"/>
      <c r="AP73" s="3094"/>
      <c r="AQ73" s="3094"/>
      <c r="AR73" s="3560"/>
      <c r="AS73" s="3560"/>
      <c r="AT73" s="3560"/>
      <c r="AU73" s="3094"/>
      <c r="AV73" s="3094"/>
      <c r="AW73" s="3094"/>
      <c r="AX73" s="3094"/>
      <c r="AY73" s="3094"/>
      <c r="AZ73" s="3094"/>
      <c r="BA73" s="3094"/>
      <c r="BB73" s="3094"/>
      <c r="BC73" s="3094"/>
      <c r="BD73" s="3094"/>
      <c r="BE73" s="3094"/>
      <c r="BF73" s="3094"/>
      <c r="BG73" s="3094"/>
      <c r="BH73" s="3094"/>
      <c r="BI73" s="3094"/>
      <c r="BJ73" s="3094"/>
      <c r="BK73" s="3094"/>
      <c r="BL73" s="3094"/>
      <c r="BM73" s="3094"/>
      <c r="BN73" s="3094"/>
    </row>
    <row r="74" spans="1:66" ht="11.25" customHeight="1">
      <c r="A74" s="3559"/>
      <c r="B74" s="3094"/>
      <c r="C74" s="3094"/>
      <c r="D74" s="3094"/>
      <c r="E74" s="3094"/>
      <c r="F74" s="3094"/>
      <c r="G74" s="3094"/>
      <c r="H74" s="3094"/>
      <c r="I74" s="3094"/>
      <c r="J74" s="3094"/>
      <c r="K74" s="3560"/>
      <c r="L74" s="3560"/>
      <c r="M74" s="3560"/>
      <c r="N74" s="3094"/>
      <c r="O74" s="3094"/>
      <c r="P74" s="3094"/>
      <c r="Q74" s="3094"/>
      <c r="R74" s="3094"/>
      <c r="S74" s="3094"/>
      <c r="T74" s="3094"/>
      <c r="U74" s="3094"/>
      <c r="V74" s="3094"/>
      <c r="W74" s="3094"/>
      <c r="X74" s="3094"/>
      <c r="Y74" s="3094"/>
      <c r="Z74" s="3094"/>
      <c r="AA74" s="3094"/>
      <c r="AB74" s="3094"/>
      <c r="AC74" s="3094"/>
      <c r="AD74" s="3094"/>
      <c r="AE74" s="3094"/>
      <c r="AF74" s="3094"/>
      <c r="AG74" s="3094"/>
      <c r="AH74" s="3094"/>
      <c r="AI74" s="3094"/>
      <c r="AJ74" s="3094"/>
      <c r="AK74" s="3094"/>
      <c r="AL74" s="3094"/>
      <c r="AM74" s="3094"/>
      <c r="AN74" s="3094"/>
      <c r="AO74" s="3094"/>
      <c r="AP74" s="3094"/>
      <c r="AQ74" s="3094"/>
      <c r="AR74" s="3560"/>
      <c r="AS74" s="3560"/>
      <c r="AT74" s="3560"/>
      <c r="AU74" s="3094"/>
      <c r="AV74" s="3094"/>
      <c r="AW74" s="3094"/>
      <c r="AX74" s="3094"/>
      <c r="AY74" s="3094"/>
      <c r="AZ74" s="3094"/>
      <c r="BA74" s="3094"/>
      <c r="BB74" s="3094"/>
      <c r="BC74" s="3094"/>
      <c r="BD74" s="3094"/>
      <c r="BE74" s="3094"/>
      <c r="BF74" s="3094"/>
      <c r="BG74" s="3094"/>
      <c r="BH74" s="3094"/>
      <c r="BI74" s="3094"/>
      <c r="BJ74" s="3094"/>
      <c r="BK74" s="3094"/>
      <c r="BL74" s="3094"/>
      <c r="BM74" s="3094"/>
      <c r="BN74" s="3094"/>
    </row>
    <row r="75" spans="1:66" ht="11.25" customHeight="1">
      <c r="A75" s="3559"/>
      <c r="B75" s="3094"/>
      <c r="C75" s="3094"/>
      <c r="D75" s="3094"/>
      <c r="E75" s="3094"/>
      <c r="F75" s="3094"/>
      <c r="G75" s="3094"/>
      <c r="H75" s="3094"/>
      <c r="I75" s="3094"/>
      <c r="J75" s="3094"/>
      <c r="K75" s="3560"/>
      <c r="L75" s="3560"/>
      <c r="M75" s="3560"/>
      <c r="N75" s="3094"/>
      <c r="O75" s="3094"/>
      <c r="P75" s="3094"/>
      <c r="Q75" s="3094"/>
      <c r="R75" s="3094"/>
      <c r="S75" s="3094"/>
      <c r="T75" s="3094"/>
      <c r="U75" s="3094"/>
      <c r="V75" s="3094"/>
      <c r="W75" s="3094"/>
      <c r="X75" s="3094"/>
      <c r="Y75" s="3094"/>
      <c r="Z75" s="3094"/>
      <c r="AA75" s="3094"/>
      <c r="AB75" s="3094"/>
      <c r="AC75" s="3094"/>
      <c r="AD75" s="3094"/>
      <c r="AE75" s="3094"/>
      <c r="AF75" s="3094"/>
      <c r="AG75" s="3094"/>
      <c r="AH75" s="3094"/>
      <c r="AI75" s="3094"/>
      <c r="AJ75" s="3094"/>
      <c r="AK75" s="3094"/>
      <c r="AL75" s="3094"/>
      <c r="AM75" s="3094"/>
      <c r="AN75" s="3094"/>
      <c r="AO75" s="3094"/>
      <c r="AP75" s="3094"/>
      <c r="AQ75" s="3094"/>
      <c r="AR75" s="3560"/>
      <c r="AS75" s="3560"/>
      <c r="AT75" s="3560"/>
      <c r="AU75" s="3094"/>
      <c r="AV75" s="3094"/>
      <c r="AW75" s="3094"/>
      <c r="AX75" s="3094"/>
      <c r="AY75" s="3094"/>
      <c r="AZ75" s="3094"/>
      <c r="BA75" s="3094"/>
      <c r="BB75" s="3094"/>
      <c r="BC75" s="3094"/>
      <c r="BD75" s="3094"/>
      <c r="BE75" s="3094"/>
      <c r="BF75" s="3094"/>
      <c r="BG75" s="3094"/>
      <c r="BH75" s="3094"/>
      <c r="BI75" s="3094"/>
      <c r="BJ75" s="3094"/>
      <c r="BK75" s="3094"/>
      <c r="BL75" s="3094"/>
      <c r="BM75" s="3094"/>
      <c r="BN75" s="3094"/>
    </row>
    <row r="76" spans="1:66" ht="11.25" customHeight="1">
      <c r="A76" s="3559"/>
      <c r="B76" s="3094"/>
      <c r="C76" s="3094"/>
      <c r="D76" s="3094"/>
      <c r="E76" s="3094"/>
      <c r="F76" s="3094"/>
      <c r="G76" s="3094"/>
      <c r="H76" s="3094"/>
      <c r="I76" s="3094"/>
      <c r="J76" s="3094"/>
      <c r="K76" s="3560"/>
      <c r="L76" s="3560"/>
      <c r="M76" s="3560"/>
      <c r="N76" s="3094"/>
      <c r="O76" s="3094"/>
      <c r="P76" s="3094"/>
      <c r="Q76" s="3094"/>
      <c r="R76" s="3094"/>
      <c r="S76" s="3094"/>
      <c r="T76" s="3094"/>
      <c r="U76" s="3094"/>
      <c r="V76" s="3094"/>
      <c r="W76" s="3094"/>
      <c r="X76" s="3094"/>
      <c r="Y76" s="3094"/>
      <c r="Z76" s="3094"/>
      <c r="AA76" s="3094"/>
      <c r="AB76" s="3094"/>
      <c r="AC76" s="3094"/>
      <c r="AD76" s="3094"/>
      <c r="AE76" s="3094"/>
      <c r="AF76" s="3094"/>
      <c r="AG76" s="3094"/>
      <c r="AH76" s="3094"/>
      <c r="AI76" s="3094"/>
      <c r="AJ76" s="3094"/>
      <c r="AK76" s="3094"/>
      <c r="AL76" s="3094"/>
      <c r="AM76" s="3094"/>
      <c r="AN76" s="3094"/>
      <c r="AO76" s="3094"/>
      <c r="AP76" s="3094"/>
      <c r="AQ76" s="3094"/>
      <c r="AR76" s="3560"/>
      <c r="AS76" s="3560"/>
      <c r="AT76" s="3560"/>
      <c r="AU76" s="3094"/>
      <c r="AV76" s="3094"/>
      <c r="AW76" s="3094"/>
      <c r="AX76" s="3094"/>
      <c r="AY76" s="3094"/>
      <c r="AZ76" s="3094"/>
      <c r="BA76" s="3094"/>
      <c r="BB76" s="3094"/>
      <c r="BC76" s="3094"/>
      <c r="BD76" s="3094"/>
      <c r="BE76" s="3094"/>
      <c r="BF76" s="3094"/>
      <c r="BG76" s="3094"/>
      <c r="BH76" s="3094"/>
      <c r="BI76" s="3094"/>
      <c r="BJ76" s="3094"/>
      <c r="BK76" s="3094"/>
      <c r="BL76" s="3094"/>
      <c r="BM76" s="3094"/>
      <c r="BN76" s="3094"/>
    </row>
    <row r="77" spans="1:66" ht="11.25" customHeight="1">
      <c r="A77" s="3559"/>
      <c r="B77" s="3094"/>
      <c r="C77" s="3094"/>
      <c r="D77" s="3094"/>
      <c r="E77" s="3094"/>
      <c r="F77" s="3094"/>
      <c r="G77" s="3094"/>
      <c r="H77" s="3094"/>
      <c r="I77" s="3094"/>
      <c r="J77" s="3094"/>
      <c r="K77" s="3560"/>
      <c r="L77" s="3560"/>
      <c r="M77" s="3560"/>
      <c r="N77" s="3094"/>
      <c r="O77" s="3094"/>
      <c r="P77" s="3094"/>
      <c r="Q77" s="3094"/>
      <c r="R77" s="3094"/>
      <c r="S77" s="3094"/>
      <c r="T77" s="3094"/>
      <c r="U77" s="3094"/>
      <c r="V77" s="3094"/>
      <c r="W77" s="3094"/>
      <c r="X77" s="3094"/>
      <c r="Y77" s="3094"/>
      <c r="Z77" s="3094"/>
      <c r="AA77" s="3094"/>
      <c r="AB77" s="3094"/>
      <c r="AC77" s="3094"/>
      <c r="AD77" s="3094"/>
      <c r="AE77" s="3094"/>
      <c r="AF77" s="3094"/>
      <c r="AG77" s="3094"/>
      <c r="AH77" s="3094"/>
      <c r="AI77" s="3094"/>
      <c r="AJ77" s="3094"/>
      <c r="AK77" s="3094"/>
      <c r="AL77" s="3094"/>
      <c r="AM77" s="3094"/>
      <c r="AN77" s="3094"/>
      <c r="AO77" s="3094"/>
      <c r="AP77" s="3094"/>
      <c r="AQ77" s="3094"/>
      <c r="AR77" s="3560"/>
      <c r="AS77" s="3560"/>
      <c r="AT77" s="3560"/>
      <c r="AU77" s="3094"/>
      <c r="AV77" s="3094"/>
      <c r="AW77" s="3094"/>
      <c r="AX77" s="3094"/>
      <c r="AY77" s="3094"/>
      <c r="AZ77" s="3094"/>
      <c r="BA77" s="3094"/>
      <c r="BB77" s="3094"/>
      <c r="BC77" s="3094"/>
      <c r="BD77" s="3094"/>
      <c r="BE77" s="3094"/>
      <c r="BF77" s="3094"/>
      <c r="BG77" s="3094"/>
      <c r="BH77" s="3094"/>
      <c r="BI77" s="3094"/>
      <c r="BJ77" s="3094"/>
      <c r="BK77" s="3094"/>
      <c r="BL77" s="3094"/>
      <c r="BM77" s="3094"/>
      <c r="BN77" s="3094"/>
    </row>
    <row r="78" spans="1:66" ht="11.25" customHeight="1">
      <c r="A78" s="3559"/>
      <c r="B78" s="3094"/>
      <c r="C78" s="3094"/>
      <c r="D78" s="3094"/>
      <c r="E78" s="3094"/>
      <c r="F78" s="3094"/>
      <c r="G78" s="3094"/>
      <c r="H78" s="3094"/>
      <c r="I78" s="3094"/>
      <c r="J78" s="3094"/>
      <c r="K78" s="3560"/>
      <c r="L78" s="3560"/>
      <c r="M78" s="3560"/>
      <c r="N78" s="3094"/>
      <c r="O78" s="3094"/>
      <c r="P78" s="3094"/>
      <c r="Q78" s="3094"/>
      <c r="R78" s="3094"/>
      <c r="S78" s="3094"/>
      <c r="T78" s="3094"/>
      <c r="U78" s="3094"/>
      <c r="V78" s="3094"/>
      <c r="W78" s="3094"/>
      <c r="X78" s="3094"/>
      <c r="Y78" s="3094"/>
      <c r="Z78" s="3094"/>
      <c r="AA78" s="3094"/>
      <c r="AB78" s="3094"/>
      <c r="AC78" s="3094"/>
      <c r="AD78" s="3094"/>
      <c r="AE78" s="3094"/>
      <c r="AF78" s="3094"/>
      <c r="AG78" s="3094"/>
      <c r="AH78" s="3094"/>
      <c r="AI78" s="3094"/>
      <c r="AJ78" s="3094"/>
      <c r="AK78" s="3094"/>
      <c r="AL78" s="3094"/>
      <c r="AM78" s="3094"/>
      <c r="AN78" s="3094"/>
      <c r="AO78" s="3094"/>
      <c r="AP78" s="3094"/>
      <c r="AQ78" s="3094"/>
      <c r="AR78" s="3560"/>
      <c r="AS78" s="3560"/>
      <c r="AT78" s="3560"/>
      <c r="AU78" s="3094"/>
      <c r="AV78" s="3094"/>
      <c r="AW78" s="3094"/>
      <c r="AX78" s="3094"/>
      <c r="AY78" s="3094"/>
      <c r="AZ78" s="3094"/>
      <c r="BA78" s="3094"/>
      <c r="BB78" s="3094"/>
      <c r="BC78" s="3094"/>
      <c r="BD78" s="3094"/>
      <c r="BE78" s="3094"/>
      <c r="BF78" s="3094"/>
      <c r="BG78" s="3094"/>
      <c r="BH78" s="3094"/>
      <c r="BI78" s="3094"/>
      <c r="BJ78" s="3094"/>
      <c r="BK78" s="3094"/>
      <c r="BL78" s="3094"/>
      <c r="BM78" s="3094"/>
      <c r="BN78" s="3094"/>
    </row>
    <row r="79" spans="1:66" ht="11.25" customHeight="1">
      <c r="A79" s="3559"/>
      <c r="B79" s="3094"/>
      <c r="C79" s="3094"/>
      <c r="D79" s="3094"/>
      <c r="E79" s="3094"/>
      <c r="F79" s="3094"/>
      <c r="G79" s="3094"/>
      <c r="H79" s="3094"/>
      <c r="I79" s="3094"/>
      <c r="J79" s="3094"/>
      <c r="K79" s="3560"/>
      <c r="L79" s="3560"/>
      <c r="M79" s="3560"/>
      <c r="N79" s="3094"/>
      <c r="O79" s="3094"/>
      <c r="P79" s="3094"/>
      <c r="Q79" s="3094"/>
      <c r="R79" s="3094"/>
      <c r="S79" s="3094"/>
      <c r="T79" s="3094"/>
      <c r="U79" s="3094"/>
      <c r="V79" s="3094"/>
      <c r="W79" s="3094"/>
      <c r="X79" s="3094"/>
      <c r="Y79" s="3094"/>
      <c r="Z79" s="3094"/>
      <c r="AA79" s="3094"/>
      <c r="AB79" s="3094"/>
      <c r="AC79" s="3094"/>
      <c r="AD79" s="3094"/>
      <c r="AE79" s="3094"/>
      <c r="AF79" s="3094"/>
      <c r="AG79" s="3094"/>
      <c r="AH79" s="3094"/>
      <c r="AI79" s="3094"/>
      <c r="AJ79" s="3094"/>
      <c r="AK79" s="3094"/>
      <c r="AL79" s="3094"/>
      <c r="AM79" s="3094"/>
      <c r="AN79" s="3094"/>
      <c r="AO79" s="3094"/>
      <c r="AP79" s="3094"/>
      <c r="AQ79" s="3094"/>
      <c r="AR79" s="3560"/>
      <c r="AS79" s="3560"/>
      <c r="AT79" s="3560"/>
      <c r="AU79" s="3094"/>
      <c r="AV79" s="3094"/>
      <c r="AW79" s="3094"/>
      <c r="AX79" s="3094"/>
      <c r="AY79" s="3094"/>
      <c r="AZ79" s="3094"/>
      <c r="BA79" s="3094"/>
      <c r="BB79" s="3094"/>
      <c r="BC79" s="3094"/>
      <c r="BD79" s="3094"/>
      <c r="BE79" s="3094"/>
      <c r="BF79" s="3094"/>
      <c r="BG79" s="3094"/>
      <c r="BH79" s="3094"/>
      <c r="BI79" s="3094"/>
      <c r="BJ79" s="3094"/>
      <c r="BK79" s="3094"/>
      <c r="BL79" s="3094"/>
      <c r="BM79" s="3094"/>
      <c r="BN79" s="3094"/>
    </row>
    <row r="80" spans="1:66" ht="11.25" customHeight="1">
      <c r="A80" s="3559"/>
      <c r="B80" s="3094"/>
      <c r="C80" s="3094"/>
      <c r="D80" s="3094"/>
      <c r="E80" s="3094"/>
      <c r="F80" s="3094"/>
      <c r="G80" s="3094"/>
      <c r="H80" s="3094"/>
      <c r="I80" s="3094"/>
      <c r="J80" s="3094"/>
      <c r="K80" s="3560"/>
      <c r="L80" s="3560"/>
      <c r="M80" s="3560"/>
      <c r="N80" s="3094"/>
      <c r="O80" s="3094"/>
      <c r="P80" s="3094"/>
      <c r="Q80" s="3094"/>
      <c r="R80" s="3094"/>
      <c r="S80" s="3094"/>
      <c r="T80" s="3094"/>
      <c r="U80" s="3094"/>
      <c r="V80" s="3094"/>
      <c r="W80" s="3094"/>
      <c r="X80" s="3094"/>
      <c r="Y80" s="3094"/>
      <c r="Z80" s="3094"/>
      <c r="AA80" s="3094"/>
      <c r="AB80" s="3094"/>
      <c r="AC80" s="3094"/>
      <c r="AD80" s="3094"/>
      <c r="AE80" s="3094"/>
      <c r="AF80" s="3094"/>
      <c r="AG80" s="3094"/>
      <c r="AH80" s="3094"/>
      <c r="AI80" s="3094"/>
      <c r="AJ80" s="3094"/>
      <c r="AK80" s="3094"/>
      <c r="AL80" s="3094"/>
      <c r="AM80" s="3094"/>
      <c r="AN80" s="3094"/>
      <c r="AO80" s="3094"/>
      <c r="AP80" s="3094"/>
      <c r="AQ80" s="3094"/>
      <c r="AR80" s="3560"/>
      <c r="AS80" s="3560"/>
      <c r="AT80" s="3560"/>
      <c r="AU80" s="3094"/>
      <c r="AV80" s="3094"/>
      <c r="AW80" s="3094"/>
      <c r="AX80" s="3094"/>
      <c r="AY80" s="3094"/>
      <c r="AZ80" s="3094"/>
      <c r="BA80" s="3094"/>
      <c r="BB80" s="3094"/>
      <c r="BC80" s="3094"/>
      <c r="BD80" s="3094"/>
      <c r="BE80" s="3094"/>
      <c r="BF80" s="3094"/>
      <c r="BG80" s="3094"/>
      <c r="BH80" s="3094"/>
      <c r="BI80" s="3094"/>
      <c r="BJ80" s="3094"/>
      <c r="BK80" s="3094"/>
      <c r="BL80" s="3094"/>
      <c r="BM80" s="3094"/>
      <c r="BN80" s="3094"/>
    </row>
    <row r="81" spans="1:66" ht="11.25" customHeight="1">
      <c r="A81" s="3559"/>
      <c r="B81" s="3094"/>
      <c r="C81" s="3094"/>
      <c r="D81" s="3094"/>
      <c r="E81" s="3094"/>
      <c r="F81" s="3094"/>
      <c r="G81" s="3094"/>
      <c r="H81" s="3094"/>
      <c r="I81" s="3094"/>
      <c r="J81" s="3094"/>
      <c r="K81" s="3560"/>
      <c r="L81" s="3560"/>
      <c r="M81" s="3560"/>
      <c r="N81" s="3094"/>
      <c r="O81" s="3094"/>
      <c r="P81" s="3094"/>
      <c r="Q81" s="3094"/>
      <c r="R81" s="3094"/>
      <c r="S81" s="3094"/>
      <c r="T81" s="3094"/>
      <c r="U81" s="3094"/>
      <c r="V81" s="3094"/>
      <c r="W81" s="3094"/>
      <c r="X81" s="3094"/>
      <c r="Y81" s="3094"/>
      <c r="Z81" s="3094"/>
      <c r="AA81" s="3094"/>
      <c r="AB81" s="3094"/>
      <c r="AC81" s="3094"/>
      <c r="AD81" s="3094"/>
      <c r="AE81" s="3094"/>
      <c r="AF81" s="3094"/>
      <c r="AG81" s="3094"/>
      <c r="AH81" s="3094"/>
      <c r="AI81" s="3094"/>
      <c r="AJ81" s="3094"/>
      <c r="AK81" s="3094"/>
      <c r="AL81" s="3094"/>
      <c r="AM81" s="3094"/>
      <c r="AN81" s="3094"/>
      <c r="AO81" s="3094"/>
      <c r="AP81" s="3094"/>
      <c r="AQ81" s="3094"/>
      <c r="AR81" s="3560"/>
      <c r="AS81" s="3560"/>
      <c r="AT81" s="3560"/>
      <c r="AU81" s="3094"/>
      <c r="AV81" s="3094"/>
      <c r="AW81" s="3094"/>
      <c r="AX81" s="3094"/>
      <c r="AY81" s="3094"/>
      <c r="AZ81" s="3094"/>
      <c r="BA81" s="3094"/>
      <c r="BB81" s="3094"/>
      <c r="BC81" s="3094"/>
      <c r="BD81" s="3094"/>
      <c r="BE81" s="3094"/>
      <c r="BF81" s="3094"/>
      <c r="BG81" s="3094"/>
      <c r="BH81" s="3094"/>
      <c r="BI81" s="3094"/>
      <c r="BJ81" s="3094"/>
      <c r="BK81" s="3094"/>
      <c r="BL81" s="3094"/>
      <c r="BM81" s="3094"/>
      <c r="BN81" s="3094"/>
    </row>
    <row r="82" spans="1:66" ht="11.25" customHeight="1">
      <c r="A82" s="3559"/>
      <c r="B82" s="3094"/>
      <c r="C82" s="3094"/>
      <c r="D82" s="3094"/>
      <c r="E82" s="3094"/>
      <c r="F82" s="3094"/>
      <c r="G82" s="3094"/>
      <c r="H82" s="3094"/>
      <c r="I82" s="3094"/>
      <c r="J82" s="3094"/>
      <c r="K82" s="3560"/>
      <c r="L82" s="3560"/>
      <c r="M82" s="3560"/>
      <c r="N82" s="3094"/>
      <c r="O82" s="3094"/>
      <c r="P82" s="3094"/>
      <c r="Q82" s="3094"/>
      <c r="R82" s="3094"/>
      <c r="S82" s="3094"/>
      <c r="T82" s="3094"/>
      <c r="U82" s="3094"/>
      <c r="V82" s="3094"/>
      <c r="W82" s="3094"/>
      <c r="X82" s="3094"/>
      <c r="Y82" s="3094"/>
      <c r="Z82" s="3094"/>
      <c r="AA82" s="3094"/>
      <c r="AB82" s="3094"/>
      <c r="AC82" s="3094"/>
      <c r="AD82" s="3094"/>
      <c r="AE82" s="3094"/>
      <c r="AF82" s="3094"/>
      <c r="AG82" s="3094"/>
      <c r="AH82" s="3094"/>
      <c r="AI82" s="3094"/>
      <c r="AJ82" s="3094"/>
      <c r="AK82" s="3094"/>
      <c r="AL82" s="3094"/>
      <c r="AM82" s="3094"/>
      <c r="AN82" s="3094"/>
      <c r="AO82" s="3094"/>
      <c r="AP82" s="3094"/>
      <c r="AQ82" s="3094"/>
      <c r="AR82" s="3560"/>
      <c r="AS82" s="3560"/>
      <c r="AT82" s="3560"/>
      <c r="AU82" s="3094"/>
      <c r="AV82" s="3094"/>
      <c r="AW82" s="3094"/>
      <c r="AX82" s="3094"/>
      <c r="AY82" s="3094"/>
      <c r="AZ82" s="3094"/>
      <c r="BA82" s="3094"/>
      <c r="BB82" s="3094"/>
      <c r="BC82" s="3094"/>
      <c r="BD82" s="3094"/>
      <c r="BE82" s="3094"/>
      <c r="BF82" s="3094"/>
      <c r="BG82" s="3094"/>
      <c r="BH82" s="3094"/>
      <c r="BI82" s="3094"/>
      <c r="BJ82" s="3094"/>
      <c r="BK82" s="3094"/>
      <c r="BL82" s="3094"/>
      <c r="BM82" s="3094"/>
      <c r="BN82" s="3094"/>
    </row>
    <row r="83" spans="1:66" ht="11.25" customHeight="1">
      <c r="A83" s="3559"/>
      <c r="B83" s="3094"/>
      <c r="C83" s="3094"/>
      <c r="D83" s="3094"/>
      <c r="E83" s="3094"/>
      <c r="F83" s="3094"/>
      <c r="G83" s="3094"/>
      <c r="H83" s="3094"/>
      <c r="I83" s="3094"/>
      <c r="J83" s="3094"/>
      <c r="K83" s="3560"/>
      <c r="L83" s="3560"/>
      <c r="M83" s="3560"/>
      <c r="N83" s="3094"/>
      <c r="O83" s="3094"/>
      <c r="P83" s="3094"/>
      <c r="Q83" s="3094"/>
      <c r="R83" s="3094"/>
      <c r="S83" s="3094"/>
      <c r="T83" s="3094"/>
      <c r="U83" s="3094"/>
      <c r="V83" s="3094"/>
      <c r="W83" s="3094"/>
      <c r="X83" s="3094"/>
      <c r="Y83" s="3094"/>
      <c r="Z83" s="3094"/>
      <c r="AA83" s="3094"/>
      <c r="AB83" s="3094"/>
      <c r="AC83" s="3094"/>
      <c r="AD83" s="3094"/>
      <c r="AE83" s="3094"/>
      <c r="AF83" s="3094"/>
      <c r="AG83" s="3094"/>
      <c r="AH83" s="3094"/>
      <c r="AI83" s="3094"/>
      <c r="AJ83" s="3094"/>
      <c r="AK83" s="3094"/>
      <c r="AL83" s="3094"/>
      <c r="AM83" s="3094"/>
      <c r="AN83" s="3094"/>
      <c r="AO83" s="3094"/>
      <c r="AP83" s="3094"/>
      <c r="AQ83" s="3094"/>
      <c r="AR83" s="3560"/>
      <c r="AS83" s="3560"/>
      <c r="AT83" s="3560"/>
      <c r="AU83" s="3094"/>
      <c r="AV83" s="3094"/>
      <c r="AW83" s="3094"/>
      <c r="AX83" s="3094"/>
      <c r="AY83" s="3094"/>
      <c r="AZ83" s="3094"/>
      <c r="BA83" s="3094"/>
      <c r="BB83" s="3094"/>
      <c r="BC83" s="3094"/>
      <c r="BD83" s="3094"/>
      <c r="BE83" s="3094"/>
      <c r="BF83" s="3094"/>
      <c r="BG83" s="3094"/>
      <c r="BH83" s="3094"/>
      <c r="BI83" s="3094"/>
      <c r="BJ83" s="3094"/>
      <c r="BK83" s="3094"/>
      <c r="BL83" s="3094"/>
      <c r="BM83" s="3094"/>
      <c r="BN83" s="3094"/>
    </row>
    <row r="84" spans="1:66" ht="11.25" customHeight="1">
      <c r="A84" s="3559"/>
      <c r="B84" s="3094"/>
      <c r="C84" s="3094"/>
      <c r="D84" s="3094"/>
      <c r="E84" s="3094"/>
      <c r="F84" s="3094"/>
      <c r="G84" s="3094"/>
      <c r="H84" s="3094"/>
      <c r="I84" s="3094"/>
      <c r="J84" s="3094"/>
      <c r="K84" s="3560"/>
      <c r="L84" s="3560"/>
      <c r="M84" s="3560"/>
      <c r="N84" s="3094"/>
      <c r="O84" s="3094"/>
      <c r="P84" s="3094"/>
      <c r="Q84" s="3094"/>
      <c r="R84" s="3094"/>
      <c r="S84" s="3094"/>
      <c r="T84" s="3094"/>
      <c r="U84" s="3094"/>
      <c r="V84" s="3094"/>
      <c r="W84" s="3094"/>
      <c r="X84" s="3094"/>
      <c r="Y84" s="3094"/>
      <c r="Z84" s="3094"/>
      <c r="AA84" s="3094"/>
      <c r="AB84" s="3094"/>
      <c r="AC84" s="3094"/>
      <c r="AD84" s="3094"/>
      <c r="AE84" s="3094"/>
      <c r="AF84" s="3094"/>
      <c r="AG84" s="3094"/>
      <c r="AH84" s="3094"/>
      <c r="AI84" s="3094"/>
      <c r="AJ84" s="3094"/>
      <c r="AK84" s="3094"/>
      <c r="AL84" s="3094"/>
      <c r="AM84" s="3094"/>
      <c r="AN84" s="3094"/>
      <c r="AO84" s="3094"/>
      <c r="AP84" s="3094"/>
      <c r="AQ84" s="3094"/>
      <c r="AR84" s="3560"/>
      <c r="AS84" s="3560"/>
      <c r="AT84" s="3560"/>
      <c r="AU84" s="3094"/>
      <c r="AV84" s="3094"/>
      <c r="AW84" s="3094"/>
      <c r="AX84" s="3094"/>
      <c r="AY84" s="3094"/>
      <c r="AZ84" s="3094"/>
      <c r="BA84" s="3094"/>
      <c r="BB84" s="3094"/>
      <c r="BC84" s="3094"/>
      <c r="BD84" s="3094"/>
      <c r="BE84" s="3094"/>
      <c r="BF84" s="3094"/>
      <c r="BG84" s="3094"/>
      <c r="BH84" s="3094"/>
      <c r="BI84" s="3094"/>
      <c r="BJ84" s="3094"/>
      <c r="BK84" s="3094"/>
      <c r="BL84" s="3094"/>
      <c r="BM84" s="3094"/>
      <c r="BN84" s="3094"/>
    </row>
    <row r="85" spans="1:66" ht="11.25" customHeight="1">
      <c r="A85" s="3559"/>
      <c r="B85" s="3094"/>
      <c r="C85" s="3094"/>
      <c r="D85" s="3094"/>
      <c r="E85" s="3094"/>
      <c r="F85" s="3094"/>
      <c r="G85" s="3094"/>
      <c r="H85" s="3094"/>
      <c r="I85" s="3094"/>
      <c r="J85" s="3094"/>
      <c r="K85" s="3560"/>
      <c r="L85" s="3560"/>
      <c r="M85" s="3560"/>
      <c r="N85" s="3094"/>
      <c r="O85" s="3094"/>
      <c r="P85" s="3094"/>
      <c r="Q85" s="3094"/>
      <c r="R85" s="3094"/>
      <c r="S85" s="3094"/>
      <c r="T85" s="3094"/>
      <c r="U85" s="3094"/>
      <c r="V85" s="3094"/>
      <c r="W85" s="3094"/>
      <c r="X85" s="3094"/>
      <c r="Y85" s="3094"/>
      <c r="Z85" s="3094"/>
      <c r="AA85" s="3094"/>
      <c r="AB85" s="3094"/>
      <c r="AC85" s="3094"/>
      <c r="AD85" s="3094"/>
      <c r="AE85" s="3094"/>
      <c r="AF85" s="3094"/>
      <c r="AG85" s="3094"/>
      <c r="AH85" s="3094"/>
      <c r="AI85" s="3094"/>
      <c r="AJ85" s="3094"/>
      <c r="AK85" s="3094"/>
      <c r="AL85" s="3094"/>
      <c r="AM85" s="3094"/>
      <c r="AN85" s="3094"/>
      <c r="AO85" s="3094"/>
      <c r="AP85" s="3094"/>
      <c r="AQ85" s="3094"/>
      <c r="AR85" s="3560"/>
      <c r="AS85" s="3560"/>
      <c r="AT85" s="3560"/>
      <c r="AU85" s="3094"/>
      <c r="AV85" s="3094"/>
      <c r="AW85" s="3094"/>
      <c r="AX85" s="3094"/>
      <c r="AY85" s="3094"/>
      <c r="AZ85" s="3094"/>
      <c r="BA85" s="3094"/>
      <c r="BB85" s="3094"/>
      <c r="BC85" s="3094"/>
      <c r="BD85" s="3094"/>
      <c r="BE85" s="3094"/>
      <c r="BF85" s="3094"/>
      <c r="BG85" s="3094"/>
      <c r="BH85" s="3094"/>
      <c r="BI85" s="3094"/>
      <c r="BJ85" s="3094"/>
      <c r="BK85" s="3094"/>
      <c r="BL85" s="3094"/>
      <c r="BM85" s="3094"/>
      <c r="BN85" s="3094"/>
    </row>
    <row r="86" spans="1:66" ht="11.25" customHeight="1">
      <c r="A86" s="3559"/>
      <c r="B86" s="3094"/>
      <c r="C86" s="3094"/>
      <c r="D86" s="3094"/>
      <c r="E86" s="3094"/>
      <c r="F86" s="3094"/>
      <c r="G86" s="3094"/>
      <c r="H86" s="3094"/>
      <c r="I86" s="3094"/>
      <c r="J86" s="3094"/>
      <c r="K86" s="3560"/>
      <c r="L86" s="3560"/>
      <c r="M86" s="3560"/>
      <c r="N86" s="3094"/>
      <c r="O86" s="3094"/>
      <c r="P86" s="3094"/>
      <c r="Q86" s="3094"/>
      <c r="R86" s="3094"/>
      <c r="S86" s="3094"/>
      <c r="T86" s="3094"/>
      <c r="U86" s="3094"/>
      <c r="V86" s="3094"/>
      <c r="W86" s="3094"/>
      <c r="X86" s="3094"/>
      <c r="Y86" s="3094"/>
      <c r="Z86" s="3094"/>
      <c r="AA86" s="3094"/>
      <c r="AB86" s="3094"/>
      <c r="AC86" s="3094"/>
      <c r="AD86" s="3094"/>
      <c r="AE86" s="3094"/>
      <c r="AF86" s="3094"/>
      <c r="AG86" s="3094"/>
      <c r="AH86" s="3094"/>
      <c r="AI86" s="3094"/>
      <c r="AJ86" s="3094"/>
      <c r="AK86" s="3094"/>
      <c r="AL86" s="3094"/>
      <c r="AM86" s="3094"/>
      <c r="AN86" s="3094"/>
      <c r="AO86" s="3094"/>
      <c r="AP86" s="3094"/>
      <c r="AQ86" s="3094"/>
      <c r="AR86" s="3560"/>
      <c r="AS86" s="3560"/>
      <c r="AT86" s="3560"/>
      <c r="AU86" s="3094"/>
      <c r="AV86" s="3094"/>
      <c r="AW86" s="3094"/>
      <c r="AX86" s="3094"/>
      <c r="AY86" s="3094"/>
      <c r="AZ86" s="3094"/>
      <c r="BA86" s="3094"/>
      <c r="BB86" s="3094"/>
      <c r="BC86" s="3094"/>
      <c r="BD86" s="3094"/>
      <c r="BE86" s="3094"/>
      <c r="BF86" s="3094"/>
      <c r="BG86" s="3094"/>
      <c r="BH86" s="3094"/>
      <c r="BI86" s="3094"/>
      <c r="BJ86" s="3094"/>
      <c r="BK86" s="3094"/>
      <c r="BL86" s="3094"/>
      <c r="BM86" s="3094"/>
      <c r="BN86" s="3094"/>
    </row>
    <row r="87" spans="1:66" ht="11.25" customHeight="1">
      <c r="A87" s="3559"/>
      <c r="B87" s="3094"/>
      <c r="C87" s="3094"/>
      <c r="D87" s="3094"/>
      <c r="E87" s="3094"/>
      <c r="F87" s="3094"/>
      <c r="G87" s="3094"/>
      <c r="H87" s="3094"/>
      <c r="I87" s="3094"/>
      <c r="J87" s="3094"/>
      <c r="K87" s="3560"/>
      <c r="L87" s="3560"/>
      <c r="M87" s="3560"/>
      <c r="N87" s="3094"/>
      <c r="O87" s="3094"/>
      <c r="P87" s="3094"/>
      <c r="Q87" s="3094"/>
      <c r="R87" s="3094"/>
      <c r="S87" s="3094"/>
      <c r="T87" s="3094"/>
      <c r="U87" s="3094"/>
      <c r="V87" s="3094"/>
      <c r="W87" s="3094"/>
      <c r="X87" s="3094"/>
      <c r="Y87" s="3094"/>
      <c r="Z87" s="3094"/>
      <c r="AA87" s="3094"/>
      <c r="AB87" s="3094"/>
      <c r="AC87" s="3094"/>
      <c r="AD87" s="3094"/>
      <c r="AE87" s="3094"/>
      <c r="AF87" s="3094"/>
      <c r="AG87" s="3094"/>
      <c r="AH87" s="3094"/>
      <c r="AI87" s="3094"/>
      <c r="AJ87" s="3094"/>
      <c r="AK87" s="3094"/>
      <c r="AL87" s="3094"/>
      <c r="AM87" s="3094"/>
      <c r="AN87" s="3094"/>
      <c r="AO87" s="3094"/>
      <c r="AP87" s="3094"/>
      <c r="AQ87" s="3094"/>
      <c r="AR87" s="3560"/>
      <c r="AS87" s="3560"/>
      <c r="AT87" s="3560"/>
      <c r="AU87" s="3094"/>
      <c r="AV87" s="3094"/>
      <c r="AW87" s="3094"/>
      <c r="AX87" s="3094"/>
      <c r="AY87" s="3094"/>
      <c r="AZ87" s="3094"/>
      <c r="BA87" s="3094"/>
      <c r="BB87" s="3094"/>
      <c r="BC87" s="3094"/>
      <c r="BD87" s="3094"/>
      <c r="BE87" s="3094"/>
      <c r="BF87" s="3094"/>
      <c r="BG87" s="3094"/>
      <c r="BH87" s="3094"/>
      <c r="BI87" s="3094"/>
      <c r="BJ87" s="3094"/>
      <c r="BK87" s="3094"/>
      <c r="BL87" s="3094"/>
      <c r="BM87" s="3094"/>
      <c r="BN87" s="3094"/>
    </row>
    <row r="88" spans="1:66" ht="11.25" customHeight="1">
      <c r="A88" s="3559"/>
      <c r="B88" s="3094"/>
      <c r="C88" s="3094"/>
      <c r="D88" s="3094"/>
      <c r="E88" s="3094"/>
      <c r="F88" s="3094"/>
      <c r="G88" s="3094"/>
      <c r="H88" s="3094"/>
      <c r="I88" s="3094"/>
      <c r="J88" s="3094"/>
      <c r="K88" s="3560"/>
      <c r="L88" s="3560"/>
      <c r="M88" s="3560"/>
      <c r="N88" s="3094"/>
      <c r="O88" s="3094"/>
      <c r="P88" s="3094"/>
      <c r="Q88" s="3094"/>
      <c r="R88" s="3094"/>
      <c r="S88" s="3094"/>
      <c r="T88" s="3094"/>
      <c r="U88" s="3094"/>
      <c r="V88" s="3094"/>
      <c r="W88" s="3094"/>
      <c r="X88" s="3094"/>
      <c r="Y88" s="3094"/>
      <c r="Z88" s="3094"/>
      <c r="AA88" s="3094"/>
      <c r="AB88" s="3094"/>
      <c r="AC88" s="3094"/>
      <c r="AD88" s="3094"/>
      <c r="AE88" s="3094"/>
      <c r="AF88" s="3094"/>
      <c r="AG88" s="3094"/>
      <c r="AH88" s="3094"/>
      <c r="AI88" s="3094"/>
      <c r="AJ88" s="3094"/>
      <c r="AK88" s="3094"/>
      <c r="AL88" s="3094"/>
      <c r="AM88" s="3094"/>
      <c r="AN88" s="3094"/>
      <c r="AO88" s="3094"/>
      <c r="AP88" s="3094"/>
      <c r="AQ88" s="3094"/>
      <c r="AR88" s="3560"/>
      <c r="AS88" s="3560"/>
      <c r="AT88" s="3560"/>
      <c r="AU88" s="3094"/>
      <c r="AV88" s="3094"/>
      <c r="AW88" s="3094"/>
      <c r="AX88" s="3094"/>
      <c r="AY88" s="3094"/>
      <c r="AZ88" s="3094"/>
      <c r="BA88" s="3094"/>
      <c r="BB88" s="3094"/>
      <c r="BC88" s="3094"/>
      <c r="BD88" s="3094"/>
      <c r="BE88" s="3094"/>
      <c r="BF88" s="3094"/>
      <c r="BG88" s="3094"/>
      <c r="BH88" s="3094"/>
      <c r="BI88" s="3094"/>
      <c r="BJ88" s="3094"/>
      <c r="BK88" s="3094"/>
      <c r="BL88" s="3094"/>
      <c r="BM88" s="3094"/>
      <c r="BN88" s="3094"/>
    </row>
    <row r="89" spans="1:66" ht="11.25" customHeight="1">
      <c r="A89" s="3559"/>
      <c r="B89" s="3094"/>
      <c r="C89" s="3094"/>
      <c r="D89" s="3094"/>
      <c r="E89" s="3094"/>
      <c r="F89" s="3094"/>
      <c r="G89" s="3094"/>
      <c r="H89" s="3094"/>
      <c r="I89" s="3094"/>
      <c r="J89" s="3094"/>
      <c r="K89" s="3560"/>
      <c r="L89" s="3560"/>
      <c r="M89" s="3560"/>
      <c r="N89" s="3094"/>
      <c r="O89" s="3094"/>
      <c r="P89" s="3094"/>
      <c r="Q89" s="3094"/>
      <c r="R89" s="3094"/>
      <c r="S89" s="3094"/>
      <c r="T89" s="3094"/>
      <c r="U89" s="3094"/>
      <c r="V89" s="3094"/>
      <c r="W89" s="3094"/>
      <c r="X89" s="3094"/>
      <c r="Y89" s="3094"/>
      <c r="Z89" s="3094"/>
      <c r="AA89" s="3094"/>
      <c r="AB89" s="3094"/>
      <c r="AC89" s="3094"/>
      <c r="AD89" s="3094"/>
      <c r="AE89" s="3094"/>
      <c r="AF89" s="3094"/>
      <c r="AG89" s="3094"/>
      <c r="AH89" s="3094"/>
      <c r="AI89" s="3094"/>
      <c r="AJ89" s="3094"/>
      <c r="AK89" s="3094"/>
      <c r="AL89" s="3094"/>
      <c r="AM89" s="3094"/>
      <c r="AN89" s="3094"/>
      <c r="AO89" s="3094"/>
      <c r="AP89" s="3094"/>
      <c r="AQ89" s="3094"/>
      <c r="AR89" s="3560"/>
      <c r="AS89" s="3560"/>
      <c r="AT89" s="3560"/>
      <c r="AU89" s="3094"/>
      <c r="AV89" s="3094"/>
      <c r="AW89" s="3094"/>
      <c r="AX89" s="3094"/>
      <c r="AY89" s="3094"/>
      <c r="AZ89" s="3094"/>
      <c r="BA89" s="3094"/>
      <c r="BB89" s="3094"/>
      <c r="BC89" s="3094"/>
      <c r="BD89" s="3094"/>
      <c r="BE89" s="3094"/>
      <c r="BF89" s="3094"/>
      <c r="BG89" s="3094"/>
      <c r="BH89" s="3094"/>
      <c r="BI89" s="3094"/>
      <c r="BJ89" s="3094"/>
      <c r="BK89" s="3094"/>
      <c r="BL89" s="3094"/>
      <c r="BM89" s="3094"/>
      <c r="BN89" s="3094"/>
    </row>
    <row r="90" spans="1:66" ht="11.25" customHeight="1">
      <c r="A90" s="3559"/>
      <c r="B90" s="3094"/>
      <c r="C90" s="3094"/>
      <c r="D90" s="3094"/>
      <c r="E90" s="3094"/>
      <c r="F90" s="3094"/>
      <c r="G90" s="3094"/>
      <c r="H90" s="3094"/>
      <c r="I90" s="3094"/>
      <c r="J90" s="3094"/>
      <c r="K90" s="3560"/>
      <c r="L90" s="3560"/>
      <c r="M90" s="3560"/>
      <c r="N90" s="3094"/>
      <c r="O90" s="3094"/>
      <c r="P90" s="3094"/>
      <c r="Q90" s="3094"/>
      <c r="R90" s="3094"/>
      <c r="S90" s="3094"/>
      <c r="T90" s="3094"/>
      <c r="U90" s="3094"/>
      <c r="V90" s="3094"/>
      <c r="W90" s="3094"/>
      <c r="X90" s="3094"/>
      <c r="Y90" s="3094"/>
      <c r="Z90" s="3094"/>
      <c r="AA90" s="3094"/>
      <c r="AB90" s="3094"/>
      <c r="AC90" s="3094"/>
      <c r="AD90" s="3094"/>
      <c r="AE90" s="3094"/>
      <c r="AF90" s="3094"/>
      <c r="AG90" s="3094"/>
      <c r="AH90" s="3094"/>
      <c r="AI90" s="3094"/>
      <c r="AJ90" s="3094"/>
      <c r="AK90" s="3094"/>
      <c r="AL90" s="3094"/>
      <c r="AM90" s="3094"/>
      <c r="AN90" s="3094"/>
      <c r="AO90" s="3094"/>
      <c r="AP90" s="3094"/>
      <c r="AQ90" s="3094"/>
      <c r="AR90" s="3560"/>
      <c r="AS90" s="3560"/>
      <c r="AT90" s="3560"/>
      <c r="AU90" s="3094"/>
      <c r="AV90" s="3094"/>
      <c r="AW90" s="3094"/>
      <c r="AX90" s="3094"/>
      <c r="AY90" s="3094"/>
      <c r="AZ90" s="3094"/>
      <c r="BA90" s="3094"/>
      <c r="BB90" s="3094"/>
      <c r="BC90" s="3094"/>
      <c r="BD90" s="3094"/>
      <c r="BE90" s="3094"/>
      <c r="BF90" s="3094"/>
      <c r="BG90" s="3094"/>
      <c r="BH90" s="3094"/>
      <c r="BI90" s="3094"/>
      <c r="BJ90" s="3094"/>
      <c r="BK90" s="3094"/>
      <c r="BL90" s="3094"/>
      <c r="BM90" s="3094"/>
      <c r="BN90" s="3094"/>
    </row>
    <row r="91" spans="1:66" ht="11.25" customHeight="1">
      <c r="A91" s="3559"/>
      <c r="B91" s="3094"/>
      <c r="C91" s="3094"/>
      <c r="D91" s="3094"/>
      <c r="E91" s="3094"/>
      <c r="F91" s="3094"/>
      <c r="G91" s="3094"/>
      <c r="H91" s="3094"/>
      <c r="I91" s="3094"/>
      <c r="J91" s="3094"/>
      <c r="K91" s="3560"/>
      <c r="L91" s="3560"/>
      <c r="M91" s="3560"/>
      <c r="N91" s="3094"/>
      <c r="O91" s="3094"/>
      <c r="P91" s="3094"/>
      <c r="Q91" s="3094"/>
      <c r="R91" s="3094"/>
      <c r="S91" s="3094"/>
      <c r="T91" s="3094"/>
      <c r="U91" s="3094"/>
      <c r="V91" s="3094"/>
      <c r="W91" s="3094"/>
      <c r="X91" s="3094"/>
      <c r="Y91" s="3094"/>
      <c r="Z91" s="3094"/>
      <c r="AA91" s="3094"/>
      <c r="AB91" s="3094"/>
      <c r="AC91" s="3094"/>
      <c r="AD91" s="3094"/>
      <c r="AE91" s="3094"/>
      <c r="AF91" s="3094"/>
      <c r="AG91" s="3094"/>
      <c r="AH91" s="3094"/>
      <c r="AI91" s="3094"/>
      <c r="AJ91" s="3094"/>
      <c r="AK91" s="3094"/>
      <c r="AL91" s="3094"/>
      <c r="AM91" s="3094"/>
      <c r="AN91" s="3094"/>
      <c r="AO91" s="3094"/>
      <c r="AP91" s="3094"/>
      <c r="AQ91" s="3094"/>
      <c r="AR91" s="3560"/>
      <c r="AS91" s="3560"/>
      <c r="AT91" s="3560"/>
      <c r="AU91" s="3094"/>
      <c r="AV91" s="3094"/>
      <c r="AW91" s="3094"/>
      <c r="AX91" s="3094"/>
      <c r="AY91" s="3094"/>
      <c r="AZ91" s="3094"/>
      <c r="BA91" s="3094"/>
      <c r="BB91" s="3094"/>
      <c r="BC91" s="3094"/>
      <c r="BD91" s="3094"/>
      <c r="BE91" s="3094"/>
      <c r="BF91" s="3094"/>
      <c r="BG91" s="3094"/>
      <c r="BH91" s="3094"/>
      <c r="BI91" s="3094"/>
      <c r="BJ91" s="3094"/>
      <c r="BK91" s="3094"/>
      <c r="BL91" s="3094"/>
      <c r="BM91" s="3094"/>
      <c r="BN91" s="3094"/>
    </row>
    <row r="92" spans="1:66" ht="11.25" customHeight="1">
      <c r="A92" s="3559"/>
      <c r="B92" s="3094"/>
      <c r="C92" s="3094"/>
      <c r="D92" s="3094"/>
      <c r="E92" s="3094"/>
      <c r="F92" s="3094"/>
      <c r="G92" s="3094"/>
      <c r="H92" s="3094"/>
      <c r="I92" s="3094"/>
      <c r="J92" s="3094"/>
      <c r="K92" s="3560"/>
      <c r="L92" s="3560"/>
      <c r="M92" s="3560"/>
      <c r="N92" s="3094"/>
      <c r="O92" s="3094"/>
      <c r="P92" s="3094"/>
      <c r="Q92" s="3094"/>
      <c r="R92" s="3094"/>
      <c r="S92" s="3094"/>
      <c r="T92" s="3094"/>
      <c r="U92" s="3094"/>
      <c r="V92" s="3094"/>
      <c r="W92" s="3094"/>
      <c r="X92" s="3094"/>
      <c r="Y92" s="3094"/>
      <c r="Z92" s="3094"/>
      <c r="AA92" s="3094"/>
      <c r="AB92" s="3094"/>
      <c r="AC92" s="3094"/>
      <c r="AD92" s="3094"/>
      <c r="AE92" s="3094"/>
      <c r="AF92" s="3094"/>
      <c r="AG92" s="3094"/>
      <c r="AH92" s="3094"/>
      <c r="AI92" s="3094"/>
      <c r="AJ92" s="3094"/>
      <c r="AK92" s="3094"/>
      <c r="AL92" s="3094"/>
      <c r="AM92" s="3094"/>
      <c r="AN92" s="3094"/>
      <c r="AO92" s="3094"/>
      <c r="AP92" s="3094"/>
      <c r="AQ92" s="3094"/>
      <c r="AR92" s="3560"/>
      <c r="AS92" s="3560"/>
      <c r="AT92" s="3560"/>
      <c r="AU92" s="3094"/>
      <c r="AV92" s="3094"/>
      <c r="AW92" s="3094"/>
      <c r="AX92" s="3094"/>
      <c r="AY92" s="3094"/>
      <c r="AZ92" s="3094"/>
      <c r="BA92" s="3094"/>
      <c r="BB92" s="3094"/>
      <c r="BC92" s="3094"/>
      <c r="BD92" s="3094"/>
      <c r="BE92" s="3094"/>
      <c r="BF92" s="3094"/>
      <c r="BG92" s="3094"/>
      <c r="BH92" s="3094"/>
      <c r="BI92" s="3094"/>
      <c r="BJ92" s="3094"/>
      <c r="BK92" s="3094"/>
      <c r="BL92" s="3094"/>
      <c r="BM92" s="3094"/>
      <c r="BN92" s="3094"/>
    </row>
    <row r="93" spans="1:66" ht="11.25" customHeight="1">
      <c r="A93" s="3559"/>
      <c r="B93" s="3094"/>
      <c r="C93" s="3094"/>
      <c r="D93" s="3094"/>
      <c r="E93" s="3094"/>
      <c r="F93" s="3094"/>
      <c r="G93" s="3094"/>
      <c r="H93" s="3094"/>
      <c r="I93" s="3094"/>
      <c r="J93" s="3094"/>
      <c r="K93" s="3560"/>
      <c r="L93" s="3560"/>
      <c r="M93" s="3560"/>
      <c r="N93" s="3094"/>
      <c r="O93" s="3094"/>
      <c r="P93" s="3094"/>
      <c r="Q93" s="3094"/>
      <c r="R93" s="3094"/>
      <c r="S93" s="3094"/>
      <c r="T93" s="3094"/>
      <c r="U93" s="3094"/>
      <c r="V93" s="3094"/>
      <c r="W93" s="3094"/>
      <c r="X93" s="3094"/>
      <c r="Y93" s="3094"/>
      <c r="Z93" s="3094"/>
      <c r="AA93" s="3094"/>
      <c r="AB93" s="3094"/>
      <c r="AC93" s="3094"/>
      <c r="AD93" s="3094"/>
      <c r="AE93" s="3094"/>
      <c r="AF93" s="3094"/>
      <c r="AG93" s="3094"/>
      <c r="AH93" s="3094"/>
      <c r="AI93" s="3094"/>
      <c r="AJ93" s="3094"/>
      <c r="AK93" s="3094"/>
      <c r="AL93" s="3094"/>
      <c r="AM93" s="3094"/>
      <c r="AN93" s="3094"/>
      <c r="AO93" s="3094"/>
      <c r="AP93" s="3094"/>
      <c r="AQ93" s="3094"/>
      <c r="AR93" s="3560"/>
      <c r="AS93" s="3560"/>
      <c r="AT93" s="3560"/>
      <c r="AU93" s="3094"/>
      <c r="AV93" s="3094"/>
      <c r="AW93" s="3094"/>
      <c r="AX93" s="3094"/>
      <c r="AY93" s="3094"/>
      <c r="AZ93" s="3094"/>
      <c r="BA93" s="3094"/>
      <c r="BB93" s="3094"/>
      <c r="BC93" s="3094"/>
      <c r="BD93" s="3094"/>
      <c r="BE93" s="3094"/>
      <c r="BF93" s="3094"/>
      <c r="BG93" s="3094"/>
      <c r="BH93" s="3094"/>
      <c r="BI93" s="3094"/>
      <c r="BJ93" s="3094"/>
      <c r="BK93" s="3094"/>
      <c r="BL93" s="3094"/>
      <c r="BM93" s="3094"/>
      <c r="BN93" s="3094"/>
    </row>
    <row r="94" spans="1:66" ht="11.25" customHeight="1">
      <c r="A94" s="3559"/>
      <c r="B94" s="3094"/>
      <c r="C94" s="3094"/>
      <c r="D94" s="3094"/>
      <c r="E94" s="3094"/>
      <c r="F94" s="3094"/>
      <c r="G94" s="3094"/>
      <c r="H94" s="3094"/>
      <c r="I94" s="3094"/>
      <c r="J94" s="3094"/>
      <c r="K94" s="3560"/>
      <c r="L94" s="3560"/>
      <c r="M94" s="3560"/>
      <c r="N94" s="3094"/>
      <c r="O94" s="3094"/>
      <c r="P94" s="3094"/>
      <c r="Q94" s="3094"/>
      <c r="R94" s="3094"/>
      <c r="S94" s="3094"/>
      <c r="T94" s="3094"/>
      <c r="U94" s="3094"/>
      <c r="V94" s="3094"/>
      <c r="W94" s="3094"/>
      <c r="X94" s="3094"/>
      <c r="Y94" s="3094"/>
      <c r="Z94" s="3094"/>
      <c r="AA94" s="3094"/>
      <c r="AB94" s="3094"/>
      <c r="AC94" s="3094"/>
      <c r="AD94" s="3094"/>
      <c r="AE94" s="3094"/>
      <c r="AF94" s="3094"/>
      <c r="AG94" s="3094"/>
      <c r="AH94" s="3094"/>
      <c r="AI94" s="3094"/>
      <c r="AJ94" s="3094"/>
      <c r="AK94" s="3094"/>
      <c r="AL94" s="3094"/>
      <c r="AM94" s="3094"/>
      <c r="AN94" s="3094"/>
      <c r="AO94" s="3094"/>
      <c r="AP94" s="3094"/>
      <c r="AQ94" s="3094"/>
      <c r="AR94" s="3560"/>
      <c r="AS94" s="3560"/>
      <c r="AT94" s="3560"/>
      <c r="AU94" s="3094"/>
      <c r="AV94" s="3094"/>
      <c r="AW94" s="3094"/>
      <c r="AX94" s="3094"/>
      <c r="AY94" s="3094"/>
      <c r="AZ94" s="3094"/>
      <c r="BA94" s="3094"/>
      <c r="BB94" s="3094"/>
      <c r="BC94" s="3094"/>
      <c r="BD94" s="3094"/>
      <c r="BE94" s="3094"/>
      <c r="BF94" s="3094"/>
      <c r="BG94" s="3094"/>
      <c r="BH94" s="3094"/>
      <c r="BI94" s="3094"/>
      <c r="BJ94" s="3094"/>
      <c r="BK94" s="3094"/>
      <c r="BL94" s="3094"/>
      <c r="BM94" s="3094"/>
      <c r="BN94" s="3094"/>
    </row>
    <row r="95" spans="1:66" ht="11.25" customHeight="1">
      <c r="A95" s="3559"/>
      <c r="B95" s="3094"/>
      <c r="C95" s="3094"/>
      <c r="D95" s="3094"/>
      <c r="E95" s="3094"/>
      <c r="F95" s="3094"/>
      <c r="G95" s="3094"/>
      <c r="H95" s="3094"/>
      <c r="I95" s="3094"/>
      <c r="J95" s="3094"/>
      <c r="K95" s="3560"/>
      <c r="L95" s="3560"/>
      <c r="M95" s="3560"/>
      <c r="N95" s="3094"/>
      <c r="O95" s="3094"/>
      <c r="P95" s="3094"/>
      <c r="Q95" s="3094"/>
      <c r="R95" s="3094"/>
      <c r="S95" s="3094"/>
      <c r="T95" s="3094"/>
      <c r="U95" s="3094"/>
      <c r="V95" s="3094"/>
      <c r="W95" s="3094"/>
      <c r="X95" s="3094"/>
      <c r="Y95" s="3094"/>
      <c r="Z95" s="3094"/>
      <c r="AA95" s="3094"/>
      <c r="AB95" s="3094"/>
      <c r="AC95" s="3094"/>
      <c r="AD95" s="3094"/>
      <c r="AE95" s="3094"/>
      <c r="AF95" s="3094"/>
      <c r="AG95" s="3094"/>
      <c r="AH95" s="3094"/>
      <c r="AI95" s="3094"/>
      <c r="AJ95" s="3094"/>
      <c r="AK95" s="3094"/>
      <c r="AL95" s="3094"/>
      <c r="AM95" s="3094"/>
      <c r="AN95" s="3094"/>
      <c r="AO95" s="3094"/>
      <c r="AP95" s="3094"/>
      <c r="AQ95" s="3094"/>
      <c r="AR95" s="3560"/>
      <c r="AS95" s="3560"/>
      <c r="AT95" s="3560"/>
      <c r="AU95" s="3094"/>
      <c r="AV95" s="3094"/>
      <c r="AW95" s="3094"/>
      <c r="AX95" s="3094"/>
      <c r="AY95" s="3094"/>
      <c r="AZ95" s="3094"/>
      <c r="BA95" s="3094"/>
      <c r="BB95" s="3094"/>
      <c r="BC95" s="3094"/>
      <c r="BD95" s="3094"/>
      <c r="BE95" s="3094"/>
      <c r="BF95" s="3094"/>
      <c r="BG95" s="3094"/>
      <c r="BH95" s="3094"/>
      <c r="BI95" s="3094"/>
      <c r="BJ95" s="3094"/>
      <c r="BK95" s="3094"/>
      <c r="BL95" s="3094"/>
      <c r="BM95" s="3094"/>
      <c r="BN95" s="3094"/>
    </row>
    <row r="96" spans="1:66" ht="11.25" customHeight="1">
      <c r="A96" s="3559"/>
      <c r="B96" s="3094"/>
      <c r="C96" s="3094"/>
      <c r="D96" s="3094"/>
      <c r="E96" s="3094"/>
      <c r="F96" s="3094"/>
      <c r="G96" s="3094"/>
      <c r="H96" s="3094"/>
      <c r="I96" s="3094"/>
      <c r="J96" s="3094"/>
      <c r="K96" s="3560"/>
      <c r="L96" s="3560"/>
      <c r="M96" s="3560"/>
      <c r="N96" s="3094"/>
      <c r="O96" s="3094"/>
      <c r="P96" s="3094"/>
      <c r="Q96" s="3094"/>
      <c r="R96" s="3094"/>
      <c r="S96" s="3094"/>
      <c r="T96" s="3094"/>
      <c r="U96" s="3094"/>
      <c r="V96" s="3094"/>
      <c r="W96" s="3094"/>
      <c r="X96" s="3094"/>
      <c r="Y96" s="3094"/>
      <c r="Z96" s="3094"/>
      <c r="AA96" s="3094"/>
      <c r="AB96" s="3094"/>
      <c r="AC96" s="3094"/>
      <c r="AD96" s="3094"/>
      <c r="AE96" s="3094"/>
      <c r="AF96" s="3094"/>
      <c r="AG96" s="3094"/>
      <c r="AH96" s="3094"/>
      <c r="AI96" s="3094"/>
      <c r="AJ96" s="3094"/>
      <c r="AK96" s="3094"/>
      <c r="AL96" s="3094"/>
      <c r="AM96" s="3094"/>
      <c r="AN96" s="3094"/>
      <c r="AO96" s="3094"/>
      <c r="AP96" s="3094"/>
      <c r="AQ96" s="3094"/>
      <c r="AR96" s="3560"/>
      <c r="AS96" s="3560"/>
      <c r="AT96" s="3560"/>
      <c r="AU96" s="3094"/>
      <c r="AV96" s="3094"/>
      <c r="AW96" s="3094"/>
      <c r="AX96" s="3094"/>
      <c r="AY96" s="3094"/>
      <c r="AZ96" s="3094"/>
      <c r="BA96" s="3094"/>
      <c r="BB96" s="3094"/>
      <c r="BC96" s="3094"/>
      <c r="BD96" s="3094"/>
      <c r="BE96" s="3094"/>
      <c r="BF96" s="3094"/>
      <c r="BG96" s="3094"/>
      <c r="BH96" s="3094"/>
      <c r="BI96" s="3094"/>
      <c r="BJ96" s="3094"/>
      <c r="BK96" s="3094"/>
      <c r="BL96" s="3094"/>
      <c r="BM96" s="3094"/>
      <c r="BN96" s="3094"/>
    </row>
    <row r="97" spans="1:66" ht="11.25" customHeight="1">
      <c r="A97" s="3559"/>
      <c r="B97" s="3094"/>
      <c r="C97" s="3094"/>
      <c r="D97" s="3094"/>
      <c r="E97" s="3094"/>
      <c r="F97" s="3094"/>
      <c r="G97" s="3094"/>
      <c r="H97" s="3094"/>
      <c r="I97" s="3094"/>
      <c r="J97" s="3094"/>
      <c r="K97" s="3560"/>
      <c r="L97" s="3560"/>
      <c r="M97" s="3560"/>
      <c r="N97" s="3094"/>
      <c r="O97" s="3094"/>
      <c r="P97" s="3094"/>
      <c r="Q97" s="3094"/>
      <c r="R97" s="3094"/>
      <c r="S97" s="3094"/>
      <c r="T97" s="3094"/>
      <c r="U97" s="3094"/>
      <c r="V97" s="3094"/>
      <c r="W97" s="3094"/>
      <c r="X97" s="3094"/>
      <c r="Y97" s="3094"/>
      <c r="Z97" s="3094"/>
      <c r="AA97" s="3094"/>
      <c r="AB97" s="3094"/>
      <c r="AC97" s="3094"/>
      <c r="AD97" s="3094"/>
      <c r="AE97" s="3094"/>
      <c r="AF97" s="3094"/>
      <c r="AG97" s="3094"/>
      <c r="AH97" s="3094"/>
      <c r="AI97" s="3094"/>
      <c r="AJ97" s="3094"/>
      <c r="AK97" s="3094"/>
      <c r="AL97" s="3094"/>
      <c r="AM97" s="3094"/>
      <c r="AN97" s="3094"/>
      <c r="AO97" s="3094"/>
      <c r="AP97" s="3094"/>
      <c r="AQ97" s="3094"/>
      <c r="AR97" s="3560"/>
      <c r="AS97" s="3560"/>
      <c r="AT97" s="3560"/>
      <c r="AU97" s="3094"/>
      <c r="AV97" s="3094"/>
      <c r="AW97" s="3094"/>
      <c r="AX97" s="3094"/>
      <c r="AY97" s="3094"/>
      <c r="AZ97" s="3094"/>
      <c r="BA97" s="3094"/>
      <c r="BB97" s="3094"/>
      <c r="BC97" s="3094"/>
      <c r="BD97" s="3094"/>
      <c r="BE97" s="3094"/>
      <c r="BF97" s="3094"/>
      <c r="BG97" s="3094"/>
      <c r="BH97" s="3094"/>
      <c r="BI97" s="3094"/>
      <c r="BJ97" s="3094"/>
      <c r="BK97" s="3094"/>
      <c r="BL97" s="3094"/>
      <c r="BM97" s="3094"/>
      <c r="BN97" s="3094"/>
    </row>
    <row r="98" spans="1:66" ht="11.25" customHeight="1">
      <c r="A98" s="3559"/>
      <c r="B98" s="3094"/>
      <c r="C98" s="3094"/>
      <c r="D98" s="3094"/>
      <c r="E98" s="3094"/>
      <c r="F98" s="3094"/>
      <c r="G98" s="3094"/>
      <c r="H98" s="3094"/>
      <c r="I98" s="3094"/>
      <c r="J98" s="3094"/>
      <c r="K98" s="3560"/>
      <c r="L98" s="3560"/>
      <c r="M98" s="3560"/>
      <c r="N98" s="3094"/>
      <c r="O98" s="3094"/>
      <c r="P98" s="3094"/>
      <c r="Q98" s="3094"/>
      <c r="R98" s="3094"/>
      <c r="S98" s="3094"/>
      <c r="T98" s="3094"/>
      <c r="U98" s="3094"/>
      <c r="V98" s="3094"/>
      <c r="W98" s="3094"/>
      <c r="X98" s="3094"/>
      <c r="Y98" s="3094"/>
      <c r="Z98" s="3094"/>
      <c r="AA98" s="3094"/>
      <c r="AB98" s="3094"/>
      <c r="AC98" s="3094"/>
      <c r="AD98" s="3094"/>
      <c r="AE98" s="3094"/>
      <c r="AF98" s="3094"/>
      <c r="AG98" s="3094"/>
      <c r="AH98" s="3094"/>
      <c r="AI98" s="3094"/>
      <c r="AJ98" s="3094"/>
      <c r="AK98" s="3094"/>
      <c r="AL98" s="3094"/>
      <c r="AM98" s="3094"/>
      <c r="AN98" s="3094"/>
      <c r="AO98" s="3094"/>
      <c r="AP98" s="3094"/>
      <c r="AQ98" s="3094"/>
      <c r="AR98" s="3560"/>
      <c r="AS98" s="3560"/>
      <c r="AT98" s="3560"/>
      <c r="AU98" s="3094"/>
      <c r="AV98" s="3094"/>
      <c r="AW98" s="3094"/>
      <c r="AX98" s="3094"/>
      <c r="AY98" s="3094"/>
      <c r="AZ98" s="3094"/>
      <c r="BA98" s="3094"/>
      <c r="BB98" s="3094"/>
      <c r="BC98" s="3094"/>
      <c r="BD98" s="3094"/>
      <c r="BE98" s="3094"/>
      <c r="BF98" s="3094"/>
      <c r="BG98" s="3094"/>
      <c r="BH98" s="3094"/>
      <c r="BI98" s="3094"/>
      <c r="BJ98" s="3094"/>
      <c r="BK98" s="3094"/>
      <c r="BL98" s="3094"/>
      <c r="BM98" s="3094"/>
      <c r="BN98" s="3094"/>
    </row>
    <row r="99" spans="1:66" ht="11.25" customHeight="1">
      <c r="A99" s="3559"/>
      <c r="B99" s="3094"/>
      <c r="C99" s="3094"/>
      <c r="D99" s="3094"/>
      <c r="E99" s="3094"/>
      <c r="F99" s="3094"/>
      <c r="G99" s="3094"/>
      <c r="H99" s="3094"/>
      <c r="I99" s="3094"/>
      <c r="J99" s="3094"/>
      <c r="K99" s="3560"/>
      <c r="L99" s="3560"/>
      <c r="M99" s="3560"/>
      <c r="N99" s="3094"/>
      <c r="O99" s="3094"/>
      <c r="P99" s="3094"/>
      <c r="Q99" s="3094"/>
      <c r="R99" s="3094"/>
      <c r="S99" s="3094"/>
      <c r="T99" s="3094"/>
      <c r="U99" s="3094"/>
      <c r="V99" s="3094"/>
      <c r="W99" s="3094"/>
      <c r="X99" s="3094"/>
      <c r="Y99" s="3094"/>
      <c r="Z99" s="3094"/>
      <c r="AA99" s="3094"/>
      <c r="AB99" s="3094"/>
      <c r="AC99" s="3094"/>
      <c r="AD99" s="3094"/>
      <c r="AE99" s="3094"/>
      <c r="AF99" s="3094"/>
      <c r="AG99" s="3094"/>
      <c r="AH99" s="3094"/>
      <c r="AI99" s="3094"/>
      <c r="AJ99" s="3094"/>
      <c r="AK99" s="3094"/>
      <c r="AL99" s="3094"/>
      <c r="AM99" s="3094"/>
      <c r="AN99" s="3094"/>
      <c r="AO99" s="3094"/>
      <c r="AP99" s="3094"/>
      <c r="AQ99" s="3094"/>
      <c r="AR99" s="3560"/>
      <c r="AS99" s="3560"/>
      <c r="AT99" s="3560"/>
      <c r="AU99" s="3094"/>
      <c r="AV99" s="3094"/>
      <c r="AW99" s="3094"/>
      <c r="AX99" s="3094"/>
      <c r="AY99" s="3094"/>
      <c r="AZ99" s="3094"/>
      <c r="BA99" s="3094"/>
      <c r="BB99" s="3094"/>
      <c r="BC99" s="3094"/>
      <c r="BD99" s="3094"/>
      <c r="BE99" s="3094"/>
      <c r="BF99" s="3094"/>
      <c r="BG99" s="3094"/>
      <c r="BH99" s="3094"/>
      <c r="BI99" s="3094"/>
      <c r="BJ99" s="3094"/>
      <c r="BK99" s="3094"/>
      <c r="BL99" s="3094"/>
      <c r="BM99" s="3094"/>
      <c r="BN99" s="3094"/>
    </row>
    <row r="100" spans="1:66" ht="11.25" customHeight="1">
      <c r="A100" s="3559"/>
      <c r="B100" s="3094"/>
      <c r="C100" s="3094"/>
      <c r="D100" s="3094"/>
      <c r="E100" s="3094"/>
      <c r="F100" s="3094"/>
      <c r="G100" s="3094"/>
      <c r="H100" s="3094"/>
      <c r="I100" s="3094"/>
      <c r="J100" s="3094"/>
      <c r="K100" s="3560"/>
      <c r="L100" s="3560"/>
      <c r="M100" s="3560"/>
      <c r="N100" s="3094"/>
      <c r="O100" s="3094"/>
      <c r="P100" s="3094"/>
      <c r="Q100" s="3094"/>
      <c r="R100" s="3094"/>
      <c r="S100" s="3094"/>
      <c r="T100" s="3094"/>
      <c r="U100" s="3094"/>
      <c r="V100" s="3094"/>
      <c r="W100" s="3094"/>
      <c r="X100" s="3094"/>
      <c r="Y100" s="3094"/>
      <c r="Z100" s="3094"/>
      <c r="AA100" s="3094"/>
      <c r="AB100" s="3094"/>
      <c r="AC100" s="3094"/>
      <c r="AD100" s="3094"/>
      <c r="AE100" s="3094"/>
      <c r="AF100" s="3094"/>
      <c r="AG100" s="3094"/>
      <c r="AH100" s="3094"/>
      <c r="AI100" s="3094"/>
      <c r="AJ100" s="3094"/>
      <c r="AK100" s="3094"/>
      <c r="AL100" s="3094"/>
      <c r="AM100" s="3094"/>
      <c r="AN100" s="3094"/>
      <c r="AO100" s="3094"/>
      <c r="AP100" s="3094"/>
      <c r="AQ100" s="3094"/>
      <c r="AR100" s="3560"/>
      <c r="AS100" s="3560"/>
      <c r="AT100" s="3560"/>
      <c r="AU100" s="3094"/>
      <c r="AV100" s="3094"/>
      <c r="AW100" s="3094"/>
      <c r="AX100" s="3094"/>
      <c r="AY100" s="3094"/>
      <c r="AZ100" s="3094"/>
      <c r="BA100" s="3094"/>
      <c r="BB100" s="3094"/>
      <c r="BC100" s="3094"/>
      <c r="BD100" s="3094"/>
      <c r="BE100" s="3094"/>
      <c r="BF100" s="3094"/>
      <c r="BG100" s="3094"/>
      <c r="BH100" s="3094"/>
      <c r="BI100" s="3094"/>
      <c r="BJ100" s="3094"/>
      <c r="BK100" s="3094"/>
      <c r="BL100" s="3094"/>
      <c r="BM100" s="3094"/>
      <c r="BN100" s="3094"/>
    </row>
    <row r="101" spans="1:66" ht="11.25" customHeight="1">
      <c r="A101" s="3559"/>
      <c r="B101" s="3094"/>
      <c r="C101" s="3094"/>
      <c r="D101" s="3094"/>
      <c r="E101" s="3094"/>
      <c r="F101" s="3094"/>
      <c r="G101" s="3094"/>
      <c r="H101" s="3094"/>
      <c r="I101" s="3094"/>
      <c r="J101" s="3094"/>
      <c r="K101" s="3560"/>
      <c r="L101" s="3560"/>
      <c r="M101" s="3560"/>
      <c r="N101" s="3094"/>
      <c r="O101" s="3094"/>
      <c r="P101" s="3094"/>
      <c r="Q101" s="3094"/>
      <c r="R101" s="3094"/>
      <c r="S101" s="3094"/>
      <c r="T101" s="3094"/>
      <c r="U101" s="3094"/>
      <c r="V101" s="3094"/>
      <c r="W101" s="3094"/>
      <c r="X101" s="3094"/>
      <c r="Y101" s="3094"/>
      <c r="Z101" s="3094"/>
      <c r="AA101" s="3094"/>
      <c r="AB101" s="3094"/>
      <c r="AC101" s="3094"/>
      <c r="AD101" s="3094"/>
      <c r="AE101" s="3094"/>
      <c r="AF101" s="3094"/>
      <c r="AG101" s="3094"/>
      <c r="AH101" s="3094"/>
      <c r="AI101" s="3094"/>
      <c r="AJ101" s="3094"/>
      <c r="AK101" s="3094"/>
      <c r="AL101" s="3094"/>
      <c r="AM101" s="3094"/>
      <c r="AN101" s="3094"/>
      <c r="AO101" s="3094"/>
      <c r="AP101" s="3094"/>
      <c r="AQ101" s="3094"/>
      <c r="AR101" s="3560"/>
      <c r="AS101" s="3560"/>
      <c r="AT101" s="3560"/>
      <c r="AU101" s="3094"/>
      <c r="AV101" s="3094"/>
      <c r="AW101" s="3094"/>
      <c r="AX101" s="3094"/>
      <c r="AY101" s="3094"/>
      <c r="AZ101" s="3094"/>
      <c r="BA101" s="3094"/>
      <c r="BB101" s="3094"/>
      <c r="BC101" s="3094"/>
      <c r="BD101" s="3094"/>
      <c r="BE101" s="3094"/>
      <c r="BF101" s="3094"/>
      <c r="BG101" s="3094"/>
      <c r="BH101" s="3094"/>
      <c r="BI101" s="3094"/>
      <c r="BJ101" s="3094"/>
      <c r="BK101" s="3094"/>
      <c r="BL101" s="3094"/>
      <c r="BM101" s="3094"/>
      <c r="BN101" s="3094"/>
    </row>
    <row r="102" spans="1:66" ht="11.25" customHeight="1">
      <c r="A102" s="3559"/>
      <c r="B102" s="3094"/>
      <c r="C102" s="3094"/>
      <c r="D102" s="3094"/>
      <c r="E102" s="3094"/>
      <c r="F102" s="3094"/>
      <c r="G102" s="3094"/>
      <c r="H102" s="3094"/>
      <c r="I102" s="3094"/>
      <c r="J102" s="3094"/>
      <c r="K102" s="3560"/>
      <c r="L102" s="3560"/>
      <c r="M102" s="3560"/>
      <c r="N102" s="3094"/>
      <c r="O102" s="3094"/>
      <c r="P102" s="3094"/>
      <c r="Q102" s="3094"/>
      <c r="R102" s="3094"/>
      <c r="S102" s="3094"/>
      <c r="T102" s="3094"/>
      <c r="U102" s="3094"/>
      <c r="V102" s="3094"/>
      <c r="W102" s="3094"/>
      <c r="X102" s="3094"/>
      <c r="Y102" s="3094"/>
      <c r="Z102" s="3094"/>
      <c r="AA102" s="3094"/>
      <c r="AB102" s="3094"/>
      <c r="AC102" s="3094"/>
      <c r="AD102" s="3094"/>
      <c r="AE102" s="3094"/>
      <c r="AF102" s="3094"/>
      <c r="AG102" s="3094"/>
      <c r="AH102" s="3094"/>
      <c r="AI102" s="3094"/>
      <c r="AJ102" s="3094"/>
      <c r="AK102" s="3094"/>
      <c r="AL102" s="3094"/>
      <c r="AM102" s="3094"/>
      <c r="AN102" s="3094"/>
      <c r="AO102" s="3094"/>
      <c r="AP102" s="3094"/>
      <c r="AQ102" s="3094"/>
      <c r="AR102" s="3560"/>
      <c r="AS102" s="3560"/>
      <c r="AT102" s="3560"/>
      <c r="AU102" s="3094"/>
      <c r="AV102" s="3094"/>
      <c r="AW102" s="3094"/>
      <c r="AX102" s="3094"/>
      <c r="AY102" s="3094"/>
      <c r="AZ102" s="3094"/>
      <c r="BA102" s="3094"/>
      <c r="BB102" s="3094"/>
      <c r="BC102" s="3094"/>
      <c r="BD102" s="3094"/>
      <c r="BE102" s="3094"/>
      <c r="BF102" s="3094"/>
      <c r="BG102" s="3094"/>
      <c r="BH102" s="3094"/>
      <c r="BI102" s="3094"/>
      <c r="BJ102" s="3094"/>
      <c r="BK102" s="3094"/>
      <c r="BL102" s="3094"/>
      <c r="BM102" s="3094"/>
      <c r="BN102" s="3094"/>
    </row>
    <row r="103" spans="1:66" ht="11.25" customHeight="1">
      <c r="A103" s="3559"/>
      <c r="B103" s="3094"/>
      <c r="C103" s="3094"/>
      <c r="D103" s="3094"/>
      <c r="E103" s="3094"/>
      <c r="F103" s="3094"/>
      <c r="G103" s="3094"/>
      <c r="H103" s="3094"/>
      <c r="I103" s="3094"/>
      <c r="J103" s="3094"/>
      <c r="K103" s="3560"/>
      <c r="L103" s="3560"/>
      <c r="M103" s="3560"/>
      <c r="N103" s="3094"/>
      <c r="O103" s="3094"/>
      <c r="P103" s="3094"/>
      <c r="Q103" s="3094"/>
      <c r="R103" s="3094"/>
      <c r="S103" s="3094"/>
      <c r="T103" s="3094"/>
      <c r="U103" s="3094"/>
      <c r="V103" s="3094"/>
      <c r="W103" s="3094"/>
      <c r="X103" s="3094"/>
      <c r="Y103" s="3094"/>
      <c r="Z103" s="3094"/>
      <c r="AA103" s="3094"/>
      <c r="AB103" s="3094"/>
      <c r="AC103" s="3094"/>
      <c r="AD103" s="3094"/>
      <c r="AE103" s="3094"/>
      <c r="AF103" s="3094"/>
      <c r="AG103" s="3094"/>
      <c r="AH103" s="3094"/>
      <c r="AI103" s="3094"/>
      <c r="AJ103" s="3094"/>
      <c r="AK103" s="3094"/>
      <c r="AL103" s="3094"/>
      <c r="AM103" s="3094"/>
      <c r="AN103" s="3094"/>
      <c r="AO103" s="3094"/>
      <c r="AP103" s="3094"/>
      <c r="AQ103" s="3094"/>
      <c r="AR103" s="3560"/>
      <c r="AS103" s="3560"/>
      <c r="AT103" s="3560"/>
      <c r="AU103" s="3094"/>
      <c r="AV103" s="3094"/>
      <c r="AW103" s="3094"/>
      <c r="AX103" s="3094"/>
      <c r="AY103" s="3094"/>
      <c r="AZ103" s="3094"/>
      <c r="BA103" s="3094"/>
      <c r="BB103" s="3094"/>
      <c r="BC103" s="3094"/>
      <c r="BD103" s="3094"/>
      <c r="BE103" s="3094"/>
      <c r="BF103" s="3094"/>
      <c r="BG103" s="3094"/>
      <c r="BH103" s="3094"/>
      <c r="BI103" s="3094"/>
      <c r="BJ103" s="3094"/>
      <c r="BK103" s="3094"/>
      <c r="BL103" s="3094"/>
      <c r="BM103" s="3094"/>
      <c r="BN103" s="3094"/>
    </row>
    <row r="104" spans="1:66" ht="11.25" customHeight="1">
      <c r="A104" s="3559"/>
      <c r="B104" s="3094"/>
      <c r="C104" s="3094"/>
      <c r="D104" s="3094"/>
      <c r="E104" s="3094"/>
      <c r="F104" s="3094"/>
      <c r="G104" s="3094"/>
      <c r="H104" s="3094"/>
      <c r="I104" s="3094"/>
      <c r="J104" s="3094"/>
      <c r="K104" s="3560"/>
      <c r="L104" s="3560"/>
      <c r="M104" s="3560"/>
      <c r="N104" s="3094"/>
      <c r="O104" s="3094"/>
      <c r="P104" s="3094"/>
      <c r="Q104" s="3094"/>
      <c r="R104" s="3094"/>
      <c r="S104" s="3094"/>
      <c r="T104" s="3094"/>
      <c r="U104" s="3094"/>
      <c r="V104" s="3094"/>
      <c r="W104" s="3094"/>
      <c r="X104" s="3094"/>
      <c r="Y104" s="3094"/>
      <c r="Z104" s="3094"/>
      <c r="AA104" s="3094"/>
      <c r="AB104" s="3094"/>
      <c r="AC104" s="3094"/>
      <c r="AD104" s="3094"/>
      <c r="AE104" s="3094"/>
      <c r="AF104" s="3094"/>
      <c r="AG104" s="3094"/>
      <c r="AH104" s="3094"/>
      <c r="AI104" s="3094"/>
      <c r="AJ104" s="3094"/>
      <c r="AK104" s="3094"/>
      <c r="AL104" s="3094"/>
      <c r="AM104" s="3094"/>
      <c r="AN104" s="3094"/>
      <c r="AO104" s="3094"/>
      <c r="AP104" s="3094"/>
      <c r="AQ104" s="3094"/>
      <c r="AR104" s="3560"/>
      <c r="AS104" s="3560"/>
      <c r="AT104" s="3560"/>
      <c r="AU104" s="3094"/>
      <c r="AV104" s="3094"/>
      <c r="AW104" s="3094"/>
      <c r="AX104" s="3094"/>
      <c r="AY104" s="3094"/>
      <c r="AZ104" s="3094"/>
      <c r="BA104" s="3094"/>
      <c r="BB104" s="3094"/>
      <c r="BC104" s="3094"/>
      <c r="BD104" s="3094"/>
      <c r="BE104" s="3094"/>
      <c r="BF104" s="3094"/>
      <c r="BG104" s="3094"/>
      <c r="BH104" s="3094"/>
      <c r="BI104" s="3094"/>
      <c r="BJ104" s="3094"/>
      <c r="BK104" s="3094"/>
      <c r="BL104" s="3094"/>
      <c r="BM104" s="3094"/>
      <c r="BN104" s="3094"/>
    </row>
    <row r="105" spans="1:66" ht="11.25" customHeight="1">
      <c r="A105" s="3559"/>
      <c r="B105" s="3094"/>
      <c r="C105" s="3094"/>
      <c r="D105" s="3094"/>
      <c r="E105" s="3094"/>
      <c r="F105" s="3094"/>
      <c r="G105" s="3094"/>
      <c r="H105" s="3094"/>
      <c r="I105" s="3094"/>
      <c r="J105" s="3094"/>
      <c r="K105" s="3560"/>
      <c r="L105" s="3560"/>
      <c r="M105" s="3560"/>
      <c r="N105" s="3094"/>
      <c r="O105" s="3094"/>
      <c r="P105" s="3094"/>
      <c r="Q105" s="3094"/>
      <c r="R105" s="3094"/>
      <c r="S105" s="3094"/>
      <c r="T105" s="3094"/>
      <c r="U105" s="3094"/>
      <c r="V105" s="3094"/>
      <c r="W105" s="3094"/>
      <c r="X105" s="3094"/>
      <c r="Y105" s="3094"/>
      <c r="Z105" s="3094"/>
      <c r="AA105" s="3094"/>
      <c r="AB105" s="3094"/>
      <c r="AC105" s="3094"/>
      <c r="AD105" s="3094"/>
      <c r="AE105" s="3094"/>
      <c r="AF105" s="3094"/>
      <c r="AG105" s="3094"/>
      <c r="AH105" s="3094"/>
      <c r="AI105" s="3094"/>
      <c r="AJ105" s="3094"/>
      <c r="AK105" s="3094"/>
      <c r="AL105" s="3094"/>
      <c r="AM105" s="3094"/>
      <c r="AN105" s="3094"/>
      <c r="AO105" s="3094"/>
      <c r="AP105" s="3094"/>
      <c r="AQ105" s="3094"/>
      <c r="AR105" s="3560"/>
      <c r="AS105" s="3560"/>
      <c r="AT105" s="3560"/>
      <c r="AU105" s="3094"/>
      <c r="AV105" s="3094"/>
      <c r="AW105" s="3094"/>
      <c r="AX105" s="3094"/>
      <c r="AY105" s="3094"/>
      <c r="AZ105" s="3094"/>
      <c r="BA105" s="3094"/>
      <c r="BB105" s="3094"/>
      <c r="BC105" s="3094"/>
      <c r="BD105" s="3094"/>
      <c r="BE105" s="3094"/>
      <c r="BF105" s="3094"/>
      <c r="BG105" s="3094"/>
      <c r="BH105" s="3094"/>
      <c r="BI105" s="3094"/>
      <c r="BJ105" s="3094"/>
      <c r="BK105" s="3094"/>
      <c r="BL105" s="3094"/>
      <c r="BM105" s="3094"/>
      <c r="BN105" s="3094"/>
    </row>
    <row r="106" spans="1:66" ht="11.25" customHeight="1">
      <c r="A106" s="3559"/>
      <c r="B106" s="3094"/>
      <c r="C106" s="3094"/>
      <c r="D106" s="3094"/>
      <c r="E106" s="3094"/>
      <c r="F106" s="3094"/>
      <c r="G106" s="3094"/>
      <c r="H106" s="3094"/>
      <c r="I106" s="3094"/>
      <c r="J106" s="3094"/>
      <c r="K106" s="3560"/>
      <c r="L106" s="3560"/>
      <c r="M106" s="3560"/>
      <c r="N106" s="3094"/>
      <c r="O106" s="3094"/>
      <c r="P106" s="3094"/>
      <c r="Q106" s="3094"/>
      <c r="R106" s="3094"/>
      <c r="S106" s="3094"/>
      <c r="T106" s="3094"/>
      <c r="U106" s="3094"/>
      <c r="V106" s="3094"/>
      <c r="W106" s="3094"/>
      <c r="X106" s="3094"/>
      <c r="Y106" s="3094"/>
      <c r="Z106" s="3094"/>
      <c r="AA106" s="3094"/>
      <c r="AB106" s="3094"/>
      <c r="AC106" s="3094"/>
      <c r="AD106" s="3094"/>
      <c r="AE106" s="3094"/>
      <c r="AF106" s="3094"/>
      <c r="AG106" s="3094"/>
      <c r="AH106" s="3094"/>
      <c r="AI106" s="3094"/>
      <c r="AJ106" s="3094"/>
      <c r="AK106" s="3094"/>
      <c r="AL106" s="3094"/>
      <c r="AM106" s="3094"/>
      <c r="AN106" s="3094"/>
      <c r="AO106" s="3094"/>
      <c r="AP106" s="3094"/>
      <c r="AQ106" s="3094"/>
      <c r="AR106" s="3560"/>
      <c r="AS106" s="3560"/>
      <c r="AT106" s="3560"/>
      <c r="AU106" s="3094"/>
      <c r="AV106" s="3094"/>
      <c r="AW106" s="3094"/>
      <c r="AX106" s="3094"/>
      <c r="AY106" s="3094"/>
      <c r="AZ106" s="3094"/>
      <c r="BA106" s="3094"/>
      <c r="BB106" s="3094"/>
      <c r="BC106" s="3094"/>
      <c r="BD106" s="3094"/>
      <c r="BE106" s="3094"/>
      <c r="BF106" s="3094"/>
      <c r="BG106" s="3094"/>
      <c r="BH106" s="3094"/>
      <c r="BI106" s="3094"/>
      <c r="BJ106" s="3094"/>
      <c r="BK106" s="3094"/>
      <c r="BL106" s="3094"/>
      <c r="BM106" s="3094"/>
      <c r="BN106" s="3094"/>
    </row>
    <row r="107" spans="1:66" ht="11.25" customHeight="1">
      <c r="A107" s="3559"/>
      <c r="B107" s="3094"/>
      <c r="C107" s="3094"/>
      <c r="D107" s="3094"/>
      <c r="E107" s="3094"/>
      <c r="F107" s="3094"/>
      <c r="G107" s="3094"/>
      <c r="H107" s="3094"/>
      <c r="I107" s="3094"/>
      <c r="J107" s="3094"/>
      <c r="K107" s="3560"/>
      <c r="L107" s="3560"/>
      <c r="M107" s="3560"/>
      <c r="N107" s="3094"/>
      <c r="O107" s="3094"/>
      <c r="P107" s="3094"/>
      <c r="Q107" s="3094"/>
      <c r="R107" s="3094"/>
      <c r="S107" s="3094"/>
      <c r="T107" s="3094"/>
      <c r="U107" s="3094"/>
      <c r="V107" s="3094"/>
      <c r="W107" s="3094"/>
      <c r="X107" s="3094"/>
      <c r="Y107" s="3094"/>
      <c r="Z107" s="3094"/>
      <c r="AA107" s="3094"/>
      <c r="AB107" s="3094"/>
      <c r="AC107" s="3094"/>
      <c r="AD107" s="3094"/>
      <c r="AE107" s="3094"/>
      <c r="AF107" s="3094"/>
      <c r="AG107" s="3094"/>
      <c r="AH107" s="3094"/>
      <c r="AI107" s="3094"/>
      <c r="AJ107" s="3094"/>
      <c r="AK107" s="3094"/>
      <c r="AL107" s="3094"/>
      <c r="AM107" s="3094"/>
      <c r="AN107" s="3094"/>
      <c r="AO107" s="3094"/>
      <c r="AP107" s="3094"/>
      <c r="AQ107" s="3094"/>
      <c r="AR107" s="3560"/>
      <c r="AS107" s="3560"/>
      <c r="AT107" s="3560"/>
      <c r="AU107" s="3094"/>
      <c r="AV107" s="3094"/>
      <c r="AW107" s="3094"/>
      <c r="AX107" s="3094"/>
      <c r="AY107" s="3094"/>
      <c r="AZ107" s="3094"/>
      <c r="BA107" s="3094"/>
      <c r="BB107" s="3094"/>
      <c r="BC107" s="3094"/>
      <c r="BD107" s="3094"/>
      <c r="BE107" s="3094"/>
      <c r="BF107" s="3094"/>
      <c r="BG107" s="3094"/>
      <c r="BH107" s="3094"/>
      <c r="BI107" s="3094"/>
      <c r="BJ107" s="3094"/>
      <c r="BK107" s="3094"/>
      <c r="BL107" s="3094"/>
      <c r="BM107" s="3094"/>
      <c r="BN107" s="3094"/>
    </row>
    <row r="108" spans="1:66" ht="11.25" customHeight="1">
      <c r="A108" s="3559"/>
      <c r="B108" s="3094"/>
      <c r="C108" s="3094"/>
      <c r="D108" s="3094"/>
      <c r="E108" s="3094"/>
      <c r="F108" s="3094"/>
      <c r="G108" s="3094"/>
      <c r="H108" s="3094"/>
      <c r="I108" s="3094"/>
      <c r="J108" s="3094"/>
      <c r="K108" s="3560"/>
      <c r="L108" s="3560"/>
      <c r="M108" s="3560"/>
      <c r="N108" s="3094"/>
      <c r="O108" s="3094"/>
      <c r="P108" s="3094"/>
      <c r="Q108" s="3094"/>
      <c r="R108" s="3094"/>
      <c r="S108" s="3094"/>
      <c r="T108" s="3094"/>
      <c r="U108" s="3094"/>
      <c r="V108" s="3094"/>
      <c r="W108" s="3094"/>
      <c r="X108" s="3094"/>
      <c r="Y108" s="3094"/>
      <c r="Z108" s="3094"/>
      <c r="AA108" s="3094"/>
      <c r="AB108" s="3094"/>
      <c r="AC108" s="3094"/>
      <c r="AD108" s="3094"/>
      <c r="AE108" s="3094"/>
      <c r="AF108" s="3094"/>
      <c r="AG108" s="3094"/>
      <c r="AH108" s="3094"/>
      <c r="AI108" s="3094"/>
      <c r="AJ108" s="3094"/>
      <c r="AK108" s="3094"/>
      <c r="AL108" s="3094"/>
      <c r="AM108" s="3094"/>
      <c r="AN108" s="3094"/>
      <c r="AO108" s="3094"/>
      <c r="AP108" s="3094"/>
      <c r="AQ108" s="3094"/>
      <c r="AR108" s="3560"/>
      <c r="AS108" s="3560"/>
      <c r="AT108" s="3560"/>
      <c r="AU108" s="3094"/>
      <c r="AV108" s="3094"/>
      <c r="AW108" s="3094"/>
      <c r="AX108" s="3094"/>
      <c r="AY108" s="3094"/>
      <c r="AZ108" s="3094"/>
      <c r="BA108" s="3094"/>
      <c r="BB108" s="3094"/>
      <c r="BC108" s="3094"/>
      <c r="BD108" s="3094"/>
      <c r="BE108" s="3094"/>
      <c r="BF108" s="3094"/>
      <c r="BG108" s="3094"/>
      <c r="BH108" s="3094"/>
      <c r="BI108" s="3094"/>
      <c r="BJ108" s="3094"/>
      <c r="BK108" s="3094"/>
      <c r="BL108" s="3094"/>
      <c r="BM108" s="3094"/>
      <c r="BN108" s="3094"/>
    </row>
    <row r="109" spans="1:66" ht="11.25" customHeight="1">
      <c r="A109" s="3559"/>
      <c r="B109" s="3094"/>
      <c r="C109" s="3094"/>
      <c r="D109" s="3094"/>
      <c r="E109" s="3094"/>
      <c r="F109" s="3094"/>
      <c r="G109" s="3094"/>
      <c r="H109" s="3094"/>
      <c r="I109" s="3094"/>
      <c r="J109" s="3094"/>
      <c r="K109" s="3560"/>
      <c r="L109" s="3560"/>
      <c r="M109" s="3560"/>
      <c r="N109" s="3094"/>
      <c r="O109" s="3094"/>
      <c r="P109" s="3094"/>
      <c r="Q109" s="3094"/>
      <c r="R109" s="3094"/>
      <c r="S109" s="3094"/>
      <c r="T109" s="3094"/>
      <c r="U109" s="3094"/>
      <c r="V109" s="3094"/>
      <c r="W109" s="3094"/>
      <c r="X109" s="3094"/>
      <c r="Y109" s="3094"/>
      <c r="Z109" s="3094"/>
      <c r="AA109" s="3094"/>
      <c r="AB109" s="3094"/>
      <c r="AC109" s="3094"/>
      <c r="AD109" s="3094"/>
      <c r="AE109" s="3094"/>
      <c r="AF109" s="3094"/>
      <c r="AG109" s="3094"/>
      <c r="AH109" s="3094"/>
      <c r="AI109" s="3094"/>
      <c r="AJ109" s="3094"/>
      <c r="AK109" s="3094"/>
      <c r="AL109" s="3094"/>
      <c r="AM109" s="3094"/>
      <c r="AN109" s="3094"/>
      <c r="AO109" s="3094"/>
      <c r="AP109" s="3094"/>
      <c r="AQ109" s="3094"/>
      <c r="AR109" s="3560"/>
      <c r="AS109" s="3560"/>
      <c r="AT109" s="3560"/>
      <c r="AU109" s="3094"/>
      <c r="AV109" s="3094"/>
      <c r="AW109" s="3094"/>
      <c r="AX109" s="3094"/>
      <c r="AY109" s="3094"/>
      <c r="AZ109" s="3094"/>
      <c r="BA109" s="3094"/>
      <c r="BB109" s="3094"/>
      <c r="BC109" s="3094"/>
      <c r="BD109" s="3094"/>
      <c r="BE109" s="3094"/>
      <c r="BF109" s="3094"/>
      <c r="BG109" s="3094"/>
      <c r="BH109" s="3094"/>
      <c r="BI109" s="3094"/>
      <c r="BJ109" s="3094"/>
      <c r="BK109" s="3094"/>
      <c r="BL109" s="3094"/>
      <c r="BM109" s="3094"/>
      <c r="BN109" s="3094"/>
    </row>
    <row r="110" spans="1:66" ht="11.25" customHeight="1">
      <c r="A110" s="3559"/>
      <c r="B110" s="3094"/>
      <c r="C110" s="3094"/>
      <c r="D110" s="3094"/>
      <c r="E110" s="3094"/>
      <c r="F110" s="3094"/>
      <c r="G110" s="3094"/>
      <c r="H110" s="3094"/>
      <c r="I110" s="3094"/>
      <c r="J110" s="3094"/>
      <c r="K110" s="3560"/>
      <c r="L110" s="3560"/>
      <c r="M110" s="3560"/>
      <c r="N110" s="3094"/>
      <c r="O110" s="3094"/>
      <c r="P110" s="3094"/>
      <c r="Q110" s="3094"/>
      <c r="R110" s="3094"/>
      <c r="S110" s="3094"/>
      <c r="T110" s="3094"/>
      <c r="U110" s="3094"/>
      <c r="V110" s="3094"/>
      <c r="W110" s="3094"/>
      <c r="X110" s="3094"/>
      <c r="Y110" s="3094"/>
      <c r="Z110" s="3094"/>
      <c r="AA110" s="3094"/>
      <c r="AB110" s="3094"/>
      <c r="AC110" s="3094"/>
      <c r="AD110" s="3094"/>
      <c r="AE110" s="3094"/>
      <c r="AF110" s="3094"/>
      <c r="AG110" s="3094"/>
      <c r="AH110" s="3094"/>
      <c r="AI110" s="3094"/>
      <c r="AJ110" s="3094"/>
      <c r="AK110" s="3094"/>
      <c r="AL110" s="3094"/>
      <c r="AM110" s="3094"/>
      <c r="AN110" s="3094"/>
      <c r="AO110" s="3094"/>
      <c r="AP110" s="3094"/>
      <c r="AQ110" s="3094"/>
      <c r="AR110" s="3560"/>
      <c r="AS110" s="3560"/>
      <c r="AT110" s="3560"/>
      <c r="AU110" s="3094"/>
      <c r="AV110" s="3094"/>
      <c r="AW110" s="3094"/>
      <c r="AX110" s="3094"/>
      <c r="AY110" s="3094"/>
      <c r="AZ110" s="3094"/>
      <c r="BA110" s="3094"/>
      <c r="BB110" s="3094"/>
      <c r="BC110" s="3094"/>
      <c r="BD110" s="3094"/>
      <c r="BE110" s="3094"/>
      <c r="BF110" s="3094"/>
      <c r="BG110" s="3094"/>
      <c r="BH110" s="3094"/>
      <c r="BI110" s="3094"/>
      <c r="BJ110" s="3094"/>
      <c r="BK110" s="3094"/>
      <c r="BL110" s="3094"/>
      <c r="BM110" s="3094"/>
      <c r="BN110" s="3094"/>
    </row>
    <row r="111" spans="1:66" ht="11.25" customHeight="1">
      <c r="A111" s="3559"/>
      <c r="B111" s="3094"/>
      <c r="C111" s="3094"/>
      <c r="D111" s="3094"/>
      <c r="E111" s="3094"/>
      <c r="F111" s="3094"/>
      <c r="G111" s="3094"/>
      <c r="H111" s="3094"/>
      <c r="I111" s="3094"/>
      <c r="J111" s="3094"/>
      <c r="K111" s="3560"/>
      <c r="L111" s="3560"/>
      <c r="M111" s="3560"/>
      <c r="N111" s="3094"/>
      <c r="O111" s="3094"/>
      <c r="P111" s="3094"/>
      <c r="Q111" s="3094"/>
      <c r="R111" s="3094"/>
      <c r="S111" s="3094"/>
      <c r="T111" s="3094"/>
      <c r="U111" s="3094"/>
      <c r="V111" s="3094"/>
      <c r="W111" s="3094"/>
      <c r="X111" s="3094"/>
      <c r="Y111" s="3094"/>
      <c r="Z111" s="3094"/>
      <c r="AA111" s="3094"/>
      <c r="AB111" s="3094"/>
      <c r="AC111" s="3094"/>
      <c r="AD111" s="3094"/>
      <c r="AE111" s="3094"/>
      <c r="AF111" s="3094"/>
      <c r="AG111" s="3094"/>
      <c r="AH111" s="3094"/>
      <c r="AI111" s="3094"/>
      <c r="AJ111" s="3094"/>
      <c r="AK111" s="3094"/>
      <c r="AL111" s="3094"/>
      <c r="AM111" s="3094"/>
      <c r="AN111" s="3094"/>
      <c r="AO111" s="3094"/>
      <c r="AP111" s="3094"/>
      <c r="AQ111" s="3094"/>
      <c r="AR111" s="3560"/>
      <c r="AS111" s="3560"/>
      <c r="AT111" s="3560"/>
      <c r="AU111" s="3094"/>
      <c r="AV111" s="3094"/>
      <c r="AW111" s="3094"/>
      <c r="AX111" s="3094"/>
      <c r="AY111" s="3094"/>
      <c r="AZ111" s="3094"/>
      <c r="BA111" s="3094"/>
      <c r="BB111" s="3094"/>
      <c r="BC111" s="3094"/>
      <c r="BD111" s="3094"/>
      <c r="BE111" s="3094"/>
      <c r="BF111" s="3094"/>
      <c r="BG111" s="3094"/>
      <c r="BH111" s="3094"/>
      <c r="BI111" s="3094"/>
      <c r="BJ111" s="3094"/>
      <c r="BK111" s="3094"/>
      <c r="BL111" s="3094"/>
      <c r="BM111" s="3094"/>
      <c r="BN111" s="3094"/>
    </row>
    <row r="112" spans="1:66" ht="11.25" customHeight="1">
      <c r="A112" s="3559"/>
      <c r="B112" s="3094"/>
      <c r="C112" s="3094"/>
      <c r="D112" s="3094"/>
      <c r="E112" s="3094"/>
      <c r="F112" s="3094"/>
      <c r="G112" s="3094"/>
      <c r="H112" s="3094"/>
      <c r="I112" s="3094"/>
      <c r="J112" s="3094"/>
      <c r="K112" s="3560"/>
      <c r="L112" s="3560"/>
      <c r="M112" s="3560"/>
      <c r="N112" s="3094"/>
      <c r="O112" s="3094"/>
      <c r="P112" s="3094"/>
      <c r="Q112" s="3094"/>
      <c r="R112" s="3094"/>
      <c r="S112" s="3094"/>
      <c r="T112" s="3094"/>
      <c r="U112" s="3094"/>
      <c r="V112" s="3094"/>
      <c r="W112" s="3094"/>
      <c r="X112" s="3094"/>
      <c r="Y112" s="3094"/>
      <c r="Z112" s="3094"/>
      <c r="AA112" s="3094"/>
      <c r="AB112" s="3094"/>
      <c r="AC112" s="3094"/>
      <c r="AD112" s="3094"/>
      <c r="AE112" s="3094"/>
      <c r="AF112" s="3094"/>
      <c r="AG112" s="3094"/>
      <c r="AH112" s="3094"/>
      <c r="AI112" s="3094"/>
      <c r="AJ112" s="3094"/>
      <c r="AK112" s="3094"/>
      <c r="AL112" s="3094"/>
      <c r="AM112" s="3094"/>
      <c r="AN112" s="3094"/>
      <c r="AO112" s="3094"/>
      <c r="AP112" s="3094"/>
      <c r="AQ112" s="3094"/>
      <c r="AR112" s="3560"/>
      <c r="AS112" s="3560"/>
      <c r="AT112" s="3560"/>
      <c r="AU112" s="3094"/>
      <c r="AV112" s="3094"/>
      <c r="AW112" s="3094"/>
      <c r="AX112" s="3094"/>
      <c r="AY112" s="3094"/>
      <c r="AZ112" s="3094"/>
      <c r="BA112" s="3094"/>
      <c r="BB112" s="3094"/>
      <c r="BC112" s="3094"/>
      <c r="BD112" s="3094"/>
      <c r="BE112" s="3094"/>
      <c r="BF112" s="3094"/>
      <c r="BG112" s="3094"/>
      <c r="BH112" s="3094"/>
      <c r="BI112" s="3094"/>
      <c r="BJ112" s="3094"/>
      <c r="BK112" s="3094"/>
      <c r="BL112" s="3094"/>
      <c r="BM112" s="3094"/>
      <c r="BN112" s="3094"/>
    </row>
    <row r="113" spans="1:66" ht="11.25" customHeight="1">
      <c r="A113" s="3559"/>
      <c r="B113" s="3094"/>
      <c r="C113" s="3094"/>
      <c r="D113" s="3094"/>
      <c r="E113" s="3094"/>
      <c r="F113" s="3094"/>
      <c r="G113" s="3094"/>
      <c r="H113" s="3094"/>
      <c r="I113" s="3094"/>
      <c r="J113" s="3094"/>
      <c r="K113" s="3560"/>
      <c r="L113" s="3560"/>
      <c r="M113" s="3560"/>
      <c r="N113" s="3094"/>
      <c r="O113" s="3094"/>
      <c r="P113" s="3094"/>
      <c r="Q113" s="3094"/>
      <c r="R113" s="3094"/>
      <c r="S113" s="3094"/>
      <c r="T113" s="3094"/>
      <c r="U113" s="3094"/>
      <c r="V113" s="3094"/>
      <c r="W113" s="3094"/>
      <c r="X113" s="3094"/>
      <c r="Y113" s="3094"/>
      <c r="Z113" s="3094"/>
      <c r="AA113" s="3094"/>
      <c r="AB113" s="3094"/>
      <c r="AC113" s="3094"/>
      <c r="AD113" s="3094"/>
      <c r="AE113" s="3094"/>
      <c r="AF113" s="3094"/>
      <c r="AG113" s="3094"/>
      <c r="AH113" s="3094"/>
      <c r="AI113" s="3094"/>
      <c r="AJ113" s="3094"/>
      <c r="AK113" s="3094"/>
      <c r="AL113" s="3094"/>
      <c r="AM113" s="3094"/>
      <c r="AN113" s="3094"/>
      <c r="AO113" s="3094"/>
      <c r="AP113" s="3094"/>
      <c r="AQ113" s="3094"/>
      <c r="AR113" s="3560"/>
      <c r="AS113" s="3560"/>
      <c r="AT113" s="3560"/>
      <c r="AU113" s="3094"/>
      <c r="AV113" s="3094"/>
      <c r="AW113" s="3094"/>
      <c r="AX113" s="3094"/>
      <c r="AY113" s="3094"/>
      <c r="AZ113" s="3094"/>
      <c r="BA113" s="3094"/>
      <c r="BB113" s="3094"/>
      <c r="BC113" s="3094"/>
      <c r="BD113" s="3094"/>
      <c r="BE113" s="3094"/>
      <c r="BF113" s="3094"/>
      <c r="BG113" s="3094"/>
      <c r="BH113" s="3094"/>
      <c r="BI113" s="3094"/>
      <c r="BJ113" s="3094"/>
      <c r="BK113" s="3094"/>
      <c r="BL113" s="3094"/>
      <c r="BM113" s="3094"/>
      <c r="BN113" s="3094"/>
    </row>
    <row r="114" spans="1:66" ht="11.25" customHeight="1">
      <c r="A114" s="3559"/>
      <c r="B114" s="3094"/>
      <c r="C114" s="3094"/>
      <c r="D114" s="3094"/>
      <c r="E114" s="3094"/>
      <c r="F114" s="3094"/>
      <c r="G114" s="3094"/>
      <c r="H114" s="3094"/>
      <c r="I114" s="3094"/>
      <c r="J114" s="3094"/>
      <c r="K114" s="3560"/>
      <c r="L114" s="3560"/>
      <c r="M114" s="3560"/>
      <c r="N114" s="3094"/>
      <c r="O114" s="3094"/>
      <c r="P114" s="3094"/>
      <c r="Q114" s="3094"/>
      <c r="R114" s="3094"/>
      <c r="S114" s="3094"/>
      <c r="T114" s="3094"/>
      <c r="U114" s="3094"/>
      <c r="V114" s="3094"/>
      <c r="W114" s="3094"/>
      <c r="X114" s="3094"/>
      <c r="Y114" s="3094"/>
      <c r="Z114" s="3094"/>
      <c r="AA114" s="3094"/>
      <c r="AB114" s="3094"/>
      <c r="AC114" s="3094"/>
      <c r="AD114" s="3094"/>
      <c r="AE114" s="3094"/>
      <c r="AF114" s="3094"/>
      <c r="AG114" s="3094"/>
      <c r="AH114" s="3094"/>
      <c r="AI114" s="3094"/>
      <c r="AJ114" s="3094"/>
      <c r="AK114" s="3094"/>
      <c r="AL114" s="3094"/>
      <c r="AM114" s="3094"/>
      <c r="AN114" s="3094"/>
      <c r="AO114" s="3094"/>
      <c r="AP114" s="3094"/>
      <c r="AQ114" s="3094"/>
      <c r="AR114" s="3560"/>
      <c r="AS114" s="3560"/>
      <c r="AT114" s="3560"/>
      <c r="AU114" s="3094"/>
      <c r="AV114" s="3094"/>
      <c r="AW114" s="3094"/>
      <c r="AX114" s="3094"/>
      <c r="AY114" s="3094"/>
      <c r="AZ114" s="3094"/>
      <c r="BA114" s="3094"/>
      <c r="BB114" s="3094"/>
      <c r="BC114" s="3094"/>
      <c r="BD114" s="3094"/>
      <c r="BE114" s="3094"/>
      <c r="BF114" s="3094"/>
      <c r="BG114" s="3094"/>
      <c r="BH114" s="3094"/>
      <c r="BI114" s="3094"/>
      <c r="BJ114" s="3094"/>
      <c r="BK114" s="3094"/>
      <c r="BL114" s="3094"/>
      <c r="BM114" s="3094"/>
      <c r="BN114" s="3094"/>
    </row>
    <row r="115" spans="1:66" ht="11.25" customHeight="1">
      <c r="A115" s="3559"/>
      <c r="B115" s="3094"/>
      <c r="C115" s="3094"/>
      <c r="D115" s="3094"/>
      <c r="E115" s="3094"/>
      <c r="F115" s="3094"/>
      <c r="G115" s="3094"/>
      <c r="H115" s="3094"/>
      <c r="I115" s="3094"/>
      <c r="J115" s="3094"/>
      <c r="K115" s="3560"/>
      <c r="L115" s="3560"/>
      <c r="M115" s="3560"/>
      <c r="N115" s="3094"/>
      <c r="O115" s="3094"/>
      <c r="P115" s="3094"/>
      <c r="Q115" s="3094"/>
      <c r="R115" s="3094"/>
      <c r="S115" s="3094"/>
      <c r="T115" s="3094"/>
      <c r="U115" s="3094"/>
      <c r="V115" s="3094"/>
      <c r="W115" s="3094"/>
      <c r="X115" s="3094"/>
      <c r="Y115" s="3094"/>
      <c r="Z115" s="3094"/>
      <c r="AA115" s="3094"/>
      <c r="AB115" s="3094"/>
      <c r="AC115" s="3094"/>
      <c r="AD115" s="3094"/>
      <c r="AE115" s="3094"/>
      <c r="AF115" s="3094"/>
      <c r="AG115" s="3094"/>
      <c r="AH115" s="3094"/>
      <c r="AI115" s="3094"/>
      <c r="AJ115" s="3094"/>
      <c r="AK115" s="3094"/>
      <c r="AL115" s="3094"/>
      <c r="AM115" s="3094"/>
      <c r="AN115" s="3094"/>
      <c r="AO115" s="3094"/>
      <c r="AP115" s="3094"/>
      <c r="AQ115" s="3094"/>
      <c r="AR115" s="3560"/>
      <c r="AS115" s="3560"/>
      <c r="AT115" s="3560"/>
      <c r="AU115" s="3094"/>
      <c r="AV115" s="3094"/>
      <c r="AW115" s="3094"/>
      <c r="AX115" s="3094"/>
      <c r="AY115" s="3094"/>
      <c r="AZ115" s="3094"/>
      <c r="BA115" s="3094"/>
      <c r="BB115" s="3094"/>
      <c r="BC115" s="3094"/>
      <c r="BD115" s="3094"/>
      <c r="BE115" s="3094"/>
      <c r="BF115" s="3094"/>
      <c r="BG115" s="3094"/>
      <c r="BH115" s="3094"/>
      <c r="BI115" s="3094"/>
      <c r="BJ115" s="3094"/>
      <c r="BK115" s="3094"/>
      <c r="BL115" s="3094"/>
      <c r="BM115" s="3094"/>
      <c r="BN115" s="3094"/>
    </row>
    <row r="116" spans="1:66" ht="11.25" customHeight="1">
      <c r="A116" s="3559"/>
      <c r="B116" s="3094"/>
      <c r="C116" s="3094"/>
      <c r="D116" s="3094"/>
      <c r="E116" s="3094"/>
      <c r="F116" s="3094"/>
      <c r="G116" s="3094"/>
      <c r="H116" s="3094"/>
      <c r="I116" s="3094"/>
      <c r="J116" s="3094"/>
      <c r="K116" s="3560"/>
      <c r="L116" s="3560"/>
      <c r="M116" s="3560"/>
      <c r="N116" s="3094"/>
      <c r="O116" s="3094"/>
      <c r="P116" s="3094"/>
      <c r="Q116" s="3094"/>
      <c r="R116" s="3094"/>
      <c r="S116" s="3094"/>
      <c r="T116" s="3094"/>
      <c r="U116" s="3094"/>
      <c r="V116" s="3094"/>
      <c r="W116" s="3094"/>
      <c r="X116" s="3094"/>
      <c r="Y116" s="3094"/>
      <c r="Z116" s="3094"/>
      <c r="AA116" s="3094"/>
      <c r="AB116" s="3094"/>
      <c r="AC116" s="3094"/>
      <c r="AD116" s="3094"/>
      <c r="AE116" s="3094"/>
      <c r="AF116" s="3094"/>
      <c r="AG116" s="3094"/>
      <c r="AH116" s="3094"/>
      <c r="AI116" s="3094"/>
      <c r="AJ116" s="3094"/>
      <c r="AK116" s="3094"/>
      <c r="AL116" s="3094"/>
      <c r="AM116" s="3094"/>
      <c r="AN116" s="3094"/>
      <c r="AO116" s="3094"/>
      <c r="AP116" s="3094"/>
      <c r="AQ116" s="3094"/>
      <c r="AR116" s="3560"/>
      <c r="AS116" s="3560"/>
      <c r="AT116" s="3560"/>
      <c r="AU116" s="3094"/>
      <c r="AV116" s="3094"/>
      <c r="AW116" s="3094"/>
      <c r="AX116" s="3094"/>
      <c r="AY116" s="3094"/>
      <c r="AZ116" s="3094"/>
      <c r="BA116" s="3094"/>
      <c r="BB116" s="3094"/>
      <c r="BC116" s="3094"/>
      <c r="BD116" s="3094"/>
      <c r="BE116" s="3094"/>
      <c r="BF116" s="3094"/>
      <c r="BG116" s="3094"/>
      <c r="BH116" s="3094"/>
      <c r="BI116" s="3094"/>
      <c r="BJ116" s="3094"/>
      <c r="BK116" s="3094"/>
      <c r="BL116" s="3094"/>
      <c r="BM116" s="3094"/>
      <c r="BN116" s="3094"/>
    </row>
    <row r="117" spans="1:66" ht="11.25" customHeight="1">
      <c r="A117" s="3559"/>
      <c r="B117" s="3094"/>
      <c r="C117" s="3094"/>
      <c r="D117" s="3094"/>
      <c r="E117" s="3094"/>
      <c r="F117" s="3094"/>
      <c r="G117" s="3094"/>
      <c r="H117" s="3094"/>
      <c r="I117" s="3094"/>
      <c r="J117" s="3094"/>
      <c r="K117" s="3560"/>
      <c r="L117" s="3560"/>
      <c r="M117" s="3560"/>
      <c r="N117" s="3094"/>
      <c r="O117" s="3094"/>
      <c r="P117" s="3094"/>
      <c r="Q117" s="3094"/>
      <c r="R117" s="3094"/>
      <c r="S117" s="3094"/>
      <c r="T117" s="3094"/>
      <c r="U117" s="3094"/>
      <c r="V117" s="3094"/>
      <c r="W117" s="3094"/>
      <c r="X117" s="3094"/>
      <c r="Y117" s="3094"/>
      <c r="Z117" s="3094"/>
      <c r="AA117" s="3094"/>
      <c r="AB117" s="3094"/>
      <c r="AC117" s="3094"/>
      <c r="AD117" s="3094"/>
      <c r="AE117" s="3094"/>
      <c r="AF117" s="3094"/>
      <c r="AG117" s="3094"/>
      <c r="AH117" s="3094"/>
      <c r="AI117" s="3094"/>
      <c r="AJ117" s="3094"/>
      <c r="AK117" s="3094"/>
      <c r="AL117" s="3094"/>
      <c r="AM117" s="3094"/>
      <c r="AN117" s="3094"/>
      <c r="AO117" s="3094"/>
      <c r="AP117" s="3094"/>
      <c r="AQ117" s="3094"/>
      <c r="AR117" s="3560"/>
      <c r="AS117" s="3560"/>
      <c r="AT117" s="3560"/>
      <c r="AU117" s="3094"/>
      <c r="AV117" s="3094"/>
      <c r="AW117" s="3094"/>
      <c r="AX117" s="3094"/>
      <c r="AY117" s="3094"/>
      <c r="AZ117" s="3094"/>
      <c r="BA117" s="3094"/>
      <c r="BB117" s="3094"/>
      <c r="BC117" s="3094"/>
      <c r="BD117" s="3094"/>
      <c r="BE117" s="3094"/>
      <c r="BF117" s="3094"/>
      <c r="BG117" s="3094"/>
      <c r="BH117" s="3094"/>
      <c r="BI117" s="3094"/>
      <c r="BJ117" s="3094"/>
      <c r="BK117" s="3094"/>
      <c r="BL117" s="3094"/>
      <c r="BM117" s="3094"/>
      <c r="BN117" s="3094"/>
    </row>
    <row r="118" spans="1:66" ht="11.25" customHeight="1">
      <c r="A118" s="3559"/>
      <c r="B118" s="3094"/>
      <c r="C118" s="3094"/>
      <c r="D118" s="3094"/>
      <c r="E118" s="3094"/>
      <c r="F118" s="3094"/>
      <c r="G118" s="3094"/>
      <c r="H118" s="3094"/>
      <c r="I118" s="3094"/>
      <c r="J118" s="3094"/>
      <c r="K118" s="3560"/>
      <c r="L118" s="3560"/>
      <c r="M118" s="3560"/>
      <c r="N118" s="3094"/>
      <c r="O118" s="3094"/>
      <c r="P118" s="3094"/>
      <c r="Q118" s="3094"/>
      <c r="R118" s="3094"/>
      <c r="S118" s="3094"/>
      <c r="T118" s="3094"/>
      <c r="U118" s="3094"/>
      <c r="V118" s="3094"/>
      <c r="W118" s="3094"/>
      <c r="X118" s="3094"/>
      <c r="Y118" s="3094"/>
      <c r="Z118" s="3094"/>
      <c r="AA118" s="3094"/>
      <c r="AB118" s="3094"/>
      <c r="AC118" s="3094"/>
      <c r="AD118" s="3094"/>
      <c r="AE118" s="3094"/>
      <c r="AF118" s="3094"/>
      <c r="AG118" s="3094"/>
      <c r="AH118" s="3094"/>
      <c r="AI118" s="3094"/>
      <c r="AJ118" s="3094"/>
      <c r="AK118" s="3094"/>
      <c r="AL118" s="3094"/>
      <c r="AM118" s="3094"/>
      <c r="AN118" s="3094"/>
      <c r="AO118" s="3094"/>
      <c r="AP118" s="3094"/>
      <c r="AQ118" s="3094"/>
      <c r="AR118" s="3560"/>
      <c r="AS118" s="3560"/>
      <c r="AT118" s="3560"/>
      <c r="AU118" s="3094"/>
      <c r="AV118" s="3094"/>
      <c r="AW118" s="3094"/>
      <c r="AX118" s="3094"/>
      <c r="AY118" s="3094"/>
      <c r="AZ118" s="3094"/>
      <c r="BA118" s="3094"/>
      <c r="BB118" s="3094"/>
      <c r="BC118" s="3094"/>
      <c r="BD118" s="3094"/>
      <c r="BE118" s="3094"/>
      <c r="BF118" s="3094"/>
      <c r="BG118" s="3094"/>
      <c r="BH118" s="3094"/>
      <c r="BI118" s="3094"/>
      <c r="BJ118" s="3094"/>
      <c r="BK118" s="3094"/>
      <c r="BL118" s="3094"/>
      <c r="BM118" s="3094"/>
      <c r="BN118" s="3094"/>
    </row>
    <row r="119" spans="1:66" ht="11.25" customHeight="1">
      <c r="A119" s="3559"/>
      <c r="B119" s="3094"/>
      <c r="C119" s="3094"/>
      <c r="D119" s="3094"/>
      <c r="E119" s="3094"/>
      <c r="F119" s="3094"/>
      <c r="G119" s="3094"/>
      <c r="H119" s="3094"/>
      <c r="I119" s="3094"/>
      <c r="J119" s="3094"/>
      <c r="K119" s="3560"/>
      <c r="L119" s="3560"/>
      <c r="M119" s="3560"/>
      <c r="N119" s="3094"/>
      <c r="O119" s="3094"/>
      <c r="P119" s="3094"/>
      <c r="Q119" s="3094"/>
      <c r="R119" s="3094"/>
      <c r="S119" s="3094"/>
      <c r="T119" s="3094"/>
      <c r="U119" s="3094"/>
      <c r="V119" s="3094"/>
      <c r="W119" s="3094"/>
      <c r="X119" s="3094"/>
      <c r="Y119" s="3094"/>
      <c r="Z119" s="3094"/>
      <c r="AA119" s="3094"/>
      <c r="AB119" s="3094"/>
      <c r="AC119" s="3094"/>
      <c r="AD119" s="3094"/>
      <c r="AE119" s="3094"/>
      <c r="AF119" s="3094"/>
      <c r="AG119" s="3094"/>
      <c r="AH119" s="3094"/>
      <c r="AI119" s="3094"/>
      <c r="AJ119" s="3094"/>
      <c r="AK119" s="3094"/>
      <c r="AL119" s="3094"/>
      <c r="AM119" s="3094"/>
      <c r="AN119" s="3094"/>
      <c r="AO119" s="3094"/>
      <c r="AP119" s="3094"/>
      <c r="AQ119" s="3094"/>
      <c r="AR119" s="3560"/>
      <c r="AS119" s="3560"/>
      <c r="AT119" s="3560"/>
      <c r="AU119" s="3094"/>
      <c r="AV119" s="3094"/>
      <c r="AW119" s="3094"/>
      <c r="AX119" s="3094"/>
      <c r="AY119" s="3094"/>
      <c r="AZ119" s="3094"/>
      <c r="BA119" s="3094"/>
      <c r="BB119" s="3094"/>
      <c r="BC119" s="3094"/>
      <c r="BD119" s="3094"/>
      <c r="BE119" s="3094"/>
      <c r="BF119" s="3094"/>
      <c r="BG119" s="3094"/>
      <c r="BH119" s="3094"/>
      <c r="BI119" s="3094"/>
      <c r="BJ119" s="3094"/>
      <c r="BK119" s="3094"/>
      <c r="BL119" s="3094"/>
      <c r="BM119" s="3094"/>
      <c r="BN119" s="3094"/>
    </row>
    <row r="120" spans="1:66" ht="11.25" customHeight="1">
      <c r="A120" s="3559"/>
      <c r="B120" s="3094"/>
      <c r="C120" s="3094"/>
      <c r="D120" s="3094"/>
      <c r="E120" s="3094"/>
      <c r="F120" s="3094"/>
      <c r="G120" s="3094"/>
      <c r="H120" s="3094"/>
      <c r="I120" s="3094"/>
      <c r="J120" s="3094"/>
      <c r="K120" s="3560"/>
      <c r="L120" s="3560"/>
      <c r="M120" s="3560"/>
      <c r="N120" s="3094"/>
      <c r="O120" s="3094"/>
      <c r="P120" s="3094"/>
      <c r="Q120" s="3094"/>
      <c r="R120" s="3094"/>
      <c r="S120" s="3094"/>
      <c r="T120" s="3094"/>
      <c r="U120" s="3094"/>
      <c r="V120" s="3094"/>
      <c r="W120" s="3094"/>
      <c r="X120" s="3094"/>
      <c r="Y120" s="3094"/>
      <c r="Z120" s="3094"/>
      <c r="AA120" s="3094"/>
      <c r="AB120" s="3094"/>
      <c r="AC120" s="3094"/>
      <c r="AD120" s="3094"/>
      <c r="AE120" s="3094"/>
      <c r="AF120" s="3094"/>
      <c r="AG120" s="3094"/>
      <c r="AH120" s="3094"/>
      <c r="AI120" s="3094"/>
      <c r="AJ120" s="3094"/>
      <c r="AK120" s="3094"/>
      <c r="AL120" s="3094"/>
      <c r="AM120" s="3094"/>
      <c r="AN120" s="3094"/>
      <c r="AO120" s="3094"/>
      <c r="AP120" s="3094"/>
      <c r="AQ120" s="3094"/>
      <c r="AR120" s="3560"/>
      <c r="AS120" s="3560"/>
      <c r="AT120" s="3560"/>
      <c r="AU120" s="3094"/>
      <c r="AV120" s="3094"/>
      <c r="AW120" s="3094"/>
      <c r="AX120" s="3094"/>
      <c r="AY120" s="3094"/>
      <c r="AZ120" s="3094"/>
      <c r="BA120" s="3094"/>
      <c r="BB120" s="3094"/>
      <c r="BC120" s="3094"/>
      <c r="BD120" s="3094"/>
      <c r="BE120" s="3094"/>
      <c r="BF120" s="3094"/>
      <c r="BG120" s="3094"/>
      <c r="BH120" s="3094"/>
      <c r="BI120" s="3094"/>
      <c r="BJ120" s="3094"/>
      <c r="BK120" s="3094"/>
      <c r="BL120" s="3094"/>
      <c r="BM120" s="3094"/>
      <c r="BN120" s="3094"/>
    </row>
    <row r="121" spans="1:66" ht="11.25" customHeight="1">
      <c r="A121" s="3559"/>
      <c r="B121" s="3094"/>
      <c r="C121" s="3094"/>
      <c r="D121" s="3094"/>
      <c r="E121" s="3094"/>
      <c r="F121" s="3094"/>
      <c r="G121" s="3094"/>
      <c r="H121" s="3094"/>
      <c r="I121" s="3094"/>
      <c r="J121" s="3094"/>
      <c r="K121" s="3560"/>
      <c r="L121" s="3560"/>
      <c r="M121" s="3560"/>
      <c r="N121" s="3094"/>
      <c r="O121" s="3094"/>
      <c r="P121" s="3094"/>
      <c r="Q121" s="3094"/>
      <c r="R121" s="3094"/>
      <c r="S121" s="3094"/>
      <c r="T121" s="3094"/>
      <c r="U121" s="3094"/>
      <c r="V121" s="3094"/>
      <c r="W121" s="3094"/>
      <c r="X121" s="3094"/>
      <c r="Y121" s="3094"/>
      <c r="Z121" s="3094"/>
      <c r="AA121" s="3094"/>
      <c r="AB121" s="3094"/>
      <c r="AC121" s="3094"/>
      <c r="AD121" s="3094"/>
      <c r="AE121" s="3094"/>
      <c r="AF121" s="3094"/>
      <c r="AG121" s="3094"/>
      <c r="AH121" s="3094"/>
      <c r="AI121" s="3094"/>
      <c r="AJ121" s="3094"/>
      <c r="AK121" s="3094"/>
      <c r="AL121" s="3094"/>
      <c r="AM121" s="3094"/>
      <c r="AN121" s="3094"/>
      <c r="AO121" s="3094"/>
      <c r="AP121" s="3094"/>
      <c r="AQ121" s="3094"/>
      <c r="AR121" s="3560"/>
      <c r="AS121" s="3560"/>
      <c r="AT121" s="3560"/>
      <c r="AU121" s="3094"/>
      <c r="AV121" s="3094"/>
      <c r="AW121" s="3094"/>
      <c r="AX121" s="3094"/>
      <c r="AY121" s="3094"/>
      <c r="AZ121" s="3094"/>
      <c r="BA121" s="3094"/>
      <c r="BB121" s="3094"/>
      <c r="BC121" s="3094"/>
      <c r="BD121" s="3094"/>
      <c r="BE121" s="3094"/>
      <c r="BF121" s="3094"/>
      <c r="BG121" s="3094"/>
      <c r="BH121" s="3094"/>
      <c r="BI121" s="3094"/>
      <c r="BJ121" s="3094"/>
      <c r="BK121" s="3094"/>
      <c r="BL121" s="3094"/>
      <c r="BM121" s="3094"/>
      <c r="BN121" s="3094"/>
    </row>
    <row r="122" spans="1:66" ht="11.25" customHeight="1">
      <c r="A122" s="3559"/>
      <c r="B122" s="3094"/>
      <c r="C122" s="3094"/>
      <c r="D122" s="3094"/>
      <c r="E122" s="3094"/>
      <c r="F122" s="3094"/>
      <c r="G122" s="3094"/>
      <c r="H122" s="3094"/>
      <c r="I122" s="3094"/>
      <c r="J122" s="3094"/>
      <c r="K122" s="3560"/>
      <c r="L122" s="3560"/>
      <c r="M122" s="3560"/>
      <c r="N122" s="3094"/>
      <c r="O122" s="3094"/>
      <c r="P122" s="3094"/>
      <c r="Q122" s="3094"/>
      <c r="R122" s="3094"/>
      <c r="S122" s="3094"/>
      <c r="T122" s="3094"/>
      <c r="U122" s="3094"/>
      <c r="V122" s="3094"/>
      <c r="W122" s="3094"/>
      <c r="X122" s="3094"/>
      <c r="Y122" s="3094"/>
      <c r="Z122" s="3094"/>
      <c r="AA122" s="3094"/>
      <c r="AB122" s="3094"/>
      <c r="AC122" s="3094"/>
      <c r="AD122" s="3094"/>
      <c r="AE122" s="3094"/>
      <c r="AF122" s="3094"/>
      <c r="AG122" s="3094"/>
      <c r="AH122" s="3094"/>
      <c r="AI122" s="3094"/>
      <c r="AJ122" s="3094"/>
      <c r="AK122" s="3094"/>
      <c r="AL122" s="3094"/>
      <c r="AM122" s="3094"/>
      <c r="AN122" s="3094"/>
      <c r="AO122" s="3094"/>
      <c r="AP122" s="3094"/>
      <c r="AQ122" s="3094"/>
      <c r="AR122" s="3560"/>
      <c r="AS122" s="3560"/>
      <c r="AT122" s="3560"/>
      <c r="AU122" s="3094"/>
      <c r="AV122" s="3094"/>
      <c r="AW122" s="3094"/>
      <c r="AX122" s="3094"/>
      <c r="AY122" s="3094"/>
      <c r="AZ122" s="3094"/>
      <c r="BA122" s="3094"/>
      <c r="BB122" s="3094"/>
      <c r="BC122" s="3094"/>
      <c r="BD122" s="3094"/>
      <c r="BE122" s="3094"/>
      <c r="BF122" s="3094"/>
      <c r="BG122" s="3094"/>
      <c r="BH122" s="3094"/>
      <c r="BI122" s="3094"/>
      <c r="BJ122" s="3094"/>
      <c r="BK122" s="3094"/>
      <c r="BL122" s="3094"/>
      <c r="BM122" s="3094"/>
      <c r="BN122" s="3094"/>
    </row>
    <row r="123" spans="1:66" ht="11.25" customHeight="1">
      <c r="A123" s="3559"/>
      <c r="B123" s="3094"/>
      <c r="C123" s="3094"/>
      <c r="D123" s="3094"/>
      <c r="E123" s="3094"/>
      <c r="F123" s="3094"/>
      <c r="G123" s="3094"/>
      <c r="H123" s="3094"/>
      <c r="I123" s="3094"/>
      <c r="J123" s="3094"/>
      <c r="K123" s="3560"/>
      <c r="L123" s="3560"/>
      <c r="M123" s="3560"/>
      <c r="N123" s="3094"/>
      <c r="O123" s="3094"/>
      <c r="P123" s="3094"/>
      <c r="Q123" s="3094"/>
      <c r="R123" s="3094"/>
      <c r="S123" s="3094"/>
      <c r="T123" s="3094"/>
      <c r="U123" s="3094"/>
      <c r="V123" s="3094"/>
      <c r="W123" s="3094"/>
      <c r="X123" s="3094"/>
      <c r="Y123" s="3094"/>
      <c r="Z123" s="3094"/>
      <c r="AA123" s="3094"/>
      <c r="AB123" s="3094"/>
      <c r="AC123" s="3094"/>
      <c r="AD123" s="3094"/>
      <c r="AE123" s="3094"/>
      <c r="AF123" s="3094"/>
      <c r="AG123" s="3094"/>
      <c r="AH123" s="3094"/>
      <c r="AI123" s="3094"/>
      <c r="AJ123" s="3094"/>
      <c r="AK123" s="3094"/>
      <c r="AL123" s="3094"/>
      <c r="AM123" s="3094"/>
      <c r="AN123" s="3094"/>
      <c r="AO123" s="3094"/>
      <c r="AP123" s="3094"/>
      <c r="AQ123" s="3094"/>
      <c r="AR123" s="3560"/>
      <c r="AS123" s="3560"/>
      <c r="AT123" s="3560"/>
      <c r="AU123" s="3094"/>
      <c r="AV123" s="3094"/>
      <c r="AW123" s="3094"/>
      <c r="AX123" s="3094"/>
      <c r="AY123" s="3094"/>
      <c r="AZ123" s="3094"/>
      <c r="BA123" s="3094"/>
      <c r="BB123" s="3094"/>
      <c r="BC123" s="3094"/>
      <c r="BD123" s="3094"/>
      <c r="BE123" s="3094"/>
      <c r="BF123" s="3094"/>
      <c r="BG123" s="3094"/>
      <c r="BH123" s="3094"/>
      <c r="BI123" s="3094"/>
      <c r="BJ123" s="3094"/>
      <c r="BK123" s="3094"/>
      <c r="BL123" s="3094"/>
      <c r="BM123" s="3094"/>
      <c r="BN123" s="3094"/>
    </row>
    <row r="124" spans="1:66" ht="11.25" customHeight="1">
      <c r="A124" s="3559"/>
      <c r="B124" s="3094"/>
      <c r="C124" s="3094"/>
      <c r="D124" s="3094"/>
      <c r="E124" s="3094"/>
      <c r="F124" s="3094"/>
      <c r="G124" s="3094"/>
      <c r="H124" s="3094"/>
      <c r="I124" s="3094"/>
      <c r="J124" s="3094"/>
      <c r="K124" s="3560"/>
      <c r="L124" s="3560"/>
      <c r="M124" s="3560"/>
      <c r="N124" s="3094"/>
      <c r="O124" s="3094"/>
      <c r="P124" s="3094"/>
      <c r="Q124" s="3094"/>
      <c r="R124" s="3094"/>
      <c r="S124" s="3094"/>
      <c r="T124" s="3094"/>
      <c r="U124" s="3094"/>
      <c r="V124" s="3094"/>
      <c r="W124" s="3094"/>
      <c r="X124" s="3094"/>
      <c r="Y124" s="3094"/>
      <c r="Z124" s="3094"/>
      <c r="AA124" s="3094"/>
      <c r="AB124" s="3094"/>
      <c r="AC124" s="3094"/>
      <c r="AD124" s="3094"/>
      <c r="AE124" s="3094"/>
      <c r="AF124" s="3094"/>
      <c r="AG124" s="3094"/>
      <c r="AH124" s="3094"/>
      <c r="AI124" s="3094"/>
      <c r="AJ124" s="3094"/>
      <c r="AK124" s="3094"/>
      <c r="AL124" s="3094"/>
      <c r="AM124" s="3094"/>
      <c r="AN124" s="3094"/>
      <c r="AO124" s="3094"/>
      <c r="AP124" s="3094"/>
      <c r="AQ124" s="3094"/>
      <c r="AR124" s="3560"/>
      <c r="AS124" s="3560"/>
      <c r="AT124" s="3560"/>
      <c r="AU124" s="3094"/>
      <c r="AV124" s="3094"/>
      <c r="AW124" s="3094"/>
      <c r="AX124" s="3094"/>
      <c r="AY124" s="3094"/>
      <c r="AZ124" s="3094"/>
      <c r="BA124" s="3094"/>
      <c r="BB124" s="3094"/>
      <c r="BC124" s="3094"/>
      <c r="BD124" s="3094"/>
      <c r="BE124" s="3094"/>
      <c r="BF124" s="3094"/>
      <c r="BG124" s="3094"/>
      <c r="BH124" s="3094"/>
      <c r="BI124" s="3094"/>
      <c r="BJ124" s="3094"/>
      <c r="BK124" s="3094"/>
      <c r="BL124" s="3094"/>
      <c r="BM124" s="3094"/>
      <c r="BN124" s="3094"/>
    </row>
    <row r="125" spans="1:66" ht="11.25" customHeight="1">
      <c r="A125" s="3559"/>
      <c r="B125" s="3094"/>
      <c r="C125" s="3094"/>
      <c r="D125" s="3094"/>
      <c r="E125" s="3094"/>
      <c r="F125" s="3094"/>
      <c r="G125" s="3094"/>
      <c r="H125" s="3094"/>
      <c r="I125" s="3094"/>
      <c r="J125" s="3094"/>
      <c r="K125" s="3560"/>
      <c r="L125" s="3560"/>
      <c r="M125" s="3560"/>
      <c r="N125" s="3094"/>
      <c r="O125" s="3094"/>
      <c r="P125" s="3094"/>
      <c r="Q125" s="3094"/>
      <c r="R125" s="3094"/>
      <c r="S125" s="3094"/>
      <c r="T125" s="3094"/>
      <c r="U125" s="3094"/>
      <c r="V125" s="3094"/>
      <c r="W125" s="3094"/>
      <c r="X125" s="3094"/>
      <c r="Y125" s="3094"/>
      <c r="Z125" s="3094"/>
      <c r="AA125" s="3094"/>
      <c r="AB125" s="3094"/>
      <c r="AC125" s="3094"/>
      <c r="AD125" s="3094"/>
      <c r="AE125" s="3094"/>
      <c r="AF125" s="3094"/>
      <c r="AG125" s="3094"/>
      <c r="AH125" s="3094"/>
      <c r="AI125" s="3094"/>
      <c r="AJ125" s="3094"/>
      <c r="AK125" s="3094"/>
      <c r="AL125" s="3094"/>
      <c r="AM125" s="3094"/>
      <c r="AN125" s="3094"/>
      <c r="AO125" s="3094"/>
      <c r="AP125" s="3094"/>
      <c r="AQ125" s="3094"/>
      <c r="AR125" s="3560"/>
      <c r="AS125" s="3560"/>
      <c r="AT125" s="3560"/>
      <c r="AU125" s="3094"/>
      <c r="AV125" s="3094"/>
      <c r="AW125" s="3094"/>
      <c r="AX125" s="3094"/>
      <c r="AY125" s="3094"/>
      <c r="AZ125" s="3094"/>
      <c r="BA125" s="3094"/>
      <c r="BB125" s="3094"/>
      <c r="BC125" s="3094"/>
      <c r="BD125" s="3094"/>
      <c r="BE125" s="3094"/>
      <c r="BF125" s="3094"/>
      <c r="BG125" s="3094"/>
      <c r="BH125" s="3094"/>
      <c r="BI125" s="3094"/>
      <c r="BJ125" s="3094"/>
      <c r="BK125" s="3094"/>
      <c r="BL125" s="3094"/>
      <c r="BM125" s="3094"/>
      <c r="BN125" s="3094"/>
    </row>
    <row r="126" spans="1:66" ht="11.25" customHeight="1">
      <c r="A126" s="3559"/>
      <c r="B126" s="3094"/>
      <c r="C126" s="3094"/>
      <c r="D126" s="3094"/>
      <c r="E126" s="3094"/>
      <c r="F126" s="3094"/>
      <c r="G126" s="3094"/>
      <c r="H126" s="3094"/>
      <c r="I126" s="3094"/>
      <c r="J126" s="3094"/>
      <c r="K126" s="3560"/>
      <c r="L126" s="3560"/>
      <c r="M126" s="3560"/>
      <c r="N126" s="3094"/>
      <c r="O126" s="3094"/>
      <c r="P126" s="3094"/>
      <c r="Q126" s="3094"/>
      <c r="R126" s="3094"/>
      <c r="S126" s="3094"/>
      <c r="T126" s="3094"/>
      <c r="U126" s="3094"/>
      <c r="V126" s="3094"/>
      <c r="W126" s="3094"/>
      <c r="X126" s="3094"/>
      <c r="Y126" s="3094"/>
      <c r="Z126" s="3094"/>
      <c r="AA126" s="3094"/>
      <c r="AB126" s="3094"/>
      <c r="AC126" s="3094"/>
      <c r="AD126" s="3094"/>
      <c r="AE126" s="3094"/>
      <c r="AF126" s="3094"/>
      <c r="AG126" s="3094"/>
      <c r="AH126" s="3094"/>
      <c r="AI126" s="3094"/>
      <c r="AJ126" s="3094"/>
      <c r="AK126" s="3094"/>
      <c r="AL126" s="3094"/>
      <c r="AM126" s="3094"/>
      <c r="AN126" s="3094"/>
      <c r="AO126" s="3094"/>
      <c r="AP126" s="3094"/>
      <c r="AQ126" s="3094"/>
      <c r="AR126" s="3560"/>
      <c r="AS126" s="3560"/>
      <c r="AT126" s="3560"/>
      <c r="AU126" s="3094"/>
      <c r="AV126" s="3094"/>
      <c r="AW126" s="3094"/>
      <c r="AX126" s="3094"/>
      <c r="AY126" s="3094"/>
      <c r="AZ126" s="3094"/>
      <c r="BA126" s="3094"/>
      <c r="BB126" s="3094"/>
      <c r="BC126" s="3094"/>
      <c r="BD126" s="3094"/>
      <c r="BE126" s="3094"/>
      <c r="BF126" s="3094"/>
      <c r="BG126" s="3094"/>
      <c r="BH126" s="3094"/>
      <c r="BI126" s="3094"/>
      <c r="BJ126" s="3094"/>
      <c r="BK126" s="3094"/>
      <c r="BL126" s="3094"/>
      <c r="BM126" s="3094"/>
      <c r="BN126" s="3094"/>
    </row>
    <row r="127" spans="1:66" ht="11.25" customHeight="1">
      <c r="A127" s="3559"/>
      <c r="B127" s="3094"/>
      <c r="C127" s="3094"/>
      <c r="D127" s="3094"/>
      <c r="E127" s="3094"/>
      <c r="F127" s="3094"/>
      <c r="G127" s="3094"/>
      <c r="H127" s="3094"/>
      <c r="I127" s="3094"/>
      <c r="J127" s="3094"/>
      <c r="K127" s="3560"/>
      <c r="L127" s="3560"/>
      <c r="M127" s="3560"/>
      <c r="N127" s="3094"/>
      <c r="O127" s="3094"/>
      <c r="P127" s="3094"/>
      <c r="Q127" s="3094"/>
      <c r="R127" s="3094"/>
      <c r="S127" s="3094"/>
      <c r="T127" s="3094"/>
      <c r="U127" s="3094"/>
      <c r="V127" s="3094"/>
      <c r="W127" s="3094"/>
      <c r="X127" s="3094"/>
      <c r="Y127" s="3094"/>
      <c r="Z127" s="3094"/>
      <c r="AA127" s="3094"/>
      <c r="AB127" s="3094"/>
      <c r="AC127" s="3094"/>
      <c r="AD127" s="3094"/>
      <c r="AE127" s="3094"/>
      <c r="AF127" s="3094"/>
      <c r="AG127" s="3094"/>
      <c r="AH127" s="3094"/>
      <c r="AI127" s="3094"/>
      <c r="AJ127" s="3094"/>
      <c r="AK127" s="3094"/>
      <c r="AL127" s="3094"/>
      <c r="AM127" s="3094"/>
      <c r="AN127" s="3094"/>
      <c r="AO127" s="3094"/>
      <c r="AP127" s="3094"/>
      <c r="AQ127" s="3094"/>
      <c r="AR127" s="3560"/>
      <c r="AS127" s="3560"/>
      <c r="AT127" s="3560"/>
      <c r="AU127" s="3094"/>
      <c r="AV127" s="3094"/>
      <c r="AW127" s="3094"/>
      <c r="AX127" s="3094"/>
      <c r="AY127" s="3094"/>
      <c r="AZ127" s="3094"/>
      <c r="BA127" s="3094"/>
      <c r="BB127" s="3094"/>
      <c r="BC127" s="3094"/>
      <c r="BD127" s="3094"/>
      <c r="BE127" s="3094"/>
      <c r="BF127" s="3094"/>
      <c r="BG127" s="3094"/>
      <c r="BH127" s="3094"/>
      <c r="BI127" s="3094"/>
      <c r="BJ127" s="3094"/>
      <c r="BK127" s="3094"/>
      <c r="BL127" s="3094"/>
      <c r="BM127" s="3094"/>
      <c r="BN127" s="3094"/>
    </row>
    <row r="128" spans="1:66" ht="11.25" customHeight="1">
      <c r="A128" s="3559"/>
      <c r="B128" s="3094"/>
      <c r="C128" s="3094"/>
      <c r="D128" s="3094"/>
      <c r="E128" s="3094"/>
      <c r="F128" s="3094"/>
      <c r="G128" s="3094"/>
      <c r="H128" s="3094"/>
      <c r="I128" s="3094"/>
      <c r="J128" s="3094"/>
      <c r="K128" s="3560"/>
      <c r="L128" s="3560"/>
      <c r="M128" s="3560"/>
      <c r="N128" s="3094"/>
      <c r="O128" s="3094"/>
      <c r="P128" s="3094"/>
      <c r="Q128" s="3094"/>
      <c r="R128" s="3094"/>
      <c r="S128" s="3094"/>
      <c r="T128" s="3094"/>
      <c r="U128" s="3094"/>
      <c r="V128" s="3094"/>
      <c r="W128" s="3094"/>
      <c r="X128" s="3094"/>
      <c r="Y128" s="3094"/>
      <c r="Z128" s="3094"/>
      <c r="AA128" s="3094"/>
      <c r="AB128" s="3094"/>
      <c r="AC128" s="3094"/>
      <c r="AD128" s="3094"/>
      <c r="AE128" s="3094"/>
      <c r="AF128" s="3094"/>
      <c r="AG128" s="3094"/>
      <c r="AH128" s="3094"/>
      <c r="AI128" s="3094"/>
      <c r="AJ128" s="3094"/>
      <c r="AK128" s="3094"/>
      <c r="AL128" s="3094"/>
      <c r="AM128" s="3094"/>
      <c r="AN128" s="3094"/>
      <c r="AO128" s="3094"/>
      <c r="AP128" s="3094"/>
      <c r="AQ128" s="3094"/>
      <c r="AR128" s="3560"/>
      <c r="AS128" s="3560"/>
      <c r="AT128" s="3560"/>
      <c r="AU128" s="3094"/>
      <c r="AV128" s="3094"/>
      <c r="AW128" s="3094"/>
      <c r="AX128" s="3094"/>
      <c r="AY128" s="3094"/>
      <c r="AZ128" s="3094"/>
      <c r="BA128" s="3094"/>
      <c r="BB128" s="3094"/>
      <c r="BC128" s="3094"/>
      <c r="BD128" s="3094"/>
      <c r="BE128" s="3094"/>
      <c r="BF128" s="3094"/>
      <c r="BG128" s="3094"/>
      <c r="BH128" s="3094"/>
      <c r="BI128" s="3094"/>
      <c r="BJ128" s="3094"/>
      <c r="BK128" s="3094"/>
      <c r="BL128" s="3094"/>
      <c r="BM128" s="3094"/>
      <c r="BN128" s="3094"/>
    </row>
    <row r="129" spans="1:66" ht="11.25" customHeight="1">
      <c r="A129" s="3559"/>
      <c r="B129" s="3094"/>
      <c r="C129" s="3094"/>
      <c r="D129" s="3094"/>
      <c r="E129" s="3094"/>
      <c r="F129" s="3094"/>
      <c r="G129" s="3094"/>
      <c r="H129" s="3094"/>
      <c r="I129" s="3094"/>
      <c r="J129" s="3094"/>
      <c r="K129" s="3560"/>
      <c r="L129" s="3560"/>
      <c r="M129" s="3560"/>
      <c r="N129" s="3094"/>
      <c r="O129" s="3094"/>
      <c r="P129" s="3094"/>
      <c r="Q129" s="3094"/>
      <c r="R129" s="3094"/>
      <c r="S129" s="3094"/>
      <c r="T129" s="3094"/>
      <c r="U129" s="3094"/>
      <c r="V129" s="3094"/>
      <c r="W129" s="3094"/>
      <c r="X129" s="3094"/>
      <c r="Y129" s="3094"/>
      <c r="Z129" s="3094"/>
      <c r="AA129" s="3094"/>
      <c r="AB129" s="3094"/>
      <c r="AC129" s="3094"/>
      <c r="AD129" s="3094"/>
      <c r="AE129" s="3094"/>
      <c r="AF129" s="3094"/>
      <c r="AG129" s="3094"/>
      <c r="AH129" s="3094"/>
      <c r="AI129" s="3094"/>
      <c r="AJ129" s="3094"/>
      <c r="AK129" s="3094"/>
      <c r="AL129" s="3094"/>
      <c r="AM129" s="3094"/>
      <c r="AN129" s="3094"/>
      <c r="AO129" s="3094"/>
      <c r="AP129" s="3094"/>
      <c r="AQ129" s="3094"/>
      <c r="AR129" s="3560"/>
      <c r="AS129" s="3560"/>
      <c r="AT129" s="3560"/>
      <c r="AU129" s="3094"/>
      <c r="AV129" s="3094"/>
      <c r="AW129" s="3094"/>
      <c r="AX129" s="3094"/>
      <c r="AY129" s="3094"/>
      <c r="AZ129" s="3094"/>
      <c r="BA129" s="3094"/>
      <c r="BB129" s="3094"/>
      <c r="BC129" s="3094"/>
      <c r="BD129" s="3094"/>
      <c r="BE129" s="3094"/>
      <c r="BF129" s="3094"/>
      <c r="BG129" s="3094"/>
      <c r="BH129" s="3094"/>
      <c r="BI129" s="3094"/>
      <c r="BJ129" s="3094"/>
      <c r="BK129" s="3094"/>
      <c r="BL129" s="3094"/>
      <c r="BM129" s="3094"/>
      <c r="BN129" s="3094"/>
    </row>
    <row r="130" spans="1:66" ht="11.25" customHeight="1">
      <c r="A130" s="3559"/>
      <c r="B130" s="3094"/>
      <c r="C130" s="3094"/>
      <c r="D130" s="3094"/>
      <c r="E130" s="3094"/>
      <c r="F130" s="3094"/>
      <c r="G130" s="3094"/>
      <c r="H130" s="3094"/>
      <c r="I130" s="3094"/>
      <c r="J130" s="3094"/>
      <c r="K130" s="3560"/>
      <c r="L130" s="3560"/>
      <c r="M130" s="3560"/>
      <c r="N130" s="3094"/>
      <c r="O130" s="3094"/>
      <c r="P130" s="3094"/>
      <c r="Q130" s="3094"/>
      <c r="R130" s="3094"/>
      <c r="S130" s="3094"/>
      <c r="T130" s="3094"/>
      <c r="U130" s="3094"/>
      <c r="V130" s="3094"/>
      <c r="W130" s="3094"/>
      <c r="X130" s="3094"/>
      <c r="Y130" s="3094"/>
      <c r="Z130" s="3094"/>
      <c r="AA130" s="3094"/>
      <c r="AB130" s="3094"/>
      <c r="AC130" s="3094"/>
      <c r="AD130" s="3094"/>
      <c r="AE130" s="3094"/>
      <c r="AF130" s="3094"/>
      <c r="AG130" s="3094"/>
      <c r="AH130" s="3094"/>
      <c r="AI130" s="3094"/>
      <c r="AJ130" s="3094"/>
      <c r="AK130" s="3094"/>
      <c r="AL130" s="3094"/>
      <c r="AM130" s="3094"/>
      <c r="AN130" s="3094"/>
      <c r="AO130" s="3094"/>
      <c r="AP130" s="3094"/>
      <c r="AQ130" s="3094"/>
      <c r="AR130" s="3560"/>
      <c r="AS130" s="3560"/>
      <c r="AT130" s="3560"/>
      <c r="AU130" s="3094"/>
      <c r="AV130" s="3094"/>
      <c r="AW130" s="3094"/>
      <c r="AX130" s="3094"/>
      <c r="AY130" s="3094"/>
      <c r="AZ130" s="3094"/>
      <c r="BA130" s="3094"/>
      <c r="BB130" s="3094"/>
      <c r="BC130" s="3094"/>
      <c r="BD130" s="3094"/>
      <c r="BE130" s="3094"/>
      <c r="BF130" s="3094"/>
      <c r="BG130" s="3094"/>
      <c r="BH130" s="3094"/>
      <c r="BI130" s="3094"/>
      <c r="BJ130" s="3094"/>
      <c r="BK130" s="3094"/>
      <c r="BL130" s="3094"/>
      <c r="BM130" s="3094"/>
      <c r="BN130" s="3094"/>
    </row>
    <row r="131" spans="1:66" ht="11.25" customHeight="1">
      <c r="A131" s="3559"/>
      <c r="B131" s="3094"/>
      <c r="C131" s="3094"/>
      <c r="D131" s="3094"/>
      <c r="E131" s="3094"/>
      <c r="F131" s="3094"/>
      <c r="G131" s="3094"/>
      <c r="H131" s="3094"/>
      <c r="I131" s="3094"/>
      <c r="J131" s="3094"/>
      <c r="K131" s="3560"/>
      <c r="L131" s="3560"/>
      <c r="M131" s="3560"/>
      <c r="N131" s="3094"/>
      <c r="O131" s="3094"/>
      <c r="P131" s="3094"/>
      <c r="Q131" s="3094"/>
      <c r="R131" s="3094"/>
      <c r="S131" s="3094"/>
      <c r="T131" s="3094"/>
      <c r="U131" s="3094"/>
      <c r="V131" s="3094"/>
      <c r="W131" s="3094"/>
      <c r="X131" s="3094"/>
      <c r="Y131" s="3094"/>
      <c r="Z131" s="3094"/>
      <c r="AA131" s="3094"/>
      <c r="AB131" s="3094"/>
      <c r="AC131" s="3094"/>
      <c r="AD131" s="3094"/>
      <c r="AE131" s="3094"/>
      <c r="AF131" s="3094"/>
      <c r="AG131" s="3094"/>
      <c r="AH131" s="3094"/>
      <c r="AI131" s="3094"/>
      <c r="AJ131" s="3094"/>
      <c r="AK131" s="3094"/>
      <c r="AL131" s="3094"/>
      <c r="AM131" s="3094"/>
      <c r="AN131" s="3094"/>
      <c r="AO131" s="3094"/>
      <c r="AP131" s="3094"/>
      <c r="AQ131" s="3094"/>
      <c r="AR131" s="3560"/>
      <c r="AS131" s="3560"/>
      <c r="AT131" s="3560"/>
      <c r="AU131" s="3094"/>
      <c r="AV131" s="3094"/>
      <c r="AW131" s="3094"/>
      <c r="AX131" s="3094"/>
      <c r="AY131" s="3094"/>
      <c r="AZ131" s="3094"/>
      <c r="BA131" s="3094"/>
      <c r="BB131" s="3094"/>
      <c r="BC131" s="3094"/>
      <c r="BD131" s="3094"/>
      <c r="BE131" s="3094"/>
      <c r="BF131" s="3094"/>
      <c r="BG131" s="3094"/>
      <c r="BH131" s="3094"/>
      <c r="BI131" s="3094"/>
      <c r="BJ131" s="3094"/>
      <c r="BK131" s="3094"/>
      <c r="BL131" s="3094"/>
      <c r="BM131" s="3094"/>
      <c r="BN131" s="3094"/>
    </row>
    <row r="132" spans="1:66" ht="11.25" customHeight="1">
      <c r="A132" s="3559"/>
      <c r="B132" s="3094"/>
      <c r="C132" s="3094"/>
      <c r="D132" s="3094"/>
      <c r="E132" s="3094"/>
      <c r="F132" s="3094"/>
      <c r="G132" s="3094"/>
      <c r="H132" s="3094"/>
      <c r="I132" s="3094"/>
      <c r="J132" s="3094"/>
      <c r="K132" s="3560"/>
      <c r="L132" s="3560"/>
      <c r="M132" s="3560"/>
      <c r="N132" s="3094"/>
      <c r="O132" s="3094"/>
      <c r="P132" s="3094"/>
      <c r="Q132" s="3094"/>
      <c r="R132" s="3094"/>
      <c r="S132" s="3094"/>
      <c r="T132" s="3094"/>
      <c r="U132" s="3094"/>
      <c r="V132" s="3094"/>
      <c r="W132" s="3094"/>
      <c r="X132" s="3094"/>
      <c r="Y132" s="3094"/>
      <c r="Z132" s="3094"/>
      <c r="AA132" s="3094"/>
      <c r="AB132" s="3094"/>
      <c r="AC132" s="3094"/>
      <c r="AD132" s="3094"/>
      <c r="AE132" s="3094"/>
      <c r="AF132" s="3094"/>
      <c r="AG132" s="3094"/>
      <c r="AH132" s="3094"/>
      <c r="AI132" s="3094"/>
      <c r="AJ132" s="3094"/>
      <c r="AK132" s="3094"/>
      <c r="AL132" s="3094"/>
      <c r="AM132" s="3094"/>
      <c r="AN132" s="3094"/>
      <c r="AO132" s="3094"/>
      <c r="AP132" s="3094"/>
      <c r="AQ132" s="3094"/>
      <c r="AR132" s="3560"/>
      <c r="AS132" s="3560"/>
      <c r="AT132" s="3560"/>
      <c r="AU132" s="3094"/>
      <c r="AV132" s="3094"/>
      <c r="AW132" s="3094"/>
      <c r="AX132" s="3094"/>
      <c r="AY132" s="3094"/>
      <c r="AZ132" s="3094"/>
      <c r="BA132" s="3094"/>
      <c r="BB132" s="3094"/>
      <c r="BC132" s="3094"/>
      <c r="BD132" s="3094"/>
      <c r="BE132" s="3094"/>
      <c r="BF132" s="3094"/>
      <c r="BG132" s="3094"/>
      <c r="BH132" s="3094"/>
      <c r="BI132" s="3094"/>
      <c r="BJ132" s="3094"/>
      <c r="BK132" s="3094"/>
      <c r="BL132" s="3094"/>
      <c r="BM132" s="3094"/>
      <c r="BN132" s="3094"/>
    </row>
    <row r="133" spans="1:66" ht="11.25" customHeight="1">
      <c r="A133" s="3559"/>
      <c r="B133" s="3094"/>
      <c r="C133" s="3094"/>
      <c r="D133" s="3094"/>
      <c r="E133" s="3094"/>
      <c r="F133" s="3094"/>
      <c r="G133" s="3094"/>
      <c r="H133" s="3094"/>
      <c r="I133" s="3094"/>
      <c r="J133" s="3094"/>
      <c r="K133" s="3560"/>
      <c r="L133" s="3560"/>
      <c r="M133" s="3560"/>
      <c r="N133" s="3094"/>
      <c r="O133" s="3094"/>
      <c r="P133" s="3094"/>
      <c r="Q133" s="3094"/>
      <c r="R133" s="3094"/>
      <c r="S133" s="3094"/>
      <c r="T133" s="3094"/>
      <c r="U133" s="3094"/>
      <c r="V133" s="3094"/>
      <c r="W133" s="3094"/>
      <c r="X133" s="3094"/>
      <c r="Y133" s="3094"/>
      <c r="Z133" s="3094"/>
      <c r="AA133" s="3094"/>
      <c r="AB133" s="3094"/>
      <c r="AC133" s="3094"/>
      <c r="AD133" s="3094"/>
      <c r="AE133" s="3094"/>
      <c r="AF133" s="3094"/>
      <c r="AG133" s="3094"/>
      <c r="AH133" s="3094"/>
      <c r="AI133" s="3094"/>
      <c r="AJ133" s="3094"/>
      <c r="AK133" s="3094"/>
      <c r="AL133" s="3094"/>
      <c r="AM133" s="3094"/>
      <c r="AN133" s="3094"/>
      <c r="AO133" s="3094"/>
      <c r="AP133" s="3094"/>
      <c r="AQ133" s="3094"/>
      <c r="AR133" s="3560"/>
      <c r="AS133" s="3560"/>
      <c r="AT133" s="3560"/>
      <c r="AU133" s="3094"/>
      <c r="AV133" s="3094"/>
      <c r="AW133" s="3094"/>
      <c r="AX133" s="3094"/>
      <c r="AY133" s="3094"/>
      <c r="AZ133" s="3094"/>
      <c r="BA133" s="3094"/>
      <c r="BB133" s="3094"/>
      <c r="BC133" s="3094"/>
      <c r="BD133" s="3094"/>
      <c r="BE133" s="3094"/>
      <c r="BF133" s="3094"/>
      <c r="BG133" s="3094"/>
      <c r="BH133" s="3094"/>
      <c r="BI133" s="3094"/>
      <c r="BJ133" s="3094"/>
      <c r="BK133" s="3094"/>
      <c r="BL133" s="3094"/>
      <c r="BM133" s="3094"/>
      <c r="BN133" s="3094"/>
    </row>
    <row r="134" spans="1:66" ht="11.25" customHeight="1">
      <c r="A134" s="3559"/>
      <c r="B134" s="3094"/>
      <c r="C134" s="3094"/>
      <c r="D134" s="3094"/>
      <c r="E134" s="3094"/>
      <c r="F134" s="3094"/>
      <c r="G134" s="3094"/>
      <c r="H134" s="3094"/>
      <c r="I134" s="3094"/>
      <c r="J134" s="3094"/>
      <c r="K134" s="3560"/>
      <c r="L134" s="3560"/>
      <c r="M134" s="3560"/>
      <c r="N134" s="3094"/>
      <c r="O134" s="3094"/>
      <c r="P134" s="3094"/>
      <c r="Q134" s="3094"/>
      <c r="R134" s="3094"/>
      <c r="S134" s="3094"/>
      <c r="T134" s="3094"/>
      <c r="U134" s="3094"/>
      <c r="V134" s="3094"/>
      <c r="W134" s="3094"/>
      <c r="X134" s="3094"/>
      <c r="Y134" s="3094"/>
      <c r="Z134" s="3094"/>
      <c r="AA134" s="3094"/>
      <c r="AB134" s="3094"/>
      <c r="AC134" s="3094"/>
      <c r="AD134" s="3094"/>
      <c r="AE134" s="3094"/>
      <c r="AF134" s="3094"/>
      <c r="AG134" s="3094"/>
      <c r="AH134" s="3094"/>
      <c r="AI134" s="3094"/>
      <c r="AJ134" s="3094"/>
      <c r="AK134" s="3094"/>
      <c r="AL134" s="3094"/>
      <c r="AM134" s="3094"/>
      <c r="AN134" s="3094"/>
      <c r="AO134" s="3094"/>
      <c r="AP134" s="3094"/>
      <c r="AQ134" s="3094"/>
      <c r="AR134" s="3560"/>
      <c r="AS134" s="3560"/>
      <c r="AT134" s="3560"/>
      <c r="AU134" s="3094"/>
      <c r="AV134" s="3094"/>
      <c r="AW134" s="3094"/>
      <c r="AX134" s="3094"/>
      <c r="AY134" s="3094"/>
      <c r="AZ134" s="3094"/>
      <c r="BA134" s="3094"/>
      <c r="BB134" s="3094"/>
      <c r="BC134" s="3094"/>
      <c r="BD134" s="3094"/>
      <c r="BE134" s="3094"/>
      <c r="BF134" s="3094"/>
      <c r="BG134" s="3094"/>
      <c r="BH134" s="3094"/>
      <c r="BI134" s="3094"/>
      <c r="BJ134" s="3094"/>
      <c r="BK134" s="3094"/>
      <c r="BL134" s="3094"/>
      <c r="BM134" s="3094"/>
      <c r="BN134" s="3094"/>
    </row>
    <row r="135" spans="1:66" ht="11.25" customHeight="1">
      <c r="A135" s="3559"/>
      <c r="B135" s="3094"/>
      <c r="C135" s="3094"/>
      <c r="D135" s="3094"/>
      <c r="E135" s="3094"/>
      <c r="F135" s="3094"/>
      <c r="G135" s="3094"/>
      <c r="H135" s="3094"/>
      <c r="I135" s="3094"/>
      <c r="J135" s="3094"/>
      <c r="K135" s="3560"/>
      <c r="L135" s="3560"/>
      <c r="M135" s="3560"/>
      <c r="N135" s="3094"/>
      <c r="O135" s="3094"/>
      <c r="P135" s="3094"/>
      <c r="Q135" s="3094"/>
      <c r="R135" s="3094"/>
      <c r="S135" s="3094"/>
      <c r="T135" s="3094"/>
      <c r="U135" s="3094"/>
      <c r="V135" s="3094"/>
      <c r="W135" s="3094"/>
      <c r="X135" s="3094"/>
      <c r="Y135" s="3094"/>
      <c r="Z135" s="3094"/>
      <c r="AA135" s="3094"/>
      <c r="AB135" s="3094"/>
      <c r="AC135" s="3094"/>
      <c r="AD135" s="3094"/>
      <c r="AE135" s="3094"/>
      <c r="AF135" s="3094"/>
      <c r="AG135" s="3094"/>
      <c r="AH135" s="3094"/>
      <c r="AI135" s="3094"/>
      <c r="AJ135" s="3094"/>
      <c r="AK135" s="3094"/>
      <c r="AL135" s="3094"/>
      <c r="AM135" s="3094"/>
      <c r="AN135" s="3094"/>
      <c r="AO135" s="3094"/>
      <c r="AP135" s="3094"/>
      <c r="AQ135" s="3094"/>
      <c r="AR135" s="3560"/>
      <c r="AS135" s="3560"/>
      <c r="AT135" s="3560"/>
      <c r="AU135" s="3094"/>
      <c r="AV135" s="3094"/>
      <c r="AW135" s="3094"/>
      <c r="AX135" s="3094"/>
      <c r="AY135" s="3094"/>
      <c r="AZ135" s="3094"/>
      <c r="BA135" s="3094"/>
      <c r="BB135" s="3094"/>
      <c r="BC135" s="3094"/>
      <c r="BD135" s="3094"/>
      <c r="BE135" s="3094"/>
      <c r="BF135" s="3094"/>
      <c r="BG135" s="3094"/>
      <c r="BH135" s="3094"/>
      <c r="BI135" s="3094"/>
      <c r="BJ135" s="3094"/>
      <c r="BK135" s="3094"/>
      <c r="BL135" s="3094"/>
      <c r="BM135" s="3094"/>
      <c r="BN135" s="3094"/>
    </row>
    <row r="136" spans="1:66" ht="11.25" customHeight="1">
      <c r="A136" s="3559"/>
      <c r="B136" s="3094"/>
      <c r="C136" s="3094"/>
      <c r="D136" s="3094"/>
      <c r="E136" s="3094"/>
      <c r="F136" s="3094"/>
      <c r="G136" s="3094"/>
      <c r="H136" s="3094"/>
      <c r="I136" s="3094"/>
      <c r="J136" s="3094"/>
      <c r="K136" s="3560"/>
      <c r="L136" s="3560"/>
      <c r="M136" s="3560"/>
      <c r="N136" s="3094"/>
      <c r="O136" s="3094"/>
      <c r="P136" s="3094"/>
      <c r="Q136" s="3094"/>
      <c r="R136" s="3094"/>
      <c r="S136" s="3094"/>
      <c r="T136" s="3094"/>
      <c r="U136" s="3094"/>
      <c r="V136" s="3094"/>
      <c r="W136" s="3094"/>
      <c r="X136" s="3094"/>
      <c r="Y136" s="3094"/>
      <c r="Z136" s="3094"/>
      <c r="AA136" s="3094"/>
      <c r="AB136" s="3094"/>
      <c r="AC136" s="3094"/>
      <c r="AD136" s="3094"/>
      <c r="AE136" s="3094"/>
      <c r="AF136" s="3094"/>
      <c r="AG136" s="3094"/>
      <c r="AH136" s="3094"/>
      <c r="AI136" s="3094"/>
      <c r="AJ136" s="3094"/>
      <c r="AK136" s="3094"/>
      <c r="AL136" s="3094"/>
      <c r="AM136" s="3094"/>
      <c r="AN136" s="3094"/>
      <c r="AO136" s="3094"/>
      <c r="AP136" s="3094"/>
      <c r="AQ136" s="3094"/>
      <c r="AR136" s="3560"/>
      <c r="AS136" s="3560"/>
      <c r="AT136" s="3560"/>
      <c r="AU136" s="3094"/>
      <c r="AV136" s="3094"/>
      <c r="AW136" s="3094"/>
      <c r="AX136" s="3094"/>
      <c r="AY136" s="3094"/>
      <c r="AZ136" s="3094"/>
      <c r="BA136" s="3094"/>
      <c r="BB136" s="3094"/>
      <c r="BC136" s="3094"/>
      <c r="BD136" s="3094"/>
      <c r="BE136" s="3094"/>
      <c r="BF136" s="3094"/>
      <c r="BG136" s="3094"/>
      <c r="BH136" s="3094"/>
      <c r="BI136" s="3094"/>
      <c r="BJ136" s="3094"/>
      <c r="BK136" s="3094"/>
      <c r="BL136" s="3094"/>
      <c r="BM136" s="3094"/>
      <c r="BN136" s="3094"/>
    </row>
    <row r="137" spans="1:66" ht="11.25" customHeight="1">
      <c r="A137" s="3559"/>
      <c r="B137" s="3094"/>
      <c r="C137" s="3094"/>
      <c r="D137" s="3094"/>
      <c r="E137" s="3094"/>
      <c r="F137" s="3094"/>
      <c r="G137" s="3094"/>
      <c r="H137" s="3094"/>
      <c r="I137" s="3094"/>
      <c r="J137" s="3094"/>
      <c r="K137" s="3560"/>
      <c r="L137" s="3560"/>
      <c r="M137" s="3560"/>
      <c r="N137" s="3094"/>
      <c r="O137" s="3094"/>
      <c r="P137" s="3094"/>
      <c r="Q137" s="3094"/>
      <c r="R137" s="3094"/>
      <c r="S137" s="3094"/>
      <c r="T137" s="3094"/>
      <c r="U137" s="3094"/>
      <c r="V137" s="3094"/>
      <c r="W137" s="3094"/>
      <c r="X137" s="3094"/>
      <c r="Y137" s="3094"/>
      <c r="Z137" s="3094"/>
      <c r="AA137" s="3094"/>
      <c r="AB137" s="3094"/>
      <c r="AC137" s="3094"/>
      <c r="AD137" s="3094"/>
      <c r="AE137" s="3094"/>
      <c r="AF137" s="3094"/>
      <c r="AG137" s="3094"/>
      <c r="AH137" s="3094"/>
      <c r="AI137" s="3094"/>
      <c r="AJ137" s="3094"/>
      <c r="AK137" s="3094"/>
      <c r="AL137" s="3094"/>
      <c r="AM137" s="3094"/>
      <c r="AN137" s="3094"/>
      <c r="AO137" s="3094"/>
      <c r="AP137" s="3094"/>
      <c r="AQ137" s="3094"/>
      <c r="AR137" s="3560"/>
      <c r="AS137" s="3560"/>
      <c r="AT137" s="3560"/>
      <c r="AU137" s="3094"/>
      <c r="AV137" s="3094"/>
      <c r="AW137" s="3094"/>
      <c r="AX137" s="3094"/>
      <c r="AY137" s="3094"/>
      <c r="AZ137" s="3094"/>
      <c r="BA137" s="3094"/>
      <c r="BB137" s="3094"/>
      <c r="BC137" s="3094"/>
      <c r="BD137" s="3094"/>
      <c r="BE137" s="3094"/>
      <c r="BF137" s="3094"/>
      <c r="BG137" s="3094"/>
      <c r="BH137" s="3094"/>
      <c r="BI137" s="3094"/>
      <c r="BJ137" s="3094"/>
      <c r="BK137" s="3094"/>
      <c r="BL137" s="3094"/>
      <c r="BM137" s="3094"/>
      <c r="BN137" s="3094"/>
    </row>
    <row r="138" spans="1:66" ht="11.25" customHeight="1">
      <c r="A138" s="3559"/>
      <c r="B138" s="3094"/>
      <c r="C138" s="3094"/>
      <c r="D138" s="3094"/>
      <c r="E138" s="3094"/>
      <c r="F138" s="3094"/>
      <c r="G138" s="3094"/>
      <c r="H138" s="3094"/>
      <c r="I138" s="3094"/>
      <c r="J138" s="3094"/>
      <c r="K138" s="3560"/>
      <c r="L138" s="3560"/>
      <c r="M138" s="3560"/>
      <c r="N138" s="3094"/>
      <c r="O138" s="3094"/>
      <c r="P138" s="3094"/>
      <c r="Q138" s="3094"/>
      <c r="R138" s="3094"/>
      <c r="S138" s="3094"/>
      <c r="T138" s="3094"/>
      <c r="U138" s="3094"/>
      <c r="V138" s="3094"/>
      <c r="W138" s="3094"/>
      <c r="X138" s="3094"/>
      <c r="Y138" s="3094"/>
      <c r="Z138" s="3094"/>
      <c r="AA138" s="3094"/>
      <c r="AB138" s="3094"/>
      <c r="AC138" s="3094"/>
      <c r="AD138" s="3094"/>
      <c r="AE138" s="3094"/>
      <c r="AF138" s="3094"/>
      <c r="AG138" s="3094"/>
      <c r="AH138" s="3094"/>
      <c r="AI138" s="3094"/>
      <c r="AJ138" s="3094"/>
      <c r="AK138" s="3094"/>
      <c r="AL138" s="3094"/>
      <c r="AM138" s="3094"/>
      <c r="AN138" s="3094"/>
      <c r="AO138" s="3094"/>
      <c r="AP138" s="3094"/>
      <c r="AQ138" s="3094"/>
      <c r="AR138" s="3560"/>
      <c r="AS138" s="3560"/>
      <c r="AT138" s="3560"/>
      <c r="AU138" s="3094"/>
      <c r="AV138" s="3094"/>
      <c r="AW138" s="3094"/>
      <c r="AX138" s="3094"/>
      <c r="AY138" s="3094"/>
      <c r="AZ138" s="3094"/>
      <c r="BA138" s="3094"/>
      <c r="BB138" s="3094"/>
      <c r="BC138" s="3094"/>
      <c r="BD138" s="3094"/>
      <c r="BE138" s="3094"/>
      <c r="BF138" s="3094"/>
      <c r="BG138" s="3094"/>
      <c r="BH138" s="3094"/>
      <c r="BI138" s="3094"/>
      <c r="BJ138" s="3094"/>
      <c r="BK138" s="3094"/>
      <c r="BL138" s="3094"/>
      <c r="BM138" s="3094"/>
      <c r="BN138" s="3094"/>
    </row>
    <row r="139" spans="1:66" ht="11.25" customHeight="1">
      <c r="A139" s="3559"/>
      <c r="B139" s="3094"/>
      <c r="C139" s="3094"/>
      <c r="D139" s="3094"/>
      <c r="E139" s="3094"/>
      <c r="F139" s="3094"/>
      <c r="G139" s="3094"/>
      <c r="H139" s="3094"/>
      <c r="I139" s="3094"/>
      <c r="J139" s="3094"/>
      <c r="K139" s="3560"/>
      <c r="L139" s="3560"/>
      <c r="M139" s="3560"/>
      <c r="N139" s="3094"/>
      <c r="O139" s="3094"/>
      <c r="P139" s="3094"/>
      <c r="Q139" s="3094"/>
      <c r="R139" s="3094"/>
      <c r="S139" s="3094"/>
      <c r="T139" s="3094"/>
      <c r="U139" s="3094"/>
      <c r="V139" s="3094"/>
      <c r="W139" s="3094"/>
      <c r="X139" s="3094"/>
      <c r="Y139" s="3094"/>
      <c r="Z139" s="3094"/>
      <c r="AA139" s="3094"/>
      <c r="AB139" s="3094"/>
      <c r="AC139" s="3094"/>
      <c r="AD139" s="3094"/>
      <c r="AE139" s="3094"/>
      <c r="AF139" s="3094"/>
      <c r="AG139" s="3094"/>
      <c r="AH139" s="3094"/>
      <c r="AI139" s="3094"/>
      <c r="AJ139" s="3094"/>
      <c r="AK139" s="3094"/>
      <c r="AL139" s="3094"/>
      <c r="AM139" s="3094"/>
      <c r="AN139" s="3094"/>
      <c r="AO139" s="3094"/>
      <c r="AP139" s="3094"/>
      <c r="AQ139" s="3094"/>
      <c r="AR139" s="3560"/>
      <c r="AS139" s="3560"/>
      <c r="AT139" s="3560"/>
      <c r="AU139" s="3094"/>
      <c r="AV139" s="3094"/>
      <c r="AW139" s="3094"/>
      <c r="AX139" s="3094"/>
      <c r="AY139" s="3094"/>
      <c r="AZ139" s="3094"/>
      <c r="BA139" s="3094"/>
      <c r="BB139" s="3094"/>
      <c r="BC139" s="3094"/>
      <c r="BD139" s="3094"/>
      <c r="BE139" s="3094"/>
      <c r="BF139" s="3094"/>
      <c r="BG139" s="3094"/>
      <c r="BH139" s="3094"/>
      <c r="BI139" s="3094"/>
      <c r="BJ139" s="3094"/>
      <c r="BK139" s="3094"/>
      <c r="BL139" s="3094"/>
      <c r="BM139" s="3094"/>
      <c r="BN139" s="3094"/>
    </row>
    <row r="140" spans="1:66" ht="11.25" customHeight="1">
      <c r="A140" s="3559"/>
      <c r="B140" s="3094"/>
      <c r="C140" s="3094"/>
      <c r="D140" s="3094"/>
      <c r="E140" s="3094"/>
      <c r="F140" s="3094"/>
      <c r="G140" s="3094"/>
      <c r="H140" s="3094"/>
      <c r="I140" s="3094"/>
      <c r="J140" s="3094"/>
      <c r="K140" s="3560"/>
      <c r="L140" s="3560"/>
      <c r="M140" s="3560"/>
      <c r="N140" s="3094"/>
      <c r="O140" s="3094"/>
      <c r="P140" s="3094"/>
      <c r="Q140" s="3094"/>
      <c r="R140" s="3094"/>
      <c r="S140" s="3094"/>
      <c r="T140" s="3094"/>
      <c r="U140" s="3094"/>
      <c r="V140" s="3094"/>
      <c r="W140" s="3094"/>
      <c r="X140" s="3094"/>
      <c r="Y140" s="3094"/>
      <c r="Z140" s="3094"/>
      <c r="AA140" s="3094"/>
      <c r="AB140" s="3094"/>
      <c r="AC140" s="3094"/>
      <c r="AD140" s="3094"/>
      <c r="AE140" s="3094"/>
      <c r="AF140" s="3094"/>
      <c r="AG140" s="3094"/>
      <c r="AH140" s="3094"/>
      <c r="AI140" s="3094"/>
      <c r="AJ140" s="3094"/>
      <c r="AK140" s="3094"/>
      <c r="AL140" s="3094"/>
      <c r="AM140" s="3094"/>
      <c r="AN140" s="3094"/>
      <c r="AO140" s="3094"/>
      <c r="AP140" s="3094"/>
      <c r="AQ140" s="3094"/>
      <c r="AR140" s="3560"/>
      <c r="AS140" s="3560"/>
      <c r="AT140" s="3560"/>
      <c r="AU140" s="3094"/>
      <c r="AV140" s="3094"/>
      <c r="AW140" s="3094"/>
      <c r="AX140" s="3094"/>
      <c r="AY140" s="3094"/>
      <c r="AZ140" s="3094"/>
      <c r="BA140" s="3094"/>
      <c r="BB140" s="3094"/>
      <c r="BC140" s="3094"/>
      <c r="BD140" s="3094"/>
      <c r="BE140" s="3094"/>
      <c r="BF140" s="3094"/>
      <c r="BG140" s="3094"/>
      <c r="BH140" s="3094"/>
      <c r="BI140" s="3094"/>
      <c r="BJ140" s="3094"/>
      <c r="BK140" s="3094"/>
      <c r="BL140" s="3094"/>
      <c r="BM140" s="3094"/>
      <c r="BN140" s="3094"/>
    </row>
    <row r="141" spans="1:66" ht="11.25" customHeight="1">
      <c r="A141" s="3559"/>
      <c r="B141" s="3094"/>
      <c r="C141" s="3094"/>
      <c r="D141" s="3094"/>
      <c r="E141" s="3094"/>
      <c r="F141" s="3094"/>
      <c r="G141" s="3094"/>
      <c r="H141" s="3094"/>
      <c r="I141" s="3094"/>
      <c r="J141" s="3094"/>
      <c r="K141" s="3560"/>
      <c r="L141" s="3560"/>
      <c r="M141" s="3560"/>
      <c r="N141" s="3094"/>
      <c r="O141" s="3094"/>
      <c r="P141" s="3094"/>
      <c r="Q141" s="3094"/>
      <c r="R141" s="3094"/>
      <c r="S141" s="3094"/>
      <c r="T141" s="3094"/>
      <c r="U141" s="3094"/>
      <c r="V141" s="3094"/>
      <c r="W141" s="3094"/>
      <c r="X141" s="3094"/>
      <c r="Y141" s="3094"/>
      <c r="Z141" s="3094"/>
      <c r="AA141" s="3094"/>
      <c r="AB141" s="3094"/>
      <c r="AC141" s="3094"/>
      <c r="AD141" s="3094"/>
      <c r="AE141" s="3094"/>
      <c r="AF141" s="3094"/>
      <c r="AG141" s="3094"/>
      <c r="AH141" s="3094"/>
      <c r="AI141" s="3094"/>
      <c r="AJ141" s="3094"/>
      <c r="AK141" s="3094"/>
      <c r="AL141" s="3094"/>
      <c r="AM141" s="3094"/>
      <c r="AN141" s="3094"/>
      <c r="AO141" s="3094"/>
      <c r="AP141" s="3094"/>
      <c r="AQ141" s="3094"/>
      <c r="AR141" s="3560"/>
      <c r="AS141" s="3560"/>
      <c r="AT141" s="3560"/>
      <c r="AU141" s="3094"/>
      <c r="AV141" s="3094"/>
      <c r="AW141" s="3094"/>
      <c r="AX141" s="3094"/>
      <c r="AY141" s="3094"/>
      <c r="AZ141" s="3094"/>
      <c r="BA141" s="3094"/>
      <c r="BB141" s="3094"/>
      <c r="BC141" s="3094"/>
      <c r="BD141" s="3094"/>
      <c r="BE141" s="3094"/>
      <c r="BF141" s="3094"/>
      <c r="BG141" s="3094"/>
      <c r="BH141" s="3094"/>
      <c r="BI141" s="3094"/>
      <c r="BJ141" s="3094"/>
      <c r="BK141" s="3094"/>
      <c r="BL141" s="3094"/>
      <c r="BM141" s="3094"/>
      <c r="BN141" s="3094"/>
    </row>
    <row r="142" spans="1:66" ht="11.25" customHeight="1">
      <c r="A142" s="3559"/>
      <c r="B142" s="3094"/>
      <c r="C142" s="3094"/>
      <c r="D142" s="3094"/>
      <c r="E142" s="3094"/>
      <c r="F142" s="3094"/>
      <c r="G142" s="3094"/>
      <c r="H142" s="3094"/>
      <c r="I142" s="3094"/>
      <c r="J142" s="3094"/>
      <c r="K142" s="3560"/>
      <c r="L142" s="3560"/>
      <c r="M142" s="3560"/>
      <c r="N142" s="3094"/>
      <c r="O142" s="3094"/>
      <c r="P142" s="3094"/>
      <c r="Q142" s="3094"/>
      <c r="R142" s="3094"/>
      <c r="S142" s="3094"/>
      <c r="T142" s="3094"/>
      <c r="U142" s="3094"/>
      <c r="V142" s="3094"/>
      <c r="W142" s="3094"/>
      <c r="X142" s="3094"/>
      <c r="Y142" s="3094"/>
      <c r="Z142" s="3094"/>
      <c r="AA142" s="3094"/>
      <c r="AB142" s="3094"/>
      <c r="AC142" s="3094"/>
      <c r="AD142" s="3094"/>
      <c r="AE142" s="3094"/>
      <c r="AF142" s="3094"/>
      <c r="AG142" s="3094"/>
      <c r="AH142" s="3094"/>
      <c r="AI142" s="3094"/>
      <c r="AJ142" s="3094"/>
      <c r="AK142" s="3094"/>
      <c r="AL142" s="3094"/>
      <c r="AM142" s="3094"/>
      <c r="AN142" s="3094"/>
      <c r="AO142" s="3094"/>
      <c r="AP142" s="3094"/>
      <c r="AQ142" s="3094"/>
      <c r="AR142" s="3560"/>
      <c r="AS142" s="3560"/>
      <c r="AT142" s="3560"/>
      <c r="AU142" s="3094"/>
      <c r="AV142" s="3094"/>
      <c r="AW142" s="3094"/>
      <c r="AX142" s="3094"/>
      <c r="AY142" s="3094"/>
      <c r="AZ142" s="3094"/>
      <c r="BA142" s="3094"/>
      <c r="BB142" s="3094"/>
      <c r="BC142" s="3094"/>
      <c r="BD142" s="3094"/>
      <c r="BE142" s="3094"/>
      <c r="BF142" s="3094"/>
      <c r="BG142" s="3094"/>
      <c r="BH142" s="3094"/>
      <c r="BI142" s="3094"/>
      <c r="BJ142" s="3094"/>
      <c r="BK142" s="3094"/>
      <c r="BL142" s="3094"/>
      <c r="BM142" s="3094"/>
      <c r="BN142" s="3094"/>
    </row>
    <row r="143" spans="1:66" ht="11.25" customHeight="1">
      <c r="A143" s="3559"/>
      <c r="B143" s="3094"/>
      <c r="C143" s="3094"/>
      <c r="D143" s="3094"/>
      <c r="E143" s="3094"/>
      <c r="F143" s="3094"/>
      <c r="G143" s="3094"/>
      <c r="H143" s="3094"/>
      <c r="I143" s="3094"/>
      <c r="J143" s="3094"/>
      <c r="K143" s="3560"/>
      <c r="L143" s="3560"/>
      <c r="M143" s="3560"/>
      <c r="N143" s="3094"/>
      <c r="O143" s="3094"/>
      <c r="P143" s="3094"/>
      <c r="Q143" s="3094"/>
      <c r="R143" s="3094"/>
      <c r="S143" s="3094"/>
      <c r="T143" s="3094"/>
      <c r="U143" s="3094"/>
      <c r="V143" s="3094"/>
      <c r="W143" s="3094"/>
      <c r="X143" s="3094"/>
      <c r="Y143" s="3094"/>
      <c r="Z143" s="3094"/>
      <c r="AA143" s="3094"/>
      <c r="AB143" s="3094"/>
      <c r="AC143" s="3094"/>
      <c r="AD143" s="3094"/>
      <c r="AE143" s="3094"/>
      <c r="AF143" s="3094"/>
      <c r="AG143" s="3094"/>
      <c r="AH143" s="3094"/>
      <c r="AI143" s="3094"/>
      <c r="AJ143" s="3094"/>
      <c r="AK143" s="3094"/>
      <c r="AL143" s="3094"/>
      <c r="AM143" s="3094"/>
      <c r="AN143" s="3094"/>
      <c r="AO143" s="3094"/>
      <c r="AP143" s="3094"/>
      <c r="AQ143" s="3094"/>
      <c r="AR143" s="3560"/>
      <c r="AS143" s="3560"/>
      <c r="AT143" s="3560"/>
      <c r="AU143" s="3094"/>
      <c r="AV143" s="3094"/>
      <c r="AW143" s="3094"/>
      <c r="AX143" s="3094"/>
      <c r="AY143" s="3094"/>
      <c r="AZ143" s="3094"/>
      <c r="BA143" s="3094"/>
      <c r="BB143" s="3094"/>
      <c r="BC143" s="3094"/>
      <c r="BD143" s="3094"/>
      <c r="BE143" s="3094"/>
      <c r="BF143" s="3094"/>
      <c r="BG143" s="3094"/>
      <c r="BH143" s="3094"/>
      <c r="BI143" s="3094"/>
      <c r="BJ143" s="3094"/>
      <c r="BK143" s="3094"/>
      <c r="BL143" s="3094"/>
      <c r="BM143" s="3094"/>
      <c r="BN143" s="3094"/>
    </row>
    <row r="144" spans="1:66" ht="11.25" customHeight="1">
      <c r="A144" s="3559"/>
      <c r="B144" s="3094"/>
      <c r="C144" s="3094"/>
      <c r="D144" s="3094"/>
      <c r="E144" s="3094"/>
      <c r="F144" s="3094"/>
      <c r="G144" s="3094"/>
      <c r="H144" s="3094"/>
      <c r="I144" s="3094"/>
      <c r="J144" s="3094"/>
      <c r="K144" s="3560"/>
      <c r="L144" s="3560"/>
      <c r="M144" s="3560"/>
      <c r="N144" s="3094"/>
      <c r="O144" s="3094"/>
      <c r="P144" s="3094"/>
      <c r="Q144" s="3094"/>
      <c r="R144" s="3094"/>
      <c r="S144" s="3094"/>
      <c r="T144" s="3094"/>
      <c r="U144" s="3094"/>
      <c r="V144" s="3094"/>
      <c r="W144" s="3094"/>
      <c r="X144" s="3094"/>
      <c r="Y144" s="3094"/>
      <c r="Z144" s="3094"/>
      <c r="AA144" s="3094"/>
      <c r="AB144" s="3094"/>
      <c r="AC144" s="3094"/>
      <c r="AD144" s="3094"/>
      <c r="AE144" s="3094"/>
      <c r="AF144" s="3094"/>
      <c r="AG144" s="3094"/>
      <c r="AH144" s="3094"/>
      <c r="AI144" s="3094"/>
      <c r="AJ144" s="3094"/>
      <c r="AK144" s="3094"/>
      <c r="AL144" s="3094"/>
      <c r="AM144" s="3094"/>
      <c r="AN144" s="3094"/>
      <c r="AO144" s="3094"/>
      <c r="AP144" s="3094"/>
      <c r="AQ144" s="3094"/>
      <c r="AR144" s="3560"/>
      <c r="AS144" s="3560"/>
      <c r="AT144" s="3560"/>
      <c r="AU144" s="3094"/>
      <c r="AV144" s="3094"/>
      <c r="AW144" s="3094"/>
      <c r="AX144" s="3094"/>
      <c r="AY144" s="3094"/>
      <c r="AZ144" s="3094"/>
      <c r="BA144" s="3094"/>
      <c r="BB144" s="3094"/>
      <c r="BC144" s="3094"/>
      <c r="BD144" s="3094"/>
      <c r="BE144" s="3094"/>
      <c r="BF144" s="3094"/>
      <c r="BG144" s="3094"/>
      <c r="BH144" s="3094"/>
      <c r="BI144" s="3094"/>
      <c r="BJ144" s="3094"/>
      <c r="BK144" s="3094"/>
      <c r="BL144" s="3094"/>
      <c r="BM144" s="3094"/>
      <c r="BN144" s="3094"/>
    </row>
    <row r="145" spans="1:66" ht="11.25" customHeight="1">
      <c r="A145" s="3559"/>
      <c r="B145" s="3094"/>
      <c r="C145" s="3094"/>
      <c r="D145" s="3094"/>
      <c r="E145" s="3094"/>
      <c r="F145" s="3094"/>
      <c r="G145" s="3094"/>
      <c r="H145" s="3094"/>
      <c r="I145" s="3094"/>
      <c r="J145" s="3094"/>
      <c r="K145" s="3560"/>
      <c r="L145" s="3560"/>
      <c r="M145" s="3560"/>
      <c r="N145" s="3094"/>
      <c r="O145" s="3094"/>
      <c r="P145" s="3094"/>
      <c r="Q145" s="3094"/>
      <c r="R145" s="3094"/>
      <c r="S145" s="3094"/>
      <c r="T145" s="3094"/>
      <c r="U145" s="3094"/>
      <c r="V145" s="3094"/>
      <c r="W145" s="3094"/>
      <c r="X145" s="3094"/>
      <c r="Y145" s="3094"/>
      <c r="Z145" s="3094"/>
      <c r="AA145" s="3094"/>
      <c r="AB145" s="3094"/>
      <c r="AC145" s="3094"/>
      <c r="AD145" s="3094"/>
      <c r="AE145" s="3094"/>
      <c r="AF145" s="3094"/>
      <c r="AG145" s="3094"/>
      <c r="AH145" s="3094"/>
      <c r="AI145" s="3094"/>
      <c r="AJ145" s="3094"/>
      <c r="AK145" s="3094"/>
      <c r="AL145" s="3094"/>
      <c r="AM145" s="3094"/>
      <c r="AN145" s="3094"/>
      <c r="AO145" s="3094"/>
      <c r="AP145" s="3094"/>
      <c r="AQ145" s="3094"/>
      <c r="AR145" s="3560"/>
      <c r="AS145" s="3560"/>
      <c r="AT145" s="3560"/>
      <c r="AU145" s="3094"/>
      <c r="AV145" s="3094"/>
      <c r="AW145" s="3094"/>
      <c r="AX145" s="3094"/>
      <c r="AY145" s="3094"/>
      <c r="AZ145" s="3094"/>
      <c r="BA145" s="3094"/>
      <c r="BB145" s="3094"/>
      <c r="BC145" s="3094"/>
      <c r="BD145" s="3094"/>
      <c r="BE145" s="3094"/>
      <c r="BF145" s="3094"/>
      <c r="BG145" s="3094"/>
      <c r="BH145" s="3094"/>
      <c r="BI145" s="3094"/>
      <c r="BJ145" s="3094"/>
      <c r="BK145" s="3094"/>
      <c r="BL145" s="3094"/>
      <c r="BM145" s="3094"/>
      <c r="BN145" s="3094"/>
    </row>
    <row r="146" spans="1:66" ht="11.25" customHeight="1">
      <c r="A146" s="3559"/>
      <c r="B146" s="3094"/>
      <c r="C146" s="3094"/>
      <c r="D146" s="3094"/>
      <c r="E146" s="3094"/>
      <c r="F146" s="3094"/>
      <c r="G146" s="3094"/>
      <c r="H146" s="3094"/>
      <c r="I146" s="3094"/>
      <c r="J146" s="3094"/>
      <c r="K146" s="3560"/>
      <c r="L146" s="3560"/>
      <c r="M146" s="3560"/>
      <c r="N146" s="3094"/>
      <c r="O146" s="3094"/>
      <c r="P146" s="3094"/>
      <c r="Q146" s="3094"/>
      <c r="R146" s="3094"/>
      <c r="S146" s="3094"/>
      <c r="T146" s="3094"/>
      <c r="U146" s="3094"/>
      <c r="V146" s="3094"/>
      <c r="W146" s="3094"/>
      <c r="X146" s="3094"/>
      <c r="Y146" s="3094"/>
      <c r="Z146" s="3094"/>
      <c r="AA146" s="3094"/>
      <c r="AB146" s="3094"/>
      <c r="AC146" s="3094"/>
      <c r="AD146" s="3094"/>
      <c r="AE146" s="3094"/>
      <c r="AF146" s="3094"/>
      <c r="AG146" s="3094"/>
      <c r="AH146" s="3094"/>
      <c r="AI146" s="3094"/>
      <c r="AJ146" s="3094"/>
      <c r="AK146" s="3094"/>
      <c r="AL146" s="3094"/>
      <c r="AM146" s="3094"/>
      <c r="AN146" s="3094"/>
      <c r="AO146" s="3094"/>
      <c r="AP146" s="3094"/>
      <c r="AQ146" s="3094"/>
      <c r="AR146" s="3560"/>
      <c r="AS146" s="3560"/>
      <c r="AT146" s="3560"/>
      <c r="AU146" s="3094"/>
      <c r="AV146" s="3094"/>
      <c r="AW146" s="3094"/>
      <c r="AX146" s="3094"/>
      <c r="AY146" s="3094"/>
      <c r="AZ146" s="3094"/>
      <c r="BA146" s="3094"/>
      <c r="BB146" s="3094"/>
      <c r="BC146" s="3094"/>
      <c r="BD146" s="3094"/>
      <c r="BE146" s="3094"/>
      <c r="BF146" s="3094"/>
      <c r="BG146" s="3094"/>
      <c r="BH146" s="3094"/>
      <c r="BI146" s="3094"/>
      <c r="BJ146" s="3094"/>
      <c r="BK146" s="3094"/>
      <c r="BL146" s="3094"/>
      <c r="BM146" s="3094"/>
      <c r="BN146" s="3094"/>
    </row>
    <row r="147" spans="1:66" ht="11.25" customHeight="1">
      <c r="A147" s="3559"/>
      <c r="B147" s="3094"/>
      <c r="C147" s="3094"/>
      <c r="D147" s="3094"/>
      <c r="E147" s="3094"/>
      <c r="F147" s="3094"/>
      <c r="G147" s="3094"/>
      <c r="H147" s="3094"/>
      <c r="I147" s="3094"/>
      <c r="J147" s="3094"/>
      <c r="K147" s="3560"/>
      <c r="L147" s="3560"/>
      <c r="M147" s="3560"/>
      <c r="N147" s="3094"/>
      <c r="O147" s="3094"/>
      <c r="P147" s="3094"/>
      <c r="Q147" s="3094"/>
      <c r="R147" s="3094"/>
      <c r="S147" s="3094"/>
      <c r="T147" s="3094"/>
      <c r="U147" s="3094"/>
      <c r="V147" s="3094"/>
      <c r="W147" s="3094"/>
      <c r="X147" s="3094"/>
      <c r="Y147" s="3094"/>
      <c r="Z147" s="3094"/>
      <c r="AA147" s="3094"/>
      <c r="AB147" s="3094"/>
      <c r="AC147" s="3094"/>
      <c r="AD147" s="3094"/>
      <c r="AE147" s="3094"/>
      <c r="AF147" s="3094"/>
      <c r="AG147" s="3094"/>
      <c r="AH147" s="3094"/>
      <c r="AI147" s="3094"/>
      <c r="AJ147" s="3094"/>
      <c r="AK147" s="3094"/>
      <c r="AL147" s="3094"/>
      <c r="AM147" s="3094"/>
      <c r="AN147" s="3094"/>
      <c r="AO147" s="3094"/>
      <c r="AP147" s="3094"/>
      <c r="AQ147" s="3094"/>
      <c r="AR147" s="3560"/>
      <c r="AS147" s="3560"/>
      <c r="AT147" s="3560"/>
      <c r="AU147" s="3094"/>
      <c r="AV147" s="3094"/>
      <c r="AW147" s="3094"/>
      <c r="AX147" s="3094"/>
      <c r="AY147" s="3094"/>
      <c r="AZ147" s="3094"/>
      <c r="BA147" s="3094"/>
      <c r="BB147" s="3094"/>
      <c r="BC147" s="3094"/>
      <c r="BD147" s="3094"/>
      <c r="BE147" s="3094"/>
      <c r="BF147" s="3094"/>
      <c r="BG147" s="3094"/>
      <c r="BH147" s="3094"/>
      <c r="BI147" s="3094"/>
      <c r="BJ147" s="3094"/>
      <c r="BK147" s="3094"/>
      <c r="BL147" s="3094"/>
      <c r="BM147" s="3094"/>
      <c r="BN147" s="3094"/>
    </row>
    <row r="148" spans="1:66" ht="11.25" customHeight="1">
      <c r="A148" s="3559"/>
      <c r="B148" s="3094"/>
      <c r="C148" s="3094"/>
      <c r="D148" s="3094"/>
      <c r="E148" s="3094"/>
      <c r="F148" s="3094"/>
      <c r="G148" s="3094"/>
      <c r="H148" s="3094"/>
      <c r="I148" s="3094"/>
      <c r="J148" s="3094"/>
      <c r="K148" s="3560"/>
      <c r="L148" s="3560"/>
      <c r="M148" s="3560"/>
      <c r="N148" s="3094"/>
      <c r="O148" s="3094"/>
      <c r="P148" s="3094"/>
      <c r="Q148" s="3094"/>
      <c r="R148" s="3094"/>
      <c r="S148" s="3094"/>
      <c r="T148" s="3094"/>
      <c r="U148" s="3094"/>
      <c r="V148" s="3094"/>
      <c r="W148" s="3094"/>
      <c r="X148" s="3094"/>
      <c r="Y148" s="3094"/>
      <c r="Z148" s="3094"/>
      <c r="AA148" s="3094"/>
      <c r="AB148" s="3094"/>
      <c r="AC148" s="3094"/>
      <c r="AD148" s="3094"/>
      <c r="AE148" s="3094"/>
      <c r="AF148" s="3094"/>
      <c r="AG148" s="3094"/>
      <c r="AH148" s="3094"/>
      <c r="AI148" s="3094"/>
      <c r="AJ148" s="3094"/>
      <c r="AK148" s="3094"/>
      <c r="AL148" s="3094"/>
      <c r="AM148" s="3094"/>
      <c r="AN148" s="3094"/>
      <c r="AO148" s="3094"/>
      <c r="AP148" s="3094"/>
      <c r="AQ148" s="3094"/>
      <c r="AR148" s="3560"/>
      <c r="AS148" s="3560"/>
      <c r="AT148" s="3560"/>
      <c r="AU148" s="3094"/>
      <c r="AV148" s="3094"/>
      <c r="AW148" s="3094"/>
      <c r="AX148" s="3094"/>
      <c r="AY148" s="3094"/>
      <c r="AZ148" s="3094"/>
      <c r="BA148" s="3094"/>
      <c r="BB148" s="3094"/>
      <c r="BC148" s="3094"/>
      <c r="BD148" s="3094"/>
      <c r="BE148" s="3094"/>
      <c r="BF148" s="3094"/>
      <c r="BG148" s="3094"/>
      <c r="BH148" s="3094"/>
      <c r="BI148" s="3094"/>
      <c r="BJ148" s="3094"/>
      <c r="BK148" s="3094"/>
      <c r="BL148" s="3094"/>
      <c r="BM148" s="3094"/>
      <c r="BN148" s="3094"/>
    </row>
    <row r="149" spans="1:66" ht="11.25" customHeight="1">
      <c r="A149" s="3559"/>
      <c r="B149" s="3094"/>
      <c r="C149" s="3094"/>
      <c r="D149" s="3094"/>
      <c r="E149" s="3094"/>
      <c r="F149" s="3094"/>
      <c r="G149" s="3094"/>
      <c r="H149" s="3094"/>
      <c r="I149" s="3094"/>
      <c r="J149" s="3094"/>
      <c r="K149" s="3560"/>
      <c r="L149" s="3560"/>
      <c r="M149" s="3560"/>
      <c r="N149" s="3094"/>
      <c r="O149" s="3094"/>
      <c r="P149" s="3094"/>
      <c r="Q149" s="3094"/>
      <c r="R149" s="3094"/>
      <c r="S149" s="3094"/>
      <c r="T149" s="3094"/>
      <c r="U149" s="3094"/>
      <c r="V149" s="3094"/>
      <c r="W149" s="3094"/>
      <c r="X149" s="3094"/>
      <c r="Y149" s="3094"/>
      <c r="Z149" s="3094"/>
      <c r="AA149" s="3094"/>
      <c r="AB149" s="3094"/>
      <c r="AC149" s="3094"/>
      <c r="AD149" s="3094"/>
      <c r="AE149" s="3094"/>
      <c r="AF149" s="3094"/>
      <c r="AG149" s="3094"/>
      <c r="AH149" s="3094"/>
      <c r="AI149" s="3094"/>
      <c r="AJ149" s="3094"/>
      <c r="AK149" s="3094"/>
      <c r="AL149" s="3094"/>
      <c r="AM149" s="3094"/>
      <c r="AN149" s="3094"/>
      <c r="AO149" s="3094"/>
      <c r="AP149" s="3094"/>
      <c r="AQ149" s="3094"/>
      <c r="AR149" s="3560"/>
      <c r="AS149" s="3560"/>
      <c r="AT149" s="3560"/>
      <c r="AU149" s="3094"/>
      <c r="AV149" s="3094"/>
      <c r="AW149" s="3094"/>
      <c r="AX149" s="3094"/>
      <c r="AY149" s="3094"/>
      <c r="AZ149" s="3094"/>
      <c r="BA149" s="3094"/>
      <c r="BB149" s="3094"/>
      <c r="BC149" s="3094"/>
      <c r="BD149" s="3094"/>
      <c r="BE149" s="3094"/>
      <c r="BF149" s="3094"/>
      <c r="BG149" s="3094"/>
      <c r="BH149" s="3094"/>
      <c r="BI149" s="3094"/>
      <c r="BJ149" s="3094"/>
      <c r="BK149" s="3094"/>
      <c r="BL149" s="3094"/>
      <c r="BM149" s="3094"/>
      <c r="BN149" s="3094"/>
    </row>
    <row r="150" spans="1:66" ht="11.25" customHeight="1">
      <c r="A150" s="3559"/>
      <c r="B150" s="3094"/>
      <c r="C150" s="3094"/>
      <c r="D150" s="3094"/>
      <c r="E150" s="3094"/>
      <c r="F150" s="3094"/>
      <c r="G150" s="3094"/>
      <c r="H150" s="3094"/>
      <c r="I150" s="3094"/>
      <c r="J150" s="3094"/>
      <c r="K150" s="3560"/>
      <c r="L150" s="3560"/>
      <c r="M150" s="3560"/>
      <c r="N150" s="3094"/>
      <c r="O150" s="3094"/>
      <c r="P150" s="3094"/>
      <c r="Q150" s="3094"/>
      <c r="R150" s="3094"/>
      <c r="S150" s="3094"/>
      <c r="T150" s="3094"/>
      <c r="U150" s="3094"/>
      <c r="V150" s="3094"/>
      <c r="W150" s="3094"/>
      <c r="X150" s="3094"/>
      <c r="Y150" s="3094"/>
      <c r="Z150" s="3094"/>
      <c r="AA150" s="3094"/>
      <c r="AB150" s="3094"/>
      <c r="AC150" s="3094"/>
      <c r="AD150" s="3094"/>
      <c r="AE150" s="3094"/>
      <c r="AF150" s="3094"/>
      <c r="AG150" s="3094"/>
      <c r="AH150" s="3094"/>
      <c r="AI150" s="3094"/>
      <c r="AJ150" s="3094"/>
      <c r="AK150" s="3094"/>
      <c r="AL150" s="3094"/>
      <c r="AM150" s="3094"/>
      <c r="AN150" s="3094"/>
      <c r="AO150" s="3094"/>
      <c r="AP150" s="3094"/>
      <c r="AQ150" s="3094"/>
      <c r="AR150" s="3560"/>
      <c r="AS150" s="3560"/>
      <c r="AT150" s="3560"/>
      <c r="AU150" s="3094"/>
      <c r="AV150" s="3094"/>
      <c r="AW150" s="3094"/>
      <c r="AX150" s="3094"/>
      <c r="AY150" s="3094"/>
      <c r="AZ150" s="3094"/>
      <c r="BA150" s="3094"/>
      <c r="BB150" s="3094"/>
      <c r="BC150" s="3094"/>
      <c r="BD150" s="3094"/>
      <c r="BE150" s="3094"/>
      <c r="BF150" s="3094"/>
      <c r="BG150" s="3094"/>
      <c r="BH150" s="3094"/>
      <c r="BI150" s="3094"/>
      <c r="BJ150" s="3094"/>
      <c r="BK150" s="3094"/>
      <c r="BL150" s="3094"/>
      <c r="BM150" s="3094"/>
      <c r="BN150" s="3094"/>
    </row>
    <row r="151" spans="1:66" ht="11.25" customHeight="1">
      <c r="A151" s="3559"/>
      <c r="B151" s="3094"/>
      <c r="C151" s="3094"/>
      <c r="D151" s="3094"/>
      <c r="E151" s="3094"/>
      <c r="F151" s="3094"/>
      <c r="G151" s="3094"/>
      <c r="H151" s="3094"/>
      <c r="I151" s="3094"/>
      <c r="J151" s="3094"/>
      <c r="K151" s="3560"/>
      <c r="L151" s="3560"/>
      <c r="M151" s="3560"/>
      <c r="N151" s="3094"/>
      <c r="O151" s="3094"/>
      <c r="P151" s="3094"/>
      <c r="Q151" s="3094"/>
      <c r="R151" s="3094"/>
      <c r="S151" s="3094"/>
      <c r="T151" s="3094"/>
      <c r="U151" s="3094"/>
      <c r="V151" s="3094"/>
      <c r="W151" s="3094"/>
      <c r="X151" s="3094"/>
      <c r="Y151" s="3094"/>
      <c r="Z151" s="3094"/>
      <c r="AA151" s="3094"/>
      <c r="AB151" s="3094"/>
      <c r="AC151" s="3094"/>
      <c r="AD151" s="3094"/>
      <c r="AE151" s="3094"/>
      <c r="AF151" s="3094"/>
      <c r="AG151" s="3094"/>
      <c r="AH151" s="3094"/>
      <c r="AI151" s="3094"/>
      <c r="AJ151" s="3094"/>
      <c r="AK151" s="3094"/>
      <c r="AL151" s="3094"/>
      <c r="AM151" s="3094"/>
      <c r="AN151" s="3094"/>
      <c r="AO151" s="3094"/>
      <c r="AP151" s="3094"/>
      <c r="AQ151" s="3094"/>
      <c r="AR151" s="3560"/>
      <c r="AS151" s="3560"/>
      <c r="AT151" s="3560"/>
      <c r="AU151" s="3094"/>
      <c r="AV151" s="3094"/>
      <c r="AW151" s="3094"/>
      <c r="AX151" s="3094"/>
      <c r="AY151" s="3094"/>
      <c r="AZ151" s="3094"/>
      <c r="BA151" s="3094"/>
      <c r="BB151" s="3094"/>
      <c r="BC151" s="3094"/>
      <c r="BD151" s="3094"/>
      <c r="BE151" s="3094"/>
      <c r="BF151" s="3094"/>
      <c r="BG151" s="3094"/>
      <c r="BH151" s="3094"/>
      <c r="BI151" s="3094"/>
      <c r="BJ151" s="3094"/>
      <c r="BK151" s="3094"/>
      <c r="BL151" s="3094"/>
      <c r="BM151" s="3094"/>
      <c r="BN151" s="3094"/>
    </row>
    <row r="152" spans="1:66" ht="11.25" customHeight="1">
      <c r="A152" s="3559"/>
      <c r="B152" s="3094"/>
      <c r="C152" s="3094"/>
      <c r="D152" s="3094"/>
      <c r="E152" s="3094"/>
      <c r="F152" s="3094"/>
      <c r="G152" s="3094"/>
      <c r="H152" s="3094"/>
      <c r="I152" s="3094"/>
      <c r="J152" s="3094"/>
      <c r="K152" s="3560"/>
      <c r="L152" s="3560"/>
      <c r="M152" s="3560"/>
      <c r="N152" s="3094"/>
      <c r="O152" s="3094"/>
      <c r="P152" s="3094"/>
      <c r="Q152" s="3094"/>
      <c r="R152" s="3094"/>
      <c r="S152" s="3094"/>
      <c r="T152" s="3094"/>
      <c r="U152" s="3094"/>
      <c r="V152" s="3094"/>
      <c r="W152" s="3094"/>
      <c r="X152" s="3094"/>
      <c r="Y152" s="3094"/>
      <c r="Z152" s="3094"/>
      <c r="AA152" s="3094"/>
      <c r="AB152" s="3094"/>
      <c r="AC152" s="3094"/>
      <c r="AD152" s="3094"/>
      <c r="AE152" s="3094"/>
      <c r="AF152" s="3094"/>
      <c r="AG152" s="3094"/>
      <c r="AH152" s="3094"/>
      <c r="AI152" s="3094"/>
      <c r="AJ152" s="3094"/>
      <c r="AK152" s="3094"/>
      <c r="AL152" s="3094"/>
      <c r="AM152" s="3094"/>
      <c r="AN152" s="3094"/>
      <c r="AO152" s="3094"/>
      <c r="AP152" s="3094"/>
      <c r="AQ152" s="3094"/>
      <c r="AR152" s="3560"/>
      <c r="AS152" s="3560"/>
      <c r="AT152" s="3560"/>
      <c r="AU152" s="3094"/>
      <c r="AV152" s="3094"/>
      <c r="AW152" s="3094"/>
      <c r="AX152" s="3094"/>
      <c r="AY152" s="3094"/>
      <c r="AZ152" s="3094"/>
      <c r="BA152" s="3094"/>
      <c r="BB152" s="3094"/>
      <c r="BC152" s="3094"/>
      <c r="BD152" s="3094"/>
      <c r="BE152" s="3094"/>
      <c r="BF152" s="3094"/>
      <c r="BG152" s="3094"/>
      <c r="BH152" s="3094"/>
      <c r="BI152" s="3094"/>
      <c r="BJ152" s="3094"/>
      <c r="BK152" s="3094"/>
      <c r="BL152" s="3094"/>
      <c r="BM152" s="3094"/>
      <c r="BN152" s="3094"/>
    </row>
    <row r="153" spans="1:66" ht="11.25" customHeight="1">
      <c r="A153" s="3559"/>
      <c r="B153" s="3094"/>
      <c r="C153" s="3094"/>
      <c r="D153" s="3094"/>
      <c r="E153" s="3094"/>
      <c r="F153" s="3094"/>
      <c r="G153" s="3094"/>
      <c r="H153" s="3094"/>
      <c r="I153" s="3094"/>
      <c r="J153" s="3094"/>
      <c r="K153" s="3560"/>
      <c r="L153" s="3560"/>
      <c r="M153" s="3560"/>
      <c r="N153" s="3094"/>
      <c r="O153" s="3094"/>
      <c r="P153" s="3094"/>
      <c r="Q153" s="3094"/>
      <c r="R153" s="3094"/>
      <c r="S153" s="3094"/>
      <c r="T153" s="3094"/>
      <c r="U153" s="3094"/>
      <c r="V153" s="3094"/>
      <c r="W153" s="3094"/>
      <c r="X153" s="3094"/>
      <c r="Y153" s="3094"/>
      <c r="Z153" s="3094"/>
      <c r="AA153" s="3094"/>
      <c r="AB153" s="3094"/>
      <c r="AC153" s="3094"/>
      <c r="AD153" s="3094"/>
      <c r="AE153" s="3094"/>
      <c r="AF153" s="3094"/>
      <c r="AG153" s="3094"/>
      <c r="AH153" s="3094"/>
      <c r="AI153" s="3094"/>
      <c r="AJ153" s="3094"/>
      <c r="AK153" s="3094"/>
      <c r="AL153" s="3094"/>
      <c r="AM153" s="3094"/>
      <c r="AN153" s="3094"/>
      <c r="AO153" s="3094"/>
      <c r="AP153" s="3094"/>
      <c r="AQ153" s="3094"/>
      <c r="AR153" s="3560"/>
      <c r="AS153" s="3560"/>
      <c r="AT153" s="3560"/>
      <c r="AU153" s="3094"/>
      <c r="AV153" s="3094"/>
      <c r="AW153" s="3094"/>
      <c r="AX153" s="3094"/>
      <c r="AY153" s="3094"/>
      <c r="AZ153" s="3094"/>
      <c r="BA153" s="3094"/>
      <c r="BB153" s="3094"/>
      <c r="BC153" s="3094"/>
      <c r="BD153" s="3094"/>
      <c r="BE153" s="3094"/>
      <c r="BF153" s="3094"/>
      <c r="BG153" s="3094"/>
      <c r="BH153" s="3094"/>
      <c r="BI153" s="3094"/>
      <c r="BJ153" s="3094"/>
      <c r="BK153" s="3094"/>
      <c r="BL153" s="3094"/>
      <c r="BM153" s="3094"/>
      <c r="BN153" s="3094"/>
    </row>
    <row r="154" spans="1:66" ht="11.25" customHeight="1">
      <c r="A154" s="3559"/>
      <c r="B154" s="3094"/>
      <c r="C154" s="3094"/>
      <c r="D154" s="3094"/>
      <c r="E154" s="3094"/>
      <c r="F154" s="3094"/>
      <c r="G154" s="3094"/>
      <c r="H154" s="3094"/>
      <c r="I154" s="3094"/>
      <c r="J154" s="3094"/>
      <c r="K154" s="3560"/>
      <c r="L154" s="3560"/>
      <c r="M154" s="3560"/>
      <c r="N154" s="3094"/>
      <c r="O154" s="3094"/>
      <c r="P154" s="3094"/>
      <c r="Q154" s="3094"/>
      <c r="R154" s="3094"/>
      <c r="S154" s="3094"/>
      <c r="T154" s="3094"/>
      <c r="U154" s="3094"/>
      <c r="V154" s="3094"/>
      <c r="W154" s="3094"/>
      <c r="X154" s="3094"/>
      <c r="Y154" s="3094"/>
      <c r="Z154" s="3094"/>
      <c r="AA154" s="3094"/>
      <c r="AB154" s="3094"/>
      <c r="AC154" s="3094"/>
      <c r="AD154" s="3094"/>
      <c r="AE154" s="3094"/>
      <c r="AF154" s="3094"/>
      <c r="AG154" s="3094"/>
      <c r="AH154" s="3094"/>
      <c r="AI154" s="3094"/>
      <c r="AJ154" s="3094"/>
      <c r="AK154" s="3094"/>
      <c r="AL154" s="3094"/>
      <c r="AM154" s="3094"/>
      <c r="AN154" s="3094"/>
      <c r="AO154" s="3094"/>
      <c r="AP154" s="3094"/>
      <c r="AQ154" s="3094"/>
      <c r="AR154" s="3560"/>
      <c r="AS154" s="3560"/>
      <c r="AT154" s="3560"/>
      <c r="AU154" s="3094"/>
      <c r="AV154" s="3094"/>
      <c r="AW154" s="3094"/>
      <c r="AX154" s="3094"/>
      <c r="AY154" s="3094"/>
      <c r="AZ154" s="3094"/>
      <c r="BA154" s="3094"/>
      <c r="BB154" s="3094"/>
      <c r="BC154" s="3094"/>
      <c r="BD154" s="3094"/>
      <c r="BE154" s="3094"/>
      <c r="BF154" s="3094"/>
      <c r="BG154" s="3094"/>
      <c r="BH154" s="3094"/>
      <c r="BI154" s="3094"/>
      <c r="BJ154" s="3094"/>
      <c r="BK154" s="3094"/>
      <c r="BL154" s="3094"/>
      <c r="BM154" s="3094"/>
      <c r="BN154" s="3094"/>
    </row>
    <row r="155" spans="1:66" ht="11.25" customHeight="1">
      <c r="A155" s="3559"/>
      <c r="B155" s="3094"/>
      <c r="C155" s="3094"/>
      <c r="D155" s="3094"/>
      <c r="E155" s="3094"/>
      <c r="F155" s="3094"/>
      <c r="G155" s="3094"/>
      <c r="H155" s="3094"/>
      <c r="I155" s="3094"/>
      <c r="J155" s="3094"/>
      <c r="K155" s="3560"/>
      <c r="L155" s="3560"/>
      <c r="M155" s="3560"/>
      <c r="N155" s="3094"/>
      <c r="O155" s="3094"/>
      <c r="P155" s="3094"/>
      <c r="Q155" s="3094"/>
      <c r="R155" s="3094"/>
      <c r="S155" s="3094"/>
      <c r="T155" s="3094"/>
      <c r="U155" s="3094"/>
      <c r="V155" s="3094"/>
      <c r="W155" s="3094"/>
      <c r="X155" s="3094"/>
      <c r="Y155" s="3094"/>
      <c r="Z155" s="3094"/>
      <c r="AA155" s="3094"/>
      <c r="AB155" s="3094"/>
      <c r="AC155" s="3094"/>
      <c r="AD155" s="3094"/>
      <c r="AE155" s="3094"/>
      <c r="AF155" s="3094"/>
      <c r="AG155" s="3094"/>
      <c r="AH155" s="3094"/>
      <c r="AI155" s="3094"/>
      <c r="AJ155" s="3094"/>
      <c r="AK155" s="3094"/>
      <c r="AL155" s="3094"/>
      <c r="AM155" s="3094"/>
      <c r="AN155" s="3094"/>
      <c r="AO155" s="3094"/>
      <c r="AP155" s="3094"/>
      <c r="AQ155" s="3094"/>
      <c r="AR155" s="3560"/>
      <c r="AS155" s="3560"/>
      <c r="AT155" s="3560"/>
      <c r="AU155" s="3094"/>
      <c r="AV155" s="3094"/>
      <c r="AW155" s="3094"/>
      <c r="AX155" s="3094"/>
      <c r="AY155" s="3094"/>
      <c r="AZ155" s="3094"/>
      <c r="BA155" s="3094"/>
      <c r="BB155" s="3094"/>
      <c r="BC155" s="3094"/>
      <c r="BD155" s="3094"/>
      <c r="BE155" s="3094"/>
      <c r="BF155" s="3094"/>
      <c r="BG155" s="3094"/>
      <c r="BH155" s="3094"/>
      <c r="BI155" s="3094"/>
      <c r="BJ155" s="3094"/>
      <c r="BK155" s="3094"/>
      <c r="BL155" s="3094"/>
      <c r="BM155" s="3094"/>
      <c r="BN155" s="3094"/>
    </row>
    <row r="156" spans="1:66" ht="11.25" customHeight="1">
      <c r="A156" s="3559"/>
      <c r="B156" s="3094"/>
      <c r="C156" s="3094"/>
      <c r="D156" s="3094"/>
      <c r="E156" s="3094"/>
      <c r="F156" s="3094"/>
      <c r="G156" s="3094"/>
      <c r="H156" s="3094"/>
      <c r="I156" s="3094"/>
      <c r="J156" s="3094"/>
      <c r="K156" s="3560"/>
      <c r="L156" s="3560"/>
      <c r="M156" s="3560"/>
      <c r="N156" s="3094"/>
      <c r="O156" s="3094"/>
      <c r="P156" s="3094"/>
      <c r="Q156" s="3094"/>
      <c r="R156" s="3094"/>
      <c r="S156" s="3094"/>
      <c r="T156" s="3094"/>
      <c r="U156" s="3094"/>
      <c r="V156" s="3094"/>
      <c r="W156" s="3094"/>
      <c r="X156" s="3094"/>
      <c r="Y156" s="3094"/>
      <c r="Z156" s="3094"/>
      <c r="AA156" s="3094"/>
      <c r="AB156" s="3094"/>
      <c r="AC156" s="3094"/>
      <c r="AD156" s="3094"/>
      <c r="AE156" s="3094"/>
      <c r="AF156" s="3094"/>
      <c r="AG156" s="3094"/>
      <c r="AH156" s="3094"/>
      <c r="AI156" s="3094"/>
      <c r="AJ156" s="3094"/>
      <c r="AK156" s="3094"/>
      <c r="AL156" s="3094"/>
      <c r="AM156" s="3094"/>
      <c r="AN156" s="3094"/>
      <c r="AO156" s="3094"/>
      <c r="AP156" s="3094"/>
      <c r="AQ156" s="3094"/>
      <c r="AR156" s="3560"/>
      <c r="AS156" s="3560"/>
      <c r="AT156" s="3560"/>
      <c r="AU156" s="3094"/>
      <c r="AV156" s="3094"/>
      <c r="AW156" s="3094"/>
      <c r="AX156" s="3094"/>
      <c r="AY156" s="3094"/>
      <c r="AZ156" s="3094"/>
      <c r="BA156" s="3094"/>
      <c r="BB156" s="3094"/>
      <c r="BC156" s="3094"/>
      <c r="BD156" s="3094"/>
      <c r="BE156" s="3094"/>
      <c r="BF156" s="3094"/>
      <c r="BG156" s="3094"/>
      <c r="BH156" s="3094"/>
      <c r="BI156" s="3094"/>
      <c r="BJ156" s="3094"/>
      <c r="BK156" s="3094"/>
      <c r="BL156" s="3094"/>
      <c r="BM156" s="3094"/>
      <c r="BN156" s="3094"/>
    </row>
    <row r="157" spans="1:66" ht="11.25" customHeight="1">
      <c r="A157" s="3559"/>
      <c r="B157" s="3094"/>
      <c r="C157" s="3094"/>
      <c r="D157" s="3094"/>
      <c r="E157" s="3094"/>
      <c r="F157" s="3094"/>
      <c r="G157" s="3094"/>
      <c r="H157" s="3094"/>
      <c r="I157" s="3094"/>
      <c r="J157" s="3094"/>
      <c r="K157" s="3560"/>
      <c r="L157" s="3560"/>
      <c r="M157" s="3560"/>
      <c r="N157" s="3094"/>
      <c r="O157" s="3094"/>
      <c r="P157" s="3094"/>
      <c r="Q157" s="3094"/>
      <c r="R157" s="3094"/>
      <c r="S157" s="3094"/>
      <c r="T157" s="3094"/>
      <c r="U157" s="3094"/>
      <c r="V157" s="3094"/>
      <c r="W157" s="3094"/>
      <c r="X157" s="3094"/>
      <c r="Y157" s="3094"/>
      <c r="Z157" s="3094"/>
      <c r="AA157" s="3094"/>
      <c r="AB157" s="3094"/>
      <c r="AC157" s="3094"/>
      <c r="AD157" s="3094"/>
      <c r="AE157" s="3094"/>
      <c r="AF157" s="3094"/>
      <c r="AG157" s="3094"/>
      <c r="AH157" s="3094"/>
      <c r="AI157" s="3094"/>
      <c r="AJ157" s="3094"/>
      <c r="AK157" s="3094"/>
      <c r="AL157" s="3094"/>
      <c r="AM157" s="3094"/>
      <c r="AN157" s="3094"/>
      <c r="AO157" s="3094"/>
      <c r="AP157" s="3094"/>
      <c r="AQ157" s="3094"/>
      <c r="AR157" s="3560"/>
      <c r="AS157" s="3560"/>
      <c r="AT157" s="3560"/>
      <c r="AU157" s="3094"/>
      <c r="AV157" s="3094"/>
      <c r="AW157" s="3094"/>
      <c r="AX157" s="3094"/>
      <c r="AY157" s="3094"/>
      <c r="AZ157" s="3094"/>
      <c r="BA157" s="3094"/>
      <c r="BB157" s="3094"/>
      <c r="BC157" s="3094"/>
      <c r="BD157" s="3094"/>
      <c r="BE157" s="3094"/>
      <c r="BF157" s="3094"/>
      <c r="BG157" s="3094"/>
      <c r="BH157" s="3094"/>
      <c r="BI157" s="3094"/>
      <c r="BJ157" s="3094"/>
      <c r="BK157" s="3094"/>
      <c r="BL157" s="3094"/>
      <c r="BM157" s="3094"/>
      <c r="BN157" s="3094"/>
    </row>
    <row r="158" spans="1:66" ht="11.25" customHeight="1">
      <c r="A158" s="3559"/>
      <c r="B158" s="3094"/>
      <c r="C158" s="3094"/>
      <c r="D158" s="3094"/>
      <c r="E158" s="3094"/>
      <c r="F158" s="3094"/>
      <c r="G158" s="3094"/>
      <c r="H158" s="3094"/>
      <c r="I158" s="3094"/>
      <c r="J158" s="3094"/>
      <c r="K158" s="3560"/>
      <c r="L158" s="3560"/>
      <c r="M158" s="3560"/>
      <c r="N158" s="3094"/>
      <c r="O158" s="3094"/>
      <c r="P158" s="3094"/>
      <c r="Q158" s="3094"/>
      <c r="R158" s="3094"/>
      <c r="S158" s="3094"/>
      <c r="T158" s="3094"/>
      <c r="U158" s="3094"/>
      <c r="V158" s="3094"/>
      <c r="W158" s="3094"/>
      <c r="X158" s="3094"/>
      <c r="Y158" s="3094"/>
      <c r="Z158" s="3094"/>
      <c r="AA158" s="3094"/>
      <c r="AB158" s="3094"/>
      <c r="AC158" s="3094"/>
      <c r="AD158" s="3094"/>
      <c r="AE158" s="3094"/>
      <c r="AF158" s="3094"/>
      <c r="AG158" s="3094"/>
      <c r="AH158" s="3094"/>
      <c r="AI158" s="3094"/>
      <c r="AJ158" s="3094"/>
      <c r="AK158" s="3094"/>
      <c r="AL158" s="3094"/>
      <c r="AM158" s="3094"/>
      <c r="AN158" s="3094"/>
      <c r="AO158" s="3094"/>
      <c r="AP158" s="3094"/>
      <c r="AQ158" s="3094"/>
      <c r="AR158" s="3560"/>
      <c r="AS158" s="3560"/>
      <c r="AT158" s="3560"/>
      <c r="AU158" s="3094"/>
      <c r="AV158" s="3094"/>
      <c r="AW158" s="3094"/>
      <c r="AX158" s="3094"/>
      <c r="AY158" s="3094"/>
      <c r="AZ158" s="3094"/>
      <c r="BA158" s="3094"/>
      <c r="BB158" s="3094"/>
      <c r="BC158" s="3094"/>
      <c r="BD158" s="3094"/>
      <c r="BE158" s="3094"/>
      <c r="BF158" s="3094"/>
      <c r="BG158" s="3094"/>
      <c r="BH158" s="3094"/>
      <c r="BI158" s="3094"/>
      <c r="BJ158" s="3094"/>
      <c r="BK158" s="3094"/>
      <c r="BL158" s="3094"/>
      <c r="BM158" s="3094"/>
      <c r="BN158" s="3094"/>
    </row>
    <row r="159" spans="1:66" ht="11.25" customHeight="1">
      <c r="A159" s="3559"/>
      <c r="B159" s="3094"/>
      <c r="C159" s="3094"/>
      <c r="D159" s="3094"/>
      <c r="E159" s="3094"/>
      <c r="F159" s="3094"/>
      <c r="G159" s="3094"/>
      <c r="H159" s="3094"/>
      <c r="I159" s="3094"/>
      <c r="J159" s="3094"/>
      <c r="K159" s="3560"/>
      <c r="L159" s="3560"/>
      <c r="M159" s="3560"/>
      <c r="N159" s="3094"/>
      <c r="O159" s="3094"/>
      <c r="P159" s="3094"/>
      <c r="Q159" s="3094"/>
      <c r="R159" s="3094"/>
      <c r="S159" s="3094"/>
      <c r="T159" s="3094"/>
      <c r="U159" s="3094"/>
      <c r="V159" s="3094"/>
      <c r="W159" s="3094"/>
      <c r="X159" s="3094"/>
      <c r="Y159" s="3094"/>
      <c r="Z159" s="3094"/>
      <c r="AA159" s="3094"/>
      <c r="AB159" s="3094"/>
      <c r="AC159" s="3094"/>
      <c r="AD159" s="3094"/>
      <c r="AE159" s="3094"/>
      <c r="AF159" s="3094"/>
      <c r="AG159" s="3094"/>
      <c r="AH159" s="3094"/>
      <c r="AI159" s="3094"/>
      <c r="AJ159" s="3094"/>
      <c r="AK159" s="3094"/>
      <c r="AL159" s="3094"/>
      <c r="AM159" s="3094"/>
      <c r="AN159" s="3094"/>
      <c r="AO159" s="3094"/>
      <c r="AP159" s="3094"/>
      <c r="AQ159" s="3094"/>
      <c r="AR159" s="3560"/>
      <c r="AS159" s="3560"/>
      <c r="AT159" s="3560"/>
      <c r="AU159" s="3094"/>
      <c r="AV159" s="3094"/>
      <c r="AW159" s="3094"/>
      <c r="AX159" s="3094"/>
      <c r="AY159" s="3094"/>
      <c r="AZ159" s="3094"/>
      <c r="BA159" s="3094"/>
      <c r="BB159" s="3094"/>
      <c r="BC159" s="3094"/>
      <c r="BD159" s="3094"/>
      <c r="BE159" s="3094"/>
      <c r="BF159" s="3094"/>
      <c r="BG159" s="3094"/>
      <c r="BH159" s="3094"/>
      <c r="BI159" s="3094"/>
      <c r="BJ159" s="3094"/>
      <c r="BK159" s="3094"/>
      <c r="BL159" s="3094"/>
      <c r="BM159" s="3094"/>
      <c r="BN159" s="3094"/>
    </row>
    <row r="160" spans="1:66" ht="11.25" customHeight="1">
      <c r="A160" s="3559"/>
      <c r="B160" s="3094"/>
      <c r="C160" s="3094"/>
      <c r="D160" s="3094"/>
      <c r="E160" s="3094"/>
      <c r="F160" s="3094"/>
      <c r="G160" s="3094"/>
      <c r="H160" s="3094"/>
      <c r="I160" s="3094"/>
      <c r="J160" s="3094"/>
      <c r="K160" s="3560"/>
      <c r="L160" s="3560"/>
      <c r="M160" s="3560"/>
      <c r="N160" s="3094"/>
      <c r="O160" s="3094"/>
      <c r="P160" s="3094"/>
      <c r="Q160" s="3094"/>
      <c r="R160" s="3094"/>
      <c r="S160" s="3094"/>
      <c r="T160" s="3094"/>
      <c r="U160" s="3094"/>
      <c r="V160" s="3094"/>
      <c r="W160" s="3094"/>
      <c r="X160" s="3094"/>
      <c r="Y160" s="3094"/>
      <c r="Z160" s="3094"/>
      <c r="AA160" s="3094"/>
      <c r="AB160" s="3094"/>
      <c r="AC160" s="3094"/>
      <c r="AD160" s="3094"/>
      <c r="AE160" s="3094"/>
      <c r="AF160" s="3094"/>
      <c r="AG160" s="3094"/>
      <c r="AH160" s="3094"/>
      <c r="AI160" s="3094"/>
      <c r="AJ160" s="3094"/>
      <c r="AK160" s="3094"/>
      <c r="AL160" s="3094"/>
      <c r="AM160" s="3094"/>
      <c r="AN160" s="3094"/>
      <c r="AO160" s="3094"/>
      <c r="AP160" s="3094"/>
      <c r="AQ160" s="3094"/>
      <c r="AR160" s="3560"/>
      <c r="AS160" s="3560"/>
      <c r="AT160" s="3560"/>
      <c r="AU160" s="3094"/>
      <c r="AV160" s="3094"/>
      <c r="AW160" s="3094"/>
      <c r="AX160" s="3094"/>
      <c r="AY160" s="3094"/>
      <c r="AZ160" s="3094"/>
      <c r="BA160" s="3094"/>
      <c r="BB160" s="3094"/>
      <c r="BC160" s="3094"/>
      <c r="BD160" s="3094"/>
      <c r="BE160" s="3094"/>
      <c r="BF160" s="3094"/>
      <c r="BG160" s="3094"/>
      <c r="BH160" s="3094"/>
      <c r="BI160" s="3094"/>
      <c r="BJ160" s="3094"/>
      <c r="BK160" s="3094"/>
      <c r="BL160" s="3094"/>
      <c r="BM160" s="3094"/>
      <c r="BN160" s="3094"/>
    </row>
    <row r="161" spans="1:66" ht="11.25" customHeight="1">
      <c r="A161" s="3559"/>
      <c r="B161" s="3094"/>
      <c r="C161" s="3094"/>
      <c r="D161" s="3094"/>
      <c r="E161" s="3094"/>
      <c r="F161" s="3094"/>
      <c r="G161" s="3094"/>
      <c r="H161" s="3094"/>
      <c r="I161" s="3094"/>
      <c r="J161" s="3094"/>
      <c r="K161" s="3560"/>
      <c r="L161" s="3560"/>
      <c r="M161" s="3560"/>
      <c r="N161" s="3094"/>
      <c r="O161" s="3094"/>
      <c r="P161" s="3094"/>
      <c r="Q161" s="3094"/>
      <c r="R161" s="3094"/>
      <c r="S161" s="3094"/>
      <c r="T161" s="3094"/>
      <c r="U161" s="3094"/>
      <c r="V161" s="3094"/>
      <c r="W161" s="3094"/>
      <c r="X161" s="3094"/>
      <c r="Y161" s="3094"/>
      <c r="Z161" s="3094"/>
      <c r="AA161" s="3094"/>
      <c r="AB161" s="3094"/>
      <c r="AC161" s="3094"/>
      <c r="AD161" s="3094"/>
      <c r="AE161" s="3094"/>
      <c r="AF161" s="3094"/>
      <c r="AG161" s="3094"/>
      <c r="AH161" s="3094"/>
      <c r="AI161" s="3094"/>
      <c r="AJ161" s="3094"/>
      <c r="AK161" s="3094"/>
      <c r="AL161" s="3094"/>
      <c r="AM161" s="3094"/>
      <c r="AN161" s="3094"/>
      <c r="AO161" s="3094"/>
      <c r="AP161" s="3094"/>
      <c r="AQ161" s="3094"/>
      <c r="AR161" s="3560"/>
      <c r="AS161" s="3560"/>
      <c r="AT161" s="3560"/>
      <c r="AU161" s="3094"/>
      <c r="AV161" s="3094"/>
      <c r="AW161" s="3094"/>
      <c r="AX161" s="3094"/>
      <c r="AY161" s="3094"/>
      <c r="AZ161" s="3094"/>
      <c r="BA161" s="3094"/>
      <c r="BB161" s="3094"/>
      <c r="BC161" s="3094"/>
      <c r="BD161" s="3094"/>
      <c r="BE161" s="3094"/>
      <c r="BF161" s="3094"/>
      <c r="BG161" s="3094"/>
      <c r="BH161" s="3094"/>
      <c r="BI161" s="3094"/>
      <c r="BJ161" s="3094"/>
      <c r="BK161" s="3094"/>
      <c r="BL161" s="3094"/>
      <c r="BM161" s="3094"/>
      <c r="BN161" s="3094"/>
    </row>
    <row r="162" spans="1:66" ht="11.25" customHeight="1">
      <c r="A162" s="3559"/>
      <c r="B162" s="3094"/>
      <c r="C162" s="3094"/>
      <c r="D162" s="3094"/>
      <c r="E162" s="3094"/>
      <c r="F162" s="3094"/>
      <c r="G162" s="3094"/>
      <c r="H162" s="3094"/>
      <c r="I162" s="3094"/>
      <c r="J162" s="3094"/>
      <c r="K162" s="3560"/>
      <c r="L162" s="3560"/>
      <c r="M162" s="3560"/>
      <c r="N162" s="3094"/>
      <c r="O162" s="3094"/>
      <c r="P162" s="3094"/>
      <c r="Q162" s="3094"/>
      <c r="R162" s="3094"/>
      <c r="S162" s="3094"/>
      <c r="T162" s="3094"/>
      <c r="U162" s="3094"/>
      <c r="V162" s="3094"/>
      <c r="W162" s="3094"/>
      <c r="X162" s="3094"/>
      <c r="Y162" s="3094"/>
      <c r="Z162" s="3094"/>
      <c r="AA162" s="3094"/>
      <c r="AB162" s="3094"/>
      <c r="AC162" s="3094"/>
      <c r="AD162" s="3094"/>
      <c r="AE162" s="3094"/>
      <c r="AF162" s="3094"/>
      <c r="AG162" s="3094"/>
      <c r="AH162" s="3094"/>
      <c r="AI162" s="3094"/>
      <c r="AJ162" s="3094"/>
      <c r="AK162" s="3094"/>
      <c r="AL162" s="3094"/>
      <c r="AM162" s="3094"/>
      <c r="AN162" s="3094"/>
      <c r="AO162" s="3094"/>
      <c r="AP162" s="3094"/>
      <c r="AQ162" s="3094"/>
      <c r="AR162" s="3560"/>
      <c r="AS162" s="3560"/>
      <c r="AT162" s="3560"/>
      <c r="AU162" s="3094"/>
      <c r="AV162" s="3094"/>
      <c r="AW162" s="3094"/>
      <c r="AX162" s="3094"/>
      <c r="AY162" s="3094"/>
      <c r="AZ162" s="3094"/>
      <c r="BA162" s="3094"/>
      <c r="BB162" s="3094"/>
      <c r="BC162" s="3094"/>
      <c r="BD162" s="3094"/>
      <c r="BE162" s="3094"/>
      <c r="BF162" s="3094"/>
      <c r="BG162" s="3094"/>
      <c r="BH162" s="3094"/>
      <c r="BI162" s="3094"/>
      <c r="BJ162" s="3094"/>
      <c r="BK162" s="3094"/>
      <c r="BL162" s="3094"/>
      <c r="BM162" s="3094"/>
      <c r="BN162" s="3094"/>
    </row>
    <row r="163" spans="1:66" ht="11.25" customHeight="1">
      <c r="A163" s="3559"/>
      <c r="B163" s="3094"/>
      <c r="C163" s="3094"/>
      <c r="D163" s="3094"/>
      <c r="E163" s="3094"/>
      <c r="F163" s="3094"/>
      <c r="G163" s="3094"/>
      <c r="H163" s="3094"/>
      <c r="I163" s="3094"/>
      <c r="J163" s="3094"/>
      <c r="K163" s="3560"/>
      <c r="L163" s="3560"/>
      <c r="M163" s="3560"/>
      <c r="N163" s="3094"/>
      <c r="O163" s="3094"/>
      <c r="P163" s="3094"/>
      <c r="Q163" s="3094"/>
      <c r="R163" s="3094"/>
      <c r="S163" s="3094"/>
      <c r="T163" s="3094"/>
      <c r="U163" s="3094"/>
      <c r="V163" s="3094"/>
      <c r="W163" s="3094"/>
      <c r="X163" s="3094"/>
      <c r="Y163" s="3094"/>
      <c r="Z163" s="3094"/>
      <c r="AA163" s="3094"/>
      <c r="AB163" s="3094"/>
      <c r="AC163" s="3094"/>
      <c r="AD163" s="3094"/>
      <c r="AE163" s="3094"/>
      <c r="AF163" s="3094"/>
      <c r="AG163" s="3094"/>
      <c r="AH163" s="3094"/>
      <c r="AI163" s="3094"/>
      <c r="AJ163" s="3094"/>
      <c r="AK163" s="3094"/>
      <c r="AL163" s="3094"/>
      <c r="AM163" s="3094"/>
      <c r="AN163" s="3094"/>
      <c r="AO163" s="3094"/>
      <c r="AP163" s="3094"/>
      <c r="AQ163" s="3094"/>
      <c r="AR163" s="3560"/>
      <c r="AS163" s="3560"/>
      <c r="AT163" s="3560"/>
      <c r="AU163" s="3094"/>
      <c r="AV163" s="3094"/>
      <c r="AW163" s="3094"/>
      <c r="AX163" s="3094"/>
      <c r="AY163" s="3094"/>
      <c r="AZ163" s="3094"/>
      <c r="BA163" s="3094"/>
      <c r="BB163" s="3094"/>
      <c r="BC163" s="3094"/>
      <c r="BD163" s="3094"/>
      <c r="BE163" s="3094"/>
      <c r="BF163" s="3094"/>
      <c r="BG163" s="3094"/>
      <c r="BH163" s="3094"/>
      <c r="BI163" s="3094"/>
      <c r="BJ163" s="3094"/>
      <c r="BK163" s="3094"/>
      <c r="BL163" s="3094"/>
      <c r="BM163" s="3094"/>
      <c r="BN163" s="3094"/>
    </row>
    <row r="164" spans="1:66" ht="11.25" customHeight="1">
      <c r="A164" s="3559"/>
      <c r="B164" s="3094"/>
      <c r="C164" s="3094"/>
      <c r="D164" s="3094"/>
      <c r="E164" s="3094"/>
      <c r="F164" s="3094"/>
      <c r="G164" s="3094"/>
      <c r="H164" s="3094"/>
      <c r="I164" s="3094"/>
      <c r="J164" s="3094"/>
      <c r="K164" s="3560"/>
      <c r="L164" s="3560"/>
      <c r="M164" s="3560"/>
      <c r="N164" s="3094"/>
      <c r="O164" s="3094"/>
      <c r="P164" s="3094"/>
      <c r="Q164" s="3094"/>
      <c r="R164" s="3094"/>
      <c r="S164" s="3094"/>
      <c r="T164" s="3094"/>
      <c r="U164" s="3094"/>
      <c r="V164" s="3094"/>
      <c r="W164" s="3094"/>
      <c r="X164" s="3094"/>
      <c r="Y164" s="3094"/>
      <c r="Z164" s="3094"/>
      <c r="AA164" s="3094"/>
      <c r="AB164" s="3094"/>
      <c r="AC164" s="3094"/>
      <c r="AD164" s="3094"/>
      <c r="AE164" s="3094"/>
      <c r="AF164" s="3094"/>
      <c r="AG164" s="3094"/>
      <c r="AH164" s="3094"/>
      <c r="AI164" s="3094"/>
      <c r="AJ164" s="3094"/>
      <c r="AK164" s="3094"/>
      <c r="AL164" s="3094"/>
      <c r="AM164" s="3094"/>
      <c r="AN164" s="3094"/>
      <c r="AO164" s="3094"/>
      <c r="AP164" s="3094"/>
      <c r="AQ164" s="3094"/>
      <c r="AR164" s="3560"/>
      <c r="AS164" s="3560"/>
      <c r="AT164" s="3560"/>
      <c r="AU164" s="3094"/>
      <c r="AV164" s="3094"/>
      <c r="AW164" s="3094"/>
      <c r="AX164" s="3094"/>
      <c r="AY164" s="3094"/>
      <c r="AZ164" s="3094"/>
      <c r="BA164" s="3094"/>
      <c r="BB164" s="3094"/>
      <c r="BC164" s="3094"/>
      <c r="BD164" s="3094"/>
      <c r="BE164" s="3094"/>
      <c r="BF164" s="3094"/>
      <c r="BG164" s="3094"/>
      <c r="BH164" s="3094"/>
      <c r="BI164" s="3094"/>
      <c r="BJ164" s="3094"/>
      <c r="BK164" s="3094"/>
      <c r="BL164" s="3094"/>
      <c r="BM164" s="3094"/>
      <c r="BN164" s="3094"/>
    </row>
    <row r="165" spans="1:66" ht="11.25" customHeight="1">
      <c r="A165" s="3559"/>
      <c r="B165" s="3094"/>
      <c r="C165" s="3094"/>
      <c r="D165" s="3094"/>
      <c r="E165" s="3094"/>
      <c r="F165" s="3094"/>
      <c r="G165" s="3094"/>
      <c r="H165" s="3094"/>
      <c r="I165" s="3094"/>
      <c r="J165" s="3094"/>
      <c r="K165" s="3560"/>
      <c r="L165" s="3560"/>
      <c r="M165" s="3560"/>
      <c r="N165" s="3094"/>
      <c r="O165" s="3094"/>
      <c r="P165" s="3094"/>
      <c r="Q165" s="3094"/>
      <c r="R165" s="3094"/>
      <c r="S165" s="3094"/>
      <c r="T165" s="3094"/>
      <c r="U165" s="3094"/>
      <c r="V165" s="3094"/>
      <c r="W165" s="3094"/>
      <c r="X165" s="3094"/>
      <c r="Y165" s="3094"/>
      <c r="Z165" s="3094"/>
      <c r="AA165" s="3094"/>
      <c r="AB165" s="3094"/>
      <c r="AC165" s="3094"/>
      <c r="AD165" s="3094"/>
      <c r="AE165" s="3094"/>
      <c r="AF165" s="3094"/>
      <c r="AG165" s="3094"/>
      <c r="AH165" s="3094"/>
      <c r="AI165" s="3094"/>
      <c r="AJ165" s="3094"/>
      <c r="AK165" s="3094"/>
      <c r="AL165" s="3094"/>
      <c r="AM165" s="3094"/>
      <c r="AN165" s="3094"/>
      <c r="AO165" s="3094"/>
      <c r="AP165" s="3094"/>
      <c r="AQ165" s="3094"/>
      <c r="AR165" s="3560"/>
      <c r="AS165" s="3560"/>
      <c r="AT165" s="3560"/>
      <c r="AU165" s="3094"/>
      <c r="AV165" s="3094"/>
      <c r="AW165" s="3094"/>
      <c r="AX165" s="3094"/>
      <c r="AY165" s="3094"/>
      <c r="AZ165" s="3094"/>
      <c r="BA165" s="3094"/>
      <c r="BB165" s="3094"/>
      <c r="BC165" s="3094"/>
      <c r="BD165" s="3094"/>
      <c r="BE165" s="3094"/>
      <c r="BF165" s="3094"/>
      <c r="BG165" s="3094"/>
      <c r="BH165" s="3094"/>
      <c r="BI165" s="3094"/>
      <c r="BJ165" s="3094"/>
      <c r="BK165" s="3094"/>
      <c r="BL165" s="3094"/>
      <c r="BM165" s="3094"/>
      <c r="BN165" s="3094"/>
    </row>
    <row r="166" spans="1:66" ht="11.25" customHeight="1">
      <c r="A166" s="3559"/>
      <c r="B166" s="3094"/>
      <c r="C166" s="3094"/>
      <c r="D166" s="3094"/>
      <c r="E166" s="3094"/>
      <c r="F166" s="3094"/>
      <c r="G166" s="3094"/>
      <c r="H166" s="3094"/>
      <c r="I166" s="3094"/>
      <c r="J166" s="3094"/>
      <c r="K166" s="3560"/>
      <c r="L166" s="3560"/>
      <c r="M166" s="3560"/>
      <c r="N166" s="3094"/>
      <c r="O166" s="3094"/>
      <c r="P166" s="3094"/>
      <c r="Q166" s="3094"/>
      <c r="R166" s="3094"/>
      <c r="S166" s="3094"/>
      <c r="T166" s="3094"/>
      <c r="U166" s="3094"/>
      <c r="V166" s="3094"/>
      <c r="W166" s="3094"/>
      <c r="X166" s="3094"/>
      <c r="Y166" s="3094"/>
      <c r="Z166" s="3094"/>
      <c r="AA166" s="3094"/>
      <c r="AB166" s="3094"/>
      <c r="AC166" s="3094"/>
      <c r="AD166" s="3094"/>
      <c r="AE166" s="3094"/>
      <c r="AF166" s="3094"/>
      <c r="AG166" s="3094"/>
      <c r="AH166" s="3094"/>
      <c r="AI166" s="3094"/>
      <c r="AJ166" s="3094"/>
      <c r="AK166" s="3094"/>
      <c r="AL166" s="3094"/>
      <c r="AM166" s="3094"/>
      <c r="AN166" s="3094"/>
      <c r="AO166" s="3094"/>
      <c r="AP166" s="3094"/>
      <c r="AQ166" s="3094"/>
      <c r="AR166" s="3560"/>
      <c r="AS166" s="3560"/>
      <c r="AT166" s="3560"/>
      <c r="AU166" s="3094"/>
      <c r="AV166" s="3094"/>
      <c r="AW166" s="3094"/>
      <c r="AX166" s="3094"/>
      <c r="AY166" s="3094"/>
      <c r="AZ166" s="3094"/>
      <c r="BA166" s="3094"/>
      <c r="BB166" s="3094"/>
      <c r="BC166" s="3094"/>
      <c r="BD166" s="3094"/>
      <c r="BE166" s="3094"/>
      <c r="BF166" s="3094"/>
      <c r="BG166" s="3094"/>
      <c r="BH166" s="3094"/>
      <c r="BI166" s="3094"/>
      <c r="BJ166" s="3094"/>
      <c r="BK166" s="3094"/>
      <c r="BL166" s="3094"/>
      <c r="BM166" s="3094"/>
      <c r="BN166" s="3094"/>
    </row>
    <row r="167" spans="1:66" ht="11.25" customHeight="1">
      <c r="A167" s="3559"/>
      <c r="B167" s="3094"/>
      <c r="C167" s="3094"/>
      <c r="D167" s="3094"/>
      <c r="E167" s="3094"/>
      <c r="F167" s="3094"/>
      <c r="G167" s="3094"/>
      <c r="H167" s="3094"/>
      <c r="I167" s="3094"/>
      <c r="J167" s="3094"/>
      <c r="K167" s="3560"/>
      <c r="L167" s="3560"/>
      <c r="M167" s="3560"/>
      <c r="N167" s="3094"/>
      <c r="O167" s="3094"/>
      <c r="P167" s="3094"/>
      <c r="Q167" s="3094"/>
      <c r="R167" s="3094"/>
      <c r="S167" s="3094"/>
      <c r="T167" s="3094"/>
      <c r="U167" s="3094"/>
      <c r="V167" s="3094"/>
      <c r="W167" s="3094"/>
      <c r="X167" s="3094"/>
      <c r="Y167" s="3094"/>
      <c r="Z167" s="3094"/>
      <c r="AA167" s="3094"/>
      <c r="AB167" s="3094"/>
      <c r="AC167" s="3094"/>
      <c r="AD167" s="3094"/>
      <c r="AE167" s="3094"/>
      <c r="AF167" s="3094"/>
      <c r="AG167" s="3094"/>
      <c r="AH167" s="3094"/>
      <c r="AI167" s="3094"/>
      <c r="AJ167" s="3094"/>
      <c r="AK167" s="3094"/>
      <c r="AL167" s="3094"/>
      <c r="AM167" s="3094"/>
      <c r="AN167" s="3094"/>
      <c r="AO167" s="3094"/>
      <c r="AP167" s="3094"/>
      <c r="AQ167" s="3094"/>
      <c r="AR167" s="3560"/>
      <c r="AS167" s="3560"/>
      <c r="AT167" s="3560"/>
      <c r="AU167" s="3094"/>
      <c r="AV167" s="3094"/>
      <c r="AW167" s="3094"/>
      <c r="AX167" s="3094"/>
      <c r="AY167" s="3094"/>
      <c r="AZ167" s="3094"/>
      <c r="BA167" s="3094"/>
      <c r="BB167" s="3094"/>
      <c r="BC167" s="3094"/>
      <c r="BD167" s="3094"/>
      <c r="BE167" s="3094"/>
      <c r="BF167" s="3094"/>
      <c r="BG167" s="3094"/>
      <c r="BH167" s="3094"/>
      <c r="BI167" s="3094"/>
      <c r="BJ167" s="3094"/>
      <c r="BK167" s="3094"/>
      <c r="BL167" s="3094"/>
      <c r="BM167" s="3094"/>
      <c r="BN167" s="3094"/>
    </row>
    <row r="168" spans="1:66" ht="11.25" customHeight="1">
      <c r="A168" s="3559"/>
      <c r="B168" s="3094"/>
      <c r="C168" s="3094"/>
      <c r="D168" s="3094"/>
      <c r="E168" s="3094"/>
      <c r="F168" s="3094"/>
      <c r="G168" s="3094"/>
      <c r="H168" s="3094"/>
      <c r="I168" s="3094"/>
      <c r="J168" s="3094"/>
      <c r="K168" s="3560"/>
      <c r="L168" s="3560"/>
      <c r="M168" s="3560"/>
      <c r="N168" s="3094"/>
      <c r="O168" s="3094"/>
      <c r="P168" s="3094"/>
      <c r="Q168" s="3094"/>
      <c r="R168" s="3094"/>
      <c r="S168" s="3094"/>
      <c r="T168" s="3094"/>
      <c r="U168" s="3094"/>
      <c r="V168" s="3094"/>
      <c r="W168" s="3094"/>
      <c r="X168" s="3094"/>
      <c r="Y168" s="3094"/>
      <c r="Z168" s="3094"/>
      <c r="AA168" s="3094"/>
      <c r="AB168" s="3094"/>
      <c r="AC168" s="3094"/>
      <c r="AD168" s="3094"/>
      <c r="AE168" s="3094"/>
      <c r="AF168" s="3094"/>
      <c r="AG168" s="3094"/>
      <c r="AH168" s="3094"/>
      <c r="AI168" s="3094"/>
      <c r="AJ168" s="3094"/>
      <c r="AK168" s="3094"/>
      <c r="AL168" s="3094"/>
      <c r="AM168" s="3094"/>
      <c r="AN168" s="3094"/>
      <c r="AO168" s="3094"/>
      <c r="AP168" s="3094"/>
      <c r="AQ168" s="3094"/>
      <c r="AR168" s="3560"/>
      <c r="AS168" s="3560"/>
      <c r="AT168" s="3560"/>
      <c r="AU168" s="3094"/>
      <c r="AV168" s="3094"/>
      <c r="AW168" s="3094"/>
      <c r="AX168" s="3094"/>
      <c r="AY168" s="3094"/>
      <c r="AZ168" s="3094"/>
      <c r="BA168" s="3094"/>
      <c r="BB168" s="3094"/>
      <c r="BC168" s="3094"/>
      <c r="BD168" s="3094"/>
      <c r="BE168" s="3094"/>
      <c r="BF168" s="3094"/>
      <c r="BG168" s="3094"/>
      <c r="BH168" s="3094"/>
      <c r="BI168" s="3094"/>
      <c r="BJ168" s="3094"/>
      <c r="BK168" s="3094"/>
      <c r="BL168" s="3094"/>
      <c r="BM168" s="3094"/>
      <c r="BN168" s="3094"/>
    </row>
    <row r="169" spans="1:66" ht="11.25" customHeight="1">
      <c r="A169" s="3559"/>
      <c r="B169" s="3094"/>
      <c r="C169" s="3094"/>
      <c r="D169" s="3094"/>
      <c r="E169" s="3094"/>
      <c r="F169" s="3094"/>
      <c r="G169" s="3094"/>
      <c r="H169" s="3094"/>
      <c r="I169" s="3094"/>
      <c r="J169" s="3094"/>
      <c r="K169" s="3560"/>
      <c r="L169" s="3560"/>
      <c r="M169" s="3560"/>
      <c r="N169" s="3094"/>
      <c r="O169" s="3094"/>
      <c r="P169" s="3094"/>
      <c r="Q169" s="3094"/>
      <c r="R169" s="3094"/>
      <c r="S169" s="3094"/>
      <c r="T169" s="3094"/>
      <c r="U169" s="3094"/>
      <c r="V169" s="3094"/>
      <c r="W169" s="3094"/>
      <c r="X169" s="3094"/>
      <c r="Y169" s="3094"/>
      <c r="Z169" s="3094"/>
      <c r="AA169" s="3094"/>
      <c r="AB169" s="3094"/>
      <c r="AC169" s="3094"/>
      <c r="AD169" s="3094"/>
      <c r="AE169" s="3094"/>
      <c r="AF169" s="3094"/>
      <c r="AG169" s="3094"/>
      <c r="AH169" s="3094"/>
      <c r="AI169" s="3094"/>
      <c r="AJ169" s="3094"/>
      <c r="AK169" s="3094"/>
      <c r="AL169" s="3094"/>
      <c r="AM169" s="3094"/>
      <c r="AN169" s="3094"/>
      <c r="AO169" s="3094"/>
      <c r="AP169" s="3094"/>
      <c r="AQ169" s="3094"/>
      <c r="AR169" s="3560"/>
      <c r="AS169" s="3560"/>
      <c r="AT169" s="3560"/>
      <c r="AU169" s="3094"/>
      <c r="AV169" s="3094"/>
      <c r="AW169" s="3094"/>
      <c r="AX169" s="3094"/>
      <c r="AY169" s="3094"/>
      <c r="AZ169" s="3094"/>
      <c r="BA169" s="3094"/>
      <c r="BB169" s="3094"/>
      <c r="BC169" s="3094"/>
      <c r="BD169" s="3094"/>
      <c r="BE169" s="3094"/>
      <c r="BF169" s="3094"/>
      <c r="BG169" s="3094"/>
      <c r="BH169" s="3094"/>
      <c r="BI169" s="3094"/>
      <c r="BJ169" s="3094"/>
      <c r="BK169" s="3094"/>
      <c r="BL169" s="3094"/>
      <c r="BM169" s="3094"/>
      <c r="BN169" s="3094"/>
    </row>
    <row r="170" spans="1:66" ht="11.25" customHeight="1">
      <c r="A170" s="3559"/>
      <c r="B170" s="3094"/>
      <c r="C170" s="3094"/>
      <c r="D170" s="3094"/>
      <c r="E170" s="3094"/>
      <c r="F170" s="3094"/>
      <c r="G170" s="3094"/>
      <c r="H170" s="3094"/>
      <c r="I170" s="3094"/>
      <c r="J170" s="3094"/>
      <c r="K170" s="3560"/>
      <c r="L170" s="3560"/>
      <c r="M170" s="3560"/>
      <c r="N170" s="3094"/>
      <c r="O170" s="3094"/>
      <c r="P170" s="3094"/>
      <c r="Q170" s="3094"/>
      <c r="R170" s="3094"/>
      <c r="S170" s="3094"/>
      <c r="T170" s="3094"/>
      <c r="U170" s="3094"/>
      <c r="V170" s="3094"/>
      <c r="W170" s="3094"/>
      <c r="X170" s="3094"/>
      <c r="Y170" s="3094"/>
      <c r="Z170" s="3094"/>
      <c r="AA170" s="3094"/>
      <c r="AB170" s="3094"/>
      <c r="AC170" s="3094"/>
      <c r="AD170" s="3094"/>
      <c r="AE170" s="3094"/>
      <c r="AF170" s="3094"/>
      <c r="AG170" s="3094"/>
      <c r="AH170" s="3094"/>
      <c r="AI170" s="3094"/>
      <c r="AJ170" s="3094"/>
      <c r="AK170" s="3094"/>
      <c r="AL170" s="3094"/>
      <c r="AM170" s="3094"/>
      <c r="AN170" s="3094"/>
      <c r="AO170" s="3094"/>
      <c r="AP170" s="3094"/>
      <c r="AQ170" s="3094"/>
      <c r="AR170" s="3560"/>
      <c r="AS170" s="3560"/>
      <c r="AT170" s="3560"/>
      <c r="AU170" s="3094"/>
      <c r="AV170" s="3094"/>
      <c r="AW170" s="3094"/>
      <c r="AX170" s="3094"/>
      <c r="AY170" s="3094"/>
      <c r="AZ170" s="3094"/>
      <c r="BA170" s="3094"/>
      <c r="BB170" s="3094"/>
      <c r="BC170" s="3094"/>
      <c r="BD170" s="3094"/>
      <c r="BE170" s="3094"/>
      <c r="BF170" s="3094"/>
      <c r="BG170" s="3094"/>
      <c r="BH170" s="3094"/>
      <c r="BI170" s="3094"/>
      <c r="BJ170" s="3094"/>
      <c r="BK170" s="3094"/>
      <c r="BL170" s="3094"/>
      <c r="BM170" s="3094"/>
      <c r="BN170" s="3094"/>
    </row>
    <row r="171" spans="1:66" ht="11.25" customHeight="1">
      <c r="A171" s="3559"/>
      <c r="B171" s="3094"/>
      <c r="C171" s="3094"/>
      <c r="D171" s="3094"/>
      <c r="E171" s="3094"/>
      <c r="F171" s="3094"/>
      <c r="G171" s="3094"/>
      <c r="H171" s="3094"/>
      <c r="I171" s="3094"/>
      <c r="J171" s="3094"/>
      <c r="K171" s="3560"/>
      <c r="L171" s="3560"/>
      <c r="M171" s="3560"/>
      <c r="N171" s="3094"/>
      <c r="O171" s="3094"/>
      <c r="P171" s="3094"/>
      <c r="Q171" s="3094"/>
      <c r="R171" s="3094"/>
      <c r="S171" s="3094"/>
      <c r="T171" s="3094"/>
      <c r="U171" s="3094"/>
      <c r="V171" s="3094"/>
      <c r="W171" s="3094"/>
      <c r="X171" s="3094"/>
      <c r="Y171" s="3094"/>
      <c r="Z171" s="3094"/>
      <c r="AA171" s="3094"/>
      <c r="AB171" s="3094"/>
      <c r="AC171" s="3094"/>
      <c r="AD171" s="3094"/>
      <c r="AE171" s="3094"/>
      <c r="AF171" s="3094"/>
      <c r="AG171" s="3094"/>
      <c r="AH171" s="3094"/>
      <c r="AI171" s="3094"/>
      <c r="AJ171" s="3094"/>
      <c r="AK171" s="3094"/>
      <c r="AL171" s="3094"/>
      <c r="AM171" s="3094"/>
      <c r="AN171" s="3094"/>
      <c r="AO171" s="3094"/>
      <c r="AP171" s="3094"/>
      <c r="AQ171" s="3094"/>
      <c r="AR171" s="3560"/>
      <c r="AS171" s="3560"/>
      <c r="AT171" s="3560"/>
      <c r="AU171" s="3094"/>
      <c r="AV171" s="3094"/>
      <c r="AW171" s="3094"/>
      <c r="AX171" s="3094"/>
      <c r="AY171" s="3094"/>
      <c r="AZ171" s="3094"/>
      <c r="BA171" s="3094"/>
      <c r="BB171" s="3094"/>
      <c r="BC171" s="3094"/>
      <c r="BD171" s="3094"/>
      <c r="BE171" s="3094"/>
      <c r="BF171" s="3094"/>
      <c r="BG171" s="3094"/>
      <c r="BH171" s="3094"/>
      <c r="BI171" s="3094"/>
      <c r="BJ171" s="3094"/>
      <c r="BK171" s="3094"/>
      <c r="BL171" s="3094"/>
      <c r="BM171" s="3094"/>
      <c r="BN171" s="3094"/>
    </row>
    <row r="172" spans="1:66" ht="11.25" customHeight="1">
      <c r="A172" s="3559"/>
      <c r="B172" s="3094"/>
      <c r="C172" s="3094"/>
      <c r="D172" s="3094"/>
      <c r="E172" s="3094"/>
      <c r="F172" s="3094"/>
      <c r="G172" s="3094"/>
      <c r="H172" s="3094"/>
      <c r="I172" s="3094"/>
      <c r="J172" s="3094"/>
      <c r="K172" s="3560"/>
      <c r="L172" s="3560"/>
      <c r="M172" s="3560"/>
      <c r="N172" s="3094"/>
      <c r="O172" s="3094"/>
      <c r="P172" s="3094"/>
      <c r="Q172" s="3094"/>
      <c r="R172" s="3094"/>
      <c r="S172" s="3094"/>
      <c r="T172" s="3094"/>
      <c r="U172" s="3094"/>
      <c r="V172" s="3094"/>
      <c r="W172" s="3094"/>
      <c r="X172" s="3094"/>
      <c r="Y172" s="3094"/>
      <c r="Z172" s="3094"/>
      <c r="AA172" s="3094"/>
      <c r="AB172" s="3094"/>
      <c r="AC172" s="3094"/>
      <c r="AD172" s="3094"/>
      <c r="AE172" s="3094"/>
      <c r="AF172" s="3094"/>
      <c r="AG172" s="3094"/>
      <c r="AH172" s="3094"/>
      <c r="AI172" s="3094"/>
      <c r="AJ172" s="3094"/>
      <c r="AK172" s="3094"/>
      <c r="AL172" s="3094"/>
      <c r="AM172" s="3094"/>
      <c r="AN172" s="3094"/>
      <c r="AO172" s="3094"/>
      <c r="AP172" s="3094"/>
      <c r="AQ172" s="3094"/>
      <c r="AR172" s="3560"/>
      <c r="AS172" s="3560"/>
      <c r="AT172" s="3560"/>
      <c r="AU172" s="3094"/>
      <c r="AV172" s="3094"/>
      <c r="AW172" s="3094"/>
      <c r="AX172" s="3094"/>
      <c r="AY172" s="3094"/>
      <c r="AZ172" s="3094"/>
      <c r="BA172" s="3094"/>
      <c r="BB172" s="3094"/>
      <c r="BC172" s="3094"/>
      <c r="BD172" s="3094"/>
      <c r="BE172" s="3094"/>
      <c r="BF172" s="3094"/>
      <c r="BG172" s="3094"/>
      <c r="BH172" s="3094"/>
      <c r="BI172" s="3094"/>
      <c r="BJ172" s="3094"/>
      <c r="BK172" s="3094"/>
      <c r="BL172" s="3094"/>
      <c r="BM172" s="3094"/>
      <c r="BN172" s="3094"/>
    </row>
    <row r="173" spans="1:66" ht="11.25" customHeight="1">
      <c r="A173" s="3559"/>
      <c r="B173" s="3094"/>
      <c r="C173" s="3094"/>
      <c r="D173" s="3094"/>
      <c r="E173" s="3094"/>
      <c r="F173" s="3094"/>
      <c r="G173" s="3094"/>
      <c r="H173" s="3094"/>
      <c r="I173" s="3094"/>
      <c r="J173" s="3094"/>
      <c r="K173" s="3560"/>
      <c r="L173" s="3560"/>
      <c r="M173" s="3560"/>
      <c r="N173" s="3094"/>
      <c r="O173" s="3094"/>
      <c r="P173" s="3094"/>
      <c r="Q173" s="3094"/>
      <c r="R173" s="3094"/>
      <c r="S173" s="3094"/>
      <c r="T173" s="3094"/>
      <c r="U173" s="3094"/>
      <c r="V173" s="3094"/>
      <c r="W173" s="3094"/>
      <c r="X173" s="3094"/>
      <c r="Y173" s="3094"/>
      <c r="Z173" s="3094"/>
      <c r="AA173" s="3094"/>
      <c r="AB173" s="3094"/>
      <c r="AC173" s="3094"/>
      <c r="AD173" s="3094"/>
      <c r="AE173" s="3094"/>
      <c r="AF173" s="3094"/>
      <c r="AG173" s="3094"/>
      <c r="AH173" s="3094"/>
      <c r="AI173" s="3094"/>
      <c r="AJ173" s="3094"/>
      <c r="AK173" s="3094"/>
      <c r="AL173" s="3094"/>
      <c r="AM173" s="3094"/>
      <c r="AN173" s="3094"/>
      <c r="AO173" s="3094"/>
      <c r="AP173" s="3094"/>
      <c r="AQ173" s="3094"/>
      <c r="AR173" s="3560"/>
      <c r="AS173" s="3560"/>
      <c r="AT173" s="3560"/>
      <c r="AU173" s="3094"/>
      <c r="AV173" s="3094"/>
      <c r="AW173" s="3094"/>
      <c r="AX173" s="3094"/>
      <c r="AY173" s="3094"/>
      <c r="AZ173" s="3094"/>
      <c r="BA173" s="3094"/>
      <c r="BB173" s="3094"/>
      <c r="BC173" s="3094"/>
      <c r="BD173" s="3094"/>
      <c r="BE173" s="3094"/>
      <c r="BF173" s="3094"/>
      <c r="BG173" s="3094"/>
      <c r="BH173" s="3094"/>
      <c r="BI173" s="3094"/>
      <c r="BJ173" s="3094"/>
      <c r="BK173" s="3094"/>
      <c r="BL173" s="3094"/>
      <c r="BM173" s="3094"/>
      <c r="BN173" s="3094"/>
    </row>
    <row r="174" spans="1:66" ht="11.25" customHeight="1">
      <c r="A174" s="3559"/>
      <c r="B174" s="3094"/>
      <c r="C174" s="3094"/>
      <c r="D174" s="3094"/>
      <c r="E174" s="3094"/>
      <c r="F174" s="3094"/>
      <c r="G174" s="3094"/>
      <c r="H174" s="3094"/>
      <c r="I174" s="3094"/>
      <c r="J174" s="3094"/>
      <c r="K174" s="3560"/>
      <c r="L174" s="3560"/>
      <c r="M174" s="3560"/>
      <c r="N174" s="3094"/>
      <c r="O174" s="3094"/>
      <c r="P174" s="3094"/>
      <c r="Q174" s="3094"/>
      <c r="R174" s="3094"/>
      <c r="S174" s="3094"/>
      <c r="T174" s="3094"/>
      <c r="U174" s="3094"/>
      <c r="V174" s="3094"/>
      <c r="W174" s="3094"/>
      <c r="X174" s="3094"/>
      <c r="Y174" s="3094"/>
      <c r="Z174" s="3094"/>
      <c r="AA174" s="3094"/>
      <c r="AB174" s="3094"/>
      <c r="AC174" s="3094"/>
      <c r="AD174" s="3094"/>
      <c r="AE174" s="3094"/>
      <c r="AF174" s="3094"/>
      <c r="AG174" s="3094"/>
      <c r="AH174" s="3094"/>
      <c r="AI174" s="3094"/>
      <c r="AJ174" s="3094"/>
      <c r="AK174" s="3094"/>
      <c r="AL174" s="3094"/>
      <c r="AM174" s="3094"/>
      <c r="AN174" s="3094"/>
      <c r="AO174" s="3094"/>
      <c r="AP174" s="3094"/>
      <c r="AQ174" s="3094"/>
      <c r="AR174" s="3560"/>
      <c r="AS174" s="3560"/>
      <c r="AT174" s="3560"/>
      <c r="AU174" s="3094"/>
      <c r="AV174" s="3094"/>
      <c r="AW174" s="3094"/>
      <c r="AX174" s="3094"/>
      <c r="AY174" s="3094"/>
      <c r="AZ174" s="3094"/>
      <c r="BA174" s="3094"/>
      <c r="BB174" s="3094"/>
      <c r="BC174" s="3094"/>
      <c r="BD174" s="3094"/>
      <c r="BE174" s="3094"/>
      <c r="BF174" s="3094"/>
      <c r="BG174" s="3094"/>
      <c r="BH174" s="3094"/>
      <c r="BI174" s="3094"/>
      <c r="BJ174" s="3094"/>
      <c r="BK174" s="3094"/>
      <c r="BL174" s="3094"/>
      <c r="BM174" s="3094"/>
      <c r="BN174" s="3094"/>
    </row>
    <row r="175" spans="1:66" ht="11.25" customHeight="1">
      <c r="A175" s="3559"/>
      <c r="B175" s="3094"/>
      <c r="C175" s="3094"/>
      <c r="D175" s="3094"/>
      <c r="E175" s="3094"/>
      <c r="F175" s="3094"/>
      <c r="G175" s="3094"/>
      <c r="H175" s="3094"/>
      <c r="I175" s="3094"/>
      <c r="J175" s="3094"/>
      <c r="K175" s="3560"/>
      <c r="L175" s="3560"/>
      <c r="M175" s="3560"/>
      <c r="N175" s="3094"/>
      <c r="O175" s="3094"/>
      <c r="P175" s="3094"/>
      <c r="Q175" s="3094"/>
      <c r="R175" s="3094"/>
      <c r="S175" s="3094"/>
      <c r="T175" s="3094"/>
      <c r="U175" s="3094"/>
      <c r="V175" s="3094"/>
      <c r="W175" s="3094"/>
      <c r="X175" s="3094"/>
      <c r="Y175" s="3094"/>
      <c r="Z175" s="3094"/>
      <c r="AA175" s="3094"/>
      <c r="AB175" s="3094"/>
      <c r="AC175" s="3094"/>
      <c r="AD175" s="3094"/>
      <c r="AE175" s="3094"/>
      <c r="AF175" s="3094"/>
      <c r="AG175" s="3094"/>
      <c r="AH175" s="3094"/>
      <c r="AI175" s="3094"/>
      <c r="AJ175" s="3094"/>
      <c r="AK175" s="3094"/>
      <c r="AL175" s="3094"/>
      <c r="AM175" s="3094"/>
      <c r="AN175" s="3094"/>
      <c r="AO175" s="3094"/>
      <c r="AP175" s="3094"/>
      <c r="AQ175" s="3094"/>
      <c r="AR175" s="3560"/>
      <c r="AS175" s="3560"/>
      <c r="AT175" s="3560"/>
      <c r="AU175" s="3094"/>
      <c r="AV175" s="3094"/>
      <c r="AW175" s="3094"/>
      <c r="AX175" s="3094"/>
      <c r="AY175" s="3094"/>
      <c r="AZ175" s="3094"/>
      <c r="BA175" s="3094"/>
      <c r="BB175" s="3094"/>
      <c r="BC175" s="3094"/>
      <c r="BD175" s="3094"/>
      <c r="BE175" s="3094"/>
      <c r="BF175" s="3094"/>
      <c r="BG175" s="3094"/>
      <c r="BH175" s="3094"/>
      <c r="BI175" s="3094"/>
      <c r="BJ175" s="3094"/>
      <c r="BK175" s="3094"/>
      <c r="BL175" s="3094"/>
      <c r="BM175" s="3094"/>
      <c r="BN175" s="3094"/>
    </row>
    <row r="176" spans="1:66" ht="11.25" customHeight="1">
      <c r="A176" s="3559"/>
      <c r="B176" s="3094"/>
      <c r="C176" s="3094"/>
      <c r="D176" s="3094"/>
      <c r="E176" s="3094"/>
      <c r="F176" s="3094"/>
      <c r="G176" s="3094"/>
      <c r="H176" s="3094"/>
      <c r="I176" s="3094"/>
      <c r="J176" s="3094"/>
      <c r="K176" s="3560"/>
      <c r="L176" s="3560"/>
      <c r="M176" s="3560"/>
      <c r="N176" s="3094"/>
      <c r="O176" s="3094"/>
      <c r="P176" s="3094"/>
      <c r="Q176" s="3094"/>
      <c r="R176" s="3094"/>
      <c r="S176" s="3094"/>
      <c r="T176" s="3094"/>
      <c r="U176" s="3094"/>
      <c r="V176" s="3094"/>
      <c r="W176" s="3094"/>
      <c r="X176" s="3094"/>
      <c r="Y176" s="3094"/>
      <c r="Z176" s="3094"/>
      <c r="AA176" s="3094"/>
      <c r="AB176" s="3094"/>
      <c r="AC176" s="3094"/>
      <c r="AD176" s="3094"/>
      <c r="AE176" s="3094"/>
      <c r="AF176" s="3094"/>
      <c r="AG176" s="3094"/>
      <c r="AH176" s="3094"/>
      <c r="AI176" s="3094"/>
      <c r="AJ176" s="3094"/>
      <c r="AK176" s="3094"/>
      <c r="AL176" s="3094"/>
      <c r="AM176" s="3094"/>
      <c r="AN176" s="3094"/>
      <c r="AO176" s="3094"/>
      <c r="AP176" s="3094"/>
      <c r="AQ176" s="3094"/>
      <c r="AR176" s="3560"/>
      <c r="AS176" s="3560"/>
      <c r="AT176" s="3560"/>
      <c r="AU176" s="3094"/>
      <c r="AV176" s="3094"/>
      <c r="AW176" s="3094"/>
      <c r="AX176" s="3094"/>
      <c r="AY176" s="3094"/>
      <c r="AZ176" s="3094"/>
      <c r="BA176" s="3094"/>
      <c r="BB176" s="3094"/>
      <c r="BC176" s="3094"/>
      <c r="BD176" s="3094"/>
      <c r="BE176" s="3094"/>
      <c r="BF176" s="3094"/>
      <c r="BG176" s="3094"/>
      <c r="BH176" s="3094"/>
      <c r="BI176" s="3094"/>
      <c r="BJ176" s="3094"/>
      <c r="BK176" s="3094"/>
      <c r="BL176" s="3094"/>
      <c r="BM176" s="3094"/>
      <c r="BN176" s="3094"/>
    </row>
    <row r="177" spans="1:66" ht="11.25" customHeight="1">
      <c r="A177" s="3559"/>
      <c r="B177" s="3094"/>
      <c r="C177" s="3094"/>
      <c r="D177" s="3094"/>
      <c r="E177" s="3094"/>
      <c r="F177" s="3094"/>
      <c r="G177" s="3094"/>
      <c r="H177" s="3094"/>
      <c r="I177" s="3094"/>
      <c r="J177" s="3094"/>
      <c r="K177" s="3560"/>
      <c r="L177" s="3560"/>
      <c r="M177" s="3560"/>
      <c r="N177" s="3094"/>
      <c r="O177" s="3094"/>
      <c r="P177" s="3094"/>
      <c r="Q177" s="3094"/>
      <c r="R177" s="3094"/>
      <c r="S177" s="3094"/>
      <c r="T177" s="3094"/>
      <c r="U177" s="3094"/>
      <c r="V177" s="3094"/>
      <c r="W177" s="3094"/>
      <c r="X177" s="3094"/>
      <c r="Y177" s="3094"/>
      <c r="Z177" s="3094"/>
      <c r="AA177" s="3094"/>
      <c r="AB177" s="3094"/>
      <c r="AC177" s="3094"/>
      <c r="AD177" s="3094"/>
      <c r="AE177" s="3094"/>
      <c r="AF177" s="3094"/>
      <c r="AG177" s="3094"/>
      <c r="AH177" s="3094"/>
      <c r="AI177" s="3094"/>
      <c r="AJ177" s="3094"/>
      <c r="AK177" s="3094"/>
      <c r="AL177" s="3094"/>
      <c r="AM177" s="3094"/>
      <c r="AN177" s="3094"/>
      <c r="AO177" s="3094"/>
      <c r="AP177" s="3094"/>
      <c r="AQ177" s="3094"/>
      <c r="AR177" s="3560"/>
      <c r="AS177" s="3560"/>
      <c r="AT177" s="3560"/>
      <c r="AU177" s="3094"/>
      <c r="AV177" s="3094"/>
      <c r="AW177" s="3094"/>
      <c r="AX177" s="3094"/>
      <c r="AY177" s="3094"/>
      <c r="AZ177" s="3094"/>
      <c r="BA177" s="3094"/>
      <c r="BB177" s="3094"/>
      <c r="BC177" s="3094"/>
      <c r="BD177" s="3094"/>
      <c r="BE177" s="3094"/>
      <c r="BF177" s="3094"/>
      <c r="BG177" s="3094"/>
      <c r="BH177" s="3094"/>
      <c r="BI177" s="3094"/>
      <c r="BJ177" s="3094"/>
      <c r="BK177" s="3094"/>
      <c r="BL177" s="3094"/>
      <c r="BM177" s="3094"/>
      <c r="BN177" s="3094"/>
    </row>
    <row r="178" spans="1:66" ht="11.25" customHeight="1">
      <c r="A178" s="3559"/>
      <c r="B178" s="3094"/>
      <c r="C178" s="3094"/>
      <c r="D178" s="3094"/>
      <c r="E178" s="3094"/>
      <c r="F178" s="3094"/>
      <c r="G178" s="3094"/>
      <c r="H178" s="3094"/>
      <c r="I178" s="3094"/>
      <c r="J178" s="3094"/>
      <c r="K178" s="3560"/>
      <c r="L178" s="3560"/>
      <c r="M178" s="3560"/>
      <c r="N178" s="3094"/>
      <c r="O178" s="3094"/>
      <c r="P178" s="3094"/>
      <c r="Q178" s="3094"/>
      <c r="R178" s="3094"/>
      <c r="S178" s="3094"/>
      <c r="T178" s="3094"/>
      <c r="U178" s="3094"/>
      <c r="V178" s="3094"/>
      <c r="W178" s="3094"/>
      <c r="X178" s="3094"/>
      <c r="Y178" s="3094"/>
      <c r="Z178" s="3094"/>
      <c r="AA178" s="3094"/>
      <c r="AB178" s="3094"/>
      <c r="AC178" s="3094"/>
      <c r="AD178" s="3094"/>
      <c r="AE178" s="3094"/>
      <c r="AF178" s="3094"/>
      <c r="AG178" s="3094"/>
      <c r="AH178" s="3094"/>
      <c r="AI178" s="3094"/>
      <c r="AJ178" s="3094"/>
      <c r="AK178" s="3094"/>
      <c r="AL178" s="3094"/>
      <c r="AM178" s="3094"/>
      <c r="AN178" s="3094"/>
      <c r="AO178" s="3094"/>
      <c r="AP178" s="3094"/>
      <c r="AQ178" s="3094"/>
      <c r="AR178" s="3560"/>
      <c r="AS178" s="3560"/>
      <c r="AT178" s="3560"/>
      <c r="AU178" s="3094"/>
      <c r="AV178" s="3094"/>
      <c r="AW178" s="3094"/>
      <c r="AX178" s="3094"/>
      <c r="AY178" s="3094"/>
      <c r="AZ178" s="3094"/>
      <c r="BA178" s="3094"/>
      <c r="BB178" s="3094"/>
      <c r="BC178" s="3094"/>
      <c r="BD178" s="3094"/>
      <c r="BE178" s="3094"/>
      <c r="BF178" s="3094"/>
      <c r="BG178" s="3094"/>
      <c r="BH178" s="3094"/>
      <c r="BI178" s="3094"/>
      <c r="BJ178" s="3094"/>
      <c r="BK178" s="3094"/>
      <c r="BL178" s="3094"/>
      <c r="BM178" s="3094"/>
      <c r="BN178" s="3094"/>
    </row>
    <row r="179" spans="1:66" ht="11.25" customHeight="1">
      <c r="A179" s="3559"/>
      <c r="B179" s="3094"/>
      <c r="C179" s="3094"/>
      <c r="D179" s="3094"/>
      <c r="E179" s="3094"/>
      <c r="F179" s="3094"/>
      <c r="G179" s="3094"/>
      <c r="H179" s="3094"/>
      <c r="I179" s="3094"/>
      <c r="J179" s="3094"/>
      <c r="K179" s="3560"/>
      <c r="L179" s="3560"/>
      <c r="M179" s="3560"/>
      <c r="N179" s="3094"/>
      <c r="O179" s="3094"/>
      <c r="P179" s="3094"/>
      <c r="Q179" s="3094"/>
      <c r="R179" s="3094"/>
      <c r="S179" s="3094"/>
      <c r="T179" s="3094"/>
      <c r="U179" s="3094"/>
      <c r="V179" s="3094"/>
      <c r="W179" s="3094"/>
      <c r="X179" s="3094"/>
      <c r="Y179" s="3094"/>
      <c r="Z179" s="3094"/>
      <c r="AA179" s="3094"/>
      <c r="AB179" s="3094"/>
      <c r="AC179" s="3094"/>
      <c r="AD179" s="3094"/>
      <c r="AE179" s="3094"/>
      <c r="AF179" s="3094"/>
      <c r="AG179" s="3094"/>
      <c r="AH179" s="3094"/>
      <c r="AI179" s="3094"/>
      <c r="AJ179" s="3094"/>
      <c r="AK179" s="3094"/>
      <c r="AL179" s="3094"/>
      <c r="AM179" s="3094"/>
      <c r="AN179" s="3094"/>
      <c r="AO179" s="3094"/>
      <c r="AP179" s="3094"/>
      <c r="AQ179" s="3094"/>
      <c r="AR179" s="3560"/>
      <c r="AS179" s="3560"/>
      <c r="AT179" s="3560"/>
      <c r="AU179" s="3094"/>
      <c r="AV179" s="3094"/>
      <c r="AW179" s="3094"/>
      <c r="AX179" s="3094"/>
      <c r="AY179" s="3094"/>
      <c r="AZ179" s="3094"/>
      <c r="BA179" s="3094"/>
      <c r="BB179" s="3094"/>
      <c r="BC179" s="3094"/>
      <c r="BD179" s="3094"/>
      <c r="BE179" s="3094"/>
      <c r="BF179" s="3094"/>
      <c r="BG179" s="3094"/>
      <c r="BH179" s="3094"/>
      <c r="BI179" s="3094"/>
      <c r="BJ179" s="3094"/>
      <c r="BK179" s="3094"/>
      <c r="BL179" s="3094"/>
      <c r="BM179" s="3094"/>
      <c r="BN179" s="3094"/>
    </row>
    <row r="180" spans="1:66" ht="11.25" customHeight="1">
      <c r="A180" s="3559"/>
      <c r="B180" s="3094"/>
      <c r="C180" s="3094"/>
      <c r="D180" s="3094"/>
      <c r="E180" s="3094"/>
      <c r="F180" s="3094"/>
      <c r="G180" s="3094"/>
      <c r="H180" s="3094"/>
      <c r="I180" s="3094"/>
      <c r="J180" s="3094"/>
      <c r="K180" s="3560"/>
      <c r="L180" s="3560"/>
      <c r="M180" s="3560"/>
      <c r="N180" s="3094"/>
      <c r="O180" s="3094"/>
      <c r="P180" s="3094"/>
      <c r="Q180" s="3094"/>
      <c r="R180" s="3094"/>
      <c r="S180" s="3094"/>
      <c r="T180" s="3094"/>
      <c r="U180" s="3094"/>
      <c r="V180" s="3094"/>
      <c r="W180" s="3094"/>
      <c r="X180" s="3094"/>
      <c r="Y180" s="3094"/>
      <c r="Z180" s="3094"/>
      <c r="AA180" s="3094"/>
      <c r="AB180" s="3094"/>
      <c r="AC180" s="3094"/>
      <c r="AD180" s="3094"/>
      <c r="AE180" s="3094"/>
      <c r="AF180" s="3094"/>
      <c r="AG180" s="3094"/>
      <c r="AH180" s="3094"/>
      <c r="AI180" s="3094"/>
      <c r="AJ180" s="3094"/>
      <c r="AK180" s="3094"/>
      <c r="AL180" s="3094"/>
      <c r="AM180" s="3094"/>
      <c r="AN180" s="3094"/>
      <c r="AO180" s="3094"/>
      <c r="AP180" s="3094"/>
      <c r="AQ180" s="3094"/>
      <c r="AR180" s="3560"/>
      <c r="AS180" s="3560"/>
      <c r="AT180" s="3560"/>
      <c r="AU180" s="3094"/>
      <c r="AV180" s="3094"/>
      <c r="AW180" s="3094"/>
      <c r="AX180" s="3094"/>
      <c r="AY180" s="3094"/>
      <c r="AZ180" s="3094"/>
      <c r="BA180" s="3094"/>
      <c r="BB180" s="3094"/>
      <c r="BC180" s="3094"/>
      <c r="BD180" s="3094"/>
      <c r="BE180" s="3094"/>
      <c r="BF180" s="3094"/>
      <c r="BG180" s="3094"/>
      <c r="BH180" s="3094"/>
      <c r="BI180" s="3094"/>
      <c r="BJ180" s="3094"/>
      <c r="BK180" s="3094"/>
      <c r="BL180" s="3094"/>
      <c r="BM180" s="3094"/>
      <c r="BN180" s="3094"/>
    </row>
    <row r="181" spans="1:66" ht="11.25" customHeight="1">
      <c r="A181" s="3559"/>
      <c r="B181" s="3094"/>
      <c r="C181" s="3094"/>
      <c r="D181" s="3094"/>
      <c r="E181" s="3094"/>
      <c r="F181" s="3094"/>
      <c r="G181" s="3094"/>
      <c r="H181" s="3094"/>
      <c r="I181" s="3094"/>
      <c r="J181" s="3094"/>
      <c r="K181" s="3560"/>
      <c r="L181" s="3560"/>
      <c r="M181" s="3560"/>
      <c r="N181" s="3094"/>
      <c r="O181" s="3094"/>
      <c r="P181" s="3094"/>
      <c r="Q181" s="3094"/>
      <c r="R181" s="3094"/>
      <c r="S181" s="3094"/>
      <c r="T181" s="3094"/>
      <c r="U181" s="3094"/>
      <c r="V181" s="3094"/>
      <c r="W181" s="3094"/>
      <c r="X181" s="3094"/>
      <c r="Y181" s="3094"/>
      <c r="Z181" s="3094"/>
      <c r="AA181" s="3094"/>
      <c r="AB181" s="3094"/>
      <c r="AC181" s="3094"/>
      <c r="AD181" s="3094"/>
      <c r="AE181" s="3094"/>
      <c r="AF181" s="3094"/>
      <c r="AG181" s="3094"/>
      <c r="AH181" s="3094"/>
      <c r="AI181" s="3094"/>
      <c r="AJ181" s="3094"/>
      <c r="AK181" s="3094"/>
      <c r="AL181" s="3094"/>
      <c r="AM181" s="3094"/>
      <c r="AN181" s="3094"/>
      <c r="AO181" s="3094"/>
      <c r="AP181" s="3094"/>
      <c r="AQ181" s="3094"/>
      <c r="AR181" s="3560"/>
      <c r="AS181" s="3560"/>
      <c r="AT181" s="3560"/>
      <c r="AU181" s="3094"/>
      <c r="AV181" s="3094"/>
      <c r="AW181" s="3094"/>
      <c r="AX181" s="3094"/>
      <c r="AY181" s="3094"/>
      <c r="AZ181" s="3094"/>
      <c r="BA181" s="3094"/>
      <c r="BB181" s="3094"/>
      <c r="BC181" s="3094"/>
      <c r="BD181" s="3094"/>
      <c r="BE181" s="3094"/>
      <c r="BF181" s="3094"/>
      <c r="BG181" s="3094"/>
      <c r="BH181" s="3094"/>
      <c r="BI181" s="3094"/>
      <c r="BJ181" s="3094"/>
      <c r="BK181" s="3094"/>
      <c r="BL181" s="3094"/>
      <c r="BM181" s="3094"/>
      <c r="BN181" s="3094"/>
    </row>
    <row r="182" spans="1:66" ht="11.25" customHeight="1">
      <c r="A182" s="3559"/>
      <c r="B182" s="3094"/>
      <c r="C182" s="3094"/>
      <c r="D182" s="3094"/>
      <c r="E182" s="3094"/>
      <c r="F182" s="3094"/>
      <c r="G182" s="3094"/>
      <c r="H182" s="3094"/>
      <c r="I182" s="3094"/>
      <c r="J182" s="3094"/>
      <c r="K182" s="3560"/>
      <c r="L182" s="3560"/>
      <c r="M182" s="3560"/>
      <c r="N182" s="3094"/>
      <c r="O182" s="3094"/>
      <c r="P182" s="3094"/>
      <c r="Q182" s="3094"/>
      <c r="R182" s="3094"/>
      <c r="S182" s="3094"/>
      <c r="T182" s="3094"/>
      <c r="U182" s="3094"/>
      <c r="V182" s="3094"/>
      <c r="W182" s="3094"/>
      <c r="X182" s="3094"/>
      <c r="Y182" s="3094"/>
      <c r="Z182" s="3094"/>
      <c r="AA182" s="3094"/>
      <c r="AB182" s="3094"/>
      <c r="AC182" s="3094"/>
      <c r="AD182" s="3094"/>
      <c r="AE182" s="3094"/>
      <c r="AF182" s="3094"/>
      <c r="AG182" s="3094"/>
      <c r="AH182" s="3094"/>
      <c r="AI182" s="3094"/>
      <c r="AJ182" s="3094"/>
      <c r="AK182" s="3094"/>
      <c r="AL182" s="3094"/>
      <c r="AM182" s="3094"/>
      <c r="AN182" s="3094"/>
      <c r="AO182" s="3094"/>
      <c r="AP182" s="3094"/>
      <c r="AQ182" s="3094"/>
      <c r="AR182" s="3560"/>
      <c r="AS182" s="3560"/>
      <c r="AT182" s="3560"/>
      <c r="AU182" s="3094"/>
      <c r="AV182" s="3094"/>
      <c r="AW182" s="3094"/>
      <c r="AX182" s="3094"/>
      <c r="AY182" s="3094"/>
      <c r="AZ182" s="3094"/>
      <c r="BA182" s="3094"/>
      <c r="BB182" s="3094"/>
      <c r="BC182" s="3094"/>
      <c r="BD182" s="3094"/>
      <c r="BE182" s="3094"/>
      <c r="BF182" s="3094"/>
      <c r="BG182" s="3094"/>
      <c r="BH182" s="3094"/>
      <c r="BI182" s="3094"/>
      <c r="BJ182" s="3094"/>
      <c r="BK182" s="3094"/>
      <c r="BL182" s="3094"/>
      <c r="BM182" s="3094"/>
      <c r="BN182" s="3094"/>
    </row>
    <row r="183" spans="1:66" ht="11.25" customHeight="1">
      <c r="A183" s="3559"/>
      <c r="B183" s="3094"/>
      <c r="C183" s="3094"/>
      <c r="D183" s="3094"/>
      <c r="E183" s="3094"/>
      <c r="F183" s="3094"/>
      <c r="G183" s="3094"/>
      <c r="H183" s="3094"/>
      <c r="I183" s="3094"/>
      <c r="J183" s="3094"/>
      <c r="K183" s="3560"/>
      <c r="L183" s="3560"/>
      <c r="M183" s="3560"/>
      <c r="N183" s="3094"/>
      <c r="O183" s="3094"/>
      <c r="P183" s="3094"/>
      <c r="Q183" s="3094"/>
      <c r="R183" s="3094"/>
      <c r="S183" s="3094"/>
      <c r="T183" s="3094"/>
      <c r="U183" s="3094"/>
      <c r="V183" s="3094"/>
      <c r="W183" s="3094"/>
      <c r="X183" s="3094"/>
      <c r="Y183" s="3094"/>
      <c r="Z183" s="3094"/>
      <c r="AA183" s="3094"/>
      <c r="AB183" s="3094"/>
      <c r="AC183" s="3094"/>
      <c r="AD183" s="3094"/>
      <c r="AE183" s="3094"/>
      <c r="AF183" s="3094"/>
      <c r="AG183" s="3094"/>
      <c r="AH183" s="3094"/>
      <c r="AI183" s="3094"/>
      <c r="AJ183" s="3094"/>
      <c r="AK183" s="3094"/>
      <c r="AL183" s="3094"/>
      <c r="AM183" s="3094"/>
      <c r="AN183" s="3094"/>
      <c r="AO183" s="3094"/>
      <c r="AP183" s="3094"/>
      <c r="AQ183" s="3094"/>
      <c r="AR183" s="3560"/>
      <c r="AS183" s="3560"/>
      <c r="AT183" s="3560"/>
      <c r="AU183" s="3094"/>
      <c r="AV183" s="3094"/>
      <c r="AW183" s="3094"/>
      <c r="AX183" s="3094"/>
      <c r="AY183" s="3094"/>
      <c r="AZ183" s="3094"/>
      <c r="BA183" s="3094"/>
      <c r="BB183" s="3094"/>
      <c r="BC183" s="3094"/>
      <c r="BD183" s="3094"/>
      <c r="BE183" s="3094"/>
      <c r="BF183" s="3094"/>
      <c r="BG183" s="3094"/>
      <c r="BH183" s="3094"/>
      <c r="BI183" s="3094"/>
      <c r="BJ183" s="3094"/>
      <c r="BK183" s="3094"/>
      <c r="BL183" s="3094"/>
      <c r="BM183" s="3094"/>
      <c r="BN183" s="3094"/>
    </row>
    <row r="184" spans="1:66" ht="11.25" customHeight="1">
      <c r="A184" s="3559"/>
      <c r="B184" s="3094"/>
      <c r="C184" s="3094"/>
      <c r="D184" s="3094"/>
      <c r="E184" s="3094"/>
      <c r="F184" s="3094"/>
      <c r="G184" s="3094"/>
      <c r="H184" s="3094"/>
      <c r="I184" s="3094"/>
      <c r="J184" s="3094"/>
      <c r="K184" s="3560"/>
      <c r="L184" s="3560"/>
      <c r="M184" s="3560"/>
      <c r="N184" s="3094"/>
      <c r="O184" s="3094"/>
      <c r="P184" s="3094"/>
      <c r="Q184" s="3094"/>
      <c r="R184" s="3094"/>
      <c r="S184" s="3094"/>
      <c r="T184" s="3094"/>
      <c r="U184" s="3094"/>
      <c r="V184" s="3094"/>
      <c r="W184" s="3094"/>
      <c r="X184" s="3094"/>
      <c r="Y184" s="3094"/>
      <c r="Z184" s="3094"/>
      <c r="AA184" s="3094"/>
      <c r="AB184" s="3094"/>
      <c r="AC184" s="3094"/>
      <c r="AD184" s="3094"/>
      <c r="AE184" s="3094"/>
      <c r="AF184" s="3094"/>
      <c r="AG184" s="3094"/>
      <c r="AH184" s="3094"/>
      <c r="AI184" s="3094"/>
      <c r="AJ184" s="3094"/>
      <c r="AK184" s="3094"/>
      <c r="AL184" s="3094"/>
      <c r="AM184" s="3094"/>
      <c r="AN184" s="3094"/>
      <c r="AO184" s="3094"/>
      <c r="AP184" s="3094"/>
      <c r="AQ184" s="3094"/>
      <c r="AR184" s="3560"/>
      <c r="AS184" s="3560"/>
      <c r="AT184" s="3560"/>
      <c r="AU184" s="3094"/>
      <c r="AV184" s="3094"/>
      <c r="AW184" s="3094"/>
      <c r="AX184" s="3094"/>
      <c r="AY184" s="3094"/>
      <c r="AZ184" s="3094"/>
      <c r="BA184" s="3094"/>
      <c r="BB184" s="3094"/>
      <c r="BC184" s="3094"/>
      <c r="BD184" s="3094"/>
      <c r="BE184" s="3094"/>
      <c r="BF184" s="3094"/>
      <c r="BG184" s="3094"/>
      <c r="BH184" s="3094"/>
      <c r="BI184" s="3094"/>
      <c r="BJ184" s="3094"/>
      <c r="BK184" s="3094"/>
      <c r="BL184" s="3094"/>
      <c r="BM184" s="3094"/>
      <c r="BN184" s="3094"/>
    </row>
    <row r="185" spans="1:66" ht="11.25" customHeight="1">
      <c r="A185" s="3559"/>
      <c r="B185" s="3094"/>
      <c r="C185" s="3094"/>
      <c r="D185" s="3094"/>
      <c r="E185" s="3094"/>
      <c r="F185" s="3094"/>
      <c r="G185" s="3094"/>
      <c r="H185" s="3094"/>
      <c r="I185" s="3094"/>
      <c r="J185" s="3094"/>
      <c r="K185" s="3560"/>
      <c r="L185" s="3560"/>
      <c r="M185" s="3560"/>
      <c r="N185" s="3094"/>
      <c r="O185" s="3094"/>
      <c r="P185" s="3094"/>
      <c r="Q185" s="3094"/>
      <c r="R185" s="3094"/>
      <c r="S185" s="3094"/>
      <c r="T185" s="3094"/>
      <c r="U185" s="3094"/>
      <c r="V185" s="3094"/>
      <c r="W185" s="3094"/>
      <c r="X185" s="3094"/>
      <c r="Y185" s="3094"/>
      <c r="Z185" s="3094"/>
      <c r="AA185" s="3094"/>
      <c r="AB185" s="3094"/>
      <c r="AC185" s="3094"/>
      <c r="AD185" s="3094"/>
      <c r="AE185" s="3094"/>
      <c r="AF185" s="3094"/>
      <c r="AG185" s="3094"/>
      <c r="AH185" s="3094"/>
      <c r="AI185" s="3094"/>
      <c r="AJ185" s="3094"/>
      <c r="AK185" s="3094"/>
      <c r="AL185" s="3094"/>
      <c r="AM185" s="3094"/>
      <c r="AN185" s="3094"/>
      <c r="AO185" s="3094"/>
      <c r="AP185" s="3094"/>
      <c r="AQ185" s="3094"/>
      <c r="AR185" s="3560"/>
      <c r="AS185" s="3560"/>
      <c r="AT185" s="3560"/>
      <c r="AU185" s="3094"/>
      <c r="AV185" s="3094"/>
      <c r="AW185" s="3094"/>
      <c r="AX185" s="3094"/>
      <c r="AY185" s="3094"/>
      <c r="AZ185" s="3094"/>
      <c r="BA185" s="3094"/>
      <c r="BB185" s="3094"/>
      <c r="BC185" s="3094"/>
      <c r="BD185" s="3094"/>
      <c r="BE185" s="3094"/>
      <c r="BF185" s="3094"/>
      <c r="BG185" s="3094"/>
      <c r="BH185" s="3094"/>
      <c r="BI185" s="3094"/>
      <c r="BJ185" s="3094"/>
      <c r="BK185" s="3094"/>
      <c r="BL185" s="3094"/>
      <c r="BM185" s="3094"/>
      <c r="BN185" s="3094"/>
    </row>
    <row r="186" spans="1:66" ht="11.25" customHeight="1">
      <c r="A186" s="3559"/>
      <c r="B186" s="3094"/>
      <c r="C186" s="3094"/>
      <c r="D186" s="3094"/>
      <c r="E186" s="3094"/>
      <c r="F186" s="3094"/>
      <c r="G186" s="3094"/>
      <c r="H186" s="3094"/>
      <c r="I186" s="3094"/>
      <c r="J186" s="3094"/>
      <c r="K186" s="3560"/>
      <c r="L186" s="3560"/>
      <c r="M186" s="3560"/>
      <c r="N186" s="3094"/>
      <c r="O186" s="3094"/>
      <c r="P186" s="3094"/>
      <c r="Q186" s="3094"/>
      <c r="R186" s="3094"/>
      <c r="S186" s="3094"/>
      <c r="T186" s="3094"/>
      <c r="U186" s="3094"/>
      <c r="V186" s="3094"/>
      <c r="W186" s="3094"/>
      <c r="X186" s="3094"/>
      <c r="Y186" s="3094"/>
      <c r="Z186" s="3094"/>
      <c r="AA186" s="3094"/>
      <c r="AB186" s="3094"/>
      <c r="AC186" s="3094"/>
      <c r="AD186" s="3094"/>
      <c r="AE186" s="3094"/>
      <c r="AF186" s="3094"/>
      <c r="AG186" s="3094"/>
      <c r="AH186" s="3094"/>
      <c r="AI186" s="3094"/>
      <c r="AJ186" s="3094"/>
      <c r="AK186" s="3094"/>
      <c r="AL186" s="3094"/>
      <c r="AM186" s="3094"/>
      <c r="AN186" s="3094"/>
      <c r="AO186" s="3094"/>
      <c r="AP186" s="3094"/>
      <c r="AQ186" s="3094"/>
      <c r="AR186" s="3560"/>
      <c r="AS186" s="3560"/>
      <c r="AT186" s="3560"/>
      <c r="AU186" s="3094"/>
      <c r="AV186" s="3094"/>
      <c r="AW186" s="3094"/>
      <c r="AX186" s="3094"/>
      <c r="AY186" s="3094"/>
      <c r="AZ186" s="3094"/>
      <c r="BA186" s="3094"/>
      <c r="BB186" s="3094"/>
      <c r="BC186" s="3094"/>
      <c r="BD186" s="3094"/>
      <c r="BE186" s="3094"/>
      <c r="BF186" s="3094"/>
      <c r="BG186" s="3094"/>
      <c r="BH186" s="3094"/>
      <c r="BI186" s="3094"/>
      <c r="BJ186" s="3094"/>
      <c r="BK186" s="3094"/>
      <c r="BL186" s="3094"/>
      <c r="BM186" s="3094"/>
      <c r="BN186" s="3094"/>
    </row>
    <row r="187" spans="1:66" ht="11.25" customHeight="1">
      <c r="A187" s="3559"/>
      <c r="B187" s="3094"/>
      <c r="C187" s="3094"/>
      <c r="D187" s="3094"/>
      <c r="E187" s="3094"/>
      <c r="F187" s="3094"/>
      <c r="G187" s="3094"/>
      <c r="H187" s="3094"/>
      <c r="I187" s="3094"/>
      <c r="J187" s="3094"/>
      <c r="K187" s="3560"/>
      <c r="L187" s="3560"/>
      <c r="M187" s="3560"/>
      <c r="N187" s="3094"/>
      <c r="O187" s="3094"/>
      <c r="P187" s="3094"/>
      <c r="Q187" s="3094"/>
      <c r="R187" s="3094"/>
      <c r="S187" s="3094"/>
      <c r="T187" s="3094"/>
      <c r="U187" s="3094"/>
      <c r="V187" s="3094"/>
      <c r="W187" s="3094"/>
      <c r="X187" s="3094"/>
      <c r="Y187" s="3094"/>
      <c r="Z187" s="3094"/>
      <c r="AA187" s="3094"/>
      <c r="AB187" s="3094"/>
      <c r="AC187" s="3094"/>
      <c r="AD187" s="3094"/>
      <c r="AE187" s="3094"/>
      <c r="AF187" s="3094"/>
      <c r="AG187" s="3094"/>
      <c r="AH187" s="3094"/>
      <c r="AI187" s="3094"/>
      <c r="AJ187" s="3094"/>
      <c r="AK187" s="3094"/>
      <c r="AL187" s="3094"/>
      <c r="AM187" s="3094"/>
      <c r="AN187" s="3094"/>
      <c r="AO187" s="3094"/>
      <c r="AP187" s="3094"/>
      <c r="AQ187" s="3094"/>
      <c r="AR187" s="3560"/>
      <c r="AS187" s="3560"/>
      <c r="AT187" s="3560"/>
      <c r="AU187" s="3094"/>
      <c r="AV187" s="3094"/>
      <c r="AW187" s="3094"/>
      <c r="AX187" s="3094"/>
      <c r="AY187" s="3094"/>
      <c r="AZ187" s="3094"/>
      <c r="BA187" s="3094"/>
      <c r="BB187" s="3094"/>
      <c r="BC187" s="3094"/>
      <c r="BD187" s="3094"/>
      <c r="BE187" s="3094"/>
      <c r="BF187" s="3094"/>
      <c r="BG187" s="3094"/>
      <c r="BH187" s="3094"/>
      <c r="BI187" s="3094"/>
      <c r="BJ187" s="3094"/>
      <c r="BK187" s="3094"/>
      <c r="BL187" s="3094"/>
      <c r="BM187" s="3094"/>
      <c r="BN187" s="3094"/>
    </row>
    <row r="188" spans="1:66" ht="11.25" customHeight="1">
      <c r="A188" s="3559"/>
      <c r="B188" s="3094"/>
      <c r="C188" s="3094"/>
      <c r="D188" s="3094"/>
      <c r="E188" s="3094"/>
      <c r="F188" s="3094"/>
      <c r="G188" s="3094"/>
      <c r="H188" s="3094"/>
      <c r="I188" s="3094"/>
      <c r="J188" s="3094"/>
      <c r="K188" s="3560"/>
      <c r="L188" s="3560"/>
      <c r="M188" s="3560"/>
      <c r="N188" s="3094"/>
      <c r="O188" s="3094"/>
      <c r="P188" s="3094"/>
      <c r="Q188" s="3094"/>
      <c r="R188" s="3094"/>
      <c r="S188" s="3094"/>
      <c r="T188" s="3094"/>
      <c r="U188" s="3094"/>
      <c r="V188" s="3094"/>
      <c r="W188" s="3094"/>
      <c r="X188" s="3094"/>
      <c r="Y188" s="3094"/>
      <c r="Z188" s="3094"/>
      <c r="AA188" s="3094"/>
      <c r="AB188" s="3094"/>
      <c r="AC188" s="3094"/>
      <c r="AD188" s="3094"/>
      <c r="AE188" s="3094"/>
      <c r="AF188" s="3094"/>
      <c r="AG188" s="3094"/>
      <c r="AH188" s="3094"/>
      <c r="AI188" s="3094"/>
      <c r="AJ188" s="3094"/>
      <c r="AK188" s="3094"/>
      <c r="AL188" s="3094"/>
      <c r="AM188" s="3094"/>
      <c r="AN188" s="3094"/>
      <c r="AO188" s="3094"/>
      <c r="AP188" s="3094"/>
      <c r="AQ188" s="3094"/>
      <c r="AR188" s="3560"/>
      <c r="AS188" s="3560"/>
      <c r="AT188" s="3560"/>
      <c r="AU188" s="3094"/>
      <c r="AV188" s="3094"/>
      <c r="AW188" s="3094"/>
      <c r="AX188" s="3094"/>
      <c r="AY188" s="3094"/>
      <c r="AZ188" s="3094"/>
      <c r="BA188" s="3094"/>
      <c r="BB188" s="3094"/>
      <c r="BC188" s="3094"/>
      <c r="BD188" s="3094"/>
      <c r="BE188" s="3094"/>
      <c r="BF188" s="3094"/>
      <c r="BG188" s="3094"/>
      <c r="BH188" s="3094"/>
      <c r="BI188" s="3094"/>
      <c r="BJ188" s="3094"/>
      <c r="BK188" s="3094"/>
      <c r="BL188" s="3094"/>
      <c r="BM188" s="3094"/>
      <c r="BN188" s="3094"/>
    </row>
    <row r="189" spans="1:66" ht="11.25" customHeight="1">
      <c r="A189" s="3559"/>
      <c r="B189" s="3094"/>
      <c r="C189" s="3094"/>
      <c r="D189" s="3094"/>
      <c r="E189" s="3094"/>
      <c r="F189" s="3094"/>
      <c r="G189" s="3094"/>
      <c r="H189" s="3094"/>
      <c r="I189" s="3094"/>
      <c r="J189" s="3094"/>
      <c r="K189" s="3560"/>
      <c r="L189" s="3560"/>
      <c r="M189" s="3560"/>
      <c r="N189" s="3094"/>
      <c r="O189" s="3094"/>
      <c r="P189" s="3094"/>
      <c r="Q189" s="3094"/>
      <c r="R189" s="3094"/>
      <c r="S189" s="3094"/>
      <c r="T189" s="3094"/>
      <c r="U189" s="3094"/>
      <c r="V189" s="3094"/>
      <c r="W189" s="3094"/>
      <c r="X189" s="3094"/>
      <c r="Y189" s="3094"/>
      <c r="Z189" s="3094"/>
      <c r="AA189" s="3094"/>
      <c r="AB189" s="3094"/>
      <c r="AC189" s="3094"/>
      <c r="AD189" s="3094"/>
      <c r="AE189" s="3094"/>
      <c r="AF189" s="3094"/>
      <c r="AG189" s="3094"/>
      <c r="AH189" s="3094"/>
      <c r="AI189" s="3094"/>
      <c r="AJ189" s="3094"/>
      <c r="AK189" s="3094"/>
      <c r="AL189" s="3094"/>
      <c r="AM189" s="3094"/>
      <c r="AN189" s="3094"/>
      <c r="AO189" s="3094"/>
      <c r="AP189" s="3094"/>
      <c r="AQ189" s="3094"/>
      <c r="AR189" s="3560"/>
      <c r="AS189" s="3560"/>
      <c r="AT189" s="3560"/>
      <c r="AU189" s="3094"/>
      <c r="AV189" s="3094"/>
      <c r="AW189" s="3094"/>
      <c r="AX189" s="3094"/>
      <c r="AY189" s="3094"/>
      <c r="AZ189" s="3094"/>
      <c r="BA189" s="3094"/>
      <c r="BB189" s="3094"/>
      <c r="BC189" s="3094"/>
      <c r="BD189" s="3094"/>
      <c r="BE189" s="3094"/>
      <c r="BF189" s="3094"/>
      <c r="BG189" s="3094"/>
      <c r="BH189" s="3094"/>
      <c r="BI189" s="3094"/>
      <c r="BJ189" s="3094"/>
      <c r="BK189" s="3094"/>
      <c r="BL189" s="3094"/>
      <c r="BM189" s="3094"/>
      <c r="BN189" s="3094"/>
    </row>
    <row r="190" spans="1:66" ht="11.25" customHeight="1">
      <c r="A190" s="3559"/>
      <c r="B190" s="3094"/>
      <c r="C190" s="3094"/>
      <c r="D190" s="3094"/>
      <c r="E190" s="3094"/>
      <c r="F190" s="3094"/>
      <c r="G190" s="3094"/>
      <c r="H190" s="3094"/>
      <c r="I190" s="3094"/>
      <c r="J190" s="3094"/>
      <c r="K190" s="3560"/>
      <c r="L190" s="3560"/>
      <c r="M190" s="3560"/>
      <c r="N190" s="3094"/>
      <c r="O190" s="3094"/>
      <c r="P190" s="3094"/>
      <c r="Q190" s="3094"/>
      <c r="R190" s="3094"/>
      <c r="S190" s="3094"/>
      <c r="T190" s="3094"/>
      <c r="U190" s="3094"/>
      <c r="V190" s="3094"/>
      <c r="W190" s="3094"/>
      <c r="X190" s="3094"/>
      <c r="Y190" s="3094"/>
      <c r="Z190" s="3094"/>
      <c r="AA190" s="3094"/>
      <c r="AB190" s="3094"/>
      <c r="AC190" s="3094"/>
      <c r="AD190" s="3094"/>
      <c r="AE190" s="3094"/>
      <c r="AF190" s="3094"/>
      <c r="AG190" s="3094"/>
      <c r="AH190" s="3094"/>
      <c r="AI190" s="3094"/>
      <c r="AJ190" s="3094"/>
      <c r="AK190" s="3094"/>
      <c r="AL190" s="3094"/>
      <c r="AM190" s="3094"/>
      <c r="AN190" s="3094"/>
      <c r="AO190" s="3094"/>
      <c r="AP190" s="3094"/>
      <c r="AQ190" s="3094"/>
      <c r="AR190" s="3560"/>
      <c r="AS190" s="3560"/>
      <c r="AT190" s="3560"/>
      <c r="AU190" s="3094"/>
      <c r="AV190" s="3094"/>
      <c r="AW190" s="3094"/>
      <c r="AX190" s="3094"/>
      <c r="AY190" s="3094"/>
      <c r="AZ190" s="3094"/>
      <c r="BA190" s="3094"/>
      <c r="BB190" s="3094"/>
      <c r="BC190" s="3094"/>
      <c r="BD190" s="3094"/>
      <c r="BE190" s="3094"/>
      <c r="BF190" s="3094"/>
      <c r="BG190" s="3094"/>
      <c r="BH190" s="3094"/>
      <c r="BI190" s="3094"/>
      <c r="BJ190" s="3094"/>
      <c r="BK190" s="3094"/>
      <c r="BL190" s="3094"/>
      <c r="BM190" s="3094"/>
      <c r="BN190" s="3094"/>
    </row>
    <row r="191" spans="1:66" ht="11.25" customHeight="1">
      <c r="A191" s="3559"/>
      <c r="B191" s="3094"/>
      <c r="C191" s="3094"/>
      <c r="D191" s="3094"/>
      <c r="E191" s="3094"/>
      <c r="F191" s="3094"/>
      <c r="G191" s="3094"/>
      <c r="H191" s="3094"/>
      <c r="I191" s="3094"/>
      <c r="J191" s="3094"/>
      <c r="K191" s="3560"/>
      <c r="L191" s="3560"/>
      <c r="M191" s="3560"/>
      <c r="N191" s="3094"/>
      <c r="O191" s="3094"/>
      <c r="P191" s="3094"/>
      <c r="Q191" s="3094"/>
      <c r="R191" s="3094"/>
      <c r="S191" s="3094"/>
      <c r="T191" s="3094"/>
      <c r="U191" s="3094"/>
      <c r="V191" s="3094"/>
      <c r="W191" s="3094"/>
      <c r="X191" s="3094"/>
      <c r="Y191" s="3094"/>
      <c r="Z191" s="3094"/>
      <c r="AA191" s="3094"/>
      <c r="AB191" s="3094"/>
      <c r="AC191" s="3094"/>
      <c r="AD191" s="3094"/>
      <c r="AE191" s="3094"/>
      <c r="AF191" s="3094"/>
      <c r="AG191" s="3094"/>
      <c r="AH191" s="3094"/>
      <c r="AI191" s="3094"/>
      <c r="AJ191" s="3094"/>
      <c r="AK191" s="3094"/>
      <c r="AL191" s="3094"/>
      <c r="AM191" s="3094"/>
      <c r="AN191" s="3094"/>
      <c r="AO191" s="3094"/>
      <c r="AP191" s="3094"/>
      <c r="AQ191" s="3094"/>
      <c r="AR191" s="3560"/>
      <c r="AS191" s="3560"/>
      <c r="AT191" s="3560"/>
      <c r="AU191" s="3094"/>
      <c r="AV191" s="3094"/>
      <c r="AW191" s="3094"/>
      <c r="AX191" s="3094"/>
      <c r="AY191" s="3094"/>
      <c r="AZ191" s="3094"/>
      <c r="BA191" s="3094"/>
      <c r="BB191" s="3094"/>
      <c r="BC191" s="3094"/>
      <c r="BD191" s="3094"/>
      <c r="BE191" s="3094"/>
      <c r="BF191" s="3094"/>
      <c r="BG191" s="3094"/>
      <c r="BH191" s="3094"/>
      <c r="BI191" s="3094"/>
      <c r="BJ191" s="3094"/>
      <c r="BK191" s="3094"/>
      <c r="BL191" s="3094"/>
      <c r="BM191" s="3094"/>
      <c r="BN191" s="3094"/>
    </row>
    <row r="192" spans="1:66" ht="11.25" customHeight="1">
      <c r="A192" s="3559"/>
      <c r="B192" s="3094"/>
      <c r="C192" s="3094"/>
      <c r="D192" s="3094"/>
      <c r="E192" s="3094"/>
      <c r="F192" s="3094"/>
      <c r="G192" s="3094"/>
      <c r="H192" s="3094"/>
      <c r="I192" s="3094"/>
      <c r="J192" s="3094"/>
      <c r="K192" s="3560"/>
      <c r="L192" s="3560"/>
      <c r="M192" s="3560"/>
      <c r="N192" s="3094"/>
      <c r="O192" s="3094"/>
      <c r="P192" s="3094"/>
      <c r="Q192" s="3094"/>
      <c r="R192" s="3094"/>
      <c r="S192" s="3094"/>
      <c r="T192" s="3094"/>
      <c r="U192" s="3094"/>
      <c r="V192" s="3094"/>
      <c r="W192" s="3094"/>
      <c r="X192" s="3094"/>
      <c r="Y192" s="3094"/>
      <c r="Z192" s="3094"/>
      <c r="AA192" s="3094"/>
      <c r="AB192" s="3094"/>
      <c r="AC192" s="3094"/>
      <c r="AD192" s="3094"/>
      <c r="AE192" s="3094"/>
      <c r="AF192" s="3094"/>
      <c r="AG192" s="3094"/>
      <c r="AH192" s="3094"/>
      <c r="AI192" s="3094"/>
      <c r="AJ192" s="3094"/>
      <c r="AK192" s="3094"/>
      <c r="AL192" s="3094"/>
      <c r="AM192" s="3094"/>
      <c r="AN192" s="3094"/>
      <c r="AO192" s="3094"/>
      <c r="AP192" s="3094"/>
      <c r="AQ192" s="3094"/>
      <c r="AR192" s="3560"/>
      <c r="AS192" s="3560"/>
      <c r="AT192" s="3560"/>
      <c r="AU192" s="3094"/>
      <c r="AV192" s="3094"/>
      <c r="AW192" s="3094"/>
      <c r="AX192" s="3094"/>
      <c r="AY192" s="3094"/>
      <c r="AZ192" s="3094"/>
      <c r="BA192" s="3094"/>
      <c r="BB192" s="3094"/>
      <c r="BC192" s="3094"/>
      <c r="BD192" s="3094"/>
      <c r="BE192" s="3094"/>
      <c r="BF192" s="3094"/>
      <c r="BG192" s="3094"/>
      <c r="BH192" s="3094"/>
      <c r="BI192" s="3094"/>
      <c r="BJ192" s="3094"/>
      <c r="BK192" s="3094"/>
      <c r="BL192" s="3094"/>
      <c r="BM192" s="3094"/>
      <c r="BN192" s="3094"/>
    </row>
    <row r="193" spans="1:66" ht="11.25" customHeight="1">
      <c r="A193" s="3559"/>
      <c r="B193" s="3094"/>
      <c r="C193" s="3094"/>
      <c r="D193" s="3094"/>
      <c r="E193" s="3094"/>
      <c r="F193" s="3094"/>
      <c r="G193" s="3094"/>
      <c r="H193" s="3094"/>
      <c r="I193" s="3094"/>
      <c r="J193" s="3094"/>
      <c r="K193" s="3560"/>
      <c r="L193" s="3560"/>
      <c r="M193" s="3560"/>
      <c r="N193" s="3094"/>
      <c r="O193" s="3094"/>
      <c r="P193" s="3094"/>
      <c r="Q193" s="3094"/>
      <c r="R193" s="3094"/>
      <c r="S193" s="3094"/>
      <c r="T193" s="3094"/>
      <c r="U193" s="3094"/>
      <c r="V193" s="3094"/>
      <c r="W193" s="3094"/>
      <c r="X193" s="3094"/>
      <c r="Y193" s="3094"/>
      <c r="Z193" s="3094"/>
      <c r="AA193" s="3094"/>
      <c r="AB193" s="3094"/>
      <c r="AC193" s="3094"/>
      <c r="AD193" s="3094"/>
      <c r="AE193" s="3094"/>
      <c r="AF193" s="3094"/>
      <c r="AG193" s="3094"/>
      <c r="AH193" s="3094"/>
      <c r="AI193" s="3094"/>
      <c r="AJ193" s="3094"/>
      <c r="AK193" s="3094"/>
      <c r="AL193" s="3094"/>
      <c r="AM193" s="3094"/>
      <c r="AN193" s="3094"/>
      <c r="AO193" s="3094"/>
      <c r="AP193" s="3094"/>
      <c r="AQ193" s="3094"/>
      <c r="AR193" s="3560"/>
      <c r="AS193" s="3560"/>
      <c r="AT193" s="3560"/>
      <c r="AU193" s="3094"/>
      <c r="AV193" s="3094"/>
      <c r="AW193" s="3094"/>
      <c r="AX193" s="3094"/>
      <c r="AY193" s="3094"/>
      <c r="AZ193" s="3094"/>
      <c r="BA193" s="3094"/>
      <c r="BB193" s="3094"/>
      <c r="BC193" s="3094"/>
      <c r="BD193" s="3094"/>
      <c r="BE193" s="3094"/>
      <c r="BF193" s="3094"/>
      <c r="BG193" s="3094"/>
      <c r="BH193" s="3094"/>
      <c r="BI193" s="3094"/>
      <c r="BJ193" s="3094"/>
      <c r="BK193" s="3094"/>
      <c r="BL193" s="3094"/>
      <c r="BM193" s="3094"/>
      <c r="BN193" s="3094"/>
    </row>
    <row r="194" spans="1:66" ht="11.25" customHeight="1">
      <c r="A194" s="3559"/>
      <c r="B194" s="3094"/>
      <c r="C194" s="3094"/>
      <c r="D194" s="3094"/>
      <c r="E194" s="3094"/>
      <c r="F194" s="3094"/>
      <c r="G194" s="3094"/>
      <c r="H194" s="3094"/>
      <c r="I194" s="3094"/>
      <c r="J194" s="3094"/>
      <c r="K194" s="3560"/>
      <c r="L194" s="3560"/>
      <c r="M194" s="3560"/>
      <c r="N194" s="3094"/>
      <c r="O194" s="3094"/>
      <c r="P194" s="3094"/>
      <c r="Q194" s="3094"/>
      <c r="R194" s="3094"/>
      <c r="S194" s="3094"/>
      <c r="T194" s="3094"/>
      <c r="U194" s="3094"/>
      <c r="V194" s="3094"/>
      <c r="W194" s="3094"/>
      <c r="X194" s="3094"/>
      <c r="Y194" s="3094"/>
      <c r="Z194" s="3094"/>
      <c r="AA194" s="3094"/>
      <c r="AB194" s="3094"/>
      <c r="AC194" s="3094"/>
      <c r="AD194" s="3094"/>
      <c r="AE194" s="3094"/>
      <c r="AF194" s="3094"/>
      <c r="AG194" s="3094"/>
      <c r="AH194" s="3094"/>
      <c r="AI194" s="3094"/>
      <c r="AJ194" s="3094"/>
      <c r="AK194" s="3094"/>
      <c r="AL194" s="3094"/>
      <c r="AM194" s="3094"/>
      <c r="AN194" s="3094"/>
      <c r="AO194" s="3094"/>
      <c r="AP194" s="3094"/>
      <c r="AQ194" s="3094"/>
      <c r="AR194" s="3560"/>
      <c r="AS194" s="3560"/>
      <c r="AT194" s="3560"/>
      <c r="AU194" s="3094"/>
      <c r="AV194" s="3094"/>
      <c r="AW194" s="3094"/>
      <c r="AX194" s="3094"/>
      <c r="AY194" s="3094"/>
      <c r="AZ194" s="3094"/>
      <c r="BA194" s="3094"/>
      <c r="BB194" s="3094"/>
      <c r="BC194" s="3094"/>
      <c r="BD194" s="3094"/>
      <c r="BE194" s="3094"/>
      <c r="BF194" s="3094"/>
      <c r="BG194" s="3094"/>
      <c r="BH194" s="3094"/>
      <c r="BI194" s="3094"/>
      <c r="BJ194" s="3094"/>
      <c r="BK194" s="3094"/>
      <c r="BL194" s="3094"/>
      <c r="BM194" s="3094"/>
      <c r="BN194" s="3094"/>
    </row>
    <row r="195" spans="1:66" ht="11.25" customHeight="1">
      <c r="A195" s="3559"/>
      <c r="B195" s="3094"/>
      <c r="C195" s="3094"/>
      <c r="D195" s="3094"/>
      <c r="E195" s="3094"/>
      <c r="F195" s="3094"/>
      <c r="G195" s="3094"/>
      <c r="H195" s="3094"/>
      <c r="I195" s="3094"/>
      <c r="J195" s="3094"/>
      <c r="K195" s="3560"/>
      <c r="L195" s="3560"/>
      <c r="M195" s="3560"/>
      <c r="N195" s="3094"/>
      <c r="O195" s="3094"/>
      <c r="P195" s="3094"/>
      <c r="Q195" s="3094"/>
      <c r="R195" s="3094"/>
      <c r="S195" s="3094"/>
      <c r="T195" s="3094"/>
      <c r="U195" s="3094"/>
      <c r="V195" s="3094"/>
      <c r="W195" s="3094"/>
      <c r="X195" s="3094"/>
      <c r="Y195" s="3094"/>
      <c r="Z195" s="3094"/>
      <c r="AA195" s="3094"/>
      <c r="AB195" s="3094"/>
      <c r="AC195" s="3094"/>
      <c r="AD195" s="3094"/>
      <c r="AE195" s="3094"/>
      <c r="AF195" s="3094"/>
      <c r="AG195" s="3094"/>
      <c r="AH195" s="3094"/>
      <c r="AI195" s="3094"/>
      <c r="AJ195" s="3094"/>
      <c r="AK195" s="3094"/>
      <c r="AL195" s="3094"/>
      <c r="AM195" s="3094"/>
      <c r="AN195" s="3094"/>
      <c r="AO195" s="3094"/>
      <c r="AP195" s="3094"/>
      <c r="AQ195" s="3094"/>
      <c r="AR195" s="3560"/>
      <c r="AS195" s="3560"/>
      <c r="AT195" s="3560"/>
      <c r="AU195" s="3094"/>
      <c r="AV195" s="3094"/>
      <c r="AW195" s="3094"/>
      <c r="AX195" s="3094"/>
      <c r="AY195" s="3094"/>
      <c r="AZ195" s="3094"/>
      <c r="BA195" s="3094"/>
      <c r="BB195" s="3094"/>
      <c r="BC195" s="3094"/>
      <c r="BD195" s="3094"/>
      <c r="BE195" s="3094"/>
      <c r="BF195" s="3094"/>
      <c r="BG195" s="3094"/>
      <c r="BH195" s="3094"/>
      <c r="BI195" s="3094"/>
      <c r="BJ195" s="3094"/>
      <c r="BK195" s="3094"/>
      <c r="BL195" s="3094"/>
      <c r="BM195" s="3094"/>
      <c r="BN195" s="3094"/>
    </row>
    <row r="196" spans="1:66" ht="11.25" customHeight="1">
      <c r="A196" s="3559"/>
      <c r="B196" s="3094"/>
      <c r="C196" s="3094"/>
      <c r="D196" s="3094"/>
      <c r="E196" s="3094"/>
      <c r="F196" s="3094"/>
      <c r="G196" s="3094"/>
      <c r="H196" s="3094"/>
      <c r="I196" s="3094"/>
      <c r="J196" s="3094"/>
      <c r="K196" s="3560"/>
      <c r="L196" s="3560"/>
      <c r="M196" s="3560"/>
      <c r="N196" s="3094"/>
      <c r="O196" s="3094"/>
      <c r="P196" s="3094"/>
      <c r="Q196" s="3094"/>
      <c r="R196" s="3094"/>
      <c r="S196" s="3094"/>
      <c r="T196" s="3094"/>
      <c r="U196" s="3094"/>
      <c r="V196" s="3094"/>
      <c r="W196" s="3094"/>
      <c r="X196" s="3094"/>
      <c r="Y196" s="3094"/>
      <c r="Z196" s="3094"/>
      <c r="AA196" s="3094"/>
      <c r="AB196" s="3094"/>
      <c r="AC196" s="3094"/>
      <c r="AD196" s="3094"/>
      <c r="AE196" s="3094"/>
      <c r="AF196" s="3094"/>
      <c r="AG196" s="3094"/>
      <c r="AH196" s="3094"/>
      <c r="AI196" s="3094"/>
      <c r="AJ196" s="3094"/>
      <c r="AK196" s="3094"/>
      <c r="AL196" s="3094"/>
      <c r="AM196" s="3094"/>
      <c r="AN196" s="3094"/>
      <c r="AO196" s="3094"/>
      <c r="AP196" s="3094"/>
      <c r="AQ196" s="3094"/>
      <c r="AR196" s="3560"/>
      <c r="AS196" s="3560"/>
      <c r="AT196" s="3560"/>
      <c r="AU196" s="3094"/>
      <c r="AV196" s="3094"/>
      <c r="AW196" s="3094"/>
      <c r="AX196" s="3094"/>
      <c r="AY196" s="3094"/>
      <c r="AZ196" s="3094"/>
      <c r="BA196" s="3094"/>
      <c r="BB196" s="3094"/>
      <c r="BC196" s="3094"/>
      <c r="BD196" s="3094"/>
      <c r="BE196" s="3094"/>
      <c r="BF196" s="3094"/>
      <c r="BG196" s="3094"/>
      <c r="BH196" s="3094"/>
      <c r="BI196" s="3094"/>
      <c r="BJ196" s="3094"/>
      <c r="BK196" s="3094"/>
      <c r="BL196" s="3094"/>
      <c r="BM196" s="3094"/>
      <c r="BN196" s="3094"/>
    </row>
    <row r="197" spans="1:66" ht="11.25" customHeight="1">
      <c r="A197" s="3559"/>
      <c r="B197" s="3094"/>
      <c r="C197" s="3094"/>
      <c r="D197" s="3094"/>
      <c r="E197" s="3094"/>
      <c r="F197" s="3094"/>
      <c r="G197" s="3094"/>
      <c r="H197" s="3094"/>
      <c r="I197" s="3094"/>
      <c r="J197" s="3094"/>
      <c r="K197" s="3560"/>
      <c r="L197" s="3560"/>
      <c r="M197" s="3560"/>
      <c r="N197" s="3094"/>
      <c r="O197" s="3094"/>
      <c r="P197" s="3094"/>
      <c r="Q197" s="3094"/>
      <c r="R197" s="3094"/>
      <c r="S197" s="3094"/>
      <c r="T197" s="3094"/>
      <c r="U197" s="3094"/>
      <c r="V197" s="3094"/>
      <c r="W197" s="3094"/>
      <c r="X197" s="3094"/>
      <c r="Y197" s="3094"/>
      <c r="Z197" s="3094"/>
      <c r="AA197" s="3094"/>
      <c r="AB197" s="3094"/>
      <c r="AC197" s="3094"/>
      <c r="AD197" s="3094"/>
      <c r="AE197" s="3094"/>
      <c r="AF197" s="3094"/>
      <c r="AG197" s="3094"/>
      <c r="AH197" s="3094"/>
      <c r="AI197" s="3094"/>
      <c r="AJ197" s="3094"/>
      <c r="AK197" s="3094"/>
      <c r="AL197" s="3094"/>
      <c r="AM197" s="3094"/>
      <c r="AN197" s="3094"/>
      <c r="AO197" s="3094"/>
      <c r="AP197" s="3094"/>
      <c r="AQ197" s="3094"/>
      <c r="AR197" s="3560"/>
      <c r="AS197" s="3560"/>
      <c r="AT197" s="3560"/>
      <c r="AU197" s="3094"/>
      <c r="AV197" s="3094"/>
      <c r="AW197" s="3094"/>
      <c r="AX197" s="3094"/>
      <c r="AY197" s="3094"/>
      <c r="AZ197" s="3094"/>
      <c r="BA197" s="3094"/>
      <c r="BB197" s="3094"/>
      <c r="BC197" s="3094"/>
      <c r="BD197" s="3094"/>
      <c r="BE197" s="3094"/>
      <c r="BF197" s="3094"/>
      <c r="BG197" s="3094"/>
      <c r="BH197" s="3094"/>
      <c r="BI197" s="3094"/>
      <c r="BJ197" s="3094"/>
      <c r="BK197" s="3094"/>
      <c r="BL197" s="3094"/>
      <c r="BM197" s="3094"/>
      <c r="BN197" s="3094"/>
    </row>
    <row r="198" spans="1:66" ht="11.25" customHeight="1">
      <c r="A198" s="3559"/>
      <c r="B198" s="3094"/>
      <c r="C198" s="3094"/>
      <c r="D198" s="3094"/>
      <c r="E198" s="3094"/>
      <c r="F198" s="3094"/>
      <c r="G198" s="3094"/>
      <c r="H198" s="3094"/>
      <c r="I198" s="3094"/>
      <c r="J198" s="3094"/>
      <c r="K198" s="3560"/>
      <c r="L198" s="3560"/>
      <c r="M198" s="3560"/>
      <c r="N198" s="3094"/>
      <c r="O198" s="3094"/>
      <c r="P198" s="3094"/>
      <c r="Q198" s="3094"/>
      <c r="R198" s="3094"/>
      <c r="S198" s="3094"/>
      <c r="T198" s="3094"/>
      <c r="U198" s="3094"/>
      <c r="V198" s="3094"/>
      <c r="W198" s="3094"/>
      <c r="X198" s="3094"/>
      <c r="Y198" s="3094"/>
      <c r="Z198" s="3094"/>
      <c r="AA198" s="3094"/>
      <c r="AB198" s="3094"/>
      <c r="AC198" s="3094"/>
      <c r="AD198" s="3094"/>
      <c r="AE198" s="3094"/>
      <c r="AF198" s="3094"/>
      <c r="AG198" s="3094"/>
      <c r="AH198" s="3094"/>
      <c r="AI198" s="3094"/>
      <c r="AJ198" s="3094"/>
      <c r="AK198" s="3094"/>
      <c r="AL198" s="3094"/>
      <c r="AM198" s="3094"/>
      <c r="AN198" s="3094"/>
      <c r="AO198" s="3094"/>
      <c r="AP198" s="3094"/>
      <c r="AQ198" s="3094"/>
      <c r="AR198" s="3560"/>
      <c r="AS198" s="3560"/>
      <c r="AT198" s="3560"/>
      <c r="AU198" s="3094"/>
      <c r="AV198" s="3094"/>
      <c r="AW198" s="3094"/>
      <c r="AX198" s="3094"/>
      <c r="AY198" s="3094"/>
      <c r="AZ198" s="3094"/>
      <c r="BA198" s="3094"/>
      <c r="BB198" s="3094"/>
      <c r="BC198" s="3094"/>
      <c r="BD198" s="3094"/>
      <c r="BE198" s="3094"/>
      <c r="BF198" s="3094"/>
      <c r="BG198" s="3094"/>
      <c r="BH198" s="3094"/>
      <c r="BI198" s="3094"/>
      <c r="BJ198" s="3094"/>
      <c r="BK198" s="3094"/>
      <c r="BL198" s="3094"/>
      <c r="BM198" s="3094"/>
      <c r="BN198" s="3094"/>
    </row>
    <row r="199" spans="1:66" ht="11.25" customHeight="1">
      <c r="A199" s="3559"/>
      <c r="B199" s="3094"/>
      <c r="C199" s="3094"/>
      <c r="D199" s="3094"/>
      <c r="E199" s="3094"/>
      <c r="F199" s="3094"/>
      <c r="G199" s="3094"/>
      <c r="H199" s="3094"/>
      <c r="I199" s="3094"/>
      <c r="J199" s="3094"/>
      <c r="K199" s="3560"/>
      <c r="L199" s="3560"/>
      <c r="M199" s="3560"/>
      <c r="N199" s="3094"/>
      <c r="O199" s="3094"/>
      <c r="P199" s="3094"/>
      <c r="Q199" s="3094"/>
      <c r="R199" s="3094"/>
      <c r="S199" s="3094"/>
      <c r="T199" s="3094"/>
      <c r="U199" s="3094"/>
      <c r="V199" s="3094"/>
      <c r="W199" s="3094"/>
      <c r="X199" s="3094"/>
      <c r="Y199" s="3094"/>
      <c r="Z199" s="3094"/>
      <c r="AA199" s="3094"/>
      <c r="AB199" s="3094"/>
      <c r="AC199" s="3094"/>
      <c r="AD199" s="3094"/>
      <c r="AE199" s="3094"/>
      <c r="AF199" s="3094"/>
      <c r="AG199" s="3094"/>
      <c r="AH199" s="3094"/>
      <c r="AI199" s="3094"/>
      <c r="AJ199" s="3094"/>
      <c r="AK199" s="3094"/>
      <c r="AL199" s="3094"/>
      <c r="AM199" s="3094"/>
      <c r="AN199" s="3094"/>
      <c r="AO199" s="3094"/>
      <c r="AP199" s="3094"/>
      <c r="AQ199" s="3094"/>
      <c r="AR199" s="3560"/>
      <c r="AS199" s="3560"/>
      <c r="AT199" s="3560"/>
      <c r="AU199" s="3094"/>
      <c r="AV199" s="3094"/>
      <c r="AW199" s="3094"/>
      <c r="AX199" s="3094"/>
      <c r="AY199" s="3094"/>
      <c r="AZ199" s="3094"/>
      <c r="BA199" s="3094"/>
      <c r="BB199" s="3094"/>
      <c r="BC199" s="3094"/>
      <c r="BD199" s="3094"/>
      <c r="BE199" s="3094"/>
      <c r="BF199" s="3094"/>
      <c r="BG199" s="3094"/>
      <c r="BH199" s="3094"/>
      <c r="BI199" s="3094"/>
      <c r="BJ199" s="3094"/>
      <c r="BK199" s="3094"/>
      <c r="BL199" s="3094"/>
      <c r="BM199" s="3094"/>
      <c r="BN199" s="3094"/>
    </row>
    <row r="200" spans="1:66" ht="11.25" customHeight="1">
      <c r="A200" s="3559"/>
      <c r="B200" s="3094"/>
      <c r="C200" s="3094"/>
      <c r="D200" s="3094"/>
      <c r="E200" s="3094"/>
      <c r="F200" s="3094"/>
      <c r="G200" s="3094"/>
      <c r="H200" s="3094"/>
      <c r="I200" s="3094"/>
      <c r="J200" s="3094"/>
      <c r="K200" s="3560"/>
      <c r="L200" s="3560"/>
      <c r="M200" s="3560"/>
      <c r="N200" s="3094"/>
      <c r="O200" s="3094"/>
      <c r="P200" s="3094"/>
      <c r="Q200" s="3094"/>
      <c r="R200" s="3094"/>
      <c r="S200" s="3094"/>
      <c r="T200" s="3094"/>
      <c r="U200" s="3094"/>
      <c r="V200" s="3094"/>
      <c r="W200" s="3094"/>
      <c r="X200" s="3094"/>
      <c r="Y200" s="3094"/>
      <c r="Z200" s="3094"/>
      <c r="AA200" s="3094"/>
      <c r="AB200" s="3094"/>
      <c r="AC200" s="3094"/>
      <c r="AD200" s="3094"/>
      <c r="AE200" s="3094"/>
      <c r="AF200" s="3094"/>
      <c r="AG200" s="3094"/>
      <c r="AH200" s="3094"/>
      <c r="AI200" s="3094"/>
      <c r="AJ200" s="3094"/>
      <c r="AK200" s="3094"/>
      <c r="AL200" s="3094"/>
      <c r="AM200" s="3094"/>
      <c r="AN200" s="3094"/>
      <c r="AO200" s="3094"/>
      <c r="AP200" s="3094"/>
      <c r="AQ200" s="3094"/>
      <c r="AR200" s="3560"/>
      <c r="AS200" s="3560"/>
      <c r="AT200" s="3560"/>
      <c r="AU200" s="3094"/>
      <c r="AV200" s="3094"/>
      <c r="AW200" s="3094"/>
      <c r="AX200" s="3094"/>
      <c r="AY200" s="3094"/>
      <c r="AZ200" s="3094"/>
      <c r="BA200" s="3094"/>
      <c r="BB200" s="3094"/>
      <c r="BC200" s="3094"/>
      <c r="BD200" s="3094"/>
      <c r="BE200" s="3094"/>
      <c r="BF200" s="3094"/>
      <c r="BG200" s="3094"/>
      <c r="BH200" s="3094"/>
      <c r="BI200" s="3094"/>
      <c r="BJ200" s="3094"/>
      <c r="BK200" s="3094"/>
      <c r="BL200" s="3094"/>
      <c r="BM200" s="3094"/>
      <c r="BN200" s="3094"/>
    </row>
    <row r="201" spans="1:66" ht="11.25" customHeight="1">
      <c r="A201" s="3559"/>
      <c r="B201" s="3094"/>
      <c r="C201" s="3094"/>
      <c r="D201" s="3094"/>
      <c r="E201" s="3094"/>
      <c r="F201" s="3094"/>
      <c r="G201" s="3094"/>
      <c r="H201" s="3094"/>
      <c r="I201" s="3094"/>
      <c r="J201" s="3094"/>
      <c r="K201" s="3560"/>
      <c r="L201" s="3560"/>
      <c r="M201" s="3560"/>
      <c r="N201" s="3094"/>
      <c r="O201" s="3094"/>
      <c r="P201" s="3094"/>
      <c r="Q201" s="3094"/>
      <c r="R201" s="3094"/>
      <c r="S201" s="3094"/>
      <c r="T201" s="3094"/>
      <c r="U201" s="3094"/>
      <c r="V201" s="3094"/>
      <c r="W201" s="3094"/>
      <c r="X201" s="3094"/>
      <c r="Y201" s="3094"/>
      <c r="Z201" s="3094"/>
      <c r="AA201" s="3094"/>
      <c r="AB201" s="3094"/>
      <c r="AC201" s="3094"/>
      <c r="AD201" s="3094"/>
      <c r="AE201" s="3094"/>
      <c r="AF201" s="3094"/>
      <c r="AG201" s="3094"/>
      <c r="AH201" s="3094"/>
      <c r="AI201" s="3094"/>
      <c r="AJ201" s="3094"/>
      <c r="AK201" s="3094"/>
      <c r="AL201" s="3094"/>
      <c r="AM201" s="3094"/>
      <c r="AN201" s="3094"/>
      <c r="AO201" s="3094"/>
      <c r="AP201" s="3094"/>
      <c r="AQ201" s="3094"/>
      <c r="AR201" s="3560"/>
      <c r="AS201" s="3560"/>
      <c r="AT201" s="3560"/>
      <c r="AU201" s="3094"/>
      <c r="AV201" s="3094"/>
      <c r="AW201" s="3094"/>
      <c r="AX201" s="3094"/>
      <c r="AY201" s="3094"/>
      <c r="AZ201" s="3094"/>
      <c r="BA201" s="3094"/>
      <c r="BB201" s="3094"/>
      <c r="BC201" s="3094"/>
      <c r="BD201" s="3094"/>
      <c r="BE201" s="3094"/>
      <c r="BF201" s="3094"/>
      <c r="BG201" s="3094"/>
      <c r="BH201" s="3094"/>
      <c r="BI201" s="3094"/>
      <c r="BJ201" s="3094"/>
      <c r="BK201" s="3094"/>
      <c r="BL201" s="3094"/>
      <c r="BM201" s="3094"/>
      <c r="BN201" s="3094"/>
    </row>
    <row r="202" spans="1:66" ht="11.25" customHeight="1">
      <c r="A202" s="3559"/>
      <c r="B202" s="3094"/>
      <c r="C202" s="3094"/>
      <c r="D202" s="3094"/>
      <c r="E202" s="3094"/>
      <c r="F202" s="3094"/>
      <c r="G202" s="3094"/>
      <c r="H202" s="3094"/>
      <c r="I202" s="3094"/>
      <c r="J202" s="3094"/>
      <c r="K202" s="3560"/>
      <c r="L202" s="3560"/>
      <c r="M202" s="3560"/>
      <c r="N202" s="3094"/>
      <c r="O202" s="3094"/>
      <c r="P202" s="3094"/>
      <c r="Q202" s="3094"/>
      <c r="R202" s="3094"/>
      <c r="S202" s="3094"/>
      <c r="T202" s="3094"/>
      <c r="U202" s="3094"/>
      <c r="V202" s="3094"/>
      <c r="W202" s="3094"/>
      <c r="X202" s="3094"/>
      <c r="Y202" s="3094"/>
      <c r="Z202" s="3094"/>
      <c r="AA202" s="3094"/>
      <c r="AB202" s="3094"/>
      <c r="AC202" s="3094"/>
      <c r="AD202" s="3094"/>
      <c r="AE202" s="3094"/>
      <c r="AF202" s="3094"/>
      <c r="AG202" s="3094"/>
      <c r="AH202" s="3094"/>
      <c r="AI202" s="3094"/>
      <c r="AJ202" s="3094"/>
      <c r="AK202" s="3094"/>
      <c r="AL202" s="3094"/>
      <c r="AM202" s="3094"/>
      <c r="AN202" s="3094"/>
      <c r="AO202" s="3094"/>
      <c r="AP202" s="3094"/>
      <c r="AQ202" s="3094"/>
      <c r="AR202" s="3560"/>
      <c r="AS202" s="3560"/>
      <c r="AT202" s="3560"/>
      <c r="AU202" s="3094"/>
      <c r="AV202" s="3094"/>
      <c r="AW202" s="3094"/>
      <c r="AX202" s="3094"/>
      <c r="AY202" s="3094"/>
      <c r="AZ202" s="3094"/>
      <c r="BA202" s="3094"/>
      <c r="BB202" s="3094"/>
      <c r="BC202" s="3094"/>
      <c r="BD202" s="3094"/>
      <c r="BE202" s="3094"/>
      <c r="BF202" s="3094"/>
      <c r="BG202" s="3094"/>
      <c r="BH202" s="3094"/>
      <c r="BI202" s="3094"/>
      <c r="BJ202" s="3094"/>
      <c r="BK202" s="3094"/>
      <c r="BL202" s="3094"/>
      <c r="BM202" s="3094"/>
      <c r="BN202" s="3094"/>
    </row>
    <row r="203" spans="1:66" ht="11.25" customHeight="1">
      <c r="A203" s="3559"/>
      <c r="B203" s="3094"/>
      <c r="C203" s="3094"/>
      <c r="D203" s="3094"/>
      <c r="E203" s="3094"/>
      <c r="F203" s="3094"/>
      <c r="G203" s="3094"/>
      <c r="H203" s="3094"/>
      <c r="I203" s="3094"/>
      <c r="J203" s="3094"/>
      <c r="K203" s="3560"/>
      <c r="L203" s="3560"/>
      <c r="M203" s="3560"/>
      <c r="N203" s="3094"/>
      <c r="O203" s="3094"/>
      <c r="P203" s="3094"/>
      <c r="Q203" s="3094"/>
      <c r="R203" s="3094"/>
      <c r="S203" s="3094"/>
      <c r="T203" s="3094"/>
      <c r="U203" s="3094"/>
      <c r="V203" s="3094"/>
      <c r="W203" s="3094"/>
      <c r="X203" s="3094"/>
      <c r="Y203" s="3094"/>
      <c r="Z203" s="3094"/>
      <c r="AA203" s="3094"/>
      <c r="AB203" s="3094"/>
      <c r="AC203" s="3094"/>
      <c r="AD203" s="3094"/>
      <c r="AE203" s="3094"/>
      <c r="AF203" s="3094"/>
      <c r="AG203" s="3094"/>
      <c r="AH203" s="3094"/>
      <c r="AI203" s="3094"/>
      <c r="AJ203" s="3094"/>
      <c r="AK203" s="3094"/>
      <c r="AL203" s="3094"/>
      <c r="AM203" s="3094"/>
      <c r="AN203" s="3094"/>
      <c r="AO203" s="3094"/>
      <c r="AP203" s="3094"/>
      <c r="AQ203" s="3094"/>
      <c r="AR203" s="3560"/>
      <c r="AS203" s="3560"/>
      <c r="AT203" s="3560"/>
      <c r="AU203" s="3094"/>
      <c r="AV203" s="3094"/>
      <c r="AW203" s="3094"/>
      <c r="AX203" s="3094"/>
      <c r="AY203" s="3094"/>
      <c r="AZ203" s="3094"/>
      <c r="BA203" s="3094"/>
      <c r="BB203" s="3094"/>
      <c r="BC203" s="3094"/>
      <c r="BD203" s="3094"/>
      <c r="BE203" s="3094"/>
      <c r="BF203" s="3094"/>
      <c r="BG203" s="3094"/>
      <c r="BH203" s="3094"/>
      <c r="BI203" s="3094"/>
      <c r="BJ203" s="3094"/>
      <c r="BK203" s="3094"/>
      <c r="BL203" s="3094"/>
      <c r="BM203" s="3094"/>
      <c r="BN203" s="3094"/>
    </row>
    <row r="204" spans="1:66" ht="11.25" customHeight="1">
      <c r="A204" s="3559"/>
      <c r="B204" s="3094"/>
      <c r="C204" s="3094"/>
      <c r="D204" s="3094"/>
      <c r="E204" s="3094"/>
      <c r="F204" s="3094"/>
      <c r="G204" s="3094"/>
      <c r="H204" s="3094"/>
      <c r="I204" s="3094"/>
      <c r="J204" s="3094"/>
      <c r="K204" s="3560"/>
      <c r="L204" s="3560"/>
      <c r="M204" s="3560"/>
      <c r="N204" s="3094"/>
      <c r="O204" s="3094"/>
      <c r="P204" s="3094"/>
      <c r="Q204" s="3094"/>
      <c r="R204" s="3094"/>
      <c r="S204" s="3094"/>
      <c r="T204" s="3094"/>
      <c r="U204" s="3094"/>
      <c r="V204" s="3094"/>
      <c r="W204" s="3094"/>
      <c r="X204" s="3094"/>
      <c r="Y204" s="3094"/>
      <c r="Z204" s="3094"/>
      <c r="AA204" s="3094"/>
      <c r="AB204" s="3094"/>
      <c r="AC204" s="3094"/>
      <c r="AD204" s="3094"/>
      <c r="AE204" s="3094"/>
      <c r="AF204" s="3094"/>
      <c r="AG204" s="3094"/>
      <c r="AH204" s="3094"/>
      <c r="AI204" s="3094"/>
      <c r="AJ204" s="3094"/>
      <c r="AK204" s="3094"/>
      <c r="AL204" s="3094"/>
      <c r="AM204" s="3094"/>
      <c r="AN204" s="3094"/>
      <c r="AO204" s="3094"/>
      <c r="AP204" s="3094"/>
      <c r="AQ204" s="3094"/>
      <c r="AR204" s="3560"/>
      <c r="AS204" s="3560"/>
      <c r="AT204" s="3560"/>
      <c r="AU204" s="3094"/>
      <c r="AV204" s="3094"/>
      <c r="AW204" s="3094"/>
      <c r="AX204" s="3094"/>
      <c r="AY204" s="3094"/>
      <c r="AZ204" s="3094"/>
      <c r="BA204" s="3094"/>
      <c r="BB204" s="3094"/>
      <c r="BC204" s="3094"/>
      <c r="BD204" s="3094"/>
      <c r="BE204" s="3094"/>
      <c r="BF204" s="3094"/>
      <c r="BG204" s="3094"/>
      <c r="BH204" s="3094"/>
      <c r="BI204" s="3094"/>
      <c r="BJ204" s="3094"/>
      <c r="BK204" s="3094"/>
      <c r="BL204" s="3094"/>
      <c r="BM204" s="3094"/>
      <c r="BN204" s="3094"/>
    </row>
    <row r="205" spans="1:66" ht="11.25" customHeight="1">
      <c r="A205" s="3559"/>
      <c r="B205" s="3094"/>
      <c r="C205" s="3094"/>
      <c r="D205" s="3094"/>
      <c r="E205" s="3094"/>
      <c r="F205" s="3094"/>
      <c r="G205" s="3094"/>
      <c r="H205" s="3094"/>
      <c r="I205" s="3094"/>
      <c r="J205" s="3094"/>
      <c r="K205" s="3560"/>
      <c r="L205" s="3560"/>
      <c r="M205" s="3560"/>
      <c r="N205" s="3094"/>
      <c r="O205" s="3094"/>
      <c r="P205" s="3094"/>
      <c r="Q205" s="3094"/>
      <c r="R205" s="3094"/>
      <c r="S205" s="3094"/>
      <c r="T205" s="3094"/>
      <c r="U205" s="3094"/>
      <c r="V205" s="3094"/>
      <c r="W205" s="3094"/>
      <c r="X205" s="3094"/>
      <c r="Y205" s="3094"/>
      <c r="Z205" s="3094"/>
      <c r="AA205" s="3094"/>
      <c r="AB205" s="3094"/>
      <c r="AC205" s="3094"/>
      <c r="AD205" s="3094"/>
      <c r="AE205" s="3094"/>
      <c r="AF205" s="3094"/>
      <c r="AG205" s="3094"/>
      <c r="AH205" s="3094"/>
      <c r="AI205" s="3094"/>
      <c r="AJ205" s="3094"/>
      <c r="AK205" s="3094"/>
      <c r="AL205" s="3094"/>
      <c r="AM205" s="3094"/>
      <c r="AN205" s="3094"/>
      <c r="AO205" s="3094"/>
      <c r="AP205" s="3094"/>
      <c r="AQ205" s="3094"/>
      <c r="AR205" s="3560"/>
      <c r="AS205" s="3560"/>
      <c r="AT205" s="3560"/>
      <c r="AU205" s="3094"/>
      <c r="AV205" s="3094"/>
      <c r="AW205" s="3094"/>
      <c r="AX205" s="3094"/>
      <c r="AY205" s="3094"/>
      <c r="AZ205" s="3094"/>
      <c r="BA205" s="3094"/>
      <c r="BB205" s="3094"/>
      <c r="BC205" s="3094"/>
      <c r="BD205" s="3094"/>
      <c r="BE205" s="3094"/>
      <c r="BF205" s="3094"/>
      <c r="BG205" s="3094"/>
      <c r="BH205" s="3094"/>
      <c r="BI205" s="3094"/>
      <c r="BJ205" s="3094"/>
      <c r="BK205" s="3094"/>
      <c r="BL205" s="3094"/>
      <c r="BM205" s="3094"/>
      <c r="BN205" s="3094"/>
    </row>
    <row r="206" spans="1:66" ht="11.25" customHeight="1">
      <c r="A206" s="3559"/>
      <c r="B206" s="3094"/>
      <c r="C206" s="3094"/>
      <c r="D206" s="3094"/>
      <c r="E206" s="3094"/>
      <c r="F206" s="3094"/>
      <c r="G206" s="3094"/>
      <c r="H206" s="3094"/>
      <c r="I206" s="3094"/>
      <c r="J206" s="3094"/>
      <c r="K206" s="3560"/>
      <c r="L206" s="3560"/>
      <c r="M206" s="3560"/>
      <c r="N206" s="3094"/>
      <c r="O206" s="3094"/>
      <c r="P206" s="3094"/>
      <c r="Q206" s="3094"/>
      <c r="R206" s="3094"/>
      <c r="S206" s="3094"/>
      <c r="T206" s="3094"/>
      <c r="U206" s="3094"/>
      <c r="V206" s="3094"/>
      <c r="W206" s="3094"/>
      <c r="X206" s="3094"/>
      <c r="Y206" s="3094"/>
      <c r="Z206" s="3094"/>
      <c r="AA206" s="3094"/>
      <c r="AB206" s="3094"/>
      <c r="AC206" s="3094"/>
      <c r="AD206" s="3094"/>
      <c r="AE206" s="3094"/>
      <c r="AF206" s="3094"/>
      <c r="AG206" s="3094"/>
      <c r="AH206" s="3094"/>
      <c r="AI206" s="3094"/>
      <c r="AJ206" s="3094"/>
      <c r="AK206" s="3094"/>
      <c r="AL206" s="3094"/>
      <c r="AM206" s="3094"/>
      <c r="AN206" s="3094"/>
      <c r="AO206" s="3094"/>
      <c r="AP206" s="3094"/>
      <c r="AQ206" s="3094"/>
      <c r="AR206" s="3560"/>
      <c r="AS206" s="3560"/>
      <c r="AT206" s="3560"/>
      <c r="AU206" s="3094"/>
      <c r="AV206" s="3094"/>
      <c r="AW206" s="3094"/>
      <c r="AX206" s="3094"/>
      <c r="AY206" s="3094"/>
      <c r="AZ206" s="3094"/>
      <c r="BA206" s="3094"/>
      <c r="BB206" s="3094"/>
      <c r="BC206" s="3094"/>
      <c r="BD206" s="3094"/>
      <c r="BE206" s="3094"/>
      <c r="BF206" s="3094"/>
      <c r="BG206" s="3094"/>
      <c r="BH206" s="3094"/>
      <c r="BI206" s="3094"/>
      <c r="BJ206" s="3094"/>
      <c r="BK206" s="3094"/>
      <c r="BL206" s="3094"/>
      <c r="BM206" s="3094"/>
      <c r="BN206" s="3094"/>
    </row>
    <row r="207" spans="1:66" ht="11.25" customHeight="1">
      <c r="A207" s="3559"/>
      <c r="B207" s="3094"/>
      <c r="C207" s="3094"/>
      <c r="D207" s="3094"/>
      <c r="E207" s="3094"/>
      <c r="F207" s="3094"/>
      <c r="G207" s="3094"/>
      <c r="H207" s="3094"/>
      <c r="I207" s="3094"/>
      <c r="J207" s="3094"/>
      <c r="K207" s="3560"/>
      <c r="L207" s="3560"/>
      <c r="M207" s="3560"/>
      <c r="N207" s="3094"/>
      <c r="O207" s="3094"/>
      <c r="P207" s="3094"/>
      <c r="Q207" s="3094"/>
      <c r="R207" s="3094"/>
      <c r="S207" s="3094"/>
      <c r="T207" s="3094"/>
      <c r="U207" s="3094"/>
      <c r="V207" s="3094"/>
      <c r="W207" s="3094"/>
      <c r="X207" s="3094"/>
      <c r="Y207" s="3094"/>
      <c r="Z207" s="3094"/>
      <c r="AA207" s="3094"/>
      <c r="AB207" s="3094"/>
      <c r="AC207" s="3094"/>
      <c r="AD207" s="3094"/>
      <c r="AE207" s="3094"/>
      <c r="AF207" s="3094"/>
      <c r="AG207" s="3094"/>
      <c r="AH207" s="3094"/>
      <c r="AI207" s="3094"/>
      <c r="AJ207" s="3094"/>
      <c r="AK207" s="3094"/>
      <c r="AL207" s="3094"/>
      <c r="AM207" s="3094"/>
      <c r="AN207" s="3094"/>
      <c r="AO207" s="3094"/>
      <c r="AP207" s="3094"/>
      <c r="AQ207" s="3094"/>
      <c r="AR207" s="3560"/>
      <c r="AS207" s="3560"/>
      <c r="AT207" s="3560"/>
      <c r="AU207" s="3094"/>
      <c r="AV207" s="3094"/>
      <c r="AW207" s="3094"/>
      <c r="AX207" s="3094"/>
      <c r="AY207" s="3094"/>
      <c r="AZ207" s="3094"/>
      <c r="BA207" s="3094"/>
      <c r="BB207" s="3094"/>
      <c r="BC207" s="3094"/>
      <c r="BD207" s="3094"/>
      <c r="BE207" s="3094"/>
      <c r="BF207" s="3094"/>
      <c r="BG207" s="3094"/>
      <c r="BH207" s="3094"/>
      <c r="BI207" s="3094"/>
      <c r="BJ207" s="3094"/>
      <c r="BK207" s="3094"/>
      <c r="BL207" s="3094"/>
      <c r="BM207" s="3094"/>
      <c r="BN207" s="3094"/>
    </row>
    <row r="208" spans="1:66" ht="11.25" customHeight="1">
      <c r="A208" s="3559"/>
      <c r="B208" s="3094"/>
      <c r="C208" s="3094"/>
      <c r="D208" s="3094"/>
      <c r="E208" s="3094"/>
      <c r="F208" s="3094"/>
      <c r="G208" s="3094"/>
      <c r="H208" s="3094"/>
      <c r="I208" s="3094"/>
      <c r="J208" s="3094"/>
      <c r="K208" s="3560"/>
      <c r="L208" s="3560"/>
      <c r="M208" s="3560"/>
      <c r="N208" s="3094"/>
      <c r="O208" s="3094"/>
      <c r="P208" s="3094"/>
      <c r="Q208" s="3094"/>
      <c r="R208" s="3094"/>
      <c r="S208" s="3094"/>
      <c r="T208" s="3094"/>
      <c r="U208" s="3094"/>
      <c r="V208" s="3094"/>
      <c r="W208" s="3094"/>
      <c r="X208" s="3094"/>
      <c r="Y208" s="3094"/>
      <c r="Z208" s="3094"/>
      <c r="AA208" s="3094"/>
      <c r="AB208" s="3094"/>
      <c r="AC208" s="3094"/>
      <c r="AD208" s="3094"/>
      <c r="AE208" s="3094"/>
      <c r="AF208" s="3094"/>
      <c r="AG208" s="3094"/>
      <c r="AH208" s="3094"/>
      <c r="AI208" s="3094"/>
      <c r="AJ208" s="3094"/>
      <c r="AK208" s="3094"/>
      <c r="AL208" s="3094"/>
      <c r="AM208" s="3094"/>
      <c r="AN208" s="3094"/>
      <c r="AO208" s="3094"/>
      <c r="AP208" s="3094"/>
      <c r="AQ208" s="3094"/>
      <c r="AR208" s="3560"/>
      <c r="AS208" s="3560"/>
      <c r="AT208" s="3560"/>
      <c r="AU208" s="3094"/>
      <c r="AV208" s="3094"/>
      <c r="AW208" s="3094"/>
      <c r="AX208" s="3094"/>
      <c r="AY208" s="3094"/>
      <c r="AZ208" s="3094"/>
      <c r="BA208" s="3094"/>
      <c r="BB208" s="3094"/>
      <c r="BC208" s="3094"/>
      <c r="BD208" s="3094"/>
      <c r="BE208" s="3094"/>
      <c r="BF208" s="3094"/>
      <c r="BG208" s="3094"/>
      <c r="BH208" s="3094"/>
      <c r="BI208" s="3094"/>
      <c r="BJ208" s="3094"/>
      <c r="BK208" s="3094"/>
      <c r="BL208" s="3094"/>
      <c r="BM208" s="3094"/>
      <c r="BN208" s="3094"/>
    </row>
    <row r="209" spans="1:66" ht="11.25" customHeight="1">
      <c r="A209" s="3559"/>
      <c r="B209" s="3094"/>
      <c r="C209" s="3094"/>
      <c r="D209" s="3094"/>
      <c r="E209" s="3094"/>
      <c r="F209" s="3094"/>
      <c r="G209" s="3094"/>
      <c r="H209" s="3094"/>
      <c r="I209" s="3094"/>
      <c r="J209" s="3094"/>
      <c r="K209" s="3560"/>
      <c r="L209" s="3560"/>
      <c r="M209" s="3560"/>
      <c r="N209" s="3094"/>
      <c r="O209" s="3094"/>
      <c r="P209" s="3094"/>
      <c r="Q209" s="3094"/>
      <c r="R209" s="3094"/>
      <c r="S209" s="3094"/>
      <c r="T209" s="3094"/>
      <c r="U209" s="3094"/>
      <c r="V209" s="3094"/>
      <c r="W209" s="3094"/>
      <c r="X209" s="3094"/>
      <c r="Y209" s="3094"/>
      <c r="Z209" s="3094"/>
      <c r="AA209" s="3094"/>
      <c r="AB209" s="3094"/>
      <c r="AC209" s="3094"/>
      <c r="AD209" s="3094"/>
      <c r="AE209" s="3094"/>
      <c r="AF209" s="3094"/>
      <c r="AG209" s="3094"/>
      <c r="AH209" s="3094"/>
      <c r="AI209" s="3094"/>
      <c r="AJ209" s="3094"/>
      <c r="AK209" s="3094"/>
      <c r="AL209" s="3094"/>
      <c r="AM209" s="3094"/>
      <c r="AN209" s="3094"/>
      <c r="AO209" s="3094"/>
      <c r="AP209" s="3094"/>
      <c r="AQ209" s="3094"/>
      <c r="AR209" s="3560"/>
      <c r="AS209" s="3560"/>
      <c r="AT209" s="3560"/>
      <c r="AU209" s="3094"/>
      <c r="AV209" s="3094"/>
      <c r="AW209" s="3094"/>
      <c r="AX209" s="3094"/>
      <c r="AY209" s="3094"/>
      <c r="AZ209" s="3094"/>
      <c r="BA209" s="3094"/>
      <c r="BB209" s="3094"/>
      <c r="BC209" s="3094"/>
      <c r="BD209" s="3094"/>
      <c r="BE209" s="3094"/>
      <c r="BF209" s="3094"/>
      <c r="BG209" s="3094"/>
      <c r="BH209" s="3094"/>
      <c r="BI209" s="3094"/>
      <c r="BJ209" s="3094"/>
      <c r="BK209" s="3094"/>
      <c r="BL209" s="3094"/>
      <c r="BM209" s="3094"/>
      <c r="BN209" s="3094"/>
    </row>
    <row r="210" spans="1:66" ht="11.25" customHeight="1">
      <c r="A210" s="3559"/>
      <c r="B210" s="3094"/>
      <c r="C210" s="3094"/>
      <c r="D210" s="3094"/>
      <c r="E210" s="3094"/>
      <c r="F210" s="3094"/>
      <c r="G210" s="3094"/>
      <c r="H210" s="3094"/>
      <c r="I210" s="3094"/>
      <c r="J210" s="3094"/>
      <c r="K210" s="3560"/>
      <c r="L210" s="3560"/>
      <c r="M210" s="3560"/>
      <c r="N210" s="3094"/>
      <c r="O210" s="3094"/>
      <c r="P210" s="3094"/>
      <c r="Q210" s="3094"/>
      <c r="R210" s="3094"/>
      <c r="S210" s="3094"/>
      <c r="T210" s="3094"/>
      <c r="U210" s="3094"/>
      <c r="V210" s="3094"/>
      <c r="W210" s="3094"/>
      <c r="X210" s="3094"/>
      <c r="Y210" s="3094"/>
      <c r="Z210" s="3094"/>
      <c r="AA210" s="3094"/>
      <c r="AB210" s="3094"/>
      <c r="AC210" s="3094"/>
      <c r="AD210" s="3094"/>
      <c r="AE210" s="3094"/>
      <c r="AF210" s="3094"/>
      <c r="AG210" s="3094"/>
      <c r="AH210" s="3094"/>
      <c r="AI210" s="3094"/>
      <c r="AJ210" s="3094"/>
      <c r="AK210" s="3094"/>
      <c r="AL210" s="3094"/>
      <c r="AM210" s="3094"/>
      <c r="AN210" s="3094"/>
      <c r="AO210" s="3094"/>
      <c r="AP210" s="3094"/>
      <c r="AQ210" s="3094"/>
      <c r="AR210" s="3560"/>
      <c r="AS210" s="3560"/>
      <c r="AT210" s="3560"/>
      <c r="AU210" s="3094"/>
      <c r="AV210" s="3094"/>
      <c r="AW210" s="3094"/>
      <c r="AX210" s="3094"/>
      <c r="AY210" s="3094"/>
      <c r="AZ210" s="3094"/>
      <c r="BA210" s="3094"/>
      <c r="BB210" s="3094"/>
      <c r="BC210" s="3094"/>
      <c r="BD210" s="3094"/>
      <c r="BE210" s="3094"/>
      <c r="BF210" s="3094"/>
      <c r="BG210" s="3094"/>
      <c r="BH210" s="3094"/>
      <c r="BI210" s="3094"/>
      <c r="BJ210" s="3094"/>
      <c r="BK210" s="3094"/>
      <c r="BL210" s="3094"/>
      <c r="BM210" s="3094"/>
      <c r="BN210" s="3094"/>
    </row>
    <row r="211" spans="1:66" ht="11.25" customHeight="1">
      <c r="A211" s="3559"/>
      <c r="B211" s="3094"/>
      <c r="C211" s="3094"/>
      <c r="D211" s="3094"/>
      <c r="E211" s="3094"/>
      <c r="F211" s="3094"/>
      <c r="G211" s="3094"/>
      <c r="H211" s="3094"/>
      <c r="I211" s="3094"/>
      <c r="J211" s="3094"/>
      <c r="K211" s="3560"/>
      <c r="L211" s="3560"/>
      <c r="M211" s="3560"/>
      <c r="N211" s="3094"/>
      <c r="O211" s="3094"/>
      <c r="P211" s="3094"/>
      <c r="Q211" s="3094"/>
      <c r="R211" s="3094"/>
      <c r="S211" s="3094"/>
      <c r="T211" s="3094"/>
      <c r="U211" s="3094"/>
      <c r="V211" s="3094"/>
      <c r="W211" s="3094"/>
      <c r="X211" s="3094"/>
      <c r="Y211" s="3094"/>
      <c r="Z211" s="3094"/>
      <c r="AA211" s="3094"/>
      <c r="AB211" s="3094"/>
      <c r="AC211" s="3094"/>
      <c r="AD211" s="3094"/>
      <c r="AE211" s="3094"/>
      <c r="AF211" s="3094"/>
      <c r="AG211" s="3094"/>
      <c r="AH211" s="3094"/>
      <c r="AI211" s="3094"/>
      <c r="AJ211" s="3094"/>
      <c r="AK211" s="3094"/>
      <c r="AL211" s="3094"/>
      <c r="AM211" s="3094"/>
      <c r="AN211" s="3094"/>
      <c r="AO211" s="3094"/>
      <c r="AP211" s="3094"/>
      <c r="AQ211" s="3094"/>
      <c r="AR211" s="3560"/>
      <c r="AS211" s="3560"/>
      <c r="AT211" s="3560"/>
      <c r="AU211" s="3094"/>
      <c r="AV211" s="3094"/>
      <c r="AW211" s="3094"/>
      <c r="AX211" s="3094"/>
      <c r="AY211" s="3094"/>
      <c r="AZ211" s="3094"/>
      <c r="BA211" s="3094"/>
      <c r="BB211" s="3094"/>
      <c r="BC211" s="3094"/>
      <c r="BD211" s="3094"/>
      <c r="BE211" s="3094"/>
      <c r="BF211" s="3094"/>
      <c r="BG211" s="3094"/>
      <c r="BH211" s="3094"/>
      <c r="BI211" s="3094"/>
      <c r="BJ211" s="3094"/>
      <c r="BK211" s="3094"/>
      <c r="BL211" s="3094"/>
      <c r="BM211" s="3094"/>
      <c r="BN211" s="3094"/>
    </row>
    <row r="212" spans="1:66" ht="11.25" customHeight="1">
      <c r="A212" s="3559"/>
      <c r="B212" s="3094"/>
      <c r="C212" s="3094"/>
      <c r="D212" s="3094"/>
      <c r="E212" s="3094"/>
      <c r="F212" s="3094"/>
      <c r="G212" s="3094"/>
      <c r="H212" s="3094"/>
      <c r="I212" s="3094"/>
      <c r="J212" s="3094"/>
      <c r="K212" s="3560"/>
      <c r="L212" s="3560"/>
      <c r="M212" s="3560"/>
      <c r="N212" s="3094"/>
      <c r="O212" s="3094"/>
      <c r="P212" s="3094"/>
      <c r="Q212" s="3094"/>
      <c r="R212" s="3094"/>
      <c r="S212" s="3094"/>
      <c r="T212" s="3094"/>
      <c r="U212" s="3094"/>
      <c r="V212" s="3094"/>
      <c r="W212" s="3094"/>
      <c r="X212" s="3094"/>
      <c r="Y212" s="3094"/>
      <c r="Z212" s="3094"/>
      <c r="AA212" s="3094"/>
      <c r="AB212" s="3094"/>
      <c r="AC212" s="3094"/>
      <c r="AD212" s="3094"/>
      <c r="AE212" s="3094"/>
      <c r="AF212" s="3094"/>
      <c r="AG212" s="3094"/>
      <c r="AH212" s="3094"/>
      <c r="AI212" s="3094"/>
      <c r="AJ212" s="3094"/>
      <c r="AK212" s="3094"/>
      <c r="AL212" s="3094"/>
      <c r="AM212" s="3094"/>
      <c r="AN212" s="3094"/>
      <c r="AO212" s="3094"/>
      <c r="AP212" s="3094"/>
      <c r="AQ212" s="3094"/>
      <c r="AR212" s="3560"/>
      <c r="AS212" s="3560"/>
      <c r="AT212" s="3560"/>
      <c r="AU212" s="3094"/>
      <c r="AV212" s="3094"/>
      <c r="AW212" s="3094"/>
      <c r="AX212" s="3094"/>
      <c r="AY212" s="3094"/>
      <c r="AZ212" s="3094"/>
      <c r="BA212" s="3094"/>
      <c r="BB212" s="3094"/>
      <c r="BC212" s="3094"/>
      <c r="BD212" s="3094"/>
      <c r="BE212" s="3094"/>
      <c r="BF212" s="3094"/>
      <c r="BG212" s="3094"/>
      <c r="BH212" s="3094"/>
      <c r="BI212" s="3094"/>
      <c r="BJ212" s="3094"/>
      <c r="BK212" s="3094"/>
      <c r="BL212" s="3094"/>
      <c r="BM212" s="3094"/>
      <c r="BN212" s="3094"/>
    </row>
    <row r="213" spans="1:66" ht="11.25" customHeight="1">
      <c r="A213" s="3559"/>
      <c r="B213" s="3094"/>
      <c r="C213" s="3094"/>
      <c r="D213" s="3094"/>
      <c r="E213" s="3094"/>
      <c r="F213" s="3094"/>
      <c r="G213" s="3094"/>
      <c r="H213" s="3094"/>
      <c r="I213" s="3094"/>
      <c r="J213" s="3094"/>
      <c r="K213" s="3560"/>
      <c r="L213" s="3560"/>
      <c r="M213" s="3560"/>
      <c r="N213" s="3094"/>
      <c r="O213" s="3094"/>
      <c r="P213" s="3094"/>
      <c r="Q213" s="3094"/>
      <c r="R213" s="3094"/>
      <c r="S213" s="3094"/>
      <c r="T213" s="3094"/>
      <c r="U213" s="3094"/>
      <c r="V213" s="3094"/>
      <c r="W213" s="3094"/>
      <c r="X213" s="3094"/>
      <c r="Y213" s="3094"/>
      <c r="Z213" s="3094"/>
      <c r="AA213" s="3094"/>
      <c r="AB213" s="3094"/>
      <c r="AC213" s="3094"/>
      <c r="AD213" s="3094"/>
      <c r="AE213" s="3094"/>
      <c r="AF213" s="3094"/>
      <c r="AG213" s="3094"/>
      <c r="AH213" s="3094"/>
      <c r="AI213" s="3094"/>
      <c r="AJ213" s="3094"/>
      <c r="AK213" s="3094"/>
      <c r="AL213" s="3094"/>
      <c r="AM213" s="3094"/>
      <c r="AN213" s="3094"/>
      <c r="AO213" s="3094"/>
      <c r="AP213" s="3094"/>
      <c r="AQ213" s="3094"/>
      <c r="AR213" s="3560"/>
      <c r="AS213" s="3560"/>
      <c r="AT213" s="3560"/>
      <c r="AU213" s="3094"/>
      <c r="AV213" s="3094"/>
      <c r="AW213" s="3094"/>
      <c r="AX213" s="3094"/>
      <c r="AY213" s="3094"/>
      <c r="AZ213" s="3094"/>
      <c r="BA213" s="3094"/>
      <c r="BB213" s="3094"/>
      <c r="BC213" s="3094"/>
      <c r="BD213" s="3094"/>
      <c r="BE213" s="3094"/>
      <c r="BF213" s="3094"/>
      <c r="BG213" s="3094"/>
      <c r="BH213" s="3094"/>
      <c r="BI213" s="3094"/>
      <c r="BJ213" s="3094"/>
      <c r="BK213" s="3094"/>
      <c r="BL213" s="3094"/>
      <c r="BM213" s="3094"/>
      <c r="BN213" s="3094"/>
    </row>
    <row r="214" spans="1:66" ht="11.25" customHeight="1">
      <c r="A214" s="3559"/>
      <c r="B214" s="3094"/>
      <c r="C214" s="3094"/>
      <c r="D214" s="3094"/>
      <c r="E214" s="3094"/>
      <c r="F214" s="3094"/>
      <c r="G214" s="3094"/>
      <c r="H214" s="3094"/>
      <c r="I214" s="3094"/>
      <c r="J214" s="3094"/>
      <c r="K214" s="3560"/>
      <c r="L214" s="3560"/>
      <c r="M214" s="3560"/>
      <c r="N214" s="3094"/>
      <c r="O214" s="3094"/>
      <c r="P214" s="3094"/>
      <c r="Q214" s="3094"/>
      <c r="R214" s="3094"/>
      <c r="S214" s="3094"/>
      <c r="T214" s="3094"/>
      <c r="U214" s="3094"/>
      <c r="V214" s="3094"/>
      <c r="W214" s="3094"/>
      <c r="X214" s="3094"/>
      <c r="Y214" s="3094"/>
      <c r="Z214" s="3094"/>
      <c r="AA214" s="3094"/>
      <c r="AB214" s="3094"/>
      <c r="AC214" s="3094"/>
      <c r="AD214" s="3094"/>
      <c r="AE214" s="3094"/>
      <c r="AF214" s="3094"/>
      <c r="AG214" s="3094"/>
      <c r="AH214" s="3094"/>
      <c r="AI214" s="3094"/>
      <c r="AJ214" s="3094"/>
      <c r="AK214" s="3094"/>
      <c r="AL214" s="3094"/>
      <c r="AM214" s="3094"/>
      <c r="AN214" s="3094"/>
      <c r="AO214" s="3094"/>
      <c r="AP214" s="3094"/>
      <c r="AQ214" s="3094"/>
      <c r="AR214" s="3560"/>
      <c r="AS214" s="3560"/>
      <c r="AT214" s="3560"/>
      <c r="AU214" s="3094"/>
      <c r="AV214" s="3094"/>
      <c r="AW214" s="3094"/>
      <c r="AX214" s="3094"/>
      <c r="AY214" s="3094"/>
      <c r="AZ214" s="3094"/>
      <c r="BA214" s="3094"/>
      <c r="BB214" s="3094"/>
      <c r="BC214" s="3094"/>
      <c r="BD214" s="3094"/>
      <c r="BE214" s="3094"/>
      <c r="BF214" s="3094"/>
      <c r="BG214" s="3094"/>
      <c r="BH214" s="3094"/>
      <c r="BI214" s="3094"/>
      <c r="BJ214" s="3094"/>
      <c r="BK214" s="3094"/>
      <c r="BL214" s="3094"/>
      <c r="BM214" s="3094"/>
      <c r="BN214" s="3094"/>
    </row>
    <row r="215" spans="1:66" ht="11.25" customHeight="1">
      <c r="A215" s="3559"/>
      <c r="B215" s="3094"/>
      <c r="C215" s="3094"/>
      <c r="D215" s="3094"/>
      <c r="E215" s="3094"/>
      <c r="F215" s="3094"/>
      <c r="G215" s="3094"/>
      <c r="H215" s="3094"/>
      <c r="I215" s="3094"/>
      <c r="J215" s="3094"/>
      <c r="K215" s="3560"/>
      <c r="L215" s="3560"/>
      <c r="M215" s="3560"/>
      <c r="N215" s="3094"/>
      <c r="O215" s="3094"/>
      <c r="P215" s="3094"/>
      <c r="Q215" s="3094"/>
      <c r="R215" s="3094"/>
      <c r="S215" s="3094"/>
      <c r="T215" s="3094"/>
      <c r="U215" s="3094"/>
      <c r="V215" s="3094"/>
      <c r="W215" s="3094"/>
      <c r="X215" s="3094"/>
      <c r="Y215" s="3094"/>
      <c r="Z215" s="3094"/>
      <c r="AA215" s="3094"/>
      <c r="AB215" s="3094"/>
      <c r="AC215" s="3094"/>
      <c r="AD215" s="3094"/>
      <c r="AE215" s="3094"/>
      <c r="AF215" s="3094"/>
      <c r="AG215" s="3094"/>
      <c r="AH215" s="3094"/>
      <c r="AI215" s="3094"/>
      <c r="AJ215" s="3094"/>
      <c r="AK215" s="3094"/>
      <c r="AL215" s="3094"/>
      <c r="AM215" s="3094"/>
      <c r="AN215" s="3094"/>
      <c r="AO215" s="3094"/>
      <c r="AP215" s="3094"/>
      <c r="AQ215" s="3094"/>
      <c r="AR215" s="3560"/>
      <c r="AS215" s="3560"/>
      <c r="AT215" s="3560"/>
      <c r="AU215" s="3094"/>
      <c r="AV215" s="3094"/>
      <c r="AW215" s="3094"/>
      <c r="AX215" s="3094"/>
      <c r="AY215" s="3094"/>
      <c r="AZ215" s="3094"/>
      <c r="BA215" s="3094"/>
      <c r="BB215" s="3094"/>
      <c r="BC215" s="3094"/>
      <c r="BD215" s="3094"/>
      <c r="BE215" s="3094"/>
      <c r="BF215" s="3094"/>
      <c r="BG215" s="3094"/>
      <c r="BH215" s="3094"/>
      <c r="BI215" s="3094"/>
      <c r="BJ215" s="3094"/>
      <c r="BK215" s="3094"/>
      <c r="BL215" s="3094"/>
      <c r="BM215" s="3094"/>
      <c r="BN215" s="3094"/>
    </row>
    <row r="216" spans="1:66" ht="11.25" customHeight="1">
      <c r="A216" s="3559"/>
      <c r="B216" s="3094"/>
      <c r="C216" s="3094"/>
      <c r="D216" s="3094"/>
      <c r="E216" s="3094"/>
      <c r="F216" s="3094"/>
      <c r="G216" s="3094"/>
      <c r="H216" s="3094"/>
      <c r="I216" s="3094"/>
      <c r="J216" s="3094"/>
      <c r="K216" s="3560"/>
      <c r="L216" s="3560"/>
      <c r="M216" s="3560"/>
      <c r="N216" s="3094"/>
      <c r="O216" s="3094"/>
      <c r="P216" s="3094"/>
      <c r="Q216" s="3094"/>
      <c r="R216" s="3094"/>
      <c r="S216" s="3094"/>
      <c r="T216" s="3094"/>
      <c r="U216" s="3094"/>
      <c r="V216" s="3094"/>
      <c r="W216" s="3094"/>
      <c r="X216" s="3094"/>
      <c r="Y216" s="3094"/>
      <c r="Z216" s="3094"/>
      <c r="AA216" s="3094"/>
      <c r="AB216" s="3094"/>
      <c r="AC216" s="3094"/>
      <c r="AD216" s="3094"/>
      <c r="AE216" s="3094"/>
      <c r="AF216" s="3094"/>
      <c r="AG216" s="3094"/>
      <c r="AH216" s="3094"/>
      <c r="AI216" s="3094"/>
      <c r="AJ216" s="3094"/>
      <c r="AK216" s="3094"/>
      <c r="AL216" s="3094"/>
      <c r="AM216" s="3094"/>
      <c r="AN216" s="3094"/>
      <c r="AO216" s="3094"/>
      <c r="AP216" s="3094"/>
      <c r="AQ216" s="3094"/>
      <c r="AR216" s="3560"/>
      <c r="AS216" s="3560"/>
      <c r="AT216" s="3560"/>
      <c r="AU216" s="3094"/>
      <c r="AV216" s="3094"/>
      <c r="AW216" s="3094"/>
      <c r="AX216" s="3094"/>
      <c r="AY216" s="3094"/>
      <c r="AZ216" s="3094"/>
      <c r="BA216" s="3094"/>
      <c r="BB216" s="3094"/>
      <c r="BC216" s="3094"/>
      <c r="BD216" s="3094"/>
      <c r="BE216" s="3094"/>
      <c r="BF216" s="3094"/>
      <c r="BG216" s="3094"/>
      <c r="BH216" s="3094"/>
      <c r="BI216" s="3094"/>
      <c r="BJ216" s="3094"/>
      <c r="BK216" s="3094"/>
      <c r="BL216" s="3094"/>
      <c r="BM216" s="3094"/>
      <c r="BN216" s="3094"/>
    </row>
    <row r="217" spans="1:66" ht="11.25" customHeight="1">
      <c r="A217" s="3559"/>
      <c r="B217" s="3094"/>
      <c r="C217" s="3094"/>
      <c r="D217" s="3094"/>
      <c r="E217" s="3094"/>
      <c r="F217" s="3094"/>
      <c r="G217" s="3094"/>
      <c r="H217" s="3094"/>
      <c r="I217" s="3094"/>
      <c r="J217" s="3094"/>
      <c r="K217" s="3560"/>
      <c r="L217" s="3560"/>
      <c r="M217" s="3560"/>
      <c r="N217" s="3094"/>
      <c r="O217" s="3094"/>
      <c r="P217" s="3094"/>
      <c r="Q217" s="3094"/>
      <c r="R217" s="3094"/>
      <c r="S217" s="3094"/>
      <c r="T217" s="3094"/>
      <c r="U217" s="3094"/>
      <c r="V217" s="3094"/>
      <c r="W217" s="3094"/>
      <c r="X217" s="3094"/>
      <c r="Y217" s="3094"/>
      <c r="Z217" s="3094"/>
      <c r="AA217" s="3094"/>
      <c r="AB217" s="3094"/>
      <c r="AC217" s="3094"/>
      <c r="AD217" s="3094"/>
      <c r="AE217" s="3094"/>
      <c r="AF217" s="3094"/>
      <c r="AG217" s="3094"/>
      <c r="AH217" s="3094"/>
      <c r="AI217" s="3094"/>
      <c r="AJ217" s="3094"/>
      <c r="AK217" s="3094"/>
      <c r="AL217" s="3094"/>
      <c r="AM217" s="3094"/>
      <c r="AN217" s="3094"/>
      <c r="AO217" s="3094"/>
      <c r="AP217" s="3094"/>
      <c r="AQ217" s="3094"/>
      <c r="AR217" s="3560"/>
      <c r="AS217" s="3560"/>
      <c r="AT217" s="3560"/>
      <c r="AU217" s="3094"/>
      <c r="AV217" s="3094"/>
      <c r="AW217" s="3094"/>
      <c r="AX217" s="3094"/>
      <c r="AY217" s="3094"/>
      <c r="AZ217" s="3094"/>
      <c r="BA217" s="3094"/>
      <c r="BB217" s="3094"/>
      <c r="BC217" s="3094"/>
      <c r="BD217" s="3094"/>
      <c r="BE217" s="3094"/>
      <c r="BF217" s="3094"/>
      <c r="BG217" s="3094"/>
      <c r="BH217" s="3094"/>
      <c r="BI217" s="3094"/>
      <c r="BJ217" s="3094"/>
      <c r="BK217" s="3094"/>
      <c r="BL217" s="3094"/>
      <c r="BM217" s="3094"/>
      <c r="BN217" s="3094"/>
    </row>
    <row r="218" spans="1:66" ht="11.25" customHeight="1">
      <c r="A218" s="3559"/>
      <c r="B218" s="3094"/>
      <c r="C218" s="3094"/>
      <c r="D218" s="3094"/>
      <c r="E218" s="3094"/>
      <c r="F218" s="3094"/>
      <c r="G218" s="3094"/>
      <c r="H218" s="3094"/>
      <c r="I218" s="3094"/>
      <c r="J218" s="3094"/>
      <c r="K218" s="3560"/>
      <c r="L218" s="3560"/>
      <c r="M218" s="3560"/>
      <c r="N218" s="3094"/>
      <c r="O218" s="3094"/>
      <c r="P218" s="3094"/>
      <c r="Q218" s="3094"/>
      <c r="R218" s="3094"/>
      <c r="S218" s="3094"/>
      <c r="T218" s="3094"/>
      <c r="U218" s="3094"/>
      <c r="V218" s="3094"/>
      <c r="W218" s="3094"/>
      <c r="X218" s="3094"/>
      <c r="Y218" s="3094"/>
      <c r="Z218" s="3094"/>
      <c r="AA218" s="3094"/>
      <c r="AB218" s="3094"/>
      <c r="AC218" s="3094"/>
      <c r="AD218" s="3094"/>
      <c r="AE218" s="3094"/>
      <c r="AF218" s="3094"/>
      <c r="AG218" s="3094"/>
      <c r="AH218" s="3094"/>
      <c r="AI218" s="3094"/>
      <c r="AJ218" s="3094"/>
      <c r="AK218" s="3094"/>
      <c r="AL218" s="3094"/>
      <c r="AM218" s="3094"/>
      <c r="AN218" s="3094"/>
      <c r="AO218" s="3094"/>
      <c r="AP218" s="3094"/>
      <c r="AQ218" s="3094"/>
      <c r="AR218" s="3560"/>
      <c r="AS218" s="3560"/>
      <c r="AT218" s="3560"/>
      <c r="AU218" s="3094"/>
      <c r="AV218" s="3094"/>
      <c r="AW218" s="3094"/>
      <c r="AX218" s="3094"/>
      <c r="AY218" s="3094"/>
      <c r="AZ218" s="3094"/>
      <c r="BA218" s="3094"/>
      <c r="BB218" s="3094"/>
      <c r="BC218" s="3094"/>
      <c r="BD218" s="3094"/>
      <c r="BE218" s="3094"/>
      <c r="BF218" s="3094"/>
      <c r="BG218" s="3094"/>
      <c r="BH218" s="3094"/>
      <c r="BI218" s="3094"/>
      <c r="BJ218" s="3094"/>
      <c r="BK218" s="3094"/>
      <c r="BL218" s="3094"/>
      <c r="BM218" s="3094"/>
      <c r="BN218" s="3094"/>
    </row>
    <row r="219" spans="1:66" ht="11.25" customHeight="1">
      <c r="A219" s="3559"/>
      <c r="B219" s="3094"/>
      <c r="C219" s="3094"/>
      <c r="D219" s="3094"/>
      <c r="E219" s="3094"/>
      <c r="F219" s="3094"/>
      <c r="G219" s="3094"/>
      <c r="H219" s="3094"/>
      <c r="I219" s="3094"/>
      <c r="J219" s="3094"/>
      <c r="K219" s="3560"/>
      <c r="L219" s="3560"/>
      <c r="M219" s="3560"/>
      <c r="N219" s="3094"/>
      <c r="O219" s="3094"/>
      <c r="P219" s="3094"/>
      <c r="Q219" s="3094"/>
      <c r="R219" s="3094"/>
      <c r="S219" s="3094"/>
      <c r="T219" s="3094"/>
      <c r="U219" s="3094"/>
      <c r="V219" s="3094"/>
      <c r="W219" s="3094"/>
      <c r="X219" s="3094"/>
      <c r="Y219" s="3094"/>
      <c r="Z219" s="3094"/>
      <c r="AA219" s="3094"/>
      <c r="AB219" s="3094"/>
      <c r="AC219" s="3094"/>
      <c r="AD219" s="3094"/>
      <c r="AE219" s="3094"/>
      <c r="AF219" s="3094"/>
      <c r="AG219" s="3094"/>
      <c r="AH219" s="3094"/>
      <c r="AI219" s="3094"/>
      <c r="AJ219" s="3094"/>
      <c r="AK219" s="3094"/>
      <c r="AL219" s="3094"/>
      <c r="AM219" s="3094"/>
      <c r="AN219" s="3094"/>
      <c r="AO219" s="3094"/>
      <c r="AP219" s="3094"/>
      <c r="AQ219" s="3094"/>
      <c r="AR219" s="3560"/>
      <c r="AS219" s="3560"/>
      <c r="AT219" s="3560"/>
      <c r="AU219" s="3094"/>
      <c r="AV219" s="3094"/>
      <c r="AW219" s="3094"/>
      <c r="AX219" s="3094"/>
      <c r="AY219" s="3094"/>
      <c r="AZ219" s="3094"/>
      <c r="BA219" s="3094"/>
      <c r="BB219" s="3094"/>
      <c r="BC219" s="3094"/>
      <c r="BD219" s="3094"/>
      <c r="BE219" s="3094"/>
      <c r="BF219" s="3094"/>
      <c r="BG219" s="3094"/>
      <c r="BH219" s="3094"/>
      <c r="BI219" s="3094"/>
      <c r="BJ219" s="3094"/>
      <c r="BK219" s="3094"/>
      <c r="BL219" s="3094"/>
      <c r="BM219" s="3094"/>
      <c r="BN219" s="3094"/>
    </row>
    <row r="220" spans="1:66" ht="11.25" customHeight="1">
      <c r="A220" s="3559"/>
      <c r="B220" s="3094"/>
      <c r="C220" s="3094"/>
      <c r="D220" s="3094"/>
      <c r="E220" s="3094"/>
      <c r="F220" s="3094"/>
      <c r="G220" s="3094"/>
      <c r="H220" s="3094"/>
      <c r="I220" s="3094"/>
      <c r="J220" s="3094"/>
      <c r="K220" s="3560"/>
      <c r="L220" s="3560"/>
      <c r="M220" s="3560"/>
      <c r="N220" s="3094"/>
      <c r="O220" s="3094"/>
      <c r="P220" s="3094"/>
      <c r="Q220" s="3094"/>
      <c r="R220" s="3094"/>
      <c r="S220" s="3094"/>
      <c r="T220" s="3094"/>
      <c r="U220" s="3094"/>
      <c r="V220" s="3094"/>
      <c r="W220" s="3094"/>
      <c r="X220" s="3094"/>
      <c r="Y220" s="3094"/>
      <c r="Z220" s="3094"/>
      <c r="AA220" s="3094"/>
      <c r="AB220" s="3094"/>
      <c r="AC220" s="3094"/>
      <c r="AD220" s="3094"/>
      <c r="AE220" s="3094"/>
      <c r="AF220" s="3094"/>
      <c r="AG220" s="3094"/>
      <c r="AH220" s="3094"/>
      <c r="AI220" s="3094"/>
      <c r="AJ220" s="3094"/>
      <c r="AK220" s="3094"/>
      <c r="AL220" s="3094"/>
      <c r="AM220" s="3094"/>
      <c r="AN220" s="3094"/>
      <c r="AO220" s="3094"/>
      <c r="AP220" s="3094"/>
      <c r="AQ220" s="3094"/>
      <c r="AR220" s="3560"/>
      <c r="AS220" s="3560"/>
      <c r="AT220" s="3560"/>
      <c r="AU220" s="3094"/>
      <c r="AV220" s="3094"/>
      <c r="AW220" s="3094"/>
      <c r="AX220" s="3094"/>
      <c r="AY220" s="3094"/>
      <c r="AZ220" s="3094"/>
      <c r="BA220" s="3094"/>
      <c r="BB220" s="3094"/>
      <c r="BC220" s="3094"/>
      <c r="BD220" s="3094"/>
      <c r="BE220" s="3094"/>
      <c r="BF220" s="3094"/>
      <c r="BG220" s="3094"/>
      <c r="BH220" s="3094"/>
      <c r="BI220" s="3094"/>
      <c r="BJ220" s="3094"/>
      <c r="BK220" s="3094"/>
      <c r="BL220" s="3094"/>
      <c r="BM220" s="3094"/>
      <c r="BN220" s="3094"/>
    </row>
    <row r="221" spans="1:66" ht="11.25" customHeight="1">
      <c r="A221" s="3559"/>
      <c r="B221" s="3094"/>
      <c r="C221" s="3094"/>
      <c r="D221" s="3094"/>
      <c r="E221" s="3094"/>
      <c r="F221" s="3094"/>
      <c r="G221" s="3094"/>
      <c r="H221" s="3094"/>
      <c r="I221" s="3094"/>
      <c r="J221" s="3094"/>
      <c r="K221" s="3560"/>
      <c r="L221" s="3560"/>
      <c r="M221" s="3560"/>
      <c r="N221" s="3094"/>
      <c r="O221" s="3094"/>
      <c r="P221" s="3094"/>
      <c r="Q221" s="3094"/>
      <c r="R221" s="3094"/>
      <c r="S221" s="3094"/>
      <c r="T221" s="3094"/>
      <c r="U221" s="3094"/>
      <c r="V221" s="3094"/>
      <c r="W221" s="3094"/>
      <c r="X221" s="3094"/>
      <c r="Y221" s="3094"/>
      <c r="Z221" s="3094"/>
      <c r="AA221" s="3094"/>
      <c r="AB221" s="3094"/>
      <c r="AC221" s="3094"/>
      <c r="AD221" s="3094"/>
      <c r="AE221" s="3094"/>
      <c r="AF221" s="3094"/>
      <c r="AG221" s="3094"/>
      <c r="AH221" s="3094"/>
      <c r="AI221" s="3094"/>
      <c r="AJ221" s="3094"/>
      <c r="AK221" s="3094"/>
      <c r="AL221" s="3094"/>
      <c r="AM221" s="3094"/>
      <c r="AN221" s="3094"/>
      <c r="AO221" s="3094"/>
      <c r="AP221" s="3094"/>
      <c r="AQ221" s="3094"/>
      <c r="AR221" s="3560"/>
      <c r="AS221" s="3560"/>
      <c r="AT221" s="3560"/>
      <c r="AU221" s="3094"/>
      <c r="AV221" s="3094"/>
      <c r="AW221" s="3094"/>
      <c r="AX221" s="3094"/>
      <c r="AY221" s="3094"/>
      <c r="AZ221" s="3094"/>
      <c r="BA221" s="3094"/>
      <c r="BB221" s="3094"/>
      <c r="BC221" s="3094"/>
      <c r="BD221" s="3094"/>
      <c r="BE221" s="3094"/>
      <c r="BF221" s="3094"/>
      <c r="BG221" s="3094"/>
      <c r="BH221" s="3094"/>
      <c r="BI221" s="3094"/>
      <c r="BJ221" s="3094"/>
      <c r="BK221" s="3094"/>
      <c r="BL221" s="3094"/>
      <c r="BM221" s="3094"/>
      <c r="BN221" s="3094"/>
    </row>
    <row r="222" spans="1:66" ht="11.25" customHeight="1">
      <c r="A222" s="3559"/>
      <c r="B222" s="3094"/>
      <c r="C222" s="3094"/>
      <c r="D222" s="3094"/>
      <c r="E222" s="3094"/>
      <c r="F222" s="3094"/>
      <c r="G222" s="3094"/>
      <c r="H222" s="3094"/>
      <c r="I222" s="3094"/>
      <c r="J222" s="3094"/>
      <c r="K222" s="3560"/>
      <c r="L222" s="3560"/>
      <c r="M222" s="3560"/>
      <c r="N222" s="3094"/>
      <c r="O222" s="3094"/>
      <c r="P222" s="3094"/>
      <c r="Q222" s="3094"/>
      <c r="R222" s="3094"/>
      <c r="S222" s="3094"/>
      <c r="T222" s="3094"/>
      <c r="U222" s="3094"/>
      <c r="V222" s="3094"/>
      <c r="W222" s="3094"/>
      <c r="X222" s="3094"/>
      <c r="Y222" s="3094"/>
      <c r="Z222" s="3094"/>
      <c r="AA222" s="3094"/>
      <c r="AB222" s="3094"/>
      <c r="AC222" s="3094"/>
      <c r="AD222" s="3094"/>
      <c r="AE222" s="3094"/>
      <c r="AF222" s="3094"/>
      <c r="AG222" s="3094"/>
      <c r="AH222" s="3094"/>
      <c r="AI222" s="3094"/>
      <c r="AJ222" s="3094"/>
      <c r="AK222" s="3094"/>
      <c r="AL222" s="3094"/>
      <c r="AM222" s="3094"/>
      <c r="AN222" s="3094"/>
      <c r="AO222" s="3094"/>
      <c r="AP222" s="3094"/>
      <c r="AQ222" s="3094"/>
      <c r="AR222" s="3560"/>
      <c r="AS222" s="3560"/>
      <c r="AT222" s="3560"/>
      <c r="AU222" s="3094"/>
      <c r="AV222" s="3094"/>
      <c r="AW222" s="3094"/>
      <c r="AX222" s="3094"/>
      <c r="AY222" s="3094"/>
      <c r="AZ222" s="3094"/>
      <c r="BA222" s="3094"/>
      <c r="BB222" s="3094"/>
      <c r="BC222" s="3094"/>
      <c r="BD222" s="3094"/>
      <c r="BE222" s="3094"/>
      <c r="BF222" s="3094"/>
      <c r="BG222" s="3094"/>
      <c r="BH222" s="3094"/>
      <c r="BI222" s="3094"/>
      <c r="BJ222" s="3094"/>
      <c r="BK222" s="3094"/>
      <c r="BL222" s="3094"/>
      <c r="BM222" s="3094"/>
      <c r="BN222" s="3094"/>
    </row>
    <row r="223" spans="1:66" ht="11.25" customHeight="1">
      <c r="A223" s="3559"/>
      <c r="B223" s="3094"/>
      <c r="C223" s="3094"/>
      <c r="D223" s="3094"/>
      <c r="E223" s="3094"/>
      <c r="F223" s="3094"/>
      <c r="G223" s="3094"/>
      <c r="H223" s="3094"/>
      <c r="I223" s="3094"/>
      <c r="J223" s="3094"/>
      <c r="K223" s="3560"/>
      <c r="L223" s="3560"/>
      <c r="M223" s="3560"/>
      <c r="N223" s="3094"/>
      <c r="O223" s="3094"/>
      <c r="P223" s="3094"/>
      <c r="Q223" s="3094"/>
      <c r="R223" s="3094"/>
      <c r="S223" s="3094"/>
      <c r="T223" s="3094"/>
      <c r="U223" s="3094"/>
      <c r="V223" s="3094"/>
      <c r="W223" s="3094"/>
      <c r="X223" s="3094"/>
      <c r="Y223" s="3094"/>
      <c r="Z223" s="3094"/>
      <c r="AA223" s="3094"/>
      <c r="AB223" s="3094"/>
      <c r="AC223" s="3094"/>
      <c r="AD223" s="3094"/>
      <c r="AE223" s="3094"/>
      <c r="AF223" s="3094"/>
      <c r="AG223" s="3094"/>
      <c r="AH223" s="3094"/>
      <c r="AI223" s="3094"/>
      <c r="AJ223" s="3094"/>
      <c r="AK223" s="3094"/>
      <c r="AL223" s="3094"/>
      <c r="AM223" s="3094"/>
      <c r="AN223" s="3094"/>
      <c r="AO223" s="3094"/>
      <c r="AP223" s="3094"/>
      <c r="AQ223" s="3094"/>
      <c r="AR223" s="3560"/>
      <c r="AS223" s="3560"/>
      <c r="AT223" s="3560"/>
      <c r="AU223" s="3094"/>
      <c r="AV223" s="3094"/>
      <c r="AW223" s="3094"/>
      <c r="AX223" s="3094"/>
      <c r="AY223" s="3094"/>
      <c r="AZ223" s="3094"/>
      <c r="BA223" s="3094"/>
      <c r="BB223" s="3094"/>
      <c r="BC223" s="3094"/>
      <c r="BD223" s="3094"/>
      <c r="BE223" s="3094"/>
      <c r="BF223" s="3094"/>
      <c r="BG223" s="3094"/>
      <c r="BH223" s="3094"/>
      <c r="BI223" s="3094"/>
      <c r="BJ223" s="3094"/>
      <c r="BK223" s="3094"/>
      <c r="BL223" s="3094"/>
      <c r="BM223" s="3094"/>
      <c r="BN223" s="3094"/>
    </row>
    <row r="224" spans="1:66" ht="11.25" customHeight="1">
      <c r="A224" s="3559"/>
      <c r="B224" s="3094"/>
      <c r="C224" s="3094"/>
      <c r="D224" s="3094"/>
      <c r="E224" s="3094"/>
      <c r="F224" s="3094"/>
      <c r="G224" s="3094"/>
      <c r="H224" s="3094"/>
      <c r="I224" s="3094"/>
      <c r="J224" s="3094"/>
      <c r="K224" s="3560"/>
      <c r="L224" s="3560"/>
      <c r="M224" s="3560"/>
      <c r="N224" s="3094"/>
      <c r="O224" s="3094"/>
      <c r="P224" s="3094"/>
      <c r="Q224" s="3094"/>
      <c r="R224" s="3094"/>
      <c r="S224" s="3094"/>
      <c r="T224" s="3094"/>
      <c r="U224" s="3094"/>
      <c r="V224" s="3094"/>
      <c r="W224" s="3094"/>
      <c r="X224" s="3094"/>
      <c r="Y224" s="3094"/>
      <c r="Z224" s="3094"/>
      <c r="AA224" s="3094"/>
      <c r="AB224" s="3094"/>
      <c r="AC224" s="3094"/>
      <c r="AD224" s="3094"/>
      <c r="AE224" s="3094"/>
      <c r="AF224" s="3094"/>
      <c r="AG224" s="3094"/>
      <c r="AH224" s="3094"/>
      <c r="AI224" s="3094"/>
      <c r="AJ224" s="3094"/>
      <c r="AK224" s="3094"/>
      <c r="AL224" s="3094"/>
      <c r="AM224" s="3094"/>
      <c r="AN224" s="3094"/>
      <c r="AO224" s="3094"/>
      <c r="AP224" s="3094"/>
      <c r="AQ224" s="3094"/>
      <c r="AR224" s="3560"/>
      <c r="AS224" s="3560"/>
      <c r="AT224" s="3560"/>
      <c r="AU224" s="3094"/>
      <c r="AV224" s="3094"/>
      <c r="AW224" s="3094"/>
      <c r="AX224" s="3094"/>
      <c r="AY224" s="3094"/>
      <c r="AZ224" s="3094"/>
      <c r="BA224" s="3094"/>
      <c r="BB224" s="3094"/>
      <c r="BC224" s="3094"/>
      <c r="BD224" s="3094"/>
      <c r="BE224" s="3094"/>
      <c r="BF224" s="3094"/>
      <c r="BG224" s="3094"/>
      <c r="BH224" s="3094"/>
      <c r="BI224" s="3094"/>
      <c r="BJ224" s="3094"/>
      <c r="BK224" s="3094"/>
      <c r="BL224" s="3094"/>
      <c r="BM224" s="3094"/>
      <c r="BN224" s="3094"/>
    </row>
    <row r="225" spans="1:66" ht="11.25" customHeight="1">
      <c r="A225" s="3559"/>
      <c r="B225" s="3094"/>
      <c r="C225" s="3094"/>
      <c r="D225" s="3094"/>
      <c r="E225" s="3094"/>
      <c r="F225" s="3094"/>
      <c r="G225" s="3094"/>
      <c r="H225" s="3094"/>
      <c r="I225" s="3094"/>
      <c r="J225" s="3094"/>
      <c r="K225" s="3560"/>
      <c r="L225" s="3560"/>
      <c r="M225" s="3560"/>
      <c r="N225" s="3094"/>
      <c r="O225" s="3094"/>
      <c r="P225" s="3094"/>
      <c r="Q225" s="3094"/>
      <c r="R225" s="3094"/>
      <c r="S225" s="3094"/>
      <c r="T225" s="3094"/>
      <c r="U225" s="3094"/>
      <c r="V225" s="3094"/>
      <c r="W225" s="3094"/>
      <c r="X225" s="3094"/>
      <c r="Y225" s="3094"/>
      <c r="Z225" s="3094"/>
      <c r="AA225" s="3094"/>
      <c r="AB225" s="3094"/>
      <c r="AC225" s="3094"/>
      <c r="AD225" s="3094"/>
      <c r="AE225" s="3094"/>
      <c r="AF225" s="3094"/>
      <c r="AG225" s="3094"/>
      <c r="AH225" s="3094"/>
      <c r="AI225" s="3094"/>
      <c r="AJ225" s="3094"/>
      <c r="AK225" s="3094"/>
      <c r="AL225" s="3094"/>
      <c r="AM225" s="3094"/>
      <c r="AN225" s="3094"/>
      <c r="AO225" s="3094"/>
      <c r="AP225" s="3094"/>
      <c r="AQ225" s="3094"/>
      <c r="AR225" s="3560"/>
      <c r="AS225" s="3560"/>
      <c r="AT225" s="3560"/>
      <c r="AU225" s="3094"/>
      <c r="AV225" s="3094"/>
      <c r="AW225" s="3094"/>
      <c r="AX225" s="3094"/>
      <c r="AY225" s="3094"/>
      <c r="AZ225" s="3094"/>
      <c r="BA225" s="3094"/>
      <c r="BB225" s="3094"/>
      <c r="BC225" s="3094"/>
      <c r="BD225" s="3094"/>
      <c r="BE225" s="3094"/>
      <c r="BF225" s="3094"/>
      <c r="BG225" s="3094"/>
      <c r="BH225" s="3094"/>
      <c r="BI225" s="3094"/>
      <c r="BJ225" s="3094"/>
      <c r="BK225" s="3094"/>
      <c r="BL225" s="3094"/>
      <c r="BM225" s="3094"/>
      <c r="BN225" s="3094"/>
    </row>
    <row r="226" spans="1:66" ht="11.25" customHeight="1">
      <c r="A226" s="3559"/>
      <c r="B226" s="3094"/>
      <c r="C226" s="3094"/>
      <c r="D226" s="3094"/>
      <c r="E226" s="3094"/>
      <c r="F226" s="3094"/>
      <c r="G226" s="3094"/>
      <c r="H226" s="3094"/>
      <c r="I226" s="3094"/>
      <c r="J226" s="3094"/>
      <c r="K226" s="3560"/>
      <c r="L226" s="3560"/>
      <c r="M226" s="3560"/>
      <c r="N226" s="3094"/>
      <c r="O226" s="3094"/>
      <c r="P226" s="3094"/>
      <c r="Q226" s="3094"/>
      <c r="R226" s="3094"/>
      <c r="S226" s="3094"/>
      <c r="T226" s="3094"/>
      <c r="U226" s="3094"/>
      <c r="V226" s="3094"/>
      <c r="W226" s="3094"/>
      <c r="X226" s="3094"/>
      <c r="Y226" s="3094"/>
      <c r="Z226" s="3094"/>
      <c r="AA226" s="3094"/>
      <c r="AB226" s="3094"/>
      <c r="AC226" s="3094"/>
      <c r="AD226" s="3094"/>
      <c r="AE226" s="3094"/>
      <c r="AF226" s="3094"/>
      <c r="AG226" s="3094"/>
      <c r="AH226" s="3094"/>
      <c r="AI226" s="3094"/>
      <c r="AJ226" s="3094"/>
      <c r="AK226" s="3094"/>
      <c r="AL226" s="3094"/>
      <c r="AM226" s="3094"/>
      <c r="AN226" s="3094"/>
      <c r="AO226" s="3094"/>
      <c r="AP226" s="3094"/>
      <c r="AQ226" s="3094"/>
      <c r="AR226" s="3560"/>
      <c r="AS226" s="3560"/>
      <c r="AT226" s="3560"/>
      <c r="AU226" s="3094"/>
      <c r="AV226" s="3094"/>
      <c r="AW226" s="3094"/>
      <c r="AX226" s="3094"/>
      <c r="AY226" s="3094"/>
      <c r="AZ226" s="3094"/>
      <c r="BA226" s="3094"/>
      <c r="BB226" s="3094"/>
      <c r="BC226" s="3094"/>
      <c r="BD226" s="3094"/>
      <c r="BE226" s="3094"/>
      <c r="BF226" s="3094"/>
      <c r="BG226" s="3094"/>
      <c r="BH226" s="3094"/>
      <c r="BI226" s="3094"/>
      <c r="BJ226" s="3094"/>
      <c r="BK226" s="3094"/>
      <c r="BL226" s="3094"/>
      <c r="BM226" s="3094"/>
      <c r="BN226" s="3094"/>
    </row>
    <row r="227" spans="1:66" ht="11.25" customHeight="1">
      <c r="A227" s="3559"/>
      <c r="B227" s="3094"/>
      <c r="C227" s="3094"/>
      <c r="D227" s="3094"/>
      <c r="E227" s="3094"/>
      <c r="F227" s="3094"/>
      <c r="G227" s="3094"/>
      <c r="H227" s="3094"/>
      <c r="I227" s="3094"/>
      <c r="J227" s="3094"/>
      <c r="K227" s="3560"/>
      <c r="L227" s="3560"/>
      <c r="M227" s="3560"/>
      <c r="N227" s="3094"/>
      <c r="O227" s="3094"/>
      <c r="P227" s="3094"/>
      <c r="Q227" s="3094"/>
      <c r="R227" s="3094"/>
      <c r="S227" s="3094"/>
      <c r="T227" s="3094"/>
      <c r="U227" s="3094"/>
      <c r="V227" s="3094"/>
      <c r="W227" s="3094"/>
      <c r="X227" s="3094"/>
      <c r="Y227" s="3094"/>
      <c r="Z227" s="3094"/>
      <c r="AA227" s="3094"/>
      <c r="AB227" s="3094"/>
      <c r="AC227" s="3094"/>
      <c r="AD227" s="3094"/>
      <c r="AE227" s="3094"/>
      <c r="AF227" s="3094"/>
      <c r="AG227" s="3094"/>
      <c r="AH227" s="3094"/>
      <c r="AI227" s="3094"/>
      <c r="AJ227" s="3094"/>
      <c r="AK227" s="3094"/>
      <c r="AL227" s="3094"/>
      <c r="AM227" s="3094"/>
      <c r="AN227" s="3094"/>
      <c r="AO227" s="3094"/>
      <c r="AP227" s="3094"/>
      <c r="AQ227" s="3094"/>
      <c r="AR227" s="3560"/>
      <c r="AS227" s="3560"/>
      <c r="AT227" s="3560"/>
      <c r="AU227" s="3094"/>
      <c r="AV227" s="3094"/>
      <c r="AW227" s="3094"/>
      <c r="AX227" s="3094"/>
      <c r="AY227" s="3094"/>
      <c r="AZ227" s="3094"/>
      <c r="BA227" s="3094"/>
      <c r="BB227" s="3094"/>
      <c r="BC227" s="3094"/>
      <c r="BD227" s="3094"/>
      <c r="BE227" s="3094"/>
      <c r="BF227" s="3094"/>
      <c r="BG227" s="3094"/>
      <c r="BH227" s="3094"/>
      <c r="BI227" s="3094"/>
      <c r="BJ227" s="3094"/>
      <c r="BK227" s="3094"/>
      <c r="BL227" s="3094"/>
      <c r="BM227" s="3094"/>
      <c r="BN227" s="3094"/>
    </row>
    <row r="228" spans="1:66" ht="11.25" customHeight="1">
      <c r="A228" s="3559"/>
      <c r="B228" s="3094"/>
      <c r="C228" s="3094"/>
      <c r="D228" s="3094"/>
      <c r="E228" s="3094"/>
      <c r="F228" s="3094"/>
      <c r="G228" s="3094"/>
      <c r="H228" s="3094"/>
      <c r="I228" s="3094"/>
      <c r="J228" s="3094"/>
      <c r="K228" s="3560"/>
      <c r="L228" s="3560"/>
      <c r="M228" s="3560"/>
      <c r="N228" s="3094"/>
      <c r="O228" s="3094"/>
      <c r="P228" s="3094"/>
      <c r="Q228" s="3094"/>
      <c r="R228" s="3094"/>
      <c r="S228" s="3094"/>
      <c r="T228" s="3094"/>
      <c r="U228" s="3094"/>
      <c r="V228" s="3094"/>
      <c r="W228" s="3094"/>
      <c r="X228" s="3094"/>
      <c r="Y228" s="3094"/>
      <c r="Z228" s="3094"/>
      <c r="AA228" s="3094"/>
      <c r="AB228" s="3094"/>
      <c r="AC228" s="3094"/>
      <c r="AD228" s="3094"/>
      <c r="AE228" s="3094"/>
      <c r="AF228" s="3094"/>
      <c r="AG228" s="3094"/>
      <c r="AH228" s="3094"/>
      <c r="AI228" s="3094"/>
      <c r="AJ228" s="3094"/>
      <c r="AK228" s="3094"/>
      <c r="AL228" s="3094"/>
      <c r="AM228" s="3094"/>
      <c r="AN228" s="3094"/>
      <c r="AO228" s="3094"/>
      <c r="AP228" s="3094"/>
      <c r="AQ228" s="3094"/>
      <c r="AR228" s="3560"/>
      <c r="AS228" s="3560"/>
      <c r="AT228" s="3560"/>
      <c r="AU228" s="3094"/>
      <c r="AV228" s="3094"/>
      <c r="AW228" s="3094"/>
      <c r="AX228" s="3094"/>
      <c r="AY228" s="3094"/>
      <c r="AZ228" s="3094"/>
      <c r="BA228" s="3094"/>
      <c r="BB228" s="3094"/>
      <c r="BC228" s="3094"/>
      <c r="BD228" s="3094"/>
      <c r="BE228" s="3094"/>
      <c r="BF228" s="3094"/>
      <c r="BG228" s="3094"/>
      <c r="BH228" s="3094"/>
      <c r="BI228" s="3094"/>
      <c r="BJ228" s="3094"/>
      <c r="BK228" s="3094"/>
      <c r="BL228" s="3094"/>
      <c r="BM228" s="3094"/>
      <c r="BN228" s="3094"/>
    </row>
    <row r="229" spans="1:66" ht="11.25" customHeight="1">
      <c r="A229" s="3559"/>
      <c r="B229" s="3094"/>
      <c r="C229" s="3094"/>
      <c r="D229" s="3094"/>
      <c r="E229" s="3094"/>
      <c r="F229" s="3094"/>
      <c r="G229" s="3094"/>
      <c r="H229" s="3094"/>
      <c r="I229" s="3094"/>
      <c r="J229" s="3094"/>
      <c r="K229" s="3560"/>
      <c r="L229" s="3560"/>
      <c r="M229" s="3560"/>
      <c r="N229" s="3094"/>
      <c r="O229" s="3094"/>
      <c r="P229" s="3094"/>
      <c r="Q229" s="3094"/>
      <c r="R229" s="3094"/>
      <c r="S229" s="3094"/>
      <c r="T229" s="3094"/>
      <c r="U229" s="3094"/>
      <c r="V229" s="3094"/>
      <c r="W229" s="3094"/>
      <c r="X229" s="3094"/>
      <c r="Y229" s="3094"/>
      <c r="Z229" s="3094"/>
      <c r="AA229" s="3094"/>
      <c r="AB229" s="3094"/>
      <c r="AC229" s="3094"/>
      <c r="AD229" s="3094"/>
      <c r="AE229" s="3094"/>
      <c r="AF229" s="3094"/>
      <c r="AG229" s="3094"/>
      <c r="AH229" s="3094"/>
      <c r="AI229" s="3094"/>
      <c r="AJ229" s="3094"/>
      <c r="AK229" s="3094"/>
      <c r="AL229" s="3094"/>
      <c r="AM229" s="3094"/>
      <c r="AN229" s="3094"/>
      <c r="AO229" s="3094"/>
      <c r="AP229" s="3094"/>
      <c r="AQ229" s="3094"/>
      <c r="AR229" s="3560"/>
      <c r="AS229" s="3560"/>
      <c r="AT229" s="3560"/>
      <c r="AU229" s="3094"/>
      <c r="AV229" s="3094"/>
      <c r="AW229" s="3094"/>
      <c r="AX229" s="3094"/>
      <c r="AY229" s="3094"/>
      <c r="AZ229" s="3094"/>
      <c r="BA229" s="3094"/>
      <c r="BB229" s="3094"/>
      <c r="BC229" s="3094"/>
      <c r="BD229" s="3094"/>
      <c r="BE229" s="3094"/>
      <c r="BF229" s="3094"/>
      <c r="BG229" s="3094"/>
      <c r="BH229" s="3094"/>
      <c r="BI229" s="3094"/>
      <c r="BJ229" s="3094"/>
      <c r="BK229" s="3094"/>
      <c r="BL229" s="3094"/>
      <c r="BM229" s="3094"/>
      <c r="BN229" s="3094"/>
    </row>
    <row r="230" spans="1:66" ht="11.25" customHeight="1">
      <c r="A230" s="3559"/>
      <c r="B230" s="3094"/>
      <c r="C230" s="3094"/>
      <c r="D230" s="3094"/>
      <c r="E230" s="3094"/>
      <c r="F230" s="3094"/>
      <c r="G230" s="3094"/>
      <c r="H230" s="3094"/>
      <c r="I230" s="3094"/>
      <c r="J230" s="3094"/>
      <c r="K230" s="3560"/>
      <c r="L230" s="3560"/>
      <c r="M230" s="3560"/>
      <c r="N230" s="3094"/>
      <c r="O230" s="3094"/>
      <c r="P230" s="3094"/>
      <c r="Q230" s="3094"/>
      <c r="R230" s="3094"/>
      <c r="S230" s="3094"/>
      <c r="T230" s="3094"/>
      <c r="U230" s="3094"/>
      <c r="V230" s="3094"/>
      <c r="W230" s="3094"/>
      <c r="X230" s="3094"/>
      <c r="Y230" s="3094"/>
      <c r="Z230" s="3094"/>
      <c r="AA230" s="3094"/>
      <c r="AB230" s="3094"/>
      <c r="AC230" s="3094"/>
      <c r="AD230" s="3094"/>
      <c r="AE230" s="3094"/>
      <c r="AF230" s="3094"/>
      <c r="AG230" s="3094"/>
      <c r="AH230" s="3094"/>
      <c r="AI230" s="3094"/>
      <c r="AJ230" s="3094"/>
      <c r="AK230" s="3094"/>
      <c r="AL230" s="3094"/>
      <c r="AM230" s="3094"/>
      <c r="AN230" s="3094"/>
      <c r="AO230" s="3094"/>
      <c r="AP230" s="3094"/>
      <c r="AQ230" s="3094"/>
      <c r="AR230" s="3560"/>
      <c r="AS230" s="3560"/>
      <c r="AT230" s="3560"/>
      <c r="AU230" s="3094"/>
      <c r="AV230" s="3094"/>
      <c r="AW230" s="3094"/>
      <c r="AX230" s="3094"/>
      <c r="AY230" s="3094"/>
      <c r="AZ230" s="3094"/>
      <c r="BA230" s="3094"/>
      <c r="BB230" s="3094"/>
      <c r="BC230" s="3094"/>
      <c r="BD230" s="3094"/>
      <c r="BE230" s="3094"/>
      <c r="BF230" s="3094"/>
      <c r="BG230" s="3094"/>
      <c r="BH230" s="3094"/>
      <c r="BI230" s="3094"/>
      <c r="BJ230" s="3094"/>
      <c r="BK230" s="3094"/>
      <c r="BL230" s="3094"/>
      <c r="BM230" s="3094"/>
      <c r="BN230" s="3094"/>
    </row>
    <row r="231" spans="1:66" ht="11.25" customHeight="1">
      <c r="A231" s="3559"/>
      <c r="B231" s="3094"/>
      <c r="C231" s="3094"/>
      <c r="D231" s="3094"/>
      <c r="E231" s="3094"/>
      <c r="F231" s="3094"/>
      <c r="G231" s="3094"/>
      <c r="H231" s="3094"/>
      <c r="I231" s="3094"/>
      <c r="J231" s="3094"/>
      <c r="K231" s="3560"/>
      <c r="L231" s="3560"/>
      <c r="M231" s="3560"/>
      <c r="N231" s="3094"/>
      <c r="O231" s="3094"/>
      <c r="P231" s="3094"/>
      <c r="Q231" s="3094"/>
      <c r="R231" s="3094"/>
      <c r="S231" s="3094"/>
      <c r="T231" s="3094"/>
      <c r="U231" s="3094"/>
      <c r="V231" s="3094"/>
      <c r="W231" s="3094"/>
      <c r="X231" s="3094"/>
      <c r="Y231" s="3094"/>
      <c r="Z231" s="3094"/>
      <c r="AA231" s="3094"/>
      <c r="AB231" s="3094"/>
      <c r="AC231" s="3094"/>
      <c r="AD231" s="3094"/>
      <c r="AE231" s="3094"/>
      <c r="AF231" s="3094"/>
      <c r="AG231" s="3094"/>
      <c r="AH231" s="3094"/>
      <c r="AI231" s="3094"/>
      <c r="AJ231" s="3094"/>
      <c r="AK231" s="3094"/>
      <c r="AL231" s="3094"/>
      <c r="AM231" s="3094"/>
      <c r="AN231" s="3094"/>
      <c r="AO231" s="3094"/>
      <c r="AP231" s="3094"/>
      <c r="AQ231" s="3094"/>
      <c r="AR231" s="3560"/>
      <c r="AS231" s="3560"/>
      <c r="AT231" s="3560"/>
      <c r="AU231" s="3094"/>
      <c r="AV231" s="3094"/>
      <c r="AW231" s="3094"/>
      <c r="AX231" s="3094"/>
      <c r="AY231" s="3094"/>
      <c r="AZ231" s="3094"/>
      <c r="BA231" s="3094"/>
      <c r="BB231" s="3094"/>
      <c r="BC231" s="3094"/>
      <c r="BD231" s="3094"/>
      <c r="BE231" s="3094"/>
      <c r="BF231" s="3094"/>
      <c r="BG231" s="3094"/>
      <c r="BH231" s="3094"/>
      <c r="BI231" s="3094"/>
      <c r="BJ231" s="3094"/>
      <c r="BK231" s="3094"/>
      <c r="BL231" s="3094"/>
      <c r="BM231" s="3094"/>
      <c r="BN231" s="3094"/>
    </row>
    <row r="232" spans="1:66" ht="11.25" customHeight="1">
      <c r="A232" s="3559"/>
      <c r="B232" s="3094"/>
      <c r="C232" s="3094"/>
      <c r="D232" s="3094"/>
      <c r="E232" s="3094"/>
      <c r="F232" s="3094"/>
      <c r="G232" s="3094"/>
      <c r="H232" s="3094"/>
      <c r="I232" s="3094"/>
      <c r="J232" s="3094"/>
      <c r="K232" s="3560"/>
      <c r="L232" s="3560"/>
      <c r="M232" s="3560"/>
      <c r="N232" s="3094"/>
      <c r="O232" s="3094"/>
      <c r="P232" s="3094"/>
      <c r="Q232" s="3094"/>
      <c r="R232" s="3094"/>
      <c r="S232" s="3094"/>
      <c r="T232" s="3094"/>
      <c r="U232" s="3094"/>
      <c r="V232" s="3094"/>
      <c r="W232" s="3094"/>
      <c r="X232" s="3094"/>
      <c r="Y232" s="3094"/>
      <c r="Z232" s="3094"/>
      <c r="AA232" s="3094"/>
      <c r="AB232" s="3094"/>
      <c r="AC232" s="3094"/>
      <c r="AD232" s="3094"/>
      <c r="AE232" s="3094"/>
      <c r="AF232" s="3094"/>
      <c r="AG232" s="3094"/>
      <c r="AH232" s="3094"/>
      <c r="AI232" s="3094"/>
      <c r="AJ232" s="3094"/>
      <c r="AK232" s="3094"/>
      <c r="AL232" s="3094"/>
      <c r="AM232" s="3094"/>
      <c r="AN232" s="3094"/>
      <c r="AO232" s="3094"/>
      <c r="AP232" s="3094"/>
      <c r="AQ232" s="3094"/>
      <c r="AR232" s="3560"/>
      <c r="AS232" s="3560"/>
      <c r="AT232" s="3560"/>
      <c r="AU232" s="3094"/>
      <c r="AV232" s="3094"/>
      <c r="AW232" s="3094"/>
      <c r="AX232" s="3094"/>
      <c r="AY232" s="3094"/>
      <c r="AZ232" s="3094"/>
      <c r="BA232" s="3094"/>
      <c r="BB232" s="3094"/>
      <c r="BC232" s="3094"/>
      <c r="BD232" s="3094"/>
      <c r="BE232" s="3094"/>
      <c r="BF232" s="3094"/>
      <c r="BG232" s="3094"/>
      <c r="BH232" s="3094"/>
      <c r="BI232" s="3094"/>
      <c r="BJ232" s="3094"/>
      <c r="BK232" s="3094"/>
      <c r="BL232" s="3094"/>
      <c r="BM232" s="3094"/>
      <c r="BN232" s="3094"/>
    </row>
    <row r="233" spans="1:66" ht="11.25" customHeight="1">
      <c r="A233" s="3559"/>
      <c r="B233" s="3094"/>
      <c r="C233" s="3094"/>
      <c r="D233" s="3094"/>
      <c r="E233" s="3094"/>
      <c r="F233" s="3094"/>
      <c r="G233" s="3094"/>
      <c r="H233" s="3094"/>
      <c r="I233" s="3094"/>
      <c r="J233" s="3094"/>
      <c r="K233" s="3560"/>
      <c r="L233" s="3560"/>
      <c r="M233" s="3560"/>
      <c r="N233" s="3094"/>
      <c r="O233" s="3094"/>
      <c r="P233" s="3094"/>
      <c r="Q233" s="3094"/>
      <c r="R233" s="3094"/>
      <c r="S233" s="3094"/>
      <c r="T233" s="3094"/>
      <c r="U233" s="3094"/>
      <c r="V233" s="3094"/>
      <c r="W233" s="3094"/>
      <c r="X233" s="3094"/>
      <c r="Y233" s="3094"/>
      <c r="Z233" s="3094"/>
      <c r="AA233" s="3094"/>
      <c r="AB233" s="3094"/>
      <c r="AC233" s="3094"/>
      <c r="AD233" s="3094"/>
      <c r="AE233" s="3094"/>
      <c r="AF233" s="3094"/>
      <c r="AG233" s="3094"/>
      <c r="AH233" s="3094"/>
      <c r="AI233" s="3094"/>
      <c r="AJ233" s="3094"/>
      <c r="AK233" s="3094"/>
      <c r="AL233" s="3094"/>
      <c r="AM233" s="3094"/>
      <c r="AN233" s="3094"/>
      <c r="AO233" s="3094"/>
      <c r="AP233" s="3094"/>
      <c r="AQ233" s="3094"/>
      <c r="AR233" s="3560"/>
      <c r="AS233" s="3560"/>
      <c r="AT233" s="3560"/>
      <c r="AU233" s="3094"/>
      <c r="AV233" s="3094"/>
      <c r="AW233" s="3094"/>
      <c r="AX233" s="3094"/>
      <c r="AY233" s="3094"/>
      <c r="AZ233" s="3094"/>
      <c r="BA233" s="3094"/>
      <c r="BB233" s="3094"/>
      <c r="BC233" s="3094"/>
      <c r="BD233" s="3094"/>
      <c r="BE233" s="3094"/>
      <c r="BF233" s="3094"/>
      <c r="BG233" s="3094"/>
      <c r="BH233" s="3094"/>
      <c r="BI233" s="3094"/>
      <c r="BJ233" s="3094"/>
      <c r="BK233" s="3094"/>
      <c r="BL233" s="3094"/>
      <c r="BM233" s="3094"/>
      <c r="BN233" s="3094"/>
    </row>
    <row r="234" spans="1:66" ht="11.25" customHeight="1">
      <c r="A234" s="3559"/>
      <c r="B234" s="3094"/>
      <c r="C234" s="3094"/>
      <c r="D234" s="3094"/>
      <c r="E234" s="3094"/>
      <c r="F234" s="3094"/>
      <c r="G234" s="3094"/>
      <c r="H234" s="3094"/>
      <c r="I234" s="3094"/>
      <c r="J234" s="3094"/>
      <c r="K234" s="3560"/>
      <c r="L234" s="3560"/>
      <c r="M234" s="3560"/>
      <c r="N234" s="3094"/>
      <c r="O234" s="3094"/>
      <c r="P234" s="3094"/>
      <c r="Q234" s="3094"/>
      <c r="R234" s="3094"/>
      <c r="S234" s="3094"/>
      <c r="T234" s="3094"/>
      <c r="U234" s="3094"/>
      <c r="V234" s="3094"/>
      <c r="W234" s="3094"/>
      <c r="X234" s="3094"/>
      <c r="Y234" s="3094"/>
      <c r="Z234" s="3094"/>
      <c r="AA234" s="3094"/>
      <c r="AB234" s="3094"/>
      <c r="AC234" s="3094"/>
      <c r="AD234" s="3094"/>
      <c r="AE234" s="3094"/>
      <c r="AF234" s="3094"/>
      <c r="AG234" s="3094"/>
      <c r="AH234" s="3094"/>
      <c r="AI234" s="3094"/>
      <c r="AJ234" s="3094"/>
      <c r="AK234" s="3094"/>
      <c r="AL234" s="3094"/>
      <c r="AM234" s="3094"/>
      <c r="AN234" s="3094"/>
      <c r="AO234" s="3094"/>
      <c r="AP234" s="3094"/>
      <c r="AQ234" s="3094"/>
      <c r="AR234" s="3560"/>
      <c r="AS234" s="3560"/>
      <c r="AT234" s="3560"/>
      <c r="AU234" s="3094"/>
      <c r="AV234" s="3094"/>
      <c r="AW234" s="3094"/>
      <c r="AX234" s="3094"/>
      <c r="AY234" s="3094"/>
      <c r="AZ234" s="3094"/>
      <c r="BA234" s="3094"/>
      <c r="BB234" s="3094"/>
      <c r="BC234" s="3094"/>
      <c r="BD234" s="3094"/>
      <c r="BE234" s="3094"/>
      <c r="BF234" s="3094"/>
      <c r="BG234" s="3094"/>
      <c r="BH234" s="3094"/>
      <c r="BI234" s="3094"/>
      <c r="BJ234" s="3094"/>
      <c r="BK234" s="3094"/>
      <c r="BL234" s="3094"/>
      <c r="BM234" s="3094"/>
      <c r="BN234" s="3094"/>
    </row>
    <row r="235" spans="1:66" ht="11.25" customHeight="1">
      <c r="A235" s="3559"/>
      <c r="B235" s="3094"/>
      <c r="C235" s="3094"/>
      <c r="D235" s="3094"/>
      <c r="E235" s="3094"/>
      <c r="F235" s="3094"/>
      <c r="G235" s="3094"/>
      <c r="H235" s="3094"/>
      <c r="I235" s="3094"/>
      <c r="J235" s="3094"/>
      <c r="K235" s="3560"/>
      <c r="L235" s="3560"/>
      <c r="M235" s="3560"/>
      <c r="N235" s="3094"/>
      <c r="O235" s="3094"/>
      <c r="P235" s="3094"/>
      <c r="Q235" s="3094"/>
      <c r="R235" s="3094"/>
      <c r="S235" s="3094"/>
      <c r="T235" s="3094"/>
      <c r="U235" s="3094"/>
      <c r="V235" s="3094"/>
      <c r="W235" s="3094"/>
      <c r="X235" s="3094"/>
      <c r="Y235" s="3094"/>
      <c r="Z235" s="3094"/>
      <c r="AA235" s="3094"/>
      <c r="AB235" s="3094"/>
      <c r="AC235" s="3094"/>
      <c r="AD235" s="3094"/>
      <c r="AE235" s="3094"/>
      <c r="AF235" s="3094"/>
      <c r="AG235" s="3094"/>
      <c r="AH235" s="3094"/>
      <c r="AI235" s="3094"/>
      <c r="AJ235" s="3094"/>
      <c r="AK235" s="3094"/>
      <c r="AL235" s="3094"/>
      <c r="AM235" s="3094"/>
      <c r="AN235" s="3094"/>
      <c r="AO235" s="3094"/>
      <c r="AP235" s="3094"/>
      <c r="AQ235" s="3094"/>
      <c r="AR235" s="3560"/>
      <c r="AS235" s="3560"/>
      <c r="AT235" s="3560"/>
      <c r="AU235" s="3094"/>
      <c r="AV235" s="3094"/>
      <c r="AW235" s="3094"/>
      <c r="AX235" s="3094"/>
      <c r="AY235" s="3094"/>
      <c r="AZ235" s="3094"/>
      <c r="BA235" s="3094"/>
      <c r="BB235" s="3094"/>
      <c r="BC235" s="3094"/>
      <c r="BD235" s="3094"/>
      <c r="BE235" s="3094"/>
      <c r="BF235" s="3094"/>
      <c r="BG235" s="3094"/>
      <c r="BH235" s="3094"/>
      <c r="BI235" s="3094"/>
      <c r="BJ235" s="3094"/>
      <c r="BK235" s="3094"/>
      <c r="BL235" s="3094"/>
      <c r="BM235" s="3094"/>
      <c r="BN235" s="3094"/>
    </row>
    <row r="236" spans="1:66" ht="11.25" customHeight="1">
      <c r="A236" s="3559"/>
      <c r="B236" s="3094"/>
      <c r="C236" s="3094"/>
      <c r="D236" s="3094"/>
      <c r="E236" s="3094"/>
      <c r="F236" s="3094"/>
      <c r="G236" s="3094"/>
      <c r="H236" s="3094"/>
      <c r="I236" s="3094"/>
      <c r="J236" s="3094"/>
      <c r="K236" s="3560"/>
      <c r="L236" s="3560"/>
      <c r="M236" s="3560"/>
      <c r="N236" s="3094"/>
      <c r="O236" s="3094"/>
      <c r="P236" s="3094"/>
      <c r="Q236" s="3094"/>
      <c r="R236" s="3094"/>
      <c r="S236" s="3094"/>
      <c r="T236" s="3094"/>
      <c r="U236" s="3094"/>
      <c r="V236" s="3094"/>
      <c r="W236" s="3094"/>
      <c r="X236" s="3094"/>
      <c r="Y236" s="3094"/>
      <c r="Z236" s="3094"/>
      <c r="AA236" s="3094"/>
      <c r="AB236" s="3094"/>
      <c r="AC236" s="3094"/>
      <c r="AD236" s="3094"/>
      <c r="AE236" s="3094"/>
      <c r="AF236" s="3094"/>
      <c r="AG236" s="3094"/>
      <c r="AH236" s="3094"/>
      <c r="AI236" s="3094"/>
      <c r="AJ236" s="3094"/>
      <c r="AK236" s="3094"/>
      <c r="AL236" s="3094"/>
      <c r="AM236" s="3094"/>
      <c r="AN236" s="3094"/>
      <c r="AO236" s="3094"/>
      <c r="AP236" s="3094"/>
      <c r="AQ236" s="3094"/>
      <c r="AR236" s="3560"/>
      <c r="AS236" s="3560"/>
      <c r="AT236" s="3560"/>
      <c r="AU236" s="3094"/>
      <c r="AV236" s="3094"/>
      <c r="AW236" s="3094"/>
      <c r="AX236" s="3094"/>
      <c r="AY236" s="3094"/>
      <c r="AZ236" s="3094"/>
      <c r="BA236" s="3094"/>
      <c r="BB236" s="3094"/>
      <c r="BC236" s="3094"/>
      <c r="BD236" s="3094"/>
      <c r="BE236" s="3094"/>
      <c r="BF236" s="3094"/>
      <c r="BG236" s="3094"/>
      <c r="BH236" s="3094"/>
      <c r="BI236" s="3094"/>
      <c r="BJ236" s="3094"/>
      <c r="BK236" s="3094"/>
      <c r="BL236" s="3094"/>
      <c r="BM236" s="3094"/>
      <c r="BN236" s="3094"/>
    </row>
    <row r="237" spans="1:66" ht="11.25" customHeight="1">
      <c r="A237" s="3559"/>
      <c r="B237" s="3094"/>
      <c r="C237" s="3094"/>
      <c r="D237" s="3094"/>
      <c r="E237" s="3094"/>
      <c r="F237" s="3094"/>
      <c r="G237" s="3094"/>
      <c r="H237" s="3094"/>
      <c r="I237" s="3094"/>
      <c r="J237" s="3094"/>
      <c r="K237" s="3560"/>
      <c r="L237" s="3560"/>
      <c r="M237" s="3560"/>
      <c r="N237" s="3094"/>
      <c r="O237" s="3094"/>
      <c r="P237" s="3094"/>
      <c r="Q237" s="3094"/>
      <c r="R237" s="3094"/>
      <c r="S237" s="3094"/>
      <c r="T237" s="3094"/>
      <c r="U237" s="3094"/>
      <c r="V237" s="3094"/>
      <c r="W237" s="3094"/>
      <c r="X237" s="3094"/>
      <c r="Y237" s="3094"/>
      <c r="Z237" s="3094"/>
      <c r="AA237" s="3094"/>
      <c r="AB237" s="3094"/>
      <c r="AC237" s="3094"/>
      <c r="AD237" s="3094"/>
      <c r="AE237" s="3094"/>
      <c r="AF237" s="3094"/>
      <c r="AG237" s="3094"/>
      <c r="AH237" s="3094"/>
      <c r="AI237" s="3094"/>
      <c r="AJ237" s="3094"/>
      <c r="AK237" s="3094"/>
      <c r="AL237" s="3094"/>
      <c r="AM237" s="3094"/>
      <c r="AN237" s="3094"/>
      <c r="AO237" s="3094"/>
      <c r="AP237" s="3094"/>
      <c r="AQ237" s="3094"/>
      <c r="AR237" s="3560"/>
      <c r="AS237" s="3560"/>
      <c r="AT237" s="3560"/>
      <c r="AU237" s="3094"/>
      <c r="AV237" s="3094"/>
      <c r="AW237" s="3094"/>
      <c r="AX237" s="3094"/>
      <c r="AY237" s="3094"/>
      <c r="AZ237" s="3094"/>
      <c r="BA237" s="3094"/>
      <c r="BB237" s="3094"/>
      <c r="BC237" s="3094"/>
      <c r="BD237" s="3094"/>
      <c r="BE237" s="3094"/>
      <c r="BF237" s="3094"/>
      <c r="BG237" s="3094"/>
      <c r="BH237" s="3094"/>
      <c r="BI237" s="3094"/>
      <c r="BJ237" s="3094"/>
      <c r="BK237" s="3094"/>
      <c r="BL237" s="3094"/>
      <c r="BM237" s="3094"/>
      <c r="BN237" s="3094"/>
    </row>
    <row r="238" spans="1:66" ht="11.25" customHeight="1">
      <c r="A238" s="3559"/>
      <c r="B238" s="3094"/>
      <c r="C238" s="3094"/>
      <c r="D238" s="3094"/>
      <c r="E238" s="3094"/>
      <c r="F238" s="3094"/>
      <c r="G238" s="3094"/>
      <c r="H238" s="3094"/>
      <c r="I238" s="3094"/>
      <c r="J238" s="3094"/>
      <c r="K238" s="3560"/>
      <c r="L238" s="3560"/>
      <c r="M238" s="3560"/>
      <c r="N238" s="3094"/>
      <c r="O238" s="3094"/>
      <c r="P238" s="3094"/>
      <c r="Q238" s="3094"/>
      <c r="R238" s="3094"/>
      <c r="S238" s="3094"/>
      <c r="T238" s="3094"/>
      <c r="U238" s="3094"/>
      <c r="V238" s="3094"/>
      <c r="W238" s="3094"/>
      <c r="X238" s="3094"/>
      <c r="Y238" s="3094"/>
      <c r="Z238" s="3094"/>
      <c r="AA238" s="3094"/>
      <c r="AB238" s="3094"/>
      <c r="AC238" s="3094"/>
      <c r="AD238" s="3094"/>
      <c r="AE238" s="3094"/>
      <c r="AF238" s="3094"/>
      <c r="AG238" s="3094"/>
      <c r="AH238" s="3094"/>
      <c r="AI238" s="3094"/>
      <c r="AJ238" s="3094"/>
      <c r="AK238" s="3094"/>
      <c r="AL238" s="3094"/>
      <c r="AM238" s="3094"/>
      <c r="AN238" s="3094"/>
      <c r="AO238" s="3094"/>
      <c r="AP238" s="3094"/>
      <c r="AQ238" s="3094"/>
      <c r="AR238" s="3560"/>
      <c r="AS238" s="3560"/>
      <c r="AT238" s="3560"/>
      <c r="AU238" s="3094"/>
      <c r="AV238" s="3094"/>
      <c r="AW238" s="3094"/>
      <c r="AX238" s="3094"/>
      <c r="AY238" s="3094"/>
      <c r="AZ238" s="3094"/>
      <c r="BA238" s="3094"/>
      <c r="BB238" s="3094"/>
      <c r="BC238" s="3094"/>
      <c r="BD238" s="3094"/>
      <c r="BE238" s="3094"/>
      <c r="BF238" s="3094"/>
      <c r="BG238" s="3094"/>
      <c r="BH238" s="3094"/>
      <c r="BI238" s="3094"/>
      <c r="BJ238" s="3094"/>
      <c r="BK238" s="3094"/>
      <c r="BL238" s="3094"/>
      <c r="BM238" s="3094"/>
      <c r="BN238" s="3094"/>
    </row>
    <row r="239" spans="1:66" ht="11.25" customHeight="1">
      <c r="A239" s="3559"/>
      <c r="B239" s="3094"/>
      <c r="C239" s="3094"/>
      <c r="D239" s="3094"/>
      <c r="E239" s="3094"/>
      <c r="F239" s="3094"/>
      <c r="G239" s="3094"/>
      <c r="H239" s="3094"/>
      <c r="I239" s="3094"/>
      <c r="J239" s="3094"/>
      <c r="K239" s="3560"/>
      <c r="L239" s="3560"/>
      <c r="M239" s="3560"/>
      <c r="N239" s="3094"/>
      <c r="O239" s="3094"/>
      <c r="P239" s="3094"/>
      <c r="Q239" s="3094"/>
      <c r="R239" s="3094"/>
      <c r="S239" s="3094"/>
      <c r="T239" s="3094"/>
      <c r="U239" s="3094"/>
      <c r="V239" s="3094"/>
      <c r="W239" s="3094"/>
      <c r="X239" s="3094"/>
      <c r="Y239" s="3094"/>
      <c r="Z239" s="3094"/>
      <c r="AA239" s="3094"/>
      <c r="AB239" s="3094"/>
      <c r="AC239" s="3094"/>
      <c r="AD239" s="3094"/>
      <c r="AE239" s="3094"/>
      <c r="AF239" s="3094"/>
      <c r="AG239" s="3094"/>
      <c r="AH239" s="3094"/>
      <c r="AI239" s="3094"/>
      <c r="AJ239" s="3094"/>
      <c r="AK239" s="3094"/>
      <c r="AL239" s="3094"/>
      <c r="AM239" s="3094"/>
      <c r="AN239" s="3094"/>
      <c r="AO239" s="3094"/>
      <c r="AP239" s="3094"/>
      <c r="AQ239" s="3094"/>
      <c r="AR239" s="3560"/>
      <c r="AS239" s="3560"/>
      <c r="AT239" s="3560"/>
      <c r="AU239" s="3094"/>
      <c r="AV239" s="3094"/>
      <c r="AW239" s="3094"/>
      <c r="AX239" s="3094"/>
      <c r="AY239" s="3094"/>
      <c r="AZ239" s="3094"/>
      <c r="BA239" s="3094"/>
      <c r="BB239" s="3094"/>
      <c r="BC239" s="3094"/>
      <c r="BD239" s="3094"/>
      <c r="BE239" s="3094"/>
      <c r="BF239" s="3094"/>
      <c r="BG239" s="3094"/>
      <c r="BH239" s="3094"/>
      <c r="BI239" s="3094"/>
      <c r="BJ239" s="3094"/>
      <c r="BK239" s="3094"/>
      <c r="BL239" s="3094"/>
      <c r="BM239" s="3094"/>
      <c r="BN239" s="3094"/>
    </row>
    <row r="240" spans="1:66" ht="11.25" customHeight="1">
      <c r="A240" s="3559"/>
      <c r="B240" s="3094"/>
      <c r="C240" s="3094"/>
      <c r="D240" s="3094"/>
      <c r="E240" s="3094"/>
      <c r="F240" s="3094"/>
      <c r="G240" s="3094"/>
      <c r="H240" s="3094"/>
      <c r="I240" s="3094"/>
      <c r="J240" s="3094"/>
      <c r="K240" s="3560"/>
      <c r="L240" s="3560"/>
      <c r="M240" s="3560"/>
      <c r="N240" s="3094"/>
      <c r="O240" s="3094"/>
      <c r="P240" s="3094"/>
      <c r="Q240" s="3094"/>
      <c r="R240" s="3094"/>
      <c r="S240" s="3094"/>
      <c r="T240" s="3094"/>
      <c r="U240" s="3094"/>
      <c r="V240" s="3094"/>
      <c r="W240" s="3094"/>
      <c r="X240" s="3094"/>
      <c r="Y240" s="3094"/>
      <c r="Z240" s="3094"/>
      <c r="AA240" s="3094"/>
      <c r="AB240" s="3094"/>
      <c r="AC240" s="3094"/>
      <c r="AD240" s="3094"/>
      <c r="AE240" s="3094"/>
      <c r="AF240" s="3094"/>
      <c r="AG240" s="3094"/>
      <c r="AH240" s="3094"/>
      <c r="AI240" s="3094"/>
      <c r="AJ240" s="3094"/>
      <c r="AK240" s="3094"/>
      <c r="AL240" s="3094"/>
      <c r="AM240" s="3094"/>
      <c r="AN240" s="3094"/>
      <c r="AO240" s="3094"/>
      <c r="AP240" s="3094"/>
      <c r="AQ240" s="3094"/>
      <c r="AR240" s="3560"/>
      <c r="AS240" s="3560"/>
      <c r="AT240" s="3560"/>
      <c r="AU240" s="3094"/>
      <c r="AV240" s="3094"/>
      <c r="AW240" s="3094"/>
      <c r="AX240" s="3094"/>
      <c r="AY240" s="3094"/>
      <c r="AZ240" s="3094"/>
      <c r="BA240" s="3094"/>
      <c r="BB240" s="3094"/>
      <c r="BC240" s="3094"/>
      <c r="BD240" s="3094"/>
      <c r="BE240" s="3094"/>
      <c r="BF240" s="3094"/>
      <c r="BG240" s="3094"/>
      <c r="BH240" s="3094"/>
      <c r="BI240" s="3094"/>
      <c r="BJ240" s="3094"/>
      <c r="BK240" s="3094"/>
      <c r="BL240" s="3094"/>
      <c r="BM240" s="3094"/>
      <c r="BN240" s="3094"/>
    </row>
    <row r="241" spans="1:66" ht="11.25" customHeight="1">
      <c r="A241" s="3559"/>
      <c r="B241" s="3094"/>
      <c r="C241" s="3094"/>
      <c r="D241" s="3094"/>
      <c r="E241" s="3094"/>
      <c r="F241" s="3094"/>
      <c r="G241" s="3094"/>
      <c r="H241" s="3094"/>
      <c r="I241" s="3094"/>
      <c r="J241" s="3094"/>
      <c r="K241" s="3560"/>
      <c r="L241" s="3560"/>
      <c r="M241" s="3560"/>
      <c r="N241" s="3094"/>
      <c r="O241" s="3094"/>
      <c r="P241" s="3094"/>
      <c r="Q241" s="3094"/>
      <c r="R241" s="3094"/>
      <c r="S241" s="3094"/>
      <c r="T241" s="3094"/>
      <c r="U241" s="3094"/>
      <c r="V241" s="3094"/>
      <c r="W241" s="3094"/>
      <c r="X241" s="3094"/>
      <c r="Y241" s="3094"/>
      <c r="Z241" s="3094"/>
      <c r="AA241" s="3094"/>
      <c r="AB241" s="3094"/>
      <c r="AC241" s="3094"/>
      <c r="AD241" s="3094"/>
      <c r="AE241" s="3094"/>
      <c r="AF241" s="3094"/>
      <c r="AG241" s="3094"/>
      <c r="AH241" s="3094"/>
      <c r="AI241" s="3094"/>
      <c r="AJ241" s="3094"/>
      <c r="AK241" s="3094"/>
      <c r="AL241" s="3094"/>
      <c r="AM241" s="3094"/>
      <c r="AN241" s="3094"/>
      <c r="AO241" s="3094"/>
      <c r="AP241" s="3094"/>
      <c r="AQ241" s="3094"/>
      <c r="AR241" s="3560"/>
      <c r="AS241" s="3560"/>
      <c r="AT241" s="3560"/>
      <c r="AU241" s="3094"/>
      <c r="AV241" s="3094"/>
      <c r="AW241" s="3094"/>
      <c r="AX241" s="3094"/>
      <c r="AY241" s="3094"/>
      <c r="AZ241" s="3094"/>
      <c r="BA241" s="3094"/>
      <c r="BB241" s="3094"/>
      <c r="BC241" s="3094"/>
      <c r="BD241" s="3094"/>
      <c r="BE241" s="3094"/>
      <c r="BF241" s="3094"/>
      <c r="BG241" s="3094"/>
      <c r="BH241" s="3094"/>
      <c r="BI241" s="3094"/>
      <c r="BJ241" s="3094"/>
      <c r="BK241" s="3094"/>
      <c r="BL241" s="3094"/>
      <c r="BM241" s="3094"/>
      <c r="BN241" s="3094"/>
    </row>
    <row r="242" spans="1:66" ht="11.25" customHeight="1">
      <c r="A242" s="3559"/>
      <c r="B242" s="3094"/>
      <c r="C242" s="3094"/>
      <c r="D242" s="3094"/>
      <c r="E242" s="3094"/>
      <c r="F242" s="3094"/>
      <c r="G242" s="3094"/>
      <c r="H242" s="3094"/>
      <c r="I242" s="3094"/>
      <c r="J242" s="3094"/>
      <c r="K242" s="3560"/>
      <c r="L242" s="3560"/>
      <c r="M242" s="3560"/>
      <c r="N242" s="3094"/>
      <c r="O242" s="3094"/>
      <c r="P242" s="3094"/>
      <c r="Q242" s="3094"/>
      <c r="R242" s="3094"/>
      <c r="S242" s="3094"/>
      <c r="T242" s="3094"/>
      <c r="U242" s="3094"/>
      <c r="V242" s="3094"/>
      <c r="W242" s="3094"/>
      <c r="X242" s="3094"/>
      <c r="Y242" s="3094"/>
      <c r="Z242" s="3094"/>
      <c r="AA242" s="3094"/>
      <c r="AB242" s="3094"/>
      <c r="AC242" s="3094"/>
      <c r="AD242" s="3094"/>
      <c r="AE242" s="3094"/>
      <c r="AF242" s="3094"/>
      <c r="AG242" s="3094"/>
      <c r="AH242" s="3094"/>
      <c r="AI242" s="3094"/>
      <c r="AJ242" s="3094"/>
      <c r="AK242" s="3094"/>
      <c r="AL242" s="3094"/>
      <c r="AM242" s="3094"/>
      <c r="AN242" s="3094"/>
      <c r="AO242" s="3094"/>
      <c r="AP242" s="3094"/>
      <c r="AQ242" s="3094"/>
      <c r="AR242" s="3560"/>
      <c r="AS242" s="3560"/>
      <c r="AT242" s="3560"/>
      <c r="AU242" s="3094"/>
      <c r="AV242" s="3094"/>
      <c r="AW242" s="3094"/>
      <c r="AX242" s="3094"/>
      <c r="AY242" s="3094"/>
      <c r="AZ242" s="3094"/>
      <c r="BA242" s="3094"/>
      <c r="BB242" s="3094"/>
      <c r="BC242" s="3094"/>
      <c r="BD242" s="3094"/>
      <c r="BE242" s="3094"/>
      <c r="BF242" s="3094"/>
      <c r="BG242" s="3094"/>
      <c r="BH242" s="3094"/>
      <c r="BI242" s="3094"/>
      <c r="BJ242" s="3094"/>
      <c r="BK242" s="3094"/>
      <c r="BL242" s="3094"/>
      <c r="BM242" s="3094"/>
      <c r="BN242" s="3094"/>
    </row>
    <row r="243" spans="1:66" ht="11.25" customHeight="1">
      <c r="A243" s="3559"/>
      <c r="B243" s="3094"/>
      <c r="C243" s="3094"/>
      <c r="D243" s="3094"/>
      <c r="E243" s="3094"/>
      <c r="F243" s="3094"/>
      <c r="G243" s="3094"/>
      <c r="H243" s="3094"/>
      <c r="I243" s="3094"/>
      <c r="J243" s="3094"/>
      <c r="K243" s="3560"/>
      <c r="L243" s="3560"/>
      <c r="M243" s="3560"/>
      <c r="N243" s="3094"/>
      <c r="O243" s="3094"/>
      <c r="P243" s="3094"/>
      <c r="Q243" s="3094"/>
      <c r="R243" s="3094"/>
      <c r="S243" s="3094"/>
      <c r="T243" s="3094"/>
      <c r="U243" s="3094"/>
      <c r="V243" s="3094"/>
      <c r="W243" s="3094"/>
      <c r="X243" s="3094"/>
      <c r="Y243" s="3094"/>
      <c r="Z243" s="3094"/>
      <c r="AA243" s="3094"/>
      <c r="AB243" s="3094"/>
      <c r="AC243" s="3094"/>
      <c r="AD243" s="3094"/>
      <c r="AE243" s="3094"/>
      <c r="AF243" s="3094"/>
      <c r="AG243" s="3094"/>
      <c r="AH243" s="3094"/>
      <c r="AI243" s="3094"/>
      <c r="AJ243" s="3094"/>
      <c r="AK243" s="3094"/>
      <c r="AL243" s="3094"/>
      <c r="AM243" s="3094"/>
      <c r="AN243" s="3094"/>
      <c r="AO243" s="3094"/>
      <c r="AP243" s="3094"/>
      <c r="AQ243" s="3094"/>
      <c r="AR243" s="3560"/>
      <c r="AS243" s="3560"/>
      <c r="AT243" s="3560"/>
      <c r="AU243" s="3094"/>
      <c r="AV243" s="3094"/>
      <c r="AW243" s="3094"/>
      <c r="AX243" s="3094"/>
      <c r="AY243" s="3094"/>
      <c r="AZ243" s="3094"/>
      <c r="BA243" s="3094"/>
      <c r="BB243" s="3094"/>
      <c r="BC243" s="3094"/>
      <c r="BD243" s="3094"/>
      <c r="BE243" s="3094"/>
      <c r="BF243" s="3094"/>
      <c r="BG243" s="3094"/>
      <c r="BH243" s="3094"/>
      <c r="BI243" s="3094"/>
      <c r="BJ243" s="3094"/>
      <c r="BK243" s="3094"/>
      <c r="BL243" s="3094"/>
      <c r="BM243" s="3094"/>
      <c r="BN243" s="3094"/>
    </row>
    <row r="244" spans="1:66" ht="11.25" customHeight="1">
      <c r="A244" s="3559"/>
      <c r="B244" s="3094"/>
      <c r="C244" s="3094"/>
      <c r="D244" s="3094"/>
      <c r="E244" s="3094"/>
      <c r="F244" s="3094"/>
      <c r="G244" s="3094"/>
      <c r="H244" s="3094"/>
      <c r="I244" s="3094"/>
      <c r="J244" s="3094"/>
      <c r="K244" s="3560"/>
      <c r="L244" s="3560"/>
      <c r="M244" s="3560"/>
      <c r="N244" s="3094"/>
      <c r="O244" s="3094"/>
      <c r="P244" s="3094"/>
      <c r="Q244" s="3094"/>
      <c r="R244" s="3094"/>
      <c r="S244" s="3094"/>
      <c r="T244" s="3094"/>
      <c r="U244" s="3094"/>
      <c r="V244" s="3094"/>
      <c r="W244" s="3094"/>
      <c r="X244" s="3094"/>
      <c r="Y244" s="3094"/>
      <c r="Z244" s="3094"/>
      <c r="AA244" s="3094"/>
      <c r="AB244" s="3094"/>
      <c r="AC244" s="3094"/>
      <c r="AD244" s="3094"/>
      <c r="AE244" s="3094"/>
      <c r="AF244" s="3094"/>
      <c r="AG244" s="3094"/>
      <c r="AH244" s="3094"/>
      <c r="AI244" s="3094"/>
      <c r="AJ244" s="3094"/>
      <c r="AK244" s="3094"/>
      <c r="AL244" s="3094"/>
      <c r="AM244" s="3094"/>
      <c r="AN244" s="3094"/>
      <c r="AO244" s="3094"/>
      <c r="AP244" s="3094"/>
      <c r="AQ244" s="3094"/>
      <c r="AR244" s="3560"/>
      <c r="AS244" s="3560"/>
      <c r="AT244" s="3560"/>
      <c r="AU244" s="3094"/>
      <c r="AV244" s="3094"/>
      <c r="AW244" s="3094"/>
      <c r="AX244" s="3094"/>
      <c r="AY244" s="3094"/>
      <c r="AZ244" s="3094"/>
      <c r="BA244" s="3094"/>
      <c r="BB244" s="3094"/>
      <c r="BC244" s="3094"/>
      <c r="BD244" s="3094"/>
      <c r="BE244" s="3094"/>
      <c r="BF244" s="3094"/>
      <c r="BG244" s="3094"/>
      <c r="BH244" s="3094"/>
      <c r="BI244" s="3094"/>
      <c r="BJ244" s="3094"/>
      <c r="BK244" s="3094"/>
      <c r="BL244" s="3094"/>
      <c r="BM244" s="3094"/>
      <c r="BN244" s="3094"/>
    </row>
    <row r="245" spans="1:66" ht="11.25" customHeight="1">
      <c r="A245" s="3559"/>
      <c r="B245" s="3094"/>
      <c r="C245" s="3094"/>
      <c r="D245" s="3094"/>
      <c r="E245" s="3094"/>
      <c r="F245" s="3094"/>
      <c r="G245" s="3094"/>
      <c r="H245" s="3094"/>
      <c r="I245" s="3094"/>
      <c r="J245" s="3094"/>
      <c r="K245" s="3560"/>
      <c r="L245" s="3560"/>
      <c r="M245" s="3560"/>
      <c r="N245" s="3094"/>
      <c r="O245" s="3094"/>
      <c r="P245" s="3094"/>
      <c r="Q245" s="3094"/>
      <c r="R245" s="3094"/>
      <c r="S245" s="3094"/>
      <c r="T245" s="3094"/>
      <c r="U245" s="3094"/>
      <c r="V245" s="3094"/>
      <c r="W245" s="3094"/>
      <c r="X245" s="3094"/>
      <c r="Y245" s="3094"/>
      <c r="Z245" s="3094"/>
      <c r="AA245" s="3094"/>
      <c r="AB245" s="3094"/>
      <c r="AC245" s="3094"/>
      <c r="AD245" s="3094"/>
      <c r="AE245" s="3094"/>
      <c r="AF245" s="3094"/>
      <c r="AG245" s="3094"/>
      <c r="AH245" s="3094"/>
      <c r="AI245" s="3094"/>
      <c r="AJ245" s="3094"/>
      <c r="AK245" s="3094"/>
      <c r="AL245" s="3094"/>
      <c r="AM245" s="3094"/>
      <c r="AN245" s="3094"/>
      <c r="AO245" s="3094"/>
      <c r="AP245" s="3094"/>
      <c r="AQ245" s="3094"/>
      <c r="AR245" s="3560"/>
      <c r="AS245" s="3560"/>
      <c r="AT245" s="3560"/>
      <c r="AU245" s="3094"/>
      <c r="AV245" s="3094"/>
      <c r="AW245" s="3094"/>
      <c r="AX245" s="3094"/>
      <c r="AY245" s="3094"/>
      <c r="AZ245" s="3094"/>
      <c r="BA245" s="3094"/>
      <c r="BB245" s="3094"/>
      <c r="BC245" s="3094"/>
      <c r="BD245" s="3094"/>
      <c r="BE245" s="3094"/>
      <c r="BF245" s="3094"/>
      <c r="BG245" s="3094"/>
      <c r="BH245" s="3094"/>
      <c r="BI245" s="3094"/>
      <c r="BJ245" s="3094"/>
      <c r="BK245" s="3094"/>
      <c r="BL245" s="3094"/>
      <c r="BM245" s="3094"/>
      <c r="BN245" s="3094"/>
    </row>
    <row r="246" spans="1:66" ht="11.25" customHeight="1">
      <c r="A246" s="3559"/>
      <c r="B246" s="3094"/>
      <c r="C246" s="3094"/>
      <c r="D246" s="3094"/>
      <c r="E246" s="3094"/>
      <c r="F246" s="3094"/>
      <c r="G246" s="3094"/>
      <c r="H246" s="3094"/>
      <c r="I246" s="3094"/>
      <c r="J246" s="3094"/>
      <c r="K246" s="3560"/>
      <c r="L246" s="3560"/>
      <c r="M246" s="3560"/>
      <c r="N246" s="3094"/>
      <c r="O246" s="3094"/>
      <c r="P246" s="3094"/>
      <c r="Q246" s="3094"/>
      <c r="R246" s="3094"/>
      <c r="S246" s="3094"/>
      <c r="T246" s="3094"/>
      <c r="U246" s="3094"/>
      <c r="V246" s="3094"/>
      <c r="W246" s="3094"/>
      <c r="X246" s="3094"/>
      <c r="Y246" s="3094"/>
      <c r="Z246" s="3094"/>
      <c r="AA246" s="3094"/>
      <c r="AB246" s="3094"/>
      <c r="AC246" s="3094"/>
      <c r="AD246" s="3094"/>
      <c r="AE246" s="3094"/>
      <c r="AF246" s="3094"/>
      <c r="AG246" s="3094"/>
      <c r="AH246" s="3094"/>
      <c r="AI246" s="3094"/>
      <c r="AJ246" s="3094"/>
      <c r="AK246" s="3094"/>
      <c r="AL246" s="3094"/>
      <c r="AM246" s="3094"/>
      <c r="AN246" s="3094"/>
      <c r="AO246" s="3094"/>
      <c r="AP246" s="3094"/>
      <c r="AQ246" s="3094"/>
      <c r="AR246" s="3560"/>
      <c r="AS246" s="3560"/>
      <c r="AT246" s="3560"/>
      <c r="AU246" s="3094"/>
      <c r="AV246" s="3094"/>
      <c r="AW246" s="3094"/>
      <c r="AX246" s="3094"/>
      <c r="AY246" s="3094"/>
      <c r="AZ246" s="3094"/>
      <c r="BA246" s="3094"/>
      <c r="BB246" s="3094"/>
      <c r="BC246" s="3094"/>
      <c r="BD246" s="3094"/>
      <c r="BE246" s="3094"/>
      <c r="BF246" s="3094"/>
      <c r="BG246" s="3094"/>
      <c r="BH246" s="3094"/>
      <c r="BI246" s="3094"/>
      <c r="BJ246" s="3094"/>
      <c r="BK246" s="3094"/>
      <c r="BL246" s="3094"/>
      <c r="BM246" s="3094"/>
      <c r="BN246" s="3094"/>
    </row>
    <row r="247" spans="1:66" ht="11.25" customHeight="1">
      <c r="A247" s="3559"/>
      <c r="B247" s="3094"/>
      <c r="C247" s="3094"/>
      <c r="D247" s="3094"/>
      <c r="E247" s="3094"/>
      <c r="F247" s="3094"/>
      <c r="G247" s="3094"/>
      <c r="H247" s="3094"/>
      <c r="I247" s="3094"/>
      <c r="J247" s="3094"/>
      <c r="K247" s="3560"/>
      <c r="L247" s="3560"/>
      <c r="M247" s="3560"/>
      <c r="N247" s="3094"/>
      <c r="O247" s="3094"/>
      <c r="P247" s="3094"/>
      <c r="Q247" s="3094"/>
      <c r="R247" s="3094"/>
      <c r="S247" s="3094"/>
      <c r="T247" s="3094"/>
      <c r="U247" s="3094"/>
      <c r="V247" s="3094"/>
      <c r="W247" s="3094"/>
      <c r="X247" s="3094"/>
      <c r="Y247" s="3094"/>
      <c r="Z247" s="3094"/>
      <c r="AA247" s="3094"/>
      <c r="AB247" s="3094"/>
      <c r="AC247" s="3094"/>
      <c r="AD247" s="3094"/>
      <c r="AE247" s="3094"/>
      <c r="AF247" s="3094"/>
      <c r="AG247" s="3094"/>
      <c r="AH247" s="3094"/>
      <c r="AI247" s="3094"/>
      <c r="AJ247" s="3094"/>
      <c r="AK247" s="3094"/>
      <c r="AL247" s="3094"/>
      <c r="AM247" s="3094"/>
      <c r="AN247" s="3094"/>
      <c r="AO247" s="3094"/>
      <c r="AP247" s="3094"/>
      <c r="AQ247" s="3094"/>
      <c r="AR247" s="3560"/>
      <c r="AS247" s="3560"/>
      <c r="AT247" s="3560"/>
      <c r="AU247" s="3094"/>
      <c r="AV247" s="3094"/>
      <c r="AW247" s="3094"/>
      <c r="AX247" s="3094"/>
      <c r="AY247" s="3094"/>
      <c r="AZ247" s="3094"/>
      <c r="BA247" s="3094"/>
      <c r="BB247" s="3094"/>
      <c r="BC247" s="3094"/>
      <c r="BD247" s="3094"/>
      <c r="BE247" s="3094"/>
      <c r="BF247" s="3094"/>
      <c r="BG247" s="3094"/>
      <c r="BH247" s="3094"/>
      <c r="BI247" s="3094"/>
      <c r="BJ247" s="3094"/>
      <c r="BK247" s="3094"/>
      <c r="BL247" s="3094"/>
      <c r="BM247" s="3094"/>
      <c r="BN247" s="3094"/>
    </row>
    <row r="248" spans="1:66" ht="11.25" customHeight="1">
      <c r="A248" s="3559"/>
      <c r="B248" s="3094"/>
      <c r="C248" s="3094"/>
      <c r="D248" s="3094"/>
      <c r="E248" s="3094"/>
      <c r="F248" s="3094"/>
      <c r="G248" s="3094"/>
      <c r="H248" s="3094"/>
      <c r="I248" s="3094"/>
      <c r="J248" s="3094"/>
      <c r="K248" s="3560"/>
      <c r="L248" s="3560"/>
      <c r="M248" s="3560"/>
      <c r="N248" s="3094"/>
      <c r="O248" s="3094"/>
      <c r="P248" s="3094"/>
      <c r="Q248" s="3094"/>
      <c r="R248" s="3094"/>
      <c r="S248" s="3094"/>
      <c r="T248" s="3094"/>
      <c r="U248" s="3094"/>
      <c r="V248" s="3094"/>
      <c r="W248" s="3094"/>
      <c r="X248" s="3094"/>
      <c r="Y248" s="3094"/>
      <c r="Z248" s="3094"/>
      <c r="AA248" s="3094"/>
      <c r="AB248" s="3094"/>
      <c r="AC248" s="3094"/>
      <c r="AD248" s="3094"/>
      <c r="AE248" s="3094"/>
      <c r="AF248" s="3094"/>
      <c r="AG248" s="3094"/>
      <c r="AH248" s="3094"/>
      <c r="AI248" s="3094"/>
      <c r="AJ248" s="3094"/>
      <c r="AK248" s="3094"/>
      <c r="AL248" s="3094"/>
      <c r="AM248" s="3094"/>
      <c r="AN248" s="3094"/>
      <c r="AO248" s="3094"/>
      <c r="AP248" s="3094"/>
      <c r="AQ248" s="3094"/>
      <c r="AR248" s="3560"/>
      <c r="AS248" s="3560"/>
      <c r="AT248" s="3560"/>
      <c r="AU248" s="3094"/>
      <c r="AV248" s="3094"/>
      <c r="AW248" s="3094"/>
      <c r="AX248" s="3094"/>
      <c r="AY248" s="3094"/>
      <c r="AZ248" s="3094"/>
      <c r="BA248" s="3094"/>
      <c r="BB248" s="3094"/>
      <c r="BC248" s="3094"/>
      <c r="BD248" s="3094"/>
      <c r="BE248" s="3094"/>
      <c r="BF248" s="3094"/>
      <c r="BG248" s="3094"/>
      <c r="BH248" s="3094"/>
      <c r="BI248" s="3094"/>
      <c r="BJ248" s="3094"/>
      <c r="BK248" s="3094"/>
      <c r="BL248" s="3094"/>
      <c r="BM248" s="3094"/>
      <c r="BN248" s="3094"/>
    </row>
    <row r="249" spans="1:66" ht="11.25" customHeight="1">
      <c r="A249" s="3559"/>
      <c r="B249" s="3094"/>
      <c r="C249" s="3094"/>
      <c r="D249" s="3094"/>
      <c r="E249" s="3094"/>
      <c r="F249" s="3094"/>
      <c r="G249" s="3094"/>
      <c r="H249" s="3094"/>
      <c r="I249" s="3094"/>
      <c r="J249" s="3094"/>
      <c r="K249" s="3560"/>
      <c r="L249" s="3560"/>
      <c r="M249" s="3560"/>
      <c r="N249" s="3094"/>
      <c r="O249" s="3094"/>
      <c r="P249" s="3094"/>
      <c r="Q249" s="3094"/>
      <c r="R249" s="3094"/>
      <c r="S249" s="3094"/>
      <c r="T249" s="3094"/>
      <c r="U249" s="3094"/>
      <c r="V249" s="3094"/>
      <c r="W249" s="3094"/>
      <c r="X249" s="3094"/>
      <c r="Y249" s="3094"/>
      <c r="Z249" s="3094"/>
      <c r="AA249" s="3094"/>
      <c r="AB249" s="3094"/>
      <c r="AC249" s="3094"/>
      <c r="AD249" s="3094"/>
      <c r="AE249" s="3094"/>
      <c r="AF249" s="3094"/>
      <c r="AG249" s="3094"/>
      <c r="AH249" s="3094"/>
      <c r="AI249" s="3094"/>
      <c r="AJ249" s="3094"/>
      <c r="AK249" s="3094"/>
      <c r="AL249" s="3094"/>
      <c r="AM249" s="3094"/>
      <c r="AN249" s="3094"/>
      <c r="AO249" s="3094"/>
      <c r="AP249" s="3094"/>
      <c r="AQ249" s="3094"/>
      <c r="AR249" s="3560"/>
      <c r="AS249" s="3560"/>
      <c r="AT249" s="3560"/>
      <c r="AU249" s="3094"/>
      <c r="AV249" s="3094"/>
      <c r="AW249" s="3094"/>
      <c r="AX249" s="3094"/>
      <c r="AY249" s="3094"/>
      <c r="AZ249" s="3094"/>
      <c r="BA249" s="3094"/>
      <c r="BB249" s="3094"/>
      <c r="BC249" s="3094"/>
      <c r="BD249" s="3094"/>
      <c r="BE249" s="3094"/>
      <c r="BF249" s="3094"/>
      <c r="BG249" s="3094"/>
      <c r="BH249" s="3094"/>
      <c r="BI249" s="3094"/>
      <c r="BJ249" s="3094"/>
      <c r="BK249" s="3094"/>
      <c r="BL249" s="3094"/>
      <c r="BM249" s="3094"/>
      <c r="BN249" s="3094"/>
    </row>
    <row r="250" spans="1:66" ht="11.25" customHeight="1">
      <c r="A250" s="3559"/>
      <c r="B250" s="3094"/>
      <c r="C250" s="3094"/>
      <c r="D250" s="3094"/>
      <c r="E250" s="3094"/>
      <c r="F250" s="3094"/>
      <c r="G250" s="3094"/>
      <c r="H250" s="3094"/>
      <c r="I250" s="3094"/>
      <c r="J250" s="3094"/>
      <c r="K250" s="3560"/>
      <c r="L250" s="3560"/>
      <c r="M250" s="3560"/>
      <c r="N250" s="3094"/>
      <c r="O250" s="3094"/>
      <c r="P250" s="3094"/>
      <c r="Q250" s="3094"/>
      <c r="R250" s="3094"/>
      <c r="S250" s="3094"/>
      <c r="T250" s="3094"/>
      <c r="U250" s="3094"/>
      <c r="V250" s="3094"/>
      <c r="W250" s="3094"/>
      <c r="X250" s="3094"/>
      <c r="Y250" s="3094"/>
      <c r="Z250" s="3094"/>
      <c r="AA250" s="3094"/>
      <c r="AB250" s="3094"/>
      <c r="AC250" s="3094"/>
      <c r="AD250" s="3094"/>
      <c r="AE250" s="3094"/>
      <c r="AF250" s="3094"/>
      <c r="AG250" s="3094"/>
      <c r="AH250" s="3094"/>
      <c r="AI250" s="3094"/>
      <c r="AJ250" s="3094"/>
      <c r="AK250" s="3094"/>
      <c r="AL250" s="3094"/>
      <c r="AM250" s="3094"/>
      <c r="AN250" s="3094"/>
      <c r="AO250" s="3094"/>
      <c r="AP250" s="3094"/>
      <c r="AQ250" s="3094"/>
      <c r="AR250" s="3560"/>
      <c r="AS250" s="3560"/>
      <c r="AT250" s="3560"/>
      <c r="AU250" s="3094"/>
      <c r="AV250" s="3094"/>
      <c r="AW250" s="3094"/>
      <c r="AX250" s="3094"/>
      <c r="AY250" s="3094"/>
      <c r="AZ250" s="3094"/>
      <c r="BA250" s="3094"/>
      <c r="BB250" s="3094"/>
      <c r="BC250" s="3094"/>
      <c r="BD250" s="3094"/>
      <c r="BE250" s="3094"/>
      <c r="BF250" s="3094"/>
      <c r="BG250" s="3094"/>
      <c r="BH250" s="3094"/>
      <c r="BI250" s="3094"/>
      <c r="BJ250" s="3094"/>
      <c r="BK250" s="3094"/>
      <c r="BL250" s="3094"/>
      <c r="BM250" s="3094"/>
      <c r="BN250" s="3094"/>
    </row>
    <row r="251" spans="1:66" ht="11.25" customHeight="1">
      <c r="A251" s="3559"/>
      <c r="B251" s="3094"/>
      <c r="C251" s="3094"/>
      <c r="D251" s="3094"/>
      <c r="E251" s="3094"/>
      <c r="F251" s="3094"/>
      <c r="G251" s="3094"/>
      <c r="H251" s="3094"/>
      <c r="I251" s="3094"/>
      <c r="J251" s="3094"/>
      <c r="K251" s="3560"/>
      <c r="L251" s="3560"/>
      <c r="M251" s="3560"/>
      <c r="N251" s="3094"/>
      <c r="O251" s="3094"/>
      <c r="P251" s="3094"/>
      <c r="Q251" s="3094"/>
      <c r="R251" s="3094"/>
      <c r="S251" s="3094"/>
      <c r="T251" s="3094"/>
      <c r="U251" s="3094"/>
      <c r="V251" s="3094"/>
      <c r="W251" s="3094"/>
      <c r="X251" s="3094"/>
      <c r="Y251" s="3094"/>
      <c r="Z251" s="3094"/>
      <c r="AA251" s="3094"/>
      <c r="AB251" s="3094"/>
      <c r="AC251" s="3094"/>
      <c r="AD251" s="3094"/>
      <c r="AE251" s="3094"/>
      <c r="AF251" s="3094"/>
      <c r="AG251" s="3094"/>
      <c r="AH251" s="3094"/>
      <c r="AI251" s="3094"/>
      <c r="AJ251" s="3094"/>
      <c r="AK251" s="3094"/>
      <c r="AL251" s="3094"/>
      <c r="AM251" s="3094"/>
      <c r="AN251" s="3094"/>
      <c r="AO251" s="3094"/>
      <c r="AP251" s="3094"/>
      <c r="AQ251" s="3094"/>
      <c r="AR251" s="3560"/>
      <c r="AS251" s="3560"/>
      <c r="AT251" s="3560"/>
      <c r="AU251" s="3094"/>
      <c r="AV251" s="3094"/>
      <c r="AW251" s="3094"/>
      <c r="AX251" s="3094"/>
      <c r="AY251" s="3094"/>
      <c r="AZ251" s="3094"/>
      <c r="BA251" s="3094"/>
      <c r="BB251" s="3094"/>
      <c r="BC251" s="3094"/>
      <c r="BD251" s="3094"/>
      <c r="BE251" s="3094"/>
      <c r="BF251" s="3094"/>
      <c r="BG251" s="3094"/>
      <c r="BH251" s="3094"/>
      <c r="BI251" s="3094"/>
      <c r="BJ251" s="3094"/>
      <c r="BK251" s="3094"/>
      <c r="BL251" s="3094"/>
      <c r="BM251" s="3094"/>
      <c r="BN251" s="3094"/>
    </row>
    <row r="252" spans="1:66" ht="11.25" customHeight="1">
      <c r="A252" s="3559"/>
      <c r="B252" s="3094"/>
      <c r="C252" s="3094"/>
      <c r="D252" s="3094"/>
      <c r="E252" s="3094"/>
      <c r="F252" s="3094"/>
      <c r="G252" s="3094"/>
      <c r="H252" s="3094"/>
      <c r="I252" s="3094"/>
      <c r="J252" s="3094"/>
      <c r="K252" s="3560"/>
      <c r="L252" s="3560"/>
      <c r="M252" s="3560"/>
      <c r="N252" s="3094"/>
      <c r="O252" s="3094"/>
      <c r="P252" s="3094"/>
      <c r="Q252" s="3094"/>
      <c r="R252" s="3094"/>
      <c r="S252" s="3094"/>
      <c r="T252" s="3094"/>
      <c r="U252" s="3094"/>
      <c r="V252" s="3094"/>
      <c r="W252" s="3094"/>
      <c r="X252" s="3094"/>
      <c r="Y252" s="3094"/>
      <c r="Z252" s="3094"/>
      <c r="AA252" s="3094"/>
      <c r="AB252" s="3094"/>
      <c r="AC252" s="3094"/>
      <c r="AD252" s="3094"/>
      <c r="AE252" s="3094"/>
      <c r="AF252" s="3094"/>
      <c r="AG252" s="3094"/>
      <c r="AH252" s="3094"/>
      <c r="AI252" s="3094"/>
      <c r="AJ252" s="3094"/>
      <c r="AK252" s="3094"/>
      <c r="AL252" s="3094"/>
      <c r="AM252" s="3094"/>
      <c r="AN252" s="3094"/>
      <c r="AO252" s="3094"/>
      <c r="AP252" s="3094"/>
      <c r="AQ252" s="3094"/>
      <c r="AR252" s="3560"/>
      <c r="AS252" s="3560"/>
      <c r="AT252" s="3560"/>
      <c r="AU252" s="3094"/>
      <c r="AV252" s="3094"/>
      <c r="AW252" s="3094"/>
      <c r="AX252" s="3094"/>
      <c r="AY252" s="3094"/>
      <c r="AZ252" s="3094"/>
      <c r="BA252" s="3094"/>
      <c r="BB252" s="3094"/>
      <c r="BC252" s="3094"/>
      <c r="BD252" s="3094"/>
      <c r="BE252" s="3094"/>
      <c r="BF252" s="3094"/>
      <c r="BG252" s="3094"/>
      <c r="BH252" s="3094"/>
      <c r="BI252" s="3094"/>
      <c r="BJ252" s="3094"/>
      <c r="BK252" s="3094"/>
      <c r="BL252" s="3094"/>
      <c r="BM252" s="3094"/>
      <c r="BN252" s="3094"/>
    </row>
    <row r="253" spans="1:66" ht="11.25" customHeight="1">
      <c r="A253" s="3559"/>
      <c r="B253" s="3094"/>
      <c r="C253" s="3094"/>
      <c r="D253" s="3094"/>
      <c r="E253" s="3094"/>
      <c r="F253" s="3094"/>
      <c r="G253" s="3094"/>
      <c r="H253" s="3094"/>
      <c r="I253" s="3094"/>
      <c r="J253" s="3094"/>
      <c r="K253" s="3560"/>
      <c r="L253" s="3560"/>
      <c r="M253" s="3560"/>
      <c r="N253" s="3094"/>
      <c r="O253" s="3094"/>
      <c r="P253" s="3094"/>
      <c r="Q253" s="3094"/>
      <c r="R253" s="3094"/>
      <c r="S253" s="3094"/>
      <c r="T253" s="3094"/>
      <c r="U253" s="3094"/>
      <c r="V253" s="3094"/>
      <c r="W253" s="3094"/>
      <c r="X253" s="3094"/>
      <c r="Y253" s="3094"/>
      <c r="Z253" s="3094"/>
      <c r="AA253" s="3094"/>
      <c r="AB253" s="3094"/>
      <c r="AC253" s="3094"/>
      <c r="AD253" s="3094"/>
      <c r="AE253" s="3094"/>
      <c r="AF253" s="3094"/>
      <c r="AG253" s="3094"/>
      <c r="AH253" s="3094"/>
      <c r="AI253" s="3094"/>
      <c r="AJ253" s="3094"/>
      <c r="AK253" s="3094"/>
      <c r="AL253" s="3094"/>
      <c r="AM253" s="3094"/>
      <c r="AN253" s="3094"/>
      <c r="AO253" s="3094"/>
      <c r="AP253" s="3094"/>
      <c r="AQ253" s="3094"/>
      <c r="AR253" s="3560"/>
      <c r="AS253" s="3560"/>
      <c r="AT253" s="3560"/>
      <c r="AU253" s="3094"/>
      <c r="AV253" s="3094"/>
      <c r="AW253" s="3094"/>
      <c r="AX253" s="3094"/>
      <c r="AY253" s="3094"/>
      <c r="AZ253" s="3094"/>
      <c r="BA253" s="3094"/>
      <c r="BB253" s="3094"/>
      <c r="BC253" s="3094"/>
      <c r="BD253" s="3094"/>
      <c r="BE253" s="3094"/>
      <c r="BF253" s="3094"/>
      <c r="BG253" s="3094"/>
      <c r="BH253" s="3094"/>
      <c r="BI253" s="3094"/>
      <c r="BJ253" s="3094"/>
      <c r="BK253" s="3094"/>
      <c r="BL253" s="3094"/>
      <c r="BM253" s="3094"/>
      <c r="BN253" s="3094"/>
    </row>
    <row r="254" spans="1:66" ht="11.25" customHeight="1">
      <c r="A254" s="3559"/>
      <c r="B254" s="3094"/>
      <c r="C254" s="3094"/>
      <c r="D254" s="3094"/>
      <c r="E254" s="3094"/>
      <c r="F254" s="3094"/>
      <c r="G254" s="3094"/>
      <c r="H254" s="3094"/>
      <c r="I254" s="3094"/>
      <c r="J254" s="3094"/>
      <c r="K254" s="3560"/>
      <c r="L254" s="3560"/>
      <c r="M254" s="3560"/>
      <c r="N254" s="3094"/>
      <c r="O254" s="3094"/>
      <c r="P254" s="3094"/>
      <c r="Q254" s="3094"/>
      <c r="R254" s="3094"/>
      <c r="S254" s="3094"/>
      <c r="T254" s="3094"/>
      <c r="U254" s="3094"/>
      <c r="V254" s="3094"/>
      <c r="W254" s="3094"/>
      <c r="X254" s="3094"/>
      <c r="Y254" s="3094"/>
      <c r="Z254" s="3094"/>
      <c r="AA254" s="3094"/>
      <c r="AB254" s="3094"/>
      <c r="AC254" s="3094"/>
      <c r="AD254" s="3094"/>
      <c r="AE254" s="3094"/>
      <c r="AF254" s="3094"/>
      <c r="AG254" s="3094"/>
      <c r="AH254" s="3094"/>
      <c r="AI254" s="3094"/>
      <c r="AJ254" s="3094"/>
      <c r="AK254" s="3094"/>
      <c r="AL254" s="3094"/>
      <c r="AM254" s="3094"/>
      <c r="AN254" s="3094"/>
      <c r="AO254" s="3094"/>
      <c r="AP254" s="3094"/>
      <c r="AQ254" s="3094"/>
      <c r="AR254" s="3560"/>
      <c r="AS254" s="3560"/>
      <c r="AT254" s="3560"/>
      <c r="AU254" s="3094"/>
      <c r="AV254" s="3094"/>
      <c r="AW254" s="3094"/>
      <c r="AX254" s="3094"/>
      <c r="AY254" s="3094"/>
      <c r="AZ254" s="3094"/>
      <c r="BA254" s="3094"/>
      <c r="BB254" s="3094"/>
      <c r="BC254" s="3094"/>
      <c r="BD254" s="3094"/>
      <c r="BE254" s="3094"/>
      <c r="BF254" s="3094"/>
      <c r="BG254" s="3094"/>
      <c r="BH254" s="3094"/>
      <c r="BI254" s="3094"/>
      <c r="BJ254" s="3094"/>
      <c r="BK254" s="3094"/>
      <c r="BL254" s="3094"/>
      <c r="BM254" s="3094"/>
      <c r="BN254" s="3094"/>
    </row>
    <row r="255" spans="1:66" ht="11.25" customHeight="1">
      <c r="A255" s="3559"/>
      <c r="B255" s="3094"/>
      <c r="C255" s="3094"/>
      <c r="D255" s="3094"/>
      <c r="E255" s="3094"/>
      <c r="F255" s="3094"/>
      <c r="G255" s="3094"/>
      <c r="H255" s="3094"/>
      <c r="I255" s="3094"/>
      <c r="J255" s="3094"/>
      <c r="K255" s="3560"/>
      <c r="L255" s="3560"/>
      <c r="M255" s="3560"/>
      <c r="N255" s="3094"/>
      <c r="O255" s="3094"/>
      <c r="P255" s="3094"/>
      <c r="Q255" s="3094"/>
      <c r="R255" s="3094"/>
      <c r="S255" s="3094"/>
      <c r="T255" s="3094"/>
      <c r="U255" s="3094"/>
      <c r="V255" s="3094"/>
      <c r="W255" s="3094"/>
      <c r="X255" s="3094"/>
      <c r="Y255" s="3094"/>
      <c r="Z255" s="3094"/>
      <c r="AA255" s="3094"/>
      <c r="AB255" s="3094"/>
      <c r="AC255" s="3094"/>
      <c r="AD255" s="3094"/>
      <c r="AE255" s="3094"/>
      <c r="AF255" s="3094"/>
      <c r="AG255" s="3094"/>
      <c r="AH255" s="3094"/>
      <c r="AI255" s="3094"/>
      <c r="AJ255" s="3094"/>
      <c r="AK255" s="3094"/>
      <c r="AL255" s="3094"/>
      <c r="AM255" s="3094"/>
      <c r="AN255" s="3094"/>
      <c r="AO255" s="3094"/>
      <c r="AP255" s="3094"/>
      <c r="AQ255" s="3094"/>
      <c r="AR255" s="3560"/>
      <c r="AS255" s="3560"/>
      <c r="AT255" s="3560"/>
      <c r="AU255" s="3094"/>
      <c r="AV255" s="3094"/>
      <c r="AW255" s="3094"/>
      <c r="AX255" s="3094"/>
      <c r="AY255" s="3094"/>
      <c r="AZ255" s="3094"/>
      <c r="BA255" s="3094"/>
      <c r="BB255" s="3094"/>
      <c r="BC255" s="3094"/>
      <c r="BD255" s="3094"/>
      <c r="BE255" s="3094"/>
      <c r="BF255" s="3094"/>
      <c r="BG255" s="3094"/>
      <c r="BH255" s="3094"/>
      <c r="BI255" s="3094"/>
      <c r="BJ255" s="3094"/>
      <c r="BK255" s="3094"/>
      <c r="BL255" s="3094"/>
      <c r="BM255" s="3094"/>
      <c r="BN255" s="3094"/>
    </row>
    <row r="256" spans="1:66" ht="11.25" customHeight="1">
      <c r="A256" s="3559"/>
      <c r="B256" s="3094"/>
      <c r="C256" s="3094"/>
      <c r="D256" s="3094"/>
      <c r="E256" s="3094"/>
      <c r="F256" s="3094"/>
      <c r="G256" s="3094"/>
      <c r="H256" s="3094"/>
      <c r="I256" s="3094"/>
      <c r="J256" s="3094"/>
      <c r="K256" s="3560"/>
      <c r="L256" s="3560"/>
      <c r="M256" s="3560"/>
      <c r="N256" s="3094"/>
      <c r="O256" s="3094"/>
      <c r="P256" s="3094"/>
      <c r="Q256" s="3094"/>
      <c r="R256" s="3094"/>
      <c r="S256" s="3094"/>
      <c r="T256" s="3094"/>
      <c r="U256" s="3094"/>
      <c r="V256" s="3094"/>
      <c r="W256" s="3094"/>
      <c r="X256" s="3094"/>
      <c r="Y256" s="3094"/>
      <c r="Z256" s="3094"/>
      <c r="AA256" s="3094"/>
      <c r="AB256" s="3094"/>
      <c r="AC256" s="3094"/>
      <c r="AD256" s="3094"/>
      <c r="AE256" s="3094"/>
      <c r="AF256" s="3094"/>
      <c r="AG256" s="3094"/>
      <c r="AH256" s="3094"/>
      <c r="AI256" s="3094"/>
      <c r="AJ256" s="3094"/>
      <c r="AK256" s="3094"/>
      <c r="AL256" s="3094"/>
      <c r="AM256" s="3094"/>
      <c r="AN256" s="3094"/>
      <c r="AO256" s="3094"/>
      <c r="AP256" s="3094"/>
      <c r="AQ256" s="3094"/>
      <c r="AR256" s="3560"/>
      <c r="AS256" s="3560"/>
      <c r="AT256" s="3560"/>
      <c r="AU256" s="3094"/>
      <c r="AV256" s="3094"/>
      <c r="AW256" s="3094"/>
      <c r="AX256" s="3094"/>
      <c r="AY256" s="3094"/>
      <c r="AZ256" s="3094"/>
      <c r="BA256" s="3094"/>
      <c r="BB256" s="3094"/>
      <c r="BC256" s="3094"/>
      <c r="BD256" s="3094"/>
      <c r="BE256" s="3094"/>
      <c r="BF256" s="3094"/>
      <c r="BG256" s="3094"/>
      <c r="BH256" s="3094"/>
      <c r="BI256" s="3094"/>
      <c r="BJ256" s="3094"/>
      <c r="BK256" s="3094"/>
      <c r="BL256" s="3094"/>
      <c r="BM256" s="3094"/>
      <c r="BN256" s="3094"/>
    </row>
    <row r="257" spans="1:66" ht="11.25" customHeight="1">
      <c r="A257" s="3559"/>
      <c r="B257" s="3094"/>
      <c r="C257" s="3094"/>
      <c r="D257" s="3094"/>
      <c r="E257" s="3094"/>
      <c r="F257" s="3094"/>
      <c r="G257" s="3094"/>
      <c r="H257" s="3094"/>
      <c r="I257" s="3094"/>
      <c r="J257" s="3094"/>
      <c r="K257" s="3560"/>
      <c r="L257" s="3560"/>
      <c r="M257" s="3560"/>
      <c r="N257" s="3094"/>
      <c r="O257" s="3094"/>
      <c r="P257" s="3094"/>
      <c r="Q257" s="3094"/>
      <c r="R257" s="3094"/>
      <c r="S257" s="3094"/>
      <c r="T257" s="3094"/>
      <c r="U257" s="3094"/>
      <c r="V257" s="3094"/>
      <c r="W257" s="3094"/>
      <c r="X257" s="3094"/>
      <c r="Y257" s="3094"/>
      <c r="Z257" s="3094"/>
      <c r="AA257" s="3094"/>
      <c r="AB257" s="3094"/>
      <c r="AC257" s="3094"/>
      <c r="AD257" s="3094"/>
      <c r="AE257" s="3094"/>
      <c r="AF257" s="3094"/>
      <c r="AG257" s="3094"/>
      <c r="AH257" s="3094"/>
      <c r="AI257" s="3094"/>
      <c r="AJ257" s="3094"/>
      <c r="AK257" s="3094"/>
      <c r="AL257" s="3094"/>
      <c r="AM257" s="3094"/>
      <c r="AN257" s="3094"/>
      <c r="AO257" s="3094"/>
      <c r="AP257" s="3094"/>
      <c r="AQ257" s="3094"/>
      <c r="AR257" s="3560"/>
      <c r="AS257" s="3560"/>
      <c r="AT257" s="3560"/>
      <c r="AU257" s="3094"/>
      <c r="AV257" s="3094"/>
      <c r="AW257" s="3094"/>
      <c r="AX257" s="3094"/>
      <c r="AY257" s="3094"/>
      <c r="AZ257" s="3094"/>
      <c r="BA257" s="3094"/>
      <c r="BB257" s="3094"/>
      <c r="BC257" s="3094"/>
      <c r="BD257" s="3094"/>
      <c r="BE257" s="3094"/>
      <c r="BF257" s="3094"/>
      <c r="BG257" s="3094"/>
      <c r="BH257" s="3094"/>
      <c r="BI257" s="3094"/>
      <c r="BJ257" s="3094"/>
      <c r="BK257" s="3094"/>
      <c r="BL257" s="3094"/>
      <c r="BM257" s="3094"/>
      <c r="BN257" s="3094"/>
    </row>
    <row r="258" spans="1:66" ht="11.25" customHeight="1">
      <c r="A258" s="3559"/>
      <c r="B258" s="3094"/>
      <c r="C258" s="3094"/>
      <c r="D258" s="3094"/>
      <c r="E258" s="3094"/>
      <c r="F258" s="3094"/>
      <c r="G258" s="3094"/>
      <c r="H258" s="3094"/>
      <c r="I258" s="3094"/>
      <c r="J258" s="3094"/>
      <c r="K258" s="3560"/>
      <c r="L258" s="3560"/>
      <c r="M258" s="3560"/>
      <c r="N258" s="3094"/>
      <c r="O258" s="3094"/>
      <c r="P258" s="3094"/>
      <c r="Q258" s="3094"/>
      <c r="R258" s="3094"/>
      <c r="S258" s="3094"/>
      <c r="T258" s="3094"/>
      <c r="U258" s="3094"/>
      <c r="V258" s="3094"/>
      <c r="W258" s="3094"/>
      <c r="X258" s="3094"/>
      <c r="Y258" s="3094"/>
      <c r="Z258" s="3094"/>
      <c r="AA258" s="3094"/>
      <c r="AB258" s="3094"/>
      <c r="AC258" s="3094"/>
      <c r="AD258" s="3094"/>
      <c r="AE258" s="3094"/>
      <c r="AF258" s="3094"/>
      <c r="AG258" s="3094"/>
      <c r="AH258" s="3094"/>
      <c r="AI258" s="3094"/>
      <c r="AJ258" s="3094"/>
      <c r="AK258" s="3094"/>
      <c r="AL258" s="3094"/>
      <c r="AM258" s="3094"/>
      <c r="AN258" s="3094"/>
      <c r="AO258" s="3094"/>
      <c r="AP258" s="3094"/>
      <c r="AQ258" s="3094"/>
      <c r="AR258" s="3560"/>
      <c r="AS258" s="3560"/>
      <c r="AT258" s="3560"/>
      <c r="AU258" s="3094"/>
      <c r="AV258" s="3094"/>
      <c r="AW258" s="3094"/>
      <c r="AX258" s="3094"/>
      <c r="AY258" s="3094"/>
      <c r="AZ258" s="3094"/>
      <c r="BA258" s="3094"/>
      <c r="BB258" s="3094"/>
      <c r="BC258" s="3094"/>
      <c r="BD258" s="3094"/>
      <c r="BE258" s="3094"/>
      <c r="BF258" s="3094"/>
      <c r="BG258" s="3094"/>
      <c r="BH258" s="3094"/>
      <c r="BI258" s="3094"/>
      <c r="BJ258" s="3094"/>
      <c r="BK258" s="3094"/>
      <c r="BL258" s="3094"/>
      <c r="BM258" s="3094"/>
      <c r="BN258" s="3094"/>
    </row>
    <row r="259" spans="1:66" ht="11.25" customHeight="1">
      <c r="A259" s="3559"/>
      <c r="B259" s="3094"/>
      <c r="C259" s="3094"/>
      <c r="D259" s="3094"/>
      <c r="E259" s="3094"/>
      <c r="F259" s="3094"/>
      <c r="G259" s="3094"/>
      <c r="H259" s="3094"/>
      <c r="I259" s="3094"/>
      <c r="J259" s="3094"/>
      <c r="K259" s="3560"/>
      <c r="L259" s="3560"/>
      <c r="M259" s="3560"/>
      <c r="N259" s="3094"/>
      <c r="O259" s="3094"/>
      <c r="P259" s="3094"/>
      <c r="Q259" s="3094"/>
      <c r="R259" s="3094"/>
      <c r="S259" s="3094"/>
      <c r="T259" s="3094"/>
      <c r="U259" s="3094"/>
      <c r="V259" s="3094"/>
      <c r="W259" s="3094"/>
      <c r="X259" s="3094"/>
      <c r="Y259" s="3094"/>
      <c r="Z259" s="3094"/>
      <c r="AA259" s="3094"/>
      <c r="AB259" s="3094"/>
      <c r="AC259" s="3094"/>
      <c r="AD259" s="3094"/>
      <c r="AE259" s="3094"/>
      <c r="AF259" s="3094"/>
      <c r="AG259" s="3094"/>
      <c r="AH259" s="3094"/>
      <c r="AI259" s="3094"/>
      <c r="AJ259" s="3094"/>
      <c r="AK259" s="3094"/>
      <c r="AL259" s="3094"/>
      <c r="AM259" s="3094"/>
      <c r="AN259" s="3094"/>
      <c r="AO259" s="3094"/>
      <c r="AP259" s="3094"/>
      <c r="AQ259" s="3094"/>
      <c r="AR259" s="3560"/>
      <c r="AS259" s="3560"/>
      <c r="AT259" s="3560"/>
      <c r="AU259" s="3094"/>
      <c r="AV259" s="3094"/>
      <c r="AW259" s="3094"/>
      <c r="AX259" s="3094"/>
      <c r="AY259" s="3094"/>
      <c r="AZ259" s="3094"/>
      <c r="BA259" s="3094"/>
      <c r="BB259" s="3094"/>
      <c r="BC259" s="3094"/>
      <c r="BD259" s="3094"/>
      <c r="BE259" s="3094"/>
      <c r="BF259" s="3094"/>
      <c r="BG259" s="3094"/>
      <c r="BH259" s="3094"/>
      <c r="BI259" s="3094"/>
      <c r="BJ259" s="3094"/>
      <c r="BK259" s="3094"/>
      <c r="BL259" s="3094"/>
      <c r="BM259" s="3094"/>
      <c r="BN259" s="3094"/>
    </row>
    <row r="260" spans="1:66" ht="11.25" customHeight="1">
      <c r="A260" s="3559"/>
      <c r="B260" s="3094"/>
      <c r="C260" s="3094"/>
      <c r="D260" s="3094"/>
      <c r="E260" s="3094"/>
      <c r="F260" s="3094"/>
      <c r="G260" s="3094"/>
      <c r="H260" s="3094"/>
      <c r="I260" s="3094"/>
      <c r="J260" s="3094"/>
      <c r="K260" s="3560"/>
      <c r="L260" s="3560"/>
      <c r="M260" s="3560"/>
      <c r="N260" s="3094"/>
      <c r="O260" s="3094"/>
      <c r="P260" s="3094"/>
      <c r="Q260" s="3094"/>
      <c r="R260" s="3094"/>
      <c r="S260" s="3094"/>
      <c r="T260" s="3094"/>
      <c r="U260" s="3094"/>
      <c r="V260" s="3094"/>
      <c r="W260" s="3094"/>
      <c r="X260" s="3094"/>
      <c r="Y260" s="3094"/>
      <c r="Z260" s="3094"/>
      <c r="AA260" s="3094"/>
      <c r="AB260" s="3094"/>
      <c r="AC260" s="3094"/>
      <c r="AD260" s="3094"/>
      <c r="AE260" s="3094"/>
      <c r="AF260" s="3094"/>
      <c r="AG260" s="3094"/>
      <c r="AH260" s="3094"/>
      <c r="AI260" s="3094"/>
      <c r="AJ260" s="3094"/>
      <c r="AK260" s="3094"/>
      <c r="AL260" s="3094"/>
      <c r="AM260" s="3094"/>
      <c r="AN260" s="3094"/>
      <c r="AO260" s="3094"/>
      <c r="AP260" s="3094"/>
      <c r="AQ260" s="3094"/>
      <c r="AR260" s="3560"/>
      <c r="AS260" s="3560"/>
      <c r="AT260" s="3560"/>
      <c r="AU260" s="3094"/>
      <c r="AV260" s="3094"/>
      <c r="AW260" s="3094"/>
      <c r="AX260" s="3094"/>
      <c r="AY260" s="3094"/>
      <c r="AZ260" s="3094"/>
      <c r="BA260" s="3094"/>
      <c r="BB260" s="3094"/>
      <c r="BC260" s="3094"/>
      <c r="BD260" s="3094"/>
      <c r="BE260" s="3094"/>
      <c r="BF260" s="3094"/>
      <c r="BG260" s="3094"/>
      <c r="BH260" s="3094"/>
      <c r="BI260" s="3094"/>
      <c r="BJ260" s="3094"/>
      <c r="BK260" s="3094"/>
      <c r="BL260" s="3094"/>
      <c r="BM260" s="3094"/>
      <c r="BN260" s="3094"/>
    </row>
    <row r="261" spans="1:66" ht="11.25" customHeight="1">
      <c r="A261" s="3559"/>
      <c r="B261" s="3094"/>
      <c r="C261" s="3094"/>
      <c r="D261" s="3094"/>
      <c r="E261" s="3094"/>
      <c r="F261" s="3094"/>
      <c r="G261" s="3094"/>
      <c r="H261" s="3094"/>
      <c r="I261" s="3094"/>
      <c r="J261" s="3094"/>
      <c r="K261" s="3560"/>
      <c r="L261" s="3560"/>
      <c r="M261" s="3560"/>
      <c r="N261" s="3094"/>
      <c r="O261" s="3094"/>
      <c r="P261" s="3094"/>
      <c r="Q261" s="3094"/>
      <c r="R261" s="3094"/>
      <c r="S261" s="3094"/>
      <c r="T261" s="3094"/>
      <c r="U261" s="3094"/>
      <c r="V261" s="3094"/>
      <c r="W261" s="3094"/>
      <c r="X261" s="3094"/>
      <c r="Y261" s="3094"/>
      <c r="Z261" s="3094"/>
      <c r="AA261" s="3094"/>
      <c r="AB261" s="3094"/>
      <c r="AC261" s="3094"/>
      <c r="AD261" s="3094"/>
      <c r="AE261" s="3094"/>
      <c r="AF261" s="3094"/>
      <c r="AG261" s="3094"/>
      <c r="AH261" s="3094"/>
      <c r="AI261" s="3094"/>
      <c r="AJ261" s="3094"/>
      <c r="AK261" s="3094"/>
      <c r="AL261" s="3094"/>
      <c r="AM261" s="3094"/>
      <c r="AN261" s="3094"/>
      <c r="AO261" s="3094"/>
      <c r="AP261" s="3094"/>
      <c r="AQ261" s="3094"/>
      <c r="AR261" s="3560"/>
      <c r="AS261" s="3560"/>
      <c r="AT261" s="3560"/>
      <c r="AU261" s="3094"/>
      <c r="AV261" s="3094"/>
      <c r="AW261" s="3094"/>
      <c r="AX261" s="3094"/>
      <c r="AY261" s="3094"/>
      <c r="AZ261" s="3094"/>
      <c r="BA261" s="3094"/>
      <c r="BB261" s="3094"/>
      <c r="BC261" s="3094"/>
      <c r="BD261" s="3094"/>
      <c r="BE261" s="3094"/>
      <c r="BF261" s="3094"/>
      <c r="BG261" s="3094"/>
      <c r="BH261" s="3094"/>
      <c r="BI261" s="3094"/>
      <c r="BJ261" s="3094"/>
      <c r="BK261" s="3094"/>
      <c r="BL261" s="3094"/>
      <c r="BM261" s="3094"/>
      <c r="BN261" s="3094"/>
    </row>
    <row r="262" spans="1:66" ht="11.25" customHeight="1">
      <c r="A262" s="3559"/>
      <c r="B262" s="3094"/>
      <c r="C262" s="3094"/>
      <c r="D262" s="3094"/>
      <c r="E262" s="3094"/>
      <c r="F262" s="3094"/>
      <c r="G262" s="3094"/>
      <c r="H262" s="3094"/>
      <c r="I262" s="3094"/>
      <c r="J262" s="3094"/>
      <c r="K262" s="3560"/>
      <c r="L262" s="3560"/>
      <c r="M262" s="3560"/>
      <c r="N262" s="3094"/>
      <c r="O262" s="3094"/>
      <c r="P262" s="3094"/>
      <c r="Q262" s="3094"/>
      <c r="R262" s="3094"/>
      <c r="S262" s="3094"/>
      <c r="T262" s="3094"/>
      <c r="U262" s="3094"/>
      <c r="V262" s="3094"/>
      <c r="W262" s="3094"/>
      <c r="X262" s="3094"/>
      <c r="Y262" s="3094"/>
      <c r="Z262" s="3094"/>
      <c r="AA262" s="3094"/>
      <c r="AB262" s="3094"/>
      <c r="AC262" s="3094"/>
      <c r="AD262" s="3094"/>
      <c r="AE262" s="3094"/>
      <c r="AF262" s="3094"/>
      <c r="AG262" s="3094"/>
      <c r="AH262" s="3094"/>
      <c r="AI262" s="3094"/>
      <c r="AJ262" s="3094"/>
      <c r="AK262" s="3094"/>
      <c r="AL262" s="3094"/>
      <c r="AM262" s="3094"/>
      <c r="AN262" s="3094"/>
      <c r="AO262" s="3094"/>
      <c r="AP262" s="3094"/>
      <c r="AQ262" s="3094"/>
      <c r="AR262" s="3560"/>
      <c r="AS262" s="3560"/>
      <c r="AT262" s="3560"/>
      <c r="AU262" s="3094"/>
      <c r="AV262" s="3094"/>
      <c r="AW262" s="3094"/>
      <c r="AX262" s="3094"/>
      <c r="AY262" s="3094"/>
      <c r="AZ262" s="3094"/>
      <c r="BA262" s="3094"/>
      <c r="BB262" s="3094"/>
      <c r="BC262" s="3094"/>
      <c r="BD262" s="3094"/>
      <c r="BE262" s="3094"/>
      <c r="BF262" s="3094"/>
      <c r="BG262" s="3094"/>
      <c r="BH262" s="3094"/>
      <c r="BI262" s="3094"/>
      <c r="BJ262" s="3094"/>
      <c r="BK262" s="3094"/>
      <c r="BL262" s="3094"/>
      <c r="BM262" s="3094"/>
      <c r="BN262" s="3094"/>
    </row>
    <row r="263" spans="1:66" ht="11.25" customHeight="1">
      <c r="A263" s="3559"/>
      <c r="B263" s="3094"/>
      <c r="C263" s="3094"/>
      <c r="D263" s="3094"/>
      <c r="E263" s="3094"/>
      <c r="F263" s="3094"/>
      <c r="G263" s="3094"/>
      <c r="H263" s="3094"/>
      <c r="I263" s="3094"/>
      <c r="J263" s="3094"/>
      <c r="K263" s="3560"/>
      <c r="L263" s="3560"/>
      <c r="M263" s="3560"/>
      <c r="N263" s="3094"/>
      <c r="O263" s="3094"/>
      <c r="P263" s="3094"/>
      <c r="Q263" s="3094"/>
      <c r="R263" s="3094"/>
      <c r="S263" s="3094"/>
      <c r="T263" s="3094"/>
      <c r="U263" s="3094"/>
      <c r="V263" s="3094"/>
      <c r="W263" s="3094"/>
      <c r="X263" s="3094"/>
      <c r="Y263" s="3094"/>
      <c r="Z263" s="3094"/>
      <c r="AA263" s="3094"/>
      <c r="AB263" s="3094"/>
      <c r="AC263" s="3094"/>
      <c r="AD263" s="3094"/>
      <c r="AE263" s="3094"/>
      <c r="AF263" s="3094"/>
      <c r="AG263" s="3094"/>
      <c r="AH263" s="3094"/>
      <c r="AI263" s="3094"/>
      <c r="AJ263" s="3094"/>
      <c r="AK263" s="3094"/>
      <c r="AL263" s="3094"/>
      <c r="AM263" s="3094"/>
      <c r="AN263" s="3094"/>
      <c r="AO263" s="3094"/>
      <c r="AP263" s="3094"/>
      <c r="AQ263" s="3094"/>
      <c r="AR263" s="3560"/>
      <c r="AS263" s="3560"/>
      <c r="AT263" s="3560"/>
      <c r="AU263" s="3094"/>
      <c r="AV263" s="3094"/>
      <c r="AW263" s="3094"/>
      <c r="AX263" s="3094"/>
      <c r="AY263" s="3094"/>
      <c r="AZ263" s="3094"/>
      <c r="BA263" s="3094"/>
      <c r="BB263" s="3094"/>
      <c r="BC263" s="3094"/>
      <c r="BD263" s="3094"/>
      <c r="BE263" s="3094"/>
      <c r="BF263" s="3094"/>
      <c r="BG263" s="3094"/>
      <c r="BH263" s="3094"/>
      <c r="BI263" s="3094"/>
      <c r="BJ263" s="3094"/>
      <c r="BK263" s="3094"/>
      <c r="BL263" s="3094"/>
      <c r="BM263" s="3094"/>
      <c r="BN263" s="3094"/>
    </row>
    <row r="264" spans="1:66" ht="11.25" customHeight="1">
      <c r="A264" s="3559"/>
      <c r="B264" s="3094"/>
      <c r="C264" s="3094"/>
      <c r="D264" s="3094"/>
      <c r="E264" s="3094"/>
      <c r="F264" s="3094"/>
      <c r="G264" s="3094"/>
      <c r="H264" s="3094"/>
      <c r="I264" s="3094"/>
      <c r="J264" s="3094"/>
      <c r="K264" s="3560"/>
      <c r="L264" s="3560"/>
      <c r="M264" s="3560"/>
      <c r="N264" s="3094"/>
      <c r="O264" s="3094"/>
      <c r="P264" s="3094"/>
      <c r="Q264" s="3094"/>
      <c r="R264" s="3094"/>
      <c r="S264" s="3094"/>
      <c r="T264" s="3094"/>
      <c r="U264" s="3094"/>
      <c r="V264" s="3094"/>
      <c r="W264" s="3094"/>
      <c r="X264" s="3094"/>
      <c r="Y264" s="3094"/>
      <c r="Z264" s="3094"/>
      <c r="AA264" s="3094"/>
      <c r="AB264" s="3094"/>
      <c r="AC264" s="3094"/>
      <c r="AD264" s="3094"/>
      <c r="AE264" s="3094"/>
      <c r="AF264" s="3094"/>
      <c r="AG264" s="3094"/>
      <c r="AH264" s="3094"/>
      <c r="AI264" s="3094"/>
      <c r="AJ264" s="3094"/>
      <c r="AK264" s="3094"/>
      <c r="AL264" s="3094"/>
      <c r="AM264" s="3094"/>
      <c r="AN264" s="3094"/>
      <c r="AO264" s="3094"/>
      <c r="AP264" s="3094"/>
      <c r="AQ264" s="3094"/>
      <c r="AR264" s="3560"/>
      <c r="AS264" s="3560"/>
      <c r="AT264" s="3560"/>
      <c r="AU264" s="3094"/>
      <c r="AV264" s="3094"/>
      <c r="AW264" s="3094"/>
      <c r="AX264" s="3094"/>
      <c r="AY264" s="3094"/>
      <c r="AZ264" s="3094"/>
      <c r="BA264" s="3094"/>
      <c r="BB264" s="3094"/>
      <c r="BC264" s="3094"/>
      <c r="BD264" s="3094"/>
      <c r="BE264" s="3094"/>
      <c r="BF264" s="3094"/>
      <c r="BG264" s="3094"/>
      <c r="BH264" s="3094"/>
      <c r="BI264" s="3094"/>
      <c r="BJ264" s="3094"/>
      <c r="BK264" s="3094"/>
      <c r="BL264" s="3094"/>
      <c r="BM264" s="3094"/>
      <c r="BN264" s="3094"/>
    </row>
    <row r="265" spans="1:66" ht="11.25" customHeight="1">
      <c r="A265" s="3559"/>
      <c r="B265" s="3094"/>
      <c r="C265" s="3094"/>
      <c r="D265" s="3094"/>
      <c r="E265" s="3094"/>
      <c r="F265" s="3094"/>
      <c r="G265" s="3094"/>
      <c r="H265" s="3094"/>
      <c r="I265" s="3094"/>
      <c r="J265" s="3094"/>
      <c r="K265" s="3560"/>
      <c r="L265" s="3560"/>
      <c r="M265" s="3560"/>
      <c r="N265" s="3094"/>
      <c r="O265" s="3094"/>
      <c r="P265" s="3094"/>
      <c r="Q265" s="3094"/>
      <c r="R265" s="3094"/>
      <c r="S265" s="3094"/>
      <c r="T265" s="3094"/>
      <c r="U265" s="3094"/>
      <c r="V265" s="3094"/>
      <c r="W265" s="3094"/>
      <c r="X265" s="3094"/>
      <c r="Y265" s="3094"/>
      <c r="Z265" s="3094"/>
      <c r="AA265" s="3094"/>
      <c r="AB265" s="3094"/>
      <c r="AC265" s="3094"/>
      <c r="AD265" s="3094"/>
      <c r="AE265" s="3094"/>
      <c r="AF265" s="3094"/>
      <c r="AG265" s="3094"/>
      <c r="AH265" s="3094"/>
      <c r="AI265" s="3094"/>
      <c r="AJ265" s="3094"/>
      <c r="AK265" s="3094"/>
      <c r="AL265" s="3094"/>
      <c r="AM265" s="3094"/>
      <c r="AN265" s="3094"/>
      <c r="AO265" s="3094"/>
      <c r="AP265" s="3094"/>
      <c r="AQ265" s="3094"/>
      <c r="AR265" s="3560"/>
      <c r="AS265" s="3560"/>
      <c r="AT265" s="3560"/>
      <c r="AU265" s="3094"/>
      <c r="AV265" s="3094"/>
      <c r="AW265" s="3094"/>
      <c r="AX265" s="3094"/>
      <c r="AY265" s="3094"/>
      <c r="AZ265" s="3094"/>
      <c r="BA265" s="3094"/>
      <c r="BB265" s="3094"/>
      <c r="BC265" s="3094"/>
      <c r="BD265" s="3094"/>
      <c r="BE265" s="3094"/>
      <c r="BF265" s="3094"/>
      <c r="BG265" s="3094"/>
      <c r="BH265" s="3094"/>
      <c r="BI265" s="3094"/>
      <c r="BJ265" s="3094"/>
      <c r="BK265" s="3094"/>
      <c r="BL265" s="3094"/>
      <c r="BM265" s="3094"/>
      <c r="BN265" s="3094"/>
    </row>
    <row r="266" spans="1:66" ht="11.25" customHeight="1">
      <c r="A266" s="3559"/>
      <c r="B266" s="3094"/>
      <c r="C266" s="3094"/>
      <c r="D266" s="3094"/>
      <c r="E266" s="3094"/>
      <c r="F266" s="3094"/>
      <c r="G266" s="3094"/>
      <c r="H266" s="3094"/>
      <c r="I266" s="3094"/>
      <c r="J266" s="3094"/>
      <c r="K266" s="3560"/>
      <c r="L266" s="3560"/>
      <c r="M266" s="3560"/>
      <c r="N266" s="3094"/>
      <c r="O266" s="3094"/>
      <c r="P266" s="3094"/>
      <c r="Q266" s="3094"/>
      <c r="R266" s="3094"/>
      <c r="S266" s="3094"/>
      <c r="T266" s="3094"/>
      <c r="U266" s="3094"/>
      <c r="V266" s="3094"/>
      <c r="W266" s="3094"/>
      <c r="X266" s="3094"/>
      <c r="Y266" s="3094"/>
      <c r="Z266" s="3094"/>
      <c r="AA266" s="3094"/>
      <c r="AB266" s="3094"/>
      <c r="AC266" s="3094"/>
      <c r="AD266" s="3094"/>
      <c r="AE266" s="3094"/>
      <c r="AF266" s="3094"/>
      <c r="AG266" s="3094"/>
      <c r="AH266" s="3094"/>
      <c r="AI266" s="3094"/>
      <c r="AJ266" s="3094"/>
      <c r="AK266" s="3094"/>
      <c r="AL266" s="3094"/>
      <c r="AM266" s="3094"/>
      <c r="AN266" s="3094"/>
      <c r="AO266" s="3094"/>
      <c r="AP266" s="3094"/>
      <c r="AQ266" s="3094"/>
      <c r="AR266" s="3560"/>
      <c r="AS266" s="3560"/>
      <c r="AT266" s="3560"/>
      <c r="AU266" s="3094"/>
      <c r="AV266" s="3094"/>
      <c r="AW266" s="3094"/>
      <c r="AX266" s="3094"/>
      <c r="AY266" s="3094"/>
      <c r="AZ266" s="3094"/>
      <c r="BA266" s="3094"/>
      <c r="BB266" s="3094"/>
      <c r="BC266" s="3094"/>
      <c r="BD266" s="3094"/>
      <c r="BE266" s="3094"/>
      <c r="BF266" s="3094"/>
      <c r="BG266" s="3094"/>
      <c r="BH266" s="3094"/>
      <c r="BI266" s="3094"/>
      <c r="BJ266" s="3094"/>
      <c r="BK266" s="3094"/>
      <c r="BL266" s="3094"/>
      <c r="BM266" s="3094"/>
      <c r="BN266" s="3094"/>
    </row>
    <row r="267" spans="1:66" ht="11.25" customHeight="1">
      <c r="A267" s="3559"/>
      <c r="B267" s="3094"/>
      <c r="C267" s="3094"/>
      <c r="D267" s="3094"/>
      <c r="E267" s="3094"/>
      <c r="F267" s="3094"/>
      <c r="G267" s="3094"/>
      <c r="H267" s="3094"/>
      <c r="I267" s="3094"/>
      <c r="J267" s="3094"/>
      <c r="K267" s="3560"/>
      <c r="L267" s="3560"/>
      <c r="M267" s="3560"/>
      <c r="N267" s="3094"/>
      <c r="O267" s="3094"/>
      <c r="P267" s="3094"/>
      <c r="Q267" s="3094"/>
      <c r="R267" s="3094"/>
      <c r="S267" s="3094"/>
      <c r="T267" s="3094"/>
      <c r="U267" s="3094"/>
      <c r="V267" s="3094"/>
      <c r="W267" s="3094"/>
      <c r="X267" s="3094"/>
      <c r="Y267" s="3094"/>
      <c r="Z267" s="3094"/>
      <c r="AA267" s="3094"/>
      <c r="AB267" s="3094"/>
      <c r="AC267" s="3094"/>
      <c r="AD267" s="3094"/>
      <c r="AE267" s="3094"/>
      <c r="AF267" s="3094"/>
      <c r="AG267" s="3094"/>
      <c r="AH267" s="3094"/>
      <c r="AI267" s="3094"/>
      <c r="AJ267" s="3094"/>
      <c r="AK267" s="3094"/>
      <c r="AL267" s="3094"/>
      <c r="AM267" s="3094"/>
      <c r="AN267" s="3094"/>
      <c r="AO267" s="3094"/>
      <c r="AP267" s="3094"/>
      <c r="AQ267" s="3094"/>
      <c r="AR267" s="3560"/>
      <c r="AS267" s="3560"/>
      <c r="AT267" s="3560"/>
      <c r="AU267" s="3094"/>
      <c r="AV267" s="3094"/>
      <c r="AW267" s="3094"/>
      <c r="AX267" s="3094"/>
      <c r="AY267" s="3094"/>
      <c r="AZ267" s="3094"/>
      <c r="BA267" s="3094"/>
      <c r="BB267" s="3094"/>
      <c r="BC267" s="3094"/>
      <c r="BD267" s="3094"/>
      <c r="BE267" s="3094"/>
      <c r="BF267" s="3094"/>
      <c r="BG267" s="3094"/>
      <c r="BH267" s="3094"/>
      <c r="BI267" s="3094"/>
      <c r="BJ267" s="3094"/>
      <c r="BK267" s="3094"/>
      <c r="BL267" s="3094"/>
      <c r="BM267" s="3094"/>
      <c r="BN267" s="3094"/>
    </row>
    <row r="268" spans="1:66" ht="11.25" customHeight="1">
      <c r="A268" s="3559"/>
      <c r="B268" s="3094"/>
      <c r="C268" s="3094"/>
      <c r="D268" s="3094"/>
      <c r="E268" s="3094"/>
      <c r="F268" s="3094"/>
      <c r="G268" s="3094"/>
      <c r="H268" s="3094"/>
      <c r="I268" s="3094"/>
      <c r="J268" s="3094"/>
      <c r="K268" s="3560"/>
      <c r="L268" s="3560"/>
      <c r="M268" s="3560"/>
      <c r="N268" s="3094"/>
      <c r="O268" s="3094"/>
      <c r="P268" s="3094"/>
      <c r="Q268" s="3094"/>
      <c r="R268" s="3094"/>
      <c r="S268" s="3094"/>
      <c r="T268" s="3094"/>
      <c r="U268" s="3094"/>
      <c r="V268" s="3094"/>
      <c r="W268" s="3094"/>
      <c r="X268" s="3094"/>
      <c r="Y268" s="3094"/>
      <c r="Z268" s="3094"/>
      <c r="AA268" s="3094"/>
      <c r="AB268" s="3094"/>
      <c r="AC268" s="3094"/>
      <c r="AD268" s="3094"/>
      <c r="AE268" s="3094"/>
      <c r="AF268" s="3094"/>
      <c r="AG268" s="3094"/>
      <c r="AH268" s="3094"/>
      <c r="AI268" s="3094"/>
      <c r="AJ268" s="3094"/>
      <c r="AK268" s="3094"/>
      <c r="AL268" s="3094"/>
      <c r="AM268" s="3094"/>
      <c r="AN268" s="3094"/>
      <c r="AO268" s="3094"/>
      <c r="AP268" s="3094"/>
      <c r="AQ268" s="3094"/>
      <c r="AR268" s="3560"/>
      <c r="AS268" s="3560"/>
      <c r="AT268" s="3560"/>
      <c r="AU268" s="3094"/>
      <c r="AV268" s="3094"/>
      <c r="AW268" s="3094"/>
      <c r="AX268" s="3094"/>
      <c r="AY268" s="3094"/>
      <c r="AZ268" s="3094"/>
      <c r="BA268" s="3094"/>
      <c r="BB268" s="3094"/>
      <c r="BC268" s="3094"/>
      <c r="BD268" s="3094"/>
      <c r="BE268" s="3094"/>
      <c r="BF268" s="3094"/>
      <c r="BG268" s="3094"/>
      <c r="BH268" s="3094"/>
      <c r="BI268" s="3094"/>
      <c r="BJ268" s="3094"/>
      <c r="BK268" s="3094"/>
      <c r="BL268" s="3094"/>
      <c r="BM268" s="3094"/>
      <c r="BN268" s="3094"/>
    </row>
    <row r="269" spans="1:66" ht="11.25" customHeight="1">
      <c r="A269" s="3559"/>
      <c r="B269" s="3094"/>
      <c r="C269" s="3094"/>
      <c r="D269" s="3094"/>
      <c r="E269" s="3094"/>
      <c r="F269" s="3094"/>
      <c r="G269" s="3094"/>
      <c r="H269" s="3094"/>
      <c r="I269" s="3094"/>
      <c r="J269" s="3094"/>
      <c r="K269" s="3560"/>
      <c r="L269" s="3560"/>
      <c r="M269" s="3560"/>
      <c r="N269" s="3094"/>
      <c r="O269" s="3094"/>
      <c r="P269" s="3094"/>
      <c r="Q269" s="3094"/>
      <c r="R269" s="3094"/>
      <c r="S269" s="3094"/>
      <c r="T269" s="3094"/>
      <c r="U269" s="3094"/>
      <c r="V269" s="3094"/>
      <c r="W269" s="3094"/>
      <c r="X269" s="3094"/>
      <c r="Y269" s="3094"/>
      <c r="Z269" s="3094"/>
      <c r="AA269" s="3094"/>
      <c r="AB269" s="3094"/>
      <c r="AC269" s="3094"/>
      <c r="AD269" s="3094"/>
      <c r="AE269" s="3094"/>
      <c r="AF269" s="3094"/>
      <c r="AG269" s="3094"/>
      <c r="AH269" s="3094"/>
      <c r="AI269" s="3094"/>
      <c r="AJ269" s="3094"/>
      <c r="AK269" s="3094"/>
      <c r="AL269" s="3094"/>
      <c r="AM269" s="3094"/>
      <c r="AN269" s="3094"/>
      <c r="AO269" s="3094"/>
      <c r="AP269" s="3094"/>
      <c r="AQ269" s="3094"/>
      <c r="AR269" s="3560"/>
      <c r="AS269" s="3560"/>
      <c r="AT269" s="3560"/>
      <c r="AU269" s="3094"/>
      <c r="AV269" s="3094"/>
      <c r="AW269" s="3094"/>
      <c r="AX269" s="3094"/>
      <c r="AY269" s="3094"/>
      <c r="AZ269" s="3094"/>
      <c r="BA269" s="3094"/>
      <c r="BB269" s="3094"/>
      <c r="BC269" s="3094"/>
      <c r="BD269" s="3094"/>
      <c r="BE269" s="3094"/>
      <c r="BF269" s="3094"/>
      <c r="BG269" s="3094"/>
      <c r="BH269" s="3094"/>
      <c r="BI269" s="3094"/>
      <c r="BJ269" s="3094"/>
      <c r="BK269" s="3094"/>
      <c r="BL269" s="3094"/>
      <c r="BM269" s="3094"/>
      <c r="BN269" s="3094"/>
    </row>
    <row r="270" spans="1:66" ht="11.25" customHeight="1">
      <c r="A270" s="3559"/>
      <c r="B270" s="3094"/>
      <c r="C270" s="3094"/>
      <c r="D270" s="3094"/>
      <c r="E270" s="3094"/>
      <c r="F270" s="3094"/>
      <c r="G270" s="3094"/>
      <c r="H270" s="3094"/>
      <c r="I270" s="3094"/>
      <c r="J270" s="3094"/>
      <c r="K270" s="3560"/>
      <c r="L270" s="3560"/>
      <c r="M270" s="3560"/>
      <c r="N270" s="3094"/>
      <c r="O270" s="3094"/>
      <c r="P270" s="3094"/>
      <c r="Q270" s="3094"/>
      <c r="R270" s="3094"/>
      <c r="S270" s="3094"/>
      <c r="T270" s="3094"/>
      <c r="U270" s="3094"/>
      <c r="V270" s="3094"/>
      <c r="W270" s="3094"/>
      <c r="X270" s="3094"/>
      <c r="Y270" s="3094"/>
      <c r="Z270" s="3094"/>
      <c r="AA270" s="3094"/>
      <c r="AB270" s="3094"/>
      <c r="AC270" s="3094"/>
      <c r="AD270" s="3094"/>
      <c r="AE270" s="3094"/>
      <c r="AF270" s="3094"/>
      <c r="AG270" s="3094"/>
      <c r="AH270" s="3094"/>
      <c r="AI270" s="3094"/>
      <c r="AJ270" s="3094"/>
      <c r="AK270" s="3094"/>
      <c r="AL270" s="3094"/>
      <c r="AM270" s="3094"/>
      <c r="AN270" s="3094"/>
      <c r="AO270" s="3094"/>
      <c r="AP270" s="3094"/>
      <c r="AQ270" s="3094"/>
      <c r="AR270" s="3560"/>
      <c r="AS270" s="3560"/>
      <c r="AT270" s="3560"/>
      <c r="AU270" s="3094"/>
      <c r="AV270" s="3094"/>
      <c r="AW270" s="3094"/>
      <c r="AX270" s="3094"/>
      <c r="AY270" s="3094"/>
      <c r="AZ270" s="3094"/>
      <c r="BA270" s="3094"/>
      <c r="BB270" s="3094"/>
      <c r="BC270" s="3094"/>
      <c r="BD270" s="3094"/>
      <c r="BE270" s="3094"/>
      <c r="BF270" s="3094"/>
      <c r="BG270" s="3094"/>
      <c r="BH270" s="3094"/>
      <c r="BI270" s="3094"/>
      <c r="BJ270" s="3094"/>
      <c r="BK270" s="3094"/>
      <c r="BL270" s="3094"/>
      <c r="BM270" s="3094"/>
      <c r="BN270" s="3094"/>
    </row>
    <row r="271" spans="1:66" ht="11.25" customHeight="1">
      <c r="A271" s="3559"/>
      <c r="B271" s="3094"/>
      <c r="C271" s="3094"/>
      <c r="D271" s="3094"/>
      <c r="E271" s="3094"/>
      <c r="F271" s="3094"/>
      <c r="G271" s="3094"/>
      <c r="H271" s="3094"/>
      <c r="I271" s="3094"/>
      <c r="J271" s="3094"/>
      <c r="K271" s="3560"/>
      <c r="L271" s="3560"/>
      <c r="M271" s="3560"/>
      <c r="N271" s="3094"/>
      <c r="O271" s="3094"/>
      <c r="P271" s="3094"/>
      <c r="Q271" s="3094"/>
      <c r="R271" s="3094"/>
      <c r="S271" s="3094"/>
      <c r="T271" s="3094"/>
      <c r="U271" s="3094"/>
      <c r="V271" s="3094"/>
      <c r="W271" s="3094"/>
      <c r="X271" s="3094"/>
      <c r="Y271" s="3094"/>
      <c r="Z271" s="3094"/>
      <c r="AA271" s="3094"/>
      <c r="AB271" s="3094"/>
      <c r="AC271" s="3094"/>
      <c r="AD271" s="3094"/>
      <c r="AE271" s="3094"/>
      <c r="AF271" s="3094"/>
      <c r="AG271" s="3094"/>
      <c r="AH271" s="3094"/>
      <c r="AI271" s="3094"/>
      <c r="AJ271" s="3094"/>
      <c r="AK271" s="3094"/>
      <c r="AL271" s="3094"/>
      <c r="AM271" s="3094"/>
      <c r="AN271" s="3094"/>
      <c r="AO271" s="3094"/>
      <c r="AP271" s="3094"/>
      <c r="AQ271" s="3094"/>
      <c r="AR271" s="3560"/>
      <c r="AS271" s="3560"/>
      <c r="AT271" s="3560"/>
      <c r="AU271" s="3094"/>
      <c r="AV271" s="3094"/>
      <c r="AW271" s="3094"/>
      <c r="AX271" s="3094"/>
      <c r="AY271" s="3094"/>
      <c r="AZ271" s="3094"/>
      <c r="BA271" s="3094"/>
      <c r="BB271" s="3094"/>
      <c r="BC271" s="3094"/>
      <c r="BD271" s="3094"/>
      <c r="BE271" s="3094"/>
      <c r="BF271" s="3094"/>
      <c r="BG271" s="3094"/>
      <c r="BH271" s="3094"/>
      <c r="BI271" s="3094"/>
      <c r="BJ271" s="3094"/>
      <c r="BK271" s="3094"/>
      <c r="BL271" s="3094"/>
      <c r="BM271" s="3094"/>
      <c r="BN271" s="3094"/>
    </row>
    <row r="272" spans="1:66" ht="11.25" customHeight="1">
      <c r="A272" s="3559"/>
      <c r="B272" s="3094"/>
      <c r="C272" s="3094"/>
      <c r="D272" s="3094"/>
      <c r="E272" s="3094"/>
      <c r="F272" s="3094"/>
      <c r="G272" s="3094"/>
      <c r="H272" s="3094"/>
      <c r="I272" s="3094"/>
      <c r="J272" s="3094"/>
      <c r="K272" s="3560"/>
      <c r="L272" s="3560"/>
      <c r="M272" s="3560"/>
      <c r="N272" s="3094"/>
      <c r="O272" s="3094"/>
      <c r="P272" s="3094"/>
      <c r="Q272" s="3094"/>
      <c r="R272" s="3094"/>
      <c r="S272" s="3094"/>
      <c r="T272" s="3094"/>
      <c r="U272" s="3094"/>
      <c r="V272" s="3094"/>
      <c r="W272" s="3094"/>
      <c r="X272" s="3094"/>
      <c r="Y272" s="3094"/>
      <c r="Z272" s="3094"/>
      <c r="AA272" s="3094"/>
      <c r="AB272" s="3094"/>
      <c r="AC272" s="3094"/>
      <c r="AD272" s="3094"/>
      <c r="AE272" s="3094"/>
      <c r="AF272" s="3094"/>
      <c r="AG272" s="3094"/>
      <c r="AH272" s="3094"/>
      <c r="AI272" s="3094"/>
      <c r="AJ272" s="3094"/>
      <c r="AK272" s="3094"/>
      <c r="AL272" s="3094"/>
      <c r="AM272" s="3094"/>
      <c r="AN272" s="3094"/>
      <c r="AO272" s="3094"/>
      <c r="AP272" s="3094"/>
      <c r="AQ272" s="3094"/>
      <c r="AR272" s="3560"/>
      <c r="AS272" s="3560"/>
      <c r="AT272" s="3560"/>
      <c r="AU272" s="3094"/>
      <c r="AV272" s="3094"/>
      <c r="AW272" s="3094"/>
      <c r="AX272" s="3094"/>
      <c r="AY272" s="3094"/>
      <c r="AZ272" s="3094"/>
      <c r="BA272" s="3094"/>
      <c r="BB272" s="3094"/>
      <c r="BC272" s="3094"/>
      <c r="BD272" s="3094"/>
      <c r="BE272" s="3094"/>
      <c r="BF272" s="3094"/>
      <c r="BG272" s="3094"/>
      <c r="BH272" s="3094"/>
      <c r="BI272" s="3094"/>
      <c r="BJ272" s="3094"/>
      <c r="BK272" s="3094"/>
      <c r="BL272" s="3094"/>
      <c r="BM272" s="3094"/>
      <c r="BN272" s="3094"/>
    </row>
    <row r="273" spans="1:66" ht="11.25" customHeight="1">
      <c r="A273" s="3559"/>
      <c r="B273" s="3094"/>
      <c r="C273" s="3094"/>
      <c r="D273" s="3094"/>
      <c r="E273" s="3094"/>
      <c r="F273" s="3094"/>
      <c r="G273" s="3094"/>
      <c r="H273" s="3094"/>
      <c r="I273" s="3094"/>
      <c r="J273" s="3094"/>
      <c r="K273" s="3560"/>
      <c r="L273" s="3560"/>
      <c r="M273" s="3560"/>
      <c r="N273" s="3094"/>
      <c r="O273" s="3094"/>
      <c r="P273" s="3094"/>
      <c r="Q273" s="3094"/>
      <c r="R273" s="3094"/>
      <c r="S273" s="3094"/>
      <c r="T273" s="3094"/>
      <c r="U273" s="3094"/>
      <c r="V273" s="3094"/>
      <c r="W273" s="3094"/>
      <c r="X273" s="3094"/>
      <c r="Y273" s="3094"/>
      <c r="Z273" s="3094"/>
      <c r="AA273" s="3094"/>
      <c r="AB273" s="3094"/>
      <c r="AC273" s="3094"/>
      <c r="AD273" s="3094"/>
      <c r="AE273" s="3094"/>
      <c r="AF273" s="3094"/>
      <c r="AG273" s="3094"/>
      <c r="AH273" s="3094"/>
      <c r="AI273" s="3094"/>
      <c r="AJ273" s="3094"/>
      <c r="AK273" s="3094"/>
      <c r="AL273" s="3094"/>
      <c r="AM273" s="3094"/>
      <c r="AN273" s="3094"/>
      <c r="AO273" s="3094"/>
      <c r="AP273" s="3094"/>
      <c r="AQ273" s="3094"/>
      <c r="AR273" s="3560"/>
      <c r="AS273" s="3560"/>
      <c r="AT273" s="3560"/>
      <c r="AU273" s="3094"/>
      <c r="AV273" s="3094"/>
      <c r="AW273" s="3094"/>
      <c r="AX273" s="3094"/>
      <c r="AY273" s="3094"/>
      <c r="AZ273" s="3094"/>
      <c r="BA273" s="3094"/>
      <c r="BB273" s="3094"/>
      <c r="BC273" s="3094"/>
      <c r="BD273" s="3094"/>
      <c r="BE273" s="3094"/>
      <c r="BF273" s="3094"/>
      <c r="BG273" s="3094"/>
      <c r="BH273" s="3094"/>
      <c r="BI273" s="3094"/>
      <c r="BJ273" s="3094"/>
      <c r="BK273" s="3094"/>
      <c r="BL273" s="3094"/>
      <c r="BM273" s="3094"/>
      <c r="BN273" s="3094"/>
    </row>
    <row r="274" spans="1:66" ht="11.25" customHeight="1">
      <c r="A274" s="3559"/>
      <c r="B274" s="3094"/>
      <c r="C274" s="3094"/>
      <c r="D274" s="3094"/>
      <c r="E274" s="3094"/>
      <c r="F274" s="3094"/>
      <c r="G274" s="3094"/>
      <c r="H274" s="3094"/>
      <c r="I274" s="3094"/>
      <c r="J274" s="3094"/>
      <c r="K274" s="3560"/>
      <c r="L274" s="3560"/>
      <c r="M274" s="3560"/>
      <c r="N274" s="3094"/>
      <c r="O274" s="3094"/>
      <c r="P274" s="3094"/>
      <c r="Q274" s="3094"/>
      <c r="R274" s="3094"/>
      <c r="S274" s="3094"/>
      <c r="T274" s="3094"/>
      <c r="U274" s="3094"/>
      <c r="V274" s="3094"/>
      <c r="W274" s="3094"/>
      <c r="X274" s="3094"/>
      <c r="Y274" s="3094"/>
      <c r="Z274" s="3094"/>
      <c r="AA274" s="3094"/>
      <c r="AB274" s="3094"/>
      <c r="AC274" s="3094"/>
      <c r="AD274" s="3094"/>
      <c r="AE274" s="3094"/>
      <c r="AF274" s="3094"/>
      <c r="AG274" s="3094"/>
      <c r="AH274" s="3094"/>
      <c r="AI274" s="3094"/>
      <c r="AJ274" s="3094"/>
      <c r="AK274" s="3094"/>
      <c r="AL274" s="3094"/>
      <c r="AM274" s="3094"/>
      <c r="AN274" s="3094"/>
      <c r="AO274" s="3094"/>
      <c r="AP274" s="3094"/>
      <c r="AQ274" s="3094"/>
      <c r="AR274" s="3560"/>
      <c r="AS274" s="3560"/>
      <c r="AT274" s="3560"/>
      <c r="AU274" s="3094"/>
      <c r="AV274" s="3094"/>
      <c r="AW274" s="3094"/>
      <c r="AX274" s="3094"/>
      <c r="AY274" s="3094"/>
      <c r="AZ274" s="3094"/>
      <c r="BA274" s="3094"/>
      <c r="BB274" s="3094"/>
      <c r="BC274" s="3094"/>
      <c r="BD274" s="3094"/>
      <c r="BE274" s="3094"/>
      <c r="BF274" s="3094"/>
      <c r="BG274" s="3094"/>
      <c r="BH274" s="3094"/>
      <c r="BI274" s="3094"/>
      <c r="BJ274" s="3094"/>
      <c r="BK274" s="3094"/>
      <c r="BL274" s="3094"/>
      <c r="BM274" s="3094"/>
      <c r="BN274" s="3094"/>
    </row>
    <row r="275" spans="1:66" ht="11.25" customHeight="1">
      <c r="A275" s="3559"/>
      <c r="B275" s="3094"/>
      <c r="C275" s="3094"/>
      <c r="D275" s="3094"/>
      <c r="E275" s="3094"/>
      <c r="F275" s="3094"/>
      <c r="G275" s="3094"/>
      <c r="H275" s="3094"/>
      <c r="I275" s="3094"/>
      <c r="J275" s="3094"/>
      <c r="K275" s="3560"/>
      <c r="L275" s="3560"/>
      <c r="M275" s="3560"/>
      <c r="N275" s="3094"/>
      <c r="O275" s="3094"/>
      <c r="P275" s="3094"/>
      <c r="Q275" s="3094"/>
      <c r="R275" s="3094"/>
      <c r="S275" s="3094"/>
      <c r="T275" s="3094"/>
      <c r="U275" s="3094"/>
      <c r="V275" s="3094"/>
      <c r="W275" s="3094"/>
      <c r="X275" s="3094"/>
      <c r="Y275" s="3094"/>
      <c r="Z275" s="3094"/>
      <c r="AA275" s="3094"/>
      <c r="AB275" s="3094"/>
      <c r="AC275" s="3094"/>
      <c r="AD275" s="3094"/>
      <c r="AE275" s="3094"/>
      <c r="AF275" s="3094"/>
      <c r="AG275" s="3094"/>
      <c r="AH275" s="3094"/>
      <c r="AI275" s="3094"/>
      <c r="AJ275" s="3094"/>
      <c r="AK275" s="3094"/>
      <c r="AL275" s="3094"/>
      <c r="AM275" s="3094"/>
      <c r="AN275" s="3094"/>
      <c r="AO275" s="3094"/>
      <c r="AP275" s="3094"/>
      <c r="AQ275" s="3094"/>
      <c r="AR275" s="3560"/>
      <c r="AS275" s="3560"/>
      <c r="AT275" s="3560"/>
      <c r="AU275" s="3094"/>
      <c r="AV275" s="3094"/>
      <c r="AW275" s="3094"/>
      <c r="AX275" s="3094"/>
      <c r="AY275" s="3094"/>
      <c r="AZ275" s="3094"/>
      <c r="BA275" s="3094"/>
      <c r="BB275" s="3094"/>
      <c r="BC275" s="3094"/>
      <c r="BD275" s="3094"/>
      <c r="BE275" s="3094"/>
      <c r="BF275" s="3094"/>
      <c r="BG275" s="3094"/>
      <c r="BH275" s="3094"/>
      <c r="BI275" s="3094"/>
      <c r="BJ275" s="3094"/>
      <c r="BK275" s="3094"/>
      <c r="BL275" s="3094"/>
      <c r="BM275" s="3094"/>
      <c r="BN275" s="3094"/>
    </row>
    <row r="276" spans="1:66" ht="11.25" customHeight="1">
      <c r="A276" s="3559"/>
      <c r="B276" s="3094"/>
      <c r="C276" s="3094"/>
      <c r="D276" s="3094"/>
      <c r="E276" s="3094"/>
      <c r="F276" s="3094"/>
      <c r="G276" s="3094"/>
      <c r="H276" s="3094"/>
      <c r="I276" s="3094"/>
      <c r="J276" s="3094"/>
      <c r="K276" s="3560"/>
      <c r="L276" s="3560"/>
      <c r="M276" s="3560"/>
      <c r="N276" s="3094"/>
      <c r="O276" s="3094"/>
      <c r="P276" s="3094"/>
      <c r="Q276" s="3094"/>
      <c r="R276" s="3094"/>
      <c r="S276" s="3094"/>
      <c r="T276" s="3094"/>
      <c r="U276" s="3094"/>
      <c r="V276" s="3094"/>
      <c r="W276" s="3094"/>
      <c r="X276" s="3094"/>
      <c r="Y276" s="3094"/>
      <c r="Z276" s="3094"/>
      <c r="AA276" s="3094"/>
      <c r="AB276" s="3094"/>
      <c r="AC276" s="3094"/>
      <c r="AD276" s="3094"/>
      <c r="AE276" s="3094"/>
      <c r="AF276" s="3094"/>
      <c r="AG276" s="3094"/>
      <c r="AH276" s="3094"/>
      <c r="AI276" s="3094"/>
      <c r="AJ276" s="3094"/>
      <c r="AK276" s="3094"/>
      <c r="AL276" s="3094"/>
      <c r="AM276" s="3094"/>
      <c r="AN276" s="3094"/>
      <c r="AO276" s="3094"/>
      <c r="AP276" s="3094"/>
      <c r="AQ276" s="3094"/>
      <c r="AR276" s="3560"/>
      <c r="AS276" s="3560"/>
      <c r="AT276" s="3560"/>
      <c r="AU276" s="3094"/>
      <c r="AV276" s="3094"/>
      <c r="AW276" s="3094"/>
      <c r="AX276" s="3094"/>
      <c r="AY276" s="3094"/>
      <c r="AZ276" s="3094"/>
      <c r="BA276" s="3094"/>
      <c r="BB276" s="3094"/>
      <c r="BC276" s="3094"/>
      <c r="BD276" s="3094"/>
      <c r="BE276" s="3094"/>
      <c r="BF276" s="3094"/>
      <c r="BG276" s="3094"/>
      <c r="BH276" s="3094"/>
      <c r="BI276" s="3094"/>
      <c r="BJ276" s="3094"/>
      <c r="BK276" s="3094"/>
      <c r="BL276" s="3094"/>
      <c r="BM276" s="3094"/>
      <c r="BN276" s="3094"/>
    </row>
    <row r="277" spans="1:66" ht="11.25" customHeight="1">
      <c r="A277" s="3559"/>
      <c r="B277" s="3094"/>
      <c r="C277" s="3094"/>
      <c r="D277" s="3094"/>
      <c r="E277" s="3094"/>
      <c r="F277" s="3094"/>
      <c r="G277" s="3094"/>
      <c r="H277" s="3094"/>
      <c r="I277" s="3094"/>
      <c r="J277" s="3094"/>
      <c r="K277" s="3560"/>
      <c r="L277" s="3560"/>
      <c r="M277" s="3560"/>
      <c r="N277" s="3094"/>
      <c r="O277" s="3094"/>
      <c r="P277" s="3094"/>
      <c r="Q277" s="3094"/>
      <c r="R277" s="3094"/>
      <c r="S277" s="3094"/>
      <c r="T277" s="3094"/>
      <c r="U277" s="3094"/>
      <c r="V277" s="3094"/>
      <c r="W277" s="3094"/>
      <c r="X277" s="3094"/>
      <c r="Y277" s="3094"/>
      <c r="Z277" s="3094"/>
      <c r="AA277" s="3094"/>
      <c r="AB277" s="3094"/>
      <c r="AC277" s="3094"/>
      <c r="AD277" s="3094"/>
      <c r="AE277" s="3094"/>
      <c r="AF277" s="3094"/>
      <c r="AG277" s="3094"/>
      <c r="AH277" s="3094"/>
      <c r="AI277" s="3094"/>
      <c r="AJ277" s="3094"/>
      <c r="AK277" s="3094"/>
      <c r="AL277" s="3094"/>
      <c r="AM277" s="3094"/>
      <c r="AN277" s="3094"/>
      <c r="AO277" s="3094"/>
      <c r="AP277" s="3094"/>
      <c r="AQ277" s="3094"/>
      <c r="AR277" s="3560"/>
      <c r="AS277" s="3560"/>
      <c r="AT277" s="3560"/>
      <c r="AU277" s="3094"/>
      <c r="AV277" s="3094"/>
      <c r="AW277" s="3094"/>
      <c r="AX277" s="3094"/>
      <c r="AY277" s="3094"/>
      <c r="AZ277" s="3094"/>
      <c r="BA277" s="3094"/>
      <c r="BB277" s="3094"/>
      <c r="BC277" s="3094"/>
      <c r="BD277" s="3094"/>
      <c r="BE277" s="3094"/>
      <c r="BF277" s="3094"/>
      <c r="BG277" s="3094"/>
      <c r="BH277" s="3094"/>
      <c r="BI277" s="3094"/>
      <c r="BJ277" s="3094"/>
      <c r="BK277" s="3094"/>
      <c r="BL277" s="3094"/>
      <c r="BM277" s="3094"/>
      <c r="BN277" s="3094"/>
    </row>
    <row r="278" spans="1:66" ht="11.25" customHeight="1">
      <c r="A278" s="3559"/>
      <c r="B278" s="3094"/>
      <c r="C278" s="3094"/>
      <c r="D278" s="3094"/>
      <c r="E278" s="3094"/>
      <c r="F278" s="3094"/>
      <c r="G278" s="3094"/>
      <c r="H278" s="3094"/>
      <c r="I278" s="3094"/>
      <c r="J278" s="3094"/>
      <c r="K278" s="3560"/>
      <c r="L278" s="3560"/>
      <c r="M278" s="3560"/>
      <c r="N278" s="3094"/>
      <c r="O278" s="3094"/>
      <c r="P278" s="3094"/>
      <c r="Q278" s="3094"/>
      <c r="R278" s="3094"/>
      <c r="S278" s="3094"/>
      <c r="T278" s="3094"/>
      <c r="U278" s="3094"/>
      <c r="V278" s="3094"/>
      <c r="W278" s="3094"/>
      <c r="X278" s="3094"/>
      <c r="Y278" s="3094"/>
      <c r="Z278" s="3094"/>
      <c r="AA278" s="3094"/>
      <c r="AB278" s="3094"/>
      <c r="AC278" s="3094"/>
      <c r="AD278" s="3094"/>
      <c r="AE278" s="3094"/>
      <c r="AF278" s="3094"/>
      <c r="AG278" s="3094"/>
      <c r="AH278" s="3094"/>
      <c r="AI278" s="3094"/>
      <c r="AJ278" s="3094"/>
      <c r="AK278" s="3094"/>
      <c r="AL278" s="3094"/>
      <c r="AM278" s="3094"/>
      <c r="AN278" s="3094"/>
      <c r="AO278" s="3094"/>
      <c r="AP278" s="3094"/>
      <c r="AQ278" s="3094"/>
      <c r="AR278" s="3560"/>
      <c r="AS278" s="3560"/>
      <c r="AT278" s="3560"/>
      <c r="AU278" s="3094"/>
      <c r="AV278" s="3094"/>
      <c r="AW278" s="3094"/>
      <c r="AX278" s="3094"/>
      <c r="AY278" s="3094"/>
      <c r="AZ278" s="3094"/>
      <c r="BA278" s="3094"/>
      <c r="BB278" s="3094"/>
      <c r="BC278" s="3094"/>
      <c r="BD278" s="3094"/>
      <c r="BE278" s="3094"/>
      <c r="BF278" s="3094"/>
      <c r="BG278" s="3094"/>
      <c r="BH278" s="3094"/>
      <c r="BI278" s="3094"/>
      <c r="BJ278" s="3094"/>
      <c r="BK278" s="3094"/>
      <c r="BL278" s="3094"/>
      <c r="BM278" s="3094"/>
      <c r="BN278" s="3094"/>
    </row>
    <row r="279" spans="1:66" ht="11.25" customHeight="1">
      <c r="A279" s="3559"/>
      <c r="B279" s="3094"/>
      <c r="C279" s="3094"/>
      <c r="D279" s="3094"/>
      <c r="E279" s="3094"/>
      <c r="F279" s="3094"/>
      <c r="G279" s="3094"/>
      <c r="H279" s="3094"/>
      <c r="I279" s="3094"/>
      <c r="J279" s="3094"/>
      <c r="K279" s="3560"/>
      <c r="L279" s="3560"/>
      <c r="M279" s="3560"/>
      <c r="N279" s="3094"/>
      <c r="O279" s="3094"/>
      <c r="P279" s="3094"/>
      <c r="Q279" s="3094"/>
      <c r="R279" s="3094"/>
      <c r="S279" s="3094"/>
      <c r="T279" s="3094"/>
      <c r="U279" s="3094"/>
      <c r="V279" s="3094"/>
      <c r="W279" s="3094"/>
      <c r="X279" s="3094"/>
      <c r="Y279" s="3094"/>
      <c r="Z279" s="3094"/>
      <c r="AA279" s="3094"/>
      <c r="AB279" s="3094"/>
      <c r="AC279" s="3094"/>
      <c r="AD279" s="3094"/>
      <c r="AE279" s="3094"/>
      <c r="AF279" s="3094"/>
      <c r="AG279" s="3094"/>
      <c r="AH279" s="3094"/>
      <c r="AI279" s="3094"/>
      <c r="AJ279" s="3094"/>
      <c r="AK279" s="3094"/>
      <c r="AL279" s="3094"/>
      <c r="AM279" s="3094"/>
      <c r="AN279" s="3094"/>
      <c r="AO279" s="3094"/>
      <c r="AP279" s="3094"/>
      <c r="AQ279" s="3094"/>
      <c r="AR279" s="3560"/>
      <c r="AS279" s="3560"/>
      <c r="AT279" s="3560"/>
      <c r="AU279" s="3094"/>
      <c r="AV279" s="3094"/>
      <c r="AW279" s="3094"/>
      <c r="AX279" s="3094"/>
      <c r="AY279" s="3094"/>
      <c r="AZ279" s="3094"/>
      <c r="BA279" s="3094"/>
      <c r="BB279" s="3094"/>
      <c r="BC279" s="3094"/>
      <c r="BD279" s="3094"/>
      <c r="BE279" s="3094"/>
      <c r="BF279" s="3094"/>
      <c r="BG279" s="3094"/>
      <c r="BH279" s="3094"/>
      <c r="BI279" s="3094"/>
      <c r="BJ279" s="3094"/>
      <c r="BK279" s="3094"/>
      <c r="BL279" s="3094"/>
      <c r="BM279" s="3094"/>
      <c r="BN279" s="3094"/>
    </row>
    <row r="280" spans="1:66" ht="11.25" customHeight="1">
      <c r="A280" s="3559"/>
      <c r="B280" s="3094"/>
      <c r="C280" s="3094"/>
      <c r="D280" s="3094"/>
      <c r="E280" s="3094"/>
      <c r="F280" s="3094"/>
      <c r="G280" s="3094"/>
      <c r="H280" s="3094"/>
      <c r="I280" s="3094"/>
      <c r="J280" s="3094"/>
      <c r="K280" s="3560"/>
      <c r="L280" s="3560"/>
      <c r="M280" s="3560"/>
      <c r="N280" s="3094"/>
      <c r="O280" s="3094"/>
      <c r="P280" s="3094"/>
      <c r="Q280" s="3094"/>
      <c r="R280" s="3094"/>
      <c r="S280" s="3094"/>
      <c r="T280" s="3094"/>
      <c r="U280" s="3094"/>
      <c r="V280" s="3094"/>
      <c r="W280" s="3094"/>
      <c r="X280" s="3094"/>
      <c r="Y280" s="3094"/>
      <c r="Z280" s="3094"/>
      <c r="AA280" s="3094"/>
      <c r="AB280" s="3094"/>
      <c r="AC280" s="3094"/>
      <c r="AD280" s="3094"/>
      <c r="AE280" s="3094"/>
      <c r="AF280" s="3094"/>
      <c r="AG280" s="3094"/>
      <c r="AH280" s="3094"/>
      <c r="AI280" s="3094"/>
      <c r="AJ280" s="3094"/>
      <c r="AK280" s="3094"/>
      <c r="AL280" s="3094"/>
      <c r="AM280" s="3094"/>
      <c r="AN280" s="3094"/>
      <c r="AO280" s="3094"/>
      <c r="AP280" s="3094"/>
      <c r="AQ280" s="3094"/>
      <c r="AR280" s="3560"/>
      <c r="AS280" s="3560"/>
      <c r="AT280" s="3560"/>
      <c r="AU280" s="3094"/>
      <c r="AV280" s="3094"/>
      <c r="AW280" s="3094"/>
      <c r="AX280" s="3094"/>
      <c r="AY280" s="3094"/>
      <c r="AZ280" s="3094"/>
      <c r="BA280" s="3094"/>
      <c r="BB280" s="3094"/>
      <c r="BC280" s="3094"/>
      <c r="BD280" s="3094"/>
      <c r="BE280" s="3094"/>
      <c r="BF280" s="3094"/>
      <c r="BG280" s="3094"/>
      <c r="BH280" s="3094"/>
      <c r="BI280" s="3094"/>
      <c r="BJ280" s="3094"/>
      <c r="BK280" s="3094"/>
      <c r="BL280" s="3094"/>
      <c r="BM280" s="3094"/>
      <c r="BN280" s="3094"/>
    </row>
    <row r="281" spans="1:66" ht="11.25" customHeight="1">
      <c r="A281" s="3559"/>
      <c r="B281" s="3094"/>
      <c r="C281" s="3094"/>
      <c r="D281" s="3094"/>
      <c r="E281" s="3094"/>
      <c r="F281" s="3094"/>
      <c r="G281" s="3094"/>
      <c r="H281" s="3094"/>
      <c r="I281" s="3094"/>
      <c r="J281" s="3094"/>
      <c r="K281" s="3560"/>
      <c r="L281" s="3560"/>
      <c r="M281" s="3560"/>
      <c r="N281" s="3094"/>
      <c r="O281" s="3094"/>
      <c r="P281" s="3094"/>
      <c r="Q281" s="3094"/>
      <c r="R281" s="3094"/>
      <c r="S281" s="3094"/>
      <c r="T281" s="3094"/>
      <c r="U281" s="3094"/>
      <c r="V281" s="3094"/>
      <c r="W281" s="3094"/>
      <c r="X281" s="3094"/>
      <c r="Y281" s="3094"/>
      <c r="Z281" s="3094"/>
      <c r="AA281" s="3094"/>
      <c r="AB281" s="3094"/>
      <c r="AC281" s="3094"/>
      <c r="AD281" s="3094"/>
      <c r="AE281" s="3094"/>
      <c r="AF281" s="3094"/>
      <c r="AG281" s="3094"/>
      <c r="AH281" s="3094"/>
      <c r="AI281" s="3094"/>
      <c r="AJ281" s="3094"/>
      <c r="AK281" s="3094"/>
      <c r="AL281" s="3094"/>
      <c r="AM281" s="3094"/>
      <c r="AN281" s="3094"/>
      <c r="AO281" s="3094"/>
      <c r="AP281" s="3094"/>
      <c r="AQ281" s="3094"/>
      <c r="AR281" s="3560"/>
      <c r="AS281" s="3560"/>
      <c r="AT281" s="3560"/>
      <c r="AU281" s="3094"/>
      <c r="AV281" s="3094"/>
      <c r="AW281" s="3094"/>
      <c r="AX281" s="3094"/>
      <c r="AY281" s="3094"/>
      <c r="AZ281" s="3094"/>
      <c r="BA281" s="3094"/>
      <c r="BB281" s="3094"/>
      <c r="BC281" s="3094"/>
      <c r="BD281" s="3094"/>
      <c r="BE281" s="3094"/>
      <c r="BF281" s="3094"/>
      <c r="BG281" s="3094"/>
      <c r="BH281" s="3094"/>
      <c r="BI281" s="3094"/>
      <c r="BJ281" s="3094"/>
      <c r="BK281" s="3094"/>
      <c r="BL281" s="3094"/>
      <c r="BM281" s="3094"/>
      <c r="BN281" s="3094"/>
    </row>
    <row r="282" spans="1:66" ht="11.25" customHeight="1">
      <c r="A282" s="3559"/>
      <c r="B282" s="3094"/>
      <c r="C282" s="3094"/>
      <c r="D282" s="3094"/>
      <c r="E282" s="3094"/>
      <c r="F282" s="3094"/>
      <c r="G282" s="3094"/>
      <c r="H282" s="3094"/>
      <c r="I282" s="3094"/>
      <c r="J282" s="3094"/>
      <c r="K282" s="3560"/>
      <c r="L282" s="3560"/>
      <c r="M282" s="3560"/>
      <c r="N282" s="3094"/>
      <c r="O282" s="3094"/>
      <c r="P282" s="3094"/>
      <c r="Q282" s="3094"/>
      <c r="R282" s="3094"/>
      <c r="S282" s="3094"/>
      <c r="T282" s="3094"/>
      <c r="U282" s="3094"/>
      <c r="V282" s="3094"/>
      <c r="W282" s="3094"/>
      <c r="X282" s="3094"/>
      <c r="Y282" s="3094"/>
      <c r="Z282" s="3094"/>
      <c r="AA282" s="3094"/>
      <c r="AB282" s="3094"/>
      <c r="AC282" s="3094"/>
      <c r="AD282" s="3094"/>
      <c r="AE282" s="3094"/>
      <c r="AF282" s="3094"/>
      <c r="AG282" s="3094"/>
      <c r="AH282" s="3094"/>
      <c r="AI282" s="3094"/>
      <c r="AJ282" s="3094"/>
      <c r="AK282" s="3094"/>
      <c r="AL282" s="3094"/>
      <c r="AM282" s="3094"/>
      <c r="AN282" s="3094"/>
      <c r="AO282" s="3094"/>
      <c r="AP282" s="3094"/>
      <c r="AQ282" s="3094"/>
      <c r="AR282" s="3560"/>
      <c r="AS282" s="3560"/>
      <c r="AT282" s="3560"/>
      <c r="AU282" s="3094"/>
      <c r="AV282" s="3094"/>
      <c r="AW282" s="3094"/>
      <c r="AX282" s="3094"/>
      <c r="AY282" s="3094"/>
      <c r="AZ282" s="3094"/>
      <c r="BA282" s="3094"/>
      <c r="BB282" s="3094"/>
      <c r="BC282" s="3094"/>
      <c r="BD282" s="3094"/>
      <c r="BE282" s="3094"/>
      <c r="BF282" s="3094"/>
      <c r="BG282" s="3094"/>
      <c r="BH282" s="3094"/>
      <c r="BI282" s="3094"/>
      <c r="BJ282" s="3094"/>
      <c r="BK282" s="3094"/>
      <c r="BL282" s="3094"/>
      <c r="BM282" s="3094"/>
      <c r="BN282" s="3094"/>
    </row>
    <row r="283" spans="1:66" ht="11.25" customHeight="1">
      <c r="A283" s="3559"/>
      <c r="B283" s="3094"/>
      <c r="C283" s="3094"/>
      <c r="D283" s="3094"/>
      <c r="E283" s="3094"/>
      <c r="F283" s="3094"/>
      <c r="G283" s="3094"/>
      <c r="H283" s="3094"/>
      <c r="I283" s="3094"/>
      <c r="J283" s="3094"/>
      <c r="K283" s="3560"/>
      <c r="L283" s="3560"/>
      <c r="M283" s="3560"/>
      <c r="N283" s="3094"/>
      <c r="O283" s="3094"/>
      <c r="P283" s="3094"/>
      <c r="Q283" s="3094"/>
      <c r="R283" s="3094"/>
      <c r="S283" s="3094"/>
      <c r="T283" s="3094"/>
      <c r="U283" s="3094"/>
      <c r="V283" s="3094"/>
      <c r="W283" s="3094"/>
      <c r="X283" s="3094"/>
      <c r="Y283" s="3094"/>
      <c r="Z283" s="3094"/>
      <c r="AA283" s="3094"/>
      <c r="AB283" s="3094"/>
      <c r="AC283" s="3094"/>
      <c r="AD283" s="3094"/>
      <c r="AE283" s="3094"/>
      <c r="AF283" s="3094"/>
      <c r="AG283" s="3094"/>
      <c r="AH283" s="3094"/>
      <c r="AI283" s="3094"/>
      <c r="AJ283" s="3094"/>
      <c r="AK283" s="3094"/>
      <c r="AL283" s="3094"/>
      <c r="AM283" s="3094"/>
      <c r="AN283" s="3094"/>
      <c r="AO283" s="3094"/>
      <c r="AP283" s="3094"/>
      <c r="AQ283" s="3094"/>
      <c r="AR283" s="3560"/>
      <c r="AS283" s="3560"/>
      <c r="AT283" s="3560"/>
      <c r="AU283" s="3094"/>
      <c r="AV283" s="3094"/>
      <c r="AW283" s="3094"/>
      <c r="AX283" s="3094"/>
      <c r="AY283" s="3094"/>
      <c r="AZ283" s="3094"/>
      <c r="BA283" s="3094"/>
      <c r="BB283" s="3094"/>
      <c r="BC283" s="3094"/>
      <c r="BD283" s="3094"/>
      <c r="BE283" s="3094"/>
      <c r="BF283" s="3094"/>
      <c r="BG283" s="3094"/>
      <c r="BH283" s="3094"/>
      <c r="BI283" s="3094"/>
      <c r="BJ283" s="3094"/>
      <c r="BK283" s="3094"/>
      <c r="BL283" s="3094"/>
      <c r="BM283" s="3094"/>
      <c r="BN283" s="3094"/>
    </row>
    <row r="284" spans="1:66" ht="11.25" customHeight="1">
      <c r="A284" s="3559"/>
      <c r="B284" s="3094"/>
      <c r="C284" s="3094"/>
      <c r="D284" s="3094"/>
      <c r="E284" s="3094"/>
      <c r="F284" s="3094"/>
      <c r="G284" s="3094"/>
      <c r="H284" s="3094"/>
      <c r="I284" s="3094"/>
      <c r="J284" s="3094"/>
      <c r="K284" s="3560"/>
      <c r="L284" s="3560"/>
      <c r="M284" s="3560"/>
      <c r="N284" s="3094"/>
      <c r="O284" s="3094"/>
      <c r="P284" s="3094"/>
      <c r="Q284" s="3094"/>
      <c r="R284" s="3094"/>
      <c r="S284" s="3094"/>
      <c r="T284" s="3094"/>
      <c r="U284" s="3094"/>
      <c r="V284" s="3094"/>
      <c r="W284" s="3094"/>
      <c r="X284" s="3094"/>
      <c r="Y284" s="3094"/>
      <c r="Z284" s="3094"/>
      <c r="AA284" s="3094"/>
      <c r="AB284" s="3094"/>
      <c r="AC284" s="3094"/>
      <c r="AD284" s="3094"/>
      <c r="AE284" s="3094"/>
      <c r="AF284" s="3094"/>
      <c r="AG284" s="3094"/>
      <c r="AH284" s="3094"/>
      <c r="AI284" s="3094"/>
      <c r="AJ284" s="3094"/>
      <c r="AK284" s="3094"/>
      <c r="AL284" s="3094"/>
      <c r="AM284" s="3094"/>
      <c r="AN284" s="3094"/>
      <c r="AO284" s="3094"/>
      <c r="AP284" s="3094"/>
      <c r="AQ284" s="3094"/>
      <c r="AR284" s="3560"/>
      <c r="AS284" s="3560"/>
      <c r="AT284" s="3560"/>
      <c r="AU284" s="3094"/>
      <c r="AV284" s="3094"/>
      <c r="AW284" s="3094"/>
      <c r="AX284" s="3094"/>
      <c r="AY284" s="3094"/>
      <c r="AZ284" s="3094"/>
      <c r="BA284" s="3094"/>
      <c r="BB284" s="3094"/>
      <c r="BC284" s="3094"/>
      <c r="BD284" s="3094"/>
      <c r="BE284" s="3094"/>
      <c r="BF284" s="3094"/>
      <c r="BG284" s="3094"/>
      <c r="BH284" s="3094"/>
      <c r="BI284" s="3094"/>
      <c r="BJ284" s="3094"/>
      <c r="BK284" s="3094"/>
      <c r="BL284" s="3094"/>
      <c r="BM284" s="3094"/>
      <c r="BN284" s="3094"/>
    </row>
    <row r="285" spans="1:66" ht="11.25" customHeight="1">
      <c r="A285" s="3559"/>
      <c r="B285" s="3094"/>
      <c r="C285" s="3094"/>
      <c r="D285" s="3094"/>
      <c r="E285" s="3094"/>
      <c r="F285" s="3094"/>
      <c r="G285" s="3094"/>
      <c r="H285" s="3094"/>
      <c r="I285" s="3094"/>
      <c r="J285" s="3094"/>
      <c r="K285" s="3560"/>
      <c r="L285" s="3560"/>
      <c r="M285" s="3560"/>
      <c r="N285" s="3094"/>
      <c r="O285" s="3094"/>
      <c r="P285" s="3094"/>
      <c r="Q285" s="3094"/>
      <c r="R285" s="3094"/>
      <c r="S285" s="3094"/>
      <c r="T285" s="3094"/>
      <c r="U285" s="3094"/>
      <c r="V285" s="3094"/>
      <c r="W285" s="3094"/>
      <c r="X285" s="3094"/>
      <c r="Y285" s="3094"/>
      <c r="Z285" s="3094"/>
      <c r="AA285" s="3094"/>
      <c r="AB285" s="3094"/>
      <c r="AC285" s="3094"/>
      <c r="AD285" s="3094"/>
      <c r="AE285" s="3094"/>
      <c r="AF285" s="3094"/>
      <c r="AG285" s="3094"/>
      <c r="AH285" s="3094"/>
      <c r="AI285" s="3094"/>
      <c r="AJ285" s="3094"/>
      <c r="AK285" s="3094"/>
      <c r="AL285" s="3094"/>
      <c r="AM285" s="3094"/>
      <c r="AN285" s="3094"/>
      <c r="AO285" s="3094"/>
      <c r="AP285" s="3094"/>
      <c r="AQ285" s="3094"/>
      <c r="AR285" s="3560"/>
      <c r="AS285" s="3560"/>
      <c r="AT285" s="3560"/>
      <c r="AU285" s="3094"/>
      <c r="AV285" s="3094"/>
      <c r="AW285" s="3094"/>
      <c r="AX285" s="3094"/>
      <c r="AY285" s="3094"/>
      <c r="AZ285" s="3094"/>
      <c r="BA285" s="3094"/>
      <c r="BB285" s="3094"/>
      <c r="BC285" s="3094"/>
      <c r="BD285" s="3094"/>
      <c r="BE285" s="3094"/>
      <c r="BF285" s="3094"/>
      <c r="BG285" s="3094"/>
      <c r="BH285" s="3094"/>
      <c r="BI285" s="3094"/>
      <c r="BJ285" s="3094"/>
      <c r="BK285" s="3094"/>
      <c r="BL285" s="3094"/>
      <c r="BM285" s="3094"/>
      <c r="BN285" s="3094"/>
    </row>
    <row r="286" spans="1:66" ht="11.25" customHeight="1">
      <c r="A286" s="3559"/>
      <c r="B286" s="3094"/>
      <c r="C286" s="3094"/>
      <c r="D286" s="3094"/>
      <c r="E286" s="3094"/>
      <c r="F286" s="3094"/>
      <c r="G286" s="3094"/>
      <c r="H286" s="3094"/>
      <c r="I286" s="3094"/>
      <c r="J286" s="3094"/>
      <c r="K286" s="3560"/>
      <c r="L286" s="3560"/>
      <c r="M286" s="3560"/>
      <c r="N286" s="3094"/>
      <c r="O286" s="3094"/>
      <c r="P286" s="3094"/>
      <c r="Q286" s="3094"/>
      <c r="R286" s="3094"/>
      <c r="S286" s="3094"/>
      <c r="T286" s="3094"/>
      <c r="U286" s="3094"/>
      <c r="V286" s="3094"/>
      <c r="W286" s="3094"/>
      <c r="X286" s="3094"/>
      <c r="Y286" s="3094"/>
      <c r="Z286" s="3094"/>
      <c r="AA286" s="3094"/>
      <c r="AB286" s="3094"/>
      <c r="AC286" s="3094"/>
      <c r="AD286" s="3094"/>
      <c r="AE286" s="3094"/>
      <c r="AF286" s="3094"/>
      <c r="AG286" s="3094"/>
      <c r="AH286" s="3094"/>
      <c r="AI286" s="3094"/>
      <c r="AJ286" s="3094"/>
      <c r="AK286" s="3094"/>
      <c r="AL286" s="3094"/>
      <c r="AM286" s="3094"/>
      <c r="AN286" s="3094"/>
      <c r="AO286" s="3094"/>
      <c r="AP286" s="3094"/>
      <c r="AQ286" s="3094"/>
      <c r="AR286" s="3560"/>
      <c r="AS286" s="3560"/>
      <c r="AT286" s="3560"/>
      <c r="AU286" s="3094"/>
      <c r="AV286" s="3094"/>
      <c r="AW286" s="3094"/>
      <c r="AX286" s="3094"/>
      <c r="AY286" s="3094"/>
      <c r="AZ286" s="3094"/>
      <c r="BA286" s="3094"/>
      <c r="BB286" s="3094"/>
      <c r="BC286" s="3094"/>
      <c r="BD286" s="3094"/>
      <c r="BE286" s="3094"/>
      <c r="BF286" s="3094"/>
      <c r="BG286" s="3094"/>
      <c r="BH286" s="3094"/>
      <c r="BI286" s="3094"/>
      <c r="BJ286" s="3094"/>
      <c r="BK286" s="3094"/>
      <c r="BL286" s="3094"/>
      <c r="BM286" s="3094"/>
      <c r="BN286" s="3094"/>
    </row>
    <row r="287" spans="1:66" ht="11.25" customHeight="1">
      <c r="A287" s="3559"/>
      <c r="B287" s="3094"/>
      <c r="C287" s="3094"/>
      <c r="D287" s="3094"/>
      <c r="E287" s="3094"/>
      <c r="F287" s="3094"/>
      <c r="G287" s="3094"/>
      <c r="H287" s="3094"/>
      <c r="I287" s="3094"/>
      <c r="J287" s="3094"/>
      <c r="K287" s="3560"/>
      <c r="L287" s="3560"/>
      <c r="M287" s="3560"/>
      <c r="N287" s="3094"/>
      <c r="O287" s="3094"/>
      <c r="P287" s="3094"/>
      <c r="Q287" s="3094"/>
      <c r="R287" s="3094"/>
      <c r="S287" s="3094"/>
      <c r="T287" s="3094"/>
      <c r="U287" s="3094"/>
      <c r="V287" s="3094"/>
      <c r="W287" s="3094"/>
      <c r="X287" s="3094"/>
      <c r="Y287" s="3094"/>
      <c r="Z287" s="3094"/>
      <c r="AA287" s="3094"/>
      <c r="AB287" s="3094"/>
      <c r="AC287" s="3094"/>
      <c r="AD287" s="3094"/>
      <c r="AE287" s="3094"/>
      <c r="AF287" s="3094"/>
      <c r="AG287" s="3094"/>
      <c r="AH287" s="3094"/>
      <c r="AI287" s="3094"/>
      <c r="AJ287" s="3094"/>
      <c r="AK287" s="3094"/>
      <c r="AL287" s="3094"/>
      <c r="AM287" s="3094"/>
      <c r="AN287" s="3094"/>
      <c r="AO287" s="3094"/>
      <c r="AP287" s="3094"/>
      <c r="AQ287" s="3094"/>
      <c r="AR287" s="3560"/>
      <c r="AS287" s="3560"/>
      <c r="AT287" s="3560"/>
      <c r="AU287" s="3094"/>
      <c r="AV287" s="3094"/>
      <c r="AW287" s="3094"/>
      <c r="AX287" s="3094"/>
      <c r="AY287" s="3094"/>
      <c r="AZ287" s="3094"/>
      <c r="BA287" s="3094"/>
      <c r="BB287" s="3094"/>
      <c r="BC287" s="3094"/>
      <c r="BD287" s="3094"/>
      <c r="BE287" s="3094"/>
      <c r="BF287" s="3094"/>
      <c r="BG287" s="3094"/>
      <c r="BH287" s="3094"/>
      <c r="BI287" s="3094"/>
      <c r="BJ287" s="3094"/>
      <c r="BK287" s="3094"/>
      <c r="BL287" s="3094"/>
      <c r="BM287" s="3094"/>
      <c r="BN287" s="3094"/>
    </row>
    <row r="288" spans="1:66" ht="11.25" customHeight="1">
      <c r="A288" s="3559"/>
      <c r="B288" s="3094"/>
      <c r="C288" s="3094"/>
      <c r="D288" s="3094"/>
      <c r="E288" s="3094"/>
      <c r="F288" s="3094"/>
      <c r="G288" s="3094"/>
      <c r="H288" s="3094"/>
      <c r="I288" s="3094"/>
      <c r="J288" s="3094"/>
      <c r="K288" s="3560"/>
      <c r="L288" s="3560"/>
      <c r="M288" s="3560"/>
      <c r="N288" s="3094"/>
      <c r="O288" s="3094"/>
      <c r="P288" s="3094"/>
      <c r="Q288" s="3094"/>
      <c r="R288" s="3094"/>
      <c r="S288" s="3094"/>
      <c r="T288" s="3094"/>
      <c r="U288" s="3094"/>
      <c r="V288" s="3094"/>
      <c r="W288" s="3094"/>
      <c r="X288" s="3094"/>
      <c r="Y288" s="3094"/>
      <c r="Z288" s="3094"/>
      <c r="AA288" s="3094"/>
      <c r="AB288" s="3094"/>
      <c r="AC288" s="3094"/>
      <c r="AD288" s="3094"/>
      <c r="AE288" s="3094"/>
      <c r="AF288" s="3094"/>
      <c r="AG288" s="3094"/>
      <c r="AH288" s="3094"/>
      <c r="AI288" s="3094"/>
      <c r="AJ288" s="3094"/>
      <c r="AK288" s="3094"/>
      <c r="AL288" s="3094"/>
      <c r="AM288" s="3094"/>
      <c r="AN288" s="3094"/>
      <c r="AO288" s="3094"/>
      <c r="AP288" s="3094"/>
      <c r="AQ288" s="3094"/>
      <c r="AR288" s="3560"/>
      <c r="AS288" s="3560"/>
      <c r="AT288" s="3560"/>
      <c r="AU288" s="3094"/>
      <c r="AV288" s="3094"/>
      <c r="AW288" s="3094"/>
      <c r="AX288" s="3094"/>
      <c r="AY288" s="3094"/>
      <c r="AZ288" s="3094"/>
      <c r="BA288" s="3094"/>
      <c r="BB288" s="3094"/>
      <c r="BC288" s="3094"/>
      <c r="BD288" s="3094"/>
      <c r="BE288" s="3094"/>
      <c r="BF288" s="3094"/>
      <c r="BG288" s="3094"/>
      <c r="BH288" s="3094"/>
      <c r="BI288" s="3094"/>
      <c r="BJ288" s="3094"/>
      <c r="BK288" s="3094"/>
      <c r="BL288" s="3094"/>
      <c r="BM288" s="3094"/>
      <c r="BN288" s="3094"/>
    </row>
    <row r="289" spans="1:66" ht="11.25" customHeight="1">
      <c r="A289" s="3559"/>
      <c r="B289" s="3094"/>
      <c r="C289" s="3094"/>
      <c r="D289" s="3094"/>
      <c r="E289" s="3094"/>
      <c r="F289" s="3094"/>
      <c r="G289" s="3094"/>
      <c r="H289" s="3094"/>
      <c r="I289" s="3094"/>
      <c r="J289" s="3094"/>
      <c r="K289" s="3560"/>
      <c r="L289" s="3560"/>
      <c r="M289" s="3560"/>
      <c r="N289" s="3094"/>
      <c r="O289" s="3094"/>
      <c r="P289" s="3094"/>
      <c r="Q289" s="3094"/>
      <c r="R289" s="3094"/>
      <c r="S289" s="3094"/>
      <c r="T289" s="3094"/>
      <c r="U289" s="3094"/>
      <c r="V289" s="3094"/>
      <c r="W289" s="3094"/>
      <c r="X289" s="3094"/>
      <c r="Y289" s="3094"/>
      <c r="Z289" s="3094"/>
      <c r="AA289" s="3094"/>
      <c r="AB289" s="3094"/>
      <c r="AC289" s="3094"/>
      <c r="AD289" s="3094"/>
      <c r="AE289" s="3094"/>
      <c r="AF289" s="3094"/>
      <c r="AG289" s="3094"/>
      <c r="AH289" s="3094"/>
      <c r="AI289" s="3094"/>
      <c r="AJ289" s="3094"/>
      <c r="AK289" s="3094"/>
      <c r="AL289" s="3094"/>
      <c r="AM289" s="3094"/>
      <c r="AN289" s="3094"/>
      <c r="AO289" s="3094"/>
      <c r="AP289" s="3094"/>
      <c r="AQ289" s="3094"/>
      <c r="AR289" s="3560"/>
      <c r="AS289" s="3560"/>
      <c r="AT289" s="3560"/>
      <c r="AU289" s="3094"/>
      <c r="AV289" s="3094"/>
      <c r="AW289" s="3094"/>
      <c r="AX289" s="3094"/>
      <c r="AY289" s="3094"/>
      <c r="AZ289" s="3094"/>
      <c r="BA289" s="3094"/>
      <c r="BB289" s="3094"/>
      <c r="BC289" s="3094"/>
      <c r="BD289" s="3094"/>
      <c r="BE289" s="3094"/>
      <c r="BF289" s="3094"/>
      <c r="BG289" s="3094"/>
      <c r="BH289" s="3094"/>
      <c r="BI289" s="3094"/>
      <c r="BJ289" s="3094"/>
      <c r="BK289" s="3094"/>
      <c r="BL289" s="3094"/>
      <c r="BM289" s="3094"/>
      <c r="BN289" s="3094"/>
    </row>
    <row r="290" spans="1:66" ht="11.25" customHeight="1">
      <c r="A290" s="3559"/>
      <c r="B290" s="3094"/>
      <c r="C290" s="3094"/>
      <c r="D290" s="3094"/>
      <c r="E290" s="3094"/>
      <c r="F290" s="3094"/>
      <c r="G290" s="3094"/>
      <c r="H290" s="3094"/>
      <c r="I290" s="3094"/>
      <c r="J290" s="3094"/>
      <c r="K290" s="3560"/>
      <c r="L290" s="3560"/>
      <c r="M290" s="3560"/>
      <c r="N290" s="3094"/>
      <c r="O290" s="3094"/>
      <c r="P290" s="3094"/>
      <c r="Q290" s="3094"/>
      <c r="R290" s="3094"/>
      <c r="S290" s="3094"/>
      <c r="T290" s="3094"/>
      <c r="U290" s="3094"/>
      <c r="V290" s="3094"/>
      <c r="W290" s="3094"/>
      <c r="X290" s="3094"/>
      <c r="Y290" s="3094"/>
      <c r="Z290" s="3094"/>
      <c r="AA290" s="3094"/>
      <c r="AB290" s="3094"/>
      <c r="AC290" s="3094"/>
      <c r="AD290" s="3094"/>
      <c r="AE290" s="3094"/>
      <c r="AF290" s="3094"/>
      <c r="AG290" s="3094"/>
      <c r="AH290" s="3094"/>
      <c r="AI290" s="3094"/>
      <c r="AJ290" s="3094"/>
      <c r="AK290" s="3094"/>
      <c r="AL290" s="3094"/>
      <c r="AM290" s="3094"/>
      <c r="AN290" s="3094"/>
      <c r="AO290" s="3094"/>
      <c r="AP290" s="3094"/>
      <c r="AQ290" s="3094"/>
      <c r="AR290" s="3560"/>
      <c r="AS290" s="3560"/>
      <c r="AT290" s="3560"/>
      <c r="AU290" s="3094"/>
      <c r="AV290" s="3094"/>
      <c r="AW290" s="3094"/>
      <c r="AX290" s="3094"/>
      <c r="AY290" s="3094"/>
      <c r="AZ290" s="3094"/>
      <c r="BA290" s="3094"/>
      <c r="BB290" s="3094"/>
      <c r="BC290" s="3094"/>
      <c r="BD290" s="3094"/>
      <c r="BE290" s="3094"/>
      <c r="BF290" s="3094"/>
      <c r="BG290" s="3094"/>
      <c r="BH290" s="3094"/>
      <c r="BI290" s="3094"/>
      <c r="BJ290" s="3094"/>
      <c r="BK290" s="3094"/>
      <c r="BL290" s="3094"/>
      <c r="BM290" s="3094"/>
      <c r="BN290" s="3094"/>
    </row>
    <row r="291" spans="1:66" ht="11.25" customHeight="1">
      <c r="A291" s="3559"/>
      <c r="B291" s="3094"/>
      <c r="C291" s="3094"/>
      <c r="D291" s="3094"/>
      <c r="E291" s="3094"/>
      <c r="F291" s="3094"/>
      <c r="G291" s="3094"/>
      <c r="H291" s="3094"/>
      <c r="I291" s="3094"/>
      <c r="J291" s="3094"/>
      <c r="K291" s="3560"/>
      <c r="L291" s="3560"/>
      <c r="M291" s="3560"/>
      <c r="N291" s="3094"/>
      <c r="O291" s="3094"/>
      <c r="P291" s="3094"/>
      <c r="Q291" s="3094"/>
      <c r="R291" s="3094"/>
      <c r="S291" s="3094"/>
      <c r="T291" s="3094"/>
      <c r="U291" s="3094"/>
      <c r="V291" s="3094"/>
      <c r="W291" s="3094"/>
      <c r="X291" s="3094"/>
      <c r="Y291" s="3094"/>
      <c r="Z291" s="3094"/>
      <c r="AA291" s="3094"/>
      <c r="AB291" s="3094"/>
      <c r="AC291" s="3094"/>
      <c r="AD291" s="3094"/>
      <c r="AE291" s="3094"/>
      <c r="AF291" s="3094"/>
      <c r="AG291" s="3094"/>
      <c r="AH291" s="3094"/>
      <c r="AI291" s="3094"/>
      <c r="AJ291" s="3094"/>
      <c r="AK291" s="3094"/>
      <c r="AL291" s="3094"/>
      <c r="AM291" s="3094"/>
      <c r="AN291" s="3094"/>
      <c r="AO291" s="3094"/>
      <c r="AP291" s="3094"/>
      <c r="AQ291" s="3094"/>
      <c r="AR291" s="3560"/>
      <c r="AS291" s="3560"/>
      <c r="AT291" s="3560"/>
      <c r="AU291" s="3094"/>
      <c r="AV291" s="3094"/>
      <c r="AW291" s="3094"/>
      <c r="AX291" s="3094"/>
      <c r="AY291" s="3094"/>
      <c r="AZ291" s="3094"/>
      <c r="BA291" s="3094"/>
      <c r="BB291" s="3094"/>
      <c r="BC291" s="3094"/>
      <c r="BD291" s="3094"/>
      <c r="BE291" s="3094"/>
      <c r="BF291" s="3094"/>
      <c r="BG291" s="3094"/>
      <c r="BH291" s="3094"/>
      <c r="BI291" s="3094"/>
      <c r="BJ291" s="3094"/>
      <c r="BK291" s="3094"/>
      <c r="BL291" s="3094"/>
      <c r="BM291" s="3094"/>
      <c r="BN291" s="3094"/>
    </row>
    <row r="292" spans="1:66" ht="11.25" customHeight="1">
      <c r="A292" s="3559"/>
      <c r="B292" s="3094"/>
      <c r="C292" s="3094"/>
      <c r="D292" s="3094"/>
      <c r="E292" s="3094"/>
      <c r="F292" s="3094"/>
      <c r="G292" s="3094"/>
      <c r="H292" s="3094"/>
      <c r="I292" s="3094"/>
      <c r="J292" s="3094"/>
      <c r="K292" s="3560"/>
      <c r="L292" s="3560"/>
      <c r="M292" s="3560"/>
      <c r="N292" s="3094"/>
      <c r="O292" s="3094"/>
      <c r="P292" s="3094"/>
      <c r="Q292" s="3094"/>
      <c r="R292" s="3094"/>
      <c r="S292" s="3094"/>
      <c r="T292" s="3094"/>
      <c r="U292" s="3094"/>
      <c r="V292" s="3094"/>
      <c r="W292" s="3094"/>
      <c r="X292" s="3094"/>
      <c r="Y292" s="3094"/>
      <c r="Z292" s="3094"/>
      <c r="AA292" s="3094"/>
      <c r="AB292" s="3094"/>
      <c r="AC292" s="3094"/>
      <c r="AD292" s="3094"/>
      <c r="AE292" s="3094"/>
      <c r="AF292" s="3094"/>
      <c r="AG292" s="3094"/>
      <c r="AH292" s="3094"/>
      <c r="AI292" s="3094"/>
      <c r="AJ292" s="3094"/>
      <c r="AK292" s="3094"/>
      <c r="AL292" s="3094"/>
      <c r="AM292" s="3094"/>
      <c r="AN292" s="3094"/>
      <c r="AO292" s="3094"/>
      <c r="AP292" s="3094"/>
      <c r="AQ292" s="3094"/>
      <c r="AR292" s="3560"/>
      <c r="AS292" s="3560"/>
      <c r="AT292" s="3560"/>
      <c r="AU292" s="3094"/>
      <c r="AV292" s="3094"/>
      <c r="AW292" s="3094"/>
      <c r="AX292" s="3094"/>
      <c r="AY292" s="3094"/>
      <c r="AZ292" s="3094"/>
      <c r="BA292" s="3094"/>
      <c r="BB292" s="3094"/>
      <c r="BC292" s="3094"/>
      <c r="BD292" s="3094"/>
      <c r="BE292" s="3094"/>
      <c r="BF292" s="3094"/>
      <c r="BG292" s="3094"/>
      <c r="BH292" s="3094"/>
      <c r="BI292" s="3094"/>
      <c r="BJ292" s="3094"/>
      <c r="BK292" s="3094"/>
      <c r="BL292" s="3094"/>
      <c r="BM292" s="3094"/>
      <c r="BN292" s="3094"/>
    </row>
    <row r="293" spans="1:66" ht="11.25" customHeight="1">
      <c r="A293" s="3559"/>
      <c r="B293" s="3094"/>
      <c r="C293" s="3094"/>
      <c r="D293" s="3094"/>
      <c r="E293" s="3094"/>
      <c r="F293" s="3094"/>
      <c r="G293" s="3094"/>
      <c r="H293" s="3094"/>
      <c r="I293" s="3094"/>
      <c r="J293" s="3094"/>
      <c r="K293" s="3560"/>
      <c r="L293" s="3560"/>
      <c r="M293" s="3560"/>
      <c r="N293" s="3094"/>
      <c r="O293" s="3094"/>
      <c r="P293" s="3094"/>
      <c r="Q293" s="3094"/>
      <c r="R293" s="3094"/>
      <c r="S293" s="3094"/>
      <c r="T293" s="3094"/>
      <c r="U293" s="3094"/>
      <c r="V293" s="3094"/>
      <c r="W293" s="3094"/>
      <c r="X293" s="3094"/>
      <c r="Y293" s="3094"/>
      <c r="Z293" s="3094"/>
      <c r="AA293" s="3094"/>
      <c r="AB293" s="3094"/>
      <c r="AC293" s="3094"/>
      <c r="AD293" s="3094"/>
      <c r="AE293" s="3094"/>
      <c r="AF293" s="3094"/>
      <c r="AG293" s="3094"/>
      <c r="AH293" s="3094"/>
      <c r="AI293" s="3094"/>
      <c r="AJ293" s="3094"/>
      <c r="AK293" s="3094"/>
      <c r="AL293" s="3094"/>
      <c r="AM293" s="3094"/>
      <c r="AN293" s="3094"/>
      <c r="AO293" s="3094"/>
      <c r="AP293" s="3094"/>
      <c r="AQ293" s="3094"/>
      <c r="AR293" s="3560"/>
      <c r="AS293" s="3560"/>
      <c r="AT293" s="3560"/>
      <c r="AU293" s="3094"/>
      <c r="AV293" s="3094"/>
      <c r="AW293" s="3094"/>
      <c r="AX293" s="3094"/>
      <c r="AY293" s="3094"/>
      <c r="AZ293" s="3094"/>
      <c r="BA293" s="3094"/>
      <c r="BB293" s="3094"/>
      <c r="BC293" s="3094"/>
      <c r="BD293" s="3094"/>
      <c r="BE293" s="3094"/>
      <c r="BF293" s="3094"/>
      <c r="BG293" s="3094"/>
      <c r="BH293" s="3094"/>
      <c r="BI293" s="3094"/>
      <c r="BJ293" s="3094"/>
      <c r="BK293" s="3094"/>
      <c r="BL293" s="3094"/>
      <c r="BM293" s="3094"/>
      <c r="BN293" s="3094"/>
    </row>
    <row r="294" spans="1:66" ht="11.25" customHeight="1">
      <c r="A294" s="3559"/>
      <c r="B294" s="3094"/>
      <c r="C294" s="3094"/>
      <c r="D294" s="3094"/>
      <c r="E294" s="3094"/>
      <c r="F294" s="3094"/>
      <c r="G294" s="3094"/>
      <c r="H294" s="3094"/>
      <c r="I294" s="3094"/>
      <c r="J294" s="3094"/>
      <c r="K294" s="3560"/>
      <c r="L294" s="3560"/>
      <c r="M294" s="3560"/>
      <c r="N294" s="3094"/>
      <c r="O294" s="3094"/>
      <c r="P294" s="3094"/>
      <c r="Q294" s="3094"/>
      <c r="R294" s="3094"/>
      <c r="S294" s="3094"/>
      <c r="T294" s="3094"/>
      <c r="U294" s="3094"/>
      <c r="V294" s="3094"/>
      <c r="W294" s="3094"/>
      <c r="X294" s="3094"/>
      <c r="Y294" s="3094"/>
      <c r="Z294" s="3094"/>
      <c r="AA294" s="3094"/>
      <c r="AB294" s="3094"/>
      <c r="AC294" s="3094"/>
      <c r="AD294" s="3094"/>
      <c r="AE294" s="3094"/>
      <c r="AF294" s="3094"/>
      <c r="AG294" s="3094"/>
      <c r="AH294" s="3094"/>
      <c r="AI294" s="3094"/>
      <c r="AJ294" s="3094"/>
      <c r="AK294" s="3094"/>
      <c r="AL294" s="3094"/>
      <c r="AM294" s="3094"/>
      <c r="AN294" s="3094"/>
      <c r="AO294" s="3094"/>
      <c r="AP294" s="3094"/>
      <c r="AQ294" s="3094"/>
      <c r="AR294" s="3560"/>
      <c r="AS294" s="3560"/>
      <c r="AT294" s="3560"/>
      <c r="AU294" s="3094"/>
      <c r="AV294" s="3094"/>
      <c r="AW294" s="3094"/>
      <c r="AX294" s="3094"/>
      <c r="AY294" s="3094"/>
      <c r="AZ294" s="3094"/>
      <c r="BA294" s="3094"/>
      <c r="BB294" s="3094"/>
      <c r="BC294" s="3094"/>
      <c r="BD294" s="3094"/>
      <c r="BE294" s="3094"/>
      <c r="BF294" s="3094"/>
      <c r="BG294" s="3094"/>
      <c r="BH294" s="3094"/>
      <c r="BI294" s="3094"/>
      <c r="BJ294" s="3094"/>
      <c r="BK294" s="3094"/>
      <c r="BL294" s="3094"/>
      <c r="BM294" s="3094"/>
      <c r="BN294" s="3094"/>
    </row>
    <row r="295" spans="1:66" ht="11.25" customHeight="1">
      <c r="A295" s="3559"/>
      <c r="B295" s="3094"/>
      <c r="C295" s="3094"/>
      <c r="D295" s="3094"/>
      <c r="E295" s="3094"/>
      <c r="F295" s="3094"/>
      <c r="G295" s="3094"/>
      <c r="H295" s="3094"/>
      <c r="I295" s="3094"/>
      <c r="J295" s="3094"/>
      <c r="K295" s="3560"/>
      <c r="L295" s="3560"/>
      <c r="M295" s="3560"/>
      <c r="N295" s="3094"/>
      <c r="O295" s="3094"/>
      <c r="P295" s="3094"/>
      <c r="Q295" s="3094"/>
      <c r="R295" s="3094"/>
      <c r="S295" s="3094"/>
      <c r="T295" s="3094"/>
      <c r="U295" s="3094"/>
      <c r="V295" s="3094"/>
      <c r="W295" s="3094"/>
      <c r="X295" s="3094"/>
      <c r="Y295" s="3094"/>
      <c r="Z295" s="3094"/>
      <c r="AA295" s="3094"/>
      <c r="AB295" s="3094"/>
      <c r="AC295" s="3094"/>
      <c r="AD295" s="3094"/>
      <c r="AE295" s="3094"/>
      <c r="AF295" s="3094"/>
      <c r="AG295" s="3094"/>
      <c r="AH295" s="3094"/>
      <c r="AI295" s="3094"/>
      <c r="AJ295" s="3094"/>
      <c r="AK295" s="3094"/>
      <c r="AL295" s="3094"/>
      <c r="AM295" s="3094"/>
      <c r="AN295" s="3094"/>
      <c r="AO295" s="3094"/>
      <c r="AP295" s="3094"/>
      <c r="AQ295" s="3094"/>
      <c r="AR295" s="3560"/>
      <c r="AS295" s="3560"/>
      <c r="AT295" s="3560"/>
      <c r="AU295" s="3094"/>
      <c r="AV295" s="3094"/>
      <c r="AW295" s="3094"/>
      <c r="AX295" s="3094"/>
      <c r="AY295" s="3094"/>
      <c r="AZ295" s="3094"/>
      <c r="BA295" s="3094"/>
      <c r="BB295" s="3094"/>
      <c r="BC295" s="3094"/>
      <c r="BD295" s="3094"/>
      <c r="BE295" s="3094"/>
      <c r="BF295" s="3094"/>
      <c r="BG295" s="3094"/>
      <c r="BH295" s="3094"/>
      <c r="BI295" s="3094"/>
      <c r="BJ295" s="3094"/>
      <c r="BK295" s="3094"/>
      <c r="BL295" s="3094"/>
      <c r="BM295" s="3094"/>
      <c r="BN295" s="3094"/>
    </row>
    <row r="296" spans="1:66" ht="11.25" customHeight="1">
      <c r="A296" s="3559"/>
      <c r="B296" s="3094"/>
      <c r="C296" s="3094"/>
      <c r="D296" s="3094"/>
      <c r="E296" s="3094"/>
      <c r="F296" s="3094"/>
      <c r="G296" s="3094"/>
      <c r="H296" s="3094"/>
      <c r="I296" s="3094"/>
      <c r="J296" s="3094"/>
      <c r="K296" s="3560"/>
      <c r="L296" s="3560"/>
      <c r="M296" s="3560"/>
      <c r="N296" s="3094"/>
      <c r="O296" s="3094"/>
      <c r="P296" s="3094"/>
      <c r="Q296" s="3094"/>
      <c r="R296" s="3094"/>
      <c r="S296" s="3094"/>
      <c r="T296" s="3094"/>
      <c r="U296" s="3094"/>
      <c r="V296" s="3094"/>
      <c r="W296" s="3094"/>
      <c r="X296" s="3094"/>
      <c r="Y296" s="3094"/>
      <c r="Z296" s="3094"/>
      <c r="AA296" s="3094"/>
      <c r="AB296" s="3094"/>
      <c r="AC296" s="3094"/>
      <c r="AD296" s="3094"/>
      <c r="AE296" s="3094"/>
      <c r="AF296" s="3094"/>
      <c r="AG296" s="3094"/>
      <c r="AH296" s="3094"/>
      <c r="AI296" s="3094"/>
      <c r="AJ296" s="3094"/>
      <c r="AK296" s="3094"/>
      <c r="AL296" s="3094"/>
      <c r="AM296" s="3094"/>
      <c r="AN296" s="3094"/>
      <c r="AO296" s="3094"/>
      <c r="AP296" s="3094"/>
      <c r="AQ296" s="3094"/>
      <c r="AR296" s="3560"/>
      <c r="AS296" s="3560"/>
      <c r="AT296" s="3560"/>
      <c r="AU296" s="3094"/>
      <c r="AV296" s="3094"/>
      <c r="AW296" s="3094"/>
      <c r="AX296" s="3094"/>
      <c r="AY296" s="3094"/>
      <c r="AZ296" s="3094"/>
      <c r="BA296" s="3094"/>
      <c r="BB296" s="3094"/>
      <c r="BC296" s="3094"/>
      <c r="BD296" s="3094"/>
      <c r="BE296" s="3094"/>
      <c r="BF296" s="3094"/>
      <c r="BG296" s="3094"/>
      <c r="BH296" s="3094"/>
      <c r="BI296" s="3094"/>
      <c r="BJ296" s="3094"/>
      <c r="BK296" s="3094"/>
      <c r="BL296" s="3094"/>
      <c r="BM296" s="3094"/>
      <c r="BN296" s="3094"/>
    </row>
    <row r="297" spans="1:66" ht="11.25" customHeight="1">
      <c r="A297" s="3559"/>
      <c r="B297" s="3094"/>
      <c r="C297" s="3094"/>
      <c r="D297" s="3094"/>
      <c r="E297" s="3094"/>
      <c r="F297" s="3094"/>
      <c r="G297" s="3094"/>
      <c r="H297" s="3094"/>
      <c r="I297" s="3094"/>
      <c r="J297" s="3094"/>
      <c r="K297" s="3560"/>
      <c r="L297" s="3560"/>
      <c r="M297" s="3560"/>
      <c r="N297" s="3094"/>
      <c r="O297" s="3094"/>
      <c r="P297" s="3094"/>
      <c r="Q297" s="3094"/>
      <c r="R297" s="3094"/>
      <c r="S297" s="3094"/>
      <c r="T297" s="3094"/>
      <c r="U297" s="3094"/>
      <c r="V297" s="3094"/>
      <c r="W297" s="3094"/>
      <c r="X297" s="3094"/>
      <c r="Y297" s="3094"/>
      <c r="Z297" s="3094"/>
      <c r="AA297" s="3094"/>
      <c r="AB297" s="3094"/>
      <c r="AC297" s="3094"/>
      <c r="AD297" s="3094"/>
      <c r="AE297" s="3094"/>
      <c r="AF297" s="3094"/>
      <c r="AG297" s="3094"/>
      <c r="AH297" s="3094"/>
      <c r="AI297" s="3094"/>
      <c r="AJ297" s="3094"/>
      <c r="AK297" s="3094"/>
      <c r="AL297" s="3094"/>
      <c r="AM297" s="3094"/>
      <c r="AN297" s="3094"/>
      <c r="AO297" s="3094"/>
      <c r="AP297" s="3094"/>
      <c r="AQ297" s="3094"/>
      <c r="AR297" s="3560"/>
      <c r="AS297" s="3560"/>
      <c r="AT297" s="3560"/>
      <c r="AU297" s="3094"/>
      <c r="AV297" s="3094"/>
      <c r="AW297" s="3094"/>
      <c r="AX297" s="3094"/>
      <c r="AY297" s="3094"/>
      <c r="AZ297" s="3094"/>
      <c r="BA297" s="3094"/>
      <c r="BB297" s="3094"/>
      <c r="BC297" s="3094"/>
      <c r="BD297" s="3094"/>
      <c r="BE297" s="3094"/>
      <c r="BF297" s="3094"/>
      <c r="BG297" s="3094"/>
      <c r="BH297" s="3094"/>
      <c r="BI297" s="3094"/>
      <c r="BJ297" s="3094"/>
      <c r="BK297" s="3094"/>
      <c r="BL297" s="3094"/>
      <c r="BM297" s="3094"/>
      <c r="BN297" s="3094"/>
    </row>
    <row r="298" spans="1:66" ht="11.25" customHeight="1">
      <c r="A298" s="3559"/>
      <c r="B298" s="3094"/>
      <c r="C298" s="3094"/>
      <c r="D298" s="3094"/>
      <c r="E298" s="3094"/>
      <c r="F298" s="3094"/>
      <c r="G298" s="3094"/>
      <c r="H298" s="3094"/>
      <c r="I298" s="3094"/>
      <c r="J298" s="3094"/>
      <c r="K298" s="3560"/>
      <c r="L298" s="3560"/>
      <c r="M298" s="3560"/>
      <c r="N298" s="3094"/>
      <c r="O298" s="3094"/>
      <c r="P298" s="3094"/>
      <c r="Q298" s="3094"/>
      <c r="R298" s="3094"/>
      <c r="S298" s="3094"/>
      <c r="T298" s="3094"/>
      <c r="U298" s="3094"/>
      <c r="V298" s="3094"/>
      <c r="W298" s="3094"/>
      <c r="X298" s="3094"/>
      <c r="Y298" s="3094"/>
      <c r="Z298" s="3094"/>
      <c r="AA298" s="3094"/>
      <c r="AB298" s="3094"/>
      <c r="AC298" s="3094"/>
      <c r="AD298" s="3094"/>
      <c r="AE298" s="3094"/>
      <c r="AF298" s="3094"/>
      <c r="AG298" s="3094"/>
      <c r="AH298" s="3094"/>
      <c r="AI298" s="3094"/>
      <c r="AJ298" s="3094"/>
      <c r="AK298" s="3094"/>
      <c r="AL298" s="3094"/>
      <c r="AM298" s="3094"/>
      <c r="AN298" s="3094"/>
      <c r="AO298" s="3094"/>
      <c r="AP298" s="3094"/>
      <c r="AQ298" s="3094"/>
      <c r="AR298" s="3560"/>
      <c r="AS298" s="3560"/>
      <c r="AT298" s="3560"/>
      <c r="AU298" s="3094"/>
      <c r="AV298" s="3094"/>
      <c r="AW298" s="3094"/>
      <c r="AX298" s="3094"/>
      <c r="AY298" s="3094"/>
      <c r="AZ298" s="3094"/>
      <c r="BA298" s="3094"/>
      <c r="BB298" s="3094"/>
      <c r="BC298" s="3094"/>
      <c r="BD298" s="3094"/>
      <c r="BE298" s="3094"/>
      <c r="BF298" s="3094"/>
      <c r="BG298" s="3094"/>
      <c r="BH298" s="3094"/>
      <c r="BI298" s="3094"/>
      <c r="BJ298" s="3094"/>
      <c r="BK298" s="3094"/>
      <c r="BL298" s="3094"/>
      <c r="BM298" s="3094"/>
      <c r="BN298" s="3094"/>
    </row>
    <row r="299" spans="1:66" ht="11.25" customHeight="1">
      <c r="A299" s="3559"/>
      <c r="B299" s="3094"/>
      <c r="C299" s="3094"/>
      <c r="D299" s="3094"/>
      <c r="E299" s="3094"/>
      <c r="F299" s="3094"/>
      <c r="G299" s="3094"/>
      <c r="H299" s="3094"/>
      <c r="I299" s="3094"/>
      <c r="J299" s="3094"/>
      <c r="K299" s="3560"/>
      <c r="L299" s="3560"/>
      <c r="M299" s="3560"/>
      <c r="N299" s="3094"/>
      <c r="O299" s="3094"/>
      <c r="P299" s="3094"/>
      <c r="Q299" s="3094"/>
      <c r="R299" s="3094"/>
      <c r="S299" s="3094"/>
      <c r="T299" s="3094"/>
      <c r="U299" s="3094"/>
      <c r="V299" s="3094"/>
      <c r="W299" s="3094"/>
      <c r="X299" s="3094"/>
      <c r="Y299" s="3094"/>
      <c r="Z299" s="3094"/>
      <c r="AA299" s="3094"/>
      <c r="AB299" s="3094"/>
      <c r="AC299" s="3094"/>
      <c r="AD299" s="3094"/>
      <c r="AE299" s="3094"/>
      <c r="AF299" s="3094"/>
      <c r="AG299" s="3094"/>
      <c r="AH299" s="3094"/>
      <c r="AI299" s="3094"/>
      <c r="AJ299" s="3094"/>
      <c r="AK299" s="3094"/>
      <c r="AL299" s="3094"/>
      <c r="AM299" s="3094"/>
      <c r="AN299" s="3094"/>
      <c r="AO299" s="3094"/>
      <c r="AP299" s="3094"/>
      <c r="AQ299" s="3094"/>
      <c r="AR299" s="3560"/>
      <c r="AS299" s="3560"/>
      <c r="AT299" s="3560"/>
      <c r="AU299" s="3094"/>
      <c r="AV299" s="3094"/>
      <c r="AW299" s="3094"/>
      <c r="AX299" s="3094"/>
      <c r="AY299" s="3094"/>
      <c r="AZ299" s="3094"/>
      <c r="BA299" s="3094"/>
      <c r="BB299" s="3094"/>
      <c r="BC299" s="3094"/>
      <c r="BD299" s="3094"/>
      <c r="BE299" s="3094"/>
      <c r="BF299" s="3094"/>
      <c r="BG299" s="3094"/>
      <c r="BH299" s="3094"/>
      <c r="BI299" s="3094"/>
      <c r="BJ299" s="3094"/>
      <c r="BK299" s="3094"/>
      <c r="BL299" s="3094"/>
      <c r="BM299" s="3094"/>
      <c r="BN299" s="3094"/>
    </row>
    <row r="300" spans="1:66" ht="11.25" customHeight="1">
      <c r="A300" s="3559"/>
      <c r="B300" s="3094"/>
      <c r="C300" s="3094"/>
      <c r="D300" s="3094"/>
      <c r="E300" s="3094"/>
      <c r="F300" s="3094"/>
      <c r="G300" s="3094"/>
      <c r="H300" s="3094"/>
      <c r="I300" s="3094"/>
      <c r="J300" s="3094"/>
      <c r="K300" s="3560"/>
      <c r="L300" s="3560"/>
      <c r="M300" s="3560"/>
      <c r="N300" s="3094"/>
      <c r="O300" s="3094"/>
      <c r="P300" s="3094"/>
      <c r="Q300" s="3094"/>
      <c r="R300" s="3094"/>
      <c r="S300" s="3094"/>
      <c r="T300" s="3094"/>
      <c r="U300" s="3094"/>
      <c r="V300" s="3094"/>
      <c r="W300" s="3094"/>
      <c r="X300" s="3094"/>
      <c r="Y300" s="3094"/>
      <c r="Z300" s="3094"/>
      <c r="AA300" s="3094"/>
      <c r="AB300" s="3094"/>
      <c r="AC300" s="3094"/>
      <c r="AD300" s="3094"/>
      <c r="AE300" s="3094"/>
      <c r="AF300" s="3094"/>
      <c r="AG300" s="3094"/>
      <c r="AH300" s="3094"/>
      <c r="AI300" s="3094"/>
      <c r="AJ300" s="3094"/>
      <c r="AK300" s="3094"/>
      <c r="AL300" s="3094"/>
      <c r="AM300" s="3094"/>
      <c r="AN300" s="3094"/>
      <c r="AO300" s="3094"/>
      <c r="AP300" s="3094"/>
      <c r="AQ300" s="3094"/>
      <c r="AR300" s="3560"/>
      <c r="AS300" s="3560"/>
      <c r="AT300" s="3560"/>
      <c r="AU300" s="3094"/>
      <c r="AV300" s="3094"/>
      <c r="AW300" s="3094"/>
      <c r="AX300" s="3094"/>
      <c r="AY300" s="3094"/>
      <c r="AZ300" s="3094"/>
      <c r="BA300" s="3094"/>
      <c r="BB300" s="3094"/>
      <c r="BC300" s="3094"/>
      <c r="BD300" s="3094"/>
      <c r="BE300" s="3094"/>
      <c r="BF300" s="3094"/>
      <c r="BG300" s="3094"/>
      <c r="BH300" s="3094"/>
      <c r="BI300" s="3094"/>
      <c r="BJ300" s="3094"/>
      <c r="BK300" s="3094"/>
      <c r="BL300" s="3094"/>
      <c r="BM300" s="3094"/>
      <c r="BN300" s="3094"/>
    </row>
    <row r="301" spans="1:66" ht="11.25" customHeight="1">
      <c r="A301" s="3559"/>
      <c r="B301" s="3094"/>
      <c r="C301" s="3094"/>
      <c r="D301" s="3094"/>
      <c r="E301" s="3094"/>
      <c r="F301" s="3094"/>
      <c r="G301" s="3094"/>
      <c r="H301" s="3094"/>
      <c r="I301" s="3094"/>
      <c r="J301" s="3094"/>
      <c r="K301" s="3560"/>
      <c r="L301" s="3560"/>
      <c r="M301" s="3560"/>
      <c r="N301" s="3094"/>
      <c r="O301" s="3094"/>
      <c r="P301" s="3094"/>
      <c r="Q301" s="3094"/>
      <c r="R301" s="3094"/>
      <c r="S301" s="3094"/>
      <c r="T301" s="3094"/>
      <c r="U301" s="3094"/>
      <c r="V301" s="3094"/>
      <c r="W301" s="3094"/>
      <c r="X301" s="3094"/>
      <c r="Y301" s="3094"/>
      <c r="Z301" s="3094"/>
      <c r="AA301" s="3094"/>
      <c r="AB301" s="3094"/>
      <c r="AC301" s="3094"/>
      <c r="AD301" s="3094"/>
      <c r="AE301" s="3094"/>
      <c r="AF301" s="3094"/>
      <c r="AG301" s="3094"/>
      <c r="AH301" s="3094"/>
      <c r="AI301" s="3094"/>
      <c r="AJ301" s="3094"/>
      <c r="AK301" s="3094"/>
      <c r="AL301" s="3094"/>
      <c r="AM301" s="3094"/>
      <c r="AN301" s="3094"/>
      <c r="AO301" s="3094"/>
      <c r="AP301" s="3094"/>
      <c r="AQ301" s="3094"/>
      <c r="AR301" s="3560"/>
      <c r="AS301" s="3560"/>
      <c r="AT301" s="3560"/>
      <c r="AU301" s="3094"/>
      <c r="AV301" s="3094"/>
      <c r="AW301" s="3094"/>
      <c r="AX301" s="3094"/>
      <c r="AY301" s="3094"/>
      <c r="AZ301" s="3094"/>
      <c r="BA301" s="3094"/>
      <c r="BB301" s="3094"/>
      <c r="BC301" s="3094"/>
      <c r="BD301" s="3094"/>
      <c r="BE301" s="3094"/>
      <c r="BF301" s="3094"/>
      <c r="BG301" s="3094"/>
      <c r="BH301" s="3094"/>
      <c r="BI301" s="3094"/>
      <c r="BJ301" s="3094"/>
      <c r="BK301" s="3094"/>
      <c r="BL301" s="3094"/>
      <c r="BM301" s="3094"/>
      <c r="BN301" s="3094"/>
    </row>
    <row r="302" spans="1:66" ht="11.25" customHeight="1">
      <c r="A302" s="3559"/>
      <c r="B302" s="3094"/>
      <c r="C302" s="3094"/>
      <c r="D302" s="3094"/>
      <c r="E302" s="3094"/>
      <c r="F302" s="3094"/>
      <c r="G302" s="3094"/>
      <c r="H302" s="3094"/>
      <c r="I302" s="3094"/>
      <c r="J302" s="3094"/>
      <c r="K302" s="3560"/>
      <c r="L302" s="3560"/>
      <c r="M302" s="3560"/>
      <c r="N302" s="3094"/>
      <c r="O302" s="3094"/>
      <c r="P302" s="3094"/>
      <c r="Q302" s="3094"/>
      <c r="R302" s="3094"/>
      <c r="S302" s="3094"/>
      <c r="T302" s="3094"/>
      <c r="U302" s="3094"/>
      <c r="V302" s="3094"/>
      <c r="W302" s="3094"/>
      <c r="X302" s="3094"/>
      <c r="Y302" s="3094"/>
      <c r="Z302" s="3094"/>
      <c r="AA302" s="3094"/>
      <c r="AB302" s="3094"/>
      <c r="AC302" s="3094"/>
      <c r="AD302" s="3094"/>
      <c r="AE302" s="3094"/>
      <c r="AF302" s="3094"/>
      <c r="AG302" s="3094"/>
      <c r="AH302" s="3094"/>
      <c r="AI302" s="3094"/>
      <c r="AJ302" s="3094"/>
      <c r="AK302" s="3094"/>
      <c r="AL302" s="3094"/>
      <c r="AM302" s="3094"/>
      <c r="AN302" s="3094"/>
      <c r="AO302" s="3094"/>
      <c r="AP302" s="3094"/>
      <c r="AQ302" s="3094"/>
      <c r="AR302" s="3560"/>
      <c r="AS302" s="3560"/>
      <c r="AT302" s="3560"/>
      <c r="AU302" s="3094"/>
      <c r="AV302" s="3094"/>
      <c r="AW302" s="3094"/>
      <c r="AX302" s="3094"/>
      <c r="AY302" s="3094"/>
      <c r="AZ302" s="3094"/>
      <c r="BA302" s="3094"/>
      <c r="BB302" s="3094"/>
      <c r="BC302" s="3094"/>
      <c r="BD302" s="3094"/>
      <c r="BE302" s="3094"/>
      <c r="BF302" s="3094"/>
      <c r="BG302" s="3094"/>
      <c r="BH302" s="3094"/>
      <c r="BI302" s="3094"/>
      <c r="BJ302" s="3094"/>
      <c r="BK302" s="3094"/>
      <c r="BL302" s="3094"/>
      <c r="BM302" s="3094"/>
      <c r="BN302" s="3094"/>
    </row>
    <row r="303" spans="1:66" ht="11.25" customHeight="1">
      <c r="A303" s="3559"/>
      <c r="B303" s="3094"/>
      <c r="C303" s="3094"/>
      <c r="D303" s="3094"/>
      <c r="E303" s="3094"/>
      <c r="F303" s="3094"/>
      <c r="G303" s="3094"/>
      <c r="H303" s="3094"/>
      <c r="I303" s="3094"/>
      <c r="J303" s="3094"/>
      <c r="K303" s="3560"/>
      <c r="L303" s="3560"/>
      <c r="M303" s="3560"/>
      <c r="N303" s="3094"/>
      <c r="O303" s="3094"/>
      <c r="P303" s="3094"/>
      <c r="Q303" s="3094"/>
      <c r="R303" s="3094"/>
      <c r="S303" s="3094"/>
      <c r="T303" s="3094"/>
      <c r="U303" s="3094"/>
      <c r="V303" s="3094"/>
      <c r="W303" s="3094"/>
      <c r="X303" s="3094"/>
      <c r="Y303" s="3094"/>
      <c r="Z303" s="3094"/>
      <c r="AA303" s="3094"/>
      <c r="AB303" s="3094"/>
      <c r="AC303" s="3094"/>
      <c r="AD303" s="3094"/>
      <c r="AE303" s="3094"/>
      <c r="AF303" s="3094"/>
      <c r="AG303" s="3094"/>
      <c r="AH303" s="3094"/>
      <c r="AI303" s="3094"/>
      <c r="AJ303" s="3094"/>
      <c r="AK303" s="3094"/>
      <c r="AL303" s="3094"/>
      <c r="AM303" s="3094"/>
      <c r="AN303" s="3094"/>
      <c r="AO303" s="3094"/>
      <c r="AP303" s="3094"/>
      <c r="AQ303" s="3094"/>
      <c r="AR303" s="3560"/>
      <c r="AS303" s="3560"/>
      <c r="AT303" s="3560"/>
      <c r="AU303" s="3094"/>
      <c r="AV303" s="3094"/>
      <c r="AW303" s="3094"/>
      <c r="AX303" s="3094"/>
      <c r="AY303" s="3094"/>
      <c r="AZ303" s="3094"/>
      <c r="BA303" s="3094"/>
      <c r="BB303" s="3094"/>
      <c r="BC303" s="3094"/>
      <c r="BD303" s="3094"/>
      <c r="BE303" s="3094"/>
      <c r="BF303" s="3094"/>
      <c r="BG303" s="3094"/>
      <c r="BH303" s="3094"/>
      <c r="BI303" s="3094"/>
      <c r="BJ303" s="3094"/>
      <c r="BK303" s="3094"/>
      <c r="BL303" s="3094"/>
      <c r="BM303" s="3094"/>
      <c r="BN303" s="3094"/>
    </row>
    <row r="304" spans="1:66" ht="11.25" customHeight="1">
      <c r="A304" s="3559"/>
      <c r="B304" s="3094"/>
      <c r="C304" s="3094"/>
      <c r="D304" s="3094"/>
      <c r="E304" s="3094"/>
      <c r="F304" s="3094"/>
      <c r="G304" s="3094"/>
      <c r="H304" s="3094"/>
      <c r="I304" s="3094"/>
      <c r="J304" s="3094"/>
      <c r="K304" s="3560"/>
      <c r="L304" s="3560"/>
      <c r="M304" s="3560"/>
      <c r="N304" s="3094"/>
      <c r="O304" s="3094"/>
      <c r="P304" s="3094"/>
      <c r="Q304" s="3094"/>
      <c r="R304" s="3094"/>
      <c r="S304" s="3094"/>
      <c r="T304" s="3094"/>
      <c r="U304" s="3094"/>
      <c r="V304" s="3094"/>
      <c r="W304" s="3094"/>
      <c r="X304" s="3094"/>
      <c r="Y304" s="3094"/>
      <c r="Z304" s="3094"/>
      <c r="AA304" s="3094"/>
      <c r="AB304" s="3094"/>
      <c r="AC304" s="3094"/>
      <c r="AD304" s="3094"/>
      <c r="AE304" s="3094"/>
      <c r="AF304" s="3094"/>
      <c r="AG304" s="3094"/>
      <c r="AH304" s="3094"/>
      <c r="AI304" s="3094"/>
      <c r="AJ304" s="3094"/>
      <c r="AK304" s="3094"/>
      <c r="AL304" s="3094"/>
      <c r="AM304" s="3094"/>
      <c r="AN304" s="3094"/>
      <c r="AO304" s="3094"/>
      <c r="AP304" s="3094"/>
      <c r="AQ304" s="3094"/>
      <c r="AR304" s="3560"/>
      <c r="AS304" s="3560"/>
      <c r="AT304" s="3560"/>
      <c r="AU304" s="3094"/>
      <c r="AV304" s="3094"/>
      <c r="AW304" s="3094"/>
      <c r="AX304" s="3094"/>
      <c r="AY304" s="3094"/>
      <c r="AZ304" s="3094"/>
      <c r="BA304" s="3094"/>
      <c r="BB304" s="3094"/>
      <c r="BC304" s="3094"/>
      <c r="BD304" s="3094"/>
      <c r="BE304" s="3094"/>
      <c r="BF304" s="3094"/>
      <c r="BG304" s="3094"/>
      <c r="BH304" s="3094"/>
      <c r="BI304" s="3094"/>
      <c r="BJ304" s="3094"/>
      <c r="BK304" s="3094"/>
      <c r="BL304" s="3094"/>
      <c r="BM304" s="3094"/>
      <c r="BN304" s="3094"/>
    </row>
    <row r="305" spans="1:66" ht="11.25" customHeight="1">
      <c r="A305" s="3559"/>
      <c r="B305" s="3094"/>
      <c r="C305" s="3094"/>
      <c r="D305" s="3094"/>
      <c r="E305" s="3094"/>
      <c r="F305" s="3094"/>
      <c r="G305" s="3094"/>
      <c r="H305" s="3094"/>
      <c r="I305" s="3094"/>
      <c r="J305" s="3094"/>
      <c r="K305" s="3560"/>
      <c r="L305" s="3560"/>
      <c r="M305" s="3560"/>
      <c r="N305" s="3094"/>
      <c r="O305" s="3094"/>
      <c r="P305" s="3094"/>
      <c r="Q305" s="3094"/>
      <c r="R305" s="3094"/>
      <c r="S305" s="3094"/>
      <c r="T305" s="3094"/>
      <c r="U305" s="3094"/>
      <c r="V305" s="3094"/>
      <c r="W305" s="3094"/>
      <c r="X305" s="3094"/>
      <c r="Y305" s="3094"/>
      <c r="Z305" s="3094"/>
      <c r="AA305" s="3094"/>
      <c r="AB305" s="3094"/>
      <c r="AC305" s="3094"/>
      <c r="AD305" s="3094"/>
      <c r="AE305" s="3094"/>
      <c r="AF305" s="3094"/>
      <c r="AG305" s="3094"/>
      <c r="AH305" s="3094"/>
      <c r="AI305" s="3094"/>
      <c r="AJ305" s="3094"/>
      <c r="AK305" s="3094"/>
      <c r="AL305" s="3094"/>
      <c r="AM305" s="3094"/>
      <c r="AN305" s="3094"/>
      <c r="AO305" s="3094"/>
      <c r="AP305" s="3094"/>
      <c r="AQ305" s="3094"/>
      <c r="AR305" s="3560"/>
      <c r="AS305" s="3560"/>
      <c r="AT305" s="3560"/>
      <c r="AU305" s="3094"/>
      <c r="AV305" s="3094"/>
      <c r="AW305" s="3094"/>
      <c r="AX305" s="3094"/>
      <c r="AY305" s="3094"/>
      <c r="AZ305" s="3094"/>
      <c r="BA305" s="3094"/>
      <c r="BB305" s="3094"/>
      <c r="BC305" s="3094"/>
      <c r="BD305" s="3094"/>
      <c r="BE305" s="3094"/>
      <c r="BF305" s="3094"/>
      <c r="BG305" s="3094"/>
      <c r="BH305" s="3094"/>
      <c r="BI305" s="3094"/>
      <c r="BJ305" s="3094"/>
      <c r="BK305" s="3094"/>
      <c r="BL305" s="3094"/>
      <c r="BM305" s="3094"/>
      <c r="BN305" s="3094"/>
    </row>
    <row r="306" spans="1:66" ht="11.25" customHeight="1">
      <c r="A306" s="3559"/>
      <c r="B306" s="3094"/>
      <c r="C306" s="3094"/>
      <c r="D306" s="3094"/>
      <c r="E306" s="3094"/>
      <c r="F306" s="3094"/>
      <c r="G306" s="3094"/>
      <c r="H306" s="3094"/>
      <c r="I306" s="3094"/>
      <c r="J306" s="3094"/>
      <c r="K306" s="3560"/>
      <c r="L306" s="3560"/>
      <c r="M306" s="3560"/>
      <c r="N306" s="3094"/>
      <c r="O306" s="3094"/>
      <c r="P306" s="3094"/>
      <c r="Q306" s="3094"/>
      <c r="R306" s="3094"/>
      <c r="S306" s="3094"/>
      <c r="T306" s="3094"/>
      <c r="U306" s="3094"/>
      <c r="V306" s="3094"/>
      <c r="W306" s="3094"/>
      <c r="X306" s="3094"/>
      <c r="Y306" s="3094"/>
      <c r="Z306" s="3094"/>
      <c r="AA306" s="3094"/>
      <c r="AB306" s="3094"/>
      <c r="AC306" s="3094"/>
      <c r="AD306" s="3094"/>
      <c r="AE306" s="3094"/>
      <c r="AF306" s="3094"/>
      <c r="AG306" s="3094"/>
      <c r="AH306" s="3094"/>
      <c r="AI306" s="3094"/>
      <c r="AJ306" s="3094"/>
      <c r="AK306" s="3094"/>
      <c r="AL306" s="3094"/>
      <c r="AM306" s="3094"/>
      <c r="AN306" s="3094"/>
      <c r="AO306" s="3094"/>
      <c r="AP306" s="3094"/>
      <c r="AQ306" s="3094"/>
      <c r="AR306" s="3560"/>
      <c r="AS306" s="3560"/>
      <c r="AT306" s="3560"/>
      <c r="AU306" s="3094"/>
      <c r="AV306" s="3094"/>
      <c r="AW306" s="3094"/>
      <c r="AX306" s="3094"/>
      <c r="AY306" s="3094"/>
      <c r="AZ306" s="3094"/>
      <c r="BA306" s="3094"/>
      <c r="BB306" s="3094"/>
      <c r="BC306" s="3094"/>
      <c r="BD306" s="3094"/>
      <c r="BE306" s="3094"/>
      <c r="BF306" s="3094"/>
      <c r="BG306" s="3094"/>
      <c r="BH306" s="3094"/>
      <c r="BI306" s="3094"/>
      <c r="BJ306" s="3094"/>
      <c r="BK306" s="3094"/>
      <c r="BL306" s="3094"/>
      <c r="BM306" s="3094"/>
      <c r="BN306" s="3094"/>
    </row>
    <row r="307" spans="1:66" ht="11.25" customHeight="1">
      <c r="A307" s="3559"/>
      <c r="B307" s="3094"/>
      <c r="C307" s="3094"/>
      <c r="D307" s="3094"/>
      <c r="E307" s="3094"/>
      <c r="F307" s="3094"/>
      <c r="G307" s="3094"/>
      <c r="H307" s="3094"/>
      <c r="I307" s="3094"/>
      <c r="J307" s="3094"/>
      <c r="K307" s="3560"/>
      <c r="L307" s="3560"/>
      <c r="M307" s="3560"/>
      <c r="N307" s="3094"/>
      <c r="O307" s="3094"/>
      <c r="P307" s="3094"/>
      <c r="Q307" s="3094"/>
      <c r="R307" s="3094"/>
      <c r="S307" s="3094"/>
      <c r="T307" s="3094"/>
      <c r="U307" s="3094"/>
      <c r="V307" s="3094"/>
      <c r="W307" s="3094"/>
      <c r="X307" s="3094"/>
      <c r="Y307" s="3094"/>
      <c r="Z307" s="3094"/>
      <c r="AA307" s="3094"/>
      <c r="AB307" s="3094"/>
      <c r="AC307" s="3094"/>
      <c r="AD307" s="3094"/>
      <c r="AE307" s="3094"/>
      <c r="AF307" s="3094"/>
      <c r="AG307" s="3094"/>
      <c r="AH307" s="3094"/>
      <c r="AI307" s="3094"/>
      <c r="AJ307" s="3094"/>
      <c r="AK307" s="3094"/>
      <c r="AL307" s="3094"/>
      <c r="AM307" s="3094"/>
      <c r="AN307" s="3094"/>
      <c r="AO307" s="3094"/>
      <c r="AP307" s="3094"/>
      <c r="AQ307" s="3094"/>
      <c r="AR307" s="3560"/>
      <c r="AS307" s="3560"/>
      <c r="AT307" s="3560"/>
      <c r="AU307" s="3094"/>
      <c r="AV307" s="3094"/>
      <c r="AW307" s="3094"/>
      <c r="AX307" s="3094"/>
      <c r="AY307" s="3094"/>
      <c r="AZ307" s="3094"/>
      <c r="BA307" s="3094"/>
      <c r="BB307" s="3094"/>
      <c r="BC307" s="3094"/>
      <c r="BD307" s="3094"/>
      <c r="BE307" s="3094"/>
      <c r="BF307" s="3094"/>
      <c r="BG307" s="3094"/>
      <c r="BH307" s="3094"/>
      <c r="BI307" s="3094"/>
      <c r="BJ307" s="3094"/>
      <c r="BK307" s="3094"/>
      <c r="BL307" s="3094"/>
      <c r="BM307" s="3094"/>
      <c r="BN307" s="3094"/>
    </row>
    <row r="308" spans="1:66" ht="11.25" customHeight="1">
      <c r="A308" s="3559"/>
      <c r="B308" s="3094"/>
      <c r="C308" s="3094"/>
      <c r="D308" s="3094"/>
      <c r="E308" s="3094"/>
      <c r="F308" s="3094"/>
      <c r="G308" s="3094"/>
      <c r="H308" s="3094"/>
      <c r="I308" s="3094"/>
      <c r="J308" s="3094"/>
      <c r="K308" s="3560"/>
      <c r="L308" s="3560"/>
      <c r="M308" s="3560"/>
      <c r="N308" s="3094"/>
      <c r="O308" s="3094"/>
      <c r="P308" s="3094"/>
      <c r="Q308" s="3094"/>
      <c r="R308" s="3094"/>
      <c r="S308" s="3094"/>
      <c r="T308" s="3094"/>
      <c r="U308" s="3094"/>
      <c r="V308" s="3094"/>
      <c r="W308" s="3094"/>
      <c r="X308" s="3094"/>
      <c r="Y308" s="3094"/>
      <c r="Z308" s="3094"/>
      <c r="AA308" s="3094"/>
      <c r="AB308" s="3094"/>
      <c r="AC308" s="3094"/>
      <c r="AD308" s="3094"/>
      <c r="AE308" s="3094"/>
      <c r="AF308" s="3094"/>
      <c r="AG308" s="3094"/>
      <c r="AH308" s="3094"/>
      <c r="AI308" s="3094"/>
      <c r="AJ308" s="3094"/>
      <c r="AK308" s="3094"/>
      <c r="AL308" s="3094"/>
      <c r="AM308" s="3094"/>
      <c r="AN308" s="3094"/>
      <c r="AO308" s="3094"/>
      <c r="AP308" s="3094"/>
      <c r="AQ308" s="3094"/>
      <c r="AR308" s="3560"/>
      <c r="AS308" s="3560"/>
      <c r="AT308" s="3560"/>
      <c r="AU308" s="3094"/>
      <c r="AV308" s="3094"/>
      <c r="AW308" s="3094"/>
      <c r="AX308" s="3094"/>
      <c r="AY308" s="3094"/>
      <c r="AZ308" s="3094"/>
      <c r="BA308" s="3094"/>
      <c r="BB308" s="3094"/>
      <c r="BC308" s="3094"/>
      <c r="BD308" s="3094"/>
      <c r="BE308" s="3094"/>
      <c r="BF308" s="3094"/>
      <c r="BG308" s="3094"/>
      <c r="BH308" s="3094"/>
      <c r="BI308" s="3094"/>
      <c r="BJ308" s="3094"/>
      <c r="BK308" s="3094"/>
      <c r="BL308" s="3094"/>
      <c r="BM308" s="3094"/>
      <c r="BN308" s="3094"/>
    </row>
    <row r="309" spans="1:66" ht="11.25" customHeight="1">
      <c r="A309" s="3559"/>
      <c r="B309" s="3094"/>
      <c r="C309" s="3094"/>
      <c r="D309" s="3094"/>
      <c r="E309" s="3094"/>
      <c r="F309" s="3094"/>
      <c r="G309" s="3094"/>
      <c r="H309" s="3094"/>
      <c r="I309" s="3094"/>
      <c r="J309" s="3094"/>
      <c r="K309" s="3560"/>
      <c r="L309" s="3560"/>
      <c r="M309" s="3560"/>
      <c r="N309" s="3094"/>
      <c r="O309" s="3094"/>
      <c r="P309" s="3094"/>
      <c r="Q309" s="3094"/>
      <c r="R309" s="3094"/>
      <c r="S309" s="3094"/>
      <c r="T309" s="3094"/>
      <c r="U309" s="3094"/>
      <c r="V309" s="3094"/>
      <c r="W309" s="3094"/>
      <c r="X309" s="3094"/>
      <c r="Y309" s="3094"/>
      <c r="Z309" s="3094"/>
      <c r="AA309" s="3094"/>
      <c r="AB309" s="3094"/>
      <c r="AC309" s="3094"/>
      <c r="AD309" s="3094"/>
      <c r="AE309" s="3094"/>
      <c r="AF309" s="3094"/>
      <c r="AG309" s="3094"/>
      <c r="AH309" s="3094"/>
      <c r="AI309" s="3094"/>
      <c r="AJ309" s="3094"/>
      <c r="AK309" s="3094"/>
      <c r="AL309" s="3094"/>
      <c r="AM309" s="3094"/>
      <c r="AN309" s="3094"/>
      <c r="AO309" s="3094"/>
      <c r="AP309" s="3094"/>
      <c r="AQ309" s="3094"/>
      <c r="AR309" s="3560"/>
      <c r="AS309" s="3560"/>
      <c r="AT309" s="3560"/>
      <c r="AU309" s="3094"/>
      <c r="AV309" s="3094"/>
      <c r="AW309" s="3094"/>
      <c r="AX309" s="3094"/>
      <c r="AY309" s="3094"/>
      <c r="AZ309" s="3094"/>
      <c r="BA309" s="3094"/>
      <c r="BB309" s="3094"/>
      <c r="BC309" s="3094"/>
      <c r="BD309" s="3094"/>
      <c r="BE309" s="3094"/>
      <c r="BF309" s="3094"/>
      <c r="BG309" s="3094"/>
      <c r="BH309" s="3094"/>
      <c r="BI309" s="3094"/>
      <c r="BJ309" s="3094"/>
      <c r="BK309" s="3094"/>
      <c r="BL309" s="3094"/>
      <c r="BM309" s="3094"/>
      <c r="BN309" s="3094"/>
    </row>
    <row r="310" spans="1:66" ht="11.25" customHeight="1">
      <c r="A310" s="3559"/>
      <c r="B310" s="3094"/>
      <c r="C310" s="3094"/>
      <c r="D310" s="3094"/>
      <c r="E310" s="3094"/>
      <c r="F310" s="3094"/>
      <c r="G310" s="3094"/>
      <c r="H310" s="3094"/>
      <c r="I310" s="3094"/>
      <c r="J310" s="3094"/>
      <c r="K310" s="3560"/>
      <c r="L310" s="3560"/>
      <c r="M310" s="3560"/>
      <c r="N310" s="3094"/>
      <c r="O310" s="3094"/>
      <c r="P310" s="3094"/>
      <c r="Q310" s="3094"/>
      <c r="R310" s="3094"/>
      <c r="S310" s="3094"/>
      <c r="T310" s="3094"/>
      <c r="U310" s="3094"/>
      <c r="V310" s="3094"/>
      <c r="W310" s="3094"/>
      <c r="X310" s="3094"/>
      <c r="Y310" s="3094"/>
      <c r="Z310" s="3094"/>
      <c r="AA310" s="3094"/>
      <c r="AB310" s="3094"/>
      <c r="AC310" s="3094"/>
      <c r="AD310" s="3094"/>
      <c r="AE310" s="3094"/>
      <c r="AF310" s="3094"/>
      <c r="AG310" s="3094"/>
      <c r="AH310" s="3094"/>
      <c r="AI310" s="3094"/>
      <c r="AJ310" s="3094"/>
      <c r="AK310" s="3094"/>
      <c r="AL310" s="3094"/>
      <c r="AM310" s="3094"/>
      <c r="AN310" s="3094"/>
      <c r="AO310" s="3094"/>
      <c r="AP310" s="3094"/>
      <c r="AQ310" s="3094"/>
      <c r="AR310" s="3560"/>
      <c r="AS310" s="3560"/>
      <c r="AT310" s="3560"/>
      <c r="AU310" s="3094"/>
      <c r="AV310" s="3094"/>
      <c r="AW310" s="3094"/>
      <c r="AX310" s="3094"/>
      <c r="AY310" s="3094"/>
      <c r="AZ310" s="3094"/>
      <c r="BA310" s="3094"/>
      <c r="BB310" s="3094"/>
      <c r="BC310" s="3094"/>
      <c r="BD310" s="3094"/>
      <c r="BE310" s="3094"/>
      <c r="BF310" s="3094"/>
      <c r="BG310" s="3094"/>
      <c r="BH310" s="3094"/>
      <c r="BI310" s="3094"/>
      <c r="BJ310" s="3094"/>
      <c r="BK310" s="3094"/>
      <c r="BL310" s="3094"/>
      <c r="BM310" s="3094"/>
      <c r="BN310" s="3094"/>
    </row>
    <row r="311" spans="1:66" ht="11.25" customHeight="1">
      <c r="A311" s="3559"/>
      <c r="B311" s="3094"/>
      <c r="C311" s="3094"/>
      <c r="D311" s="3094"/>
      <c r="E311" s="3094"/>
      <c r="F311" s="3094"/>
      <c r="G311" s="3094"/>
      <c r="H311" s="3094"/>
      <c r="I311" s="3094"/>
      <c r="J311" s="3094"/>
      <c r="K311" s="3560"/>
      <c r="L311" s="3560"/>
      <c r="M311" s="3560"/>
      <c r="N311" s="3094"/>
      <c r="O311" s="3094"/>
      <c r="P311" s="3094"/>
      <c r="Q311" s="3094"/>
      <c r="R311" s="3094"/>
      <c r="S311" s="3094"/>
      <c r="T311" s="3094"/>
      <c r="U311" s="3094"/>
      <c r="V311" s="3094"/>
      <c r="W311" s="3094"/>
      <c r="X311" s="3094"/>
      <c r="Y311" s="3094"/>
      <c r="Z311" s="3094"/>
      <c r="AA311" s="3094"/>
      <c r="AB311" s="3094"/>
      <c r="AC311" s="3094"/>
      <c r="AD311" s="3094"/>
      <c r="AE311" s="3094"/>
      <c r="AF311" s="3094"/>
      <c r="AG311" s="3094"/>
      <c r="AH311" s="3094"/>
      <c r="AI311" s="3094"/>
      <c r="AJ311" s="3094"/>
      <c r="AK311" s="3094"/>
      <c r="AL311" s="3094"/>
      <c r="AM311" s="3094"/>
      <c r="AN311" s="3094"/>
      <c r="AO311" s="3094"/>
      <c r="AP311" s="3094"/>
      <c r="AQ311" s="3094"/>
      <c r="AR311" s="3560"/>
      <c r="AS311" s="3560"/>
      <c r="AT311" s="3560"/>
      <c r="AU311" s="3094"/>
      <c r="AV311" s="3094"/>
      <c r="AW311" s="3094"/>
      <c r="AX311" s="3094"/>
      <c r="AY311" s="3094"/>
      <c r="AZ311" s="3094"/>
      <c r="BA311" s="3094"/>
      <c r="BB311" s="3094"/>
      <c r="BC311" s="3094"/>
      <c r="BD311" s="3094"/>
      <c r="BE311" s="3094"/>
      <c r="BF311" s="3094"/>
      <c r="BG311" s="3094"/>
      <c r="BH311" s="3094"/>
      <c r="BI311" s="3094"/>
      <c r="BJ311" s="3094"/>
      <c r="BK311" s="3094"/>
      <c r="BL311" s="3094"/>
      <c r="BM311" s="3094"/>
      <c r="BN311" s="3094"/>
    </row>
    <row r="312" spans="1:66" ht="11.25" customHeight="1">
      <c r="A312" s="3559"/>
      <c r="B312" s="3094"/>
      <c r="C312" s="3094"/>
      <c r="D312" s="3094"/>
      <c r="E312" s="3094"/>
      <c r="F312" s="3094"/>
      <c r="G312" s="3094"/>
      <c r="H312" s="3094"/>
      <c r="I312" s="3094"/>
      <c r="J312" s="3094"/>
      <c r="K312" s="3560"/>
      <c r="L312" s="3560"/>
      <c r="M312" s="3560"/>
      <c r="N312" s="3094"/>
      <c r="O312" s="3094"/>
      <c r="P312" s="3094"/>
      <c r="Q312" s="3094"/>
      <c r="R312" s="3094"/>
      <c r="S312" s="3094"/>
      <c r="T312" s="3094"/>
      <c r="U312" s="3094"/>
      <c r="V312" s="3094"/>
      <c r="W312" s="3094"/>
      <c r="X312" s="3094"/>
      <c r="Y312" s="3094"/>
      <c r="Z312" s="3094"/>
      <c r="AA312" s="3094"/>
      <c r="AB312" s="3094"/>
      <c r="AC312" s="3094"/>
      <c r="AD312" s="3094"/>
      <c r="AE312" s="3094"/>
      <c r="AF312" s="3094"/>
      <c r="AG312" s="3094"/>
      <c r="AH312" s="3094"/>
      <c r="AI312" s="3094"/>
      <c r="AJ312" s="3094"/>
      <c r="AK312" s="3094"/>
      <c r="AL312" s="3094"/>
      <c r="AM312" s="3094"/>
      <c r="AN312" s="3094"/>
      <c r="AO312" s="3094"/>
      <c r="AP312" s="3094"/>
      <c r="AQ312" s="3094"/>
      <c r="AR312" s="3560"/>
      <c r="AS312" s="3560"/>
      <c r="AT312" s="3560"/>
      <c r="AU312" s="3094"/>
      <c r="AV312" s="3094"/>
      <c r="AW312" s="3094"/>
      <c r="AX312" s="3094"/>
      <c r="AY312" s="3094"/>
      <c r="AZ312" s="3094"/>
      <c r="BA312" s="3094"/>
      <c r="BB312" s="3094"/>
      <c r="BC312" s="3094"/>
      <c r="BD312" s="3094"/>
      <c r="BE312" s="3094"/>
      <c r="BF312" s="3094"/>
      <c r="BG312" s="3094"/>
      <c r="BH312" s="3094"/>
      <c r="BI312" s="3094"/>
      <c r="BJ312" s="3094"/>
      <c r="BK312" s="3094"/>
      <c r="BL312" s="3094"/>
      <c r="BM312" s="3094"/>
      <c r="BN312" s="3094"/>
    </row>
    <row r="313" spans="1:66" ht="11.25" customHeight="1">
      <c r="A313" s="3559"/>
      <c r="B313" s="3094"/>
      <c r="C313" s="3094"/>
      <c r="D313" s="3094"/>
      <c r="E313" s="3094"/>
      <c r="F313" s="3094"/>
      <c r="G313" s="3094"/>
      <c r="H313" s="3094"/>
      <c r="I313" s="3094"/>
      <c r="J313" s="3094"/>
      <c r="K313" s="3560"/>
      <c r="L313" s="3560"/>
      <c r="M313" s="3560"/>
      <c r="N313" s="3094"/>
      <c r="O313" s="3094"/>
      <c r="P313" s="3094"/>
      <c r="Q313" s="3094"/>
      <c r="R313" s="3094"/>
      <c r="S313" s="3094"/>
      <c r="T313" s="3094"/>
      <c r="U313" s="3094"/>
      <c r="V313" s="3094"/>
      <c r="W313" s="3094"/>
      <c r="X313" s="3094"/>
      <c r="Y313" s="3094"/>
      <c r="Z313" s="3094"/>
      <c r="AA313" s="3094"/>
      <c r="AB313" s="3094"/>
      <c r="AC313" s="3094"/>
      <c r="AD313" s="3094"/>
      <c r="AE313" s="3094"/>
      <c r="AF313" s="3094"/>
      <c r="AG313" s="3094"/>
      <c r="AH313" s="3094"/>
      <c r="AI313" s="3094"/>
      <c r="AJ313" s="3094"/>
      <c r="AK313" s="3094"/>
      <c r="AL313" s="3094"/>
      <c r="AM313" s="3094"/>
      <c r="AN313" s="3094"/>
      <c r="AO313" s="3094"/>
      <c r="AP313" s="3094"/>
      <c r="AQ313" s="3094"/>
      <c r="AR313" s="3560"/>
      <c r="AS313" s="3560"/>
      <c r="AT313" s="3560"/>
      <c r="AU313" s="3094"/>
      <c r="AV313" s="3094"/>
      <c r="AW313" s="3094"/>
      <c r="AX313" s="3094"/>
      <c r="AY313" s="3094"/>
      <c r="AZ313" s="3094"/>
      <c r="BA313" s="3094"/>
      <c r="BB313" s="3094"/>
      <c r="BC313" s="3094"/>
      <c r="BD313" s="3094"/>
      <c r="BE313" s="3094"/>
      <c r="BF313" s="3094"/>
      <c r="BG313" s="3094"/>
      <c r="BH313" s="3094"/>
      <c r="BI313" s="3094"/>
      <c r="BJ313" s="3094"/>
      <c r="BK313" s="3094"/>
      <c r="BL313" s="3094"/>
      <c r="BM313" s="3094"/>
      <c r="BN313" s="3094"/>
    </row>
    <row r="314" spans="1:66" ht="11.25" customHeight="1">
      <c r="A314" s="3559"/>
      <c r="B314" s="3094"/>
      <c r="C314" s="3094"/>
      <c r="D314" s="3094"/>
      <c r="E314" s="3094"/>
      <c r="F314" s="3094"/>
      <c r="G314" s="3094"/>
      <c r="H314" s="3094"/>
      <c r="I314" s="3094"/>
      <c r="J314" s="3094"/>
      <c r="K314" s="3560"/>
      <c r="L314" s="3560"/>
      <c r="M314" s="3560"/>
      <c r="N314" s="3094"/>
      <c r="O314" s="3094"/>
      <c r="P314" s="3094"/>
      <c r="Q314" s="3094"/>
      <c r="R314" s="3094"/>
      <c r="S314" s="3094"/>
      <c r="T314" s="3094"/>
      <c r="U314" s="3094"/>
      <c r="V314" s="3094"/>
      <c r="W314" s="3094"/>
      <c r="X314" s="3094"/>
      <c r="Y314" s="3094"/>
      <c r="Z314" s="3094"/>
      <c r="AA314" s="3094"/>
      <c r="AB314" s="3094"/>
      <c r="AC314" s="3094"/>
      <c r="AD314" s="3094"/>
      <c r="AE314" s="3094"/>
      <c r="AF314" s="3094"/>
      <c r="AG314" s="3094"/>
      <c r="AH314" s="3094"/>
      <c r="AI314" s="3094"/>
      <c r="AJ314" s="3094"/>
      <c r="AK314" s="3094"/>
      <c r="AL314" s="3094"/>
      <c r="AM314" s="3094"/>
      <c r="AN314" s="3094"/>
      <c r="AO314" s="3094"/>
      <c r="AP314" s="3094"/>
      <c r="AQ314" s="3094"/>
      <c r="AR314" s="3560"/>
      <c r="AS314" s="3560"/>
      <c r="AT314" s="3560"/>
      <c r="AU314" s="3094"/>
      <c r="AV314" s="3094"/>
      <c r="AW314" s="3094"/>
      <c r="AX314" s="3094"/>
      <c r="AY314" s="3094"/>
      <c r="AZ314" s="3094"/>
      <c r="BA314" s="3094"/>
      <c r="BB314" s="3094"/>
      <c r="BC314" s="3094"/>
      <c r="BD314" s="3094"/>
      <c r="BE314" s="3094"/>
      <c r="BF314" s="3094"/>
      <c r="BG314" s="3094"/>
      <c r="BH314" s="3094"/>
      <c r="BI314" s="3094"/>
      <c r="BJ314" s="3094"/>
      <c r="BK314" s="3094"/>
      <c r="BL314" s="3094"/>
      <c r="BM314" s="3094"/>
      <c r="BN314" s="3094"/>
    </row>
    <row r="315" spans="1:66" ht="11.25" customHeight="1">
      <c r="A315" s="3559"/>
      <c r="B315" s="3094"/>
      <c r="C315" s="3094"/>
      <c r="D315" s="3094"/>
      <c r="E315" s="3094"/>
      <c r="F315" s="3094"/>
      <c r="G315" s="3094"/>
      <c r="H315" s="3094"/>
      <c r="I315" s="3094"/>
      <c r="J315" s="3094"/>
      <c r="K315" s="3560"/>
      <c r="L315" s="3560"/>
      <c r="M315" s="3560"/>
      <c r="N315" s="3094"/>
      <c r="O315" s="3094"/>
      <c r="P315" s="3094"/>
      <c r="Q315" s="3094"/>
      <c r="R315" s="3094"/>
      <c r="S315" s="3094"/>
      <c r="T315" s="3094"/>
      <c r="U315" s="3094"/>
      <c r="V315" s="3094"/>
      <c r="W315" s="3094"/>
      <c r="X315" s="3094"/>
      <c r="Y315" s="3094"/>
      <c r="Z315" s="3094"/>
      <c r="AA315" s="3094"/>
      <c r="AB315" s="3094"/>
      <c r="AC315" s="3094"/>
      <c r="AD315" s="3094"/>
      <c r="AE315" s="3094"/>
      <c r="AF315" s="3094"/>
      <c r="AG315" s="3094"/>
      <c r="AH315" s="3094"/>
      <c r="AI315" s="3094"/>
      <c r="AJ315" s="3094"/>
      <c r="AK315" s="3094"/>
      <c r="AL315" s="3094"/>
      <c r="AM315" s="3094"/>
      <c r="AN315" s="3094"/>
      <c r="AO315" s="3094"/>
      <c r="AP315" s="3094"/>
      <c r="AQ315" s="3094"/>
      <c r="AR315" s="3560"/>
      <c r="AS315" s="3560"/>
      <c r="AT315" s="3560"/>
      <c r="AU315" s="3094"/>
      <c r="AV315" s="3094"/>
      <c r="AW315" s="3094"/>
      <c r="AX315" s="3094"/>
      <c r="AY315" s="3094"/>
      <c r="AZ315" s="3094"/>
      <c r="BA315" s="3094"/>
      <c r="BB315" s="3094"/>
      <c r="BC315" s="3094"/>
      <c r="BD315" s="3094"/>
      <c r="BE315" s="3094"/>
      <c r="BF315" s="3094"/>
      <c r="BG315" s="3094"/>
      <c r="BH315" s="3094"/>
      <c r="BI315" s="3094"/>
      <c r="BJ315" s="3094"/>
      <c r="BK315" s="3094"/>
      <c r="BL315" s="3094"/>
      <c r="BM315" s="3094"/>
      <c r="BN315" s="3094"/>
    </row>
    <row r="316" spans="1:66" ht="11.25" customHeight="1">
      <c r="A316" s="3559"/>
      <c r="B316" s="3094"/>
      <c r="C316" s="3094"/>
      <c r="D316" s="3094"/>
      <c r="E316" s="3094"/>
      <c r="F316" s="3094"/>
      <c r="G316" s="3094"/>
      <c r="H316" s="3094"/>
      <c r="I316" s="3094"/>
      <c r="J316" s="3094"/>
      <c r="K316" s="3560"/>
      <c r="L316" s="3560"/>
      <c r="M316" s="3560"/>
      <c r="N316" s="3094"/>
      <c r="O316" s="3094"/>
      <c r="P316" s="3094"/>
      <c r="Q316" s="3094"/>
      <c r="R316" s="3094"/>
      <c r="S316" s="3094"/>
      <c r="T316" s="3094"/>
      <c r="U316" s="3094"/>
      <c r="V316" s="3094"/>
      <c r="W316" s="3094"/>
      <c r="X316" s="3094"/>
      <c r="Y316" s="3094"/>
      <c r="Z316" s="3094"/>
      <c r="AA316" s="3094"/>
      <c r="AB316" s="3094"/>
      <c r="AC316" s="3094"/>
      <c r="AD316" s="3094"/>
      <c r="AE316" s="3094"/>
      <c r="AF316" s="3094"/>
      <c r="AG316" s="3094"/>
      <c r="AH316" s="3094"/>
      <c r="AI316" s="3094"/>
      <c r="AJ316" s="3094"/>
      <c r="AK316" s="3094"/>
      <c r="AL316" s="3094"/>
      <c r="AM316" s="3094"/>
      <c r="AN316" s="3094"/>
      <c r="AO316" s="3094"/>
      <c r="AP316" s="3094"/>
      <c r="AQ316" s="3094"/>
      <c r="AR316" s="3560"/>
      <c r="AS316" s="3560"/>
      <c r="AT316" s="3560"/>
      <c r="AU316" s="3094"/>
      <c r="AV316" s="3094"/>
      <c r="AW316" s="3094"/>
      <c r="AX316" s="3094"/>
      <c r="AY316" s="3094"/>
      <c r="AZ316" s="3094"/>
      <c r="BA316" s="3094"/>
      <c r="BB316" s="3094"/>
      <c r="BC316" s="3094"/>
      <c r="BD316" s="3094"/>
      <c r="BE316" s="3094"/>
      <c r="BF316" s="3094"/>
      <c r="BG316" s="3094"/>
      <c r="BH316" s="3094"/>
      <c r="BI316" s="3094"/>
      <c r="BJ316" s="3094"/>
      <c r="BK316" s="3094"/>
      <c r="BL316" s="3094"/>
      <c r="BM316" s="3094"/>
      <c r="BN316" s="3094"/>
    </row>
    <row r="317" spans="1:66" ht="11.25" customHeight="1">
      <c r="A317" s="3559"/>
      <c r="B317" s="3094"/>
      <c r="C317" s="3094"/>
      <c r="D317" s="3094"/>
      <c r="E317" s="3094"/>
      <c r="F317" s="3094"/>
      <c r="G317" s="3094"/>
      <c r="H317" s="3094"/>
      <c r="I317" s="3094"/>
      <c r="J317" s="3094"/>
      <c r="K317" s="3560"/>
      <c r="L317" s="3560"/>
      <c r="M317" s="3560"/>
      <c r="N317" s="3094"/>
      <c r="O317" s="3094"/>
      <c r="P317" s="3094"/>
      <c r="Q317" s="3094"/>
      <c r="R317" s="3094"/>
      <c r="S317" s="3094"/>
      <c r="T317" s="3094"/>
      <c r="U317" s="3094"/>
      <c r="V317" s="3094"/>
      <c r="W317" s="3094"/>
      <c r="X317" s="3094"/>
      <c r="Y317" s="3094"/>
      <c r="Z317" s="3094"/>
      <c r="AA317" s="3094"/>
      <c r="AB317" s="3094"/>
      <c r="AC317" s="3094"/>
      <c r="AD317" s="3094"/>
      <c r="AE317" s="3094"/>
      <c r="AF317" s="3094"/>
      <c r="AG317" s="3094"/>
      <c r="AH317" s="3094"/>
      <c r="AI317" s="3094"/>
      <c r="AJ317" s="3094"/>
      <c r="AK317" s="3094"/>
      <c r="AL317" s="3094"/>
      <c r="AM317" s="3094"/>
      <c r="AN317" s="3094"/>
      <c r="AO317" s="3094"/>
      <c r="AP317" s="3094"/>
      <c r="AQ317" s="3094"/>
      <c r="AR317" s="3560"/>
      <c r="AS317" s="3560"/>
      <c r="AT317" s="3560"/>
      <c r="AU317" s="3094"/>
      <c r="AV317" s="3094"/>
      <c r="AW317" s="3094"/>
      <c r="AX317" s="3094"/>
      <c r="AY317" s="3094"/>
      <c r="AZ317" s="3094"/>
      <c r="BA317" s="3094"/>
      <c r="BB317" s="3094"/>
      <c r="BC317" s="3094"/>
      <c r="BD317" s="3094"/>
      <c r="BE317" s="3094"/>
      <c r="BF317" s="3094"/>
      <c r="BG317" s="3094"/>
      <c r="BH317" s="3094"/>
      <c r="BI317" s="3094"/>
      <c r="BJ317" s="3094"/>
      <c r="BK317" s="3094"/>
      <c r="BL317" s="3094"/>
      <c r="BM317" s="3094"/>
      <c r="BN317" s="3094"/>
    </row>
    <row r="318" spans="1:66" ht="11.25" customHeight="1">
      <c r="A318" s="3559"/>
      <c r="B318" s="3094"/>
      <c r="C318" s="3094"/>
      <c r="D318" s="3094"/>
      <c r="E318" s="3094"/>
      <c r="F318" s="3094"/>
      <c r="G318" s="3094"/>
      <c r="H318" s="3094"/>
      <c r="I318" s="3094"/>
      <c r="J318" s="3094"/>
      <c r="K318" s="3560"/>
      <c r="L318" s="3560"/>
      <c r="M318" s="3560"/>
      <c r="N318" s="3094"/>
      <c r="O318" s="3094"/>
      <c r="P318" s="3094"/>
      <c r="Q318" s="3094"/>
      <c r="R318" s="3094"/>
      <c r="S318" s="3094"/>
      <c r="T318" s="3094"/>
      <c r="U318" s="3094"/>
      <c r="V318" s="3094"/>
      <c r="W318" s="3094"/>
      <c r="X318" s="3094"/>
      <c r="Y318" s="3094"/>
      <c r="Z318" s="3094"/>
      <c r="AA318" s="3094"/>
      <c r="AB318" s="3094"/>
      <c r="AC318" s="3094"/>
      <c r="AD318" s="3094"/>
      <c r="AE318" s="3094"/>
      <c r="AF318" s="3094"/>
      <c r="AG318" s="3094"/>
      <c r="AH318" s="3094"/>
      <c r="AI318" s="3094"/>
      <c r="AJ318" s="3094"/>
      <c r="AK318" s="3094"/>
      <c r="AL318" s="3094"/>
      <c r="AM318" s="3094"/>
      <c r="AN318" s="3094"/>
      <c r="AO318" s="3094"/>
      <c r="AP318" s="3094"/>
      <c r="AQ318" s="3094"/>
      <c r="AR318" s="3560"/>
      <c r="AS318" s="3560"/>
      <c r="AT318" s="3560"/>
      <c r="AU318" s="3094"/>
      <c r="AV318" s="3094"/>
      <c r="AW318" s="3094"/>
      <c r="AX318" s="3094"/>
      <c r="AY318" s="3094"/>
      <c r="AZ318" s="3094"/>
      <c r="BA318" s="3094"/>
      <c r="BB318" s="3094"/>
      <c r="BC318" s="3094"/>
      <c r="BD318" s="3094"/>
      <c r="BE318" s="3094"/>
      <c r="BF318" s="3094"/>
      <c r="BG318" s="3094"/>
      <c r="BH318" s="3094"/>
      <c r="BI318" s="3094"/>
      <c r="BJ318" s="3094"/>
      <c r="BK318" s="3094"/>
      <c r="BL318" s="3094"/>
      <c r="BM318" s="3094"/>
      <c r="BN318" s="3094"/>
    </row>
    <row r="319" spans="1:66" ht="11.25" customHeight="1">
      <c r="A319" s="3559"/>
      <c r="B319" s="3094"/>
      <c r="C319" s="3094"/>
      <c r="D319" s="3094"/>
      <c r="E319" s="3094"/>
      <c r="F319" s="3094"/>
      <c r="G319" s="3094"/>
      <c r="H319" s="3094"/>
      <c r="I319" s="3094"/>
      <c r="J319" s="3094"/>
      <c r="K319" s="3560"/>
      <c r="L319" s="3560"/>
      <c r="M319" s="3560"/>
      <c r="N319" s="3094"/>
      <c r="O319" s="3094"/>
      <c r="P319" s="3094"/>
      <c r="Q319" s="3094"/>
      <c r="R319" s="3094"/>
      <c r="S319" s="3094"/>
      <c r="T319" s="3094"/>
      <c r="U319" s="3094"/>
      <c r="V319" s="3094"/>
      <c r="W319" s="3094"/>
      <c r="X319" s="3094"/>
      <c r="Y319" s="3094"/>
      <c r="Z319" s="3094"/>
      <c r="AA319" s="3094"/>
      <c r="AB319" s="3094"/>
      <c r="AC319" s="3094"/>
      <c r="AD319" s="3094"/>
      <c r="AE319" s="3094"/>
      <c r="AF319" s="3094"/>
      <c r="AG319" s="3094"/>
      <c r="AH319" s="3094"/>
      <c r="AI319" s="3094"/>
      <c r="AJ319" s="3094"/>
      <c r="AK319" s="3094"/>
      <c r="AL319" s="3094"/>
      <c r="AM319" s="3094"/>
      <c r="AN319" s="3094"/>
      <c r="AO319" s="3094"/>
      <c r="AP319" s="3094"/>
      <c r="AQ319" s="3094"/>
      <c r="AR319" s="3560"/>
      <c r="AS319" s="3560"/>
      <c r="AT319" s="3560"/>
      <c r="AU319" s="3094"/>
      <c r="AV319" s="3094"/>
      <c r="AW319" s="3094"/>
      <c r="AX319" s="3094"/>
      <c r="AY319" s="3094"/>
      <c r="AZ319" s="3094"/>
      <c r="BA319" s="3094"/>
      <c r="BB319" s="3094"/>
      <c r="BC319" s="3094"/>
      <c r="BD319" s="3094"/>
      <c r="BE319" s="3094"/>
      <c r="BF319" s="3094"/>
      <c r="BG319" s="3094"/>
      <c r="BH319" s="3094"/>
      <c r="BI319" s="3094"/>
      <c r="BJ319" s="3094"/>
      <c r="BK319" s="3094"/>
      <c r="BL319" s="3094"/>
      <c r="BM319" s="3094"/>
      <c r="BN319" s="3094"/>
    </row>
    <row r="320" spans="1:66" ht="11.25" customHeight="1">
      <c r="A320" s="3559"/>
      <c r="B320" s="3094"/>
      <c r="C320" s="3094"/>
      <c r="D320" s="3094"/>
      <c r="E320" s="3094"/>
      <c r="F320" s="3094"/>
      <c r="G320" s="3094"/>
      <c r="H320" s="3094"/>
      <c r="I320" s="3094"/>
      <c r="J320" s="3094"/>
      <c r="K320" s="3560"/>
      <c r="L320" s="3560"/>
      <c r="M320" s="3560"/>
      <c r="N320" s="3094"/>
      <c r="O320" s="3094"/>
      <c r="P320" s="3094"/>
      <c r="Q320" s="3094"/>
      <c r="R320" s="3094"/>
      <c r="S320" s="3094"/>
      <c r="T320" s="3094"/>
      <c r="U320" s="3094"/>
      <c r="V320" s="3094"/>
      <c r="W320" s="3094"/>
      <c r="X320" s="3094"/>
      <c r="Y320" s="3094"/>
      <c r="Z320" s="3094"/>
      <c r="AA320" s="3094"/>
      <c r="AB320" s="3094"/>
      <c r="AC320" s="3094"/>
      <c r="AD320" s="3094"/>
      <c r="AE320" s="3094"/>
      <c r="AF320" s="3094"/>
      <c r="AG320" s="3094"/>
      <c r="AH320" s="3094"/>
      <c r="AI320" s="3094"/>
      <c r="AJ320" s="3094"/>
      <c r="AK320" s="3094"/>
      <c r="AL320" s="3094"/>
      <c r="AM320" s="3094"/>
      <c r="AN320" s="3094"/>
      <c r="AO320" s="3094"/>
      <c r="AP320" s="3094"/>
      <c r="AQ320" s="3094"/>
      <c r="AR320" s="3560"/>
      <c r="AS320" s="3560"/>
      <c r="AT320" s="3560"/>
      <c r="AU320" s="3094"/>
      <c r="AV320" s="3094"/>
      <c r="AW320" s="3094"/>
      <c r="AX320" s="3094"/>
      <c r="AY320" s="3094"/>
      <c r="AZ320" s="3094"/>
      <c r="BA320" s="3094"/>
      <c r="BB320" s="3094"/>
      <c r="BC320" s="3094"/>
      <c r="BD320" s="3094"/>
      <c r="BE320" s="3094"/>
      <c r="BF320" s="3094"/>
      <c r="BG320" s="3094"/>
      <c r="BH320" s="3094"/>
      <c r="BI320" s="3094"/>
      <c r="BJ320" s="3094"/>
      <c r="BK320" s="3094"/>
      <c r="BL320" s="3094"/>
      <c r="BM320" s="3094"/>
      <c r="BN320" s="3094"/>
    </row>
    <row r="321" spans="1:66" ht="11.25" customHeight="1">
      <c r="A321" s="3559"/>
      <c r="B321" s="3094"/>
      <c r="C321" s="3094"/>
      <c r="D321" s="3094"/>
      <c r="E321" s="3094"/>
      <c r="F321" s="3094"/>
      <c r="G321" s="3094"/>
      <c r="H321" s="3094"/>
      <c r="I321" s="3094"/>
      <c r="J321" s="3094"/>
      <c r="K321" s="3560"/>
      <c r="L321" s="3560"/>
      <c r="M321" s="3560"/>
      <c r="N321" s="3094"/>
      <c r="O321" s="3094"/>
      <c r="P321" s="3094"/>
      <c r="Q321" s="3094"/>
      <c r="R321" s="3094"/>
      <c r="S321" s="3094"/>
      <c r="T321" s="3094"/>
      <c r="U321" s="3094"/>
      <c r="V321" s="3094"/>
      <c r="W321" s="3094"/>
      <c r="X321" s="3094"/>
      <c r="Y321" s="3094"/>
      <c r="Z321" s="3094"/>
      <c r="AA321" s="3094"/>
      <c r="AB321" s="3094"/>
      <c r="AC321" s="3094"/>
      <c r="AD321" s="3094"/>
      <c r="AE321" s="3094"/>
      <c r="AF321" s="3094"/>
      <c r="AG321" s="3094"/>
      <c r="AH321" s="3094"/>
      <c r="AI321" s="3094"/>
      <c r="AJ321" s="3094"/>
      <c r="AK321" s="3094"/>
      <c r="AL321" s="3094"/>
      <c r="AM321" s="3094"/>
      <c r="AN321" s="3094"/>
      <c r="AO321" s="3094"/>
      <c r="AP321" s="3094"/>
      <c r="AQ321" s="3094"/>
      <c r="AR321" s="3560"/>
      <c r="AS321" s="3560"/>
      <c r="AT321" s="3560"/>
      <c r="AU321" s="3094"/>
      <c r="AV321" s="3094"/>
      <c r="AW321" s="3094"/>
      <c r="AX321" s="3094"/>
      <c r="AY321" s="3094"/>
      <c r="AZ321" s="3094"/>
      <c r="BA321" s="3094"/>
      <c r="BB321" s="3094"/>
      <c r="BC321" s="3094"/>
      <c r="BD321" s="3094"/>
      <c r="BE321" s="3094"/>
      <c r="BF321" s="3094"/>
      <c r="BG321" s="3094"/>
      <c r="BH321" s="3094"/>
      <c r="BI321" s="3094"/>
      <c r="BJ321" s="3094"/>
      <c r="BK321" s="3094"/>
      <c r="BL321" s="3094"/>
      <c r="BM321" s="3094"/>
      <c r="BN321" s="3094"/>
    </row>
    <row r="322" spans="1:66" ht="11.25" customHeight="1">
      <c r="A322" s="3559"/>
      <c r="B322" s="3094"/>
      <c r="C322" s="3094"/>
      <c r="D322" s="3094"/>
      <c r="E322" s="3094"/>
      <c r="F322" s="3094"/>
      <c r="G322" s="3094"/>
      <c r="H322" s="3094"/>
      <c r="I322" s="3094"/>
      <c r="J322" s="3094"/>
      <c r="K322" s="3560"/>
      <c r="L322" s="3560"/>
      <c r="M322" s="3560"/>
      <c r="N322" s="3094"/>
      <c r="O322" s="3094"/>
      <c r="P322" s="3094"/>
      <c r="Q322" s="3094"/>
      <c r="R322" s="3094"/>
      <c r="S322" s="3094"/>
      <c r="T322" s="3094"/>
      <c r="U322" s="3094"/>
      <c r="V322" s="3094"/>
      <c r="W322" s="3094"/>
      <c r="X322" s="3094"/>
      <c r="Y322" s="3094"/>
      <c r="Z322" s="3094"/>
      <c r="AA322" s="3094"/>
      <c r="AB322" s="3094"/>
      <c r="AC322" s="3094"/>
      <c r="AD322" s="3094"/>
      <c r="AE322" s="3094"/>
      <c r="AF322" s="3094"/>
      <c r="AG322" s="3094"/>
      <c r="AH322" s="3094"/>
      <c r="AI322" s="3094"/>
      <c r="AJ322" s="3094"/>
      <c r="AK322" s="3094"/>
      <c r="AL322" s="3094"/>
      <c r="AM322" s="3094"/>
      <c r="AN322" s="3094"/>
      <c r="AO322" s="3094"/>
      <c r="AP322" s="3094"/>
      <c r="AQ322" s="3094"/>
      <c r="AR322" s="3560"/>
      <c r="AS322" s="3560"/>
      <c r="AT322" s="3560"/>
      <c r="AU322" s="3094"/>
      <c r="AV322" s="3094"/>
      <c r="AW322" s="3094"/>
      <c r="AX322" s="3094"/>
      <c r="AY322" s="3094"/>
      <c r="AZ322" s="3094"/>
      <c r="BA322" s="3094"/>
      <c r="BB322" s="3094"/>
      <c r="BC322" s="3094"/>
      <c r="BD322" s="3094"/>
      <c r="BE322" s="3094"/>
      <c r="BF322" s="3094"/>
      <c r="BG322" s="3094"/>
      <c r="BH322" s="3094"/>
      <c r="BI322" s="3094"/>
      <c r="BJ322" s="3094"/>
      <c r="BK322" s="3094"/>
      <c r="BL322" s="3094"/>
      <c r="BM322" s="3094"/>
      <c r="BN322" s="3094"/>
    </row>
    <row r="323" spans="1:66" ht="11.25" customHeight="1">
      <c r="A323" s="3559"/>
      <c r="B323" s="3094"/>
      <c r="C323" s="3094"/>
      <c r="D323" s="3094"/>
      <c r="E323" s="3094"/>
      <c r="F323" s="3094"/>
      <c r="G323" s="3094"/>
      <c r="H323" s="3094"/>
      <c r="I323" s="3094"/>
      <c r="J323" s="3094"/>
      <c r="K323" s="3560"/>
      <c r="L323" s="3560"/>
      <c r="M323" s="3560"/>
      <c r="N323" s="3094"/>
      <c r="O323" s="3094"/>
      <c r="P323" s="3094"/>
      <c r="Q323" s="3094"/>
      <c r="R323" s="3094"/>
      <c r="S323" s="3094"/>
      <c r="T323" s="3094"/>
      <c r="U323" s="3094"/>
      <c r="V323" s="3094"/>
      <c r="W323" s="3094"/>
      <c r="X323" s="3094"/>
      <c r="Y323" s="3094"/>
      <c r="Z323" s="3094"/>
      <c r="AA323" s="3094"/>
      <c r="AB323" s="3094"/>
      <c r="AC323" s="3094"/>
      <c r="AD323" s="3094"/>
      <c r="AE323" s="3094"/>
      <c r="AF323" s="3094"/>
      <c r="AG323" s="3094"/>
      <c r="AH323" s="3094"/>
      <c r="AI323" s="3094"/>
      <c r="AJ323" s="3094"/>
      <c r="AK323" s="3094"/>
      <c r="AL323" s="3094"/>
      <c r="AM323" s="3094"/>
      <c r="AN323" s="3094"/>
      <c r="AO323" s="3094"/>
      <c r="AP323" s="3094"/>
      <c r="AQ323" s="3094"/>
      <c r="AR323" s="3560"/>
      <c r="AS323" s="3560"/>
      <c r="AT323" s="3560"/>
      <c r="AU323" s="3094"/>
      <c r="AV323" s="3094"/>
      <c r="AW323" s="3094"/>
      <c r="AX323" s="3094"/>
      <c r="AY323" s="3094"/>
      <c r="AZ323" s="3094"/>
      <c r="BA323" s="3094"/>
      <c r="BB323" s="3094"/>
      <c r="BC323" s="3094"/>
      <c r="BD323" s="3094"/>
      <c r="BE323" s="3094"/>
      <c r="BF323" s="3094"/>
      <c r="BG323" s="3094"/>
      <c r="BH323" s="3094"/>
      <c r="BI323" s="3094"/>
      <c r="BJ323" s="3094"/>
      <c r="BK323" s="3094"/>
      <c r="BL323" s="3094"/>
      <c r="BM323" s="3094"/>
      <c r="BN323" s="3094"/>
    </row>
    <row r="324" spans="1:66" ht="11.25" customHeight="1">
      <c r="A324" s="3559"/>
      <c r="B324" s="3094"/>
      <c r="C324" s="3094"/>
      <c r="D324" s="3094"/>
      <c r="E324" s="3094"/>
      <c r="F324" s="3094"/>
      <c r="G324" s="3094"/>
      <c r="H324" s="3094"/>
      <c r="I324" s="3094"/>
      <c r="J324" s="3094"/>
      <c r="K324" s="3560"/>
      <c r="L324" s="3560"/>
      <c r="M324" s="3560"/>
      <c r="N324" s="3094"/>
      <c r="O324" s="3094"/>
      <c r="P324" s="3094"/>
      <c r="Q324" s="3094"/>
      <c r="R324" s="3094"/>
      <c r="S324" s="3094"/>
      <c r="T324" s="3094"/>
      <c r="U324" s="3094"/>
      <c r="V324" s="3094"/>
      <c r="W324" s="3094"/>
      <c r="X324" s="3094"/>
      <c r="Y324" s="3094"/>
      <c r="Z324" s="3094"/>
      <c r="AA324" s="3094"/>
      <c r="AB324" s="3094"/>
      <c r="AC324" s="3094"/>
      <c r="AD324" s="3094"/>
      <c r="AE324" s="3094"/>
      <c r="AF324" s="3094"/>
      <c r="AG324" s="3094"/>
      <c r="AH324" s="3094"/>
      <c r="AI324" s="3094"/>
      <c r="AJ324" s="3094"/>
      <c r="AK324" s="3094"/>
      <c r="AL324" s="3094"/>
      <c r="AM324" s="3094"/>
      <c r="AN324" s="3094"/>
      <c r="AO324" s="3094"/>
      <c r="AP324" s="3094"/>
      <c r="AQ324" s="3094"/>
      <c r="AR324" s="3560"/>
      <c r="AS324" s="3560"/>
      <c r="AT324" s="3560"/>
      <c r="AU324" s="3094"/>
      <c r="AV324" s="3094"/>
      <c r="AW324" s="3094"/>
      <c r="AX324" s="3094"/>
      <c r="AY324" s="3094"/>
      <c r="AZ324" s="3094"/>
      <c r="BA324" s="3094"/>
      <c r="BB324" s="3094"/>
      <c r="BC324" s="3094"/>
      <c r="BD324" s="3094"/>
      <c r="BE324" s="3094"/>
      <c r="BF324" s="3094"/>
      <c r="BG324" s="3094"/>
      <c r="BH324" s="3094"/>
      <c r="BI324" s="3094"/>
      <c r="BJ324" s="3094"/>
      <c r="BK324" s="3094"/>
      <c r="BL324" s="3094"/>
      <c r="BM324" s="3094"/>
      <c r="BN324" s="3094"/>
    </row>
    <row r="325" spans="1:66" ht="11.25" customHeight="1">
      <c r="A325" s="3559"/>
      <c r="B325" s="3094"/>
      <c r="C325" s="3094"/>
      <c r="D325" s="3094"/>
      <c r="E325" s="3094"/>
      <c r="F325" s="3094"/>
      <c r="G325" s="3094"/>
      <c r="H325" s="3094"/>
      <c r="I325" s="3094"/>
      <c r="J325" s="3094"/>
      <c r="K325" s="3560"/>
      <c r="L325" s="3560"/>
      <c r="M325" s="3560"/>
      <c r="N325" s="3094"/>
      <c r="O325" s="3094"/>
      <c r="P325" s="3094"/>
      <c r="Q325" s="3094"/>
      <c r="R325" s="3094"/>
      <c r="S325" s="3094"/>
      <c r="T325" s="3094"/>
      <c r="U325" s="3094"/>
      <c r="V325" s="3094"/>
      <c r="W325" s="3094"/>
      <c r="X325" s="3094"/>
      <c r="Y325" s="3094"/>
      <c r="Z325" s="3094"/>
      <c r="AA325" s="3094"/>
      <c r="AB325" s="3094"/>
      <c r="AC325" s="3094"/>
      <c r="AD325" s="3094"/>
      <c r="AE325" s="3094"/>
      <c r="AF325" s="3094"/>
      <c r="AG325" s="3094"/>
      <c r="AH325" s="3094"/>
      <c r="AI325" s="3094"/>
      <c r="AJ325" s="3094"/>
      <c r="AK325" s="3094"/>
      <c r="AL325" s="3094"/>
      <c r="AM325" s="3094"/>
      <c r="AN325" s="3094"/>
      <c r="AO325" s="3094"/>
      <c r="AP325" s="3094"/>
      <c r="AQ325" s="3094"/>
      <c r="AR325" s="3560"/>
      <c r="AS325" s="3560"/>
      <c r="AT325" s="3560"/>
      <c r="AU325" s="3094"/>
      <c r="AV325" s="3094"/>
      <c r="AW325" s="3094"/>
      <c r="AX325" s="3094"/>
      <c r="AY325" s="3094"/>
      <c r="AZ325" s="3094"/>
      <c r="BA325" s="3094"/>
      <c r="BB325" s="3094"/>
      <c r="BC325" s="3094"/>
      <c r="BD325" s="3094"/>
      <c r="BE325" s="3094"/>
      <c r="BF325" s="3094"/>
      <c r="BG325" s="3094"/>
      <c r="BH325" s="3094"/>
      <c r="BI325" s="3094"/>
      <c r="BJ325" s="3094"/>
      <c r="BK325" s="3094"/>
      <c r="BL325" s="3094"/>
      <c r="BM325" s="3094"/>
      <c r="BN325" s="3094"/>
    </row>
    <row r="326" spans="1:66" ht="11.25" customHeight="1">
      <c r="A326" s="3559"/>
      <c r="B326" s="3094"/>
      <c r="C326" s="3094"/>
      <c r="D326" s="3094"/>
      <c r="E326" s="3094"/>
      <c r="F326" s="3094"/>
      <c r="G326" s="3094"/>
      <c r="H326" s="3094"/>
      <c r="I326" s="3094"/>
      <c r="J326" s="3094"/>
      <c r="K326" s="3560"/>
      <c r="L326" s="3560"/>
      <c r="M326" s="3560"/>
      <c r="N326" s="3094"/>
      <c r="O326" s="3094"/>
      <c r="P326" s="3094"/>
      <c r="Q326" s="3094"/>
      <c r="R326" s="3094"/>
      <c r="S326" s="3094"/>
      <c r="T326" s="3094"/>
      <c r="U326" s="3094"/>
      <c r="V326" s="3094"/>
      <c r="W326" s="3094"/>
      <c r="X326" s="3094"/>
      <c r="Y326" s="3094"/>
      <c r="Z326" s="3094"/>
      <c r="AA326" s="3094"/>
      <c r="AB326" s="3094"/>
      <c r="AC326" s="3094"/>
      <c r="AD326" s="3094"/>
      <c r="AE326" s="3094"/>
      <c r="AF326" s="3094"/>
      <c r="AG326" s="3094"/>
      <c r="AH326" s="3094"/>
      <c r="AI326" s="3094"/>
      <c r="AJ326" s="3094"/>
      <c r="AK326" s="3094"/>
      <c r="AL326" s="3094"/>
      <c r="AM326" s="3094"/>
      <c r="AN326" s="3094"/>
      <c r="AO326" s="3094"/>
      <c r="AP326" s="3094"/>
      <c r="AQ326" s="3094"/>
      <c r="AR326" s="3560"/>
      <c r="AS326" s="3560"/>
      <c r="AT326" s="3560"/>
      <c r="AU326" s="3094"/>
      <c r="AV326" s="3094"/>
      <c r="AW326" s="3094"/>
      <c r="AX326" s="3094"/>
      <c r="AY326" s="3094"/>
      <c r="AZ326" s="3094"/>
      <c r="BA326" s="3094"/>
      <c r="BB326" s="3094"/>
      <c r="BC326" s="3094"/>
      <c r="BD326" s="3094"/>
      <c r="BE326" s="3094"/>
      <c r="BF326" s="3094"/>
      <c r="BG326" s="3094"/>
      <c r="BH326" s="3094"/>
      <c r="BI326" s="3094"/>
      <c r="BJ326" s="3094"/>
      <c r="BK326" s="3094"/>
      <c r="BL326" s="3094"/>
      <c r="BM326" s="3094"/>
      <c r="BN326" s="3094"/>
    </row>
    <row r="327" spans="1:66" ht="11.25" customHeight="1">
      <c r="A327" s="3559"/>
      <c r="B327" s="3094"/>
      <c r="C327" s="3094"/>
      <c r="D327" s="3094"/>
      <c r="E327" s="3094"/>
      <c r="F327" s="3094"/>
      <c r="G327" s="3094"/>
      <c r="H327" s="3094"/>
      <c r="I327" s="3094"/>
      <c r="J327" s="3094"/>
      <c r="K327" s="3560"/>
      <c r="L327" s="3560"/>
      <c r="M327" s="3560"/>
      <c r="N327" s="3094"/>
      <c r="O327" s="3094"/>
      <c r="P327" s="3094"/>
      <c r="Q327" s="3094"/>
      <c r="R327" s="3094"/>
      <c r="S327" s="3094"/>
      <c r="T327" s="3094"/>
      <c r="U327" s="3094"/>
      <c r="V327" s="3094"/>
      <c r="W327" s="3094"/>
      <c r="X327" s="3094"/>
      <c r="Y327" s="3094"/>
      <c r="Z327" s="3094"/>
      <c r="AA327" s="3094"/>
      <c r="AB327" s="3094"/>
      <c r="AC327" s="3094"/>
      <c r="AD327" s="3094"/>
      <c r="AE327" s="3094"/>
      <c r="AF327" s="3094"/>
      <c r="AG327" s="3094"/>
      <c r="AH327" s="3094"/>
      <c r="AI327" s="3094"/>
      <c r="AJ327" s="3094"/>
      <c r="AK327" s="3094"/>
      <c r="AL327" s="3094"/>
      <c r="AM327" s="3094"/>
      <c r="AN327" s="3094"/>
      <c r="AO327" s="3094"/>
      <c r="AP327" s="3094"/>
      <c r="AQ327" s="3094"/>
      <c r="AR327" s="3560"/>
      <c r="AS327" s="3560"/>
      <c r="AT327" s="3560"/>
      <c r="AU327" s="3094"/>
      <c r="AV327" s="3094"/>
      <c r="AW327" s="3094"/>
      <c r="AX327" s="3094"/>
      <c r="AY327" s="3094"/>
      <c r="AZ327" s="3094"/>
      <c r="BA327" s="3094"/>
      <c r="BB327" s="3094"/>
      <c r="BC327" s="3094"/>
      <c r="BD327" s="3094"/>
      <c r="BE327" s="3094"/>
      <c r="BF327" s="3094"/>
      <c r="BG327" s="3094"/>
      <c r="BH327" s="3094"/>
      <c r="BI327" s="3094"/>
      <c r="BJ327" s="3094"/>
      <c r="BK327" s="3094"/>
      <c r="BL327" s="3094"/>
      <c r="BM327" s="3094"/>
      <c r="BN327" s="3094"/>
    </row>
    <row r="328" spans="1:66" ht="11.25" customHeight="1">
      <c r="A328" s="3559"/>
      <c r="B328" s="3094"/>
      <c r="C328" s="3094"/>
      <c r="D328" s="3094"/>
      <c r="E328" s="3094"/>
      <c r="F328" s="3094"/>
      <c r="G328" s="3094"/>
      <c r="H328" s="3094"/>
      <c r="I328" s="3094"/>
      <c r="J328" s="3094"/>
      <c r="K328" s="3560"/>
      <c r="L328" s="3560"/>
      <c r="M328" s="3560"/>
      <c r="N328" s="3094"/>
      <c r="O328" s="3094"/>
      <c r="P328" s="3094"/>
      <c r="Q328" s="3094"/>
      <c r="R328" s="3094"/>
      <c r="S328" s="3094"/>
      <c r="T328" s="3094"/>
      <c r="U328" s="3094"/>
      <c r="V328" s="3094"/>
      <c r="W328" s="3094"/>
      <c r="X328" s="3094"/>
      <c r="Y328" s="3094"/>
      <c r="Z328" s="3094"/>
      <c r="AA328" s="3094"/>
      <c r="AB328" s="3094"/>
      <c r="AC328" s="3094"/>
      <c r="AD328" s="3094"/>
      <c r="AE328" s="3094"/>
      <c r="AF328" s="3094"/>
      <c r="AG328" s="3094"/>
      <c r="AH328" s="3094"/>
      <c r="AI328" s="3094"/>
      <c r="AJ328" s="3094"/>
      <c r="AK328" s="3094"/>
      <c r="AL328" s="3094"/>
      <c r="AM328" s="3094"/>
      <c r="AN328" s="3094"/>
      <c r="AO328" s="3094"/>
      <c r="AP328" s="3094"/>
      <c r="AQ328" s="3094"/>
      <c r="AR328" s="3560"/>
      <c r="AS328" s="3560"/>
      <c r="AT328" s="3560"/>
      <c r="AU328" s="3094"/>
      <c r="AV328" s="3094"/>
      <c r="AW328" s="3094"/>
      <c r="AX328" s="3094"/>
      <c r="AY328" s="3094"/>
      <c r="AZ328" s="3094"/>
      <c r="BA328" s="3094"/>
      <c r="BB328" s="3094"/>
      <c r="BC328" s="3094"/>
      <c r="BD328" s="3094"/>
      <c r="BE328" s="3094"/>
      <c r="BF328" s="3094"/>
      <c r="BG328" s="3094"/>
      <c r="BH328" s="3094"/>
      <c r="BI328" s="3094"/>
      <c r="BJ328" s="3094"/>
      <c r="BK328" s="3094"/>
      <c r="BL328" s="3094"/>
      <c r="BM328" s="3094"/>
      <c r="BN328" s="3094"/>
    </row>
    <row r="329" spans="1:66" ht="11.25" customHeight="1">
      <c r="A329" s="3559"/>
      <c r="B329" s="3094"/>
      <c r="C329" s="3094"/>
      <c r="D329" s="3094"/>
      <c r="E329" s="3094"/>
      <c r="F329" s="3094"/>
      <c r="G329" s="3094"/>
      <c r="H329" s="3094"/>
      <c r="I329" s="3094"/>
      <c r="J329" s="3094"/>
      <c r="K329" s="3560"/>
      <c r="L329" s="3560"/>
      <c r="M329" s="3560"/>
      <c r="N329" s="3094"/>
      <c r="O329" s="3094"/>
      <c r="P329" s="3094"/>
      <c r="Q329" s="3094"/>
      <c r="R329" s="3094"/>
      <c r="S329" s="3094"/>
      <c r="T329" s="3094"/>
      <c r="U329" s="3094"/>
      <c r="V329" s="3094"/>
      <c r="W329" s="3094"/>
      <c r="X329" s="3094"/>
      <c r="Y329" s="3094"/>
      <c r="Z329" s="3094"/>
      <c r="AA329" s="3094"/>
      <c r="AB329" s="3094"/>
      <c r="AC329" s="3094"/>
      <c r="AD329" s="3094"/>
      <c r="AE329" s="3094"/>
      <c r="AF329" s="3094"/>
      <c r="AG329" s="3094"/>
      <c r="AH329" s="3094"/>
      <c r="AI329" s="3094"/>
      <c r="AJ329" s="3094"/>
      <c r="AK329" s="3094"/>
      <c r="AL329" s="3094"/>
      <c r="AM329" s="3094"/>
      <c r="AN329" s="3094"/>
      <c r="AO329" s="3094"/>
      <c r="AP329" s="3094"/>
      <c r="AQ329" s="3094"/>
      <c r="AR329" s="3560"/>
      <c r="AS329" s="3560"/>
      <c r="AT329" s="3560"/>
      <c r="AU329" s="3094"/>
      <c r="AV329" s="3094"/>
      <c r="AW329" s="3094"/>
      <c r="AX329" s="3094"/>
      <c r="AY329" s="3094"/>
      <c r="AZ329" s="3094"/>
      <c r="BA329" s="3094"/>
      <c r="BB329" s="3094"/>
      <c r="BC329" s="3094"/>
      <c r="BD329" s="3094"/>
      <c r="BE329" s="3094"/>
      <c r="BF329" s="3094"/>
      <c r="BG329" s="3094"/>
      <c r="BH329" s="3094"/>
      <c r="BI329" s="3094"/>
      <c r="BJ329" s="3094"/>
      <c r="BK329" s="3094"/>
      <c r="BL329" s="3094"/>
      <c r="BM329" s="3094"/>
      <c r="BN329" s="3094"/>
    </row>
    <row r="330" spans="1:66" ht="11.25" customHeight="1">
      <c r="A330" s="3559"/>
      <c r="B330" s="3094"/>
      <c r="C330" s="3094"/>
      <c r="D330" s="3094"/>
      <c r="E330" s="3094"/>
      <c r="F330" s="3094"/>
      <c r="G330" s="3094"/>
      <c r="H330" s="3094"/>
      <c r="I330" s="3094"/>
      <c r="J330" s="3094"/>
      <c r="K330" s="3560"/>
      <c r="L330" s="3560"/>
      <c r="M330" s="3560"/>
      <c r="N330" s="3094"/>
      <c r="O330" s="3094"/>
      <c r="P330" s="3094"/>
      <c r="Q330" s="3094"/>
      <c r="R330" s="3094"/>
      <c r="S330" s="3094"/>
      <c r="T330" s="3094"/>
      <c r="U330" s="3094"/>
      <c r="V330" s="3094"/>
      <c r="W330" s="3094"/>
      <c r="X330" s="3094"/>
      <c r="Y330" s="3094"/>
      <c r="Z330" s="3094"/>
      <c r="AA330" s="3094"/>
      <c r="AB330" s="3094"/>
      <c r="AC330" s="3094"/>
      <c r="AD330" s="3094"/>
      <c r="AE330" s="3094"/>
      <c r="AF330" s="3094"/>
      <c r="AG330" s="3094"/>
      <c r="AH330" s="3094"/>
      <c r="AI330" s="3094"/>
      <c r="AJ330" s="3094"/>
      <c r="AK330" s="3094"/>
      <c r="AL330" s="3094"/>
      <c r="AM330" s="3094"/>
      <c r="AN330" s="3094"/>
      <c r="AO330" s="3094"/>
      <c r="AP330" s="3094"/>
      <c r="AQ330" s="3094"/>
      <c r="AR330" s="3560"/>
      <c r="AS330" s="3560"/>
      <c r="AT330" s="3560"/>
      <c r="AU330" s="3094"/>
      <c r="AV330" s="3094"/>
      <c r="AW330" s="3094"/>
      <c r="AX330" s="3094"/>
      <c r="AY330" s="3094"/>
      <c r="AZ330" s="3094"/>
      <c r="BA330" s="3094"/>
      <c r="BB330" s="3094"/>
      <c r="BC330" s="3094"/>
      <c r="BD330" s="3094"/>
      <c r="BE330" s="3094"/>
      <c r="BF330" s="3094"/>
      <c r="BG330" s="3094"/>
      <c r="BH330" s="3094"/>
      <c r="BI330" s="3094"/>
      <c r="BJ330" s="3094"/>
      <c r="BK330" s="3094"/>
      <c r="BL330" s="3094"/>
      <c r="BM330" s="3094"/>
      <c r="BN330" s="3094"/>
    </row>
    <row r="331" spans="1:66" ht="11.25" customHeight="1">
      <c r="A331" s="3559"/>
      <c r="B331" s="3094"/>
      <c r="C331" s="3094"/>
      <c r="D331" s="3094"/>
      <c r="E331" s="3094"/>
      <c r="F331" s="3094"/>
      <c r="G331" s="3094"/>
      <c r="H331" s="3094"/>
      <c r="I331" s="3094"/>
      <c r="J331" s="3094"/>
      <c r="K331" s="3560"/>
      <c r="L331" s="3560"/>
      <c r="M331" s="3560"/>
      <c r="N331" s="3094"/>
      <c r="O331" s="3094"/>
      <c r="P331" s="3094"/>
      <c r="Q331" s="3094"/>
      <c r="R331" s="3094"/>
      <c r="S331" s="3094"/>
      <c r="T331" s="3094"/>
      <c r="U331" s="3094"/>
      <c r="V331" s="3094"/>
      <c r="W331" s="3094"/>
      <c r="X331" s="3094"/>
      <c r="Y331" s="3094"/>
      <c r="Z331" s="3094"/>
      <c r="AA331" s="3094"/>
      <c r="AB331" s="3094"/>
      <c r="AC331" s="3094"/>
      <c r="AD331" s="3094"/>
      <c r="AE331" s="3094"/>
      <c r="AF331" s="3094"/>
      <c r="AG331" s="3094"/>
      <c r="AH331" s="3094"/>
      <c r="AI331" s="3094"/>
      <c r="AJ331" s="3094"/>
      <c r="AK331" s="3094"/>
      <c r="AL331" s="3094"/>
      <c r="AM331" s="3094"/>
      <c r="AN331" s="3094"/>
      <c r="AO331" s="3094"/>
      <c r="AP331" s="3094"/>
      <c r="AQ331" s="3094"/>
      <c r="AR331" s="3560"/>
      <c r="AS331" s="3560"/>
      <c r="AT331" s="3560"/>
      <c r="AU331" s="3094"/>
      <c r="AV331" s="3094"/>
      <c r="AW331" s="3094"/>
      <c r="AX331" s="3094"/>
      <c r="AY331" s="3094"/>
      <c r="AZ331" s="3094"/>
      <c r="BA331" s="3094"/>
      <c r="BB331" s="3094"/>
      <c r="BC331" s="3094"/>
      <c r="BD331" s="3094"/>
      <c r="BE331" s="3094"/>
      <c r="BF331" s="3094"/>
      <c r="BG331" s="3094"/>
      <c r="BH331" s="3094"/>
      <c r="BI331" s="3094"/>
      <c r="BJ331" s="3094"/>
      <c r="BK331" s="3094"/>
      <c r="BL331" s="3094"/>
      <c r="BM331" s="3094"/>
      <c r="BN331" s="3094"/>
    </row>
    <row r="332" spans="1:66" ht="11.25" customHeight="1">
      <c r="A332" s="3559"/>
      <c r="B332" s="3094"/>
      <c r="C332" s="3094"/>
      <c r="D332" s="3094"/>
      <c r="E332" s="3094"/>
      <c r="F332" s="3094"/>
      <c r="G332" s="3094"/>
      <c r="H332" s="3094"/>
      <c r="I332" s="3094"/>
      <c r="J332" s="3094"/>
      <c r="K332" s="3560"/>
      <c r="L332" s="3560"/>
      <c r="M332" s="3560"/>
      <c r="N332" s="3094"/>
      <c r="O332" s="3094"/>
      <c r="P332" s="3094"/>
      <c r="Q332" s="3094"/>
      <c r="R332" s="3094"/>
      <c r="S332" s="3094"/>
      <c r="T332" s="3094"/>
      <c r="U332" s="3094"/>
      <c r="V332" s="3094"/>
      <c r="W332" s="3094"/>
      <c r="X332" s="3094"/>
      <c r="Y332" s="3094"/>
      <c r="Z332" s="3094"/>
      <c r="AA332" s="3094"/>
      <c r="AB332" s="3094"/>
      <c r="AC332" s="3094"/>
      <c r="AD332" s="3094"/>
      <c r="AE332" s="3094"/>
      <c r="AF332" s="3094"/>
      <c r="AG332" s="3094"/>
      <c r="AH332" s="3094"/>
      <c r="AI332" s="3094"/>
      <c r="AJ332" s="3094"/>
      <c r="AK332" s="3094"/>
      <c r="AL332" s="3094"/>
      <c r="AM332" s="3094"/>
      <c r="AN332" s="3094"/>
      <c r="AO332" s="3094"/>
      <c r="AP332" s="3094"/>
      <c r="AQ332" s="3094"/>
      <c r="AR332" s="3560"/>
      <c r="AS332" s="3560"/>
      <c r="AT332" s="3560"/>
      <c r="AU332" s="3094"/>
      <c r="AV332" s="3094"/>
      <c r="AW332" s="3094"/>
      <c r="AX332" s="3094"/>
      <c r="AY332" s="3094"/>
      <c r="AZ332" s="3094"/>
      <c r="BA332" s="3094"/>
      <c r="BB332" s="3094"/>
      <c r="BC332" s="3094"/>
      <c r="BD332" s="3094"/>
      <c r="BE332" s="3094"/>
      <c r="BF332" s="3094"/>
      <c r="BG332" s="3094"/>
      <c r="BH332" s="3094"/>
      <c r="BI332" s="3094"/>
      <c r="BJ332" s="3094"/>
      <c r="BK332" s="3094"/>
      <c r="BL332" s="3094"/>
      <c r="BM332" s="3094"/>
      <c r="BN332" s="3094"/>
    </row>
    <row r="333" spans="1:66" ht="11.25" customHeight="1">
      <c r="A333" s="3559"/>
      <c r="B333" s="3094"/>
      <c r="C333" s="3094"/>
      <c r="D333" s="3094"/>
      <c r="E333" s="3094"/>
      <c r="F333" s="3094"/>
      <c r="G333" s="3094"/>
      <c r="H333" s="3094"/>
      <c r="I333" s="3094"/>
      <c r="J333" s="3094"/>
      <c r="K333" s="3560"/>
      <c r="L333" s="3560"/>
      <c r="M333" s="3560"/>
      <c r="N333" s="3094"/>
      <c r="O333" s="3094"/>
      <c r="P333" s="3094"/>
      <c r="Q333" s="3094"/>
      <c r="R333" s="3094"/>
      <c r="S333" s="3094"/>
      <c r="T333" s="3094"/>
      <c r="U333" s="3094"/>
      <c r="V333" s="3094"/>
      <c r="W333" s="3094"/>
      <c r="X333" s="3094"/>
      <c r="Y333" s="3094"/>
      <c r="Z333" s="3094"/>
      <c r="AA333" s="3094"/>
      <c r="AB333" s="3094"/>
      <c r="AC333" s="3094"/>
      <c r="AD333" s="3094"/>
      <c r="AE333" s="3094"/>
      <c r="AF333" s="3094"/>
      <c r="AG333" s="3094"/>
      <c r="AH333" s="3094"/>
      <c r="AI333" s="3094"/>
      <c r="AJ333" s="3094"/>
      <c r="AK333" s="3094"/>
      <c r="AL333" s="3094"/>
      <c r="AM333" s="3094"/>
      <c r="AN333" s="3094"/>
      <c r="AO333" s="3094"/>
      <c r="AP333" s="3094"/>
      <c r="AQ333" s="3094"/>
      <c r="AR333" s="3560"/>
      <c r="AS333" s="3560"/>
      <c r="AT333" s="3560"/>
      <c r="AU333" s="3094"/>
      <c r="AV333" s="3094"/>
      <c r="AW333" s="3094"/>
      <c r="AX333" s="3094"/>
      <c r="AY333" s="3094"/>
      <c r="AZ333" s="3094"/>
      <c r="BA333" s="3094"/>
      <c r="BB333" s="3094"/>
      <c r="BC333" s="3094"/>
      <c r="BD333" s="3094"/>
      <c r="BE333" s="3094"/>
      <c r="BF333" s="3094"/>
      <c r="BG333" s="3094"/>
      <c r="BH333" s="3094"/>
      <c r="BI333" s="3094"/>
      <c r="BJ333" s="3094"/>
      <c r="BK333" s="3094"/>
      <c r="BL333" s="3094"/>
      <c r="BM333" s="3094"/>
      <c r="BN333" s="3094"/>
    </row>
    <row r="334" spans="1:66" ht="11.25" customHeight="1">
      <c r="A334" s="3559"/>
      <c r="B334" s="3094"/>
      <c r="C334" s="3094"/>
      <c r="D334" s="3094"/>
      <c r="E334" s="3094"/>
      <c r="F334" s="3094"/>
      <c r="G334" s="3094"/>
      <c r="H334" s="3094"/>
      <c r="I334" s="3094"/>
      <c r="J334" s="3094"/>
      <c r="K334" s="3560"/>
      <c r="L334" s="3560"/>
      <c r="M334" s="3560"/>
      <c r="N334" s="3094"/>
      <c r="O334" s="3094"/>
      <c r="P334" s="3094"/>
      <c r="Q334" s="3094"/>
      <c r="R334" s="3094"/>
      <c r="S334" s="3094"/>
      <c r="T334" s="3094"/>
      <c r="U334" s="3094"/>
      <c r="V334" s="3094"/>
      <c r="W334" s="3094"/>
      <c r="X334" s="3094"/>
      <c r="Y334" s="3094"/>
      <c r="Z334" s="3094"/>
      <c r="AA334" s="3094"/>
      <c r="AB334" s="3094"/>
      <c r="AC334" s="3094"/>
      <c r="AD334" s="3094"/>
      <c r="AE334" s="3094"/>
      <c r="AF334" s="3094"/>
      <c r="AG334" s="3094"/>
      <c r="AH334" s="3094"/>
      <c r="AI334" s="3094"/>
      <c r="AJ334" s="3094"/>
      <c r="AK334" s="3094"/>
      <c r="AL334" s="3094"/>
      <c r="AM334" s="3094"/>
      <c r="AN334" s="3094"/>
      <c r="AO334" s="3094"/>
      <c r="AP334" s="3094"/>
      <c r="AQ334" s="3094"/>
      <c r="AR334" s="3560"/>
      <c r="AS334" s="3560"/>
      <c r="AT334" s="3560"/>
      <c r="AU334" s="3094"/>
      <c r="AV334" s="3094"/>
      <c r="AW334" s="3094"/>
      <c r="AX334" s="3094"/>
      <c r="AY334" s="3094"/>
      <c r="AZ334" s="3094"/>
      <c r="BA334" s="3094"/>
      <c r="BB334" s="3094"/>
      <c r="BC334" s="3094"/>
      <c r="BD334" s="3094"/>
      <c r="BE334" s="3094"/>
      <c r="BF334" s="3094"/>
      <c r="BG334" s="3094"/>
      <c r="BH334" s="3094"/>
      <c r="BI334" s="3094"/>
      <c r="BJ334" s="3094"/>
      <c r="BK334" s="3094"/>
      <c r="BL334" s="3094"/>
      <c r="BM334" s="3094"/>
      <c r="BN334" s="3094"/>
    </row>
    <row r="335" spans="1:66" ht="11.25" customHeight="1">
      <c r="A335" s="3559"/>
      <c r="B335" s="3094"/>
      <c r="C335" s="3094"/>
      <c r="D335" s="3094"/>
      <c r="E335" s="3094"/>
      <c r="F335" s="3094"/>
      <c r="G335" s="3094"/>
      <c r="H335" s="3094"/>
      <c r="I335" s="3094"/>
      <c r="J335" s="3094"/>
      <c r="K335" s="3560"/>
      <c r="L335" s="3560"/>
      <c r="M335" s="3560"/>
      <c r="N335" s="3094"/>
      <c r="O335" s="3094"/>
      <c r="P335" s="3094"/>
      <c r="Q335" s="3094"/>
      <c r="R335" s="3094"/>
      <c r="S335" s="3094"/>
      <c r="T335" s="3094"/>
      <c r="U335" s="3094"/>
      <c r="V335" s="3094"/>
      <c r="W335" s="3094"/>
      <c r="X335" s="3094"/>
      <c r="Y335" s="3094"/>
      <c r="Z335" s="3094"/>
      <c r="AA335" s="3094"/>
      <c r="AB335" s="3094"/>
      <c r="AC335" s="3094"/>
      <c r="AD335" s="3094"/>
      <c r="AE335" s="3094"/>
      <c r="AF335" s="3094"/>
      <c r="AG335" s="3094"/>
      <c r="AH335" s="3094"/>
      <c r="AI335" s="3094"/>
      <c r="AJ335" s="3094"/>
      <c r="AK335" s="3094"/>
      <c r="AL335" s="3094"/>
      <c r="AM335" s="3094"/>
      <c r="AN335" s="3094"/>
      <c r="AO335" s="3094"/>
      <c r="AP335" s="3094"/>
      <c r="AQ335" s="3094"/>
      <c r="AR335" s="3560"/>
      <c r="AS335" s="3560"/>
      <c r="AT335" s="3560"/>
      <c r="AU335" s="3094"/>
      <c r="AV335" s="3094"/>
      <c r="AW335" s="3094"/>
      <c r="AX335" s="3094"/>
      <c r="AY335" s="3094"/>
      <c r="AZ335" s="3094"/>
      <c r="BA335" s="3094"/>
      <c r="BB335" s="3094"/>
      <c r="BC335" s="3094"/>
      <c r="BD335" s="3094"/>
      <c r="BE335" s="3094"/>
      <c r="BF335" s="3094"/>
      <c r="BG335" s="3094"/>
      <c r="BH335" s="3094"/>
      <c r="BI335" s="3094"/>
      <c r="BJ335" s="3094"/>
      <c r="BK335" s="3094"/>
      <c r="BL335" s="3094"/>
      <c r="BM335" s="3094"/>
      <c r="BN335" s="3094"/>
    </row>
    <row r="336" spans="1:66" ht="11.25" customHeight="1">
      <c r="A336" s="3559"/>
      <c r="B336" s="3094"/>
      <c r="C336" s="3094"/>
      <c r="D336" s="3094"/>
      <c r="E336" s="3094"/>
      <c r="F336" s="3094"/>
      <c r="G336" s="3094"/>
      <c r="H336" s="3094"/>
      <c r="I336" s="3094"/>
      <c r="J336" s="3094"/>
      <c r="K336" s="3560"/>
      <c r="L336" s="3560"/>
      <c r="M336" s="3560"/>
      <c r="N336" s="3094"/>
      <c r="O336" s="3094"/>
      <c r="P336" s="3094"/>
      <c r="Q336" s="3094"/>
      <c r="R336" s="3094"/>
      <c r="S336" s="3094"/>
      <c r="T336" s="3094"/>
      <c r="U336" s="3094"/>
      <c r="V336" s="3094"/>
      <c r="W336" s="3094"/>
      <c r="X336" s="3094"/>
      <c r="Y336" s="3094"/>
      <c r="Z336" s="3094"/>
      <c r="AA336" s="3094"/>
      <c r="AB336" s="3094"/>
      <c r="AC336" s="3094"/>
      <c r="AD336" s="3094"/>
      <c r="AE336" s="3094"/>
      <c r="AF336" s="3094"/>
      <c r="AG336" s="3094"/>
      <c r="AH336" s="3094"/>
      <c r="AI336" s="3094"/>
      <c r="AJ336" s="3094"/>
      <c r="AK336" s="3094"/>
      <c r="AL336" s="3094"/>
      <c r="AM336" s="3094"/>
      <c r="AN336" s="3094"/>
      <c r="AO336" s="3094"/>
      <c r="AP336" s="3094"/>
      <c r="AQ336" s="3094"/>
      <c r="AR336" s="3560"/>
      <c r="AS336" s="3560"/>
      <c r="AT336" s="3560"/>
      <c r="AU336" s="3094"/>
      <c r="AV336" s="3094"/>
      <c r="AW336" s="3094"/>
      <c r="AX336" s="3094"/>
      <c r="AY336" s="3094"/>
      <c r="AZ336" s="3094"/>
      <c r="BA336" s="3094"/>
      <c r="BB336" s="3094"/>
      <c r="BC336" s="3094"/>
      <c r="BD336" s="3094"/>
      <c r="BE336" s="3094"/>
      <c r="BF336" s="3094"/>
      <c r="BG336" s="3094"/>
      <c r="BH336" s="3094"/>
      <c r="BI336" s="3094"/>
      <c r="BJ336" s="3094"/>
      <c r="BK336" s="3094"/>
      <c r="BL336" s="3094"/>
      <c r="BM336" s="3094"/>
      <c r="BN336" s="3094"/>
    </row>
    <row r="337" spans="1:66" ht="11.25" customHeight="1">
      <c r="A337" s="3559"/>
      <c r="B337" s="3094"/>
      <c r="C337" s="3094"/>
      <c r="D337" s="3094"/>
      <c r="E337" s="3094"/>
      <c r="F337" s="3094"/>
      <c r="G337" s="3094"/>
      <c r="H337" s="3094"/>
      <c r="I337" s="3094"/>
      <c r="J337" s="3094"/>
      <c r="K337" s="3560"/>
      <c r="L337" s="3560"/>
      <c r="M337" s="3560"/>
      <c r="N337" s="3094"/>
      <c r="O337" s="3094"/>
      <c r="P337" s="3094"/>
      <c r="Q337" s="3094"/>
      <c r="R337" s="3094"/>
      <c r="S337" s="3094"/>
      <c r="T337" s="3094"/>
      <c r="U337" s="3094"/>
      <c r="V337" s="3094"/>
      <c r="W337" s="3094"/>
      <c r="X337" s="3094"/>
      <c r="Y337" s="3094"/>
      <c r="Z337" s="3094"/>
      <c r="AA337" s="3094"/>
      <c r="AB337" s="3094"/>
      <c r="AC337" s="3094"/>
      <c r="AD337" s="3094"/>
      <c r="AE337" s="3094"/>
      <c r="AF337" s="3094"/>
      <c r="AG337" s="3094"/>
      <c r="AH337" s="3094"/>
      <c r="AI337" s="3094"/>
      <c r="AJ337" s="3094"/>
      <c r="AK337" s="3094"/>
      <c r="AL337" s="3094"/>
      <c r="AM337" s="3094"/>
      <c r="AN337" s="3094"/>
      <c r="AO337" s="3094"/>
      <c r="AP337" s="3094"/>
      <c r="AQ337" s="3094"/>
      <c r="AR337" s="3560"/>
      <c r="AS337" s="3560"/>
      <c r="AT337" s="3560"/>
      <c r="AU337" s="3094"/>
      <c r="AV337" s="3094"/>
      <c r="AW337" s="3094"/>
      <c r="AX337" s="3094"/>
      <c r="AY337" s="3094"/>
      <c r="AZ337" s="3094"/>
      <c r="BA337" s="3094"/>
      <c r="BB337" s="3094"/>
      <c r="BC337" s="3094"/>
      <c r="BD337" s="3094"/>
      <c r="BE337" s="3094"/>
      <c r="BF337" s="3094"/>
      <c r="BG337" s="3094"/>
      <c r="BH337" s="3094"/>
      <c r="BI337" s="3094"/>
      <c r="BJ337" s="3094"/>
      <c r="BK337" s="3094"/>
      <c r="BL337" s="3094"/>
      <c r="BM337" s="3094"/>
      <c r="BN337" s="3094"/>
    </row>
    <row r="338" spans="1:66" ht="11.25" customHeight="1">
      <c r="A338" s="3559"/>
      <c r="B338" s="3094"/>
      <c r="C338" s="3094"/>
      <c r="D338" s="3094"/>
      <c r="E338" s="3094"/>
      <c r="F338" s="3094"/>
      <c r="G338" s="3094"/>
      <c r="H338" s="3094"/>
      <c r="I338" s="3094"/>
      <c r="J338" s="3094"/>
      <c r="K338" s="3560"/>
      <c r="L338" s="3560"/>
      <c r="M338" s="3560"/>
      <c r="N338" s="3094"/>
      <c r="O338" s="3094"/>
      <c r="P338" s="3094"/>
      <c r="Q338" s="3094"/>
      <c r="R338" s="3094"/>
      <c r="S338" s="3094"/>
      <c r="T338" s="3094"/>
      <c r="U338" s="3094"/>
      <c r="V338" s="3094"/>
      <c r="W338" s="3094"/>
      <c r="X338" s="3094"/>
      <c r="Y338" s="3094"/>
      <c r="Z338" s="3094"/>
      <c r="AA338" s="3094"/>
      <c r="AB338" s="3094"/>
      <c r="AC338" s="3094"/>
      <c r="AD338" s="3094"/>
      <c r="AE338" s="3094"/>
      <c r="AF338" s="3094"/>
      <c r="AG338" s="3094"/>
      <c r="AH338" s="3094"/>
      <c r="AI338" s="3094"/>
      <c r="AJ338" s="3094"/>
      <c r="AK338" s="3094"/>
      <c r="AL338" s="3094"/>
      <c r="AM338" s="3094"/>
      <c r="AN338" s="3094"/>
      <c r="AO338" s="3094"/>
      <c r="AP338" s="3094"/>
      <c r="AQ338" s="3094"/>
      <c r="AR338" s="3560"/>
      <c r="AS338" s="3560"/>
      <c r="AT338" s="3560"/>
      <c r="AU338" s="3094"/>
      <c r="AV338" s="3094"/>
      <c r="AW338" s="3094"/>
      <c r="AX338" s="3094"/>
      <c r="AY338" s="3094"/>
      <c r="AZ338" s="3094"/>
      <c r="BA338" s="3094"/>
      <c r="BB338" s="3094"/>
      <c r="BC338" s="3094"/>
      <c r="BD338" s="3094"/>
      <c r="BE338" s="3094"/>
      <c r="BF338" s="3094"/>
      <c r="BG338" s="3094"/>
      <c r="BH338" s="3094"/>
      <c r="BI338" s="3094"/>
      <c r="BJ338" s="3094"/>
      <c r="BK338" s="3094"/>
      <c r="BL338" s="3094"/>
      <c r="BM338" s="3094"/>
      <c r="BN338" s="3094"/>
    </row>
    <row r="339" spans="1:66" ht="11.25" customHeight="1">
      <c r="A339" s="3559"/>
      <c r="B339" s="3094"/>
      <c r="C339" s="3094"/>
      <c r="D339" s="3094"/>
      <c r="E339" s="3094"/>
      <c r="F339" s="3094"/>
      <c r="G339" s="3094"/>
      <c r="H339" s="3094"/>
      <c r="I339" s="3094"/>
      <c r="J339" s="3094"/>
      <c r="K339" s="3560"/>
      <c r="L339" s="3560"/>
      <c r="M339" s="3560"/>
      <c r="N339" s="3094"/>
      <c r="O339" s="3094"/>
      <c r="P339" s="3094"/>
      <c r="Q339" s="3094"/>
      <c r="R339" s="3094"/>
      <c r="S339" s="3094"/>
      <c r="T339" s="3094"/>
      <c r="U339" s="3094"/>
      <c r="V339" s="3094"/>
      <c r="W339" s="3094"/>
      <c r="X339" s="3094"/>
      <c r="Y339" s="3094"/>
      <c r="Z339" s="3094"/>
      <c r="AA339" s="3094"/>
      <c r="AB339" s="3094"/>
      <c r="AC339" s="3094"/>
      <c r="AD339" s="3094"/>
      <c r="AE339" s="3094"/>
      <c r="AF339" s="3094"/>
      <c r="AG339" s="3094"/>
      <c r="AH339" s="3094"/>
      <c r="AI339" s="3094"/>
      <c r="AJ339" s="3094"/>
      <c r="AK339" s="3094"/>
      <c r="AL339" s="3094"/>
      <c r="AM339" s="3094"/>
      <c r="AN339" s="3094"/>
      <c r="AO339" s="3094"/>
      <c r="AP339" s="3094"/>
      <c r="AQ339" s="3094"/>
      <c r="AR339" s="3560"/>
      <c r="AS339" s="3560"/>
      <c r="AT339" s="3560"/>
      <c r="AU339" s="3094"/>
      <c r="AV339" s="3094"/>
      <c r="AW339" s="3094"/>
      <c r="AX339" s="3094"/>
      <c r="AY339" s="3094"/>
      <c r="AZ339" s="3094"/>
      <c r="BA339" s="3094"/>
      <c r="BB339" s="3094"/>
      <c r="BC339" s="3094"/>
      <c r="BD339" s="3094"/>
      <c r="BE339" s="3094"/>
      <c r="BF339" s="3094"/>
      <c r="BG339" s="3094"/>
      <c r="BH339" s="3094"/>
      <c r="BI339" s="3094"/>
      <c r="BJ339" s="3094"/>
      <c r="BK339" s="3094"/>
      <c r="BL339" s="3094"/>
      <c r="BM339" s="3094"/>
      <c r="BN339" s="3094"/>
    </row>
    <row r="340" spans="1:66" ht="11.25" customHeight="1">
      <c r="A340" s="3559"/>
      <c r="B340" s="3094"/>
      <c r="C340" s="3094"/>
      <c r="D340" s="3094"/>
      <c r="E340" s="3094"/>
      <c r="F340" s="3094"/>
      <c r="G340" s="3094"/>
      <c r="H340" s="3094"/>
      <c r="I340" s="3094"/>
      <c r="J340" s="3094"/>
      <c r="K340" s="3560"/>
      <c r="L340" s="3560"/>
      <c r="M340" s="3560"/>
      <c r="N340" s="3094"/>
      <c r="O340" s="3094"/>
      <c r="P340" s="3094"/>
      <c r="Q340" s="3094"/>
      <c r="R340" s="3094"/>
      <c r="S340" s="3094"/>
      <c r="T340" s="3094"/>
      <c r="U340" s="3094"/>
      <c r="V340" s="3094"/>
      <c r="W340" s="3094"/>
      <c r="X340" s="3094"/>
      <c r="Y340" s="3094"/>
      <c r="Z340" s="3094"/>
      <c r="AA340" s="3094"/>
      <c r="AB340" s="3094"/>
      <c r="AC340" s="3094"/>
      <c r="AD340" s="3094"/>
      <c r="AE340" s="3094"/>
      <c r="AF340" s="3094"/>
      <c r="AG340" s="3094"/>
      <c r="AH340" s="3094"/>
      <c r="AI340" s="3094"/>
      <c r="AJ340" s="3094"/>
      <c r="AK340" s="3094"/>
      <c r="AL340" s="3094"/>
      <c r="AM340" s="3094"/>
      <c r="AN340" s="3094"/>
      <c r="AO340" s="3094"/>
      <c r="AP340" s="3094"/>
      <c r="AQ340" s="3094"/>
      <c r="AR340" s="3560"/>
      <c r="AS340" s="3560"/>
      <c r="AT340" s="3560"/>
      <c r="AU340" s="3094"/>
      <c r="AV340" s="3094"/>
      <c r="AW340" s="3094"/>
      <c r="AX340" s="3094"/>
      <c r="AY340" s="3094"/>
      <c r="AZ340" s="3094"/>
      <c r="BA340" s="3094"/>
      <c r="BB340" s="3094"/>
      <c r="BC340" s="3094"/>
      <c r="BD340" s="3094"/>
      <c r="BE340" s="3094"/>
      <c r="BF340" s="3094"/>
      <c r="BG340" s="3094"/>
      <c r="BH340" s="3094"/>
      <c r="BI340" s="3094"/>
      <c r="BJ340" s="3094"/>
      <c r="BK340" s="3094"/>
      <c r="BL340" s="3094"/>
      <c r="BM340" s="3094"/>
      <c r="BN340" s="3094"/>
    </row>
    <row r="341" spans="1:66" ht="11.25" customHeight="1">
      <c r="A341" s="3559"/>
      <c r="B341" s="3094"/>
      <c r="C341" s="3094"/>
      <c r="D341" s="3094"/>
      <c r="E341" s="3094"/>
      <c r="F341" s="3094"/>
      <c r="G341" s="3094"/>
      <c r="H341" s="3094"/>
      <c r="I341" s="3094"/>
      <c r="J341" s="3094"/>
      <c r="K341" s="3560"/>
      <c r="L341" s="3560"/>
      <c r="M341" s="3560"/>
      <c r="N341" s="3094"/>
      <c r="O341" s="3094"/>
      <c r="P341" s="3094"/>
      <c r="Q341" s="3094"/>
      <c r="R341" s="3094"/>
      <c r="S341" s="3094"/>
      <c r="T341" s="3094"/>
      <c r="U341" s="3094"/>
      <c r="V341" s="3094"/>
      <c r="W341" s="3094"/>
      <c r="X341" s="3094"/>
      <c r="Y341" s="3094"/>
      <c r="Z341" s="3094"/>
      <c r="AA341" s="3094"/>
      <c r="AB341" s="3094"/>
      <c r="AC341" s="3094"/>
      <c r="AD341" s="3094"/>
      <c r="AE341" s="3094"/>
      <c r="AF341" s="3094"/>
      <c r="AG341" s="3094"/>
      <c r="AH341" s="3094"/>
      <c r="AI341" s="3094"/>
      <c r="AJ341" s="3094"/>
      <c r="AK341" s="3094"/>
      <c r="AL341" s="3094"/>
      <c r="AM341" s="3094"/>
      <c r="AN341" s="3094"/>
      <c r="AO341" s="3094"/>
      <c r="AP341" s="3094"/>
      <c r="AQ341" s="3094"/>
      <c r="AR341" s="3560"/>
      <c r="AS341" s="3560"/>
      <c r="AT341" s="3560"/>
      <c r="AU341" s="3094"/>
      <c r="AV341" s="3094"/>
      <c r="AW341" s="3094"/>
      <c r="AX341" s="3094"/>
      <c r="AY341" s="3094"/>
      <c r="AZ341" s="3094"/>
      <c r="BA341" s="3094"/>
      <c r="BB341" s="3094"/>
      <c r="BC341" s="3094"/>
      <c r="BD341" s="3094"/>
      <c r="BE341" s="3094"/>
      <c r="BF341" s="3094"/>
      <c r="BG341" s="3094"/>
      <c r="BH341" s="3094"/>
      <c r="BI341" s="3094"/>
      <c r="BJ341" s="3094"/>
      <c r="BK341" s="3094"/>
      <c r="BL341" s="3094"/>
      <c r="BM341" s="3094"/>
      <c r="BN341" s="3094"/>
    </row>
    <row r="342" spans="1:66" ht="11.25" customHeight="1">
      <c r="A342" s="3559"/>
      <c r="B342" s="3094"/>
      <c r="C342" s="3094"/>
      <c r="D342" s="3094"/>
      <c r="E342" s="3094"/>
      <c r="F342" s="3094"/>
      <c r="G342" s="3094"/>
      <c r="H342" s="3094"/>
      <c r="I342" s="3094"/>
      <c r="J342" s="3094"/>
      <c r="K342" s="3560"/>
      <c r="L342" s="3560"/>
      <c r="M342" s="3560"/>
      <c r="N342" s="3094"/>
      <c r="O342" s="3094"/>
      <c r="P342" s="3094"/>
      <c r="Q342" s="3094"/>
      <c r="R342" s="3094"/>
      <c r="S342" s="3094"/>
      <c r="T342" s="3094"/>
      <c r="U342" s="3094"/>
      <c r="V342" s="3094"/>
      <c r="W342" s="3094"/>
      <c r="X342" s="3094"/>
      <c r="Y342" s="3094"/>
      <c r="Z342" s="3094"/>
      <c r="AA342" s="3094"/>
      <c r="AB342" s="3094"/>
      <c r="AC342" s="3094"/>
      <c r="AD342" s="3094"/>
      <c r="AE342" s="3094"/>
      <c r="AF342" s="3094"/>
      <c r="AG342" s="3094"/>
      <c r="AH342" s="3094"/>
      <c r="AI342" s="3094"/>
      <c r="AJ342" s="3094"/>
      <c r="AK342" s="3094"/>
      <c r="AL342" s="3094"/>
      <c r="AM342" s="3094"/>
      <c r="AN342" s="3094"/>
      <c r="AO342" s="3094"/>
      <c r="AP342" s="3094"/>
      <c r="AQ342" s="3094"/>
      <c r="AR342" s="3560"/>
      <c r="AS342" s="3560"/>
      <c r="AT342" s="3560"/>
      <c r="AU342" s="3094"/>
      <c r="AV342" s="3094"/>
      <c r="AW342" s="3094"/>
      <c r="AX342" s="3094"/>
      <c r="AY342" s="3094"/>
      <c r="AZ342" s="3094"/>
      <c r="BA342" s="3094"/>
      <c r="BB342" s="3094"/>
      <c r="BC342" s="3094"/>
      <c r="BD342" s="3094"/>
      <c r="BE342" s="3094"/>
      <c r="BF342" s="3094"/>
      <c r="BG342" s="3094"/>
      <c r="BH342" s="3094"/>
      <c r="BI342" s="3094"/>
      <c r="BJ342" s="3094"/>
      <c r="BK342" s="3094"/>
      <c r="BL342" s="3094"/>
      <c r="BM342" s="3094"/>
      <c r="BN342" s="3094"/>
    </row>
    <row r="343" spans="1:66" ht="11.25" customHeight="1">
      <c r="A343" s="3559"/>
      <c r="B343" s="3094"/>
      <c r="C343" s="3094"/>
      <c r="D343" s="3094"/>
      <c r="E343" s="3094"/>
      <c r="F343" s="3094"/>
      <c r="G343" s="3094"/>
      <c r="H343" s="3094"/>
      <c r="I343" s="3094"/>
      <c r="J343" s="3094"/>
      <c r="K343" s="3560"/>
      <c r="L343" s="3560"/>
      <c r="M343" s="3560"/>
      <c r="N343" s="3094"/>
      <c r="O343" s="3094"/>
      <c r="P343" s="3094"/>
      <c r="Q343" s="3094"/>
      <c r="R343" s="3094"/>
      <c r="S343" s="3094"/>
      <c r="T343" s="3094"/>
      <c r="U343" s="3094"/>
      <c r="V343" s="3094"/>
      <c r="W343" s="3094"/>
      <c r="X343" s="3094"/>
      <c r="Y343" s="3094"/>
      <c r="Z343" s="3094"/>
      <c r="AA343" s="3094"/>
      <c r="AB343" s="3094"/>
      <c r="AC343" s="3094"/>
      <c r="AD343" s="3094"/>
      <c r="AE343" s="3094"/>
      <c r="AF343" s="3094"/>
      <c r="AG343" s="3094"/>
      <c r="AH343" s="3094"/>
      <c r="AI343" s="3094"/>
      <c r="AJ343" s="3094"/>
      <c r="AK343" s="3094"/>
      <c r="AL343" s="3094"/>
      <c r="AM343" s="3094"/>
      <c r="AN343" s="3094"/>
      <c r="AO343" s="3094"/>
      <c r="AP343" s="3094"/>
      <c r="AQ343" s="3094"/>
      <c r="AR343" s="3560"/>
      <c r="AS343" s="3560"/>
      <c r="AT343" s="3560"/>
      <c r="AU343" s="3094"/>
      <c r="AV343" s="3094"/>
      <c r="AW343" s="3094"/>
      <c r="AX343" s="3094"/>
      <c r="AY343" s="3094"/>
      <c r="AZ343" s="3094"/>
      <c r="BA343" s="3094"/>
      <c r="BB343" s="3094"/>
      <c r="BC343" s="3094"/>
      <c r="BD343" s="3094"/>
      <c r="BE343" s="3094"/>
      <c r="BF343" s="3094"/>
      <c r="BG343" s="3094"/>
      <c r="BH343" s="3094"/>
      <c r="BI343" s="3094"/>
      <c r="BJ343" s="3094"/>
      <c r="BK343" s="3094"/>
      <c r="BL343" s="3094"/>
      <c r="BM343" s="3094"/>
      <c r="BN343" s="3094"/>
    </row>
    <row r="344" spans="1:66" ht="11.25" customHeight="1">
      <c r="A344" s="3559"/>
      <c r="B344" s="3094"/>
      <c r="C344" s="3094"/>
      <c r="D344" s="3094"/>
      <c r="E344" s="3094"/>
      <c r="F344" s="3094"/>
      <c r="G344" s="3094"/>
      <c r="H344" s="3094"/>
      <c r="I344" s="3094"/>
      <c r="J344" s="3094"/>
      <c r="K344" s="3560"/>
      <c r="L344" s="3560"/>
      <c r="M344" s="3560"/>
      <c r="N344" s="3094"/>
      <c r="O344" s="3094"/>
      <c r="P344" s="3094"/>
      <c r="Q344" s="3094"/>
      <c r="R344" s="3094"/>
      <c r="S344" s="3094"/>
      <c r="T344" s="3094"/>
      <c r="U344" s="3094"/>
      <c r="V344" s="3094"/>
      <c r="W344" s="3094"/>
      <c r="X344" s="3094"/>
      <c r="Y344" s="3094"/>
      <c r="Z344" s="3094"/>
      <c r="AA344" s="3094"/>
      <c r="AB344" s="3094"/>
      <c r="AC344" s="3094"/>
      <c r="AD344" s="3094"/>
      <c r="AE344" s="3094"/>
      <c r="AF344" s="3094"/>
      <c r="AG344" s="3094"/>
      <c r="AH344" s="3094"/>
      <c r="AI344" s="3094"/>
      <c r="AJ344" s="3094"/>
      <c r="AK344" s="3094"/>
      <c r="AL344" s="3094"/>
      <c r="AM344" s="3094"/>
      <c r="AN344" s="3094"/>
      <c r="AO344" s="3094"/>
      <c r="AP344" s="3094"/>
      <c r="AQ344" s="3094"/>
      <c r="AR344" s="3560"/>
      <c r="AS344" s="3560"/>
      <c r="AT344" s="3560"/>
      <c r="AU344" s="3094"/>
      <c r="AV344" s="3094"/>
      <c r="AW344" s="3094"/>
      <c r="AX344" s="3094"/>
      <c r="AY344" s="3094"/>
      <c r="AZ344" s="3094"/>
      <c r="BA344" s="3094"/>
      <c r="BB344" s="3094"/>
      <c r="BC344" s="3094"/>
      <c r="BD344" s="3094"/>
      <c r="BE344" s="3094"/>
      <c r="BF344" s="3094"/>
      <c r="BG344" s="3094"/>
      <c r="BH344" s="3094"/>
      <c r="BI344" s="3094"/>
      <c r="BJ344" s="3094"/>
      <c r="BK344" s="3094"/>
      <c r="BL344" s="3094"/>
      <c r="BM344" s="3094"/>
      <c r="BN344" s="3094"/>
    </row>
    <row r="345" spans="1:66" ht="11.25" customHeight="1">
      <c r="A345" s="3559"/>
      <c r="B345" s="3094"/>
      <c r="C345" s="3094"/>
      <c r="D345" s="3094"/>
      <c r="E345" s="3094"/>
      <c r="F345" s="3094"/>
      <c r="G345" s="3094"/>
      <c r="H345" s="3094"/>
      <c r="I345" s="3094"/>
      <c r="J345" s="3094"/>
      <c r="K345" s="3560"/>
      <c r="L345" s="3560"/>
      <c r="M345" s="3560"/>
      <c r="N345" s="3094"/>
      <c r="O345" s="3094"/>
      <c r="P345" s="3094"/>
      <c r="Q345" s="3094"/>
      <c r="R345" s="3094"/>
      <c r="S345" s="3094"/>
      <c r="T345" s="3094"/>
      <c r="U345" s="3094"/>
      <c r="V345" s="3094"/>
      <c r="W345" s="3094"/>
      <c r="X345" s="3094"/>
      <c r="Y345" s="3094"/>
      <c r="Z345" s="3094"/>
      <c r="AA345" s="3094"/>
      <c r="AB345" s="3094"/>
      <c r="AC345" s="3094"/>
      <c r="AD345" s="3094"/>
      <c r="AE345" s="3094"/>
      <c r="AF345" s="3094"/>
      <c r="AG345" s="3094"/>
      <c r="AH345" s="3094"/>
      <c r="AI345" s="3094"/>
      <c r="AJ345" s="3094"/>
      <c r="AK345" s="3094"/>
      <c r="AL345" s="3094"/>
      <c r="AM345" s="3094"/>
      <c r="AN345" s="3094"/>
      <c r="AO345" s="3094"/>
      <c r="AP345" s="3094"/>
      <c r="AQ345" s="3094"/>
      <c r="AR345" s="3560"/>
      <c r="AS345" s="3560"/>
      <c r="AT345" s="3560"/>
      <c r="AU345" s="3094"/>
      <c r="AV345" s="3094"/>
      <c r="AW345" s="3094"/>
      <c r="AX345" s="3094"/>
      <c r="AY345" s="3094"/>
      <c r="AZ345" s="3094"/>
      <c r="BA345" s="3094"/>
      <c r="BB345" s="3094"/>
      <c r="BC345" s="3094"/>
      <c r="BD345" s="3094"/>
      <c r="BE345" s="3094"/>
      <c r="BF345" s="3094"/>
      <c r="BG345" s="3094"/>
      <c r="BH345" s="3094"/>
      <c r="BI345" s="3094"/>
      <c r="BJ345" s="3094"/>
      <c r="BK345" s="3094"/>
      <c r="BL345" s="3094"/>
      <c r="BM345" s="3094"/>
      <c r="BN345" s="3094"/>
    </row>
    <row r="346" spans="1:66" ht="11.25" customHeight="1">
      <c r="A346" s="3559"/>
      <c r="B346" s="3094"/>
      <c r="C346" s="3094"/>
      <c r="D346" s="3094"/>
      <c r="E346" s="3094"/>
      <c r="F346" s="3094"/>
      <c r="G346" s="3094"/>
      <c r="H346" s="3094"/>
      <c r="I346" s="3094"/>
      <c r="J346" s="3094"/>
      <c r="K346" s="3560"/>
      <c r="L346" s="3560"/>
      <c r="M346" s="3560"/>
      <c r="N346" s="3094"/>
      <c r="O346" s="3094"/>
      <c r="P346" s="3094"/>
      <c r="Q346" s="3094"/>
      <c r="R346" s="3094"/>
      <c r="S346" s="3094"/>
      <c r="T346" s="3094"/>
      <c r="U346" s="3094"/>
      <c r="V346" s="3094"/>
      <c r="W346" s="3094"/>
      <c r="X346" s="3094"/>
      <c r="Y346" s="3094"/>
      <c r="Z346" s="3094"/>
      <c r="AA346" s="3094"/>
      <c r="AB346" s="3094"/>
      <c r="AC346" s="3094"/>
      <c r="AD346" s="3094"/>
      <c r="AE346" s="3094"/>
      <c r="AF346" s="3094"/>
      <c r="AG346" s="3094"/>
      <c r="AH346" s="3094"/>
      <c r="AI346" s="3094"/>
      <c r="AJ346" s="3094"/>
      <c r="AK346" s="3094"/>
      <c r="AL346" s="3094"/>
      <c r="AM346" s="3094"/>
      <c r="AN346" s="3094"/>
      <c r="AO346" s="3094"/>
      <c r="AP346" s="3094"/>
      <c r="AQ346" s="3094"/>
      <c r="AR346" s="3560"/>
      <c r="AS346" s="3560"/>
      <c r="AT346" s="3560"/>
      <c r="AU346" s="3094"/>
      <c r="AV346" s="3094"/>
      <c r="AW346" s="3094"/>
      <c r="AX346" s="3094"/>
      <c r="AY346" s="3094"/>
      <c r="AZ346" s="3094"/>
      <c r="BA346" s="3094"/>
      <c r="BB346" s="3094"/>
      <c r="BC346" s="3094"/>
      <c r="BD346" s="3094"/>
      <c r="BE346" s="3094"/>
      <c r="BF346" s="3094"/>
      <c r="BG346" s="3094"/>
      <c r="BH346" s="3094"/>
      <c r="BI346" s="3094"/>
      <c r="BJ346" s="3094"/>
      <c r="BK346" s="3094"/>
      <c r="BL346" s="3094"/>
      <c r="BM346" s="3094"/>
      <c r="BN346" s="3094"/>
    </row>
    <row r="347" spans="1:66" ht="11.25" customHeight="1">
      <c r="A347" s="3559"/>
      <c r="B347" s="3094"/>
      <c r="C347" s="3094"/>
      <c r="D347" s="3094"/>
      <c r="E347" s="3094"/>
      <c r="F347" s="3094"/>
      <c r="G347" s="3094"/>
      <c r="H347" s="3094"/>
      <c r="I347" s="3094"/>
      <c r="J347" s="3094"/>
      <c r="K347" s="3560"/>
      <c r="L347" s="3560"/>
      <c r="M347" s="3560"/>
      <c r="N347" s="3094"/>
      <c r="O347" s="3094"/>
      <c r="P347" s="3094"/>
      <c r="Q347" s="3094"/>
      <c r="R347" s="3094"/>
      <c r="S347" s="3094"/>
      <c r="T347" s="3094"/>
      <c r="U347" s="3094"/>
      <c r="V347" s="3094"/>
      <c r="W347" s="3094"/>
      <c r="X347" s="3094"/>
      <c r="Y347" s="3094"/>
      <c r="Z347" s="3094"/>
      <c r="AA347" s="3094"/>
      <c r="AB347" s="3094"/>
      <c r="AC347" s="3094"/>
      <c r="AD347" s="3094"/>
      <c r="AE347" s="3094"/>
      <c r="AF347" s="3094"/>
      <c r="AG347" s="3094"/>
      <c r="AH347" s="3094"/>
      <c r="AI347" s="3094"/>
      <c r="AJ347" s="3094"/>
      <c r="AK347" s="3094"/>
      <c r="AL347" s="3094"/>
      <c r="AM347" s="3094"/>
      <c r="AN347" s="3094"/>
      <c r="AO347" s="3094"/>
      <c r="AP347" s="3094"/>
      <c r="AQ347" s="3094"/>
      <c r="AR347" s="3560"/>
      <c r="AS347" s="3560"/>
      <c r="AT347" s="3560"/>
      <c r="AU347" s="3094"/>
      <c r="AV347" s="3094"/>
      <c r="AW347" s="3094"/>
      <c r="AX347" s="3094"/>
      <c r="AY347" s="3094"/>
      <c r="AZ347" s="3094"/>
      <c r="BA347" s="3094"/>
      <c r="BB347" s="3094"/>
      <c r="BC347" s="3094"/>
      <c r="BD347" s="3094"/>
      <c r="BE347" s="3094"/>
      <c r="BF347" s="3094"/>
      <c r="BG347" s="3094"/>
      <c r="BH347" s="3094"/>
      <c r="BI347" s="3094"/>
      <c r="BJ347" s="3094"/>
      <c r="BK347" s="3094"/>
      <c r="BL347" s="3094"/>
      <c r="BM347" s="3094"/>
      <c r="BN347" s="3094"/>
    </row>
    <row r="348" spans="1:66" ht="11.25" customHeight="1">
      <c r="A348" s="3559"/>
      <c r="B348" s="3094"/>
      <c r="C348" s="3094"/>
      <c r="D348" s="3094"/>
      <c r="E348" s="3094"/>
      <c r="F348" s="3094"/>
      <c r="G348" s="3094"/>
      <c r="H348" s="3094"/>
      <c r="I348" s="3094"/>
      <c r="J348" s="3094"/>
      <c r="K348" s="3560"/>
      <c r="L348" s="3560"/>
      <c r="M348" s="3560"/>
      <c r="N348" s="3094"/>
      <c r="O348" s="3094"/>
      <c r="P348" s="3094"/>
      <c r="Q348" s="3094"/>
      <c r="R348" s="3094"/>
      <c r="S348" s="3094"/>
      <c r="T348" s="3094"/>
      <c r="U348" s="3094"/>
      <c r="V348" s="3094"/>
      <c r="W348" s="3094"/>
      <c r="X348" s="3094"/>
      <c r="Y348" s="3094"/>
      <c r="Z348" s="3094"/>
      <c r="AA348" s="3094"/>
      <c r="AB348" s="3094"/>
      <c r="AC348" s="3094"/>
      <c r="AD348" s="3094"/>
      <c r="AE348" s="3094"/>
      <c r="AF348" s="3094"/>
      <c r="AG348" s="3094"/>
      <c r="AH348" s="3094"/>
      <c r="AI348" s="3094"/>
      <c r="AJ348" s="3094"/>
      <c r="AK348" s="3094"/>
      <c r="AL348" s="3094"/>
      <c r="AM348" s="3094"/>
      <c r="AN348" s="3094"/>
      <c r="AO348" s="3094"/>
      <c r="AP348" s="3094"/>
      <c r="AQ348" s="3094"/>
      <c r="AR348" s="3560"/>
      <c r="AS348" s="3560"/>
      <c r="AT348" s="3560"/>
      <c r="AU348" s="3094"/>
      <c r="AV348" s="3094"/>
      <c r="AW348" s="3094"/>
      <c r="AX348" s="3094"/>
      <c r="AY348" s="3094"/>
      <c r="AZ348" s="3094"/>
      <c r="BA348" s="3094"/>
      <c r="BB348" s="3094"/>
      <c r="BC348" s="3094"/>
      <c r="BD348" s="3094"/>
      <c r="BE348" s="3094"/>
      <c r="BF348" s="3094"/>
      <c r="BG348" s="3094"/>
      <c r="BH348" s="3094"/>
      <c r="BI348" s="3094"/>
      <c r="BJ348" s="3094"/>
      <c r="BK348" s="3094"/>
      <c r="BL348" s="3094"/>
      <c r="BM348" s="3094"/>
      <c r="BN348" s="3094"/>
    </row>
    <row r="349" spans="1:66" ht="11.25" customHeight="1">
      <c r="A349" s="3559"/>
      <c r="B349" s="3094"/>
      <c r="C349" s="3094"/>
      <c r="D349" s="3094"/>
      <c r="E349" s="3094"/>
      <c r="F349" s="3094"/>
      <c r="G349" s="3094"/>
      <c r="H349" s="3094"/>
      <c r="I349" s="3094"/>
      <c r="J349" s="3094"/>
      <c r="K349" s="3560"/>
      <c r="L349" s="3560"/>
      <c r="M349" s="3560"/>
      <c r="N349" s="3094"/>
      <c r="O349" s="3094"/>
      <c r="P349" s="3094"/>
      <c r="Q349" s="3094"/>
      <c r="R349" s="3094"/>
      <c r="S349" s="3094"/>
      <c r="T349" s="3094"/>
      <c r="U349" s="3094"/>
      <c r="V349" s="3094"/>
      <c r="W349" s="3094"/>
      <c r="X349" s="3094"/>
      <c r="Y349" s="3094"/>
      <c r="Z349" s="3094"/>
      <c r="AA349" s="3094"/>
      <c r="AB349" s="3094"/>
      <c r="AC349" s="3094"/>
      <c r="AD349" s="3094"/>
      <c r="AE349" s="3094"/>
      <c r="AF349" s="3094"/>
      <c r="AG349" s="3094"/>
      <c r="AH349" s="3094"/>
      <c r="AI349" s="3094"/>
      <c r="AJ349" s="3094"/>
      <c r="AK349" s="3094"/>
      <c r="AL349" s="3094"/>
      <c r="AM349" s="3094"/>
      <c r="AN349" s="3094"/>
      <c r="AO349" s="3094"/>
      <c r="AP349" s="3094"/>
      <c r="AQ349" s="3094"/>
      <c r="AR349" s="3560"/>
      <c r="AS349" s="3560"/>
      <c r="AT349" s="3560"/>
      <c r="AU349" s="3094"/>
      <c r="AV349" s="3094"/>
      <c r="AW349" s="3094"/>
      <c r="AX349" s="3094"/>
      <c r="AY349" s="3094"/>
      <c r="AZ349" s="3094"/>
      <c r="BA349" s="3094"/>
      <c r="BB349" s="3094"/>
      <c r="BC349" s="3094"/>
      <c r="BD349" s="3094"/>
      <c r="BE349" s="3094"/>
      <c r="BF349" s="3094"/>
      <c r="BG349" s="3094"/>
      <c r="BH349" s="3094"/>
      <c r="BI349" s="3094"/>
      <c r="BJ349" s="3094"/>
      <c r="BK349" s="3094"/>
      <c r="BL349" s="3094"/>
      <c r="BM349" s="3094"/>
      <c r="BN349" s="3094"/>
    </row>
    <row r="350" spans="1:66" ht="11.25" customHeight="1">
      <c r="A350" s="3559"/>
      <c r="B350" s="3094"/>
      <c r="C350" s="3094"/>
      <c r="D350" s="3094"/>
      <c r="E350" s="3094"/>
      <c r="F350" s="3094"/>
      <c r="G350" s="3094"/>
      <c r="H350" s="3094"/>
      <c r="I350" s="3094"/>
      <c r="J350" s="3094"/>
      <c r="K350" s="3560"/>
      <c r="L350" s="3560"/>
      <c r="M350" s="3560"/>
      <c r="N350" s="3094"/>
      <c r="O350" s="3094"/>
      <c r="P350" s="3094"/>
      <c r="Q350" s="3094"/>
      <c r="R350" s="3094"/>
      <c r="S350" s="3094"/>
      <c r="T350" s="3094"/>
      <c r="U350" s="3094"/>
      <c r="V350" s="3094"/>
      <c r="W350" s="3094"/>
      <c r="X350" s="3094"/>
      <c r="Y350" s="3094"/>
      <c r="Z350" s="3094"/>
      <c r="AA350" s="3094"/>
      <c r="AB350" s="3094"/>
      <c r="AC350" s="3094"/>
      <c r="AD350" s="3094"/>
      <c r="AE350" s="3094"/>
      <c r="AF350" s="3094"/>
      <c r="AG350" s="3094"/>
      <c r="AH350" s="3094"/>
      <c r="AI350" s="3094"/>
      <c r="AJ350" s="3094"/>
      <c r="AK350" s="3094"/>
      <c r="AL350" s="3094"/>
      <c r="AM350" s="3094"/>
      <c r="AN350" s="3094"/>
      <c r="AO350" s="3094"/>
      <c r="AP350" s="3094"/>
      <c r="AQ350" s="3094"/>
      <c r="AR350" s="3560"/>
      <c r="AS350" s="3560"/>
      <c r="AT350" s="3560"/>
      <c r="AU350" s="3094"/>
      <c r="AV350" s="3094"/>
      <c r="AW350" s="3094"/>
      <c r="AX350" s="3094"/>
      <c r="AY350" s="3094"/>
      <c r="AZ350" s="3094"/>
      <c r="BA350" s="3094"/>
      <c r="BB350" s="3094"/>
      <c r="BC350" s="3094"/>
      <c r="BD350" s="3094"/>
      <c r="BE350" s="3094"/>
      <c r="BF350" s="3094"/>
      <c r="BG350" s="3094"/>
      <c r="BH350" s="3094"/>
      <c r="BI350" s="3094"/>
      <c r="BJ350" s="3094"/>
      <c r="BK350" s="3094"/>
      <c r="BL350" s="3094"/>
      <c r="BM350" s="3094"/>
      <c r="BN350" s="3094"/>
    </row>
    <row r="351" spans="1:66" ht="11.25" customHeight="1">
      <c r="A351" s="3559"/>
      <c r="B351" s="3094"/>
      <c r="C351" s="3094"/>
      <c r="D351" s="3094"/>
      <c r="E351" s="3094"/>
      <c r="F351" s="3094"/>
      <c r="G351" s="3094"/>
      <c r="H351" s="3094"/>
      <c r="I351" s="3094"/>
      <c r="J351" s="3094"/>
      <c r="K351" s="3560"/>
      <c r="L351" s="3560"/>
      <c r="M351" s="3560"/>
      <c r="N351" s="3094"/>
      <c r="O351" s="3094"/>
      <c r="P351" s="3094"/>
      <c r="Q351" s="3094"/>
      <c r="R351" s="3094"/>
      <c r="S351" s="3094"/>
      <c r="T351" s="3094"/>
      <c r="U351" s="3094"/>
      <c r="V351" s="3094"/>
      <c r="W351" s="3094"/>
      <c r="X351" s="3094"/>
      <c r="Y351" s="3094"/>
      <c r="Z351" s="3094"/>
      <c r="AA351" s="3094"/>
      <c r="AB351" s="3094"/>
      <c r="AC351" s="3094"/>
      <c r="AD351" s="3094"/>
      <c r="AE351" s="3094"/>
      <c r="AF351" s="3094"/>
      <c r="AG351" s="3094"/>
      <c r="AH351" s="3094"/>
      <c r="AI351" s="3094"/>
      <c r="AJ351" s="3094"/>
      <c r="AK351" s="3094"/>
      <c r="AL351" s="3094"/>
      <c r="AM351" s="3094"/>
      <c r="AN351" s="3094"/>
      <c r="AO351" s="3094"/>
      <c r="AP351" s="3094"/>
      <c r="AQ351" s="3094"/>
      <c r="AR351" s="3560"/>
      <c r="AS351" s="3560"/>
      <c r="AT351" s="3560"/>
      <c r="AU351" s="3094"/>
      <c r="AV351" s="3094"/>
      <c r="AW351" s="3094"/>
      <c r="AX351" s="3094"/>
      <c r="AY351" s="3094"/>
      <c r="AZ351" s="3094"/>
      <c r="BA351" s="3094"/>
      <c r="BB351" s="3094"/>
      <c r="BC351" s="3094"/>
      <c r="BD351" s="3094"/>
      <c r="BE351" s="3094"/>
      <c r="BF351" s="3094"/>
      <c r="BG351" s="3094"/>
      <c r="BH351" s="3094"/>
      <c r="BI351" s="3094"/>
      <c r="BJ351" s="3094"/>
      <c r="BK351" s="3094"/>
      <c r="BL351" s="3094"/>
      <c r="BM351" s="3094"/>
      <c r="BN351" s="3094"/>
    </row>
    <row r="352" spans="1:66" ht="11.25" customHeight="1">
      <c r="A352" s="3559"/>
      <c r="B352" s="3094"/>
      <c r="C352" s="3094"/>
      <c r="D352" s="3094"/>
      <c r="E352" s="3094"/>
      <c r="F352" s="3094"/>
      <c r="G352" s="3094"/>
      <c r="H352" s="3094"/>
      <c r="I352" s="3094"/>
      <c r="J352" s="3094"/>
      <c r="K352" s="3560"/>
      <c r="L352" s="3560"/>
      <c r="M352" s="3560"/>
      <c r="N352" s="3094"/>
      <c r="O352" s="3094"/>
      <c r="P352" s="3094"/>
      <c r="Q352" s="3094"/>
      <c r="R352" s="3094"/>
      <c r="S352" s="3094"/>
      <c r="T352" s="3094"/>
      <c r="U352" s="3094"/>
      <c r="V352" s="3094"/>
      <c r="W352" s="3094"/>
      <c r="X352" s="3094"/>
      <c r="Y352" s="3094"/>
      <c r="Z352" s="3094"/>
      <c r="AA352" s="3094"/>
      <c r="AB352" s="3094"/>
      <c r="AC352" s="3094"/>
      <c r="AD352" s="3094"/>
      <c r="AE352" s="3094"/>
      <c r="AF352" s="3094"/>
      <c r="AG352" s="3094"/>
      <c r="AH352" s="3094"/>
      <c r="AI352" s="3094"/>
      <c r="AJ352" s="3094"/>
      <c r="AK352" s="3094"/>
      <c r="AL352" s="3094"/>
      <c r="AM352" s="3094"/>
      <c r="AN352" s="3094"/>
      <c r="AO352" s="3094"/>
      <c r="AP352" s="3094"/>
      <c r="AQ352" s="3094"/>
      <c r="AR352" s="3560"/>
      <c r="AS352" s="3560"/>
      <c r="AT352" s="3560"/>
      <c r="AU352" s="3094"/>
      <c r="AV352" s="3094"/>
      <c r="AW352" s="3094"/>
      <c r="AX352" s="3094"/>
      <c r="AY352" s="3094"/>
      <c r="AZ352" s="3094"/>
      <c r="BA352" s="3094"/>
      <c r="BB352" s="3094"/>
      <c r="BC352" s="3094"/>
      <c r="BD352" s="3094"/>
      <c r="BE352" s="3094"/>
      <c r="BF352" s="3094"/>
      <c r="BG352" s="3094"/>
      <c r="BH352" s="3094"/>
      <c r="BI352" s="3094"/>
      <c r="BJ352" s="3094"/>
      <c r="BK352" s="3094"/>
      <c r="BL352" s="3094"/>
      <c r="BM352" s="3094"/>
      <c r="BN352" s="3094"/>
    </row>
    <row r="353" spans="1:66" ht="11.25" customHeight="1">
      <c r="A353" s="3559"/>
      <c r="B353" s="3094"/>
      <c r="C353" s="3094"/>
      <c r="D353" s="3094"/>
      <c r="E353" s="3094"/>
      <c r="F353" s="3094"/>
      <c r="G353" s="3094"/>
      <c r="H353" s="3094"/>
      <c r="I353" s="3094"/>
      <c r="J353" s="3094"/>
      <c r="K353" s="3560"/>
      <c r="L353" s="3560"/>
      <c r="M353" s="3560"/>
      <c r="N353" s="3094"/>
      <c r="O353" s="3094"/>
      <c r="P353" s="3094"/>
      <c r="Q353" s="3094"/>
      <c r="R353" s="3094"/>
      <c r="S353" s="3094"/>
      <c r="T353" s="3094"/>
      <c r="U353" s="3094"/>
      <c r="V353" s="3094"/>
      <c r="W353" s="3094"/>
      <c r="X353" s="3094"/>
      <c r="Y353" s="3094"/>
      <c r="Z353" s="3094"/>
      <c r="AA353" s="3094"/>
      <c r="AB353" s="3094"/>
      <c r="AC353" s="3094"/>
      <c r="AD353" s="3094"/>
      <c r="AE353" s="3094"/>
      <c r="AF353" s="3094"/>
      <c r="AG353" s="3094"/>
      <c r="AH353" s="3094"/>
      <c r="AI353" s="3094"/>
      <c r="AJ353" s="3094"/>
      <c r="AK353" s="3094"/>
      <c r="AL353" s="3094"/>
      <c r="AM353" s="3094"/>
      <c r="AN353" s="3094"/>
      <c r="AO353" s="3094"/>
      <c r="AP353" s="3094"/>
      <c r="AQ353" s="3094"/>
      <c r="AR353" s="3560"/>
      <c r="AS353" s="3560"/>
      <c r="AT353" s="3560"/>
      <c r="AU353" s="3094"/>
      <c r="AV353" s="3094"/>
      <c r="AW353" s="3094"/>
      <c r="AX353" s="3094"/>
      <c r="AY353" s="3094"/>
      <c r="AZ353" s="3094"/>
      <c r="BA353" s="3094"/>
      <c r="BB353" s="3094"/>
      <c r="BC353" s="3094"/>
      <c r="BD353" s="3094"/>
      <c r="BE353" s="3094"/>
      <c r="BF353" s="3094"/>
      <c r="BG353" s="3094"/>
      <c r="BH353" s="3094"/>
      <c r="BI353" s="3094"/>
      <c r="BJ353" s="3094"/>
      <c r="BK353" s="3094"/>
      <c r="BL353" s="3094"/>
      <c r="BM353" s="3094"/>
      <c r="BN353" s="3094"/>
    </row>
    <row r="354" spans="1:66" ht="11.25" customHeight="1">
      <c r="A354" s="3559"/>
      <c r="B354" s="3094"/>
      <c r="C354" s="3094"/>
      <c r="D354" s="3094"/>
      <c r="E354" s="3094"/>
      <c r="F354" s="3094"/>
      <c r="G354" s="3094"/>
      <c r="H354" s="3094"/>
      <c r="I354" s="3094"/>
      <c r="J354" s="3094"/>
      <c r="K354" s="3560"/>
      <c r="L354" s="3560"/>
      <c r="M354" s="3560"/>
      <c r="N354" s="3094"/>
      <c r="O354" s="3094"/>
      <c r="P354" s="3094"/>
      <c r="Q354" s="3094"/>
      <c r="R354" s="3094"/>
      <c r="S354" s="3094"/>
      <c r="T354" s="3094"/>
      <c r="U354" s="3094"/>
      <c r="V354" s="3094"/>
      <c r="W354" s="3094"/>
      <c r="X354" s="3094"/>
      <c r="Y354" s="3094"/>
      <c r="Z354" s="3094"/>
      <c r="AA354" s="3094"/>
      <c r="AB354" s="3094"/>
      <c r="AC354" s="3094"/>
      <c r="AD354" s="3094"/>
      <c r="AE354" s="3094"/>
      <c r="AF354" s="3094"/>
      <c r="AG354" s="3094"/>
      <c r="AH354" s="3094"/>
      <c r="AI354" s="3094"/>
      <c r="AJ354" s="3094"/>
      <c r="AK354" s="3094"/>
      <c r="AL354" s="3094"/>
      <c r="AM354" s="3094"/>
      <c r="AN354" s="3094"/>
      <c r="AO354" s="3094"/>
      <c r="AP354" s="3094"/>
      <c r="AQ354" s="3094"/>
      <c r="AR354" s="3560"/>
      <c r="AS354" s="3560"/>
      <c r="AT354" s="3560"/>
      <c r="AU354" s="3094"/>
      <c r="AV354" s="3094"/>
      <c r="AW354" s="3094"/>
      <c r="AX354" s="3094"/>
      <c r="AY354" s="3094"/>
      <c r="AZ354" s="3094"/>
      <c r="BA354" s="3094"/>
      <c r="BB354" s="3094"/>
      <c r="BC354" s="3094"/>
      <c r="BD354" s="3094"/>
      <c r="BE354" s="3094"/>
      <c r="BF354" s="3094"/>
      <c r="BG354" s="3094"/>
      <c r="BH354" s="3094"/>
      <c r="BI354" s="3094"/>
      <c r="BJ354" s="3094"/>
      <c r="BK354" s="3094"/>
      <c r="BL354" s="3094"/>
      <c r="BM354" s="3094"/>
      <c r="BN354" s="3094"/>
    </row>
    <row r="355" spans="1:66" ht="11.25" customHeight="1">
      <c r="A355" s="3559"/>
      <c r="B355" s="3094"/>
      <c r="C355" s="3094"/>
      <c r="D355" s="3094"/>
      <c r="E355" s="3094"/>
      <c r="F355" s="3094"/>
      <c r="G355" s="3094"/>
      <c r="H355" s="3094"/>
      <c r="I355" s="3094"/>
      <c r="J355" s="3094"/>
      <c r="K355" s="3560"/>
      <c r="L355" s="3560"/>
      <c r="M355" s="3560"/>
      <c r="N355" s="3094"/>
      <c r="O355" s="3094"/>
      <c r="P355" s="3094"/>
      <c r="Q355" s="3094"/>
      <c r="R355" s="3094"/>
      <c r="S355" s="3094"/>
      <c r="T355" s="3094"/>
      <c r="U355" s="3094"/>
      <c r="V355" s="3094"/>
      <c r="W355" s="3094"/>
      <c r="X355" s="3094"/>
      <c r="Y355" s="3094"/>
      <c r="Z355" s="3094"/>
      <c r="AA355" s="3094"/>
      <c r="AB355" s="3094"/>
      <c r="AC355" s="3094"/>
      <c r="AD355" s="3094"/>
      <c r="AE355" s="3094"/>
      <c r="AF355" s="3094"/>
      <c r="AG355" s="3094"/>
      <c r="AH355" s="3094"/>
      <c r="AI355" s="3094"/>
      <c r="AJ355" s="3094"/>
      <c r="AK355" s="3094"/>
      <c r="AL355" s="3094"/>
      <c r="AM355" s="3094"/>
      <c r="AN355" s="3094"/>
      <c r="AO355" s="3094"/>
      <c r="AP355" s="3094"/>
      <c r="AQ355" s="3094"/>
      <c r="AR355" s="3560"/>
      <c r="AS355" s="3560"/>
      <c r="AT355" s="3560"/>
      <c r="AU355" s="3094"/>
      <c r="AV355" s="3094"/>
      <c r="AW355" s="3094"/>
      <c r="AX355" s="3094"/>
      <c r="AY355" s="3094"/>
      <c r="AZ355" s="3094"/>
      <c r="BA355" s="3094"/>
      <c r="BB355" s="3094"/>
      <c r="BC355" s="3094"/>
      <c r="BD355" s="3094"/>
      <c r="BE355" s="3094"/>
      <c r="BF355" s="3094"/>
      <c r="BG355" s="3094"/>
      <c r="BH355" s="3094"/>
      <c r="BI355" s="3094"/>
      <c r="BJ355" s="3094"/>
      <c r="BK355" s="3094"/>
      <c r="BL355" s="3094"/>
      <c r="BM355" s="3094"/>
      <c r="BN355" s="3094"/>
    </row>
    <row r="356" spans="1:66" ht="11.25" customHeight="1">
      <c r="A356" s="3559"/>
      <c r="B356" s="3094"/>
      <c r="C356" s="3094"/>
      <c r="D356" s="3094"/>
      <c r="E356" s="3094"/>
      <c r="F356" s="3094"/>
      <c r="G356" s="3094"/>
      <c r="H356" s="3094"/>
      <c r="I356" s="3094"/>
      <c r="J356" s="3094"/>
      <c r="K356" s="3560"/>
      <c r="L356" s="3560"/>
      <c r="M356" s="3560"/>
      <c r="N356" s="3094"/>
      <c r="O356" s="3094"/>
      <c r="P356" s="3094"/>
      <c r="Q356" s="3094"/>
      <c r="R356" s="3094"/>
      <c r="S356" s="3094"/>
      <c r="T356" s="3094"/>
      <c r="U356" s="3094"/>
      <c r="V356" s="3094"/>
      <c r="W356" s="3094"/>
      <c r="X356" s="3094"/>
      <c r="Y356" s="3094"/>
      <c r="Z356" s="3094"/>
      <c r="AA356" s="3094"/>
      <c r="AB356" s="3094"/>
      <c r="AC356" s="3094"/>
      <c r="AD356" s="3094"/>
      <c r="AE356" s="3094"/>
      <c r="AF356" s="3094"/>
      <c r="AG356" s="3094"/>
      <c r="AH356" s="3094"/>
      <c r="AI356" s="3094"/>
      <c r="AJ356" s="3094"/>
      <c r="AK356" s="3094"/>
      <c r="AL356" s="3094"/>
      <c r="AM356" s="3094"/>
      <c r="AN356" s="3094"/>
      <c r="AO356" s="3094"/>
      <c r="AP356" s="3094"/>
      <c r="AQ356" s="3094"/>
      <c r="AR356" s="3560"/>
      <c r="AS356" s="3560"/>
      <c r="AT356" s="3560"/>
      <c r="AU356" s="3094"/>
      <c r="AV356" s="3094"/>
      <c r="AW356" s="3094"/>
      <c r="AX356" s="3094"/>
      <c r="AY356" s="3094"/>
      <c r="AZ356" s="3094"/>
      <c r="BA356" s="3094"/>
      <c r="BB356" s="3094"/>
      <c r="BC356" s="3094"/>
      <c r="BD356" s="3094"/>
      <c r="BE356" s="3094"/>
      <c r="BF356" s="3094"/>
      <c r="BG356" s="3094"/>
      <c r="BH356" s="3094"/>
      <c r="BI356" s="3094"/>
      <c r="BJ356" s="3094"/>
      <c r="BK356" s="3094"/>
      <c r="BL356" s="3094"/>
      <c r="BM356" s="3094"/>
      <c r="BN356" s="3094"/>
    </row>
    <row r="357" spans="1:66" ht="11.25" customHeight="1">
      <c r="A357" s="3559"/>
      <c r="B357" s="3094"/>
      <c r="C357" s="3094"/>
      <c r="D357" s="3094"/>
      <c r="E357" s="3094"/>
      <c r="F357" s="3094"/>
      <c r="G357" s="3094"/>
      <c r="H357" s="3094"/>
      <c r="I357" s="3094"/>
      <c r="J357" s="3094"/>
      <c r="K357" s="3560"/>
      <c r="L357" s="3560"/>
      <c r="M357" s="3560"/>
      <c r="N357" s="3094"/>
      <c r="O357" s="3094"/>
      <c r="P357" s="3094"/>
      <c r="Q357" s="3094"/>
      <c r="R357" s="3094"/>
      <c r="S357" s="3094"/>
      <c r="T357" s="3094"/>
      <c r="U357" s="3094"/>
      <c r="V357" s="3094"/>
      <c r="W357" s="3094"/>
      <c r="X357" s="3094"/>
      <c r="Y357" s="3094"/>
      <c r="Z357" s="3094"/>
      <c r="AA357" s="3094"/>
      <c r="AB357" s="3094"/>
      <c r="AC357" s="3094"/>
      <c r="AD357" s="3094"/>
      <c r="AE357" s="3094"/>
      <c r="AF357" s="3094"/>
      <c r="AG357" s="3094"/>
      <c r="AH357" s="3094"/>
      <c r="AI357" s="3094"/>
      <c r="AJ357" s="3094"/>
      <c r="AK357" s="3094"/>
      <c r="AL357" s="3094"/>
      <c r="AM357" s="3094"/>
      <c r="AN357" s="3094"/>
      <c r="AO357" s="3094"/>
      <c r="AP357" s="3094"/>
      <c r="AQ357" s="3094"/>
      <c r="AR357" s="3560"/>
      <c r="AS357" s="3560"/>
      <c r="AT357" s="3560"/>
      <c r="AU357" s="3094"/>
      <c r="AV357" s="3094"/>
      <c r="AW357" s="3094"/>
      <c r="AX357" s="3094"/>
      <c r="AY357" s="3094"/>
      <c r="AZ357" s="3094"/>
      <c r="BA357" s="3094"/>
      <c r="BB357" s="3094"/>
      <c r="BC357" s="3094"/>
      <c r="BD357" s="3094"/>
      <c r="BE357" s="3094"/>
      <c r="BF357" s="3094"/>
      <c r="BG357" s="3094"/>
      <c r="BH357" s="3094"/>
      <c r="BI357" s="3094"/>
      <c r="BJ357" s="3094"/>
      <c r="BK357" s="3094"/>
      <c r="BL357" s="3094"/>
      <c r="BM357" s="3094"/>
      <c r="BN357" s="3094"/>
    </row>
    <row r="358" spans="1:66" ht="11.25" customHeight="1">
      <c r="A358" s="3559"/>
      <c r="B358" s="3094"/>
      <c r="C358" s="3094"/>
      <c r="D358" s="3094"/>
      <c r="E358" s="3094"/>
      <c r="F358" s="3094"/>
      <c r="G358" s="3094"/>
      <c r="H358" s="3094"/>
      <c r="I358" s="3094"/>
      <c r="J358" s="3094"/>
      <c r="K358" s="3560"/>
      <c r="L358" s="3560"/>
      <c r="M358" s="3560"/>
      <c r="N358" s="3094"/>
      <c r="O358" s="3094"/>
      <c r="P358" s="3094"/>
      <c r="Q358" s="3094"/>
      <c r="R358" s="3094"/>
      <c r="S358" s="3094"/>
      <c r="T358" s="3094"/>
      <c r="U358" s="3094"/>
      <c r="V358" s="3094"/>
      <c r="W358" s="3094"/>
      <c r="X358" s="3094"/>
      <c r="Y358" s="3094"/>
      <c r="Z358" s="3094"/>
      <c r="AA358" s="3094"/>
      <c r="AB358" s="3094"/>
      <c r="AC358" s="3094"/>
      <c r="AD358" s="3094"/>
      <c r="AE358" s="3094"/>
      <c r="AF358" s="3094"/>
      <c r="AG358" s="3094"/>
      <c r="AH358" s="3094"/>
      <c r="AI358" s="3094"/>
      <c r="AJ358" s="3094"/>
      <c r="AK358" s="3094"/>
      <c r="AL358" s="3094"/>
      <c r="AM358" s="3094"/>
      <c r="AN358" s="3094"/>
      <c r="AO358" s="3094"/>
      <c r="AP358" s="3094"/>
      <c r="AQ358" s="3094"/>
      <c r="AR358" s="3560"/>
      <c r="AS358" s="3560"/>
      <c r="AT358" s="3560"/>
      <c r="AU358" s="3094"/>
      <c r="AV358" s="3094"/>
      <c r="AW358" s="3094"/>
      <c r="AX358" s="3094"/>
      <c r="AY358" s="3094"/>
      <c r="AZ358" s="3094"/>
      <c r="BA358" s="3094"/>
      <c r="BB358" s="3094"/>
      <c r="BC358" s="3094"/>
      <c r="BD358" s="3094"/>
      <c r="BE358" s="3094"/>
      <c r="BF358" s="3094"/>
      <c r="BG358" s="3094"/>
      <c r="BH358" s="3094"/>
      <c r="BI358" s="3094"/>
      <c r="BJ358" s="3094"/>
      <c r="BK358" s="3094"/>
      <c r="BL358" s="3094"/>
      <c r="BM358" s="3094"/>
      <c r="BN358" s="3094"/>
    </row>
    <row r="359" spans="1:66" ht="11.25" customHeight="1">
      <c r="A359" s="3559"/>
      <c r="B359" s="3094"/>
      <c r="C359" s="3094"/>
      <c r="D359" s="3094"/>
      <c r="E359" s="3094"/>
      <c r="F359" s="3094"/>
      <c r="G359" s="3094"/>
      <c r="H359" s="3094"/>
      <c r="I359" s="3094"/>
      <c r="J359" s="3094"/>
      <c r="K359" s="3560"/>
      <c r="L359" s="3560"/>
      <c r="M359" s="3560"/>
      <c r="N359" s="3094"/>
      <c r="O359" s="3094"/>
      <c r="P359" s="3094"/>
      <c r="Q359" s="3094"/>
      <c r="R359" s="3094"/>
      <c r="S359" s="3094"/>
      <c r="T359" s="3094"/>
      <c r="U359" s="3094"/>
      <c r="V359" s="3094"/>
      <c r="W359" s="3094"/>
      <c r="X359" s="3094"/>
      <c r="Y359" s="3094"/>
      <c r="Z359" s="3094"/>
      <c r="AA359" s="3094"/>
      <c r="AB359" s="3094"/>
      <c r="AC359" s="3094"/>
      <c r="AD359" s="3094"/>
      <c r="AE359" s="3094"/>
      <c r="AF359" s="3094"/>
      <c r="AG359" s="3094"/>
      <c r="AH359" s="3094"/>
      <c r="AI359" s="3094"/>
      <c r="AJ359" s="3094"/>
      <c r="AK359" s="3094"/>
      <c r="AL359" s="3094"/>
      <c r="AM359" s="3094"/>
      <c r="AN359" s="3094"/>
      <c r="AO359" s="3094"/>
      <c r="AP359" s="3094"/>
      <c r="AQ359" s="3094"/>
      <c r="AR359" s="3560"/>
      <c r="AS359" s="3560"/>
      <c r="AT359" s="3560"/>
      <c r="AU359" s="3094"/>
      <c r="AV359" s="3094"/>
      <c r="AW359" s="3094"/>
      <c r="AX359" s="3094"/>
      <c r="AY359" s="3094"/>
      <c r="AZ359" s="3094"/>
      <c r="BA359" s="3094"/>
      <c r="BB359" s="3094"/>
      <c r="BC359" s="3094"/>
      <c r="BD359" s="3094"/>
      <c r="BE359" s="3094"/>
      <c r="BF359" s="3094"/>
      <c r="BG359" s="3094"/>
      <c r="BH359" s="3094"/>
      <c r="BI359" s="3094"/>
      <c r="BJ359" s="3094"/>
      <c r="BK359" s="3094"/>
      <c r="BL359" s="3094"/>
      <c r="BM359" s="3094"/>
      <c r="BN359" s="3094"/>
    </row>
    <row r="360" spans="1:66" ht="11.25" customHeight="1">
      <c r="A360" s="3559"/>
      <c r="B360" s="3094"/>
      <c r="C360" s="3094"/>
      <c r="D360" s="3094"/>
      <c r="E360" s="3094"/>
      <c r="F360" s="3094"/>
      <c r="G360" s="3094"/>
      <c r="H360" s="3094"/>
      <c r="I360" s="3094"/>
      <c r="J360" s="3094"/>
      <c r="K360" s="3560"/>
      <c r="L360" s="3560"/>
      <c r="M360" s="3560"/>
      <c r="N360" s="3094"/>
      <c r="O360" s="3094"/>
      <c r="P360" s="3094"/>
      <c r="Q360" s="3094"/>
      <c r="R360" s="3094"/>
      <c r="S360" s="3094"/>
      <c r="T360" s="3094"/>
      <c r="U360" s="3094"/>
      <c r="V360" s="3094"/>
      <c r="W360" s="3094"/>
      <c r="X360" s="3094"/>
      <c r="Y360" s="3094"/>
      <c r="Z360" s="3094"/>
      <c r="AA360" s="3094"/>
      <c r="AB360" s="3094"/>
      <c r="AC360" s="3094"/>
      <c r="AD360" s="3094"/>
      <c r="AE360" s="3094"/>
      <c r="AF360" s="3094"/>
      <c r="AG360" s="3094"/>
      <c r="AH360" s="3094"/>
      <c r="AI360" s="3094"/>
      <c r="AJ360" s="3094"/>
      <c r="AK360" s="3094"/>
      <c r="AL360" s="3094"/>
      <c r="AM360" s="3094"/>
      <c r="AN360" s="3094"/>
      <c r="AO360" s="3094"/>
      <c r="AP360" s="3094"/>
      <c r="AQ360" s="3094"/>
      <c r="AR360" s="3560"/>
      <c r="AS360" s="3560"/>
      <c r="AT360" s="3560"/>
      <c r="AU360" s="3094"/>
      <c r="AV360" s="3094"/>
      <c r="AW360" s="3094"/>
      <c r="AX360" s="3094"/>
      <c r="AY360" s="3094"/>
      <c r="AZ360" s="3094"/>
      <c r="BA360" s="3094"/>
      <c r="BB360" s="3094"/>
      <c r="BC360" s="3094"/>
      <c r="BD360" s="3094"/>
      <c r="BE360" s="3094"/>
      <c r="BF360" s="3094"/>
      <c r="BG360" s="3094"/>
      <c r="BH360" s="3094"/>
      <c r="BI360" s="3094"/>
      <c r="BJ360" s="3094"/>
      <c r="BK360" s="3094"/>
      <c r="BL360" s="3094"/>
      <c r="BM360" s="3094"/>
      <c r="BN360" s="3094"/>
    </row>
    <row r="361" spans="1:66" ht="11.25" customHeight="1">
      <c r="A361" s="3559"/>
      <c r="B361" s="3094"/>
      <c r="C361" s="3094"/>
      <c r="D361" s="3094"/>
      <c r="E361" s="3094"/>
      <c r="F361" s="3094"/>
      <c r="G361" s="3094"/>
      <c r="H361" s="3094"/>
      <c r="I361" s="3094"/>
      <c r="J361" s="3094"/>
      <c r="K361" s="3560"/>
      <c r="L361" s="3560"/>
      <c r="M361" s="3560"/>
      <c r="N361" s="3094"/>
      <c r="O361" s="3094"/>
      <c r="P361" s="3094"/>
      <c r="Q361" s="3094"/>
      <c r="R361" s="3094"/>
      <c r="S361" s="3094"/>
      <c r="T361" s="3094"/>
      <c r="U361" s="3094"/>
      <c r="V361" s="3094"/>
      <c r="W361" s="3094"/>
      <c r="X361" s="3094"/>
      <c r="Y361" s="3094"/>
      <c r="Z361" s="3094"/>
      <c r="AA361" s="3094"/>
      <c r="AB361" s="3094"/>
      <c r="AC361" s="3094"/>
      <c r="AD361" s="3094"/>
      <c r="AE361" s="3094"/>
      <c r="AF361" s="3094"/>
      <c r="AG361" s="3094"/>
      <c r="AH361" s="3094"/>
      <c r="AI361" s="3094"/>
      <c r="AJ361" s="3094"/>
      <c r="AK361" s="3094"/>
      <c r="AL361" s="3094"/>
      <c r="AM361" s="3094"/>
      <c r="AN361" s="3094"/>
      <c r="AO361" s="3094"/>
      <c r="AP361" s="3094"/>
      <c r="AQ361" s="3094"/>
      <c r="AR361" s="3560"/>
      <c r="AS361" s="3560"/>
      <c r="AT361" s="3560"/>
      <c r="AU361" s="3094"/>
      <c r="AV361" s="3094"/>
      <c r="AW361" s="3094"/>
      <c r="AX361" s="3094"/>
      <c r="AY361" s="3094"/>
      <c r="AZ361" s="3094"/>
      <c r="BA361" s="3094"/>
      <c r="BB361" s="3094"/>
      <c r="BC361" s="3094"/>
      <c r="BD361" s="3094"/>
      <c r="BE361" s="3094"/>
      <c r="BF361" s="3094"/>
      <c r="BG361" s="3094"/>
      <c r="BH361" s="3094"/>
      <c r="BI361" s="3094"/>
      <c r="BJ361" s="3094"/>
      <c r="BK361" s="3094"/>
      <c r="BL361" s="3094"/>
      <c r="BM361" s="3094"/>
      <c r="BN361" s="3094"/>
    </row>
    <row r="362" spans="1:66" ht="11.25" customHeight="1">
      <c r="A362" s="3559"/>
      <c r="B362" s="3094"/>
      <c r="C362" s="3094"/>
      <c r="D362" s="3094"/>
      <c r="E362" s="3094"/>
      <c r="F362" s="3094"/>
      <c r="G362" s="3094"/>
      <c r="H362" s="3094"/>
      <c r="I362" s="3094"/>
      <c r="J362" s="3094"/>
      <c r="K362" s="3560"/>
      <c r="L362" s="3560"/>
      <c r="M362" s="3560"/>
      <c r="N362" s="3094"/>
      <c r="O362" s="3094"/>
      <c r="P362" s="3094"/>
      <c r="Q362" s="3094"/>
      <c r="R362" s="3094"/>
      <c r="S362" s="3094"/>
      <c r="T362" s="3094"/>
      <c r="U362" s="3094"/>
      <c r="V362" s="3094"/>
      <c r="W362" s="3094"/>
      <c r="X362" s="3094"/>
      <c r="Y362" s="3094"/>
      <c r="Z362" s="3094"/>
      <c r="AA362" s="3094"/>
      <c r="AB362" s="3094"/>
      <c r="AC362" s="3094"/>
      <c r="AD362" s="3094"/>
      <c r="AE362" s="3094"/>
      <c r="AF362" s="3094"/>
      <c r="AG362" s="3094"/>
      <c r="AH362" s="3094"/>
      <c r="AI362" s="3094"/>
      <c r="AJ362" s="3094"/>
      <c r="AK362" s="3094"/>
      <c r="AL362" s="3094"/>
      <c r="AM362" s="3094"/>
      <c r="AN362" s="3094"/>
      <c r="AO362" s="3094"/>
      <c r="AP362" s="3094"/>
      <c r="AQ362" s="3094"/>
      <c r="AR362" s="3560"/>
      <c r="AS362" s="3560"/>
      <c r="AT362" s="3560"/>
      <c r="AU362" s="3094"/>
      <c r="AV362" s="3094"/>
      <c r="AW362" s="3094"/>
      <c r="AX362" s="3094"/>
      <c r="AY362" s="3094"/>
      <c r="AZ362" s="3094"/>
      <c r="BA362" s="3094"/>
      <c r="BB362" s="3094"/>
      <c r="BC362" s="3094"/>
      <c r="BD362" s="3094"/>
      <c r="BE362" s="3094"/>
      <c r="BF362" s="3094"/>
      <c r="BG362" s="3094"/>
      <c r="BH362" s="3094"/>
      <c r="BI362" s="3094"/>
      <c r="BJ362" s="3094"/>
      <c r="BK362" s="3094"/>
      <c r="BL362" s="3094"/>
      <c r="BM362" s="3094"/>
      <c r="BN362" s="3094"/>
    </row>
    <row r="363" spans="1:66" ht="11.25" customHeight="1">
      <c r="A363" s="3559"/>
      <c r="B363" s="3094"/>
      <c r="C363" s="3094"/>
      <c r="D363" s="3094"/>
      <c r="E363" s="3094"/>
      <c r="F363" s="3094"/>
      <c r="G363" s="3094"/>
      <c r="H363" s="3094"/>
      <c r="I363" s="3094"/>
      <c r="J363" s="3094"/>
      <c r="K363" s="3560"/>
      <c r="L363" s="3560"/>
      <c r="M363" s="3560"/>
      <c r="N363" s="3094"/>
      <c r="O363" s="3094"/>
      <c r="P363" s="3094"/>
      <c r="Q363" s="3094"/>
      <c r="R363" s="3094"/>
      <c r="S363" s="3094"/>
      <c r="T363" s="3094"/>
      <c r="U363" s="3094"/>
      <c r="V363" s="3094"/>
      <c r="W363" s="3094"/>
      <c r="X363" s="3094"/>
      <c r="Y363" s="3094"/>
      <c r="Z363" s="3094"/>
      <c r="AA363" s="3094"/>
      <c r="AB363" s="3094"/>
      <c r="AC363" s="3094"/>
      <c r="AD363" s="3094"/>
      <c r="AE363" s="3094"/>
      <c r="AF363" s="3094"/>
      <c r="AG363" s="3094"/>
      <c r="AH363" s="3094"/>
      <c r="AI363" s="3094"/>
      <c r="AJ363" s="3094"/>
      <c r="AK363" s="3094"/>
      <c r="AL363" s="3094"/>
      <c r="AM363" s="3094"/>
      <c r="AN363" s="3094"/>
      <c r="AO363" s="3094"/>
      <c r="AP363" s="3094"/>
      <c r="AQ363" s="3094"/>
      <c r="AR363" s="3560"/>
      <c r="AS363" s="3560"/>
      <c r="AT363" s="3560"/>
      <c r="AU363" s="3094"/>
      <c r="AV363" s="3094"/>
      <c r="AW363" s="3094"/>
      <c r="AX363" s="3094"/>
      <c r="AY363" s="3094"/>
      <c r="AZ363" s="3094"/>
      <c r="BA363" s="3094"/>
      <c r="BB363" s="3094"/>
      <c r="BC363" s="3094"/>
      <c r="BD363" s="3094"/>
      <c r="BE363" s="3094"/>
      <c r="BF363" s="3094"/>
      <c r="BG363" s="3094"/>
      <c r="BH363" s="3094"/>
      <c r="BI363" s="3094"/>
      <c r="BJ363" s="3094"/>
      <c r="BK363" s="3094"/>
      <c r="BL363" s="3094"/>
      <c r="BM363" s="3094"/>
      <c r="BN363" s="3094"/>
    </row>
    <row r="364" spans="1:66" ht="11.25" customHeight="1">
      <c r="A364" s="3559"/>
      <c r="B364" s="3094"/>
      <c r="C364" s="3094"/>
      <c r="D364" s="3094"/>
      <c r="E364" s="3094"/>
      <c r="F364" s="3094"/>
      <c r="G364" s="3094"/>
      <c r="H364" s="3094"/>
      <c r="I364" s="3094"/>
      <c r="J364" s="3094"/>
      <c r="K364" s="3560"/>
      <c r="L364" s="3560"/>
      <c r="M364" s="3560"/>
      <c r="N364" s="3094"/>
      <c r="O364" s="3094"/>
      <c r="P364" s="3094"/>
      <c r="Q364" s="3094"/>
      <c r="R364" s="3094"/>
      <c r="S364" s="3094"/>
      <c r="T364" s="3094"/>
      <c r="U364" s="3094"/>
      <c r="V364" s="3094"/>
      <c r="W364" s="3094"/>
      <c r="X364" s="3094"/>
      <c r="Y364" s="3094"/>
      <c r="Z364" s="3094"/>
      <c r="AA364" s="3094"/>
      <c r="AB364" s="3094"/>
      <c r="AC364" s="3094"/>
      <c r="AD364" s="3094"/>
      <c r="AE364" s="3094"/>
      <c r="AF364" s="3094"/>
      <c r="AG364" s="3094"/>
      <c r="AH364" s="3094"/>
      <c r="AI364" s="3094"/>
      <c r="AJ364" s="3094"/>
      <c r="AK364" s="3094"/>
      <c r="AL364" s="3094"/>
      <c r="AM364" s="3094"/>
      <c r="AN364" s="3094"/>
      <c r="AO364" s="3094"/>
      <c r="AP364" s="3094"/>
      <c r="AQ364" s="3094"/>
      <c r="AR364" s="3560"/>
      <c r="AS364" s="3560"/>
      <c r="AT364" s="3560"/>
      <c r="AU364" s="3094"/>
      <c r="AV364" s="3094"/>
      <c r="AW364" s="3094"/>
      <c r="AX364" s="3094"/>
      <c r="AY364" s="3094"/>
      <c r="AZ364" s="3094"/>
      <c r="BA364" s="3094"/>
      <c r="BB364" s="3094"/>
      <c r="BC364" s="3094"/>
      <c r="BD364" s="3094"/>
      <c r="BE364" s="3094"/>
      <c r="BF364" s="3094"/>
      <c r="BG364" s="3094"/>
      <c r="BH364" s="3094"/>
      <c r="BI364" s="3094"/>
      <c r="BJ364" s="3094"/>
      <c r="BK364" s="3094"/>
      <c r="BL364" s="3094"/>
      <c r="BM364" s="3094"/>
      <c r="BN364" s="3094"/>
    </row>
    <row r="365" spans="1:66" ht="11.25" customHeight="1">
      <c r="A365" s="3559"/>
      <c r="B365" s="3094"/>
      <c r="C365" s="3094"/>
      <c r="D365" s="3094"/>
      <c r="E365" s="3094"/>
      <c r="F365" s="3094"/>
      <c r="G365" s="3094"/>
      <c r="H365" s="3094"/>
      <c r="I365" s="3094"/>
      <c r="J365" s="3094"/>
      <c r="K365" s="3560"/>
      <c r="L365" s="3560"/>
      <c r="M365" s="3560"/>
      <c r="N365" s="3094"/>
      <c r="O365" s="3094"/>
      <c r="P365" s="3094"/>
      <c r="Q365" s="3094"/>
      <c r="R365" s="3094"/>
      <c r="S365" s="3094"/>
      <c r="T365" s="3094"/>
      <c r="U365" s="3094"/>
      <c r="V365" s="3094"/>
      <c r="W365" s="3094"/>
      <c r="X365" s="3094"/>
      <c r="Y365" s="3094"/>
      <c r="Z365" s="3094"/>
      <c r="AA365" s="3094"/>
      <c r="AB365" s="3094"/>
      <c r="AC365" s="3094"/>
      <c r="AD365" s="3094"/>
      <c r="AE365" s="3094"/>
      <c r="AF365" s="3094"/>
      <c r="AG365" s="3094"/>
      <c r="AH365" s="3094"/>
      <c r="AI365" s="3094"/>
      <c r="AJ365" s="3094"/>
      <c r="AK365" s="3094"/>
      <c r="AL365" s="3094"/>
      <c r="AM365" s="3094"/>
      <c r="AN365" s="3094"/>
      <c r="AO365" s="3094"/>
      <c r="AP365" s="3094"/>
      <c r="AQ365" s="3094"/>
      <c r="AR365" s="3560"/>
      <c r="AS365" s="3560"/>
      <c r="AT365" s="3560"/>
      <c r="AU365" s="3094"/>
      <c r="AV365" s="3094"/>
      <c r="AW365" s="3094"/>
      <c r="AX365" s="3094"/>
      <c r="AY365" s="3094"/>
      <c r="AZ365" s="3094"/>
      <c r="BA365" s="3094"/>
      <c r="BB365" s="3094"/>
      <c r="BC365" s="3094"/>
      <c r="BD365" s="3094"/>
      <c r="BE365" s="3094"/>
      <c r="BF365" s="3094"/>
      <c r="BG365" s="3094"/>
      <c r="BH365" s="3094"/>
      <c r="BI365" s="3094"/>
      <c r="BJ365" s="3094"/>
      <c r="BK365" s="3094"/>
      <c r="BL365" s="3094"/>
      <c r="BM365" s="3094"/>
      <c r="BN365" s="3094"/>
    </row>
    <row r="366" spans="1:66" ht="11.25" customHeight="1">
      <c r="A366" s="3559"/>
      <c r="B366" s="3094"/>
      <c r="C366" s="3094"/>
      <c r="D366" s="3094"/>
      <c r="E366" s="3094"/>
      <c r="F366" s="3094"/>
      <c r="G366" s="3094"/>
      <c r="H366" s="3094"/>
      <c r="I366" s="3094"/>
      <c r="J366" s="3094"/>
      <c r="K366" s="3560"/>
      <c r="L366" s="3560"/>
      <c r="M366" s="3560"/>
      <c r="N366" s="3094"/>
      <c r="O366" s="3094"/>
      <c r="P366" s="3094"/>
      <c r="Q366" s="3094"/>
      <c r="R366" s="3094"/>
      <c r="S366" s="3094"/>
      <c r="T366" s="3094"/>
      <c r="U366" s="3094"/>
      <c r="V366" s="3094"/>
      <c r="W366" s="3094"/>
      <c r="X366" s="3094"/>
      <c r="Y366" s="3094"/>
      <c r="Z366" s="3094"/>
      <c r="AA366" s="3094"/>
      <c r="AB366" s="3094"/>
      <c r="AC366" s="3094"/>
      <c r="AD366" s="3094"/>
      <c r="AE366" s="3094"/>
      <c r="AF366" s="3094"/>
      <c r="AG366" s="3094"/>
      <c r="AH366" s="3094"/>
      <c r="AI366" s="3094"/>
      <c r="AJ366" s="3094"/>
      <c r="AK366" s="3094"/>
      <c r="AL366" s="3094"/>
      <c r="AM366" s="3094"/>
      <c r="AN366" s="3094"/>
      <c r="AO366" s="3094"/>
      <c r="AP366" s="3094"/>
      <c r="AQ366" s="3094"/>
      <c r="AR366" s="3560"/>
      <c r="AS366" s="3560"/>
      <c r="AT366" s="3560"/>
      <c r="AU366" s="3094"/>
      <c r="AV366" s="3094"/>
      <c r="AW366" s="3094"/>
      <c r="AX366" s="3094"/>
      <c r="AY366" s="3094"/>
      <c r="AZ366" s="3094"/>
      <c r="BA366" s="3094"/>
      <c r="BB366" s="3094"/>
      <c r="BC366" s="3094"/>
      <c r="BD366" s="3094"/>
      <c r="BE366" s="3094"/>
      <c r="BF366" s="3094"/>
      <c r="BG366" s="3094"/>
      <c r="BH366" s="3094"/>
      <c r="BI366" s="3094"/>
      <c r="BJ366" s="3094"/>
      <c r="BK366" s="3094"/>
      <c r="BL366" s="3094"/>
      <c r="BM366" s="3094"/>
      <c r="BN366" s="3094"/>
    </row>
    <row r="367" spans="1:66" ht="11.25" customHeight="1">
      <c r="A367" s="3559"/>
      <c r="B367" s="3094"/>
      <c r="C367" s="3094"/>
      <c r="D367" s="3094"/>
      <c r="E367" s="3094"/>
      <c r="F367" s="3094"/>
      <c r="G367" s="3094"/>
      <c r="H367" s="3094"/>
      <c r="I367" s="3094"/>
      <c r="J367" s="3094"/>
      <c r="K367" s="3560"/>
      <c r="L367" s="3560"/>
      <c r="M367" s="3560"/>
      <c r="N367" s="3094"/>
      <c r="O367" s="3094"/>
      <c r="P367" s="3094"/>
      <c r="Q367" s="3094"/>
      <c r="R367" s="3094"/>
      <c r="S367" s="3094"/>
      <c r="T367" s="3094"/>
      <c r="U367" s="3094"/>
      <c r="V367" s="3094"/>
      <c r="W367" s="3094"/>
      <c r="X367" s="3094"/>
      <c r="Y367" s="3094"/>
      <c r="Z367" s="3094"/>
      <c r="AA367" s="3094"/>
      <c r="AB367" s="3094"/>
      <c r="AC367" s="3094"/>
      <c r="AD367" s="3094"/>
      <c r="AE367" s="3094"/>
      <c r="AF367" s="3094"/>
      <c r="AG367" s="3094"/>
      <c r="AH367" s="3094"/>
      <c r="AI367" s="3094"/>
      <c r="AJ367" s="3094"/>
      <c r="AK367" s="3094"/>
      <c r="AL367" s="3094"/>
      <c r="AM367" s="3094"/>
      <c r="AN367" s="3094"/>
      <c r="AO367" s="3094"/>
      <c r="AP367" s="3094"/>
      <c r="AQ367" s="3094"/>
      <c r="AR367" s="3560"/>
      <c r="AS367" s="3560"/>
      <c r="AT367" s="3560"/>
      <c r="AU367" s="3094"/>
      <c r="AV367" s="3094"/>
      <c r="AW367" s="3094"/>
      <c r="AX367" s="3094"/>
      <c r="AY367" s="3094"/>
      <c r="AZ367" s="3094"/>
      <c r="BA367" s="3094"/>
      <c r="BB367" s="3094"/>
      <c r="BC367" s="3094"/>
      <c r="BD367" s="3094"/>
      <c r="BE367" s="3094"/>
      <c r="BF367" s="3094"/>
      <c r="BG367" s="3094"/>
      <c r="BH367" s="3094"/>
      <c r="BI367" s="3094"/>
      <c r="BJ367" s="3094"/>
      <c r="BK367" s="3094"/>
      <c r="BL367" s="3094"/>
      <c r="BM367" s="3094"/>
      <c r="BN367" s="3094"/>
    </row>
    <row r="368" spans="1:66" ht="11.25" customHeight="1">
      <c r="A368" s="3559"/>
      <c r="B368" s="3094"/>
      <c r="C368" s="3094"/>
      <c r="D368" s="3094"/>
      <c r="E368" s="3094"/>
      <c r="F368" s="3094"/>
      <c r="G368" s="3094"/>
      <c r="H368" s="3094"/>
      <c r="I368" s="3094"/>
      <c r="J368" s="3094"/>
      <c r="K368" s="3560"/>
      <c r="L368" s="3560"/>
      <c r="M368" s="3560"/>
      <c r="N368" s="3094"/>
      <c r="O368" s="3094"/>
      <c r="P368" s="3094"/>
      <c r="Q368" s="3094"/>
      <c r="R368" s="3094"/>
      <c r="S368" s="3094"/>
      <c r="T368" s="3094"/>
      <c r="U368" s="3094"/>
      <c r="V368" s="3094"/>
      <c r="W368" s="3094"/>
      <c r="X368" s="3094"/>
      <c r="Y368" s="3094"/>
      <c r="Z368" s="3094"/>
      <c r="AA368" s="3094"/>
      <c r="AB368" s="3094"/>
      <c r="AC368" s="3094"/>
      <c r="AD368" s="3094"/>
      <c r="AE368" s="3094"/>
      <c r="AF368" s="3094"/>
      <c r="AG368" s="3094"/>
      <c r="AH368" s="3094"/>
      <c r="AI368" s="3094"/>
      <c r="AJ368" s="3094"/>
      <c r="AK368" s="3094"/>
      <c r="AL368" s="3094"/>
      <c r="AM368" s="3094"/>
      <c r="AN368" s="3094"/>
      <c r="AO368" s="3094"/>
      <c r="AP368" s="3094"/>
      <c r="AQ368" s="3094"/>
      <c r="AR368" s="3560"/>
      <c r="AS368" s="3560"/>
      <c r="AT368" s="3560"/>
      <c r="AU368" s="3094"/>
      <c r="AV368" s="3094"/>
      <c r="AW368" s="3094"/>
      <c r="AX368" s="3094"/>
      <c r="AY368" s="3094"/>
      <c r="AZ368" s="3094"/>
      <c r="BA368" s="3094"/>
      <c r="BB368" s="3094"/>
      <c r="BC368" s="3094"/>
      <c r="BD368" s="3094"/>
      <c r="BE368" s="3094"/>
      <c r="BF368" s="3094"/>
      <c r="BG368" s="3094"/>
      <c r="BH368" s="3094"/>
      <c r="BI368" s="3094"/>
      <c r="BJ368" s="3094"/>
      <c r="BK368" s="3094"/>
      <c r="BL368" s="3094"/>
      <c r="BM368" s="3094"/>
      <c r="BN368" s="3094"/>
    </row>
    <row r="369" spans="1:66" ht="11.25" customHeight="1">
      <c r="A369" s="3559"/>
      <c r="B369" s="3094"/>
      <c r="C369" s="3094"/>
      <c r="D369" s="3094"/>
      <c r="E369" s="3094"/>
      <c r="F369" s="3094"/>
      <c r="G369" s="3094"/>
      <c r="H369" s="3094"/>
      <c r="I369" s="3094"/>
      <c r="J369" s="3094"/>
      <c r="K369" s="3560"/>
      <c r="L369" s="3560"/>
      <c r="M369" s="3560"/>
      <c r="N369" s="3094"/>
      <c r="O369" s="3094"/>
      <c r="P369" s="3094"/>
      <c r="Q369" s="3094"/>
      <c r="R369" s="3094"/>
      <c r="S369" s="3094"/>
      <c r="T369" s="3094"/>
      <c r="U369" s="3094"/>
      <c r="V369" s="3094"/>
      <c r="W369" s="3094"/>
      <c r="X369" s="3094"/>
      <c r="Y369" s="3094"/>
      <c r="Z369" s="3094"/>
      <c r="AA369" s="3094"/>
      <c r="AB369" s="3094"/>
      <c r="AC369" s="3094"/>
      <c r="AD369" s="3094"/>
      <c r="AE369" s="3094"/>
      <c r="AF369" s="3094"/>
      <c r="AG369" s="3094"/>
      <c r="AH369" s="3094"/>
      <c r="AI369" s="3094"/>
      <c r="AJ369" s="3094"/>
      <c r="AK369" s="3094"/>
      <c r="AL369" s="3094"/>
      <c r="AM369" s="3094"/>
      <c r="AN369" s="3094"/>
      <c r="AO369" s="3094"/>
      <c r="AP369" s="3094"/>
      <c r="AQ369" s="3094"/>
      <c r="AR369" s="3560"/>
      <c r="AS369" s="3560"/>
      <c r="AT369" s="3560"/>
      <c r="AU369" s="3094"/>
      <c r="AV369" s="3094"/>
      <c r="AW369" s="3094"/>
      <c r="AX369" s="3094"/>
      <c r="AY369" s="3094"/>
      <c r="AZ369" s="3094"/>
      <c r="BA369" s="3094"/>
      <c r="BB369" s="3094"/>
      <c r="BC369" s="3094"/>
      <c r="BD369" s="3094"/>
      <c r="BE369" s="3094"/>
      <c r="BF369" s="3094"/>
      <c r="BG369" s="3094"/>
      <c r="BH369" s="3094"/>
      <c r="BI369" s="3094"/>
      <c r="BJ369" s="3094"/>
      <c r="BK369" s="3094"/>
      <c r="BL369" s="3094"/>
      <c r="BM369" s="3094"/>
      <c r="BN369" s="3094"/>
    </row>
    <row r="370" spans="1:66" ht="11.25" customHeight="1">
      <c r="A370" s="3559"/>
      <c r="B370" s="3094"/>
      <c r="C370" s="3094"/>
      <c r="D370" s="3094"/>
      <c r="E370" s="3094"/>
      <c r="F370" s="3094"/>
      <c r="G370" s="3094"/>
      <c r="H370" s="3094"/>
      <c r="I370" s="3094"/>
      <c r="J370" s="3094"/>
      <c r="K370" s="3560"/>
      <c r="L370" s="3560"/>
      <c r="M370" s="3560"/>
      <c r="N370" s="3094"/>
      <c r="O370" s="3094"/>
      <c r="P370" s="3094"/>
      <c r="Q370" s="3094"/>
      <c r="R370" s="3094"/>
      <c r="S370" s="3094"/>
      <c r="T370" s="3094"/>
      <c r="U370" s="3094"/>
      <c r="V370" s="3094"/>
      <c r="W370" s="3094"/>
      <c r="X370" s="3094"/>
      <c r="Y370" s="3094"/>
      <c r="Z370" s="3094"/>
      <c r="AA370" s="3094"/>
      <c r="AB370" s="3094"/>
      <c r="AC370" s="3094"/>
      <c r="AD370" s="3094"/>
      <c r="AE370" s="3094"/>
      <c r="AF370" s="3094"/>
      <c r="AG370" s="3094"/>
      <c r="AH370" s="3094"/>
      <c r="AI370" s="3094"/>
      <c r="AJ370" s="3094"/>
      <c r="AK370" s="3094"/>
      <c r="AL370" s="3094"/>
      <c r="AM370" s="3094"/>
      <c r="AN370" s="3094"/>
      <c r="AO370" s="3094"/>
      <c r="AP370" s="3094"/>
      <c r="AQ370" s="3094"/>
      <c r="AR370" s="3560"/>
      <c r="AS370" s="3560"/>
      <c r="AT370" s="3560"/>
      <c r="AU370" s="3094"/>
      <c r="AV370" s="3094"/>
      <c r="AW370" s="3094"/>
      <c r="AX370" s="3094"/>
      <c r="AY370" s="3094"/>
      <c r="AZ370" s="3094"/>
      <c r="BA370" s="3094"/>
      <c r="BB370" s="3094"/>
      <c r="BC370" s="3094"/>
      <c r="BD370" s="3094"/>
      <c r="BE370" s="3094"/>
      <c r="BF370" s="3094"/>
      <c r="BG370" s="3094"/>
      <c r="BH370" s="3094"/>
      <c r="BI370" s="3094"/>
      <c r="BJ370" s="3094"/>
      <c r="BK370" s="3094"/>
      <c r="BL370" s="3094"/>
      <c r="BM370" s="3094"/>
      <c r="BN370" s="3094"/>
    </row>
    <row r="371" spans="1:66" ht="11.25" customHeight="1">
      <c r="A371" s="3559"/>
      <c r="B371" s="3094"/>
      <c r="C371" s="3094"/>
      <c r="D371" s="3094"/>
      <c r="E371" s="3094"/>
      <c r="F371" s="3094"/>
      <c r="G371" s="3094"/>
      <c r="H371" s="3094"/>
      <c r="I371" s="3094"/>
      <c r="J371" s="3094"/>
      <c r="K371" s="3560"/>
      <c r="L371" s="3560"/>
      <c r="M371" s="3560"/>
      <c r="N371" s="3094"/>
      <c r="O371" s="3094"/>
      <c r="P371" s="3094"/>
      <c r="Q371" s="3094"/>
      <c r="R371" s="3094"/>
      <c r="S371" s="3094"/>
      <c r="T371" s="3094"/>
      <c r="U371" s="3094"/>
      <c r="V371" s="3094"/>
      <c r="W371" s="3094"/>
      <c r="X371" s="3094"/>
      <c r="Y371" s="3094"/>
      <c r="Z371" s="3094"/>
      <c r="AA371" s="3094"/>
      <c r="AB371" s="3094"/>
      <c r="AC371" s="3094"/>
      <c r="AD371" s="3094"/>
      <c r="AE371" s="3094"/>
      <c r="AF371" s="3094"/>
      <c r="AG371" s="3094"/>
      <c r="AH371" s="3094"/>
      <c r="AI371" s="3094"/>
      <c r="AJ371" s="3094"/>
      <c r="AK371" s="3094"/>
      <c r="AL371" s="3094"/>
      <c r="AM371" s="3094"/>
      <c r="AN371" s="3094"/>
      <c r="AO371" s="3094"/>
      <c r="AP371" s="3094"/>
      <c r="AQ371" s="3094"/>
      <c r="AR371" s="3560"/>
      <c r="AS371" s="3560"/>
      <c r="AT371" s="3560"/>
      <c r="AU371" s="3094"/>
      <c r="AV371" s="3094"/>
      <c r="AW371" s="3094"/>
      <c r="AX371" s="3094"/>
      <c r="AY371" s="3094"/>
      <c r="AZ371" s="3094"/>
      <c r="BA371" s="3094"/>
      <c r="BB371" s="3094"/>
      <c r="BC371" s="3094"/>
      <c r="BD371" s="3094"/>
      <c r="BE371" s="3094"/>
      <c r="BF371" s="3094"/>
      <c r="BG371" s="3094"/>
      <c r="BH371" s="3094"/>
      <c r="BI371" s="3094"/>
      <c r="BJ371" s="3094"/>
      <c r="BK371" s="3094"/>
      <c r="BL371" s="3094"/>
      <c r="BM371" s="3094"/>
      <c r="BN371" s="3094"/>
    </row>
    <row r="372" spans="1:66" ht="11.25" customHeight="1">
      <c r="A372" s="3559"/>
      <c r="B372" s="3094"/>
      <c r="C372" s="3094"/>
      <c r="D372" s="3094"/>
      <c r="E372" s="3094"/>
      <c r="F372" s="3094"/>
      <c r="G372" s="3094"/>
      <c r="H372" s="3094"/>
      <c r="I372" s="3094"/>
      <c r="J372" s="3094"/>
      <c r="K372" s="3560"/>
      <c r="L372" s="3560"/>
      <c r="M372" s="3560"/>
      <c r="N372" s="3094"/>
      <c r="O372" s="3094"/>
      <c r="P372" s="3094"/>
      <c r="Q372" s="3094"/>
      <c r="R372" s="3094"/>
      <c r="S372" s="3094"/>
      <c r="T372" s="3094"/>
      <c r="U372" s="3094"/>
      <c r="V372" s="3094"/>
      <c r="W372" s="3094"/>
      <c r="X372" s="3094"/>
      <c r="Y372" s="3094"/>
      <c r="Z372" s="3094"/>
      <c r="AA372" s="3094"/>
      <c r="AB372" s="3094"/>
      <c r="AC372" s="3094"/>
      <c r="AD372" s="3094"/>
      <c r="AE372" s="3094"/>
      <c r="AF372" s="3094"/>
      <c r="AG372" s="3094"/>
      <c r="AH372" s="3094"/>
      <c r="AI372" s="3094"/>
      <c r="AJ372" s="3094"/>
      <c r="AK372" s="3094"/>
      <c r="AL372" s="3094"/>
      <c r="AM372" s="3094"/>
      <c r="AN372" s="3094"/>
      <c r="AO372" s="3094"/>
      <c r="AP372" s="3094"/>
      <c r="AQ372" s="3094"/>
      <c r="AR372" s="3560"/>
      <c r="AS372" s="3560"/>
      <c r="AT372" s="3560"/>
      <c r="AU372" s="3094"/>
      <c r="AV372" s="3094"/>
      <c r="AW372" s="3094"/>
      <c r="AX372" s="3094"/>
      <c r="AY372" s="3094"/>
      <c r="AZ372" s="3094"/>
      <c r="BA372" s="3094"/>
      <c r="BB372" s="3094"/>
      <c r="BC372" s="3094"/>
      <c r="BD372" s="3094"/>
      <c r="BE372" s="3094"/>
      <c r="BF372" s="3094"/>
      <c r="BG372" s="3094"/>
      <c r="BH372" s="3094"/>
      <c r="BI372" s="3094"/>
      <c r="BJ372" s="3094"/>
      <c r="BK372" s="3094"/>
      <c r="BL372" s="3094"/>
      <c r="BM372" s="3094"/>
      <c r="BN372" s="3094"/>
    </row>
    <row r="373" spans="1:66" ht="11.25" customHeight="1">
      <c r="A373" s="3559"/>
      <c r="B373" s="3094"/>
      <c r="C373" s="3094"/>
      <c r="D373" s="3094"/>
      <c r="E373" s="3094"/>
      <c r="F373" s="3094"/>
      <c r="G373" s="3094"/>
      <c r="H373" s="3094"/>
      <c r="I373" s="3094"/>
      <c r="J373" s="3094"/>
      <c r="K373" s="3560"/>
      <c r="L373" s="3560"/>
      <c r="M373" s="3560"/>
      <c r="N373" s="3094"/>
      <c r="O373" s="3094"/>
      <c r="P373" s="3094"/>
      <c r="Q373" s="3094"/>
      <c r="R373" s="3094"/>
      <c r="S373" s="3094"/>
      <c r="T373" s="3094"/>
      <c r="U373" s="3094"/>
      <c r="V373" s="3094"/>
      <c r="W373" s="3094"/>
      <c r="X373" s="3094"/>
      <c r="Y373" s="3094"/>
      <c r="Z373" s="3094"/>
      <c r="AA373" s="3094"/>
      <c r="AB373" s="3094"/>
      <c r="AC373" s="3094"/>
      <c r="AD373" s="3094"/>
      <c r="AE373" s="3094"/>
      <c r="AF373" s="3094"/>
      <c r="AG373" s="3094"/>
      <c r="AH373" s="3094"/>
      <c r="AI373" s="3094"/>
      <c r="AJ373" s="3094"/>
      <c r="AK373" s="3094"/>
      <c r="AL373" s="3094"/>
      <c r="AM373" s="3094"/>
      <c r="AN373" s="3094"/>
      <c r="AO373" s="3094"/>
      <c r="AP373" s="3094"/>
      <c r="AQ373" s="3094"/>
      <c r="AR373" s="3560"/>
      <c r="AS373" s="3560"/>
      <c r="AT373" s="3560"/>
      <c r="AU373" s="3094"/>
      <c r="AV373" s="3094"/>
      <c r="AW373" s="3094"/>
      <c r="AX373" s="3094"/>
      <c r="AY373" s="3094"/>
      <c r="AZ373" s="3094"/>
      <c r="BA373" s="3094"/>
      <c r="BB373" s="3094"/>
      <c r="BC373" s="3094"/>
      <c r="BD373" s="3094"/>
      <c r="BE373" s="3094"/>
      <c r="BF373" s="3094"/>
      <c r="BG373" s="3094"/>
      <c r="BH373" s="3094"/>
      <c r="BI373" s="3094"/>
      <c r="BJ373" s="3094"/>
      <c r="BK373" s="3094"/>
      <c r="BL373" s="3094"/>
      <c r="BM373" s="3094"/>
      <c r="BN373" s="3094"/>
    </row>
    <row r="374" spans="1:66" ht="11.25" customHeight="1">
      <c r="A374" s="3559"/>
      <c r="B374" s="3094"/>
      <c r="C374" s="3094"/>
      <c r="D374" s="3094"/>
      <c r="E374" s="3094"/>
      <c r="F374" s="3094"/>
      <c r="G374" s="3094"/>
      <c r="H374" s="3094"/>
      <c r="I374" s="3094"/>
      <c r="J374" s="3094"/>
      <c r="K374" s="3560"/>
      <c r="L374" s="3560"/>
      <c r="M374" s="3560"/>
      <c r="N374" s="3094"/>
      <c r="O374" s="3094"/>
      <c r="P374" s="3094"/>
      <c r="Q374" s="3094"/>
      <c r="R374" s="3094"/>
      <c r="S374" s="3094"/>
      <c r="T374" s="3094"/>
      <c r="U374" s="3094"/>
      <c r="V374" s="3094"/>
      <c r="W374" s="3094"/>
      <c r="X374" s="3094"/>
      <c r="Y374" s="3094"/>
      <c r="Z374" s="3094"/>
      <c r="AA374" s="3094"/>
      <c r="AB374" s="3094"/>
      <c r="AC374" s="3094"/>
      <c r="AD374" s="3094"/>
      <c r="AE374" s="3094"/>
      <c r="AF374" s="3094"/>
      <c r="AG374" s="3094"/>
      <c r="AH374" s="3094"/>
      <c r="AI374" s="3094"/>
      <c r="AJ374" s="3094"/>
      <c r="AK374" s="3094"/>
      <c r="AL374" s="3094"/>
      <c r="AM374" s="3094"/>
      <c r="AN374" s="3094"/>
      <c r="AO374" s="3094"/>
      <c r="AP374" s="3094"/>
      <c r="AQ374" s="3094"/>
      <c r="AR374" s="3560"/>
      <c r="AS374" s="3560"/>
      <c r="AT374" s="3560"/>
      <c r="AU374" s="3094"/>
      <c r="AV374" s="3094"/>
      <c r="AW374" s="3094"/>
      <c r="AX374" s="3094"/>
      <c r="AY374" s="3094"/>
      <c r="AZ374" s="3094"/>
      <c r="BA374" s="3094"/>
      <c r="BB374" s="3094"/>
      <c r="BC374" s="3094"/>
      <c r="BD374" s="3094"/>
      <c r="BE374" s="3094"/>
      <c r="BF374" s="3094"/>
      <c r="BG374" s="3094"/>
      <c r="BH374" s="3094"/>
      <c r="BI374" s="3094"/>
      <c r="BJ374" s="3094"/>
      <c r="BK374" s="3094"/>
      <c r="BL374" s="3094"/>
      <c r="BM374" s="3094"/>
      <c r="BN374" s="3094"/>
    </row>
    <row r="375" spans="1:66" ht="11.25" customHeight="1">
      <c r="A375" s="3559"/>
      <c r="B375" s="3094"/>
      <c r="C375" s="3094"/>
      <c r="D375" s="3094"/>
      <c r="E375" s="3094"/>
      <c r="F375" s="3094"/>
      <c r="G375" s="3094"/>
      <c r="H375" s="3094"/>
      <c r="I375" s="3094"/>
      <c r="J375" s="3094"/>
      <c r="K375" s="3560"/>
      <c r="L375" s="3560"/>
      <c r="M375" s="3560"/>
      <c r="N375" s="3094"/>
      <c r="O375" s="3094"/>
      <c r="P375" s="3094"/>
      <c r="Q375" s="3094"/>
      <c r="R375" s="3094"/>
      <c r="S375" s="3094"/>
      <c r="T375" s="3094"/>
      <c r="U375" s="3094"/>
      <c r="V375" s="3094"/>
      <c r="W375" s="3094"/>
      <c r="X375" s="3094"/>
      <c r="Y375" s="3094"/>
      <c r="Z375" s="3094"/>
      <c r="AA375" s="3094"/>
      <c r="AB375" s="3094"/>
      <c r="AC375" s="3094"/>
      <c r="AD375" s="3094"/>
      <c r="AE375" s="3094"/>
      <c r="AF375" s="3094"/>
      <c r="AG375" s="3094"/>
      <c r="AH375" s="3094"/>
      <c r="AI375" s="3094"/>
      <c r="AJ375" s="3094"/>
      <c r="AK375" s="3094"/>
      <c r="AL375" s="3094"/>
      <c r="AM375" s="3094"/>
      <c r="AN375" s="3094"/>
      <c r="AO375" s="3094"/>
      <c r="AP375" s="3094"/>
      <c r="AQ375" s="3094"/>
      <c r="AR375" s="3560"/>
      <c r="AS375" s="3560"/>
      <c r="AT375" s="3560"/>
      <c r="AU375" s="3094"/>
      <c r="AV375" s="3094"/>
      <c r="AW375" s="3094"/>
      <c r="AX375" s="3094"/>
      <c r="AY375" s="3094"/>
      <c r="AZ375" s="3094"/>
      <c r="BA375" s="3094"/>
      <c r="BB375" s="3094"/>
      <c r="BC375" s="3094"/>
      <c r="BD375" s="3094"/>
      <c r="BE375" s="3094"/>
      <c r="BF375" s="3094"/>
      <c r="BG375" s="3094"/>
      <c r="BH375" s="3094"/>
      <c r="BI375" s="3094"/>
      <c r="BJ375" s="3094"/>
      <c r="BK375" s="3094"/>
      <c r="BL375" s="3094"/>
      <c r="BM375" s="3094"/>
      <c r="BN375" s="3094"/>
    </row>
    <row r="376" spans="1:66" ht="11.25" customHeight="1">
      <c r="A376" s="3559"/>
      <c r="B376" s="3094"/>
      <c r="C376" s="3094"/>
      <c r="D376" s="3094"/>
      <c r="E376" s="3094"/>
      <c r="F376" s="3094"/>
      <c r="G376" s="3094"/>
      <c r="H376" s="3094"/>
      <c r="I376" s="3094"/>
      <c r="J376" s="3094"/>
      <c r="K376" s="3560"/>
      <c r="L376" s="3560"/>
      <c r="M376" s="3560"/>
      <c r="N376" s="3094"/>
      <c r="O376" s="3094"/>
      <c r="P376" s="3094"/>
      <c r="Q376" s="3094"/>
      <c r="R376" s="3094"/>
      <c r="S376" s="3094"/>
      <c r="T376" s="3094"/>
      <c r="U376" s="3094"/>
      <c r="V376" s="3094"/>
      <c r="W376" s="3094"/>
      <c r="X376" s="3094"/>
      <c r="Y376" s="3094"/>
      <c r="Z376" s="3094"/>
      <c r="AA376" s="3094"/>
      <c r="AB376" s="3094"/>
      <c r="AC376" s="3094"/>
      <c r="AD376" s="3094"/>
      <c r="AE376" s="3094"/>
      <c r="AF376" s="3094"/>
      <c r="AG376" s="3094"/>
      <c r="AH376" s="3094"/>
      <c r="AI376" s="3094"/>
      <c r="AJ376" s="3094"/>
      <c r="AK376" s="3094"/>
      <c r="AL376" s="3094"/>
      <c r="AM376" s="3094"/>
      <c r="AN376" s="3094"/>
      <c r="AO376" s="3094"/>
      <c r="AP376" s="3094"/>
      <c r="AQ376" s="3094"/>
      <c r="AR376" s="3560"/>
      <c r="AS376" s="3560"/>
      <c r="AT376" s="3560"/>
      <c r="AU376" s="3094"/>
      <c r="AV376" s="3094"/>
      <c r="AW376" s="3094"/>
      <c r="AX376" s="3094"/>
      <c r="AY376" s="3094"/>
      <c r="AZ376" s="3094"/>
      <c r="BA376" s="3094"/>
      <c r="BB376" s="3094"/>
      <c r="BC376" s="3094"/>
      <c r="BD376" s="3094"/>
      <c r="BE376" s="3094"/>
      <c r="BF376" s="3094"/>
      <c r="BG376" s="3094"/>
      <c r="BH376" s="3094"/>
      <c r="BI376" s="3094"/>
      <c r="BJ376" s="3094"/>
      <c r="BK376" s="3094"/>
      <c r="BL376" s="3094"/>
      <c r="BM376" s="3094"/>
      <c r="BN376" s="3094"/>
    </row>
    <row r="377" spans="1:66" ht="11.25" customHeight="1">
      <c r="A377" s="3559"/>
      <c r="B377" s="3094"/>
      <c r="C377" s="3094"/>
      <c r="D377" s="3094"/>
      <c r="E377" s="3094"/>
      <c r="F377" s="3094"/>
      <c r="G377" s="3094"/>
      <c r="H377" s="3094"/>
      <c r="I377" s="3094"/>
      <c r="J377" s="3094"/>
      <c r="K377" s="3560"/>
      <c r="L377" s="3560"/>
      <c r="M377" s="3560"/>
      <c r="N377" s="3094"/>
      <c r="O377" s="3094"/>
      <c r="P377" s="3094"/>
      <c r="Q377" s="3094"/>
      <c r="R377" s="3094"/>
      <c r="S377" s="3094"/>
      <c r="T377" s="3094"/>
      <c r="U377" s="3094"/>
      <c r="V377" s="3094"/>
      <c r="W377" s="3094"/>
      <c r="X377" s="3094"/>
      <c r="Y377" s="3094"/>
      <c r="Z377" s="3094"/>
      <c r="AA377" s="3094"/>
      <c r="AB377" s="3094"/>
      <c r="AC377" s="3094"/>
      <c r="AD377" s="3094"/>
      <c r="AE377" s="3094"/>
      <c r="AF377" s="3094"/>
      <c r="AG377" s="3094"/>
      <c r="AH377" s="3094"/>
      <c r="AI377" s="3094"/>
      <c r="AJ377" s="3094"/>
      <c r="AK377" s="3094"/>
      <c r="AL377" s="3094"/>
      <c r="AM377" s="3094"/>
      <c r="AN377" s="3094"/>
      <c r="AO377" s="3094"/>
      <c r="AP377" s="3094"/>
      <c r="AQ377" s="3094"/>
      <c r="AR377" s="3560"/>
      <c r="AS377" s="3560"/>
      <c r="AT377" s="3560"/>
      <c r="AU377" s="3094"/>
      <c r="AV377" s="3094"/>
      <c r="AW377" s="3094"/>
      <c r="AX377" s="3094"/>
      <c r="AY377" s="3094"/>
      <c r="AZ377" s="3094"/>
      <c r="BA377" s="3094"/>
      <c r="BB377" s="3094"/>
      <c r="BC377" s="3094"/>
      <c r="BD377" s="3094"/>
      <c r="BE377" s="3094"/>
      <c r="BF377" s="3094"/>
      <c r="BG377" s="3094"/>
      <c r="BH377" s="3094"/>
      <c r="BI377" s="3094"/>
      <c r="BJ377" s="3094"/>
      <c r="BK377" s="3094"/>
      <c r="BL377" s="3094"/>
      <c r="BM377" s="3094"/>
      <c r="BN377" s="3094"/>
    </row>
    <row r="378" spans="1:66" ht="11.25" customHeight="1">
      <c r="A378" s="3559"/>
      <c r="B378" s="3094"/>
      <c r="C378" s="3094"/>
      <c r="D378" s="3094"/>
      <c r="E378" s="3094"/>
      <c r="F378" s="3094"/>
      <c r="G378" s="3094"/>
      <c r="H378" s="3094"/>
      <c r="I378" s="3094"/>
      <c r="J378" s="3094"/>
      <c r="K378" s="3560"/>
      <c r="L378" s="3560"/>
      <c r="M378" s="3560"/>
      <c r="N378" s="3094"/>
      <c r="O378" s="3094"/>
      <c r="P378" s="3094"/>
      <c r="Q378" s="3094"/>
      <c r="R378" s="3094"/>
      <c r="S378" s="3094"/>
      <c r="T378" s="3094"/>
      <c r="U378" s="3094"/>
      <c r="V378" s="3094"/>
      <c r="W378" s="3094"/>
      <c r="X378" s="3094"/>
      <c r="Y378" s="3094"/>
      <c r="Z378" s="3094"/>
      <c r="AA378" s="3094"/>
      <c r="AB378" s="3094"/>
      <c r="AC378" s="3094"/>
      <c r="AD378" s="3094"/>
      <c r="AE378" s="3094"/>
      <c r="AF378" s="3094"/>
      <c r="AG378" s="3094"/>
      <c r="AH378" s="3094"/>
      <c r="AI378" s="3094"/>
      <c r="AJ378" s="3094"/>
      <c r="AK378" s="3094"/>
      <c r="AL378" s="3094"/>
      <c r="AM378" s="3094"/>
      <c r="AN378" s="3094"/>
      <c r="AO378" s="3094"/>
      <c r="AP378" s="3094"/>
      <c r="AQ378" s="3094"/>
      <c r="AR378" s="3560"/>
      <c r="AS378" s="3560"/>
      <c r="AT378" s="3560"/>
      <c r="AU378" s="3094"/>
      <c r="AV378" s="3094"/>
      <c r="AW378" s="3094"/>
      <c r="AX378" s="3094"/>
      <c r="AY378" s="3094"/>
      <c r="AZ378" s="3094"/>
      <c r="BA378" s="3094"/>
      <c r="BB378" s="3094"/>
      <c r="BC378" s="3094"/>
      <c r="BD378" s="3094"/>
      <c r="BE378" s="3094"/>
      <c r="BF378" s="3094"/>
      <c r="BG378" s="3094"/>
      <c r="BH378" s="3094"/>
      <c r="BI378" s="3094"/>
      <c r="BJ378" s="3094"/>
      <c r="BK378" s="3094"/>
      <c r="BL378" s="3094"/>
      <c r="BM378" s="3094"/>
      <c r="BN378" s="3094"/>
    </row>
    <row r="379" spans="1:66" ht="11.25" customHeight="1">
      <c r="A379" s="3559"/>
      <c r="B379" s="3094"/>
      <c r="C379" s="3094"/>
      <c r="D379" s="3094"/>
      <c r="E379" s="3094"/>
      <c r="F379" s="3094"/>
      <c r="G379" s="3094"/>
      <c r="H379" s="3094"/>
      <c r="I379" s="3094"/>
      <c r="J379" s="3094"/>
      <c r="K379" s="3560"/>
      <c r="L379" s="3560"/>
      <c r="M379" s="3560"/>
      <c r="N379" s="3094"/>
      <c r="O379" s="3094"/>
      <c r="P379" s="3094"/>
      <c r="Q379" s="3094"/>
      <c r="R379" s="3094"/>
      <c r="S379" s="3094"/>
      <c r="T379" s="3094"/>
      <c r="U379" s="3094"/>
      <c r="V379" s="3094"/>
      <c r="W379" s="3094"/>
      <c r="X379" s="3094"/>
      <c r="Y379" s="3094"/>
      <c r="Z379" s="3094"/>
      <c r="AA379" s="3094"/>
      <c r="AB379" s="3094"/>
      <c r="AC379" s="3094"/>
      <c r="AD379" s="3094"/>
      <c r="AE379" s="3094"/>
      <c r="AF379" s="3094"/>
      <c r="AG379" s="3094"/>
      <c r="AH379" s="3094"/>
      <c r="AI379" s="3094"/>
      <c r="AJ379" s="3094"/>
      <c r="AK379" s="3094"/>
      <c r="AL379" s="3094"/>
      <c r="AM379" s="3094"/>
      <c r="AN379" s="3094"/>
      <c r="AO379" s="3094"/>
      <c r="AP379" s="3094"/>
      <c r="AQ379" s="3094"/>
      <c r="AR379" s="3560"/>
      <c r="AS379" s="3560"/>
      <c r="AT379" s="3560"/>
      <c r="AU379" s="3094"/>
      <c r="AV379" s="3094"/>
      <c r="AW379" s="3094"/>
      <c r="AX379" s="3094"/>
      <c r="AY379" s="3094"/>
      <c r="AZ379" s="3094"/>
      <c r="BA379" s="3094"/>
      <c r="BB379" s="3094"/>
      <c r="BC379" s="3094"/>
      <c r="BD379" s="3094"/>
      <c r="BE379" s="3094"/>
      <c r="BF379" s="3094"/>
      <c r="BG379" s="3094"/>
      <c r="BH379" s="3094"/>
      <c r="BI379" s="3094"/>
      <c r="BJ379" s="3094"/>
      <c r="BK379" s="3094"/>
      <c r="BL379" s="3094"/>
      <c r="BM379" s="3094"/>
      <c r="BN379" s="3094"/>
    </row>
    <row r="380" spans="1:66" ht="11.25" customHeight="1">
      <c r="A380" s="3559"/>
      <c r="B380" s="3094"/>
      <c r="C380" s="3094"/>
      <c r="D380" s="3094"/>
      <c r="E380" s="3094"/>
      <c r="F380" s="3094"/>
      <c r="G380" s="3094"/>
      <c r="H380" s="3094"/>
      <c r="I380" s="3094"/>
      <c r="J380" s="3094"/>
      <c r="K380" s="3560"/>
      <c r="L380" s="3560"/>
      <c r="M380" s="3560"/>
      <c r="N380" s="3094"/>
      <c r="O380" s="3094"/>
      <c r="P380" s="3094"/>
      <c r="Q380" s="3094"/>
      <c r="R380" s="3094"/>
      <c r="S380" s="3094"/>
      <c r="T380" s="3094"/>
      <c r="U380" s="3094"/>
      <c r="V380" s="3094"/>
      <c r="W380" s="3094"/>
      <c r="X380" s="3094"/>
      <c r="Y380" s="3094"/>
      <c r="Z380" s="3094"/>
      <c r="AA380" s="3094"/>
      <c r="AB380" s="3094"/>
      <c r="AC380" s="3094"/>
      <c r="AD380" s="3094"/>
      <c r="AE380" s="3094"/>
      <c r="AF380" s="3094"/>
      <c r="AG380" s="3094"/>
      <c r="AH380" s="3094"/>
      <c r="AI380" s="3094"/>
      <c r="AJ380" s="3094"/>
      <c r="AK380" s="3094"/>
      <c r="AL380" s="3094"/>
      <c r="AM380" s="3094"/>
      <c r="AN380" s="3094"/>
      <c r="AO380" s="3094"/>
      <c r="AP380" s="3094"/>
      <c r="AQ380" s="3094"/>
      <c r="AR380" s="3560"/>
      <c r="AS380" s="3560"/>
      <c r="AT380" s="3560"/>
      <c r="AU380" s="3094"/>
      <c r="AV380" s="3094"/>
      <c r="AW380" s="3094"/>
      <c r="AX380" s="3094"/>
      <c r="AY380" s="3094"/>
      <c r="AZ380" s="3094"/>
      <c r="BA380" s="3094"/>
      <c r="BB380" s="3094"/>
      <c r="BC380" s="3094"/>
      <c r="BD380" s="3094"/>
      <c r="BE380" s="3094"/>
      <c r="BF380" s="3094"/>
      <c r="BG380" s="3094"/>
      <c r="BH380" s="3094"/>
      <c r="BI380" s="3094"/>
      <c r="BJ380" s="3094"/>
      <c r="BK380" s="3094"/>
      <c r="BL380" s="3094"/>
      <c r="BM380" s="3094"/>
      <c r="BN380" s="3094"/>
    </row>
    <row r="381" spans="1:66" ht="11.25" customHeight="1">
      <c r="A381" s="3559"/>
      <c r="B381" s="3094"/>
      <c r="C381" s="3094"/>
      <c r="D381" s="3094"/>
      <c r="E381" s="3094"/>
      <c r="F381" s="3094"/>
      <c r="G381" s="3094"/>
      <c r="H381" s="3094"/>
      <c r="I381" s="3094"/>
      <c r="J381" s="3094"/>
      <c r="K381" s="3560"/>
      <c r="L381" s="3560"/>
      <c r="M381" s="3560"/>
      <c r="N381" s="3094"/>
      <c r="O381" s="3094"/>
      <c r="P381" s="3094"/>
      <c r="Q381" s="3094"/>
      <c r="R381" s="3094"/>
      <c r="S381" s="3094"/>
      <c r="T381" s="3094"/>
      <c r="U381" s="3094"/>
      <c r="V381" s="3094"/>
      <c r="W381" s="3094"/>
      <c r="X381" s="3094"/>
      <c r="Y381" s="3094"/>
      <c r="Z381" s="3094"/>
      <c r="AA381" s="3094"/>
      <c r="AB381" s="3094"/>
      <c r="AC381" s="3094"/>
      <c r="AD381" s="3094"/>
      <c r="AE381" s="3094"/>
      <c r="AF381" s="3094"/>
      <c r="AG381" s="3094"/>
      <c r="AH381" s="3094"/>
      <c r="AI381" s="3094"/>
      <c r="AJ381" s="3094"/>
      <c r="AK381" s="3094"/>
      <c r="AL381" s="3094"/>
      <c r="AM381" s="3094"/>
      <c r="AN381" s="3094"/>
      <c r="AO381" s="3094"/>
      <c r="AP381" s="3094"/>
      <c r="AQ381" s="3094"/>
      <c r="AR381" s="3560"/>
      <c r="AS381" s="3560"/>
      <c r="AT381" s="3560"/>
      <c r="AU381" s="3094"/>
      <c r="AV381" s="3094"/>
      <c r="AW381" s="3094"/>
      <c r="AX381" s="3094"/>
      <c r="AY381" s="3094"/>
      <c r="AZ381" s="3094"/>
      <c r="BA381" s="3094"/>
      <c r="BB381" s="3094"/>
      <c r="BC381" s="3094"/>
      <c r="BD381" s="3094"/>
      <c r="BE381" s="3094"/>
      <c r="BF381" s="3094"/>
      <c r="BG381" s="3094"/>
      <c r="BH381" s="3094"/>
      <c r="BI381" s="3094"/>
      <c r="BJ381" s="3094"/>
      <c r="BK381" s="3094"/>
      <c r="BL381" s="3094"/>
      <c r="BM381" s="3094"/>
      <c r="BN381" s="3094"/>
    </row>
    <row r="382" spans="1:66" ht="11.25" customHeight="1">
      <c r="A382" s="3559"/>
      <c r="B382" s="3094"/>
      <c r="C382" s="3094"/>
      <c r="D382" s="3094"/>
      <c r="E382" s="3094"/>
      <c r="F382" s="3094"/>
      <c r="G382" s="3094"/>
      <c r="H382" s="3094"/>
      <c r="I382" s="3094"/>
      <c r="J382" s="3094"/>
      <c r="K382" s="3560"/>
      <c r="L382" s="3560"/>
      <c r="M382" s="3560"/>
      <c r="N382" s="3094"/>
      <c r="O382" s="3094"/>
      <c r="P382" s="3094"/>
      <c r="Q382" s="3094"/>
      <c r="R382" s="3094"/>
      <c r="S382" s="3094"/>
      <c r="T382" s="3094"/>
      <c r="U382" s="3094"/>
      <c r="V382" s="3094"/>
      <c r="W382" s="3094"/>
      <c r="X382" s="3094"/>
      <c r="Y382" s="3094"/>
      <c r="Z382" s="3094"/>
      <c r="AA382" s="3094"/>
      <c r="AB382" s="3094"/>
      <c r="AC382" s="3094"/>
      <c r="AD382" s="3094"/>
      <c r="AE382" s="3094"/>
      <c r="AF382" s="3094"/>
      <c r="AG382" s="3094"/>
      <c r="AH382" s="3094"/>
      <c r="AI382" s="3094"/>
      <c r="AJ382" s="3094"/>
      <c r="AK382" s="3094"/>
      <c r="AL382" s="3094"/>
      <c r="AM382" s="3094"/>
      <c r="AN382" s="3094"/>
      <c r="AO382" s="3094"/>
      <c r="AP382" s="3094"/>
      <c r="AQ382" s="3094"/>
      <c r="AR382" s="3560"/>
      <c r="AS382" s="3560"/>
      <c r="AT382" s="3560"/>
      <c r="AU382" s="3094"/>
      <c r="AV382" s="3094"/>
      <c r="AW382" s="3094"/>
      <c r="AX382" s="3094"/>
      <c r="AY382" s="3094"/>
      <c r="AZ382" s="3094"/>
      <c r="BA382" s="3094"/>
      <c r="BB382" s="3094"/>
      <c r="BC382" s="3094"/>
      <c r="BD382" s="3094"/>
      <c r="BE382" s="3094"/>
      <c r="BF382" s="3094"/>
      <c r="BG382" s="3094"/>
      <c r="BH382" s="3094"/>
      <c r="BI382" s="3094"/>
      <c r="BJ382" s="3094"/>
      <c r="BK382" s="3094"/>
      <c r="BL382" s="3094"/>
      <c r="BM382" s="3094"/>
      <c r="BN382" s="3094"/>
    </row>
    <row r="383" spans="1:66" ht="11.25" customHeight="1">
      <c r="A383" s="3559"/>
      <c r="B383" s="3094"/>
      <c r="C383" s="3094"/>
      <c r="D383" s="3094"/>
      <c r="E383" s="3094"/>
      <c r="F383" s="3094"/>
      <c r="G383" s="3094"/>
      <c r="H383" s="3094"/>
      <c r="I383" s="3094"/>
      <c r="J383" s="3094"/>
      <c r="K383" s="3560"/>
      <c r="L383" s="3560"/>
      <c r="M383" s="3560"/>
      <c r="N383" s="3094"/>
      <c r="O383" s="3094"/>
      <c r="P383" s="3094"/>
      <c r="Q383" s="3094"/>
      <c r="R383" s="3094"/>
      <c r="S383" s="3094"/>
      <c r="T383" s="3094"/>
      <c r="U383" s="3094"/>
      <c r="V383" s="3094"/>
      <c r="W383" s="3094"/>
      <c r="X383" s="3094"/>
      <c r="Y383" s="3094"/>
      <c r="Z383" s="3094"/>
      <c r="AA383" s="3094"/>
      <c r="AB383" s="3094"/>
      <c r="AC383" s="3094"/>
      <c r="AD383" s="3094"/>
      <c r="AE383" s="3094"/>
      <c r="AF383" s="3094"/>
      <c r="AG383" s="3094"/>
      <c r="AH383" s="3094"/>
      <c r="AI383" s="3094"/>
      <c r="AJ383" s="3094"/>
      <c r="AK383" s="3094"/>
      <c r="AL383" s="3094"/>
      <c r="AM383" s="3094"/>
      <c r="AN383" s="3094"/>
      <c r="AO383" s="3094"/>
      <c r="AP383" s="3094"/>
      <c r="AQ383" s="3094"/>
      <c r="AR383" s="3560"/>
      <c r="AS383" s="3560"/>
      <c r="AT383" s="3560"/>
      <c r="AU383" s="3094"/>
      <c r="AV383" s="3094"/>
      <c r="AW383" s="3094"/>
      <c r="AX383" s="3094"/>
      <c r="AY383" s="3094"/>
      <c r="AZ383" s="3094"/>
      <c r="BA383" s="3094"/>
      <c r="BB383" s="3094"/>
      <c r="BC383" s="3094"/>
      <c r="BD383" s="3094"/>
      <c r="BE383" s="3094"/>
      <c r="BF383" s="3094"/>
      <c r="BG383" s="3094"/>
      <c r="BH383" s="3094"/>
      <c r="BI383" s="3094"/>
      <c r="BJ383" s="3094"/>
      <c r="BK383" s="3094"/>
      <c r="BL383" s="3094"/>
      <c r="BM383" s="3094"/>
      <c r="BN383" s="3094"/>
    </row>
    <row r="384" spans="1:66" ht="11.25" customHeight="1">
      <c r="A384" s="3559"/>
      <c r="B384" s="3094"/>
      <c r="C384" s="3094"/>
      <c r="D384" s="3094"/>
      <c r="E384" s="3094"/>
      <c r="F384" s="3094"/>
      <c r="G384" s="3094"/>
      <c r="H384" s="3094"/>
      <c r="I384" s="3094"/>
      <c r="J384" s="3094"/>
      <c r="K384" s="3560"/>
      <c r="L384" s="3560"/>
      <c r="M384" s="3560"/>
      <c r="N384" s="3094"/>
      <c r="O384" s="3094"/>
      <c r="P384" s="3094"/>
      <c r="Q384" s="3094"/>
      <c r="R384" s="3094"/>
      <c r="S384" s="3094"/>
      <c r="T384" s="3094"/>
      <c r="U384" s="3094"/>
      <c r="V384" s="3094"/>
      <c r="W384" s="3094"/>
      <c r="X384" s="3094"/>
      <c r="Y384" s="3094"/>
      <c r="Z384" s="3094"/>
      <c r="AA384" s="3094"/>
      <c r="AB384" s="3094"/>
      <c r="AC384" s="3094"/>
      <c r="AD384" s="3094"/>
      <c r="AE384" s="3094"/>
      <c r="AF384" s="3094"/>
      <c r="AG384" s="3094"/>
      <c r="AH384" s="3094"/>
      <c r="AI384" s="3094"/>
      <c r="AJ384" s="3094"/>
      <c r="AK384" s="3094"/>
      <c r="AL384" s="3094"/>
      <c r="AM384" s="3094"/>
      <c r="AN384" s="3094"/>
      <c r="AO384" s="3094"/>
      <c r="AP384" s="3094"/>
      <c r="AQ384" s="3094"/>
      <c r="AR384" s="3560"/>
      <c r="AS384" s="3560"/>
      <c r="AT384" s="3560"/>
      <c r="AU384" s="3094"/>
      <c r="AV384" s="3094"/>
      <c r="AW384" s="3094"/>
      <c r="AX384" s="3094"/>
      <c r="AY384" s="3094"/>
      <c r="AZ384" s="3094"/>
      <c r="BA384" s="3094"/>
      <c r="BB384" s="3094"/>
      <c r="BC384" s="3094"/>
      <c r="BD384" s="3094"/>
      <c r="BE384" s="3094"/>
      <c r="BF384" s="3094"/>
      <c r="BG384" s="3094"/>
      <c r="BH384" s="3094"/>
      <c r="BI384" s="3094"/>
      <c r="BJ384" s="3094"/>
      <c r="BK384" s="3094"/>
      <c r="BL384" s="3094"/>
      <c r="BM384" s="3094"/>
      <c r="BN384" s="3094"/>
    </row>
    <row r="385" spans="1:66" ht="11.25" customHeight="1">
      <c r="A385" s="3559"/>
      <c r="B385" s="3094"/>
      <c r="C385" s="3094"/>
      <c r="D385" s="3094"/>
      <c r="E385" s="3094"/>
      <c r="F385" s="3094"/>
      <c r="G385" s="3094"/>
      <c r="H385" s="3094"/>
      <c r="I385" s="3094"/>
      <c r="J385" s="3094"/>
      <c r="K385" s="3560"/>
      <c r="L385" s="3560"/>
      <c r="M385" s="3560"/>
      <c r="N385" s="3094"/>
      <c r="O385" s="3094"/>
      <c r="P385" s="3094"/>
      <c r="Q385" s="3094"/>
      <c r="R385" s="3094"/>
      <c r="S385" s="3094"/>
      <c r="T385" s="3094"/>
      <c r="U385" s="3094"/>
      <c r="V385" s="3094"/>
      <c r="W385" s="3094"/>
      <c r="X385" s="3094"/>
      <c r="Y385" s="3094"/>
      <c r="Z385" s="3094"/>
      <c r="AA385" s="3094"/>
      <c r="AB385" s="3094"/>
      <c r="AC385" s="3094"/>
      <c r="AD385" s="3094"/>
      <c r="AE385" s="3094"/>
      <c r="AF385" s="3094"/>
      <c r="AG385" s="3094"/>
      <c r="AH385" s="3094"/>
      <c r="AI385" s="3094"/>
      <c r="AJ385" s="3094"/>
      <c r="AK385" s="3094"/>
      <c r="AL385" s="3094"/>
      <c r="AM385" s="3094"/>
      <c r="AN385" s="3094"/>
      <c r="AO385" s="3094"/>
      <c r="AP385" s="3094"/>
      <c r="AQ385" s="3094"/>
      <c r="AR385" s="3560"/>
      <c r="AS385" s="3560"/>
      <c r="AT385" s="3560"/>
      <c r="AU385" s="3094"/>
      <c r="AV385" s="3094"/>
      <c r="AW385" s="3094"/>
      <c r="AX385" s="3094"/>
      <c r="AY385" s="3094"/>
      <c r="AZ385" s="3094"/>
      <c r="BA385" s="3094"/>
      <c r="BB385" s="3094"/>
      <c r="BC385" s="3094"/>
      <c r="BD385" s="3094"/>
      <c r="BE385" s="3094"/>
      <c r="BF385" s="3094"/>
      <c r="BG385" s="3094"/>
      <c r="BH385" s="3094"/>
      <c r="BI385" s="3094"/>
      <c r="BJ385" s="3094"/>
      <c r="BK385" s="3094"/>
      <c r="BL385" s="3094"/>
      <c r="BM385" s="3094"/>
      <c r="BN385" s="3094"/>
    </row>
    <row r="386" spans="1:66" ht="11.25" customHeight="1">
      <c r="A386" s="3559"/>
      <c r="B386" s="3094"/>
      <c r="C386" s="3094"/>
      <c r="D386" s="3094"/>
      <c r="E386" s="3094"/>
      <c r="F386" s="3094"/>
      <c r="G386" s="3094"/>
      <c r="H386" s="3094"/>
      <c r="I386" s="3094"/>
      <c r="J386" s="3094"/>
      <c r="K386" s="3560"/>
      <c r="L386" s="3560"/>
      <c r="M386" s="3560"/>
      <c r="N386" s="3094"/>
      <c r="O386" s="3094"/>
      <c r="P386" s="3094"/>
      <c r="Q386" s="3094"/>
      <c r="R386" s="3094"/>
      <c r="S386" s="3094"/>
      <c r="T386" s="3094"/>
      <c r="U386" s="3094"/>
      <c r="V386" s="3094"/>
      <c r="W386" s="3094"/>
      <c r="X386" s="3094"/>
      <c r="Y386" s="3094"/>
      <c r="Z386" s="3094"/>
      <c r="AA386" s="3094"/>
      <c r="AB386" s="3094"/>
      <c r="AC386" s="3094"/>
      <c r="AD386" s="3094"/>
      <c r="AE386" s="3094"/>
      <c r="AF386" s="3094"/>
      <c r="AG386" s="3094"/>
      <c r="AH386" s="3094"/>
      <c r="AI386" s="3094"/>
      <c r="AJ386" s="3094"/>
      <c r="AK386" s="3094"/>
      <c r="AL386" s="3094"/>
      <c r="AM386" s="3094"/>
      <c r="AN386" s="3094"/>
      <c r="AO386" s="3094"/>
      <c r="AP386" s="3094"/>
      <c r="AQ386" s="3094"/>
      <c r="AR386" s="3560"/>
      <c r="AS386" s="3560"/>
      <c r="AT386" s="3560"/>
      <c r="AU386" s="3094"/>
      <c r="AV386" s="3094"/>
      <c r="AW386" s="3094"/>
      <c r="AX386" s="3094"/>
      <c r="AY386" s="3094"/>
      <c r="AZ386" s="3094"/>
      <c r="BA386" s="3094"/>
      <c r="BB386" s="3094"/>
      <c r="BC386" s="3094"/>
      <c r="BD386" s="3094"/>
      <c r="BE386" s="3094"/>
      <c r="BF386" s="3094"/>
      <c r="BG386" s="3094"/>
      <c r="BH386" s="3094"/>
      <c r="BI386" s="3094"/>
      <c r="BJ386" s="3094"/>
      <c r="BK386" s="3094"/>
      <c r="BL386" s="3094"/>
      <c r="BM386" s="3094"/>
      <c r="BN386" s="3094"/>
    </row>
    <row r="387" spans="1:66" ht="11.25" customHeight="1">
      <c r="A387" s="3559"/>
      <c r="B387" s="3094"/>
      <c r="C387" s="3094"/>
      <c r="D387" s="3094"/>
      <c r="E387" s="3094"/>
      <c r="F387" s="3094"/>
      <c r="G387" s="3094"/>
      <c r="H387" s="3094"/>
      <c r="I387" s="3094"/>
      <c r="J387" s="3094"/>
      <c r="K387" s="3560"/>
      <c r="L387" s="3560"/>
      <c r="M387" s="3560"/>
      <c r="N387" s="3094"/>
      <c r="O387" s="3094"/>
      <c r="P387" s="3094"/>
      <c r="Q387" s="3094"/>
      <c r="R387" s="3094"/>
      <c r="S387" s="3094"/>
      <c r="T387" s="3094"/>
      <c r="U387" s="3094"/>
      <c r="V387" s="3094"/>
      <c r="W387" s="3094"/>
      <c r="X387" s="3094"/>
      <c r="Y387" s="3094"/>
      <c r="Z387" s="3094"/>
      <c r="AA387" s="3094"/>
      <c r="AB387" s="3094"/>
      <c r="AC387" s="3094"/>
      <c r="AD387" s="3094"/>
      <c r="AE387" s="3094"/>
      <c r="AF387" s="3094"/>
      <c r="AG387" s="3094"/>
      <c r="AH387" s="3094"/>
      <c r="AI387" s="3094"/>
      <c r="AJ387" s="3094"/>
      <c r="AK387" s="3094"/>
      <c r="AL387" s="3094"/>
      <c r="AM387" s="3094"/>
      <c r="AN387" s="3094"/>
      <c r="AO387" s="3094"/>
      <c r="AP387" s="3094"/>
      <c r="AQ387" s="3094"/>
      <c r="AR387" s="3560"/>
      <c r="AS387" s="3560"/>
      <c r="AT387" s="3560"/>
      <c r="AU387" s="3094"/>
      <c r="AV387" s="3094"/>
      <c r="AW387" s="3094"/>
      <c r="AX387" s="3094"/>
      <c r="AY387" s="3094"/>
      <c r="AZ387" s="3094"/>
      <c r="BA387" s="3094"/>
      <c r="BB387" s="3094"/>
      <c r="BC387" s="3094"/>
      <c r="BD387" s="3094"/>
      <c r="BE387" s="3094"/>
      <c r="BF387" s="3094"/>
      <c r="BG387" s="3094"/>
      <c r="BH387" s="3094"/>
      <c r="BI387" s="3094"/>
      <c r="BJ387" s="3094"/>
      <c r="BK387" s="3094"/>
      <c r="BL387" s="3094"/>
      <c r="BM387" s="3094"/>
      <c r="BN387" s="3094"/>
    </row>
    <row r="388" spans="1:66" ht="11.25" customHeight="1">
      <c r="A388" s="3559"/>
      <c r="B388" s="3094"/>
      <c r="C388" s="3094"/>
      <c r="D388" s="3094"/>
      <c r="E388" s="3094"/>
      <c r="F388" s="3094"/>
      <c r="G388" s="3094"/>
      <c r="H388" s="3094"/>
      <c r="I388" s="3094"/>
      <c r="J388" s="3094"/>
      <c r="K388" s="3560"/>
      <c r="L388" s="3560"/>
      <c r="M388" s="3560"/>
      <c r="N388" s="3094"/>
      <c r="O388" s="3094"/>
      <c r="P388" s="3094"/>
      <c r="Q388" s="3094"/>
      <c r="R388" s="3094"/>
      <c r="S388" s="3094"/>
      <c r="T388" s="3094"/>
      <c r="U388" s="3094"/>
      <c r="V388" s="3094"/>
      <c r="W388" s="3094"/>
      <c r="X388" s="3094"/>
      <c r="Y388" s="3094"/>
      <c r="Z388" s="3094"/>
      <c r="AA388" s="3094"/>
      <c r="AB388" s="3094"/>
      <c r="AC388" s="3094"/>
      <c r="AD388" s="3094"/>
      <c r="AE388" s="3094"/>
      <c r="AF388" s="3094"/>
      <c r="AG388" s="3094"/>
      <c r="AH388" s="3094"/>
      <c r="AI388" s="3094"/>
      <c r="AJ388" s="3094"/>
      <c r="AK388" s="3094"/>
      <c r="AL388" s="3094"/>
      <c r="AM388" s="3094"/>
      <c r="AN388" s="3094"/>
      <c r="AO388" s="3094"/>
      <c r="AP388" s="3094"/>
      <c r="AQ388" s="3094"/>
      <c r="AR388" s="3560"/>
      <c r="AS388" s="3560"/>
      <c r="AT388" s="3560"/>
      <c r="AU388" s="3094"/>
      <c r="AV388" s="3094"/>
      <c r="AW388" s="3094"/>
      <c r="AX388" s="3094"/>
      <c r="AY388" s="3094"/>
      <c r="AZ388" s="3094"/>
      <c r="BA388" s="3094"/>
      <c r="BB388" s="3094"/>
      <c r="BC388" s="3094"/>
      <c r="BD388" s="3094"/>
      <c r="BE388" s="3094"/>
      <c r="BF388" s="3094"/>
      <c r="BG388" s="3094"/>
      <c r="BH388" s="3094"/>
      <c r="BI388" s="3094"/>
      <c r="BJ388" s="3094"/>
      <c r="BK388" s="3094"/>
      <c r="BL388" s="3094"/>
      <c r="BM388" s="3094"/>
      <c r="BN388" s="3094"/>
    </row>
    <row r="389" spans="1:66" ht="11.25" customHeight="1">
      <c r="A389" s="3559"/>
      <c r="B389" s="3094"/>
      <c r="C389" s="3094"/>
      <c r="D389" s="3094"/>
      <c r="E389" s="3094"/>
      <c r="F389" s="3094"/>
      <c r="G389" s="3094"/>
      <c r="H389" s="3094"/>
      <c r="I389" s="3094"/>
      <c r="J389" s="3094"/>
      <c r="K389" s="3560"/>
      <c r="L389" s="3560"/>
      <c r="M389" s="3560"/>
      <c r="N389" s="3094"/>
      <c r="O389" s="3094"/>
      <c r="P389" s="3094"/>
      <c r="Q389" s="3094"/>
      <c r="R389" s="3094"/>
      <c r="S389" s="3094"/>
      <c r="T389" s="3094"/>
      <c r="U389" s="3094"/>
      <c r="V389" s="3094"/>
      <c r="W389" s="3094"/>
      <c r="X389" s="3094"/>
      <c r="Y389" s="3094"/>
      <c r="Z389" s="3094"/>
      <c r="AA389" s="3094"/>
      <c r="AB389" s="3094"/>
      <c r="AC389" s="3094"/>
      <c r="AD389" s="3094"/>
      <c r="AE389" s="3094"/>
      <c r="AF389" s="3094"/>
      <c r="AG389" s="3094"/>
      <c r="AH389" s="3094"/>
      <c r="AI389" s="3094"/>
      <c r="AJ389" s="3094"/>
      <c r="AK389" s="3094"/>
      <c r="AL389" s="3094"/>
      <c r="AM389" s="3094"/>
      <c r="AN389" s="3094"/>
      <c r="AO389" s="3094"/>
      <c r="AP389" s="3094"/>
      <c r="AQ389" s="3094"/>
      <c r="AR389" s="3560"/>
      <c r="AS389" s="3560"/>
      <c r="AT389" s="3560"/>
      <c r="AU389" s="3094"/>
      <c r="AV389" s="3094"/>
      <c r="AW389" s="3094"/>
      <c r="AX389" s="3094"/>
      <c r="AY389" s="3094"/>
      <c r="AZ389" s="3094"/>
      <c r="BA389" s="3094"/>
      <c r="BB389" s="3094"/>
      <c r="BC389" s="3094"/>
      <c r="BD389" s="3094"/>
      <c r="BE389" s="3094"/>
      <c r="BF389" s="3094"/>
      <c r="BG389" s="3094"/>
      <c r="BH389" s="3094"/>
      <c r="BI389" s="3094"/>
      <c r="BJ389" s="3094"/>
      <c r="BK389" s="3094"/>
      <c r="BL389" s="3094"/>
      <c r="BM389" s="3094"/>
      <c r="BN389" s="3094"/>
    </row>
    <row r="390" spans="1:66" ht="11.25" customHeight="1">
      <c r="A390" s="3559"/>
      <c r="B390" s="3094"/>
      <c r="C390" s="3094"/>
      <c r="D390" s="3094"/>
      <c r="E390" s="3094"/>
      <c r="F390" s="3094"/>
      <c r="G390" s="3094"/>
      <c r="H390" s="3094"/>
      <c r="I390" s="3094"/>
      <c r="J390" s="3094"/>
      <c r="K390" s="3560"/>
      <c r="L390" s="3560"/>
      <c r="M390" s="3560"/>
      <c r="N390" s="3094"/>
      <c r="O390" s="3094"/>
      <c r="P390" s="3094"/>
      <c r="Q390" s="3094"/>
      <c r="R390" s="3094"/>
      <c r="S390" s="3094"/>
      <c r="T390" s="3094"/>
      <c r="U390" s="3094"/>
      <c r="V390" s="3094"/>
      <c r="W390" s="3094"/>
      <c r="X390" s="3094"/>
      <c r="Y390" s="3094"/>
      <c r="Z390" s="3094"/>
      <c r="AA390" s="3094"/>
      <c r="AB390" s="3094"/>
      <c r="AC390" s="3094"/>
      <c r="AD390" s="3094"/>
      <c r="AE390" s="3094"/>
      <c r="AF390" s="3094"/>
      <c r="AG390" s="3094"/>
      <c r="AH390" s="3094"/>
      <c r="AI390" s="3094"/>
      <c r="AJ390" s="3094"/>
      <c r="AK390" s="3094"/>
      <c r="AL390" s="3094"/>
      <c r="AM390" s="3094"/>
      <c r="AN390" s="3094"/>
      <c r="AO390" s="3094"/>
      <c r="AP390" s="3094"/>
      <c r="AQ390" s="3094"/>
      <c r="AR390" s="3560"/>
      <c r="AS390" s="3560"/>
      <c r="AT390" s="3560"/>
      <c r="AU390" s="3094"/>
      <c r="AV390" s="3094"/>
      <c r="AW390" s="3094"/>
      <c r="AX390" s="3094"/>
      <c r="AY390" s="3094"/>
      <c r="AZ390" s="3094"/>
      <c r="BA390" s="3094"/>
      <c r="BB390" s="3094"/>
      <c r="BC390" s="3094"/>
      <c r="BD390" s="3094"/>
      <c r="BE390" s="3094"/>
      <c r="BF390" s="3094"/>
      <c r="BG390" s="3094"/>
      <c r="BH390" s="3094"/>
      <c r="BI390" s="3094"/>
      <c r="BJ390" s="3094"/>
      <c r="BK390" s="3094"/>
      <c r="BL390" s="3094"/>
      <c r="BM390" s="3094"/>
      <c r="BN390" s="3094"/>
    </row>
    <row r="391" spans="1:66" ht="11.25" customHeight="1">
      <c r="A391" s="3559"/>
      <c r="B391" s="3094"/>
      <c r="C391" s="3094"/>
      <c r="D391" s="3094"/>
      <c r="E391" s="3094"/>
      <c r="F391" s="3094"/>
      <c r="G391" s="3094"/>
      <c r="H391" s="3094"/>
      <c r="I391" s="3094"/>
      <c r="J391" s="3094"/>
      <c r="K391" s="3560"/>
      <c r="L391" s="3560"/>
      <c r="M391" s="3560"/>
      <c r="N391" s="3094"/>
      <c r="O391" s="3094"/>
      <c r="P391" s="3094"/>
      <c r="Q391" s="3094"/>
      <c r="R391" s="3094"/>
      <c r="S391" s="3094"/>
      <c r="T391" s="3094"/>
      <c r="U391" s="3094"/>
      <c r="V391" s="3094"/>
      <c r="W391" s="3094"/>
      <c r="X391" s="3094"/>
      <c r="Y391" s="3094"/>
      <c r="Z391" s="3094"/>
      <c r="AA391" s="3094"/>
      <c r="AB391" s="3094"/>
      <c r="AC391" s="3094"/>
      <c r="AD391" s="3094"/>
      <c r="AE391" s="3094"/>
      <c r="AF391" s="3094"/>
      <c r="AG391" s="3094"/>
      <c r="AH391" s="3094"/>
      <c r="AI391" s="3094"/>
      <c r="AJ391" s="3094"/>
      <c r="AK391" s="3094"/>
      <c r="AL391" s="3094"/>
      <c r="AM391" s="3094"/>
      <c r="AN391" s="3094"/>
      <c r="AO391" s="3094"/>
      <c r="AP391" s="3094"/>
      <c r="AQ391" s="3094"/>
      <c r="AR391" s="3560"/>
      <c r="AS391" s="3560"/>
      <c r="AT391" s="3560"/>
      <c r="AU391" s="3094"/>
      <c r="AV391" s="3094"/>
      <c r="AW391" s="3094"/>
      <c r="AX391" s="3094"/>
      <c r="AY391" s="3094"/>
      <c r="AZ391" s="3094"/>
      <c r="BA391" s="3094"/>
      <c r="BB391" s="3094"/>
      <c r="BC391" s="3094"/>
      <c r="BD391" s="3094"/>
      <c r="BE391" s="3094"/>
      <c r="BF391" s="3094"/>
      <c r="BG391" s="3094"/>
      <c r="BH391" s="3094"/>
      <c r="BI391" s="3094"/>
      <c r="BJ391" s="3094"/>
      <c r="BK391" s="3094"/>
      <c r="BL391" s="3094"/>
      <c r="BM391" s="3094"/>
      <c r="BN391" s="3094"/>
    </row>
    <row r="392" spans="1:66" ht="11.25" customHeight="1">
      <c r="A392" s="3559"/>
      <c r="B392" s="3094"/>
      <c r="C392" s="3094"/>
      <c r="D392" s="3094"/>
      <c r="E392" s="3094"/>
      <c r="F392" s="3094"/>
      <c r="G392" s="3094"/>
      <c r="H392" s="3094"/>
      <c r="I392" s="3094"/>
      <c r="J392" s="3094"/>
      <c r="K392" s="3560"/>
      <c r="L392" s="3560"/>
      <c r="M392" s="3560"/>
      <c r="N392" s="3094"/>
      <c r="O392" s="3094"/>
      <c r="P392" s="3094"/>
      <c r="Q392" s="3094"/>
      <c r="R392" s="3094"/>
      <c r="S392" s="3094"/>
      <c r="T392" s="3094"/>
      <c r="U392" s="3094"/>
      <c r="V392" s="3094"/>
      <c r="W392" s="3094"/>
      <c r="X392" s="3094"/>
      <c r="Y392" s="3094"/>
      <c r="Z392" s="3094"/>
      <c r="AA392" s="3094"/>
      <c r="AB392" s="3094"/>
      <c r="AC392" s="3094"/>
      <c r="AD392" s="3094"/>
      <c r="AE392" s="3094"/>
      <c r="AF392" s="3094"/>
      <c r="AG392" s="3094"/>
      <c r="AH392" s="3094"/>
      <c r="AI392" s="3094"/>
      <c r="AJ392" s="3094"/>
      <c r="AK392" s="3094"/>
      <c r="AL392" s="3094"/>
      <c r="AM392" s="3094"/>
      <c r="AN392" s="3094"/>
      <c r="AO392" s="3094"/>
      <c r="AP392" s="3094"/>
      <c r="AQ392" s="3094"/>
      <c r="AR392" s="3560"/>
      <c r="AS392" s="3560"/>
      <c r="AT392" s="3560"/>
      <c r="AU392" s="3094"/>
      <c r="AV392" s="3094"/>
      <c r="AW392" s="3094"/>
      <c r="AX392" s="3094"/>
      <c r="AY392" s="3094"/>
      <c r="AZ392" s="3094"/>
      <c r="BA392" s="3094"/>
      <c r="BB392" s="3094"/>
      <c r="BC392" s="3094"/>
      <c r="BD392" s="3094"/>
      <c r="BE392" s="3094"/>
      <c r="BF392" s="3094"/>
      <c r="BG392" s="3094"/>
      <c r="BH392" s="3094"/>
      <c r="BI392" s="3094"/>
      <c r="BJ392" s="3094"/>
      <c r="BK392" s="3094"/>
      <c r="BL392" s="3094"/>
      <c r="BM392" s="3094"/>
      <c r="BN392" s="3094"/>
    </row>
    <row r="393" spans="1:66" ht="11.25" customHeight="1">
      <c r="A393" s="3559"/>
      <c r="B393" s="3094"/>
      <c r="C393" s="3094"/>
      <c r="D393" s="3094"/>
      <c r="E393" s="3094"/>
      <c r="F393" s="3094"/>
      <c r="G393" s="3094"/>
      <c r="H393" s="3094"/>
      <c r="I393" s="3094"/>
      <c r="J393" s="3094"/>
      <c r="K393" s="3560"/>
      <c r="L393" s="3560"/>
      <c r="M393" s="3560"/>
      <c r="N393" s="3094"/>
      <c r="O393" s="3094"/>
      <c r="P393" s="3094"/>
      <c r="Q393" s="3094"/>
      <c r="R393" s="3094"/>
      <c r="S393" s="3094"/>
      <c r="T393" s="3094"/>
      <c r="U393" s="3094"/>
      <c r="V393" s="3094"/>
      <c r="W393" s="3094"/>
      <c r="X393" s="3094"/>
      <c r="Y393" s="3094"/>
      <c r="Z393" s="3094"/>
      <c r="AA393" s="3094"/>
      <c r="AB393" s="3094"/>
      <c r="AC393" s="3094"/>
      <c r="AD393" s="3094"/>
      <c r="AE393" s="3094"/>
      <c r="AF393" s="3094"/>
      <c r="AG393" s="3094"/>
      <c r="AH393" s="3094"/>
      <c r="AI393" s="3094"/>
      <c r="AJ393" s="3094"/>
      <c r="AK393" s="3094"/>
      <c r="AL393" s="3094"/>
      <c r="AM393" s="3094"/>
      <c r="AN393" s="3094"/>
      <c r="AO393" s="3094"/>
      <c r="AP393" s="3094"/>
      <c r="AQ393" s="3094"/>
      <c r="AR393" s="3560"/>
      <c r="AS393" s="3560"/>
      <c r="AT393" s="3560"/>
      <c r="AU393" s="3094"/>
      <c r="AV393" s="3094"/>
      <c r="AW393" s="3094"/>
      <c r="AX393" s="3094"/>
      <c r="AY393" s="3094"/>
      <c r="AZ393" s="3094"/>
      <c r="BA393" s="3094"/>
      <c r="BB393" s="3094"/>
      <c r="BC393" s="3094"/>
      <c r="BD393" s="3094"/>
      <c r="BE393" s="3094"/>
      <c r="BF393" s="3094"/>
      <c r="BG393" s="3094"/>
      <c r="BH393" s="3094"/>
      <c r="BI393" s="3094"/>
      <c r="BJ393" s="3094"/>
      <c r="BK393" s="3094"/>
      <c r="BL393" s="3094"/>
      <c r="BM393" s="3094"/>
      <c r="BN393" s="3094"/>
    </row>
    <row r="394" spans="1:66" ht="11.25" customHeight="1">
      <c r="A394" s="3559"/>
      <c r="B394" s="3094"/>
      <c r="C394" s="3094"/>
      <c r="D394" s="3094"/>
      <c r="E394" s="3094"/>
      <c r="F394" s="3094"/>
      <c r="G394" s="3094"/>
      <c r="H394" s="3094"/>
      <c r="I394" s="3094"/>
      <c r="J394" s="3094"/>
      <c r="K394" s="3560"/>
      <c r="L394" s="3560"/>
      <c r="M394" s="3560"/>
      <c r="N394" s="3094"/>
      <c r="O394" s="3094"/>
      <c r="P394" s="3094"/>
      <c r="Q394" s="3094"/>
      <c r="R394" s="3094"/>
      <c r="S394" s="3094"/>
      <c r="T394" s="3094"/>
      <c r="U394" s="3094"/>
      <c r="V394" s="3094"/>
      <c r="W394" s="3094"/>
      <c r="X394" s="3094"/>
      <c r="Y394" s="3094"/>
      <c r="Z394" s="3094"/>
      <c r="AA394" s="3094"/>
      <c r="AB394" s="3094"/>
      <c r="AC394" s="3094"/>
      <c r="AD394" s="3094"/>
      <c r="AE394" s="3094"/>
      <c r="AF394" s="3094"/>
      <c r="AG394" s="3094"/>
      <c r="AH394" s="3094"/>
      <c r="AI394" s="3094"/>
      <c r="AJ394" s="3094"/>
      <c r="AK394" s="3094"/>
      <c r="AL394" s="3094"/>
      <c r="AM394" s="3094"/>
      <c r="AN394" s="3094"/>
      <c r="AO394" s="3094"/>
      <c r="AP394" s="3094"/>
      <c r="AQ394" s="3094"/>
      <c r="AR394" s="3560"/>
      <c r="AS394" s="3560"/>
      <c r="AT394" s="3560"/>
      <c r="AU394" s="3094"/>
      <c r="AV394" s="3094"/>
      <c r="AW394" s="3094"/>
      <c r="AX394" s="3094"/>
      <c r="AY394" s="3094"/>
      <c r="AZ394" s="3094"/>
      <c r="BA394" s="3094"/>
      <c r="BB394" s="3094"/>
      <c r="BC394" s="3094"/>
      <c r="BD394" s="3094"/>
      <c r="BE394" s="3094"/>
      <c r="BF394" s="3094"/>
      <c r="BG394" s="3094"/>
      <c r="BH394" s="3094"/>
      <c r="BI394" s="3094"/>
      <c r="BJ394" s="3094"/>
      <c r="BK394" s="3094"/>
      <c r="BL394" s="3094"/>
      <c r="BM394" s="3094"/>
      <c r="BN394" s="3094"/>
    </row>
    <row r="395" spans="1:66" ht="11.25" customHeight="1">
      <c r="A395" s="3559"/>
      <c r="B395" s="3094"/>
      <c r="C395" s="3094"/>
      <c r="D395" s="3094"/>
      <c r="E395" s="3094"/>
      <c r="F395" s="3094"/>
      <c r="G395" s="3094"/>
      <c r="H395" s="3094"/>
      <c r="I395" s="3094"/>
      <c r="J395" s="3094"/>
      <c r="K395" s="3560"/>
      <c r="L395" s="3560"/>
      <c r="M395" s="3560"/>
      <c r="N395" s="3094"/>
      <c r="O395" s="3094"/>
      <c r="P395" s="3094"/>
      <c r="Q395" s="3094"/>
      <c r="R395" s="3094"/>
      <c r="S395" s="3094"/>
      <c r="T395" s="3094"/>
      <c r="U395" s="3094"/>
      <c r="V395" s="3094"/>
      <c r="W395" s="3094"/>
      <c r="X395" s="3094"/>
      <c r="Y395" s="3094"/>
      <c r="Z395" s="3094"/>
      <c r="AA395" s="3094"/>
      <c r="AB395" s="3094"/>
      <c r="AC395" s="3094"/>
      <c r="AD395" s="3094"/>
      <c r="AE395" s="3094"/>
      <c r="AF395" s="3094"/>
      <c r="AG395" s="3094"/>
      <c r="AH395" s="3094"/>
      <c r="AI395" s="3094"/>
      <c r="AJ395" s="3094"/>
      <c r="AK395" s="3094"/>
      <c r="AL395" s="3094"/>
      <c r="AM395" s="3094"/>
      <c r="AN395" s="3094"/>
      <c r="AO395" s="3094"/>
      <c r="AP395" s="3094"/>
      <c r="AQ395" s="3094"/>
      <c r="AR395" s="3560"/>
      <c r="AS395" s="3560"/>
      <c r="AT395" s="3560"/>
      <c r="AU395" s="3094"/>
      <c r="AV395" s="3094"/>
      <c r="AW395" s="3094"/>
      <c r="AX395" s="3094"/>
      <c r="AY395" s="3094"/>
      <c r="AZ395" s="3094"/>
      <c r="BA395" s="3094"/>
      <c r="BB395" s="3094"/>
      <c r="BC395" s="3094"/>
      <c r="BD395" s="3094"/>
      <c r="BE395" s="3094"/>
      <c r="BF395" s="3094"/>
      <c r="BG395" s="3094"/>
      <c r="BH395" s="3094"/>
      <c r="BI395" s="3094"/>
      <c r="BJ395" s="3094"/>
      <c r="BK395" s="3094"/>
      <c r="BL395" s="3094"/>
      <c r="BM395" s="3094"/>
      <c r="BN395" s="3094"/>
    </row>
    <row r="396" spans="1:66" ht="11.25" customHeight="1">
      <c r="A396" s="3559"/>
      <c r="B396" s="3094"/>
      <c r="C396" s="3094"/>
      <c r="D396" s="3094"/>
      <c r="E396" s="3094"/>
      <c r="F396" s="3094"/>
      <c r="G396" s="3094"/>
      <c r="H396" s="3094"/>
      <c r="I396" s="3094"/>
      <c r="J396" s="3094"/>
      <c r="K396" s="3560"/>
      <c r="L396" s="3560"/>
      <c r="M396" s="3560"/>
      <c r="N396" s="3094"/>
      <c r="O396" s="3094"/>
      <c r="P396" s="3094"/>
      <c r="Q396" s="3094"/>
      <c r="R396" s="3094"/>
      <c r="S396" s="3094"/>
      <c r="T396" s="3094"/>
      <c r="U396" s="3094"/>
      <c r="V396" s="3094"/>
      <c r="W396" s="3094"/>
      <c r="X396" s="3094"/>
      <c r="Y396" s="3094"/>
      <c r="Z396" s="3094"/>
      <c r="AA396" s="3094"/>
      <c r="AB396" s="3094"/>
      <c r="AC396" s="3094"/>
      <c r="AD396" s="3094"/>
      <c r="AE396" s="3094"/>
      <c r="AF396" s="3094"/>
      <c r="AG396" s="3094"/>
      <c r="AH396" s="3094"/>
      <c r="AI396" s="3094"/>
      <c r="AJ396" s="3094"/>
      <c r="AK396" s="3094"/>
      <c r="AL396" s="3094"/>
      <c r="AM396" s="3094"/>
      <c r="AN396" s="3094"/>
      <c r="AO396" s="3094"/>
      <c r="AP396" s="3094"/>
      <c r="AQ396" s="3094"/>
      <c r="AR396" s="3560"/>
      <c r="AS396" s="3560"/>
      <c r="AT396" s="3560"/>
      <c r="AU396" s="3094"/>
      <c r="AV396" s="3094"/>
      <c r="AW396" s="3094"/>
      <c r="AX396" s="3094"/>
      <c r="AY396" s="3094"/>
      <c r="AZ396" s="3094"/>
      <c r="BA396" s="3094"/>
      <c r="BB396" s="3094"/>
      <c r="BC396" s="3094"/>
      <c r="BD396" s="3094"/>
      <c r="BE396" s="3094"/>
      <c r="BF396" s="3094"/>
      <c r="BG396" s="3094"/>
      <c r="BH396" s="3094"/>
      <c r="BI396" s="3094"/>
      <c r="BJ396" s="3094"/>
      <c r="BK396" s="3094"/>
      <c r="BL396" s="3094"/>
      <c r="BM396" s="3094"/>
      <c r="BN396" s="3094"/>
    </row>
    <row r="397" spans="1:66" ht="11.25" customHeight="1">
      <c r="A397" s="3559"/>
      <c r="B397" s="3094"/>
      <c r="C397" s="3094"/>
      <c r="D397" s="3094"/>
      <c r="E397" s="3094"/>
      <c r="F397" s="3094"/>
      <c r="G397" s="3094"/>
      <c r="H397" s="3094"/>
      <c r="I397" s="3094"/>
      <c r="J397" s="3094"/>
      <c r="K397" s="3560"/>
      <c r="L397" s="3560"/>
      <c r="M397" s="3560"/>
      <c r="N397" s="3094"/>
      <c r="O397" s="3094"/>
      <c r="P397" s="3094"/>
      <c r="Q397" s="3094"/>
      <c r="R397" s="3094"/>
      <c r="S397" s="3094"/>
      <c r="T397" s="3094"/>
      <c r="U397" s="3094"/>
      <c r="V397" s="3094"/>
      <c r="W397" s="3094"/>
      <c r="X397" s="3094"/>
      <c r="Y397" s="3094"/>
      <c r="Z397" s="3094"/>
      <c r="AA397" s="3094"/>
      <c r="AB397" s="3094"/>
      <c r="AC397" s="3094"/>
      <c r="AD397" s="3094"/>
      <c r="AE397" s="3094"/>
      <c r="AF397" s="3094"/>
      <c r="AG397" s="3094"/>
      <c r="AH397" s="3094"/>
      <c r="AI397" s="3094"/>
      <c r="AJ397" s="3094"/>
      <c r="AK397" s="3094"/>
      <c r="AL397" s="3094"/>
      <c r="AM397" s="3094"/>
      <c r="AN397" s="3094"/>
      <c r="AO397" s="3094"/>
      <c r="AP397" s="3094"/>
      <c r="AQ397" s="3094"/>
      <c r="AR397" s="3560"/>
      <c r="AS397" s="3560"/>
      <c r="AT397" s="3560"/>
      <c r="AU397" s="3094"/>
      <c r="AV397" s="3094"/>
      <c r="AW397" s="3094"/>
      <c r="AX397" s="3094"/>
      <c r="AY397" s="3094"/>
      <c r="AZ397" s="3094"/>
      <c r="BA397" s="3094"/>
      <c r="BB397" s="3094"/>
      <c r="BC397" s="3094"/>
      <c r="BD397" s="3094"/>
      <c r="BE397" s="3094"/>
      <c r="BF397" s="3094"/>
      <c r="BG397" s="3094"/>
      <c r="BH397" s="3094"/>
      <c r="BI397" s="3094"/>
      <c r="BJ397" s="3094"/>
      <c r="BK397" s="3094"/>
      <c r="BL397" s="3094"/>
      <c r="BM397" s="3094"/>
      <c r="BN397" s="3094"/>
    </row>
    <row r="398" spans="1:66" ht="11.25" customHeight="1">
      <c r="A398" s="3559"/>
      <c r="B398" s="3094"/>
      <c r="C398" s="3094"/>
      <c r="D398" s="3094"/>
      <c r="E398" s="3094"/>
      <c r="F398" s="3094"/>
      <c r="G398" s="3094"/>
      <c r="H398" s="3094"/>
      <c r="I398" s="3094"/>
      <c r="J398" s="3094"/>
      <c r="K398" s="3560"/>
      <c r="L398" s="3560"/>
      <c r="M398" s="3560"/>
      <c r="N398" s="3094"/>
      <c r="O398" s="3094"/>
      <c r="P398" s="3094"/>
      <c r="Q398" s="3094"/>
      <c r="R398" s="3094"/>
      <c r="S398" s="3094"/>
      <c r="T398" s="3094"/>
      <c r="U398" s="3094"/>
      <c r="V398" s="3094"/>
      <c r="W398" s="3094"/>
      <c r="X398" s="3094"/>
      <c r="Y398" s="3094"/>
      <c r="Z398" s="3094"/>
      <c r="AA398" s="3094"/>
      <c r="AB398" s="3094"/>
      <c r="AC398" s="3094"/>
      <c r="AD398" s="3094"/>
      <c r="AE398" s="3094"/>
      <c r="AF398" s="3094"/>
      <c r="AG398" s="3094"/>
      <c r="AH398" s="3094"/>
      <c r="AI398" s="3094"/>
      <c r="AJ398" s="3094"/>
      <c r="AK398" s="3094"/>
      <c r="AL398" s="3094"/>
      <c r="AM398" s="3094"/>
      <c r="AN398" s="3094"/>
      <c r="AO398" s="3094"/>
      <c r="AP398" s="3094"/>
      <c r="AQ398" s="3094"/>
      <c r="AR398" s="3560"/>
      <c r="AS398" s="3560"/>
      <c r="AT398" s="3560"/>
      <c r="AU398" s="3094"/>
      <c r="AV398" s="3094"/>
      <c r="AW398" s="3094"/>
      <c r="AX398" s="3094"/>
      <c r="AY398" s="3094"/>
      <c r="AZ398" s="3094"/>
      <c r="BA398" s="3094"/>
      <c r="BB398" s="3094"/>
      <c r="BC398" s="3094"/>
      <c r="BD398" s="3094"/>
      <c r="BE398" s="3094"/>
      <c r="BF398" s="3094"/>
      <c r="BG398" s="3094"/>
      <c r="BH398" s="3094"/>
      <c r="BI398" s="3094"/>
      <c r="BJ398" s="3094"/>
      <c r="BK398" s="3094"/>
      <c r="BL398" s="3094"/>
      <c r="BM398" s="3094"/>
      <c r="BN398" s="3094"/>
    </row>
    <row r="399" spans="1:66" ht="11.25" customHeight="1">
      <c r="A399" s="3559"/>
      <c r="B399" s="3094"/>
      <c r="C399" s="3094"/>
      <c r="D399" s="3094"/>
      <c r="E399" s="3094"/>
      <c r="F399" s="3094"/>
      <c r="G399" s="3094"/>
      <c r="H399" s="3094"/>
      <c r="I399" s="3094"/>
      <c r="J399" s="3094"/>
      <c r="K399" s="3560"/>
      <c r="L399" s="3560"/>
      <c r="M399" s="3560"/>
      <c r="N399" s="3094"/>
      <c r="O399" s="3094"/>
      <c r="P399" s="3094"/>
      <c r="Q399" s="3094"/>
      <c r="R399" s="3094"/>
      <c r="S399" s="3094"/>
      <c r="T399" s="3094"/>
      <c r="U399" s="3094"/>
      <c r="V399" s="3094"/>
      <c r="W399" s="3094"/>
      <c r="X399" s="3094"/>
      <c r="Y399" s="3094"/>
      <c r="Z399" s="3094"/>
      <c r="AA399" s="3094"/>
      <c r="AB399" s="3094"/>
      <c r="AC399" s="3094"/>
      <c r="AD399" s="3094"/>
      <c r="AE399" s="3094"/>
      <c r="AF399" s="3094"/>
      <c r="AG399" s="3094"/>
      <c r="AH399" s="3094"/>
      <c r="AI399" s="3094"/>
      <c r="AJ399" s="3094"/>
      <c r="AK399" s="3094"/>
      <c r="AL399" s="3094"/>
      <c r="AM399" s="3094"/>
      <c r="AN399" s="3094"/>
      <c r="AO399" s="3094"/>
      <c r="AP399" s="3094"/>
      <c r="AQ399" s="3094"/>
      <c r="AR399" s="3560"/>
      <c r="AS399" s="3560"/>
      <c r="AT399" s="3560"/>
      <c r="AU399" s="3094"/>
      <c r="AV399" s="3094"/>
      <c r="AW399" s="3094"/>
      <c r="AX399" s="3094"/>
      <c r="AY399" s="3094"/>
      <c r="AZ399" s="3094"/>
      <c r="BA399" s="3094"/>
      <c r="BB399" s="3094"/>
      <c r="BC399" s="3094"/>
      <c r="BD399" s="3094"/>
      <c r="BE399" s="3094"/>
      <c r="BF399" s="3094"/>
      <c r="BG399" s="3094"/>
      <c r="BH399" s="3094"/>
      <c r="BI399" s="3094"/>
      <c r="BJ399" s="3094"/>
      <c r="BK399" s="3094"/>
      <c r="BL399" s="3094"/>
      <c r="BM399" s="3094"/>
      <c r="BN399" s="3094"/>
    </row>
    <row r="400" spans="1:66" ht="11.25" customHeight="1">
      <c r="A400" s="3559"/>
      <c r="B400" s="3094"/>
      <c r="C400" s="3094"/>
      <c r="D400" s="3094"/>
      <c r="E400" s="3094"/>
      <c r="F400" s="3094"/>
      <c r="G400" s="3094"/>
      <c r="H400" s="3094"/>
      <c r="I400" s="3094"/>
      <c r="J400" s="3094"/>
      <c r="K400" s="3560"/>
      <c r="L400" s="3560"/>
      <c r="M400" s="3560"/>
      <c r="N400" s="3094"/>
      <c r="O400" s="3094"/>
      <c r="P400" s="3094"/>
      <c r="Q400" s="3094"/>
      <c r="R400" s="3094"/>
      <c r="S400" s="3094"/>
      <c r="T400" s="3094"/>
      <c r="U400" s="3094"/>
      <c r="V400" s="3094"/>
      <c r="W400" s="3094"/>
      <c r="X400" s="3094"/>
      <c r="Y400" s="3094"/>
      <c r="Z400" s="3094"/>
      <c r="AA400" s="3094"/>
      <c r="AB400" s="3094"/>
      <c r="AC400" s="3094"/>
      <c r="AD400" s="3094"/>
      <c r="AE400" s="3094"/>
      <c r="AF400" s="3094"/>
      <c r="AG400" s="3094"/>
      <c r="AH400" s="3094"/>
      <c r="AI400" s="3094"/>
      <c r="AJ400" s="3094"/>
      <c r="AK400" s="3094"/>
      <c r="AL400" s="3094"/>
      <c r="AM400" s="3094"/>
      <c r="AN400" s="3094"/>
      <c r="AO400" s="3094"/>
      <c r="AP400" s="3094"/>
      <c r="AQ400" s="3094"/>
      <c r="AR400" s="3560"/>
      <c r="AS400" s="3560"/>
      <c r="AT400" s="3560"/>
      <c r="AU400" s="3094"/>
      <c r="AV400" s="3094"/>
      <c r="AW400" s="3094"/>
      <c r="AX400" s="3094"/>
      <c r="AY400" s="3094"/>
      <c r="AZ400" s="3094"/>
      <c r="BA400" s="3094"/>
      <c r="BB400" s="3094"/>
      <c r="BC400" s="3094"/>
      <c r="BD400" s="3094"/>
      <c r="BE400" s="3094"/>
      <c r="BF400" s="3094"/>
      <c r="BG400" s="3094"/>
      <c r="BH400" s="3094"/>
      <c r="BI400" s="3094"/>
      <c r="BJ400" s="3094"/>
      <c r="BK400" s="3094"/>
      <c r="BL400" s="3094"/>
      <c r="BM400" s="3094"/>
      <c r="BN400" s="3094"/>
    </row>
    <row r="401" spans="1:66" ht="11.25" customHeight="1">
      <c r="A401" s="3559"/>
      <c r="B401" s="3094"/>
      <c r="C401" s="3094"/>
      <c r="D401" s="3094"/>
      <c r="E401" s="3094"/>
      <c r="F401" s="3094"/>
      <c r="G401" s="3094"/>
      <c r="H401" s="3094"/>
      <c r="I401" s="3094"/>
      <c r="J401" s="3094"/>
      <c r="K401" s="3560"/>
      <c r="L401" s="3560"/>
      <c r="M401" s="3560"/>
      <c r="N401" s="3094"/>
      <c r="O401" s="3094"/>
      <c r="P401" s="3094"/>
      <c r="Q401" s="3094"/>
      <c r="R401" s="3094"/>
      <c r="S401" s="3094"/>
      <c r="T401" s="3094"/>
      <c r="U401" s="3094"/>
      <c r="V401" s="3094"/>
      <c r="W401" s="3094"/>
      <c r="X401" s="3094"/>
      <c r="Y401" s="3094"/>
      <c r="Z401" s="3094"/>
      <c r="AA401" s="3094"/>
      <c r="AB401" s="3094"/>
      <c r="AC401" s="3094"/>
      <c r="AD401" s="3094"/>
      <c r="AE401" s="3094"/>
      <c r="AF401" s="3094"/>
      <c r="AG401" s="3094"/>
      <c r="AH401" s="3094"/>
      <c r="AI401" s="3094"/>
      <c r="AJ401" s="3094"/>
      <c r="AK401" s="3094"/>
      <c r="AL401" s="3094"/>
      <c r="AM401" s="3094"/>
      <c r="AN401" s="3094"/>
      <c r="AO401" s="3094"/>
      <c r="AP401" s="3094"/>
      <c r="AQ401" s="3094"/>
      <c r="AR401" s="3560"/>
      <c r="AS401" s="3560"/>
      <c r="AT401" s="3560"/>
      <c r="AU401" s="3094"/>
      <c r="AV401" s="3094"/>
      <c r="AW401" s="3094"/>
      <c r="AX401" s="3094"/>
      <c r="AY401" s="3094"/>
      <c r="AZ401" s="3094"/>
      <c r="BA401" s="3094"/>
      <c r="BB401" s="3094"/>
      <c r="BC401" s="3094"/>
      <c r="BD401" s="3094"/>
      <c r="BE401" s="3094"/>
      <c r="BF401" s="3094"/>
      <c r="BG401" s="3094"/>
      <c r="BH401" s="3094"/>
      <c r="BI401" s="3094"/>
      <c r="BJ401" s="3094"/>
      <c r="BK401" s="3094"/>
      <c r="BL401" s="3094"/>
      <c r="BM401" s="3094"/>
      <c r="BN401" s="3094"/>
    </row>
    <row r="402" spans="1:66" ht="11.25" customHeight="1">
      <c r="A402" s="3559"/>
      <c r="B402" s="3094"/>
      <c r="C402" s="3094"/>
      <c r="D402" s="3094"/>
      <c r="E402" s="3094"/>
      <c r="F402" s="3094"/>
      <c r="G402" s="3094"/>
      <c r="H402" s="3094"/>
      <c r="I402" s="3094"/>
      <c r="J402" s="3094"/>
      <c r="K402" s="3560"/>
      <c r="L402" s="3560"/>
      <c r="M402" s="3560"/>
      <c r="N402" s="3094"/>
      <c r="O402" s="3094"/>
      <c r="P402" s="3094"/>
      <c r="Q402" s="3094"/>
      <c r="R402" s="3094"/>
      <c r="S402" s="3094"/>
      <c r="T402" s="3094"/>
      <c r="U402" s="3094"/>
      <c r="V402" s="3094"/>
      <c r="W402" s="3094"/>
      <c r="X402" s="3094"/>
      <c r="Y402" s="3094"/>
      <c r="Z402" s="3094"/>
      <c r="AA402" s="3094"/>
      <c r="AB402" s="3094"/>
      <c r="AC402" s="3094"/>
      <c r="AD402" s="3094"/>
      <c r="AE402" s="3094"/>
      <c r="AF402" s="3094"/>
      <c r="AG402" s="3094"/>
      <c r="AH402" s="3094"/>
      <c r="AI402" s="3094"/>
      <c r="AJ402" s="3094"/>
      <c r="AK402" s="3094"/>
      <c r="AL402" s="3094"/>
      <c r="AM402" s="3094"/>
      <c r="AN402" s="3094"/>
      <c r="AO402" s="3094"/>
      <c r="AP402" s="3094"/>
      <c r="AQ402" s="3094"/>
      <c r="AR402" s="3560"/>
      <c r="AS402" s="3560"/>
      <c r="AT402" s="3560"/>
      <c r="AU402" s="3094"/>
      <c r="AV402" s="3094"/>
      <c r="AW402" s="3094"/>
      <c r="AX402" s="3094"/>
      <c r="AY402" s="3094"/>
      <c r="AZ402" s="3094"/>
      <c r="BA402" s="3094"/>
      <c r="BB402" s="3094"/>
      <c r="BC402" s="3094"/>
      <c r="BD402" s="3094"/>
      <c r="BE402" s="3094"/>
      <c r="BF402" s="3094"/>
      <c r="BG402" s="3094"/>
      <c r="BH402" s="3094"/>
      <c r="BI402" s="3094"/>
      <c r="BJ402" s="3094"/>
      <c r="BK402" s="3094"/>
      <c r="BL402" s="3094"/>
      <c r="BM402" s="3094"/>
      <c r="BN402" s="3094"/>
    </row>
    <row r="403" spans="1:66" ht="11.25" customHeight="1">
      <c r="A403" s="3559"/>
      <c r="B403" s="3094"/>
      <c r="C403" s="3094"/>
      <c r="D403" s="3094"/>
      <c r="E403" s="3094"/>
      <c r="F403" s="3094"/>
      <c r="G403" s="3094"/>
      <c r="H403" s="3094"/>
      <c r="I403" s="3094"/>
      <c r="J403" s="3094"/>
      <c r="K403" s="3560"/>
      <c r="L403" s="3560"/>
      <c r="M403" s="3560"/>
      <c r="N403" s="3094"/>
      <c r="O403" s="3094"/>
      <c r="P403" s="3094"/>
      <c r="Q403" s="3094"/>
      <c r="R403" s="3094"/>
      <c r="S403" s="3094"/>
      <c r="T403" s="3094"/>
      <c r="U403" s="3094"/>
      <c r="V403" s="3094"/>
      <c r="W403" s="3094"/>
      <c r="X403" s="3094"/>
      <c r="Y403" s="3094"/>
      <c r="Z403" s="3094"/>
      <c r="AA403" s="3094"/>
      <c r="AB403" s="3094"/>
      <c r="AC403" s="3094"/>
      <c r="AD403" s="3094"/>
      <c r="AE403" s="3094"/>
      <c r="AF403" s="3094"/>
      <c r="AG403" s="3094"/>
      <c r="AH403" s="3094"/>
      <c r="AI403" s="3094"/>
      <c r="AJ403" s="3094"/>
      <c r="AK403" s="3094"/>
      <c r="AL403" s="3094"/>
      <c r="AM403" s="3094"/>
      <c r="AN403" s="3094"/>
      <c r="AO403" s="3094"/>
      <c r="AP403" s="3094"/>
      <c r="AQ403" s="3094"/>
      <c r="AR403" s="3560"/>
      <c r="AS403" s="3560"/>
      <c r="AT403" s="3560"/>
      <c r="AU403" s="3094"/>
      <c r="AV403" s="3094"/>
      <c r="AW403" s="3094"/>
      <c r="AX403" s="3094"/>
      <c r="AY403" s="3094"/>
      <c r="AZ403" s="3094"/>
      <c r="BA403" s="3094"/>
      <c r="BB403" s="3094"/>
      <c r="BC403" s="3094"/>
      <c r="BD403" s="3094"/>
      <c r="BE403" s="3094"/>
      <c r="BF403" s="3094"/>
      <c r="BG403" s="3094"/>
      <c r="BH403" s="3094"/>
      <c r="BI403" s="3094"/>
      <c r="BJ403" s="3094"/>
      <c r="BK403" s="3094"/>
      <c r="BL403" s="3094"/>
      <c r="BM403" s="3094"/>
      <c r="BN403" s="3094"/>
    </row>
    <row r="404" spans="1:66" ht="11.25" customHeight="1">
      <c r="A404" s="3559"/>
      <c r="B404" s="3094"/>
      <c r="C404" s="3094"/>
      <c r="D404" s="3094"/>
      <c r="E404" s="3094"/>
      <c r="F404" s="3094"/>
      <c r="G404" s="3094"/>
      <c r="H404" s="3094"/>
      <c r="I404" s="3094"/>
      <c r="J404" s="3094"/>
      <c r="K404" s="3560"/>
      <c r="L404" s="3560"/>
      <c r="M404" s="3560"/>
      <c r="N404" s="3094"/>
      <c r="O404" s="3094"/>
      <c r="P404" s="3094"/>
      <c r="Q404" s="3094"/>
      <c r="R404" s="3094"/>
      <c r="S404" s="3094"/>
      <c r="T404" s="3094"/>
      <c r="U404" s="3094"/>
      <c r="V404" s="3094"/>
      <c r="W404" s="3094"/>
      <c r="X404" s="3094"/>
      <c r="Y404" s="3094"/>
      <c r="Z404" s="3094"/>
      <c r="AA404" s="3094"/>
      <c r="AB404" s="3094"/>
      <c r="AC404" s="3094"/>
      <c r="AD404" s="3094"/>
      <c r="AE404" s="3094"/>
      <c r="AF404" s="3094"/>
      <c r="AG404" s="3094"/>
      <c r="AH404" s="3094"/>
      <c r="AI404" s="3094"/>
      <c r="AJ404" s="3094"/>
      <c r="AK404" s="3094"/>
      <c r="AL404" s="3094"/>
      <c r="AM404" s="3094"/>
      <c r="AN404" s="3094"/>
      <c r="AO404" s="3094"/>
      <c r="AP404" s="3094"/>
      <c r="AQ404" s="3094"/>
      <c r="AR404" s="3560"/>
      <c r="AS404" s="3560"/>
      <c r="AT404" s="3560"/>
      <c r="AU404" s="3094"/>
      <c r="AV404" s="3094"/>
      <c r="AW404" s="3094"/>
      <c r="AX404" s="3094"/>
      <c r="AY404" s="3094"/>
      <c r="AZ404" s="3094"/>
      <c r="BA404" s="3094"/>
      <c r="BB404" s="3094"/>
      <c r="BC404" s="3094"/>
      <c r="BD404" s="3094"/>
      <c r="BE404" s="3094"/>
      <c r="BF404" s="3094"/>
      <c r="BG404" s="3094"/>
      <c r="BH404" s="3094"/>
      <c r="BI404" s="3094"/>
      <c r="BJ404" s="3094"/>
      <c r="BK404" s="3094"/>
      <c r="BL404" s="3094"/>
      <c r="BM404" s="3094"/>
      <c r="BN404" s="3094"/>
    </row>
    <row r="405" spans="1:66" ht="11.25" customHeight="1">
      <c r="A405" s="3559"/>
      <c r="B405" s="3094"/>
      <c r="C405" s="3094"/>
      <c r="D405" s="3094"/>
      <c r="E405" s="3094"/>
      <c r="F405" s="3094"/>
      <c r="G405" s="3094"/>
      <c r="H405" s="3094"/>
      <c r="I405" s="3094"/>
      <c r="J405" s="3094"/>
      <c r="K405" s="3560"/>
      <c r="L405" s="3560"/>
      <c r="M405" s="3560"/>
      <c r="N405" s="3094"/>
      <c r="O405" s="3094"/>
      <c r="P405" s="3094"/>
      <c r="Q405" s="3094"/>
      <c r="R405" s="3094"/>
      <c r="S405" s="3094"/>
      <c r="T405" s="3094"/>
      <c r="U405" s="3094"/>
      <c r="V405" s="3094"/>
      <c r="W405" s="3094"/>
      <c r="X405" s="3094"/>
      <c r="Y405" s="3094"/>
      <c r="Z405" s="3094"/>
      <c r="AA405" s="3094"/>
      <c r="AB405" s="3094"/>
      <c r="AC405" s="3094"/>
      <c r="AD405" s="3094"/>
      <c r="AE405" s="3094"/>
      <c r="AF405" s="3094"/>
      <c r="AG405" s="3094"/>
      <c r="AH405" s="3094"/>
      <c r="AI405" s="3094"/>
      <c r="AJ405" s="3094"/>
      <c r="AK405" s="3094"/>
      <c r="AL405" s="3094"/>
      <c r="AM405" s="3094"/>
      <c r="AN405" s="3094"/>
      <c r="AO405" s="3094"/>
      <c r="AP405" s="3094"/>
      <c r="AQ405" s="3094"/>
      <c r="AR405" s="3560"/>
      <c r="AS405" s="3560"/>
      <c r="AT405" s="3560"/>
      <c r="AU405" s="3094"/>
      <c r="AV405" s="3094"/>
      <c r="AW405" s="3094"/>
      <c r="AX405" s="3094"/>
      <c r="AY405" s="3094"/>
      <c r="AZ405" s="3094"/>
      <c r="BA405" s="3094"/>
      <c r="BB405" s="3094"/>
      <c r="BC405" s="3094"/>
      <c r="BD405" s="3094"/>
      <c r="BE405" s="3094"/>
      <c r="BF405" s="3094"/>
      <c r="BG405" s="3094"/>
      <c r="BH405" s="3094"/>
      <c r="BI405" s="3094"/>
      <c r="BJ405" s="3094"/>
      <c r="BK405" s="3094"/>
      <c r="BL405" s="3094"/>
      <c r="BM405" s="3094"/>
      <c r="BN405" s="3094"/>
    </row>
    <row r="406" spans="1:66" ht="11.25" customHeight="1">
      <c r="A406" s="3559"/>
      <c r="B406" s="3094"/>
      <c r="C406" s="3094"/>
      <c r="D406" s="3094"/>
      <c r="E406" s="3094"/>
      <c r="F406" s="3094"/>
      <c r="G406" s="3094"/>
      <c r="H406" s="3094"/>
      <c r="I406" s="3094"/>
      <c r="J406" s="3094"/>
      <c r="K406" s="3560"/>
      <c r="L406" s="3560"/>
      <c r="M406" s="3560"/>
      <c r="N406" s="3094"/>
      <c r="O406" s="3094"/>
      <c r="P406" s="3094"/>
      <c r="Q406" s="3094"/>
      <c r="R406" s="3094"/>
      <c r="S406" s="3094"/>
      <c r="T406" s="3094"/>
      <c r="U406" s="3094"/>
      <c r="V406" s="3094"/>
      <c r="W406" s="3094"/>
      <c r="X406" s="3094"/>
      <c r="Y406" s="3094"/>
      <c r="Z406" s="3094"/>
      <c r="AA406" s="3094"/>
      <c r="AB406" s="3094"/>
      <c r="AC406" s="3094"/>
      <c r="AD406" s="3094"/>
      <c r="AE406" s="3094"/>
      <c r="AF406" s="3094"/>
      <c r="AG406" s="3094"/>
      <c r="AH406" s="3094"/>
      <c r="AI406" s="3094"/>
      <c r="AJ406" s="3094"/>
      <c r="AK406" s="3094"/>
      <c r="AL406" s="3094"/>
      <c r="AM406" s="3094"/>
      <c r="AN406" s="3094"/>
      <c r="AO406" s="3094"/>
      <c r="AP406" s="3094"/>
      <c r="AQ406" s="3094"/>
      <c r="AR406" s="3560"/>
      <c r="AS406" s="3560"/>
      <c r="AT406" s="3560"/>
      <c r="AU406" s="3094"/>
      <c r="AV406" s="3094"/>
      <c r="AW406" s="3094"/>
      <c r="AX406" s="3094"/>
      <c r="AY406" s="3094"/>
      <c r="AZ406" s="3094"/>
      <c r="BA406" s="3094"/>
      <c r="BB406" s="3094"/>
      <c r="BC406" s="3094"/>
      <c r="BD406" s="3094"/>
      <c r="BE406" s="3094"/>
      <c r="BF406" s="3094"/>
      <c r="BG406" s="3094"/>
      <c r="BH406" s="3094"/>
      <c r="BI406" s="3094"/>
      <c r="BJ406" s="3094"/>
      <c r="BK406" s="3094"/>
      <c r="BL406" s="3094"/>
      <c r="BM406" s="3094"/>
      <c r="BN406" s="3094"/>
    </row>
    <row r="407" spans="1:66" ht="11.25" customHeight="1">
      <c r="A407" s="3559"/>
      <c r="B407" s="3094"/>
      <c r="C407" s="3094"/>
      <c r="D407" s="3094"/>
      <c r="E407" s="3094"/>
      <c r="F407" s="3094"/>
      <c r="G407" s="3094"/>
      <c r="H407" s="3094"/>
      <c r="I407" s="3094"/>
      <c r="J407" s="3094"/>
      <c r="K407" s="3560"/>
      <c r="L407" s="3560"/>
      <c r="M407" s="3560"/>
      <c r="N407" s="3094"/>
      <c r="O407" s="3094"/>
      <c r="P407" s="3094"/>
      <c r="Q407" s="3094"/>
      <c r="R407" s="3094"/>
      <c r="S407" s="3094"/>
      <c r="T407" s="3094"/>
      <c r="U407" s="3094"/>
      <c r="V407" s="3094"/>
      <c r="W407" s="3094"/>
      <c r="X407" s="3094"/>
      <c r="Y407" s="3094"/>
      <c r="Z407" s="3094"/>
      <c r="AA407" s="3094"/>
      <c r="AB407" s="3094"/>
      <c r="AC407" s="3094"/>
      <c r="AD407" s="3094"/>
      <c r="AE407" s="3094"/>
      <c r="AF407" s="3094"/>
      <c r="AG407" s="3094"/>
      <c r="AH407" s="3094"/>
      <c r="AI407" s="3094"/>
      <c r="AJ407" s="3094"/>
      <c r="AK407" s="3094"/>
      <c r="AL407" s="3094"/>
      <c r="AM407" s="3094"/>
      <c r="AN407" s="3094"/>
      <c r="AO407" s="3094"/>
      <c r="AP407" s="3094"/>
      <c r="AQ407" s="3094"/>
      <c r="AR407" s="3560"/>
      <c r="AS407" s="3560"/>
      <c r="AT407" s="3560"/>
      <c r="AU407" s="3094"/>
      <c r="AV407" s="3094"/>
      <c r="AW407" s="3094"/>
      <c r="AX407" s="3094"/>
      <c r="AY407" s="3094"/>
      <c r="AZ407" s="3094"/>
      <c r="BA407" s="3094"/>
      <c r="BB407" s="3094"/>
      <c r="BC407" s="3094"/>
      <c r="BD407" s="3094"/>
      <c r="BE407" s="3094"/>
      <c r="BF407" s="3094"/>
      <c r="BG407" s="3094"/>
      <c r="BH407" s="3094"/>
      <c r="BI407" s="3094"/>
      <c r="BJ407" s="3094"/>
      <c r="BK407" s="3094"/>
      <c r="BL407" s="3094"/>
      <c r="BM407" s="3094"/>
      <c r="BN407" s="3094"/>
    </row>
    <row r="408" spans="1:66" ht="11.25" customHeight="1">
      <c r="A408" s="3559"/>
      <c r="B408" s="3094"/>
      <c r="C408" s="3094"/>
      <c r="D408" s="3094"/>
      <c r="E408" s="3094"/>
      <c r="F408" s="3094"/>
      <c r="G408" s="3094"/>
      <c r="H408" s="3094"/>
      <c r="I408" s="3094"/>
      <c r="J408" s="3094"/>
      <c r="K408" s="3560"/>
      <c r="L408" s="3560"/>
      <c r="M408" s="3560"/>
      <c r="N408" s="3094"/>
      <c r="O408" s="3094"/>
      <c r="P408" s="3094"/>
      <c r="Q408" s="3094"/>
      <c r="R408" s="3094"/>
      <c r="S408" s="3094"/>
      <c r="T408" s="3094"/>
      <c r="U408" s="3094"/>
      <c r="V408" s="3094"/>
      <c r="W408" s="3094"/>
      <c r="X408" s="3094"/>
      <c r="Y408" s="3094"/>
      <c r="Z408" s="3094"/>
      <c r="AA408" s="3094"/>
      <c r="AB408" s="3094"/>
      <c r="AC408" s="3094"/>
      <c r="AD408" s="3094"/>
      <c r="AE408" s="3094"/>
      <c r="AF408" s="3094"/>
      <c r="AG408" s="3094"/>
      <c r="AH408" s="3094"/>
      <c r="AI408" s="3094"/>
      <c r="AJ408" s="3094"/>
      <c r="AK408" s="3094"/>
      <c r="AL408" s="3094"/>
      <c r="AM408" s="3094"/>
      <c r="AN408" s="3094"/>
      <c r="AO408" s="3094"/>
      <c r="AP408" s="3094"/>
      <c r="AQ408" s="3094"/>
      <c r="AR408" s="3560"/>
      <c r="AS408" s="3560"/>
      <c r="AT408" s="3560"/>
      <c r="AU408" s="3094"/>
      <c r="AV408" s="3094"/>
      <c r="AW408" s="3094"/>
      <c r="AX408" s="3094"/>
      <c r="AY408" s="3094"/>
      <c r="AZ408" s="3094"/>
      <c r="BA408" s="3094"/>
      <c r="BB408" s="3094"/>
      <c r="BC408" s="3094"/>
      <c r="BD408" s="3094"/>
      <c r="BE408" s="3094"/>
      <c r="BF408" s="3094"/>
      <c r="BG408" s="3094"/>
      <c r="BH408" s="3094"/>
      <c r="BI408" s="3094"/>
      <c r="BJ408" s="3094"/>
      <c r="BK408" s="3094"/>
      <c r="BL408" s="3094"/>
      <c r="BM408" s="3094"/>
      <c r="BN408" s="3094"/>
    </row>
    <row r="409" spans="1:66" ht="11.25" customHeight="1">
      <c r="A409" s="3559"/>
      <c r="B409" s="3094"/>
      <c r="C409" s="3094"/>
      <c r="D409" s="3094"/>
      <c r="E409" s="3094"/>
      <c r="F409" s="3094"/>
      <c r="G409" s="3094"/>
      <c r="H409" s="3094"/>
      <c r="I409" s="3094"/>
      <c r="J409" s="3094"/>
      <c r="K409" s="3560"/>
      <c r="L409" s="3560"/>
      <c r="M409" s="3560"/>
      <c r="N409" s="3094"/>
      <c r="O409" s="3094"/>
      <c r="P409" s="3094"/>
      <c r="Q409" s="3094"/>
      <c r="R409" s="3094"/>
      <c r="S409" s="3094"/>
      <c r="T409" s="3094"/>
      <c r="U409" s="3094"/>
      <c r="V409" s="3094"/>
      <c r="W409" s="3094"/>
      <c r="X409" s="3094"/>
      <c r="Y409" s="3094"/>
      <c r="Z409" s="3094"/>
      <c r="AA409" s="3094"/>
      <c r="AB409" s="3094"/>
      <c r="AC409" s="3094"/>
      <c r="AD409" s="3094"/>
      <c r="AE409" s="3094"/>
      <c r="AF409" s="3094"/>
      <c r="AG409" s="3094"/>
      <c r="AH409" s="3094"/>
      <c r="AI409" s="3094"/>
      <c r="AJ409" s="3094"/>
      <c r="AK409" s="3094"/>
      <c r="AL409" s="3094"/>
      <c r="AM409" s="3094"/>
      <c r="AN409" s="3094"/>
      <c r="AO409" s="3094"/>
      <c r="AP409" s="3094"/>
      <c r="AQ409" s="3094"/>
      <c r="AR409" s="3560"/>
      <c r="AS409" s="3560"/>
      <c r="AT409" s="3560"/>
      <c r="AU409" s="3094"/>
      <c r="AV409" s="3094"/>
      <c r="AW409" s="3094"/>
      <c r="AX409" s="3094"/>
      <c r="AY409" s="3094"/>
      <c r="AZ409" s="3094"/>
      <c r="BA409" s="3094"/>
      <c r="BB409" s="3094"/>
      <c r="BC409" s="3094"/>
      <c r="BD409" s="3094"/>
      <c r="BE409" s="3094"/>
      <c r="BF409" s="3094"/>
      <c r="BG409" s="3094"/>
      <c r="BH409" s="3094"/>
      <c r="BI409" s="3094"/>
      <c r="BJ409" s="3094"/>
      <c r="BK409" s="3094"/>
      <c r="BL409" s="3094"/>
      <c r="BM409" s="3094"/>
      <c r="BN409" s="3094"/>
    </row>
    <row r="410" spans="1:66" ht="11.25" customHeight="1">
      <c r="A410" s="3559"/>
      <c r="B410" s="3094"/>
      <c r="C410" s="3094"/>
      <c r="D410" s="3094"/>
      <c r="E410" s="3094"/>
      <c r="F410" s="3094"/>
      <c r="G410" s="3094"/>
      <c r="H410" s="3094"/>
      <c r="I410" s="3094"/>
      <c r="J410" s="3094"/>
      <c r="K410" s="3560"/>
      <c r="L410" s="3560"/>
      <c r="M410" s="3560"/>
      <c r="N410" s="3094"/>
      <c r="O410" s="3094"/>
      <c r="P410" s="3094"/>
      <c r="Q410" s="3094"/>
      <c r="R410" s="3094"/>
      <c r="S410" s="3094"/>
      <c r="T410" s="3094"/>
      <c r="U410" s="3094"/>
      <c r="V410" s="3094"/>
      <c r="W410" s="3094"/>
      <c r="X410" s="3094"/>
      <c r="Y410" s="3094"/>
      <c r="Z410" s="3094"/>
      <c r="AA410" s="3094"/>
      <c r="AB410" s="3094"/>
      <c r="AC410" s="3094"/>
      <c r="AD410" s="3094"/>
      <c r="AE410" s="3094"/>
      <c r="AF410" s="3094"/>
      <c r="AG410" s="3094"/>
      <c r="AH410" s="3094"/>
      <c r="AI410" s="3094"/>
      <c r="AJ410" s="3094"/>
      <c r="AK410" s="3094"/>
      <c r="AL410" s="3094"/>
      <c r="AM410" s="3094"/>
      <c r="AN410" s="3094"/>
      <c r="AO410" s="3094"/>
      <c r="AP410" s="3094"/>
      <c r="AQ410" s="3094"/>
      <c r="AR410" s="3560"/>
      <c r="AS410" s="3560"/>
      <c r="AT410" s="3560"/>
      <c r="AU410" s="3094"/>
      <c r="AV410" s="3094"/>
      <c r="AW410" s="3094"/>
      <c r="AX410" s="3094"/>
      <c r="AY410" s="3094"/>
      <c r="AZ410" s="3094"/>
      <c r="BA410" s="3094"/>
      <c r="BB410" s="3094"/>
      <c r="BC410" s="3094"/>
      <c r="BD410" s="3094"/>
      <c r="BE410" s="3094"/>
      <c r="BF410" s="3094"/>
      <c r="BG410" s="3094"/>
      <c r="BH410" s="3094"/>
      <c r="BI410" s="3094"/>
      <c r="BJ410" s="3094"/>
      <c r="BK410" s="3094"/>
      <c r="BL410" s="3094"/>
      <c r="BM410" s="3094"/>
      <c r="BN410" s="3094"/>
    </row>
    <row r="411" spans="1:66" ht="11.25" customHeight="1">
      <c r="A411" s="3559"/>
      <c r="B411" s="3094"/>
      <c r="C411" s="3094"/>
      <c r="D411" s="3094"/>
      <c r="E411" s="3094"/>
      <c r="F411" s="3094"/>
      <c r="G411" s="3094"/>
      <c r="H411" s="3094"/>
      <c r="I411" s="3094"/>
      <c r="J411" s="3094"/>
      <c r="K411" s="3560"/>
      <c r="L411" s="3560"/>
      <c r="M411" s="3560"/>
      <c r="N411" s="3094"/>
      <c r="O411" s="3094"/>
      <c r="P411" s="3094"/>
      <c r="Q411" s="3094"/>
      <c r="R411" s="3094"/>
      <c r="S411" s="3094"/>
      <c r="T411" s="3094"/>
      <c r="U411" s="3094"/>
      <c r="V411" s="3094"/>
      <c r="W411" s="3094"/>
      <c r="X411" s="3094"/>
      <c r="Y411" s="3094"/>
      <c r="Z411" s="3094"/>
      <c r="AA411" s="3094"/>
      <c r="AB411" s="3094"/>
      <c r="AC411" s="3094"/>
      <c r="AD411" s="3094"/>
      <c r="AE411" s="3094"/>
      <c r="AF411" s="3094"/>
      <c r="AG411" s="3094"/>
      <c r="AH411" s="3094"/>
      <c r="AI411" s="3094"/>
      <c r="AJ411" s="3094"/>
      <c r="AK411" s="3094"/>
      <c r="AL411" s="3094"/>
      <c r="AM411" s="3094"/>
      <c r="AN411" s="3094"/>
      <c r="AO411" s="3094"/>
      <c r="AP411" s="3094"/>
      <c r="AQ411" s="3094"/>
      <c r="AR411" s="3560"/>
      <c r="AS411" s="3560"/>
      <c r="AT411" s="3560"/>
      <c r="AU411" s="3094"/>
      <c r="AV411" s="3094"/>
      <c r="AW411" s="3094"/>
      <c r="AX411" s="3094"/>
      <c r="AY411" s="3094"/>
      <c r="AZ411" s="3094"/>
      <c r="BA411" s="3094"/>
      <c r="BB411" s="3094"/>
      <c r="BC411" s="3094"/>
      <c r="BD411" s="3094"/>
      <c r="BE411" s="3094"/>
      <c r="BF411" s="3094"/>
      <c r="BG411" s="3094"/>
      <c r="BH411" s="3094"/>
      <c r="BI411" s="3094"/>
      <c r="BJ411" s="3094"/>
      <c r="BK411" s="3094"/>
      <c r="BL411" s="3094"/>
      <c r="BM411" s="3094"/>
      <c r="BN411" s="3094"/>
    </row>
    <row r="412" spans="1:66" ht="11.25" customHeight="1">
      <c r="A412" s="3559"/>
      <c r="B412" s="3094"/>
      <c r="C412" s="3094"/>
      <c r="D412" s="3094"/>
      <c r="E412" s="3094"/>
      <c r="F412" s="3094"/>
      <c r="G412" s="3094"/>
      <c r="H412" s="3094"/>
      <c r="I412" s="3094"/>
      <c r="J412" s="3094"/>
      <c r="K412" s="3560"/>
      <c r="L412" s="3560"/>
      <c r="M412" s="3560"/>
      <c r="N412" s="3094"/>
      <c r="O412" s="3094"/>
      <c r="P412" s="3094"/>
      <c r="Q412" s="3094"/>
      <c r="R412" s="3094"/>
      <c r="S412" s="3094"/>
      <c r="T412" s="3094"/>
      <c r="U412" s="3094"/>
      <c r="V412" s="3094"/>
      <c r="W412" s="3094"/>
      <c r="X412" s="3094"/>
      <c r="Y412" s="3094"/>
      <c r="Z412" s="3094"/>
      <c r="AA412" s="3094"/>
      <c r="AB412" s="3094"/>
      <c r="AC412" s="3094"/>
      <c r="AD412" s="3094"/>
      <c r="AE412" s="3094"/>
      <c r="AF412" s="3094"/>
      <c r="AG412" s="3094"/>
      <c r="AH412" s="3094"/>
      <c r="AI412" s="3094"/>
      <c r="AJ412" s="3094"/>
      <c r="AK412" s="3094"/>
      <c r="AL412" s="3094"/>
      <c r="AM412" s="3094"/>
      <c r="AN412" s="3094"/>
      <c r="AO412" s="3094"/>
      <c r="AP412" s="3094"/>
      <c r="AQ412" s="3094"/>
      <c r="AR412" s="3560"/>
      <c r="AS412" s="3560"/>
      <c r="AT412" s="3560"/>
      <c r="AU412" s="3094"/>
      <c r="AV412" s="3094"/>
      <c r="AW412" s="3094"/>
      <c r="AX412" s="3094"/>
      <c r="AY412" s="3094"/>
      <c r="AZ412" s="3094"/>
      <c r="BA412" s="3094"/>
      <c r="BB412" s="3094"/>
      <c r="BC412" s="3094"/>
      <c r="BD412" s="3094"/>
      <c r="BE412" s="3094"/>
      <c r="BF412" s="3094"/>
      <c r="BG412" s="3094"/>
      <c r="BH412" s="3094"/>
      <c r="BI412" s="3094"/>
      <c r="BJ412" s="3094"/>
      <c r="BK412" s="3094"/>
      <c r="BL412" s="3094"/>
      <c r="BM412" s="3094"/>
      <c r="BN412" s="3094"/>
    </row>
    <row r="413" spans="1:66" ht="11.25" customHeight="1">
      <c r="A413" s="3559"/>
      <c r="B413" s="3094"/>
      <c r="C413" s="3094"/>
      <c r="D413" s="3094"/>
      <c r="E413" s="3094"/>
      <c r="F413" s="3094"/>
      <c r="G413" s="3094"/>
      <c r="H413" s="3094"/>
      <c r="I413" s="3094"/>
      <c r="J413" s="3094"/>
      <c r="K413" s="3560"/>
      <c r="L413" s="3560"/>
      <c r="M413" s="3560"/>
      <c r="N413" s="3094"/>
      <c r="O413" s="3094"/>
      <c r="P413" s="3094"/>
      <c r="Q413" s="3094"/>
      <c r="R413" s="3094"/>
      <c r="S413" s="3094"/>
      <c r="T413" s="3094"/>
      <c r="U413" s="3094"/>
      <c r="V413" s="3094"/>
      <c r="W413" s="3094"/>
      <c r="X413" s="3094"/>
      <c r="Y413" s="3094"/>
      <c r="Z413" s="3094"/>
      <c r="AA413" s="3094"/>
      <c r="AB413" s="3094"/>
      <c r="AC413" s="3094"/>
      <c r="AD413" s="3094"/>
      <c r="AE413" s="3094"/>
      <c r="AF413" s="3094"/>
      <c r="AG413" s="3094"/>
      <c r="AH413" s="3094"/>
      <c r="AI413" s="3094"/>
      <c r="AJ413" s="3094"/>
      <c r="AK413" s="3094"/>
      <c r="AL413" s="3094"/>
      <c r="AM413" s="3094"/>
      <c r="AN413" s="3094"/>
      <c r="AO413" s="3094"/>
      <c r="AP413" s="3094"/>
      <c r="AQ413" s="3094"/>
      <c r="AR413" s="3560"/>
      <c r="AS413" s="3560"/>
      <c r="AT413" s="3560"/>
      <c r="AU413" s="3094"/>
      <c r="AV413" s="3094"/>
      <c r="AW413" s="3094"/>
      <c r="AX413" s="3094"/>
      <c r="AY413" s="3094"/>
      <c r="AZ413" s="3094"/>
      <c r="BA413" s="3094"/>
      <c r="BB413" s="3094"/>
      <c r="BC413" s="3094"/>
      <c r="BD413" s="3094"/>
      <c r="BE413" s="3094"/>
      <c r="BF413" s="3094"/>
      <c r="BG413" s="3094"/>
      <c r="BH413" s="3094"/>
      <c r="BI413" s="3094"/>
      <c r="BJ413" s="3094"/>
      <c r="BK413" s="3094"/>
      <c r="BL413" s="3094"/>
      <c r="BM413" s="3094"/>
      <c r="BN413" s="3094"/>
    </row>
    <row r="414" spans="1:66" ht="11.25" customHeight="1">
      <c r="A414" s="3559"/>
      <c r="B414" s="3094"/>
      <c r="C414" s="3094"/>
      <c r="D414" s="3094"/>
      <c r="E414" s="3094"/>
      <c r="F414" s="3094"/>
      <c r="G414" s="3094"/>
      <c r="H414" s="3094"/>
      <c r="I414" s="3094"/>
      <c r="J414" s="3094"/>
      <c r="K414" s="3560"/>
      <c r="L414" s="3560"/>
      <c r="M414" s="3560"/>
      <c r="N414" s="3094"/>
      <c r="O414" s="3094"/>
      <c r="P414" s="3094"/>
      <c r="Q414" s="3094"/>
      <c r="R414" s="3094"/>
      <c r="S414" s="3094"/>
      <c r="T414" s="3094"/>
      <c r="U414" s="3094"/>
      <c r="V414" s="3094"/>
      <c r="W414" s="3094"/>
      <c r="X414" s="3094"/>
      <c r="Y414" s="3094"/>
      <c r="Z414" s="3094"/>
      <c r="AA414" s="3094"/>
      <c r="AB414" s="3094"/>
      <c r="AC414" s="3094"/>
      <c r="AD414" s="3094"/>
      <c r="AE414" s="3094"/>
      <c r="AF414" s="3094"/>
      <c r="AG414" s="3094"/>
      <c r="AH414" s="3094"/>
      <c r="AI414" s="3094"/>
      <c r="AJ414" s="3094"/>
      <c r="AK414" s="3094"/>
      <c r="AL414" s="3094"/>
      <c r="AM414" s="3094"/>
      <c r="AN414" s="3094"/>
      <c r="AO414" s="3094"/>
      <c r="AP414" s="3094"/>
      <c r="AQ414" s="3094"/>
      <c r="AR414" s="3560"/>
      <c r="AS414" s="3560"/>
      <c r="AT414" s="3560"/>
      <c r="AU414" s="3094"/>
      <c r="AV414" s="3094"/>
      <c r="AW414" s="3094"/>
      <c r="AX414" s="3094"/>
      <c r="AY414" s="3094"/>
      <c r="AZ414" s="3094"/>
      <c r="BA414" s="3094"/>
      <c r="BB414" s="3094"/>
      <c r="BC414" s="3094"/>
      <c r="BD414" s="3094"/>
      <c r="BE414" s="3094"/>
      <c r="BF414" s="3094"/>
      <c r="BG414" s="3094"/>
      <c r="BH414" s="3094"/>
      <c r="BI414" s="3094"/>
      <c r="BJ414" s="3094"/>
      <c r="BK414" s="3094"/>
      <c r="BL414" s="3094"/>
      <c r="BM414" s="3094"/>
      <c r="BN414" s="3094"/>
    </row>
    <row r="415" spans="1:66" ht="11.25" customHeight="1">
      <c r="A415" s="3559"/>
      <c r="B415" s="3094"/>
      <c r="C415" s="3094"/>
      <c r="D415" s="3094"/>
      <c r="E415" s="3094"/>
      <c r="F415" s="3094"/>
      <c r="G415" s="3094"/>
      <c r="H415" s="3094"/>
      <c r="I415" s="3094"/>
      <c r="J415" s="3094"/>
      <c r="K415" s="3560"/>
      <c r="L415" s="3560"/>
      <c r="M415" s="3560"/>
      <c r="N415" s="3094"/>
      <c r="O415" s="3094"/>
      <c r="P415" s="3094"/>
      <c r="Q415" s="3094"/>
      <c r="R415" s="3094"/>
      <c r="S415" s="3094"/>
      <c r="T415" s="3094"/>
      <c r="U415" s="3094"/>
      <c r="V415" s="3094"/>
      <c r="W415" s="3094"/>
      <c r="X415" s="3094"/>
      <c r="Y415" s="3094"/>
      <c r="Z415" s="3094"/>
      <c r="AA415" s="3094"/>
      <c r="AB415" s="3094"/>
      <c r="AC415" s="3094"/>
      <c r="AD415" s="3094"/>
      <c r="AE415" s="3094"/>
      <c r="AF415" s="3094"/>
      <c r="AG415" s="3094"/>
      <c r="AH415" s="3094"/>
      <c r="AI415" s="3094"/>
      <c r="AJ415" s="3094"/>
      <c r="AK415" s="3094"/>
      <c r="AL415" s="3094"/>
      <c r="AM415" s="3094"/>
      <c r="AN415" s="3094"/>
      <c r="AO415" s="3094"/>
      <c r="AP415" s="3094"/>
      <c r="AQ415" s="3094"/>
      <c r="AR415" s="3560"/>
      <c r="AS415" s="3560"/>
      <c r="AT415" s="3560"/>
      <c r="AU415" s="3094"/>
      <c r="AV415" s="3094"/>
      <c r="AW415" s="3094"/>
      <c r="AX415" s="3094"/>
      <c r="AY415" s="3094"/>
      <c r="AZ415" s="3094"/>
      <c r="BA415" s="3094"/>
      <c r="BB415" s="3094"/>
      <c r="BC415" s="3094"/>
      <c r="BD415" s="3094"/>
      <c r="BE415" s="3094"/>
      <c r="BF415" s="3094"/>
      <c r="BG415" s="3094"/>
      <c r="BH415" s="3094"/>
      <c r="BI415" s="3094"/>
      <c r="BJ415" s="3094"/>
      <c r="BK415" s="3094"/>
      <c r="BL415" s="3094"/>
      <c r="BM415" s="3094"/>
      <c r="BN415" s="3094"/>
    </row>
    <row r="416" spans="1:66" ht="11.25" customHeight="1">
      <c r="A416" s="3559"/>
      <c r="B416" s="3094"/>
      <c r="C416" s="3094"/>
      <c r="D416" s="3094"/>
      <c r="E416" s="3094"/>
      <c r="F416" s="3094"/>
      <c r="G416" s="3094"/>
      <c r="H416" s="3094"/>
      <c r="I416" s="3094"/>
      <c r="J416" s="3094"/>
      <c r="K416" s="3560"/>
      <c r="L416" s="3560"/>
      <c r="M416" s="3560"/>
      <c r="N416" s="3094"/>
      <c r="O416" s="3094"/>
      <c r="P416" s="3094"/>
      <c r="Q416" s="3094"/>
      <c r="R416" s="3094"/>
      <c r="S416" s="3094"/>
      <c r="T416" s="3094"/>
      <c r="U416" s="3094"/>
      <c r="V416" s="3094"/>
      <c r="W416" s="3094"/>
      <c r="X416" s="3094"/>
      <c r="Y416" s="3094"/>
      <c r="Z416" s="3094"/>
      <c r="AA416" s="3094"/>
      <c r="AB416" s="3094"/>
      <c r="AC416" s="3094"/>
      <c r="AD416" s="3094"/>
      <c r="AE416" s="3094"/>
      <c r="AF416" s="3094"/>
      <c r="AG416" s="3094"/>
      <c r="AH416" s="3094"/>
      <c r="AI416" s="3094"/>
      <c r="AJ416" s="3094"/>
      <c r="AK416" s="3094"/>
      <c r="AL416" s="3094"/>
      <c r="AM416" s="3094"/>
      <c r="AN416" s="3094"/>
      <c r="AO416" s="3094"/>
      <c r="AP416" s="3094"/>
      <c r="AQ416" s="3094"/>
      <c r="AR416" s="3560"/>
      <c r="AS416" s="3560"/>
      <c r="AT416" s="3560"/>
      <c r="AU416" s="3094"/>
      <c r="AV416" s="3094"/>
      <c r="AW416" s="3094"/>
      <c r="AX416" s="3094"/>
      <c r="AY416" s="3094"/>
      <c r="AZ416" s="3094"/>
      <c r="BA416" s="3094"/>
      <c r="BB416" s="3094"/>
      <c r="BC416" s="3094"/>
      <c r="BD416" s="3094"/>
      <c r="BE416" s="3094"/>
      <c r="BF416" s="3094"/>
      <c r="BG416" s="3094"/>
      <c r="BH416" s="3094"/>
      <c r="BI416" s="3094"/>
      <c r="BJ416" s="3094"/>
      <c r="BK416" s="3094"/>
      <c r="BL416" s="3094"/>
      <c r="BM416" s="3094"/>
      <c r="BN416" s="3094"/>
    </row>
    <row r="417" spans="1:66" ht="11.25" customHeight="1">
      <c r="A417" s="3559"/>
      <c r="B417" s="3094"/>
      <c r="C417" s="3094"/>
      <c r="D417" s="3094"/>
      <c r="E417" s="3094"/>
      <c r="F417" s="3094"/>
      <c r="G417" s="3094"/>
      <c r="H417" s="3094"/>
      <c r="I417" s="3094"/>
      <c r="J417" s="3094"/>
      <c r="K417" s="3560"/>
      <c r="L417" s="3560"/>
      <c r="M417" s="3560"/>
      <c r="N417" s="3094"/>
      <c r="O417" s="3094"/>
      <c r="P417" s="3094"/>
      <c r="Q417" s="3094"/>
      <c r="R417" s="3094"/>
      <c r="S417" s="3094"/>
      <c r="T417" s="3094"/>
      <c r="U417" s="3094"/>
      <c r="V417" s="3094"/>
      <c r="W417" s="3094"/>
      <c r="X417" s="3094"/>
      <c r="Y417" s="3094"/>
      <c r="Z417" s="3094"/>
      <c r="AA417" s="3094"/>
      <c r="AB417" s="3094"/>
      <c r="AC417" s="3094"/>
      <c r="AD417" s="3094"/>
      <c r="AE417" s="3094"/>
      <c r="AF417" s="3094"/>
      <c r="AG417" s="3094"/>
      <c r="AH417" s="3094"/>
      <c r="AI417" s="3094"/>
      <c r="AJ417" s="3094"/>
      <c r="AK417" s="3094"/>
      <c r="AL417" s="3094"/>
      <c r="AM417" s="3094"/>
      <c r="AN417" s="3094"/>
      <c r="AO417" s="3094"/>
      <c r="AP417" s="3094"/>
      <c r="AQ417" s="3094"/>
      <c r="AR417" s="3560"/>
      <c r="AS417" s="3560"/>
      <c r="AT417" s="3560"/>
      <c r="AU417" s="3094"/>
      <c r="AV417" s="3094"/>
      <c r="AW417" s="3094"/>
      <c r="AX417" s="3094"/>
      <c r="AY417" s="3094"/>
      <c r="AZ417" s="3094"/>
      <c r="BA417" s="3094"/>
      <c r="BB417" s="3094"/>
      <c r="BC417" s="3094"/>
      <c r="BD417" s="3094"/>
      <c r="BE417" s="3094"/>
      <c r="BF417" s="3094"/>
      <c r="BG417" s="3094"/>
      <c r="BH417" s="3094"/>
      <c r="BI417" s="3094"/>
      <c r="BJ417" s="3094"/>
      <c r="BK417" s="3094"/>
      <c r="BL417" s="3094"/>
      <c r="BM417" s="3094"/>
      <c r="BN417" s="3094"/>
    </row>
    <row r="418" spans="1:66" ht="11.25" customHeight="1">
      <c r="A418" s="3559"/>
      <c r="B418" s="3094"/>
      <c r="C418" s="3094"/>
      <c r="D418" s="3094"/>
      <c r="E418" s="3094"/>
      <c r="F418" s="3094"/>
      <c r="G418" s="3094"/>
      <c r="H418" s="3094"/>
      <c r="I418" s="3094"/>
      <c r="J418" s="3094"/>
      <c r="K418" s="3560"/>
      <c r="L418" s="3560"/>
      <c r="M418" s="3560"/>
      <c r="N418" s="3094"/>
      <c r="O418" s="3094"/>
      <c r="P418" s="3094"/>
      <c r="Q418" s="3094"/>
      <c r="R418" s="3094"/>
      <c r="S418" s="3094"/>
      <c r="T418" s="3094"/>
      <c r="U418" s="3094"/>
      <c r="V418" s="3094"/>
      <c r="W418" s="3094"/>
      <c r="X418" s="3094"/>
      <c r="Y418" s="3094"/>
      <c r="Z418" s="3094"/>
      <c r="AA418" s="3094"/>
      <c r="AB418" s="3094"/>
      <c r="AC418" s="3094"/>
      <c r="AD418" s="3094"/>
      <c r="AE418" s="3094"/>
      <c r="AF418" s="3094"/>
      <c r="AG418" s="3094"/>
      <c r="AH418" s="3094"/>
      <c r="AI418" s="3094"/>
      <c r="AJ418" s="3094"/>
      <c r="AK418" s="3094"/>
      <c r="AL418" s="3094"/>
      <c r="AM418" s="3094"/>
      <c r="AN418" s="3094"/>
      <c r="AO418" s="3094"/>
      <c r="AP418" s="3094"/>
      <c r="AQ418" s="3094"/>
      <c r="AR418" s="3560"/>
      <c r="AS418" s="3560"/>
      <c r="AT418" s="3560"/>
      <c r="AU418" s="3094"/>
      <c r="AV418" s="3094"/>
      <c r="AW418" s="3094"/>
      <c r="AX418" s="3094"/>
      <c r="AY418" s="3094"/>
      <c r="AZ418" s="3094"/>
      <c r="BA418" s="3094"/>
      <c r="BB418" s="3094"/>
      <c r="BC418" s="3094"/>
      <c r="BD418" s="3094"/>
      <c r="BE418" s="3094"/>
      <c r="BF418" s="3094"/>
      <c r="BG418" s="3094"/>
      <c r="BH418" s="3094"/>
      <c r="BI418" s="3094"/>
      <c r="BJ418" s="3094"/>
      <c r="BK418" s="3094"/>
      <c r="BL418" s="3094"/>
      <c r="BM418" s="3094"/>
      <c r="BN418" s="3094"/>
    </row>
    <row r="419" spans="1:66" ht="11.25" customHeight="1">
      <c r="A419" s="3559"/>
      <c r="B419" s="3094"/>
      <c r="C419" s="3094"/>
      <c r="D419" s="3094"/>
      <c r="E419" s="3094"/>
      <c r="F419" s="3094"/>
      <c r="G419" s="3094"/>
      <c r="H419" s="3094"/>
      <c r="I419" s="3094"/>
      <c r="J419" s="3094"/>
      <c r="K419" s="3560"/>
      <c r="L419" s="3560"/>
      <c r="M419" s="3560"/>
      <c r="N419" s="3094"/>
      <c r="O419" s="3094"/>
      <c r="P419" s="3094"/>
      <c r="Q419" s="3094"/>
      <c r="R419" s="3094"/>
      <c r="S419" s="3094"/>
      <c r="T419" s="3094"/>
      <c r="U419" s="3094"/>
      <c r="V419" s="3094"/>
      <c r="W419" s="3094"/>
      <c r="X419" s="3094"/>
      <c r="Y419" s="3094"/>
      <c r="Z419" s="3094"/>
      <c r="AA419" s="3094"/>
      <c r="AB419" s="3094"/>
      <c r="AC419" s="3094"/>
      <c r="AD419" s="3094"/>
      <c r="AE419" s="3094"/>
      <c r="AF419" s="3094"/>
      <c r="AG419" s="3094"/>
      <c r="AH419" s="3094"/>
      <c r="AI419" s="3094"/>
      <c r="AJ419" s="3094"/>
      <c r="AK419" s="3094"/>
      <c r="AL419" s="3094"/>
      <c r="AM419" s="3094"/>
      <c r="AN419" s="3094"/>
      <c r="AO419" s="3094"/>
      <c r="AP419" s="3094"/>
      <c r="AQ419" s="3094"/>
      <c r="AR419" s="3560"/>
      <c r="AS419" s="3560"/>
      <c r="AT419" s="3560"/>
      <c r="AU419" s="3094"/>
      <c r="AV419" s="3094"/>
      <c r="AW419" s="3094"/>
      <c r="AX419" s="3094"/>
      <c r="AY419" s="3094"/>
      <c r="AZ419" s="3094"/>
      <c r="BA419" s="3094"/>
      <c r="BB419" s="3094"/>
      <c r="BC419" s="3094"/>
      <c r="BD419" s="3094"/>
      <c r="BE419" s="3094"/>
      <c r="BF419" s="3094"/>
      <c r="BG419" s="3094"/>
      <c r="BH419" s="3094"/>
      <c r="BI419" s="3094"/>
      <c r="BJ419" s="3094"/>
      <c r="BK419" s="3094"/>
      <c r="BL419" s="3094"/>
      <c r="BM419" s="3094"/>
      <c r="BN419" s="3094"/>
    </row>
    <row r="420" spans="1:66" ht="11.25" customHeight="1">
      <c r="A420" s="3559"/>
      <c r="B420" s="3094"/>
      <c r="C420" s="3094"/>
      <c r="D420" s="3094"/>
      <c r="E420" s="3094"/>
      <c r="F420" s="3094"/>
      <c r="G420" s="3094"/>
      <c r="H420" s="3094"/>
      <c r="I420" s="3094"/>
      <c r="J420" s="3094"/>
      <c r="K420" s="3560"/>
      <c r="L420" s="3560"/>
      <c r="M420" s="3560"/>
      <c r="N420" s="3094"/>
      <c r="O420" s="3094"/>
      <c r="P420" s="3094"/>
      <c r="Q420" s="3094"/>
      <c r="R420" s="3094"/>
      <c r="S420" s="3094"/>
      <c r="T420" s="3094"/>
      <c r="U420" s="3094"/>
      <c r="V420" s="3094"/>
      <c r="W420" s="3094"/>
      <c r="X420" s="3094"/>
      <c r="Y420" s="3094"/>
      <c r="Z420" s="3094"/>
      <c r="AA420" s="3094"/>
      <c r="AB420" s="3094"/>
      <c r="AC420" s="3094"/>
      <c r="AD420" s="3094"/>
      <c r="AE420" s="3094"/>
      <c r="AF420" s="3094"/>
      <c r="AG420" s="3094"/>
      <c r="AH420" s="3094"/>
      <c r="AI420" s="3094"/>
      <c r="AJ420" s="3094"/>
      <c r="AK420" s="3094"/>
      <c r="AL420" s="3094"/>
      <c r="AM420" s="3094"/>
      <c r="AN420" s="3094"/>
      <c r="AO420" s="3094"/>
      <c r="AP420" s="3094"/>
      <c r="AQ420" s="3094"/>
      <c r="AR420" s="3560"/>
      <c r="AS420" s="3560"/>
      <c r="AT420" s="3560"/>
      <c r="AU420" s="3094"/>
      <c r="AV420" s="3094"/>
      <c r="AW420" s="3094"/>
      <c r="AX420" s="3094"/>
      <c r="AY420" s="3094"/>
      <c r="AZ420" s="3094"/>
      <c r="BA420" s="3094"/>
      <c r="BB420" s="3094"/>
      <c r="BC420" s="3094"/>
      <c r="BD420" s="3094"/>
      <c r="BE420" s="3094"/>
      <c r="BF420" s="3094"/>
      <c r="BG420" s="3094"/>
      <c r="BH420" s="3094"/>
      <c r="BI420" s="3094"/>
      <c r="BJ420" s="3094"/>
      <c r="BK420" s="3094"/>
      <c r="BL420" s="3094"/>
      <c r="BM420" s="3094"/>
      <c r="BN420" s="3094"/>
    </row>
    <row r="421" spans="1:66" ht="11.25" customHeight="1">
      <c r="A421" s="3559"/>
      <c r="B421" s="3094"/>
      <c r="C421" s="3094"/>
      <c r="D421" s="3094"/>
      <c r="E421" s="3094"/>
      <c r="F421" s="3094"/>
      <c r="G421" s="3094"/>
      <c r="H421" s="3094"/>
      <c r="I421" s="3094"/>
      <c r="J421" s="3094"/>
      <c r="K421" s="3560"/>
      <c r="L421" s="3560"/>
      <c r="M421" s="3560"/>
      <c r="N421" s="3094"/>
      <c r="O421" s="3094"/>
      <c r="P421" s="3094"/>
      <c r="Q421" s="3094"/>
      <c r="R421" s="3094"/>
      <c r="S421" s="3094"/>
      <c r="T421" s="3094"/>
      <c r="U421" s="3094"/>
      <c r="V421" s="3094"/>
      <c r="W421" s="3094"/>
      <c r="X421" s="3094"/>
      <c r="Y421" s="3094"/>
      <c r="Z421" s="3094"/>
      <c r="AA421" s="3094"/>
      <c r="AB421" s="3094"/>
      <c r="AC421" s="3094"/>
      <c r="AD421" s="3094"/>
      <c r="AE421" s="3094"/>
      <c r="AF421" s="3094"/>
      <c r="AG421" s="3094"/>
      <c r="AH421" s="3094"/>
      <c r="AI421" s="3094"/>
      <c r="AJ421" s="3094"/>
      <c r="AK421" s="3094"/>
      <c r="AL421" s="3094"/>
      <c r="AM421" s="3094"/>
      <c r="AN421" s="3094"/>
      <c r="AO421" s="3094"/>
      <c r="AP421" s="3094"/>
      <c r="AQ421" s="3094"/>
      <c r="AR421" s="3560"/>
      <c r="AS421" s="3560"/>
      <c r="AT421" s="3560"/>
      <c r="AU421" s="3094"/>
      <c r="AV421" s="3094"/>
      <c r="AW421" s="3094"/>
      <c r="AX421" s="3094"/>
      <c r="AY421" s="3094"/>
      <c r="AZ421" s="3094"/>
      <c r="BA421" s="3094"/>
      <c r="BB421" s="3094"/>
      <c r="BC421" s="3094"/>
      <c r="BD421" s="3094"/>
      <c r="BE421" s="3094"/>
      <c r="BF421" s="3094"/>
      <c r="BG421" s="3094"/>
      <c r="BH421" s="3094"/>
      <c r="BI421" s="3094"/>
      <c r="BJ421" s="3094"/>
      <c r="BK421" s="3094"/>
      <c r="BL421" s="3094"/>
      <c r="BM421" s="3094"/>
      <c r="BN421" s="3094"/>
    </row>
    <row r="422" spans="1:66" ht="11.25" customHeight="1">
      <c r="A422" s="3559"/>
      <c r="B422" s="3094"/>
      <c r="C422" s="3094"/>
      <c r="D422" s="3094"/>
      <c r="E422" s="3094"/>
      <c r="F422" s="3094"/>
      <c r="G422" s="3094"/>
      <c r="H422" s="3094"/>
      <c r="I422" s="3094"/>
      <c r="J422" s="3094"/>
      <c r="K422" s="3560"/>
      <c r="L422" s="3560"/>
      <c r="M422" s="3560"/>
      <c r="N422" s="3094"/>
      <c r="O422" s="3094"/>
      <c r="P422" s="3094"/>
      <c r="Q422" s="3094"/>
      <c r="R422" s="3094"/>
      <c r="S422" s="3094"/>
      <c r="T422" s="3094"/>
      <c r="U422" s="3094"/>
      <c r="V422" s="3094"/>
      <c r="W422" s="3094"/>
      <c r="X422" s="3094"/>
      <c r="Y422" s="3094"/>
      <c r="Z422" s="3094"/>
      <c r="AA422" s="3094"/>
      <c r="AB422" s="3094"/>
      <c r="AC422" s="3094"/>
      <c r="AD422" s="3094"/>
      <c r="AE422" s="3094"/>
      <c r="AF422" s="3094"/>
      <c r="AG422" s="3094"/>
      <c r="AH422" s="3094"/>
      <c r="AI422" s="3094"/>
      <c r="AJ422" s="3094"/>
      <c r="AK422" s="3094"/>
      <c r="AL422" s="3094"/>
      <c r="AM422" s="3094"/>
      <c r="AN422" s="3094"/>
      <c r="AO422" s="3094"/>
      <c r="AP422" s="3094"/>
      <c r="AQ422" s="3094"/>
      <c r="AR422" s="3560"/>
      <c r="AS422" s="3560"/>
      <c r="AT422" s="3560"/>
      <c r="AU422" s="3094"/>
      <c r="AV422" s="3094"/>
      <c r="AW422" s="3094"/>
      <c r="AX422" s="3094"/>
      <c r="AY422" s="3094"/>
      <c r="AZ422" s="3094"/>
      <c r="BA422" s="3094"/>
      <c r="BB422" s="3094"/>
      <c r="BC422" s="3094"/>
      <c r="BD422" s="3094"/>
      <c r="BE422" s="3094"/>
      <c r="BF422" s="3094"/>
      <c r="BG422" s="3094"/>
      <c r="BH422" s="3094"/>
      <c r="BI422" s="3094"/>
      <c r="BJ422" s="3094"/>
      <c r="BK422" s="3094"/>
      <c r="BL422" s="3094"/>
      <c r="BM422" s="3094"/>
      <c r="BN422" s="3094"/>
    </row>
    <row r="423" spans="1:66" ht="11.25" customHeight="1">
      <c r="A423" s="3559"/>
      <c r="B423" s="3094"/>
      <c r="C423" s="3094"/>
      <c r="D423" s="3094"/>
      <c r="E423" s="3094"/>
      <c r="F423" s="3094"/>
      <c r="G423" s="3094"/>
      <c r="H423" s="3094"/>
      <c r="I423" s="3094"/>
      <c r="J423" s="3094"/>
      <c r="K423" s="3560"/>
      <c r="L423" s="3560"/>
      <c r="M423" s="3560"/>
      <c r="N423" s="3094"/>
      <c r="O423" s="3094"/>
      <c r="P423" s="3094"/>
      <c r="Q423" s="3094"/>
      <c r="R423" s="3094"/>
      <c r="S423" s="3094"/>
      <c r="T423" s="3094"/>
      <c r="U423" s="3094"/>
      <c r="V423" s="3094"/>
      <c r="W423" s="3094"/>
      <c r="X423" s="3094"/>
      <c r="Y423" s="3094"/>
      <c r="Z423" s="3094"/>
      <c r="AA423" s="3094"/>
      <c r="AB423" s="3094"/>
      <c r="AC423" s="3094"/>
      <c r="AD423" s="3094"/>
      <c r="AE423" s="3094"/>
      <c r="AF423" s="3094"/>
      <c r="AG423" s="3094"/>
      <c r="AH423" s="3094"/>
      <c r="AI423" s="3094"/>
      <c r="AJ423" s="3094"/>
      <c r="AK423" s="3094"/>
      <c r="AL423" s="3094"/>
      <c r="AM423" s="3094"/>
      <c r="AN423" s="3094"/>
      <c r="AO423" s="3094"/>
      <c r="AP423" s="3094"/>
      <c r="AQ423" s="3094"/>
      <c r="AR423" s="3560"/>
      <c r="AS423" s="3560"/>
      <c r="AT423" s="3560"/>
      <c r="AU423" s="3094"/>
      <c r="AV423" s="3094"/>
      <c r="AW423" s="3094"/>
      <c r="AX423" s="3094"/>
      <c r="AY423" s="3094"/>
      <c r="AZ423" s="3094"/>
      <c r="BA423" s="3094"/>
      <c r="BB423" s="3094"/>
      <c r="BC423" s="3094"/>
      <c r="BD423" s="3094"/>
      <c r="BE423" s="3094"/>
      <c r="BF423" s="3094"/>
      <c r="BG423" s="3094"/>
      <c r="BH423" s="3094"/>
      <c r="BI423" s="3094"/>
      <c r="BJ423" s="3094"/>
      <c r="BK423" s="3094"/>
      <c r="BL423" s="3094"/>
      <c r="BM423" s="3094"/>
      <c r="BN423" s="3094"/>
    </row>
    <row r="424" spans="1:66" ht="11.25" customHeight="1">
      <c r="A424" s="3559"/>
      <c r="B424" s="3094"/>
      <c r="C424" s="3094"/>
      <c r="D424" s="3094"/>
      <c r="E424" s="3094"/>
      <c r="F424" s="3094"/>
      <c r="G424" s="3094"/>
      <c r="H424" s="3094"/>
      <c r="I424" s="3094"/>
      <c r="J424" s="3094"/>
      <c r="K424" s="3560"/>
      <c r="L424" s="3560"/>
      <c r="M424" s="3560"/>
      <c r="N424" s="3094"/>
      <c r="O424" s="3094"/>
      <c r="P424" s="3094"/>
      <c r="Q424" s="3094"/>
      <c r="R424" s="3094"/>
      <c r="S424" s="3094"/>
      <c r="T424" s="3094"/>
      <c r="U424" s="3094"/>
      <c r="V424" s="3094"/>
      <c r="W424" s="3094"/>
      <c r="X424" s="3094"/>
      <c r="Y424" s="3094"/>
      <c r="Z424" s="3094"/>
      <c r="AA424" s="3094"/>
      <c r="AB424" s="3094"/>
      <c r="AC424" s="3094"/>
      <c r="AD424" s="3094"/>
      <c r="AE424" s="3094"/>
      <c r="AF424" s="3094"/>
      <c r="AG424" s="3094"/>
      <c r="AH424" s="3094"/>
      <c r="AI424" s="3094"/>
      <c r="AJ424" s="3094"/>
      <c r="AK424" s="3094"/>
      <c r="AL424" s="3094"/>
      <c r="AM424" s="3094"/>
      <c r="AN424" s="3094"/>
      <c r="AO424" s="3094"/>
      <c r="AP424" s="3094"/>
      <c r="AQ424" s="3094"/>
      <c r="AR424" s="3560"/>
      <c r="AS424" s="3560"/>
      <c r="AT424" s="3560"/>
      <c r="AU424" s="3094"/>
      <c r="AV424" s="3094"/>
      <c r="AW424" s="3094"/>
      <c r="AX424" s="3094"/>
      <c r="AY424" s="3094"/>
      <c r="AZ424" s="3094"/>
      <c r="BA424" s="3094"/>
      <c r="BB424" s="3094"/>
      <c r="BC424" s="3094"/>
      <c r="BD424" s="3094"/>
      <c r="BE424" s="3094"/>
      <c r="BF424" s="3094"/>
      <c r="BG424" s="3094"/>
      <c r="BH424" s="3094"/>
      <c r="BI424" s="3094"/>
      <c r="BJ424" s="3094"/>
      <c r="BK424" s="3094"/>
      <c r="BL424" s="3094"/>
      <c r="BM424" s="3094"/>
      <c r="BN424" s="3094"/>
    </row>
    <row r="425" spans="1:66" ht="11.25" customHeight="1">
      <c r="A425" s="3559"/>
      <c r="B425" s="3094"/>
      <c r="C425" s="3094"/>
      <c r="D425" s="3094"/>
      <c r="E425" s="3094"/>
      <c r="F425" s="3094"/>
      <c r="G425" s="3094"/>
      <c r="H425" s="3094"/>
      <c r="I425" s="3094"/>
      <c r="J425" s="3094"/>
      <c r="K425" s="3560"/>
      <c r="L425" s="3560"/>
      <c r="M425" s="3560"/>
      <c r="N425" s="3094"/>
      <c r="O425" s="3094"/>
      <c r="P425" s="3094"/>
      <c r="Q425" s="3094"/>
      <c r="R425" s="3094"/>
      <c r="S425" s="3094"/>
      <c r="T425" s="3094"/>
      <c r="U425" s="3094"/>
      <c r="V425" s="3094"/>
      <c r="W425" s="3094"/>
      <c r="X425" s="3094"/>
      <c r="Y425" s="3094"/>
      <c r="Z425" s="3094"/>
      <c r="AA425" s="3094"/>
      <c r="AB425" s="3094"/>
      <c r="AC425" s="3094"/>
      <c r="AD425" s="3094"/>
      <c r="AE425" s="3094"/>
      <c r="AF425" s="3094"/>
      <c r="AG425" s="3094"/>
      <c r="AH425" s="3094"/>
      <c r="AI425" s="3094"/>
      <c r="AJ425" s="3094"/>
      <c r="AK425" s="3094"/>
      <c r="AL425" s="3094"/>
      <c r="AM425" s="3094"/>
      <c r="AN425" s="3094"/>
      <c r="AO425" s="3094"/>
      <c r="AP425" s="3094"/>
      <c r="AQ425" s="3094"/>
      <c r="AR425" s="3560"/>
      <c r="AS425" s="3560"/>
      <c r="AT425" s="3560"/>
      <c r="AU425" s="3094"/>
      <c r="AV425" s="3094"/>
      <c r="AW425" s="3094"/>
      <c r="AX425" s="3094"/>
      <c r="AY425" s="3094"/>
      <c r="AZ425" s="3094"/>
      <c r="BA425" s="3094"/>
      <c r="BB425" s="3094"/>
      <c r="BC425" s="3094"/>
      <c r="BD425" s="3094"/>
      <c r="BE425" s="3094"/>
      <c r="BF425" s="3094"/>
      <c r="BG425" s="3094"/>
      <c r="BH425" s="3094"/>
      <c r="BI425" s="3094"/>
      <c r="BJ425" s="3094"/>
      <c r="BK425" s="3094"/>
      <c r="BL425" s="3094"/>
      <c r="BM425" s="3094"/>
      <c r="BN425" s="3094"/>
    </row>
    <row r="426" spans="1:66" ht="11.25" customHeight="1">
      <c r="A426" s="3559"/>
      <c r="B426" s="3094"/>
      <c r="C426" s="3094"/>
      <c r="D426" s="3094"/>
      <c r="E426" s="3094"/>
      <c r="F426" s="3094"/>
      <c r="G426" s="3094"/>
      <c r="H426" s="3094"/>
      <c r="I426" s="3094"/>
      <c r="J426" s="3094"/>
      <c r="K426" s="3560"/>
      <c r="L426" s="3560"/>
      <c r="M426" s="3560"/>
      <c r="N426" s="3094"/>
      <c r="O426" s="3094"/>
      <c r="P426" s="3094"/>
      <c r="Q426" s="3094"/>
      <c r="R426" s="3094"/>
      <c r="S426" s="3094"/>
      <c r="T426" s="3094"/>
      <c r="U426" s="3094"/>
      <c r="V426" s="3094"/>
      <c r="W426" s="3094"/>
      <c r="X426" s="3094"/>
      <c r="Y426" s="3094"/>
      <c r="Z426" s="3094"/>
      <c r="AA426" s="3094"/>
      <c r="AB426" s="3094"/>
      <c r="AC426" s="3094"/>
      <c r="AD426" s="3094"/>
      <c r="AE426" s="3094"/>
      <c r="AF426" s="3094"/>
      <c r="AG426" s="3094"/>
      <c r="AH426" s="3094"/>
      <c r="AI426" s="3094"/>
      <c r="AJ426" s="3094"/>
      <c r="AK426" s="3094"/>
      <c r="AL426" s="3094"/>
      <c r="AM426" s="3094"/>
      <c r="AN426" s="3094"/>
      <c r="AO426" s="3094"/>
      <c r="AP426" s="3094"/>
      <c r="AQ426" s="3094"/>
      <c r="AR426" s="3560"/>
      <c r="AS426" s="3560"/>
      <c r="AT426" s="3560"/>
      <c r="AU426" s="3094"/>
      <c r="AV426" s="3094"/>
      <c r="AW426" s="3094"/>
      <c r="AX426" s="3094"/>
      <c r="AY426" s="3094"/>
      <c r="AZ426" s="3094"/>
      <c r="BA426" s="3094"/>
      <c r="BB426" s="3094"/>
      <c r="BC426" s="3094"/>
      <c r="BD426" s="3094"/>
      <c r="BE426" s="3094"/>
      <c r="BF426" s="3094"/>
      <c r="BG426" s="3094"/>
      <c r="BH426" s="3094"/>
      <c r="BI426" s="3094"/>
      <c r="BJ426" s="3094"/>
      <c r="BK426" s="3094"/>
      <c r="BL426" s="3094"/>
      <c r="BM426" s="3094"/>
      <c r="BN426" s="3094"/>
    </row>
    <row r="427" spans="1:66" ht="11.25" customHeight="1">
      <c r="A427" s="3559"/>
      <c r="B427" s="3094"/>
      <c r="C427" s="3094"/>
      <c r="D427" s="3094"/>
      <c r="E427" s="3094"/>
      <c r="F427" s="3094"/>
      <c r="G427" s="3094"/>
      <c r="H427" s="3094"/>
      <c r="I427" s="3094"/>
      <c r="J427" s="3094"/>
      <c r="K427" s="3560"/>
      <c r="L427" s="3560"/>
      <c r="M427" s="3560"/>
      <c r="N427" s="3094"/>
      <c r="O427" s="3094"/>
      <c r="P427" s="3094"/>
      <c r="Q427" s="3094"/>
      <c r="R427" s="3094"/>
      <c r="S427" s="3094"/>
      <c r="T427" s="3094"/>
      <c r="U427" s="3094"/>
      <c r="V427" s="3094"/>
      <c r="W427" s="3094"/>
      <c r="X427" s="3094"/>
      <c r="Y427" s="3094"/>
      <c r="Z427" s="3094"/>
      <c r="AA427" s="3094"/>
      <c r="AB427" s="3094"/>
      <c r="AC427" s="3094"/>
      <c r="AD427" s="3094"/>
      <c r="AE427" s="3094"/>
      <c r="AF427" s="3094"/>
      <c r="AG427" s="3094"/>
      <c r="AH427" s="3094"/>
      <c r="AI427" s="3094"/>
      <c r="AJ427" s="3094"/>
      <c r="AK427" s="3094"/>
      <c r="AL427" s="3094"/>
      <c r="AM427" s="3094"/>
      <c r="AN427" s="3094"/>
      <c r="AO427" s="3094"/>
      <c r="AP427" s="3094"/>
      <c r="AQ427" s="3094"/>
      <c r="AR427" s="3560"/>
      <c r="AS427" s="3560"/>
      <c r="AT427" s="3560"/>
      <c r="AU427" s="3094"/>
      <c r="AV427" s="3094"/>
      <c r="AW427" s="3094"/>
      <c r="AX427" s="3094"/>
      <c r="AY427" s="3094"/>
      <c r="AZ427" s="3094"/>
      <c r="BA427" s="3094"/>
      <c r="BB427" s="3094"/>
      <c r="BC427" s="3094"/>
      <c r="BD427" s="3094"/>
      <c r="BE427" s="3094"/>
      <c r="BF427" s="3094"/>
      <c r="BG427" s="3094"/>
      <c r="BH427" s="3094"/>
      <c r="BI427" s="3094"/>
      <c r="BJ427" s="3094"/>
      <c r="BK427" s="3094"/>
      <c r="BL427" s="3094"/>
      <c r="BM427" s="3094"/>
      <c r="BN427" s="3094"/>
    </row>
    <row r="428" spans="1:66" ht="11.25" customHeight="1">
      <c r="A428" s="3559"/>
      <c r="B428" s="3094"/>
      <c r="C428" s="3094"/>
      <c r="D428" s="3094"/>
      <c r="E428" s="3094"/>
      <c r="F428" s="3094"/>
      <c r="G428" s="3094"/>
      <c r="H428" s="3094"/>
      <c r="I428" s="3094"/>
      <c r="J428" s="3094"/>
      <c r="K428" s="3560"/>
      <c r="L428" s="3560"/>
      <c r="M428" s="3560"/>
      <c r="N428" s="3094"/>
      <c r="O428" s="3094"/>
      <c r="P428" s="3094"/>
      <c r="Q428" s="3094"/>
      <c r="R428" s="3094"/>
      <c r="S428" s="3094"/>
      <c r="T428" s="3094"/>
      <c r="U428" s="3094"/>
      <c r="V428" s="3094"/>
      <c r="W428" s="3094"/>
      <c r="X428" s="3094"/>
      <c r="Y428" s="3094"/>
      <c r="Z428" s="3094"/>
      <c r="AA428" s="3094"/>
      <c r="AB428" s="3094"/>
      <c r="AC428" s="3094"/>
      <c r="AD428" s="3094"/>
      <c r="AE428" s="3094"/>
      <c r="AF428" s="3094"/>
      <c r="AG428" s="3094"/>
      <c r="AH428" s="3094"/>
      <c r="AI428" s="3094"/>
      <c r="AJ428" s="3094"/>
      <c r="AK428" s="3094"/>
      <c r="AL428" s="3094"/>
      <c r="AM428" s="3094"/>
      <c r="AN428" s="3094"/>
      <c r="AO428" s="3094"/>
      <c r="AP428" s="3094"/>
      <c r="AQ428" s="3094"/>
      <c r="AR428" s="3560"/>
      <c r="AS428" s="3560"/>
      <c r="AT428" s="3560"/>
      <c r="AU428" s="3094"/>
      <c r="AV428" s="3094"/>
      <c r="AW428" s="3094"/>
      <c r="AX428" s="3094"/>
      <c r="AY428" s="3094"/>
      <c r="AZ428" s="3094"/>
      <c r="BA428" s="3094"/>
      <c r="BB428" s="3094"/>
      <c r="BC428" s="3094"/>
      <c r="BD428" s="3094"/>
      <c r="BE428" s="3094"/>
      <c r="BF428" s="3094"/>
      <c r="BG428" s="3094"/>
      <c r="BH428" s="3094"/>
      <c r="BI428" s="3094"/>
      <c r="BJ428" s="3094"/>
      <c r="BK428" s="3094"/>
      <c r="BL428" s="3094"/>
      <c r="BM428" s="3094"/>
      <c r="BN428" s="3094"/>
    </row>
    <row r="429" spans="1:66" ht="11.25" customHeight="1">
      <c r="A429" s="3559"/>
      <c r="B429" s="3094"/>
      <c r="C429" s="3094"/>
      <c r="D429" s="3094"/>
      <c r="E429" s="3094"/>
      <c r="F429" s="3094"/>
      <c r="G429" s="3094"/>
      <c r="H429" s="3094"/>
      <c r="I429" s="3094"/>
      <c r="J429" s="3094"/>
      <c r="K429" s="3560"/>
      <c r="L429" s="3560"/>
      <c r="M429" s="3560"/>
      <c r="N429" s="3094"/>
      <c r="O429" s="3094"/>
      <c r="P429" s="3094"/>
      <c r="Q429" s="3094"/>
      <c r="R429" s="3094"/>
      <c r="S429" s="3094"/>
      <c r="T429" s="3094"/>
      <c r="U429" s="3094"/>
      <c r="V429" s="3094"/>
      <c r="W429" s="3094"/>
      <c r="X429" s="3094"/>
      <c r="Y429" s="3094"/>
      <c r="Z429" s="3094"/>
      <c r="AA429" s="3094"/>
      <c r="AB429" s="3094"/>
      <c r="AC429" s="3094"/>
      <c r="AD429" s="3094"/>
      <c r="AE429" s="3094"/>
      <c r="AF429" s="3094"/>
      <c r="AG429" s="3094"/>
      <c r="AH429" s="3094"/>
      <c r="AI429" s="3094"/>
      <c r="AJ429" s="3094"/>
      <c r="AK429" s="3094"/>
      <c r="AL429" s="3094"/>
      <c r="AM429" s="3094"/>
      <c r="AN429" s="3094"/>
      <c r="AO429" s="3094"/>
      <c r="AP429" s="3094"/>
      <c r="AQ429" s="3094"/>
      <c r="AR429" s="3560"/>
      <c r="AS429" s="3560"/>
      <c r="AT429" s="3560"/>
      <c r="AU429" s="3094"/>
      <c r="AV429" s="3094"/>
      <c r="AW429" s="3094"/>
      <c r="AX429" s="3094"/>
      <c r="AY429" s="3094"/>
      <c r="AZ429" s="3094"/>
      <c r="BA429" s="3094"/>
      <c r="BB429" s="3094"/>
      <c r="BC429" s="3094"/>
      <c r="BD429" s="3094"/>
      <c r="BE429" s="3094"/>
      <c r="BF429" s="3094"/>
      <c r="BG429" s="3094"/>
      <c r="BH429" s="3094"/>
      <c r="BI429" s="3094"/>
      <c r="BJ429" s="3094"/>
      <c r="BK429" s="3094"/>
      <c r="BL429" s="3094"/>
      <c r="BM429" s="3094"/>
      <c r="BN429" s="3094"/>
    </row>
    <row r="430" spans="1:66" ht="11.25" customHeight="1">
      <c r="A430" s="3559"/>
      <c r="B430" s="3094"/>
      <c r="C430" s="3094"/>
      <c r="D430" s="3094"/>
      <c r="E430" s="3094"/>
      <c r="F430" s="3094"/>
      <c r="G430" s="3094"/>
      <c r="H430" s="3094"/>
      <c r="I430" s="3094"/>
      <c r="J430" s="3094"/>
      <c r="K430" s="3560"/>
      <c r="L430" s="3560"/>
      <c r="M430" s="3560"/>
      <c r="N430" s="3094"/>
      <c r="O430" s="3094"/>
      <c r="P430" s="3094"/>
      <c r="Q430" s="3094"/>
      <c r="R430" s="3094"/>
      <c r="S430" s="3094"/>
      <c r="T430" s="3094"/>
      <c r="U430" s="3094"/>
      <c r="V430" s="3094"/>
      <c r="W430" s="3094"/>
      <c r="X430" s="3094"/>
      <c r="Y430" s="3094"/>
      <c r="Z430" s="3094"/>
      <c r="AA430" s="3094"/>
      <c r="AB430" s="3094"/>
      <c r="AC430" s="3094"/>
      <c r="AD430" s="3094"/>
      <c r="AE430" s="3094"/>
      <c r="AF430" s="3094"/>
      <c r="AG430" s="3094"/>
      <c r="AH430" s="3094"/>
      <c r="AI430" s="3094"/>
      <c r="AJ430" s="3094"/>
      <c r="AK430" s="3094"/>
      <c r="AL430" s="3094"/>
      <c r="AM430" s="3094"/>
      <c r="AN430" s="3094"/>
      <c r="AO430" s="3094"/>
      <c r="AP430" s="3094"/>
      <c r="AQ430" s="3094"/>
      <c r="AR430" s="3560"/>
      <c r="AS430" s="3560"/>
      <c r="AT430" s="3560"/>
      <c r="AU430" s="3094"/>
      <c r="AV430" s="3094"/>
      <c r="AW430" s="3094"/>
      <c r="AX430" s="3094"/>
      <c r="AY430" s="3094"/>
      <c r="AZ430" s="3094"/>
      <c r="BA430" s="3094"/>
      <c r="BB430" s="3094"/>
      <c r="BC430" s="3094"/>
      <c r="BD430" s="3094"/>
      <c r="BE430" s="3094"/>
      <c r="BF430" s="3094"/>
      <c r="BG430" s="3094"/>
      <c r="BH430" s="3094"/>
      <c r="BI430" s="3094"/>
      <c r="BJ430" s="3094"/>
      <c r="BK430" s="3094"/>
      <c r="BL430" s="3094"/>
      <c r="BM430" s="3094"/>
      <c r="BN430" s="3094"/>
    </row>
    <row r="431" spans="1:66" ht="11.25" customHeight="1">
      <c r="A431" s="3559"/>
      <c r="B431" s="3094"/>
      <c r="C431" s="3094"/>
      <c r="D431" s="3094"/>
      <c r="E431" s="3094"/>
      <c r="F431" s="3094"/>
      <c r="G431" s="3094"/>
      <c r="H431" s="3094"/>
      <c r="I431" s="3094"/>
      <c r="J431" s="3094"/>
      <c r="K431" s="3560"/>
      <c r="L431" s="3560"/>
      <c r="M431" s="3560"/>
      <c r="N431" s="3094"/>
      <c r="O431" s="3094"/>
      <c r="P431" s="3094"/>
      <c r="Q431" s="3094"/>
      <c r="R431" s="3094"/>
      <c r="S431" s="3094"/>
      <c r="T431" s="3094"/>
      <c r="U431" s="3094"/>
      <c r="V431" s="3094"/>
      <c r="W431" s="3094"/>
      <c r="X431" s="3094"/>
      <c r="Y431" s="3094"/>
      <c r="Z431" s="3094"/>
      <c r="AA431" s="3094"/>
      <c r="AB431" s="3094"/>
      <c r="AC431" s="3094"/>
      <c r="AD431" s="3094"/>
      <c r="AE431" s="3094"/>
      <c r="AF431" s="3094"/>
      <c r="AG431" s="3094"/>
      <c r="AH431" s="3094"/>
      <c r="AI431" s="3094"/>
      <c r="AJ431" s="3094"/>
      <c r="AK431" s="3094"/>
      <c r="AL431" s="3094"/>
      <c r="AM431" s="3094"/>
      <c r="AN431" s="3094"/>
      <c r="AO431" s="3094"/>
      <c r="AP431" s="3094"/>
      <c r="AQ431" s="3094"/>
      <c r="AR431" s="3560"/>
      <c r="AS431" s="3560"/>
      <c r="AT431" s="3560"/>
      <c r="AU431" s="3094"/>
      <c r="AV431" s="3094"/>
      <c r="AW431" s="3094"/>
      <c r="AX431" s="3094"/>
      <c r="AY431" s="3094"/>
      <c r="AZ431" s="3094"/>
      <c r="BA431" s="3094"/>
      <c r="BB431" s="3094"/>
      <c r="BC431" s="3094"/>
      <c r="BD431" s="3094"/>
      <c r="BE431" s="3094"/>
      <c r="BF431" s="3094"/>
      <c r="BG431" s="3094"/>
      <c r="BH431" s="3094"/>
      <c r="BI431" s="3094"/>
      <c r="BJ431" s="3094"/>
      <c r="BK431" s="3094"/>
      <c r="BL431" s="3094"/>
      <c r="BM431" s="3094"/>
      <c r="BN431" s="3094"/>
    </row>
    <row r="432" spans="1:66" ht="11.25" customHeight="1">
      <c r="A432" s="3559"/>
      <c r="B432" s="3094"/>
      <c r="C432" s="3094"/>
      <c r="D432" s="3094"/>
      <c r="E432" s="3094"/>
      <c r="F432" s="3094"/>
      <c r="G432" s="3094"/>
      <c r="H432" s="3094"/>
      <c r="I432" s="3094"/>
      <c r="J432" s="3094"/>
      <c r="K432" s="3560"/>
      <c r="L432" s="3560"/>
      <c r="M432" s="3560"/>
      <c r="N432" s="3094"/>
      <c r="O432" s="3094"/>
      <c r="P432" s="3094"/>
      <c r="Q432" s="3094"/>
      <c r="R432" s="3094"/>
      <c r="S432" s="3094"/>
      <c r="T432" s="3094"/>
      <c r="U432" s="3094"/>
      <c r="V432" s="3094"/>
      <c r="W432" s="3094"/>
      <c r="X432" s="3094"/>
      <c r="Y432" s="3094"/>
      <c r="Z432" s="3094"/>
      <c r="AA432" s="3094"/>
      <c r="AB432" s="3094"/>
      <c r="AC432" s="3094"/>
      <c r="AD432" s="3094"/>
      <c r="AE432" s="3094"/>
      <c r="AF432" s="3094"/>
      <c r="AG432" s="3094"/>
      <c r="AH432" s="3094"/>
      <c r="AI432" s="3094"/>
      <c r="AJ432" s="3094"/>
      <c r="AK432" s="3094"/>
      <c r="AL432" s="3094"/>
      <c r="AM432" s="3094"/>
      <c r="AN432" s="3094"/>
      <c r="AO432" s="3094"/>
      <c r="AP432" s="3094"/>
      <c r="AQ432" s="3094"/>
      <c r="AR432" s="3560"/>
      <c r="AS432" s="3560"/>
      <c r="AT432" s="3560"/>
      <c r="AU432" s="3094"/>
      <c r="AV432" s="3094"/>
      <c r="AW432" s="3094"/>
      <c r="AX432" s="3094"/>
      <c r="AY432" s="3094"/>
      <c r="AZ432" s="3094"/>
      <c r="BA432" s="3094"/>
      <c r="BB432" s="3094"/>
      <c r="BC432" s="3094"/>
      <c r="BD432" s="3094"/>
      <c r="BE432" s="3094"/>
      <c r="BF432" s="3094"/>
      <c r="BG432" s="3094"/>
      <c r="BH432" s="3094"/>
      <c r="BI432" s="3094"/>
      <c r="BJ432" s="3094"/>
      <c r="BK432" s="3094"/>
      <c r="BL432" s="3094"/>
      <c r="BM432" s="3094"/>
      <c r="BN432" s="3094"/>
    </row>
    <row r="433" spans="1:66" ht="11.25" customHeight="1">
      <c r="A433" s="3559"/>
      <c r="B433" s="3094"/>
      <c r="C433" s="3094"/>
      <c r="D433" s="3094"/>
      <c r="E433" s="3094"/>
      <c r="F433" s="3094"/>
      <c r="G433" s="3094"/>
      <c r="H433" s="3094"/>
      <c r="I433" s="3094"/>
      <c r="J433" s="3094"/>
      <c r="K433" s="3560"/>
      <c r="L433" s="3560"/>
      <c r="M433" s="3560"/>
      <c r="N433" s="3094"/>
      <c r="O433" s="3094"/>
      <c r="P433" s="3094"/>
      <c r="Q433" s="3094"/>
      <c r="R433" s="3094"/>
      <c r="S433" s="3094"/>
      <c r="T433" s="3094"/>
      <c r="U433" s="3094"/>
      <c r="V433" s="3094"/>
      <c r="W433" s="3094"/>
      <c r="X433" s="3094"/>
      <c r="Y433" s="3094"/>
      <c r="Z433" s="3094"/>
      <c r="AA433" s="3094"/>
      <c r="AB433" s="3094"/>
      <c r="AC433" s="3094"/>
      <c r="AD433" s="3094"/>
      <c r="AE433" s="3094"/>
      <c r="AF433" s="3094"/>
      <c r="AG433" s="3094"/>
      <c r="AH433" s="3094"/>
      <c r="AI433" s="3094"/>
      <c r="AJ433" s="3094"/>
      <c r="AK433" s="3094"/>
      <c r="AL433" s="3094"/>
      <c r="AM433" s="3094"/>
      <c r="AN433" s="3094"/>
      <c r="AO433" s="3094"/>
      <c r="AP433" s="3094"/>
      <c r="AQ433" s="3094"/>
      <c r="AR433" s="3560"/>
      <c r="AS433" s="3560"/>
      <c r="AT433" s="3560"/>
      <c r="AU433" s="3094"/>
      <c r="AV433" s="3094"/>
      <c r="AW433" s="3094"/>
      <c r="AX433" s="3094"/>
      <c r="AY433" s="3094"/>
      <c r="AZ433" s="3094"/>
      <c r="BA433" s="3094"/>
      <c r="BB433" s="3094"/>
      <c r="BC433" s="3094"/>
      <c r="BD433" s="3094"/>
      <c r="BE433" s="3094"/>
      <c r="BF433" s="3094"/>
      <c r="BG433" s="3094"/>
      <c r="BH433" s="3094"/>
      <c r="BI433" s="3094"/>
      <c r="BJ433" s="3094"/>
      <c r="BK433" s="3094"/>
      <c r="BL433" s="3094"/>
      <c r="BM433" s="3094"/>
      <c r="BN433" s="3094"/>
    </row>
    <row r="434" spans="1:66" ht="11.25" customHeight="1">
      <c r="A434" s="3559"/>
      <c r="B434" s="3094"/>
      <c r="C434" s="3094"/>
      <c r="D434" s="3094"/>
      <c r="E434" s="3094"/>
      <c r="F434" s="3094"/>
      <c r="G434" s="3094"/>
      <c r="H434" s="3094"/>
      <c r="I434" s="3094"/>
      <c r="J434" s="3094"/>
      <c r="K434" s="3560"/>
      <c r="L434" s="3560"/>
      <c r="M434" s="3560"/>
      <c r="N434" s="3094"/>
      <c r="O434" s="3094"/>
      <c r="P434" s="3094"/>
      <c r="Q434" s="3094"/>
      <c r="R434" s="3094"/>
      <c r="S434" s="3094"/>
      <c r="T434" s="3094"/>
      <c r="U434" s="3094"/>
      <c r="V434" s="3094"/>
      <c r="W434" s="3094"/>
      <c r="X434" s="3094"/>
      <c r="Y434" s="3094"/>
      <c r="Z434" s="3094"/>
      <c r="AA434" s="3094"/>
      <c r="AB434" s="3094"/>
      <c r="AC434" s="3094"/>
      <c r="AD434" s="3094"/>
      <c r="AE434" s="3094"/>
      <c r="AF434" s="3094"/>
      <c r="AG434" s="3094"/>
      <c r="AH434" s="3094"/>
      <c r="AI434" s="3094"/>
      <c r="AJ434" s="3094"/>
      <c r="AK434" s="3094"/>
      <c r="AL434" s="3094"/>
      <c r="AM434" s="3094"/>
      <c r="AN434" s="3094"/>
      <c r="AO434" s="3094"/>
      <c r="AP434" s="3094"/>
      <c r="AQ434" s="3094"/>
      <c r="AR434" s="3560"/>
      <c r="AS434" s="3560"/>
      <c r="AT434" s="3560"/>
      <c r="AU434" s="3094"/>
      <c r="AV434" s="3094"/>
      <c r="AW434" s="3094"/>
      <c r="AX434" s="3094"/>
      <c r="AY434" s="3094"/>
      <c r="AZ434" s="3094"/>
      <c r="BA434" s="3094"/>
      <c r="BB434" s="3094"/>
      <c r="BC434" s="3094"/>
      <c r="BD434" s="3094"/>
      <c r="BE434" s="3094"/>
      <c r="BF434" s="3094"/>
      <c r="BG434" s="3094"/>
      <c r="BH434" s="3094"/>
      <c r="BI434" s="3094"/>
      <c r="BJ434" s="3094"/>
      <c r="BK434" s="3094"/>
      <c r="BL434" s="3094"/>
      <c r="BM434" s="3094"/>
      <c r="BN434" s="3094"/>
    </row>
    <row r="435" spans="1:66" ht="11.25" customHeight="1">
      <c r="A435" s="3559"/>
      <c r="B435" s="3094"/>
      <c r="C435" s="3094"/>
      <c r="D435" s="3094"/>
      <c r="E435" s="3094"/>
      <c r="F435" s="3094"/>
      <c r="G435" s="3094"/>
      <c r="H435" s="3094"/>
      <c r="I435" s="3094"/>
      <c r="J435" s="3094"/>
      <c r="K435" s="3560"/>
      <c r="L435" s="3560"/>
      <c r="M435" s="3560"/>
      <c r="N435" s="3094"/>
      <c r="O435" s="3094"/>
      <c r="P435" s="3094"/>
      <c r="Q435" s="3094"/>
      <c r="R435" s="3094"/>
      <c r="S435" s="3094"/>
      <c r="T435" s="3094"/>
      <c r="U435" s="3094"/>
      <c r="V435" s="3094"/>
      <c r="W435" s="3094"/>
      <c r="X435" s="3094"/>
      <c r="Y435" s="3094"/>
      <c r="Z435" s="3094"/>
      <c r="AA435" s="3094"/>
      <c r="AB435" s="3094"/>
      <c r="AC435" s="3094"/>
      <c r="AD435" s="3094"/>
      <c r="AE435" s="3094"/>
      <c r="AF435" s="3094"/>
      <c r="AG435" s="3094"/>
      <c r="AH435" s="3094"/>
      <c r="AI435" s="3094"/>
      <c r="AJ435" s="3094"/>
      <c r="AK435" s="3094"/>
      <c r="AL435" s="3094"/>
      <c r="AM435" s="3094"/>
      <c r="AN435" s="3094"/>
      <c r="AO435" s="3094"/>
      <c r="AP435" s="3094"/>
      <c r="AQ435" s="3094"/>
      <c r="AR435" s="3560"/>
      <c r="AS435" s="3560"/>
      <c r="AT435" s="3560"/>
      <c r="AU435" s="3094"/>
      <c r="AV435" s="3094"/>
      <c r="AW435" s="3094"/>
      <c r="AX435" s="3094"/>
      <c r="AY435" s="3094"/>
      <c r="AZ435" s="3094"/>
      <c r="BA435" s="3094"/>
      <c r="BB435" s="3094"/>
      <c r="BC435" s="3094"/>
      <c r="BD435" s="3094"/>
      <c r="BE435" s="3094"/>
      <c r="BF435" s="3094"/>
      <c r="BG435" s="3094"/>
      <c r="BH435" s="3094"/>
      <c r="BI435" s="3094"/>
      <c r="BJ435" s="3094"/>
      <c r="BK435" s="3094"/>
      <c r="BL435" s="3094"/>
      <c r="BM435" s="3094"/>
      <c r="BN435" s="3094"/>
    </row>
    <row r="436" spans="1:66" ht="11.25" customHeight="1">
      <c r="A436" s="3559"/>
      <c r="B436" s="3094"/>
      <c r="C436" s="3094"/>
      <c r="D436" s="3094"/>
      <c r="E436" s="3094"/>
      <c r="F436" s="3094"/>
      <c r="G436" s="3094"/>
      <c r="H436" s="3094"/>
      <c r="I436" s="3094"/>
      <c r="J436" s="3094"/>
      <c r="K436" s="3560"/>
      <c r="L436" s="3560"/>
      <c r="M436" s="3560"/>
      <c r="N436" s="3094"/>
      <c r="O436" s="3094"/>
      <c r="P436" s="3094"/>
      <c r="Q436" s="3094"/>
      <c r="R436" s="3094"/>
      <c r="S436" s="3094"/>
      <c r="T436" s="3094"/>
      <c r="U436" s="3094"/>
      <c r="V436" s="3094"/>
      <c r="W436" s="3094"/>
      <c r="X436" s="3094"/>
      <c r="Y436" s="3094"/>
      <c r="Z436" s="3094"/>
      <c r="AA436" s="3094"/>
      <c r="AB436" s="3094"/>
      <c r="AC436" s="3094"/>
      <c r="AD436" s="3094"/>
      <c r="AE436" s="3094"/>
      <c r="AF436" s="3094"/>
      <c r="AG436" s="3094"/>
      <c r="AH436" s="3094"/>
      <c r="AI436" s="3094"/>
      <c r="AJ436" s="3094"/>
      <c r="AK436" s="3094"/>
      <c r="AL436" s="3094"/>
      <c r="AM436" s="3094"/>
      <c r="AN436" s="3094"/>
      <c r="AO436" s="3094"/>
      <c r="AP436" s="3094"/>
      <c r="AQ436" s="3094"/>
      <c r="AR436" s="3560"/>
      <c r="AS436" s="3560"/>
      <c r="AT436" s="3560"/>
      <c r="AU436" s="3094"/>
      <c r="AV436" s="3094"/>
      <c r="AW436" s="3094"/>
      <c r="AX436" s="3094"/>
      <c r="AY436" s="3094"/>
      <c r="AZ436" s="3094"/>
      <c r="BA436" s="3094"/>
      <c r="BB436" s="3094"/>
      <c r="BC436" s="3094"/>
      <c r="BD436" s="3094"/>
      <c r="BE436" s="3094"/>
      <c r="BF436" s="3094"/>
      <c r="BG436" s="3094"/>
      <c r="BH436" s="3094"/>
      <c r="BI436" s="3094"/>
      <c r="BJ436" s="3094"/>
      <c r="BK436" s="3094"/>
      <c r="BL436" s="3094"/>
      <c r="BM436" s="3094"/>
      <c r="BN436" s="3094"/>
    </row>
    <row r="437" spans="1:66" ht="11.25" customHeight="1">
      <c r="A437" s="3559"/>
      <c r="B437" s="3094"/>
      <c r="C437" s="3094"/>
      <c r="D437" s="3094"/>
      <c r="E437" s="3094"/>
      <c r="F437" s="3094"/>
      <c r="G437" s="3094"/>
      <c r="H437" s="3094"/>
      <c r="I437" s="3094"/>
      <c r="J437" s="3094"/>
      <c r="K437" s="3560"/>
      <c r="L437" s="3560"/>
      <c r="M437" s="3560"/>
      <c r="N437" s="3094"/>
      <c r="O437" s="3094"/>
      <c r="P437" s="3094"/>
      <c r="Q437" s="3094"/>
      <c r="R437" s="3094"/>
      <c r="S437" s="3094"/>
      <c r="T437" s="3094"/>
      <c r="U437" s="3094"/>
      <c r="V437" s="3094"/>
      <c r="W437" s="3094"/>
      <c r="X437" s="3094"/>
      <c r="Y437" s="3094"/>
      <c r="Z437" s="3094"/>
      <c r="AA437" s="3094"/>
      <c r="AB437" s="3094"/>
      <c r="AC437" s="3094"/>
      <c r="AD437" s="3094"/>
      <c r="AE437" s="3094"/>
      <c r="AF437" s="3094"/>
      <c r="AG437" s="3094"/>
      <c r="AH437" s="3094"/>
      <c r="AI437" s="3094"/>
      <c r="AJ437" s="3094"/>
      <c r="AK437" s="3094"/>
      <c r="AL437" s="3094"/>
      <c r="AM437" s="3094"/>
      <c r="AN437" s="3094"/>
      <c r="AO437" s="3094"/>
      <c r="AP437" s="3094"/>
      <c r="AQ437" s="3094"/>
      <c r="AR437" s="3560"/>
      <c r="AS437" s="3560"/>
      <c r="AT437" s="3560"/>
      <c r="AU437" s="3094"/>
      <c r="AV437" s="3094"/>
      <c r="AW437" s="3094"/>
      <c r="AX437" s="3094"/>
      <c r="AY437" s="3094"/>
      <c r="AZ437" s="3094"/>
      <c r="BA437" s="3094"/>
      <c r="BB437" s="3094"/>
      <c r="BC437" s="3094"/>
      <c r="BD437" s="3094"/>
      <c r="BE437" s="3094"/>
      <c r="BF437" s="3094"/>
      <c r="BG437" s="3094"/>
      <c r="BH437" s="3094"/>
      <c r="BI437" s="3094"/>
      <c r="BJ437" s="3094"/>
      <c r="BK437" s="3094"/>
      <c r="BL437" s="3094"/>
      <c r="BM437" s="3094"/>
      <c r="BN437" s="3094"/>
    </row>
    <row r="438" spans="1:66" ht="11.25" customHeight="1">
      <c r="A438" s="3559"/>
      <c r="B438" s="3094"/>
      <c r="C438" s="3094"/>
      <c r="D438" s="3094"/>
      <c r="E438" s="3094"/>
      <c r="F438" s="3094"/>
      <c r="G438" s="3094"/>
      <c r="H438" s="3094"/>
      <c r="I438" s="3094"/>
      <c r="J438" s="3094"/>
      <c r="K438" s="3560"/>
      <c r="L438" s="3560"/>
      <c r="M438" s="3560"/>
      <c r="N438" s="3094"/>
      <c r="O438" s="3094"/>
      <c r="P438" s="3094"/>
      <c r="Q438" s="3094"/>
      <c r="R438" s="3094"/>
      <c r="S438" s="3094"/>
      <c r="T438" s="3094"/>
      <c r="U438" s="3094"/>
      <c r="V438" s="3094"/>
      <c r="W438" s="3094"/>
      <c r="X438" s="3094"/>
      <c r="Y438" s="3094"/>
      <c r="Z438" s="3094"/>
      <c r="AA438" s="3094"/>
      <c r="AB438" s="3094"/>
      <c r="AC438" s="3094"/>
      <c r="AD438" s="3094"/>
      <c r="AE438" s="3094"/>
      <c r="AF438" s="3094"/>
      <c r="AG438" s="3094"/>
      <c r="AH438" s="3094"/>
      <c r="AI438" s="3094"/>
      <c r="AJ438" s="3094"/>
      <c r="AK438" s="3094"/>
      <c r="AL438" s="3094"/>
      <c r="AM438" s="3094"/>
      <c r="AN438" s="3094"/>
      <c r="AO438" s="3094"/>
      <c r="AP438" s="3094"/>
      <c r="AQ438" s="3094"/>
      <c r="AR438" s="3560"/>
      <c r="AS438" s="3560"/>
      <c r="AT438" s="3560"/>
      <c r="AU438" s="3094"/>
      <c r="AV438" s="3094"/>
      <c r="AW438" s="3094"/>
      <c r="AX438" s="3094"/>
      <c r="AY438" s="3094"/>
      <c r="AZ438" s="3094"/>
      <c r="BA438" s="3094"/>
      <c r="BB438" s="3094"/>
      <c r="BC438" s="3094"/>
      <c r="BD438" s="3094"/>
      <c r="BE438" s="3094"/>
      <c r="BF438" s="3094"/>
      <c r="BG438" s="3094"/>
      <c r="BH438" s="3094"/>
      <c r="BI438" s="3094"/>
      <c r="BJ438" s="3094"/>
      <c r="BK438" s="3094"/>
      <c r="BL438" s="3094"/>
      <c r="BM438" s="3094"/>
      <c r="BN438" s="3094"/>
    </row>
    <row r="439" spans="1:66" ht="11.25" customHeight="1">
      <c r="A439" s="3559"/>
      <c r="B439" s="3094"/>
      <c r="C439" s="3094"/>
      <c r="D439" s="3094"/>
      <c r="E439" s="3094"/>
      <c r="F439" s="3094"/>
      <c r="G439" s="3094"/>
      <c r="H439" s="3094"/>
      <c r="I439" s="3094"/>
      <c r="J439" s="3094"/>
      <c r="K439" s="3560"/>
      <c r="L439" s="3560"/>
      <c r="M439" s="3560"/>
      <c r="N439" s="3094"/>
      <c r="O439" s="3094"/>
      <c r="P439" s="3094"/>
      <c r="Q439" s="3094"/>
      <c r="R439" s="3094"/>
      <c r="S439" s="3094"/>
      <c r="T439" s="3094"/>
      <c r="U439" s="3094"/>
      <c r="V439" s="3094"/>
      <c r="W439" s="3094"/>
      <c r="X439" s="3094"/>
      <c r="Y439" s="3094"/>
      <c r="Z439" s="3094"/>
      <c r="AA439" s="3094"/>
      <c r="AB439" s="3094"/>
      <c r="AC439" s="3094"/>
      <c r="AD439" s="3094"/>
      <c r="AE439" s="3094"/>
      <c r="AF439" s="3094"/>
      <c r="AG439" s="3094"/>
      <c r="AH439" s="3094"/>
      <c r="AI439" s="3094"/>
      <c r="AJ439" s="3094"/>
      <c r="AK439" s="3094"/>
      <c r="AL439" s="3094"/>
      <c r="AM439" s="3094"/>
      <c r="AN439" s="3094"/>
      <c r="AO439" s="3094"/>
      <c r="AP439" s="3094"/>
      <c r="AQ439" s="3094"/>
      <c r="AR439" s="3560"/>
      <c r="AS439" s="3560"/>
      <c r="AT439" s="3560"/>
      <c r="AU439" s="3094"/>
      <c r="AV439" s="3094"/>
      <c r="AW439" s="3094"/>
      <c r="AX439" s="3094"/>
      <c r="AY439" s="3094"/>
      <c r="AZ439" s="3094"/>
      <c r="BA439" s="3094"/>
      <c r="BB439" s="3094"/>
      <c r="BC439" s="3094"/>
      <c r="BD439" s="3094"/>
      <c r="BE439" s="3094"/>
      <c r="BF439" s="3094"/>
      <c r="BG439" s="3094"/>
      <c r="BH439" s="3094"/>
      <c r="BI439" s="3094"/>
      <c r="BJ439" s="3094"/>
      <c r="BK439" s="3094"/>
      <c r="BL439" s="3094"/>
      <c r="BM439" s="3094"/>
      <c r="BN439" s="3094"/>
    </row>
    <row r="440" spans="1:66" ht="11.25" customHeight="1">
      <c r="A440" s="3559"/>
      <c r="B440" s="3094"/>
      <c r="C440" s="3094"/>
      <c r="D440" s="3094"/>
      <c r="E440" s="3094"/>
      <c r="F440" s="3094"/>
      <c r="G440" s="3094"/>
      <c r="H440" s="3094"/>
      <c r="I440" s="3094"/>
      <c r="J440" s="3094"/>
      <c r="K440" s="3560"/>
      <c r="L440" s="3560"/>
      <c r="M440" s="3560"/>
      <c r="N440" s="3094"/>
      <c r="O440" s="3094"/>
      <c r="P440" s="3094"/>
      <c r="Q440" s="3094"/>
      <c r="R440" s="3094"/>
      <c r="S440" s="3094"/>
      <c r="T440" s="3094"/>
      <c r="U440" s="3094"/>
      <c r="V440" s="3094"/>
      <c r="W440" s="3094"/>
      <c r="X440" s="3094"/>
      <c r="Y440" s="3094"/>
      <c r="Z440" s="3094"/>
      <c r="AA440" s="3094"/>
      <c r="AB440" s="3094"/>
      <c r="AC440" s="3094"/>
      <c r="AD440" s="3094"/>
      <c r="AE440" s="3094"/>
      <c r="AF440" s="3094"/>
      <c r="AG440" s="3094"/>
      <c r="AH440" s="3094"/>
      <c r="AI440" s="3094"/>
      <c r="AJ440" s="3094"/>
      <c r="AK440" s="3094"/>
      <c r="AL440" s="3094"/>
      <c r="AM440" s="3094"/>
      <c r="AN440" s="3094"/>
      <c r="AO440" s="3094"/>
      <c r="AP440" s="3094"/>
      <c r="AQ440" s="3094"/>
      <c r="AR440" s="3560"/>
      <c r="AS440" s="3560"/>
      <c r="AT440" s="3560"/>
      <c r="AU440" s="3094"/>
      <c r="AV440" s="3094"/>
      <c r="AW440" s="3094"/>
      <c r="AX440" s="3094"/>
      <c r="AY440" s="3094"/>
      <c r="AZ440" s="3094"/>
      <c r="BA440" s="3094"/>
      <c r="BB440" s="3094"/>
      <c r="BC440" s="3094"/>
      <c r="BD440" s="3094"/>
      <c r="BE440" s="3094"/>
      <c r="BF440" s="3094"/>
      <c r="BG440" s="3094"/>
      <c r="BH440" s="3094"/>
      <c r="BI440" s="3094"/>
      <c r="BJ440" s="3094"/>
      <c r="BK440" s="3094"/>
      <c r="BL440" s="3094"/>
      <c r="BM440" s="3094"/>
      <c r="BN440" s="3094"/>
    </row>
    <row r="441" spans="1:66" ht="11.25" customHeight="1">
      <c r="A441" s="3559"/>
      <c r="B441" s="3094"/>
      <c r="C441" s="3094"/>
      <c r="D441" s="3094"/>
      <c r="E441" s="3094"/>
      <c r="F441" s="3094"/>
      <c r="G441" s="3094"/>
      <c r="H441" s="3094"/>
      <c r="I441" s="3094"/>
      <c r="J441" s="3094"/>
      <c r="K441" s="3560"/>
      <c r="L441" s="3560"/>
      <c r="M441" s="3560"/>
      <c r="N441" s="3094"/>
      <c r="O441" s="3094"/>
      <c r="P441" s="3094"/>
      <c r="Q441" s="3094"/>
      <c r="R441" s="3094"/>
      <c r="S441" s="3094"/>
      <c r="T441" s="3094"/>
      <c r="U441" s="3094"/>
      <c r="V441" s="3094"/>
      <c r="W441" s="3094"/>
      <c r="X441" s="3094"/>
      <c r="Y441" s="3094"/>
      <c r="Z441" s="3094"/>
      <c r="AA441" s="3094"/>
      <c r="AB441" s="3094"/>
      <c r="AC441" s="3094"/>
      <c r="AD441" s="3094"/>
      <c r="AE441" s="3094"/>
      <c r="AF441" s="3094"/>
      <c r="AG441" s="3094"/>
      <c r="AH441" s="3094"/>
      <c r="AI441" s="3094"/>
      <c r="AJ441" s="3094"/>
      <c r="AK441" s="3094"/>
      <c r="AL441" s="3094"/>
      <c r="AM441" s="3094"/>
      <c r="AN441" s="3094"/>
      <c r="AO441" s="3094"/>
      <c r="AP441" s="3094"/>
      <c r="AQ441" s="3094"/>
      <c r="AR441" s="3560"/>
      <c r="AS441" s="3560"/>
      <c r="AT441" s="3560"/>
      <c r="AU441" s="3094"/>
      <c r="AV441" s="3094"/>
      <c r="AW441" s="3094"/>
      <c r="AX441" s="3094"/>
      <c r="AY441" s="3094"/>
      <c r="AZ441" s="3094"/>
      <c r="BA441" s="3094"/>
      <c r="BB441" s="3094"/>
      <c r="BC441" s="3094"/>
      <c r="BD441" s="3094"/>
      <c r="BE441" s="3094"/>
      <c r="BF441" s="3094"/>
      <c r="BG441" s="3094"/>
      <c r="BH441" s="3094"/>
      <c r="BI441" s="3094"/>
      <c r="BJ441" s="3094"/>
      <c r="BK441" s="3094"/>
      <c r="BL441" s="3094"/>
      <c r="BM441" s="3094"/>
      <c r="BN441" s="3094"/>
    </row>
    <row r="442" spans="1:66" ht="11.25" customHeight="1">
      <c r="A442" s="3559"/>
      <c r="B442" s="3094"/>
      <c r="C442" s="3094"/>
      <c r="D442" s="3094"/>
      <c r="E442" s="3094"/>
      <c r="F442" s="3094"/>
      <c r="G442" s="3094"/>
      <c r="H442" s="3094"/>
      <c r="I442" s="3094"/>
      <c r="J442" s="3094"/>
      <c r="K442" s="3560"/>
      <c r="L442" s="3560"/>
      <c r="M442" s="3560"/>
      <c r="N442" s="3094"/>
      <c r="O442" s="3094"/>
      <c r="P442" s="3094"/>
      <c r="Q442" s="3094"/>
      <c r="R442" s="3094"/>
      <c r="S442" s="3094"/>
      <c r="T442" s="3094"/>
      <c r="U442" s="3094"/>
      <c r="V442" s="3094"/>
      <c r="W442" s="3094"/>
      <c r="X442" s="3094"/>
      <c r="Y442" s="3094"/>
      <c r="Z442" s="3094"/>
      <c r="AA442" s="3094"/>
      <c r="AB442" s="3094"/>
      <c r="AC442" s="3094"/>
      <c r="AD442" s="3094"/>
      <c r="AE442" s="3094"/>
      <c r="AF442" s="3094"/>
      <c r="AG442" s="3094"/>
      <c r="AH442" s="3094"/>
      <c r="AI442" s="3094"/>
      <c r="AJ442" s="3094"/>
      <c r="AK442" s="3094"/>
      <c r="AL442" s="3094"/>
      <c r="AM442" s="3094"/>
      <c r="AN442" s="3094"/>
      <c r="AO442" s="3094"/>
      <c r="AP442" s="3094"/>
      <c r="AQ442" s="3094"/>
      <c r="AR442" s="3560"/>
      <c r="AS442" s="3560"/>
      <c r="AT442" s="3560"/>
      <c r="AU442" s="3094"/>
      <c r="AV442" s="3094"/>
      <c r="AW442" s="3094"/>
      <c r="AX442" s="3094"/>
      <c r="AY442" s="3094"/>
      <c r="AZ442" s="3094"/>
      <c r="BA442" s="3094"/>
      <c r="BB442" s="3094"/>
      <c r="BC442" s="3094"/>
      <c r="BD442" s="3094"/>
      <c r="BE442" s="3094"/>
      <c r="BF442" s="3094"/>
      <c r="BG442" s="3094"/>
      <c r="BH442" s="3094"/>
      <c r="BI442" s="3094"/>
      <c r="BJ442" s="3094"/>
      <c r="BK442" s="3094"/>
      <c r="BL442" s="3094"/>
      <c r="BM442" s="3094"/>
      <c r="BN442" s="3094"/>
    </row>
    <row r="443" spans="1:66" ht="11.25" customHeight="1">
      <c r="A443" s="3559"/>
      <c r="B443" s="3094"/>
      <c r="C443" s="3094"/>
      <c r="D443" s="3094"/>
      <c r="E443" s="3094"/>
      <c r="F443" s="3094"/>
      <c r="G443" s="3094"/>
      <c r="H443" s="3094"/>
      <c r="I443" s="3094"/>
      <c r="J443" s="3094"/>
      <c r="K443" s="3560"/>
      <c r="L443" s="3560"/>
      <c r="M443" s="3560"/>
      <c r="N443" s="3094"/>
      <c r="O443" s="3094"/>
      <c r="P443" s="3094"/>
      <c r="Q443" s="3094"/>
      <c r="R443" s="3094"/>
      <c r="S443" s="3094"/>
      <c r="T443" s="3094"/>
      <c r="U443" s="3094"/>
      <c r="V443" s="3094"/>
      <c r="W443" s="3094"/>
      <c r="X443" s="3094"/>
      <c r="Y443" s="3094"/>
      <c r="Z443" s="3094"/>
      <c r="AA443" s="3094"/>
      <c r="AB443" s="3094"/>
      <c r="AC443" s="3094"/>
      <c r="AD443" s="3094"/>
      <c r="AE443" s="3094"/>
      <c r="AF443" s="3094"/>
      <c r="AG443" s="3094"/>
      <c r="AH443" s="3094"/>
      <c r="AI443" s="3094"/>
      <c r="AJ443" s="3094"/>
      <c r="AK443" s="3094"/>
      <c r="AL443" s="3094"/>
      <c r="AM443" s="3094"/>
      <c r="AN443" s="3094"/>
      <c r="AO443" s="3094"/>
      <c r="AP443" s="3094"/>
      <c r="AQ443" s="3094"/>
      <c r="AR443" s="3560"/>
      <c r="AS443" s="3560"/>
      <c r="AT443" s="3560"/>
      <c r="AU443" s="3094"/>
      <c r="AV443" s="3094"/>
      <c r="AW443" s="3094"/>
      <c r="AX443" s="3094"/>
      <c r="AY443" s="3094"/>
      <c r="AZ443" s="3094"/>
      <c r="BA443" s="3094"/>
      <c r="BB443" s="3094"/>
      <c r="BC443" s="3094"/>
      <c r="BD443" s="3094"/>
      <c r="BE443" s="3094"/>
      <c r="BF443" s="3094"/>
      <c r="BG443" s="3094"/>
      <c r="BH443" s="3094"/>
      <c r="BI443" s="3094"/>
      <c r="BJ443" s="3094"/>
      <c r="BK443" s="3094"/>
      <c r="BL443" s="3094"/>
      <c r="BM443" s="3094"/>
      <c r="BN443" s="3094"/>
    </row>
    <row r="444" spans="1:66" ht="11.25" customHeight="1">
      <c r="A444" s="3559"/>
      <c r="B444" s="3094"/>
      <c r="C444" s="3094"/>
      <c r="D444" s="3094"/>
      <c r="E444" s="3094"/>
      <c r="F444" s="3094"/>
      <c r="G444" s="3094"/>
      <c r="H444" s="3094"/>
      <c r="I444" s="3094"/>
      <c r="J444" s="3094"/>
      <c r="K444" s="3560"/>
      <c r="L444" s="3560"/>
      <c r="M444" s="3560"/>
      <c r="N444" s="3094"/>
      <c r="O444" s="3094"/>
      <c r="P444" s="3094"/>
      <c r="Q444" s="3094"/>
      <c r="R444" s="3094"/>
      <c r="S444" s="3094"/>
      <c r="T444" s="3094"/>
      <c r="U444" s="3094"/>
      <c r="V444" s="3094"/>
      <c r="W444" s="3094"/>
      <c r="X444" s="3094"/>
      <c r="Y444" s="3094"/>
      <c r="Z444" s="3094"/>
      <c r="AA444" s="3094"/>
      <c r="AB444" s="3094"/>
      <c r="AC444" s="3094"/>
      <c r="AD444" s="3094"/>
      <c r="AE444" s="3094"/>
      <c r="AF444" s="3094"/>
      <c r="AG444" s="3094"/>
      <c r="AH444" s="3094"/>
      <c r="AI444" s="3094"/>
      <c r="AJ444" s="3094"/>
      <c r="AK444" s="3094"/>
      <c r="AL444" s="3094"/>
      <c r="AM444" s="3094"/>
      <c r="AN444" s="3094"/>
      <c r="AO444" s="3094"/>
      <c r="AP444" s="3094"/>
      <c r="AQ444" s="3094"/>
      <c r="AR444" s="3560"/>
      <c r="AS444" s="3560"/>
      <c r="AT444" s="3560"/>
      <c r="AU444" s="3094"/>
      <c r="AV444" s="3094"/>
      <c r="AW444" s="3094"/>
      <c r="AX444" s="3094"/>
      <c r="AY444" s="3094"/>
      <c r="AZ444" s="3094"/>
      <c r="BA444" s="3094"/>
      <c r="BB444" s="3094"/>
      <c r="BC444" s="3094"/>
      <c r="BD444" s="3094"/>
      <c r="BE444" s="3094"/>
      <c r="BF444" s="3094"/>
      <c r="BG444" s="3094"/>
      <c r="BH444" s="3094"/>
      <c r="BI444" s="3094"/>
      <c r="BJ444" s="3094"/>
      <c r="BK444" s="3094"/>
      <c r="BL444" s="3094"/>
      <c r="BM444" s="3094"/>
      <c r="BN444" s="3094"/>
    </row>
    <row r="445" spans="1:66" ht="11.25" customHeight="1">
      <c r="A445" s="3559"/>
      <c r="B445" s="3094"/>
      <c r="C445" s="3094"/>
      <c r="D445" s="3094"/>
      <c r="E445" s="3094"/>
      <c r="F445" s="3094"/>
      <c r="G445" s="3094"/>
      <c r="H445" s="3094"/>
      <c r="I445" s="3094"/>
      <c r="J445" s="3094"/>
      <c r="K445" s="3560"/>
      <c r="L445" s="3560"/>
      <c r="M445" s="3560"/>
      <c r="N445" s="3094"/>
      <c r="O445" s="3094"/>
      <c r="P445" s="3094"/>
      <c r="Q445" s="3094"/>
      <c r="R445" s="3094"/>
      <c r="S445" s="3094"/>
      <c r="T445" s="3094"/>
      <c r="U445" s="3094"/>
      <c r="V445" s="3094"/>
      <c r="W445" s="3094"/>
      <c r="X445" s="3094"/>
      <c r="Y445" s="3094"/>
      <c r="Z445" s="3094"/>
      <c r="AA445" s="3094"/>
      <c r="AB445" s="3094"/>
      <c r="AC445" s="3094"/>
      <c r="AD445" s="3094"/>
      <c r="AE445" s="3094"/>
      <c r="AF445" s="3094"/>
      <c r="AG445" s="3094"/>
      <c r="AH445" s="3094"/>
      <c r="AI445" s="3094"/>
      <c r="AJ445" s="3094"/>
      <c r="AK445" s="3094"/>
      <c r="AL445" s="3094"/>
      <c r="AM445" s="3094"/>
      <c r="AN445" s="3094"/>
      <c r="AO445" s="3094"/>
      <c r="AP445" s="3094"/>
      <c r="AQ445" s="3094"/>
      <c r="AR445" s="3560"/>
      <c r="AS445" s="3560"/>
      <c r="AT445" s="3560"/>
      <c r="AU445" s="3094"/>
      <c r="AV445" s="3094"/>
      <c r="AW445" s="3094"/>
      <c r="AX445" s="3094"/>
      <c r="AY445" s="3094"/>
      <c r="AZ445" s="3094"/>
      <c r="BA445" s="3094"/>
      <c r="BB445" s="3094"/>
      <c r="BC445" s="3094"/>
      <c r="BD445" s="3094"/>
      <c r="BE445" s="3094"/>
      <c r="BF445" s="3094"/>
      <c r="BG445" s="3094"/>
      <c r="BH445" s="3094"/>
      <c r="BI445" s="3094"/>
      <c r="BJ445" s="3094"/>
      <c r="BK445" s="3094"/>
      <c r="BL445" s="3094"/>
      <c r="BM445" s="3094"/>
      <c r="BN445" s="3094"/>
    </row>
    <row r="446" spans="1:66" ht="11.25" customHeight="1">
      <c r="A446" s="3559"/>
      <c r="B446" s="3094"/>
      <c r="C446" s="3094"/>
      <c r="D446" s="3094"/>
      <c r="E446" s="3094"/>
      <c r="F446" s="3094"/>
      <c r="G446" s="3094"/>
      <c r="H446" s="3094"/>
      <c r="I446" s="3094"/>
      <c r="J446" s="3094"/>
      <c r="K446" s="3560"/>
      <c r="L446" s="3560"/>
      <c r="M446" s="3560"/>
      <c r="N446" s="3094"/>
      <c r="O446" s="3094"/>
      <c r="P446" s="3094"/>
      <c r="Q446" s="3094"/>
      <c r="R446" s="3094"/>
      <c r="S446" s="3094"/>
      <c r="T446" s="3094"/>
      <c r="U446" s="3094"/>
      <c r="V446" s="3094"/>
      <c r="W446" s="3094"/>
      <c r="X446" s="3094"/>
      <c r="Y446" s="3094"/>
      <c r="Z446" s="3094"/>
      <c r="AA446" s="3094"/>
      <c r="AB446" s="3094"/>
      <c r="AC446" s="3094"/>
      <c r="AD446" s="3094"/>
      <c r="AE446" s="3094"/>
      <c r="AF446" s="3094"/>
      <c r="AG446" s="3094"/>
      <c r="AH446" s="3094"/>
      <c r="AI446" s="3094"/>
      <c r="AJ446" s="3094"/>
      <c r="AK446" s="3094"/>
      <c r="AL446" s="3094"/>
      <c r="AM446" s="3094"/>
      <c r="AN446" s="3094"/>
      <c r="AO446" s="3094"/>
      <c r="AP446" s="3094"/>
      <c r="AQ446" s="3094"/>
      <c r="AR446" s="3560"/>
      <c r="AS446" s="3560"/>
      <c r="AT446" s="3560"/>
      <c r="AU446" s="3094"/>
      <c r="AV446" s="3094"/>
      <c r="AW446" s="3094"/>
      <c r="AX446" s="3094"/>
      <c r="AY446" s="3094"/>
      <c r="AZ446" s="3094"/>
      <c r="BA446" s="3094"/>
      <c r="BB446" s="3094"/>
      <c r="BC446" s="3094"/>
      <c r="BD446" s="3094"/>
      <c r="BE446" s="3094"/>
      <c r="BF446" s="3094"/>
      <c r="BG446" s="3094"/>
      <c r="BH446" s="3094"/>
      <c r="BI446" s="3094"/>
      <c r="BJ446" s="3094"/>
      <c r="BK446" s="3094"/>
      <c r="BL446" s="3094"/>
      <c r="BM446" s="3094"/>
      <c r="BN446" s="3094"/>
    </row>
    <row r="447" spans="1:66" ht="11.25" customHeight="1">
      <c r="A447" s="3559"/>
      <c r="B447" s="3094"/>
      <c r="C447" s="3094"/>
      <c r="D447" s="3094"/>
      <c r="E447" s="3094"/>
      <c r="F447" s="3094"/>
      <c r="G447" s="3094"/>
      <c r="H447" s="3094"/>
      <c r="I447" s="3094"/>
      <c r="J447" s="3094"/>
      <c r="K447" s="3560"/>
      <c r="L447" s="3560"/>
      <c r="M447" s="3560"/>
      <c r="N447" s="3094"/>
      <c r="O447" s="3094"/>
      <c r="P447" s="3094"/>
      <c r="Q447" s="3094"/>
      <c r="R447" s="3094"/>
      <c r="S447" s="3094"/>
      <c r="T447" s="3094"/>
      <c r="U447" s="3094"/>
      <c r="V447" s="3094"/>
      <c r="W447" s="3094"/>
      <c r="X447" s="3094"/>
      <c r="Y447" s="3094"/>
      <c r="Z447" s="3094"/>
      <c r="AA447" s="3094"/>
      <c r="AB447" s="3094"/>
      <c r="AC447" s="3094"/>
      <c r="AD447" s="3094"/>
      <c r="AE447" s="3094"/>
      <c r="AF447" s="3094"/>
      <c r="AG447" s="3094"/>
      <c r="AH447" s="3094"/>
      <c r="AI447" s="3094"/>
      <c r="AJ447" s="3094"/>
      <c r="AK447" s="3094"/>
      <c r="AL447" s="3094"/>
      <c r="AM447" s="3094"/>
      <c r="AN447" s="3094"/>
      <c r="AO447" s="3094"/>
      <c r="AP447" s="3094"/>
      <c r="AQ447" s="3094"/>
      <c r="AR447" s="3560"/>
      <c r="AS447" s="3560"/>
      <c r="AT447" s="3560"/>
      <c r="AU447" s="3094"/>
      <c r="AV447" s="3094"/>
      <c r="AW447" s="3094"/>
      <c r="AX447" s="3094"/>
      <c r="AY447" s="3094"/>
      <c r="AZ447" s="3094"/>
      <c r="BA447" s="3094"/>
      <c r="BB447" s="3094"/>
      <c r="BC447" s="3094"/>
      <c r="BD447" s="3094"/>
      <c r="BE447" s="3094"/>
      <c r="BF447" s="3094"/>
      <c r="BG447" s="3094"/>
      <c r="BH447" s="3094"/>
      <c r="BI447" s="3094"/>
      <c r="BJ447" s="3094"/>
      <c r="BK447" s="3094"/>
      <c r="BL447" s="3094"/>
      <c r="BM447" s="3094"/>
      <c r="BN447" s="3094"/>
    </row>
    <row r="448" spans="1:66" ht="11.25" customHeight="1">
      <c r="A448" s="3559"/>
      <c r="B448" s="3094"/>
      <c r="C448" s="3094"/>
      <c r="D448" s="3094"/>
      <c r="E448" s="3094"/>
      <c r="F448" s="3094"/>
      <c r="G448" s="3094"/>
      <c r="H448" s="3094"/>
      <c r="I448" s="3094"/>
      <c r="J448" s="3094"/>
      <c r="K448" s="3560"/>
      <c r="L448" s="3560"/>
      <c r="M448" s="3560"/>
      <c r="N448" s="3094"/>
      <c r="O448" s="3094"/>
      <c r="P448" s="3094"/>
      <c r="Q448" s="3094"/>
      <c r="R448" s="3094"/>
      <c r="S448" s="3094"/>
      <c r="T448" s="3094"/>
      <c r="U448" s="3094"/>
      <c r="V448" s="3094"/>
      <c r="W448" s="3094"/>
      <c r="X448" s="3094"/>
      <c r="Y448" s="3094"/>
      <c r="Z448" s="3094"/>
      <c r="AA448" s="3094"/>
      <c r="AB448" s="3094"/>
      <c r="AC448" s="3094"/>
      <c r="AD448" s="3094"/>
      <c r="AE448" s="3094"/>
      <c r="AF448" s="3094"/>
      <c r="AG448" s="3094"/>
      <c r="AH448" s="3094"/>
      <c r="AI448" s="3094"/>
      <c r="AJ448" s="3094"/>
      <c r="AK448" s="3094"/>
      <c r="AL448" s="3094"/>
      <c r="AM448" s="3094"/>
      <c r="AN448" s="3094"/>
      <c r="AO448" s="3094"/>
      <c r="AP448" s="3094"/>
      <c r="AQ448" s="3094"/>
      <c r="AR448" s="3560"/>
      <c r="AS448" s="3560"/>
      <c r="AT448" s="3560"/>
      <c r="AU448" s="3094"/>
      <c r="AV448" s="3094"/>
      <c r="AW448" s="3094"/>
      <c r="AX448" s="3094"/>
      <c r="AY448" s="3094"/>
      <c r="AZ448" s="3094"/>
      <c r="BA448" s="3094"/>
      <c r="BB448" s="3094"/>
      <c r="BC448" s="3094"/>
      <c r="BD448" s="3094"/>
      <c r="BE448" s="3094"/>
      <c r="BF448" s="3094"/>
      <c r="BG448" s="3094"/>
      <c r="BH448" s="3094"/>
      <c r="BI448" s="3094"/>
      <c r="BJ448" s="3094"/>
      <c r="BK448" s="3094"/>
      <c r="BL448" s="3094"/>
      <c r="BM448" s="3094"/>
      <c r="BN448" s="3094"/>
    </row>
    <row r="449" spans="1:66" ht="11.25" customHeight="1">
      <c r="A449" s="3559"/>
      <c r="B449" s="3094"/>
      <c r="C449" s="3094"/>
      <c r="D449" s="3094"/>
      <c r="E449" s="3094"/>
      <c r="F449" s="3094"/>
      <c r="G449" s="3094"/>
      <c r="H449" s="3094"/>
      <c r="I449" s="3094"/>
      <c r="J449" s="3094"/>
      <c r="K449" s="3560"/>
      <c r="L449" s="3560"/>
      <c r="M449" s="3560"/>
      <c r="N449" s="3094"/>
      <c r="O449" s="3094"/>
      <c r="P449" s="3094"/>
      <c r="Q449" s="3094"/>
      <c r="R449" s="3094"/>
      <c r="S449" s="3094"/>
      <c r="T449" s="3094"/>
      <c r="U449" s="3094"/>
      <c r="V449" s="3094"/>
      <c r="W449" s="3094"/>
      <c r="X449" s="3094"/>
      <c r="Y449" s="3094"/>
      <c r="Z449" s="3094"/>
      <c r="AA449" s="3094"/>
      <c r="AB449" s="3094"/>
      <c r="AC449" s="3094"/>
      <c r="AD449" s="3094"/>
      <c r="AE449" s="3094"/>
      <c r="AF449" s="3094"/>
      <c r="AG449" s="3094"/>
      <c r="AH449" s="3094"/>
      <c r="AI449" s="3094"/>
      <c r="AJ449" s="3094"/>
      <c r="AK449" s="3094"/>
      <c r="AL449" s="3094"/>
      <c r="AM449" s="3094"/>
      <c r="AN449" s="3094"/>
      <c r="AO449" s="3094"/>
      <c r="AP449" s="3094"/>
      <c r="AQ449" s="3094"/>
      <c r="AR449" s="3560"/>
      <c r="AS449" s="3560"/>
      <c r="AT449" s="3560"/>
      <c r="AU449" s="3094"/>
      <c r="AV449" s="3094"/>
      <c r="AW449" s="3094"/>
      <c r="AX449" s="3094"/>
      <c r="AY449" s="3094"/>
      <c r="AZ449" s="3094"/>
      <c r="BA449" s="3094"/>
      <c r="BB449" s="3094"/>
      <c r="BC449" s="3094"/>
      <c r="BD449" s="3094"/>
      <c r="BE449" s="3094"/>
      <c r="BF449" s="3094"/>
      <c r="BG449" s="3094"/>
      <c r="BH449" s="3094"/>
      <c r="BI449" s="3094"/>
      <c r="BJ449" s="3094"/>
      <c r="BK449" s="3094"/>
      <c r="BL449" s="3094"/>
      <c r="BM449" s="3094"/>
      <c r="BN449" s="3094"/>
    </row>
    <row r="450" spans="1:66" ht="11.25" customHeight="1">
      <c r="A450" s="3559"/>
      <c r="B450" s="3094"/>
      <c r="C450" s="3094"/>
      <c r="D450" s="3094"/>
      <c r="E450" s="3094"/>
      <c r="F450" s="3094"/>
      <c r="G450" s="3094"/>
      <c r="H450" s="3094"/>
      <c r="I450" s="3094"/>
      <c r="J450" s="3094"/>
      <c r="K450" s="3560"/>
      <c r="L450" s="3560"/>
      <c r="M450" s="3560"/>
      <c r="N450" s="3094"/>
      <c r="O450" s="3094"/>
      <c r="P450" s="3094"/>
      <c r="Q450" s="3094"/>
      <c r="R450" s="3094"/>
      <c r="S450" s="3094"/>
      <c r="T450" s="3094"/>
      <c r="U450" s="3094"/>
      <c r="V450" s="3094"/>
      <c r="W450" s="3094"/>
      <c r="X450" s="3094"/>
      <c r="Y450" s="3094"/>
      <c r="Z450" s="3094"/>
      <c r="AA450" s="3094"/>
      <c r="AB450" s="3094"/>
      <c r="AC450" s="3094"/>
      <c r="AD450" s="3094"/>
      <c r="AE450" s="3094"/>
      <c r="AF450" s="3094"/>
      <c r="AG450" s="3094"/>
      <c r="AH450" s="3094"/>
      <c r="AI450" s="3094"/>
      <c r="AJ450" s="3094"/>
      <c r="AK450" s="3094"/>
      <c r="AL450" s="3094"/>
      <c r="AM450" s="3094"/>
      <c r="AN450" s="3094"/>
      <c r="AO450" s="3094"/>
      <c r="AP450" s="3094"/>
      <c r="AQ450" s="3094"/>
      <c r="AR450" s="3560"/>
      <c r="AS450" s="3560"/>
      <c r="AT450" s="3560"/>
      <c r="AU450" s="3094"/>
      <c r="AV450" s="3094"/>
      <c r="AW450" s="3094"/>
      <c r="AX450" s="3094"/>
      <c r="AY450" s="3094"/>
      <c r="AZ450" s="3094"/>
      <c r="BA450" s="3094"/>
      <c r="BB450" s="3094"/>
      <c r="BC450" s="3094"/>
      <c r="BD450" s="3094"/>
      <c r="BE450" s="3094"/>
      <c r="BF450" s="3094"/>
      <c r="BG450" s="3094"/>
      <c r="BH450" s="3094"/>
      <c r="BI450" s="3094"/>
      <c r="BJ450" s="3094"/>
      <c r="BK450" s="3094"/>
      <c r="BL450" s="3094"/>
      <c r="BM450" s="3094"/>
      <c r="BN450" s="3094"/>
    </row>
    <row r="451" spans="1:66" ht="11.25" customHeight="1">
      <c r="A451" s="3559"/>
      <c r="B451" s="3094"/>
      <c r="C451" s="3094"/>
      <c r="D451" s="3094"/>
      <c r="E451" s="3094"/>
      <c r="F451" s="3094"/>
      <c r="G451" s="3094"/>
      <c r="H451" s="3094"/>
      <c r="I451" s="3094"/>
      <c r="J451" s="3094"/>
      <c r="K451" s="3560"/>
      <c r="L451" s="3560"/>
      <c r="M451" s="3560"/>
      <c r="N451" s="3094"/>
      <c r="O451" s="3094"/>
      <c r="P451" s="3094"/>
      <c r="Q451" s="3094"/>
      <c r="R451" s="3094"/>
      <c r="S451" s="3094"/>
      <c r="T451" s="3094"/>
      <c r="U451" s="3094"/>
      <c r="V451" s="3094"/>
      <c r="W451" s="3094"/>
      <c r="X451" s="3094"/>
      <c r="Y451" s="3094"/>
      <c r="Z451" s="3094"/>
      <c r="AA451" s="3094"/>
      <c r="AB451" s="3094"/>
      <c r="AC451" s="3094"/>
      <c r="AD451" s="3094"/>
      <c r="AE451" s="3094"/>
      <c r="AF451" s="3094"/>
      <c r="AG451" s="3094"/>
      <c r="AH451" s="3094"/>
      <c r="AI451" s="3094"/>
      <c r="AJ451" s="3094"/>
      <c r="AK451" s="3094"/>
      <c r="AL451" s="3094"/>
      <c r="AM451" s="3094"/>
      <c r="AN451" s="3094"/>
      <c r="AO451" s="3094"/>
      <c r="AP451" s="3094"/>
      <c r="AQ451" s="3094"/>
      <c r="AR451" s="3560"/>
      <c r="AS451" s="3560"/>
      <c r="AT451" s="3560"/>
      <c r="AU451" s="3094"/>
      <c r="AV451" s="3094"/>
      <c r="AW451" s="3094"/>
      <c r="AX451" s="3094"/>
      <c r="AY451" s="3094"/>
      <c r="AZ451" s="3094"/>
      <c r="BA451" s="3094"/>
      <c r="BB451" s="3094"/>
      <c r="BC451" s="3094"/>
      <c r="BD451" s="3094"/>
      <c r="BE451" s="3094"/>
      <c r="BF451" s="3094"/>
      <c r="BG451" s="3094"/>
      <c r="BH451" s="3094"/>
      <c r="BI451" s="3094"/>
      <c r="BJ451" s="3094"/>
      <c r="BK451" s="3094"/>
      <c r="BL451" s="3094"/>
      <c r="BM451" s="3094"/>
      <c r="BN451" s="3094"/>
    </row>
    <row r="452" spans="1:66" ht="11.25" customHeight="1">
      <c r="A452" s="3559"/>
      <c r="B452" s="3094"/>
      <c r="C452" s="3094"/>
      <c r="D452" s="3094"/>
      <c r="E452" s="3094"/>
      <c r="F452" s="3094"/>
      <c r="G452" s="3094"/>
      <c r="H452" s="3094"/>
      <c r="I452" s="3094"/>
      <c r="J452" s="3094"/>
      <c r="K452" s="3560"/>
      <c r="L452" s="3560"/>
      <c r="M452" s="3560"/>
      <c r="N452" s="3094"/>
      <c r="O452" s="3094"/>
      <c r="P452" s="3094"/>
      <c r="Q452" s="3094"/>
      <c r="R452" s="3094"/>
      <c r="S452" s="3094"/>
      <c r="T452" s="3094"/>
      <c r="U452" s="3094"/>
      <c r="V452" s="3094"/>
      <c r="W452" s="3094"/>
      <c r="X452" s="3094"/>
      <c r="Y452" s="3094"/>
      <c r="Z452" s="3094"/>
      <c r="AA452" s="3094"/>
      <c r="AB452" s="3094"/>
      <c r="AC452" s="3094"/>
      <c r="AD452" s="3094"/>
      <c r="AE452" s="3094"/>
      <c r="AF452" s="3094"/>
      <c r="AG452" s="3094"/>
      <c r="AH452" s="3094"/>
      <c r="AI452" s="3094"/>
      <c r="AJ452" s="3094"/>
      <c r="AK452" s="3094"/>
      <c r="AL452" s="3094"/>
      <c r="AM452" s="3094"/>
      <c r="AN452" s="3094"/>
      <c r="AO452" s="3094"/>
      <c r="AP452" s="3094"/>
      <c r="AQ452" s="3094"/>
      <c r="AR452" s="3560"/>
      <c r="AS452" s="3560"/>
      <c r="AT452" s="3560"/>
      <c r="AU452" s="3094"/>
      <c r="AV452" s="3094"/>
      <c r="AW452" s="3094"/>
      <c r="AX452" s="3094"/>
      <c r="AY452" s="3094"/>
      <c r="AZ452" s="3094"/>
      <c r="BA452" s="3094"/>
      <c r="BB452" s="3094"/>
      <c r="BC452" s="3094"/>
      <c r="BD452" s="3094"/>
      <c r="BE452" s="3094"/>
      <c r="BF452" s="3094"/>
      <c r="BG452" s="3094"/>
      <c r="BH452" s="3094"/>
      <c r="BI452" s="3094"/>
      <c r="BJ452" s="3094"/>
      <c r="BK452" s="3094"/>
      <c r="BL452" s="3094"/>
      <c r="BM452" s="3094"/>
      <c r="BN452" s="3094"/>
    </row>
    <row r="453" spans="1:66" ht="11.25" customHeight="1">
      <c r="A453" s="3559"/>
      <c r="B453" s="3094"/>
      <c r="C453" s="3094"/>
      <c r="D453" s="3094"/>
      <c r="E453" s="3094"/>
      <c r="F453" s="3094"/>
      <c r="G453" s="3094"/>
      <c r="H453" s="3094"/>
      <c r="I453" s="3094"/>
      <c r="J453" s="3094"/>
      <c r="K453" s="3560"/>
      <c r="L453" s="3560"/>
      <c r="M453" s="3560"/>
      <c r="N453" s="3094"/>
      <c r="O453" s="3094"/>
      <c r="P453" s="3094"/>
      <c r="Q453" s="3094"/>
      <c r="R453" s="3094"/>
      <c r="S453" s="3094"/>
      <c r="T453" s="3094"/>
      <c r="U453" s="3094"/>
      <c r="V453" s="3094"/>
      <c r="W453" s="3094"/>
      <c r="X453" s="3094"/>
      <c r="Y453" s="3094"/>
      <c r="Z453" s="3094"/>
      <c r="AA453" s="3094"/>
      <c r="AB453" s="3094"/>
      <c r="AC453" s="3094"/>
      <c r="AD453" s="3094"/>
      <c r="AE453" s="3094"/>
      <c r="AF453" s="3094"/>
      <c r="AG453" s="3094"/>
      <c r="AH453" s="3094"/>
      <c r="AI453" s="3094"/>
      <c r="AJ453" s="3094"/>
      <c r="AK453" s="3094"/>
      <c r="AL453" s="3094"/>
      <c r="AM453" s="3094"/>
      <c r="AN453" s="3094"/>
      <c r="AO453" s="3094"/>
      <c r="AP453" s="3094"/>
      <c r="AQ453" s="3094"/>
      <c r="AR453" s="3560"/>
      <c r="AS453" s="3560"/>
      <c r="AT453" s="3560"/>
      <c r="AU453" s="3094"/>
      <c r="AV453" s="3094"/>
      <c r="AW453" s="3094"/>
      <c r="AX453" s="3094"/>
      <c r="AY453" s="3094"/>
      <c r="AZ453" s="3094"/>
      <c r="BA453" s="3094"/>
      <c r="BB453" s="3094"/>
      <c r="BC453" s="3094"/>
      <c r="BD453" s="3094"/>
      <c r="BE453" s="3094"/>
      <c r="BF453" s="3094"/>
      <c r="BG453" s="3094"/>
      <c r="BH453" s="3094"/>
      <c r="BI453" s="3094"/>
      <c r="BJ453" s="3094"/>
      <c r="BK453" s="3094"/>
      <c r="BL453" s="3094"/>
      <c r="BM453" s="3094"/>
      <c r="BN453" s="3094"/>
    </row>
    <row r="454" spans="1:66" ht="11.25" customHeight="1">
      <c r="A454" s="3559"/>
      <c r="B454" s="3094"/>
      <c r="C454" s="3094"/>
      <c r="D454" s="3094"/>
      <c r="E454" s="3094"/>
      <c r="F454" s="3094"/>
      <c r="G454" s="3094"/>
      <c r="H454" s="3094"/>
      <c r="I454" s="3094"/>
      <c r="J454" s="3094"/>
      <c r="K454" s="3560"/>
      <c r="L454" s="3560"/>
      <c r="M454" s="3560"/>
      <c r="N454" s="3094"/>
      <c r="O454" s="3094"/>
      <c r="P454" s="3094"/>
      <c r="Q454" s="3094"/>
      <c r="R454" s="3094"/>
      <c r="S454" s="3094"/>
      <c r="T454" s="3094"/>
      <c r="U454" s="3094"/>
      <c r="V454" s="3094"/>
      <c r="W454" s="3094"/>
      <c r="X454" s="3094"/>
      <c r="Y454" s="3094"/>
      <c r="Z454" s="3094"/>
      <c r="AA454" s="3094"/>
      <c r="AB454" s="3094"/>
      <c r="AC454" s="3094"/>
      <c r="AD454" s="3094"/>
      <c r="AE454" s="3094"/>
      <c r="AF454" s="3094"/>
      <c r="AG454" s="3094"/>
      <c r="AH454" s="3094"/>
      <c r="AI454" s="3094"/>
      <c r="AJ454" s="3094"/>
      <c r="AK454" s="3094"/>
      <c r="AL454" s="3094"/>
      <c r="AM454" s="3094"/>
      <c r="AN454" s="3094"/>
      <c r="AO454" s="3094"/>
      <c r="AP454" s="3094"/>
      <c r="AQ454" s="3094"/>
      <c r="AR454" s="3560"/>
      <c r="AS454" s="3560"/>
      <c r="AT454" s="3560"/>
      <c r="AU454" s="3094"/>
      <c r="AV454" s="3094"/>
      <c r="AW454" s="3094"/>
      <c r="AX454" s="3094"/>
      <c r="AY454" s="3094"/>
      <c r="AZ454" s="3094"/>
      <c r="BA454" s="3094"/>
      <c r="BB454" s="3094"/>
      <c r="BC454" s="3094"/>
      <c r="BD454" s="3094"/>
      <c r="BE454" s="3094"/>
      <c r="BF454" s="3094"/>
      <c r="BG454" s="3094"/>
      <c r="BH454" s="3094"/>
      <c r="BI454" s="3094"/>
      <c r="BJ454" s="3094"/>
      <c r="BK454" s="3094"/>
      <c r="BL454" s="3094"/>
      <c r="BM454" s="3094"/>
      <c r="BN454" s="3094"/>
    </row>
    <row r="455" spans="1:66" ht="11.25" customHeight="1">
      <c r="A455" s="3559"/>
      <c r="B455" s="3094"/>
      <c r="C455" s="3094"/>
      <c r="D455" s="3094"/>
      <c r="E455" s="3094"/>
      <c r="F455" s="3094"/>
      <c r="G455" s="3094"/>
      <c r="H455" s="3094"/>
      <c r="I455" s="3094"/>
      <c r="J455" s="3094"/>
      <c r="K455" s="3560"/>
      <c r="L455" s="3560"/>
      <c r="M455" s="3560"/>
      <c r="N455" s="3094"/>
      <c r="O455" s="3094"/>
      <c r="P455" s="3094"/>
      <c r="Q455" s="3094"/>
      <c r="R455" s="3094"/>
      <c r="S455" s="3094"/>
      <c r="T455" s="3094"/>
      <c r="U455" s="3094"/>
      <c r="V455" s="3094"/>
      <c r="W455" s="3094"/>
      <c r="X455" s="3094"/>
      <c r="Y455" s="3094"/>
      <c r="Z455" s="3094"/>
      <c r="AA455" s="3094"/>
      <c r="AB455" s="3094"/>
      <c r="AC455" s="3094"/>
      <c r="AD455" s="3094"/>
      <c r="AE455" s="3094"/>
      <c r="AF455" s="3094"/>
      <c r="AG455" s="3094"/>
      <c r="AH455" s="3094"/>
      <c r="AI455" s="3094"/>
      <c r="AJ455" s="3094"/>
      <c r="AK455" s="3094"/>
      <c r="AL455" s="3094"/>
      <c r="AM455" s="3094"/>
      <c r="AN455" s="3094"/>
      <c r="AO455" s="3094"/>
      <c r="AP455" s="3094"/>
      <c r="AQ455" s="3094"/>
      <c r="AR455" s="3560"/>
      <c r="AS455" s="3560"/>
      <c r="AT455" s="3560"/>
      <c r="AU455" s="3094"/>
      <c r="AV455" s="3094"/>
      <c r="AW455" s="3094"/>
      <c r="AX455" s="3094"/>
      <c r="AY455" s="3094"/>
      <c r="AZ455" s="3094"/>
      <c r="BA455" s="3094"/>
      <c r="BB455" s="3094"/>
      <c r="BC455" s="3094"/>
      <c r="BD455" s="3094"/>
      <c r="BE455" s="3094"/>
      <c r="BF455" s="3094"/>
      <c r="BG455" s="3094"/>
      <c r="BH455" s="3094"/>
      <c r="BI455" s="3094"/>
      <c r="BJ455" s="3094"/>
      <c r="BK455" s="3094"/>
      <c r="BL455" s="3094"/>
      <c r="BM455" s="3094"/>
      <c r="BN455" s="3094"/>
    </row>
    <row r="456" spans="1:66" ht="11.25" customHeight="1">
      <c r="A456" s="3559"/>
      <c r="B456" s="3094"/>
      <c r="C456" s="3094"/>
      <c r="D456" s="3094"/>
      <c r="E456" s="3094"/>
      <c r="F456" s="3094"/>
      <c r="G456" s="3094"/>
      <c r="H456" s="3094"/>
      <c r="I456" s="3094"/>
      <c r="J456" s="3094"/>
      <c r="K456" s="3560"/>
      <c r="L456" s="3560"/>
      <c r="M456" s="3560"/>
      <c r="N456" s="3094"/>
      <c r="O456" s="3094"/>
      <c r="P456" s="3094"/>
      <c r="Q456" s="3094"/>
      <c r="R456" s="3094"/>
      <c r="S456" s="3094"/>
      <c r="T456" s="3094"/>
      <c r="U456" s="3094"/>
      <c r="V456" s="3094"/>
      <c r="W456" s="3094"/>
      <c r="X456" s="3094"/>
      <c r="Y456" s="3094"/>
      <c r="Z456" s="3094"/>
      <c r="AA456" s="3094"/>
      <c r="AB456" s="3094"/>
      <c r="AC456" s="3094"/>
      <c r="AD456" s="3094"/>
      <c r="AE456" s="3094"/>
      <c r="AF456" s="3094"/>
      <c r="AG456" s="3094"/>
      <c r="AH456" s="3094"/>
      <c r="AI456" s="3094"/>
      <c r="AJ456" s="3094"/>
      <c r="AK456" s="3094"/>
      <c r="AL456" s="3094"/>
      <c r="AM456" s="3094"/>
      <c r="AN456" s="3094"/>
      <c r="AO456" s="3094"/>
      <c r="AP456" s="3094"/>
      <c r="AQ456" s="3094"/>
      <c r="AR456" s="3560"/>
      <c r="AS456" s="3560"/>
      <c r="AT456" s="3560"/>
      <c r="AU456" s="3094"/>
      <c r="AV456" s="3094"/>
      <c r="AW456" s="3094"/>
      <c r="AX456" s="3094"/>
      <c r="AY456" s="3094"/>
      <c r="AZ456" s="3094"/>
      <c r="BA456" s="3094"/>
      <c r="BB456" s="3094"/>
      <c r="BC456" s="3094"/>
      <c r="BD456" s="3094"/>
      <c r="BE456" s="3094"/>
      <c r="BF456" s="3094"/>
      <c r="BG456" s="3094"/>
      <c r="BH456" s="3094"/>
      <c r="BI456" s="3094"/>
      <c r="BJ456" s="3094"/>
      <c r="BK456" s="3094"/>
      <c r="BL456" s="3094"/>
      <c r="BM456" s="3094"/>
      <c r="BN456" s="3094"/>
    </row>
    <row r="457" spans="1:66" ht="11.25" customHeight="1">
      <c r="A457" s="3559"/>
      <c r="B457" s="3094"/>
      <c r="C457" s="3094"/>
      <c r="D457" s="3094"/>
      <c r="E457" s="3094"/>
      <c r="F457" s="3094"/>
      <c r="G457" s="3094"/>
      <c r="H457" s="3094"/>
      <c r="I457" s="3094"/>
      <c r="J457" s="3094"/>
      <c r="K457" s="3560"/>
      <c r="L457" s="3560"/>
      <c r="M457" s="3560"/>
      <c r="N457" s="3094"/>
      <c r="O457" s="3094"/>
      <c r="P457" s="3094"/>
      <c r="Q457" s="3094"/>
      <c r="R457" s="3094"/>
      <c r="S457" s="3094"/>
      <c r="T457" s="3094"/>
      <c r="U457" s="3094"/>
      <c r="V457" s="3094"/>
      <c r="W457" s="3094"/>
      <c r="X457" s="3094"/>
      <c r="Y457" s="3094"/>
      <c r="Z457" s="3094"/>
      <c r="AA457" s="3094"/>
      <c r="AB457" s="3094"/>
      <c r="AC457" s="3094"/>
      <c r="AD457" s="3094"/>
      <c r="AE457" s="3094"/>
      <c r="AF457" s="3094"/>
      <c r="AG457" s="3094"/>
      <c r="AH457" s="3094"/>
      <c r="AI457" s="3094"/>
      <c r="AJ457" s="3094"/>
      <c r="AK457" s="3094"/>
      <c r="AL457" s="3094"/>
      <c r="AM457" s="3094"/>
      <c r="AN457" s="3094"/>
      <c r="AO457" s="3094"/>
      <c r="AP457" s="3094"/>
      <c r="AQ457" s="3094"/>
      <c r="AR457" s="3560"/>
      <c r="AS457" s="3560"/>
      <c r="AT457" s="3560"/>
      <c r="AU457" s="3094"/>
      <c r="AV457" s="3094"/>
      <c r="AW457" s="3094"/>
      <c r="AX457" s="3094"/>
      <c r="AY457" s="3094"/>
      <c r="AZ457" s="3094"/>
      <c r="BA457" s="3094"/>
      <c r="BB457" s="3094"/>
      <c r="BC457" s="3094"/>
      <c r="BD457" s="3094"/>
      <c r="BE457" s="3094"/>
      <c r="BF457" s="3094"/>
      <c r="BG457" s="3094"/>
      <c r="BH457" s="3094"/>
      <c r="BI457" s="3094"/>
      <c r="BJ457" s="3094"/>
      <c r="BK457" s="3094"/>
      <c r="BL457" s="3094"/>
      <c r="BM457" s="3094"/>
      <c r="BN457" s="3094"/>
    </row>
    <row r="458" spans="1:66" ht="11.25" customHeight="1">
      <c r="A458" s="3559"/>
      <c r="B458" s="3094"/>
      <c r="C458" s="3094"/>
      <c r="D458" s="3094"/>
      <c r="E458" s="3094"/>
      <c r="F458" s="3094"/>
      <c r="G458" s="3094"/>
      <c r="H458" s="3094"/>
      <c r="I458" s="3094"/>
      <c r="J458" s="3094"/>
      <c r="K458" s="3560"/>
      <c r="L458" s="3560"/>
      <c r="M458" s="3560"/>
      <c r="N458" s="3094"/>
      <c r="O458" s="3094"/>
      <c r="P458" s="3094"/>
      <c r="Q458" s="3094"/>
      <c r="R458" s="3094"/>
      <c r="S458" s="3094"/>
      <c r="T458" s="3094"/>
      <c r="U458" s="3094"/>
      <c r="V458" s="3094"/>
      <c r="W458" s="3094"/>
      <c r="X458" s="3094"/>
      <c r="Y458" s="3094"/>
      <c r="Z458" s="3094"/>
      <c r="AA458" s="3094"/>
      <c r="AB458" s="3094"/>
      <c r="AC458" s="3094"/>
      <c r="AD458" s="3094"/>
      <c r="AE458" s="3094"/>
      <c r="AF458" s="3094"/>
      <c r="AG458" s="3094"/>
      <c r="AH458" s="3094"/>
      <c r="AI458" s="3094"/>
      <c r="AJ458" s="3094"/>
      <c r="AK458" s="3094"/>
      <c r="AL458" s="3094"/>
      <c r="AM458" s="3094"/>
      <c r="AN458" s="3094"/>
      <c r="AO458" s="3094"/>
      <c r="AP458" s="3094"/>
      <c r="AQ458" s="3094"/>
      <c r="AR458" s="3560"/>
      <c r="AS458" s="3560"/>
      <c r="AT458" s="3560"/>
      <c r="AU458" s="3094"/>
      <c r="AV458" s="3094"/>
      <c r="AW458" s="3094"/>
      <c r="AX458" s="3094"/>
      <c r="AY458" s="3094"/>
      <c r="AZ458" s="3094"/>
      <c r="BA458" s="3094"/>
      <c r="BB458" s="3094"/>
      <c r="BC458" s="3094"/>
      <c r="BD458" s="3094"/>
      <c r="BE458" s="3094"/>
      <c r="BF458" s="3094"/>
      <c r="BG458" s="3094"/>
      <c r="BH458" s="3094"/>
      <c r="BI458" s="3094"/>
      <c r="BJ458" s="3094"/>
      <c r="BK458" s="3094"/>
      <c r="BL458" s="3094"/>
      <c r="BM458" s="3094"/>
      <c r="BN458" s="3094"/>
    </row>
    <row r="459" spans="1:66" ht="11.25" customHeight="1">
      <c r="A459" s="3559"/>
      <c r="B459" s="3094"/>
      <c r="C459" s="3094"/>
      <c r="D459" s="3094"/>
      <c r="E459" s="3094"/>
      <c r="F459" s="3094"/>
      <c r="G459" s="3094"/>
      <c r="H459" s="3094"/>
      <c r="I459" s="3094"/>
      <c r="J459" s="3094"/>
      <c r="K459" s="3560"/>
      <c r="L459" s="3560"/>
      <c r="M459" s="3560"/>
      <c r="N459" s="3094"/>
      <c r="O459" s="3094"/>
      <c r="P459" s="3094"/>
      <c r="Q459" s="3094"/>
      <c r="R459" s="3094"/>
      <c r="S459" s="3094"/>
      <c r="T459" s="3094"/>
      <c r="U459" s="3094"/>
      <c r="V459" s="3094"/>
      <c r="W459" s="3094"/>
      <c r="X459" s="3094"/>
      <c r="Y459" s="3094"/>
      <c r="Z459" s="3094"/>
      <c r="AA459" s="3094"/>
      <c r="AB459" s="3094"/>
      <c r="AC459" s="3094"/>
      <c r="AD459" s="3094"/>
      <c r="AE459" s="3094"/>
      <c r="AF459" s="3094"/>
      <c r="AG459" s="3094"/>
      <c r="AH459" s="3094"/>
      <c r="AI459" s="3094"/>
      <c r="AJ459" s="3094"/>
      <c r="AK459" s="3094"/>
      <c r="AL459" s="3094"/>
      <c r="AM459" s="3094"/>
      <c r="AN459" s="3094"/>
      <c r="AO459" s="3094"/>
      <c r="AP459" s="3094"/>
      <c r="AQ459" s="3094"/>
      <c r="AR459" s="3560"/>
      <c r="AS459" s="3560"/>
      <c r="AT459" s="3560"/>
      <c r="AU459" s="3094"/>
      <c r="AV459" s="3094"/>
      <c r="AW459" s="3094"/>
      <c r="AX459" s="3094"/>
      <c r="AY459" s="3094"/>
      <c r="AZ459" s="3094"/>
      <c r="BA459" s="3094"/>
      <c r="BB459" s="3094"/>
      <c r="BC459" s="3094"/>
      <c r="BD459" s="3094"/>
      <c r="BE459" s="3094"/>
      <c r="BF459" s="3094"/>
      <c r="BG459" s="3094"/>
      <c r="BH459" s="3094"/>
      <c r="BI459" s="3094"/>
      <c r="BJ459" s="3094"/>
      <c r="BK459" s="3094"/>
      <c r="BL459" s="3094"/>
      <c r="BM459" s="3094"/>
      <c r="BN459" s="3094"/>
    </row>
    <row r="460" spans="1:66" ht="11.25" customHeight="1">
      <c r="A460" s="3559"/>
      <c r="B460" s="3094"/>
      <c r="C460" s="3094"/>
      <c r="D460" s="3094"/>
      <c r="E460" s="3094"/>
      <c r="F460" s="3094"/>
      <c r="G460" s="3094"/>
      <c r="H460" s="3094"/>
      <c r="I460" s="3094"/>
      <c r="J460" s="3094"/>
      <c r="K460" s="3560"/>
      <c r="L460" s="3560"/>
      <c r="M460" s="3560"/>
      <c r="N460" s="3094"/>
      <c r="O460" s="3094"/>
      <c r="P460" s="3094"/>
      <c r="Q460" s="3094"/>
      <c r="R460" s="3094"/>
      <c r="S460" s="3094"/>
      <c r="T460" s="3094"/>
      <c r="U460" s="3094"/>
      <c r="V460" s="3094"/>
      <c r="W460" s="3094"/>
      <c r="X460" s="3094"/>
      <c r="Y460" s="3094"/>
      <c r="Z460" s="3094"/>
      <c r="AA460" s="3094"/>
      <c r="AB460" s="3094"/>
      <c r="AC460" s="3094"/>
      <c r="AD460" s="3094"/>
      <c r="AE460" s="3094"/>
      <c r="AF460" s="3094"/>
      <c r="AG460" s="3094"/>
      <c r="AH460" s="3094"/>
      <c r="AI460" s="3094"/>
      <c r="AJ460" s="3094"/>
      <c r="AK460" s="3094"/>
      <c r="AL460" s="3094"/>
      <c r="AM460" s="3094"/>
      <c r="AN460" s="3094"/>
      <c r="AO460" s="3094"/>
      <c r="AP460" s="3094"/>
      <c r="AQ460" s="3094"/>
      <c r="AR460" s="3560"/>
      <c r="AS460" s="3560"/>
      <c r="AT460" s="3560"/>
      <c r="AU460" s="3094"/>
      <c r="AV460" s="3094"/>
      <c r="AW460" s="3094"/>
      <c r="AX460" s="3094"/>
      <c r="AY460" s="3094"/>
      <c r="AZ460" s="3094"/>
      <c r="BA460" s="3094"/>
      <c r="BB460" s="3094"/>
      <c r="BC460" s="3094"/>
      <c r="BD460" s="3094"/>
      <c r="BE460" s="3094"/>
      <c r="BF460" s="3094"/>
      <c r="BG460" s="3094"/>
      <c r="BH460" s="3094"/>
      <c r="BI460" s="3094"/>
      <c r="BJ460" s="3094"/>
      <c r="BK460" s="3094"/>
      <c r="BL460" s="3094"/>
      <c r="BM460" s="3094"/>
      <c r="BN460" s="3094"/>
    </row>
    <row r="461" spans="1:66" ht="11.25" customHeight="1">
      <c r="A461" s="3559"/>
      <c r="B461" s="3094"/>
      <c r="C461" s="3094"/>
      <c r="D461" s="3094"/>
      <c r="E461" s="3094"/>
      <c r="F461" s="3094"/>
      <c r="G461" s="3094"/>
      <c r="H461" s="3094"/>
      <c r="I461" s="3094"/>
      <c r="J461" s="3094"/>
      <c r="K461" s="3560"/>
      <c r="L461" s="3560"/>
      <c r="M461" s="3560"/>
      <c r="N461" s="3094"/>
      <c r="O461" s="3094"/>
      <c r="P461" s="3094"/>
      <c r="Q461" s="3094"/>
      <c r="R461" s="3094"/>
      <c r="S461" s="3094"/>
      <c r="T461" s="3094"/>
      <c r="U461" s="3094"/>
      <c r="V461" s="3094"/>
      <c r="W461" s="3094"/>
      <c r="X461" s="3094"/>
      <c r="Y461" s="3094"/>
      <c r="Z461" s="3094"/>
      <c r="AA461" s="3094"/>
      <c r="AB461" s="3094"/>
      <c r="AC461" s="3094"/>
      <c r="AD461" s="3094"/>
      <c r="AE461" s="3094"/>
      <c r="AF461" s="3094"/>
      <c r="AG461" s="3094"/>
      <c r="AH461" s="3094"/>
      <c r="AI461" s="3094"/>
      <c r="AJ461" s="3094"/>
      <c r="AK461" s="3094"/>
      <c r="AL461" s="3094"/>
      <c r="AM461" s="3094"/>
      <c r="AN461" s="3094"/>
      <c r="AO461" s="3094"/>
      <c r="AP461" s="3094"/>
      <c r="AQ461" s="3094"/>
      <c r="AR461" s="3560"/>
      <c r="AS461" s="3560"/>
      <c r="AT461" s="3560"/>
      <c r="AU461" s="3094"/>
      <c r="AV461" s="3094"/>
      <c r="AW461" s="3094"/>
      <c r="AX461" s="3094"/>
      <c r="AY461" s="3094"/>
      <c r="AZ461" s="3094"/>
      <c r="BA461" s="3094"/>
      <c r="BB461" s="3094"/>
      <c r="BC461" s="3094"/>
      <c r="BD461" s="3094"/>
      <c r="BE461" s="3094"/>
      <c r="BF461" s="3094"/>
      <c r="BG461" s="3094"/>
      <c r="BH461" s="3094"/>
      <c r="BI461" s="3094"/>
      <c r="BJ461" s="3094"/>
      <c r="BK461" s="3094"/>
      <c r="BL461" s="3094"/>
      <c r="BM461" s="3094"/>
      <c r="BN461" s="3094"/>
    </row>
    <row r="462" spans="1:66" ht="11.25" customHeight="1">
      <c r="A462" s="3559"/>
      <c r="B462" s="3094"/>
      <c r="C462" s="3094"/>
      <c r="D462" s="3094"/>
      <c r="E462" s="3094"/>
      <c r="F462" s="3094"/>
      <c r="G462" s="3094"/>
      <c r="H462" s="3094"/>
      <c r="I462" s="3094"/>
      <c r="J462" s="3094"/>
      <c r="K462" s="3560"/>
      <c r="L462" s="3560"/>
      <c r="M462" s="3560"/>
      <c r="N462" s="3094"/>
      <c r="O462" s="3094"/>
      <c r="P462" s="3094"/>
      <c r="Q462" s="3094"/>
      <c r="R462" s="3094"/>
      <c r="S462" s="3094"/>
      <c r="T462" s="3094"/>
      <c r="U462" s="3094"/>
      <c r="V462" s="3094"/>
      <c r="W462" s="3094"/>
      <c r="X462" s="3094"/>
      <c r="Y462" s="3094"/>
      <c r="Z462" s="3094"/>
      <c r="AA462" s="3094"/>
      <c r="AB462" s="3094"/>
      <c r="AC462" s="3094"/>
      <c r="AD462" s="3094"/>
      <c r="AE462" s="3094"/>
      <c r="AF462" s="3094"/>
      <c r="AG462" s="3094"/>
      <c r="AH462" s="3094"/>
      <c r="AI462" s="3094"/>
      <c r="AJ462" s="3094"/>
      <c r="AK462" s="3094"/>
      <c r="AL462" s="3094"/>
      <c r="AM462" s="3094"/>
      <c r="AN462" s="3094"/>
      <c r="AO462" s="3094"/>
      <c r="AP462" s="3094"/>
      <c r="AQ462" s="3094"/>
      <c r="AR462" s="3560"/>
      <c r="AS462" s="3560"/>
      <c r="AT462" s="3560"/>
      <c r="AU462" s="3094"/>
      <c r="AV462" s="3094"/>
      <c r="AW462" s="3094"/>
      <c r="AX462" s="3094"/>
      <c r="AY462" s="3094"/>
      <c r="AZ462" s="3094"/>
      <c r="BA462" s="3094"/>
      <c r="BB462" s="3094"/>
      <c r="BC462" s="3094"/>
      <c r="BD462" s="3094"/>
      <c r="BE462" s="3094"/>
      <c r="BF462" s="3094"/>
      <c r="BG462" s="3094"/>
      <c r="BH462" s="3094"/>
      <c r="BI462" s="3094"/>
      <c r="BJ462" s="3094"/>
      <c r="BK462" s="3094"/>
      <c r="BL462" s="3094"/>
      <c r="BM462" s="3094"/>
      <c r="BN462" s="3094"/>
    </row>
    <row r="463" spans="1:66" ht="11.25" customHeight="1">
      <c r="A463" s="3559"/>
      <c r="B463" s="3094"/>
      <c r="C463" s="3094"/>
      <c r="D463" s="3094"/>
      <c r="E463" s="3094"/>
      <c r="F463" s="3094"/>
      <c r="G463" s="3094"/>
      <c r="H463" s="3094"/>
      <c r="I463" s="3094"/>
      <c r="J463" s="3094"/>
      <c r="K463" s="3560"/>
      <c r="L463" s="3560"/>
      <c r="M463" s="3560"/>
      <c r="N463" s="3094"/>
      <c r="O463" s="3094"/>
      <c r="P463" s="3094"/>
      <c r="Q463" s="3094"/>
      <c r="R463" s="3094"/>
      <c r="S463" s="3094"/>
      <c r="T463" s="3094"/>
      <c r="U463" s="3094"/>
      <c r="V463" s="3094"/>
      <c r="W463" s="3094"/>
      <c r="X463" s="3094"/>
      <c r="Y463" s="3094"/>
      <c r="Z463" s="3094"/>
      <c r="AA463" s="3094"/>
      <c r="AB463" s="3094"/>
      <c r="AC463" s="3094"/>
      <c r="AD463" s="3094"/>
      <c r="AE463" s="3094"/>
      <c r="AF463" s="3094"/>
      <c r="AG463" s="3094"/>
      <c r="AH463" s="3094"/>
      <c r="AI463" s="3094"/>
      <c r="AJ463" s="3094"/>
      <c r="AK463" s="3094"/>
      <c r="AL463" s="3094"/>
      <c r="AM463" s="3094"/>
      <c r="AN463" s="3094"/>
      <c r="AO463" s="3094"/>
      <c r="AP463" s="3094"/>
      <c r="AQ463" s="3094"/>
      <c r="AR463" s="3560"/>
      <c r="AS463" s="3560"/>
      <c r="AT463" s="3560"/>
      <c r="AU463" s="3094"/>
      <c r="AV463" s="3094"/>
      <c r="AW463" s="3094"/>
      <c r="AX463" s="3094"/>
      <c r="AY463" s="3094"/>
      <c r="AZ463" s="3094"/>
      <c r="BA463" s="3094"/>
      <c r="BB463" s="3094"/>
      <c r="BC463" s="3094"/>
      <c r="BD463" s="3094"/>
      <c r="BE463" s="3094"/>
      <c r="BF463" s="3094"/>
      <c r="BG463" s="3094"/>
      <c r="BH463" s="3094"/>
      <c r="BI463" s="3094"/>
      <c r="BJ463" s="3094"/>
      <c r="BK463" s="3094"/>
      <c r="BL463" s="3094"/>
      <c r="BM463" s="3094"/>
      <c r="BN463" s="3094"/>
    </row>
    <row r="464" spans="1:66" ht="11.25" customHeight="1">
      <c r="A464" s="3559"/>
      <c r="B464" s="3094"/>
      <c r="C464" s="3094"/>
      <c r="D464" s="3094"/>
      <c r="E464" s="3094"/>
      <c r="F464" s="3094"/>
      <c r="G464" s="3094"/>
      <c r="H464" s="3094"/>
      <c r="I464" s="3094"/>
      <c r="J464" s="3094"/>
      <c r="K464" s="3560"/>
      <c r="L464" s="3560"/>
      <c r="M464" s="3560"/>
      <c r="N464" s="3094"/>
      <c r="O464" s="3094"/>
      <c r="P464" s="3094"/>
      <c r="Q464" s="3094"/>
      <c r="R464" s="3094"/>
      <c r="S464" s="3094"/>
      <c r="T464" s="3094"/>
      <c r="U464" s="3094"/>
      <c r="V464" s="3094"/>
      <c r="W464" s="3094"/>
      <c r="X464" s="3094"/>
      <c r="Y464" s="3094"/>
      <c r="Z464" s="3094"/>
      <c r="AA464" s="3094"/>
      <c r="AB464" s="3094"/>
      <c r="AC464" s="3094"/>
      <c r="AD464" s="3094"/>
      <c r="AE464" s="3094"/>
      <c r="AF464" s="3094"/>
      <c r="AG464" s="3094"/>
      <c r="AH464" s="3094"/>
      <c r="AI464" s="3094"/>
      <c r="AJ464" s="3094"/>
      <c r="AK464" s="3094"/>
      <c r="AL464" s="3094"/>
      <c r="AM464" s="3094"/>
      <c r="AN464" s="3094"/>
      <c r="AO464" s="3094"/>
      <c r="AP464" s="3094"/>
      <c r="AQ464" s="3094"/>
      <c r="AR464" s="3560"/>
      <c r="AS464" s="3560"/>
      <c r="AT464" s="3560"/>
      <c r="AU464" s="3094"/>
      <c r="AV464" s="3094"/>
      <c r="AW464" s="3094"/>
      <c r="AX464" s="3094"/>
      <c r="AY464" s="3094"/>
      <c r="AZ464" s="3094"/>
      <c r="BA464" s="3094"/>
      <c r="BB464" s="3094"/>
      <c r="BC464" s="3094"/>
      <c r="BD464" s="3094"/>
      <c r="BE464" s="3094"/>
      <c r="BF464" s="3094"/>
      <c r="BG464" s="3094"/>
      <c r="BH464" s="3094"/>
      <c r="BI464" s="3094"/>
      <c r="BJ464" s="3094"/>
      <c r="BK464" s="3094"/>
      <c r="BL464" s="3094"/>
      <c r="BM464" s="3094"/>
      <c r="BN464" s="3094"/>
    </row>
    <row r="465" spans="1:66" ht="11.25" customHeight="1">
      <c r="A465" s="3559"/>
      <c r="B465" s="3094"/>
      <c r="C465" s="3094"/>
      <c r="D465" s="3094"/>
      <c r="E465" s="3094"/>
      <c r="F465" s="3094"/>
      <c r="G465" s="3094"/>
      <c r="H465" s="3094"/>
      <c r="I465" s="3094"/>
      <c r="J465" s="3094"/>
      <c r="K465" s="3560"/>
      <c r="L465" s="3560"/>
      <c r="M465" s="3560"/>
      <c r="N465" s="3094"/>
      <c r="O465" s="3094"/>
      <c r="P465" s="3094"/>
      <c r="Q465" s="3094"/>
      <c r="R465" s="3094"/>
      <c r="S465" s="3094"/>
      <c r="T465" s="3094"/>
      <c r="U465" s="3094"/>
      <c r="V465" s="3094"/>
      <c r="W465" s="3094"/>
      <c r="X465" s="3094"/>
      <c r="Y465" s="3094"/>
      <c r="Z465" s="3094"/>
      <c r="AA465" s="3094"/>
      <c r="AB465" s="3094"/>
      <c r="AC465" s="3094"/>
      <c r="AD465" s="3094"/>
      <c r="AE465" s="3094"/>
      <c r="AF465" s="3094"/>
      <c r="AG465" s="3094"/>
      <c r="AH465" s="3094"/>
      <c r="AI465" s="3094"/>
      <c r="AJ465" s="3094"/>
      <c r="AK465" s="3094"/>
      <c r="AL465" s="3094"/>
      <c r="AM465" s="3094"/>
      <c r="AN465" s="3094"/>
      <c r="AO465" s="3094"/>
      <c r="AP465" s="3094"/>
      <c r="AQ465" s="3094"/>
      <c r="AR465" s="3560"/>
      <c r="AS465" s="3560"/>
      <c r="AT465" s="3560"/>
      <c r="AU465" s="3094"/>
      <c r="AV465" s="3094"/>
      <c r="AW465" s="3094"/>
      <c r="AX465" s="3094"/>
      <c r="AY465" s="3094"/>
      <c r="AZ465" s="3094"/>
      <c r="BA465" s="3094"/>
      <c r="BB465" s="3094"/>
      <c r="BC465" s="3094"/>
      <c r="BD465" s="3094"/>
      <c r="BE465" s="3094"/>
      <c r="BF465" s="3094"/>
      <c r="BG465" s="3094"/>
      <c r="BH465" s="3094"/>
      <c r="BI465" s="3094"/>
      <c r="BJ465" s="3094"/>
      <c r="BK465" s="3094"/>
      <c r="BL465" s="3094"/>
      <c r="BM465" s="3094"/>
      <c r="BN465" s="3094"/>
    </row>
    <row r="466" spans="1:66" ht="11.25" customHeight="1">
      <c r="A466" s="3559"/>
      <c r="B466" s="3094"/>
      <c r="C466" s="3094"/>
      <c r="D466" s="3094"/>
      <c r="E466" s="3094"/>
      <c r="F466" s="3094"/>
      <c r="G466" s="3094"/>
      <c r="H466" s="3094"/>
      <c r="I466" s="3094"/>
      <c r="J466" s="3094"/>
      <c r="K466" s="3560"/>
      <c r="L466" s="3560"/>
      <c r="M466" s="3560"/>
      <c r="N466" s="3094"/>
      <c r="O466" s="3094"/>
      <c r="P466" s="3094"/>
      <c r="Q466" s="3094"/>
      <c r="R466" s="3094"/>
      <c r="S466" s="3094"/>
      <c r="T466" s="3094"/>
      <c r="U466" s="3094"/>
      <c r="V466" s="3094"/>
      <c r="W466" s="3094"/>
      <c r="X466" s="3094"/>
      <c r="Y466" s="3094"/>
      <c r="Z466" s="3094"/>
      <c r="AA466" s="3094"/>
      <c r="AB466" s="3094"/>
      <c r="AC466" s="3094"/>
      <c r="AD466" s="3094"/>
      <c r="AE466" s="3094"/>
      <c r="AF466" s="3094"/>
      <c r="AG466" s="3094"/>
      <c r="AH466" s="3094"/>
      <c r="AI466" s="3094"/>
      <c r="AJ466" s="3094"/>
      <c r="AK466" s="3094"/>
      <c r="AL466" s="3094"/>
      <c r="AM466" s="3094"/>
      <c r="AN466" s="3094"/>
      <c r="AO466" s="3094"/>
      <c r="AP466" s="3094"/>
      <c r="AQ466" s="3094"/>
      <c r="AR466" s="3560"/>
      <c r="AS466" s="3560"/>
      <c r="AT466" s="3560"/>
      <c r="AU466" s="3094"/>
      <c r="AV466" s="3094"/>
      <c r="AW466" s="3094"/>
      <c r="AX466" s="3094"/>
      <c r="AY466" s="3094"/>
      <c r="AZ466" s="3094"/>
      <c r="BA466" s="3094"/>
      <c r="BB466" s="3094"/>
      <c r="BC466" s="3094"/>
      <c r="BD466" s="3094"/>
      <c r="BE466" s="3094"/>
      <c r="BF466" s="3094"/>
      <c r="BG466" s="3094"/>
      <c r="BH466" s="3094"/>
      <c r="BI466" s="3094"/>
      <c r="BJ466" s="3094"/>
      <c r="BK466" s="3094"/>
      <c r="BL466" s="3094"/>
      <c r="BM466" s="3094"/>
      <c r="BN466" s="3094"/>
    </row>
    <row r="467" spans="1:66" ht="11.25" customHeight="1">
      <c r="A467" s="3559"/>
      <c r="B467" s="3094"/>
      <c r="C467" s="3094"/>
      <c r="D467" s="3094"/>
      <c r="E467" s="3094"/>
      <c r="F467" s="3094"/>
      <c r="G467" s="3094"/>
      <c r="H467" s="3094"/>
      <c r="I467" s="3094"/>
      <c r="J467" s="3094"/>
      <c r="K467" s="3560"/>
      <c r="L467" s="3560"/>
      <c r="M467" s="3560"/>
      <c r="N467" s="3094"/>
      <c r="O467" s="3094"/>
      <c r="P467" s="3094"/>
      <c r="Q467" s="3094"/>
      <c r="R467" s="3094"/>
      <c r="S467" s="3094"/>
      <c r="T467" s="3094"/>
      <c r="U467" s="3094"/>
      <c r="V467" s="3094"/>
      <c r="W467" s="3094"/>
      <c r="X467" s="3094"/>
      <c r="Y467" s="3094"/>
      <c r="Z467" s="3094"/>
      <c r="AA467" s="3094"/>
      <c r="AB467" s="3094"/>
      <c r="AC467" s="3094"/>
      <c r="AD467" s="3094"/>
      <c r="AE467" s="3094"/>
      <c r="AF467" s="3094"/>
      <c r="AG467" s="3094"/>
      <c r="AH467" s="3094"/>
      <c r="AI467" s="3094"/>
      <c r="AJ467" s="3094"/>
      <c r="AK467" s="3094"/>
      <c r="AL467" s="3094"/>
      <c r="AM467" s="3094"/>
      <c r="AN467" s="3094"/>
      <c r="AO467" s="3094"/>
      <c r="AP467" s="3094"/>
      <c r="AQ467" s="3094"/>
      <c r="AR467" s="3560"/>
      <c r="AS467" s="3560"/>
      <c r="AT467" s="3560"/>
      <c r="AU467" s="3094"/>
      <c r="AV467" s="3094"/>
      <c r="AW467" s="3094"/>
      <c r="AX467" s="3094"/>
      <c r="AY467" s="3094"/>
      <c r="AZ467" s="3094"/>
      <c r="BA467" s="3094"/>
      <c r="BB467" s="3094"/>
      <c r="BC467" s="3094"/>
      <c r="BD467" s="3094"/>
      <c r="BE467" s="3094"/>
      <c r="BF467" s="3094"/>
      <c r="BG467" s="3094"/>
      <c r="BH467" s="3094"/>
      <c r="BI467" s="3094"/>
      <c r="BJ467" s="3094"/>
      <c r="BK467" s="3094"/>
      <c r="BL467" s="3094"/>
      <c r="BM467" s="3094"/>
      <c r="BN467" s="3094"/>
    </row>
    <row r="468" spans="1:66" ht="11.25" customHeight="1">
      <c r="A468" s="3559"/>
      <c r="B468" s="3094"/>
      <c r="C468" s="3094"/>
      <c r="D468" s="3094"/>
      <c r="E468" s="3094"/>
      <c r="F468" s="3094"/>
      <c r="G468" s="3094"/>
      <c r="H468" s="3094"/>
      <c r="I468" s="3094"/>
      <c r="J468" s="3094"/>
      <c r="K468" s="3560"/>
      <c r="L468" s="3560"/>
      <c r="M468" s="3560"/>
      <c r="N468" s="3094"/>
      <c r="O468" s="3094"/>
      <c r="P468" s="3094"/>
      <c r="Q468" s="3094"/>
      <c r="R468" s="3094"/>
      <c r="S468" s="3094"/>
      <c r="T468" s="3094"/>
      <c r="U468" s="3094"/>
      <c r="V468" s="3094"/>
      <c r="W468" s="3094"/>
      <c r="X468" s="3094"/>
      <c r="Y468" s="3094"/>
      <c r="Z468" s="3094"/>
      <c r="AA468" s="3094"/>
      <c r="AB468" s="3094"/>
      <c r="AC468" s="3094"/>
      <c r="AD468" s="3094"/>
      <c r="AE468" s="3094"/>
      <c r="AF468" s="3094"/>
      <c r="AG468" s="3094"/>
      <c r="AH468" s="3094"/>
      <c r="AI468" s="3094"/>
      <c r="AJ468" s="3094"/>
      <c r="AK468" s="3094"/>
      <c r="AL468" s="3094"/>
      <c r="AM468" s="3094"/>
      <c r="AN468" s="3094"/>
      <c r="AO468" s="3094"/>
      <c r="AP468" s="3094"/>
      <c r="AQ468" s="3094"/>
      <c r="AR468" s="3560"/>
      <c r="AS468" s="3560"/>
      <c r="AT468" s="3560"/>
      <c r="AU468" s="3094"/>
      <c r="AV468" s="3094"/>
      <c r="AW468" s="3094"/>
      <c r="AX468" s="3094"/>
      <c r="AY468" s="3094"/>
      <c r="AZ468" s="3094"/>
      <c r="BA468" s="3094"/>
      <c r="BB468" s="3094"/>
      <c r="BC468" s="3094"/>
      <c r="BD468" s="3094"/>
      <c r="BE468" s="3094"/>
      <c r="BF468" s="3094"/>
      <c r="BG468" s="3094"/>
      <c r="BH468" s="3094"/>
      <c r="BI468" s="3094"/>
      <c r="BJ468" s="3094"/>
      <c r="BK468" s="3094"/>
      <c r="BL468" s="3094"/>
      <c r="BM468" s="3094"/>
      <c r="BN468" s="3094"/>
    </row>
    <row r="469" spans="1:66" ht="11.25" customHeight="1">
      <c r="A469" s="3559"/>
      <c r="B469" s="3094"/>
      <c r="C469" s="3094"/>
      <c r="D469" s="3094"/>
      <c r="E469" s="3094"/>
      <c r="F469" s="3094"/>
      <c r="G469" s="3094"/>
      <c r="H469" s="3094"/>
      <c r="I469" s="3094"/>
      <c r="J469" s="3094"/>
      <c r="K469" s="3560"/>
      <c r="L469" s="3560"/>
      <c r="M469" s="3560"/>
      <c r="N469" s="3094"/>
      <c r="O469" s="3094"/>
      <c r="P469" s="3094"/>
      <c r="Q469" s="3094"/>
      <c r="R469" s="3094"/>
      <c r="S469" s="3094"/>
      <c r="T469" s="3094"/>
      <c r="U469" s="3094"/>
      <c r="V469" s="3094"/>
      <c r="W469" s="3094"/>
      <c r="X469" s="3094"/>
      <c r="Y469" s="3094"/>
      <c r="Z469" s="3094"/>
      <c r="AA469" s="3094"/>
      <c r="AB469" s="3094"/>
      <c r="AC469" s="3094"/>
      <c r="AD469" s="3094"/>
      <c r="AE469" s="3094"/>
      <c r="AF469" s="3094"/>
      <c r="AG469" s="3094"/>
      <c r="AH469" s="3094"/>
      <c r="AI469" s="3094"/>
      <c r="AJ469" s="3094"/>
      <c r="AK469" s="3094"/>
      <c r="AL469" s="3094"/>
      <c r="AM469" s="3094"/>
      <c r="AN469" s="3094"/>
      <c r="AO469" s="3094"/>
      <c r="AP469" s="3094"/>
      <c r="AQ469" s="3094"/>
      <c r="AR469" s="3560"/>
      <c r="AS469" s="3560"/>
      <c r="AT469" s="3560"/>
      <c r="AU469" s="3094"/>
      <c r="AV469" s="3094"/>
      <c r="AW469" s="3094"/>
      <c r="AX469" s="3094"/>
      <c r="AY469" s="3094"/>
      <c r="AZ469" s="3094"/>
      <c r="BA469" s="3094"/>
      <c r="BB469" s="3094"/>
      <c r="BC469" s="3094"/>
      <c r="BD469" s="3094"/>
      <c r="BE469" s="3094"/>
      <c r="BF469" s="3094"/>
      <c r="BG469" s="3094"/>
      <c r="BH469" s="3094"/>
      <c r="BI469" s="3094"/>
      <c r="BJ469" s="3094"/>
      <c r="BK469" s="3094"/>
      <c r="BL469" s="3094"/>
      <c r="BM469" s="3094"/>
      <c r="BN469" s="3094"/>
    </row>
    <row r="470" spans="1:66" ht="11.25" customHeight="1">
      <c r="A470" s="3559"/>
      <c r="B470" s="3094"/>
      <c r="C470" s="3094"/>
      <c r="D470" s="3094"/>
      <c r="E470" s="3094"/>
      <c r="F470" s="3094"/>
      <c r="G470" s="3094"/>
      <c r="H470" s="3094"/>
      <c r="I470" s="3094"/>
      <c r="J470" s="3094"/>
      <c r="K470" s="3560"/>
      <c r="L470" s="3560"/>
      <c r="M470" s="3560"/>
      <c r="N470" s="3094"/>
      <c r="O470" s="3094"/>
      <c r="P470" s="3094"/>
      <c r="Q470" s="3094"/>
      <c r="R470" s="3094"/>
      <c r="S470" s="3094"/>
      <c r="T470" s="3094"/>
      <c r="U470" s="3094"/>
      <c r="V470" s="3094"/>
      <c r="W470" s="3094"/>
      <c r="X470" s="3094"/>
      <c r="Y470" s="3094"/>
      <c r="Z470" s="3094"/>
      <c r="AA470" s="3094"/>
      <c r="AB470" s="3094"/>
      <c r="AC470" s="3094"/>
      <c r="AD470" s="3094"/>
      <c r="AE470" s="3094"/>
      <c r="AF470" s="3094"/>
      <c r="AG470" s="3094"/>
      <c r="AH470" s="3094"/>
      <c r="AI470" s="3094"/>
      <c r="AJ470" s="3094"/>
      <c r="AK470" s="3094"/>
      <c r="AL470" s="3094"/>
      <c r="AM470" s="3094"/>
      <c r="AN470" s="3094"/>
      <c r="AO470" s="3094"/>
      <c r="AP470" s="3094"/>
      <c r="AQ470" s="3094"/>
      <c r="AR470" s="3560"/>
      <c r="AS470" s="3560"/>
      <c r="AT470" s="3560"/>
      <c r="AU470" s="3094"/>
      <c r="AV470" s="3094"/>
      <c r="AW470" s="3094"/>
      <c r="AX470" s="3094"/>
      <c r="AY470" s="3094"/>
      <c r="AZ470" s="3094"/>
      <c r="BA470" s="3094"/>
      <c r="BB470" s="3094"/>
      <c r="BC470" s="3094"/>
      <c r="BD470" s="3094"/>
      <c r="BE470" s="3094"/>
      <c r="BF470" s="3094"/>
      <c r="BG470" s="3094"/>
      <c r="BH470" s="3094"/>
      <c r="BI470" s="3094"/>
      <c r="BJ470" s="3094"/>
      <c r="BK470" s="3094"/>
      <c r="BL470" s="3094"/>
      <c r="BM470" s="3094"/>
      <c r="BN470" s="3094"/>
    </row>
    <row r="471" spans="1:66" ht="11.25" customHeight="1">
      <c r="A471" s="3559"/>
      <c r="B471" s="3094"/>
      <c r="C471" s="3094"/>
      <c r="D471" s="3094"/>
      <c r="E471" s="3094"/>
      <c r="F471" s="3094"/>
      <c r="G471" s="3094"/>
      <c r="H471" s="3094"/>
      <c r="I471" s="3094"/>
      <c r="J471" s="3094"/>
      <c r="K471" s="3560"/>
      <c r="L471" s="3560"/>
      <c r="M471" s="3560"/>
      <c r="N471" s="3094"/>
      <c r="O471" s="3094"/>
      <c r="P471" s="3094"/>
      <c r="Q471" s="3094"/>
      <c r="R471" s="3094"/>
      <c r="S471" s="3094"/>
      <c r="T471" s="3094"/>
      <c r="U471" s="3094"/>
      <c r="V471" s="3094"/>
      <c r="W471" s="3094"/>
      <c r="X471" s="3094"/>
      <c r="Y471" s="3094"/>
      <c r="Z471" s="3094"/>
      <c r="AA471" s="3094"/>
      <c r="AB471" s="3094"/>
      <c r="AC471" s="3094"/>
      <c r="AD471" s="3094"/>
      <c r="AE471" s="3094"/>
      <c r="AF471" s="3094"/>
      <c r="AG471" s="3094"/>
      <c r="AH471" s="3094"/>
      <c r="AI471" s="3094"/>
      <c r="AJ471" s="3094"/>
      <c r="AK471" s="3094"/>
      <c r="AL471" s="3094"/>
      <c r="AM471" s="3094"/>
      <c r="AN471" s="3094"/>
      <c r="AO471" s="3094"/>
      <c r="AP471" s="3094"/>
      <c r="AQ471" s="3094"/>
      <c r="AR471" s="3560"/>
      <c r="AS471" s="3560"/>
      <c r="AT471" s="3560"/>
      <c r="AU471" s="3094"/>
      <c r="AV471" s="3094"/>
      <c r="AW471" s="3094"/>
      <c r="AX471" s="3094"/>
      <c r="AY471" s="3094"/>
      <c r="AZ471" s="3094"/>
      <c r="BA471" s="3094"/>
      <c r="BB471" s="3094"/>
      <c r="BC471" s="3094"/>
      <c r="BD471" s="3094"/>
      <c r="BE471" s="3094"/>
      <c r="BF471" s="3094"/>
      <c r="BG471" s="3094"/>
      <c r="BH471" s="3094"/>
      <c r="BI471" s="3094"/>
      <c r="BJ471" s="3094"/>
      <c r="BK471" s="3094"/>
      <c r="BL471" s="3094"/>
      <c r="BM471" s="3094"/>
      <c r="BN471" s="3094"/>
    </row>
    <row r="472" spans="1:66" ht="11.25" customHeight="1">
      <c r="A472" s="3559"/>
      <c r="B472" s="3094"/>
      <c r="C472" s="3094"/>
      <c r="D472" s="3094"/>
      <c r="E472" s="3094"/>
      <c r="F472" s="3094"/>
      <c r="G472" s="3094"/>
      <c r="H472" s="3094"/>
      <c r="I472" s="3094"/>
      <c r="J472" s="3094"/>
      <c r="K472" s="3560"/>
      <c r="L472" s="3560"/>
      <c r="M472" s="3560"/>
      <c r="N472" s="3094"/>
      <c r="O472" s="3094"/>
      <c r="P472" s="3094"/>
      <c r="Q472" s="3094"/>
      <c r="R472" s="3094"/>
      <c r="S472" s="3094"/>
      <c r="T472" s="3094"/>
      <c r="U472" s="3094"/>
      <c r="V472" s="3094"/>
      <c r="W472" s="3094"/>
      <c r="X472" s="3094"/>
      <c r="Y472" s="3094"/>
      <c r="Z472" s="3094"/>
      <c r="AA472" s="3094"/>
      <c r="AB472" s="3094"/>
      <c r="AC472" s="3094"/>
      <c r="AD472" s="3094"/>
      <c r="AE472" s="3094"/>
      <c r="AF472" s="3094"/>
      <c r="AG472" s="3094"/>
      <c r="AH472" s="3094"/>
      <c r="AI472" s="3094"/>
      <c r="AJ472" s="3094"/>
      <c r="AK472" s="3094"/>
      <c r="AL472" s="3094"/>
      <c r="AM472" s="3094"/>
      <c r="AN472" s="3094"/>
      <c r="AO472" s="3094"/>
      <c r="AP472" s="3094"/>
      <c r="AQ472" s="3094"/>
      <c r="AR472" s="3560"/>
      <c r="AS472" s="3560"/>
      <c r="AT472" s="3560"/>
      <c r="AU472" s="3094"/>
      <c r="AV472" s="3094"/>
      <c r="AW472" s="3094"/>
      <c r="AX472" s="3094"/>
      <c r="AY472" s="3094"/>
      <c r="AZ472" s="3094"/>
      <c r="BA472" s="3094"/>
      <c r="BB472" s="3094"/>
      <c r="BC472" s="3094"/>
      <c r="BD472" s="3094"/>
      <c r="BE472" s="3094"/>
      <c r="BF472" s="3094"/>
      <c r="BG472" s="3094"/>
      <c r="BH472" s="3094"/>
      <c r="BI472" s="3094"/>
      <c r="BJ472" s="3094"/>
      <c r="BK472" s="3094"/>
      <c r="BL472" s="3094"/>
      <c r="BM472" s="3094"/>
      <c r="BN472" s="3094"/>
    </row>
    <row r="473" spans="1:66" ht="11.25" customHeight="1">
      <c r="A473" s="3559"/>
      <c r="B473" s="3094"/>
      <c r="C473" s="3094"/>
      <c r="D473" s="3094"/>
      <c r="E473" s="3094"/>
      <c r="F473" s="3094"/>
      <c r="G473" s="3094"/>
      <c r="H473" s="3094"/>
      <c r="I473" s="3094"/>
      <c r="J473" s="3094"/>
      <c r="K473" s="3560"/>
      <c r="L473" s="3560"/>
      <c r="M473" s="3560"/>
      <c r="N473" s="3094"/>
      <c r="O473" s="3094"/>
      <c r="P473" s="3094"/>
      <c r="Q473" s="3094"/>
      <c r="R473" s="3094"/>
      <c r="S473" s="3094"/>
      <c r="T473" s="3094"/>
      <c r="U473" s="3094"/>
      <c r="V473" s="3094"/>
      <c r="W473" s="3094"/>
      <c r="X473" s="3094"/>
      <c r="Y473" s="3094"/>
      <c r="Z473" s="3094"/>
      <c r="AA473" s="3094"/>
      <c r="AB473" s="3094"/>
      <c r="AC473" s="3094"/>
      <c r="AD473" s="3094"/>
      <c r="AE473" s="3094"/>
      <c r="AF473" s="3094"/>
      <c r="AG473" s="3094"/>
      <c r="AH473" s="3094"/>
      <c r="AI473" s="3094"/>
      <c r="AJ473" s="3094"/>
      <c r="AK473" s="3094"/>
      <c r="AL473" s="3094"/>
      <c r="AM473" s="3094"/>
      <c r="AN473" s="3094"/>
      <c r="AO473" s="3094"/>
      <c r="AP473" s="3094"/>
      <c r="AQ473" s="3094"/>
      <c r="AR473" s="3560"/>
      <c r="AS473" s="3560"/>
      <c r="AT473" s="3560"/>
      <c r="AU473" s="3094"/>
      <c r="AV473" s="3094"/>
      <c r="AW473" s="3094"/>
      <c r="AX473" s="3094"/>
      <c r="AY473" s="3094"/>
      <c r="AZ473" s="3094"/>
      <c r="BA473" s="3094"/>
      <c r="BB473" s="3094"/>
      <c r="BC473" s="3094"/>
      <c r="BD473" s="3094"/>
      <c r="BE473" s="3094"/>
      <c r="BF473" s="3094"/>
      <c r="BG473" s="3094"/>
      <c r="BH473" s="3094"/>
      <c r="BI473" s="3094"/>
      <c r="BJ473" s="3094"/>
      <c r="BK473" s="3094"/>
      <c r="BL473" s="3094"/>
      <c r="BM473" s="3094"/>
      <c r="BN473" s="3094"/>
    </row>
    <row r="474" spans="1:66" ht="11.25" customHeight="1">
      <c r="A474" s="3559"/>
      <c r="B474" s="3094"/>
      <c r="C474" s="3094"/>
      <c r="D474" s="3094"/>
      <c r="E474" s="3094"/>
      <c r="F474" s="3094"/>
      <c r="G474" s="3094"/>
      <c r="H474" s="3094"/>
      <c r="I474" s="3094"/>
      <c r="J474" s="3094"/>
      <c r="K474" s="3560"/>
      <c r="L474" s="3560"/>
      <c r="M474" s="3560"/>
      <c r="N474" s="3094"/>
      <c r="O474" s="3094"/>
      <c r="P474" s="3094"/>
      <c r="Q474" s="3094"/>
      <c r="R474" s="3094"/>
      <c r="S474" s="3094"/>
      <c r="T474" s="3094"/>
      <c r="U474" s="3094"/>
      <c r="V474" s="3094"/>
      <c r="W474" s="3094"/>
      <c r="X474" s="3094"/>
      <c r="Y474" s="3094"/>
      <c r="Z474" s="3094"/>
      <c r="AA474" s="3094"/>
      <c r="AB474" s="3094"/>
      <c r="AC474" s="3094"/>
      <c r="AD474" s="3094"/>
      <c r="AE474" s="3094"/>
      <c r="AF474" s="3094"/>
      <c r="AG474" s="3094"/>
      <c r="AH474" s="3094"/>
      <c r="AI474" s="3094"/>
      <c r="AJ474" s="3094"/>
      <c r="AK474" s="3094"/>
      <c r="AL474" s="3094"/>
      <c r="AM474" s="3094"/>
      <c r="AN474" s="3094"/>
      <c r="AO474" s="3094"/>
      <c r="AP474" s="3094"/>
      <c r="AQ474" s="3094"/>
      <c r="AR474" s="3560"/>
      <c r="AS474" s="3560"/>
      <c r="AT474" s="3560"/>
      <c r="AU474" s="3094"/>
      <c r="AV474" s="3094"/>
      <c r="AW474" s="3094"/>
      <c r="AX474" s="3094"/>
      <c r="AY474" s="3094"/>
      <c r="AZ474" s="3094"/>
      <c r="BA474" s="3094"/>
      <c r="BB474" s="3094"/>
      <c r="BC474" s="3094"/>
      <c r="BD474" s="3094"/>
      <c r="BE474" s="3094"/>
      <c r="BF474" s="3094"/>
      <c r="BG474" s="3094"/>
      <c r="BH474" s="3094"/>
      <c r="BI474" s="3094"/>
      <c r="BJ474" s="3094"/>
      <c r="BK474" s="3094"/>
      <c r="BL474" s="3094"/>
      <c r="BM474" s="3094"/>
      <c r="BN474" s="3094"/>
    </row>
    <row r="475" spans="1:66" ht="11.25" customHeight="1">
      <c r="A475" s="3559"/>
      <c r="B475" s="3094"/>
      <c r="C475" s="3094"/>
      <c r="D475" s="3094"/>
      <c r="E475" s="3094"/>
      <c r="F475" s="3094"/>
      <c r="G475" s="3094"/>
      <c r="H475" s="3094"/>
      <c r="I475" s="3094"/>
      <c r="J475" s="3094"/>
      <c r="K475" s="3560"/>
      <c r="L475" s="3560"/>
      <c r="M475" s="3560"/>
      <c r="N475" s="3094"/>
      <c r="O475" s="3094"/>
      <c r="P475" s="3094"/>
      <c r="Q475" s="3094"/>
      <c r="R475" s="3094"/>
      <c r="S475" s="3094"/>
      <c r="T475" s="3094"/>
      <c r="U475" s="3094"/>
      <c r="V475" s="3094"/>
      <c r="W475" s="3094"/>
      <c r="X475" s="3094"/>
      <c r="Y475" s="3094"/>
      <c r="Z475" s="3094"/>
      <c r="AA475" s="3094"/>
      <c r="AB475" s="3094"/>
      <c r="AC475" s="3094"/>
      <c r="AD475" s="3094"/>
      <c r="AE475" s="3094"/>
      <c r="AF475" s="3094"/>
      <c r="AG475" s="3094"/>
      <c r="AH475" s="3094"/>
      <c r="AI475" s="3094"/>
      <c r="AJ475" s="3094"/>
      <c r="AK475" s="3094"/>
      <c r="AL475" s="3094"/>
      <c r="AM475" s="3094"/>
      <c r="AN475" s="3094"/>
      <c r="AO475" s="3094"/>
      <c r="AP475" s="3094"/>
      <c r="AQ475" s="3094"/>
      <c r="AR475" s="3560"/>
      <c r="AS475" s="3560"/>
      <c r="AT475" s="3560"/>
      <c r="AU475" s="3094"/>
      <c r="AV475" s="3094"/>
      <c r="AW475" s="3094"/>
      <c r="AX475" s="3094"/>
      <c r="AY475" s="3094"/>
      <c r="AZ475" s="3094"/>
      <c r="BA475" s="3094"/>
      <c r="BB475" s="3094"/>
      <c r="BC475" s="3094"/>
      <c r="BD475" s="3094"/>
      <c r="BE475" s="3094"/>
      <c r="BF475" s="3094"/>
      <c r="BG475" s="3094"/>
      <c r="BH475" s="3094"/>
      <c r="BI475" s="3094"/>
      <c r="BJ475" s="3094"/>
      <c r="BK475" s="3094"/>
      <c r="BL475" s="3094"/>
      <c r="BM475" s="3094"/>
      <c r="BN475" s="3094"/>
    </row>
    <row r="476" spans="1:66" ht="11.25" customHeight="1">
      <c r="A476" s="3559"/>
      <c r="B476" s="3094"/>
      <c r="C476" s="3094"/>
      <c r="D476" s="3094"/>
      <c r="E476" s="3094"/>
      <c r="F476" s="3094"/>
      <c r="G476" s="3094"/>
      <c r="H476" s="3094"/>
      <c r="I476" s="3094"/>
      <c r="J476" s="3094"/>
      <c r="K476" s="3560"/>
      <c r="L476" s="3560"/>
      <c r="M476" s="3560"/>
      <c r="N476" s="3094"/>
      <c r="O476" s="3094"/>
      <c r="P476" s="3094"/>
      <c r="Q476" s="3094"/>
      <c r="R476" s="3094"/>
      <c r="S476" s="3094"/>
      <c r="T476" s="3094"/>
      <c r="U476" s="3094"/>
      <c r="V476" s="3094"/>
      <c r="W476" s="3094"/>
      <c r="X476" s="3094"/>
      <c r="Y476" s="3094"/>
      <c r="Z476" s="3094"/>
      <c r="AA476" s="3094"/>
      <c r="AB476" s="3094"/>
      <c r="AC476" s="3094"/>
      <c r="AD476" s="3094"/>
      <c r="AE476" s="3094"/>
      <c r="AF476" s="3094"/>
      <c r="AG476" s="3094"/>
      <c r="AH476" s="3094"/>
      <c r="AI476" s="3094"/>
      <c r="AJ476" s="3094"/>
      <c r="AK476" s="3094"/>
      <c r="AL476" s="3094"/>
      <c r="AM476" s="3094"/>
      <c r="AN476" s="3094"/>
      <c r="AO476" s="3094"/>
      <c r="AP476" s="3094"/>
      <c r="AQ476" s="3094"/>
      <c r="AR476" s="3560"/>
      <c r="AS476" s="3560"/>
      <c r="AT476" s="3560"/>
      <c r="AU476" s="3094"/>
      <c r="AV476" s="3094"/>
      <c r="AW476" s="3094"/>
      <c r="AX476" s="3094"/>
      <c r="AY476" s="3094"/>
      <c r="AZ476" s="3094"/>
      <c r="BA476" s="3094"/>
      <c r="BB476" s="3094"/>
      <c r="BC476" s="3094"/>
      <c r="BD476" s="3094"/>
      <c r="BE476" s="3094"/>
      <c r="BF476" s="3094"/>
      <c r="BG476" s="3094"/>
      <c r="BH476" s="3094"/>
      <c r="BI476" s="3094"/>
      <c r="BJ476" s="3094"/>
      <c r="BK476" s="3094"/>
      <c r="BL476" s="3094"/>
      <c r="BM476" s="3094"/>
      <c r="BN476" s="3094"/>
    </row>
    <row r="477" spans="1:66" ht="11.25" customHeight="1">
      <c r="A477" s="3559"/>
      <c r="B477" s="3094"/>
      <c r="C477" s="3094"/>
      <c r="D477" s="3094"/>
      <c r="E477" s="3094"/>
      <c r="F477" s="3094"/>
      <c r="G477" s="3094"/>
      <c r="H477" s="3094"/>
      <c r="I477" s="3094"/>
      <c r="J477" s="3094"/>
      <c r="K477" s="3560"/>
      <c r="L477" s="3560"/>
      <c r="M477" s="3560"/>
      <c r="N477" s="3094"/>
      <c r="O477" s="3094"/>
      <c r="P477" s="3094"/>
      <c r="Q477" s="3094"/>
      <c r="R477" s="3094"/>
      <c r="S477" s="3094"/>
      <c r="T477" s="3094"/>
      <c r="U477" s="3094"/>
      <c r="V477" s="3094"/>
      <c r="W477" s="3094"/>
      <c r="X477" s="3094"/>
      <c r="Y477" s="3094"/>
      <c r="Z477" s="3094"/>
      <c r="AA477" s="3094"/>
      <c r="AB477" s="3094"/>
      <c r="AC477" s="3094"/>
      <c r="AD477" s="3094"/>
      <c r="AE477" s="3094"/>
      <c r="AF477" s="3094"/>
      <c r="AG477" s="3094"/>
      <c r="AH477" s="3094"/>
      <c r="AI477" s="3094"/>
      <c r="AJ477" s="3094"/>
      <c r="AK477" s="3094"/>
      <c r="AL477" s="3094"/>
      <c r="AM477" s="3094"/>
      <c r="AN477" s="3094"/>
      <c r="AO477" s="3094"/>
      <c r="AP477" s="3094"/>
      <c r="AQ477" s="3094"/>
      <c r="AR477" s="3560"/>
      <c r="AS477" s="3560"/>
      <c r="AT477" s="3560"/>
      <c r="AU477" s="3094"/>
      <c r="AV477" s="3094"/>
      <c r="AW477" s="3094"/>
      <c r="AX477" s="3094"/>
      <c r="AY477" s="3094"/>
      <c r="AZ477" s="3094"/>
      <c r="BA477" s="3094"/>
      <c r="BB477" s="3094"/>
      <c r="BC477" s="3094"/>
      <c r="BD477" s="3094"/>
      <c r="BE477" s="3094"/>
      <c r="BF477" s="3094"/>
      <c r="BG477" s="3094"/>
      <c r="BH477" s="3094"/>
      <c r="BI477" s="3094"/>
      <c r="BJ477" s="3094"/>
      <c r="BK477" s="3094"/>
      <c r="BL477" s="3094"/>
      <c r="BM477" s="3094"/>
      <c r="BN477" s="3094"/>
    </row>
    <row r="478" spans="1:66" ht="11.25" customHeight="1">
      <c r="A478" s="3559"/>
      <c r="B478" s="3094"/>
      <c r="C478" s="3094"/>
      <c r="D478" s="3094"/>
      <c r="E478" s="3094"/>
      <c r="F478" s="3094"/>
      <c r="G478" s="3094"/>
      <c r="H478" s="3094"/>
      <c r="I478" s="3094"/>
      <c r="J478" s="3094"/>
      <c r="K478" s="3560"/>
      <c r="L478" s="3560"/>
      <c r="M478" s="3560"/>
      <c r="N478" s="3094"/>
      <c r="O478" s="3094"/>
      <c r="P478" s="3094"/>
      <c r="Q478" s="3094"/>
      <c r="R478" s="3094"/>
      <c r="S478" s="3094"/>
      <c r="T478" s="3094"/>
      <c r="U478" s="3094"/>
      <c r="V478" s="3094"/>
      <c r="W478" s="3094"/>
      <c r="X478" s="3094"/>
      <c r="Y478" s="3094"/>
      <c r="Z478" s="3094"/>
      <c r="AA478" s="3094"/>
      <c r="AB478" s="3094"/>
      <c r="AC478" s="3094"/>
      <c r="AD478" s="3094"/>
      <c r="AE478" s="3094"/>
      <c r="AF478" s="3094"/>
      <c r="AG478" s="3094"/>
      <c r="AH478" s="3094"/>
      <c r="AI478" s="3094"/>
      <c r="AJ478" s="3094"/>
      <c r="AK478" s="3094"/>
      <c r="AL478" s="3094"/>
      <c r="AM478" s="3094"/>
      <c r="AN478" s="3094"/>
      <c r="AO478" s="3094"/>
      <c r="AP478" s="3094"/>
      <c r="AQ478" s="3094"/>
      <c r="AR478" s="3560"/>
      <c r="AS478" s="3560"/>
      <c r="AT478" s="3560"/>
      <c r="AU478" s="3094"/>
      <c r="AV478" s="3094"/>
      <c r="AW478" s="3094"/>
      <c r="AX478" s="3094"/>
      <c r="AY478" s="3094"/>
      <c r="AZ478" s="3094"/>
      <c r="BA478" s="3094"/>
      <c r="BB478" s="3094"/>
      <c r="BC478" s="3094"/>
      <c r="BD478" s="3094"/>
      <c r="BE478" s="3094"/>
      <c r="BF478" s="3094"/>
      <c r="BG478" s="3094"/>
      <c r="BH478" s="3094"/>
      <c r="BI478" s="3094"/>
      <c r="BJ478" s="3094"/>
      <c r="BK478" s="3094"/>
      <c r="BL478" s="3094"/>
      <c r="BM478" s="3094"/>
      <c r="BN478" s="3094"/>
    </row>
    <row r="479" spans="1:66" ht="11.25" customHeight="1">
      <c r="A479" s="3559"/>
      <c r="B479" s="3094"/>
      <c r="C479" s="3094"/>
      <c r="D479" s="3094"/>
      <c r="E479" s="3094"/>
      <c r="F479" s="3094"/>
      <c r="G479" s="3094"/>
      <c r="H479" s="3094"/>
      <c r="I479" s="3094"/>
      <c r="J479" s="3094"/>
      <c r="K479" s="3560"/>
      <c r="L479" s="3560"/>
      <c r="M479" s="3560"/>
      <c r="N479" s="3094"/>
      <c r="O479" s="3094"/>
      <c r="P479" s="3094"/>
      <c r="Q479" s="3094"/>
      <c r="R479" s="3094"/>
      <c r="S479" s="3094"/>
      <c r="T479" s="3094"/>
      <c r="U479" s="3094"/>
      <c r="V479" s="3094"/>
      <c r="W479" s="3094"/>
      <c r="X479" s="3094"/>
      <c r="Y479" s="3094"/>
      <c r="Z479" s="3094"/>
      <c r="AA479" s="3094"/>
      <c r="AB479" s="3094"/>
      <c r="AC479" s="3094"/>
      <c r="AD479" s="3094"/>
      <c r="AE479" s="3094"/>
      <c r="AF479" s="3094"/>
      <c r="AG479" s="3094"/>
      <c r="AH479" s="3094"/>
      <c r="AI479" s="3094"/>
      <c r="AJ479" s="3094"/>
      <c r="AK479" s="3094"/>
      <c r="AL479" s="3094"/>
      <c r="AM479" s="3094"/>
      <c r="AN479" s="3094"/>
      <c r="AO479" s="3094"/>
      <c r="AP479" s="3094"/>
      <c r="AQ479" s="3094"/>
      <c r="AR479" s="3560"/>
      <c r="AS479" s="3560"/>
      <c r="AT479" s="3560"/>
      <c r="AU479" s="3094"/>
      <c r="AV479" s="3094"/>
      <c r="AW479" s="3094"/>
      <c r="AX479" s="3094"/>
      <c r="AY479" s="3094"/>
      <c r="AZ479" s="3094"/>
      <c r="BA479" s="3094"/>
      <c r="BB479" s="3094"/>
      <c r="BC479" s="3094"/>
      <c r="BD479" s="3094"/>
      <c r="BE479" s="3094"/>
      <c r="BF479" s="3094"/>
      <c r="BG479" s="3094"/>
      <c r="BH479" s="3094"/>
      <c r="BI479" s="3094"/>
      <c r="BJ479" s="3094"/>
      <c r="BK479" s="3094"/>
      <c r="BL479" s="3094"/>
      <c r="BM479" s="3094"/>
      <c r="BN479" s="3094"/>
    </row>
    <row r="480" spans="1:66" ht="11.25" customHeight="1">
      <c r="A480" s="3559"/>
      <c r="B480" s="3094"/>
      <c r="C480" s="3094"/>
      <c r="D480" s="3094"/>
      <c r="E480" s="3094"/>
      <c r="F480" s="3094"/>
      <c r="G480" s="3094"/>
      <c r="H480" s="3094"/>
      <c r="I480" s="3094"/>
      <c r="J480" s="3094"/>
      <c r="K480" s="3560"/>
      <c r="L480" s="3560"/>
      <c r="M480" s="3560"/>
      <c r="N480" s="3094"/>
      <c r="O480" s="3094"/>
      <c r="P480" s="3094"/>
      <c r="Q480" s="3094"/>
      <c r="R480" s="3094"/>
      <c r="S480" s="3094"/>
      <c r="T480" s="3094"/>
      <c r="U480" s="3094"/>
      <c r="V480" s="3094"/>
      <c r="W480" s="3094"/>
      <c r="X480" s="3094"/>
      <c r="Y480" s="3094"/>
      <c r="Z480" s="3094"/>
      <c r="AA480" s="3094"/>
      <c r="AB480" s="3094"/>
      <c r="AC480" s="3094"/>
      <c r="AD480" s="3094"/>
      <c r="AE480" s="3094"/>
      <c r="AF480" s="3094"/>
      <c r="AG480" s="3094"/>
      <c r="AH480" s="3094"/>
      <c r="AI480" s="3094"/>
      <c r="AJ480" s="3094"/>
      <c r="AK480" s="3094"/>
      <c r="AL480" s="3094"/>
      <c r="AM480" s="3094"/>
      <c r="AN480" s="3094"/>
      <c r="AO480" s="3094"/>
      <c r="AP480" s="3094"/>
      <c r="AQ480" s="3094"/>
      <c r="AR480" s="3560"/>
      <c r="AS480" s="3560"/>
      <c r="AT480" s="3560"/>
      <c r="AU480" s="3094"/>
      <c r="AV480" s="3094"/>
      <c r="AW480" s="3094"/>
      <c r="AX480" s="3094"/>
      <c r="AY480" s="3094"/>
      <c r="AZ480" s="3094"/>
      <c r="BA480" s="3094"/>
      <c r="BB480" s="3094"/>
      <c r="BC480" s="3094"/>
      <c r="BD480" s="3094"/>
      <c r="BE480" s="3094"/>
      <c r="BF480" s="3094"/>
      <c r="BG480" s="3094"/>
      <c r="BH480" s="3094"/>
      <c r="BI480" s="3094"/>
      <c r="BJ480" s="3094"/>
      <c r="BK480" s="3094"/>
      <c r="BL480" s="3094"/>
      <c r="BM480" s="3094"/>
      <c r="BN480" s="3094"/>
    </row>
    <row r="481" spans="1:66" ht="11.25" customHeight="1">
      <c r="A481" s="3559"/>
      <c r="B481" s="3094"/>
      <c r="C481" s="3094"/>
      <c r="D481" s="3094"/>
      <c r="E481" s="3094"/>
      <c r="F481" s="3094"/>
      <c r="G481" s="3094"/>
      <c r="H481" s="3094"/>
      <c r="I481" s="3094"/>
      <c r="J481" s="3094"/>
      <c r="K481" s="3560"/>
      <c r="L481" s="3560"/>
      <c r="M481" s="3560"/>
      <c r="N481" s="3094"/>
      <c r="O481" s="3094"/>
      <c r="P481" s="3094"/>
      <c r="Q481" s="3094"/>
      <c r="R481" s="3094"/>
      <c r="S481" s="3094"/>
      <c r="T481" s="3094"/>
      <c r="U481" s="3094"/>
      <c r="V481" s="3094"/>
      <c r="W481" s="3094"/>
      <c r="X481" s="3094"/>
      <c r="Y481" s="3094"/>
      <c r="Z481" s="3094"/>
      <c r="AA481" s="3094"/>
      <c r="AB481" s="3094"/>
      <c r="AC481" s="3094"/>
      <c r="AD481" s="3094"/>
      <c r="AE481" s="3094"/>
      <c r="AF481" s="3094"/>
      <c r="AG481" s="3094"/>
      <c r="AH481" s="3094"/>
      <c r="AI481" s="3094"/>
      <c r="AJ481" s="3094"/>
      <c r="AK481" s="3094"/>
      <c r="AL481" s="3094"/>
      <c r="AM481" s="3094"/>
      <c r="AN481" s="3094"/>
      <c r="AO481" s="3094"/>
      <c r="AP481" s="3094"/>
      <c r="AQ481" s="3094"/>
      <c r="AR481" s="3560"/>
      <c r="AS481" s="3560"/>
      <c r="AT481" s="3560"/>
      <c r="AU481" s="3094"/>
      <c r="AV481" s="3094"/>
      <c r="AW481" s="3094"/>
      <c r="AX481" s="3094"/>
      <c r="AY481" s="3094"/>
      <c r="AZ481" s="3094"/>
      <c r="BA481" s="3094"/>
      <c r="BB481" s="3094"/>
      <c r="BC481" s="3094"/>
      <c r="BD481" s="3094"/>
      <c r="BE481" s="3094"/>
      <c r="BF481" s="3094"/>
      <c r="BG481" s="3094"/>
      <c r="BH481" s="3094"/>
      <c r="BI481" s="3094"/>
      <c r="BJ481" s="3094"/>
      <c r="BK481" s="3094"/>
      <c r="BL481" s="3094"/>
      <c r="BM481" s="3094"/>
      <c r="BN481" s="3094"/>
    </row>
    <row r="482" spans="1:66" ht="11.25" customHeight="1">
      <c r="A482" s="3559"/>
      <c r="B482" s="3094"/>
      <c r="C482" s="3094"/>
      <c r="D482" s="3094"/>
      <c r="E482" s="3094"/>
      <c r="F482" s="3094"/>
      <c r="G482" s="3094"/>
      <c r="H482" s="3094"/>
      <c r="I482" s="3094"/>
      <c r="J482" s="3094"/>
      <c r="K482" s="3560"/>
      <c r="L482" s="3560"/>
      <c r="M482" s="3560"/>
      <c r="N482" s="3094"/>
      <c r="O482" s="3094"/>
      <c r="P482" s="3094"/>
      <c r="Q482" s="3094"/>
      <c r="R482" s="3094"/>
      <c r="S482" s="3094"/>
      <c r="T482" s="3094"/>
      <c r="U482" s="3094"/>
      <c r="V482" s="3094"/>
      <c r="W482" s="3094"/>
      <c r="X482" s="3094"/>
      <c r="Y482" s="3094"/>
      <c r="Z482" s="3094"/>
      <c r="AA482" s="3094"/>
      <c r="AB482" s="3094"/>
      <c r="AC482" s="3094"/>
      <c r="AD482" s="3094"/>
      <c r="AE482" s="3094"/>
      <c r="AF482" s="3094"/>
      <c r="AG482" s="3094"/>
      <c r="AH482" s="3094"/>
      <c r="AI482" s="3094"/>
      <c r="AJ482" s="3094"/>
      <c r="AK482" s="3094"/>
      <c r="AL482" s="3094"/>
      <c r="AM482" s="3094"/>
      <c r="AN482" s="3094"/>
      <c r="AO482" s="3094"/>
      <c r="AP482" s="3094"/>
      <c r="AQ482" s="3094"/>
      <c r="AR482" s="3560"/>
      <c r="AS482" s="3560"/>
      <c r="AT482" s="3560"/>
      <c r="AU482" s="3094"/>
      <c r="AV482" s="3094"/>
      <c r="AW482" s="3094"/>
      <c r="AX482" s="3094"/>
      <c r="AY482" s="3094"/>
      <c r="AZ482" s="3094"/>
      <c r="BA482" s="3094"/>
      <c r="BB482" s="3094"/>
      <c r="BC482" s="3094"/>
      <c r="BD482" s="3094"/>
      <c r="BE482" s="3094"/>
      <c r="BF482" s="3094"/>
      <c r="BG482" s="3094"/>
      <c r="BH482" s="3094"/>
      <c r="BI482" s="3094"/>
      <c r="BJ482" s="3094"/>
      <c r="BK482" s="3094"/>
      <c r="BL482" s="3094"/>
      <c r="BM482" s="3094"/>
      <c r="BN482" s="3094"/>
    </row>
    <row r="483" spans="1:66" ht="11.25" customHeight="1">
      <c r="A483" s="3559"/>
      <c r="B483" s="3094"/>
      <c r="C483" s="3094"/>
      <c r="D483" s="3094"/>
      <c r="E483" s="3094"/>
      <c r="F483" s="3094"/>
      <c r="G483" s="3094"/>
      <c r="H483" s="3094"/>
      <c r="I483" s="3094"/>
      <c r="J483" s="3094"/>
      <c r="K483" s="3560"/>
      <c r="L483" s="3560"/>
      <c r="M483" s="3560"/>
      <c r="N483" s="3094"/>
      <c r="O483" s="3094"/>
      <c r="P483" s="3094"/>
      <c r="Q483" s="3094"/>
      <c r="R483" s="3094"/>
      <c r="S483" s="3094"/>
      <c r="T483" s="3094"/>
      <c r="U483" s="3094"/>
      <c r="V483" s="3094"/>
      <c r="W483" s="3094"/>
      <c r="X483" s="3094"/>
      <c r="Y483" s="3094"/>
      <c r="Z483" s="3094"/>
      <c r="AA483" s="3094"/>
      <c r="AB483" s="3094"/>
      <c r="AC483" s="3094"/>
      <c r="AD483" s="3094"/>
      <c r="AE483" s="3094"/>
      <c r="AF483" s="3094"/>
      <c r="AG483" s="3094"/>
      <c r="AH483" s="3094"/>
      <c r="AI483" s="3094"/>
      <c r="AJ483" s="3094"/>
      <c r="AK483" s="3094"/>
      <c r="AL483" s="3094"/>
      <c r="AM483" s="3094"/>
      <c r="AN483" s="3094"/>
      <c r="AO483" s="3094"/>
      <c r="AP483" s="3094"/>
      <c r="AQ483" s="3094"/>
      <c r="AR483" s="3560"/>
      <c r="AS483" s="3560"/>
      <c r="AT483" s="3560"/>
      <c r="AU483" s="3094"/>
      <c r="AV483" s="3094"/>
      <c r="AW483" s="3094"/>
      <c r="AX483" s="3094"/>
      <c r="AY483" s="3094"/>
      <c r="AZ483" s="3094"/>
      <c r="BA483" s="3094"/>
      <c r="BB483" s="3094"/>
      <c r="BC483" s="3094"/>
      <c r="BD483" s="3094"/>
      <c r="BE483" s="3094"/>
      <c r="BF483" s="3094"/>
      <c r="BG483" s="3094"/>
      <c r="BH483" s="3094"/>
      <c r="BI483" s="3094"/>
      <c r="BJ483" s="3094"/>
      <c r="BK483" s="3094"/>
      <c r="BL483" s="3094"/>
      <c r="BM483" s="3094"/>
      <c r="BN483" s="3094"/>
    </row>
    <row r="484" spans="1:66" ht="11.25" customHeight="1">
      <c r="A484" s="3559"/>
      <c r="B484" s="3094"/>
      <c r="C484" s="3094"/>
      <c r="D484" s="3094"/>
      <c r="E484" s="3094"/>
      <c r="F484" s="3094"/>
      <c r="G484" s="3094"/>
      <c r="H484" s="3094"/>
      <c r="I484" s="3094"/>
      <c r="J484" s="3094"/>
      <c r="K484" s="3560"/>
      <c r="L484" s="3560"/>
      <c r="M484" s="3560"/>
      <c r="N484" s="3094"/>
      <c r="O484" s="3094"/>
      <c r="P484" s="3094"/>
      <c r="Q484" s="3094"/>
      <c r="R484" s="3094"/>
      <c r="S484" s="3094"/>
      <c r="T484" s="3094"/>
      <c r="U484" s="3094"/>
      <c r="V484" s="3094"/>
      <c r="W484" s="3094"/>
      <c r="X484" s="3094"/>
      <c r="Y484" s="3094"/>
      <c r="Z484" s="3094"/>
      <c r="AA484" s="3094"/>
      <c r="AB484" s="3094"/>
      <c r="AC484" s="3094"/>
      <c r="AD484" s="3094"/>
      <c r="AE484" s="3094"/>
      <c r="AF484" s="3094"/>
      <c r="AG484" s="3094"/>
      <c r="AH484" s="3094"/>
      <c r="AI484" s="3094"/>
      <c r="AJ484" s="3094"/>
      <c r="AK484" s="3094"/>
      <c r="AL484" s="3094"/>
      <c r="AM484" s="3094"/>
      <c r="AN484" s="3094"/>
      <c r="AO484" s="3094"/>
      <c r="AP484" s="3094"/>
      <c r="AQ484" s="3094"/>
      <c r="AR484" s="3560"/>
      <c r="AS484" s="3560"/>
      <c r="AT484" s="3560"/>
      <c r="AU484" s="3094"/>
      <c r="AV484" s="3094"/>
      <c r="AW484" s="3094"/>
      <c r="AX484" s="3094"/>
      <c r="AY484" s="3094"/>
      <c r="AZ484" s="3094"/>
      <c r="BA484" s="3094"/>
      <c r="BB484" s="3094"/>
      <c r="BC484" s="3094"/>
      <c r="BD484" s="3094"/>
      <c r="BE484" s="3094"/>
      <c r="BF484" s="3094"/>
      <c r="BG484" s="3094"/>
      <c r="BH484" s="3094"/>
      <c r="BI484" s="3094"/>
      <c r="BJ484" s="3094"/>
      <c r="BK484" s="3094"/>
      <c r="BL484" s="3094"/>
      <c r="BM484" s="3094"/>
      <c r="BN484" s="3094"/>
    </row>
    <row r="485" spans="1:66" ht="11.25" customHeight="1">
      <c r="A485" s="3559"/>
      <c r="B485" s="3094"/>
      <c r="C485" s="3094"/>
      <c r="D485" s="3094"/>
      <c r="E485" s="3094"/>
      <c r="F485" s="3094"/>
      <c r="G485" s="3094"/>
      <c r="H485" s="3094"/>
      <c r="I485" s="3094"/>
      <c r="J485" s="3094"/>
      <c r="K485" s="3560"/>
      <c r="L485" s="3560"/>
      <c r="M485" s="3560"/>
      <c r="N485" s="3094"/>
      <c r="O485" s="3094"/>
      <c r="P485" s="3094"/>
      <c r="Q485" s="3094"/>
      <c r="R485" s="3094"/>
      <c r="S485" s="3094"/>
      <c r="T485" s="3094"/>
      <c r="U485" s="3094"/>
      <c r="V485" s="3094"/>
      <c r="W485" s="3094"/>
      <c r="X485" s="3094"/>
      <c r="Y485" s="3094"/>
      <c r="Z485" s="3094"/>
      <c r="AA485" s="3094"/>
      <c r="AB485" s="3094"/>
      <c r="AC485" s="3094"/>
      <c r="AD485" s="3094"/>
      <c r="AE485" s="3094"/>
      <c r="AF485" s="3094"/>
      <c r="AG485" s="3094"/>
      <c r="AH485" s="3094"/>
      <c r="AI485" s="3094"/>
      <c r="AJ485" s="3094"/>
      <c r="AK485" s="3094"/>
      <c r="AL485" s="3094"/>
      <c r="AM485" s="3094"/>
      <c r="AN485" s="3094"/>
      <c r="AO485" s="3094"/>
      <c r="AP485" s="3094"/>
      <c r="AQ485" s="3094"/>
      <c r="AR485" s="3560"/>
      <c r="AS485" s="3560"/>
      <c r="AT485" s="3560"/>
      <c r="AU485" s="3094"/>
      <c r="AV485" s="3094"/>
      <c r="AW485" s="3094"/>
      <c r="AX485" s="3094"/>
      <c r="AY485" s="3094"/>
      <c r="AZ485" s="3094"/>
      <c r="BA485" s="3094"/>
      <c r="BB485" s="3094"/>
      <c r="BC485" s="3094"/>
      <c r="BD485" s="3094"/>
      <c r="BE485" s="3094"/>
      <c r="BF485" s="3094"/>
      <c r="BG485" s="3094"/>
      <c r="BH485" s="3094"/>
      <c r="BI485" s="3094"/>
      <c r="BJ485" s="3094"/>
      <c r="BK485" s="3094"/>
      <c r="BL485" s="3094"/>
      <c r="BM485" s="3094"/>
      <c r="BN485" s="3094"/>
    </row>
    <row r="486" spans="1:66" ht="11.25" customHeight="1">
      <c r="A486" s="3559"/>
      <c r="B486" s="3094"/>
      <c r="C486" s="3094"/>
      <c r="D486" s="3094"/>
      <c r="E486" s="3094"/>
      <c r="F486" s="3094"/>
      <c r="G486" s="3094"/>
      <c r="H486" s="3094"/>
      <c r="I486" s="3094"/>
      <c r="J486" s="3094"/>
      <c r="K486" s="3560"/>
      <c r="L486" s="3560"/>
      <c r="M486" s="3560"/>
      <c r="N486" s="3094"/>
      <c r="O486" s="3094"/>
      <c r="P486" s="3094"/>
      <c r="Q486" s="3094"/>
      <c r="R486" s="3094"/>
      <c r="S486" s="3094"/>
      <c r="T486" s="3094"/>
      <c r="U486" s="3094"/>
      <c r="V486" s="3094"/>
      <c r="W486" s="3094"/>
      <c r="X486" s="3094"/>
      <c r="Y486" s="3094"/>
      <c r="Z486" s="3094"/>
      <c r="AA486" s="3094"/>
      <c r="AB486" s="3094"/>
      <c r="AC486" s="3094"/>
      <c r="AD486" s="3094"/>
      <c r="AE486" s="3094"/>
      <c r="AF486" s="3094"/>
      <c r="AG486" s="3094"/>
      <c r="AH486" s="3094"/>
      <c r="AI486" s="3094"/>
      <c r="AJ486" s="3094"/>
      <c r="AK486" s="3094"/>
      <c r="AL486" s="3094"/>
      <c r="AM486" s="3094"/>
      <c r="AN486" s="3094"/>
      <c r="AO486" s="3094"/>
      <c r="AP486" s="3094"/>
      <c r="AQ486" s="3094"/>
      <c r="AR486" s="3560"/>
      <c r="AS486" s="3560"/>
      <c r="AT486" s="3560"/>
      <c r="AU486" s="3094"/>
      <c r="AV486" s="3094"/>
      <c r="AW486" s="3094"/>
      <c r="AX486" s="3094"/>
      <c r="AY486" s="3094"/>
      <c r="AZ486" s="3094"/>
      <c r="BA486" s="3094"/>
      <c r="BB486" s="3094"/>
      <c r="BC486" s="3094"/>
      <c r="BD486" s="3094"/>
      <c r="BE486" s="3094"/>
      <c r="BF486" s="3094"/>
      <c r="BG486" s="3094"/>
      <c r="BH486" s="3094"/>
      <c r="BI486" s="3094"/>
      <c r="BJ486" s="3094"/>
      <c r="BK486" s="3094"/>
      <c r="BL486" s="3094"/>
      <c r="BM486" s="3094"/>
      <c r="BN486" s="3094"/>
    </row>
    <row r="487" spans="1:66" ht="11.25" customHeight="1">
      <c r="A487" s="3559"/>
      <c r="B487" s="3094"/>
      <c r="C487" s="3094"/>
      <c r="D487" s="3094"/>
      <c r="E487" s="3094"/>
      <c r="F487" s="3094"/>
      <c r="G487" s="3094"/>
      <c r="H487" s="3094"/>
      <c r="I487" s="3094"/>
      <c r="J487" s="3094"/>
      <c r="K487" s="3560"/>
      <c r="L487" s="3560"/>
      <c r="M487" s="3560"/>
      <c r="N487" s="3094"/>
      <c r="O487" s="3094"/>
      <c r="P487" s="3094"/>
      <c r="Q487" s="3094"/>
      <c r="R487" s="3094"/>
      <c r="S487" s="3094"/>
      <c r="T487" s="3094"/>
      <c r="U487" s="3094"/>
      <c r="V487" s="3094"/>
      <c r="W487" s="3094"/>
      <c r="X487" s="3094"/>
      <c r="Y487" s="3094"/>
      <c r="Z487" s="3094"/>
      <c r="AA487" s="3094"/>
      <c r="AB487" s="3094"/>
      <c r="AC487" s="3094"/>
      <c r="AD487" s="3094"/>
      <c r="AE487" s="3094"/>
      <c r="AF487" s="3094"/>
      <c r="AG487" s="3094"/>
      <c r="AH487" s="3094"/>
      <c r="AI487" s="3094"/>
      <c r="AJ487" s="3094"/>
      <c r="AK487" s="3094"/>
      <c r="AL487" s="3094"/>
      <c r="AM487" s="3094"/>
      <c r="AN487" s="3094"/>
      <c r="AO487" s="3094"/>
      <c r="AP487" s="3094"/>
      <c r="AQ487" s="3094"/>
      <c r="AR487" s="3560"/>
      <c r="AS487" s="3560"/>
      <c r="AT487" s="3560"/>
      <c r="AU487" s="3094"/>
      <c r="AV487" s="3094"/>
      <c r="AW487" s="3094"/>
      <c r="AX487" s="3094"/>
      <c r="AY487" s="3094"/>
      <c r="AZ487" s="3094"/>
      <c r="BA487" s="3094"/>
      <c r="BB487" s="3094"/>
      <c r="BC487" s="3094"/>
      <c r="BD487" s="3094"/>
      <c r="BE487" s="3094"/>
      <c r="BF487" s="3094"/>
      <c r="BG487" s="3094"/>
      <c r="BH487" s="3094"/>
      <c r="BI487" s="3094"/>
      <c r="BJ487" s="3094"/>
      <c r="BK487" s="3094"/>
      <c r="BL487" s="3094"/>
      <c r="BM487" s="3094"/>
      <c r="BN487" s="3094"/>
    </row>
    <row r="488" spans="1:66" ht="11.25" customHeight="1">
      <c r="A488" s="3559"/>
      <c r="B488" s="3094"/>
      <c r="C488" s="3094"/>
      <c r="D488" s="3094"/>
      <c r="E488" s="3094"/>
      <c r="F488" s="3094"/>
      <c r="G488" s="3094"/>
      <c r="H488" s="3094"/>
      <c r="I488" s="3094"/>
      <c r="J488" s="3094"/>
      <c r="K488" s="3560"/>
      <c r="L488" s="3560"/>
      <c r="M488" s="3560"/>
      <c r="N488" s="3094"/>
      <c r="O488" s="3094"/>
      <c r="P488" s="3094"/>
      <c r="Q488" s="3094"/>
      <c r="R488" s="3094"/>
      <c r="S488" s="3094"/>
      <c r="T488" s="3094"/>
      <c r="U488" s="3094"/>
      <c r="V488" s="3094"/>
      <c r="W488" s="3094"/>
      <c r="X488" s="3094"/>
      <c r="Y488" s="3094"/>
      <c r="Z488" s="3094"/>
      <c r="AA488" s="3094"/>
      <c r="AB488" s="3094"/>
      <c r="AC488" s="3094"/>
      <c r="AD488" s="3094"/>
      <c r="AE488" s="3094"/>
      <c r="AF488" s="3094"/>
      <c r="AG488" s="3094"/>
      <c r="AH488" s="3094"/>
      <c r="AI488" s="3094"/>
      <c r="AJ488" s="3094"/>
      <c r="AK488" s="3094"/>
      <c r="AL488" s="3094"/>
      <c r="AM488" s="3094"/>
      <c r="AN488" s="3094"/>
      <c r="AO488" s="3094"/>
      <c r="AP488" s="3094"/>
      <c r="AQ488" s="3094"/>
      <c r="AR488" s="3560"/>
      <c r="AS488" s="3560"/>
      <c r="AT488" s="3560"/>
      <c r="AU488" s="3094"/>
      <c r="AV488" s="3094"/>
      <c r="AW488" s="3094"/>
      <c r="AX488" s="3094"/>
      <c r="AY488" s="3094"/>
      <c r="AZ488" s="3094"/>
      <c r="BA488" s="3094"/>
      <c r="BB488" s="3094"/>
      <c r="BC488" s="3094"/>
      <c r="BD488" s="3094"/>
      <c r="BE488" s="3094"/>
      <c r="BF488" s="3094"/>
      <c r="BG488" s="3094"/>
      <c r="BH488" s="3094"/>
      <c r="BI488" s="3094"/>
      <c r="BJ488" s="3094"/>
      <c r="BK488" s="3094"/>
      <c r="BL488" s="3094"/>
      <c r="BM488" s="3094"/>
      <c r="BN488" s="3094"/>
    </row>
    <row r="489" spans="1:66" ht="11.25" customHeight="1">
      <c r="A489" s="3559"/>
      <c r="B489" s="3094"/>
      <c r="C489" s="3094"/>
      <c r="D489" s="3094"/>
      <c r="E489" s="3094"/>
      <c r="F489" s="3094"/>
      <c r="G489" s="3094"/>
      <c r="H489" s="3094"/>
      <c r="I489" s="3094"/>
      <c r="J489" s="3094"/>
      <c r="K489" s="3560"/>
      <c r="L489" s="3560"/>
      <c r="M489" s="3560"/>
      <c r="N489" s="3094"/>
      <c r="O489" s="3094"/>
      <c r="P489" s="3094"/>
      <c r="Q489" s="3094"/>
      <c r="R489" s="3094"/>
      <c r="S489" s="3094"/>
      <c r="T489" s="3094"/>
      <c r="U489" s="3094"/>
      <c r="V489" s="3094"/>
      <c r="W489" s="3094"/>
      <c r="X489" s="3094"/>
      <c r="Y489" s="3094"/>
      <c r="Z489" s="3094"/>
      <c r="AA489" s="3094"/>
      <c r="AB489" s="3094"/>
      <c r="AC489" s="3094"/>
      <c r="AD489" s="3094"/>
      <c r="AE489" s="3094"/>
      <c r="AF489" s="3094"/>
      <c r="AG489" s="3094"/>
      <c r="AH489" s="3094"/>
      <c r="AI489" s="3094"/>
      <c r="AJ489" s="3094"/>
      <c r="AK489" s="3094"/>
      <c r="AL489" s="3094"/>
      <c r="AM489" s="3094"/>
      <c r="AN489" s="3094"/>
      <c r="AO489" s="3094"/>
      <c r="AP489" s="3094"/>
      <c r="AQ489" s="3094"/>
      <c r="AR489" s="3560"/>
      <c r="AS489" s="3560"/>
      <c r="AT489" s="3560"/>
      <c r="AU489" s="3094"/>
      <c r="AV489" s="3094"/>
      <c r="AW489" s="3094"/>
      <c r="AX489" s="3094"/>
      <c r="AY489" s="3094"/>
      <c r="AZ489" s="3094"/>
      <c r="BA489" s="3094"/>
      <c r="BB489" s="3094"/>
      <c r="BC489" s="3094"/>
      <c r="BD489" s="3094"/>
      <c r="BE489" s="3094"/>
      <c r="BF489" s="3094"/>
      <c r="BG489" s="3094"/>
      <c r="BH489" s="3094"/>
      <c r="BI489" s="3094"/>
      <c r="BJ489" s="3094"/>
      <c r="BK489" s="3094"/>
      <c r="BL489" s="3094"/>
      <c r="BM489" s="3094"/>
      <c r="BN489" s="3094"/>
    </row>
    <row r="490" spans="1:66" ht="11.25" customHeight="1">
      <c r="A490" s="3559"/>
      <c r="B490" s="3094"/>
      <c r="C490" s="3094"/>
      <c r="D490" s="3094"/>
      <c r="E490" s="3094"/>
      <c r="F490" s="3094"/>
      <c r="G490" s="3094"/>
      <c r="H490" s="3094"/>
      <c r="I490" s="3094"/>
      <c r="J490" s="3094"/>
      <c r="K490" s="3560"/>
      <c r="L490" s="3560"/>
      <c r="M490" s="3560"/>
      <c r="N490" s="3094"/>
      <c r="O490" s="3094"/>
      <c r="P490" s="3094"/>
      <c r="Q490" s="3094"/>
      <c r="R490" s="3094"/>
      <c r="S490" s="3094"/>
      <c r="T490" s="3094"/>
      <c r="U490" s="3094"/>
      <c r="V490" s="3094"/>
      <c r="W490" s="3094"/>
      <c r="X490" s="3094"/>
      <c r="Y490" s="3094"/>
      <c r="Z490" s="3094"/>
      <c r="AA490" s="3094"/>
      <c r="AB490" s="3094"/>
      <c r="AC490" s="3094"/>
      <c r="AD490" s="3094"/>
      <c r="AE490" s="3094"/>
      <c r="AF490" s="3094"/>
      <c r="AG490" s="3094"/>
      <c r="AH490" s="3094"/>
      <c r="AI490" s="3094"/>
      <c r="AJ490" s="3094"/>
      <c r="AK490" s="3094"/>
      <c r="AL490" s="3094"/>
      <c r="AM490" s="3094"/>
      <c r="AN490" s="3094"/>
      <c r="AO490" s="3094"/>
      <c r="AP490" s="3094"/>
      <c r="AQ490" s="3094"/>
      <c r="AR490" s="3560"/>
      <c r="AS490" s="3560"/>
      <c r="AT490" s="3560"/>
      <c r="AU490" s="3094"/>
      <c r="AV490" s="3094"/>
      <c r="AW490" s="3094"/>
      <c r="AX490" s="3094"/>
      <c r="AY490" s="3094"/>
      <c r="AZ490" s="3094"/>
      <c r="BA490" s="3094"/>
      <c r="BB490" s="3094"/>
      <c r="BC490" s="3094"/>
      <c r="BD490" s="3094"/>
      <c r="BE490" s="3094"/>
      <c r="BF490" s="3094"/>
      <c r="BG490" s="3094"/>
      <c r="BH490" s="3094"/>
      <c r="BI490" s="3094"/>
      <c r="BJ490" s="3094"/>
      <c r="BK490" s="3094"/>
      <c r="BL490" s="3094"/>
      <c r="BM490" s="3094"/>
      <c r="BN490" s="3094"/>
    </row>
    <row r="491" spans="1:66" ht="11.25" customHeight="1">
      <c r="A491" s="3559"/>
      <c r="B491" s="3094"/>
      <c r="C491" s="3094"/>
      <c r="D491" s="3094"/>
      <c r="E491" s="3094"/>
      <c r="F491" s="3094"/>
      <c r="G491" s="3094"/>
      <c r="H491" s="3094"/>
      <c r="I491" s="3094"/>
      <c r="J491" s="3094"/>
      <c r="K491" s="3560"/>
      <c r="L491" s="3560"/>
      <c r="M491" s="3560"/>
      <c r="N491" s="3094"/>
      <c r="O491" s="3094"/>
      <c r="P491" s="3094"/>
      <c r="Q491" s="3094"/>
      <c r="R491" s="3094"/>
      <c r="S491" s="3094"/>
      <c r="T491" s="3094"/>
      <c r="U491" s="3094"/>
      <c r="V491" s="3094"/>
      <c r="W491" s="3094"/>
      <c r="X491" s="3094"/>
      <c r="Y491" s="3094"/>
      <c r="Z491" s="3094"/>
      <c r="AA491" s="3094"/>
      <c r="AB491" s="3094"/>
      <c r="AC491" s="3094"/>
      <c r="AD491" s="3094"/>
      <c r="AE491" s="3094"/>
      <c r="AF491" s="3094"/>
      <c r="AG491" s="3094"/>
      <c r="AH491" s="3094"/>
      <c r="AI491" s="3094"/>
      <c r="AJ491" s="3094"/>
      <c r="AK491" s="3094"/>
      <c r="AL491" s="3094"/>
      <c r="AM491" s="3094"/>
      <c r="AN491" s="3094"/>
      <c r="AO491" s="3094"/>
      <c r="AP491" s="3094"/>
      <c r="AQ491" s="3094"/>
      <c r="AR491" s="3560"/>
      <c r="AS491" s="3560"/>
      <c r="AT491" s="3560"/>
      <c r="AU491" s="3094"/>
      <c r="AV491" s="3094"/>
      <c r="AW491" s="3094"/>
      <c r="AX491" s="3094"/>
      <c r="AY491" s="3094"/>
      <c r="AZ491" s="3094"/>
      <c r="BA491" s="3094"/>
      <c r="BB491" s="3094"/>
      <c r="BC491" s="3094"/>
      <c r="BD491" s="3094"/>
      <c r="BE491" s="3094"/>
      <c r="BF491" s="3094"/>
      <c r="BG491" s="3094"/>
      <c r="BH491" s="3094"/>
      <c r="BI491" s="3094"/>
      <c r="BJ491" s="3094"/>
      <c r="BK491" s="3094"/>
      <c r="BL491" s="3094"/>
      <c r="BM491" s="3094"/>
      <c r="BN491" s="3094"/>
    </row>
    <row r="492" spans="1:66" ht="11.25" customHeight="1">
      <c r="A492" s="3559"/>
      <c r="B492" s="3094"/>
      <c r="C492" s="3094"/>
      <c r="D492" s="3094"/>
      <c r="E492" s="3094"/>
      <c r="F492" s="3094"/>
      <c r="G492" s="3094"/>
      <c r="H492" s="3094"/>
      <c r="I492" s="3094"/>
      <c r="J492" s="3094"/>
      <c r="K492" s="3560"/>
      <c r="L492" s="3560"/>
      <c r="M492" s="3560"/>
      <c r="N492" s="3094"/>
      <c r="O492" s="3094"/>
      <c r="P492" s="3094"/>
      <c r="Q492" s="3094"/>
      <c r="R492" s="3094"/>
      <c r="S492" s="3094"/>
      <c r="T492" s="3094"/>
      <c r="U492" s="3094"/>
      <c r="V492" s="3094"/>
      <c r="W492" s="3094"/>
      <c r="X492" s="3094"/>
      <c r="Y492" s="3094"/>
      <c r="Z492" s="3094"/>
      <c r="AA492" s="3094"/>
      <c r="AB492" s="3094"/>
      <c r="AC492" s="3094"/>
      <c r="AD492" s="3094"/>
      <c r="AE492" s="3094"/>
      <c r="AF492" s="3094"/>
      <c r="AG492" s="3094"/>
      <c r="AH492" s="3094"/>
      <c r="AI492" s="3094"/>
      <c r="AJ492" s="3094"/>
      <c r="AK492" s="3094"/>
      <c r="AL492" s="3094"/>
      <c r="AM492" s="3094"/>
      <c r="AN492" s="3094"/>
      <c r="AO492" s="3094"/>
      <c r="AP492" s="3094"/>
      <c r="AQ492" s="3094"/>
      <c r="AR492" s="3560"/>
      <c r="AS492" s="3560"/>
      <c r="AT492" s="3560"/>
      <c r="AU492" s="3094"/>
      <c r="AV492" s="3094"/>
      <c r="AW492" s="3094"/>
      <c r="AX492" s="3094"/>
      <c r="AY492" s="3094"/>
      <c r="AZ492" s="3094"/>
      <c r="BA492" s="3094"/>
      <c r="BB492" s="3094"/>
      <c r="BC492" s="3094"/>
      <c r="BD492" s="3094"/>
      <c r="BE492" s="3094"/>
      <c r="BF492" s="3094"/>
      <c r="BG492" s="3094"/>
      <c r="BH492" s="3094"/>
      <c r="BI492" s="3094"/>
      <c r="BJ492" s="3094"/>
      <c r="BK492" s="3094"/>
      <c r="BL492" s="3094"/>
      <c r="BM492" s="3094"/>
      <c r="BN492" s="3094"/>
    </row>
    <row r="493" spans="1:66" ht="11.25" customHeight="1">
      <c r="A493" s="3559"/>
      <c r="B493" s="3094"/>
      <c r="C493" s="3094"/>
      <c r="D493" s="3094"/>
      <c r="E493" s="3094"/>
      <c r="F493" s="3094"/>
      <c r="G493" s="3094"/>
      <c r="H493" s="3094"/>
      <c r="I493" s="3094"/>
      <c r="J493" s="3094"/>
      <c r="K493" s="3560"/>
      <c r="L493" s="3560"/>
      <c r="M493" s="3560"/>
      <c r="N493" s="3094"/>
      <c r="O493" s="3094"/>
      <c r="P493" s="3094"/>
      <c r="Q493" s="3094"/>
      <c r="R493" s="3094"/>
      <c r="S493" s="3094"/>
      <c r="T493" s="3094"/>
      <c r="U493" s="3094"/>
      <c r="V493" s="3094"/>
      <c r="W493" s="3094"/>
      <c r="X493" s="3094"/>
      <c r="Y493" s="3094"/>
      <c r="Z493" s="3094"/>
      <c r="AA493" s="3094"/>
      <c r="AB493" s="3094"/>
      <c r="AC493" s="3094"/>
      <c r="AD493" s="3094"/>
      <c r="AE493" s="3094"/>
      <c r="AF493" s="3094"/>
      <c r="AG493" s="3094"/>
      <c r="AH493" s="3094"/>
      <c r="AI493" s="3094"/>
      <c r="AJ493" s="3094"/>
      <c r="AK493" s="3094"/>
      <c r="AL493" s="3094"/>
      <c r="AM493" s="3094"/>
      <c r="AN493" s="3094"/>
      <c r="AO493" s="3094"/>
      <c r="AP493" s="3094"/>
      <c r="AQ493" s="3094"/>
      <c r="AR493" s="3560"/>
      <c r="AS493" s="3560"/>
      <c r="AT493" s="3560"/>
      <c r="AU493" s="3094"/>
      <c r="AV493" s="3094"/>
      <c r="AW493" s="3094"/>
      <c r="AX493" s="3094"/>
      <c r="AY493" s="3094"/>
      <c r="AZ493" s="3094"/>
      <c r="BA493" s="3094"/>
      <c r="BB493" s="3094"/>
      <c r="BC493" s="3094"/>
      <c r="BD493" s="3094"/>
      <c r="BE493" s="3094"/>
      <c r="BF493" s="3094"/>
      <c r="BG493" s="3094"/>
      <c r="BH493" s="3094"/>
      <c r="BI493" s="3094"/>
      <c r="BJ493" s="3094"/>
      <c r="BK493" s="3094"/>
      <c r="BL493" s="3094"/>
      <c r="BM493" s="3094"/>
      <c r="BN493" s="3094"/>
    </row>
    <row r="494" spans="1:66" ht="11.25" customHeight="1">
      <c r="A494" s="3559"/>
      <c r="B494" s="3094"/>
      <c r="C494" s="3094"/>
      <c r="D494" s="3094"/>
      <c r="E494" s="3094"/>
      <c r="F494" s="3094"/>
      <c r="G494" s="3094"/>
      <c r="H494" s="3094"/>
      <c r="I494" s="3094"/>
      <c r="J494" s="3094"/>
      <c r="K494" s="3560"/>
      <c r="L494" s="3560"/>
      <c r="M494" s="3560"/>
      <c r="N494" s="3094"/>
      <c r="O494" s="3094"/>
      <c r="P494" s="3094"/>
      <c r="Q494" s="3094"/>
      <c r="R494" s="3094"/>
      <c r="S494" s="3094"/>
      <c r="T494" s="3094"/>
      <c r="U494" s="3094"/>
      <c r="V494" s="3094"/>
      <c r="W494" s="3094"/>
      <c r="X494" s="3094"/>
      <c r="Y494" s="3094"/>
      <c r="Z494" s="3094"/>
      <c r="AA494" s="3094"/>
      <c r="AB494" s="3094"/>
      <c r="AC494" s="3094"/>
      <c r="AD494" s="3094"/>
      <c r="AE494" s="3094"/>
      <c r="AF494" s="3094"/>
      <c r="AG494" s="3094"/>
      <c r="AH494" s="3094"/>
      <c r="AI494" s="3094"/>
      <c r="AJ494" s="3094"/>
      <c r="AK494" s="3094"/>
      <c r="AL494" s="3094"/>
      <c r="AM494" s="3094"/>
      <c r="AN494" s="3094"/>
      <c r="AO494" s="3094"/>
      <c r="AP494" s="3094"/>
      <c r="AQ494" s="3094"/>
      <c r="AR494" s="3560"/>
      <c r="AS494" s="3560"/>
      <c r="AT494" s="3560"/>
      <c r="AU494" s="3094"/>
      <c r="AV494" s="3094"/>
      <c r="AW494" s="3094"/>
      <c r="AX494" s="3094"/>
      <c r="AY494" s="3094"/>
      <c r="AZ494" s="3094"/>
      <c r="BA494" s="3094"/>
      <c r="BB494" s="3094"/>
      <c r="BC494" s="3094"/>
      <c r="BD494" s="3094"/>
      <c r="BE494" s="3094"/>
      <c r="BF494" s="3094"/>
      <c r="BG494" s="3094"/>
      <c r="BH494" s="3094"/>
      <c r="BI494" s="3094"/>
      <c r="BJ494" s="3094"/>
      <c r="BK494" s="3094"/>
      <c r="BL494" s="3094"/>
      <c r="BM494" s="3094"/>
      <c r="BN494" s="3094"/>
    </row>
    <row r="495" spans="1:66" ht="11.25" customHeight="1">
      <c r="A495" s="3559"/>
      <c r="B495" s="3094"/>
      <c r="C495" s="3094"/>
      <c r="D495" s="3094"/>
      <c r="E495" s="3094"/>
      <c r="F495" s="3094"/>
      <c r="G495" s="3094"/>
      <c r="H495" s="3094"/>
      <c r="I495" s="3094"/>
      <c r="J495" s="3094"/>
      <c r="K495" s="3560"/>
      <c r="L495" s="3560"/>
      <c r="M495" s="3560"/>
      <c r="N495" s="3094"/>
      <c r="O495" s="3094"/>
      <c r="P495" s="3094"/>
      <c r="Q495" s="3094"/>
      <c r="R495" s="3094"/>
      <c r="S495" s="3094"/>
      <c r="T495" s="3094"/>
      <c r="U495" s="3094"/>
      <c r="V495" s="3094"/>
      <c r="W495" s="3094"/>
      <c r="X495" s="3094"/>
      <c r="Y495" s="3094"/>
      <c r="Z495" s="3094"/>
      <c r="AA495" s="3094"/>
      <c r="AB495" s="3094"/>
      <c r="AC495" s="3094"/>
      <c r="AD495" s="3094"/>
      <c r="AE495" s="3094"/>
      <c r="AF495" s="3094"/>
      <c r="AG495" s="3094"/>
      <c r="AH495" s="3094"/>
      <c r="AI495" s="3094"/>
      <c r="AJ495" s="3094"/>
      <c r="AK495" s="3094"/>
      <c r="AL495" s="3094"/>
      <c r="AM495" s="3094"/>
      <c r="AN495" s="3094"/>
      <c r="AO495" s="3094"/>
      <c r="AP495" s="3094"/>
      <c r="AQ495" s="3094"/>
      <c r="AR495" s="3560"/>
      <c r="AS495" s="3560"/>
      <c r="AT495" s="3560"/>
      <c r="AU495" s="3094"/>
      <c r="AV495" s="3094"/>
      <c r="AW495" s="3094"/>
      <c r="AX495" s="3094"/>
      <c r="AY495" s="3094"/>
      <c r="AZ495" s="3094"/>
      <c r="BA495" s="3094"/>
      <c r="BB495" s="3094"/>
      <c r="BC495" s="3094"/>
      <c r="BD495" s="3094"/>
      <c r="BE495" s="3094"/>
      <c r="BF495" s="3094"/>
      <c r="BG495" s="3094"/>
      <c r="BH495" s="3094"/>
      <c r="BI495" s="3094"/>
      <c r="BJ495" s="3094"/>
      <c r="BK495" s="3094"/>
      <c r="BL495" s="3094"/>
      <c r="BM495" s="3094"/>
      <c r="BN495" s="3094"/>
    </row>
    <row r="496" spans="1:66" ht="11.25" customHeight="1">
      <c r="A496" s="3559"/>
      <c r="B496" s="3094"/>
      <c r="C496" s="3094"/>
      <c r="D496" s="3094"/>
      <c r="E496" s="3094"/>
      <c r="F496" s="3094"/>
      <c r="G496" s="3094"/>
      <c r="H496" s="3094"/>
      <c r="I496" s="3094"/>
      <c r="J496" s="3094"/>
      <c r="K496" s="3560"/>
      <c r="L496" s="3560"/>
      <c r="M496" s="3560"/>
      <c r="N496" s="3094"/>
      <c r="O496" s="3094"/>
      <c r="P496" s="3094"/>
      <c r="Q496" s="3094"/>
      <c r="R496" s="3094"/>
      <c r="S496" s="3094"/>
      <c r="T496" s="3094"/>
      <c r="U496" s="3094"/>
      <c r="V496" s="3094"/>
      <c r="W496" s="3094"/>
      <c r="X496" s="3094"/>
      <c r="Y496" s="3094"/>
      <c r="Z496" s="3094"/>
      <c r="AA496" s="3094"/>
      <c r="AB496" s="3094"/>
      <c r="AC496" s="3094"/>
      <c r="AD496" s="3094"/>
      <c r="AE496" s="3094"/>
      <c r="AF496" s="3094"/>
      <c r="AG496" s="3094"/>
      <c r="AH496" s="3094"/>
      <c r="AI496" s="3094"/>
      <c r="AJ496" s="3094"/>
      <c r="AK496" s="3094"/>
      <c r="AL496" s="3094"/>
      <c r="AM496" s="3094"/>
      <c r="AN496" s="3094"/>
      <c r="AO496" s="3094"/>
      <c r="AP496" s="3094"/>
      <c r="AQ496" s="3094"/>
      <c r="AR496" s="3560"/>
      <c r="AS496" s="3560"/>
      <c r="AT496" s="3560"/>
      <c r="AU496" s="3094"/>
      <c r="AV496" s="3094"/>
      <c r="AW496" s="3094"/>
      <c r="AX496" s="3094"/>
      <c r="AY496" s="3094"/>
      <c r="AZ496" s="3094"/>
      <c r="BA496" s="3094"/>
      <c r="BB496" s="3094"/>
      <c r="BC496" s="3094"/>
      <c r="BD496" s="3094"/>
      <c r="BE496" s="3094"/>
      <c r="BF496" s="3094"/>
      <c r="BG496" s="3094"/>
      <c r="BH496" s="3094"/>
      <c r="BI496" s="3094"/>
      <c r="BJ496" s="3094"/>
      <c r="BK496" s="3094"/>
      <c r="BL496" s="3094"/>
      <c r="BM496" s="3094"/>
      <c r="BN496" s="3094"/>
    </row>
    <row r="497" spans="1:66" ht="11.25" customHeight="1">
      <c r="A497" s="3559"/>
      <c r="B497" s="3094"/>
      <c r="C497" s="3094"/>
      <c r="D497" s="3094"/>
      <c r="E497" s="3094"/>
      <c r="F497" s="3094"/>
      <c r="G497" s="3094"/>
      <c r="H497" s="3094"/>
      <c r="I497" s="3094"/>
      <c r="J497" s="3094"/>
      <c r="K497" s="3560"/>
      <c r="L497" s="3560"/>
      <c r="M497" s="3560"/>
      <c r="N497" s="3094"/>
      <c r="O497" s="3094"/>
      <c r="P497" s="3094"/>
      <c r="Q497" s="3094"/>
      <c r="R497" s="3094"/>
      <c r="S497" s="3094"/>
      <c r="T497" s="3094"/>
      <c r="U497" s="3094"/>
      <c r="V497" s="3094"/>
      <c r="W497" s="3094"/>
      <c r="X497" s="3094"/>
      <c r="Y497" s="3094"/>
      <c r="Z497" s="3094"/>
      <c r="AA497" s="3094"/>
      <c r="AB497" s="3094"/>
      <c r="AC497" s="3094"/>
      <c r="AD497" s="3094"/>
      <c r="AE497" s="3094"/>
      <c r="AF497" s="3094"/>
      <c r="AG497" s="3094"/>
      <c r="AH497" s="3094"/>
      <c r="AI497" s="3094"/>
      <c r="AJ497" s="3094"/>
      <c r="AK497" s="3094"/>
      <c r="AL497" s="3094"/>
      <c r="AM497" s="3094"/>
      <c r="AN497" s="3094"/>
      <c r="AO497" s="3094"/>
      <c r="AP497" s="3094"/>
      <c r="AQ497" s="3094"/>
      <c r="AR497" s="3560"/>
      <c r="AS497" s="3560"/>
      <c r="AT497" s="3560"/>
      <c r="AU497" s="3094"/>
      <c r="AV497" s="3094"/>
      <c r="AW497" s="3094"/>
      <c r="AX497" s="3094"/>
      <c r="AY497" s="3094"/>
      <c r="AZ497" s="3094"/>
      <c r="BA497" s="3094"/>
      <c r="BB497" s="3094"/>
      <c r="BC497" s="3094"/>
      <c r="BD497" s="3094"/>
      <c r="BE497" s="3094"/>
      <c r="BF497" s="3094"/>
      <c r="BG497" s="3094"/>
      <c r="BH497" s="3094"/>
      <c r="BI497" s="3094"/>
      <c r="BJ497" s="3094"/>
      <c r="BK497" s="3094"/>
      <c r="BL497" s="3094"/>
      <c r="BM497" s="3094"/>
      <c r="BN497" s="3094"/>
    </row>
    <row r="498" spans="1:66" ht="11.25" customHeight="1">
      <c r="A498" s="3559"/>
      <c r="B498" s="3094"/>
      <c r="C498" s="3094"/>
      <c r="D498" s="3094"/>
      <c r="E498" s="3094"/>
      <c r="F498" s="3094"/>
      <c r="G498" s="3094"/>
      <c r="H498" s="3094"/>
      <c r="I498" s="3094"/>
      <c r="J498" s="3094"/>
      <c r="K498" s="3560"/>
      <c r="L498" s="3560"/>
      <c r="M498" s="3560"/>
      <c r="N498" s="3094"/>
      <c r="O498" s="3094"/>
      <c r="P498" s="3094"/>
      <c r="Q498" s="3094"/>
      <c r="R498" s="3094"/>
      <c r="S498" s="3094"/>
      <c r="T498" s="3094"/>
      <c r="U498" s="3094"/>
      <c r="V498" s="3094"/>
      <c r="W498" s="3094"/>
      <c r="X498" s="3094"/>
      <c r="Y498" s="3094"/>
      <c r="Z498" s="3094"/>
      <c r="AA498" s="3094"/>
      <c r="AB498" s="3094"/>
      <c r="AC498" s="3094"/>
      <c r="AD498" s="3094"/>
      <c r="AE498" s="3094"/>
      <c r="AF498" s="3094"/>
      <c r="AG498" s="3094"/>
      <c r="AH498" s="3094"/>
      <c r="AI498" s="3094"/>
      <c r="AJ498" s="3094"/>
      <c r="AK498" s="3094"/>
      <c r="AL498" s="3094"/>
      <c r="AM498" s="3094"/>
      <c r="AN498" s="3094"/>
      <c r="AO498" s="3094"/>
      <c r="AP498" s="3094"/>
      <c r="AQ498" s="3094"/>
      <c r="AR498" s="3560"/>
      <c r="AS498" s="3560"/>
      <c r="AT498" s="3560"/>
      <c r="AU498" s="3094"/>
      <c r="AV498" s="3094"/>
      <c r="AW498" s="3094"/>
      <c r="AX498" s="3094"/>
      <c r="AY498" s="3094"/>
      <c r="AZ498" s="3094"/>
      <c r="BA498" s="3094"/>
      <c r="BB498" s="3094"/>
      <c r="BC498" s="3094"/>
      <c r="BD498" s="3094"/>
      <c r="BE498" s="3094"/>
      <c r="BF498" s="3094"/>
      <c r="BG498" s="3094"/>
      <c r="BH498" s="3094"/>
      <c r="BI498" s="3094"/>
      <c r="BJ498" s="3094"/>
      <c r="BK498" s="3094"/>
      <c r="BL498" s="3094"/>
      <c r="BM498" s="3094"/>
      <c r="BN498" s="3094"/>
    </row>
    <row r="499" spans="1:66" ht="11.25" customHeight="1">
      <c r="A499" s="3559"/>
      <c r="B499" s="3094"/>
      <c r="C499" s="3094"/>
      <c r="D499" s="3094"/>
      <c r="E499" s="3094"/>
      <c r="F499" s="3094"/>
      <c r="G499" s="3094"/>
      <c r="H499" s="3094"/>
      <c r="I499" s="3094"/>
      <c r="J499" s="3094"/>
      <c r="K499" s="3560"/>
      <c r="L499" s="3560"/>
      <c r="M499" s="3560"/>
      <c r="N499" s="3094"/>
      <c r="O499" s="3094"/>
      <c r="P499" s="3094"/>
      <c r="Q499" s="3094"/>
      <c r="R499" s="3094"/>
      <c r="S499" s="3094"/>
      <c r="T499" s="3094"/>
      <c r="U499" s="3094"/>
      <c r="V499" s="3094"/>
      <c r="W499" s="3094"/>
      <c r="X499" s="3094"/>
      <c r="Y499" s="3094"/>
      <c r="Z499" s="3094"/>
      <c r="AA499" s="3094"/>
      <c r="AB499" s="3094"/>
      <c r="AC499" s="3094"/>
      <c r="AD499" s="3094"/>
      <c r="AE499" s="3094"/>
      <c r="AF499" s="3094"/>
      <c r="AG499" s="3094"/>
      <c r="AH499" s="3094"/>
      <c r="AI499" s="3094"/>
      <c r="AJ499" s="3094"/>
      <c r="AK499" s="3094"/>
      <c r="AL499" s="3094"/>
      <c r="AM499" s="3094"/>
      <c r="AN499" s="3094"/>
      <c r="AO499" s="3094"/>
      <c r="AP499" s="3094"/>
      <c r="AQ499" s="3094"/>
      <c r="AR499" s="3560"/>
      <c r="AS499" s="3560"/>
      <c r="AT499" s="3560"/>
      <c r="AU499" s="3094"/>
      <c r="AV499" s="3094"/>
      <c r="AW499" s="3094"/>
      <c r="AX499" s="3094"/>
      <c r="AY499" s="3094"/>
      <c r="AZ499" s="3094"/>
      <c r="BA499" s="3094"/>
      <c r="BB499" s="3094"/>
      <c r="BC499" s="3094"/>
      <c r="BD499" s="3094"/>
      <c r="BE499" s="3094"/>
      <c r="BF499" s="3094"/>
      <c r="BG499" s="3094"/>
      <c r="BH499" s="3094"/>
      <c r="BI499" s="3094"/>
      <c r="BJ499" s="3094"/>
      <c r="BK499" s="3094"/>
      <c r="BL499" s="3094"/>
      <c r="BM499" s="3094"/>
      <c r="BN499" s="3094"/>
    </row>
    <row r="500" spans="1:66" ht="11.25" customHeight="1">
      <c r="A500" s="3559"/>
      <c r="B500" s="3094"/>
      <c r="C500" s="3094"/>
      <c r="D500" s="3094"/>
      <c r="E500" s="3094"/>
      <c r="F500" s="3094"/>
      <c r="G500" s="3094"/>
      <c r="H500" s="3094"/>
      <c r="I500" s="3094"/>
      <c r="J500" s="3094"/>
      <c r="K500" s="3560"/>
      <c r="L500" s="3560"/>
      <c r="M500" s="3560"/>
      <c r="N500" s="3094"/>
      <c r="O500" s="3094"/>
      <c r="P500" s="3094"/>
      <c r="Q500" s="3094"/>
      <c r="R500" s="3094"/>
      <c r="S500" s="3094"/>
      <c r="T500" s="3094"/>
      <c r="U500" s="3094"/>
      <c r="V500" s="3094"/>
      <c r="W500" s="3094"/>
      <c r="X500" s="3094"/>
      <c r="Y500" s="3094"/>
      <c r="Z500" s="3094"/>
      <c r="AA500" s="3094"/>
      <c r="AB500" s="3094"/>
      <c r="AC500" s="3094"/>
      <c r="AD500" s="3094"/>
      <c r="AE500" s="3094"/>
      <c r="AF500" s="3094"/>
      <c r="AG500" s="3094"/>
      <c r="AH500" s="3094"/>
      <c r="AI500" s="3094"/>
      <c r="AJ500" s="3094"/>
      <c r="AK500" s="3094"/>
      <c r="AL500" s="3094"/>
      <c r="AM500" s="3094"/>
      <c r="AN500" s="3094"/>
      <c r="AO500" s="3094"/>
      <c r="AP500" s="3094"/>
      <c r="AQ500" s="3094"/>
      <c r="AR500" s="3560"/>
      <c r="AS500" s="3560"/>
      <c r="AT500" s="3560"/>
      <c r="AU500" s="3094"/>
      <c r="AV500" s="3094"/>
      <c r="AW500" s="3094"/>
      <c r="AX500" s="3094"/>
      <c r="AY500" s="3094"/>
      <c r="AZ500" s="3094"/>
      <c r="BA500" s="3094"/>
      <c r="BB500" s="3094"/>
      <c r="BC500" s="3094"/>
      <c r="BD500" s="3094"/>
      <c r="BE500" s="3094"/>
      <c r="BF500" s="3094"/>
      <c r="BG500" s="3094"/>
      <c r="BH500" s="3094"/>
      <c r="BI500" s="3094"/>
      <c r="BJ500" s="3094"/>
      <c r="BK500" s="3094"/>
      <c r="BL500" s="3094"/>
      <c r="BM500" s="3094"/>
      <c r="BN500" s="3094"/>
    </row>
    <row r="501" spans="1:66" ht="11.25" customHeight="1">
      <c r="A501" s="3559"/>
      <c r="B501" s="3094"/>
      <c r="C501" s="3094"/>
      <c r="D501" s="3094"/>
      <c r="E501" s="3094"/>
      <c r="F501" s="3094"/>
      <c r="G501" s="3094"/>
      <c r="H501" s="3094"/>
      <c r="I501" s="3094"/>
      <c r="J501" s="3094"/>
      <c r="K501" s="3560"/>
      <c r="L501" s="3560"/>
      <c r="M501" s="3560"/>
      <c r="N501" s="3094"/>
      <c r="O501" s="3094"/>
      <c r="P501" s="3094"/>
      <c r="Q501" s="3094"/>
      <c r="R501" s="3094"/>
      <c r="S501" s="3094"/>
      <c r="T501" s="3094"/>
      <c r="U501" s="3094"/>
      <c r="V501" s="3094"/>
      <c r="W501" s="3094"/>
      <c r="X501" s="3094"/>
      <c r="Y501" s="3094"/>
      <c r="Z501" s="3094"/>
      <c r="AA501" s="3094"/>
      <c r="AB501" s="3094"/>
      <c r="AC501" s="3094"/>
      <c r="AD501" s="3094"/>
      <c r="AE501" s="3094"/>
      <c r="AF501" s="3094"/>
      <c r="AG501" s="3094"/>
      <c r="AH501" s="3094"/>
      <c r="AI501" s="3094"/>
      <c r="AJ501" s="3094"/>
      <c r="AK501" s="3094"/>
      <c r="AL501" s="3094"/>
      <c r="AM501" s="3094"/>
      <c r="AN501" s="3094"/>
      <c r="AO501" s="3094"/>
      <c r="AP501" s="3094"/>
      <c r="AQ501" s="3094"/>
      <c r="AR501" s="3560"/>
      <c r="AS501" s="3560"/>
      <c r="AT501" s="3560"/>
      <c r="AU501" s="3094"/>
      <c r="AV501" s="3094"/>
      <c r="AW501" s="3094"/>
      <c r="AX501" s="3094"/>
      <c r="AY501" s="3094"/>
      <c r="AZ501" s="3094"/>
      <c r="BA501" s="3094"/>
      <c r="BB501" s="3094"/>
      <c r="BC501" s="3094"/>
      <c r="BD501" s="3094"/>
      <c r="BE501" s="3094"/>
      <c r="BF501" s="3094"/>
      <c r="BG501" s="3094"/>
      <c r="BH501" s="3094"/>
      <c r="BI501" s="3094"/>
      <c r="BJ501" s="3094"/>
      <c r="BK501" s="3094"/>
      <c r="BL501" s="3094"/>
      <c r="BM501" s="3094"/>
      <c r="BN501" s="3094"/>
    </row>
    <row r="502" spans="1:66" ht="11.25" customHeight="1">
      <c r="A502" s="3559"/>
      <c r="B502" s="3094"/>
      <c r="C502" s="3094"/>
      <c r="D502" s="3094"/>
      <c r="E502" s="3094"/>
      <c r="F502" s="3094"/>
      <c r="G502" s="3094"/>
      <c r="H502" s="3094"/>
      <c r="I502" s="3094"/>
      <c r="J502" s="3094"/>
      <c r="K502" s="3560"/>
      <c r="L502" s="3560"/>
      <c r="M502" s="3560"/>
      <c r="N502" s="3094"/>
      <c r="O502" s="3094"/>
      <c r="P502" s="3094"/>
      <c r="Q502" s="3094"/>
      <c r="R502" s="3094"/>
      <c r="S502" s="3094"/>
      <c r="T502" s="3094"/>
      <c r="U502" s="3094"/>
      <c r="V502" s="3094"/>
      <c r="W502" s="3094"/>
      <c r="X502" s="3094"/>
      <c r="Y502" s="3094"/>
      <c r="Z502" s="3094"/>
      <c r="AA502" s="3094"/>
      <c r="AB502" s="3094"/>
      <c r="AC502" s="3094"/>
      <c r="AD502" s="3094"/>
      <c r="AE502" s="3094"/>
      <c r="AF502" s="3094"/>
      <c r="AG502" s="3094"/>
      <c r="AH502" s="3094"/>
      <c r="AI502" s="3094"/>
      <c r="AJ502" s="3094"/>
      <c r="AK502" s="3094"/>
      <c r="AL502" s="3094"/>
      <c r="AM502" s="3094"/>
      <c r="AN502" s="3094"/>
      <c r="AO502" s="3094"/>
      <c r="AP502" s="3094"/>
      <c r="AQ502" s="3094"/>
      <c r="AR502" s="3560"/>
      <c r="AS502" s="3560"/>
      <c r="AT502" s="3560"/>
      <c r="AU502" s="3094"/>
      <c r="AV502" s="3094"/>
      <c r="AW502" s="3094"/>
      <c r="AX502" s="3094"/>
      <c r="AY502" s="3094"/>
      <c r="AZ502" s="3094"/>
      <c r="BA502" s="3094"/>
      <c r="BB502" s="3094"/>
      <c r="BC502" s="3094"/>
      <c r="BD502" s="3094"/>
      <c r="BE502" s="3094"/>
      <c r="BF502" s="3094"/>
      <c r="BG502" s="3094"/>
      <c r="BH502" s="3094"/>
      <c r="BI502" s="3094"/>
      <c r="BJ502" s="3094"/>
      <c r="BK502" s="3094"/>
      <c r="BL502" s="3094"/>
      <c r="BM502" s="3094"/>
      <c r="BN502" s="3094"/>
    </row>
    <row r="503" spans="1:66" ht="11.25" customHeight="1">
      <c r="A503" s="3559"/>
      <c r="B503" s="3094"/>
      <c r="C503" s="3094"/>
      <c r="D503" s="3094"/>
      <c r="E503" s="3094"/>
      <c r="F503" s="3094"/>
      <c r="G503" s="3094"/>
      <c r="H503" s="3094"/>
      <c r="I503" s="3094"/>
      <c r="J503" s="3094"/>
      <c r="K503" s="3560"/>
      <c r="L503" s="3560"/>
      <c r="M503" s="3560"/>
      <c r="N503" s="3094"/>
      <c r="O503" s="3094"/>
      <c r="P503" s="3094"/>
      <c r="Q503" s="3094"/>
      <c r="R503" s="3094"/>
      <c r="S503" s="3094"/>
      <c r="T503" s="3094"/>
      <c r="U503" s="3094"/>
      <c r="V503" s="3094"/>
      <c r="W503" s="3094"/>
      <c r="X503" s="3094"/>
      <c r="Y503" s="3094"/>
      <c r="Z503" s="3094"/>
      <c r="AA503" s="3094"/>
      <c r="AB503" s="3094"/>
      <c r="AC503" s="3094"/>
      <c r="AD503" s="3094"/>
      <c r="AE503" s="3094"/>
      <c r="AF503" s="3094"/>
      <c r="AG503" s="3094"/>
      <c r="AH503" s="3094"/>
      <c r="AI503" s="3094"/>
      <c r="AJ503" s="3094"/>
      <c r="AK503" s="3094"/>
      <c r="AL503" s="3094"/>
      <c r="AM503" s="3094"/>
      <c r="AN503" s="3094"/>
      <c r="AO503" s="3094"/>
      <c r="AP503" s="3094"/>
      <c r="AQ503" s="3094"/>
      <c r="AR503" s="3560"/>
      <c r="AS503" s="3560"/>
      <c r="AT503" s="3560"/>
      <c r="AU503" s="3094"/>
      <c r="AV503" s="3094"/>
      <c r="AW503" s="3094"/>
      <c r="AX503" s="3094"/>
      <c r="AY503" s="3094"/>
      <c r="AZ503" s="3094"/>
      <c r="BA503" s="3094"/>
      <c r="BB503" s="3094"/>
      <c r="BC503" s="3094"/>
      <c r="BD503" s="3094"/>
      <c r="BE503" s="3094"/>
      <c r="BF503" s="3094"/>
      <c r="BG503" s="3094"/>
      <c r="BH503" s="3094"/>
      <c r="BI503" s="3094"/>
      <c r="BJ503" s="3094"/>
      <c r="BK503" s="3094"/>
      <c r="BL503" s="3094"/>
      <c r="BM503" s="3094"/>
      <c r="BN503" s="3094"/>
    </row>
    <row r="504" spans="1:66" ht="11.25" customHeight="1">
      <c r="A504" s="3559"/>
      <c r="B504" s="3094"/>
      <c r="C504" s="3094"/>
      <c r="D504" s="3094"/>
      <c r="E504" s="3094"/>
      <c r="F504" s="3094"/>
      <c r="G504" s="3094"/>
      <c r="H504" s="3094"/>
      <c r="I504" s="3094"/>
      <c r="J504" s="3094"/>
      <c r="K504" s="3560"/>
      <c r="L504" s="3560"/>
      <c r="M504" s="3560"/>
      <c r="N504" s="3094"/>
      <c r="O504" s="3094"/>
      <c r="P504" s="3094"/>
      <c r="Q504" s="3094"/>
      <c r="R504" s="3094"/>
      <c r="S504" s="3094"/>
      <c r="T504" s="3094"/>
      <c r="U504" s="3094"/>
      <c r="V504" s="3094"/>
      <c r="W504" s="3094"/>
      <c r="X504" s="3094"/>
      <c r="Y504" s="3094"/>
      <c r="Z504" s="3094"/>
      <c r="AA504" s="3094"/>
      <c r="AB504" s="3094"/>
      <c r="AC504" s="3094"/>
      <c r="AD504" s="3094"/>
      <c r="AE504" s="3094"/>
      <c r="AF504" s="3094"/>
      <c r="AG504" s="3094"/>
      <c r="AH504" s="3094"/>
      <c r="AI504" s="3094"/>
      <c r="AJ504" s="3094"/>
      <c r="AK504" s="3094"/>
      <c r="AL504" s="3094"/>
      <c r="AM504" s="3094"/>
      <c r="AN504" s="3094"/>
      <c r="AO504" s="3094"/>
      <c r="AP504" s="3094"/>
      <c r="AQ504" s="3094"/>
      <c r="AR504" s="3560"/>
      <c r="AS504" s="3560"/>
      <c r="AT504" s="3560"/>
      <c r="AU504" s="3094"/>
      <c r="AV504" s="3094"/>
      <c r="AW504" s="3094"/>
      <c r="AX504" s="3094"/>
      <c r="AY504" s="3094"/>
      <c r="AZ504" s="3094"/>
      <c r="BA504" s="3094"/>
      <c r="BB504" s="3094"/>
      <c r="BC504" s="3094"/>
      <c r="BD504" s="3094"/>
      <c r="BE504" s="3094"/>
      <c r="BF504" s="3094"/>
      <c r="BG504" s="3094"/>
      <c r="BH504" s="3094"/>
      <c r="BI504" s="3094"/>
      <c r="BJ504" s="3094"/>
      <c r="BK504" s="3094"/>
      <c r="BL504" s="3094"/>
      <c r="BM504" s="3094"/>
      <c r="BN504" s="3094"/>
    </row>
    <row r="505" spans="1:66" ht="11.25" customHeight="1">
      <c r="A505" s="3559"/>
      <c r="B505" s="3094"/>
      <c r="C505" s="3094"/>
      <c r="D505" s="3094"/>
      <c r="E505" s="3094"/>
      <c r="F505" s="3094"/>
      <c r="G505" s="3094"/>
      <c r="H505" s="3094"/>
      <c r="I505" s="3094"/>
      <c r="J505" s="3094"/>
      <c r="K505" s="3560"/>
      <c r="L505" s="3560"/>
      <c r="M505" s="3560"/>
      <c r="N505" s="3094"/>
      <c r="O505" s="3094"/>
      <c r="P505" s="3094"/>
      <c r="Q505" s="3094"/>
      <c r="R505" s="3094"/>
      <c r="S505" s="3094"/>
      <c r="T505" s="3094"/>
      <c r="U505" s="3094"/>
      <c r="V505" s="3094"/>
      <c r="W505" s="3094"/>
      <c r="X505" s="3094"/>
      <c r="Y505" s="3094"/>
      <c r="Z505" s="3094"/>
      <c r="AA505" s="3094"/>
      <c r="AB505" s="3094"/>
      <c r="AC505" s="3094"/>
      <c r="AD505" s="3094"/>
      <c r="AE505" s="3094"/>
      <c r="AF505" s="3094"/>
      <c r="AG505" s="3094"/>
      <c r="AH505" s="3094"/>
      <c r="AI505" s="3094"/>
      <c r="AJ505" s="3094"/>
      <c r="AK505" s="3094"/>
      <c r="AL505" s="3094"/>
      <c r="AM505" s="3094"/>
      <c r="AN505" s="3094"/>
      <c r="AO505" s="3094"/>
      <c r="AP505" s="3094"/>
      <c r="AQ505" s="3094"/>
      <c r="AR505" s="3560"/>
      <c r="AS505" s="3560"/>
      <c r="AT505" s="3560"/>
      <c r="AU505" s="3094"/>
      <c r="AV505" s="3094"/>
      <c r="AW505" s="3094"/>
      <c r="AX505" s="3094"/>
      <c r="AY505" s="3094"/>
      <c r="AZ505" s="3094"/>
      <c r="BA505" s="3094"/>
      <c r="BB505" s="3094"/>
      <c r="BC505" s="3094"/>
      <c r="BD505" s="3094"/>
      <c r="BE505" s="3094"/>
      <c r="BF505" s="3094"/>
      <c r="BG505" s="3094"/>
      <c r="BH505" s="3094"/>
      <c r="BI505" s="3094"/>
      <c r="BJ505" s="3094"/>
      <c r="BK505" s="3094"/>
      <c r="BL505" s="3094"/>
      <c r="BM505" s="3094"/>
      <c r="BN505" s="3094"/>
    </row>
    <row r="506" spans="1:66" ht="11.25" customHeight="1">
      <c r="A506" s="3559"/>
      <c r="B506" s="3094"/>
      <c r="C506" s="3094"/>
      <c r="D506" s="3094"/>
      <c r="E506" s="3094"/>
      <c r="F506" s="3094"/>
      <c r="G506" s="3094"/>
      <c r="H506" s="3094"/>
      <c r="I506" s="3094"/>
      <c r="J506" s="3094"/>
      <c r="K506" s="3560"/>
      <c r="L506" s="3560"/>
      <c r="M506" s="3560"/>
      <c r="N506" s="3094"/>
      <c r="O506" s="3094"/>
      <c r="P506" s="3094"/>
      <c r="Q506" s="3094"/>
      <c r="R506" s="3094"/>
      <c r="S506" s="3094"/>
      <c r="T506" s="3094"/>
      <c r="U506" s="3094"/>
      <c r="V506" s="3094"/>
      <c r="W506" s="3094"/>
      <c r="X506" s="3094"/>
      <c r="Y506" s="3094"/>
      <c r="Z506" s="3094"/>
      <c r="AA506" s="3094"/>
      <c r="AB506" s="3094"/>
      <c r="AC506" s="3094"/>
      <c r="AD506" s="3094"/>
      <c r="AE506" s="3094"/>
      <c r="AF506" s="3094"/>
      <c r="AG506" s="3094"/>
      <c r="AH506" s="3094"/>
      <c r="AI506" s="3094"/>
      <c r="AJ506" s="3094"/>
      <c r="AK506" s="3094"/>
      <c r="AL506" s="3094"/>
      <c r="AM506" s="3094"/>
      <c r="AN506" s="3094"/>
      <c r="AO506" s="3094"/>
      <c r="AP506" s="3094"/>
      <c r="AQ506" s="3094"/>
      <c r="AR506" s="3560"/>
      <c r="AS506" s="3560"/>
      <c r="AT506" s="3560"/>
      <c r="AU506" s="3094"/>
      <c r="AV506" s="3094"/>
      <c r="AW506" s="3094"/>
      <c r="AX506" s="3094"/>
      <c r="AY506" s="3094"/>
      <c r="AZ506" s="3094"/>
      <c r="BA506" s="3094"/>
      <c r="BB506" s="3094"/>
      <c r="BC506" s="3094"/>
      <c r="BD506" s="3094"/>
      <c r="BE506" s="3094"/>
      <c r="BF506" s="3094"/>
      <c r="BG506" s="3094"/>
      <c r="BH506" s="3094"/>
      <c r="BI506" s="3094"/>
      <c r="BJ506" s="3094"/>
      <c r="BK506" s="3094"/>
      <c r="BL506" s="3094"/>
      <c r="BM506" s="3094"/>
      <c r="BN506" s="3094"/>
    </row>
    <row r="507" spans="1:66" ht="11.25" customHeight="1">
      <c r="A507" s="3559"/>
      <c r="B507" s="3094"/>
      <c r="C507" s="3094"/>
      <c r="D507" s="3094"/>
      <c r="E507" s="3094"/>
      <c r="F507" s="3094"/>
      <c r="G507" s="3094"/>
      <c r="H507" s="3094"/>
      <c r="I507" s="3094"/>
      <c r="J507" s="3094"/>
      <c r="K507" s="3560"/>
      <c r="L507" s="3560"/>
      <c r="M507" s="3560"/>
      <c r="N507" s="3094"/>
      <c r="O507" s="3094"/>
      <c r="P507" s="3094"/>
      <c r="Q507" s="3094"/>
      <c r="R507" s="3094"/>
      <c r="S507" s="3094"/>
      <c r="T507" s="3094"/>
      <c r="U507" s="3094"/>
      <c r="V507" s="3094"/>
      <c r="W507" s="3094"/>
      <c r="X507" s="3094"/>
      <c r="Y507" s="3094"/>
      <c r="Z507" s="3094"/>
      <c r="AA507" s="3094"/>
      <c r="AB507" s="3094"/>
      <c r="AC507" s="3094"/>
      <c r="AD507" s="3094"/>
      <c r="AE507" s="3094"/>
      <c r="AF507" s="3094"/>
      <c r="AG507" s="3094"/>
      <c r="AH507" s="3094"/>
      <c r="AI507" s="3094"/>
      <c r="AJ507" s="3094"/>
      <c r="AK507" s="3094"/>
      <c r="AL507" s="3094"/>
      <c r="AM507" s="3094"/>
      <c r="AN507" s="3094"/>
      <c r="AO507" s="3094"/>
      <c r="AP507" s="3094"/>
      <c r="AQ507" s="3094"/>
      <c r="AR507" s="3560"/>
      <c r="AS507" s="3560"/>
      <c r="AT507" s="3560"/>
      <c r="AU507" s="3094"/>
      <c r="AV507" s="3094"/>
      <c r="AW507" s="3094"/>
      <c r="AX507" s="3094"/>
      <c r="AY507" s="3094"/>
      <c r="AZ507" s="3094"/>
      <c r="BA507" s="3094"/>
      <c r="BB507" s="3094"/>
      <c r="BC507" s="3094"/>
      <c r="BD507" s="3094"/>
      <c r="BE507" s="3094"/>
      <c r="BF507" s="3094"/>
      <c r="BG507" s="3094"/>
      <c r="BH507" s="3094"/>
      <c r="BI507" s="3094"/>
      <c r="BJ507" s="3094"/>
      <c r="BK507" s="3094"/>
      <c r="BL507" s="3094"/>
      <c r="BM507" s="3094"/>
      <c r="BN507" s="3094"/>
    </row>
    <row r="508" spans="1:66" ht="11.25" customHeight="1">
      <c r="A508" s="3559"/>
      <c r="B508" s="3094"/>
      <c r="C508" s="3094"/>
      <c r="D508" s="3094"/>
      <c r="E508" s="3094"/>
      <c r="F508" s="3094"/>
      <c r="G508" s="3094"/>
      <c r="H508" s="3094"/>
      <c r="I508" s="3094"/>
      <c r="J508" s="3094"/>
      <c r="K508" s="3560"/>
      <c r="L508" s="3560"/>
      <c r="M508" s="3560"/>
      <c r="N508" s="3094"/>
      <c r="O508" s="3094"/>
      <c r="P508" s="3094"/>
      <c r="Q508" s="3094"/>
      <c r="R508" s="3094"/>
      <c r="S508" s="3094"/>
      <c r="T508" s="3094"/>
      <c r="U508" s="3094"/>
      <c r="V508" s="3094"/>
      <c r="W508" s="3094"/>
      <c r="X508" s="3094"/>
      <c r="Y508" s="3094"/>
      <c r="Z508" s="3094"/>
      <c r="AA508" s="3094"/>
      <c r="AB508" s="3094"/>
      <c r="AC508" s="3094"/>
      <c r="AD508" s="3094"/>
      <c r="AE508" s="3094"/>
      <c r="AF508" s="3094"/>
      <c r="AG508" s="3094"/>
      <c r="AH508" s="3094"/>
      <c r="AI508" s="3094"/>
      <c r="AJ508" s="3094"/>
      <c r="AK508" s="3094"/>
      <c r="AL508" s="3094"/>
      <c r="AM508" s="3094"/>
      <c r="AN508" s="3094"/>
      <c r="AO508" s="3094"/>
      <c r="AP508" s="3094"/>
      <c r="AQ508" s="3094"/>
      <c r="AR508" s="3560"/>
      <c r="AS508" s="3560"/>
      <c r="AT508" s="3560"/>
      <c r="AU508" s="3094"/>
      <c r="AV508" s="3094"/>
      <c r="AW508" s="3094"/>
      <c r="AX508" s="3094"/>
      <c r="AY508" s="3094"/>
      <c r="AZ508" s="3094"/>
      <c r="BA508" s="3094"/>
      <c r="BB508" s="3094"/>
      <c r="BC508" s="3094"/>
      <c r="BD508" s="3094"/>
      <c r="BE508" s="3094"/>
      <c r="BF508" s="3094"/>
      <c r="BG508" s="3094"/>
      <c r="BH508" s="3094"/>
      <c r="BI508" s="3094"/>
      <c r="BJ508" s="3094"/>
      <c r="BK508" s="3094"/>
      <c r="BL508" s="3094"/>
      <c r="BM508" s="3094"/>
      <c r="BN508" s="3094"/>
    </row>
    <row r="509" spans="1:66" ht="11.25" customHeight="1">
      <c r="A509" s="3559"/>
      <c r="B509" s="3094"/>
      <c r="C509" s="3094"/>
      <c r="D509" s="3094"/>
      <c r="E509" s="3094"/>
      <c r="F509" s="3094"/>
      <c r="G509" s="3094"/>
      <c r="H509" s="3094"/>
      <c r="I509" s="3094"/>
      <c r="J509" s="3094"/>
      <c r="K509" s="3560"/>
      <c r="L509" s="3560"/>
      <c r="M509" s="3560"/>
      <c r="N509" s="3094"/>
      <c r="O509" s="3094"/>
      <c r="P509" s="3094"/>
      <c r="Q509" s="3094"/>
      <c r="R509" s="3094"/>
      <c r="S509" s="3094"/>
      <c r="T509" s="3094"/>
      <c r="U509" s="3094"/>
      <c r="V509" s="3094"/>
      <c r="W509" s="3094"/>
      <c r="X509" s="3094"/>
      <c r="Y509" s="3094"/>
      <c r="Z509" s="3094"/>
      <c r="AA509" s="3094"/>
      <c r="AB509" s="3094"/>
      <c r="AC509" s="3094"/>
      <c r="AD509" s="3094"/>
      <c r="AE509" s="3094"/>
      <c r="AF509" s="3094"/>
      <c r="AG509" s="3094"/>
      <c r="AH509" s="3094"/>
      <c r="AI509" s="3094"/>
      <c r="AJ509" s="3094"/>
      <c r="AK509" s="3094"/>
      <c r="AL509" s="3094"/>
      <c r="AM509" s="3094"/>
      <c r="AN509" s="3094"/>
      <c r="AO509" s="3094"/>
      <c r="AP509" s="3094"/>
      <c r="AQ509" s="3094"/>
      <c r="AR509" s="3560"/>
      <c r="AS509" s="3560"/>
      <c r="AT509" s="3560"/>
      <c r="AU509" s="3094"/>
      <c r="AV509" s="3094"/>
      <c r="AW509" s="3094"/>
      <c r="AX509" s="3094"/>
      <c r="AY509" s="3094"/>
      <c r="AZ509" s="3094"/>
      <c r="BA509" s="3094"/>
      <c r="BB509" s="3094"/>
      <c r="BC509" s="3094"/>
      <c r="BD509" s="3094"/>
      <c r="BE509" s="3094"/>
      <c r="BF509" s="3094"/>
      <c r="BG509" s="3094"/>
      <c r="BH509" s="3094"/>
      <c r="BI509" s="3094"/>
      <c r="BJ509" s="3094"/>
      <c r="BK509" s="3094"/>
      <c r="BL509" s="3094"/>
      <c r="BM509" s="3094"/>
      <c r="BN509" s="3094"/>
    </row>
    <row r="510" spans="1:66" ht="11.25" customHeight="1">
      <c r="A510" s="3559"/>
      <c r="B510" s="3094"/>
      <c r="C510" s="3094"/>
      <c r="D510" s="3094"/>
      <c r="E510" s="3094"/>
      <c r="F510" s="3094"/>
      <c r="G510" s="3094"/>
      <c r="H510" s="3094"/>
      <c r="I510" s="3094"/>
      <c r="J510" s="3094"/>
      <c r="K510" s="3560"/>
      <c r="L510" s="3560"/>
      <c r="M510" s="3560"/>
      <c r="N510" s="3094"/>
      <c r="O510" s="3094"/>
      <c r="P510" s="3094"/>
      <c r="Q510" s="3094"/>
      <c r="R510" s="3094"/>
      <c r="S510" s="3094"/>
      <c r="T510" s="3094"/>
      <c r="U510" s="3094"/>
      <c r="V510" s="3094"/>
      <c r="W510" s="3094"/>
      <c r="X510" s="3094"/>
      <c r="Y510" s="3094"/>
      <c r="Z510" s="3094"/>
      <c r="AA510" s="3094"/>
      <c r="AB510" s="3094"/>
      <c r="AC510" s="3094"/>
      <c r="AD510" s="3094"/>
      <c r="AE510" s="3094"/>
      <c r="AF510" s="3094"/>
      <c r="AG510" s="3094"/>
      <c r="AH510" s="3094"/>
      <c r="AI510" s="3094"/>
      <c r="AJ510" s="3094"/>
      <c r="AK510" s="3094"/>
      <c r="AL510" s="3094"/>
      <c r="AM510" s="3094"/>
      <c r="AN510" s="3094"/>
      <c r="AO510" s="3094"/>
      <c r="AP510" s="3094"/>
      <c r="AQ510" s="3094"/>
      <c r="AR510" s="3560"/>
      <c r="AS510" s="3560"/>
      <c r="AT510" s="3560"/>
      <c r="AU510" s="3094"/>
      <c r="AV510" s="3094"/>
      <c r="AW510" s="3094"/>
      <c r="AX510" s="3094"/>
      <c r="AY510" s="3094"/>
      <c r="AZ510" s="3094"/>
      <c r="BA510" s="3094"/>
      <c r="BB510" s="3094"/>
      <c r="BC510" s="3094"/>
      <c r="BD510" s="3094"/>
      <c r="BE510" s="3094"/>
      <c r="BF510" s="3094"/>
      <c r="BG510" s="3094"/>
      <c r="BH510" s="3094"/>
      <c r="BI510" s="3094"/>
      <c r="BJ510" s="3094"/>
      <c r="BK510" s="3094"/>
      <c r="BL510" s="3094"/>
      <c r="BM510" s="3094"/>
      <c r="BN510" s="3094"/>
    </row>
    <row r="511" spans="1:66" ht="11.25" customHeight="1">
      <c r="A511" s="3559"/>
      <c r="B511" s="3094"/>
      <c r="C511" s="3094"/>
      <c r="D511" s="3094"/>
      <c r="E511" s="3094"/>
      <c r="F511" s="3094"/>
      <c r="G511" s="3094"/>
      <c r="H511" s="3094"/>
      <c r="I511" s="3094"/>
      <c r="J511" s="3094"/>
      <c r="K511" s="3560"/>
      <c r="L511" s="3560"/>
      <c r="M511" s="3560"/>
      <c r="N511" s="3094"/>
      <c r="O511" s="3094"/>
      <c r="P511" s="3094"/>
      <c r="Q511" s="3094"/>
      <c r="R511" s="3094"/>
      <c r="S511" s="3094"/>
      <c r="T511" s="3094"/>
      <c r="U511" s="3094"/>
      <c r="V511" s="3094"/>
      <c r="W511" s="3094"/>
      <c r="X511" s="3094"/>
      <c r="Y511" s="3094"/>
      <c r="Z511" s="3094"/>
      <c r="AA511" s="3094"/>
      <c r="AB511" s="3094"/>
      <c r="AC511" s="3094"/>
      <c r="AD511" s="3094"/>
      <c r="AE511" s="3094"/>
      <c r="AF511" s="3094"/>
      <c r="AG511" s="3094"/>
      <c r="AH511" s="3094"/>
      <c r="AI511" s="3094"/>
      <c r="AJ511" s="3094"/>
      <c r="AK511" s="3094"/>
      <c r="AL511" s="3094"/>
      <c r="AM511" s="3094"/>
      <c r="AN511" s="3094"/>
      <c r="AO511" s="3094"/>
      <c r="AP511" s="3094"/>
      <c r="AQ511" s="3094"/>
      <c r="AR511" s="3560"/>
      <c r="AS511" s="3560"/>
      <c r="AT511" s="3560"/>
      <c r="AU511" s="3094"/>
      <c r="AV511" s="3094"/>
      <c r="AW511" s="3094"/>
      <c r="AX511" s="3094"/>
      <c r="AY511" s="3094"/>
      <c r="AZ511" s="3094"/>
      <c r="BA511" s="3094"/>
      <c r="BB511" s="3094"/>
      <c r="BC511" s="3094"/>
      <c r="BD511" s="3094"/>
      <c r="BE511" s="3094"/>
      <c r="BF511" s="3094"/>
      <c r="BG511" s="3094"/>
      <c r="BH511" s="3094"/>
      <c r="BI511" s="3094"/>
      <c r="BJ511" s="3094"/>
      <c r="BK511" s="3094"/>
      <c r="BL511" s="3094"/>
      <c r="BM511" s="3094"/>
      <c r="BN511" s="3094"/>
    </row>
    <row r="512" spans="1:66" ht="11.25" customHeight="1">
      <c r="A512" s="3559"/>
      <c r="B512" s="3094"/>
      <c r="C512" s="3094"/>
      <c r="D512" s="3094"/>
      <c r="E512" s="3094"/>
      <c r="F512" s="3094"/>
      <c r="G512" s="3094"/>
      <c r="H512" s="3094"/>
      <c r="I512" s="3094"/>
      <c r="J512" s="3094"/>
      <c r="K512" s="3560"/>
      <c r="L512" s="3560"/>
      <c r="M512" s="3560"/>
      <c r="N512" s="3094"/>
      <c r="O512" s="3094"/>
      <c r="P512" s="3094"/>
      <c r="Q512" s="3094"/>
      <c r="R512" s="3094"/>
      <c r="S512" s="3094"/>
      <c r="T512" s="3094"/>
      <c r="U512" s="3094"/>
      <c r="V512" s="3094"/>
      <c r="W512" s="3094"/>
      <c r="X512" s="3094"/>
      <c r="Y512" s="3094"/>
      <c r="Z512" s="3094"/>
      <c r="AA512" s="3094"/>
      <c r="AB512" s="3094"/>
      <c r="AC512" s="3094"/>
      <c r="AD512" s="3094"/>
      <c r="AE512" s="3094"/>
      <c r="AF512" s="3094"/>
      <c r="AG512" s="3094"/>
      <c r="AH512" s="3094"/>
      <c r="AI512" s="3094"/>
      <c r="AJ512" s="3094"/>
      <c r="AK512" s="3094"/>
      <c r="AL512" s="3094"/>
      <c r="AM512" s="3094"/>
      <c r="AN512" s="3094"/>
      <c r="AO512" s="3094"/>
      <c r="AP512" s="3094"/>
      <c r="AQ512" s="3094"/>
      <c r="AR512" s="3560"/>
      <c r="AS512" s="3560"/>
      <c r="AT512" s="3560"/>
      <c r="AU512" s="3094"/>
      <c r="AV512" s="3094"/>
      <c r="AW512" s="3094"/>
      <c r="AX512" s="3094"/>
      <c r="AY512" s="3094"/>
      <c r="AZ512" s="3094"/>
      <c r="BA512" s="3094"/>
      <c r="BB512" s="3094"/>
      <c r="BC512" s="3094"/>
      <c r="BD512" s="3094"/>
      <c r="BE512" s="3094"/>
      <c r="BF512" s="3094"/>
      <c r="BG512" s="3094"/>
      <c r="BH512" s="3094"/>
      <c r="BI512" s="3094"/>
      <c r="BJ512" s="3094"/>
      <c r="BK512" s="3094"/>
      <c r="BL512" s="3094"/>
      <c r="BM512" s="3094"/>
      <c r="BN512" s="3094"/>
    </row>
    <row r="513" spans="1:66" ht="11.25" customHeight="1">
      <c r="A513" s="3559"/>
      <c r="B513" s="3094"/>
      <c r="C513" s="3094"/>
      <c r="D513" s="3094"/>
      <c r="E513" s="3094"/>
      <c r="F513" s="3094"/>
      <c r="G513" s="3094"/>
      <c r="H513" s="3094"/>
      <c r="I513" s="3094"/>
      <c r="J513" s="3094"/>
      <c r="K513" s="3560"/>
      <c r="L513" s="3560"/>
      <c r="M513" s="3560"/>
      <c r="N513" s="3094"/>
      <c r="O513" s="3094"/>
      <c r="P513" s="3094"/>
      <c r="Q513" s="3094"/>
      <c r="R513" s="3094"/>
      <c r="S513" s="3094"/>
      <c r="T513" s="3094"/>
      <c r="U513" s="3094"/>
      <c r="V513" s="3094"/>
      <c r="W513" s="3094"/>
      <c r="X513" s="3094"/>
      <c r="Y513" s="3094"/>
      <c r="Z513" s="3094"/>
      <c r="AA513" s="3094"/>
      <c r="AB513" s="3094"/>
      <c r="AC513" s="3094"/>
      <c r="AD513" s="3094"/>
      <c r="AE513" s="3094"/>
      <c r="AF513" s="3094"/>
      <c r="AG513" s="3094"/>
      <c r="AH513" s="3094"/>
      <c r="AI513" s="3094"/>
      <c r="AJ513" s="3094"/>
      <c r="AK513" s="3094"/>
      <c r="AL513" s="3094"/>
      <c r="AM513" s="3094"/>
      <c r="AN513" s="3094"/>
      <c r="AO513" s="3094"/>
      <c r="AP513" s="3094"/>
      <c r="AQ513" s="3094"/>
      <c r="AR513" s="3560"/>
      <c r="AS513" s="3560"/>
      <c r="AT513" s="3560"/>
      <c r="AU513" s="3094"/>
      <c r="AV513" s="3094"/>
      <c r="AW513" s="3094"/>
      <c r="AX513" s="3094"/>
      <c r="AY513" s="3094"/>
      <c r="AZ513" s="3094"/>
      <c r="BA513" s="3094"/>
      <c r="BB513" s="3094"/>
      <c r="BC513" s="3094"/>
      <c r="BD513" s="3094"/>
      <c r="BE513" s="3094"/>
      <c r="BF513" s="3094"/>
      <c r="BG513" s="3094"/>
      <c r="BH513" s="3094"/>
      <c r="BI513" s="3094"/>
      <c r="BJ513" s="3094"/>
      <c r="BK513" s="3094"/>
      <c r="BL513" s="3094"/>
      <c r="BM513" s="3094"/>
      <c r="BN513" s="3094"/>
    </row>
    <row r="514" spans="1:66" ht="11.25" customHeight="1">
      <c r="A514" s="3559"/>
      <c r="B514" s="3094"/>
      <c r="C514" s="3094"/>
      <c r="D514" s="3094"/>
      <c r="E514" s="3094"/>
      <c r="F514" s="3094"/>
      <c r="G514" s="3094"/>
      <c r="H514" s="3094"/>
      <c r="I514" s="3094"/>
      <c r="J514" s="3094"/>
      <c r="K514" s="3560"/>
      <c r="L514" s="3560"/>
      <c r="M514" s="3560"/>
      <c r="N514" s="3094"/>
      <c r="O514" s="3094"/>
      <c r="P514" s="3094"/>
      <c r="Q514" s="3094"/>
      <c r="R514" s="3094"/>
      <c r="S514" s="3094"/>
      <c r="T514" s="3094"/>
      <c r="U514" s="3094"/>
      <c r="V514" s="3094"/>
      <c r="W514" s="3094"/>
      <c r="X514" s="3094"/>
      <c r="Y514" s="3094"/>
      <c r="Z514" s="3094"/>
      <c r="AA514" s="3094"/>
      <c r="AB514" s="3094"/>
      <c r="AC514" s="3094"/>
      <c r="AD514" s="3094"/>
      <c r="AE514" s="3094"/>
      <c r="AF514" s="3094"/>
      <c r="AG514" s="3094"/>
      <c r="AH514" s="3094"/>
      <c r="AI514" s="3094"/>
      <c r="AJ514" s="3094"/>
      <c r="AK514" s="3094"/>
      <c r="AL514" s="3094"/>
      <c r="AM514" s="3094"/>
      <c r="AN514" s="3094"/>
      <c r="AO514" s="3094"/>
      <c r="AP514" s="3094"/>
      <c r="AQ514" s="3094"/>
      <c r="AR514" s="3560"/>
      <c r="AS514" s="3560"/>
      <c r="AT514" s="3560"/>
      <c r="AU514" s="3094"/>
      <c r="AV514" s="3094"/>
      <c r="AW514" s="3094"/>
      <c r="AX514" s="3094"/>
      <c r="AY514" s="3094"/>
      <c r="AZ514" s="3094"/>
      <c r="BA514" s="3094"/>
      <c r="BB514" s="3094"/>
      <c r="BC514" s="3094"/>
      <c r="BD514" s="3094"/>
      <c r="BE514" s="3094"/>
      <c r="BF514" s="3094"/>
      <c r="BG514" s="3094"/>
      <c r="BH514" s="3094"/>
      <c r="BI514" s="3094"/>
      <c r="BJ514" s="3094"/>
      <c r="BK514" s="3094"/>
      <c r="BL514" s="3094"/>
      <c r="BM514" s="3094"/>
      <c r="BN514" s="3094"/>
    </row>
    <row r="515" spans="1:66" ht="11.25" customHeight="1">
      <c r="A515" s="3559"/>
      <c r="B515" s="3094"/>
      <c r="C515" s="3094"/>
      <c r="D515" s="3094"/>
      <c r="E515" s="3094"/>
      <c r="F515" s="3094"/>
      <c r="G515" s="3094"/>
      <c r="H515" s="3094"/>
      <c r="I515" s="3094"/>
      <c r="J515" s="3094"/>
      <c r="K515" s="3560"/>
      <c r="L515" s="3560"/>
      <c r="M515" s="3560"/>
      <c r="N515" s="3094"/>
      <c r="O515" s="3094"/>
      <c r="P515" s="3094"/>
      <c r="Q515" s="3094"/>
      <c r="R515" s="3094"/>
      <c r="S515" s="3094"/>
      <c r="T515" s="3094"/>
      <c r="U515" s="3094"/>
      <c r="V515" s="3094"/>
      <c r="W515" s="3094"/>
      <c r="X515" s="3094"/>
      <c r="Y515" s="3094"/>
      <c r="Z515" s="3094"/>
      <c r="AA515" s="3094"/>
      <c r="AB515" s="3094"/>
      <c r="AC515" s="3094"/>
      <c r="AD515" s="3094"/>
      <c r="AE515" s="3094"/>
      <c r="AF515" s="3094"/>
      <c r="AG515" s="3094"/>
      <c r="AH515" s="3094"/>
      <c r="AI515" s="3094"/>
      <c r="AJ515" s="3094"/>
      <c r="AK515" s="3094"/>
      <c r="AL515" s="3094"/>
      <c r="AM515" s="3094"/>
      <c r="AN515" s="3094"/>
      <c r="AO515" s="3094"/>
      <c r="AP515" s="3094"/>
      <c r="AQ515" s="3094"/>
      <c r="AR515" s="3560"/>
      <c r="AS515" s="3560"/>
      <c r="AT515" s="3560"/>
      <c r="AU515" s="3094"/>
      <c r="AV515" s="3094"/>
      <c r="AW515" s="3094"/>
      <c r="AX515" s="3094"/>
      <c r="AY515" s="3094"/>
      <c r="AZ515" s="3094"/>
      <c r="BA515" s="3094"/>
      <c r="BB515" s="3094"/>
      <c r="BC515" s="3094"/>
      <c r="BD515" s="3094"/>
      <c r="BE515" s="3094"/>
      <c r="BF515" s="3094"/>
      <c r="BG515" s="3094"/>
      <c r="BH515" s="3094"/>
      <c r="BI515" s="3094"/>
      <c r="BJ515" s="3094"/>
      <c r="BK515" s="3094"/>
      <c r="BL515" s="3094"/>
      <c r="BM515" s="3094"/>
      <c r="BN515" s="3094"/>
    </row>
    <row r="516" spans="1:66" ht="11.25" customHeight="1">
      <c r="A516" s="3559"/>
      <c r="B516" s="3094"/>
      <c r="C516" s="3094"/>
      <c r="D516" s="3094"/>
      <c r="E516" s="3094"/>
      <c r="F516" s="3094"/>
      <c r="G516" s="3094"/>
      <c r="H516" s="3094"/>
      <c r="I516" s="3094"/>
      <c r="J516" s="3094"/>
      <c r="K516" s="3560"/>
      <c r="L516" s="3560"/>
      <c r="M516" s="3560"/>
      <c r="N516" s="3094"/>
      <c r="O516" s="3094"/>
      <c r="P516" s="3094"/>
      <c r="Q516" s="3094"/>
      <c r="R516" s="3094"/>
      <c r="S516" s="3094"/>
      <c r="T516" s="3094"/>
      <c r="U516" s="3094"/>
      <c r="V516" s="3094"/>
      <c r="W516" s="3094"/>
      <c r="X516" s="3094"/>
      <c r="Y516" s="3094"/>
      <c r="Z516" s="3094"/>
      <c r="AA516" s="3094"/>
      <c r="AB516" s="3094"/>
      <c r="AC516" s="3094"/>
      <c r="AD516" s="3094"/>
      <c r="AE516" s="3094"/>
      <c r="AF516" s="3094"/>
      <c r="AG516" s="3094"/>
      <c r="AH516" s="3094"/>
      <c r="AI516" s="3094"/>
      <c r="AJ516" s="3094"/>
      <c r="AK516" s="3094"/>
      <c r="AL516" s="3094"/>
      <c r="AM516" s="3094"/>
      <c r="AN516" s="3094"/>
      <c r="AO516" s="3094"/>
      <c r="AP516" s="3094"/>
      <c r="AQ516" s="3094"/>
      <c r="AR516" s="3560"/>
      <c r="AS516" s="3560"/>
      <c r="AT516" s="3560"/>
      <c r="AU516" s="3094"/>
      <c r="AV516" s="3094"/>
      <c r="AW516" s="3094"/>
      <c r="AX516" s="3094"/>
      <c r="AY516" s="3094"/>
      <c r="AZ516" s="3094"/>
      <c r="BA516" s="3094"/>
      <c r="BB516" s="3094"/>
      <c r="BC516" s="3094"/>
      <c r="BD516" s="3094"/>
      <c r="BE516" s="3094"/>
      <c r="BF516" s="3094"/>
      <c r="BG516" s="3094"/>
      <c r="BH516" s="3094"/>
      <c r="BI516" s="3094"/>
      <c r="BJ516" s="3094"/>
      <c r="BK516" s="3094"/>
      <c r="BL516" s="3094"/>
      <c r="BM516" s="3094"/>
      <c r="BN516" s="3094"/>
    </row>
    <row r="517" spans="1:66" ht="11.25" customHeight="1">
      <c r="A517" s="3559"/>
      <c r="B517" s="3094"/>
      <c r="C517" s="3094"/>
      <c r="D517" s="3094"/>
      <c r="E517" s="3094"/>
      <c r="F517" s="3094"/>
      <c r="G517" s="3094"/>
      <c r="H517" s="3094"/>
      <c r="I517" s="3094"/>
      <c r="J517" s="3094"/>
      <c r="K517" s="3560"/>
      <c r="L517" s="3560"/>
      <c r="M517" s="3560"/>
      <c r="N517" s="3094"/>
      <c r="O517" s="3094"/>
      <c r="P517" s="3094"/>
      <c r="Q517" s="3094"/>
      <c r="R517" s="3094"/>
      <c r="S517" s="3094"/>
      <c r="T517" s="3094"/>
      <c r="U517" s="3094"/>
      <c r="V517" s="3094"/>
      <c r="W517" s="3094"/>
      <c r="X517" s="3094"/>
      <c r="Y517" s="3094"/>
      <c r="Z517" s="3094"/>
      <c r="AA517" s="3094"/>
      <c r="AB517" s="3094"/>
      <c r="AC517" s="3094"/>
      <c r="AD517" s="3094"/>
      <c r="AE517" s="3094"/>
      <c r="AF517" s="3094"/>
      <c r="AG517" s="3094"/>
      <c r="AH517" s="3094"/>
      <c r="AI517" s="3094"/>
      <c r="AJ517" s="3094"/>
      <c r="AK517" s="3094"/>
      <c r="AL517" s="3094"/>
      <c r="AM517" s="3094"/>
      <c r="AN517" s="3094"/>
      <c r="AO517" s="3094"/>
      <c r="AP517" s="3094"/>
      <c r="AQ517" s="3094"/>
      <c r="AR517" s="3560"/>
      <c r="AS517" s="3560"/>
      <c r="AT517" s="3560"/>
      <c r="AU517" s="3094"/>
      <c r="AV517" s="3094"/>
      <c r="AW517" s="3094"/>
      <c r="AX517" s="3094"/>
      <c r="AY517" s="3094"/>
      <c r="AZ517" s="3094"/>
      <c r="BA517" s="3094"/>
      <c r="BB517" s="3094"/>
      <c r="BC517" s="3094"/>
      <c r="BD517" s="3094"/>
      <c r="BE517" s="3094"/>
      <c r="BF517" s="3094"/>
      <c r="BG517" s="3094"/>
      <c r="BH517" s="3094"/>
      <c r="BI517" s="3094"/>
      <c r="BJ517" s="3094"/>
      <c r="BK517" s="3094"/>
      <c r="BL517" s="3094"/>
      <c r="BM517" s="3094"/>
      <c r="BN517" s="3094"/>
    </row>
    <row r="518" spans="1:66" ht="11.25" customHeight="1">
      <c r="A518" s="3559"/>
      <c r="B518" s="3094"/>
      <c r="C518" s="3094"/>
      <c r="D518" s="3094"/>
      <c r="E518" s="3094"/>
      <c r="F518" s="3094"/>
      <c r="G518" s="3094"/>
      <c r="H518" s="3094"/>
      <c r="I518" s="3094"/>
      <c r="J518" s="3094"/>
      <c r="K518" s="3560"/>
      <c r="L518" s="3560"/>
      <c r="M518" s="3560"/>
      <c r="N518" s="3094"/>
      <c r="O518" s="3094"/>
      <c r="P518" s="3094"/>
      <c r="Q518" s="3094"/>
      <c r="R518" s="3094"/>
      <c r="S518" s="3094"/>
      <c r="T518" s="3094"/>
      <c r="U518" s="3094"/>
      <c r="V518" s="3094"/>
      <c r="W518" s="3094"/>
      <c r="X518" s="3094"/>
      <c r="Y518" s="3094"/>
      <c r="Z518" s="3094"/>
      <c r="AA518" s="3094"/>
      <c r="AB518" s="3094"/>
      <c r="AC518" s="3094"/>
      <c r="AD518" s="3094"/>
      <c r="AE518" s="3094"/>
      <c r="AF518" s="3094"/>
      <c r="AG518" s="3094"/>
      <c r="AH518" s="3094"/>
      <c r="AI518" s="3094"/>
      <c r="AJ518" s="3094"/>
      <c r="AK518" s="3094"/>
      <c r="AL518" s="3094"/>
      <c r="AM518" s="3094"/>
      <c r="AN518" s="3094"/>
      <c r="AO518" s="3094"/>
      <c r="AP518" s="3094"/>
      <c r="AQ518" s="3094"/>
      <c r="AR518" s="3560"/>
      <c r="AS518" s="3560"/>
      <c r="AT518" s="3560"/>
      <c r="AU518" s="3094"/>
      <c r="AV518" s="3094"/>
      <c r="AW518" s="3094"/>
      <c r="AX518" s="3094"/>
      <c r="AY518" s="3094"/>
      <c r="AZ518" s="3094"/>
      <c r="BA518" s="3094"/>
      <c r="BB518" s="3094"/>
      <c r="BC518" s="3094"/>
      <c r="BD518" s="3094"/>
      <c r="BE518" s="3094"/>
      <c r="BF518" s="3094"/>
      <c r="BG518" s="3094"/>
      <c r="BH518" s="3094"/>
      <c r="BI518" s="3094"/>
      <c r="BJ518" s="3094"/>
      <c r="BK518" s="3094"/>
      <c r="BL518" s="3094"/>
      <c r="BM518" s="3094"/>
      <c r="BN518" s="3094"/>
    </row>
    <row r="519" spans="1:66" ht="11.25" customHeight="1">
      <c r="A519" s="3559"/>
      <c r="B519" s="3094"/>
      <c r="C519" s="3094"/>
      <c r="D519" s="3094"/>
      <c r="E519" s="3094"/>
      <c r="F519" s="3094"/>
      <c r="G519" s="3094"/>
      <c r="H519" s="3094"/>
      <c r="I519" s="3094"/>
      <c r="J519" s="3094"/>
      <c r="K519" s="3560"/>
      <c r="L519" s="3560"/>
      <c r="M519" s="3560"/>
      <c r="N519" s="3094"/>
      <c r="O519" s="3094"/>
      <c r="P519" s="3094"/>
      <c r="Q519" s="3094"/>
      <c r="R519" s="3094"/>
      <c r="S519" s="3094"/>
      <c r="T519" s="3094"/>
      <c r="U519" s="3094"/>
      <c r="V519" s="3094"/>
      <c r="W519" s="3094"/>
      <c r="X519" s="3094"/>
      <c r="Y519" s="3094"/>
      <c r="Z519" s="3094"/>
      <c r="AA519" s="3094"/>
      <c r="AB519" s="3094"/>
      <c r="AC519" s="3094"/>
      <c r="AD519" s="3094"/>
      <c r="AE519" s="3094"/>
      <c r="AF519" s="3094"/>
      <c r="AG519" s="3094"/>
      <c r="AH519" s="3094"/>
      <c r="AI519" s="3094"/>
      <c r="AJ519" s="3094"/>
      <c r="AK519" s="3094"/>
      <c r="AL519" s="3094"/>
      <c r="AM519" s="3094"/>
      <c r="AN519" s="3094"/>
      <c r="AO519" s="3094"/>
      <c r="AP519" s="3094"/>
      <c r="AQ519" s="3094"/>
      <c r="AR519" s="3560"/>
      <c r="AS519" s="3560"/>
      <c r="AT519" s="3560"/>
      <c r="AU519" s="3094"/>
      <c r="AV519" s="3094"/>
      <c r="AW519" s="3094"/>
      <c r="AX519" s="3094"/>
      <c r="AY519" s="3094"/>
      <c r="AZ519" s="3094"/>
      <c r="BA519" s="3094"/>
      <c r="BB519" s="3094"/>
      <c r="BC519" s="3094"/>
      <c r="BD519" s="3094"/>
      <c r="BE519" s="3094"/>
      <c r="BF519" s="3094"/>
      <c r="BG519" s="3094"/>
      <c r="BH519" s="3094"/>
      <c r="BI519" s="3094"/>
      <c r="BJ519" s="3094"/>
      <c r="BK519" s="3094"/>
      <c r="BL519" s="3094"/>
      <c r="BM519" s="3094"/>
      <c r="BN519" s="3094"/>
    </row>
    <row r="520" spans="1:66" ht="11.25" customHeight="1">
      <c r="A520" s="3559"/>
      <c r="B520" s="3094"/>
      <c r="C520" s="3094"/>
      <c r="D520" s="3094"/>
      <c r="E520" s="3094"/>
      <c r="F520" s="3094"/>
      <c r="G520" s="3094"/>
      <c r="H520" s="3094"/>
      <c r="I520" s="3094"/>
      <c r="J520" s="3094"/>
      <c r="K520" s="3560"/>
      <c r="L520" s="3560"/>
      <c r="M520" s="3560"/>
      <c r="N520" s="3094"/>
      <c r="O520" s="3094"/>
      <c r="P520" s="3094"/>
      <c r="Q520" s="3094"/>
      <c r="R520" s="3094"/>
      <c r="S520" s="3094"/>
      <c r="T520" s="3094"/>
      <c r="U520" s="3094"/>
      <c r="V520" s="3094"/>
      <c r="W520" s="3094"/>
      <c r="X520" s="3094"/>
      <c r="Y520" s="3094"/>
      <c r="Z520" s="3094"/>
      <c r="AA520" s="3094"/>
      <c r="AB520" s="3094"/>
      <c r="AC520" s="3094"/>
      <c r="AD520" s="3094"/>
      <c r="AE520" s="3094"/>
      <c r="AF520" s="3094"/>
      <c r="AG520" s="3094"/>
      <c r="AH520" s="3094"/>
      <c r="AI520" s="3094"/>
      <c r="AJ520" s="3094"/>
      <c r="AK520" s="3094"/>
      <c r="AL520" s="3094"/>
      <c r="AM520" s="3094"/>
      <c r="AN520" s="3094"/>
      <c r="AO520" s="3094"/>
      <c r="AP520" s="3094"/>
      <c r="AQ520" s="3094"/>
      <c r="AR520" s="3560"/>
      <c r="AS520" s="3560"/>
      <c r="AT520" s="3560"/>
      <c r="AU520" s="3094"/>
      <c r="AV520" s="3094"/>
      <c r="AW520" s="3094"/>
      <c r="AX520" s="3094"/>
      <c r="AY520" s="3094"/>
      <c r="AZ520" s="3094"/>
      <c r="BA520" s="3094"/>
      <c r="BB520" s="3094"/>
      <c r="BC520" s="3094"/>
      <c r="BD520" s="3094"/>
      <c r="BE520" s="3094"/>
      <c r="BF520" s="3094"/>
      <c r="BG520" s="3094"/>
      <c r="BH520" s="3094"/>
      <c r="BI520" s="3094"/>
      <c r="BJ520" s="3094"/>
      <c r="BK520" s="3094"/>
      <c r="BL520" s="3094"/>
      <c r="BM520" s="3094"/>
      <c r="BN520" s="3094"/>
    </row>
    <row r="521" spans="1:66" ht="11.25" customHeight="1">
      <c r="A521" s="3559"/>
      <c r="B521" s="3094"/>
      <c r="C521" s="3094"/>
      <c r="D521" s="3094"/>
      <c r="E521" s="3094"/>
      <c r="F521" s="3094"/>
      <c r="G521" s="3094"/>
      <c r="H521" s="3094"/>
      <c r="I521" s="3094"/>
      <c r="J521" s="3094"/>
      <c r="K521" s="3560"/>
      <c r="L521" s="3560"/>
      <c r="M521" s="3560"/>
      <c r="N521" s="3094"/>
      <c r="O521" s="3094"/>
      <c r="P521" s="3094"/>
      <c r="Q521" s="3094"/>
      <c r="R521" s="3094"/>
      <c r="S521" s="3094"/>
      <c r="T521" s="3094"/>
      <c r="U521" s="3094"/>
      <c r="V521" s="3094"/>
      <c r="W521" s="3094"/>
      <c r="X521" s="3094"/>
      <c r="Y521" s="3094"/>
      <c r="Z521" s="3094"/>
      <c r="AA521" s="3094"/>
      <c r="AB521" s="3094"/>
      <c r="AC521" s="3094"/>
      <c r="AD521" s="3094"/>
      <c r="AE521" s="3094"/>
      <c r="AF521" s="3094"/>
      <c r="AG521" s="3094"/>
      <c r="AH521" s="3094"/>
      <c r="AI521" s="3094"/>
      <c r="AJ521" s="3094"/>
      <c r="AK521" s="3094"/>
      <c r="AL521" s="3094"/>
      <c r="AM521" s="3094"/>
      <c r="AN521" s="3094"/>
      <c r="AO521" s="3094"/>
      <c r="AP521" s="3094"/>
      <c r="AQ521" s="3094"/>
      <c r="AR521" s="3560"/>
      <c r="AS521" s="3560"/>
      <c r="AT521" s="3560"/>
      <c r="AU521" s="3094"/>
      <c r="AV521" s="3094"/>
      <c r="AW521" s="3094"/>
      <c r="AX521" s="3094"/>
      <c r="AY521" s="3094"/>
      <c r="AZ521" s="3094"/>
      <c r="BA521" s="3094"/>
      <c r="BB521" s="3094"/>
      <c r="BC521" s="3094"/>
      <c r="BD521" s="3094"/>
      <c r="BE521" s="3094"/>
      <c r="BF521" s="3094"/>
      <c r="BG521" s="3094"/>
      <c r="BH521" s="3094"/>
      <c r="BI521" s="3094"/>
      <c r="BJ521" s="3094"/>
      <c r="BK521" s="3094"/>
      <c r="BL521" s="3094"/>
      <c r="BM521" s="3094"/>
      <c r="BN521" s="3094"/>
    </row>
    <row r="522" spans="1:66" ht="11.25" customHeight="1">
      <c r="A522" s="3559"/>
      <c r="B522" s="3094"/>
      <c r="C522" s="3094"/>
      <c r="D522" s="3094"/>
      <c r="E522" s="3094"/>
      <c r="F522" s="3094"/>
      <c r="G522" s="3094"/>
      <c r="H522" s="3094"/>
      <c r="I522" s="3094"/>
      <c r="J522" s="3094"/>
      <c r="K522" s="3560"/>
      <c r="L522" s="3560"/>
      <c r="M522" s="3560"/>
      <c r="N522" s="3094"/>
      <c r="O522" s="3094"/>
      <c r="P522" s="3094"/>
      <c r="Q522" s="3094"/>
      <c r="R522" s="3094"/>
      <c r="S522" s="3094"/>
      <c r="T522" s="3094"/>
      <c r="U522" s="3094"/>
      <c r="V522" s="3094"/>
      <c r="W522" s="3094"/>
      <c r="X522" s="3094"/>
      <c r="Y522" s="3094"/>
      <c r="Z522" s="3094"/>
      <c r="AA522" s="3094"/>
      <c r="AB522" s="3094"/>
      <c r="AC522" s="3094"/>
      <c r="AD522" s="3094"/>
      <c r="AE522" s="3094"/>
      <c r="AF522" s="3094"/>
      <c r="AG522" s="3094"/>
      <c r="AH522" s="3094"/>
      <c r="AI522" s="3094"/>
      <c r="AJ522" s="3094"/>
      <c r="AK522" s="3094"/>
      <c r="AL522" s="3094"/>
      <c r="AM522" s="3094"/>
      <c r="AN522" s="3094"/>
      <c r="AO522" s="3094"/>
      <c r="AP522" s="3094"/>
      <c r="AQ522" s="3094"/>
      <c r="AR522" s="3560"/>
      <c r="AS522" s="3560"/>
      <c r="AT522" s="3560"/>
      <c r="AU522" s="3094"/>
      <c r="AV522" s="3094"/>
      <c r="AW522" s="3094"/>
      <c r="AX522" s="3094"/>
      <c r="AY522" s="3094"/>
      <c r="AZ522" s="3094"/>
      <c r="BA522" s="3094"/>
      <c r="BB522" s="3094"/>
      <c r="BC522" s="3094"/>
      <c r="BD522" s="3094"/>
      <c r="BE522" s="3094"/>
      <c r="BF522" s="3094"/>
      <c r="BG522" s="3094"/>
      <c r="BH522" s="3094"/>
      <c r="BI522" s="3094"/>
      <c r="BJ522" s="3094"/>
      <c r="BK522" s="3094"/>
      <c r="BL522" s="3094"/>
      <c r="BM522" s="3094"/>
      <c r="BN522" s="3094"/>
    </row>
    <row r="523" spans="1:66" ht="11.25" customHeight="1">
      <c r="A523" s="3559"/>
      <c r="B523" s="3094"/>
      <c r="C523" s="3094"/>
      <c r="D523" s="3094"/>
      <c r="E523" s="3094"/>
      <c r="F523" s="3094"/>
      <c r="G523" s="3094"/>
      <c r="H523" s="3094"/>
      <c r="I523" s="3094"/>
      <c r="J523" s="3094"/>
      <c r="K523" s="3560"/>
      <c r="L523" s="3560"/>
      <c r="M523" s="3560"/>
      <c r="N523" s="3094"/>
      <c r="O523" s="3094"/>
      <c r="P523" s="3094"/>
      <c r="Q523" s="3094"/>
      <c r="R523" s="3094"/>
      <c r="S523" s="3094"/>
      <c r="T523" s="3094"/>
      <c r="U523" s="3094"/>
      <c r="V523" s="3094"/>
      <c r="W523" s="3094"/>
      <c r="X523" s="3094"/>
      <c r="Y523" s="3094"/>
      <c r="Z523" s="3094"/>
      <c r="AA523" s="3094"/>
      <c r="AB523" s="3094"/>
      <c r="AC523" s="3094"/>
      <c r="AD523" s="3094"/>
      <c r="AE523" s="3094"/>
      <c r="AF523" s="3094"/>
      <c r="AG523" s="3094"/>
      <c r="AH523" s="3094"/>
      <c r="AI523" s="3094"/>
      <c r="AJ523" s="3094"/>
      <c r="AK523" s="3094"/>
      <c r="AL523" s="3094"/>
      <c r="AM523" s="3094"/>
      <c r="AN523" s="3094"/>
      <c r="AO523" s="3094"/>
      <c r="AP523" s="3094"/>
      <c r="AQ523" s="3094"/>
      <c r="AR523" s="3560"/>
      <c r="AS523" s="3560"/>
      <c r="AT523" s="3560"/>
      <c r="AU523" s="3094"/>
      <c r="AV523" s="3094"/>
      <c r="AW523" s="3094"/>
      <c r="AX523" s="3094"/>
      <c r="AY523" s="3094"/>
      <c r="AZ523" s="3094"/>
      <c r="BA523" s="3094"/>
      <c r="BB523" s="3094"/>
      <c r="BC523" s="3094"/>
      <c r="BD523" s="3094"/>
      <c r="BE523" s="3094"/>
      <c r="BF523" s="3094"/>
      <c r="BG523" s="3094"/>
      <c r="BH523" s="3094"/>
      <c r="BI523" s="3094"/>
      <c r="BJ523" s="3094"/>
      <c r="BK523" s="3094"/>
      <c r="BL523" s="3094"/>
      <c r="BM523" s="3094"/>
      <c r="BN523" s="3094"/>
    </row>
    <row r="524" spans="1:66" ht="11.25" customHeight="1">
      <c r="A524" s="3559"/>
      <c r="B524" s="3094"/>
      <c r="C524" s="3094"/>
      <c r="D524" s="3094"/>
      <c r="E524" s="3094"/>
      <c r="F524" s="3094"/>
      <c r="G524" s="3094"/>
      <c r="H524" s="3094"/>
      <c r="I524" s="3094"/>
      <c r="J524" s="3094"/>
      <c r="K524" s="3560"/>
      <c r="L524" s="3560"/>
      <c r="M524" s="3560"/>
      <c r="N524" s="3094"/>
      <c r="O524" s="3094"/>
      <c r="P524" s="3094"/>
      <c r="Q524" s="3094"/>
      <c r="R524" s="3094"/>
      <c r="S524" s="3094"/>
      <c r="T524" s="3094"/>
      <c r="U524" s="3094"/>
      <c r="V524" s="3094"/>
      <c r="W524" s="3094"/>
      <c r="X524" s="3094"/>
      <c r="Y524" s="3094"/>
      <c r="Z524" s="3094"/>
      <c r="AA524" s="3094"/>
      <c r="AB524" s="3094"/>
      <c r="AC524" s="3094"/>
      <c r="AD524" s="3094"/>
      <c r="AE524" s="3094"/>
      <c r="AF524" s="3094"/>
      <c r="AG524" s="3094"/>
      <c r="AH524" s="3094"/>
      <c r="AI524" s="3094"/>
      <c r="AJ524" s="3094"/>
      <c r="AK524" s="3094"/>
      <c r="AL524" s="3094"/>
      <c r="AM524" s="3094"/>
      <c r="AN524" s="3094"/>
      <c r="AO524" s="3094"/>
      <c r="AP524" s="3094"/>
      <c r="AQ524" s="3094"/>
      <c r="AR524" s="3560"/>
      <c r="AS524" s="3560"/>
      <c r="AT524" s="3560"/>
      <c r="AU524" s="3094"/>
      <c r="AV524" s="3094"/>
      <c r="AW524" s="3094"/>
      <c r="AX524" s="3094"/>
      <c r="AY524" s="3094"/>
      <c r="AZ524" s="3094"/>
      <c r="BA524" s="3094"/>
      <c r="BB524" s="3094"/>
      <c r="BC524" s="3094"/>
      <c r="BD524" s="3094"/>
      <c r="BE524" s="3094"/>
      <c r="BF524" s="3094"/>
      <c r="BG524" s="3094"/>
      <c r="BH524" s="3094"/>
      <c r="BI524" s="3094"/>
      <c r="BJ524" s="3094"/>
      <c r="BK524" s="3094"/>
      <c r="BL524" s="3094"/>
      <c r="BM524" s="3094"/>
      <c r="BN524" s="3094"/>
    </row>
    <row r="525" spans="1:66" ht="11.25" customHeight="1">
      <c r="A525" s="3559"/>
      <c r="B525" s="3094"/>
      <c r="C525" s="3094"/>
      <c r="D525" s="3094"/>
      <c r="E525" s="3094"/>
      <c r="F525" s="3094"/>
      <c r="G525" s="3094"/>
      <c r="H525" s="3094"/>
      <c r="I525" s="3094"/>
      <c r="J525" s="3094"/>
      <c r="K525" s="3560"/>
      <c r="L525" s="3560"/>
      <c r="M525" s="3560"/>
      <c r="N525" s="3094"/>
      <c r="O525" s="3094"/>
      <c r="P525" s="3094"/>
      <c r="Q525" s="3094"/>
      <c r="R525" s="3094"/>
      <c r="S525" s="3094"/>
      <c r="T525" s="3094"/>
      <c r="U525" s="3094"/>
      <c r="V525" s="3094"/>
      <c r="W525" s="3094"/>
      <c r="X525" s="3094"/>
      <c r="Y525" s="3094"/>
      <c r="Z525" s="3094"/>
      <c r="AA525" s="3094"/>
      <c r="AB525" s="3094"/>
      <c r="AC525" s="3094"/>
      <c r="AD525" s="3094"/>
      <c r="AE525" s="3094"/>
      <c r="AF525" s="3094"/>
      <c r="AG525" s="3094"/>
      <c r="AH525" s="3094"/>
      <c r="AI525" s="3094"/>
      <c r="AJ525" s="3094"/>
      <c r="AK525" s="3094"/>
      <c r="AL525" s="3094"/>
      <c r="AM525" s="3094"/>
      <c r="AN525" s="3094"/>
      <c r="AO525" s="3094"/>
      <c r="AP525" s="3094"/>
      <c r="AQ525" s="3094"/>
      <c r="AR525" s="3560"/>
      <c r="AS525" s="3560"/>
      <c r="AT525" s="3560"/>
      <c r="AU525" s="3094"/>
      <c r="AV525" s="3094"/>
      <c r="AW525" s="3094"/>
      <c r="AX525" s="3094"/>
      <c r="AY525" s="3094"/>
      <c r="AZ525" s="3094"/>
      <c r="BA525" s="3094"/>
      <c r="BB525" s="3094"/>
      <c r="BC525" s="3094"/>
      <c r="BD525" s="3094"/>
      <c r="BE525" s="3094"/>
      <c r="BF525" s="3094"/>
      <c r="BG525" s="3094"/>
      <c r="BH525" s="3094"/>
      <c r="BI525" s="3094"/>
      <c r="BJ525" s="3094"/>
      <c r="BK525" s="3094"/>
      <c r="BL525" s="3094"/>
      <c r="BM525" s="3094"/>
      <c r="BN525" s="3094"/>
    </row>
    <row r="526" spans="1:66" ht="11.25" customHeight="1">
      <c r="A526" s="3559"/>
      <c r="B526" s="3094"/>
      <c r="C526" s="3094"/>
      <c r="D526" s="3094"/>
      <c r="E526" s="3094"/>
      <c r="F526" s="3094"/>
      <c r="G526" s="3094"/>
      <c r="H526" s="3094"/>
      <c r="I526" s="3094"/>
      <c r="J526" s="3094"/>
      <c r="K526" s="3560"/>
      <c r="L526" s="3560"/>
      <c r="M526" s="3560"/>
      <c r="N526" s="3094"/>
      <c r="O526" s="3094"/>
      <c r="P526" s="3094"/>
      <c r="Q526" s="3094"/>
      <c r="R526" s="3094"/>
      <c r="S526" s="3094"/>
      <c r="T526" s="3094"/>
      <c r="U526" s="3094"/>
      <c r="V526" s="3094"/>
      <c r="W526" s="3094"/>
      <c r="X526" s="3094"/>
      <c r="Y526" s="3094"/>
      <c r="Z526" s="3094"/>
      <c r="AA526" s="3094"/>
      <c r="AB526" s="3094"/>
      <c r="AC526" s="3094"/>
      <c r="AD526" s="3094"/>
      <c r="AE526" s="3094"/>
      <c r="AF526" s="3094"/>
      <c r="AG526" s="3094"/>
      <c r="AH526" s="3094"/>
      <c r="AI526" s="3094"/>
      <c r="AJ526" s="3094"/>
      <c r="AK526" s="3094"/>
      <c r="AL526" s="3094"/>
      <c r="AM526" s="3094"/>
      <c r="AN526" s="3094"/>
      <c r="AO526" s="3094"/>
      <c r="AP526" s="3094"/>
      <c r="AQ526" s="3094"/>
      <c r="AR526" s="3560"/>
      <c r="AS526" s="3560"/>
      <c r="AT526" s="3560"/>
      <c r="AU526" s="3094"/>
      <c r="AV526" s="3094"/>
      <c r="AW526" s="3094"/>
      <c r="AX526" s="3094"/>
      <c r="AY526" s="3094"/>
      <c r="AZ526" s="3094"/>
      <c r="BA526" s="3094"/>
      <c r="BB526" s="3094"/>
      <c r="BC526" s="3094"/>
      <c r="BD526" s="3094"/>
      <c r="BE526" s="3094"/>
      <c r="BF526" s="3094"/>
      <c r="BG526" s="3094"/>
      <c r="BH526" s="3094"/>
      <c r="BI526" s="3094"/>
      <c r="BJ526" s="3094"/>
      <c r="BK526" s="3094"/>
      <c r="BL526" s="3094"/>
      <c r="BM526" s="3094"/>
      <c r="BN526" s="3094"/>
    </row>
    <row r="527" spans="1:66" ht="11.25" customHeight="1">
      <c r="A527" s="3559"/>
      <c r="B527" s="3094"/>
      <c r="C527" s="3094"/>
      <c r="D527" s="3094"/>
      <c r="E527" s="3094"/>
      <c r="F527" s="3094"/>
      <c r="G527" s="3094"/>
      <c r="H527" s="3094"/>
      <c r="I527" s="3094"/>
      <c r="J527" s="3094"/>
      <c r="K527" s="3560"/>
      <c r="L527" s="3560"/>
      <c r="M527" s="3560"/>
      <c r="N527" s="3094"/>
      <c r="O527" s="3094"/>
      <c r="P527" s="3094"/>
      <c r="Q527" s="3094"/>
      <c r="R527" s="3094"/>
      <c r="S527" s="3094"/>
      <c r="T527" s="3094"/>
      <c r="U527" s="3094"/>
      <c r="V527" s="3094"/>
      <c r="W527" s="3094"/>
      <c r="X527" s="3094"/>
      <c r="Y527" s="3094"/>
      <c r="Z527" s="3094"/>
      <c r="AA527" s="3094"/>
      <c r="AB527" s="3094"/>
      <c r="AC527" s="3094"/>
      <c r="AD527" s="3094"/>
      <c r="AE527" s="3094"/>
      <c r="AF527" s="3094"/>
      <c r="AG527" s="3094"/>
      <c r="AH527" s="3094"/>
      <c r="AI527" s="3094"/>
      <c r="AJ527" s="3094"/>
      <c r="AK527" s="3094"/>
      <c r="AL527" s="3094"/>
      <c r="AM527" s="3094"/>
      <c r="AN527" s="3094"/>
      <c r="AO527" s="3094"/>
      <c r="AP527" s="3094"/>
      <c r="AQ527" s="3094"/>
      <c r="AR527" s="3560"/>
      <c r="AS527" s="3560"/>
      <c r="AT527" s="3560"/>
      <c r="AU527" s="3094"/>
      <c r="AV527" s="3094"/>
      <c r="AW527" s="3094"/>
      <c r="AX527" s="3094"/>
      <c r="AY527" s="3094"/>
      <c r="AZ527" s="3094"/>
      <c r="BA527" s="3094"/>
      <c r="BB527" s="3094"/>
      <c r="BC527" s="3094"/>
      <c r="BD527" s="3094"/>
      <c r="BE527" s="3094"/>
      <c r="BF527" s="3094"/>
      <c r="BG527" s="3094"/>
      <c r="BH527" s="3094"/>
      <c r="BI527" s="3094"/>
      <c r="BJ527" s="3094"/>
      <c r="BK527" s="3094"/>
      <c r="BL527" s="3094"/>
      <c r="BM527" s="3094"/>
      <c r="BN527" s="3094"/>
    </row>
    <row r="528" spans="1:66" ht="11.25" customHeight="1">
      <c r="A528" s="3559"/>
      <c r="B528" s="3094"/>
      <c r="C528" s="3094"/>
      <c r="D528" s="3094"/>
      <c r="E528" s="3094"/>
      <c r="F528" s="3094"/>
      <c r="G528" s="3094"/>
      <c r="H528" s="3094"/>
      <c r="I528" s="3094"/>
      <c r="J528" s="3094"/>
      <c r="K528" s="3560"/>
      <c r="L528" s="3560"/>
      <c r="M528" s="3560"/>
      <c r="N528" s="3094"/>
      <c r="O528" s="3094"/>
      <c r="P528" s="3094"/>
      <c r="Q528" s="3094"/>
      <c r="R528" s="3094"/>
      <c r="S528" s="3094"/>
      <c r="T528" s="3094"/>
      <c r="U528" s="3094"/>
      <c r="V528" s="3094"/>
      <c r="W528" s="3094"/>
      <c r="X528" s="3094"/>
      <c r="Y528" s="3094"/>
      <c r="Z528" s="3094"/>
      <c r="AA528" s="3094"/>
      <c r="AB528" s="3094"/>
      <c r="AC528" s="3094"/>
      <c r="AD528" s="3094"/>
      <c r="AE528" s="3094"/>
      <c r="AF528" s="3094"/>
      <c r="AG528" s="3094"/>
      <c r="AH528" s="3094"/>
      <c r="AI528" s="3094"/>
      <c r="AJ528" s="3094"/>
      <c r="AK528" s="3094"/>
      <c r="AL528" s="3094"/>
      <c r="AM528" s="3094"/>
      <c r="AN528" s="3094"/>
      <c r="AO528" s="3094"/>
      <c r="AP528" s="3094"/>
      <c r="AQ528" s="3094"/>
      <c r="AR528" s="3560"/>
      <c r="AS528" s="3560"/>
      <c r="AT528" s="3560"/>
      <c r="AU528" s="3094"/>
      <c r="AV528" s="3094"/>
      <c r="AW528" s="3094"/>
      <c r="AX528" s="3094"/>
      <c r="AY528" s="3094"/>
      <c r="AZ528" s="3094"/>
      <c r="BA528" s="3094"/>
      <c r="BB528" s="3094"/>
      <c r="BC528" s="3094"/>
      <c r="BD528" s="3094"/>
      <c r="BE528" s="3094"/>
      <c r="BF528" s="3094"/>
      <c r="BG528" s="3094"/>
      <c r="BH528" s="3094"/>
      <c r="BI528" s="3094"/>
      <c r="BJ528" s="3094"/>
      <c r="BK528" s="3094"/>
      <c r="BL528" s="3094"/>
      <c r="BM528" s="3094"/>
      <c r="BN528" s="3094"/>
    </row>
    <row r="529" spans="1:66" ht="11.25" customHeight="1">
      <c r="A529" s="3559"/>
      <c r="B529" s="3094"/>
      <c r="C529" s="3094"/>
      <c r="D529" s="3094"/>
      <c r="E529" s="3094"/>
      <c r="F529" s="3094"/>
      <c r="G529" s="3094"/>
      <c r="H529" s="3094"/>
      <c r="I529" s="3094"/>
      <c r="J529" s="3094"/>
      <c r="K529" s="3560"/>
      <c r="L529" s="3560"/>
      <c r="M529" s="3560"/>
      <c r="N529" s="3094"/>
      <c r="O529" s="3094"/>
      <c r="P529" s="3094"/>
      <c r="Q529" s="3094"/>
      <c r="R529" s="3094"/>
      <c r="S529" s="3094"/>
      <c r="T529" s="3094"/>
      <c r="U529" s="3094"/>
      <c r="V529" s="3094"/>
      <c r="W529" s="3094"/>
      <c r="X529" s="3094"/>
      <c r="Y529" s="3094"/>
      <c r="Z529" s="3094"/>
      <c r="AA529" s="3094"/>
      <c r="AB529" s="3094"/>
      <c r="AC529" s="3094"/>
      <c r="AD529" s="3094"/>
      <c r="AE529" s="3094"/>
      <c r="AF529" s="3094"/>
      <c r="AG529" s="3094"/>
      <c r="AH529" s="3094"/>
      <c r="AI529" s="3094"/>
      <c r="AJ529" s="3094"/>
      <c r="AK529" s="3094"/>
      <c r="AL529" s="3094"/>
      <c r="AM529" s="3094"/>
      <c r="AN529" s="3094"/>
      <c r="AO529" s="3094"/>
      <c r="AP529" s="3094"/>
      <c r="AQ529" s="3094"/>
      <c r="AR529" s="3560"/>
      <c r="AS529" s="3560"/>
      <c r="AT529" s="3560"/>
      <c r="AU529" s="3094"/>
      <c r="AV529" s="3094"/>
      <c r="AW529" s="3094"/>
      <c r="AX529" s="3094"/>
      <c r="AY529" s="3094"/>
      <c r="AZ529" s="3094"/>
      <c r="BA529" s="3094"/>
      <c r="BB529" s="3094"/>
      <c r="BC529" s="3094"/>
      <c r="BD529" s="3094"/>
      <c r="BE529" s="3094"/>
      <c r="BF529" s="3094"/>
      <c r="BG529" s="3094"/>
      <c r="BH529" s="3094"/>
      <c r="BI529" s="3094"/>
      <c r="BJ529" s="3094"/>
      <c r="BK529" s="3094"/>
      <c r="BL529" s="3094"/>
      <c r="BM529" s="3094"/>
      <c r="BN529" s="3094"/>
    </row>
    <row r="530" spans="1:66" ht="11.25" customHeight="1">
      <c r="A530" s="3559"/>
      <c r="B530" s="3094"/>
      <c r="C530" s="3094"/>
      <c r="D530" s="3094"/>
      <c r="E530" s="3094"/>
      <c r="F530" s="3094"/>
      <c r="G530" s="3094"/>
      <c r="H530" s="3094"/>
      <c r="I530" s="3094"/>
      <c r="J530" s="3094"/>
      <c r="K530" s="3560"/>
      <c r="L530" s="3560"/>
      <c r="M530" s="3560"/>
      <c r="N530" s="3094"/>
      <c r="O530" s="3094"/>
      <c r="P530" s="3094"/>
      <c r="Q530" s="3094"/>
      <c r="R530" s="3094"/>
      <c r="S530" s="3094"/>
      <c r="T530" s="3094"/>
      <c r="U530" s="3094"/>
      <c r="V530" s="3094"/>
      <c r="W530" s="3094"/>
      <c r="X530" s="3094"/>
      <c r="Y530" s="3094"/>
      <c r="Z530" s="3094"/>
      <c r="AA530" s="3094"/>
      <c r="AB530" s="3094"/>
      <c r="AC530" s="3094"/>
      <c r="AD530" s="3094"/>
      <c r="AE530" s="3094"/>
      <c r="AF530" s="3094"/>
      <c r="AG530" s="3094"/>
      <c r="AH530" s="3094"/>
      <c r="AI530" s="3094"/>
      <c r="AJ530" s="3094"/>
      <c r="AK530" s="3094"/>
      <c r="AL530" s="3094"/>
      <c r="AM530" s="3094"/>
      <c r="AN530" s="3094"/>
      <c r="AO530" s="3094"/>
      <c r="AP530" s="3094"/>
      <c r="AQ530" s="3094"/>
      <c r="AR530" s="3560"/>
      <c r="AS530" s="3560"/>
      <c r="AT530" s="3560"/>
      <c r="AU530" s="3094"/>
      <c r="AV530" s="3094"/>
      <c r="AW530" s="3094"/>
      <c r="AX530" s="3094"/>
      <c r="AY530" s="3094"/>
      <c r="AZ530" s="3094"/>
      <c r="BA530" s="3094"/>
      <c r="BB530" s="3094"/>
      <c r="BC530" s="3094"/>
      <c r="BD530" s="3094"/>
      <c r="BE530" s="3094"/>
      <c r="BF530" s="3094"/>
      <c r="BG530" s="3094"/>
      <c r="BH530" s="3094"/>
      <c r="BI530" s="3094"/>
      <c r="BJ530" s="3094"/>
      <c r="BK530" s="3094"/>
      <c r="BL530" s="3094"/>
      <c r="BM530" s="3094"/>
      <c r="BN530" s="3094"/>
    </row>
    <row r="531" spans="1:66" ht="11.25" customHeight="1">
      <c r="A531" s="3559"/>
      <c r="B531" s="3094"/>
      <c r="C531" s="3094"/>
      <c r="D531" s="3094"/>
      <c r="E531" s="3094"/>
      <c r="F531" s="3094"/>
      <c r="G531" s="3094"/>
      <c r="H531" s="3094"/>
      <c r="I531" s="3094"/>
      <c r="J531" s="3094"/>
      <c r="K531" s="3560"/>
      <c r="L531" s="3560"/>
      <c r="M531" s="3560"/>
      <c r="N531" s="3094"/>
      <c r="O531" s="3094"/>
      <c r="P531" s="3094"/>
      <c r="Q531" s="3094"/>
      <c r="R531" s="3094"/>
      <c r="S531" s="3094"/>
      <c r="T531" s="3094"/>
      <c r="U531" s="3094"/>
      <c r="V531" s="3094"/>
      <c r="W531" s="3094"/>
      <c r="X531" s="3094"/>
      <c r="Y531" s="3094"/>
      <c r="Z531" s="3094"/>
      <c r="AA531" s="3094"/>
      <c r="AB531" s="3094"/>
      <c r="AC531" s="3094"/>
      <c r="AD531" s="3094"/>
      <c r="AE531" s="3094"/>
      <c r="AF531" s="3094"/>
      <c r="AG531" s="3094"/>
      <c r="AH531" s="3094"/>
      <c r="AI531" s="3094"/>
      <c r="AJ531" s="3094"/>
      <c r="AK531" s="3094"/>
      <c r="AL531" s="3094"/>
      <c r="AM531" s="3094"/>
      <c r="AN531" s="3094"/>
      <c r="AO531" s="3094"/>
      <c r="AP531" s="3094"/>
      <c r="AQ531" s="3094"/>
      <c r="AR531" s="3560"/>
      <c r="AS531" s="3560"/>
      <c r="AT531" s="3560"/>
      <c r="AU531" s="3094"/>
      <c r="AV531" s="3094"/>
      <c r="AW531" s="3094"/>
      <c r="AX531" s="3094"/>
      <c r="AY531" s="3094"/>
      <c r="AZ531" s="3094"/>
      <c r="BA531" s="3094"/>
      <c r="BB531" s="3094"/>
      <c r="BC531" s="3094"/>
      <c r="BD531" s="3094"/>
      <c r="BE531" s="3094"/>
      <c r="BF531" s="3094"/>
      <c r="BG531" s="3094"/>
      <c r="BH531" s="3094"/>
      <c r="BI531" s="3094"/>
      <c r="BJ531" s="3094"/>
      <c r="BK531" s="3094"/>
      <c r="BL531" s="3094"/>
      <c r="BM531" s="3094"/>
      <c r="BN531" s="3094"/>
    </row>
    <row r="532" spans="1:66" ht="11.25" customHeight="1">
      <c r="A532" s="3559"/>
      <c r="B532" s="3094"/>
      <c r="C532" s="3094"/>
      <c r="D532" s="3094"/>
      <c r="E532" s="3094"/>
      <c r="F532" s="3094"/>
      <c r="G532" s="3094"/>
      <c r="H532" s="3094"/>
      <c r="I532" s="3094"/>
      <c r="J532" s="3094"/>
      <c r="K532" s="3560"/>
      <c r="L532" s="3560"/>
      <c r="M532" s="3560"/>
      <c r="N532" s="3094"/>
      <c r="O532" s="3094"/>
      <c r="P532" s="3094"/>
      <c r="Q532" s="3094"/>
      <c r="R532" s="3094"/>
      <c r="S532" s="3094"/>
      <c r="T532" s="3094"/>
      <c r="U532" s="3094"/>
      <c r="V532" s="3094"/>
      <c r="W532" s="3094"/>
      <c r="X532" s="3094"/>
      <c r="Y532" s="3094"/>
      <c r="Z532" s="3094"/>
      <c r="AA532" s="3094"/>
      <c r="AB532" s="3094"/>
      <c r="AC532" s="3094"/>
      <c r="AD532" s="3094"/>
      <c r="AE532" s="3094"/>
      <c r="AF532" s="3094"/>
      <c r="AG532" s="3094"/>
      <c r="AH532" s="3094"/>
      <c r="AI532" s="3094"/>
      <c r="AJ532" s="3094"/>
      <c r="AK532" s="3094"/>
      <c r="AL532" s="3094"/>
      <c r="AM532" s="3094"/>
      <c r="AN532" s="3094"/>
      <c r="AO532" s="3094"/>
      <c r="AP532" s="3094"/>
      <c r="AQ532" s="3094"/>
      <c r="AR532" s="3560"/>
      <c r="AS532" s="3560"/>
      <c r="AT532" s="3560"/>
      <c r="AU532" s="3094"/>
      <c r="AV532" s="3094"/>
      <c r="AW532" s="3094"/>
      <c r="AX532" s="3094"/>
      <c r="AY532" s="3094"/>
      <c r="AZ532" s="3094"/>
      <c r="BA532" s="3094"/>
      <c r="BB532" s="3094"/>
      <c r="BC532" s="3094"/>
      <c r="BD532" s="3094"/>
      <c r="BE532" s="3094"/>
      <c r="BF532" s="3094"/>
      <c r="BG532" s="3094"/>
      <c r="BH532" s="3094"/>
      <c r="BI532" s="3094"/>
      <c r="BJ532" s="3094"/>
      <c r="BK532" s="3094"/>
      <c r="BL532" s="3094"/>
      <c r="BM532" s="3094"/>
      <c r="BN532" s="3094"/>
    </row>
    <row r="533" spans="1:66" ht="11.25" customHeight="1">
      <c r="A533" s="3559"/>
      <c r="B533" s="3094"/>
      <c r="C533" s="3094"/>
      <c r="D533" s="3094"/>
      <c r="E533" s="3094"/>
      <c r="F533" s="3094"/>
      <c r="G533" s="3094"/>
      <c r="H533" s="3094"/>
      <c r="I533" s="3094"/>
      <c r="J533" s="3094"/>
      <c r="K533" s="3560"/>
      <c r="L533" s="3560"/>
      <c r="M533" s="3560"/>
      <c r="N533" s="3094"/>
      <c r="O533" s="3094"/>
      <c r="P533" s="3094"/>
      <c r="Q533" s="3094"/>
      <c r="R533" s="3094"/>
      <c r="S533" s="3094"/>
      <c r="T533" s="3094"/>
      <c r="U533" s="3094"/>
      <c r="V533" s="3094"/>
      <c r="W533" s="3094"/>
      <c r="X533" s="3094"/>
      <c r="Y533" s="3094"/>
      <c r="Z533" s="3094"/>
      <c r="AA533" s="3094"/>
      <c r="AB533" s="3094"/>
      <c r="AC533" s="3094"/>
      <c r="AD533" s="3094"/>
      <c r="AE533" s="3094"/>
      <c r="AF533" s="3094"/>
      <c r="AG533" s="3094"/>
      <c r="AH533" s="3094"/>
      <c r="AI533" s="3094"/>
      <c r="AJ533" s="3094"/>
      <c r="AK533" s="3094"/>
      <c r="AL533" s="3094"/>
      <c r="AM533" s="3094"/>
      <c r="AN533" s="3094"/>
      <c r="AO533" s="3094"/>
      <c r="AP533" s="3094"/>
      <c r="AQ533" s="3094"/>
      <c r="AR533" s="3560"/>
      <c r="AS533" s="3560"/>
      <c r="AT533" s="3560"/>
      <c r="AU533" s="3094"/>
      <c r="AV533" s="3094"/>
      <c r="AW533" s="3094"/>
      <c r="AX533" s="3094"/>
      <c r="AY533" s="3094"/>
      <c r="AZ533" s="3094"/>
      <c r="BA533" s="3094"/>
      <c r="BB533" s="3094"/>
      <c r="BC533" s="3094"/>
      <c r="BD533" s="3094"/>
      <c r="BE533" s="3094"/>
      <c r="BF533" s="3094"/>
      <c r="BG533" s="3094"/>
      <c r="BH533" s="3094"/>
      <c r="BI533" s="3094"/>
      <c r="BJ533" s="3094"/>
      <c r="BK533" s="3094"/>
      <c r="BL533" s="3094"/>
      <c r="BM533" s="3094"/>
      <c r="BN533" s="3094"/>
    </row>
    <row r="534" spans="1:66" ht="11.25" customHeight="1">
      <c r="A534" s="3559"/>
      <c r="B534" s="3094"/>
      <c r="C534" s="3094"/>
      <c r="D534" s="3094"/>
      <c r="E534" s="3094"/>
      <c r="F534" s="3094"/>
      <c r="G534" s="3094"/>
      <c r="H534" s="3094"/>
      <c r="I534" s="3094"/>
      <c r="J534" s="3094"/>
      <c r="K534" s="3560"/>
      <c r="L534" s="3560"/>
      <c r="M534" s="3560"/>
      <c r="N534" s="3094"/>
      <c r="O534" s="3094"/>
      <c r="P534" s="3094"/>
      <c r="Q534" s="3094"/>
      <c r="R534" s="3094"/>
      <c r="S534" s="3094"/>
      <c r="T534" s="3094"/>
      <c r="U534" s="3094"/>
      <c r="V534" s="3094"/>
      <c r="W534" s="3094"/>
      <c r="X534" s="3094"/>
      <c r="Y534" s="3094"/>
      <c r="Z534" s="3094"/>
      <c r="AA534" s="3094"/>
      <c r="AB534" s="3094"/>
      <c r="AC534" s="3094"/>
      <c r="AD534" s="3094"/>
      <c r="AE534" s="3094"/>
      <c r="AF534" s="3094"/>
      <c r="AG534" s="3094"/>
      <c r="AH534" s="3094"/>
      <c r="AI534" s="3094"/>
      <c r="AJ534" s="3094"/>
      <c r="AK534" s="3094"/>
      <c r="AL534" s="3094"/>
      <c r="AM534" s="3094"/>
      <c r="AN534" s="3094"/>
      <c r="AO534" s="3094"/>
      <c r="AP534" s="3094"/>
      <c r="AQ534" s="3094"/>
      <c r="AR534" s="3560"/>
      <c r="AS534" s="3560"/>
      <c r="AT534" s="3560"/>
      <c r="AU534" s="3094"/>
      <c r="AV534" s="3094"/>
      <c r="AW534" s="3094"/>
      <c r="AX534" s="3094"/>
      <c r="AY534" s="3094"/>
      <c r="AZ534" s="3094"/>
      <c r="BA534" s="3094"/>
      <c r="BB534" s="3094"/>
      <c r="BC534" s="3094"/>
      <c r="BD534" s="3094"/>
      <c r="BE534" s="3094"/>
      <c r="BF534" s="3094"/>
      <c r="BG534" s="3094"/>
      <c r="BH534" s="3094"/>
      <c r="BI534" s="3094"/>
      <c r="BJ534" s="3094"/>
      <c r="BK534" s="3094"/>
      <c r="BL534" s="3094"/>
      <c r="BM534" s="3094"/>
      <c r="BN534" s="3094"/>
    </row>
    <row r="535" spans="1:66" ht="11.25" customHeight="1">
      <c r="A535" s="3559"/>
      <c r="B535" s="3094"/>
      <c r="C535" s="3094"/>
      <c r="D535" s="3094"/>
      <c r="E535" s="3094"/>
      <c r="F535" s="3094"/>
      <c r="G535" s="3094"/>
      <c r="H535" s="3094"/>
      <c r="I535" s="3094"/>
      <c r="J535" s="3094"/>
      <c r="K535" s="3560"/>
      <c r="L535" s="3560"/>
      <c r="M535" s="3560"/>
      <c r="N535" s="3094"/>
      <c r="O535" s="3094"/>
      <c r="P535" s="3094"/>
      <c r="Q535" s="3094"/>
      <c r="R535" s="3094"/>
      <c r="S535" s="3094"/>
      <c r="T535" s="3094"/>
      <c r="U535" s="3094"/>
      <c r="V535" s="3094"/>
      <c r="W535" s="3094"/>
      <c r="X535" s="3094"/>
      <c r="Y535" s="3094"/>
      <c r="Z535" s="3094"/>
      <c r="AA535" s="3094"/>
      <c r="AB535" s="3094"/>
      <c r="AC535" s="3094"/>
      <c r="AD535" s="3094"/>
      <c r="AE535" s="3094"/>
      <c r="AF535" s="3094"/>
      <c r="AG535" s="3094"/>
      <c r="AH535" s="3094"/>
      <c r="AI535" s="3094"/>
      <c r="AJ535" s="3094"/>
      <c r="AK535" s="3094"/>
      <c r="AL535" s="3094"/>
      <c r="AM535" s="3094"/>
      <c r="AN535" s="3094"/>
      <c r="AO535" s="3094"/>
      <c r="AP535" s="3094"/>
      <c r="AQ535" s="3094"/>
      <c r="AR535" s="3560"/>
      <c r="AS535" s="3560"/>
      <c r="AT535" s="3560"/>
      <c r="AU535" s="3094"/>
      <c r="AV535" s="3094"/>
      <c r="AW535" s="3094"/>
      <c r="AX535" s="3094"/>
      <c r="AY535" s="3094"/>
      <c r="AZ535" s="3094"/>
      <c r="BA535" s="3094"/>
      <c r="BB535" s="3094"/>
      <c r="BC535" s="3094"/>
      <c r="BD535" s="3094"/>
      <c r="BE535" s="3094"/>
      <c r="BF535" s="3094"/>
      <c r="BG535" s="3094"/>
      <c r="BH535" s="3094"/>
      <c r="BI535" s="3094"/>
      <c r="BJ535" s="3094"/>
      <c r="BK535" s="3094"/>
      <c r="BL535" s="3094"/>
      <c r="BM535" s="3094"/>
      <c r="BN535" s="3094"/>
    </row>
    <row r="536" spans="1:66" ht="11.25" customHeight="1">
      <c r="A536" s="3559"/>
      <c r="B536" s="3094"/>
      <c r="C536" s="3094"/>
      <c r="D536" s="3094"/>
      <c r="E536" s="3094"/>
      <c r="F536" s="3094"/>
      <c r="G536" s="3094"/>
      <c r="H536" s="3094"/>
      <c r="I536" s="3094"/>
      <c r="J536" s="3094"/>
      <c r="K536" s="3560"/>
      <c r="L536" s="3560"/>
      <c r="M536" s="3560"/>
      <c r="N536" s="3094"/>
      <c r="O536" s="3094"/>
      <c r="P536" s="3094"/>
      <c r="Q536" s="3094"/>
      <c r="R536" s="3094"/>
      <c r="S536" s="3094"/>
      <c r="T536" s="3094"/>
      <c r="U536" s="3094"/>
      <c r="V536" s="3094"/>
      <c r="W536" s="3094"/>
      <c r="X536" s="3094"/>
      <c r="Y536" s="3094"/>
      <c r="Z536" s="3094"/>
      <c r="AA536" s="3094"/>
      <c r="AB536" s="3094"/>
      <c r="AC536" s="3094"/>
      <c r="AD536" s="3094"/>
      <c r="AE536" s="3094"/>
      <c r="AF536" s="3094"/>
      <c r="AG536" s="3094"/>
      <c r="AH536" s="3094"/>
      <c r="AI536" s="3094"/>
      <c r="AJ536" s="3094"/>
      <c r="AK536" s="3094"/>
      <c r="AL536" s="3094"/>
      <c r="AM536" s="3094"/>
      <c r="AN536" s="3094"/>
      <c r="AO536" s="3094"/>
      <c r="AP536" s="3094"/>
      <c r="AQ536" s="3094"/>
      <c r="AR536" s="3560"/>
      <c r="AS536" s="3560"/>
      <c r="AT536" s="3560"/>
      <c r="AU536" s="3094"/>
      <c r="AV536" s="3094"/>
      <c r="AW536" s="3094"/>
      <c r="AX536" s="3094"/>
      <c r="AY536" s="3094"/>
      <c r="AZ536" s="3094"/>
      <c r="BA536" s="3094"/>
      <c r="BB536" s="3094"/>
      <c r="BC536" s="3094"/>
      <c r="BD536" s="3094"/>
      <c r="BE536" s="3094"/>
      <c r="BF536" s="3094"/>
      <c r="BG536" s="3094"/>
      <c r="BH536" s="3094"/>
      <c r="BI536" s="3094"/>
      <c r="BJ536" s="3094"/>
      <c r="BK536" s="3094"/>
      <c r="BL536" s="3094"/>
      <c r="BM536" s="3094"/>
      <c r="BN536" s="3094"/>
    </row>
    <row r="537" spans="1:66" ht="11.25" customHeight="1">
      <c r="A537" s="3559"/>
      <c r="B537" s="3094"/>
      <c r="C537" s="3094"/>
      <c r="D537" s="3094"/>
      <c r="E537" s="3094"/>
      <c r="F537" s="3094"/>
      <c r="G537" s="3094"/>
      <c r="H537" s="3094"/>
      <c r="I537" s="3094"/>
      <c r="J537" s="3094"/>
      <c r="K537" s="3560"/>
      <c r="L537" s="3560"/>
      <c r="M537" s="3560"/>
      <c r="N537" s="3094"/>
      <c r="O537" s="3094"/>
      <c r="P537" s="3094"/>
      <c r="Q537" s="3094"/>
      <c r="R537" s="3094"/>
      <c r="S537" s="3094"/>
      <c r="T537" s="3094"/>
      <c r="U537" s="3094"/>
      <c r="V537" s="3094"/>
      <c r="W537" s="3094"/>
      <c r="X537" s="3094"/>
      <c r="Y537" s="3094"/>
      <c r="Z537" s="3094"/>
      <c r="AA537" s="3094"/>
      <c r="AB537" s="3094"/>
      <c r="AC537" s="3094"/>
      <c r="AD537" s="3094"/>
      <c r="AE537" s="3094"/>
      <c r="AF537" s="3094"/>
      <c r="AG537" s="3094"/>
      <c r="AH537" s="3094"/>
      <c r="AI537" s="3094"/>
      <c r="AJ537" s="3094"/>
      <c r="AK537" s="3094"/>
      <c r="AL537" s="3094"/>
      <c r="AM537" s="3094"/>
      <c r="AN537" s="3094"/>
      <c r="AO537" s="3094"/>
      <c r="AP537" s="3094"/>
      <c r="AQ537" s="3094"/>
      <c r="AR537" s="3560"/>
      <c r="AS537" s="3560"/>
      <c r="AT537" s="3560"/>
      <c r="AU537" s="3094"/>
      <c r="AV537" s="3094"/>
      <c r="AW537" s="3094"/>
      <c r="AX537" s="3094"/>
      <c r="AY537" s="3094"/>
      <c r="AZ537" s="3094"/>
      <c r="BA537" s="3094"/>
      <c r="BB537" s="3094"/>
      <c r="BC537" s="3094"/>
      <c r="BD537" s="3094"/>
      <c r="BE537" s="3094"/>
      <c r="BF537" s="3094"/>
      <c r="BG537" s="3094"/>
      <c r="BH537" s="3094"/>
      <c r="BI537" s="3094"/>
      <c r="BJ537" s="3094"/>
      <c r="BK537" s="3094"/>
      <c r="BL537" s="3094"/>
      <c r="BM537" s="3094"/>
      <c r="BN537" s="3094"/>
    </row>
    <row r="538" spans="1:66" ht="11.25" customHeight="1">
      <c r="A538" s="3559"/>
      <c r="B538" s="3094"/>
      <c r="C538" s="3094"/>
      <c r="D538" s="3094"/>
      <c r="E538" s="3094"/>
      <c r="F538" s="3094"/>
      <c r="G538" s="3094"/>
      <c r="H538" s="3094"/>
      <c r="I538" s="3094"/>
      <c r="J538" s="3094"/>
      <c r="K538" s="3560"/>
      <c r="L538" s="3560"/>
      <c r="M538" s="3560"/>
      <c r="N538" s="3094"/>
      <c r="O538" s="3094"/>
      <c r="P538" s="3094"/>
      <c r="Q538" s="3094"/>
      <c r="R538" s="3094"/>
      <c r="S538" s="3094"/>
      <c r="T538" s="3094"/>
      <c r="U538" s="3094"/>
      <c r="V538" s="3094"/>
      <c r="W538" s="3094"/>
      <c r="X538" s="3094"/>
      <c r="Y538" s="3094"/>
      <c r="Z538" s="3094"/>
      <c r="AA538" s="3094"/>
      <c r="AB538" s="3094"/>
      <c r="AC538" s="3094"/>
      <c r="AD538" s="3094"/>
      <c r="AE538" s="3094"/>
      <c r="AF538" s="3094"/>
      <c r="AG538" s="3094"/>
      <c r="AH538" s="3094"/>
      <c r="AI538" s="3094"/>
      <c r="AJ538" s="3094"/>
      <c r="AK538" s="3094"/>
      <c r="AL538" s="3094"/>
      <c r="AM538" s="3094"/>
      <c r="AN538" s="3094"/>
      <c r="AO538" s="3094"/>
      <c r="AP538" s="3094"/>
      <c r="AQ538" s="3094"/>
      <c r="AR538" s="3560"/>
      <c r="AS538" s="3560"/>
      <c r="AT538" s="3560"/>
      <c r="AU538" s="3094"/>
      <c r="AV538" s="3094"/>
      <c r="AW538" s="3094"/>
      <c r="AX538" s="3094"/>
      <c r="AY538" s="3094"/>
      <c r="AZ538" s="3094"/>
      <c r="BA538" s="3094"/>
      <c r="BB538" s="3094"/>
      <c r="BC538" s="3094"/>
      <c r="BD538" s="3094"/>
      <c r="BE538" s="3094"/>
      <c r="BF538" s="3094"/>
      <c r="BG538" s="3094"/>
      <c r="BH538" s="3094"/>
      <c r="BI538" s="3094"/>
      <c r="BJ538" s="3094"/>
      <c r="BK538" s="3094"/>
      <c r="BL538" s="3094"/>
      <c r="BM538" s="3094"/>
      <c r="BN538" s="3094"/>
    </row>
    <row r="539" spans="1:66" ht="11.25" customHeight="1">
      <c r="A539" s="3559"/>
      <c r="B539" s="3094"/>
      <c r="C539" s="3094"/>
      <c r="D539" s="3094"/>
      <c r="E539" s="3094"/>
      <c r="F539" s="3094"/>
      <c r="G539" s="3094"/>
      <c r="H539" s="3094"/>
      <c r="I539" s="3094"/>
      <c r="J539" s="3094"/>
      <c r="K539" s="3560"/>
      <c r="L539" s="3560"/>
      <c r="M539" s="3560"/>
      <c r="N539" s="3094"/>
      <c r="O539" s="3094"/>
      <c r="P539" s="3094"/>
      <c r="Q539" s="3094"/>
      <c r="R539" s="3094"/>
      <c r="S539" s="3094"/>
      <c r="T539" s="3094"/>
      <c r="U539" s="3094"/>
      <c r="V539" s="3094"/>
      <c r="W539" s="3094"/>
      <c r="X539" s="3094"/>
      <c r="Y539" s="3094"/>
      <c r="Z539" s="3094"/>
      <c r="AA539" s="3094"/>
      <c r="AB539" s="3094"/>
      <c r="AC539" s="3094"/>
      <c r="AD539" s="3094"/>
      <c r="AE539" s="3094"/>
      <c r="AF539" s="3094"/>
      <c r="AG539" s="3094"/>
      <c r="AH539" s="3094"/>
      <c r="AI539" s="3094"/>
      <c r="AJ539" s="3094"/>
      <c r="AK539" s="3094"/>
      <c r="AL539" s="3094"/>
      <c r="AM539" s="3094"/>
      <c r="AN539" s="3094"/>
      <c r="AO539" s="3094"/>
      <c r="AP539" s="3094"/>
      <c r="AQ539" s="3094"/>
      <c r="AR539" s="3560"/>
      <c r="AS539" s="3560"/>
      <c r="AT539" s="3560"/>
      <c r="AU539" s="3094"/>
      <c r="AV539" s="3094"/>
      <c r="AW539" s="3094"/>
      <c r="AX539" s="3094"/>
      <c r="AY539" s="3094"/>
      <c r="AZ539" s="3094"/>
      <c r="BA539" s="3094"/>
      <c r="BB539" s="3094"/>
      <c r="BC539" s="3094"/>
      <c r="BD539" s="3094"/>
      <c r="BE539" s="3094"/>
      <c r="BF539" s="3094"/>
      <c r="BG539" s="3094"/>
      <c r="BH539" s="3094"/>
      <c r="BI539" s="3094"/>
      <c r="BJ539" s="3094"/>
      <c r="BK539" s="3094"/>
      <c r="BL539" s="3094"/>
      <c r="BM539" s="3094"/>
      <c r="BN539" s="3094"/>
    </row>
    <row r="540" spans="1:66" ht="11.25" customHeight="1">
      <c r="A540" s="3559"/>
      <c r="B540" s="3094"/>
      <c r="C540" s="3094"/>
      <c r="D540" s="3094"/>
      <c r="E540" s="3094"/>
      <c r="F540" s="3094"/>
      <c r="G540" s="3094"/>
      <c r="H540" s="3094"/>
      <c r="I540" s="3094"/>
      <c r="J540" s="3094"/>
      <c r="K540" s="3560"/>
      <c r="L540" s="3560"/>
      <c r="M540" s="3560"/>
      <c r="N540" s="3094"/>
      <c r="O540" s="3094"/>
      <c r="P540" s="3094"/>
      <c r="Q540" s="3094"/>
      <c r="R540" s="3094"/>
      <c r="S540" s="3094"/>
      <c r="T540" s="3094"/>
      <c r="U540" s="3094"/>
      <c r="V540" s="3094"/>
      <c r="W540" s="3094"/>
      <c r="X540" s="3094"/>
      <c r="Y540" s="3094"/>
      <c r="Z540" s="3094"/>
      <c r="AA540" s="3094"/>
      <c r="AB540" s="3094"/>
      <c r="AC540" s="3094"/>
      <c r="AD540" s="3094"/>
      <c r="AE540" s="3094"/>
      <c r="AF540" s="3094"/>
      <c r="AG540" s="3094"/>
      <c r="AH540" s="3094"/>
      <c r="AI540" s="3094"/>
      <c r="AJ540" s="3094"/>
      <c r="AK540" s="3094"/>
      <c r="AL540" s="3094"/>
      <c r="AM540" s="3094"/>
      <c r="AN540" s="3094"/>
      <c r="AO540" s="3094"/>
      <c r="AP540" s="3094"/>
      <c r="AQ540" s="3094"/>
      <c r="AR540" s="3560"/>
      <c r="AS540" s="3560"/>
      <c r="AT540" s="3560"/>
      <c r="AU540" s="3094"/>
      <c r="AV540" s="3094"/>
      <c r="AW540" s="3094"/>
      <c r="AX540" s="3094"/>
      <c r="AY540" s="3094"/>
      <c r="AZ540" s="3094"/>
      <c r="BA540" s="3094"/>
      <c r="BB540" s="3094"/>
      <c r="BC540" s="3094"/>
      <c r="BD540" s="3094"/>
      <c r="BE540" s="3094"/>
      <c r="BF540" s="3094"/>
      <c r="BG540" s="3094"/>
      <c r="BH540" s="3094"/>
      <c r="BI540" s="3094"/>
      <c r="BJ540" s="3094"/>
      <c r="BK540" s="3094"/>
      <c r="BL540" s="3094"/>
      <c r="BM540" s="3094"/>
      <c r="BN540" s="3094"/>
    </row>
    <row r="541" spans="1:66" ht="11.25" customHeight="1">
      <c r="A541" s="3559"/>
      <c r="B541" s="3094"/>
      <c r="C541" s="3094"/>
      <c r="D541" s="3094"/>
      <c r="E541" s="3094"/>
      <c r="F541" s="3094"/>
      <c r="G541" s="3094"/>
      <c r="H541" s="3094"/>
      <c r="I541" s="3094"/>
      <c r="J541" s="3094"/>
      <c r="K541" s="3560"/>
      <c r="L541" s="3560"/>
      <c r="M541" s="3560"/>
      <c r="N541" s="3094"/>
      <c r="O541" s="3094"/>
      <c r="P541" s="3094"/>
      <c r="Q541" s="3094"/>
      <c r="R541" s="3094"/>
      <c r="S541" s="3094"/>
      <c r="T541" s="3094"/>
      <c r="U541" s="3094"/>
      <c r="V541" s="3094"/>
      <c r="W541" s="3094"/>
      <c r="X541" s="3094"/>
      <c r="Y541" s="3094"/>
      <c r="Z541" s="3094"/>
      <c r="AA541" s="3094"/>
      <c r="AB541" s="3094"/>
      <c r="AC541" s="3094"/>
      <c r="AD541" s="3094"/>
      <c r="AE541" s="3094"/>
      <c r="AF541" s="3094"/>
      <c r="AG541" s="3094"/>
      <c r="AH541" s="3094"/>
      <c r="AI541" s="3094"/>
      <c r="AJ541" s="3094"/>
      <c r="AK541" s="3094"/>
      <c r="AL541" s="3094"/>
      <c r="AM541" s="3094"/>
      <c r="AN541" s="3094"/>
      <c r="AO541" s="3094"/>
      <c r="AP541" s="3094"/>
      <c r="AQ541" s="3094"/>
      <c r="AR541" s="3560"/>
      <c r="AS541" s="3560"/>
      <c r="AT541" s="3560"/>
      <c r="AU541" s="3094"/>
      <c r="AV541" s="3094"/>
      <c r="AW541" s="3094"/>
      <c r="AX541" s="3094"/>
      <c r="AY541" s="3094"/>
      <c r="AZ541" s="3094"/>
      <c r="BA541" s="3094"/>
      <c r="BB541" s="3094"/>
      <c r="BC541" s="3094"/>
      <c r="BD541" s="3094"/>
      <c r="BE541" s="3094"/>
      <c r="BF541" s="3094"/>
      <c r="BG541" s="3094"/>
      <c r="BH541" s="3094"/>
      <c r="BI541" s="3094"/>
      <c r="BJ541" s="3094"/>
      <c r="BK541" s="3094"/>
      <c r="BL541" s="3094"/>
      <c r="BM541" s="3094"/>
      <c r="BN541" s="3094"/>
    </row>
    <row r="542" spans="1:66" ht="11.25" customHeight="1">
      <c r="A542" s="3559"/>
      <c r="B542" s="3094"/>
      <c r="C542" s="3094"/>
      <c r="D542" s="3094"/>
      <c r="E542" s="3094"/>
      <c r="F542" s="3094"/>
      <c r="G542" s="3094"/>
      <c r="H542" s="3094"/>
      <c r="I542" s="3094"/>
      <c r="J542" s="3094"/>
      <c r="K542" s="3560"/>
      <c r="L542" s="3560"/>
      <c r="M542" s="3560"/>
      <c r="N542" s="3094"/>
      <c r="O542" s="3094"/>
      <c r="P542" s="3094"/>
      <c r="Q542" s="3094"/>
      <c r="R542" s="3094"/>
      <c r="S542" s="3094"/>
      <c r="T542" s="3094"/>
      <c r="U542" s="3094"/>
      <c r="V542" s="3094"/>
      <c r="W542" s="3094"/>
      <c r="X542" s="3094"/>
      <c r="Y542" s="3094"/>
      <c r="Z542" s="3094"/>
      <c r="AA542" s="3094"/>
      <c r="AB542" s="3094"/>
      <c r="AC542" s="3094"/>
      <c r="AD542" s="3094"/>
      <c r="AE542" s="3094"/>
      <c r="AF542" s="3094"/>
      <c r="AG542" s="3094"/>
      <c r="AH542" s="3094"/>
      <c r="AI542" s="3094"/>
      <c r="AJ542" s="3094"/>
      <c r="AK542" s="3094"/>
      <c r="AL542" s="3094"/>
      <c r="AM542" s="3094"/>
      <c r="AN542" s="3094"/>
      <c r="AO542" s="3094"/>
      <c r="AP542" s="3094"/>
      <c r="AQ542" s="3094"/>
      <c r="AR542" s="3560"/>
      <c r="AS542" s="3560"/>
      <c r="AT542" s="3560"/>
      <c r="AU542" s="3094"/>
      <c r="AV542" s="3094"/>
      <c r="AW542" s="3094"/>
      <c r="AX542" s="3094"/>
      <c r="AY542" s="3094"/>
      <c r="AZ542" s="3094"/>
      <c r="BA542" s="3094"/>
      <c r="BB542" s="3094"/>
      <c r="BC542" s="3094"/>
      <c r="BD542" s="3094"/>
      <c r="BE542" s="3094"/>
      <c r="BF542" s="3094"/>
      <c r="BG542" s="3094"/>
      <c r="BH542" s="3094"/>
      <c r="BI542" s="3094"/>
      <c r="BJ542" s="3094"/>
      <c r="BK542" s="3094"/>
      <c r="BL542" s="3094"/>
      <c r="BM542" s="3094"/>
      <c r="BN542" s="3094"/>
    </row>
    <row r="543" spans="1:66" ht="11.25" customHeight="1">
      <c r="A543" s="3559"/>
      <c r="B543" s="3094"/>
      <c r="C543" s="3094"/>
      <c r="D543" s="3094"/>
      <c r="E543" s="3094"/>
      <c r="F543" s="3094"/>
      <c r="G543" s="3094"/>
      <c r="H543" s="3094"/>
      <c r="I543" s="3094"/>
      <c r="J543" s="3094"/>
      <c r="K543" s="3560"/>
      <c r="L543" s="3560"/>
      <c r="M543" s="3560"/>
      <c r="N543" s="3094"/>
      <c r="O543" s="3094"/>
      <c r="P543" s="3094"/>
      <c r="Q543" s="3094"/>
      <c r="R543" s="3094"/>
      <c r="S543" s="3094"/>
      <c r="T543" s="3094"/>
      <c r="U543" s="3094"/>
      <c r="V543" s="3094"/>
      <c r="W543" s="3094"/>
      <c r="X543" s="3094"/>
      <c r="Y543" s="3094"/>
      <c r="Z543" s="3094"/>
      <c r="AA543" s="3094"/>
      <c r="AB543" s="3094"/>
      <c r="AC543" s="3094"/>
      <c r="AD543" s="3094"/>
      <c r="AE543" s="3094"/>
      <c r="AF543" s="3094"/>
      <c r="AG543" s="3094"/>
      <c r="AH543" s="3094"/>
      <c r="AI543" s="3094"/>
      <c r="AJ543" s="3094"/>
      <c r="AK543" s="3094"/>
      <c r="AL543" s="3094"/>
      <c r="AM543" s="3094"/>
      <c r="AN543" s="3094"/>
      <c r="AO543" s="3094"/>
      <c r="AP543" s="3094"/>
      <c r="AQ543" s="3094"/>
      <c r="AR543" s="3560"/>
      <c r="AS543" s="3560"/>
      <c r="AT543" s="3560"/>
      <c r="AU543" s="3094"/>
      <c r="AV543" s="3094"/>
      <c r="AW543" s="3094"/>
      <c r="AX543" s="3094"/>
      <c r="AY543" s="3094"/>
      <c r="AZ543" s="3094"/>
      <c r="BA543" s="3094"/>
      <c r="BB543" s="3094"/>
      <c r="BC543" s="3094"/>
      <c r="BD543" s="3094"/>
      <c r="BE543" s="3094"/>
      <c r="BF543" s="3094"/>
      <c r="BG543" s="3094"/>
      <c r="BH543" s="3094"/>
      <c r="BI543" s="3094"/>
      <c r="BJ543" s="3094"/>
      <c r="BK543" s="3094"/>
      <c r="BL543" s="3094"/>
      <c r="BM543" s="3094"/>
      <c r="BN543" s="3094"/>
    </row>
    <row r="544" spans="1:66" ht="11.25" customHeight="1">
      <c r="A544" s="3559"/>
      <c r="B544" s="3094"/>
      <c r="C544" s="3094"/>
      <c r="D544" s="3094"/>
      <c r="E544" s="3094"/>
      <c r="F544" s="3094"/>
      <c r="G544" s="3094"/>
      <c r="H544" s="3094"/>
      <c r="I544" s="3094"/>
      <c r="J544" s="3094"/>
      <c r="K544" s="3560"/>
      <c r="L544" s="3560"/>
      <c r="M544" s="3560"/>
      <c r="N544" s="3094"/>
      <c r="O544" s="3094"/>
      <c r="P544" s="3094"/>
      <c r="Q544" s="3094"/>
      <c r="R544" s="3094"/>
      <c r="S544" s="3094"/>
      <c r="T544" s="3094"/>
      <c r="U544" s="3094"/>
      <c r="V544" s="3094"/>
      <c r="W544" s="3094"/>
      <c r="X544" s="3094"/>
      <c r="Y544" s="3094"/>
      <c r="Z544" s="3094"/>
      <c r="AA544" s="3094"/>
      <c r="AB544" s="3094"/>
      <c r="AC544" s="3094"/>
      <c r="AD544" s="3094"/>
      <c r="AE544" s="3094"/>
      <c r="AF544" s="3094"/>
      <c r="AG544" s="3094"/>
      <c r="AH544" s="3094"/>
      <c r="AI544" s="3094"/>
      <c r="AJ544" s="3094"/>
      <c r="AK544" s="3094"/>
      <c r="AL544" s="3094"/>
      <c r="AM544" s="3094"/>
      <c r="AN544" s="3094"/>
      <c r="AO544" s="3094"/>
      <c r="AP544" s="3094"/>
      <c r="AQ544" s="3094"/>
      <c r="AR544" s="3560"/>
      <c r="AS544" s="3560"/>
      <c r="AT544" s="3560"/>
      <c r="AU544" s="3094"/>
      <c r="AV544" s="3094"/>
      <c r="AW544" s="3094"/>
      <c r="AX544" s="3094"/>
      <c r="AY544" s="3094"/>
      <c r="AZ544" s="3094"/>
      <c r="BA544" s="3094"/>
      <c r="BB544" s="3094"/>
      <c r="BC544" s="3094"/>
      <c r="BD544" s="3094"/>
      <c r="BE544" s="3094"/>
      <c r="BF544" s="3094"/>
      <c r="BG544" s="3094"/>
      <c r="BH544" s="3094"/>
      <c r="BI544" s="3094"/>
      <c r="BJ544" s="3094"/>
      <c r="BK544" s="3094"/>
      <c r="BL544" s="3094"/>
      <c r="BM544" s="3094"/>
      <c r="BN544" s="3094"/>
    </row>
    <row r="545" spans="1:66" ht="11.25" customHeight="1">
      <c r="A545" s="3559"/>
      <c r="B545" s="3094"/>
      <c r="C545" s="3094"/>
      <c r="D545" s="3094"/>
      <c r="E545" s="3094"/>
      <c r="F545" s="3094"/>
      <c r="G545" s="3094"/>
      <c r="H545" s="3094"/>
      <c r="I545" s="3094"/>
      <c r="J545" s="3094"/>
      <c r="K545" s="3560"/>
      <c r="L545" s="3560"/>
      <c r="M545" s="3560"/>
      <c r="N545" s="3094"/>
      <c r="O545" s="3094"/>
      <c r="P545" s="3094"/>
      <c r="Q545" s="3094"/>
      <c r="R545" s="3094"/>
      <c r="S545" s="3094"/>
      <c r="T545" s="3094"/>
      <c r="U545" s="3094"/>
      <c r="V545" s="3094"/>
      <c r="W545" s="3094"/>
      <c r="X545" s="3094"/>
      <c r="Y545" s="3094"/>
      <c r="Z545" s="3094"/>
      <c r="AA545" s="3094"/>
      <c r="AB545" s="3094"/>
      <c r="AC545" s="3094"/>
      <c r="AD545" s="3094"/>
      <c r="AE545" s="3094"/>
      <c r="AF545" s="3094"/>
      <c r="AG545" s="3094"/>
      <c r="AH545" s="3094"/>
      <c r="AI545" s="3094"/>
      <c r="AJ545" s="3094"/>
      <c r="AK545" s="3094"/>
      <c r="AL545" s="3094"/>
      <c r="AM545" s="3094"/>
      <c r="AN545" s="3094"/>
      <c r="AO545" s="3094"/>
      <c r="AP545" s="3094"/>
      <c r="AQ545" s="3094"/>
      <c r="AR545" s="3560"/>
      <c r="AS545" s="3560"/>
      <c r="AT545" s="3560"/>
      <c r="AU545" s="3094"/>
      <c r="AV545" s="3094"/>
      <c r="AW545" s="3094"/>
      <c r="AX545" s="3094"/>
      <c r="AY545" s="3094"/>
      <c r="AZ545" s="3094"/>
      <c r="BA545" s="3094"/>
      <c r="BB545" s="3094"/>
      <c r="BC545" s="3094"/>
      <c r="BD545" s="3094"/>
      <c r="BE545" s="3094"/>
      <c r="BF545" s="3094"/>
      <c r="BG545" s="3094"/>
      <c r="BH545" s="3094"/>
      <c r="BI545" s="3094"/>
      <c r="BJ545" s="3094"/>
      <c r="BK545" s="3094"/>
      <c r="BL545" s="3094"/>
      <c r="BM545" s="3094"/>
      <c r="BN545" s="3094"/>
    </row>
    <row r="546" spans="1:66" ht="11.25" customHeight="1">
      <c r="A546" s="3559"/>
      <c r="B546" s="3094"/>
      <c r="C546" s="3094"/>
      <c r="D546" s="3094"/>
      <c r="E546" s="3094"/>
      <c r="F546" s="3094"/>
      <c r="G546" s="3094"/>
      <c r="H546" s="3094"/>
      <c r="I546" s="3094"/>
      <c r="J546" s="3094"/>
      <c r="K546" s="3560"/>
      <c r="L546" s="3560"/>
      <c r="M546" s="3560"/>
      <c r="N546" s="3094"/>
      <c r="O546" s="3094"/>
      <c r="P546" s="3094"/>
      <c r="Q546" s="3094"/>
      <c r="R546" s="3094"/>
      <c r="S546" s="3094"/>
      <c r="T546" s="3094"/>
      <c r="U546" s="3094"/>
      <c r="V546" s="3094"/>
      <c r="W546" s="3094"/>
      <c r="X546" s="3094"/>
      <c r="Y546" s="3094"/>
      <c r="Z546" s="3094"/>
      <c r="AA546" s="3094"/>
      <c r="AB546" s="3094"/>
      <c r="AC546" s="3094"/>
      <c r="AD546" s="3094"/>
      <c r="AE546" s="3094"/>
      <c r="AF546" s="3094"/>
      <c r="AG546" s="3094"/>
      <c r="AH546" s="3094"/>
      <c r="AI546" s="3094"/>
      <c r="AJ546" s="3094"/>
      <c r="AK546" s="3094"/>
      <c r="AL546" s="3094"/>
      <c r="AM546" s="3094"/>
      <c r="AN546" s="3094"/>
      <c r="AO546" s="3094"/>
      <c r="AP546" s="3094"/>
      <c r="AQ546" s="3094"/>
      <c r="AR546" s="3560"/>
      <c r="AS546" s="3560"/>
      <c r="AT546" s="3560"/>
      <c r="AU546" s="3094"/>
      <c r="AV546" s="3094"/>
      <c r="AW546" s="3094"/>
      <c r="AX546" s="3094"/>
      <c r="AY546" s="3094"/>
      <c r="AZ546" s="3094"/>
      <c r="BA546" s="3094"/>
      <c r="BB546" s="3094"/>
      <c r="BC546" s="3094"/>
      <c r="BD546" s="3094"/>
      <c r="BE546" s="3094"/>
      <c r="BF546" s="3094"/>
      <c r="BG546" s="3094"/>
      <c r="BH546" s="3094"/>
      <c r="BI546" s="3094"/>
      <c r="BJ546" s="3094"/>
      <c r="BK546" s="3094"/>
      <c r="BL546" s="3094"/>
      <c r="BM546" s="3094"/>
      <c r="BN546" s="3094"/>
    </row>
    <row r="547" spans="1:66" ht="11.25" customHeight="1">
      <c r="A547" s="3559"/>
      <c r="B547" s="3094"/>
      <c r="C547" s="3094"/>
      <c r="D547" s="3094"/>
      <c r="E547" s="3094"/>
      <c r="F547" s="3094"/>
      <c r="G547" s="3094"/>
      <c r="H547" s="3094"/>
      <c r="I547" s="3094"/>
      <c r="J547" s="3094"/>
      <c r="K547" s="3560"/>
      <c r="L547" s="3560"/>
      <c r="M547" s="3560"/>
      <c r="N547" s="3094"/>
      <c r="O547" s="3094"/>
      <c r="P547" s="3094"/>
      <c r="Q547" s="3094"/>
      <c r="R547" s="3094"/>
      <c r="S547" s="3094"/>
      <c r="T547" s="3094"/>
      <c r="U547" s="3094"/>
      <c r="V547" s="3094"/>
      <c r="W547" s="3094"/>
      <c r="X547" s="3094"/>
      <c r="Y547" s="3094"/>
      <c r="Z547" s="3094"/>
      <c r="AA547" s="3094"/>
      <c r="AB547" s="3094"/>
      <c r="AC547" s="3094"/>
      <c r="AD547" s="3094"/>
      <c r="AE547" s="3094"/>
      <c r="AF547" s="3094"/>
      <c r="AG547" s="3094"/>
      <c r="AH547" s="3094"/>
      <c r="AI547" s="3094"/>
      <c r="AJ547" s="3094"/>
      <c r="AK547" s="3094"/>
      <c r="AL547" s="3094"/>
      <c r="AM547" s="3094"/>
      <c r="AN547" s="3094"/>
      <c r="AO547" s="3094"/>
      <c r="AP547" s="3094"/>
      <c r="AQ547" s="3094"/>
      <c r="AR547" s="3560"/>
      <c r="AS547" s="3560"/>
      <c r="AT547" s="3560"/>
      <c r="AU547" s="3094"/>
      <c r="AV547" s="3094"/>
      <c r="AW547" s="3094"/>
      <c r="AX547" s="3094"/>
      <c r="AY547" s="3094"/>
      <c r="AZ547" s="3094"/>
      <c r="BA547" s="3094"/>
      <c r="BB547" s="3094"/>
      <c r="BC547" s="3094"/>
      <c r="BD547" s="3094"/>
      <c r="BE547" s="3094"/>
      <c r="BF547" s="3094"/>
      <c r="BG547" s="3094"/>
      <c r="BH547" s="3094"/>
      <c r="BI547" s="3094"/>
      <c r="BJ547" s="3094"/>
      <c r="BK547" s="3094"/>
      <c r="BL547" s="3094"/>
      <c r="BM547" s="3094"/>
      <c r="BN547" s="3094"/>
    </row>
    <row r="548" spans="1:66" ht="11.25" customHeight="1">
      <c r="A548" s="3559"/>
      <c r="B548" s="3094"/>
      <c r="C548" s="3094"/>
      <c r="D548" s="3094"/>
      <c r="E548" s="3094"/>
      <c r="F548" s="3094"/>
      <c r="G548" s="3094"/>
      <c r="H548" s="3094"/>
      <c r="I548" s="3094"/>
      <c r="J548" s="3094"/>
      <c r="K548" s="3560"/>
      <c r="L548" s="3560"/>
      <c r="M548" s="3560"/>
      <c r="N548" s="3094"/>
      <c r="O548" s="3094"/>
      <c r="P548" s="3094"/>
      <c r="Q548" s="3094"/>
      <c r="R548" s="3094"/>
      <c r="S548" s="3094"/>
      <c r="T548" s="3094"/>
      <c r="U548" s="3094"/>
      <c r="V548" s="3094"/>
      <c r="W548" s="3094"/>
      <c r="X548" s="3094"/>
      <c r="Y548" s="3094"/>
      <c r="Z548" s="3094"/>
      <c r="AA548" s="3094"/>
      <c r="AB548" s="3094"/>
      <c r="AC548" s="3094"/>
      <c r="AD548" s="3094"/>
      <c r="AE548" s="3094"/>
      <c r="AF548" s="3094"/>
      <c r="AG548" s="3094"/>
      <c r="AH548" s="3094"/>
      <c r="AI548" s="3094"/>
      <c r="AJ548" s="3094"/>
      <c r="AK548" s="3094"/>
      <c r="AL548" s="3094"/>
      <c r="AM548" s="3094"/>
      <c r="AN548" s="3094"/>
      <c r="AO548" s="3094"/>
      <c r="AP548" s="3094"/>
      <c r="AQ548" s="3094"/>
      <c r="AR548" s="3560"/>
      <c r="AS548" s="3560"/>
      <c r="AT548" s="3560"/>
      <c r="AU548" s="3094"/>
      <c r="AV548" s="3094"/>
      <c r="AW548" s="3094"/>
      <c r="AX548" s="3094"/>
      <c r="AY548" s="3094"/>
      <c r="AZ548" s="3094"/>
      <c r="BA548" s="3094"/>
      <c r="BB548" s="3094"/>
      <c r="BC548" s="3094"/>
      <c r="BD548" s="3094"/>
      <c r="BE548" s="3094"/>
      <c r="BF548" s="3094"/>
      <c r="BG548" s="3094"/>
      <c r="BH548" s="3094"/>
      <c r="BI548" s="3094"/>
      <c r="BJ548" s="3094"/>
      <c r="BK548" s="3094"/>
      <c r="BL548" s="3094"/>
      <c r="BM548" s="3094"/>
      <c r="BN548" s="3094"/>
    </row>
    <row r="549" spans="1:66" ht="11.25" customHeight="1">
      <c r="A549" s="3559"/>
      <c r="B549" s="3094"/>
      <c r="C549" s="3094"/>
      <c r="D549" s="3094"/>
      <c r="E549" s="3094"/>
      <c r="F549" s="3094"/>
      <c r="G549" s="3094"/>
      <c r="H549" s="3094"/>
      <c r="I549" s="3094"/>
      <c r="J549" s="3094"/>
      <c r="K549" s="3560"/>
      <c r="L549" s="3560"/>
      <c r="M549" s="3560"/>
      <c r="N549" s="3094"/>
      <c r="O549" s="3094"/>
      <c r="P549" s="3094"/>
      <c r="Q549" s="3094"/>
      <c r="R549" s="3094"/>
      <c r="S549" s="3094"/>
      <c r="T549" s="3094"/>
      <c r="U549" s="3094"/>
      <c r="V549" s="3094"/>
      <c r="W549" s="3094"/>
      <c r="X549" s="3094"/>
      <c r="Y549" s="3094"/>
      <c r="Z549" s="3094"/>
      <c r="AA549" s="3094"/>
      <c r="AB549" s="3094"/>
      <c r="AC549" s="3094"/>
      <c r="AD549" s="3094"/>
      <c r="AE549" s="3094"/>
      <c r="AF549" s="3094"/>
      <c r="AG549" s="3094"/>
      <c r="AH549" s="3094"/>
      <c r="AI549" s="3094"/>
      <c r="AJ549" s="3094"/>
      <c r="AK549" s="3094"/>
      <c r="AL549" s="3094"/>
      <c r="AM549" s="3094"/>
      <c r="AN549" s="3094"/>
      <c r="AO549" s="3094"/>
      <c r="AP549" s="3094"/>
      <c r="AQ549" s="3094"/>
      <c r="AR549" s="3560"/>
      <c r="AS549" s="3560"/>
      <c r="AT549" s="3560"/>
      <c r="AU549" s="3094"/>
      <c r="AV549" s="3094"/>
      <c r="AW549" s="3094"/>
      <c r="AX549" s="3094"/>
      <c r="AY549" s="3094"/>
      <c r="AZ549" s="3094"/>
      <c r="BA549" s="3094"/>
      <c r="BB549" s="3094"/>
      <c r="BC549" s="3094"/>
      <c r="BD549" s="3094"/>
      <c r="BE549" s="3094"/>
      <c r="BF549" s="3094"/>
      <c r="BG549" s="3094"/>
      <c r="BH549" s="3094"/>
      <c r="BI549" s="3094"/>
      <c r="BJ549" s="3094"/>
      <c r="BK549" s="3094"/>
      <c r="BL549" s="3094"/>
      <c r="BM549" s="3094"/>
      <c r="BN549" s="3094"/>
    </row>
    <row r="550" spans="1:66" ht="11.25" customHeight="1">
      <c r="A550" s="3559"/>
      <c r="B550" s="3094"/>
      <c r="C550" s="3094"/>
      <c r="D550" s="3094"/>
      <c r="E550" s="3094"/>
      <c r="F550" s="3094"/>
      <c r="G550" s="3094"/>
      <c r="H550" s="3094"/>
      <c r="I550" s="3094"/>
      <c r="J550" s="3094"/>
      <c r="K550" s="3560"/>
      <c r="L550" s="3560"/>
      <c r="M550" s="3560"/>
      <c r="N550" s="3094"/>
      <c r="O550" s="3094"/>
      <c r="P550" s="3094"/>
      <c r="Q550" s="3094"/>
      <c r="R550" s="3094"/>
      <c r="S550" s="3094"/>
      <c r="T550" s="3094"/>
      <c r="U550" s="3094"/>
      <c r="V550" s="3094"/>
      <c r="W550" s="3094"/>
      <c r="X550" s="3094"/>
      <c r="Y550" s="3094"/>
      <c r="Z550" s="3094"/>
      <c r="AA550" s="3094"/>
      <c r="AB550" s="3094"/>
      <c r="AC550" s="3094"/>
      <c r="AD550" s="3094"/>
      <c r="AE550" s="3094"/>
      <c r="AF550" s="3094"/>
      <c r="AG550" s="3094"/>
      <c r="AH550" s="3094"/>
      <c r="AI550" s="3094"/>
      <c r="AJ550" s="3094"/>
      <c r="AK550" s="3094"/>
      <c r="AL550" s="3094"/>
      <c r="AM550" s="3094"/>
      <c r="AN550" s="3094"/>
      <c r="AO550" s="3094"/>
      <c r="AP550" s="3094"/>
      <c r="AQ550" s="3094"/>
      <c r="AR550" s="3560"/>
      <c r="AS550" s="3560"/>
      <c r="AT550" s="3560"/>
      <c r="AU550" s="3094"/>
      <c r="AV550" s="3094"/>
      <c r="AW550" s="3094"/>
      <c r="AX550" s="3094"/>
      <c r="AY550" s="3094"/>
      <c r="AZ550" s="3094"/>
      <c r="BA550" s="3094"/>
      <c r="BB550" s="3094"/>
      <c r="BC550" s="3094"/>
      <c r="BD550" s="3094"/>
      <c r="BE550" s="3094"/>
      <c r="BF550" s="3094"/>
      <c r="BG550" s="3094"/>
      <c r="BH550" s="3094"/>
      <c r="BI550" s="3094"/>
      <c r="BJ550" s="3094"/>
      <c r="BK550" s="3094"/>
      <c r="BL550" s="3094"/>
      <c r="BM550" s="3094"/>
      <c r="BN550" s="3094"/>
    </row>
    <row r="551" spans="1:66" ht="11.25" customHeight="1">
      <c r="A551" s="3559"/>
      <c r="B551" s="3094"/>
      <c r="C551" s="3094"/>
      <c r="D551" s="3094"/>
      <c r="E551" s="3094"/>
      <c r="F551" s="3094"/>
      <c r="G551" s="3094"/>
      <c r="H551" s="3094"/>
      <c r="I551" s="3094"/>
      <c r="J551" s="3094"/>
      <c r="K551" s="3560"/>
      <c r="L551" s="3560"/>
      <c r="M551" s="3560"/>
      <c r="N551" s="3094"/>
      <c r="O551" s="3094"/>
      <c r="P551" s="3094"/>
      <c r="Q551" s="3094"/>
      <c r="R551" s="3094"/>
      <c r="S551" s="3094"/>
      <c r="T551" s="3094"/>
      <c r="U551" s="3094"/>
      <c r="V551" s="3094"/>
      <c r="W551" s="3094"/>
      <c r="X551" s="3094"/>
      <c r="Y551" s="3094"/>
      <c r="Z551" s="3094"/>
      <c r="AA551" s="3094"/>
      <c r="AB551" s="3094"/>
      <c r="AC551" s="3094"/>
      <c r="AD551" s="3094"/>
      <c r="AE551" s="3094"/>
      <c r="AF551" s="3094"/>
      <c r="AG551" s="3094"/>
      <c r="AH551" s="3094"/>
      <c r="AI551" s="3094"/>
      <c r="AJ551" s="3094"/>
      <c r="AK551" s="3094"/>
      <c r="AL551" s="3094"/>
      <c r="AM551" s="3094"/>
      <c r="AN551" s="3094"/>
      <c r="AO551" s="3094"/>
      <c r="AP551" s="3094"/>
      <c r="AQ551" s="3094"/>
      <c r="AR551" s="3560"/>
      <c r="AS551" s="3560"/>
      <c r="AT551" s="3560"/>
      <c r="AU551" s="3094"/>
      <c r="AV551" s="3094"/>
      <c r="AW551" s="3094"/>
      <c r="AX551" s="3094"/>
      <c r="AY551" s="3094"/>
      <c r="AZ551" s="3094"/>
      <c r="BA551" s="3094"/>
      <c r="BB551" s="3094"/>
      <c r="BC551" s="3094"/>
      <c r="BD551" s="3094"/>
      <c r="BE551" s="3094"/>
      <c r="BF551" s="3094"/>
      <c r="BG551" s="3094"/>
      <c r="BH551" s="3094"/>
      <c r="BI551" s="3094"/>
      <c r="BJ551" s="3094"/>
      <c r="BK551" s="3094"/>
      <c r="BL551" s="3094"/>
      <c r="BM551" s="3094"/>
      <c r="BN551" s="3094"/>
    </row>
    <row r="552" spans="1:66" ht="11.25" customHeight="1">
      <c r="A552" s="3559"/>
      <c r="B552" s="3094"/>
      <c r="C552" s="3094"/>
      <c r="D552" s="3094"/>
      <c r="E552" s="3094"/>
      <c r="F552" s="3094"/>
      <c r="G552" s="3094"/>
      <c r="H552" s="3094"/>
      <c r="I552" s="3094"/>
      <c r="J552" s="3094"/>
      <c r="K552" s="3560"/>
      <c r="L552" s="3560"/>
      <c r="M552" s="3560"/>
      <c r="N552" s="3094"/>
      <c r="O552" s="3094"/>
      <c r="P552" s="3094"/>
      <c r="Q552" s="3094"/>
      <c r="R552" s="3094"/>
      <c r="S552" s="3094"/>
      <c r="T552" s="3094"/>
      <c r="U552" s="3094"/>
      <c r="V552" s="3094"/>
      <c r="W552" s="3094"/>
      <c r="X552" s="3094"/>
      <c r="Y552" s="3094"/>
      <c r="Z552" s="3094"/>
      <c r="AA552" s="3094"/>
      <c r="AB552" s="3094"/>
      <c r="AC552" s="3094"/>
      <c r="AD552" s="3094"/>
      <c r="AE552" s="3094"/>
      <c r="AF552" s="3094"/>
      <c r="AG552" s="3094"/>
      <c r="AH552" s="3094"/>
      <c r="AI552" s="3094"/>
      <c r="AJ552" s="3094"/>
      <c r="AK552" s="3094"/>
      <c r="AL552" s="3094"/>
      <c r="AM552" s="3094"/>
      <c r="AN552" s="3094"/>
      <c r="AO552" s="3094"/>
      <c r="AP552" s="3094"/>
      <c r="AQ552" s="3094"/>
      <c r="AR552" s="3560"/>
      <c r="AS552" s="3560"/>
      <c r="AT552" s="3560"/>
      <c r="AU552" s="3094"/>
      <c r="AV552" s="3094"/>
      <c r="AW552" s="3094"/>
      <c r="AX552" s="3094"/>
      <c r="AY552" s="3094"/>
      <c r="AZ552" s="3094"/>
      <c r="BA552" s="3094"/>
      <c r="BB552" s="3094"/>
      <c r="BC552" s="3094"/>
      <c r="BD552" s="3094"/>
      <c r="BE552" s="3094"/>
      <c r="BF552" s="3094"/>
      <c r="BG552" s="3094"/>
      <c r="BH552" s="3094"/>
      <c r="BI552" s="3094"/>
      <c r="BJ552" s="3094"/>
      <c r="BK552" s="3094"/>
      <c r="BL552" s="3094"/>
      <c r="BM552" s="3094"/>
      <c r="BN552" s="3094"/>
    </row>
    <row r="553" spans="1:66" ht="11.25" customHeight="1">
      <c r="A553" s="3559"/>
      <c r="B553" s="3094"/>
      <c r="C553" s="3094"/>
      <c r="D553" s="3094"/>
      <c r="E553" s="3094"/>
      <c r="F553" s="3094"/>
      <c r="G553" s="3094"/>
      <c r="H553" s="3094"/>
      <c r="I553" s="3094"/>
      <c r="J553" s="3094"/>
      <c r="K553" s="3560"/>
      <c r="L553" s="3560"/>
      <c r="M553" s="3560"/>
      <c r="N553" s="3094"/>
      <c r="O553" s="3094"/>
      <c r="P553" s="3094"/>
      <c r="Q553" s="3094"/>
      <c r="R553" s="3094"/>
      <c r="S553" s="3094"/>
      <c r="T553" s="3094"/>
      <c r="U553" s="3094"/>
      <c r="V553" s="3094"/>
      <c r="W553" s="3094"/>
      <c r="X553" s="3094"/>
      <c r="Y553" s="3094"/>
      <c r="Z553" s="3094"/>
      <c r="AA553" s="3094"/>
      <c r="AB553" s="3094"/>
      <c r="AC553" s="3094"/>
      <c r="AD553" s="3094"/>
      <c r="AE553" s="3094"/>
      <c r="AF553" s="3094"/>
      <c r="AG553" s="3094"/>
      <c r="AH553" s="3094"/>
      <c r="AI553" s="3094"/>
      <c r="AJ553" s="3094"/>
      <c r="AK553" s="3094"/>
      <c r="AL553" s="3094"/>
      <c r="AM553" s="3094"/>
      <c r="AN553" s="3094"/>
      <c r="AO553" s="3094"/>
      <c r="AP553" s="3094"/>
      <c r="AQ553" s="3094"/>
      <c r="AR553" s="3560"/>
      <c r="AS553" s="3560"/>
      <c r="AT553" s="3560"/>
      <c r="AU553" s="3094"/>
      <c r="AV553" s="3094"/>
      <c r="AW553" s="3094"/>
      <c r="AX553" s="3094"/>
      <c r="AY553" s="3094"/>
      <c r="AZ553" s="3094"/>
      <c r="BA553" s="3094"/>
      <c r="BB553" s="3094"/>
      <c r="BC553" s="3094"/>
      <c r="BD553" s="3094"/>
      <c r="BE553" s="3094"/>
      <c r="BF553" s="3094"/>
      <c r="BG553" s="3094"/>
      <c r="BH553" s="3094"/>
      <c r="BI553" s="3094"/>
      <c r="BJ553" s="3094"/>
      <c r="BK553" s="3094"/>
      <c r="BL553" s="3094"/>
      <c r="BM553" s="3094"/>
      <c r="BN553" s="3094"/>
    </row>
    <row r="554" spans="1:66" ht="11.25" customHeight="1">
      <c r="A554" s="3559"/>
      <c r="B554" s="3094"/>
      <c r="C554" s="3094"/>
      <c r="D554" s="3094"/>
      <c r="E554" s="3094"/>
      <c r="F554" s="3094"/>
      <c r="G554" s="3094"/>
      <c r="H554" s="3094"/>
      <c r="I554" s="3094"/>
      <c r="J554" s="3094"/>
      <c r="K554" s="3560"/>
      <c r="L554" s="3560"/>
      <c r="M554" s="3560"/>
      <c r="N554" s="3094"/>
      <c r="O554" s="3094"/>
      <c r="P554" s="3094"/>
      <c r="Q554" s="3094"/>
      <c r="R554" s="3094"/>
      <c r="S554" s="3094"/>
      <c r="T554" s="3094"/>
      <c r="U554" s="3094"/>
      <c r="V554" s="3094"/>
      <c r="W554" s="3094"/>
      <c r="X554" s="3094"/>
      <c r="Y554" s="3094"/>
      <c r="Z554" s="3094"/>
      <c r="AA554" s="3094"/>
      <c r="AB554" s="3094"/>
      <c r="AC554" s="3094"/>
      <c r="AD554" s="3094"/>
      <c r="AE554" s="3094"/>
      <c r="AF554" s="3094"/>
      <c r="AG554" s="3094"/>
      <c r="AH554" s="3094"/>
      <c r="AI554" s="3094"/>
      <c r="AJ554" s="3094"/>
      <c r="AK554" s="3094"/>
      <c r="AL554" s="3094"/>
      <c r="AM554" s="3094"/>
      <c r="AN554" s="3094"/>
      <c r="AO554" s="3094"/>
      <c r="AP554" s="3094"/>
      <c r="AQ554" s="3094"/>
      <c r="AR554" s="3560"/>
      <c r="AS554" s="3560"/>
      <c r="AT554" s="3560"/>
      <c r="AU554" s="3094"/>
      <c r="AV554" s="3094"/>
      <c r="AW554" s="3094"/>
      <c r="AX554" s="3094"/>
      <c r="AY554" s="3094"/>
      <c r="AZ554" s="3094"/>
      <c r="BA554" s="3094"/>
      <c r="BB554" s="3094"/>
      <c r="BC554" s="3094"/>
      <c r="BD554" s="3094"/>
      <c r="BE554" s="3094"/>
      <c r="BF554" s="3094"/>
      <c r="BG554" s="3094"/>
      <c r="BH554" s="3094"/>
      <c r="BI554" s="3094"/>
      <c r="BJ554" s="3094"/>
      <c r="BK554" s="3094"/>
      <c r="BL554" s="3094"/>
      <c r="BM554" s="3094"/>
      <c r="BN554" s="3094"/>
    </row>
    <row r="555" spans="1:66" ht="11.25" customHeight="1">
      <c r="A555" s="3559"/>
      <c r="B555" s="3094"/>
      <c r="C555" s="3094"/>
      <c r="D555" s="3094"/>
      <c r="E555" s="3094"/>
      <c r="F555" s="3094"/>
      <c r="G555" s="3094"/>
      <c r="H555" s="3094"/>
      <c r="I555" s="3094"/>
      <c r="J555" s="3094"/>
      <c r="K555" s="3560"/>
      <c r="L555" s="3560"/>
      <c r="M555" s="3560"/>
      <c r="N555" s="3094"/>
      <c r="O555" s="3094"/>
      <c r="P555" s="3094"/>
      <c r="Q555" s="3094"/>
      <c r="R555" s="3094"/>
      <c r="S555" s="3094"/>
      <c r="T555" s="3094"/>
      <c r="U555" s="3094"/>
      <c r="V555" s="3094"/>
      <c r="W555" s="3094"/>
      <c r="X555" s="3094"/>
      <c r="Y555" s="3094"/>
      <c r="Z555" s="3094"/>
      <c r="AA555" s="3094"/>
      <c r="AB555" s="3094"/>
      <c r="AC555" s="3094"/>
      <c r="AD555" s="3094"/>
      <c r="AE555" s="3094"/>
      <c r="AF555" s="3094"/>
      <c r="AG555" s="3094"/>
      <c r="AH555" s="3094"/>
      <c r="AI555" s="3094"/>
      <c r="AJ555" s="3094"/>
      <c r="AK555" s="3094"/>
      <c r="AL555" s="3094"/>
      <c r="AM555" s="3094"/>
      <c r="AN555" s="3094"/>
      <c r="AO555" s="3094"/>
      <c r="AP555" s="3094"/>
      <c r="AQ555" s="3094"/>
      <c r="AR555" s="3560"/>
      <c r="AS555" s="3560"/>
      <c r="AT555" s="3560"/>
      <c r="AU555" s="3094"/>
      <c r="AV555" s="3094"/>
      <c r="AW555" s="3094"/>
      <c r="AX555" s="3094"/>
      <c r="AY555" s="3094"/>
      <c r="AZ555" s="3094"/>
      <c r="BA555" s="3094"/>
      <c r="BB555" s="3094"/>
      <c r="BC555" s="3094"/>
      <c r="BD555" s="3094"/>
      <c r="BE555" s="3094"/>
      <c r="BF555" s="3094"/>
      <c r="BG555" s="3094"/>
      <c r="BH555" s="3094"/>
      <c r="BI555" s="3094"/>
      <c r="BJ555" s="3094"/>
      <c r="BK555" s="3094"/>
      <c r="BL555" s="3094"/>
      <c r="BM555" s="3094"/>
      <c r="BN555" s="3094"/>
    </row>
    <row r="556" spans="1:66" ht="11.25" customHeight="1">
      <c r="A556" s="3559"/>
      <c r="B556" s="3094"/>
      <c r="C556" s="3094"/>
      <c r="D556" s="3094"/>
      <c r="E556" s="3094"/>
      <c r="F556" s="3094"/>
      <c r="G556" s="3094"/>
      <c r="H556" s="3094"/>
      <c r="I556" s="3094"/>
      <c r="J556" s="3094"/>
      <c r="K556" s="3560"/>
      <c r="L556" s="3560"/>
      <c r="M556" s="3560"/>
      <c r="N556" s="3094"/>
      <c r="O556" s="3094"/>
      <c r="P556" s="3094"/>
      <c r="Q556" s="3094"/>
      <c r="R556" s="3094"/>
      <c r="S556" s="3094"/>
      <c r="T556" s="3094"/>
      <c r="U556" s="3094"/>
      <c r="V556" s="3094"/>
      <c r="W556" s="3094"/>
      <c r="X556" s="3094"/>
      <c r="Y556" s="3094"/>
      <c r="Z556" s="3094"/>
      <c r="AA556" s="3094"/>
      <c r="AB556" s="3094"/>
      <c r="AC556" s="3094"/>
      <c r="AD556" s="3094"/>
      <c r="AE556" s="3094"/>
      <c r="AF556" s="3094"/>
      <c r="AG556" s="3094"/>
      <c r="AH556" s="3094"/>
      <c r="AI556" s="3094"/>
      <c r="AJ556" s="3094"/>
      <c r="AK556" s="3094"/>
      <c r="AL556" s="3094"/>
      <c r="AM556" s="3094"/>
      <c r="AN556" s="3094"/>
      <c r="AO556" s="3094"/>
      <c r="AP556" s="3094"/>
      <c r="AQ556" s="3094"/>
      <c r="AR556" s="3560"/>
      <c r="AS556" s="3560"/>
      <c r="AT556" s="3560"/>
      <c r="AU556" s="3094"/>
      <c r="AV556" s="3094"/>
      <c r="AW556" s="3094"/>
      <c r="AX556" s="3094"/>
      <c r="AY556" s="3094"/>
      <c r="AZ556" s="3094"/>
      <c r="BA556" s="3094"/>
      <c r="BB556" s="3094"/>
      <c r="BC556" s="3094"/>
      <c r="BD556" s="3094"/>
      <c r="BE556" s="3094"/>
      <c r="BF556" s="3094"/>
      <c r="BG556" s="3094"/>
      <c r="BH556" s="3094"/>
      <c r="BI556" s="3094"/>
      <c r="BJ556" s="3094"/>
      <c r="BK556" s="3094"/>
      <c r="BL556" s="3094"/>
      <c r="BM556" s="3094"/>
      <c r="BN556" s="3094"/>
    </row>
    <row r="557" spans="1:66" ht="11.25" customHeight="1">
      <c r="A557" s="3559"/>
      <c r="B557" s="3094"/>
      <c r="C557" s="3094"/>
      <c r="D557" s="3094"/>
      <c r="E557" s="3094"/>
      <c r="F557" s="3094"/>
      <c r="G557" s="3094"/>
      <c r="H557" s="3094"/>
      <c r="I557" s="3094"/>
      <c r="J557" s="3094"/>
      <c r="K557" s="3560"/>
      <c r="L557" s="3560"/>
      <c r="M557" s="3560"/>
      <c r="N557" s="3094"/>
      <c r="O557" s="3094"/>
      <c r="P557" s="3094"/>
      <c r="Q557" s="3094"/>
      <c r="R557" s="3094"/>
      <c r="S557" s="3094"/>
      <c r="T557" s="3094"/>
      <c r="U557" s="3094"/>
      <c r="V557" s="3094"/>
      <c r="W557" s="3094"/>
      <c r="X557" s="3094"/>
      <c r="Y557" s="3094"/>
      <c r="Z557" s="3094"/>
      <c r="AA557" s="3094"/>
      <c r="AB557" s="3094"/>
      <c r="AC557" s="3094"/>
      <c r="AD557" s="3094"/>
      <c r="AE557" s="3094"/>
      <c r="AF557" s="3094"/>
      <c r="AG557" s="3094"/>
      <c r="AH557" s="3094"/>
      <c r="AI557" s="3094"/>
      <c r="AJ557" s="3094"/>
      <c r="AK557" s="3094"/>
      <c r="AL557" s="3094"/>
      <c r="AM557" s="3094"/>
      <c r="AN557" s="3094"/>
      <c r="AO557" s="3094"/>
      <c r="AP557" s="3094"/>
      <c r="AQ557" s="3094"/>
      <c r="AR557" s="3560"/>
      <c r="AS557" s="3560"/>
      <c r="AT557" s="3560"/>
      <c r="AU557" s="3094"/>
      <c r="AV557" s="3094"/>
      <c r="AW557" s="3094"/>
      <c r="AX557" s="3094"/>
      <c r="AY557" s="3094"/>
      <c r="AZ557" s="3094"/>
      <c r="BA557" s="3094"/>
      <c r="BB557" s="3094"/>
      <c r="BC557" s="3094"/>
      <c r="BD557" s="3094"/>
      <c r="BE557" s="3094"/>
      <c r="BF557" s="3094"/>
      <c r="BG557" s="3094"/>
      <c r="BH557" s="3094"/>
      <c r="BI557" s="3094"/>
      <c r="BJ557" s="3094"/>
      <c r="BK557" s="3094"/>
      <c r="BL557" s="3094"/>
      <c r="BM557" s="3094"/>
      <c r="BN557" s="3094"/>
    </row>
    <row r="558" spans="1:66" ht="11.25" customHeight="1">
      <c r="A558" s="3559"/>
      <c r="B558" s="3094"/>
      <c r="C558" s="3094"/>
      <c r="D558" s="3094"/>
      <c r="E558" s="3094"/>
      <c r="F558" s="3094"/>
      <c r="G558" s="3094"/>
      <c r="H558" s="3094"/>
      <c r="I558" s="3094"/>
      <c r="J558" s="3094"/>
      <c r="K558" s="3560"/>
      <c r="L558" s="3560"/>
      <c r="M558" s="3560"/>
      <c r="N558" s="3094"/>
      <c r="O558" s="3094"/>
      <c r="P558" s="3094"/>
      <c r="Q558" s="3094"/>
      <c r="R558" s="3094"/>
      <c r="S558" s="3094"/>
      <c r="T558" s="3094"/>
      <c r="U558" s="3094"/>
      <c r="V558" s="3094"/>
      <c r="W558" s="3094"/>
      <c r="X558" s="3094"/>
      <c r="Y558" s="3094"/>
      <c r="Z558" s="3094"/>
      <c r="AA558" s="3094"/>
      <c r="AB558" s="3094"/>
      <c r="AC558" s="3094"/>
      <c r="AD558" s="3094"/>
      <c r="AE558" s="3094"/>
      <c r="AF558" s="3094"/>
      <c r="AG558" s="3094"/>
      <c r="AH558" s="3094"/>
      <c r="AI558" s="3094"/>
      <c r="AJ558" s="3094"/>
      <c r="AK558" s="3094"/>
      <c r="AL558" s="3094"/>
      <c r="AM558" s="3094"/>
      <c r="AN558" s="3094"/>
      <c r="AO558" s="3094"/>
      <c r="AP558" s="3094"/>
      <c r="AQ558" s="3094"/>
      <c r="AR558" s="3560"/>
      <c r="AS558" s="3560"/>
      <c r="AT558" s="3560"/>
      <c r="AU558" s="3094"/>
      <c r="AV558" s="3094"/>
      <c r="AW558" s="3094"/>
      <c r="AX558" s="3094"/>
      <c r="AY558" s="3094"/>
      <c r="AZ558" s="3094"/>
      <c r="BA558" s="3094"/>
      <c r="BB558" s="3094"/>
      <c r="BC558" s="3094"/>
      <c r="BD558" s="3094"/>
      <c r="BE558" s="3094"/>
      <c r="BF558" s="3094"/>
      <c r="BG558" s="3094"/>
      <c r="BH558" s="3094"/>
      <c r="BI558" s="3094"/>
      <c r="BJ558" s="3094"/>
      <c r="BK558" s="3094"/>
      <c r="BL558" s="3094"/>
      <c r="BM558" s="3094"/>
      <c r="BN558" s="3094"/>
    </row>
    <row r="559" spans="1:66" ht="11.25" customHeight="1">
      <c r="A559" s="3559"/>
      <c r="B559" s="3094"/>
      <c r="C559" s="3094"/>
      <c r="D559" s="3094"/>
      <c r="E559" s="3094"/>
      <c r="F559" s="3094"/>
      <c r="G559" s="3094"/>
      <c r="H559" s="3094"/>
      <c r="I559" s="3094"/>
      <c r="J559" s="3094"/>
      <c r="K559" s="3560"/>
      <c r="L559" s="3560"/>
      <c r="M559" s="3560"/>
      <c r="N559" s="3094"/>
      <c r="O559" s="3094"/>
      <c r="P559" s="3094"/>
      <c r="Q559" s="3094"/>
      <c r="R559" s="3094"/>
      <c r="S559" s="3094"/>
      <c r="T559" s="3094"/>
      <c r="U559" s="3094"/>
      <c r="V559" s="3094"/>
      <c r="W559" s="3094"/>
      <c r="X559" s="3094"/>
      <c r="Y559" s="3094"/>
      <c r="Z559" s="3094"/>
      <c r="AA559" s="3094"/>
      <c r="AB559" s="3094"/>
      <c r="AC559" s="3094"/>
      <c r="AD559" s="3094"/>
      <c r="AE559" s="3094"/>
      <c r="AF559" s="3094"/>
      <c r="AG559" s="3094"/>
      <c r="AH559" s="3094"/>
      <c r="AI559" s="3094"/>
      <c r="AJ559" s="3094"/>
      <c r="AK559" s="3094"/>
      <c r="AL559" s="3094"/>
      <c r="AM559" s="3094"/>
      <c r="AN559" s="3094"/>
      <c r="AO559" s="3094"/>
      <c r="AP559" s="3094"/>
      <c r="AQ559" s="3094"/>
      <c r="AR559" s="3560"/>
      <c r="AS559" s="3560"/>
      <c r="AT559" s="3560"/>
      <c r="AU559" s="3094"/>
      <c r="AV559" s="3094"/>
      <c r="AW559" s="3094"/>
      <c r="AX559" s="3094"/>
      <c r="AY559" s="3094"/>
      <c r="AZ559" s="3094"/>
      <c r="BA559" s="3094"/>
      <c r="BB559" s="3094"/>
      <c r="BC559" s="3094"/>
      <c r="BD559" s="3094"/>
      <c r="BE559" s="3094"/>
      <c r="BF559" s="3094"/>
      <c r="BG559" s="3094"/>
      <c r="BH559" s="3094"/>
      <c r="BI559" s="3094"/>
      <c r="BJ559" s="3094"/>
      <c r="BK559" s="3094"/>
      <c r="BL559" s="3094"/>
      <c r="BM559" s="3094"/>
      <c r="BN559" s="3094"/>
    </row>
    <row r="560" spans="1:66" ht="11.25" customHeight="1">
      <c r="A560" s="3559"/>
      <c r="B560" s="3094"/>
      <c r="C560" s="3094"/>
      <c r="D560" s="3094"/>
      <c r="E560" s="3094"/>
      <c r="F560" s="3094"/>
      <c r="G560" s="3094"/>
      <c r="H560" s="3094"/>
      <c r="I560" s="3094"/>
      <c r="J560" s="3094"/>
      <c r="K560" s="3560"/>
      <c r="L560" s="3560"/>
      <c r="M560" s="3560"/>
      <c r="N560" s="3094"/>
      <c r="O560" s="3094"/>
      <c r="P560" s="3094"/>
      <c r="Q560" s="3094"/>
      <c r="R560" s="3094"/>
      <c r="S560" s="3094"/>
      <c r="T560" s="3094"/>
      <c r="U560" s="3094"/>
      <c r="V560" s="3094"/>
      <c r="W560" s="3094"/>
      <c r="X560" s="3094"/>
      <c r="Y560" s="3094"/>
      <c r="Z560" s="3094"/>
      <c r="AA560" s="3094"/>
      <c r="AB560" s="3094"/>
      <c r="AC560" s="3094"/>
      <c r="AD560" s="3094"/>
      <c r="AE560" s="3094"/>
      <c r="AF560" s="3094"/>
      <c r="AG560" s="3094"/>
      <c r="AH560" s="3094"/>
      <c r="AI560" s="3094"/>
      <c r="AJ560" s="3094"/>
      <c r="AK560" s="3094"/>
      <c r="AL560" s="3094"/>
      <c r="AM560" s="3094"/>
      <c r="AN560" s="3094"/>
      <c r="AO560" s="3094"/>
      <c r="AP560" s="3094"/>
      <c r="AQ560" s="3094"/>
      <c r="AR560" s="3560"/>
      <c r="AS560" s="3560"/>
      <c r="AT560" s="3560"/>
      <c r="AU560" s="3094"/>
      <c r="AV560" s="3094"/>
      <c r="AW560" s="3094"/>
      <c r="AX560" s="3094"/>
      <c r="AY560" s="3094"/>
      <c r="AZ560" s="3094"/>
      <c r="BA560" s="3094"/>
      <c r="BB560" s="3094"/>
      <c r="BC560" s="3094"/>
      <c r="BD560" s="3094"/>
      <c r="BE560" s="3094"/>
      <c r="BF560" s="3094"/>
      <c r="BG560" s="3094"/>
      <c r="BH560" s="3094"/>
      <c r="BI560" s="3094"/>
      <c r="BJ560" s="3094"/>
      <c r="BK560" s="3094"/>
      <c r="BL560" s="3094"/>
      <c r="BM560" s="3094"/>
      <c r="BN560" s="3094"/>
    </row>
    <row r="561" spans="1:66" ht="11.25" customHeight="1">
      <c r="A561" s="3559"/>
      <c r="B561" s="3094"/>
      <c r="C561" s="3094"/>
      <c r="D561" s="3094"/>
      <c r="E561" s="3094"/>
      <c r="F561" s="3094"/>
      <c r="G561" s="3094"/>
      <c r="H561" s="3094"/>
      <c r="I561" s="3094"/>
      <c r="J561" s="3094"/>
      <c r="K561" s="3560"/>
      <c r="L561" s="3560"/>
      <c r="M561" s="3560"/>
      <c r="N561" s="3094"/>
      <c r="O561" s="3094"/>
      <c r="P561" s="3094"/>
      <c r="Q561" s="3094"/>
      <c r="R561" s="3094"/>
      <c r="S561" s="3094"/>
      <c r="T561" s="3094"/>
      <c r="U561" s="3094"/>
      <c r="V561" s="3094"/>
      <c r="W561" s="3094"/>
      <c r="X561" s="3094"/>
      <c r="Y561" s="3094"/>
      <c r="Z561" s="3094"/>
      <c r="AA561" s="3094"/>
      <c r="AB561" s="3094"/>
      <c r="AC561" s="3094"/>
      <c r="AD561" s="3094"/>
      <c r="AE561" s="3094"/>
      <c r="AF561" s="3094"/>
      <c r="AG561" s="3094"/>
      <c r="AH561" s="3094"/>
      <c r="AI561" s="3094"/>
      <c r="AJ561" s="3094"/>
      <c r="AK561" s="3094"/>
      <c r="AL561" s="3094"/>
      <c r="AM561" s="3094"/>
      <c r="AN561" s="3094"/>
      <c r="AO561" s="3094"/>
      <c r="AP561" s="3094"/>
      <c r="AQ561" s="3094"/>
      <c r="AR561" s="3560"/>
      <c r="AS561" s="3560"/>
      <c r="AT561" s="3560"/>
      <c r="AU561" s="3094"/>
      <c r="AV561" s="3094"/>
      <c r="AW561" s="3094"/>
      <c r="AX561" s="3094"/>
      <c r="AY561" s="3094"/>
      <c r="AZ561" s="3094"/>
      <c r="BA561" s="3094"/>
      <c r="BB561" s="3094"/>
      <c r="BC561" s="3094"/>
      <c r="BD561" s="3094"/>
      <c r="BE561" s="3094"/>
      <c r="BF561" s="3094"/>
      <c r="BG561" s="3094"/>
      <c r="BH561" s="3094"/>
      <c r="BI561" s="3094"/>
      <c r="BJ561" s="3094"/>
      <c r="BK561" s="3094"/>
      <c r="BL561" s="3094"/>
      <c r="BM561" s="3094"/>
      <c r="BN561" s="3094"/>
    </row>
    <row r="562" spans="1:66" ht="11.25" customHeight="1">
      <c r="A562" s="3559"/>
      <c r="B562" s="3094"/>
      <c r="C562" s="3094"/>
      <c r="D562" s="3094"/>
      <c r="E562" s="3094"/>
      <c r="F562" s="3094"/>
      <c r="G562" s="3094"/>
      <c r="H562" s="3094"/>
      <c r="I562" s="3094"/>
      <c r="J562" s="3094"/>
      <c r="K562" s="3560"/>
      <c r="L562" s="3560"/>
      <c r="M562" s="3560"/>
      <c r="N562" s="3094"/>
      <c r="O562" s="3094"/>
      <c r="P562" s="3094"/>
      <c r="Q562" s="3094"/>
      <c r="R562" s="3094"/>
      <c r="S562" s="3094"/>
      <c r="T562" s="3094"/>
      <c r="U562" s="3094"/>
      <c r="V562" s="3094"/>
      <c r="W562" s="3094"/>
      <c r="X562" s="3094"/>
      <c r="Y562" s="3094"/>
      <c r="Z562" s="3094"/>
      <c r="AA562" s="3094"/>
      <c r="AB562" s="3094"/>
      <c r="AC562" s="3094"/>
      <c r="AD562" s="3094"/>
      <c r="AE562" s="3094"/>
      <c r="AF562" s="3094"/>
      <c r="AG562" s="3094"/>
      <c r="AH562" s="3094"/>
      <c r="AI562" s="3094"/>
      <c r="AJ562" s="3094"/>
      <c r="AK562" s="3094"/>
      <c r="AL562" s="3094"/>
      <c r="AM562" s="3094"/>
      <c r="AN562" s="3094"/>
      <c r="AO562" s="3094"/>
      <c r="AP562" s="3094"/>
      <c r="AQ562" s="3094"/>
      <c r="AR562" s="3560"/>
      <c r="AS562" s="3560"/>
      <c r="AT562" s="3560"/>
      <c r="AU562" s="3094"/>
      <c r="AV562" s="3094"/>
      <c r="AW562" s="3094"/>
      <c r="AX562" s="3094"/>
      <c r="AY562" s="3094"/>
      <c r="AZ562" s="3094"/>
      <c r="BA562" s="3094"/>
      <c r="BB562" s="3094"/>
      <c r="BC562" s="3094"/>
      <c r="BD562" s="3094"/>
      <c r="BE562" s="3094"/>
      <c r="BF562" s="3094"/>
      <c r="BG562" s="3094"/>
      <c r="BH562" s="3094"/>
      <c r="BI562" s="3094"/>
      <c r="BJ562" s="3094"/>
      <c r="BK562" s="3094"/>
      <c r="BL562" s="3094"/>
      <c r="BM562" s="3094"/>
      <c r="BN562" s="3094"/>
    </row>
    <row r="563" spans="1:66" ht="11.25" customHeight="1">
      <c r="A563" s="3559"/>
      <c r="B563" s="3094"/>
      <c r="C563" s="3094"/>
      <c r="D563" s="3094"/>
      <c r="E563" s="3094"/>
      <c r="F563" s="3094"/>
      <c r="G563" s="3094"/>
      <c r="H563" s="3094"/>
      <c r="I563" s="3094"/>
      <c r="J563" s="3094"/>
      <c r="K563" s="3560"/>
      <c r="L563" s="3560"/>
      <c r="M563" s="3560"/>
      <c r="N563" s="3094"/>
      <c r="O563" s="3094"/>
      <c r="P563" s="3094"/>
      <c r="Q563" s="3094"/>
      <c r="R563" s="3094"/>
      <c r="S563" s="3094"/>
      <c r="T563" s="3094"/>
      <c r="U563" s="3094"/>
      <c r="V563" s="3094"/>
      <c r="W563" s="3094"/>
      <c r="X563" s="3094"/>
      <c r="Y563" s="3094"/>
      <c r="Z563" s="3094"/>
      <c r="AA563" s="3094"/>
      <c r="AB563" s="3094"/>
      <c r="AC563" s="3094"/>
      <c r="AD563" s="3094"/>
      <c r="AE563" s="3094"/>
      <c r="AF563" s="3094"/>
      <c r="AG563" s="3094"/>
      <c r="AH563" s="3094"/>
      <c r="AI563" s="3094"/>
      <c r="AJ563" s="3094"/>
      <c r="AK563" s="3094"/>
      <c r="AL563" s="3094"/>
      <c r="AM563" s="3094"/>
      <c r="AN563" s="3094"/>
      <c r="AO563" s="3094"/>
      <c r="AP563" s="3094"/>
      <c r="AQ563" s="3094"/>
      <c r="AR563" s="3560"/>
      <c r="AS563" s="3560"/>
      <c r="AT563" s="3560"/>
      <c r="AU563" s="3094"/>
      <c r="AV563" s="3094"/>
      <c r="AW563" s="3094"/>
      <c r="AX563" s="3094"/>
      <c r="AY563" s="3094"/>
      <c r="AZ563" s="3094"/>
      <c r="BA563" s="3094"/>
      <c r="BB563" s="3094"/>
      <c r="BC563" s="3094"/>
      <c r="BD563" s="3094"/>
      <c r="BE563" s="3094"/>
      <c r="BF563" s="3094"/>
      <c r="BG563" s="3094"/>
      <c r="BH563" s="3094"/>
      <c r="BI563" s="3094"/>
      <c r="BJ563" s="3094"/>
      <c r="BK563" s="3094"/>
      <c r="BL563" s="3094"/>
      <c r="BM563" s="3094"/>
      <c r="BN563" s="3094"/>
    </row>
    <row r="564" spans="1:66" ht="11.25" customHeight="1">
      <c r="A564" s="3559"/>
      <c r="B564" s="3094"/>
      <c r="C564" s="3094"/>
      <c r="D564" s="3094"/>
      <c r="E564" s="3094"/>
      <c r="F564" s="3094"/>
      <c r="G564" s="3094"/>
      <c r="H564" s="3094"/>
      <c r="I564" s="3094"/>
      <c r="J564" s="3094"/>
      <c r="K564" s="3560"/>
      <c r="L564" s="3560"/>
      <c r="M564" s="3560"/>
      <c r="N564" s="3094"/>
      <c r="O564" s="3094"/>
      <c r="P564" s="3094"/>
      <c r="Q564" s="3094"/>
      <c r="R564" s="3094"/>
      <c r="S564" s="3094"/>
      <c r="T564" s="3094"/>
      <c r="U564" s="3094"/>
      <c r="V564" s="3094"/>
      <c r="W564" s="3094"/>
      <c r="X564" s="3094"/>
      <c r="Y564" s="3094"/>
      <c r="Z564" s="3094"/>
      <c r="AA564" s="3094"/>
      <c r="AB564" s="3094"/>
      <c r="AC564" s="3094"/>
      <c r="AD564" s="3094"/>
      <c r="AE564" s="3094"/>
      <c r="AF564" s="3094"/>
      <c r="AG564" s="3094"/>
      <c r="AH564" s="3094"/>
      <c r="AI564" s="3094"/>
      <c r="AJ564" s="3094"/>
      <c r="AK564" s="3094"/>
      <c r="AL564" s="3094"/>
      <c r="AM564" s="3094"/>
      <c r="AN564" s="3094"/>
      <c r="AO564" s="3094"/>
      <c r="AP564" s="3094"/>
      <c r="AQ564" s="3094"/>
      <c r="AR564" s="3560"/>
      <c r="AS564" s="3560"/>
      <c r="AT564" s="3560"/>
      <c r="AU564" s="3094"/>
      <c r="AV564" s="3094"/>
      <c r="AW564" s="3094"/>
      <c r="AX564" s="3094"/>
      <c r="AY564" s="3094"/>
      <c r="AZ564" s="3094"/>
      <c r="BA564" s="3094"/>
      <c r="BB564" s="3094"/>
      <c r="BC564" s="3094"/>
      <c r="BD564" s="3094"/>
      <c r="BE564" s="3094"/>
      <c r="BF564" s="3094"/>
      <c r="BG564" s="3094"/>
      <c r="BH564" s="3094"/>
      <c r="BI564" s="3094"/>
      <c r="BJ564" s="3094"/>
      <c r="BK564" s="3094"/>
      <c r="BL564" s="3094"/>
      <c r="BM564" s="3094"/>
      <c r="BN564" s="3094"/>
    </row>
    <row r="565" spans="1:66" ht="11.25" customHeight="1">
      <c r="A565" s="3559"/>
      <c r="B565" s="3094"/>
      <c r="C565" s="3094"/>
      <c r="D565" s="3094"/>
      <c r="E565" s="3094"/>
      <c r="F565" s="3094"/>
      <c r="G565" s="3094"/>
      <c r="H565" s="3094"/>
      <c r="I565" s="3094"/>
      <c r="J565" s="3094"/>
      <c r="K565" s="3560"/>
      <c r="L565" s="3560"/>
      <c r="M565" s="3560"/>
      <c r="N565" s="3094"/>
      <c r="O565" s="3094"/>
      <c r="P565" s="3094"/>
      <c r="Q565" s="3094"/>
      <c r="R565" s="3094"/>
      <c r="S565" s="3094"/>
      <c r="T565" s="3094"/>
      <c r="U565" s="3094"/>
      <c r="V565" s="3094"/>
      <c r="W565" s="3094"/>
      <c r="X565" s="3094"/>
      <c r="Y565" s="3094"/>
      <c r="Z565" s="3094"/>
      <c r="AA565" s="3094"/>
      <c r="AB565" s="3094"/>
      <c r="AC565" s="3094"/>
      <c r="AD565" s="3094"/>
      <c r="AE565" s="3094"/>
      <c r="AF565" s="3094"/>
      <c r="AG565" s="3094"/>
      <c r="AH565" s="3094"/>
      <c r="AI565" s="3094"/>
      <c r="AJ565" s="3094"/>
      <c r="AK565" s="3094"/>
      <c r="AL565" s="3094"/>
      <c r="AM565" s="3094"/>
      <c r="AN565" s="3094"/>
      <c r="AO565" s="3094"/>
      <c r="AP565" s="3094"/>
      <c r="AQ565" s="3094"/>
      <c r="AR565" s="3560"/>
      <c r="AS565" s="3560"/>
      <c r="AT565" s="3560"/>
      <c r="AU565" s="3094"/>
      <c r="AV565" s="3094"/>
      <c r="AW565" s="3094"/>
      <c r="AX565" s="3094"/>
      <c r="AY565" s="3094"/>
      <c r="AZ565" s="3094"/>
      <c r="BA565" s="3094"/>
      <c r="BB565" s="3094"/>
      <c r="BC565" s="3094"/>
      <c r="BD565" s="3094"/>
      <c r="BE565" s="3094"/>
      <c r="BF565" s="3094"/>
      <c r="BG565" s="3094"/>
      <c r="BH565" s="3094"/>
      <c r="BI565" s="3094"/>
      <c r="BJ565" s="3094"/>
      <c r="BK565" s="3094"/>
      <c r="BL565" s="3094"/>
      <c r="BM565" s="3094"/>
      <c r="BN565" s="3094"/>
    </row>
    <row r="566" spans="1:66" ht="11.25" customHeight="1">
      <c r="A566" s="3559"/>
      <c r="B566" s="3094"/>
      <c r="C566" s="3094"/>
      <c r="D566" s="3094"/>
      <c r="E566" s="3094"/>
      <c r="F566" s="3094"/>
      <c r="G566" s="3094"/>
      <c r="H566" s="3094"/>
      <c r="I566" s="3094"/>
      <c r="J566" s="3094"/>
      <c r="K566" s="3560"/>
      <c r="L566" s="3560"/>
      <c r="M566" s="3560"/>
      <c r="N566" s="3094"/>
      <c r="O566" s="3094"/>
      <c r="P566" s="3094"/>
      <c r="Q566" s="3094"/>
      <c r="R566" s="3094"/>
      <c r="S566" s="3094"/>
      <c r="T566" s="3094"/>
      <c r="U566" s="3094"/>
      <c r="V566" s="3094"/>
      <c r="W566" s="3094"/>
      <c r="X566" s="3094"/>
      <c r="Y566" s="3094"/>
      <c r="Z566" s="3094"/>
      <c r="AA566" s="3094"/>
      <c r="AB566" s="3094"/>
      <c r="AC566" s="3094"/>
      <c r="AD566" s="3094"/>
      <c r="AE566" s="3094"/>
      <c r="AF566" s="3094"/>
      <c r="AG566" s="3094"/>
      <c r="AH566" s="3094"/>
      <c r="AI566" s="3094"/>
      <c r="AJ566" s="3094"/>
      <c r="AK566" s="3094"/>
      <c r="AL566" s="3094"/>
      <c r="AM566" s="3094"/>
      <c r="AN566" s="3094"/>
      <c r="AO566" s="3094"/>
      <c r="AP566" s="3094"/>
      <c r="AQ566" s="3094"/>
      <c r="AR566" s="3560"/>
      <c r="AS566" s="3560"/>
      <c r="AT566" s="3560"/>
      <c r="AU566" s="3094"/>
      <c r="AV566" s="3094"/>
      <c r="AW566" s="3094"/>
      <c r="AX566" s="3094"/>
      <c r="AY566" s="3094"/>
      <c r="AZ566" s="3094"/>
      <c r="BA566" s="3094"/>
      <c r="BB566" s="3094"/>
      <c r="BC566" s="3094"/>
      <c r="BD566" s="3094"/>
      <c r="BE566" s="3094"/>
      <c r="BF566" s="3094"/>
      <c r="BG566" s="3094"/>
      <c r="BH566" s="3094"/>
      <c r="BI566" s="3094"/>
      <c r="BJ566" s="3094"/>
      <c r="BK566" s="3094"/>
      <c r="BL566" s="3094"/>
      <c r="BM566" s="3094"/>
      <c r="BN566" s="3094"/>
    </row>
    <row r="567" spans="1:66" ht="11.25" customHeight="1">
      <c r="A567" s="3559"/>
      <c r="B567" s="3094"/>
      <c r="C567" s="3094"/>
      <c r="D567" s="3094"/>
      <c r="E567" s="3094"/>
      <c r="F567" s="3094"/>
      <c r="G567" s="3094"/>
      <c r="H567" s="3094"/>
      <c r="I567" s="3094"/>
      <c r="J567" s="3094"/>
      <c r="K567" s="3560"/>
      <c r="L567" s="3560"/>
      <c r="M567" s="3560"/>
      <c r="N567" s="3094"/>
      <c r="O567" s="3094"/>
      <c r="P567" s="3094"/>
      <c r="Q567" s="3094"/>
      <c r="R567" s="3094"/>
      <c r="S567" s="3094"/>
      <c r="T567" s="3094"/>
      <c r="U567" s="3094"/>
      <c r="V567" s="3094"/>
      <c r="W567" s="3094"/>
      <c r="X567" s="3094"/>
      <c r="Y567" s="3094"/>
      <c r="Z567" s="3094"/>
      <c r="AA567" s="3094"/>
      <c r="AB567" s="3094"/>
      <c r="AC567" s="3094"/>
      <c r="AD567" s="3094"/>
      <c r="AE567" s="3094"/>
      <c r="AF567" s="3094"/>
      <c r="AG567" s="3094"/>
      <c r="AH567" s="3094"/>
      <c r="AI567" s="3094"/>
      <c r="AJ567" s="3094"/>
      <c r="AK567" s="3094"/>
      <c r="AL567" s="3094"/>
      <c r="AM567" s="3094"/>
      <c r="AN567" s="3094"/>
      <c r="AO567" s="3094"/>
      <c r="AP567" s="3094"/>
      <c r="AQ567" s="3094"/>
      <c r="AR567" s="3560"/>
      <c r="AS567" s="3560"/>
      <c r="AT567" s="3560"/>
      <c r="AU567" s="3094"/>
      <c r="AV567" s="3094"/>
      <c r="AW567" s="3094"/>
      <c r="AX567" s="3094"/>
      <c r="AY567" s="3094"/>
      <c r="AZ567" s="3094"/>
      <c r="BA567" s="3094"/>
      <c r="BB567" s="3094"/>
      <c r="BC567" s="3094"/>
      <c r="BD567" s="3094"/>
      <c r="BE567" s="3094"/>
      <c r="BF567" s="3094"/>
      <c r="BG567" s="3094"/>
      <c r="BH567" s="3094"/>
      <c r="BI567" s="3094"/>
      <c r="BJ567" s="3094"/>
      <c r="BK567" s="3094"/>
      <c r="BL567" s="3094"/>
      <c r="BM567" s="3094"/>
      <c r="BN567" s="3094"/>
    </row>
    <row r="568" spans="1:66" ht="11.25" customHeight="1">
      <c r="A568" s="3559"/>
      <c r="B568" s="3094"/>
      <c r="C568" s="3094"/>
      <c r="D568" s="3094"/>
      <c r="E568" s="3094"/>
      <c r="F568" s="3094"/>
      <c r="G568" s="3094"/>
      <c r="H568" s="3094"/>
      <c r="I568" s="3094"/>
      <c r="J568" s="3094"/>
      <c r="K568" s="3560"/>
      <c r="L568" s="3560"/>
      <c r="M568" s="3560"/>
      <c r="N568" s="3094"/>
      <c r="O568" s="3094"/>
      <c r="P568" s="3094"/>
      <c r="Q568" s="3094"/>
      <c r="R568" s="3094"/>
      <c r="S568" s="3094"/>
      <c r="T568" s="3094"/>
      <c r="U568" s="3094"/>
      <c r="V568" s="3094"/>
      <c r="W568" s="3094"/>
      <c r="X568" s="3094"/>
      <c r="Y568" s="3094"/>
      <c r="Z568" s="3094"/>
      <c r="AA568" s="3094"/>
      <c r="AB568" s="3094"/>
      <c r="AC568" s="3094"/>
      <c r="AD568" s="3094"/>
      <c r="AE568" s="3094"/>
      <c r="AF568" s="3094"/>
      <c r="AG568" s="3094"/>
      <c r="AH568" s="3094"/>
      <c r="AI568" s="3094"/>
      <c r="AJ568" s="3094"/>
      <c r="AK568" s="3094"/>
      <c r="AL568" s="3094"/>
      <c r="AM568" s="3094"/>
      <c r="AN568" s="3094"/>
      <c r="AO568" s="3094"/>
      <c r="AP568" s="3094"/>
      <c r="AQ568" s="3094"/>
      <c r="AR568" s="3560"/>
      <c r="AS568" s="3560"/>
      <c r="AT568" s="3560"/>
      <c r="AU568" s="3094"/>
      <c r="AV568" s="3094"/>
      <c r="AW568" s="3094"/>
      <c r="AX568" s="3094"/>
      <c r="AY568" s="3094"/>
      <c r="AZ568" s="3094"/>
      <c r="BA568" s="3094"/>
      <c r="BB568" s="3094"/>
      <c r="BC568" s="3094"/>
      <c r="BD568" s="3094"/>
      <c r="BE568" s="3094"/>
      <c r="BF568" s="3094"/>
      <c r="BG568" s="3094"/>
      <c r="BH568" s="3094"/>
      <c r="BI568" s="3094"/>
      <c r="BJ568" s="3094"/>
      <c r="BK568" s="3094"/>
      <c r="BL568" s="3094"/>
      <c r="BM568" s="3094"/>
      <c r="BN568" s="3094"/>
    </row>
    <row r="569" spans="1:66" ht="11.25" customHeight="1">
      <c r="A569" s="3559"/>
      <c r="B569" s="3094"/>
      <c r="C569" s="3094"/>
      <c r="D569" s="3094"/>
      <c r="E569" s="3094"/>
      <c r="F569" s="3094"/>
      <c r="G569" s="3094"/>
      <c r="H569" s="3094"/>
      <c r="I569" s="3094"/>
      <c r="J569" s="3094"/>
      <c r="K569" s="3560"/>
      <c r="L569" s="3560"/>
      <c r="M569" s="3560"/>
      <c r="N569" s="3094"/>
      <c r="O569" s="3094"/>
      <c r="P569" s="3094"/>
      <c r="Q569" s="3094"/>
      <c r="R569" s="3094"/>
      <c r="S569" s="3094"/>
      <c r="T569" s="3094"/>
      <c r="U569" s="3094"/>
      <c r="V569" s="3094"/>
      <c r="W569" s="3094"/>
      <c r="X569" s="3094"/>
      <c r="Y569" s="3094"/>
      <c r="Z569" s="3094"/>
      <c r="AA569" s="3094"/>
      <c r="AB569" s="3094"/>
      <c r="AC569" s="3094"/>
      <c r="AD569" s="3094"/>
      <c r="AE569" s="3094"/>
      <c r="AF569" s="3094"/>
      <c r="AG569" s="3094"/>
      <c r="AH569" s="3094"/>
      <c r="AI569" s="3094"/>
      <c r="AJ569" s="3094"/>
      <c r="AK569" s="3094"/>
      <c r="AL569" s="3094"/>
      <c r="AM569" s="3094"/>
      <c r="AN569" s="3094"/>
      <c r="AO569" s="3094"/>
      <c r="AP569" s="3094"/>
      <c r="AQ569" s="3094"/>
      <c r="AR569" s="3560"/>
      <c r="AS569" s="3560"/>
      <c r="AT569" s="3560"/>
      <c r="AU569" s="3094"/>
      <c r="AV569" s="3094"/>
      <c r="AW569" s="3094"/>
      <c r="AX569" s="3094"/>
      <c r="AY569" s="3094"/>
      <c r="AZ569" s="3094"/>
      <c r="BA569" s="3094"/>
      <c r="BB569" s="3094"/>
      <c r="BC569" s="3094"/>
      <c r="BD569" s="3094"/>
      <c r="BE569" s="3094"/>
      <c r="BF569" s="3094"/>
      <c r="BG569" s="3094"/>
      <c r="BH569" s="3094"/>
      <c r="BI569" s="3094"/>
      <c r="BJ569" s="3094"/>
      <c r="BK569" s="3094"/>
      <c r="BL569" s="3094"/>
      <c r="BM569" s="3094"/>
      <c r="BN569" s="3094"/>
    </row>
    <row r="570" spans="1:66" ht="11.25" customHeight="1">
      <c r="A570" s="3559"/>
      <c r="B570" s="3094"/>
      <c r="C570" s="3094"/>
      <c r="D570" s="3094"/>
      <c r="E570" s="3094"/>
      <c r="F570" s="3094"/>
      <c r="G570" s="3094"/>
      <c r="H570" s="3094"/>
      <c r="I570" s="3094"/>
      <c r="J570" s="3094"/>
      <c r="K570" s="3560"/>
      <c r="L570" s="3560"/>
      <c r="M570" s="3560"/>
      <c r="N570" s="3094"/>
      <c r="O570" s="3094"/>
      <c r="P570" s="3094"/>
      <c r="Q570" s="3094"/>
      <c r="R570" s="3094"/>
      <c r="S570" s="3094"/>
      <c r="T570" s="3094"/>
      <c r="U570" s="3094"/>
      <c r="V570" s="3094"/>
      <c r="W570" s="3094"/>
      <c r="X570" s="3094"/>
      <c r="Y570" s="3094"/>
      <c r="Z570" s="3094"/>
      <c r="AA570" s="3094"/>
      <c r="AB570" s="3094"/>
      <c r="AC570" s="3094"/>
      <c r="AD570" s="3094"/>
      <c r="AE570" s="3094"/>
      <c r="AF570" s="3094"/>
      <c r="AG570" s="3094"/>
      <c r="AH570" s="3094"/>
      <c r="AI570" s="3094"/>
      <c r="AJ570" s="3094"/>
      <c r="AK570" s="3094"/>
      <c r="AL570" s="3094"/>
      <c r="AM570" s="3094"/>
      <c r="AN570" s="3094"/>
      <c r="AO570" s="3094"/>
      <c r="AP570" s="3094"/>
      <c r="AQ570" s="3094"/>
      <c r="AR570" s="3560"/>
      <c r="AS570" s="3560"/>
      <c r="AT570" s="3560"/>
      <c r="AU570" s="3094"/>
      <c r="AV570" s="3094"/>
      <c r="AW570" s="3094"/>
      <c r="AX570" s="3094"/>
      <c r="AY570" s="3094"/>
      <c r="AZ570" s="3094"/>
      <c r="BA570" s="3094"/>
      <c r="BB570" s="3094"/>
      <c r="BC570" s="3094"/>
      <c r="BD570" s="3094"/>
      <c r="BE570" s="3094"/>
      <c r="BF570" s="3094"/>
      <c r="BG570" s="3094"/>
      <c r="BH570" s="3094"/>
      <c r="BI570" s="3094"/>
      <c r="BJ570" s="3094"/>
      <c r="BK570" s="3094"/>
      <c r="BL570" s="3094"/>
      <c r="BM570" s="3094"/>
      <c r="BN570" s="3094"/>
    </row>
    <row r="571" spans="1:66" ht="11.25" customHeight="1">
      <c r="A571" s="3559"/>
      <c r="B571" s="3094"/>
      <c r="C571" s="3094"/>
      <c r="D571" s="3094"/>
      <c r="E571" s="3094"/>
      <c r="F571" s="3094"/>
      <c r="G571" s="3094"/>
      <c r="H571" s="3094"/>
      <c r="I571" s="3094"/>
      <c r="J571" s="3094"/>
      <c r="K571" s="3560"/>
      <c r="L571" s="3560"/>
      <c r="M571" s="3560"/>
      <c r="N571" s="3094"/>
      <c r="O571" s="3094"/>
      <c r="P571" s="3094"/>
      <c r="Q571" s="3094"/>
      <c r="R571" s="3094"/>
      <c r="S571" s="3094"/>
      <c r="T571" s="3094"/>
      <c r="U571" s="3094"/>
      <c r="V571" s="3094"/>
      <c r="W571" s="3094"/>
      <c r="X571" s="3094"/>
      <c r="Y571" s="3094"/>
      <c r="Z571" s="3094"/>
      <c r="AA571" s="3094"/>
      <c r="AB571" s="3094"/>
      <c r="AC571" s="3094"/>
      <c r="AD571" s="3094"/>
      <c r="AE571" s="3094"/>
      <c r="AF571" s="3094"/>
      <c r="AG571" s="3094"/>
      <c r="AH571" s="3094"/>
      <c r="AI571" s="3094"/>
      <c r="AJ571" s="3094"/>
      <c r="AK571" s="3094"/>
      <c r="AL571" s="3094"/>
      <c r="AM571" s="3094"/>
      <c r="AN571" s="3094"/>
      <c r="AO571" s="3094"/>
      <c r="AP571" s="3094"/>
      <c r="AQ571" s="3094"/>
      <c r="AR571" s="3560"/>
      <c r="AS571" s="3560"/>
      <c r="AT571" s="3560"/>
      <c r="AU571" s="3094"/>
      <c r="AV571" s="3094"/>
      <c r="AW571" s="3094"/>
      <c r="AX571" s="3094"/>
      <c r="AY571" s="3094"/>
      <c r="AZ571" s="3094"/>
      <c r="BA571" s="3094"/>
      <c r="BB571" s="3094"/>
      <c r="BC571" s="3094"/>
      <c r="BD571" s="3094"/>
      <c r="BE571" s="3094"/>
      <c r="BF571" s="3094"/>
      <c r="BG571" s="3094"/>
      <c r="BH571" s="3094"/>
      <c r="BI571" s="3094"/>
      <c r="BJ571" s="3094"/>
      <c r="BK571" s="3094"/>
      <c r="BL571" s="3094"/>
      <c r="BM571" s="3094"/>
      <c r="BN571" s="3094"/>
    </row>
    <row r="572" spans="1:66" ht="11.25" customHeight="1">
      <c r="A572" s="3559"/>
      <c r="B572" s="3094"/>
      <c r="C572" s="3094"/>
      <c r="D572" s="3094"/>
      <c r="E572" s="3094"/>
      <c r="F572" s="3094"/>
      <c r="G572" s="3094"/>
      <c r="H572" s="3094"/>
      <c r="I572" s="3094"/>
      <c r="J572" s="3094"/>
      <c r="K572" s="3560"/>
      <c r="L572" s="3560"/>
      <c r="M572" s="3560"/>
      <c r="N572" s="3094"/>
      <c r="O572" s="3094"/>
      <c r="P572" s="3094"/>
      <c r="Q572" s="3094"/>
      <c r="R572" s="3094"/>
      <c r="S572" s="3094"/>
      <c r="T572" s="3094"/>
      <c r="U572" s="3094"/>
      <c r="V572" s="3094"/>
      <c r="W572" s="3094"/>
      <c r="X572" s="3094"/>
      <c r="Y572" s="3094"/>
      <c r="Z572" s="3094"/>
      <c r="AA572" s="3094"/>
      <c r="AB572" s="3094"/>
      <c r="AC572" s="3094"/>
      <c r="AD572" s="3094"/>
      <c r="AE572" s="3094"/>
      <c r="AF572" s="3094"/>
      <c r="AG572" s="3094"/>
      <c r="AH572" s="3094"/>
      <c r="AI572" s="3094"/>
      <c r="AJ572" s="3094"/>
      <c r="AK572" s="3094"/>
      <c r="AL572" s="3094"/>
      <c r="AM572" s="3094"/>
      <c r="AN572" s="3094"/>
      <c r="AO572" s="3094"/>
      <c r="AP572" s="3094"/>
      <c r="AQ572" s="3094"/>
      <c r="AR572" s="3560"/>
      <c r="AS572" s="3560"/>
      <c r="AT572" s="3560"/>
      <c r="AU572" s="3094"/>
      <c r="AV572" s="3094"/>
      <c r="AW572" s="3094"/>
      <c r="AX572" s="3094"/>
      <c r="AY572" s="3094"/>
      <c r="AZ572" s="3094"/>
      <c r="BA572" s="3094"/>
      <c r="BB572" s="3094"/>
      <c r="BC572" s="3094"/>
      <c r="BD572" s="3094"/>
      <c r="BE572" s="3094"/>
      <c r="BF572" s="3094"/>
      <c r="BG572" s="3094"/>
      <c r="BH572" s="3094"/>
      <c r="BI572" s="3094"/>
      <c r="BJ572" s="3094"/>
      <c r="BK572" s="3094"/>
      <c r="BL572" s="3094"/>
      <c r="BM572" s="3094"/>
      <c r="BN572" s="3094"/>
    </row>
    <row r="573" spans="1:66" ht="11.25" customHeight="1">
      <c r="A573" s="3559"/>
      <c r="B573" s="3094"/>
      <c r="C573" s="3094"/>
      <c r="D573" s="3094"/>
      <c r="E573" s="3094"/>
      <c r="F573" s="3094"/>
      <c r="G573" s="3094"/>
      <c r="H573" s="3094"/>
      <c r="I573" s="3094"/>
      <c r="J573" s="3094"/>
      <c r="K573" s="3560"/>
      <c r="L573" s="3560"/>
      <c r="M573" s="3560"/>
      <c r="N573" s="3094"/>
      <c r="O573" s="3094"/>
      <c r="P573" s="3094"/>
      <c r="Q573" s="3094"/>
      <c r="R573" s="3094"/>
      <c r="S573" s="3094"/>
      <c r="T573" s="3094"/>
      <c r="U573" s="3094"/>
      <c r="V573" s="3094"/>
      <c r="W573" s="3094"/>
      <c r="X573" s="3094"/>
      <c r="Y573" s="3094"/>
      <c r="Z573" s="3094"/>
      <c r="AA573" s="3094"/>
      <c r="AB573" s="3094"/>
      <c r="AC573" s="3094"/>
      <c r="AD573" s="3094"/>
      <c r="AE573" s="3094"/>
      <c r="AF573" s="3094"/>
      <c r="AG573" s="3094"/>
      <c r="AH573" s="3094"/>
      <c r="AI573" s="3094"/>
      <c r="AJ573" s="3094"/>
      <c r="AK573" s="3094"/>
      <c r="AL573" s="3094"/>
      <c r="AM573" s="3094"/>
      <c r="AN573" s="3094"/>
      <c r="AO573" s="3094"/>
      <c r="AP573" s="3094"/>
      <c r="AQ573" s="3094"/>
      <c r="AR573" s="3560"/>
      <c r="AS573" s="3560"/>
      <c r="AT573" s="3560"/>
      <c r="AU573" s="3094"/>
      <c r="AV573" s="3094"/>
      <c r="AW573" s="3094"/>
      <c r="AX573" s="3094"/>
      <c r="AY573" s="3094"/>
      <c r="AZ573" s="3094"/>
      <c r="BA573" s="3094"/>
      <c r="BB573" s="3094"/>
      <c r="BC573" s="3094"/>
      <c r="BD573" s="3094"/>
      <c r="BE573" s="3094"/>
      <c r="BF573" s="3094"/>
      <c r="BG573" s="3094"/>
      <c r="BH573" s="3094"/>
      <c r="BI573" s="3094"/>
      <c r="BJ573" s="3094"/>
      <c r="BK573" s="3094"/>
      <c r="BL573" s="3094"/>
      <c r="BM573" s="3094"/>
      <c r="BN573" s="3094"/>
    </row>
    <row r="574" spans="1:66" ht="11.25" customHeight="1">
      <c r="A574" s="3559"/>
      <c r="B574" s="3094"/>
      <c r="C574" s="3094"/>
      <c r="D574" s="3094"/>
      <c r="E574" s="3094"/>
      <c r="F574" s="3094"/>
      <c r="G574" s="3094"/>
      <c r="H574" s="3094"/>
      <c r="I574" s="3094"/>
      <c r="J574" s="3094"/>
      <c r="K574" s="3560"/>
      <c r="L574" s="3560"/>
      <c r="M574" s="3560"/>
      <c r="N574" s="3094"/>
      <c r="O574" s="3094"/>
      <c r="P574" s="3094"/>
      <c r="Q574" s="3094"/>
      <c r="R574" s="3094"/>
      <c r="S574" s="3094"/>
      <c r="T574" s="3094"/>
      <c r="U574" s="3094"/>
      <c r="V574" s="3094"/>
      <c r="W574" s="3094"/>
      <c r="X574" s="3094"/>
      <c r="Y574" s="3094"/>
      <c r="Z574" s="3094"/>
      <c r="AA574" s="3094"/>
      <c r="AB574" s="3094"/>
      <c r="AC574" s="3094"/>
      <c r="AD574" s="3094"/>
      <c r="AE574" s="3094"/>
      <c r="AF574" s="3094"/>
      <c r="AG574" s="3094"/>
      <c r="AH574" s="3094"/>
      <c r="AI574" s="3094"/>
      <c r="AJ574" s="3094"/>
      <c r="AK574" s="3094"/>
      <c r="AL574" s="3094"/>
      <c r="AM574" s="3094"/>
      <c r="AN574" s="3094"/>
      <c r="AO574" s="3094"/>
      <c r="AP574" s="3094"/>
      <c r="AQ574" s="3094"/>
      <c r="AR574" s="3560"/>
      <c r="AS574" s="3560"/>
      <c r="AT574" s="3560"/>
      <c r="AU574" s="3094"/>
      <c r="AV574" s="3094"/>
      <c r="AW574" s="3094"/>
      <c r="AX574" s="3094"/>
      <c r="AY574" s="3094"/>
      <c r="AZ574" s="3094"/>
      <c r="BA574" s="3094"/>
      <c r="BB574" s="3094"/>
      <c r="BC574" s="3094"/>
      <c r="BD574" s="3094"/>
      <c r="BE574" s="3094"/>
      <c r="BF574" s="3094"/>
      <c r="BG574" s="3094"/>
      <c r="BH574" s="3094"/>
      <c r="BI574" s="3094"/>
      <c r="BJ574" s="3094"/>
      <c r="BK574" s="3094"/>
      <c r="BL574" s="3094"/>
      <c r="BM574" s="3094"/>
      <c r="BN574" s="3094"/>
    </row>
    <row r="575" spans="1:66" ht="11.25" customHeight="1">
      <c r="A575" s="3559"/>
      <c r="B575" s="3094"/>
      <c r="C575" s="3094"/>
      <c r="D575" s="3094"/>
      <c r="E575" s="3094"/>
      <c r="F575" s="3094"/>
      <c r="G575" s="3094"/>
      <c r="H575" s="3094"/>
      <c r="I575" s="3094"/>
      <c r="J575" s="3094"/>
      <c r="K575" s="3560"/>
      <c r="L575" s="3560"/>
      <c r="M575" s="3560"/>
      <c r="N575" s="3094"/>
      <c r="O575" s="3094"/>
      <c r="P575" s="3094"/>
      <c r="Q575" s="3094"/>
      <c r="R575" s="3094"/>
      <c r="S575" s="3094"/>
      <c r="T575" s="3094"/>
      <c r="U575" s="3094"/>
      <c r="V575" s="3094"/>
      <c r="W575" s="3094"/>
      <c r="X575" s="3094"/>
      <c r="Y575" s="3094"/>
      <c r="Z575" s="3094"/>
      <c r="AA575" s="3094"/>
      <c r="AB575" s="3094"/>
      <c r="AC575" s="3094"/>
      <c r="AD575" s="3094"/>
      <c r="AE575" s="3094"/>
      <c r="AF575" s="3094"/>
      <c r="AG575" s="3094"/>
      <c r="AH575" s="3094"/>
      <c r="AI575" s="3094"/>
      <c r="AJ575" s="3094"/>
      <c r="AK575" s="3094"/>
      <c r="AL575" s="3094"/>
      <c r="AM575" s="3094"/>
      <c r="AN575" s="3094"/>
      <c r="AO575" s="3094"/>
      <c r="AP575" s="3094"/>
      <c r="AQ575" s="3094"/>
      <c r="AR575" s="3560"/>
      <c r="AS575" s="3560"/>
      <c r="AT575" s="3560"/>
      <c r="AU575" s="3094"/>
      <c r="AV575" s="3094"/>
      <c r="AW575" s="3094"/>
      <c r="AX575" s="3094"/>
      <c r="AY575" s="3094"/>
      <c r="AZ575" s="3094"/>
      <c r="BA575" s="3094"/>
      <c r="BB575" s="3094"/>
      <c r="BC575" s="3094"/>
      <c r="BD575" s="3094"/>
      <c r="BE575" s="3094"/>
      <c r="BF575" s="3094"/>
      <c r="BG575" s="3094"/>
      <c r="BH575" s="3094"/>
      <c r="BI575" s="3094"/>
      <c r="BJ575" s="3094"/>
      <c r="BK575" s="3094"/>
      <c r="BL575" s="3094"/>
      <c r="BM575" s="3094"/>
      <c r="BN575" s="3094"/>
    </row>
    <row r="576" spans="1:66" ht="11.25" customHeight="1">
      <c r="A576" s="3559"/>
      <c r="B576" s="3094"/>
      <c r="C576" s="3094"/>
      <c r="D576" s="3094"/>
      <c r="E576" s="3094"/>
      <c r="F576" s="3094"/>
      <c r="G576" s="3094"/>
      <c r="H576" s="3094"/>
      <c r="I576" s="3094"/>
      <c r="J576" s="3094"/>
      <c r="K576" s="3560"/>
      <c r="L576" s="3560"/>
      <c r="M576" s="3560"/>
      <c r="N576" s="3094"/>
      <c r="O576" s="3094"/>
      <c r="P576" s="3094"/>
      <c r="Q576" s="3094"/>
      <c r="R576" s="3094"/>
      <c r="S576" s="3094"/>
      <c r="T576" s="3094"/>
      <c r="U576" s="3094"/>
      <c r="V576" s="3094"/>
      <c r="W576" s="3094"/>
      <c r="X576" s="3094"/>
      <c r="Y576" s="3094"/>
      <c r="Z576" s="3094"/>
      <c r="AA576" s="3094"/>
      <c r="AB576" s="3094"/>
      <c r="AC576" s="3094"/>
      <c r="AD576" s="3094"/>
      <c r="AE576" s="3094"/>
      <c r="AF576" s="3094"/>
      <c r="AG576" s="3094"/>
      <c r="AH576" s="3094"/>
      <c r="AI576" s="3094"/>
      <c r="AJ576" s="3094"/>
      <c r="AK576" s="3094"/>
      <c r="AL576" s="3094"/>
      <c r="AM576" s="3094"/>
      <c r="AN576" s="3094"/>
      <c r="AO576" s="3094"/>
      <c r="AP576" s="3094"/>
      <c r="AQ576" s="3094"/>
      <c r="AR576" s="3560"/>
      <c r="AS576" s="3560"/>
      <c r="AT576" s="3560"/>
      <c r="AU576" s="3094"/>
      <c r="AV576" s="3094"/>
      <c r="AW576" s="3094"/>
      <c r="AX576" s="3094"/>
      <c r="AY576" s="3094"/>
      <c r="AZ576" s="3094"/>
      <c r="BA576" s="3094"/>
      <c r="BB576" s="3094"/>
      <c r="BC576" s="3094"/>
      <c r="BD576" s="3094"/>
      <c r="BE576" s="3094"/>
      <c r="BF576" s="3094"/>
      <c r="BG576" s="3094"/>
      <c r="BH576" s="3094"/>
      <c r="BI576" s="3094"/>
      <c r="BJ576" s="3094"/>
      <c r="BK576" s="3094"/>
      <c r="BL576" s="3094"/>
      <c r="BM576" s="3094"/>
      <c r="BN576" s="3094"/>
    </row>
    <row r="577" spans="1:66" ht="11.25" customHeight="1">
      <c r="A577" s="3559"/>
      <c r="B577" s="3094"/>
      <c r="C577" s="3094"/>
      <c r="D577" s="3094"/>
      <c r="E577" s="3094"/>
      <c r="F577" s="3094"/>
      <c r="G577" s="3094"/>
      <c r="H577" s="3094"/>
      <c r="I577" s="3094"/>
      <c r="J577" s="3094"/>
      <c r="K577" s="3560"/>
      <c r="L577" s="3560"/>
      <c r="M577" s="3560"/>
      <c r="N577" s="3094"/>
      <c r="O577" s="3094"/>
      <c r="P577" s="3094"/>
      <c r="Q577" s="3094"/>
      <c r="R577" s="3094"/>
      <c r="S577" s="3094"/>
      <c r="T577" s="3094"/>
      <c r="U577" s="3094"/>
      <c r="V577" s="3094"/>
      <c r="W577" s="3094"/>
      <c r="X577" s="3094"/>
      <c r="Y577" s="3094"/>
      <c r="Z577" s="3094"/>
      <c r="AA577" s="3094"/>
      <c r="AB577" s="3094"/>
      <c r="AC577" s="3094"/>
      <c r="AD577" s="3094"/>
      <c r="AE577" s="3094"/>
      <c r="AF577" s="3094"/>
      <c r="AG577" s="3094"/>
      <c r="AH577" s="3094"/>
      <c r="AI577" s="3094"/>
      <c r="AJ577" s="3094"/>
      <c r="AK577" s="3094"/>
      <c r="AL577" s="3094"/>
      <c r="AM577" s="3094"/>
      <c r="AN577" s="3094"/>
      <c r="AO577" s="3094"/>
      <c r="AP577" s="3094"/>
      <c r="AQ577" s="3094"/>
      <c r="AR577" s="3560"/>
      <c r="AS577" s="3560"/>
      <c r="AT577" s="3560"/>
      <c r="AU577" s="3094"/>
      <c r="AV577" s="3094"/>
      <c r="AW577" s="3094"/>
      <c r="AX577" s="3094"/>
      <c r="AY577" s="3094"/>
      <c r="AZ577" s="3094"/>
      <c r="BA577" s="3094"/>
      <c r="BB577" s="3094"/>
      <c r="BC577" s="3094"/>
      <c r="BD577" s="3094"/>
      <c r="BE577" s="3094"/>
      <c r="BF577" s="3094"/>
      <c r="BG577" s="3094"/>
      <c r="BH577" s="3094"/>
      <c r="BI577" s="3094"/>
      <c r="BJ577" s="3094"/>
      <c r="BK577" s="3094"/>
      <c r="BL577" s="3094"/>
      <c r="BM577" s="3094"/>
      <c r="BN577" s="3094"/>
    </row>
    <row r="578" spans="1:66" ht="11.25" customHeight="1">
      <c r="A578" s="3559"/>
      <c r="B578" s="3094"/>
      <c r="C578" s="3094"/>
      <c r="D578" s="3094"/>
      <c r="E578" s="3094"/>
      <c r="F578" s="3094"/>
      <c r="G578" s="3094"/>
      <c r="H578" s="3094"/>
      <c r="I578" s="3094"/>
      <c r="J578" s="3094"/>
      <c r="K578" s="3560"/>
      <c r="L578" s="3560"/>
      <c r="M578" s="3560"/>
      <c r="N578" s="3094"/>
      <c r="O578" s="3094"/>
      <c r="P578" s="3094"/>
      <c r="Q578" s="3094"/>
      <c r="R578" s="3094"/>
      <c r="S578" s="3094"/>
      <c r="T578" s="3094"/>
      <c r="U578" s="3094"/>
      <c r="V578" s="3094"/>
      <c r="W578" s="3094"/>
      <c r="X578" s="3094"/>
      <c r="Y578" s="3094"/>
      <c r="Z578" s="3094"/>
      <c r="AA578" s="3094"/>
      <c r="AB578" s="3094"/>
      <c r="AC578" s="3094"/>
      <c r="AD578" s="3094"/>
      <c r="AE578" s="3094"/>
      <c r="AF578" s="3094"/>
      <c r="AG578" s="3094"/>
      <c r="AH578" s="3094"/>
      <c r="AI578" s="3094"/>
      <c r="AJ578" s="3094"/>
      <c r="AK578" s="3094"/>
      <c r="AL578" s="3094"/>
      <c r="AM578" s="3094"/>
      <c r="AN578" s="3094"/>
      <c r="AO578" s="3094"/>
      <c r="AP578" s="3094"/>
      <c r="AQ578" s="3094"/>
      <c r="AR578" s="3560"/>
      <c r="AS578" s="3560"/>
      <c r="AT578" s="3560"/>
      <c r="AU578" s="3094"/>
      <c r="AV578" s="3094"/>
      <c r="AW578" s="3094"/>
      <c r="AX578" s="3094"/>
      <c r="AY578" s="3094"/>
      <c r="AZ578" s="3094"/>
      <c r="BA578" s="3094"/>
      <c r="BB578" s="3094"/>
      <c r="BC578" s="3094"/>
      <c r="BD578" s="3094"/>
      <c r="BE578" s="3094"/>
      <c r="BF578" s="3094"/>
      <c r="BG578" s="3094"/>
      <c r="BH578" s="3094"/>
      <c r="BI578" s="3094"/>
      <c r="BJ578" s="3094"/>
      <c r="BK578" s="3094"/>
      <c r="BL578" s="3094"/>
      <c r="BM578" s="3094"/>
      <c r="BN578" s="3094"/>
    </row>
    <row r="579" spans="1:66" ht="11.25" customHeight="1">
      <c r="A579" s="3559"/>
      <c r="B579" s="3094"/>
      <c r="C579" s="3094"/>
      <c r="D579" s="3094"/>
      <c r="E579" s="3094"/>
      <c r="F579" s="3094"/>
      <c r="G579" s="3094"/>
      <c r="H579" s="3094"/>
      <c r="I579" s="3094"/>
      <c r="J579" s="3094"/>
      <c r="K579" s="3560"/>
      <c r="L579" s="3560"/>
      <c r="M579" s="3560"/>
      <c r="N579" s="3094"/>
      <c r="O579" s="3094"/>
      <c r="P579" s="3094"/>
      <c r="Q579" s="3094"/>
      <c r="R579" s="3094"/>
      <c r="S579" s="3094"/>
      <c r="T579" s="3094"/>
      <c r="U579" s="3094"/>
      <c r="V579" s="3094"/>
      <c r="W579" s="3094"/>
      <c r="X579" s="3094"/>
      <c r="Y579" s="3094"/>
      <c r="Z579" s="3094"/>
      <c r="AA579" s="3094"/>
      <c r="AB579" s="3094"/>
      <c r="AC579" s="3094"/>
      <c r="AD579" s="3094"/>
      <c r="AE579" s="3094"/>
      <c r="AF579" s="3094"/>
      <c r="AG579" s="3094"/>
      <c r="AH579" s="3094"/>
      <c r="AI579" s="3094"/>
      <c r="AJ579" s="3094"/>
      <c r="AK579" s="3094"/>
      <c r="AL579" s="3094"/>
      <c r="AM579" s="3094"/>
      <c r="AN579" s="3094"/>
      <c r="AO579" s="3094"/>
      <c r="AP579" s="3094"/>
      <c r="AQ579" s="3094"/>
      <c r="AR579" s="3560"/>
      <c r="AS579" s="3560"/>
      <c r="AT579" s="3560"/>
      <c r="AU579" s="3094"/>
      <c r="AV579" s="3094"/>
      <c r="AW579" s="3094"/>
      <c r="AX579" s="3094"/>
      <c r="AY579" s="3094"/>
      <c r="AZ579" s="3094"/>
      <c r="BA579" s="3094"/>
      <c r="BB579" s="3094"/>
      <c r="BC579" s="3094"/>
      <c r="BD579" s="3094"/>
      <c r="BE579" s="3094"/>
      <c r="BF579" s="3094"/>
      <c r="BG579" s="3094"/>
      <c r="BH579" s="3094"/>
      <c r="BI579" s="3094"/>
      <c r="BJ579" s="3094"/>
      <c r="BK579" s="3094"/>
      <c r="BL579" s="3094"/>
      <c r="BM579" s="3094"/>
      <c r="BN579" s="3094"/>
    </row>
    <row r="580" spans="1:66" ht="11.25" customHeight="1">
      <c r="A580" s="3559"/>
      <c r="B580" s="3094"/>
      <c r="C580" s="3094"/>
      <c r="D580" s="3094"/>
      <c r="E580" s="3094"/>
      <c r="F580" s="3094"/>
      <c r="G580" s="3094"/>
      <c r="H580" s="3094"/>
      <c r="I580" s="3094"/>
      <c r="J580" s="3094"/>
      <c r="K580" s="3560"/>
      <c r="L580" s="3560"/>
      <c r="M580" s="3560"/>
      <c r="N580" s="3094"/>
      <c r="O580" s="3094"/>
      <c r="P580" s="3094"/>
      <c r="Q580" s="3094"/>
      <c r="R580" s="3094"/>
      <c r="S580" s="3094"/>
      <c r="T580" s="3094"/>
      <c r="U580" s="3094"/>
      <c r="V580" s="3094"/>
      <c r="W580" s="3094"/>
      <c r="X580" s="3094"/>
      <c r="Y580" s="3094"/>
      <c r="Z580" s="3094"/>
      <c r="AA580" s="3094"/>
      <c r="AB580" s="3094"/>
      <c r="AC580" s="3094"/>
      <c r="AD580" s="3094"/>
      <c r="AE580" s="3094"/>
      <c r="AF580" s="3094"/>
      <c r="AG580" s="3094"/>
      <c r="AH580" s="3094"/>
      <c r="AI580" s="3094"/>
      <c r="AJ580" s="3094"/>
      <c r="AK580" s="3094"/>
      <c r="AL580" s="3094"/>
      <c r="AM580" s="3094"/>
      <c r="AN580" s="3094"/>
      <c r="AO580" s="3094"/>
      <c r="AP580" s="3094"/>
      <c r="AQ580" s="3094"/>
      <c r="AR580" s="3560"/>
      <c r="AS580" s="3560"/>
      <c r="AT580" s="3560"/>
      <c r="AU580" s="3094"/>
      <c r="AV580" s="3094"/>
      <c r="AW580" s="3094"/>
      <c r="AX580" s="3094"/>
      <c r="AY580" s="3094"/>
      <c r="AZ580" s="3094"/>
      <c r="BA580" s="3094"/>
      <c r="BB580" s="3094"/>
      <c r="BC580" s="3094"/>
      <c r="BD580" s="3094"/>
      <c r="BE580" s="3094"/>
      <c r="BF580" s="3094"/>
      <c r="BG580" s="3094"/>
      <c r="BH580" s="3094"/>
      <c r="BI580" s="3094"/>
      <c r="BJ580" s="3094"/>
      <c r="BK580" s="3094"/>
      <c r="BL580" s="3094"/>
      <c r="BM580" s="3094"/>
      <c r="BN580" s="3094"/>
    </row>
    <row r="581" spans="1:66" ht="11.25" customHeight="1">
      <c r="A581" s="3559"/>
      <c r="B581" s="3094"/>
      <c r="C581" s="3094"/>
      <c r="D581" s="3094"/>
      <c r="E581" s="3094"/>
      <c r="F581" s="3094"/>
      <c r="G581" s="3094"/>
      <c r="H581" s="3094"/>
      <c r="I581" s="3094"/>
      <c r="J581" s="3094"/>
      <c r="K581" s="3560"/>
      <c r="L581" s="3560"/>
      <c r="M581" s="3560"/>
      <c r="N581" s="3094"/>
      <c r="O581" s="3094"/>
      <c r="P581" s="3094"/>
      <c r="Q581" s="3094"/>
      <c r="R581" s="3094"/>
      <c r="S581" s="3094"/>
      <c r="T581" s="3094"/>
      <c r="U581" s="3094"/>
      <c r="V581" s="3094"/>
      <c r="W581" s="3094"/>
      <c r="X581" s="3094"/>
      <c r="Y581" s="3094"/>
      <c r="Z581" s="3094"/>
      <c r="AA581" s="3094"/>
      <c r="AB581" s="3094"/>
      <c r="AC581" s="3094"/>
      <c r="AD581" s="3094"/>
      <c r="AE581" s="3094"/>
      <c r="AF581" s="3094"/>
      <c r="AG581" s="3094"/>
      <c r="AH581" s="3094"/>
      <c r="AI581" s="3094"/>
      <c r="AJ581" s="3094"/>
      <c r="AK581" s="3094"/>
      <c r="AL581" s="3094"/>
      <c r="AM581" s="3094"/>
      <c r="AN581" s="3094"/>
      <c r="AO581" s="3094"/>
      <c r="AP581" s="3094"/>
      <c r="AQ581" s="3094"/>
      <c r="AR581" s="3560"/>
      <c r="AS581" s="3560"/>
      <c r="AT581" s="3560"/>
      <c r="AU581" s="3094"/>
      <c r="AV581" s="3094"/>
      <c r="AW581" s="3094"/>
      <c r="AX581" s="3094"/>
      <c r="AY581" s="3094"/>
      <c r="AZ581" s="3094"/>
      <c r="BA581" s="3094"/>
      <c r="BB581" s="3094"/>
      <c r="BC581" s="3094"/>
      <c r="BD581" s="3094"/>
      <c r="BE581" s="3094"/>
      <c r="BF581" s="3094"/>
      <c r="BG581" s="3094"/>
      <c r="BH581" s="3094"/>
      <c r="BI581" s="3094"/>
      <c r="BJ581" s="3094"/>
      <c r="BK581" s="3094"/>
      <c r="BL581" s="3094"/>
      <c r="BM581" s="3094"/>
      <c r="BN581" s="3094"/>
    </row>
    <row r="582" spans="1:66" ht="11.25" customHeight="1">
      <c r="A582" s="3559"/>
      <c r="B582" s="3094"/>
      <c r="C582" s="3094"/>
      <c r="D582" s="3094"/>
      <c r="E582" s="3094"/>
      <c r="F582" s="3094"/>
      <c r="G582" s="3094"/>
      <c r="H582" s="3094"/>
      <c r="I582" s="3094"/>
      <c r="J582" s="3094"/>
      <c r="K582" s="3560"/>
      <c r="L582" s="3560"/>
      <c r="M582" s="3560"/>
      <c r="N582" s="3094"/>
      <c r="O582" s="3094"/>
      <c r="P582" s="3094"/>
      <c r="Q582" s="3094"/>
      <c r="R582" s="3094"/>
      <c r="S582" s="3094"/>
      <c r="T582" s="3094"/>
      <c r="U582" s="3094"/>
      <c r="V582" s="3094"/>
      <c r="W582" s="3094"/>
      <c r="X582" s="3094"/>
      <c r="Y582" s="3094"/>
      <c r="Z582" s="3094"/>
      <c r="AA582" s="3094"/>
      <c r="AB582" s="3094"/>
      <c r="AC582" s="3094"/>
      <c r="AD582" s="3094"/>
      <c r="AE582" s="3094"/>
      <c r="AF582" s="3094"/>
      <c r="AG582" s="3094"/>
      <c r="AH582" s="3094"/>
      <c r="AI582" s="3094"/>
      <c r="AJ582" s="3094"/>
      <c r="AK582" s="3094"/>
      <c r="AL582" s="3094"/>
      <c r="AM582" s="3094"/>
      <c r="AN582" s="3094"/>
      <c r="AO582" s="3094"/>
      <c r="AP582" s="3094"/>
      <c r="AQ582" s="3094"/>
      <c r="AR582" s="3560"/>
      <c r="AS582" s="3560"/>
      <c r="AT582" s="3560"/>
      <c r="AU582" s="3094"/>
      <c r="AV582" s="3094"/>
      <c r="AW582" s="3094"/>
      <c r="AX582" s="3094"/>
      <c r="AY582" s="3094"/>
      <c r="AZ582" s="3094"/>
      <c r="BA582" s="3094"/>
      <c r="BB582" s="3094"/>
      <c r="BC582" s="3094"/>
      <c r="BD582" s="3094"/>
      <c r="BE582" s="3094"/>
      <c r="BF582" s="3094"/>
      <c r="BG582" s="3094"/>
      <c r="BH582" s="3094"/>
      <c r="BI582" s="3094"/>
      <c r="BJ582" s="3094"/>
      <c r="BK582" s="3094"/>
      <c r="BL582" s="3094"/>
      <c r="BM582" s="3094"/>
      <c r="BN582" s="3094"/>
    </row>
    <row r="583" spans="1:66" ht="11.25" customHeight="1">
      <c r="A583" s="3559"/>
      <c r="B583" s="3094"/>
      <c r="C583" s="3094"/>
      <c r="D583" s="3094"/>
      <c r="E583" s="3094"/>
      <c r="F583" s="3094"/>
      <c r="G583" s="3094"/>
      <c r="H583" s="3094"/>
      <c r="I583" s="3094"/>
      <c r="J583" s="3094"/>
      <c r="K583" s="3560"/>
      <c r="L583" s="3560"/>
      <c r="M583" s="3560"/>
      <c r="N583" s="3094"/>
      <c r="O583" s="3094"/>
      <c r="P583" s="3094"/>
      <c r="Q583" s="3094"/>
      <c r="R583" s="3094"/>
      <c r="S583" s="3094"/>
      <c r="T583" s="3094"/>
      <c r="U583" s="3094"/>
      <c r="V583" s="3094"/>
      <c r="W583" s="3094"/>
      <c r="X583" s="3094"/>
      <c r="Y583" s="3094"/>
      <c r="Z583" s="3094"/>
      <c r="AA583" s="3094"/>
      <c r="AB583" s="3094"/>
      <c r="AC583" s="3094"/>
      <c r="AD583" s="3094"/>
      <c r="AE583" s="3094"/>
      <c r="AF583" s="3094"/>
      <c r="AG583" s="3094"/>
      <c r="AH583" s="3094"/>
      <c r="AI583" s="3094"/>
      <c r="AJ583" s="3094"/>
      <c r="AK583" s="3094"/>
      <c r="AL583" s="3094"/>
      <c r="AM583" s="3094"/>
      <c r="AN583" s="3094"/>
      <c r="AO583" s="3094"/>
      <c r="AP583" s="3094"/>
      <c r="AQ583" s="3094"/>
      <c r="AR583" s="3560"/>
      <c r="AS583" s="3560"/>
      <c r="AT583" s="3560"/>
      <c r="AU583" s="3094"/>
      <c r="AV583" s="3094"/>
      <c r="AW583" s="3094"/>
      <c r="AX583" s="3094"/>
      <c r="AY583" s="3094"/>
      <c r="AZ583" s="3094"/>
      <c r="BA583" s="3094"/>
      <c r="BB583" s="3094"/>
      <c r="BC583" s="3094"/>
      <c r="BD583" s="3094"/>
      <c r="BE583" s="3094"/>
      <c r="BF583" s="3094"/>
      <c r="BG583" s="3094"/>
      <c r="BH583" s="3094"/>
      <c r="BI583" s="3094"/>
      <c r="BJ583" s="3094"/>
      <c r="BK583" s="3094"/>
      <c r="BL583" s="3094"/>
      <c r="BM583" s="3094"/>
      <c r="BN583" s="3094"/>
    </row>
    <row r="584" spans="1:66" ht="11.25" customHeight="1">
      <c r="A584" s="3559"/>
      <c r="B584" s="3094"/>
      <c r="C584" s="3094"/>
      <c r="D584" s="3094"/>
      <c r="E584" s="3094"/>
      <c r="F584" s="3094"/>
      <c r="G584" s="3094"/>
      <c r="H584" s="3094"/>
      <c r="I584" s="3094"/>
      <c r="J584" s="3094"/>
      <c r="K584" s="3560"/>
      <c r="L584" s="3560"/>
      <c r="M584" s="3560"/>
      <c r="N584" s="3094"/>
      <c r="O584" s="3094"/>
      <c r="P584" s="3094"/>
      <c r="Q584" s="3094"/>
      <c r="R584" s="3094"/>
      <c r="S584" s="3094"/>
      <c r="T584" s="3094"/>
      <c r="U584" s="3094"/>
      <c r="V584" s="3094"/>
      <c r="W584" s="3094"/>
      <c r="X584" s="3094"/>
      <c r="Y584" s="3094"/>
      <c r="Z584" s="3094"/>
      <c r="AA584" s="3094"/>
      <c r="AB584" s="3094"/>
      <c r="AC584" s="3094"/>
      <c r="AD584" s="3094"/>
      <c r="AE584" s="3094"/>
      <c r="AF584" s="3094"/>
      <c r="AG584" s="3094"/>
      <c r="AH584" s="3094"/>
      <c r="AI584" s="3094"/>
      <c r="AJ584" s="3094"/>
      <c r="AK584" s="3094"/>
      <c r="AL584" s="3094"/>
      <c r="AM584" s="3094"/>
      <c r="AN584" s="3094"/>
      <c r="AO584" s="3094"/>
      <c r="AP584" s="3094"/>
      <c r="AQ584" s="3094"/>
      <c r="AR584" s="3560"/>
      <c r="AS584" s="3560"/>
      <c r="AT584" s="3560"/>
      <c r="AU584" s="3094"/>
      <c r="AV584" s="3094"/>
      <c r="AW584" s="3094"/>
      <c r="AX584" s="3094"/>
      <c r="AY584" s="3094"/>
      <c r="AZ584" s="3094"/>
      <c r="BA584" s="3094"/>
      <c r="BB584" s="3094"/>
      <c r="BC584" s="3094"/>
      <c r="BD584" s="3094"/>
      <c r="BE584" s="3094"/>
      <c r="BF584" s="3094"/>
      <c r="BG584" s="3094"/>
      <c r="BH584" s="3094"/>
      <c r="BI584" s="3094"/>
      <c r="BJ584" s="3094"/>
      <c r="BK584" s="3094"/>
      <c r="BL584" s="3094"/>
      <c r="BM584" s="3094"/>
      <c r="BN584" s="3094"/>
    </row>
    <row r="585" spans="1:66" ht="11.25" customHeight="1">
      <c r="A585" s="3559"/>
      <c r="B585" s="3094"/>
      <c r="C585" s="3094"/>
      <c r="D585" s="3094"/>
      <c r="E585" s="3094"/>
      <c r="F585" s="3094"/>
      <c r="G585" s="3094"/>
      <c r="H585" s="3094"/>
      <c r="I585" s="3094"/>
      <c r="J585" s="3094"/>
      <c r="K585" s="3560"/>
      <c r="L585" s="3560"/>
      <c r="M585" s="3560"/>
      <c r="N585" s="3094"/>
      <c r="O585" s="3094"/>
      <c r="P585" s="3094"/>
      <c r="Q585" s="3094"/>
      <c r="R585" s="3094"/>
      <c r="S585" s="3094"/>
      <c r="T585" s="3094"/>
      <c r="U585" s="3094"/>
      <c r="V585" s="3094"/>
      <c r="W585" s="3094"/>
      <c r="X585" s="3094"/>
      <c r="Y585" s="3094"/>
      <c r="Z585" s="3094"/>
      <c r="AA585" s="3094"/>
      <c r="AB585" s="3094"/>
      <c r="AC585" s="3094"/>
      <c r="AD585" s="3094"/>
      <c r="AE585" s="3094"/>
      <c r="AF585" s="3094"/>
      <c r="AG585" s="3094"/>
      <c r="AH585" s="3094"/>
      <c r="AI585" s="3094"/>
      <c r="AJ585" s="3094"/>
      <c r="AK585" s="3094"/>
      <c r="AL585" s="3094"/>
      <c r="AM585" s="3094"/>
      <c r="AN585" s="3094"/>
      <c r="AO585" s="3094"/>
      <c r="AP585" s="3094"/>
      <c r="AQ585" s="3094"/>
      <c r="AR585" s="3560"/>
      <c r="AS585" s="3560"/>
      <c r="AT585" s="3560"/>
      <c r="AU585" s="3094"/>
      <c r="AV585" s="3094"/>
      <c r="AW585" s="3094"/>
      <c r="AX585" s="3094"/>
      <c r="AY585" s="3094"/>
      <c r="AZ585" s="3094"/>
      <c r="BA585" s="3094"/>
      <c r="BB585" s="3094"/>
      <c r="BC585" s="3094"/>
      <c r="BD585" s="3094"/>
      <c r="BE585" s="3094"/>
      <c r="BF585" s="3094"/>
      <c r="BG585" s="3094"/>
      <c r="BH585" s="3094"/>
      <c r="BI585" s="3094"/>
      <c r="BJ585" s="3094"/>
      <c r="BK585" s="3094"/>
      <c r="BL585" s="3094"/>
      <c r="BM585" s="3094"/>
      <c r="BN585" s="3094"/>
    </row>
    <row r="586" spans="1:66" ht="11.25" customHeight="1">
      <c r="A586" s="3559"/>
      <c r="B586" s="3094"/>
      <c r="C586" s="3094"/>
      <c r="D586" s="3094"/>
      <c r="E586" s="3094"/>
      <c r="F586" s="3094"/>
      <c r="G586" s="3094"/>
      <c r="H586" s="3094"/>
      <c r="I586" s="3094"/>
      <c r="J586" s="3094"/>
      <c r="K586" s="3560"/>
      <c r="L586" s="3560"/>
      <c r="M586" s="3560"/>
      <c r="N586" s="3094"/>
      <c r="O586" s="3094"/>
      <c r="P586" s="3094"/>
      <c r="Q586" s="3094"/>
      <c r="R586" s="3094"/>
      <c r="S586" s="3094"/>
      <c r="T586" s="3094"/>
      <c r="U586" s="3094"/>
      <c r="V586" s="3094"/>
      <c r="W586" s="3094"/>
      <c r="X586" s="3094"/>
      <c r="Y586" s="3094"/>
      <c r="Z586" s="3094"/>
      <c r="AA586" s="3094"/>
      <c r="AB586" s="3094"/>
      <c r="AC586" s="3094"/>
      <c r="AD586" s="3094"/>
      <c r="AE586" s="3094"/>
      <c r="AF586" s="3094"/>
      <c r="AG586" s="3094"/>
      <c r="AH586" s="3094"/>
      <c r="AI586" s="3094"/>
      <c r="AJ586" s="3094"/>
      <c r="AK586" s="3094"/>
      <c r="AL586" s="3094"/>
      <c r="AM586" s="3094"/>
      <c r="AN586" s="3094"/>
      <c r="AO586" s="3094"/>
      <c r="AP586" s="3094"/>
      <c r="AQ586" s="3094"/>
      <c r="AR586" s="3560"/>
      <c r="AS586" s="3560"/>
      <c r="AT586" s="3560"/>
      <c r="AU586" s="3094"/>
      <c r="AV586" s="3094"/>
      <c r="AW586" s="3094"/>
      <c r="AX586" s="3094"/>
      <c r="AY586" s="3094"/>
      <c r="AZ586" s="3094"/>
      <c r="BA586" s="3094"/>
      <c r="BB586" s="3094"/>
      <c r="BC586" s="3094"/>
      <c r="BD586" s="3094"/>
      <c r="BE586" s="3094"/>
      <c r="BF586" s="3094"/>
      <c r="BG586" s="3094"/>
      <c r="BH586" s="3094"/>
      <c r="BI586" s="3094"/>
      <c r="BJ586" s="3094"/>
      <c r="BK586" s="3094"/>
      <c r="BL586" s="3094"/>
      <c r="BM586" s="3094"/>
      <c r="BN586" s="3094"/>
    </row>
    <row r="587" spans="1:66" ht="11.25" customHeight="1">
      <c r="A587" s="3559"/>
      <c r="B587" s="3094"/>
      <c r="C587" s="3094"/>
      <c r="D587" s="3094"/>
      <c r="E587" s="3094"/>
      <c r="F587" s="3094"/>
      <c r="G587" s="3094"/>
      <c r="H587" s="3094"/>
      <c r="I587" s="3094"/>
      <c r="J587" s="3094"/>
      <c r="K587" s="3560"/>
      <c r="L587" s="3560"/>
      <c r="M587" s="3560"/>
      <c r="N587" s="3094"/>
      <c r="O587" s="3094"/>
      <c r="P587" s="3094"/>
      <c r="Q587" s="3094"/>
      <c r="R587" s="3094"/>
      <c r="S587" s="3094"/>
      <c r="T587" s="3094"/>
      <c r="U587" s="3094"/>
      <c r="V587" s="3094"/>
      <c r="W587" s="3094"/>
      <c r="X587" s="3094"/>
      <c r="Y587" s="3094"/>
      <c r="Z587" s="3094"/>
      <c r="AA587" s="3094"/>
      <c r="AB587" s="3094"/>
      <c r="AC587" s="3094"/>
      <c r="AD587" s="3094"/>
      <c r="AE587" s="3094"/>
      <c r="AF587" s="3094"/>
      <c r="AG587" s="3094"/>
      <c r="AH587" s="3094"/>
      <c r="AI587" s="3094"/>
      <c r="AJ587" s="3094"/>
      <c r="AK587" s="3094"/>
      <c r="AL587" s="3094"/>
      <c r="AM587" s="3094"/>
      <c r="AN587" s="3094"/>
      <c r="AO587" s="3094"/>
      <c r="AP587" s="3094"/>
      <c r="AQ587" s="3094"/>
      <c r="AR587" s="3560"/>
      <c r="AS587" s="3560"/>
      <c r="AT587" s="3560"/>
      <c r="AU587" s="3094"/>
      <c r="AV587" s="3094"/>
      <c r="AW587" s="3094"/>
      <c r="AX587" s="3094"/>
      <c r="AY587" s="3094"/>
      <c r="AZ587" s="3094"/>
      <c r="BA587" s="3094"/>
      <c r="BB587" s="3094"/>
      <c r="BC587" s="3094"/>
      <c r="BD587" s="3094"/>
      <c r="BE587" s="3094"/>
      <c r="BF587" s="3094"/>
      <c r="BG587" s="3094"/>
      <c r="BH587" s="3094"/>
      <c r="BI587" s="3094"/>
      <c r="BJ587" s="3094"/>
      <c r="BK587" s="3094"/>
      <c r="BL587" s="3094"/>
      <c r="BM587" s="3094"/>
      <c r="BN587" s="3094"/>
    </row>
    <row r="588" spans="1:66" ht="11.25" customHeight="1">
      <c r="A588" s="3559"/>
      <c r="B588" s="3094"/>
      <c r="C588" s="3094"/>
      <c r="D588" s="3094"/>
      <c r="E588" s="3094"/>
      <c r="F588" s="3094"/>
      <c r="G588" s="3094"/>
      <c r="H588" s="3094"/>
      <c r="I588" s="3094"/>
      <c r="J588" s="3094"/>
      <c r="K588" s="3560"/>
      <c r="L588" s="3560"/>
      <c r="M588" s="3560"/>
      <c r="N588" s="3094"/>
      <c r="O588" s="3094"/>
      <c r="P588" s="3094"/>
      <c r="Q588" s="3094"/>
      <c r="R588" s="3094"/>
      <c r="S588" s="3094"/>
      <c r="T588" s="3094"/>
      <c r="U588" s="3094"/>
      <c r="V588" s="3094"/>
      <c r="W588" s="3094"/>
      <c r="X588" s="3094"/>
      <c r="Y588" s="3094"/>
      <c r="Z588" s="3094"/>
      <c r="AA588" s="3094"/>
      <c r="AB588" s="3094"/>
      <c r="AC588" s="3094"/>
      <c r="AD588" s="3094"/>
      <c r="AE588" s="3094"/>
      <c r="AF588" s="3094"/>
      <c r="AG588" s="3094"/>
      <c r="AH588" s="3094"/>
      <c r="AI588" s="3094"/>
      <c r="AJ588" s="3094"/>
      <c r="AK588" s="3094"/>
      <c r="AL588" s="3094"/>
      <c r="AM588" s="3094"/>
      <c r="AN588" s="3094"/>
      <c r="AO588" s="3094"/>
      <c r="AP588" s="3094"/>
      <c r="AQ588" s="3094"/>
      <c r="AR588" s="3560"/>
      <c r="AS588" s="3560"/>
      <c r="AT588" s="3560"/>
      <c r="AU588" s="3094"/>
      <c r="AV588" s="3094"/>
      <c r="AW588" s="3094"/>
      <c r="AX588" s="3094"/>
      <c r="AY588" s="3094"/>
      <c r="AZ588" s="3094"/>
      <c r="BA588" s="3094"/>
      <c r="BB588" s="3094"/>
      <c r="BC588" s="3094"/>
      <c r="BD588" s="3094"/>
      <c r="BE588" s="3094"/>
      <c r="BF588" s="3094"/>
      <c r="BG588" s="3094"/>
      <c r="BH588" s="3094"/>
      <c r="BI588" s="3094"/>
      <c r="BJ588" s="3094"/>
      <c r="BK588" s="3094"/>
      <c r="BL588" s="3094"/>
      <c r="BM588" s="3094"/>
      <c r="BN588" s="3094"/>
    </row>
    <row r="589" spans="1:66" ht="11.25" customHeight="1">
      <c r="A589" s="3559"/>
      <c r="B589" s="3094"/>
      <c r="C589" s="3094"/>
      <c r="D589" s="3094"/>
      <c r="E589" s="3094"/>
      <c r="F589" s="3094"/>
      <c r="G589" s="3094"/>
      <c r="H589" s="3094"/>
      <c r="I589" s="3094"/>
      <c r="J589" s="3094"/>
      <c r="K589" s="3560"/>
      <c r="L589" s="3560"/>
      <c r="M589" s="3560"/>
      <c r="N589" s="3094"/>
      <c r="O589" s="3094"/>
      <c r="P589" s="3094"/>
      <c r="Q589" s="3094"/>
      <c r="R589" s="3094"/>
      <c r="S589" s="3094"/>
      <c r="T589" s="3094"/>
      <c r="U589" s="3094"/>
      <c r="V589" s="3094"/>
      <c r="W589" s="3094"/>
      <c r="X589" s="3094"/>
      <c r="Y589" s="3094"/>
      <c r="Z589" s="3094"/>
      <c r="AA589" s="3094"/>
      <c r="AB589" s="3094"/>
      <c r="AC589" s="3094"/>
      <c r="AD589" s="3094"/>
      <c r="AE589" s="3094"/>
      <c r="AF589" s="3094"/>
      <c r="AG589" s="3094"/>
      <c r="AH589" s="3094"/>
      <c r="AI589" s="3094"/>
      <c r="AJ589" s="3094"/>
      <c r="AK589" s="3094"/>
      <c r="AL589" s="3094"/>
      <c r="AM589" s="3094"/>
      <c r="AN589" s="3094"/>
      <c r="AO589" s="3094"/>
      <c r="AP589" s="3094"/>
      <c r="AQ589" s="3094"/>
      <c r="AR589" s="3560"/>
      <c r="AS589" s="3560"/>
      <c r="AT589" s="3560"/>
      <c r="AU589" s="3094"/>
      <c r="AV589" s="3094"/>
      <c r="AW589" s="3094"/>
      <c r="AX589" s="3094"/>
      <c r="AY589" s="3094"/>
      <c r="AZ589" s="3094"/>
      <c r="BA589" s="3094"/>
      <c r="BB589" s="3094"/>
      <c r="BC589" s="3094"/>
      <c r="BD589" s="3094"/>
      <c r="BE589" s="3094"/>
      <c r="BF589" s="3094"/>
      <c r="BG589" s="3094"/>
      <c r="BH589" s="3094"/>
      <c r="BI589" s="3094"/>
      <c r="BJ589" s="3094"/>
      <c r="BK589" s="3094"/>
      <c r="BL589" s="3094"/>
      <c r="BM589" s="3094"/>
      <c r="BN589" s="3094"/>
    </row>
    <row r="590" spans="1:66" ht="11.25" customHeight="1">
      <c r="A590" s="3559"/>
      <c r="B590" s="3094"/>
      <c r="C590" s="3094"/>
      <c r="D590" s="3094"/>
      <c r="E590" s="3094"/>
      <c r="F590" s="3094"/>
      <c r="G590" s="3094"/>
      <c r="H590" s="3094"/>
      <c r="I590" s="3094"/>
      <c r="J590" s="3094"/>
      <c r="K590" s="3560"/>
      <c r="L590" s="3560"/>
      <c r="M590" s="3560"/>
      <c r="N590" s="3094"/>
      <c r="O590" s="3094"/>
      <c r="P590" s="3094"/>
      <c r="Q590" s="3094"/>
      <c r="R590" s="3094"/>
      <c r="S590" s="3094"/>
      <c r="T590" s="3094"/>
      <c r="U590" s="3094"/>
      <c r="V590" s="3094"/>
      <c r="W590" s="3094"/>
      <c r="X590" s="3094"/>
      <c r="Y590" s="3094"/>
      <c r="Z590" s="3094"/>
      <c r="AA590" s="3094"/>
      <c r="AB590" s="3094"/>
      <c r="AC590" s="3094"/>
      <c r="AD590" s="3094"/>
      <c r="AE590" s="3094"/>
      <c r="AF590" s="3094"/>
      <c r="AG590" s="3094"/>
      <c r="AH590" s="3094"/>
      <c r="AI590" s="3094"/>
      <c r="AJ590" s="3094"/>
      <c r="AK590" s="3094"/>
      <c r="AL590" s="3094"/>
      <c r="AM590" s="3094"/>
      <c r="AN590" s="3094"/>
      <c r="AO590" s="3094"/>
      <c r="AP590" s="3094"/>
      <c r="AQ590" s="3094"/>
      <c r="AR590" s="3560"/>
      <c r="AS590" s="3560"/>
      <c r="AT590" s="3560"/>
      <c r="AU590" s="3094"/>
      <c r="AV590" s="3094"/>
      <c r="AW590" s="3094"/>
      <c r="AX590" s="3094"/>
      <c r="AY590" s="3094"/>
      <c r="AZ590" s="3094"/>
      <c r="BA590" s="3094"/>
      <c r="BB590" s="3094"/>
      <c r="BC590" s="3094"/>
      <c r="BD590" s="3094"/>
      <c r="BE590" s="3094"/>
      <c r="BF590" s="3094"/>
      <c r="BG590" s="3094"/>
      <c r="BH590" s="3094"/>
      <c r="BI590" s="3094"/>
      <c r="BJ590" s="3094"/>
      <c r="BK590" s="3094"/>
      <c r="BL590" s="3094"/>
      <c r="BM590" s="3094"/>
      <c r="BN590" s="3094"/>
    </row>
    <row r="591" spans="1:66" ht="11.25" customHeight="1">
      <c r="A591" s="3559"/>
      <c r="B591" s="3094"/>
      <c r="C591" s="3094"/>
      <c r="D591" s="3094"/>
      <c r="E591" s="3094"/>
      <c r="F591" s="3094"/>
      <c r="G591" s="3094"/>
      <c r="H591" s="3094"/>
      <c r="I591" s="3094"/>
      <c r="J591" s="3094"/>
      <c r="K591" s="3560"/>
      <c r="L591" s="3560"/>
      <c r="M591" s="3560"/>
      <c r="N591" s="3094"/>
      <c r="O591" s="3094"/>
      <c r="P591" s="3094"/>
      <c r="Q591" s="3094"/>
      <c r="R591" s="3094"/>
      <c r="S591" s="3094"/>
      <c r="T591" s="3094"/>
      <c r="U591" s="3094"/>
      <c r="V591" s="3094"/>
      <c r="W591" s="3094"/>
      <c r="X591" s="3094"/>
      <c r="Y591" s="3094"/>
      <c r="Z591" s="3094"/>
      <c r="AA591" s="3094"/>
      <c r="AB591" s="3094"/>
      <c r="AC591" s="3094"/>
      <c r="AD591" s="3094"/>
      <c r="AE591" s="3094"/>
      <c r="AF591" s="3094"/>
      <c r="AG591" s="3094"/>
      <c r="AH591" s="3094"/>
      <c r="AI591" s="3094"/>
      <c r="AJ591" s="3094"/>
      <c r="AK591" s="3094"/>
      <c r="AL591" s="3094"/>
      <c r="AM591" s="3094"/>
      <c r="AN591" s="3094"/>
      <c r="AO591" s="3094"/>
      <c r="AP591" s="3094"/>
      <c r="AQ591" s="3094"/>
      <c r="AR591" s="3560"/>
      <c r="AS591" s="3560"/>
      <c r="AT591" s="3560"/>
      <c r="AU591" s="3094"/>
      <c r="AV591" s="3094"/>
      <c r="AW591" s="3094"/>
      <c r="AX591" s="3094"/>
      <c r="AY591" s="3094"/>
      <c r="AZ591" s="3094"/>
      <c r="BA591" s="3094"/>
      <c r="BB591" s="3094"/>
      <c r="BC591" s="3094"/>
      <c r="BD591" s="3094"/>
      <c r="BE591" s="3094"/>
      <c r="BF591" s="3094"/>
      <c r="BG591" s="3094"/>
      <c r="BH591" s="3094"/>
      <c r="BI591" s="3094"/>
      <c r="BJ591" s="3094"/>
      <c r="BK591" s="3094"/>
      <c r="BL591" s="3094"/>
      <c r="BM591" s="3094"/>
      <c r="BN591" s="3094"/>
    </row>
    <row r="592" spans="1:66" ht="11.25" customHeight="1">
      <c r="A592" s="3559"/>
      <c r="B592" s="3094"/>
      <c r="C592" s="3094"/>
      <c r="D592" s="3094"/>
      <c r="E592" s="3094"/>
      <c r="F592" s="3094"/>
      <c r="G592" s="3094"/>
      <c r="H592" s="3094"/>
      <c r="I592" s="3094"/>
      <c r="J592" s="3094"/>
      <c r="K592" s="3560"/>
      <c r="L592" s="3560"/>
      <c r="M592" s="3560"/>
      <c r="N592" s="3094"/>
      <c r="O592" s="3094"/>
      <c r="P592" s="3094"/>
      <c r="Q592" s="3094"/>
      <c r="R592" s="3094"/>
      <c r="S592" s="3094"/>
      <c r="T592" s="3094"/>
      <c r="U592" s="3094"/>
      <c r="V592" s="3094"/>
      <c r="W592" s="3094"/>
      <c r="X592" s="3094"/>
      <c r="Y592" s="3094"/>
      <c r="Z592" s="3094"/>
      <c r="AA592" s="3094"/>
      <c r="AB592" s="3094"/>
      <c r="AC592" s="3094"/>
      <c r="AD592" s="3094"/>
      <c r="AE592" s="3094"/>
      <c r="AF592" s="3094"/>
      <c r="AG592" s="3094"/>
      <c r="AH592" s="3094"/>
      <c r="AI592" s="3094"/>
      <c r="AJ592" s="3094"/>
      <c r="AK592" s="3094"/>
      <c r="AL592" s="3094"/>
      <c r="AM592" s="3094"/>
      <c r="AN592" s="3094"/>
      <c r="AO592" s="3094"/>
      <c r="AP592" s="3094"/>
      <c r="AQ592" s="3094"/>
      <c r="AR592" s="3560"/>
      <c r="AS592" s="3560"/>
      <c r="AT592" s="3560"/>
      <c r="AU592" s="3094"/>
      <c r="AV592" s="3094"/>
      <c r="AW592" s="3094"/>
      <c r="AX592" s="3094"/>
      <c r="AY592" s="3094"/>
      <c r="AZ592" s="3094"/>
      <c r="BA592" s="3094"/>
      <c r="BB592" s="3094"/>
      <c r="BC592" s="3094"/>
      <c r="BD592" s="3094"/>
      <c r="BE592" s="3094"/>
      <c r="BF592" s="3094"/>
      <c r="BG592" s="3094"/>
      <c r="BH592" s="3094"/>
      <c r="BI592" s="3094"/>
      <c r="BJ592" s="3094"/>
      <c r="BK592" s="3094"/>
      <c r="BL592" s="3094"/>
      <c r="BM592" s="3094"/>
      <c r="BN592" s="3094"/>
    </row>
    <row r="593" spans="1:66" ht="11.25" customHeight="1">
      <c r="A593" s="3559"/>
      <c r="B593" s="3094"/>
      <c r="C593" s="3094"/>
      <c r="D593" s="3094"/>
      <c r="E593" s="3094"/>
      <c r="F593" s="3094"/>
      <c r="G593" s="3094"/>
      <c r="H593" s="3094"/>
      <c r="I593" s="3094"/>
      <c r="J593" s="3094"/>
      <c r="K593" s="3560"/>
      <c r="L593" s="3560"/>
      <c r="M593" s="3560"/>
      <c r="N593" s="3094"/>
      <c r="O593" s="3094"/>
      <c r="P593" s="3094"/>
      <c r="Q593" s="3094"/>
      <c r="R593" s="3094"/>
      <c r="S593" s="3094"/>
      <c r="T593" s="3094"/>
      <c r="U593" s="3094"/>
      <c r="V593" s="3094"/>
      <c r="W593" s="3094"/>
      <c r="X593" s="3094"/>
      <c r="Y593" s="3094"/>
      <c r="Z593" s="3094"/>
      <c r="AA593" s="3094"/>
      <c r="AB593" s="3094"/>
      <c r="AC593" s="3094"/>
      <c r="AD593" s="3094"/>
      <c r="AE593" s="3094"/>
      <c r="AF593" s="3094"/>
      <c r="AG593" s="3094"/>
      <c r="AH593" s="3094"/>
      <c r="AI593" s="3094"/>
      <c r="AJ593" s="3094"/>
      <c r="AK593" s="3094"/>
      <c r="AL593" s="3094"/>
      <c r="AM593" s="3094"/>
      <c r="AN593" s="3094"/>
      <c r="AO593" s="3094"/>
      <c r="AP593" s="3094"/>
      <c r="AQ593" s="3094"/>
      <c r="AR593" s="3560"/>
      <c r="AS593" s="3560"/>
      <c r="AT593" s="3560"/>
      <c r="AU593" s="3094"/>
      <c r="AV593" s="3094"/>
      <c r="AW593" s="3094"/>
      <c r="AX593" s="3094"/>
      <c r="AY593" s="3094"/>
      <c r="AZ593" s="3094"/>
      <c r="BA593" s="3094"/>
      <c r="BB593" s="3094"/>
      <c r="BC593" s="3094"/>
      <c r="BD593" s="3094"/>
      <c r="BE593" s="3094"/>
      <c r="BF593" s="3094"/>
      <c r="BG593" s="3094"/>
      <c r="BH593" s="3094"/>
      <c r="BI593" s="3094"/>
      <c r="BJ593" s="3094"/>
      <c r="BK593" s="3094"/>
      <c r="BL593" s="3094"/>
      <c r="BM593" s="3094"/>
      <c r="BN593" s="3094"/>
    </row>
    <row r="594" spans="1:66" ht="11.25" customHeight="1">
      <c r="A594" s="3559"/>
      <c r="B594" s="3094"/>
      <c r="C594" s="3094"/>
      <c r="D594" s="3094"/>
      <c r="E594" s="3094"/>
      <c r="F594" s="3094"/>
      <c r="G594" s="3094"/>
      <c r="H594" s="3094"/>
      <c r="I594" s="3094"/>
      <c r="J594" s="3094"/>
      <c r="K594" s="3560"/>
      <c r="L594" s="3560"/>
      <c r="M594" s="3560"/>
      <c r="N594" s="3094"/>
      <c r="O594" s="3094"/>
      <c r="P594" s="3094"/>
      <c r="Q594" s="3094"/>
      <c r="R594" s="3094"/>
      <c r="S594" s="3094"/>
      <c r="T594" s="3094"/>
      <c r="U594" s="3094"/>
      <c r="V594" s="3094"/>
      <c r="W594" s="3094"/>
      <c r="X594" s="3094"/>
      <c r="Y594" s="3094"/>
      <c r="Z594" s="3094"/>
      <c r="AA594" s="3094"/>
      <c r="AB594" s="3094"/>
      <c r="AC594" s="3094"/>
      <c r="AD594" s="3094"/>
      <c r="AE594" s="3094"/>
      <c r="AF594" s="3094"/>
      <c r="AG594" s="3094"/>
      <c r="AH594" s="3094"/>
      <c r="AI594" s="3094"/>
      <c r="AJ594" s="3094"/>
      <c r="AK594" s="3094"/>
      <c r="AL594" s="3094"/>
      <c r="AM594" s="3094"/>
      <c r="AN594" s="3094"/>
      <c r="AO594" s="3094"/>
      <c r="AP594" s="3094"/>
      <c r="AQ594" s="3094"/>
      <c r="AR594" s="3560"/>
      <c r="AS594" s="3560"/>
      <c r="AT594" s="3560"/>
      <c r="AU594" s="3094"/>
      <c r="AV594" s="3094"/>
      <c r="AW594" s="3094"/>
      <c r="AX594" s="3094"/>
      <c r="AY594" s="3094"/>
      <c r="AZ594" s="3094"/>
      <c r="BA594" s="3094"/>
      <c r="BB594" s="3094"/>
      <c r="BC594" s="3094"/>
      <c r="BD594" s="3094"/>
      <c r="BE594" s="3094"/>
      <c r="BF594" s="3094"/>
      <c r="BG594" s="3094"/>
      <c r="BH594" s="3094"/>
      <c r="BI594" s="3094"/>
      <c r="BJ594" s="3094"/>
      <c r="BK594" s="3094"/>
      <c r="BL594" s="3094"/>
      <c r="BM594" s="3094"/>
      <c r="BN594" s="3094"/>
    </row>
    <row r="595" spans="1:66" ht="11.25" customHeight="1">
      <c r="A595" s="3559"/>
      <c r="B595" s="3094"/>
      <c r="C595" s="3094"/>
      <c r="D595" s="3094"/>
      <c r="E595" s="3094"/>
      <c r="F595" s="3094"/>
      <c r="G595" s="3094"/>
      <c r="H595" s="3094"/>
      <c r="I595" s="3094"/>
      <c r="J595" s="3094"/>
      <c r="K595" s="3560"/>
      <c r="L595" s="3560"/>
      <c r="M595" s="3560"/>
      <c r="N595" s="3094"/>
      <c r="O595" s="3094"/>
      <c r="P595" s="3094"/>
      <c r="Q595" s="3094"/>
      <c r="R595" s="3094"/>
      <c r="S595" s="3094"/>
      <c r="T595" s="3094"/>
      <c r="U595" s="3094"/>
      <c r="V595" s="3094"/>
      <c r="W595" s="3094"/>
      <c r="X595" s="3094"/>
      <c r="Y595" s="3094"/>
      <c r="Z595" s="3094"/>
      <c r="AA595" s="3094"/>
      <c r="AB595" s="3094"/>
      <c r="AC595" s="3094"/>
      <c r="AD595" s="3094"/>
      <c r="AE595" s="3094"/>
      <c r="AF595" s="3094"/>
      <c r="AG595" s="3094"/>
      <c r="AH595" s="3094"/>
      <c r="AI595" s="3094"/>
      <c r="AJ595" s="3094"/>
      <c r="AK595" s="3094"/>
      <c r="AL595" s="3094"/>
      <c r="AM595" s="3094"/>
      <c r="AN595" s="3094"/>
      <c r="AO595" s="3094"/>
      <c r="AP595" s="3094"/>
      <c r="AQ595" s="3094"/>
      <c r="AR595" s="3560"/>
      <c r="AS595" s="3560"/>
      <c r="AT595" s="3560"/>
      <c r="AU595" s="3094"/>
      <c r="AV595" s="3094"/>
      <c r="AW595" s="3094"/>
      <c r="AX595" s="3094"/>
      <c r="AY595" s="3094"/>
      <c r="AZ595" s="3094"/>
      <c r="BA595" s="3094"/>
      <c r="BB595" s="3094"/>
      <c r="BC595" s="3094"/>
      <c r="BD595" s="3094"/>
      <c r="BE595" s="3094"/>
      <c r="BF595" s="3094"/>
      <c r="BG595" s="3094"/>
      <c r="BH595" s="3094"/>
      <c r="BI595" s="3094"/>
      <c r="BJ595" s="3094"/>
      <c r="BK595" s="3094"/>
      <c r="BL595" s="3094"/>
      <c r="BM595" s="3094"/>
      <c r="BN595" s="3094"/>
    </row>
    <row r="596" spans="1:66" ht="11.25" customHeight="1">
      <c r="A596" s="3559"/>
      <c r="B596" s="3094"/>
      <c r="C596" s="3094"/>
      <c r="D596" s="3094"/>
      <c r="E596" s="3094"/>
      <c r="F596" s="3094"/>
      <c r="G596" s="3094"/>
      <c r="H596" s="3094"/>
      <c r="I596" s="3094"/>
      <c r="J596" s="3094"/>
      <c r="K596" s="3560"/>
      <c r="L596" s="3560"/>
      <c r="M596" s="3560"/>
      <c r="N596" s="3094"/>
      <c r="O596" s="3094"/>
      <c r="P596" s="3094"/>
      <c r="Q596" s="3094"/>
      <c r="R596" s="3094"/>
      <c r="S596" s="3094"/>
      <c r="T596" s="3094"/>
      <c r="U596" s="3094"/>
      <c r="V596" s="3094"/>
      <c r="W596" s="3094"/>
      <c r="X596" s="3094"/>
      <c r="Y596" s="3094"/>
      <c r="Z596" s="3094"/>
      <c r="AA596" s="3094"/>
      <c r="AB596" s="3094"/>
      <c r="AC596" s="3094"/>
      <c r="AD596" s="3094"/>
      <c r="AE596" s="3094"/>
      <c r="AF596" s="3094"/>
      <c r="AG596" s="3094"/>
      <c r="AH596" s="3094"/>
      <c r="AI596" s="3094"/>
      <c r="AJ596" s="3094"/>
      <c r="AK596" s="3094"/>
      <c r="AL596" s="3094"/>
      <c r="AM596" s="3094"/>
      <c r="AN596" s="3094"/>
      <c r="AO596" s="3094"/>
      <c r="AP596" s="3094"/>
      <c r="AQ596" s="3094"/>
      <c r="AR596" s="3560"/>
      <c r="AS596" s="3560"/>
      <c r="AT596" s="3560"/>
      <c r="AU596" s="3094"/>
      <c r="AV596" s="3094"/>
      <c r="AW596" s="3094"/>
      <c r="AX596" s="3094"/>
      <c r="AY596" s="3094"/>
      <c r="AZ596" s="3094"/>
      <c r="BA596" s="3094"/>
      <c r="BB596" s="3094"/>
      <c r="BC596" s="3094"/>
      <c r="BD596" s="3094"/>
      <c r="BE596" s="3094"/>
      <c r="BF596" s="3094"/>
      <c r="BG596" s="3094"/>
      <c r="BH596" s="3094"/>
      <c r="BI596" s="3094"/>
      <c r="BJ596" s="3094"/>
      <c r="BK596" s="3094"/>
      <c r="BL596" s="3094"/>
      <c r="BM596" s="3094"/>
      <c r="BN596" s="3094"/>
    </row>
    <row r="597" spans="1:66" ht="11.25" customHeight="1">
      <c r="A597" s="3559"/>
      <c r="B597" s="3094"/>
      <c r="C597" s="3094"/>
      <c r="D597" s="3094"/>
      <c r="E597" s="3094"/>
      <c r="F597" s="3094"/>
      <c r="G597" s="3094"/>
      <c r="H597" s="3094"/>
      <c r="I597" s="3094"/>
      <c r="J597" s="3094"/>
      <c r="K597" s="3560"/>
      <c r="L597" s="3560"/>
      <c r="M597" s="3560"/>
      <c r="N597" s="3094"/>
      <c r="O597" s="3094"/>
      <c r="P597" s="3094"/>
      <c r="Q597" s="3094"/>
      <c r="R597" s="3094"/>
      <c r="S597" s="3094"/>
      <c r="T597" s="3094"/>
      <c r="U597" s="3094"/>
      <c r="V597" s="3094"/>
      <c r="W597" s="3094"/>
      <c r="X597" s="3094"/>
      <c r="Y597" s="3094"/>
      <c r="Z597" s="3094"/>
      <c r="AA597" s="3094"/>
      <c r="AB597" s="3094"/>
      <c r="AC597" s="3094"/>
      <c r="AD597" s="3094"/>
      <c r="AE597" s="3094"/>
      <c r="AF597" s="3094"/>
      <c r="AG597" s="3094"/>
      <c r="AH597" s="3094"/>
      <c r="AI597" s="3094"/>
      <c r="AJ597" s="3094"/>
      <c r="AK597" s="3094"/>
      <c r="AL597" s="3094"/>
      <c r="AM597" s="3094"/>
      <c r="AN597" s="3094"/>
      <c r="AO597" s="3094"/>
      <c r="AP597" s="3094"/>
      <c r="AQ597" s="3094"/>
      <c r="AR597" s="3560"/>
      <c r="AS597" s="3560"/>
      <c r="AT597" s="3560"/>
      <c r="AU597" s="3094"/>
      <c r="AV597" s="3094"/>
      <c r="AW597" s="3094"/>
      <c r="AX597" s="3094"/>
      <c r="AY597" s="3094"/>
      <c r="AZ597" s="3094"/>
      <c r="BA597" s="3094"/>
      <c r="BB597" s="3094"/>
      <c r="BC597" s="3094"/>
      <c r="BD597" s="3094"/>
      <c r="BE597" s="3094"/>
      <c r="BF597" s="3094"/>
      <c r="BG597" s="3094"/>
      <c r="BH597" s="3094"/>
      <c r="BI597" s="3094"/>
      <c r="BJ597" s="3094"/>
      <c r="BK597" s="3094"/>
      <c r="BL597" s="3094"/>
      <c r="BM597" s="3094"/>
      <c r="BN597" s="3094"/>
    </row>
    <row r="598" spans="1:66" ht="11.25" customHeight="1">
      <c r="A598" s="3559"/>
      <c r="B598" s="3094"/>
      <c r="C598" s="3094"/>
      <c r="D598" s="3094"/>
      <c r="E598" s="3094"/>
      <c r="F598" s="3094"/>
      <c r="G598" s="3094"/>
      <c r="H598" s="3094"/>
      <c r="I598" s="3094"/>
      <c r="J598" s="3094"/>
      <c r="K598" s="3560"/>
      <c r="L598" s="3560"/>
      <c r="M598" s="3560"/>
      <c r="N598" s="3094"/>
      <c r="O598" s="3094"/>
      <c r="P598" s="3094"/>
      <c r="Q598" s="3094"/>
      <c r="R598" s="3094"/>
      <c r="S598" s="3094"/>
      <c r="T598" s="3094"/>
      <c r="U598" s="3094"/>
      <c r="V598" s="3094"/>
      <c r="W598" s="3094"/>
      <c r="X598" s="3094"/>
      <c r="Y598" s="3094"/>
      <c r="Z598" s="3094"/>
      <c r="AA598" s="3094"/>
      <c r="AB598" s="3094"/>
      <c r="AC598" s="3094"/>
      <c r="AD598" s="3094"/>
      <c r="AE598" s="3094"/>
      <c r="AF598" s="3094"/>
      <c r="AG598" s="3094"/>
      <c r="AH598" s="3094"/>
      <c r="AI598" s="3094"/>
      <c r="AJ598" s="3094"/>
      <c r="AK598" s="3094"/>
      <c r="AL598" s="3094"/>
      <c r="AM598" s="3094"/>
      <c r="AN598" s="3094"/>
      <c r="AO598" s="3094"/>
      <c r="AP598" s="3094"/>
      <c r="AQ598" s="3094"/>
      <c r="AR598" s="3560"/>
      <c r="AS598" s="3560"/>
      <c r="AT598" s="3560"/>
      <c r="AU598" s="3094"/>
      <c r="AV598" s="3094"/>
      <c r="AW598" s="3094"/>
      <c r="AX598" s="3094"/>
      <c r="AY598" s="3094"/>
      <c r="AZ598" s="3094"/>
      <c r="BA598" s="3094"/>
      <c r="BB598" s="3094"/>
      <c r="BC598" s="3094"/>
      <c r="BD598" s="3094"/>
      <c r="BE598" s="3094"/>
      <c r="BF598" s="3094"/>
      <c r="BG598" s="3094"/>
      <c r="BH598" s="3094"/>
      <c r="BI598" s="3094"/>
      <c r="BJ598" s="3094"/>
      <c r="BK598" s="3094"/>
      <c r="BL598" s="3094"/>
      <c r="BM598" s="3094"/>
      <c r="BN598" s="3094"/>
    </row>
    <row r="599" spans="1:66" ht="11.25" customHeight="1">
      <c r="A599" s="3559"/>
      <c r="B599" s="3094"/>
      <c r="C599" s="3094"/>
      <c r="D599" s="3094"/>
      <c r="E599" s="3094"/>
      <c r="F599" s="3094"/>
      <c r="G599" s="3094"/>
      <c r="H599" s="3094"/>
      <c r="I599" s="3094"/>
      <c r="J599" s="3094"/>
      <c r="K599" s="3560"/>
      <c r="L599" s="3560"/>
      <c r="M599" s="3560"/>
      <c r="N599" s="3094"/>
      <c r="O599" s="3094"/>
      <c r="P599" s="3094"/>
      <c r="Q599" s="3094"/>
      <c r="R599" s="3094"/>
      <c r="S599" s="3094"/>
      <c r="T599" s="3094"/>
      <c r="U599" s="3094"/>
      <c r="V599" s="3094"/>
      <c r="W599" s="3094"/>
      <c r="X599" s="3094"/>
      <c r="Y599" s="3094"/>
      <c r="Z599" s="3094"/>
      <c r="AA599" s="3094"/>
      <c r="AB599" s="3094"/>
      <c r="AC599" s="3094"/>
      <c r="AD599" s="3094"/>
      <c r="AE599" s="3094"/>
      <c r="AF599" s="3094"/>
      <c r="AG599" s="3094"/>
      <c r="AH599" s="3094"/>
      <c r="AI599" s="3094"/>
      <c r="AJ599" s="3094"/>
      <c r="AK599" s="3094"/>
      <c r="AL599" s="3094"/>
      <c r="AM599" s="3094"/>
      <c r="AN599" s="3094"/>
      <c r="AO599" s="3094"/>
      <c r="AP599" s="3094"/>
      <c r="AQ599" s="3094"/>
      <c r="AR599" s="3560"/>
      <c r="AS599" s="3560"/>
      <c r="AT599" s="3560"/>
      <c r="AU599" s="3094"/>
      <c r="AV599" s="3094"/>
      <c r="AW599" s="3094"/>
      <c r="AX599" s="3094"/>
      <c r="AY599" s="3094"/>
      <c r="AZ599" s="3094"/>
      <c r="BA599" s="3094"/>
      <c r="BB599" s="3094"/>
      <c r="BC599" s="3094"/>
      <c r="BD599" s="3094"/>
      <c r="BE599" s="3094"/>
      <c r="BF599" s="3094"/>
      <c r="BG599" s="3094"/>
      <c r="BH599" s="3094"/>
      <c r="BI599" s="3094"/>
      <c r="BJ599" s="3094"/>
      <c r="BK599" s="3094"/>
      <c r="BL599" s="3094"/>
      <c r="BM599" s="3094"/>
      <c r="BN599" s="3094"/>
    </row>
    <row r="600" spans="1:66" ht="11.25" customHeight="1">
      <c r="A600" s="3559"/>
      <c r="B600" s="3094"/>
      <c r="C600" s="3094"/>
      <c r="D600" s="3094"/>
      <c r="E600" s="3094"/>
      <c r="F600" s="3094"/>
      <c r="G600" s="3094"/>
      <c r="H600" s="3094"/>
      <c r="I600" s="3094"/>
      <c r="J600" s="3094"/>
      <c r="K600" s="3560"/>
      <c r="L600" s="3560"/>
      <c r="M600" s="3560"/>
      <c r="N600" s="3094"/>
      <c r="O600" s="3094"/>
      <c r="P600" s="3094"/>
      <c r="Q600" s="3094"/>
      <c r="R600" s="3094"/>
      <c r="S600" s="3094"/>
      <c r="T600" s="3094"/>
      <c r="U600" s="3094"/>
      <c r="V600" s="3094"/>
      <c r="W600" s="3094"/>
      <c r="X600" s="3094"/>
      <c r="Y600" s="3094"/>
      <c r="Z600" s="3094"/>
      <c r="AA600" s="3094"/>
      <c r="AB600" s="3094"/>
      <c r="AC600" s="3094"/>
      <c r="AD600" s="3094"/>
      <c r="AE600" s="3094"/>
      <c r="AF600" s="3094"/>
      <c r="AG600" s="3094"/>
      <c r="AH600" s="3094"/>
      <c r="AI600" s="3094"/>
      <c r="AJ600" s="3094"/>
      <c r="AK600" s="3094"/>
      <c r="AL600" s="3094"/>
      <c r="AM600" s="3094"/>
      <c r="AN600" s="3094"/>
      <c r="AO600" s="3094"/>
      <c r="AP600" s="3094"/>
      <c r="AQ600" s="3094"/>
      <c r="AR600" s="3560"/>
      <c r="AS600" s="3560"/>
      <c r="AT600" s="3560"/>
      <c r="AU600" s="3094"/>
      <c r="AV600" s="3094"/>
      <c r="AW600" s="3094"/>
      <c r="AX600" s="3094"/>
      <c r="AY600" s="3094"/>
      <c r="AZ600" s="3094"/>
      <c r="BA600" s="3094"/>
      <c r="BB600" s="3094"/>
      <c r="BC600" s="3094"/>
      <c r="BD600" s="3094"/>
      <c r="BE600" s="3094"/>
      <c r="BF600" s="3094"/>
      <c r="BG600" s="3094"/>
      <c r="BH600" s="3094"/>
      <c r="BI600" s="3094"/>
      <c r="BJ600" s="3094"/>
      <c r="BK600" s="3094"/>
      <c r="BL600" s="3094"/>
      <c r="BM600" s="3094"/>
      <c r="BN600" s="3094"/>
    </row>
    <row r="601" spans="1:66" ht="11.25" customHeight="1">
      <c r="A601" s="3559"/>
      <c r="B601" s="3094"/>
      <c r="C601" s="3094"/>
      <c r="D601" s="3094"/>
      <c r="E601" s="3094"/>
      <c r="F601" s="3094"/>
      <c r="G601" s="3094"/>
      <c r="H601" s="3094"/>
      <c r="I601" s="3094"/>
      <c r="J601" s="3094"/>
      <c r="K601" s="3560"/>
      <c r="L601" s="3560"/>
      <c r="M601" s="3560"/>
      <c r="N601" s="3094"/>
      <c r="O601" s="3094"/>
      <c r="P601" s="3094"/>
      <c r="Q601" s="3094"/>
      <c r="R601" s="3094"/>
      <c r="S601" s="3094"/>
      <c r="T601" s="3094"/>
      <c r="U601" s="3094"/>
      <c r="V601" s="3094"/>
      <c r="W601" s="3094"/>
      <c r="X601" s="3094"/>
      <c r="Y601" s="3094"/>
      <c r="Z601" s="3094"/>
      <c r="AA601" s="3094"/>
      <c r="AB601" s="3094"/>
      <c r="AC601" s="3094"/>
      <c r="AD601" s="3094"/>
      <c r="AE601" s="3094"/>
      <c r="AF601" s="3094"/>
      <c r="AG601" s="3094"/>
      <c r="AH601" s="3094"/>
      <c r="AI601" s="3094"/>
      <c r="AJ601" s="3094"/>
      <c r="AK601" s="3094"/>
      <c r="AL601" s="3094"/>
      <c r="AM601" s="3094"/>
      <c r="AN601" s="3094"/>
      <c r="AO601" s="3094"/>
      <c r="AP601" s="3094"/>
      <c r="AQ601" s="3094"/>
      <c r="AR601" s="3560"/>
      <c r="AS601" s="3560"/>
      <c r="AT601" s="3560"/>
      <c r="AU601" s="3094"/>
      <c r="AV601" s="3094"/>
      <c r="AW601" s="3094"/>
      <c r="AX601" s="3094"/>
      <c r="AY601" s="3094"/>
      <c r="AZ601" s="3094"/>
      <c r="BA601" s="3094"/>
      <c r="BB601" s="3094"/>
      <c r="BC601" s="3094"/>
      <c r="BD601" s="3094"/>
      <c r="BE601" s="3094"/>
      <c r="BF601" s="3094"/>
      <c r="BG601" s="3094"/>
      <c r="BH601" s="3094"/>
      <c r="BI601" s="3094"/>
      <c r="BJ601" s="3094"/>
      <c r="BK601" s="3094"/>
      <c r="BL601" s="3094"/>
      <c r="BM601" s="3094"/>
      <c r="BN601" s="3094"/>
    </row>
    <row r="602" spans="1:66" ht="11.25" customHeight="1">
      <c r="A602" s="3559"/>
      <c r="B602" s="3094"/>
      <c r="C602" s="3094"/>
      <c r="D602" s="3094"/>
      <c r="E602" s="3094"/>
      <c r="F602" s="3094"/>
      <c r="G602" s="3094"/>
      <c r="H602" s="3094"/>
      <c r="I602" s="3094"/>
      <c r="J602" s="3094"/>
      <c r="K602" s="3560"/>
      <c r="L602" s="3560"/>
      <c r="M602" s="3560"/>
      <c r="N602" s="3094"/>
      <c r="O602" s="3094"/>
      <c r="P602" s="3094"/>
      <c r="Q602" s="3094"/>
      <c r="R602" s="3094"/>
      <c r="S602" s="3094"/>
      <c r="T602" s="3094"/>
      <c r="U602" s="3094"/>
      <c r="V602" s="3094"/>
      <c r="W602" s="3094"/>
      <c r="X602" s="3094"/>
      <c r="Y602" s="3094"/>
      <c r="Z602" s="3094"/>
      <c r="AA602" s="3094"/>
      <c r="AB602" s="3094"/>
      <c r="AC602" s="3094"/>
      <c r="AD602" s="3094"/>
      <c r="AE602" s="3094"/>
      <c r="AF602" s="3094"/>
      <c r="AG602" s="3094"/>
      <c r="AH602" s="3094"/>
      <c r="AI602" s="3094"/>
      <c r="AJ602" s="3094"/>
      <c r="AK602" s="3094"/>
      <c r="AL602" s="3094"/>
      <c r="AM602" s="3094"/>
      <c r="AN602" s="3094"/>
      <c r="AO602" s="3094"/>
      <c r="AP602" s="3094"/>
      <c r="AQ602" s="3094"/>
      <c r="AR602" s="3560"/>
      <c r="AS602" s="3560"/>
      <c r="AT602" s="3560"/>
      <c r="AU602" s="3094"/>
      <c r="AV602" s="3094"/>
      <c r="AW602" s="3094"/>
      <c r="AX602" s="3094"/>
      <c r="AY602" s="3094"/>
      <c r="AZ602" s="3094"/>
      <c r="BA602" s="3094"/>
      <c r="BB602" s="3094"/>
      <c r="BC602" s="3094"/>
      <c r="BD602" s="3094"/>
      <c r="BE602" s="3094"/>
      <c r="BF602" s="3094"/>
      <c r="BG602" s="3094"/>
      <c r="BH602" s="3094"/>
      <c r="BI602" s="3094"/>
      <c r="BJ602" s="3094"/>
      <c r="BK602" s="3094"/>
      <c r="BL602" s="3094"/>
      <c r="BM602" s="3094"/>
      <c r="BN602" s="3094"/>
    </row>
    <row r="603" spans="1:66" ht="11.25" customHeight="1">
      <c r="A603" s="3559"/>
      <c r="B603" s="3094"/>
      <c r="C603" s="3094"/>
      <c r="D603" s="3094"/>
      <c r="E603" s="3094"/>
      <c r="F603" s="3094"/>
      <c r="G603" s="3094"/>
      <c r="H603" s="3094"/>
      <c r="I603" s="3094"/>
      <c r="J603" s="3094"/>
      <c r="K603" s="3560"/>
      <c r="L603" s="3560"/>
      <c r="M603" s="3560"/>
      <c r="N603" s="3094"/>
      <c r="O603" s="3094"/>
      <c r="P603" s="3094"/>
      <c r="Q603" s="3094"/>
      <c r="R603" s="3094"/>
      <c r="S603" s="3094"/>
      <c r="T603" s="3094"/>
      <c r="U603" s="3094"/>
      <c r="V603" s="3094"/>
      <c r="W603" s="3094"/>
      <c r="X603" s="3094"/>
      <c r="Y603" s="3094"/>
      <c r="Z603" s="3094"/>
      <c r="AA603" s="3094"/>
      <c r="AB603" s="3094"/>
      <c r="AC603" s="3094"/>
      <c r="AD603" s="3094"/>
      <c r="AE603" s="3094"/>
      <c r="AF603" s="3094"/>
      <c r="AG603" s="3094"/>
      <c r="AH603" s="3094"/>
      <c r="AI603" s="3094"/>
      <c r="AJ603" s="3094"/>
      <c r="AK603" s="3094"/>
      <c r="AL603" s="3094"/>
      <c r="AM603" s="3094"/>
      <c r="AN603" s="3094"/>
      <c r="AO603" s="3094"/>
      <c r="AP603" s="3094"/>
      <c r="AQ603" s="3094"/>
      <c r="AR603" s="3560"/>
      <c r="AS603" s="3560"/>
      <c r="AT603" s="3560"/>
      <c r="AU603" s="3094"/>
      <c r="AV603" s="3094"/>
      <c r="AW603" s="3094"/>
      <c r="AX603" s="3094"/>
      <c r="AY603" s="3094"/>
      <c r="AZ603" s="3094"/>
      <c r="BA603" s="3094"/>
      <c r="BB603" s="3094"/>
      <c r="BC603" s="3094"/>
      <c r="BD603" s="3094"/>
      <c r="BE603" s="3094"/>
      <c r="BF603" s="3094"/>
      <c r="BG603" s="3094"/>
      <c r="BH603" s="3094"/>
      <c r="BI603" s="3094"/>
      <c r="BJ603" s="3094"/>
      <c r="BK603" s="3094"/>
      <c r="BL603" s="3094"/>
      <c r="BM603" s="3094"/>
      <c r="BN603" s="3094"/>
    </row>
    <row r="604" spans="1:66" ht="11.25" customHeight="1">
      <c r="A604" s="3559"/>
      <c r="B604" s="3094"/>
      <c r="C604" s="3094"/>
      <c r="D604" s="3094"/>
      <c r="E604" s="3094"/>
      <c r="F604" s="3094"/>
      <c r="G604" s="3094"/>
      <c r="H604" s="3094"/>
      <c r="I604" s="3094"/>
      <c r="J604" s="3094"/>
      <c r="K604" s="3560"/>
      <c r="L604" s="3560"/>
      <c r="M604" s="3560"/>
      <c r="N604" s="3094"/>
      <c r="O604" s="3094"/>
      <c r="P604" s="3094"/>
      <c r="Q604" s="3094"/>
      <c r="R604" s="3094"/>
      <c r="S604" s="3094"/>
      <c r="T604" s="3094"/>
      <c r="U604" s="3094"/>
      <c r="V604" s="3094"/>
      <c r="W604" s="3094"/>
      <c r="X604" s="3094"/>
      <c r="Y604" s="3094"/>
      <c r="Z604" s="3094"/>
      <c r="AA604" s="3094"/>
      <c r="AB604" s="3094"/>
      <c r="AC604" s="3094"/>
      <c r="AD604" s="3094"/>
      <c r="AE604" s="3094"/>
      <c r="AF604" s="3094"/>
      <c r="AG604" s="3094"/>
      <c r="AH604" s="3094"/>
      <c r="AI604" s="3094"/>
      <c r="AJ604" s="3094"/>
      <c r="AK604" s="3094"/>
      <c r="AL604" s="3094"/>
      <c r="AM604" s="3094"/>
      <c r="AN604" s="3094"/>
      <c r="AO604" s="3094"/>
      <c r="AP604" s="3094"/>
      <c r="AQ604" s="3094"/>
      <c r="AR604" s="3560"/>
      <c r="AS604" s="3560"/>
      <c r="AT604" s="3560"/>
      <c r="AU604" s="3094"/>
      <c r="AV604" s="3094"/>
      <c r="AW604" s="3094"/>
      <c r="AX604" s="3094"/>
      <c r="AY604" s="3094"/>
      <c r="AZ604" s="3094"/>
      <c r="BA604" s="3094"/>
      <c r="BB604" s="3094"/>
      <c r="BC604" s="3094"/>
      <c r="BD604" s="3094"/>
      <c r="BE604" s="3094"/>
      <c r="BF604" s="3094"/>
      <c r="BG604" s="3094"/>
      <c r="BH604" s="3094"/>
      <c r="BI604" s="3094"/>
      <c r="BJ604" s="3094"/>
      <c r="BK604" s="3094"/>
      <c r="BL604" s="3094"/>
      <c r="BM604" s="3094"/>
      <c r="BN604" s="3094"/>
    </row>
    <row r="605" spans="1:66" ht="11.25" customHeight="1">
      <c r="A605" s="3559"/>
      <c r="B605" s="3094"/>
      <c r="C605" s="3094"/>
      <c r="D605" s="3094"/>
      <c r="E605" s="3094"/>
      <c r="F605" s="3094"/>
      <c r="G605" s="3094"/>
      <c r="H605" s="3094"/>
      <c r="I605" s="3094"/>
      <c r="J605" s="3094"/>
      <c r="K605" s="3560"/>
      <c r="L605" s="3560"/>
      <c r="M605" s="3560"/>
      <c r="N605" s="3094"/>
      <c r="O605" s="3094"/>
      <c r="P605" s="3094"/>
      <c r="Q605" s="3094"/>
      <c r="R605" s="3094"/>
      <c r="S605" s="3094"/>
      <c r="T605" s="3094"/>
      <c r="U605" s="3094"/>
      <c r="V605" s="3094"/>
      <c r="W605" s="3094"/>
      <c r="X605" s="3094"/>
      <c r="Y605" s="3094"/>
      <c r="Z605" s="3094"/>
      <c r="AA605" s="3094"/>
      <c r="AB605" s="3094"/>
      <c r="AC605" s="3094"/>
      <c r="AD605" s="3094"/>
      <c r="AE605" s="3094"/>
      <c r="AF605" s="3094"/>
      <c r="AG605" s="3094"/>
      <c r="AH605" s="3094"/>
      <c r="AI605" s="3094"/>
      <c r="AJ605" s="3094"/>
      <c r="AK605" s="3094"/>
      <c r="AL605" s="3094"/>
      <c r="AM605" s="3094"/>
      <c r="AN605" s="3094"/>
      <c r="AO605" s="3094"/>
      <c r="AP605" s="3094"/>
      <c r="AQ605" s="3094"/>
      <c r="AR605" s="3560"/>
      <c r="AS605" s="3560"/>
      <c r="AT605" s="3560"/>
      <c r="AU605" s="3094"/>
      <c r="AV605" s="3094"/>
      <c r="AW605" s="3094"/>
      <c r="AX605" s="3094"/>
      <c r="AY605" s="3094"/>
      <c r="AZ605" s="3094"/>
      <c r="BA605" s="3094"/>
      <c r="BB605" s="3094"/>
      <c r="BC605" s="3094"/>
      <c r="BD605" s="3094"/>
      <c r="BE605" s="3094"/>
      <c r="BF605" s="3094"/>
      <c r="BG605" s="3094"/>
      <c r="BH605" s="3094"/>
      <c r="BI605" s="3094"/>
      <c r="BJ605" s="3094"/>
      <c r="BK605" s="3094"/>
      <c r="BL605" s="3094"/>
      <c r="BM605" s="3094"/>
      <c r="BN605" s="3094"/>
    </row>
    <row r="606" spans="1:66" ht="11.25" customHeight="1">
      <c r="A606" s="3559"/>
      <c r="B606" s="3094"/>
      <c r="C606" s="3094"/>
      <c r="D606" s="3094"/>
      <c r="E606" s="3094"/>
      <c r="F606" s="3094"/>
      <c r="G606" s="3094"/>
      <c r="H606" s="3094"/>
      <c r="I606" s="3094"/>
      <c r="J606" s="3094"/>
      <c r="K606" s="3560"/>
      <c r="L606" s="3560"/>
      <c r="M606" s="3560"/>
      <c r="N606" s="3094"/>
      <c r="O606" s="3094"/>
      <c r="P606" s="3094"/>
      <c r="Q606" s="3094"/>
      <c r="R606" s="3094"/>
      <c r="S606" s="3094"/>
      <c r="T606" s="3094"/>
      <c r="U606" s="3094"/>
      <c r="V606" s="3094"/>
      <c r="W606" s="3094"/>
      <c r="X606" s="3094"/>
      <c r="Y606" s="3094"/>
      <c r="Z606" s="3094"/>
      <c r="AA606" s="3094"/>
      <c r="AB606" s="3094"/>
      <c r="AC606" s="3094"/>
      <c r="AD606" s="3094"/>
      <c r="AE606" s="3094"/>
      <c r="AF606" s="3094"/>
      <c r="AG606" s="3094"/>
      <c r="AH606" s="3094"/>
      <c r="AI606" s="3094"/>
      <c r="AJ606" s="3094"/>
      <c r="AK606" s="3094"/>
      <c r="AL606" s="3094"/>
      <c r="AM606" s="3094"/>
      <c r="AN606" s="3094"/>
      <c r="AO606" s="3094"/>
      <c r="AP606" s="3094"/>
      <c r="AQ606" s="3094"/>
      <c r="AR606" s="3560"/>
      <c r="AS606" s="3560"/>
      <c r="AT606" s="3560"/>
      <c r="AU606" s="3094"/>
      <c r="AV606" s="3094"/>
      <c r="AW606" s="3094"/>
      <c r="AX606" s="3094"/>
      <c r="AY606" s="3094"/>
      <c r="AZ606" s="3094"/>
      <c r="BA606" s="3094"/>
      <c r="BB606" s="3094"/>
      <c r="BC606" s="3094"/>
      <c r="BD606" s="3094"/>
      <c r="BE606" s="3094"/>
      <c r="BF606" s="3094"/>
      <c r="BG606" s="3094"/>
      <c r="BH606" s="3094"/>
      <c r="BI606" s="3094"/>
      <c r="BJ606" s="3094"/>
      <c r="BK606" s="3094"/>
      <c r="BL606" s="3094"/>
      <c r="BM606" s="3094"/>
      <c r="BN606" s="3094"/>
    </row>
    <row r="607" spans="1:66" ht="11.25" customHeight="1">
      <c r="A607" s="3559"/>
      <c r="B607" s="3094"/>
      <c r="C607" s="3094"/>
      <c r="D607" s="3094"/>
      <c r="E607" s="3094"/>
      <c r="F607" s="3094"/>
      <c r="G607" s="3094"/>
      <c r="H607" s="3094"/>
      <c r="I607" s="3094"/>
      <c r="J607" s="3094"/>
      <c r="K607" s="3560"/>
      <c r="L607" s="3560"/>
      <c r="M607" s="3560"/>
      <c r="N607" s="3094"/>
      <c r="O607" s="3094"/>
      <c r="P607" s="3094"/>
      <c r="Q607" s="3094"/>
      <c r="R607" s="3094"/>
      <c r="S607" s="3094"/>
      <c r="T607" s="3094"/>
      <c r="U607" s="3094"/>
      <c r="V607" s="3094"/>
      <c r="W607" s="3094"/>
      <c r="X607" s="3094"/>
      <c r="Y607" s="3094"/>
      <c r="Z607" s="3094"/>
      <c r="AA607" s="3094"/>
      <c r="AB607" s="3094"/>
      <c r="AC607" s="3094"/>
      <c r="AD607" s="3094"/>
      <c r="AE607" s="3094"/>
      <c r="AF607" s="3094"/>
      <c r="AG607" s="3094"/>
      <c r="AH607" s="3094"/>
      <c r="AI607" s="3094"/>
      <c r="AJ607" s="3094"/>
      <c r="AK607" s="3094"/>
      <c r="AL607" s="3094"/>
      <c r="AM607" s="3094"/>
      <c r="AN607" s="3094"/>
      <c r="AO607" s="3094"/>
      <c r="AP607" s="3094"/>
      <c r="AQ607" s="3094"/>
      <c r="AR607" s="3560"/>
      <c r="AS607" s="3560"/>
      <c r="AT607" s="3560"/>
      <c r="AU607" s="3094"/>
      <c r="AV607" s="3094"/>
      <c r="AW607" s="3094"/>
      <c r="AX607" s="3094"/>
      <c r="AY607" s="3094"/>
      <c r="AZ607" s="3094"/>
      <c r="BA607" s="3094"/>
      <c r="BB607" s="3094"/>
      <c r="BC607" s="3094"/>
      <c r="BD607" s="3094"/>
      <c r="BE607" s="3094"/>
      <c r="BF607" s="3094"/>
      <c r="BG607" s="3094"/>
      <c r="BH607" s="3094"/>
      <c r="BI607" s="3094"/>
      <c r="BJ607" s="3094"/>
      <c r="BK607" s="3094"/>
      <c r="BL607" s="3094"/>
      <c r="BM607" s="3094"/>
      <c r="BN607" s="3094"/>
    </row>
    <row r="608" spans="1:66" ht="11.25" customHeight="1">
      <c r="A608" s="3559"/>
      <c r="B608" s="3094"/>
      <c r="C608" s="3094"/>
      <c r="D608" s="3094"/>
      <c r="E608" s="3094"/>
      <c r="F608" s="3094"/>
      <c r="G608" s="3094"/>
      <c r="H608" s="3094"/>
      <c r="I608" s="3094"/>
      <c r="J608" s="3094"/>
      <c r="K608" s="3560"/>
      <c r="L608" s="3560"/>
      <c r="M608" s="3560"/>
      <c r="N608" s="3094"/>
      <c r="O608" s="3094"/>
      <c r="P608" s="3094"/>
      <c r="Q608" s="3094"/>
      <c r="R608" s="3094"/>
      <c r="S608" s="3094"/>
      <c r="T608" s="3094"/>
      <c r="U608" s="3094"/>
      <c r="V608" s="3094"/>
      <c r="W608" s="3094"/>
      <c r="X608" s="3094"/>
      <c r="Y608" s="3094"/>
      <c r="Z608" s="3094"/>
      <c r="AA608" s="3094"/>
      <c r="AB608" s="3094"/>
      <c r="AC608" s="3094"/>
      <c r="AD608" s="3094"/>
      <c r="AE608" s="3094"/>
      <c r="AF608" s="3094"/>
      <c r="AG608" s="3094"/>
      <c r="AH608" s="3094"/>
      <c r="AI608" s="3094"/>
      <c r="AJ608" s="3094"/>
      <c r="AK608" s="3094"/>
      <c r="AL608" s="3094"/>
      <c r="AM608" s="3094"/>
      <c r="AN608" s="3094"/>
      <c r="AO608" s="3094"/>
      <c r="AP608" s="3094"/>
      <c r="AQ608" s="3094"/>
      <c r="AR608" s="3560"/>
      <c r="AS608" s="3560"/>
      <c r="AT608" s="3560"/>
      <c r="AU608" s="3094"/>
      <c r="AV608" s="3094"/>
      <c r="AW608" s="3094"/>
      <c r="AX608" s="3094"/>
      <c r="AY608" s="3094"/>
      <c r="AZ608" s="3094"/>
      <c r="BA608" s="3094"/>
      <c r="BB608" s="3094"/>
      <c r="BC608" s="3094"/>
      <c r="BD608" s="3094"/>
      <c r="BE608" s="3094"/>
      <c r="BF608" s="3094"/>
      <c r="BG608" s="3094"/>
      <c r="BH608" s="3094"/>
      <c r="BI608" s="3094"/>
      <c r="BJ608" s="3094"/>
      <c r="BK608" s="3094"/>
      <c r="BL608" s="3094"/>
      <c r="BM608" s="3094"/>
      <c r="BN608" s="3094"/>
    </row>
    <row r="609" spans="1:66" ht="11.25" customHeight="1">
      <c r="A609" s="3559"/>
      <c r="B609" s="3094"/>
      <c r="C609" s="3094"/>
      <c r="D609" s="3094"/>
      <c r="E609" s="3094"/>
      <c r="F609" s="3094"/>
      <c r="G609" s="3094"/>
      <c r="H609" s="3094"/>
      <c r="I609" s="3094"/>
      <c r="J609" s="3094"/>
      <c r="K609" s="3560"/>
      <c r="L609" s="3560"/>
      <c r="M609" s="3560"/>
      <c r="N609" s="3094"/>
      <c r="O609" s="3094"/>
      <c r="P609" s="3094"/>
      <c r="Q609" s="3094"/>
      <c r="R609" s="3094"/>
      <c r="S609" s="3094"/>
      <c r="T609" s="3094"/>
      <c r="U609" s="3094"/>
      <c r="V609" s="3094"/>
      <c r="W609" s="3094"/>
      <c r="X609" s="3094"/>
      <c r="Y609" s="3094"/>
      <c r="Z609" s="3094"/>
      <c r="AA609" s="3094"/>
      <c r="AB609" s="3094"/>
      <c r="AC609" s="3094"/>
      <c r="AD609" s="3094"/>
      <c r="AE609" s="3094"/>
      <c r="AF609" s="3094"/>
      <c r="AG609" s="3094"/>
      <c r="AH609" s="3094"/>
      <c r="AI609" s="3094"/>
      <c r="AJ609" s="3094"/>
      <c r="AK609" s="3094"/>
      <c r="AL609" s="3094"/>
      <c r="AM609" s="3094"/>
      <c r="AN609" s="3094"/>
      <c r="AO609" s="3094"/>
      <c r="AP609" s="3094"/>
      <c r="AQ609" s="3094"/>
      <c r="AR609" s="3560"/>
      <c r="AS609" s="3560"/>
      <c r="AT609" s="3560"/>
      <c r="AU609" s="3094"/>
      <c r="AV609" s="3094"/>
      <c r="AW609" s="3094"/>
      <c r="AX609" s="3094"/>
      <c r="AY609" s="3094"/>
      <c r="AZ609" s="3094"/>
      <c r="BA609" s="3094"/>
      <c r="BB609" s="3094"/>
      <c r="BC609" s="3094"/>
      <c r="BD609" s="3094"/>
      <c r="BE609" s="3094"/>
      <c r="BF609" s="3094"/>
      <c r="BG609" s="3094"/>
      <c r="BH609" s="3094"/>
      <c r="BI609" s="3094"/>
      <c r="BJ609" s="3094"/>
      <c r="BK609" s="3094"/>
      <c r="BL609" s="3094"/>
      <c r="BM609" s="3094"/>
      <c r="BN609" s="3094"/>
    </row>
    <row r="610" spans="1:66" ht="11.25" customHeight="1">
      <c r="A610" s="3559"/>
      <c r="B610" s="3094"/>
      <c r="C610" s="3094"/>
      <c r="D610" s="3094"/>
      <c r="E610" s="3094"/>
      <c r="F610" s="3094"/>
      <c r="G610" s="3094"/>
      <c r="H610" s="3094"/>
      <c r="I610" s="3094"/>
      <c r="J610" s="3094"/>
      <c r="K610" s="3560"/>
      <c r="L610" s="3560"/>
      <c r="M610" s="3560"/>
      <c r="N610" s="3094"/>
      <c r="O610" s="3094"/>
      <c r="P610" s="3094"/>
      <c r="Q610" s="3094"/>
      <c r="R610" s="3094"/>
      <c r="S610" s="3094"/>
      <c r="T610" s="3094"/>
      <c r="U610" s="3094"/>
      <c r="V610" s="3094"/>
      <c r="W610" s="3094"/>
      <c r="X610" s="3094"/>
      <c r="Y610" s="3094"/>
      <c r="Z610" s="3094"/>
      <c r="AA610" s="3094"/>
      <c r="AB610" s="3094"/>
      <c r="AC610" s="3094"/>
      <c r="AD610" s="3094"/>
      <c r="AE610" s="3094"/>
      <c r="AF610" s="3094"/>
      <c r="AG610" s="3094"/>
      <c r="AH610" s="3094"/>
      <c r="AI610" s="3094"/>
      <c r="AJ610" s="3094"/>
      <c r="AK610" s="3094"/>
      <c r="AL610" s="3094"/>
      <c r="AM610" s="3094"/>
      <c r="AN610" s="3094"/>
      <c r="AO610" s="3094"/>
      <c r="AP610" s="3094"/>
      <c r="AQ610" s="3094"/>
      <c r="AR610" s="3560"/>
      <c r="AS610" s="3560"/>
      <c r="AT610" s="3560"/>
      <c r="AU610" s="3094"/>
      <c r="AV610" s="3094"/>
      <c r="AW610" s="3094"/>
      <c r="AX610" s="3094"/>
      <c r="AY610" s="3094"/>
      <c r="AZ610" s="3094"/>
      <c r="BA610" s="3094"/>
      <c r="BB610" s="3094"/>
      <c r="BC610" s="3094"/>
      <c r="BD610" s="3094"/>
      <c r="BE610" s="3094"/>
      <c r="BF610" s="3094"/>
      <c r="BG610" s="3094"/>
      <c r="BH610" s="3094"/>
      <c r="BI610" s="3094"/>
      <c r="BJ610" s="3094"/>
      <c r="BK610" s="3094"/>
      <c r="BL610" s="3094"/>
      <c r="BM610" s="3094"/>
      <c r="BN610" s="3094"/>
    </row>
    <row r="611" spans="1:66" ht="11.25" customHeight="1">
      <c r="A611" s="3559"/>
      <c r="B611" s="3094"/>
      <c r="C611" s="3094"/>
      <c r="D611" s="3094"/>
      <c r="E611" s="3094"/>
      <c r="F611" s="3094"/>
      <c r="G611" s="3094"/>
      <c r="H611" s="3094"/>
      <c r="I611" s="3094"/>
      <c r="J611" s="3094"/>
      <c r="K611" s="3560"/>
      <c r="L611" s="3560"/>
      <c r="M611" s="3560"/>
      <c r="N611" s="3094"/>
      <c r="O611" s="3094"/>
      <c r="P611" s="3094"/>
      <c r="Q611" s="3094"/>
      <c r="R611" s="3094"/>
      <c r="S611" s="3094"/>
      <c r="T611" s="3094"/>
      <c r="U611" s="3094"/>
      <c r="V611" s="3094"/>
      <c r="W611" s="3094"/>
      <c r="X611" s="3094"/>
      <c r="Y611" s="3094"/>
      <c r="Z611" s="3094"/>
      <c r="AA611" s="3094"/>
      <c r="AB611" s="3094"/>
      <c r="AC611" s="3094"/>
      <c r="AD611" s="3094"/>
      <c r="AE611" s="3094"/>
      <c r="AF611" s="3094"/>
      <c r="AG611" s="3094"/>
      <c r="AH611" s="3094"/>
      <c r="AI611" s="3094"/>
      <c r="AJ611" s="3094"/>
      <c r="AK611" s="3094"/>
      <c r="AL611" s="3094"/>
      <c r="AM611" s="3094"/>
      <c r="AN611" s="3094"/>
      <c r="AO611" s="3094"/>
      <c r="AP611" s="3094"/>
      <c r="AQ611" s="3094"/>
      <c r="AR611" s="3560"/>
      <c r="AS611" s="3560"/>
      <c r="AT611" s="3560"/>
      <c r="AU611" s="3094"/>
      <c r="AV611" s="3094"/>
      <c r="AW611" s="3094"/>
      <c r="AX611" s="3094"/>
      <c r="AY611" s="3094"/>
      <c r="AZ611" s="3094"/>
      <c r="BA611" s="3094"/>
      <c r="BB611" s="3094"/>
      <c r="BC611" s="3094"/>
      <c r="BD611" s="3094"/>
      <c r="BE611" s="3094"/>
      <c r="BF611" s="3094"/>
      <c r="BG611" s="3094"/>
      <c r="BH611" s="3094"/>
      <c r="BI611" s="3094"/>
      <c r="BJ611" s="3094"/>
      <c r="BK611" s="3094"/>
      <c r="BL611" s="3094"/>
      <c r="BM611" s="3094"/>
      <c r="BN611" s="3094"/>
    </row>
    <row r="612" spans="1:66" ht="11.25" customHeight="1">
      <c r="A612" s="3559"/>
      <c r="B612" s="3094"/>
      <c r="C612" s="3094"/>
      <c r="D612" s="3094"/>
      <c r="E612" s="3094"/>
      <c r="F612" s="3094"/>
      <c r="G612" s="3094"/>
      <c r="H612" s="3094"/>
      <c r="I612" s="3094"/>
      <c r="J612" s="3094"/>
      <c r="K612" s="3560"/>
      <c r="L612" s="3560"/>
      <c r="M612" s="3560"/>
      <c r="N612" s="3094"/>
      <c r="O612" s="3094"/>
      <c r="P612" s="3094"/>
      <c r="Q612" s="3094"/>
      <c r="R612" s="3094"/>
      <c r="S612" s="3094"/>
      <c r="T612" s="3094"/>
      <c r="U612" s="3094"/>
      <c r="V612" s="3094"/>
      <c r="W612" s="3094"/>
      <c r="X612" s="3094"/>
      <c r="Y612" s="3094"/>
      <c r="Z612" s="3094"/>
      <c r="AA612" s="3094"/>
      <c r="AB612" s="3094"/>
      <c r="AC612" s="3094"/>
      <c r="AD612" s="3094"/>
      <c r="AE612" s="3094"/>
      <c r="AF612" s="3094"/>
      <c r="AG612" s="3094"/>
      <c r="AH612" s="3094"/>
      <c r="AI612" s="3094"/>
      <c r="AJ612" s="3094"/>
      <c r="AK612" s="3094"/>
      <c r="AL612" s="3094"/>
      <c r="AM612" s="3094"/>
      <c r="AN612" s="3094"/>
      <c r="AO612" s="3094"/>
      <c r="AP612" s="3094"/>
      <c r="AQ612" s="3094"/>
      <c r="AR612" s="3560"/>
      <c r="AS612" s="3560"/>
      <c r="AT612" s="3560"/>
      <c r="AU612" s="3094"/>
      <c r="AV612" s="3094"/>
      <c r="AW612" s="3094"/>
      <c r="AX612" s="3094"/>
      <c r="AY612" s="3094"/>
      <c r="AZ612" s="3094"/>
      <c r="BA612" s="3094"/>
      <c r="BB612" s="3094"/>
      <c r="BC612" s="3094"/>
      <c r="BD612" s="3094"/>
      <c r="BE612" s="3094"/>
      <c r="BF612" s="3094"/>
      <c r="BG612" s="3094"/>
      <c r="BH612" s="3094"/>
      <c r="BI612" s="3094"/>
      <c r="BJ612" s="3094"/>
      <c r="BK612" s="3094"/>
      <c r="BL612" s="3094"/>
      <c r="BM612" s="3094"/>
      <c r="BN612" s="3094"/>
    </row>
    <row r="613" spans="1:66" ht="11.25" customHeight="1">
      <c r="A613" s="3559"/>
      <c r="B613" s="3094"/>
      <c r="C613" s="3094"/>
      <c r="D613" s="3094"/>
      <c r="E613" s="3094"/>
      <c r="F613" s="3094"/>
      <c r="G613" s="3094"/>
      <c r="H613" s="3094"/>
      <c r="I613" s="3094"/>
      <c r="J613" s="3094"/>
      <c r="K613" s="3560"/>
      <c r="L613" s="3560"/>
      <c r="M613" s="3560"/>
      <c r="N613" s="3094"/>
      <c r="O613" s="3094"/>
      <c r="P613" s="3094"/>
      <c r="Q613" s="3094"/>
      <c r="R613" s="3094"/>
      <c r="S613" s="3094"/>
      <c r="T613" s="3094"/>
      <c r="U613" s="3094"/>
      <c r="V613" s="3094"/>
      <c r="W613" s="3094"/>
      <c r="X613" s="3094"/>
      <c r="Y613" s="3094"/>
      <c r="Z613" s="3094"/>
      <c r="AA613" s="3094"/>
      <c r="AB613" s="3094"/>
      <c r="AC613" s="3094"/>
      <c r="AD613" s="3094"/>
      <c r="AE613" s="3094"/>
      <c r="AF613" s="3094"/>
      <c r="AG613" s="3094"/>
      <c r="AH613" s="3094"/>
      <c r="AI613" s="3094"/>
      <c r="AJ613" s="3094"/>
      <c r="AK613" s="3094"/>
      <c r="AL613" s="3094"/>
      <c r="AM613" s="3094"/>
      <c r="AN613" s="3094"/>
      <c r="AO613" s="3094"/>
      <c r="AP613" s="3094"/>
      <c r="AQ613" s="3094"/>
      <c r="AR613" s="3560"/>
      <c r="AS613" s="3560"/>
      <c r="AT613" s="3560"/>
      <c r="AU613" s="3094"/>
      <c r="AV613" s="3094"/>
      <c r="AW613" s="3094"/>
      <c r="AX613" s="3094"/>
      <c r="AY613" s="3094"/>
      <c r="AZ613" s="3094"/>
      <c r="BA613" s="3094"/>
      <c r="BB613" s="3094"/>
      <c r="BC613" s="3094"/>
      <c r="BD613" s="3094"/>
      <c r="BE613" s="3094"/>
      <c r="BF613" s="3094"/>
      <c r="BG613" s="3094"/>
      <c r="BH613" s="3094"/>
      <c r="BI613" s="3094"/>
      <c r="BJ613" s="3094"/>
      <c r="BK613" s="3094"/>
      <c r="BL613" s="3094"/>
      <c r="BM613" s="3094"/>
      <c r="BN613" s="3094"/>
    </row>
    <row r="614" spans="1:66" ht="11.25" customHeight="1">
      <c r="A614" s="3559"/>
      <c r="B614" s="3094"/>
      <c r="C614" s="3094"/>
      <c r="D614" s="3094"/>
      <c r="E614" s="3094"/>
      <c r="F614" s="3094"/>
      <c r="G614" s="3094"/>
      <c r="H614" s="3094"/>
      <c r="I614" s="3094"/>
      <c r="J614" s="3094"/>
      <c r="K614" s="3560"/>
      <c r="L614" s="3560"/>
      <c r="M614" s="3560"/>
      <c r="N614" s="3094"/>
      <c r="O614" s="3094"/>
      <c r="P614" s="3094"/>
      <c r="Q614" s="3094"/>
      <c r="R614" s="3094"/>
      <c r="S614" s="3094"/>
      <c r="T614" s="3094"/>
      <c r="U614" s="3094"/>
      <c r="V614" s="3094"/>
      <c r="W614" s="3094"/>
      <c r="X614" s="3094"/>
      <c r="Y614" s="3094"/>
      <c r="Z614" s="3094"/>
      <c r="AA614" s="3094"/>
      <c r="AB614" s="3094"/>
      <c r="AC614" s="3094"/>
      <c r="AD614" s="3094"/>
      <c r="AE614" s="3094"/>
      <c r="AF614" s="3094"/>
      <c r="AG614" s="3094"/>
      <c r="AH614" s="3094"/>
      <c r="AI614" s="3094"/>
      <c r="AJ614" s="3094"/>
      <c r="AK614" s="3094"/>
      <c r="AL614" s="3094"/>
      <c r="AM614" s="3094"/>
      <c r="AN614" s="3094"/>
      <c r="AO614" s="3094"/>
      <c r="AP614" s="3094"/>
      <c r="AQ614" s="3094"/>
      <c r="AR614" s="3560"/>
      <c r="AS614" s="3560"/>
      <c r="AT614" s="3560"/>
      <c r="AU614" s="3094"/>
      <c r="AV614" s="3094"/>
      <c r="AW614" s="3094"/>
      <c r="AX614" s="3094"/>
      <c r="AY614" s="3094"/>
      <c r="AZ614" s="3094"/>
      <c r="BA614" s="3094"/>
      <c r="BB614" s="3094"/>
      <c r="BC614" s="3094"/>
      <c r="BD614" s="3094"/>
      <c r="BE614" s="3094"/>
      <c r="BF614" s="3094"/>
      <c r="BG614" s="3094"/>
      <c r="BH614" s="3094"/>
      <c r="BI614" s="3094"/>
      <c r="BJ614" s="3094"/>
      <c r="BK614" s="3094"/>
      <c r="BL614" s="3094"/>
      <c r="BM614" s="3094"/>
      <c r="BN614" s="3094"/>
    </row>
    <row r="615" spans="1:66" ht="11.25" customHeight="1">
      <c r="A615" s="3559"/>
      <c r="B615" s="3094"/>
      <c r="C615" s="3094"/>
      <c r="D615" s="3094"/>
      <c r="E615" s="3094"/>
      <c r="F615" s="3094"/>
      <c r="G615" s="3094"/>
      <c r="H615" s="3094"/>
      <c r="I615" s="3094"/>
      <c r="J615" s="3094"/>
      <c r="K615" s="3560"/>
      <c r="L615" s="3560"/>
      <c r="M615" s="3560"/>
      <c r="N615" s="3094"/>
      <c r="O615" s="3094"/>
      <c r="P615" s="3094"/>
      <c r="Q615" s="3094"/>
      <c r="R615" s="3094"/>
      <c r="S615" s="3094"/>
      <c r="T615" s="3094"/>
      <c r="U615" s="3094"/>
      <c r="V615" s="3094"/>
      <c r="W615" s="3094"/>
      <c r="X615" s="3094"/>
      <c r="Y615" s="3094"/>
      <c r="Z615" s="3094"/>
      <c r="AA615" s="3094"/>
      <c r="AB615" s="3094"/>
      <c r="AC615" s="3094"/>
      <c r="AD615" s="3094"/>
      <c r="AE615" s="3094"/>
      <c r="AF615" s="3094"/>
      <c r="AG615" s="3094"/>
      <c r="AH615" s="3094"/>
      <c r="AI615" s="3094"/>
      <c r="AJ615" s="3094"/>
      <c r="AK615" s="3094"/>
      <c r="AL615" s="3094"/>
      <c r="AM615" s="3094"/>
      <c r="AN615" s="3094"/>
      <c r="AO615" s="3094"/>
      <c r="AP615" s="3094"/>
      <c r="AQ615" s="3094"/>
      <c r="AR615" s="3560"/>
      <c r="AS615" s="3560"/>
      <c r="AT615" s="3560"/>
      <c r="AU615" s="3094"/>
      <c r="AV615" s="3094"/>
      <c r="AW615" s="3094"/>
      <c r="AX615" s="3094"/>
      <c r="AY615" s="3094"/>
      <c r="AZ615" s="3094"/>
      <c r="BA615" s="3094"/>
      <c r="BB615" s="3094"/>
      <c r="BC615" s="3094"/>
      <c r="BD615" s="3094"/>
      <c r="BE615" s="3094"/>
      <c r="BF615" s="3094"/>
      <c r="BG615" s="3094"/>
      <c r="BH615" s="3094"/>
      <c r="BI615" s="3094"/>
      <c r="BJ615" s="3094"/>
      <c r="BK615" s="3094"/>
      <c r="BL615" s="3094"/>
      <c r="BM615" s="3094"/>
      <c r="BN615" s="3094"/>
    </row>
    <row r="616" spans="1:66" ht="11.25" customHeight="1">
      <c r="A616" s="3559"/>
      <c r="B616" s="3094"/>
      <c r="C616" s="3094"/>
      <c r="D616" s="3094"/>
      <c r="E616" s="3094"/>
      <c r="F616" s="3094"/>
      <c r="G616" s="3094"/>
      <c r="H616" s="3094"/>
      <c r="I616" s="3094"/>
      <c r="J616" s="3094"/>
      <c r="K616" s="3560"/>
      <c r="L616" s="3560"/>
      <c r="M616" s="3560"/>
      <c r="N616" s="3094"/>
      <c r="O616" s="3094"/>
      <c r="P616" s="3094"/>
      <c r="Q616" s="3094"/>
      <c r="R616" s="3094"/>
      <c r="S616" s="3094"/>
      <c r="T616" s="3094"/>
      <c r="U616" s="3094"/>
      <c r="V616" s="3094"/>
      <c r="W616" s="3094"/>
      <c r="X616" s="3094"/>
      <c r="Y616" s="3094"/>
      <c r="Z616" s="3094"/>
      <c r="AA616" s="3094"/>
      <c r="AB616" s="3094"/>
      <c r="AC616" s="3094"/>
      <c r="AD616" s="3094"/>
      <c r="AE616" s="3094"/>
      <c r="AF616" s="3094"/>
      <c r="AG616" s="3094"/>
      <c r="AH616" s="3094"/>
      <c r="AI616" s="3094"/>
      <c r="AJ616" s="3094"/>
      <c r="AK616" s="3094"/>
      <c r="AL616" s="3094"/>
      <c r="AM616" s="3094"/>
      <c r="AN616" s="3094"/>
      <c r="AO616" s="3094"/>
      <c r="AP616" s="3094"/>
      <c r="AQ616" s="3094"/>
      <c r="AR616" s="3560"/>
      <c r="AS616" s="3560"/>
      <c r="AT616" s="3560"/>
      <c r="AU616" s="3094"/>
      <c r="AV616" s="3094"/>
      <c r="AW616" s="3094"/>
      <c r="AX616" s="3094"/>
      <c r="AY616" s="3094"/>
      <c r="AZ616" s="3094"/>
      <c r="BA616" s="3094"/>
      <c r="BB616" s="3094"/>
      <c r="BC616" s="3094"/>
      <c r="BD616" s="3094"/>
      <c r="BE616" s="3094"/>
      <c r="BF616" s="3094"/>
      <c r="BG616" s="3094"/>
      <c r="BH616" s="3094"/>
      <c r="BI616" s="3094"/>
      <c r="BJ616" s="3094"/>
      <c r="BK616" s="3094"/>
      <c r="BL616" s="3094"/>
      <c r="BM616" s="3094"/>
      <c r="BN616" s="3094"/>
    </row>
    <row r="617" spans="1:66" ht="11.25" customHeight="1">
      <c r="A617" s="3559"/>
      <c r="B617" s="3094"/>
      <c r="C617" s="3094"/>
      <c r="D617" s="3094"/>
      <c r="E617" s="3094"/>
      <c r="F617" s="3094"/>
      <c r="G617" s="3094"/>
      <c r="H617" s="3094"/>
      <c r="I617" s="3094"/>
      <c r="J617" s="3094"/>
      <c r="K617" s="3560"/>
      <c r="L617" s="3560"/>
      <c r="M617" s="3560"/>
      <c r="N617" s="3094"/>
      <c r="O617" s="3094"/>
      <c r="P617" s="3094"/>
      <c r="Q617" s="3094"/>
      <c r="R617" s="3094"/>
      <c r="S617" s="3094"/>
      <c r="T617" s="3094"/>
      <c r="U617" s="3094"/>
      <c r="V617" s="3094"/>
      <c r="W617" s="3094"/>
      <c r="X617" s="3094"/>
      <c r="Y617" s="3094"/>
      <c r="Z617" s="3094"/>
      <c r="AA617" s="3094"/>
      <c r="AB617" s="3094"/>
      <c r="AC617" s="3094"/>
      <c r="AD617" s="3094"/>
      <c r="AE617" s="3094"/>
      <c r="AF617" s="3094"/>
      <c r="AG617" s="3094"/>
      <c r="AH617" s="3094"/>
      <c r="AI617" s="3094"/>
      <c r="AJ617" s="3094"/>
      <c r="AK617" s="3094"/>
      <c r="AL617" s="3094"/>
      <c r="AM617" s="3094"/>
      <c r="AN617" s="3094"/>
      <c r="AO617" s="3094"/>
      <c r="AP617" s="3094"/>
      <c r="AQ617" s="3094"/>
      <c r="AR617" s="3560"/>
      <c r="AS617" s="3560"/>
      <c r="AT617" s="3560"/>
      <c r="AU617" s="3094"/>
      <c r="AV617" s="3094"/>
      <c r="AW617" s="3094"/>
      <c r="AX617" s="3094"/>
      <c r="AY617" s="3094"/>
      <c r="AZ617" s="3094"/>
      <c r="BA617" s="3094"/>
      <c r="BB617" s="3094"/>
      <c r="BC617" s="3094"/>
      <c r="BD617" s="3094"/>
      <c r="BE617" s="3094"/>
      <c r="BF617" s="3094"/>
      <c r="BG617" s="3094"/>
      <c r="BH617" s="3094"/>
      <c r="BI617" s="3094"/>
      <c r="BJ617" s="3094"/>
      <c r="BK617" s="3094"/>
      <c r="BL617" s="3094"/>
      <c r="BM617" s="3094"/>
      <c r="BN617" s="3094"/>
    </row>
    <row r="618" spans="1:66" ht="11.25" customHeight="1">
      <c r="A618" s="3559"/>
      <c r="B618" s="3094"/>
      <c r="C618" s="3094"/>
      <c r="D618" s="3094"/>
      <c r="E618" s="3094"/>
      <c r="F618" s="3094"/>
      <c r="G618" s="3094"/>
      <c r="H618" s="3094"/>
      <c r="I618" s="3094"/>
      <c r="J618" s="3094"/>
      <c r="K618" s="3560"/>
      <c r="L618" s="3560"/>
      <c r="M618" s="3560"/>
      <c r="N618" s="3094"/>
      <c r="O618" s="3094"/>
      <c r="P618" s="3094"/>
      <c r="Q618" s="3094"/>
      <c r="R618" s="3094"/>
      <c r="S618" s="3094"/>
      <c r="T618" s="3094"/>
      <c r="U618" s="3094"/>
      <c r="V618" s="3094"/>
      <c r="W618" s="3094"/>
      <c r="X618" s="3094"/>
      <c r="Y618" s="3094"/>
      <c r="Z618" s="3094"/>
      <c r="AA618" s="3094"/>
      <c r="AB618" s="3094"/>
      <c r="AC618" s="3094"/>
      <c r="AD618" s="3094"/>
      <c r="AE618" s="3094"/>
      <c r="AF618" s="3094"/>
      <c r="AG618" s="3094"/>
      <c r="AH618" s="3094"/>
      <c r="AI618" s="3094"/>
      <c r="AJ618" s="3094"/>
      <c r="AK618" s="3094"/>
      <c r="AL618" s="3094"/>
      <c r="AM618" s="3094"/>
      <c r="AN618" s="3094"/>
      <c r="AO618" s="3094"/>
      <c r="AP618" s="3094"/>
      <c r="AQ618" s="3094"/>
      <c r="AR618" s="3560"/>
      <c r="AS618" s="3560"/>
      <c r="AT618" s="3560"/>
      <c r="AU618" s="3094"/>
      <c r="AV618" s="3094"/>
      <c r="AW618" s="3094"/>
      <c r="AX618" s="3094"/>
      <c r="AY618" s="3094"/>
      <c r="AZ618" s="3094"/>
      <c r="BA618" s="3094"/>
      <c r="BB618" s="3094"/>
      <c r="BC618" s="3094"/>
      <c r="BD618" s="3094"/>
      <c r="BE618" s="3094"/>
      <c r="BF618" s="3094"/>
      <c r="BG618" s="3094"/>
      <c r="BH618" s="3094"/>
      <c r="BI618" s="3094"/>
      <c r="BJ618" s="3094"/>
      <c r="BK618" s="3094"/>
      <c r="BL618" s="3094"/>
      <c r="BM618" s="3094"/>
      <c r="BN618" s="3094"/>
    </row>
    <row r="619" spans="1:66" ht="11.25" customHeight="1">
      <c r="A619" s="3559"/>
      <c r="B619" s="3094"/>
      <c r="C619" s="3094"/>
      <c r="D619" s="3094"/>
      <c r="E619" s="3094"/>
      <c r="F619" s="3094"/>
      <c r="G619" s="3094"/>
      <c r="H619" s="3094"/>
      <c r="I619" s="3094"/>
      <c r="J619" s="3094"/>
      <c r="K619" s="3560"/>
      <c r="L619" s="3560"/>
      <c r="M619" s="3560"/>
      <c r="N619" s="3094"/>
      <c r="O619" s="3094"/>
      <c r="P619" s="3094"/>
      <c r="Q619" s="3094"/>
      <c r="R619" s="3094"/>
      <c r="S619" s="3094"/>
      <c r="T619" s="3094"/>
      <c r="U619" s="3094"/>
      <c r="V619" s="3094"/>
      <c r="W619" s="3094"/>
      <c r="X619" s="3094"/>
      <c r="Y619" s="3094"/>
      <c r="Z619" s="3094"/>
      <c r="AA619" s="3094"/>
      <c r="AB619" s="3094"/>
      <c r="AC619" s="3094"/>
      <c r="AD619" s="3094"/>
      <c r="AE619" s="3094"/>
      <c r="AF619" s="3094"/>
      <c r="AG619" s="3094"/>
      <c r="AH619" s="3094"/>
      <c r="AI619" s="3094"/>
      <c r="AJ619" s="3094"/>
      <c r="AK619" s="3094"/>
      <c r="AL619" s="3094"/>
      <c r="AM619" s="3094"/>
      <c r="AN619" s="3094"/>
      <c r="AO619" s="3094"/>
      <c r="AP619" s="3094"/>
      <c r="AQ619" s="3094"/>
      <c r="AR619" s="3560"/>
      <c r="AS619" s="3560"/>
      <c r="AT619" s="3560"/>
      <c r="AU619" s="3094"/>
      <c r="AV619" s="3094"/>
      <c r="AW619" s="3094"/>
      <c r="AX619" s="3094"/>
      <c r="AY619" s="3094"/>
      <c r="AZ619" s="3094"/>
      <c r="BA619" s="3094"/>
      <c r="BB619" s="3094"/>
      <c r="BC619" s="3094"/>
      <c r="BD619" s="3094"/>
      <c r="BE619" s="3094"/>
      <c r="BF619" s="3094"/>
      <c r="BG619" s="3094"/>
      <c r="BH619" s="3094"/>
      <c r="BI619" s="3094"/>
      <c r="BJ619" s="3094"/>
      <c r="BK619" s="3094"/>
      <c r="BL619" s="3094"/>
      <c r="BM619" s="3094"/>
      <c r="BN619" s="3094"/>
    </row>
    <row r="620" spans="1:66" ht="11.25" customHeight="1">
      <c r="A620" s="3559"/>
      <c r="B620" s="3094"/>
      <c r="C620" s="3094"/>
      <c r="D620" s="3094"/>
      <c r="E620" s="3094"/>
      <c r="F620" s="3094"/>
      <c r="G620" s="3094"/>
      <c r="H620" s="3094"/>
      <c r="I620" s="3094"/>
      <c r="J620" s="3094"/>
      <c r="K620" s="3560"/>
      <c r="L620" s="3560"/>
      <c r="M620" s="3560"/>
      <c r="N620" s="3094"/>
      <c r="O620" s="3094"/>
      <c r="P620" s="3094"/>
      <c r="Q620" s="3094"/>
      <c r="R620" s="3094"/>
      <c r="S620" s="3094"/>
      <c r="T620" s="3094"/>
      <c r="U620" s="3094"/>
      <c r="V620" s="3094"/>
      <c r="W620" s="3094"/>
      <c r="X620" s="3094"/>
      <c r="Y620" s="3094"/>
      <c r="Z620" s="3094"/>
      <c r="AA620" s="3094"/>
      <c r="AB620" s="3094"/>
      <c r="AC620" s="3094"/>
      <c r="AD620" s="3094"/>
      <c r="AE620" s="3094"/>
      <c r="AF620" s="3094"/>
      <c r="AG620" s="3094"/>
      <c r="AH620" s="3094"/>
      <c r="AI620" s="3094"/>
      <c r="AJ620" s="3094"/>
      <c r="AK620" s="3094"/>
      <c r="AL620" s="3094"/>
      <c r="AM620" s="3094"/>
      <c r="AN620" s="3094"/>
      <c r="AO620" s="3094"/>
      <c r="AP620" s="3094"/>
      <c r="AQ620" s="3094"/>
      <c r="AR620" s="3560"/>
      <c r="AS620" s="3560"/>
      <c r="AT620" s="3560"/>
      <c r="AU620" s="3094"/>
      <c r="AV620" s="3094"/>
      <c r="AW620" s="3094"/>
      <c r="AX620" s="3094"/>
      <c r="AY620" s="3094"/>
      <c r="AZ620" s="3094"/>
      <c r="BA620" s="3094"/>
      <c r="BB620" s="3094"/>
      <c r="BC620" s="3094"/>
      <c r="BD620" s="3094"/>
      <c r="BE620" s="3094"/>
      <c r="BF620" s="3094"/>
      <c r="BG620" s="3094"/>
      <c r="BH620" s="3094"/>
      <c r="BI620" s="3094"/>
      <c r="BJ620" s="3094"/>
      <c r="BK620" s="3094"/>
      <c r="BL620" s="3094"/>
      <c r="BM620" s="3094"/>
      <c r="BN620" s="3094"/>
    </row>
    <row r="621" spans="1:66" ht="11.25" customHeight="1">
      <c r="A621" s="3559"/>
      <c r="B621" s="3094"/>
      <c r="C621" s="3094"/>
      <c r="D621" s="3094"/>
      <c r="E621" s="3094"/>
      <c r="F621" s="3094"/>
      <c r="G621" s="3094"/>
      <c r="H621" s="3094"/>
      <c r="I621" s="3094"/>
      <c r="J621" s="3094"/>
      <c r="K621" s="3560"/>
      <c r="L621" s="3560"/>
      <c r="M621" s="3560"/>
      <c r="N621" s="3094"/>
      <c r="O621" s="3094"/>
      <c r="P621" s="3094"/>
      <c r="Q621" s="3094"/>
      <c r="R621" s="3094"/>
      <c r="S621" s="3094"/>
      <c r="T621" s="3094"/>
      <c r="U621" s="3094"/>
      <c r="V621" s="3094"/>
      <c r="W621" s="3094"/>
      <c r="X621" s="3094"/>
      <c r="Y621" s="3094"/>
      <c r="Z621" s="3094"/>
      <c r="AA621" s="3094"/>
      <c r="AB621" s="3094"/>
      <c r="AC621" s="3094"/>
      <c r="AD621" s="3094"/>
      <c r="AE621" s="3094"/>
      <c r="AF621" s="3094"/>
      <c r="AG621" s="3094"/>
      <c r="AH621" s="3094"/>
      <c r="AI621" s="3094"/>
      <c r="AJ621" s="3094"/>
      <c r="AK621" s="3094"/>
      <c r="AL621" s="3094"/>
      <c r="AM621" s="3094"/>
      <c r="AN621" s="3094"/>
      <c r="AO621" s="3094"/>
      <c r="AP621" s="3094"/>
      <c r="AQ621" s="3094"/>
      <c r="AR621" s="3560"/>
      <c r="AS621" s="3560"/>
      <c r="AT621" s="3560"/>
      <c r="AU621" s="3094"/>
      <c r="AV621" s="3094"/>
      <c r="AW621" s="3094"/>
      <c r="AX621" s="3094"/>
      <c r="AY621" s="3094"/>
      <c r="AZ621" s="3094"/>
      <c r="BA621" s="3094"/>
      <c r="BB621" s="3094"/>
      <c r="BC621" s="3094"/>
      <c r="BD621" s="3094"/>
      <c r="BE621" s="3094"/>
      <c r="BF621" s="3094"/>
      <c r="BG621" s="3094"/>
      <c r="BH621" s="3094"/>
      <c r="BI621" s="3094"/>
      <c r="BJ621" s="3094"/>
      <c r="BK621" s="3094"/>
      <c r="BL621" s="3094"/>
      <c r="BM621" s="3094"/>
      <c r="BN621" s="3094"/>
    </row>
    <row r="622" spans="1:66" ht="11.25" customHeight="1">
      <c r="A622" s="3559"/>
      <c r="B622" s="3094"/>
      <c r="C622" s="3094"/>
      <c r="D622" s="3094"/>
      <c r="E622" s="3094"/>
      <c r="F622" s="3094"/>
      <c r="G622" s="3094"/>
      <c r="H622" s="3094"/>
      <c r="I622" s="3094"/>
      <c r="J622" s="3094"/>
      <c r="K622" s="3560"/>
      <c r="L622" s="3560"/>
      <c r="M622" s="3560"/>
      <c r="N622" s="3094"/>
      <c r="O622" s="3094"/>
      <c r="P622" s="3094"/>
      <c r="Q622" s="3094"/>
      <c r="R622" s="3094"/>
      <c r="S622" s="3094"/>
      <c r="T622" s="3094"/>
      <c r="U622" s="3094"/>
      <c r="V622" s="3094"/>
      <c r="W622" s="3094"/>
      <c r="X622" s="3094"/>
      <c r="Y622" s="3094"/>
      <c r="Z622" s="3094"/>
      <c r="AA622" s="3094"/>
      <c r="AB622" s="3094"/>
      <c r="AC622" s="3094"/>
      <c r="AD622" s="3094"/>
      <c r="AE622" s="3094"/>
      <c r="AF622" s="3094"/>
      <c r="AG622" s="3094"/>
      <c r="AH622" s="3094"/>
      <c r="AI622" s="3094"/>
      <c r="AJ622" s="3094"/>
      <c r="AK622" s="3094"/>
      <c r="AL622" s="3094"/>
      <c r="AM622" s="3094"/>
      <c r="AN622" s="3094"/>
      <c r="AO622" s="3094"/>
      <c r="AP622" s="3094"/>
      <c r="AQ622" s="3094"/>
      <c r="AR622" s="3560"/>
      <c r="AS622" s="3560"/>
      <c r="AT622" s="3560"/>
      <c r="AU622" s="3094"/>
      <c r="AV622" s="3094"/>
      <c r="AW622" s="3094"/>
      <c r="AX622" s="3094"/>
      <c r="AY622" s="3094"/>
      <c r="AZ622" s="3094"/>
      <c r="BA622" s="3094"/>
      <c r="BB622" s="3094"/>
      <c r="BC622" s="3094"/>
      <c r="BD622" s="3094"/>
      <c r="BE622" s="3094"/>
      <c r="BF622" s="3094"/>
      <c r="BG622" s="3094"/>
      <c r="BH622" s="3094"/>
      <c r="BI622" s="3094"/>
      <c r="BJ622" s="3094"/>
      <c r="BK622" s="3094"/>
      <c r="BL622" s="3094"/>
      <c r="BM622" s="3094"/>
      <c r="BN622" s="3094"/>
    </row>
    <row r="623" spans="1:66" ht="11.25" customHeight="1">
      <c r="A623" s="3559"/>
      <c r="B623" s="3094"/>
      <c r="C623" s="3094"/>
      <c r="D623" s="3094"/>
      <c r="E623" s="3094"/>
      <c r="F623" s="3094"/>
      <c r="G623" s="3094"/>
      <c r="H623" s="3094"/>
      <c r="I623" s="3094"/>
      <c r="J623" s="3094"/>
      <c r="K623" s="3560"/>
      <c r="L623" s="3560"/>
      <c r="M623" s="3560"/>
      <c r="N623" s="3094"/>
      <c r="O623" s="3094"/>
      <c r="P623" s="3094"/>
      <c r="Q623" s="3094"/>
      <c r="R623" s="3094"/>
      <c r="S623" s="3094"/>
      <c r="T623" s="3094"/>
      <c r="U623" s="3094"/>
      <c r="V623" s="3094"/>
      <c r="W623" s="3094"/>
      <c r="X623" s="3094"/>
      <c r="Y623" s="3094"/>
      <c r="Z623" s="3094"/>
      <c r="AA623" s="3094"/>
      <c r="AB623" s="3094"/>
      <c r="AC623" s="3094"/>
      <c r="AD623" s="3094"/>
      <c r="AE623" s="3094"/>
      <c r="AF623" s="3094"/>
      <c r="AG623" s="3094"/>
      <c r="AH623" s="3094"/>
      <c r="AI623" s="3094"/>
      <c r="AJ623" s="3094"/>
      <c r="AK623" s="3094"/>
      <c r="AL623" s="3094"/>
      <c r="AM623" s="3094"/>
      <c r="AN623" s="3094"/>
      <c r="AO623" s="3094"/>
      <c r="AP623" s="3094"/>
      <c r="AQ623" s="3094"/>
      <c r="AR623" s="3560"/>
      <c r="AS623" s="3560"/>
      <c r="AT623" s="3560"/>
      <c r="AU623" s="3094"/>
      <c r="AV623" s="3094"/>
      <c r="AW623" s="3094"/>
      <c r="AX623" s="3094"/>
      <c r="AY623" s="3094"/>
      <c r="AZ623" s="3094"/>
      <c r="BA623" s="3094"/>
      <c r="BB623" s="3094"/>
      <c r="BC623" s="3094"/>
      <c r="BD623" s="3094"/>
      <c r="BE623" s="3094"/>
      <c r="BF623" s="3094"/>
      <c r="BG623" s="3094"/>
      <c r="BH623" s="3094"/>
      <c r="BI623" s="3094"/>
      <c r="BJ623" s="3094"/>
      <c r="BK623" s="3094"/>
      <c r="BL623" s="3094"/>
      <c r="BM623" s="3094"/>
      <c r="BN623" s="3094"/>
    </row>
    <row r="624" spans="1:66" ht="11.25" customHeight="1">
      <c r="A624" s="3559"/>
      <c r="B624" s="3094"/>
      <c r="C624" s="3094"/>
      <c r="D624" s="3094"/>
      <c r="E624" s="3094"/>
      <c r="F624" s="3094"/>
      <c r="G624" s="3094"/>
      <c r="H624" s="3094"/>
      <c r="I624" s="3094"/>
      <c r="J624" s="3094"/>
      <c r="K624" s="3560"/>
      <c r="L624" s="3560"/>
      <c r="M624" s="3560"/>
      <c r="N624" s="3094"/>
      <c r="O624" s="3094"/>
      <c r="P624" s="3094"/>
      <c r="Q624" s="3094"/>
      <c r="R624" s="3094"/>
      <c r="S624" s="3094"/>
      <c r="T624" s="3094"/>
      <c r="U624" s="3094"/>
      <c r="V624" s="3094"/>
      <c r="W624" s="3094"/>
      <c r="X624" s="3094"/>
      <c r="Y624" s="3094"/>
      <c r="Z624" s="3094"/>
      <c r="AA624" s="3094"/>
      <c r="AB624" s="3094"/>
      <c r="AC624" s="3094"/>
      <c r="AD624" s="3094"/>
      <c r="AE624" s="3094"/>
      <c r="AF624" s="3094"/>
      <c r="AG624" s="3094"/>
      <c r="AH624" s="3094"/>
      <c r="AI624" s="3094"/>
      <c r="AJ624" s="3094"/>
      <c r="AK624" s="3094"/>
      <c r="AL624" s="3094"/>
      <c r="AM624" s="3094"/>
      <c r="AN624" s="3094"/>
      <c r="AO624" s="3094"/>
      <c r="AP624" s="3094"/>
      <c r="AQ624" s="3094"/>
      <c r="AR624" s="3560"/>
      <c r="AS624" s="3560"/>
      <c r="AT624" s="3560"/>
      <c r="AU624" s="3094"/>
      <c r="AV624" s="3094"/>
      <c r="AW624" s="3094"/>
      <c r="AX624" s="3094"/>
      <c r="AY624" s="3094"/>
      <c r="AZ624" s="3094"/>
      <c r="BA624" s="3094"/>
      <c r="BB624" s="3094"/>
      <c r="BC624" s="3094"/>
      <c r="BD624" s="3094"/>
      <c r="BE624" s="3094"/>
      <c r="BF624" s="3094"/>
      <c r="BG624" s="3094"/>
      <c r="BH624" s="3094"/>
      <c r="BI624" s="3094"/>
      <c r="BJ624" s="3094"/>
      <c r="BK624" s="3094"/>
      <c r="BL624" s="3094"/>
      <c r="BM624" s="3094"/>
      <c r="BN624" s="3094"/>
    </row>
    <row r="625" spans="1:66" ht="11.25" customHeight="1">
      <c r="A625" s="3559"/>
      <c r="B625" s="3094"/>
      <c r="C625" s="3094"/>
      <c r="D625" s="3094"/>
      <c r="E625" s="3094"/>
      <c r="F625" s="3094"/>
      <c r="G625" s="3094"/>
      <c r="H625" s="3094"/>
      <c r="I625" s="3094"/>
      <c r="J625" s="3094"/>
      <c r="K625" s="3560"/>
      <c r="L625" s="3560"/>
      <c r="M625" s="3560"/>
      <c r="N625" s="3094"/>
      <c r="O625" s="3094"/>
      <c r="P625" s="3094"/>
      <c r="Q625" s="3094"/>
      <c r="R625" s="3094"/>
      <c r="S625" s="3094"/>
      <c r="T625" s="3094"/>
      <c r="U625" s="3094"/>
      <c r="V625" s="3094"/>
      <c r="W625" s="3094"/>
      <c r="X625" s="3094"/>
      <c r="Y625" s="3094"/>
      <c r="Z625" s="3094"/>
      <c r="AA625" s="3094"/>
      <c r="AB625" s="3094"/>
      <c r="AC625" s="3094"/>
      <c r="AD625" s="3094"/>
      <c r="AE625" s="3094"/>
      <c r="AF625" s="3094"/>
      <c r="AG625" s="3094"/>
      <c r="AH625" s="3094"/>
      <c r="AI625" s="3094"/>
      <c r="AJ625" s="3094"/>
      <c r="AK625" s="3094"/>
      <c r="AL625" s="3094"/>
      <c r="AM625" s="3094"/>
      <c r="AN625" s="3094"/>
      <c r="AO625" s="3094"/>
      <c r="AP625" s="3094"/>
      <c r="AQ625" s="3094"/>
      <c r="AR625" s="3560"/>
      <c r="AS625" s="3560"/>
      <c r="AT625" s="3560"/>
      <c r="AU625" s="3094"/>
      <c r="AV625" s="3094"/>
      <c r="AW625" s="3094"/>
      <c r="AX625" s="3094"/>
      <c r="AY625" s="3094"/>
      <c r="AZ625" s="3094"/>
      <c r="BA625" s="3094"/>
      <c r="BB625" s="3094"/>
      <c r="BC625" s="3094"/>
      <c r="BD625" s="3094"/>
      <c r="BE625" s="3094"/>
      <c r="BF625" s="3094"/>
      <c r="BG625" s="3094"/>
      <c r="BH625" s="3094"/>
      <c r="BI625" s="3094"/>
      <c r="BJ625" s="3094"/>
      <c r="BK625" s="3094"/>
      <c r="BL625" s="3094"/>
      <c r="BM625" s="3094"/>
      <c r="BN625" s="3094"/>
    </row>
    <row r="626" spans="1:66" ht="11.25" customHeight="1">
      <c r="A626" s="3559"/>
      <c r="B626" s="3094"/>
      <c r="C626" s="3094"/>
      <c r="D626" s="3094"/>
      <c r="E626" s="3094"/>
      <c r="F626" s="3094"/>
      <c r="G626" s="3094"/>
      <c r="H626" s="3094"/>
      <c r="I626" s="3094"/>
      <c r="J626" s="3094"/>
      <c r="K626" s="3560"/>
      <c r="L626" s="3560"/>
      <c r="M626" s="3560"/>
      <c r="N626" s="3094"/>
      <c r="O626" s="3094"/>
      <c r="P626" s="3094"/>
      <c r="Q626" s="3094"/>
      <c r="R626" s="3094"/>
      <c r="S626" s="3094"/>
      <c r="T626" s="3094"/>
      <c r="U626" s="3094"/>
      <c r="V626" s="3094"/>
      <c r="W626" s="3094"/>
      <c r="X626" s="3094"/>
      <c r="Y626" s="3094"/>
      <c r="Z626" s="3094"/>
      <c r="AA626" s="3094"/>
      <c r="AB626" s="3094"/>
      <c r="AC626" s="3094"/>
      <c r="AD626" s="3094"/>
      <c r="AE626" s="3094"/>
      <c r="AF626" s="3094"/>
      <c r="AG626" s="3094"/>
      <c r="AH626" s="3094"/>
      <c r="AI626" s="3094"/>
      <c r="AJ626" s="3094"/>
      <c r="AK626" s="3094"/>
      <c r="AL626" s="3094"/>
      <c r="AM626" s="3094"/>
      <c r="AN626" s="3094"/>
      <c r="AO626" s="3094"/>
      <c r="AP626" s="3094"/>
      <c r="AQ626" s="3094"/>
      <c r="AR626" s="3560"/>
      <c r="AS626" s="3560"/>
      <c r="AT626" s="3560"/>
      <c r="AU626" s="3094"/>
      <c r="AV626" s="3094"/>
      <c r="AW626" s="3094"/>
      <c r="AX626" s="3094"/>
      <c r="AY626" s="3094"/>
      <c r="AZ626" s="3094"/>
      <c r="BA626" s="3094"/>
      <c r="BB626" s="3094"/>
      <c r="BC626" s="3094"/>
      <c r="BD626" s="3094"/>
      <c r="BE626" s="3094"/>
      <c r="BF626" s="3094"/>
      <c r="BG626" s="3094"/>
      <c r="BH626" s="3094"/>
      <c r="BI626" s="3094"/>
      <c r="BJ626" s="3094"/>
      <c r="BK626" s="3094"/>
      <c r="BL626" s="3094"/>
      <c r="BM626" s="3094"/>
      <c r="BN626" s="3094"/>
    </row>
    <row r="627" spans="1:66" ht="11.25" customHeight="1">
      <c r="A627" s="3559"/>
      <c r="B627" s="3094"/>
      <c r="C627" s="3094"/>
      <c r="D627" s="3094"/>
      <c r="E627" s="3094"/>
      <c r="F627" s="3094"/>
      <c r="G627" s="3094"/>
      <c r="H627" s="3094"/>
      <c r="I627" s="3094"/>
      <c r="J627" s="3094"/>
      <c r="K627" s="3560"/>
      <c r="L627" s="3560"/>
      <c r="M627" s="3560"/>
      <c r="N627" s="3094"/>
      <c r="O627" s="3094"/>
      <c r="P627" s="3094"/>
      <c r="Q627" s="3094"/>
      <c r="R627" s="3094"/>
      <c r="S627" s="3094"/>
      <c r="T627" s="3094"/>
      <c r="U627" s="3094"/>
      <c r="V627" s="3094"/>
      <c r="W627" s="3094"/>
      <c r="X627" s="3094"/>
      <c r="Y627" s="3094"/>
      <c r="Z627" s="3094"/>
      <c r="AA627" s="3094"/>
      <c r="AB627" s="3094"/>
      <c r="AC627" s="3094"/>
      <c r="AD627" s="3094"/>
      <c r="AE627" s="3094"/>
      <c r="AF627" s="3094"/>
      <c r="AG627" s="3094"/>
      <c r="AH627" s="3094"/>
      <c r="AI627" s="3094"/>
      <c r="AJ627" s="3094"/>
      <c r="AK627" s="3094"/>
      <c r="AL627" s="3094"/>
      <c r="AM627" s="3094"/>
      <c r="AN627" s="3094"/>
      <c r="AO627" s="3094"/>
      <c r="AP627" s="3094"/>
      <c r="AQ627" s="3094"/>
      <c r="AR627" s="3560"/>
      <c r="AS627" s="3560"/>
      <c r="AT627" s="3560"/>
      <c r="AU627" s="3094"/>
      <c r="AV627" s="3094"/>
      <c r="AW627" s="3094"/>
      <c r="AX627" s="3094"/>
      <c r="AY627" s="3094"/>
      <c r="AZ627" s="3094"/>
      <c r="BA627" s="3094"/>
      <c r="BB627" s="3094"/>
      <c r="BC627" s="3094"/>
      <c r="BD627" s="3094"/>
      <c r="BE627" s="3094"/>
      <c r="BF627" s="3094"/>
      <c r="BG627" s="3094"/>
      <c r="BH627" s="3094"/>
      <c r="BI627" s="3094"/>
      <c r="BJ627" s="3094"/>
      <c r="BK627" s="3094"/>
      <c r="BL627" s="3094"/>
      <c r="BM627" s="3094"/>
      <c r="BN627" s="3094"/>
    </row>
    <row r="628" spans="1:66" ht="11.25" customHeight="1">
      <c r="A628" s="3559"/>
      <c r="B628" s="3094"/>
      <c r="C628" s="3094"/>
      <c r="D628" s="3094"/>
      <c r="E628" s="3094"/>
      <c r="F628" s="3094"/>
      <c r="G628" s="3094"/>
      <c r="H628" s="3094"/>
      <c r="I628" s="3094"/>
      <c r="J628" s="3094"/>
      <c r="K628" s="3560"/>
      <c r="L628" s="3560"/>
      <c r="M628" s="3560"/>
      <c r="N628" s="3094"/>
      <c r="O628" s="3094"/>
      <c r="P628" s="3094"/>
      <c r="Q628" s="3094"/>
      <c r="R628" s="3094"/>
      <c r="S628" s="3094"/>
      <c r="T628" s="3094"/>
      <c r="U628" s="3094"/>
      <c r="V628" s="3094"/>
      <c r="W628" s="3094"/>
      <c r="X628" s="3094"/>
      <c r="Y628" s="3094"/>
      <c r="Z628" s="3094"/>
      <c r="AA628" s="3094"/>
      <c r="AB628" s="3094"/>
      <c r="AC628" s="3094"/>
      <c r="AD628" s="3094"/>
      <c r="AE628" s="3094"/>
      <c r="AF628" s="3094"/>
      <c r="AG628" s="3094"/>
      <c r="AH628" s="3094"/>
      <c r="AI628" s="3094"/>
      <c r="AJ628" s="3094"/>
      <c r="AK628" s="3094"/>
      <c r="AL628" s="3094"/>
      <c r="AM628" s="3094"/>
      <c r="AN628" s="3094"/>
      <c r="AO628" s="3094"/>
      <c r="AP628" s="3094"/>
      <c r="AQ628" s="3094"/>
      <c r="AR628" s="3560"/>
      <c r="AS628" s="3560"/>
      <c r="AT628" s="3560"/>
      <c r="AU628" s="3094"/>
      <c r="AV628" s="3094"/>
      <c r="AW628" s="3094"/>
      <c r="AX628" s="3094"/>
      <c r="AY628" s="3094"/>
      <c r="AZ628" s="3094"/>
      <c r="BA628" s="3094"/>
      <c r="BB628" s="3094"/>
      <c r="BC628" s="3094"/>
      <c r="BD628" s="3094"/>
      <c r="BE628" s="3094"/>
      <c r="BF628" s="3094"/>
      <c r="BG628" s="3094"/>
      <c r="BH628" s="3094"/>
      <c r="BI628" s="3094"/>
      <c r="BJ628" s="3094"/>
      <c r="BK628" s="3094"/>
      <c r="BL628" s="3094"/>
      <c r="BM628" s="3094"/>
      <c r="BN628" s="3094"/>
    </row>
    <row r="629" spans="1:66" ht="11.25" customHeight="1">
      <c r="A629" s="3559"/>
      <c r="B629" s="3094"/>
      <c r="C629" s="3094"/>
      <c r="D629" s="3094"/>
      <c r="E629" s="3094"/>
      <c r="F629" s="3094"/>
      <c r="G629" s="3094"/>
      <c r="H629" s="3094"/>
      <c r="I629" s="3094"/>
      <c r="J629" s="3094"/>
      <c r="K629" s="3560"/>
      <c r="L629" s="3560"/>
      <c r="M629" s="3560"/>
      <c r="N629" s="3094"/>
      <c r="O629" s="3094"/>
      <c r="P629" s="3094"/>
      <c r="Q629" s="3094"/>
      <c r="R629" s="3094"/>
      <c r="S629" s="3094"/>
      <c r="T629" s="3094"/>
      <c r="U629" s="3094"/>
      <c r="V629" s="3094"/>
      <c r="W629" s="3094"/>
      <c r="X629" s="3094"/>
      <c r="Y629" s="3094"/>
      <c r="Z629" s="3094"/>
      <c r="AA629" s="3094"/>
      <c r="AB629" s="3094"/>
      <c r="AC629" s="3094"/>
      <c r="AD629" s="3094"/>
      <c r="AE629" s="3094"/>
      <c r="AF629" s="3094"/>
      <c r="AG629" s="3094"/>
      <c r="AH629" s="3094"/>
      <c r="AI629" s="3094"/>
      <c r="AJ629" s="3094"/>
      <c r="AK629" s="3094"/>
      <c r="AL629" s="3094"/>
      <c r="AM629" s="3094"/>
      <c r="AN629" s="3094"/>
      <c r="AO629" s="3094"/>
      <c r="AP629" s="3094"/>
      <c r="AQ629" s="3094"/>
      <c r="AR629" s="3560"/>
      <c r="AS629" s="3560"/>
      <c r="AT629" s="3560"/>
      <c r="AU629" s="3094"/>
      <c r="AV629" s="3094"/>
      <c r="AW629" s="3094"/>
      <c r="AX629" s="3094"/>
      <c r="AY629" s="3094"/>
      <c r="AZ629" s="3094"/>
      <c r="BA629" s="3094"/>
      <c r="BB629" s="3094"/>
      <c r="BC629" s="3094"/>
      <c r="BD629" s="3094"/>
      <c r="BE629" s="3094"/>
      <c r="BF629" s="3094"/>
      <c r="BG629" s="3094"/>
      <c r="BH629" s="3094"/>
      <c r="BI629" s="3094"/>
      <c r="BJ629" s="3094"/>
      <c r="BK629" s="3094"/>
      <c r="BL629" s="3094"/>
      <c r="BM629" s="3094"/>
      <c r="BN629" s="3094"/>
    </row>
    <row r="630" spans="1:66" ht="11.25" customHeight="1">
      <c r="A630" s="3559"/>
      <c r="B630" s="3094"/>
      <c r="C630" s="3094"/>
      <c r="D630" s="3094"/>
      <c r="E630" s="3094"/>
      <c r="F630" s="3094"/>
      <c r="G630" s="3094"/>
      <c r="H630" s="3094"/>
      <c r="I630" s="3094"/>
      <c r="J630" s="3094"/>
      <c r="K630" s="3560"/>
      <c r="L630" s="3560"/>
      <c r="M630" s="3560"/>
      <c r="N630" s="3094"/>
      <c r="O630" s="3094"/>
      <c r="P630" s="3094"/>
      <c r="Q630" s="3094"/>
      <c r="R630" s="3094"/>
      <c r="S630" s="3094"/>
      <c r="T630" s="3094"/>
      <c r="U630" s="3094"/>
      <c r="V630" s="3094"/>
      <c r="W630" s="3094"/>
      <c r="X630" s="3094"/>
      <c r="Y630" s="3094"/>
      <c r="Z630" s="3094"/>
      <c r="AA630" s="3094"/>
      <c r="AB630" s="3094"/>
      <c r="AC630" s="3094"/>
      <c r="AD630" s="3094"/>
      <c r="AE630" s="3094"/>
      <c r="AF630" s="3094"/>
      <c r="AG630" s="3094"/>
      <c r="AH630" s="3094"/>
      <c r="AI630" s="3094"/>
      <c r="AJ630" s="3094"/>
      <c r="AK630" s="3094"/>
      <c r="AL630" s="3094"/>
      <c r="AM630" s="3094"/>
      <c r="AN630" s="3094"/>
      <c r="AO630" s="3094"/>
      <c r="AP630" s="3094"/>
      <c r="AQ630" s="3094"/>
      <c r="AR630" s="3560"/>
      <c r="AS630" s="3560"/>
      <c r="AT630" s="3560"/>
      <c r="AU630" s="3094"/>
      <c r="AV630" s="3094"/>
      <c r="AW630" s="3094"/>
      <c r="AX630" s="3094"/>
      <c r="AY630" s="3094"/>
      <c r="AZ630" s="3094"/>
      <c r="BA630" s="3094"/>
      <c r="BB630" s="3094"/>
      <c r="BC630" s="3094"/>
      <c r="BD630" s="3094"/>
      <c r="BE630" s="3094"/>
      <c r="BF630" s="3094"/>
      <c r="BG630" s="3094"/>
      <c r="BH630" s="3094"/>
      <c r="BI630" s="3094"/>
      <c r="BJ630" s="3094"/>
      <c r="BK630" s="3094"/>
      <c r="BL630" s="3094"/>
      <c r="BM630" s="3094"/>
      <c r="BN630" s="3094"/>
    </row>
    <row r="631" spans="1:66" ht="11.25" customHeight="1">
      <c r="A631" s="3559"/>
      <c r="B631" s="3094"/>
      <c r="C631" s="3094"/>
      <c r="D631" s="3094"/>
      <c r="E631" s="3094"/>
      <c r="F631" s="3094"/>
      <c r="G631" s="3094"/>
      <c r="H631" s="3094"/>
      <c r="I631" s="3094"/>
      <c r="J631" s="3094"/>
      <c r="K631" s="3560"/>
      <c r="L631" s="3560"/>
      <c r="M631" s="3560"/>
      <c r="N631" s="3094"/>
      <c r="O631" s="3094"/>
      <c r="P631" s="3094"/>
      <c r="Q631" s="3094"/>
      <c r="R631" s="3094"/>
      <c r="S631" s="3094"/>
      <c r="T631" s="3094"/>
      <c r="U631" s="3094"/>
      <c r="V631" s="3094"/>
      <c r="W631" s="3094"/>
      <c r="X631" s="3094"/>
      <c r="Y631" s="3094"/>
      <c r="Z631" s="3094"/>
      <c r="AA631" s="3094"/>
      <c r="AB631" s="3094"/>
      <c r="AC631" s="3094"/>
      <c r="AD631" s="3094"/>
      <c r="AE631" s="3094"/>
      <c r="AF631" s="3094"/>
      <c r="AG631" s="3094"/>
      <c r="AH631" s="3094"/>
      <c r="AI631" s="3094"/>
      <c r="AJ631" s="3094"/>
      <c r="AK631" s="3094"/>
      <c r="AL631" s="3094"/>
      <c r="AM631" s="3094"/>
      <c r="AN631" s="3094"/>
      <c r="AO631" s="3094"/>
      <c r="AP631" s="3094"/>
      <c r="AQ631" s="3094"/>
      <c r="AR631" s="3560"/>
      <c r="AS631" s="3560"/>
      <c r="AT631" s="3560"/>
      <c r="AU631" s="3094"/>
      <c r="AV631" s="3094"/>
      <c r="AW631" s="3094"/>
      <c r="AX631" s="3094"/>
      <c r="AY631" s="3094"/>
      <c r="AZ631" s="3094"/>
      <c r="BA631" s="3094"/>
      <c r="BB631" s="3094"/>
      <c r="BC631" s="3094"/>
      <c r="BD631" s="3094"/>
      <c r="BE631" s="3094"/>
      <c r="BF631" s="3094"/>
      <c r="BG631" s="3094"/>
      <c r="BH631" s="3094"/>
      <c r="BI631" s="3094"/>
      <c r="BJ631" s="3094"/>
      <c r="BK631" s="3094"/>
      <c r="BL631" s="3094"/>
      <c r="BM631" s="3094"/>
      <c r="BN631" s="3094"/>
    </row>
    <row r="632" spans="1:66" ht="11.25" customHeight="1">
      <c r="A632" s="3559"/>
      <c r="B632" s="3094"/>
      <c r="C632" s="3094"/>
      <c r="D632" s="3094"/>
      <c r="E632" s="3094"/>
      <c r="F632" s="3094"/>
      <c r="G632" s="3094"/>
      <c r="H632" s="3094"/>
      <c r="I632" s="3094"/>
      <c r="J632" s="3094"/>
      <c r="K632" s="3560"/>
      <c r="L632" s="3560"/>
      <c r="M632" s="3560"/>
      <c r="N632" s="3094"/>
      <c r="O632" s="3094"/>
      <c r="P632" s="3094"/>
      <c r="Q632" s="3094"/>
      <c r="R632" s="3094"/>
      <c r="S632" s="3094"/>
      <c r="T632" s="3094"/>
      <c r="U632" s="3094"/>
      <c r="V632" s="3094"/>
      <c r="W632" s="3094"/>
      <c r="X632" s="3094"/>
      <c r="Y632" s="3094"/>
      <c r="Z632" s="3094"/>
      <c r="AA632" s="3094"/>
      <c r="AB632" s="3094"/>
      <c r="AC632" s="3094"/>
      <c r="AD632" s="3094"/>
      <c r="AE632" s="3094"/>
      <c r="AF632" s="3094"/>
      <c r="AG632" s="3094"/>
      <c r="AH632" s="3094"/>
      <c r="AI632" s="3094"/>
      <c r="AJ632" s="3094"/>
      <c r="AK632" s="3094"/>
      <c r="AL632" s="3094"/>
      <c r="AM632" s="3094"/>
      <c r="AN632" s="3094"/>
      <c r="AO632" s="3094"/>
      <c r="AP632" s="3094"/>
      <c r="AQ632" s="3094"/>
      <c r="AR632" s="3560"/>
      <c r="AS632" s="3560"/>
      <c r="AT632" s="3560"/>
      <c r="AU632" s="3094"/>
      <c r="AV632" s="3094"/>
      <c r="AW632" s="3094"/>
      <c r="AX632" s="3094"/>
      <c r="AY632" s="3094"/>
      <c r="AZ632" s="3094"/>
      <c r="BA632" s="3094"/>
      <c r="BB632" s="3094"/>
      <c r="BC632" s="3094"/>
      <c r="BD632" s="3094"/>
      <c r="BE632" s="3094"/>
      <c r="BF632" s="3094"/>
      <c r="BG632" s="3094"/>
      <c r="BH632" s="3094"/>
      <c r="BI632" s="3094"/>
      <c r="BJ632" s="3094"/>
      <c r="BK632" s="3094"/>
      <c r="BL632" s="3094"/>
      <c r="BM632" s="3094"/>
      <c r="BN632" s="3094"/>
    </row>
    <row r="633" spans="1:66" ht="11.25" customHeight="1">
      <c r="A633" s="3559"/>
      <c r="B633" s="3094"/>
      <c r="C633" s="3094"/>
      <c r="D633" s="3094"/>
      <c r="E633" s="3094"/>
      <c r="F633" s="3094"/>
      <c r="G633" s="3094"/>
      <c r="H633" s="3094"/>
      <c r="I633" s="3094"/>
      <c r="J633" s="3094"/>
      <c r="K633" s="3560"/>
      <c r="L633" s="3560"/>
      <c r="M633" s="3560"/>
      <c r="N633" s="3094"/>
      <c r="O633" s="3094"/>
      <c r="P633" s="3094"/>
      <c r="Q633" s="3094"/>
      <c r="R633" s="3094"/>
      <c r="S633" s="3094"/>
      <c r="T633" s="3094"/>
      <c r="U633" s="3094"/>
      <c r="V633" s="3094"/>
      <c r="W633" s="3094"/>
      <c r="X633" s="3094"/>
      <c r="Y633" s="3094"/>
      <c r="Z633" s="3094"/>
      <c r="AA633" s="3094"/>
      <c r="AB633" s="3094"/>
      <c r="AC633" s="3094"/>
      <c r="AD633" s="3094"/>
      <c r="AE633" s="3094"/>
      <c r="AF633" s="3094"/>
      <c r="AG633" s="3094"/>
      <c r="AH633" s="3094"/>
      <c r="AI633" s="3094"/>
      <c r="AJ633" s="3094"/>
      <c r="AK633" s="3094"/>
      <c r="AL633" s="3094"/>
      <c r="AM633" s="3094"/>
      <c r="AN633" s="3094"/>
      <c r="AO633" s="3094"/>
      <c r="AP633" s="3094"/>
      <c r="AQ633" s="3094"/>
      <c r="AR633" s="3560"/>
      <c r="AS633" s="3560"/>
      <c r="AT633" s="3560"/>
      <c r="AU633" s="3094"/>
      <c r="AV633" s="3094"/>
      <c r="AW633" s="3094"/>
      <c r="AX633" s="3094"/>
      <c r="AY633" s="3094"/>
      <c r="AZ633" s="3094"/>
      <c r="BA633" s="3094"/>
      <c r="BB633" s="3094"/>
      <c r="BC633" s="3094"/>
      <c r="BD633" s="3094"/>
      <c r="BE633" s="3094"/>
      <c r="BF633" s="3094"/>
      <c r="BG633" s="3094"/>
      <c r="BH633" s="3094"/>
      <c r="BI633" s="3094"/>
      <c r="BJ633" s="3094"/>
      <c r="BK633" s="3094"/>
      <c r="BL633" s="3094"/>
      <c r="BM633" s="3094"/>
      <c r="BN633" s="3094"/>
    </row>
    <row r="634" spans="1:66" ht="11.25" customHeight="1">
      <c r="A634" s="3559"/>
      <c r="B634" s="3094"/>
      <c r="C634" s="3094"/>
      <c r="D634" s="3094"/>
      <c r="E634" s="3094"/>
      <c r="F634" s="3094"/>
      <c r="G634" s="3094"/>
      <c r="H634" s="3094"/>
      <c r="I634" s="3094"/>
      <c r="J634" s="3094"/>
      <c r="K634" s="3560"/>
      <c r="L634" s="3560"/>
      <c r="M634" s="3560"/>
      <c r="N634" s="3094"/>
      <c r="O634" s="3094"/>
      <c r="P634" s="3094"/>
      <c r="Q634" s="3094"/>
      <c r="R634" s="3094"/>
      <c r="S634" s="3094"/>
      <c r="T634" s="3094"/>
      <c r="U634" s="3094"/>
      <c r="V634" s="3094"/>
      <c r="W634" s="3094"/>
      <c r="X634" s="3094"/>
      <c r="Y634" s="3094"/>
      <c r="Z634" s="3094"/>
      <c r="AA634" s="3094"/>
      <c r="AB634" s="3094"/>
      <c r="AC634" s="3094"/>
      <c r="AD634" s="3094"/>
      <c r="AE634" s="3094"/>
      <c r="AF634" s="3094"/>
      <c r="AG634" s="3094"/>
      <c r="AH634" s="3094"/>
      <c r="AI634" s="3094"/>
      <c r="AJ634" s="3094"/>
      <c r="AK634" s="3094"/>
      <c r="AL634" s="3094"/>
      <c r="AM634" s="3094"/>
      <c r="AN634" s="3094"/>
      <c r="AO634" s="3094"/>
      <c r="AP634" s="3094"/>
      <c r="AQ634" s="3094"/>
      <c r="AR634" s="3560"/>
      <c r="AS634" s="3560"/>
      <c r="AT634" s="3560"/>
      <c r="AU634" s="3094"/>
      <c r="AV634" s="3094"/>
      <c r="AW634" s="3094"/>
      <c r="AX634" s="3094"/>
      <c r="AY634" s="3094"/>
      <c r="AZ634" s="3094"/>
      <c r="BA634" s="3094"/>
      <c r="BB634" s="3094"/>
      <c r="BC634" s="3094"/>
      <c r="BD634" s="3094"/>
      <c r="BE634" s="3094"/>
      <c r="BF634" s="3094"/>
      <c r="BG634" s="3094"/>
      <c r="BH634" s="3094"/>
      <c r="BI634" s="3094"/>
      <c r="BJ634" s="3094"/>
      <c r="BK634" s="3094"/>
      <c r="BL634" s="3094"/>
      <c r="BM634" s="3094"/>
      <c r="BN634" s="3094"/>
    </row>
    <row r="635" spans="1:66" ht="11.25" customHeight="1">
      <c r="A635" s="3559"/>
      <c r="B635" s="3094"/>
      <c r="C635" s="3094"/>
      <c r="D635" s="3094"/>
      <c r="E635" s="3094"/>
      <c r="F635" s="3094"/>
      <c r="G635" s="3094"/>
      <c r="H635" s="3094"/>
      <c r="I635" s="3094"/>
      <c r="J635" s="3094"/>
      <c r="K635" s="3560"/>
      <c r="L635" s="3560"/>
      <c r="M635" s="3560"/>
      <c r="N635" s="3094"/>
      <c r="O635" s="3094"/>
      <c r="P635" s="3094"/>
      <c r="Q635" s="3094"/>
      <c r="R635" s="3094"/>
      <c r="S635" s="3094"/>
      <c r="T635" s="3094"/>
      <c r="U635" s="3094"/>
      <c r="V635" s="3094"/>
      <c r="W635" s="3094"/>
      <c r="X635" s="3094"/>
      <c r="Y635" s="3094"/>
      <c r="Z635" s="3094"/>
      <c r="AA635" s="3094"/>
      <c r="AB635" s="3094"/>
      <c r="AC635" s="3094"/>
      <c r="AD635" s="3094"/>
      <c r="AE635" s="3094"/>
      <c r="AF635" s="3094"/>
      <c r="AG635" s="3094"/>
      <c r="AH635" s="3094"/>
      <c r="AI635" s="3094"/>
      <c r="AJ635" s="3094"/>
      <c r="AK635" s="3094"/>
      <c r="AL635" s="3094"/>
      <c r="AM635" s="3094"/>
      <c r="AN635" s="3094"/>
      <c r="AO635" s="3094"/>
      <c r="AP635" s="3094"/>
      <c r="AQ635" s="3094"/>
      <c r="AR635" s="3560"/>
      <c r="AS635" s="3560"/>
      <c r="AT635" s="3560"/>
      <c r="AU635" s="3094"/>
      <c r="AV635" s="3094"/>
      <c r="AW635" s="3094"/>
      <c r="AX635" s="3094"/>
      <c r="AY635" s="3094"/>
      <c r="AZ635" s="3094"/>
      <c r="BA635" s="3094"/>
      <c r="BB635" s="3094"/>
      <c r="BC635" s="3094"/>
      <c r="BD635" s="3094"/>
      <c r="BE635" s="3094"/>
      <c r="BF635" s="3094"/>
      <c r="BG635" s="3094"/>
      <c r="BH635" s="3094"/>
      <c r="BI635" s="3094"/>
      <c r="BJ635" s="3094"/>
      <c r="BK635" s="3094"/>
      <c r="BL635" s="3094"/>
      <c r="BM635" s="3094"/>
      <c r="BN635" s="3094"/>
    </row>
    <row r="636" spans="1:66" ht="11.25" customHeight="1">
      <c r="A636" s="3559"/>
      <c r="B636" s="3094"/>
      <c r="C636" s="3094"/>
      <c r="D636" s="3094"/>
      <c r="E636" s="3094"/>
      <c r="F636" s="3094"/>
      <c r="G636" s="3094"/>
      <c r="H636" s="3094"/>
      <c r="I636" s="3094"/>
      <c r="J636" s="3094"/>
      <c r="K636" s="3560"/>
      <c r="L636" s="3560"/>
      <c r="M636" s="3560"/>
      <c r="N636" s="3094"/>
      <c r="O636" s="3094"/>
      <c r="P636" s="3094"/>
      <c r="Q636" s="3094"/>
      <c r="R636" s="3094"/>
      <c r="S636" s="3094"/>
      <c r="T636" s="3094"/>
      <c r="U636" s="3094"/>
      <c r="V636" s="3094"/>
      <c r="W636" s="3094"/>
      <c r="X636" s="3094"/>
      <c r="Y636" s="3094"/>
      <c r="Z636" s="3094"/>
      <c r="AA636" s="3094"/>
      <c r="AB636" s="3094"/>
      <c r="AC636" s="3094"/>
      <c r="AD636" s="3094"/>
      <c r="AE636" s="3094"/>
      <c r="AF636" s="3094"/>
      <c r="AG636" s="3094"/>
      <c r="AH636" s="3094"/>
      <c r="AI636" s="3094"/>
      <c r="AJ636" s="3094"/>
      <c r="AK636" s="3094"/>
      <c r="AL636" s="3094"/>
      <c r="AM636" s="3094"/>
      <c r="AN636" s="3094"/>
      <c r="AO636" s="3094"/>
      <c r="AP636" s="3094"/>
      <c r="AQ636" s="3094"/>
      <c r="AR636" s="3560"/>
      <c r="AS636" s="3560"/>
      <c r="AT636" s="3560"/>
      <c r="AU636" s="3094"/>
      <c r="AV636" s="3094"/>
      <c r="AW636" s="3094"/>
      <c r="AX636" s="3094"/>
      <c r="AY636" s="3094"/>
      <c r="AZ636" s="3094"/>
      <c r="BA636" s="3094"/>
      <c r="BB636" s="3094"/>
      <c r="BC636" s="3094"/>
      <c r="BD636" s="3094"/>
      <c r="BE636" s="3094"/>
      <c r="BF636" s="3094"/>
      <c r="BG636" s="3094"/>
      <c r="BH636" s="3094"/>
      <c r="BI636" s="3094"/>
      <c r="BJ636" s="3094"/>
      <c r="BK636" s="3094"/>
      <c r="BL636" s="3094"/>
      <c r="BM636" s="3094"/>
      <c r="BN636" s="3094"/>
    </row>
    <row r="637" spans="1:66" ht="11.25" customHeight="1">
      <c r="A637" s="3559"/>
      <c r="B637" s="3094"/>
      <c r="C637" s="3094"/>
      <c r="D637" s="3094"/>
      <c r="E637" s="3094"/>
      <c r="F637" s="3094"/>
      <c r="G637" s="3094"/>
      <c r="H637" s="3094"/>
      <c r="I637" s="3094"/>
      <c r="J637" s="3094"/>
      <c r="K637" s="3560"/>
      <c r="L637" s="3560"/>
      <c r="M637" s="3560"/>
      <c r="N637" s="3094"/>
      <c r="O637" s="3094"/>
      <c r="P637" s="3094"/>
      <c r="Q637" s="3094"/>
      <c r="R637" s="3094"/>
      <c r="S637" s="3094"/>
      <c r="T637" s="3094"/>
      <c r="U637" s="3094"/>
      <c r="V637" s="3094"/>
      <c r="W637" s="3094"/>
      <c r="X637" s="3094"/>
      <c r="Y637" s="3094"/>
      <c r="Z637" s="3094"/>
      <c r="AA637" s="3094"/>
      <c r="AB637" s="3094"/>
      <c r="AC637" s="3094"/>
      <c r="AD637" s="3094"/>
      <c r="AE637" s="3094"/>
      <c r="AF637" s="3094"/>
      <c r="AG637" s="3094"/>
      <c r="AH637" s="3094"/>
      <c r="AI637" s="3094"/>
      <c r="AJ637" s="3094"/>
      <c r="AK637" s="3094"/>
      <c r="AL637" s="3094"/>
      <c r="AM637" s="3094"/>
      <c r="AN637" s="3094"/>
      <c r="AO637" s="3094"/>
      <c r="AP637" s="3094"/>
      <c r="AQ637" s="3094"/>
      <c r="AR637" s="3560"/>
      <c r="AS637" s="3560"/>
      <c r="AT637" s="3560"/>
      <c r="AU637" s="3094"/>
      <c r="AV637" s="3094"/>
      <c r="AW637" s="3094"/>
      <c r="AX637" s="3094"/>
      <c r="AY637" s="3094"/>
      <c r="AZ637" s="3094"/>
      <c r="BA637" s="3094"/>
      <c r="BB637" s="3094"/>
      <c r="BC637" s="3094"/>
      <c r="BD637" s="3094"/>
      <c r="BE637" s="3094"/>
      <c r="BF637" s="3094"/>
      <c r="BG637" s="3094"/>
      <c r="BH637" s="3094"/>
      <c r="BI637" s="3094"/>
      <c r="BJ637" s="3094"/>
      <c r="BK637" s="3094"/>
      <c r="BL637" s="3094"/>
      <c r="BM637" s="3094"/>
      <c r="BN637" s="3094"/>
    </row>
    <row r="638" spans="1:66" ht="11.25" customHeight="1">
      <c r="A638" s="3559"/>
      <c r="B638" s="3094"/>
      <c r="C638" s="3094"/>
      <c r="D638" s="3094"/>
      <c r="E638" s="3094"/>
      <c r="F638" s="3094"/>
      <c r="G638" s="3094"/>
      <c r="H638" s="3094"/>
      <c r="I638" s="3094"/>
      <c r="J638" s="3094"/>
      <c r="K638" s="3560"/>
      <c r="L638" s="3560"/>
      <c r="M638" s="3560"/>
      <c r="N638" s="3094"/>
      <c r="O638" s="3094"/>
      <c r="P638" s="3094"/>
      <c r="Q638" s="3094"/>
      <c r="R638" s="3094"/>
      <c r="S638" s="3094"/>
      <c r="T638" s="3094"/>
      <c r="U638" s="3094"/>
      <c r="V638" s="3094"/>
      <c r="W638" s="3094"/>
      <c r="X638" s="3094"/>
      <c r="Y638" s="3094"/>
      <c r="Z638" s="3094"/>
      <c r="AA638" s="3094"/>
      <c r="AB638" s="3094"/>
      <c r="AC638" s="3094"/>
      <c r="AD638" s="3094"/>
      <c r="AE638" s="3094"/>
      <c r="AF638" s="3094"/>
      <c r="AG638" s="3094"/>
      <c r="AH638" s="3094"/>
      <c r="AI638" s="3094"/>
      <c r="AJ638" s="3094"/>
      <c r="AK638" s="3094"/>
      <c r="AL638" s="3094"/>
      <c r="AM638" s="3094"/>
      <c r="AN638" s="3094"/>
      <c r="AO638" s="3094"/>
      <c r="AP638" s="3094"/>
      <c r="AQ638" s="3094"/>
      <c r="AR638" s="3560"/>
      <c r="AS638" s="3560"/>
      <c r="AT638" s="3560"/>
      <c r="AU638" s="3094"/>
      <c r="AV638" s="3094"/>
      <c r="AW638" s="3094"/>
      <c r="AX638" s="3094"/>
      <c r="AY638" s="3094"/>
      <c r="AZ638" s="3094"/>
      <c r="BA638" s="3094"/>
      <c r="BB638" s="3094"/>
      <c r="BC638" s="3094"/>
      <c r="BD638" s="3094"/>
      <c r="BE638" s="3094"/>
      <c r="BF638" s="3094"/>
      <c r="BG638" s="3094"/>
      <c r="BH638" s="3094"/>
      <c r="BI638" s="3094"/>
      <c r="BJ638" s="3094"/>
      <c r="BK638" s="3094"/>
      <c r="BL638" s="3094"/>
      <c r="BM638" s="3094"/>
      <c r="BN638" s="3094"/>
    </row>
    <row r="639" spans="1:66" ht="11.25" customHeight="1">
      <c r="A639" s="3559"/>
      <c r="B639" s="3094"/>
      <c r="C639" s="3094"/>
      <c r="D639" s="3094"/>
      <c r="E639" s="3094"/>
      <c r="F639" s="3094"/>
      <c r="G639" s="3094"/>
      <c r="H639" s="3094"/>
      <c r="I639" s="3094"/>
      <c r="J639" s="3094"/>
      <c r="K639" s="3560"/>
      <c r="L639" s="3560"/>
      <c r="M639" s="3560"/>
      <c r="N639" s="3094"/>
      <c r="O639" s="3094"/>
      <c r="P639" s="3094"/>
      <c r="Q639" s="3094"/>
      <c r="R639" s="3094"/>
      <c r="S639" s="3094"/>
      <c r="T639" s="3094"/>
      <c r="U639" s="3094"/>
      <c r="V639" s="3094"/>
      <c r="W639" s="3094"/>
      <c r="X639" s="3094"/>
      <c r="Y639" s="3094"/>
      <c r="Z639" s="3094"/>
      <c r="AA639" s="3094"/>
      <c r="AB639" s="3094"/>
      <c r="AC639" s="3094"/>
      <c r="AD639" s="3094"/>
      <c r="AE639" s="3094"/>
      <c r="AF639" s="3094"/>
      <c r="AG639" s="3094"/>
      <c r="AH639" s="3094"/>
      <c r="AI639" s="3094"/>
      <c r="AJ639" s="3094"/>
      <c r="AK639" s="3094"/>
      <c r="AL639" s="3094"/>
      <c r="AM639" s="3094"/>
      <c r="AN639" s="3094"/>
      <c r="AO639" s="3094"/>
      <c r="AP639" s="3094"/>
      <c r="AQ639" s="3094"/>
      <c r="AR639" s="3560"/>
      <c r="AS639" s="3560"/>
      <c r="AT639" s="3560"/>
      <c r="AU639" s="3094"/>
      <c r="AV639" s="3094"/>
      <c r="AW639" s="3094"/>
      <c r="AX639" s="3094"/>
      <c r="AY639" s="3094"/>
      <c r="AZ639" s="3094"/>
      <c r="BA639" s="3094"/>
      <c r="BB639" s="3094"/>
      <c r="BC639" s="3094"/>
      <c r="BD639" s="3094"/>
      <c r="BE639" s="3094"/>
      <c r="BF639" s="3094"/>
      <c r="BG639" s="3094"/>
      <c r="BH639" s="3094"/>
      <c r="BI639" s="3094"/>
      <c r="BJ639" s="3094"/>
      <c r="BK639" s="3094"/>
      <c r="BL639" s="3094"/>
      <c r="BM639" s="3094"/>
      <c r="BN639" s="3094"/>
    </row>
    <row r="640" spans="1:66" ht="11.25" customHeight="1">
      <c r="A640" s="3559"/>
      <c r="B640" s="3094"/>
      <c r="C640" s="3094"/>
      <c r="D640" s="3094"/>
      <c r="E640" s="3094"/>
      <c r="F640" s="3094"/>
      <c r="G640" s="3094"/>
      <c r="H640" s="3094"/>
      <c r="I640" s="3094"/>
      <c r="J640" s="3094"/>
      <c r="K640" s="3560"/>
      <c r="L640" s="3560"/>
      <c r="M640" s="3560"/>
      <c r="N640" s="3094"/>
      <c r="O640" s="3094"/>
      <c r="P640" s="3094"/>
      <c r="Q640" s="3094"/>
      <c r="R640" s="3094"/>
      <c r="S640" s="3094"/>
      <c r="T640" s="3094"/>
      <c r="U640" s="3094"/>
      <c r="V640" s="3094"/>
      <c r="W640" s="3094"/>
      <c r="X640" s="3094"/>
      <c r="Y640" s="3094"/>
      <c r="Z640" s="3094"/>
      <c r="AA640" s="3094"/>
      <c r="AB640" s="3094"/>
      <c r="AC640" s="3094"/>
      <c r="AD640" s="3094"/>
      <c r="AE640" s="3094"/>
      <c r="AF640" s="3094"/>
      <c r="AG640" s="3094"/>
      <c r="AH640" s="3094"/>
      <c r="AI640" s="3094"/>
      <c r="AJ640" s="3094"/>
      <c r="AK640" s="3094"/>
      <c r="AL640" s="3094"/>
      <c r="AM640" s="3094"/>
      <c r="AN640" s="3094"/>
      <c r="AO640" s="3094"/>
      <c r="AP640" s="3094"/>
      <c r="AQ640" s="3094"/>
      <c r="AR640" s="3560"/>
      <c r="AS640" s="3560"/>
      <c r="AT640" s="3560"/>
      <c r="AU640" s="3094"/>
      <c r="AV640" s="3094"/>
      <c r="AW640" s="3094"/>
      <c r="AX640" s="3094"/>
      <c r="AY640" s="3094"/>
      <c r="AZ640" s="3094"/>
      <c r="BA640" s="3094"/>
      <c r="BB640" s="3094"/>
      <c r="BC640" s="3094"/>
      <c r="BD640" s="3094"/>
      <c r="BE640" s="3094"/>
      <c r="BF640" s="3094"/>
      <c r="BG640" s="3094"/>
      <c r="BH640" s="3094"/>
      <c r="BI640" s="3094"/>
      <c r="BJ640" s="3094"/>
      <c r="BK640" s="3094"/>
      <c r="BL640" s="3094"/>
      <c r="BM640" s="3094"/>
      <c r="BN640" s="3094"/>
    </row>
    <row r="641" spans="1:66" ht="11.25" customHeight="1">
      <c r="A641" s="3559"/>
      <c r="B641" s="3094"/>
      <c r="C641" s="3094"/>
      <c r="D641" s="3094"/>
      <c r="E641" s="3094"/>
      <c r="F641" s="3094"/>
      <c r="G641" s="3094"/>
      <c r="H641" s="3094"/>
      <c r="I641" s="3094"/>
      <c r="J641" s="3094"/>
      <c r="K641" s="3560"/>
      <c r="L641" s="3560"/>
      <c r="M641" s="3560"/>
      <c r="N641" s="3094"/>
      <c r="O641" s="3094"/>
      <c r="P641" s="3094"/>
      <c r="Q641" s="3094"/>
      <c r="R641" s="3094"/>
      <c r="S641" s="3094"/>
      <c r="T641" s="3094"/>
      <c r="U641" s="3094"/>
      <c r="V641" s="3094"/>
      <c r="W641" s="3094"/>
      <c r="X641" s="3094"/>
      <c r="Y641" s="3094"/>
      <c r="Z641" s="3094"/>
      <c r="AA641" s="3094"/>
      <c r="AB641" s="3094"/>
      <c r="AC641" s="3094"/>
      <c r="AD641" s="3094"/>
      <c r="AE641" s="3094"/>
      <c r="AF641" s="3094"/>
      <c r="AG641" s="3094"/>
      <c r="AH641" s="3094"/>
      <c r="AI641" s="3094"/>
      <c r="AJ641" s="3094"/>
      <c r="AK641" s="3094"/>
      <c r="AL641" s="3094"/>
      <c r="AM641" s="3094"/>
      <c r="AN641" s="3094"/>
      <c r="AO641" s="3094"/>
      <c r="AP641" s="3094"/>
      <c r="AQ641" s="3094"/>
      <c r="AR641" s="3560"/>
      <c r="AS641" s="3560"/>
      <c r="AT641" s="3560"/>
      <c r="AU641" s="3094"/>
      <c r="AV641" s="3094"/>
      <c r="AW641" s="3094"/>
      <c r="AX641" s="3094"/>
      <c r="AY641" s="3094"/>
      <c r="AZ641" s="3094"/>
      <c r="BA641" s="3094"/>
      <c r="BB641" s="3094"/>
      <c r="BC641" s="3094"/>
      <c r="BD641" s="3094"/>
      <c r="BE641" s="3094"/>
      <c r="BF641" s="3094"/>
      <c r="BG641" s="3094"/>
      <c r="BH641" s="3094"/>
      <c r="BI641" s="3094"/>
      <c r="BJ641" s="3094"/>
      <c r="BK641" s="3094"/>
      <c r="BL641" s="3094"/>
      <c r="BM641" s="3094"/>
      <c r="BN641" s="3094"/>
    </row>
    <row r="642" spans="1:66" ht="11.25" customHeight="1">
      <c r="A642" s="3559"/>
      <c r="B642" s="3094"/>
      <c r="C642" s="3094"/>
      <c r="D642" s="3094"/>
      <c r="E642" s="3094"/>
      <c r="F642" s="3094"/>
      <c r="G642" s="3094"/>
      <c r="H642" s="3094"/>
      <c r="I642" s="3094"/>
      <c r="J642" s="3094"/>
      <c r="K642" s="3560"/>
      <c r="L642" s="3560"/>
      <c r="M642" s="3560"/>
      <c r="N642" s="3094"/>
      <c r="O642" s="3094"/>
      <c r="P642" s="3094"/>
      <c r="Q642" s="3094"/>
      <c r="R642" s="3094"/>
      <c r="S642" s="3094"/>
      <c r="T642" s="3094"/>
      <c r="U642" s="3094"/>
      <c r="V642" s="3094"/>
      <c r="W642" s="3094"/>
      <c r="X642" s="3094"/>
      <c r="Y642" s="3094"/>
      <c r="Z642" s="3094"/>
      <c r="AA642" s="3094"/>
      <c r="AB642" s="3094"/>
      <c r="AC642" s="3094"/>
      <c r="AD642" s="3094"/>
      <c r="AE642" s="3094"/>
      <c r="AF642" s="3094"/>
      <c r="AG642" s="3094"/>
      <c r="AH642" s="3094"/>
      <c r="AI642" s="3094"/>
      <c r="AJ642" s="3094"/>
      <c r="AK642" s="3094"/>
      <c r="AL642" s="3094"/>
      <c r="AM642" s="3094"/>
      <c r="AN642" s="3094"/>
      <c r="AO642" s="3094"/>
      <c r="AP642" s="3094"/>
      <c r="AQ642" s="3094"/>
      <c r="AR642" s="3560"/>
      <c r="AS642" s="3560"/>
      <c r="AT642" s="3560"/>
      <c r="AU642" s="3094"/>
      <c r="AV642" s="3094"/>
      <c r="AW642" s="3094"/>
      <c r="AX642" s="3094"/>
      <c r="AY642" s="3094"/>
      <c r="AZ642" s="3094"/>
      <c r="BA642" s="3094"/>
      <c r="BB642" s="3094"/>
      <c r="BC642" s="3094"/>
      <c r="BD642" s="3094"/>
      <c r="BE642" s="3094"/>
      <c r="BF642" s="3094"/>
      <c r="BG642" s="3094"/>
      <c r="BH642" s="3094"/>
      <c r="BI642" s="3094"/>
      <c r="BJ642" s="3094"/>
      <c r="BK642" s="3094"/>
      <c r="BL642" s="3094"/>
      <c r="BM642" s="3094"/>
      <c r="BN642" s="3094"/>
    </row>
    <row r="643" spans="1:66" ht="11.25" customHeight="1">
      <c r="A643" s="3559"/>
      <c r="B643" s="3094"/>
      <c r="C643" s="3094"/>
      <c r="D643" s="3094"/>
      <c r="E643" s="3094"/>
      <c r="F643" s="3094"/>
      <c r="G643" s="3094"/>
      <c r="H643" s="3094"/>
      <c r="I643" s="3094"/>
      <c r="J643" s="3094"/>
      <c r="K643" s="3560"/>
      <c r="L643" s="3560"/>
      <c r="M643" s="3560"/>
      <c r="N643" s="3094"/>
      <c r="O643" s="3094"/>
      <c r="P643" s="3094"/>
      <c r="Q643" s="3094"/>
      <c r="R643" s="3094"/>
      <c r="S643" s="3094"/>
      <c r="T643" s="3094"/>
      <c r="U643" s="3094"/>
      <c r="V643" s="3094"/>
      <c r="W643" s="3094"/>
      <c r="X643" s="3094"/>
      <c r="Y643" s="3094"/>
      <c r="Z643" s="3094"/>
      <c r="AA643" s="3094"/>
      <c r="AB643" s="3094"/>
      <c r="AC643" s="3094"/>
      <c r="AD643" s="3094"/>
      <c r="AE643" s="3094"/>
      <c r="AF643" s="3094"/>
      <c r="AG643" s="3094"/>
      <c r="AH643" s="3094"/>
      <c r="AI643" s="3094"/>
      <c r="AJ643" s="3094"/>
      <c r="AK643" s="3094"/>
      <c r="AL643" s="3094"/>
      <c r="AM643" s="3094"/>
      <c r="AN643" s="3094"/>
      <c r="AO643" s="3094"/>
      <c r="AP643" s="3094"/>
      <c r="AQ643" s="3094"/>
      <c r="AR643" s="3560"/>
      <c r="AS643" s="3560"/>
      <c r="AT643" s="3560"/>
      <c r="AU643" s="3094"/>
      <c r="AV643" s="3094"/>
      <c r="AW643" s="3094"/>
      <c r="AX643" s="3094"/>
      <c r="AY643" s="3094"/>
      <c r="AZ643" s="3094"/>
      <c r="BA643" s="3094"/>
      <c r="BB643" s="3094"/>
      <c r="BC643" s="3094"/>
      <c r="BD643" s="3094"/>
      <c r="BE643" s="3094"/>
      <c r="BF643" s="3094"/>
      <c r="BG643" s="3094"/>
      <c r="BH643" s="3094"/>
      <c r="BI643" s="3094"/>
      <c r="BJ643" s="3094"/>
      <c r="BK643" s="3094"/>
      <c r="BL643" s="3094"/>
      <c r="BM643" s="3094"/>
      <c r="BN643" s="3094"/>
    </row>
    <row r="644" spans="1:66" ht="11.25" customHeight="1">
      <c r="A644" s="3559"/>
      <c r="B644" s="3094"/>
      <c r="C644" s="3094"/>
      <c r="D644" s="3094"/>
      <c r="E644" s="3094"/>
      <c r="F644" s="3094"/>
      <c r="G644" s="3094"/>
      <c r="H644" s="3094"/>
      <c r="I644" s="3094"/>
      <c r="J644" s="3094"/>
      <c r="K644" s="3560"/>
      <c r="L644" s="3560"/>
      <c r="M644" s="3560"/>
      <c r="N644" s="3094"/>
      <c r="O644" s="3094"/>
      <c r="P644" s="3094"/>
      <c r="Q644" s="3094"/>
      <c r="R644" s="3094"/>
      <c r="S644" s="3094"/>
      <c r="T644" s="3094"/>
      <c r="U644" s="3094"/>
      <c r="V644" s="3094"/>
      <c r="W644" s="3094"/>
      <c r="X644" s="3094"/>
      <c r="Y644" s="3094"/>
      <c r="Z644" s="3094"/>
      <c r="AA644" s="3094"/>
      <c r="AB644" s="3094"/>
      <c r="AC644" s="3094"/>
      <c r="AD644" s="3094"/>
      <c r="AE644" s="3094"/>
      <c r="AF644" s="3094"/>
      <c r="AG644" s="3094"/>
      <c r="AH644" s="3094"/>
      <c r="AI644" s="3094"/>
      <c r="AJ644" s="3094"/>
      <c r="AK644" s="3094"/>
      <c r="AL644" s="3094"/>
      <c r="AM644" s="3094"/>
      <c r="AN644" s="3094"/>
      <c r="AO644" s="3094"/>
      <c r="AP644" s="3094"/>
      <c r="AQ644" s="3094"/>
      <c r="AR644" s="3560"/>
      <c r="AS644" s="3560"/>
      <c r="AT644" s="3560"/>
      <c r="AU644" s="3094"/>
      <c r="AV644" s="3094"/>
      <c r="AW644" s="3094"/>
      <c r="AX644" s="3094"/>
      <c r="AY644" s="3094"/>
      <c r="AZ644" s="3094"/>
      <c r="BA644" s="3094"/>
      <c r="BB644" s="3094"/>
      <c r="BC644" s="3094"/>
      <c r="BD644" s="3094"/>
      <c r="BE644" s="3094"/>
      <c r="BF644" s="3094"/>
      <c r="BG644" s="3094"/>
      <c r="BH644" s="3094"/>
      <c r="BI644" s="3094"/>
      <c r="BJ644" s="3094"/>
      <c r="BK644" s="3094"/>
      <c r="BL644" s="3094"/>
      <c r="BM644" s="3094"/>
      <c r="BN644" s="3094"/>
    </row>
    <row r="645" spans="1:66" ht="11.25" customHeight="1">
      <c r="A645" s="3559"/>
      <c r="B645" s="3094"/>
      <c r="C645" s="3094"/>
      <c r="D645" s="3094"/>
      <c r="E645" s="3094"/>
      <c r="F645" s="3094"/>
      <c r="G645" s="3094"/>
      <c r="H645" s="3094"/>
      <c r="I645" s="3094"/>
      <c r="J645" s="3094"/>
      <c r="K645" s="3560"/>
      <c r="L645" s="3560"/>
      <c r="M645" s="3560"/>
      <c r="N645" s="3094"/>
      <c r="O645" s="3094"/>
      <c r="P645" s="3094"/>
      <c r="Q645" s="3094"/>
      <c r="R645" s="3094"/>
      <c r="S645" s="3094"/>
      <c r="T645" s="3094"/>
      <c r="U645" s="3094"/>
      <c r="V645" s="3094"/>
      <c r="W645" s="3094"/>
      <c r="X645" s="3094"/>
      <c r="Y645" s="3094"/>
      <c r="Z645" s="3094"/>
      <c r="AA645" s="3094"/>
      <c r="AB645" s="3094"/>
      <c r="AC645" s="3094"/>
      <c r="AD645" s="3094"/>
      <c r="AE645" s="3094"/>
      <c r="AF645" s="3094"/>
      <c r="AG645" s="3094"/>
      <c r="AH645" s="3094"/>
      <c r="AI645" s="3094"/>
      <c r="AJ645" s="3094"/>
      <c r="AK645" s="3094"/>
      <c r="AL645" s="3094"/>
      <c r="AM645" s="3094"/>
      <c r="AN645" s="3094"/>
      <c r="AO645" s="3094"/>
      <c r="AP645" s="3094"/>
      <c r="AQ645" s="3094"/>
      <c r="AR645" s="3560"/>
      <c r="AS645" s="3560"/>
      <c r="AT645" s="3560"/>
      <c r="AU645" s="3094"/>
      <c r="AV645" s="3094"/>
      <c r="AW645" s="3094"/>
      <c r="AX645" s="3094"/>
      <c r="AY645" s="3094"/>
      <c r="AZ645" s="3094"/>
      <c r="BA645" s="3094"/>
      <c r="BB645" s="3094"/>
      <c r="BC645" s="3094"/>
      <c r="BD645" s="3094"/>
      <c r="BE645" s="3094"/>
      <c r="BF645" s="3094"/>
      <c r="BG645" s="3094"/>
      <c r="BH645" s="3094"/>
      <c r="BI645" s="3094"/>
      <c r="BJ645" s="3094"/>
      <c r="BK645" s="3094"/>
      <c r="BL645" s="3094"/>
      <c r="BM645" s="3094"/>
      <c r="BN645" s="3094"/>
    </row>
    <row r="646" spans="1:66" ht="11.25" customHeight="1">
      <c r="A646" s="3559"/>
      <c r="B646" s="3094"/>
      <c r="C646" s="3094"/>
      <c r="D646" s="3094"/>
      <c r="E646" s="3094"/>
      <c r="F646" s="3094"/>
      <c r="G646" s="3094"/>
      <c r="H646" s="3094"/>
      <c r="I646" s="3094"/>
      <c r="J646" s="3094"/>
      <c r="K646" s="3560"/>
      <c r="L646" s="3560"/>
      <c r="M646" s="3560"/>
      <c r="N646" s="3094"/>
      <c r="O646" s="3094"/>
      <c r="P646" s="3094"/>
      <c r="Q646" s="3094"/>
      <c r="R646" s="3094"/>
      <c r="S646" s="3094"/>
      <c r="T646" s="3094"/>
      <c r="U646" s="3094"/>
      <c r="V646" s="3094"/>
      <c r="W646" s="3094"/>
      <c r="X646" s="3094"/>
      <c r="Y646" s="3094"/>
      <c r="Z646" s="3094"/>
      <c r="AA646" s="3094"/>
      <c r="AB646" s="3094"/>
      <c r="AC646" s="3094"/>
      <c r="AD646" s="3094"/>
      <c r="AE646" s="3094"/>
      <c r="AF646" s="3094"/>
      <c r="AG646" s="3094"/>
      <c r="AH646" s="3094"/>
      <c r="AI646" s="3094"/>
      <c r="AJ646" s="3094"/>
      <c r="AK646" s="3094"/>
      <c r="AL646" s="3094"/>
      <c r="AM646" s="3094"/>
      <c r="AN646" s="3094"/>
      <c r="AO646" s="3094"/>
      <c r="AP646" s="3094"/>
      <c r="AQ646" s="3094"/>
      <c r="AR646" s="3560"/>
      <c r="AS646" s="3560"/>
      <c r="AT646" s="3560"/>
      <c r="AU646" s="3094"/>
      <c r="AV646" s="3094"/>
      <c r="AW646" s="3094"/>
      <c r="AX646" s="3094"/>
      <c r="AY646" s="3094"/>
      <c r="AZ646" s="3094"/>
      <c r="BA646" s="3094"/>
      <c r="BB646" s="3094"/>
      <c r="BC646" s="3094"/>
      <c r="BD646" s="3094"/>
      <c r="BE646" s="3094"/>
      <c r="BF646" s="3094"/>
      <c r="BG646" s="3094"/>
      <c r="BH646" s="3094"/>
      <c r="BI646" s="3094"/>
      <c r="BJ646" s="3094"/>
      <c r="BK646" s="3094"/>
      <c r="BL646" s="3094"/>
      <c r="BM646" s="3094"/>
      <c r="BN646" s="3094"/>
    </row>
    <row r="647" spans="1:66" ht="11.25" customHeight="1">
      <c r="A647" s="3559"/>
      <c r="B647" s="3094"/>
      <c r="C647" s="3094"/>
      <c r="D647" s="3094"/>
      <c r="E647" s="3094"/>
      <c r="F647" s="3094"/>
      <c r="G647" s="3094"/>
      <c r="H647" s="3094"/>
      <c r="I647" s="3094"/>
      <c r="J647" s="3094"/>
      <c r="K647" s="3560"/>
      <c r="L647" s="3560"/>
      <c r="M647" s="3560"/>
      <c r="N647" s="3094"/>
      <c r="O647" s="3094"/>
      <c r="P647" s="3094"/>
      <c r="Q647" s="3094"/>
      <c r="R647" s="3094"/>
      <c r="S647" s="3094"/>
      <c r="T647" s="3094"/>
      <c r="U647" s="3094"/>
      <c r="V647" s="3094"/>
      <c r="W647" s="3094"/>
      <c r="X647" s="3094"/>
      <c r="Y647" s="3094"/>
      <c r="Z647" s="3094"/>
      <c r="AA647" s="3094"/>
      <c r="AB647" s="3094"/>
      <c r="AC647" s="3094"/>
      <c r="AD647" s="3094"/>
      <c r="AE647" s="3094"/>
      <c r="AF647" s="3094"/>
      <c r="AG647" s="3094"/>
      <c r="AH647" s="3094"/>
      <c r="AI647" s="3094"/>
      <c r="AJ647" s="3094"/>
      <c r="AK647" s="3094"/>
      <c r="AL647" s="3094"/>
      <c r="AM647" s="3094"/>
      <c r="AN647" s="3094"/>
      <c r="AO647" s="3094"/>
      <c r="AP647" s="3094"/>
      <c r="AQ647" s="3094"/>
      <c r="AR647" s="3560"/>
      <c r="AS647" s="3560"/>
      <c r="AT647" s="3560"/>
      <c r="AU647" s="3094"/>
      <c r="AV647" s="3094"/>
      <c r="AW647" s="3094"/>
      <c r="AX647" s="3094"/>
      <c r="AY647" s="3094"/>
      <c r="AZ647" s="3094"/>
      <c r="BA647" s="3094"/>
      <c r="BB647" s="3094"/>
      <c r="BC647" s="3094"/>
      <c r="BD647" s="3094"/>
      <c r="BE647" s="3094"/>
      <c r="BF647" s="3094"/>
      <c r="BG647" s="3094"/>
      <c r="BH647" s="3094"/>
      <c r="BI647" s="3094"/>
      <c r="BJ647" s="3094"/>
      <c r="BK647" s="3094"/>
      <c r="BL647" s="3094"/>
      <c r="BM647" s="3094"/>
      <c r="BN647" s="3094"/>
    </row>
    <row r="648" spans="1:66" ht="11.25" customHeight="1">
      <c r="A648" s="3559"/>
      <c r="B648" s="3094"/>
      <c r="C648" s="3094"/>
      <c r="D648" s="3094"/>
      <c r="E648" s="3094"/>
      <c r="F648" s="3094"/>
      <c r="G648" s="3094"/>
      <c r="H648" s="3094"/>
      <c r="I648" s="3094"/>
      <c r="J648" s="3094"/>
      <c r="K648" s="3560"/>
      <c r="L648" s="3560"/>
      <c r="M648" s="3560"/>
      <c r="N648" s="3094"/>
      <c r="O648" s="3094"/>
      <c r="P648" s="3094"/>
      <c r="Q648" s="3094"/>
      <c r="R648" s="3094"/>
      <c r="S648" s="3094"/>
      <c r="T648" s="3094"/>
      <c r="U648" s="3094"/>
      <c r="V648" s="3094"/>
      <c r="W648" s="3094"/>
      <c r="X648" s="3094"/>
      <c r="Y648" s="3094"/>
      <c r="Z648" s="3094"/>
      <c r="AA648" s="3094"/>
      <c r="AB648" s="3094"/>
      <c r="AC648" s="3094"/>
      <c r="AD648" s="3094"/>
      <c r="AE648" s="3094"/>
      <c r="AF648" s="3094"/>
      <c r="AG648" s="3094"/>
      <c r="AH648" s="3094"/>
      <c r="AI648" s="3094"/>
      <c r="AJ648" s="3094"/>
      <c r="AK648" s="3094"/>
      <c r="AL648" s="3094"/>
      <c r="AM648" s="3094"/>
      <c r="AN648" s="3094"/>
      <c r="AO648" s="3094"/>
      <c r="AP648" s="3094"/>
      <c r="AQ648" s="3094"/>
      <c r="AR648" s="3560"/>
      <c r="AS648" s="3560"/>
      <c r="AT648" s="3560"/>
      <c r="AU648" s="3094"/>
      <c r="AV648" s="3094"/>
      <c r="AW648" s="3094"/>
      <c r="AX648" s="3094"/>
      <c r="AY648" s="3094"/>
      <c r="AZ648" s="3094"/>
      <c r="BA648" s="3094"/>
      <c r="BB648" s="3094"/>
      <c r="BC648" s="3094"/>
      <c r="BD648" s="3094"/>
      <c r="BE648" s="3094"/>
      <c r="BF648" s="3094"/>
      <c r="BG648" s="3094"/>
      <c r="BH648" s="3094"/>
      <c r="BI648" s="3094"/>
      <c r="BJ648" s="3094"/>
      <c r="BK648" s="3094"/>
      <c r="BL648" s="3094"/>
      <c r="BM648" s="3094"/>
      <c r="BN648" s="3094"/>
    </row>
    <row r="649" spans="1:66" ht="11.25" customHeight="1">
      <c r="A649" s="3559"/>
      <c r="B649" s="3094"/>
      <c r="C649" s="3094"/>
      <c r="D649" s="3094"/>
      <c r="E649" s="3094"/>
      <c r="F649" s="3094"/>
      <c r="G649" s="3094"/>
      <c r="H649" s="3094"/>
      <c r="I649" s="3094"/>
      <c r="J649" s="3094"/>
      <c r="K649" s="3560"/>
      <c r="L649" s="3560"/>
      <c r="M649" s="3560"/>
      <c r="N649" s="3094"/>
      <c r="O649" s="3094"/>
      <c r="P649" s="3094"/>
      <c r="Q649" s="3094"/>
      <c r="R649" s="3094"/>
      <c r="S649" s="3094"/>
      <c r="T649" s="3094"/>
      <c r="U649" s="3094"/>
      <c r="V649" s="3094"/>
      <c r="W649" s="3094"/>
      <c r="X649" s="3094"/>
      <c r="Y649" s="3094"/>
      <c r="Z649" s="3094"/>
      <c r="AA649" s="3094"/>
      <c r="AB649" s="3094"/>
      <c r="AC649" s="3094"/>
      <c r="AD649" s="3094"/>
      <c r="AE649" s="3094"/>
      <c r="AF649" s="3094"/>
      <c r="AG649" s="3094"/>
      <c r="AH649" s="3094"/>
      <c r="AI649" s="3094"/>
      <c r="AJ649" s="3094"/>
      <c r="AK649" s="3094"/>
      <c r="AL649" s="3094"/>
      <c r="AM649" s="3094"/>
      <c r="AN649" s="3094"/>
      <c r="AO649" s="3094"/>
      <c r="AP649" s="3094"/>
      <c r="AQ649" s="3094"/>
      <c r="AR649" s="3560"/>
      <c r="AS649" s="3560"/>
      <c r="AT649" s="3560"/>
      <c r="AU649" s="3094"/>
      <c r="AV649" s="3094"/>
      <c r="AW649" s="3094"/>
      <c r="AX649" s="3094"/>
      <c r="AY649" s="3094"/>
      <c r="AZ649" s="3094"/>
      <c r="BA649" s="3094"/>
      <c r="BB649" s="3094"/>
      <c r="BC649" s="3094"/>
      <c r="BD649" s="3094"/>
      <c r="BE649" s="3094"/>
      <c r="BF649" s="3094"/>
      <c r="BG649" s="3094"/>
      <c r="BH649" s="3094"/>
      <c r="BI649" s="3094"/>
      <c r="BJ649" s="3094"/>
      <c r="BK649" s="3094"/>
      <c r="BL649" s="3094"/>
      <c r="BM649" s="3094"/>
      <c r="BN649" s="3094"/>
    </row>
    <row r="650" spans="1:66" ht="11.25" customHeight="1">
      <c r="A650" s="3559"/>
      <c r="B650" s="3094"/>
      <c r="C650" s="3094"/>
      <c r="D650" s="3094"/>
      <c r="E650" s="3094"/>
      <c r="F650" s="3094"/>
      <c r="G650" s="3094"/>
      <c r="H650" s="3094"/>
      <c r="I650" s="3094"/>
      <c r="J650" s="3094"/>
      <c r="K650" s="3560"/>
      <c r="L650" s="3560"/>
      <c r="M650" s="3560"/>
      <c r="N650" s="3094"/>
      <c r="O650" s="3094"/>
      <c r="P650" s="3094"/>
      <c r="Q650" s="3094"/>
      <c r="R650" s="3094"/>
      <c r="S650" s="3094"/>
      <c r="T650" s="3094"/>
      <c r="U650" s="3094"/>
      <c r="V650" s="3094"/>
      <c r="W650" s="3094"/>
      <c r="X650" s="3094"/>
      <c r="Y650" s="3094"/>
      <c r="Z650" s="3094"/>
      <c r="AA650" s="3094"/>
      <c r="AB650" s="3094"/>
      <c r="AC650" s="3094"/>
      <c r="AD650" s="3094"/>
      <c r="AE650" s="3094"/>
      <c r="AF650" s="3094"/>
      <c r="AG650" s="3094"/>
      <c r="AH650" s="3094"/>
      <c r="AI650" s="3094"/>
      <c r="AJ650" s="3094"/>
      <c r="AK650" s="3094"/>
      <c r="AL650" s="3094"/>
      <c r="AM650" s="3094"/>
      <c r="AN650" s="3094"/>
      <c r="AO650" s="3094"/>
      <c r="AP650" s="3094"/>
      <c r="AQ650" s="3094"/>
      <c r="AR650" s="3560"/>
      <c r="AS650" s="3560"/>
      <c r="AT650" s="3560"/>
      <c r="AU650" s="3094"/>
      <c r="AV650" s="3094"/>
      <c r="AW650" s="3094"/>
      <c r="AX650" s="3094"/>
      <c r="AY650" s="3094"/>
      <c r="AZ650" s="3094"/>
      <c r="BA650" s="3094"/>
      <c r="BB650" s="3094"/>
      <c r="BC650" s="3094"/>
      <c r="BD650" s="3094"/>
      <c r="BE650" s="3094"/>
      <c r="BF650" s="3094"/>
      <c r="BG650" s="3094"/>
      <c r="BH650" s="3094"/>
      <c r="BI650" s="3094"/>
      <c r="BJ650" s="3094"/>
      <c r="BK650" s="3094"/>
      <c r="BL650" s="3094"/>
      <c r="BM650" s="3094"/>
      <c r="BN650" s="3094"/>
    </row>
    <row r="651" spans="1:66" ht="11.25" customHeight="1">
      <c r="A651" s="3559"/>
      <c r="B651" s="3094"/>
      <c r="C651" s="3094"/>
      <c r="D651" s="3094"/>
      <c r="E651" s="3094"/>
      <c r="F651" s="3094"/>
      <c r="G651" s="3094"/>
      <c r="H651" s="3094"/>
      <c r="I651" s="3094"/>
      <c r="J651" s="3094"/>
      <c r="K651" s="3560"/>
      <c r="L651" s="3560"/>
      <c r="M651" s="3560"/>
      <c r="N651" s="3094"/>
      <c r="O651" s="3094"/>
      <c r="P651" s="3094"/>
      <c r="Q651" s="3094"/>
      <c r="R651" s="3094"/>
      <c r="S651" s="3094"/>
      <c r="T651" s="3094"/>
      <c r="U651" s="3094"/>
      <c r="V651" s="3094"/>
      <c r="W651" s="3094"/>
      <c r="X651" s="3094"/>
      <c r="Y651" s="3094"/>
      <c r="Z651" s="3094"/>
      <c r="AA651" s="3094"/>
      <c r="AB651" s="3094"/>
      <c r="AC651" s="3094"/>
      <c r="AD651" s="3094"/>
      <c r="AE651" s="3094"/>
      <c r="AF651" s="3094"/>
      <c r="AG651" s="3094"/>
      <c r="AH651" s="3094"/>
      <c r="AI651" s="3094"/>
      <c r="AJ651" s="3094"/>
      <c r="AK651" s="3094"/>
      <c r="AL651" s="3094"/>
      <c r="AM651" s="3094"/>
      <c r="AN651" s="3094"/>
      <c r="AO651" s="3094"/>
      <c r="AP651" s="3094"/>
      <c r="AQ651" s="3094"/>
      <c r="AR651" s="3560"/>
      <c r="AS651" s="3560"/>
      <c r="AT651" s="3560"/>
      <c r="AU651" s="3094"/>
      <c r="AV651" s="3094"/>
      <c r="AW651" s="3094"/>
      <c r="AX651" s="3094"/>
      <c r="AY651" s="3094"/>
      <c r="AZ651" s="3094"/>
      <c r="BA651" s="3094"/>
      <c r="BB651" s="3094"/>
      <c r="BC651" s="3094"/>
      <c r="BD651" s="3094"/>
      <c r="BE651" s="3094"/>
      <c r="BF651" s="3094"/>
      <c r="BG651" s="3094"/>
      <c r="BH651" s="3094"/>
      <c r="BI651" s="3094"/>
      <c r="BJ651" s="3094"/>
      <c r="BK651" s="3094"/>
      <c r="BL651" s="3094"/>
      <c r="BM651" s="3094"/>
      <c r="BN651" s="3094"/>
    </row>
    <row r="652" spans="1:66" ht="11.25" customHeight="1">
      <c r="A652" s="3559"/>
      <c r="B652" s="3094"/>
      <c r="C652" s="3094"/>
      <c r="D652" s="3094"/>
      <c r="E652" s="3094"/>
      <c r="F652" s="3094"/>
      <c r="G652" s="3094"/>
      <c r="H652" s="3094"/>
      <c r="I652" s="3094"/>
      <c r="J652" s="3094"/>
      <c r="K652" s="3560"/>
      <c r="L652" s="3560"/>
      <c r="M652" s="3560"/>
      <c r="N652" s="3094"/>
      <c r="O652" s="3094"/>
      <c r="P652" s="3094"/>
      <c r="Q652" s="3094"/>
      <c r="R652" s="3094"/>
      <c r="S652" s="3094"/>
      <c r="T652" s="3094"/>
      <c r="U652" s="3094"/>
      <c r="V652" s="3094"/>
      <c r="W652" s="3094"/>
      <c r="X652" s="3094"/>
      <c r="Y652" s="3094"/>
      <c r="Z652" s="3094"/>
      <c r="AA652" s="3094"/>
      <c r="AB652" s="3094"/>
      <c r="AC652" s="3094"/>
      <c r="AD652" s="3094"/>
      <c r="AE652" s="3094"/>
      <c r="AF652" s="3094"/>
      <c r="AG652" s="3094"/>
      <c r="AH652" s="3094"/>
      <c r="AI652" s="3094"/>
      <c r="AJ652" s="3094"/>
      <c r="AK652" s="3094"/>
      <c r="AL652" s="3094"/>
      <c r="AM652" s="3094"/>
      <c r="AN652" s="3094"/>
      <c r="AO652" s="3094"/>
      <c r="AP652" s="3094"/>
      <c r="AQ652" s="3094"/>
      <c r="AR652" s="3560"/>
      <c r="AS652" s="3560"/>
      <c r="AT652" s="3560"/>
      <c r="AU652" s="3094"/>
      <c r="AV652" s="3094"/>
      <c r="AW652" s="3094"/>
      <c r="AX652" s="3094"/>
      <c r="AY652" s="3094"/>
      <c r="AZ652" s="3094"/>
      <c r="BA652" s="3094"/>
      <c r="BB652" s="3094"/>
      <c r="BC652" s="3094"/>
      <c r="BD652" s="3094"/>
      <c r="BE652" s="3094"/>
      <c r="BF652" s="3094"/>
      <c r="BG652" s="3094"/>
      <c r="BH652" s="3094"/>
      <c r="BI652" s="3094"/>
      <c r="BJ652" s="3094"/>
      <c r="BK652" s="3094"/>
      <c r="BL652" s="3094"/>
      <c r="BM652" s="3094"/>
      <c r="BN652" s="3094"/>
    </row>
    <row r="653" spans="1:66" ht="11.25" customHeight="1">
      <c r="A653" s="3559"/>
      <c r="B653" s="3094"/>
      <c r="C653" s="3094"/>
      <c r="D653" s="3094"/>
      <c r="E653" s="3094"/>
      <c r="F653" s="3094"/>
      <c r="G653" s="3094"/>
      <c r="H653" s="3094"/>
      <c r="I653" s="3094"/>
      <c r="J653" s="3094"/>
      <c r="K653" s="3560"/>
      <c r="L653" s="3560"/>
      <c r="M653" s="3560"/>
      <c r="N653" s="3094"/>
      <c r="O653" s="3094"/>
      <c r="P653" s="3094"/>
      <c r="Q653" s="3094"/>
      <c r="R653" s="3094"/>
      <c r="S653" s="3094"/>
      <c r="T653" s="3094"/>
      <c r="U653" s="3094"/>
      <c r="V653" s="3094"/>
      <c r="W653" s="3094"/>
      <c r="X653" s="3094"/>
      <c r="Y653" s="3094"/>
      <c r="Z653" s="3094"/>
      <c r="AA653" s="3094"/>
      <c r="AB653" s="3094"/>
      <c r="AC653" s="3094"/>
      <c r="AD653" s="3094"/>
      <c r="AE653" s="3094"/>
      <c r="AF653" s="3094"/>
      <c r="AG653" s="3094"/>
      <c r="AH653" s="3094"/>
      <c r="AI653" s="3094"/>
      <c r="AJ653" s="3094"/>
      <c r="AK653" s="3094"/>
      <c r="AL653" s="3094"/>
      <c r="AM653" s="3094"/>
      <c r="AN653" s="3094"/>
      <c r="AO653" s="3094"/>
      <c r="AP653" s="3094"/>
      <c r="AQ653" s="3094"/>
      <c r="AR653" s="3560"/>
      <c r="AS653" s="3560"/>
      <c r="AT653" s="3560"/>
      <c r="AU653" s="3094"/>
      <c r="AV653" s="3094"/>
      <c r="AW653" s="3094"/>
      <c r="AX653" s="3094"/>
      <c r="AY653" s="3094"/>
      <c r="AZ653" s="3094"/>
      <c r="BA653" s="3094"/>
      <c r="BB653" s="3094"/>
      <c r="BC653" s="3094"/>
      <c r="BD653" s="3094"/>
      <c r="BE653" s="3094"/>
      <c r="BF653" s="3094"/>
      <c r="BG653" s="3094"/>
      <c r="BH653" s="3094"/>
      <c r="BI653" s="3094"/>
      <c r="BJ653" s="3094"/>
      <c r="BK653" s="3094"/>
      <c r="BL653" s="3094"/>
      <c r="BM653" s="3094"/>
      <c r="BN653" s="3094"/>
    </row>
    <row r="654" spans="1:66" ht="11.25" customHeight="1">
      <c r="A654" s="3559"/>
      <c r="B654" s="3094"/>
      <c r="C654" s="3094"/>
      <c r="D654" s="3094"/>
      <c r="E654" s="3094"/>
      <c r="F654" s="3094"/>
      <c r="G654" s="3094"/>
      <c r="H654" s="3094"/>
      <c r="I654" s="3094"/>
      <c r="J654" s="3094"/>
      <c r="K654" s="3560"/>
      <c r="L654" s="3560"/>
      <c r="M654" s="3560"/>
      <c r="N654" s="3094"/>
      <c r="O654" s="3094"/>
      <c r="P654" s="3094"/>
      <c r="Q654" s="3094"/>
      <c r="R654" s="3094"/>
      <c r="S654" s="3094"/>
      <c r="T654" s="3094"/>
      <c r="U654" s="3094"/>
      <c r="V654" s="3094"/>
      <c r="W654" s="3094"/>
      <c r="X654" s="3094"/>
      <c r="Y654" s="3094"/>
      <c r="Z654" s="3094"/>
      <c r="AA654" s="3094"/>
      <c r="AB654" s="3094"/>
      <c r="AC654" s="3094"/>
      <c r="AD654" s="3094"/>
      <c r="AE654" s="3094"/>
      <c r="AF654" s="3094"/>
      <c r="AG654" s="3094"/>
      <c r="AH654" s="3094"/>
      <c r="AI654" s="3094"/>
      <c r="AJ654" s="3094"/>
      <c r="AK654" s="3094"/>
      <c r="AL654" s="3094"/>
      <c r="AM654" s="3094"/>
      <c r="AN654" s="3094"/>
      <c r="AO654" s="3094"/>
      <c r="AP654" s="3094"/>
      <c r="AQ654" s="3094"/>
      <c r="AR654" s="3560"/>
      <c r="AS654" s="3560"/>
      <c r="AT654" s="3560"/>
      <c r="AU654" s="3094"/>
      <c r="AV654" s="3094"/>
      <c r="AW654" s="3094"/>
      <c r="AX654" s="3094"/>
      <c r="AY654" s="3094"/>
      <c r="AZ654" s="3094"/>
      <c r="BA654" s="3094"/>
      <c r="BB654" s="3094"/>
      <c r="BC654" s="3094"/>
      <c r="BD654" s="3094"/>
      <c r="BE654" s="3094"/>
      <c r="BF654" s="3094"/>
      <c r="BG654" s="3094"/>
      <c r="BH654" s="3094"/>
      <c r="BI654" s="3094"/>
      <c r="BJ654" s="3094"/>
      <c r="BK654" s="3094"/>
      <c r="BL654" s="3094"/>
      <c r="BM654" s="3094"/>
      <c r="BN654" s="3094"/>
    </row>
    <row r="655" spans="1:66" ht="11.25" customHeight="1">
      <c r="A655" s="3559"/>
      <c r="B655" s="3094"/>
      <c r="C655" s="3094"/>
      <c r="D655" s="3094"/>
      <c r="E655" s="3094"/>
      <c r="F655" s="3094"/>
      <c r="G655" s="3094"/>
      <c r="H655" s="3094"/>
      <c r="I655" s="3094"/>
      <c r="J655" s="3094"/>
      <c r="K655" s="3560"/>
      <c r="L655" s="3560"/>
      <c r="M655" s="3560"/>
      <c r="N655" s="3094"/>
      <c r="O655" s="3094"/>
      <c r="P655" s="3094"/>
      <c r="Q655" s="3094"/>
      <c r="R655" s="3094"/>
      <c r="S655" s="3094"/>
      <c r="T655" s="3094"/>
      <c r="U655" s="3094"/>
      <c r="V655" s="3094"/>
      <c r="W655" s="3094"/>
      <c r="X655" s="3094"/>
      <c r="Y655" s="3094"/>
      <c r="Z655" s="3094"/>
      <c r="AA655" s="3094"/>
      <c r="AB655" s="3094"/>
      <c r="AC655" s="3094"/>
      <c r="AD655" s="3094"/>
      <c r="AE655" s="3094"/>
      <c r="AF655" s="3094"/>
      <c r="AG655" s="3094"/>
      <c r="AH655" s="3094"/>
      <c r="AI655" s="3094"/>
      <c r="AJ655" s="3094"/>
      <c r="AK655" s="3094"/>
      <c r="AL655" s="3094"/>
      <c r="AM655" s="3094"/>
      <c r="AN655" s="3094"/>
      <c r="AO655" s="3094"/>
      <c r="AP655" s="3094"/>
      <c r="AQ655" s="3094"/>
      <c r="AR655" s="3560"/>
      <c r="AS655" s="3560"/>
      <c r="AT655" s="3560"/>
      <c r="AU655" s="3094"/>
      <c r="AV655" s="3094"/>
      <c r="AW655" s="3094"/>
      <c r="AX655" s="3094"/>
      <c r="AY655" s="3094"/>
      <c r="AZ655" s="3094"/>
      <c r="BA655" s="3094"/>
      <c r="BB655" s="3094"/>
      <c r="BC655" s="3094"/>
      <c r="BD655" s="3094"/>
      <c r="BE655" s="3094"/>
      <c r="BF655" s="3094"/>
      <c r="BG655" s="3094"/>
      <c r="BH655" s="3094"/>
      <c r="BI655" s="3094"/>
      <c r="BJ655" s="3094"/>
      <c r="BK655" s="3094"/>
      <c r="BL655" s="3094"/>
      <c r="BM655" s="3094"/>
      <c r="BN655" s="3094"/>
    </row>
    <row r="656" spans="1:66" ht="11.25" customHeight="1">
      <c r="A656" s="3559"/>
      <c r="B656" s="3094"/>
      <c r="C656" s="3094"/>
      <c r="D656" s="3094"/>
      <c r="E656" s="3094"/>
      <c r="F656" s="3094"/>
      <c r="G656" s="3094"/>
      <c r="H656" s="3094"/>
      <c r="I656" s="3094"/>
      <c r="J656" s="3094"/>
      <c r="K656" s="3560"/>
      <c r="L656" s="3560"/>
      <c r="M656" s="3560"/>
      <c r="N656" s="3094"/>
      <c r="O656" s="3094"/>
      <c r="P656" s="3094"/>
      <c r="Q656" s="3094"/>
      <c r="R656" s="3094"/>
      <c r="S656" s="3094"/>
      <c r="T656" s="3094"/>
      <c r="U656" s="3094"/>
      <c r="V656" s="3094"/>
      <c r="W656" s="3094"/>
      <c r="X656" s="3094"/>
      <c r="Y656" s="3094"/>
      <c r="Z656" s="3094"/>
      <c r="AA656" s="3094"/>
      <c r="AB656" s="3094"/>
      <c r="AC656" s="3094"/>
      <c r="AD656" s="3094"/>
      <c r="AE656" s="3094"/>
      <c r="AF656" s="3094"/>
      <c r="AG656" s="3094"/>
      <c r="AH656" s="3094"/>
      <c r="AI656" s="3094"/>
      <c r="AJ656" s="3094"/>
      <c r="AK656" s="3094"/>
      <c r="AL656" s="3094"/>
      <c r="AM656" s="3094"/>
      <c r="AN656" s="3094"/>
      <c r="AO656" s="3094"/>
      <c r="AP656" s="3094"/>
      <c r="AQ656" s="3094"/>
      <c r="AR656" s="3560"/>
      <c r="AS656" s="3560"/>
      <c r="AT656" s="3560"/>
      <c r="AU656" s="3094"/>
      <c r="AV656" s="3094"/>
      <c r="AW656" s="3094"/>
      <c r="AX656" s="3094"/>
      <c r="AY656" s="3094"/>
      <c r="AZ656" s="3094"/>
      <c r="BA656" s="3094"/>
      <c r="BB656" s="3094"/>
      <c r="BC656" s="3094"/>
      <c r="BD656" s="3094"/>
      <c r="BE656" s="3094"/>
      <c r="BF656" s="3094"/>
      <c r="BG656" s="3094"/>
      <c r="BH656" s="3094"/>
      <c r="BI656" s="3094"/>
      <c r="BJ656" s="3094"/>
      <c r="BK656" s="3094"/>
      <c r="BL656" s="3094"/>
      <c r="BM656" s="3094"/>
      <c r="BN656" s="3094"/>
    </row>
    <row r="657" spans="1:66" ht="11.25" customHeight="1">
      <c r="A657" s="3559"/>
      <c r="B657" s="3094"/>
      <c r="C657" s="3094"/>
      <c r="D657" s="3094"/>
      <c r="E657" s="3094"/>
      <c r="F657" s="3094"/>
      <c r="G657" s="3094"/>
      <c r="H657" s="3094"/>
      <c r="I657" s="3094"/>
      <c r="J657" s="3094"/>
      <c r="K657" s="3560"/>
      <c r="L657" s="3560"/>
      <c r="M657" s="3560"/>
      <c r="N657" s="3094"/>
      <c r="O657" s="3094"/>
      <c r="P657" s="3094"/>
      <c r="Q657" s="3094"/>
      <c r="R657" s="3094"/>
      <c r="S657" s="3094"/>
      <c r="T657" s="3094"/>
      <c r="U657" s="3094"/>
      <c r="V657" s="3094"/>
      <c r="W657" s="3094"/>
      <c r="X657" s="3094"/>
      <c r="Y657" s="3094"/>
      <c r="Z657" s="3094"/>
      <c r="AA657" s="3094"/>
      <c r="AB657" s="3094"/>
      <c r="AC657" s="3094"/>
      <c r="AD657" s="3094"/>
      <c r="AE657" s="3094"/>
      <c r="AF657" s="3094"/>
      <c r="AG657" s="3094"/>
      <c r="AH657" s="3094"/>
      <c r="AI657" s="3094"/>
      <c r="AJ657" s="3094"/>
      <c r="AK657" s="3094"/>
      <c r="AL657" s="3094"/>
      <c r="AM657" s="3094"/>
      <c r="AN657" s="3094"/>
      <c r="AO657" s="3094"/>
      <c r="AP657" s="3094"/>
      <c r="AQ657" s="3094"/>
      <c r="AR657" s="3560"/>
      <c r="AS657" s="3560"/>
      <c r="AT657" s="3560"/>
      <c r="AU657" s="3094"/>
      <c r="AV657" s="3094"/>
      <c r="AW657" s="3094"/>
      <c r="AX657" s="3094"/>
      <c r="AY657" s="3094"/>
      <c r="AZ657" s="3094"/>
      <c r="BA657" s="3094"/>
      <c r="BB657" s="3094"/>
      <c r="BC657" s="3094"/>
      <c r="BD657" s="3094"/>
      <c r="BE657" s="3094"/>
      <c r="BF657" s="3094"/>
      <c r="BG657" s="3094"/>
      <c r="BH657" s="3094"/>
      <c r="BI657" s="3094"/>
      <c r="BJ657" s="3094"/>
      <c r="BK657" s="3094"/>
      <c r="BL657" s="3094"/>
      <c r="BM657" s="3094"/>
      <c r="BN657" s="3094"/>
    </row>
    <row r="658" spans="1:66" ht="11.25" customHeight="1">
      <c r="A658" s="3559"/>
      <c r="B658" s="3094"/>
      <c r="C658" s="3094"/>
      <c r="D658" s="3094"/>
      <c r="E658" s="3094"/>
      <c r="F658" s="3094"/>
      <c r="G658" s="3094"/>
      <c r="H658" s="3094"/>
      <c r="I658" s="3094"/>
      <c r="J658" s="3094"/>
      <c r="K658" s="3560"/>
      <c r="L658" s="3560"/>
      <c r="M658" s="3560"/>
      <c r="N658" s="3094"/>
      <c r="O658" s="3094"/>
      <c r="P658" s="3094"/>
      <c r="Q658" s="3094"/>
      <c r="R658" s="3094"/>
      <c r="S658" s="3094"/>
      <c r="T658" s="3094"/>
      <c r="U658" s="3094"/>
      <c r="V658" s="3094"/>
      <c r="W658" s="3094"/>
      <c r="X658" s="3094"/>
      <c r="Y658" s="3094"/>
      <c r="Z658" s="3094"/>
      <c r="AA658" s="3094"/>
      <c r="AB658" s="3094"/>
      <c r="AC658" s="3094"/>
      <c r="AD658" s="3094"/>
      <c r="AE658" s="3094"/>
      <c r="AF658" s="3094"/>
      <c r="AG658" s="3094"/>
      <c r="AH658" s="3094"/>
      <c r="AI658" s="3094"/>
      <c r="AJ658" s="3094"/>
      <c r="AK658" s="3094"/>
      <c r="AL658" s="3094"/>
      <c r="AM658" s="3094"/>
      <c r="AN658" s="3094"/>
      <c r="AO658" s="3094"/>
      <c r="AP658" s="3094"/>
      <c r="AQ658" s="3094"/>
      <c r="AR658" s="3560"/>
      <c r="AS658" s="3560"/>
      <c r="AT658" s="3560"/>
      <c r="AU658" s="3094"/>
      <c r="AV658" s="3094"/>
      <c r="AW658" s="3094"/>
      <c r="AX658" s="3094"/>
      <c r="AY658" s="3094"/>
      <c r="AZ658" s="3094"/>
      <c r="BA658" s="3094"/>
      <c r="BB658" s="3094"/>
      <c r="BC658" s="3094"/>
      <c r="BD658" s="3094"/>
      <c r="BE658" s="3094"/>
      <c r="BF658" s="3094"/>
      <c r="BG658" s="3094"/>
      <c r="BH658" s="3094"/>
      <c r="BI658" s="3094"/>
      <c r="BJ658" s="3094"/>
      <c r="BK658" s="3094"/>
      <c r="BL658" s="3094"/>
      <c r="BM658" s="3094"/>
      <c r="BN658" s="3094"/>
    </row>
    <row r="659" spans="1:66" ht="11.25" customHeight="1">
      <c r="A659" s="3559"/>
      <c r="B659" s="3094"/>
      <c r="C659" s="3094"/>
      <c r="D659" s="3094"/>
      <c r="E659" s="3094"/>
      <c r="F659" s="3094"/>
      <c r="G659" s="3094"/>
      <c r="H659" s="3094"/>
      <c r="I659" s="3094"/>
      <c r="J659" s="3094"/>
      <c r="K659" s="3560"/>
      <c r="L659" s="3560"/>
      <c r="M659" s="3560"/>
      <c r="N659" s="3094"/>
      <c r="O659" s="3094"/>
      <c r="P659" s="3094"/>
      <c r="Q659" s="3094"/>
      <c r="R659" s="3094"/>
      <c r="S659" s="3094"/>
      <c r="T659" s="3094"/>
      <c r="U659" s="3094"/>
      <c r="V659" s="3094"/>
      <c r="W659" s="3094"/>
      <c r="X659" s="3094"/>
      <c r="Y659" s="3094"/>
      <c r="Z659" s="3094"/>
      <c r="AA659" s="3094"/>
      <c r="AB659" s="3094"/>
      <c r="AC659" s="3094"/>
      <c r="AD659" s="3094"/>
      <c r="AE659" s="3094"/>
      <c r="AF659" s="3094"/>
      <c r="AG659" s="3094"/>
      <c r="AH659" s="3094"/>
      <c r="AI659" s="3094"/>
      <c r="AJ659" s="3094"/>
      <c r="AK659" s="3094"/>
      <c r="AL659" s="3094"/>
      <c r="AM659" s="3094"/>
      <c r="AN659" s="3094"/>
      <c r="AO659" s="3094"/>
      <c r="AP659" s="3094"/>
      <c r="AQ659" s="3094"/>
      <c r="AR659" s="3560"/>
      <c r="AS659" s="3560"/>
      <c r="AT659" s="3560"/>
      <c r="AU659" s="3094"/>
      <c r="AV659" s="3094"/>
      <c r="AW659" s="3094"/>
      <c r="AX659" s="3094"/>
      <c r="AY659" s="3094"/>
      <c r="AZ659" s="3094"/>
      <c r="BA659" s="3094"/>
      <c r="BB659" s="3094"/>
      <c r="BC659" s="3094"/>
      <c r="BD659" s="3094"/>
      <c r="BE659" s="3094"/>
      <c r="BF659" s="3094"/>
      <c r="BG659" s="3094"/>
      <c r="BH659" s="3094"/>
      <c r="BI659" s="3094"/>
      <c r="BJ659" s="3094"/>
      <c r="BK659" s="3094"/>
      <c r="BL659" s="3094"/>
      <c r="BM659" s="3094"/>
      <c r="BN659" s="3094"/>
    </row>
    <row r="660" spans="1:66" ht="11.25" customHeight="1">
      <c r="A660" s="3559"/>
      <c r="B660" s="3094"/>
      <c r="C660" s="3094"/>
      <c r="D660" s="3094"/>
      <c r="E660" s="3094"/>
      <c r="F660" s="3094"/>
      <c r="G660" s="3094"/>
      <c r="H660" s="3094"/>
      <c r="I660" s="3094"/>
      <c r="J660" s="3094"/>
      <c r="K660" s="3560"/>
      <c r="L660" s="3560"/>
      <c r="M660" s="3560"/>
      <c r="N660" s="3094"/>
      <c r="O660" s="3094"/>
      <c r="P660" s="3094"/>
      <c r="Q660" s="3094"/>
      <c r="R660" s="3094"/>
      <c r="S660" s="3094"/>
      <c r="T660" s="3094"/>
      <c r="U660" s="3094"/>
      <c r="V660" s="3094"/>
      <c r="W660" s="3094"/>
      <c r="X660" s="3094"/>
      <c r="Y660" s="3094"/>
      <c r="Z660" s="3094"/>
      <c r="AA660" s="3094"/>
      <c r="AB660" s="3094"/>
      <c r="AC660" s="3094"/>
      <c r="AD660" s="3094"/>
      <c r="AE660" s="3094"/>
      <c r="AF660" s="3094"/>
      <c r="AG660" s="3094"/>
      <c r="AH660" s="3094"/>
      <c r="AI660" s="3094"/>
      <c r="AJ660" s="3094"/>
      <c r="AK660" s="3094"/>
      <c r="AL660" s="3094"/>
      <c r="AM660" s="3094"/>
      <c r="AN660" s="3094"/>
      <c r="AO660" s="3094"/>
      <c r="AP660" s="3094"/>
      <c r="AQ660" s="3094"/>
      <c r="AR660" s="3560"/>
      <c r="AS660" s="3560"/>
      <c r="AT660" s="3560"/>
      <c r="AU660" s="3094"/>
      <c r="AV660" s="3094"/>
      <c r="AW660" s="3094"/>
      <c r="AX660" s="3094"/>
      <c r="AY660" s="3094"/>
      <c r="AZ660" s="3094"/>
      <c r="BA660" s="3094"/>
      <c r="BB660" s="3094"/>
      <c r="BC660" s="3094"/>
      <c r="BD660" s="3094"/>
      <c r="BE660" s="3094"/>
      <c r="BF660" s="3094"/>
      <c r="BG660" s="3094"/>
      <c r="BH660" s="3094"/>
      <c r="BI660" s="3094"/>
      <c r="BJ660" s="3094"/>
      <c r="BK660" s="3094"/>
      <c r="BL660" s="3094"/>
      <c r="BM660" s="3094"/>
      <c r="BN660" s="3094"/>
    </row>
    <row r="661" spans="1:66" ht="11.25" customHeight="1">
      <c r="A661" s="3559"/>
      <c r="B661" s="3094"/>
      <c r="C661" s="3094"/>
      <c r="D661" s="3094"/>
      <c r="E661" s="3094"/>
      <c r="F661" s="3094"/>
      <c r="G661" s="3094"/>
      <c r="H661" s="3094"/>
      <c r="I661" s="3094"/>
      <c r="J661" s="3094"/>
      <c r="K661" s="3560"/>
      <c r="L661" s="3560"/>
      <c r="M661" s="3560"/>
      <c r="N661" s="3094"/>
      <c r="O661" s="3094"/>
      <c r="P661" s="3094"/>
      <c r="Q661" s="3094"/>
      <c r="R661" s="3094"/>
      <c r="S661" s="3094"/>
      <c r="T661" s="3094"/>
      <c r="U661" s="3094"/>
      <c r="V661" s="3094"/>
      <c r="W661" s="3094"/>
      <c r="X661" s="3094"/>
      <c r="Y661" s="3094"/>
      <c r="Z661" s="3094"/>
      <c r="AA661" s="3094"/>
      <c r="AB661" s="3094"/>
      <c r="AC661" s="3094"/>
      <c r="AD661" s="3094"/>
      <c r="AE661" s="3094"/>
      <c r="AF661" s="3094"/>
      <c r="AG661" s="3094"/>
      <c r="AH661" s="3094"/>
      <c r="AI661" s="3094"/>
      <c r="AJ661" s="3094"/>
      <c r="AK661" s="3094"/>
      <c r="AL661" s="3094"/>
      <c r="AM661" s="3094"/>
      <c r="AN661" s="3094"/>
      <c r="AO661" s="3094"/>
      <c r="AP661" s="3094"/>
      <c r="AQ661" s="3094"/>
      <c r="AR661" s="3560"/>
      <c r="AS661" s="3560"/>
      <c r="AT661" s="3560"/>
      <c r="AU661" s="3094"/>
      <c r="AV661" s="3094"/>
      <c r="AW661" s="3094"/>
      <c r="AX661" s="3094"/>
      <c r="AY661" s="3094"/>
      <c r="AZ661" s="3094"/>
      <c r="BA661" s="3094"/>
      <c r="BB661" s="3094"/>
      <c r="BC661" s="3094"/>
      <c r="BD661" s="3094"/>
      <c r="BE661" s="3094"/>
      <c r="BF661" s="3094"/>
      <c r="BG661" s="3094"/>
      <c r="BH661" s="3094"/>
      <c r="BI661" s="3094"/>
      <c r="BJ661" s="3094"/>
      <c r="BK661" s="3094"/>
      <c r="BL661" s="3094"/>
      <c r="BM661" s="3094"/>
      <c r="BN661" s="3094"/>
    </row>
    <row r="662" spans="1:66" ht="11.25" customHeight="1">
      <c r="A662" s="3559"/>
      <c r="B662" s="3094"/>
      <c r="C662" s="3094"/>
      <c r="D662" s="3094"/>
      <c r="E662" s="3094"/>
      <c r="F662" s="3094"/>
      <c r="G662" s="3094"/>
      <c r="H662" s="3094"/>
      <c r="I662" s="3094"/>
      <c r="J662" s="3094"/>
      <c r="K662" s="3560"/>
      <c r="L662" s="3560"/>
      <c r="M662" s="3560"/>
      <c r="N662" s="3094"/>
      <c r="O662" s="3094"/>
      <c r="P662" s="3094"/>
      <c r="Q662" s="3094"/>
      <c r="R662" s="3094"/>
      <c r="S662" s="3094"/>
      <c r="T662" s="3094"/>
      <c r="U662" s="3094"/>
      <c r="V662" s="3094"/>
      <c r="W662" s="3094"/>
      <c r="X662" s="3094"/>
      <c r="Y662" s="3094"/>
      <c r="Z662" s="3094"/>
      <c r="AA662" s="3094"/>
      <c r="AB662" s="3094"/>
      <c r="AC662" s="3094"/>
      <c r="AD662" s="3094"/>
      <c r="AE662" s="3094"/>
      <c r="AF662" s="3094"/>
      <c r="AG662" s="3094"/>
      <c r="AH662" s="3094"/>
      <c r="AI662" s="3094"/>
      <c r="AJ662" s="3094"/>
      <c r="AK662" s="3094"/>
      <c r="AL662" s="3094"/>
      <c r="AM662" s="3094"/>
      <c r="AN662" s="3094"/>
      <c r="AO662" s="3094"/>
      <c r="AP662" s="3094"/>
      <c r="AQ662" s="3094"/>
      <c r="AR662" s="3560"/>
      <c r="AS662" s="3560"/>
      <c r="AT662" s="3560"/>
      <c r="AU662" s="3094"/>
      <c r="AV662" s="3094"/>
      <c r="AW662" s="3094"/>
      <c r="AX662" s="3094"/>
      <c r="AY662" s="3094"/>
      <c r="AZ662" s="3094"/>
      <c r="BA662" s="3094"/>
      <c r="BB662" s="3094"/>
      <c r="BC662" s="3094"/>
      <c r="BD662" s="3094"/>
      <c r="BE662" s="3094"/>
      <c r="BF662" s="3094"/>
      <c r="BG662" s="3094"/>
      <c r="BH662" s="3094"/>
      <c r="BI662" s="3094"/>
      <c r="BJ662" s="3094"/>
      <c r="BK662" s="3094"/>
      <c r="BL662" s="3094"/>
      <c r="BM662" s="3094"/>
      <c r="BN662" s="3094"/>
    </row>
    <row r="663" spans="1:66" ht="11.25" customHeight="1">
      <c r="A663" s="3559"/>
      <c r="B663" s="3094"/>
      <c r="C663" s="3094"/>
      <c r="D663" s="3094"/>
      <c r="E663" s="3094"/>
      <c r="F663" s="3094"/>
      <c r="G663" s="3094"/>
      <c r="H663" s="3094"/>
      <c r="I663" s="3094"/>
      <c r="J663" s="3094"/>
      <c r="K663" s="3560"/>
      <c r="L663" s="3560"/>
      <c r="M663" s="3560"/>
      <c r="N663" s="3094"/>
      <c r="O663" s="3094"/>
      <c r="P663" s="3094"/>
      <c r="Q663" s="3094"/>
      <c r="R663" s="3094"/>
      <c r="S663" s="3094"/>
      <c r="T663" s="3094"/>
      <c r="U663" s="3094"/>
      <c r="V663" s="3094"/>
      <c r="W663" s="3094"/>
      <c r="X663" s="3094"/>
      <c r="Y663" s="3094"/>
      <c r="Z663" s="3094"/>
      <c r="AA663" s="3094"/>
      <c r="AB663" s="3094"/>
      <c r="AC663" s="3094"/>
      <c r="AD663" s="3094"/>
      <c r="AE663" s="3094"/>
      <c r="AF663" s="3094"/>
      <c r="AG663" s="3094"/>
      <c r="AH663" s="3094"/>
      <c r="AI663" s="3094"/>
      <c r="AJ663" s="3094"/>
      <c r="AK663" s="3094"/>
      <c r="AL663" s="3094"/>
      <c r="AM663" s="3094"/>
      <c r="AN663" s="3094"/>
      <c r="AO663" s="3094"/>
      <c r="AP663" s="3094"/>
      <c r="AQ663" s="3094"/>
      <c r="AR663" s="3560"/>
      <c r="AS663" s="3560"/>
      <c r="AT663" s="3560"/>
      <c r="AU663" s="3094"/>
      <c r="AV663" s="3094"/>
      <c r="AW663" s="3094"/>
      <c r="AX663" s="3094"/>
      <c r="AY663" s="3094"/>
      <c r="AZ663" s="3094"/>
      <c r="BA663" s="3094"/>
      <c r="BB663" s="3094"/>
      <c r="BC663" s="3094"/>
      <c r="BD663" s="3094"/>
      <c r="BE663" s="3094"/>
      <c r="BF663" s="3094"/>
      <c r="BG663" s="3094"/>
      <c r="BH663" s="3094"/>
      <c r="BI663" s="3094"/>
      <c r="BJ663" s="3094"/>
      <c r="BK663" s="3094"/>
      <c r="BL663" s="3094"/>
      <c r="BM663" s="3094"/>
      <c r="BN663" s="3094"/>
    </row>
    <row r="664" spans="1:66" ht="11.25" customHeight="1">
      <c r="A664" s="3559"/>
      <c r="B664" s="3094"/>
      <c r="C664" s="3094"/>
      <c r="D664" s="3094"/>
      <c r="E664" s="3094"/>
      <c r="F664" s="3094"/>
      <c r="G664" s="3094"/>
      <c r="H664" s="3094"/>
      <c r="I664" s="3094"/>
      <c r="J664" s="3094"/>
      <c r="K664" s="3560"/>
      <c r="L664" s="3560"/>
      <c r="M664" s="3560"/>
      <c r="N664" s="3094"/>
      <c r="O664" s="3094"/>
      <c r="P664" s="3094"/>
      <c r="Q664" s="3094"/>
      <c r="R664" s="3094"/>
      <c r="S664" s="3094"/>
      <c r="T664" s="3094"/>
      <c r="U664" s="3094"/>
      <c r="V664" s="3094"/>
      <c r="W664" s="3094"/>
      <c r="X664" s="3094"/>
      <c r="Y664" s="3094"/>
      <c r="Z664" s="3094"/>
      <c r="AA664" s="3094"/>
      <c r="AB664" s="3094"/>
      <c r="AC664" s="3094"/>
      <c r="AD664" s="3094"/>
      <c r="AE664" s="3094"/>
      <c r="AF664" s="3094"/>
      <c r="AG664" s="3094"/>
      <c r="AH664" s="3094"/>
      <c r="AI664" s="3094"/>
      <c r="AJ664" s="3094"/>
      <c r="AK664" s="3094"/>
      <c r="AL664" s="3094"/>
      <c r="AM664" s="3094"/>
      <c r="AN664" s="3094"/>
      <c r="AO664" s="3094"/>
      <c r="AP664" s="3094"/>
      <c r="AQ664" s="3094"/>
      <c r="AR664" s="3560"/>
      <c r="AS664" s="3560"/>
      <c r="AT664" s="3560"/>
      <c r="AU664" s="3094"/>
      <c r="AV664" s="3094"/>
      <c r="AW664" s="3094"/>
      <c r="AX664" s="3094"/>
      <c r="AY664" s="3094"/>
      <c r="AZ664" s="3094"/>
      <c r="BA664" s="3094"/>
      <c r="BB664" s="3094"/>
      <c r="BC664" s="3094"/>
      <c r="BD664" s="3094"/>
      <c r="BE664" s="3094"/>
      <c r="BF664" s="3094"/>
      <c r="BG664" s="3094"/>
      <c r="BH664" s="3094"/>
      <c r="BI664" s="3094"/>
      <c r="BJ664" s="3094"/>
      <c r="BK664" s="3094"/>
      <c r="BL664" s="3094"/>
      <c r="BM664" s="3094"/>
      <c r="BN664" s="3094"/>
    </row>
    <row r="665" spans="1:66" ht="11.25" customHeight="1">
      <c r="A665" s="3559"/>
      <c r="B665" s="3094"/>
      <c r="C665" s="3094"/>
      <c r="D665" s="3094"/>
      <c r="E665" s="3094"/>
      <c r="F665" s="3094"/>
      <c r="G665" s="3094"/>
      <c r="H665" s="3094"/>
      <c r="I665" s="3094"/>
      <c r="J665" s="3094"/>
      <c r="K665" s="3560"/>
      <c r="L665" s="3560"/>
      <c r="M665" s="3560"/>
      <c r="N665" s="3094"/>
      <c r="O665" s="3094"/>
      <c r="P665" s="3094"/>
      <c r="Q665" s="3094"/>
      <c r="R665" s="3094"/>
      <c r="S665" s="3094"/>
      <c r="T665" s="3094"/>
      <c r="U665" s="3094"/>
      <c r="V665" s="3094"/>
      <c r="W665" s="3094"/>
      <c r="X665" s="3094"/>
      <c r="Y665" s="3094"/>
      <c r="Z665" s="3094"/>
      <c r="AA665" s="3094"/>
      <c r="AB665" s="3094"/>
      <c r="AC665" s="3094"/>
      <c r="AD665" s="3094"/>
      <c r="AE665" s="3094"/>
      <c r="AF665" s="3094"/>
      <c r="AG665" s="3094"/>
      <c r="AH665" s="3094"/>
      <c r="AI665" s="3094"/>
      <c r="AJ665" s="3094"/>
      <c r="AK665" s="3094"/>
      <c r="AL665" s="3094"/>
      <c r="AM665" s="3094"/>
      <c r="AN665" s="3094"/>
      <c r="AO665" s="3094"/>
      <c r="AP665" s="3094"/>
      <c r="AQ665" s="3094"/>
      <c r="AR665" s="3560"/>
      <c r="AS665" s="3560"/>
      <c r="AT665" s="3560"/>
      <c r="AU665" s="3094"/>
      <c r="AV665" s="3094"/>
      <c r="AW665" s="3094"/>
      <c r="AX665" s="3094"/>
      <c r="AY665" s="3094"/>
      <c r="AZ665" s="3094"/>
      <c r="BA665" s="3094"/>
      <c r="BB665" s="3094"/>
      <c r="BC665" s="3094"/>
      <c r="BD665" s="3094"/>
      <c r="BE665" s="3094"/>
      <c r="BF665" s="3094"/>
      <c r="BG665" s="3094"/>
      <c r="BH665" s="3094"/>
      <c r="BI665" s="3094"/>
      <c r="BJ665" s="3094"/>
      <c r="BK665" s="3094"/>
      <c r="BL665" s="3094"/>
      <c r="BM665" s="3094"/>
      <c r="BN665" s="3094"/>
    </row>
    <row r="666" spans="1:66" ht="11.25" customHeight="1">
      <c r="A666" s="3559"/>
      <c r="B666" s="3094"/>
      <c r="C666" s="3094"/>
      <c r="D666" s="3094"/>
      <c r="E666" s="3094"/>
      <c r="F666" s="3094"/>
      <c r="G666" s="3094"/>
      <c r="H666" s="3094"/>
      <c r="I666" s="3094"/>
      <c r="J666" s="3094"/>
      <c r="K666" s="3560"/>
      <c r="L666" s="3560"/>
      <c r="M666" s="3560"/>
      <c r="N666" s="3094"/>
      <c r="O666" s="3094"/>
      <c r="P666" s="3094"/>
      <c r="Q666" s="3094"/>
      <c r="R666" s="3094"/>
      <c r="S666" s="3094"/>
      <c r="T666" s="3094"/>
      <c r="U666" s="3094"/>
      <c r="V666" s="3094"/>
      <c r="W666" s="3094"/>
      <c r="X666" s="3094"/>
      <c r="Y666" s="3094"/>
      <c r="Z666" s="3094"/>
      <c r="AA666" s="3094"/>
      <c r="AB666" s="3094"/>
      <c r="AC666" s="3094"/>
      <c r="AD666" s="3094"/>
      <c r="AE666" s="3094"/>
      <c r="AF666" s="3094"/>
      <c r="AG666" s="3094"/>
      <c r="AH666" s="3094"/>
      <c r="AI666" s="3094"/>
      <c r="AJ666" s="3094"/>
      <c r="AK666" s="3094"/>
      <c r="AL666" s="3094"/>
      <c r="AM666" s="3094"/>
      <c r="AN666" s="3094"/>
      <c r="AO666" s="3094"/>
      <c r="AP666" s="3094"/>
      <c r="AQ666" s="3094"/>
      <c r="AR666" s="3560"/>
      <c r="AS666" s="3560"/>
      <c r="AT666" s="3560"/>
      <c r="AU666" s="3094"/>
      <c r="AV666" s="3094"/>
      <c r="AW666" s="3094"/>
      <c r="AX666" s="3094"/>
      <c r="AY666" s="3094"/>
      <c r="AZ666" s="3094"/>
      <c r="BA666" s="3094"/>
      <c r="BB666" s="3094"/>
      <c r="BC666" s="3094"/>
      <c r="BD666" s="3094"/>
      <c r="BE666" s="3094"/>
      <c r="BF666" s="3094"/>
      <c r="BG666" s="3094"/>
      <c r="BH666" s="3094"/>
      <c r="BI666" s="3094"/>
      <c r="BJ666" s="3094"/>
      <c r="BK666" s="3094"/>
      <c r="BL666" s="3094"/>
      <c r="BM666" s="3094"/>
      <c r="BN666" s="3094"/>
    </row>
    <row r="667" spans="1:66" ht="11.25" customHeight="1">
      <c r="A667" s="3559"/>
      <c r="B667" s="3094"/>
      <c r="C667" s="3094"/>
      <c r="D667" s="3094"/>
      <c r="E667" s="3094"/>
      <c r="F667" s="3094"/>
      <c r="G667" s="3094"/>
      <c r="H667" s="3094"/>
      <c r="I667" s="3094"/>
      <c r="J667" s="3094"/>
      <c r="K667" s="3560"/>
      <c r="L667" s="3560"/>
      <c r="M667" s="3560"/>
      <c r="N667" s="3094"/>
      <c r="O667" s="3094"/>
      <c r="P667" s="3094"/>
      <c r="Q667" s="3094"/>
      <c r="R667" s="3094"/>
      <c r="S667" s="3094"/>
      <c r="T667" s="3094"/>
      <c r="U667" s="3094"/>
      <c r="V667" s="3094"/>
      <c r="W667" s="3094"/>
      <c r="X667" s="3094"/>
      <c r="Y667" s="3094"/>
      <c r="Z667" s="3094"/>
      <c r="AA667" s="3094"/>
      <c r="AB667" s="3094"/>
      <c r="AC667" s="3094"/>
      <c r="AD667" s="3094"/>
      <c r="AE667" s="3094"/>
      <c r="AF667" s="3094"/>
      <c r="AG667" s="3094"/>
      <c r="AH667" s="3094"/>
      <c r="AI667" s="3094"/>
      <c r="AJ667" s="3094"/>
      <c r="AK667" s="3094"/>
      <c r="AL667" s="3094"/>
      <c r="AM667" s="3094"/>
      <c r="AN667" s="3094"/>
      <c r="AO667" s="3094"/>
      <c r="AP667" s="3094"/>
      <c r="AQ667" s="3094"/>
      <c r="AR667" s="3560"/>
      <c r="AS667" s="3560"/>
      <c r="AT667" s="3560"/>
      <c r="AU667" s="3094"/>
      <c r="AV667" s="3094"/>
      <c r="AW667" s="3094"/>
      <c r="AX667" s="3094"/>
      <c r="AY667" s="3094"/>
      <c r="AZ667" s="3094"/>
      <c r="BA667" s="3094"/>
      <c r="BB667" s="3094"/>
      <c r="BC667" s="3094"/>
      <c r="BD667" s="3094"/>
      <c r="BE667" s="3094"/>
      <c r="BF667" s="3094"/>
      <c r="BG667" s="3094"/>
      <c r="BH667" s="3094"/>
      <c r="BI667" s="3094"/>
      <c r="BJ667" s="3094"/>
      <c r="BK667" s="3094"/>
      <c r="BL667" s="3094"/>
      <c r="BM667" s="3094"/>
      <c r="BN667" s="3094"/>
    </row>
    <row r="668" spans="1:66" ht="11.25" customHeight="1">
      <c r="A668" s="3559"/>
      <c r="B668" s="3094"/>
      <c r="C668" s="3094"/>
      <c r="D668" s="3094"/>
      <c r="E668" s="3094"/>
      <c r="F668" s="3094"/>
      <c r="G668" s="3094"/>
      <c r="H668" s="3094"/>
      <c r="I668" s="3094"/>
      <c r="J668" s="3094"/>
      <c r="K668" s="3560"/>
      <c r="L668" s="3560"/>
      <c r="M668" s="3560"/>
      <c r="N668" s="3094"/>
      <c r="O668" s="3094"/>
      <c r="P668" s="3094"/>
      <c r="Q668" s="3094"/>
      <c r="R668" s="3094"/>
      <c r="S668" s="3094"/>
      <c r="T668" s="3094"/>
      <c r="U668" s="3094"/>
      <c r="V668" s="3094"/>
      <c r="W668" s="3094"/>
      <c r="X668" s="3094"/>
      <c r="Y668" s="3094"/>
      <c r="Z668" s="3094"/>
      <c r="AA668" s="3094"/>
      <c r="AB668" s="3094"/>
      <c r="AC668" s="3094"/>
      <c r="AD668" s="3094"/>
      <c r="AE668" s="3094"/>
      <c r="AF668" s="3094"/>
      <c r="AG668" s="3094"/>
      <c r="AH668" s="3094"/>
      <c r="AI668" s="3094"/>
      <c r="AJ668" s="3094"/>
      <c r="AK668" s="3094"/>
      <c r="AL668" s="3094"/>
      <c r="AM668" s="3094"/>
      <c r="AN668" s="3094"/>
      <c r="AO668" s="3094"/>
      <c r="AP668" s="3094"/>
      <c r="AQ668" s="3094"/>
      <c r="AR668" s="3560"/>
      <c r="AS668" s="3560"/>
      <c r="AT668" s="3560"/>
      <c r="AU668" s="3094"/>
      <c r="AV668" s="3094"/>
      <c r="AW668" s="3094"/>
      <c r="AX668" s="3094"/>
      <c r="AY668" s="3094"/>
      <c r="AZ668" s="3094"/>
      <c r="BA668" s="3094"/>
      <c r="BB668" s="3094"/>
      <c r="BC668" s="3094"/>
      <c r="BD668" s="3094"/>
      <c r="BE668" s="3094"/>
      <c r="BF668" s="3094"/>
      <c r="BG668" s="3094"/>
      <c r="BH668" s="3094"/>
      <c r="BI668" s="3094"/>
      <c r="BJ668" s="3094"/>
      <c r="BK668" s="3094"/>
      <c r="BL668" s="3094"/>
      <c r="BM668" s="3094"/>
      <c r="BN668" s="3094"/>
    </row>
    <row r="669" spans="1:66" ht="11.25" customHeight="1">
      <c r="A669" s="3559"/>
      <c r="B669" s="3094"/>
      <c r="C669" s="3094"/>
      <c r="D669" s="3094"/>
      <c r="E669" s="3094"/>
      <c r="F669" s="3094"/>
      <c r="G669" s="3094"/>
      <c r="H669" s="3094"/>
      <c r="I669" s="3094"/>
      <c r="J669" s="3094"/>
      <c r="K669" s="3560"/>
      <c r="L669" s="3560"/>
      <c r="M669" s="3560"/>
      <c r="N669" s="3094"/>
      <c r="O669" s="3094"/>
      <c r="P669" s="3094"/>
      <c r="Q669" s="3094"/>
      <c r="R669" s="3094"/>
      <c r="S669" s="3094"/>
      <c r="T669" s="3094"/>
      <c r="U669" s="3094"/>
      <c r="V669" s="3094"/>
      <c r="W669" s="3094"/>
      <c r="X669" s="3094"/>
      <c r="Y669" s="3094"/>
      <c r="Z669" s="3094"/>
      <c r="AA669" s="3094"/>
      <c r="AB669" s="3094"/>
      <c r="AC669" s="3094"/>
      <c r="AD669" s="3094"/>
      <c r="AE669" s="3094"/>
      <c r="AF669" s="3094"/>
      <c r="AG669" s="3094"/>
      <c r="AH669" s="3094"/>
      <c r="AI669" s="3094"/>
      <c r="AJ669" s="3094"/>
      <c r="AK669" s="3094"/>
      <c r="AL669" s="3094"/>
      <c r="AM669" s="3094"/>
      <c r="AN669" s="3094"/>
      <c r="AO669" s="3094"/>
      <c r="AP669" s="3094"/>
      <c r="AQ669" s="3094"/>
      <c r="AR669" s="3560"/>
      <c r="AS669" s="3560"/>
      <c r="AT669" s="3560"/>
      <c r="AU669" s="3094"/>
      <c r="AV669" s="3094"/>
      <c r="AW669" s="3094"/>
      <c r="AX669" s="3094"/>
      <c r="AY669" s="3094"/>
      <c r="AZ669" s="3094"/>
      <c r="BA669" s="3094"/>
      <c r="BB669" s="3094"/>
      <c r="BC669" s="3094"/>
      <c r="BD669" s="3094"/>
      <c r="BE669" s="3094"/>
      <c r="BF669" s="3094"/>
      <c r="BG669" s="3094"/>
      <c r="BH669" s="3094"/>
      <c r="BI669" s="3094"/>
      <c r="BJ669" s="3094"/>
      <c r="BK669" s="3094"/>
      <c r="BL669" s="3094"/>
      <c r="BM669" s="3094"/>
      <c r="BN669" s="3094"/>
    </row>
    <row r="670" spans="1:66" ht="11.25" customHeight="1">
      <c r="A670" s="3559"/>
      <c r="B670" s="3094"/>
      <c r="C670" s="3094"/>
      <c r="D670" s="3094"/>
      <c r="E670" s="3094"/>
      <c r="F670" s="3094"/>
      <c r="G670" s="3094"/>
      <c r="H670" s="3094"/>
      <c r="I670" s="3094"/>
      <c r="J670" s="3094"/>
      <c r="K670" s="3560"/>
      <c r="L670" s="3560"/>
      <c r="M670" s="3560"/>
      <c r="N670" s="3094"/>
      <c r="O670" s="3094"/>
      <c r="P670" s="3094"/>
      <c r="Q670" s="3094"/>
      <c r="R670" s="3094"/>
      <c r="S670" s="3094"/>
      <c r="T670" s="3094"/>
      <c r="U670" s="3094"/>
      <c r="V670" s="3094"/>
      <c r="W670" s="3094"/>
      <c r="X670" s="3094"/>
      <c r="Y670" s="3094"/>
      <c r="Z670" s="3094"/>
      <c r="AA670" s="3094"/>
      <c r="AB670" s="3094"/>
      <c r="AC670" s="3094"/>
      <c r="AD670" s="3094"/>
      <c r="AE670" s="3094"/>
      <c r="AF670" s="3094"/>
      <c r="AG670" s="3094"/>
      <c r="AH670" s="3094"/>
      <c r="AI670" s="3094"/>
      <c r="AJ670" s="3094"/>
      <c r="AK670" s="3094"/>
      <c r="AL670" s="3094"/>
      <c r="AM670" s="3094"/>
      <c r="AN670" s="3094"/>
      <c r="AO670" s="3094"/>
      <c r="AP670" s="3094"/>
      <c r="AQ670" s="3094"/>
      <c r="AR670" s="3560"/>
      <c r="AS670" s="3560"/>
      <c r="AT670" s="3560"/>
      <c r="AU670" s="3094"/>
      <c r="AV670" s="3094"/>
      <c r="AW670" s="3094"/>
      <c r="AX670" s="3094"/>
      <c r="AY670" s="3094"/>
      <c r="AZ670" s="3094"/>
      <c r="BA670" s="3094"/>
      <c r="BB670" s="3094"/>
      <c r="BC670" s="3094"/>
      <c r="BD670" s="3094"/>
      <c r="BE670" s="3094"/>
      <c r="BF670" s="3094"/>
      <c r="BG670" s="3094"/>
      <c r="BH670" s="3094"/>
      <c r="BI670" s="3094"/>
      <c r="BJ670" s="3094"/>
      <c r="BK670" s="3094"/>
      <c r="BL670" s="3094"/>
      <c r="BM670" s="3094"/>
      <c r="BN670" s="3094"/>
    </row>
    <row r="671" spans="1:66" ht="11.25" customHeight="1">
      <c r="A671" s="3559"/>
      <c r="B671" s="3094"/>
      <c r="C671" s="3094"/>
      <c r="D671" s="3094"/>
      <c r="E671" s="3094"/>
      <c r="F671" s="3094"/>
      <c r="G671" s="3094"/>
      <c r="H671" s="3094"/>
      <c r="I671" s="3094"/>
      <c r="J671" s="3094"/>
      <c r="K671" s="3560"/>
      <c r="L671" s="3560"/>
      <c r="M671" s="3560"/>
      <c r="N671" s="3094"/>
      <c r="O671" s="3094"/>
      <c r="P671" s="3094"/>
      <c r="Q671" s="3094"/>
      <c r="R671" s="3094"/>
      <c r="S671" s="3094"/>
      <c r="T671" s="3094"/>
      <c r="U671" s="3094"/>
      <c r="V671" s="3094"/>
      <c r="W671" s="3094"/>
      <c r="X671" s="3094"/>
      <c r="Y671" s="3094"/>
      <c r="Z671" s="3094"/>
      <c r="AA671" s="3094"/>
      <c r="AB671" s="3094"/>
      <c r="AC671" s="3094"/>
      <c r="AD671" s="3094"/>
      <c r="AE671" s="3094"/>
      <c r="AF671" s="3094"/>
      <c r="AG671" s="3094"/>
      <c r="AH671" s="3094"/>
      <c r="AI671" s="3094"/>
      <c r="AJ671" s="3094"/>
      <c r="AK671" s="3094"/>
      <c r="AL671" s="3094"/>
      <c r="AM671" s="3094"/>
      <c r="AN671" s="3094"/>
      <c r="AO671" s="3094"/>
      <c r="AP671" s="3094"/>
      <c r="AQ671" s="3094"/>
      <c r="AR671" s="3560"/>
      <c r="AS671" s="3560"/>
      <c r="AT671" s="3560"/>
      <c r="AU671" s="3094"/>
      <c r="AV671" s="3094"/>
      <c r="AW671" s="3094"/>
      <c r="AX671" s="3094"/>
      <c r="AY671" s="3094"/>
      <c r="AZ671" s="3094"/>
      <c r="BA671" s="3094"/>
      <c r="BB671" s="3094"/>
      <c r="BC671" s="3094"/>
      <c r="BD671" s="3094"/>
      <c r="BE671" s="3094"/>
      <c r="BF671" s="3094"/>
      <c r="BG671" s="3094"/>
      <c r="BH671" s="3094"/>
      <c r="BI671" s="3094"/>
      <c r="BJ671" s="3094"/>
      <c r="BK671" s="3094"/>
      <c r="BL671" s="3094"/>
      <c r="BM671" s="3094"/>
      <c r="BN671" s="3094"/>
    </row>
    <row r="672" spans="1:66" ht="11.25" customHeight="1">
      <c r="A672" s="3559"/>
      <c r="B672" s="3094"/>
      <c r="C672" s="3094"/>
      <c r="D672" s="3094"/>
      <c r="E672" s="3094"/>
      <c r="F672" s="3094"/>
      <c r="G672" s="3094"/>
      <c r="H672" s="3094"/>
      <c r="I672" s="3094"/>
      <c r="J672" s="3094"/>
      <c r="K672" s="3560"/>
      <c r="L672" s="3560"/>
      <c r="M672" s="3560"/>
      <c r="N672" s="3094"/>
      <c r="O672" s="3094"/>
      <c r="P672" s="3094"/>
      <c r="Q672" s="3094"/>
      <c r="R672" s="3094"/>
      <c r="S672" s="3094"/>
      <c r="T672" s="3094"/>
      <c r="U672" s="3094"/>
      <c r="V672" s="3094"/>
      <c r="W672" s="3094"/>
      <c r="X672" s="3094"/>
      <c r="Y672" s="3094"/>
      <c r="Z672" s="3094"/>
      <c r="AA672" s="3094"/>
      <c r="AB672" s="3094"/>
      <c r="AC672" s="3094"/>
      <c r="AD672" s="3094"/>
      <c r="AE672" s="3094"/>
      <c r="AF672" s="3094"/>
      <c r="AG672" s="3094"/>
      <c r="AH672" s="3094"/>
      <c r="AI672" s="3094"/>
      <c r="AJ672" s="3094"/>
      <c r="AK672" s="3094"/>
      <c r="AL672" s="3094"/>
      <c r="AM672" s="3094"/>
      <c r="AN672" s="3094"/>
      <c r="AO672" s="3094"/>
      <c r="AP672" s="3094"/>
      <c r="AQ672" s="3094"/>
      <c r="AR672" s="3560"/>
      <c r="AS672" s="3560"/>
      <c r="AT672" s="3560"/>
      <c r="AU672" s="3094"/>
      <c r="AV672" s="3094"/>
      <c r="AW672" s="3094"/>
      <c r="AX672" s="3094"/>
      <c r="AY672" s="3094"/>
      <c r="AZ672" s="3094"/>
      <c r="BA672" s="3094"/>
      <c r="BB672" s="3094"/>
      <c r="BC672" s="3094"/>
      <c r="BD672" s="3094"/>
      <c r="BE672" s="3094"/>
      <c r="BF672" s="3094"/>
      <c r="BG672" s="3094"/>
      <c r="BH672" s="3094"/>
      <c r="BI672" s="3094"/>
      <c r="BJ672" s="3094"/>
      <c r="BK672" s="3094"/>
      <c r="BL672" s="3094"/>
      <c r="BM672" s="3094"/>
      <c r="BN672" s="3094"/>
    </row>
    <row r="673" spans="1:66" ht="11.25" customHeight="1">
      <c r="A673" s="3559"/>
      <c r="B673" s="3094"/>
      <c r="C673" s="3094"/>
      <c r="D673" s="3094"/>
      <c r="E673" s="3094"/>
      <c r="F673" s="3094"/>
      <c r="G673" s="3094"/>
      <c r="H673" s="3094"/>
      <c r="I673" s="3094"/>
      <c r="J673" s="3094"/>
      <c r="K673" s="3560"/>
      <c r="L673" s="3560"/>
      <c r="M673" s="3560"/>
      <c r="N673" s="3094"/>
      <c r="O673" s="3094"/>
      <c r="P673" s="3094"/>
      <c r="Q673" s="3094"/>
      <c r="R673" s="3094"/>
      <c r="S673" s="3094"/>
      <c r="T673" s="3094"/>
      <c r="U673" s="3094"/>
      <c r="V673" s="3094"/>
      <c r="W673" s="3094"/>
      <c r="X673" s="3094"/>
      <c r="Y673" s="3094"/>
      <c r="Z673" s="3094"/>
      <c r="AA673" s="3094"/>
      <c r="AB673" s="3094"/>
      <c r="AC673" s="3094"/>
      <c r="AD673" s="3094"/>
      <c r="AE673" s="3094"/>
      <c r="AF673" s="3094"/>
      <c r="AG673" s="3094"/>
      <c r="AH673" s="3094"/>
      <c r="AI673" s="3094"/>
      <c r="AJ673" s="3094"/>
      <c r="AK673" s="3094"/>
      <c r="AL673" s="3094"/>
      <c r="AM673" s="3094"/>
      <c r="AN673" s="3094"/>
      <c r="AO673" s="3094"/>
      <c r="AP673" s="3094"/>
      <c r="AQ673" s="3094"/>
      <c r="AR673" s="3560"/>
      <c r="AS673" s="3560"/>
      <c r="AT673" s="3560"/>
      <c r="AU673" s="3094"/>
      <c r="AV673" s="3094"/>
      <c r="AW673" s="3094"/>
      <c r="AX673" s="3094"/>
      <c r="AY673" s="3094"/>
      <c r="AZ673" s="3094"/>
      <c r="BA673" s="3094"/>
      <c r="BB673" s="3094"/>
      <c r="BC673" s="3094"/>
      <c r="BD673" s="3094"/>
      <c r="BE673" s="3094"/>
      <c r="BF673" s="3094"/>
      <c r="BG673" s="3094"/>
      <c r="BH673" s="3094"/>
      <c r="BI673" s="3094"/>
      <c r="BJ673" s="3094"/>
      <c r="BK673" s="3094"/>
      <c r="BL673" s="3094"/>
      <c r="BM673" s="3094"/>
      <c r="BN673" s="3094"/>
    </row>
    <row r="674" spans="1:66" ht="11.25" customHeight="1">
      <c r="A674" s="3559"/>
      <c r="B674" s="3094"/>
      <c r="C674" s="3094"/>
      <c r="D674" s="3094"/>
      <c r="E674" s="3094"/>
      <c r="F674" s="3094"/>
      <c r="G674" s="3094"/>
      <c r="H674" s="3094"/>
      <c r="I674" s="3094"/>
      <c r="J674" s="3094"/>
      <c r="K674" s="3560"/>
      <c r="L674" s="3560"/>
      <c r="M674" s="3560"/>
      <c r="N674" s="3094"/>
      <c r="O674" s="3094"/>
      <c r="P674" s="3094"/>
      <c r="Q674" s="3094"/>
      <c r="R674" s="3094"/>
      <c r="S674" s="3094"/>
      <c r="T674" s="3094"/>
      <c r="U674" s="3094"/>
      <c r="V674" s="3094"/>
      <c r="W674" s="3094"/>
      <c r="X674" s="3094"/>
      <c r="Y674" s="3094"/>
      <c r="Z674" s="3094"/>
      <c r="AA674" s="3094"/>
      <c r="AB674" s="3094"/>
      <c r="AC674" s="3094"/>
      <c r="AD674" s="3094"/>
      <c r="AE674" s="3094"/>
      <c r="AF674" s="3094"/>
      <c r="AG674" s="3094"/>
      <c r="AH674" s="3094"/>
      <c r="AI674" s="3094"/>
      <c r="AJ674" s="3094"/>
      <c r="AK674" s="3094"/>
      <c r="AL674" s="3094"/>
      <c r="AM674" s="3094"/>
      <c r="AN674" s="3094"/>
      <c r="AO674" s="3094"/>
      <c r="AP674" s="3094"/>
      <c r="AQ674" s="3094"/>
      <c r="AR674" s="3560"/>
      <c r="AS674" s="3560"/>
      <c r="AT674" s="3560"/>
      <c r="AU674" s="3094"/>
      <c r="AV674" s="3094"/>
      <c r="AW674" s="3094"/>
      <c r="AX674" s="3094"/>
      <c r="AY674" s="3094"/>
      <c r="AZ674" s="3094"/>
      <c r="BA674" s="3094"/>
      <c r="BB674" s="3094"/>
      <c r="BC674" s="3094"/>
      <c r="BD674" s="3094"/>
      <c r="BE674" s="3094"/>
      <c r="BF674" s="3094"/>
      <c r="BG674" s="3094"/>
      <c r="BH674" s="3094"/>
      <c r="BI674" s="3094"/>
      <c r="BJ674" s="3094"/>
      <c r="BK674" s="3094"/>
      <c r="BL674" s="3094"/>
      <c r="BM674" s="3094"/>
      <c r="BN674" s="3094"/>
    </row>
    <row r="675" spans="1:66" ht="11.25" customHeight="1">
      <c r="A675" s="3559"/>
      <c r="B675" s="3094"/>
      <c r="C675" s="3094"/>
      <c r="D675" s="3094"/>
      <c r="E675" s="3094"/>
      <c r="F675" s="3094"/>
      <c r="G675" s="3094"/>
      <c r="H675" s="3094"/>
      <c r="I675" s="3094"/>
      <c r="J675" s="3094"/>
      <c r="K675" s="3560"/>
      <c r="L675" s="3560"/>
      <c r="M675" s="3560"/>
      <c r="N675" s="3094"/>
      <c r="O675" s="3094"/>
      <c r="P675" s="3094"/>
      <c r="Q675" s="3094"/>
      <c r="R675" s="3094"/>
      <c r="S675" s="3094"/>
      <c r="T675" s="3094"/>
      <c r="U675" s="3094"/>
      <c r="V675" s="3094"/>
      <c r="W675" s="3094"/>
      <c r="X675" s="3094"/>
      <c r="Y675" s="3094"/>
      <c r="Z675" s="3094"/>
      <c r="AA675" s="3094"/>
      <c r="AB675" s="3094"/>
      <c r="AC675" s="3094"/>
      <c r="AD675" s="3094"/>
      <c r="AE675" s="3094"/>
      <c r="AF675" s="3094"/>
      <c r="AG675" s="3094"/>
      <c r="AH675" s="3094"/>
      <c r="AI675" s="3094"/>
      <c r="AJ675" s="3094"/>
      <c r="AK675" s="3094"/>
      <c r="AL675" s="3094"/>
      <c r="AM675" s="3094"/>
      <c r="AN675" s="3094"/>
      <c r="AO675" s="3094"/>
      <c r="AP675" s="3094"/>
      <c r="AQ675" s="3094"/>
      <c r="AR675" s="3560"/>
      <c r="AS675" s="3560"/>
      <c r="AT675" s="3560"/>
      <c r="AU675" s="3094"/>
      <c r="AV675" s="3094"/>
      <c r="AW675" s="3094"/>
      <c r="AX675" s="3094"/>
      <c r="AY675" s="3094"/>
      <c r="AZ675" s="3094"/>
      <c r="BA675" s="3094"/>
      <c r="BB675" s="3094"/>
      <c r="BC675" s="3094"/>
      <c r="BD675" s="3094"/>
      <c r="BE675" s="3094"/>
      <c r="BF675" s="3094"/>
      <c r="BG675" s="3094"/>
      <c r="BH675" s="3094"/>
      <c r="BI675" s="3094"/>
      <c r="BJ675" s="3094"/>
      <c r="BK675" s="3094"/>
      <c r="BL675" s="3094"/>
      <c r="BM675" s="3094"/>
      <c r="BN675" s="3094"/>
    </row>
    <row r="676" spans="1:66" ht="11.25" customHeight="1">
      <c r="A676" s="3559"/>
      <c r="B676" s="3094"/>
      <c r="C676" s="3094"/>
      <c r="D676" s="3094"/>
      <c r="E676" s="3094"/>
      <c r="F676" s="3094"/>
      <c r="G676" s="3094"/>
      <c r="H676" s="3094"/>
      <c r="I676" s="3094"/>
      <c r="J676" s="3094"/>
      <c r="K676" s="3560"/>
      <c r="L676" s="3560"/>
      <c r="M676" s="3560"/>
      <c r="N676" s="3094"/>
      <c r="O676" s="3094"/>
      <c r="P676" s="3094"/>
      <c r="Q676" s="3094"/>
      <c r="R676" s="3094"/>
      <c r="S676" s="3094"/>
      <c r="T676" s="3094"/>
      <c r="U676" s="3094"/>
      <c r="V676" s="3094"/>
      <c r="W676" s="3094"/>
      <c r="X676" s="3094"/>
      <c r="Y676" s="3094"/>
      <c r="Z676" s="3094"/>
      <c r="AA676" s="3094"/>
      <c r="AB676" s="3094"/>
      <c r="AC676" s="3094"/>
      <c r="AD676" s="3094"/>
      <c r="AE676" s="3094"/>
      <c r="AF676" s="3094"/>
      <c r="AG676" s="3094"/>
      <c r="AH676" s="3094"/>
      <c r="AI676" s="3094"/>
      <c r="AJ676" s="3094"/>
      <c r="AK676" s="3094"/>
      <c r="AL676" s="3094"/>
      <c r="AM676" s="3094"/>
      <c r="AN676" s="3094"/>
      <c r="AO676" s="3094"/>
      <c r="AP676" s="3094"/>
      <c r="AQ676" s="3094"/>
      <c r="AR676" s="3560"/>
      <c r="AS676" s="3560"/>
      <c r="AT676" s="3560"/>
      <c r="AU676" s="3094"/>
      <c r="AV676" s="3094"/>
      <c r="AW676" s="3094"/>
      <c r="AX676" s="3094"/>
      <c r="AY676" s="3094"/>
      <c r="AZ676" s="3094"/>
      <c r="BA676" s="3094"/>
      <c r="BB676" s="3094"/>
      <c r="BC676" s="3094"/>
      <c r="BD676" s="3094"/>
      <c r="BE676" s="3094"/>
      <c r="BF676" s="3094"/>
      <c r="BG676" s="3094"/>
      <c r="BH676" s="3094"/>
      <c r="BI676" s="3094"/>
      <c r="BJ676" s="3094"/>
      <c r="BK676" s="3094"/>
      <c r="BL676" s="3094"/>
      <c r="BM676" s="3094"/>
      <c r="BN676" s="3094"/>
    </row>
    <row r="677" spans="1:66" ht="11.25" customHeight="1">
      <c r="A677" s="3559"/>
      <c r="B677" s="3094"/>
      <c r="C677" s="3094"/>
      <c r="D677" s="3094"/>
      <c r="E677" s="3094"/>
      <c r="F677" s="3094"/>
      <c r="G677" s="3094"/>
      <c r="H677" s="3094"/>
      <c r="I677" s="3094"/>
      <c r="J677" s="3094"/>
      <c r="K677" s="3560"/>
      <c r="L677" s="3560"/>
      <c r="M677" s="3560"/>
      <c r="N677" s="3094"/>
      <c r="O677" s="3094"/>
      <c r="P677" s="3094"/>
      <c r="Q677" s="3094"/>
      <c r="R677" s="3094"/>
      <c r="S677" s="3094"/>
      <c r="T677" s="3094"/>
      <c r="U677" s="3094"/>
      <c r="V677" s="3094"/>
      <c r="W677" s="3094"/>
      <c r="X677" s="3094"/>
      <c r="Y677" s="3094"/>
      <c r="Z677" s="3094"/>
      <c r="AA677" s="3094"/>
      <c r="AB677" s="3094"/>
      <c r="AC677" s="3094"/>
      <c r="AD677" s="3094"/>
      <c r="AE677" s="3094"/>
      <c r="AF677" s="3094"/>
      <c r="AG677" s="3094"/>
      <c r="AH677" s="3094"/>
      <c r="AI677" s="3094"/>
      <c r="AJ677" s="3094"/>
      <c r="AK677" s="3094"/>
      <c r="AL677" s="3094"/>
      <c r="AM677" s="3094"/>
      <c r="AN677" s="3094"/>
      <c r="AO677" s="3094"/>
      <c r="AP677" s="3094"/>
      <c r="AQ677" s="3094"/>
      <c r="AR677" s="3560"/>
      <c r="AS677" s="3560"/>
      <c r="AT677" s="3560"/>
      <c r="AU677" s="3094"/>
      <c r="AV677" s="3094"/>
      <c r="AW677" s="3094"/>
      <c r="AX677" s="3094"/>
      <c r="AY677" s="3094"/>
      <c r="AZ677" s="3094"/>
      <c r="BA677" s="3094"/>
      <c r="BB677" s="3094"/>
      <c r="BC677" s="3094"/>
      <c r="BD677" s="3094"/>
      <c r="BE677" s="3094"/>
      <c r="BF677" s="3094"/>
      <c r="BG677" s="3094"/>
      <c r="BH677" s="3094"/>
      <c r="BI677" s="3094"/>
      <c r="BJ677" s="3094"/>
      <c r="BK677" s="3094"/>
      <c r="BL677" s="3094"/>
      <c r="BM677" s="3094"/>
      <c r="BN677" s="3094"/>
    </row>
    <row r="678" spans="1:66" ht="11.25" customHeight="1">
      <c r="A678" s="3559"/>
      <c r="B678" s="3094"/>
      <c r="C678" s="3094"/>
      <c r="D678" s="3094"/>
      <c r="E678" s="3094"/>
      <c r="F678" s="3094"/>
      <c r="G678" s="3094"/>
      <c r="H678" s="3094"/>
      <c r="I678" s="3094"/>
      <c r="J678" s="3094"/>
      <c r="K678" s="3560"/>
      <c r="L678" s="3560"/>
      <c r="M678" s="3560"/>
      <c r="N678" s="3094"/>
      <c r="O678" s="3094"/>
      <c r="P678" s="3094"/>
      <c r="Q678" s="3094"/>
      <c r="R678" s="3094"/>
      <c r="S678" s="3094"/>
      <c r="T678" s="3094"/>
      <c r="U678" s="3094"/>
      <c r="V678" s="3094"/>
      <c r="W678" s="3094"/>
      <c r="X678" s="3094"/>
      <c r="Y678" s="3094"/>
      <c r="Z678" s="3094"/>
      <c r="AA678" s="3094"/>
      <c r="AB678" s="3094"/>
      <c r="AC678" s="3094"/>
      <c r="AD678" s="3094"/>
      <c r="AE678" s="3094"/>
      <c r="AF678" s="3094"/>
      <c r="AG678" s="3094"/>
      <c r="AH678" s="3094"/>
      <c r="AI678" s="3094"/>
      <c r="AJ678" s="3094"/>
      <c r="AK678" s="3094"/>
      <c r="AL678" s="3094"/>
      <c r="AM678" s="3094"/>
      <c r="AN678" s="3094"/>
      <c r="AO678" s="3094"/>
      <c r="AP678" s="3094"/>
      <c r="AQ678" s="3094"/>
      <c r="AR678" s="3560"/>
      <c r="AS678" s="3560"/>
      <c r="AT678" s="3560"/>
      <c r="AU678" s="3094"/>
      <c r="AV678" s="3094"/>
      <c r="AW678" s="3094"/>
      <c r="AX678" s="3094"/>
      <c r="AY678" s="3094"/>
      <c r="AZ678" s="3094"/>
      <c r="BA678" s="3094"/>
      <c r="BB678" s="3094"/>
      <c r="BC678" s="3094"/>
      <c r="BD678" s="3094"/>
      <c r="BE678" s="3094"/>
      <c r="BF678" s="3094"/>
      <c r="BG678" s="3094"/>
      <c r="BH678" s="3094"/>
      <c r="BI678" s="3094"/>
      <c r="BJ678" s="3094"/>
      <c r="BK678" s="3094"/>
      <c r="BL678" s="3094"/>
      <c r="BM678" s="3094"/>
      <c r="BN678" s="3094"/>
    </row>
    <row r="679" spans="1:66" ht="11.25" customHeight="1">
      <c r="A679" s="3559"/>
      <c r="B679" s="3094"/>
      <c r="C679" s="3094"/>
      <c r="D679" s="3094"/>
      <c r="E679" s="3094"/>
      <c r="F679" s="3094"/>
      <c r="G679" s="3094"/>
      <c r="H679" s="3094"/>
      <c r="I679" s="3094"/>
      <c r="J679" s="3094"/>
      <c r="K679" s="3560"/>
      <c r="L679" s="3560"/>
      <c r="M679" s="3560"/>
      <c r="N679" s="3094"/>
      <c r="O679" s="3094"/>
      <c r="P679" s="3094"/>
      <c r="Q679" s="3094"/>
      <c r="R679" s="3094"/>
      <c r="S679" s="3094"/>
      <c r="T679" s="3094"/>
      <c r="U679" s="3094"/>
      <c r="V679" s="3094"/>
      <c r="W679" s="3094"/>
      <c r="X679" s="3094"/>
      <c r="Y679" s="3094"/>
      <c r="Z679" s="3094"/>
      <c r="AA679" s="3094"/>
      <c r="AB679" s="3094"/>
      <c r="AC679" s="3094"/>
      <c r="AD679" s="3094"/>
      <c r="AE679" s="3094"/>
      <c r="AF679" s="3094"/>
      <c r="AG679" s="3094"/>
      <c r="AH679" s="3094"/>
      <c r="AI679" s="3094"/>
      <c r="AJ679" s="3094"/>
      <c r="AK679" s="3094"/>
      <c r="AL679" s="3094"/>
      <c r="AM679" s="3094"/>
      <c r="AN679" s="3094"/>
      <c r="AO679" s="3094"/>
      <c r="AP679" s="3094"/>
      <c r="AQ679" s="3094"/>
      <c r="AR679" s="3560"/>
      <c r="AS679" s="3560"/>
      <c r="AT679" s="3560"/>
      <c r="AU679" s="3094"/>
      <c r="AV679" s="3094"/>
      <c r="AW679" s="3094"/>
      <c r="AX679" s="3094"/>
      <c r="AY679" s="3094"/>
      <c r="AZ679" s="3094"/>
      <c r="BA679" s="3094"/>
      <c r="BB679" s="3094"/>
      <c r="BC679" s="3094"/>
      <c r="BD679" s="3094"/>
      <c r="BE679" s="3094"/>
      <c r="BF679" s="3094"/>
      <c r="BG679" s="3094"/>
      <c r="BH679" s="3094"/>
      <c r="BI679" s="3094"/>
      <c r="BJ679" s="3094"/>
      <c r="BK679" s="3094"/>
      <c r="BL679" s="3094"/>
      <c r="BM679" s="3094"/>
      <c r="BN679" s="3094"/>
    </row>
    <row r="680" spans="1:66" ht="11.25" customHeight="1">
      <c r="A680" s="3559"/>
      <c r="B680" s="3094"/>
      <c r="C680" s="3094"/>
      <c r="D680" s="3094"/>
      <c r="E680" s="3094"/>
      <c r="F680" s="3094"/>
      <c r="G680" s="3094"/>
      <c r="H680" s="3094"/>
      <c r="I680" s="3094"/>
      <c r="J680" s="3094"/>
      <c r="K680" s="3560"/>
      <c r="L680" s="3560"/>
      <c r="M680" s="3560"/>
      <c r="N680" s="3094"/>
      <c r="O680" s="3094"/>
      <c r="P680" s="3094"/>
      <c r="Q680" s="3094"/>
      <c r="R680" s="3094"/>
      <c r="S680" s="3094"/>
      <c r="T680" s="3094"/>
      <c r="U680" s="3094"/>
      <c r="V680" s="3094"/>
      <c r="W680" s="3094"/>
      <c r="X680" s="3094"/>
      <c r="Y680" s="3094"/>
      <c r="Z680" s="3094"/>
      <c r="AA680" s="3094"/>
      <c r="AB680" s="3094"/>
      <c r="AC680" s="3094"/>
      <c r="AD680" s="3094"/>
      <c r="AE680" s="3094"/>
      <c r="AF680" s="3094"/>
      <c r="AG680" s="3094"/>
      <c r="AH680" s="3094"/>
      <c r="AI680" s="3094"/>
      <c r="AJ680" s="3094"/>
      <c r="AK680" s="3094"/>
      <c r="AL680" s="3094"/>
      <c r="AM680" s="3094"/>
      <c r="AN680" s="3094"/>
      <c r="AO680" s="3094"/>
      <c r="AP680" s="3094"/>
      <c r="AQ680" s="3094"/>
      <c r="AR680" s="3560"/>
      <c r="AS680" s="3560"/>
      <c r="AT680" s="3560"/>
      <c r="AU680" s="3094"/>
      <c r="AV680" s="3094"/>
      <c r="AW680" s="3094"/>
      <c r="AX680" s="3094"/>
      <c r="AY680" s="3094"/>
      <c r="AZ680" s="3094"/>
      <c r="BA680" s="3094"/>
      <c r="BB680" s="3094"/>
      <c r="BC680" s="3094"/>
      <c r="BD680" s="3094"/>
      <c r="BE680" s="3094"/>
      <c r="BF680" s="3094"/>
      <c r="BG680" s="3094"/>
      <c r="BH680" s="3094"/>
      <c r="BI680" s="3094"/>
      <c r="BJ680" s="3094"/>
      <c r="BK680" s="3094"/>
      <c r="BL680" s="3094"/>
      <c r="BM680" s="3094"/>
      <c r="BN680" s="3094"/>
    </row>
    <row r="681" spans="1:66" ht="11.25" customHeight="1">
      <c r="A681" s="3559"/>
      <c r="B681" s="3094"/>
      <c r="C681" s="3094"/>
      <c r="D681" s="3094"/>
      <c r="E681" s="3094"/>
      <c r="F681" s="3094"/>
      <c r="G681" s="3094"/>
      <c r="H681" s="3094"/>
      <c r="I681" s="3094"/>
      <c r="J681" s="3094"/>
      <c r="K681" s="3560"/>
      <c r="L681" s="3560"/>
      <c r="M681" s="3560"/>
      <c r="N681" s="3094"/>
      <c r="O681" s="3094"/>
      <c r="P681" s="3094"/>
      <c r="Q681" s="3094"/>
      <c r="R681" s="3094"/>
      <c r="S681" s="3094"/>
      <c r="T681" s="3094"/>
      <c r="U681" s="3094"/>
      <c r="V681" s="3094"/>
      <c r="W681" s="3094"/>
      <c r="X681" s="3094"/>
      <c r="Y681" s="3094"/>
      <c r="Z681" s="3094"/>
      <c r="AA681" s="3094"/>
      <c r="AB681" s="3094"/>
      <c r="AC681" s="3094"/>
      <c r="AD681" s="3094"/>
      <c r="AE681" s="3094"/>
      <c r="AF681" s="3094"/>
      <c r="AG681" s="3094"/>
      <c r="AH681" s="3094"/>
      <c r="AI681" s="3094"/>
      <c r="AJ681" s="3094"/>
      <c r="AK681" s="3094"/>
      <c r="AL681" s="3094"/>
      <c r="AM681" s="3094"/>
      <c r="AN681" s="3094"/>
      <c r="AO681" s="3094"/>
      <c r="AP681" s="3094"/>
      <c r="AQ681" s="3094"/>
      <c r="AR681" s="3560"/>
      <c r="AS681" s="3560"/>
      <c r="AT681" s="3560"/>
      <c r="AU681" s="3094"/>
      <c r="AV681" s="3094"/>
      <c r="AW681" s="3094"/>
      <c r="AX681" s="3094"/>
      <c r="AY681" s="3094"/>
      <c r="AZ681" s="3094"/>
      <c r="BA681" s="3094"/>
      <c r="BB681" s="3094"/>
      <c r="BC681" s="3094"/>
      <c r="BD681" s="3094"/>
      <c r="BE681" s="3094"/>
      <c r="BF681" s="3094"/>
      <c r="BG681" s="3094"/>
      <c r="BH681" s="3094"/>
      <c r="BI681" s="3094"/>
      <c r="BJ681" s="3094"/>
      <c r="BK681" s="3094"/>
      <c r="BL681" s="3094"/>
      <c r="BM681" s="3094"/>
      <c r="BN681" s="3094"/>
    </row>
    <row r="682" spans="1:66" ht="11.25" customHeight="1">
      <c r="A682" s="3559"/>
      <c r="B682" s="3094"/>
      <c r="C682" s="3094"/>
      <c r="D682" s="3094"/>
      <c r="E682" s="3094"/>
      <c r="F682" s="3094"/>
      <c r="G682" s="3094"/>
      <c r="H682" s="3094"/>
      <c r="I682" s="3094"/>
      <c r="J682" s="3094"/>
      <c r="K682" s="3560"/>
      <c r="L682" s="3560"/>
      <c r="M682" s="3560"/>
      <c r="N682" s="3094"/>
      <c r="O682" s="3094"/>
      <c r="P682" s="3094"/>
      <c r="Q682" s="3094"/>
      <c r="R682" s="3094"/>
      <c r="S682" s="3094"/>
      <c r="T682" s="3094"/>
      <c r="U682" s="3094"/>
      <c r="V682" s="3094"/>
      <c r="W682" s="3094"/>
      <c r="X682" s="3094"/>
      <c r="Y682" s="3094"/>
      <c r="Z682" s="3094"/>
      <c r="AA682" s="3094"/>
      <c r="AB682" s="3094"/>
      <c r="AC682" s="3094"/>
      <c r="AD682" s="3094"/>
      <c r="AE682" s="3094"/>
      <c r="AF682" s="3094"/>
      <c r="AG682" s="3094"/>
      <c r="AH682" s="3094"/>
      <c r="AI682" s="3094"/>
      <c r="AJ682" s="3094"/>
      <c r="AK682" s="3094"/>
      <c r="AL682" s="3094"/>
      <c r="AM682" s="3094"/>
      <c r="AN682" s="3094"/>
      <c r="AO682" s="3094"/>
      <c r="AP682" s="3094"/>
      <c r="AQ682" s="3094"/>
      <c r="AR682" s="3560"/>
      <c r="AS682" s="3560"/>
      <c r="AT682" s="3560"/>
      <c r="AU682" s="3094"/>
      <c r="AV682" s="3094"/>
      <c r="AW682" s="3094"/>
      <c r="AX682" s="3094"/>
      <c r="AY682" s="3094"/>
      <c r="AZ682" s="3094"/>
      <c r="BA682" s="3094"/>
      <c r="BB682" s="3094"/>
      <c r="BC682" s="3094"/>
      <c r="BD682" s="3094"/>
      <c r="BE682" s="3094"/>
      <c r="BF682" s="3094"/>
      <c r="BG682" s="3094"/>
      <c r="BH682" s="3094"/>
      <c r="BI682" s="3094"/>
      <c r="BJ682" s="3094"/>
      <c r="BK682" s="3094"/>
      <c r="BL682" s="3094"/>
      <c r="BM682" s="3094"/>
      <c r="BN682" s="3094"/>
    </row>
    <row r="683" spans="1:66" ht="11.25" customHeight="1">
      <c r="A683" s="3559"/>
      <c r="B683" s="3094"/>
      <c r="C683" s="3094"/>
      <c r="D683" s="3094"/>
      <c r="E683" s="3094"/>
      <c r="F683" s="3094"/>
      <c r="G683" s="3094"/>
      <c r="H683" s="3094"/>
      <c r="I683" s="3094"/>
      <c r="J683" s="3094"/>
      <c r="K683" s="3560"/>
      <c r="L683" s="3560"/>
      <c r="M683" s="3560"/>
      <c r="N683" s="3094"/>
      <c r="O683" s="3094"/>
      <c r="P683" s="3094"/>
      <c r="Q683" s="3094"/>
      <c r="R683" s="3094"/>
      <c r="S683" s="3094"/>
      <c r="T683" s="3094"/>
      <c r="U683" s="3094"/>
      <c r="V683" s="3094"/>
      <c r="W683" s="3094"/>
      <c r="X683" s="3094"/>
      <c r="Y683" s="3094"/>
      <c r="Z683" s="3094"/>
      <c r="AA683" s="3094"/>
      <c r="AB683" s="3094"/>
      <c r="AC683" s="3094"/>
      <c r="AD683" s="3094"/>
      <c r="AE683" s="3094"/>
      <c r="AF683" s="3094"/>
      <c r="AG683" s="3094"/>
      <c r="AH683" s="3094"/>
      <c r="AI683" s="3094"/>
      <c r="AJ683" s="3094"/>
      <c r="AK683" s="3094"/>
      <c r="AL683" s="3094"/>
      <c r="AM683" s="3094"/>
      <c r="AN683" s="3094"/>
      <c r="AO683" s="3094"/>
      <c r="AP683" s="3094"/>
      <c r="AQ683" s="3094"/>
      <c r="AR683" s="3560"/>
      <c r="AS683" s="3560"/>
      <c r="AT683" s="3560"/>
      <c r="AU683" s="3094"/>
      <c r="AV683" s="3094"/>
      <c r="AW683" s="3094"/>
      <c r="AX683" s="3094"/>
      <c r="AY683" s="3094"/>
      <c r="AZ683" s="3094"/>
      <c r="BA683" s="3094"/>
      <c r="BB683" s="3094"/>
      <c r="BC683" s="3094"/>
      <c r="BD683" s="3094"/>
      <c r="BE683" s="3094"/>
      <c r="BF683" s="3094"/>
      <c r="BG683" s="3094"/>
      <c r="BH683" s="3094"/>
      <c r="BI683" s="3094"/>
      <c r="BJ683" s="3094"/>
      <c r="BK683" s="3094"/>
      <c r="BL683" s="3094"/>
      <c r="BM683" s="3094"/>
      <c r="BN683" s="3094"/>
    </row>
    <row r="684" spans="1:66" ht="11.25" customHeight="1">
      <c r="A684" s="3559"/>
      <c r="B684" s="3094"/>
      <c r="C684" s="3094"/>
      <c r="D684" s="3094"/>
      <c r="E684" s="3094"/>
      <c r="F684" s="3094"/>
      <c r="G684" s="3094"/>
      <c r="H684" s="3094"/>
      <c r="I684" s="3094"/>
      <c r="J684" s="3094"/>
      <c r="K684" s="3560"/>
      <c r="L684" s="3560"/>
      <c r="M684" s="3560"/>
      <c r="N684" s="3094"/>
      <c r="O684" s="3094"/>
      <c r="P684" s="3094"/>
      <c r="Q684" s="3094"/>
      <c r="R684" s="3094"/>
      <c r="S684" s="3094"/>
      <c r="T684" s="3094"/>
      <c r="U684" s="3094"/>
      <c r="V684" s="3094"/>
      <c r="W684" s="3094"/>
      <c r="X684" s="3094"/>
      <c r="Y684" s="3094"/>
      <c r="Z684" s="3094"/>
      <c r="AA684" s="3094"/>
      <c r="AB684" s="3094"/>
      <c r="AC684" s="3094"/>
      <c r="AD684" s="3094"/>
      <c r="AE684" s="3094"/>
      <c r="AF684" s="3094"/>
      <c r="AG684" s="3094"/>
      <c r="AH684" s="3094"/>
      <c r="AI684" s="3094"/>
      <c r="AJ684" s="3094"/>
      <c r="AK684" s="3094"/>
      <c r="AL684" s="3094"/>
      <c r="AM684" s="3094"/>
      <c r="AN684" s="3094"/>
      <c r="AO684" s="3094"/>
      <c r="AP684" s="3094"/>
      <c r="AQ684" s="3094"/>
      <c r="AR684" s="3560"/>
      <c r="AS684" s="3560"/>
      <c r="AT684" s="3560"/>
      <c r="AU684" s="3094"/>
      <c r="AV684" s="3094"/>
      <c r="AW684" s="3094"/>
      <c r="AX684" s="3094"/>
      <c r="AY684" s="3094"/>
      <c r="AZ684" s="3094"/>
      <c r="BA684" s="3094"/>
      <c r="BB684" s="3094"/>
      <c r="BC684" s="3094"/>
      <c r="BD684" s="3094"/>
      <c r="BE684" s="3094"/>
      <c r="BF684" s="3094"/>
      <c r="BG684" s="3094"/>
      <c r="BH684" s="3094"/>
      <c r="BI684" s="3094"/>
      <c r="BJ684" s="3094"/>
      <c r="BK684" s="3094"/>
      <c r="BL684" s="3094"/>
      <c r="BM684" s="3094"/>
      <c r="BN684" s="3094"/>
    </row>
    <row r="685" spans="1:66" ht="11.25" customHeight="1">
      <c r="A685" s="3559"/>
      <c r="B685" s="3094"/>
      <c r="C685" s="3094"/>
      <c r="D685" s="3094"/>
      <c r="E685" s="3094"/>
      <c r="F685" s="3094"/>
      <c r="G685" s="3094"/>
      <c r="H685" s="3094"/>
      <c r="I685" s="3094"/>
      <c r="J685" s="3094"/>
      <c r="K685" s="3560"/>
      <c r="L685" s="3560"/>
      <c r="M685" s="3560"/>
      <c r="N685" s="3094"/>
      <c r="O685" s="3094"/>
      <c r="P685" s="3094"/>
      <c r="Q685" s="3094"/>
      <c r="R685" s="3094"/>
      <c r="S685" s="3094"/>
      <c r="T685" s="3094"/>
      <c r="U685" s="3094"/>
      <c r="V685" s="3094"/>
      <c r="W685" s="3094"/>
      <c r="X685" s="3094"/>
      <c r="Y685" s="3094"/>
      <c r="Z685" s="3094"/>
      <c r="AA685" s="3094"/>
      <c r="AB685" s="3094"/>
      <c r="AC685" s="3094"/>
      <c r="AD685" s="3094"/>
      <c r="AE685" s="3094"/>
      <c r="AF685" s="3094"/>
      <c r="AG685" s="3094"/>
      <c r="AH685" s="3094"/>
      <c r="AI685" s="3094"/>
      <c r="AJ685" s="3094"/>
      <c r="AK685" s="3094"/>
      <c r="AL685" s="3094"/>
      <c r="AM685" s="3094"/>
      <c r="AN685" s="3094"/>
      <c r="AO685" s="3094"/>
      <c r="AP685" s="3094"/>
      <c r="AQ685" s="3094"/>
      <c r="AR685" s="3560"/>
      <c r="AS685" s="3560"/>
      <c r="AT685" s="3560"/>
      <c r="AU685" s="3094"/>
      <c r="AV685" s="3094"/>
      <c r="AW685" s="3094"/>
      <c r="AX685" s="3094"/>
      <c r="AY685" s="3094"/>
      <c r="AZ685" s="3094"/>
      <c r="BA685" s="3094"/>
      <c r="BB685" s="3094"/>
      <c r="BC685" s="3094"/>
      <c r="BD685" s="3094"/>
      <c r="BE685" s="3094"/>
      <c r="BF685" s="3094"/>
      <c r="BG685" s="3094"/>
      <c r="BH685" s="3094"/>
      <c r="BI685" s="3094"/>
      <c r="BJ685" s="3094"/>
      <c r="BK685" s="3094"/>
      <c r="BL685" s="3094"/>
      <c r="BM685" s="3094"/>
      <c r="BN685" s="3094"/>
    </row>
    <row r="686" spans="1:66" ht="11.25" customHeight="1">
      <c r="A686" s="3559"/>
      <c r="B686" s="3094"/>
      <c r="C686" s="3094"/>
      <c r="D686" s="3094"/>
      <c r="E686" s="3094"/>
      <c r="F686" s="3094"/>
      <c r="G686" s="3094"/>
      <c r="H686" s="3094"/>
      <c r="I686" s="3094"/>
      <c r="J686" s="3094"/>
      <c r="K686" s="3560"/>
      <c r="L686" s="3560"/>
      <c r="M686" s="3560"/>
      <c r="N686" s="3094"/>
      <c r="O686" s="3094"/>
      <c r="P686" s="3094"/>
      <c r="Q686" s="3094"/>
      <c r="R686" s="3094"/>
      <c r="S686" s="3094"/>
      <c r="T686" s="3094"/>
      <c r="U686" s="3094"/>
      <c r="V686" s="3094"/>
      <c r="W686" s="3094"/>
      <c r="X686" s="3094"/>
      <c r="Y686" s="3094"/>
      <c r="Z686" s="3094"/>
      <c r="AA686" s="3094"/>
      <c r="AB686" s="3094"/>
      <c r="AC686" s="3094"/>
      <c r="AD686" s="3094"/>
      <c r="AE686" s="3094"/>
      <c r="AF686" s="3094"/>
      <c r="AG686" s="3094"/>
      <c r="AH686" s="3094"/>
      <c r="AI686" s="3094"/>
      <c r="AJ686" s="3094"/>
      <c r="AK686" s="3094"/>
      <c r="AL686" s="3094"/>
      <c r="AM686" s="3094"/>
      <c r="AN686" s="3094"/>
      <c r="AO686" s="3094"/>
      <c r="AP686" s="3094"/>
      <c r="AQ686" s="3094"/>
      <c r="AR686" s="3560"/>
      <c r="AS686" s="3560"/>
      <c r="AT686" s="3560"/>
      <c r="AU686" s="3094"/>
      <c r="AV686" s="3094"/>
      <c r="AW686" s="3094"/>
      <c r="AX686" s="3094"/>
      <c r="AY686" s="3094"/>
      <c r="AZ686" s="3094"/>
      <c r="BA686" s="3094"/>
      <c r="BB686" s="3094"/>
      <c r="BC686" s="3094"/>
      <c r="BD686" s="3094"/>
      <c r="BE686" s="3094"/>
      <c r="BF686" s="3094"/>
      <c r="BG686" s="3094"/>
      <c r="BH686" s="3094"/>
      <c r="BI686" s="3094"/>
      <c r="BJ686" s="3094"/>
      <c r="BK686" s="3094"/>
      <c r="BL686" s="3094"/>
      <c r="BM686" s="3094"/>
      <c r="BN686" s="3094"/>
    </row>
    <row r="687" spans="1:66" ht="11.25" customHeight="1">
      <c r="A687" s="3559"/>
      <c r="B687" s="3094"/>
      <c r="C687" s="3094"/>
      <c r="D687" s="3094"/>
      <c r="E687" s="3094"/>
      <c r="F687" s="3094"/>
      <c r="G687" s="3094"/>
      <c r="H687" s="3094"/>
      <c r="I687" s="3094"/>
      <c r="J687" s="3094"/>
      <c r="K687" s="3560"/>
      <c r="L687" s="3560"/>
      <c r="M687" s="3560"/>
      <c r="N687" s="3094"/>
      <c r="O687" s="3094"/>
      <c r="P687" s="3094"/>
      <c r="Q687" s="3094"/>
      <c r="R687" s="3094"/>
      <c r="S687" s="3094"/>
      <c r="T687" s="3094"/>
      <c r="U687" s="3094"/>
      <c r="V687" s="3094"/>
      <c r="W687" s="3094"/>
      <c r="X687" s="3094"/>
      <c r="Y687" s="3094"/>
      <c r="Z687" s="3094"/>
      <c r="AA687" s="3094"/>
      <c r="AB687" s="3094"/>
      <c r="AC687" s="3094"/>
      <c r="AD687" s="3094"/>
      <c r="AE687" s="3094"/>
      <c r="AF687" s="3094"/>
      <c r="AG687" s="3094"/>
      <c r="AH687" s="3094"/>
      <c r="AI687" s="3094"/>
      <c r="AJ687" s="3094"/>
      <c r="AK687" s="3094"/>
      <c r="AL687" s="3094"/>
      <c r="AM687" s="3094"/>
      <c r="AN687" s="3094"/>
      <c r="AO687" s="3094"/>
      <c r="AP687" s="3094"/>
      <c r="AQ687" s="3094"/>
      <c r="AR687" s="3560"/>
      <c r="AS687" s="3560"/>
      <c r="AT687" s="3560"/>
      <c r="AU687" s="3094"/>
      <c r="AV687" s="3094"/>
      <c r="AW687" s="3094"/>
      <c r="AX687" s="3094"/>
      <c r="AY687" s="3094"/>
      <c r="AZ687" s="3094"/>
      <c r="BA687" s="3094"/>
      <c r="BB687" s="3094"/>
      <c r="BC687" s="3094"/>
      <c r="BD687" s="3094"/>
      <c r="BE687" s="3094"/>
      <c r="BF687" s="3094"/>
      <c r="BG687" s="3094"/>
      <c r="BH687" s="3094"/>
      <c r="BI687" s="3094"/>
      <c r="BJ687" s="3094"/>
      <c r="BK687" s="3094"/>
      <c r="BL687" s="3094"/>
      <c r="BM687" s="3094"/>
      <c r="BN687" s="3094"/>
    </row>
    <row r="688" spans="1:66" ht="11.25" customHeight="1">
      <c r="A688" s="3559"/>
      <c r="B688" s="3094"/>
      <c r="C688" s="3094"/>
      <c r="D688" s="3094"/>
      <c r="E688" s="3094"/>
      <c r="F688" s="3094"/>
      <c r="G688" s="3094"/>
      <c r="H688" s="3094"/>
      <c r="I688" s="3094"/>
      <c r="J688" s="3094"/>
      <c r="K688" s="3560"/>
      <c r="L688" s="3560"/>
      <c r="M688" s="3560"/>
      <c r="N688" s="3094"/>
      <c r="O688" s="3094"/>
      <c r="P688" s="3094"/>
      <c r="Q688" s="3094"/>
      <c r="R688" s="3094"/>
      <c r="S688" s="3094"/>
      <c r="T688" s="3094"/>
      <c r="U688" s="3094"/>
      <c r="V688" s="3094"/>
      <c r="W688" s="3094"/>
      <c r="X688" s="3094"/>
      <c r="Y688" s="3094"/>
      <c r="Z688" s="3094"/>
      <c r="AA688" s="3094"/>
      <c r="AB688" s="3094"/>
      <c r="AC688" s="3094"/>
      <c r="AD688" s="3094"/>
      <c r="AE688" s="3094"/>
      <c r="AF688" s="3094"/>
      <c r="AG688" s="3094"/>
      <c r="AH688" s="3094"/>
      <c r="AI688" s="3094"/>
      <c r="AJ688" s="3094"/>
      <c r="AK688" s="3094"/>
      <c r="AL688" s="3094"/>
      <c r="AM688" s="3094"/>
      <c r="AN688" s="3094"/>
      <c r="AO688" s="3094"/>
      <c r="AP688" s="3094"/>
      <c r="AQ688" s="3094"/>
      <c r="AR688" s="3560"/>
      <c r="AS688" s="3560"/>
      <c r="AT688" s="3560"/>
      <c r="AU688" s="3094"/>
      <c r="AV688" s="3094"/>
      <c r="AW688" s="3094"/>
      <c r="AX688" s="3094"/>
      <c r="AY688" s="3094"/>
      <c r="AZ688" s="3094"/>
      <c r="BA688" s="3094"/>
      <c r="BB688" s="3094"/>
      <c r="BC688" s="3094"/>
      <c r="BD688" s="3094"/>
      <c r="BE688" s="3094"/>
      <c r="BF688" s="3094"/>
      <c r="BG688" s="3094"/>
      <c r="BH688" s="3094"/>
      <c r="BI688" s="3094"/>
      <c r="BJ688" s="3094"/>
      <c r="BK688" s="3094"/>
      <c r="BL688" s="3094"/>
      <c r="BM688" s="3094"/>
      <c r="BN688" s="3094"/>
    </row>
    <row r="689" spans="1:66" ht="11.25" customHeight="1">
      <c r="A689" s="3559"/>
      <c r="B689" s="3094"/>
      <c r="C689" s="3094"/>
      <c r="D689" s="3094"/>
      <c r="E689" s="3094"/>
      <c r="F689" s="3094"/>
      <c r="G689" s="3094"/>
      <c r="H689" s="3094"/>
      <c r="I689" s="3094"/>
      <c r="J689" s="3094"/>
      <c r="K689" s="3560"/>
      <c r="L689" s="3560"/>
      <c r="M689" s="3560"/>
      <c r="N689" s="3094"/>
      <c r="O689" s="3094"/>
      <c r="P689" s="3094"/>
      <c r="Q689" s="3094"/>
      <c r="R689" s="3094"/>
      <c r="S689" s="3094"/>
      <c r="T689" s="3094"/>
      <c r="U689" s="3094"/>
      <c r="V689" s="3094"/>
      <c r="W689" s="3094"/>
      <c r="X689" s="3094"/>
      <c r="Y689" s="3094"/>
      <c r="Z689" s="3094"/>
      <c r="AA689" s="3094"/>
      <c r="AB689" s="3094"/>
      <c r="AC689" s="3094"/>
      <c r="AD689" s="3094"/>
      <c r="AE689" s="3094"/>
      <c r="AF689" s="3094"/>
      <c r="AG689" s="3094"/>
      <c r="AH689" s="3094"/>
      <c r="AI689" s="3094"/>
      <c r="AJ689" s="3094"/>
      <c r="AK689" s="3094"/>
      <c r="AL689" s="3094"/>
      <c r="AM689" s="3094"/>
      <c r="AN689" s="3094"/>
      <c r="AO689" s="3094"/>
      <c r="AP689" s="3094"/>
      <c r="AQ689" s="3094"/>
      <c r="AR689" s="3560"/>
      <c r="AS689" s="3560"/>
      <c r="AT689" s="3560"/>
      <c r="AU689" s="3094"/>
      <c r="AV689" s="3094"/>
      <c r="AW689" s="3094"/>
      <c r="AX689" s="3094"/>
      <c r="AY689" s="3094"/>
      <c r="AZ689" s="3094"/>
      <c r="BA689" s="3094"/>
      <c r="BB689" s="3094"/>
      <c r="BC689" s="3094"/>
      <c r="BD689" s="3094"/>
      <c r="BE689" s="3094"/>
      <c r="BF689" s="3094"/>
      <c r="BG689" s="3094"/>
      <c r="BH689" s="3094"/>
      <c r="BI689" s="3094"/>
      <c r="BJ689" s="3094"/>
      <c r="BK689" s="3094"/>
      <c r="BL689" s="3094"/>
      <c r="BM689" s="3094"/>
      <c r="BN689" s="3094"/>
    </row>
    <row r="690" spans="1:66" ht="11.25" customHeight="1">
      <c r="A690" s="3559"/>
      <c r="B690" s="3094"/>
      <c r="C690" s="3094"/>
      <c r="D690" s="3094"/>
      <c r="E690" s="3094"/>
      <c r="F690" s="3094"/>
      <c r="G690" s="3094"/>
      <c r="H690" s="3094"/>
      <c r="I690" s="3094"/>
      <c r="J690" s="3094"/>
      <c r="K690" s="3560"/>
      <c r="L690" s="3560"/>
      <c r="M690" s="3560"/>
      <c r="N690" s="3094"/>
      <c r="O690" s="3094"/>
      <c r="P690" s="3094"/>
      <c r="Q690" s="3094"/>
      <c r="R690" s="3094"/>
      <c r="S690" s="3094"/>
      <c r="T690" s="3094"/>
      <c r="U690" s="3094"/>
      <c r="V690" s="3094"/>
      <c r="W690" s="3094"/>
      <c r="X690" s="3094"/>
      <c r="Y690" s="3094"/>
      <c r="Z690" s="3094"/>
      <c r="AA690" s="3094"/>
      <c r="AB690" s="3094"/>
      <c r="AC690" s="3094"/>
      <c r="AD690" s="3094"/>
      <c r="AE690" s="3094"/>
      <c r="AF690" s="3094"/>
      <c r="AG690" s="3094"/>
      <c r="AH690" s="3094"/>
      <c r="AI690" s="3094"/>
      <c r="AJ690" s="3094"/>
      <c r="AK690" s="3094"/>
      <c r="AL690" s="3094"/>
      <c r="AM690" s="3094"/>
      <c r="AN690" s="3094"/>
      <c r="AO690" s="3094"/>
      <c r="AP690" s="3094"/>
      <c r="AQ690" s="3094"/>
      <c r="AR690" s="3560"/>
      <c r="AS690" s="3560"/>
      <c r="AT690" s="3560"/>
      <c r="AU690" s="3094"/>
      <c r="AV690" s="3094"/>
      <c r="AW690" s="3094"/>
      <c r="AX690" s="3094"/>
      <c r="AY690" s="3094"/>
      <c r="AZ690" s="3094"/>
      <c r="BA690" s="3094"/>
      <c r="BB690" s="3094"/>
      <c r="BC690" s="3094"/>
      <c r="BD690" s="3094"/>
      <c r="BE690" s="3094"/>
      <c r="BF690" s="3094"/>
      <c r="BG690" s="3094"/>
      <c r="BH690" s="3094"/>
      <c r="BI690" s="3094"/>
      <c r="BJ690" s="3094"/>
      <c r="BK690" s="3094"/>
      <c r="BL690" s="3094"/>
      <c r="BM690" s="3094"/>
      <c r="BN690" s="3094"/>
    </row>
    <row r="691" spans="1:66" ht="11.25" customHeight="1">
      <c r="A691" s="3559"/>
      <c r="B691" s="3094"/>
      <c r="C691" s="3094"/>
      <c r="D691" s="3094"/>
      <c r="E691" s="3094"/>
      <c r="F691" s="3094"/>
      <c r="G691" s="3094"/>
      <c r="H691" s="3094"/>
      <c r="I691" s="3094"/>
      <c r="J691" s="3094"/>
      <c r="K691" s="3560"/>
      <c r="L691" s="3560"/>
      <c r="M691" s="3560"/>
      <c r="N691" s="3094"/>
      <c r="O691" s="3094"/>
      <c r="P691" s="3094"/>
      <c r="Q691" s="3094"/>
      <c r="R691" s="3094"/>
      <c r="S691" s="3094"/>
      <c r="T691" s="3094"/>
      <c r="U691" s="3094"/>
      <c r="V691" s="3094"/>
      <c r="W691" s="3094"/>
      <c r="X691" s="3094"/>
      <c r="Y691" s="3094"/>
      <c r="Z691" s="3094"/>
      <c r="AA691" s="3094"/>
      <c r="AB691" s="3094"/>
      <c r="AC691" s="3094"/>
      <c r="AD691" s="3094"/>
      <c r="AE691" s="3094"/>
      <c r="AF691" s="3094"/>
      <c r="AG691" s="3094"/>
      <c r="AH691" s="3094"/>
      <c r="AI691" s="3094"/>
      <c r="AJ691" s="3094"/>
      <c r="AK691" s="3094"/>
      <c r="AL691" s="3094"/>
      <c r="AM691" s="3094"/>
      <c r="AN691" s="3094"/>
      <c r="AO691" s="3094"/>
      <c r="AP691" s="3094"/>
      <c r="AQ691" s="3094"/>
      <c r="AR691" s="3560"/>
      <c r="AS691" s="3560"/>
      <c r="AT691" s="3560"/>
      <c r="AU691" s="3094"/>
      <c r="AV691" s="3094"/>
      <c r="AW691" s="3094"/>
      <c r="AX691" s="3094"/>
      <c r="AY691" s="3094"/>
      <c r="AZ691" s="3094"/>
      <c r="BA691" s="3094"/>
      <c r="BB691" s="3094"/>
      <c r="BC691" s="3094"/>
      <c r="BD691" s="3094"/>
      <c r="BE691" s="3094"/>
      <c r="BF691" s="3094"/>
      <c r="BG691" s="3094"/>
      <c r="BH691" s="3094"/>
      <c r="BI691" s="3094"/>
      <c r="BJ691" s="3094"/>
      <c r="BK691" s="3094"/>
      <c r="BL691" s="3094"/>
      <c r="BM691" s="3094"/>
      <c r="BN691" s="3094"/>
    </row>
    <row r="692" spans="1:66" ht="11.25" customHeight="1">
      <c r="A692" s="3559"/>
      <c r="B692" s="3094"/>
      <c r="C692" s="3094"/>
      <c r="D692" s="3094"/>
      <c r="E692" s="3094"/>
      <c r="F692" s="3094"/>
      <c r="G692" s="3094"/>
      <c r="H692" s="3094"/>
      <c r="I692" s="3094"/>
      <c r="J692" s="3094"/>
      <c r="K692" s="3560"/>
      <c r="L692" s="3560"/>
      <c r="M692" s="3560"/>
      <c r="N692" s="3094"/>
      <c r="O692" s="3094"/>
      <c r="P692" s="3094"/>
      <c r="Q692" s="3094"/>
      <c r="R692" s="3094"/>
      <c r="S692" s="3094"/>
      <c r="T692" s="3094"/>
      <c r="U692" s="3094"/>
      <c r="V692" s="3094"/>
      <c r="W692" s="3094"/>
      <c r="X692" s="3094"/>
      <c r="Y692" s="3094"/>
      <c r="Z692" s="3094"/>
      <c r="AA692" s="3094"/>
      <c r="AB692" s="3094"/>
      <c r="AC692" s="3094"/>
      <c r="AD692" s="3094"/>
      <c r="AE692" s="3094"/>
      <c r="AF692" s="3094"/>
      <c r="AG692" s="3094"/>
      <c r="AH692" s="3094"/>
      <c r="AI692" s="3094"/>
      <c r="AJ692" s="3094"/>
      <c r="AK692" s="3094"/>
      <c r="AL692" s="3094"/>
      <c r="AM692" s="3094"/>
      <c r="AN692" s="3094"/>
      <c r="AO692" s="3094"/>
      <c r="AP692" s="3094"/>
      <c r="AQ692" s="3094"/>
      <c r="AR692" s="3560"/>
      <c r="AS692" s="3560"/>
      <c r="AT692" s="3560"/>
      <c r="AU692" s="3094"/>
      <c r="AV692" s="3094"/>
      <c r="AW692" s="3094"/>
      <c r="AX692" s="3094"/>
      <c r="AY692" s="3094"/>
      <c r="AZ692" s="3094"/>
      <c r="BA692" s="3094"/>
      <c r="BB692" s="3094"/>
      <c r="BC692" s="3094"/>
      <c r="BD692" s="3094"/>
      <c r="BE692" s="3094"/>
      <c r="BF692" s="3094"/>
      <c r="BG692" s="3094"/>
      <c r="BH692" s="3094"/>
      <c r="BI692" s="3094"/>
      <c r="BJ692" s="3094"/>
      <c r="BK692" s="3094"/>
      <c r="BL692" s="3094"/>
      <c r="BM692" s="3094"/>
      <c r="BN692" s="3094"/>
    </row>
    <row r="693" spans="1:66" ht="11.25" customHeight="1">
      <c r="A693" s="3559"/>
      <c r="B693" s="3094"/>
      <c r="C693" s="3094"/>
      <c r="D693" s="3094"/>
      <c r="E693" s="3094"/>
      <c r="F693" s="3094"/>
      <c r="G693" s="3094"/>
      <c r="H693" s="3094"/>
      <c r="I693" s="3094"/>
      <c r="J693" s="3094"/>
      <c r="K693" s="3560"/>
      <c r="L693" s="3560"/>
      <c r="M693" s="3560"/>
      <c r="N693" s="3094"/>
      <c r="O693" s="3094"/>
      <c r="P693" s="3094"/>
      <c r="Q693" s="3094"/>
      <c r="R693" s="3094"/>
      <c r="S693" s="3094"/>
      <c r="T693" s="3094"/>
      <c r="U693" s="3094"/>
      <c r="V693" s="3094"/>
      <c r="W693" s="3094"/>
      <c r="X693" s="3094"/>
      <c r="Y693" s="3094"/>
      <c r="Z693" s="3094"/>
      <c r="AA693" s="3094"/>
      <c r="AB693" s="3094"/>
      <c r="AC693" s="3094"/>
      <c r="AD693" s="3094"/>
      <c r="AE693" s="3094"/>
      <c r="AF693" s="3094"/>
      <c r="AG693" s="3094"/>
      <c r="AH693" s="3094"/>
      <c r="AI693" s="3094"/>
      <c r="AJ693" s="3094"/>
      <c r="AK693" s="3094"/>
      <c r="AL693" s="3094"/>
      <c r="AM693" s="3094"/>
      <c r="AN693" s="3094"/>
      <c r="AO693" s="3094"/>
      <c r="AP693" s="3094"/>
      <c r="AQ693" s="3094"/>
      <c r="AR693" s="3560"/>
      <c r="AS693" s="3560"/>
      <c r="AT693" s="3560"/>
      <c r="AU693" s="3094"/>
      <c r="AV693" s="3094"/>
      <c r="AW693" s="3094"/>
      <c r="AX693" s="3094"/>
      <c r="AY693" s="3094"/>
      <c r="AZ693" s="3094"/>
      <c r="BA693" s="3094"/>
      <c r="BB693" s="3094"/>
      <c r="BC693" s="3094"/>
      <c r="BD693" s="3094"/>
      <c r="BE693" s="3094"/>
      <c r="BF693" s="3094"/>
      <c r="BG693" s="3094"/>
      <c r="BH693" s="3094"/>
      <c r="BI693" s="3094"/>
      <c r="BJ693" s="3094"/>
      <c r="BK693" s="3094"/>
      <c r="BL693" s="3094"/>
      <c r="BM693" s="3094"/>
      <c r="BN693" s="3094"/>
    </row>
    <row r="694" spans="1:66" ht="11.25" customHeight="1">
      <c r="A694" s="3559"/>
      <c r="B694" s="3094"/>
      <c r="C694" s="3094"/>
      <c r="D694" s="3094"/>
      <c r="E694" s="3094"/>
      <c r="F694" s="3094"/>
      <c r="G694" s="3094"/>
      <c r="H694" s="3094"/>
      <c r="I694" s="3094"/>
      <c r="J694" s="3094"/>
      <c r="K694" s="3560"/>
      <c r="L694" s="3560"/>
      <c r="M694" s="3560"/>
      <c r="N694" s="3094"/>
      <c r="O694" s="3094"/>
      <c r="P694" s="3094"/>
      <c r="Q694" s="3094"/>
      <c r="R694" s="3094"/>
      <c r="S694" s="3094"/>
      <c r="T694" s="3094"/>
      <c r="U694" s="3094"/>
      <c r="V694" s="3094"/>
      <c r="W694" s="3094"/>
      <c r="X694" s="3094"/>
      <c r="Y694" s="3094"/>
      <c r="Z694" s="3094"/>
      <c r="AA694" s="3094"/>
      <c r="AB694" s="3094"/>
      <c r="AC694" s="3094"/>
      <c r="AD694" s="3094"/>
      <c r="AE694" s="3094"/>
      <c r="AF694" s="3094"/>
      <c r="AG694" s="3094"/>
      <c r="AH694" s="3094"/>
      <c r="AI694" s="3094"/>
      <c r="AJ694" s="3094"/>
      <c r="AK694" s="3094"/>
      <c r="AL694" s="3094"/>
      <c r="AM694" s="3094"/>
      <c r="AN694" s="3094"/>
      <c r="AO694" s="3094"/>
      <c r="AP694" s="3094"/>
      <c r="AQ694" s="3094"/>
      <c r="AR694" s="3560"/>
      <c r="AS694" s="3560"/>
      <c r="AT694" s="3560"/>
      <c r="AU694" s="3094"/>
      <c r="AV694" s="3094"/>
      <c r="AW694" s="3094"/>
      <c r="AX694" s="3094"/>
      <c r="AY694" s="3094"/>
      <c r="AZ694" s="3094"/>
      <c r="BA694" s="3094"/>
      <c r="BB694" s="3094"/>
      <c r="BC694" s="3094"/>
      <c r="BD694" s="3094"/>
      <c r="BE694" s="3094"/>
      <c r="BF694" s="3094"/>
      <c r="BG694" s="3094"/>
      <c r="BH694" s="3094"/>
      <c r="BI694" s="3094"/>
      <c r="BJ694" s="3094"/>
      <c r="BK694" s="3094"/>
      <c r="BL694" s="3094"/>
      <c r="BM694" s="3094"/>
      <c r="BN694" s="3094"/>
    </row>
    <row r="695" spans="1:66" ht="11.25" customHeight="1">
      <c r="A695" s="3559"/>
      <c r="B695" s="3094"/>
      <c r="C695" s="3094"/>
      <c r="D695" s="3094"/>
      <c r="E695" s="3094"/>
      <c r="F695" s="3094"/>
      <c r="G695" s="3094"/>
      <c r="H695" s="3094"/>
      <c r="I695" s="3094"/>
      <c r="J695" s="3094"/>
      <c r="K695" s="3560"/>
      <c r="L695" s="3560"/>
      <c r="M695" s="3560"/>
      <c r="N695" s="3094"/>
      <c r="O695" s="3094"/>
      <c r="P695" s="3094"/>
      <c r="Q695" s="3094"/>
      <c r="R695" s="3094"/>
      <c r="S695" s="3094"/>
      <c r="T695" s="3094"/>
      <c r="U695" s="3094"/>
      <c r="V695" s="3094"/>
      <c r="W695" s="3094"/>
      <c r="X695" s="3094"/>
      <c r="Y695" s="3094"/>
      <c r="Z695" s="3094"/>
      <c r="AA695" s="3094"/>
      <c r="AB695" s="3094"/>
      <c r="AC695" s="3094"/>
      <c r="AD695" s="3094"/>
      <c r="AE695" s="3094"/>
      <c r="AF695" s="3094"/>
      <c r="AG695" s="3094"/>
      <c r="AH695" s="3094"/>
      <c r="AI695" s="3094"/>
      <c r="AJ695" s="3094"/>
      <c r="AK695" s="3094"/>
      <c r="AL695" s="3094"/>
      <c r="AM695" s="3094"/>
      <c r="AN695" s="3094"/>
      <c r="AO695" s="3094"/>
      <c r="AP695" s="3094"/>
      <c r="AQ695" s="3094"/>
      <c r="AR695" s="3560"/>
      <c r="AS695" s="3560"/>
      <c r="AT695" s="3560"/>
      <c r="AU695" s="3094"/>
      <c r="AV695" s="3094"/>
      <c r="AW695" s="3094"/>
      <c r="AX695" s="3094"/>
      <c r="AY695" s="3094"/>
      <c r="AZ695" s="3094"/>
      <c r="BA695" s="3094"/>
      <c r="BB695" s="3094"/>
      <c r="BC695" s="3094"/>
      <c r="BD695" s="3094"/>
      <c r="BE695" s="3094"/>
      <c r="BF695" s="3094"/>
      <c r="BG695" s="3094"/>
      <c r="BH695" s="3094"/>
      <c r="BI695" s="3094"/>
      <c r="BJ695" s="3094"/>
      <c r="BK695" s="3094"/>
      <c r="BL695" s="3094"/>
      <c r="BM695" s="3094"/>
      <c r="BN695" s="3094"/>
    </row>
    <row r="696" spans="1:66" ht="11.25" customHeight="1">
      <c r="A696" s="3559"/>
      <c r="B696" s="3094"/>
      <c r="C696" s="3094"/>
      <c r="D696" s="3094"/>
      <c r="E696" s="3094"/>
      <c r="F696" s="3094"/>
      <c r="G696" s="3094"/>
      <c r="H696" s="3094"/>
      <c r="I696" s="3094"/>
      <c r="J696" s="3094"/>
      <c r="K696" s="3560"/>
      <c r="L696" s="3560"/>
      <c r="M696" s="3560"/>
      <c r="N696" s="3094"/>
      <c r="O696" s="3094"/>
      <c r="P696" s="3094"/>
      <c r="Q696" s="3094"/>
      <c r="R696" s="3094"/>
      <c r="S696" s="3094"/>
      <c r="T696" s="3094"/>
      <c r="U696" s="3094"/>
      <c r="V696" s="3094"/>
      <c r="W696" s="3094"/>
      <c r="X696" s="3094"/>
      <c r="Y696" s="3094"/>
      <c r="Z696" s="3094"/>
      <c r="AA696" s="3094"/>
      <c r="AB696" s="3094"/>
      <c r="AC696" s="3094"/>
      <c r="AD696" s="3094"/>
      <c r="AE696" s="3094"/>
      <c r="AF696" s="3094"/>
      <c r="AG696" s="3094"/>
      <c r="AH696" s="3094"/>
      <c r="AI696" s="3094"/>
      <c r="AJ696" s="3094"/>
      <c r="AK696" s="3094"/>
      <c r="AL696" s="3094"/>
      <c r="AM696" s="3094"/>
      <c r="AN696" s="3094"/>
      <c r="AO696" s="3094"/>
      <c r="AP696" s="3094"/>
      <c r="AQ696" s="3094"/>
      <c r="AR696" s="3560"/>
      <c r="AS696" s="3560"/>
      <c r="AT696" s="3560"/>
      <c r="AU696" s="3094"/>
      <c r="AV696" s="3094"/>
      <c r="AW696" s="3094"/>
      <c r="AX696" s="3094"/>
      <c r="AY696" s="3094"/>
      <c r="AZ696" s="3094"/>
      <c r="BA696" s="3094"/>
      <c r="BB696" s="3094"/>
      <c r="BC696" s="3094"/>
      <c r="BD696" s="3094"/>
      <c r="BE696" s="3094"/>
      <c r="BF696" s="3094"/>
      <c r="BG696" s="3094"/>
      <c r="BH696" s="3094"/>
      <c r="BI696" s="3094"/>
      <c r="BJ696" s="3094"/>
      <c r="BK696" s="3094"/>
      <c r="BL696" s="3094"/>
      <c r="BM696" s="3094"/>
      <c r="BN696" s="3094"/>
    </row>
    <row r="697" spans="1:66" ht="11.25" customHeight="1">
      <c r="A697" s="3559"/>
      <c r="B697" s="3094"/>
      <c r="C697" s="3094"/>
      <c r="D697" s="3094"/>
      <c r="E697" s="3094"/>
      <c r="F697" s="3094"/>
      <c r="G697" s="3094"/>
      <c r="H697" s="3094"/>
      <c r="I697" s="3094"/>
      <c r="J697" s="3094"/>
      <c r="K697" s="3560"/>
      <c r="L697" s="3560"/>
      <c r="M697" s="3560"/>
      <c r="N697" s="3094"/>
      <c r="O697" s="3094"/>
      <c r="P697" s="3094"/>
      <c r="Q697" s="3094"/>
      <c r="R697" s="3094"/>
      <c r="S697" s="3094"/>
      <c r="T697" s="3094"/>
      <c r="U697" s="3094"/>
      <c r="V697" s="3094"/>
      <c r="W697" s="3094"/>
      <c r="X697" s="3094"/>
      <c r="Y697" s="3094"/>
      <c r="Z697" s="3094"/>
      <c r="AA697" s="3094"/>
      <c r="AB697" s="3094"/>
      <c r="AC697" s="3094"/>
      <c r="AD697" s="3094"/>
      <c r="AE697" s="3094"/>
      <c r="AF697" s="3094"/>
      <c r="AG697" s="3094"/>
      <c r="AH697" s="3094"/>
      <c r="AI697" s="3094"/>
      <c r="AJ697" s="3094"/>
      <c r="AK697" s="3094"/>
      <c r="AL697" s="3094"/>
      <c r="AM697" s="3094"/>
      <c r="AN697" s="3094"/>
      <c r="AO697" s="3094"/>
      <c r="AP697" s="3094"/>
      <c r="AQ697" s="3094"/>
      <c r="AR697" s="3560"/>
      <c r="AS697" s="3560"/>
      <c r="AT697" s="3560"/>
      <c r="AU697" s="3094"/>
      <c r="AV697" s="3094"/>
      <c r="AW697" s="3094"/>
      <c r="AX697" s="3094"/>
      <c r="AY697" s="3094"/>
      <c r="AZ697" s="3094"/>
      <c r="BA697" s="3094"/>
      <c r="BB697" s="3094"/>
      <c r="BC697" s="3094"/>
      <c r="BD697" s="3094"/>
      <c r="BE697" s="3094"/>
      <c r="BF697" s="3094"/>
      <c r="BG697" s="3094"/>
      <c r="BH697" s="3094"/>
      <c r="BI697" s="3094"/>
      <c r="BJ697" s="3094"/>
      <c r="BK697" s="3094"/>
      <c r="BL697" s="3094"/>
      <c r="BM697" s="3094"/>
      <c r="BN697" s="3094"/>
    </row>
    <row r="698" spans="1:66" ht="11.25" customHeight="1">
      <c r="A698" s="3559"/>
      <c r="B698" s="3094"/>
      <c r="C698" s="3094"/>
      <c r="D698" s="3094"/>
      <c r="E698" s="3094"/>
      <c r="F698" s="3094"/>
      <c r="G698" s="3094"/>
      <c r="H698" s="3094"/>
      <c r="I698" s="3094"/>
      <c r="J698" s="3094"/>
      <c r="K698" s="3560"/>
      <c r="L698" s="3560"/>
      <c r="M698" s="3560"/>
      <c r="N698" s="3094"/>
      <c r="O698" s="3094"/>
      <c r="P698" s="3094"/>
      <c r="Q698" s="3094"/>
      <c r="R698" s="3094"/>
      <c r="S698" s="3094"/>
      <c r="T698" s="3094"/>
      <c r="U698" s="3094"/>
      <c r="V698" s="3094"/>
      <c r="W698" s="3094"/>
      <c r="X698" s="3094"/>
      <c r="Y698" s="3094"/>
      <c r="Z698" s="3094"/>
      <c r="AA698" s="3094"/>
      <c r="AB698" s="3094"/>
      <c r="AC698" s="3094"/>
      <c r="AD698" s="3094"/>
      <c r="AE698" s="3094"/>
      <c r="AF698" s="3094"/>
      <c r="AG698" s="3094"/>
      <c r="AH698" s="3094"/>
      <c r="AI698" s="3094"/>
      <c r="AJ698" s="3094"/>
      <c r="AK698" s="3094"/>
      <c r="AL698" s="3094"/>
      <c r="AM698" s="3094"/>
      <c r="AN698" s="3094"/>
      <c r="AO698" s="3094"/>
      <c r="AP698" s="3094"/>
      <c r="AQ698" s="3094"/>
      <c r="AR698" s="3560"/>
      <c r="AS698" s="3560"/>
      <c r="AT698" s="3560"/>
      <c r="AU698" s="3094"/>
      <c r="AV698" s="3094"/>
      <c r="AW698" s="3094"/>
      <c r="AX698" s="3094"/>
      <c r="AY698" s="3094"/>
      <c r="AZ698" s="3094"/>
      <c r="BA698" s="3094"/>
      <c r="BB698" s="3094"/>
      <c r="BC698" s="3094"/>
      <c r="BD698" s="3094"/>
      <c r="BE698" s="3094"/>
      <c r="BF698" s="3094"/>
      <c r="BG698" s="3094"/>
      <c r="BH698" s="3094"/>
      <c r="BI698" s="3094"/>
      <c r="BJ698" s="3094"/>
      <c r="BK698" s="3094"/>
      <c r="BL698" s="3094"/>
      <c r="BM698" s="3094"/>
      <c r="BN698" s="3094"/>
    </row>
    <row r="699" spans="1:66" ht="11.25" customHeight="1">
      <c r="A699" s="3559"/>
      <c r="B699" s="3094"/>
      <c r="C699" s="3094"/>
      <c r="D699" s="3094"/>
      <c r="E699" s="3094"/>
      <c r="F699" s="3094"/>
      <c r="G699" s="3094"/>
      <c r="H699" s="3094"/>
      <c r="I699" s="3094"/>
      <c r="J699" s="3094"/>
      <c r="K699" s="3560"/>
      <c r="L699" s="3560"/>
      <c r="M699" s="3560"/>
      <c r="N699" s="3094"/>
      <c r="O699" s="3094"/>
      <c r="P699" s="3094"/>
      <c r="Q699" s="3094"/>
      <c r="R699" s="3094"/>
      <c r="S699" s="3094"/>
      <c r="T699" s="3094"/>
      <c r="U699" s="3094"/>
      <c r="V699" s="3094"/>
      <c r="W699" s="3094"/>
      <c r="X699" s="3094"/>
      <c r="Y699" s="3094"/>
      <c r="Z699" s="3094"/>
      <c r="AA699" s="3094"/>
      <c r="AB699" s="3094"/>
      <c r="AC699" s="3094"/>
      <c r="AD699" s="3094"/>
      <c r="AE699" s="3094"/>
      <c r="AF699" s="3094"/>
      <c r="AG699" s="3094"/>
      <c r="AH699" s="3094"/>
      <c r="AI699" s="3094"/>
      <c r="AJ699" s="3094"/>
      <c r="AK699" s="3094"/>
      <c r="AL699" s="3094"/>
      <c r="AM699" s="3094"/>
      <c r="AN699" s="3094"/>
      <c r="AO699" s="3094"/>
      <c r="AP699" s="3094"/>
      <c r="AQ699" s="3094"/>
      <c r="AR699" s="3560"/>
      <c r="AS699" s="3560"/>
      <c r="AT699" s="3560"/>
      <c r="AU699" s="3094"/>
      <c r="AV699" s="3094"/>
      <c r="AW699" s="3094"/>
      <c r="AX699" s="3094"/>
      <c r="AY699" s="3094"/>
      <c r="AZ699" s="3094"/>
      <c r="BA699" s="3094"/>
      <c r="BB699" s="3094"/>
      <c r="BC699" s="3094"/>
      <c r="BD699" s="3094"/>
      <c r="BE699" s="3094"/>
      <c r="BF699" s="3094"/>
      <c r="BG699" s="3094"/>
      <c r="BH699" s="3094"/>
      <c r="BI699" s="3094"/>
      <c r="BJ699" s="3094"/>
      <c r="BK699" s="3094"/>
      <c r="BL699" s="3094"/>
      <c r="BM699" s="3094"/>
      <c r="BN699" s="3094"/>
    </row>
    <row r="700" spans="1:66" ht="11.25" customHeight="1">
      <c r="A700" s="3559"/>
      <c r="B700" s="3094"/>
      <c r="C700" s="3094"/>
      <c r="D700" s="3094"/>
      <c r="E700" s="3094"/>
      <c r="F700" s="3094"/>
      <c r="G700" s="3094"/>
      <c r="H700" s="3094"/>
      <c r="I700" s="3094"/>
      <c r="J700" s="3094"/>
      <c r="K700" s="3560"/>
      <c r="L700" s="3560"/>
      <c r="M700" s="3560"/>
      <c r="N700" s="3094"/>
      <c r="O700" s="3094"/>
      <c r="P700" s="3094"/>
      <c r="Q700" s="3094"/>
      <c r="R700" s="3094"/>
      <c r="S700" s="3094"/>
      <c r="T700" s="3094"/>
      <c r="U700" s="3094"/>
      <c r="V700" s="3094"/>
      <c r="W700" s="3094"/>
      <c r="X700" s="3094"/>
      <c r="Y700" s="3094"/>
      <c r="Z700" s="3094"/>
      <c r="AA700" s="3094"/>
      <c r="AB700" s="3094"/>
      <c r="AC700" s="3094"/>
      <c r="AD700" s="3094"/>
      <c r="AE700" s="3094"/>
      <c r="AF700" s="3094"/>
      <c r="AG700" s="3094"/>
      <c r="AH700" s="3094"/>
      <c r="AI700" s="3094"/>
      <c r="AJ700" s="3094"/>
      <c r="AK700" s="3094"/>
      <c r="AL700" s="3094"/>
      <c r="AM700" s="3094"/>
      <c r="AN700" s="3094"/>
      <c r="AO700" s="3094"/>
      <c r="AP700" s="3094"/>
      <c r="AQ700" s="3094"/>
      <c r="AR700" s="3560"/>
      <c r="AS700" s="3560"/>
      <c r="AT700" s="3560"/>
      <c r="AU700" s="3094"/>
      <c r="AV700" s="3094"/>
      <c r="AW700" s="3094"/>
      <c r="AX700" s="3094"/>
      <c r="AY700" s="3094"/>
      <c r="AZ700" s="3094"/>
      <c r="BA700" s="3094"/>
      <c r="BB700" s="3094"/>
      <c r="BC700" s="3094"/>
      <c r="BD700" s="3094"/>
      <c r="BE700" s="3094"/>
      <c r="BF700" s="3094"/>
      <c r="BG700" s="3094"/>
      <c r="BH700" s="3094"/>
      <c r="BI700" s="3094"/>
      <c r="BJ700" s="3094"/>
      <c r="BK700" s="3094"/>
      <c r="BL700" s="3094"/>
      <c r="BM700" s="3094"/>
      <c r="BN700" s="3094"/>
    </row>
    <row r="701" spans="1:66" ht="11.25" customHeight="1">
      <c r="A701" s="3559"/>
      <c r="B701" s="3094"/>
      <c r="C701" s="3094"/>
      <c r="D701" s="3094"/>
      <c r="E701" s="3094"/>
      <c r="F701" s="3094"/>
      <c r="G701" s="3094"/>
      <c r="H701" s="3094"/>
      <c r="I701" s="3094"/>
      <c r="J701" s="3094"/>
      <c r="K701" s="3560"/>
      <c r="L701" s="3560"/>
      <c r="M701" s="3560"/>
      <c r="N701" s="3094"/>
      <c r="O701" s="3094"/>
      <c r="P701" s="3094"/>
      <c r="Q701" s="3094"/>
      <c r="R701" s="3094"/>
      <c r="S701" s="3094"/>
      <c r="T701" s="3094"/>
      <c r="U701" s="3094"/>
      <c r="V701" s="3094"/>
      <c r="W701" s="3094"/>
      <c r="X701" s="3094"/>
      <c r="Y701" s="3094"/>
      <c r="Z701" s="3094"/>
      <c r="AA701" s="3094"/>
      <c r="AB701" s="3094"/>
      <c r="AC701" s="3094"/>
      <c r="AD701" s="3094"/>
      <c r="AE701" s="3094"/>
      <c r="AF701" s="3094"/>
      <c r="AG701" s="3094"/>
      <c r="AH701" s="3094"/>
      <c r="AI701" s="3094"/>
      <c r="AJ701" s="3094"/>
      <c r="AK701" s="3094"/>
      <c r="AL701" s="3094"/>
      <c r="AM701" s="3094"/>
      <c r="AN701" s="3094"/>
      <c r="AO701" s="3094"/>
      <c r="AP701" s="3094"/>
      <c r="AQ701" s="3094"/>
      <c r="AR701" s="3560"/>
      <c r="AS701" s="3560"/>
      <c r="AT701" s="3560"/>
      <c r="AU701" s="3094"/>
      <c r="AV701" s="3094"/>
      <c r="AW701" s="3094"/>
      <c r="AX701" s="3094"/>
      <c r="AY701" s="3094"/>
      <c r="AZ701" s="3094"/>
      <c r="BA701" s="3094"/>
      <c r="BB701" s="3094"/>
      <c r="BC701" s="3094"/>
      <c r="BD701" s="3094"/>
      <c r="BE701" s="3094"/>
      <c r="BF701" s="3094"/>
      <c r="BG701" s="3094"/>
      <c r="BH701" s="3094"/>
      <c r="BI701" s="3094"/>
      <c r="BJ701" s="3094"/>
      <c r="BK701" s="3094"/>
      <c r="BL701" s="3094"/>
      <c r="BM701" s="3094"/>
      <c r="BN701" s="3094"/>
    </row>
    <row r="702" spans="1:66" ht="11.25" customHeight="1">
      <c r="A702" s="3559"/>
      <c r="B702" s="3094"/>
      <c r="C702" s="3094"/>
      <c r="D702" s="3094"/>
      <c r="E702" s="3094"/>
      <c r="F702" s="3094"/>
      <c r="G702" s="3094"/>
      <c r="H702" s="3094"/>
      <c r="I702" s="3094"/>
      <c r="J702" s="3094"/>
      <c r="K702" s="3560"/>
      <c r="L702" s="3560"/>
      <c r="M702" s="3560"/>
      <c r="N702" s="3094"/>
      <c r="O702" s="3094"/>
      <c r="P702" s="3094"/>
      <c r="Q702" s="3094"/>
      <c r="R702" s="3094"/>
      <c r="S702" s="3094"/>
      <c r="T702" s="3094"/>
      <c r="U702" s="3094"/>
      <c r="V702" s="3094"/>
      <c r="W702" s="3094"/>
      <c r="X702" s="3094"/>
      <c r="Y702" s="3094"/>
      <c r="Z702" s="3094"/>
      <c r="AA702" s="3094"/>
      <c r="AB702" s="3094"/>
      <c r="AC702" s="3094"/>
      <c r="AD702" s="3094"/>
      <c r="AE702" s="3094"/>
      <c r="AF702" s="3094"/>
      <c r="AG702" s="3094"/>
      <c r="AH702" s="3094"/>
      <c r="AI702" s="3094"/>
      <c r="AJ702" s="3094"/>
      <c r="AK702" s="3094"/>
      <c r="AL702" s="3094"/>
      <c r="AM702" s="3094"/>
      <c r="AN702" s="3094"/>
      <c r="AO702" s="3094"/>
      <c r="AP702" s="3094"/>
      <c r="AQ702" s="3094"/>
      <c r="AR702" s="3560"/>
      <c r="AS702" s="3560"/>
      <c r="AT702" s="3560"/>
      <c r="AU702" s="3094"/>
      <c r="AV702" s="3094"/>
      <c r="AW702" s="3094"/>
      <c r="AX702" s="3094"/>
      <c r="AY702" s="3094"/>
      <c r="AZ702" s="3094"/>
      <c r="BA702" s="3094"/>
      <c r="BB702" s="3094"/>
      <c r="BC702" s="3094"/>
      <c r="BD702" s="3094"/>
      <c r="BE702" s="3094"/>
      <c r="BF702" s="3094"/>
      <c r="BG702" s="3094"/>
      <c r="BH702" s="3094"/>
      <c r="BI702" s="3094"/>
      <c r="BJ702" s="3094"/>
      <c r="BK702" s="3094"/>
      <c r="BL702" s="3094"/>
      <c r="BM702" s="3094"/>
      <c r="BN702" s="3094"/>
    </row>
    <row r="703" spans="1:66" ht="11.25" customHeight="1">
      <c r="A703" s="3559"/>
      <c r="B703" s="3094"/>
      <c r="C703" s="3094"/>
      <c r="D703" s="3094"/>
      <c r="E703" s="3094"/>
      <c r="F703" s="3094"/>
      <c r="G703" s="3094"/>
      <c r="H703" s="3094"/>
      <c r="I703" s="3094"/>
      <c r="J703" s="3094"/>
      <c r="K703" s="3560"/>
      <c r="L703" s="3560"/>
      <c r="M703" s="3560"/>
      <c r="N703" s="3094"/>
      <c r="O703" s="3094"/>
      <c r="P703" s="3094"/>
      <c r="Q703" s="3094"/>
      <c r="R703" s="3094"/>
      <c r="S703" s="3094"/>
      <c r="T703" s="3094"/>
      <c r="U703" s="3094"/>
      <c r="V703" s="3094"/>
      <c r="W703" s="3094"/>
      <c r="X703" s="3094"/>
      <c r="Y703" s="3094"/>
      <c r="Z703" s="3094"/>
      <c r="AA703" s="3094"/>
      <c r="AB703" s="3094"/>
      <c r="AC703" s="3094"/>
      <c r="AD703" s="3094"/>
      <c r="AE703" s="3094"/>
      <c r="AF703" s="3094"/>
      <c r="AG703" s="3094"/>
      <c r="AH703" s="3094"/>
      <c r="AI703" s="3094"/>
      <c r="AJ703" s="3094"/>
      <c r="AK703" s="3094"/>
      <c r="AL703" s="3094"/>
      <c r="AM703" s="3094"/>
      <c r="AN703" s="3094"/>
      <c r="AO703" s="3094"/>
      <c r="AP703" s="3094"/>
      <c r="AQ703" s="3094"/>
      <c r="AR703" s="3560"/>
      <c r="AS703" s="3560"/>
      <c r="AT703" s="3560"/>
      <c r="AU703" s="3094"/>
      <c r="AV703" s="3094"/>
      <c r="AW703" s="3094"/>
      <c r="AX703" s="3094"/>
      <c r="AY703" s="3094"/>
      <c r="AZ703" s="3094"/>
      <c r="BA703" s="3094"/>
      <c r="BB703" s="3094"/>
      <c r="BC703" s="3094"/>
      <c r="BD703" s="3094"/>
      <c r="BE703" s="3094"/>
      <c r="BF703" s="3094"/>
      <c r="BG703" s="3094"/>
      <c r="BH703" s="3094"/>
      <c r="BI703" s="3094"/>
      <c r="BJ703" s="3094"/>
      <c r="BK703" s="3094"/>
      <c r="BL703" s="3094"/>
      <c r="BM703" s="3094"/>
      <c r="BN703" s="3094"/>
    </row>
    <row r="704" spans="1:66" ht="11.25" customHeight="1">
      <c r="A704" s="3559"/>
      <c r="B704" s="3094"/>
      <c r="C704" s="3094"/>
      <c r="D704" s="3094"/>
      <c r="E704" s="3094"/>
      <c r="F704" s="3094"/>
      <c r="G704" s="3094"/>
      <c r="H704" s="3094"/>
      <c r="I704" s="3094"/>
      <c r="J704" s="3094"/>
      <c r="K704" s="3560"/>
      <c r="L704" s="3560"/>
      <c r="M704" s="3560"/>
      <c r="N704" s="3094"/>
      <c r="O704" s="3094"/>
      <c r="P704" s="3094"/>
      <c r="Q704" s="3094"/>
      <c r="R704" s="3094"/>
      <c r="S704" s="3094"/>
      <c r="T704" s="3094"/>
      <c r="U704" s="3094"/>
      <c r="V704" s="3094"/>
      <c r="W704" s="3094"/>
      <c r="X704" s="3094"/>
      <c r="Y704" s="3094"/>
      <c r="Z704" s="3094"/>
      <c r="AA704" s="3094"/>
      <c r="AB704" s="3094"/>
      <c r="AC704" s="3094"/>
      <c r="AD704" s="3094"/>
      <c r="AE704" s="3094"/>
      <c r="AF704" s="3094"/>
      <c r="AG704" s="3094"/>
      <c r="AH704" s="3094"/>
      <c r="AI704" s="3094"/>
      <c r="AJ704" s="3094"/>
      <c r="AK704" s="3094"/>
      <c r="AL704" s="3094"/>
      <c r="AM704" s="3094"/>
      <c r="AN704" s="3094"/>
      <c r="AO704" s="3094"/>
      <c r="AP704" s="3094"/>
      <c r="AQ704" s="3094"/>
      <c r="AR704" s="3560"/>
      <c r="AS704" s="3560"/>
      <c r="AT704" s="3560"/>
      <c r="AU704" s="3094"/>
      <c r="AV704" s="3094"/>
      <c r="AW704" s="3094"/>
      <c r="AX704" s="3094"/>
      <c r="AY704" s="3094"/>
      <c r="AZ704" s="3094"/>
      <c r="BA704" s="3094"/>
      <c r="BB704" s="3094"/>
      <c r="BC704" s="3094"/>
      <c r="BD704" s="3094"/>
      <c r="BE704" s="3094"/>
      <c r="BF704" s="3094"/>
      <c r="BG704" s="3094"/>
      <c r="BH704" s="3094"/>
      <c r="BI704" s="3094"/>
      <c r="BJ704" s="3094"/>
      <c r="BK704" s="3094"/>
      <c r="BL704" s="3094"/>
      <c r="BM704" s="3094"/>
      <c r="BN704" s="3094"/>
    </row>
    <row r="705" spans="1:66" ht="11.25" customHeight="1">
      <c r="A705" s="3559"/>
      <c r="B705" s="3094"/>
      <c r="C705" s="3094"/>
      <c r="D705" s="3094"/>
      <c r="E705" s="3094"/>
      <c r="F705" s="3094"/>
      <c r="G705" s="3094"/>
      <c r="H705" s="3094"/>
      <c r="I705" s="3094"/>
      <c r="J705" s="3094"/>
      <c r="K705" s="3560"/>
      <c r="L705" s="3560"/>
      <c r="M705" s="3560"/>
      <c r="N705" s="3094"/>
      <c r="O705" s="3094"/>
      <c r="P705" s="3094"/>
      <c r="Q705" s="3094"/>
      <c r="R705" s="3094"/>
      <c r="S705" s="3094"/>
      <c r="T705" s="3094"/>
      <c r="U705" s="3094"/>
      <c r="V705" s="3094"/>
      <c r="W705" s="3094"/>
      <c r="X705" s="3094"/>
      <c r="Y705" s="3094"/>
      <c r="Z705" s="3094"/>
      <c r="AA705" s="3094"/>
      <c r="AB705" s="3094"/>
      <c r="AC705" s="3094"/>
      <c r="AD705" s="3094"/>
      <c r="AE705" s="3094"/>
      <c r="AF705" s="3094"/>
      <c r="AG705" s="3094"/>
      <c r="AH705" s="3094"/>
      <c r="AI705" s="3094"/>
      <c r="AJ705" s="3094"/>
      <c r="AK705" s="3094"/>
      <c r="AL705" s="3094"/>
      <c r="AM705" s="3094"/>
      <c r="AN705" s="3094"/>
      <c r="AO705" s="3094"/>
      <c r="AP705" s="3094"/>
      <c r="AQ705" s="3094"/>
      <c r="AR705" s="3560"/>
      <c r="AS705" s="3560"/>
      <c r="AT705" s="3560"/>
      <c r="AU705" s="3094"/>
      <c r="AV705" s="3094"/>
      <c r="AW705" s="3094"/>
      <c r="AX705" s="3094"/>
      <c r="AY705" s="3094"/>
      <c r="AZ705" s="3094"/>
      <c r="BA705" s="3094"/>
      <c r="BB705" s="3094"/>
      <c r="BC705" s="3094"/>
      <c r="BD705" s="3094"/>
      <c r="BE705" s="3094"/>
      <c r="BF705" s="3094"/>
      <c r="BG705" s="3094"/>
      <c r="BH705" s="3094"/>
      <c r="BI705" s="3094"/>
      <c r="BJ705" s="3094"/>
      <c r="BK705" s="3094"/>
      <c r="BL705" s="3094"/>
      <c r="BM705" s="3094"/>
      <c r="BN705" s="3094"/>
    </row>
    <row r="706" spans="1:66" ht="11.25" customHeight="1">
      <c r="A706" s="3559"/>
      <c r="B706" s="3094"/>
      <c r="C706" s="3094"/>
      <c r="D706" s="3094"/>
      <c r="E706" s="3094"/>
      <c r="F706" s="3094"/>
      <c r="G706" s="3094"/>
      <c r="H706" s="3094"/>
      <c r="I706" s="3094"/>
      <c r="J706" s="3094"/>
      <c r="K706" s="3560"/>
      <c r="L706" s="3560"/>
      <c r="M706" s="3560"/>
      <c r="N706" s="3094"/>
      <c r="O706" s="3094"/>
      <c r="P706" s="3094"/>
      <c r="Q706" s="3094"/>
      <c r="R706" s="3094"/>
      <c r="S706" s="3094"/>
      <c r="T706" s="3094"/>
      <c r="U706" s="3094"/>
      <c r="V706" s="3094"/>
      <c r="W706" s="3094"/>
      <c r="X706" s="3094"/>
      <c r="Y706" s="3094"/>
      <c r="Z706" s="3094"/>
      <c r="AA706" s="3094"/>
      <c r="AB706" s="3094"/>
      <c r="AC706" s="3094"/>
      <c r="AD706" s="3094"/>
      <c r="AE706" s="3094"/>
      <c r="AF706" s="3094"/>
      <c r="AG706" s="3094"/>
      <c r="AH706" s="3094"/>
      <c r="AI706" s="3094"/>
      <c r="AJ706" s="3094"/>
      <c r="AK706" s="3094"/>
      <c r="AL706" s="3094"/>
      <c r="AM706" s="3094"/>
      <c r="AN706" s="3094"/>
      <c r="AO706" s="3094"/>
      <c r="AP706" s="3094"/>
      <c r="AQ706" s="3094"/>
      <c r="AR706" s="3560"/>
      <c r="AS706" s="3560"/>
      <c r="AT706" s="3560"/>
      <c r="AU706" s="3094"/>
      <c r="AV706" s="3094"/>
      <c r="AW706" s="3094"/>
      <c r="AX706" s="3094"/>
      <c r="AY706" s="3094"/>
      <c r="AZ706" s="3094"/>
      <c r="BA706" s="3094"/>
      <c r="BB706" s="3094"/>
      <c r="BC706" s="3094"/>
      <c r="BD706" s="3094"/>
      <c r="BE706" s="3094"/>
      <c r="BF706" s="3094"/>
      <c r="BG706" s="3094"/>
      <c r="BH706" s="3094"/>
      <c r="BI706" s="3094"/>
      <c r="BJ706" s="3094"/>
      <c r="BK706" s="3094"/>
      <c r="BL706" s="3094"/>
      <c r="BM706" s="3094"/>
      <c r="BN706" s="3094"/>
    </row>
    <row r="707" spans="1:66" ht="11.25" customHeight="1">
      <c r="A707" s="3559"/>
      <c r="B707" s="3094"/>
      <c r="C707" s="3094"/>
      <c r="D707" s="3094"/>
      <c r="E707" s="3094"/>
      <c r="F707" s="3094"/>
      <c r="G707" s="3094"/>
      <c r="H707" s="3094"/>
      <c r="I707" s="3094"/>
      <c r="J707" s="3094"/>
      <c r="K707" s="3560"/>
      <c r="L707" s="3560"/>
      <c r="M707" s="3560"/>
      <c r="N707" s="3094"/>
      <c r="O707" s="3094"/>
      <c r="P707" s="3094"/>
      <c r="Q707" s="3094"/>
      <c r="R707" s="3094"/>
      <c r="S707" s="3094"/>
      <c r="T707" s="3094"/>
      <c r="U707" s="3094"/>
      <c r="V707" s="3094"/>
      <c r="W707" s="3094"/>
      <c r="X707" s="3094"/>
      <c r="Y707" s="3094"/>
      <c r="Z707" s="3094"/>
      <c r="AA707" s="3094"/>
      <c r="AB707" s="3094"/>
      <c r="AC707" s="3094"/>
      <c r="AD707" s="3094"/>
      <c r="AE707" s="3094"/>
      <c r="AF707" s="3094"/>
      <c r="AG707" s="3094"/>
      <c r="AH707" s="3094"/>
      <c r="AI707" s="3094"/>
      <c r="AJ707" s="3094"/>
      <c r="AK707" s="3094"/>
      <c r="AL707" s="3094"/>
      <c r="AM707" s="3094"/>
      <c r="AN707" s="3094"/>
      <c r="AO707" s="3094"/>
      <c r="AP707" s="3094"/>
      <c r="AQ707" s="3094"/>
      <c r="AR707" s="3560"/>
      <c r="AS707" s="3560"/>
      <c r="AT707" s="3560"/>
      <c r="AU707" s="3094"/>
      <c r="AV707" s="3094"/>
      <c r="AW707" s="3094"/>
      <c r="AX707" s="3094"/>
      <c r="AY707" s="3094"/>
      <c r="AZ707" s="3094"/>
      <c r="BA707" s="3094"/>
      <c r="BB707" s="3094"/>
      <c r="BC707" s="3094"/>
      <c r="BD707" s="3094"/>
      <c r="BE707" s="3094"/>
      <c r="BF707" s="3094"/>
      <c r="BG707" s="3094"/>
      <c r="BH707" s="3094"/>
      <c r="BI707" s="3094"/>
      <c r="BJ707" s="3094"/>
      <c r="BK707" s="3094"/>
      <c r="BL707" s="3094"/>
      <c r="BM707" s="3094"/>
      <c r="BN707" s="3094"/>
    </row>
    <row r="708" spans="1:66" ht="11.25" customHeight="1">
      <c r="A708" s="3559"/>
      <c r="B708" s="3094"/>
      <c r="C708" s="3094"/>
      <c r="D708" s="3094"/>
      <c r="E708" s="3094"/>
      <c r="F708" s="3094"/>
      <c r="G708" s="3094"/>
      <c r="H708" s="3094"/>
      <c r="I708" s="3094"/>
      <c r="J708" s="3094"/>
      <c r="K708" s="3560"/>
      <c r="L708" s="3560"/>
      <c r="M708" s="3560"/>
      <c r="N708" s="3094"/>
      <c r="O708" s="3094"/>
      <c r="P708" s="3094"/>
      <c r="Q708" s="3094"/>
      <c r="R708" s="3094"/>
      <c r="S708" s="3094"/>
      <c r="T708" s="3094"/>
      <c r="U708" s="3094"/>
      <c r="V708" s="3094"/>
      <c r="W708" s="3094"/>
      <c r="X708" s="3094"/>
      <c r="Y708" s="3094"/>
      <c r="Z708" s="3094"/>
      <c r="AA708" s="3094"/>
      <c r="AB708" s="3094"/>
      <c r="AC708" s="3094"/>
      <c r="AD708" s="3094"/>
      <c r="AE708" s="3094"/>
      <c r="AF708" s="3094"/>
      <c r="AG708" s="3094"/>
      <c r="AH708" s="3094"/>
      <c r="AI708" s="3094"/>
      <c r="AJ708" s="3094"/>
      <c r="AK708" s="3094"/>
      <c r="AL708" s="3094"/>
      <c r="AM708" s="3094"/>
      <c r="AN708" s="3094"/>
      <c r="AO708" s="3094"/>
      <c r="AP708" s="3094"/>
      <c r="AQ708" s="3094"/>
      <c r="AR708" s="3560"/>
      <c r="AS708" s="3560"/>
      <c r="AT708" s="3560"/>
      <c r="AU708" s="3094"/>
      <c r="AV708" s="3094"/>
      <c r="AW708" s="3094"/>
      <c r="AX708" s="3094"/>
      <c r="AY708" s="3094"/>
      <c r="AZ708" s="3094"/>
      <c r="BA708" s="3094"/>
      <c r="BB708" s="3094"/>
      <c r="BC708" s="3094"/>
      <c r="BD708" s="3094"/>
      <c r="BE708" s="3094"/>
      <c r="BF708" s="3094"/>
      <c r="BG708" s="3094"/>
      <c r="BH708" s="3094"/>
      <c r="BI708" s="3094"/>
      <c r="BJ708" s="3094"/>
      <c r="BK708" s="3094"/>
      <c r="BL708" s="3094"/>
      <c r="BM708" s="3094"/>
      <c r="BN708" s="3094"/>
    </row>
    <row r="709" spans="1:66" ht="11.25" customHeight="1">
      <c r="A709" s="3559"/>
      <c r="B709" s="3094"/>
      <c r="C709" s="3094"/>
      <c r="D709" s="3094"/>
      <c r="E709" s="3094"/>
      <c r="F709" s="3094"/>
      <c r="G709" s="3094"/>
      <c r="H709" s="3094"/>
      <c r="I709" s="3094"/>
      <c r="J709" s="3094"/>
      <c r="K709" s="3560"/>
      <c r="L709" s="3560"/>
      <c r="M709" s="3560"/>
      <c r="N709" s="3094"/>
      <c r="O709" s="3094"/>
      <c r="P709" s="3094"/>
      <c r="Q709" s="3094"/>
      <c r="R709" s="3094"/>
      <c r="S709" s="3094"/>
      <c r="T709" s="3094"/>
      <c r="U709" s="3094"/>
      <c r="V709" s="3094"/>
      <c r="W709" s="3094"/>
      <c r="X709" s="3094"/>
      <c r="Y709" s="3094"/>
      <c r="Z709" s="3094"/>
      <c r="AA709" s="3094"/>
      <c r="AB709" s="3094"/>
      <c r="AC709" s="3094"/>
      <c r="AD709" s="3094"/>
      <c r="AE709" s="3094"/>
      <c r="AF709" s="3094"/>
      <c r="AG709" s="3094"/>
      <c r="AH709" s="3094"/>
      <c r="AI709" s="3094"/>
      <c r="AJ709" s="3094"/>
      <c r="AK709" s="3094"/>
      <c r="AL709" s="3094"/>
      <c r="AM709" s="3094"/>
      <c r="AN709" s="3094"/>
      <c r="AO709" s="3094"/>
      <c r="AP709" s="3094"/>
      <c r="AQ709" s="3094"/>
      <c r="AR709" s="3560"/>
      <c r="AS709" s="3560"/>
      <c r="AT709" s="3560"/>
      <c r="AU709" s="3094"/>
      <c r="AV709" s="3094"/>
      <c r="AW709" s="3094"/>
      <c r="AX709" s="3094"/>
      <c r="AY709" s="3094"/>
      <c r="AZ709" s="3094"/>
      <c r="BA709" s="3094"/>
      <c r="BB709" s="3094"/>
      <c r="BC709" s="3094"/>
      <c r="BD709" s="3094"/>
      <c r="BE709" s="3094"/>
      <c r="BF709" s="3094"/>
      <c r="BG709" s="3094"/>
      <c r="BH709" s="3094"/>
      <c r="BI709" s="3094"/>
      <c r="BJ709" s="3094"/>
      <c r="BK709" s="3094"/>
      <c r="BL709" s="3094"/>
      <c r="BM709" s="3094"/>
      <c r="BN709" s="3094"/>
    </row>
    <row r="710" spans="1:66" ht="11.25" customHeight="1">
      <c r="A710" s="3559"/>
      <c r="B710" s="3094"/>
      <c r="C710" s="3094"/>
      <c r="D710" s="3094"/>
      <c r="E710" s="3094"/>
      <c r="F710" s="3094"/>
      <c r="G710" s="3094"/>
      <c r="H710" s="3094"/>
      <c r="I710" s="3094"/>
      <c r="J710" s="3094"/>
      <c r="K710" s="3560"/>
      <c r="L710" s="3560"/>
      <c r="M710" s="3560"/>
      <c r="N710" s="3094"/>
      <c r="O710" s="3094"/>
      <c r="P710" s="3094"/>
      <c r="Q710" s="3094"/>
      <c r="R710" s="3094"/>
      <c r="S710" s="3094"/>
      <c r="T710" s="3094"/>
      <c r="U710" s="3094"/>
      <c r="V710" s="3094"/>
      <c r="W710" s="3094"/>
      <c r="X710" s="3094"/>
      <c r="Y710" s="3094"/>
      <c r="Z710" s="3094"/>
      <c r="AA710" s="3094"/>
      <c r="AB710" s="3094"/>
      <c r="AC710" s="3094"/>
      <c r="AD710" s="3094"/>
      <c r="AE710" s="3094"/>
      <c r="AF710" s="3094"/>
      <c r="AG710" s="3094"/>
      <c r="AH710" s="3094"/>
      <c r="AI710" s="3094"/>
      <c r="AJ710" s="3094"/>
      <c r="AK710" s="3094"/>
      <c r="AL710" s="3094"/>
      <c r="AM710" s="3094"/>
      <c r="AN710" s="3094"/>
      <c r="AO710" s="3094"/>
      <c r="AP710" s="3094"/>
      <c r="AQ710" s="3094"/>
      <c r="AR710" s="3560"/>
      <c r="AS710" s="3560"/>
      <c r="AT710" s="3560"/>
      <c r="AU710" s="3094"/>
      <c r="AV710" s="3094"/>
      <c r="AW710" s="3094"/>
      <c r="AX710" s="3094"/>
      <c r="AY710" s="3094"/>
      <c r="AZ710" s="3094"/>
      <c r="BA710" s="3094"/>
      <c r="BB710" s="3094"/>
      <c r="BC710" s="3094"/>
      <c r="BD710" s="3094"/>
      <c r="BE710" s="3094"/>
      <c r="BF710" s="3094"/>
      <c r="BG710" s="3094"/>
      <c r="BH710" s="3094"/>
      <c r="BI710" s="3094"/>
      <c r="BJ710" s="3094"/>
      <c r="BK710" s="3094"/>
      <c r="BL710" s="3094"/>
      <c r="BM710" s="3094"/>
      <c r="BN710" s="3094"/>
    </row>
    <row r="711" spans="1:66" ht="11.25" customHeight="1">
      <c r="A711" s="3559"/>
      <c r="B711" s="3094"/>
      <c r="C711" s="3094"/>
      <c r="D711" s="3094"/>
      <c r="E711" s="3094"/>
      <c r="F711" s="3094"/>
      <c r="G711" s="3094"/>
      <c r="H711" s="3094"/>
      <c r="I711" s="3094"/>
      <c r="J711" s="3094"/>
      <c r="K711" s="3560"/>
      <c r="L711" s="3560"/>
      <c r="M711" s="3560"/>
      <c r="N711" s="3094"/>
      <c r="O711" s="3094"/>
      <c r="P711" s="3094"/>
      <c r="Q711" s="3094"/>
      <c r="R711" s="3094"/>
      <c r="S711" s="3094"/>
      <c r="T711" s="3094"/>
      <c r="U711" s="3094"/>
      <c r="V711" s="3094"/>
      <c r="W711" s="3094"/>
      <c r="X711" s="3094"/>
      <c r="Y711" s="3094"/>
      <c r="Z711" s="3094"/>
      <c r="AA711" s="3094"/>
      <c r="AB711" s="3094"/>
      <c r="AC711" s="3094"/>
      <c r="AD711" s="3094"/>
      <c r="AE711" s="3094"/>
      <c r="AF711" s="3094"/>
      <c r="AG711" s="3094"/>
      <c r="AH711" s="3094"/>
      <c r="AI711" s="3094"/>
      <c r="AJ711" s="3094"/>
      <c r="AK711" s="3094"/>
      <c r="AL711" s="3094"/>
      <c r="AM711" s="3094"/>
      <c r="AN711" s="3094"/>
      <c r="AO711" s="3094"/>
      <c r="AP711" s="3094"/>
      <c r="AQ711" s="3094"/>
      <c r="AR711" s="3560"/>
      <c r="AS711" s="3560"/>
      <c r="AT711" s="3560"/>
      <c r="AU711" s="3094"/>
      <c r="AV711" s="3094"/>
      <c r="AW711" s="3094"/>
      <c r="AX711" s="3094"/>
      <c r="AY711" s="3094"/>
      <c r="AZ711" s="3094"/>
      <c r="BA711" s="3094"/>
      <c r="BB711" s="3094"/>
      <c r="BC711" s="3094"/>
      <c r="BD711" s="3094"/>
      <c r="BE711" s="3094"/>
      <c r="BF711" s="3094"/>
      <c r="BG711" s="3094"/>
      <c r="BH711" s="3094"/>
      <c r="BI711" s="3094"/>
      <c r="BJ711" s="3094"/>
      <c r="BK711" s="3094"/>
      <c r="BL711" s="3094"/>
      <c r="BM711" s="3094"/>
      <c r="BN711" s="3094"/>
    </row>
    <row r="712" spans="1:66" ht="11.25" customHeight="1">
      <c r="A712" s="3559"/>
      <c r="B712" s="3094"/>
      <c r="C712" s="3094"/>
      <c r="D712" s="3094"/>
      <c r="E712" s="3094"/>
      <c r="F712" s="3094"/>
      <c r="G712" s="3094"/>
      <c r="H712" s="3094"/>
      <c r="I712" s="3094"/>
      <c r="J712" s="3094"/>
      <c r="K712" s="3560"/>
      <c r="L712" s="3560"/>
      <c r="M712" s="3560"/>
      <c r="N712" s="3094"/>
      <c r="O712" s="3094"/>
      <c r="P712" s="3094"/>
      <c r="Q712" s="3094"/>
      <c r="R712" s="3094"/>
      <c r="S712" s="3094"/>
      <c r="T712" s="3094"/>
      <c r="U712" s="3094"/>
      <c r="V712" s="3094"/>
      <c r="W712" s="3094"/>
      <c r="X712" s="3094"/>
      <c r="Y712" s="3094"/>
      <c r="Z712" s="3094"/>
      <c r="AA712" s="3094"/>
      <c r="AB712" s="3094"/>
      <c r="AC712" s="3094"/>
      <c r="AD712" s="3094"/>
      <c r="AE712" s="3094"/>
      <c r="AF712" s="3094"/>
      <c r="AG712" s="3094"/>
      <c r="AH712" s="3094"/>
      <c r="AI712" s="3094"/>
      <c r="AJ712" s="3094"/>
      <c r="AK712" s="3094"/>
      <c r="AL712" s="3094"/>
      <c r="AM712" s="3094"/>
      <c r="AN712" s="3094"/>
      <c r="AO712" s="3094"/>
      <c r="AP712" s="3094"/>
      <c r="AQ712" s="3094"/>
      <c r="AR712" s="3560"/>
      <c r="AS712" s="3560"/>
      <c r="AT712" s="3560"/>
      <c r="AU712" s="3094"/>
      <c r="AV712" s="3094"/>
      <c r="AW712" s="3094"/>
      <c r="AX712" s="3094"/>
      <c r="AY712" s="3094"/>
      <c r="AZ712" s="3094"/>
      <c r="BA712" s="3094"/>
      <c r="BB712" s="3094"/>
      <c r="BC712" s="3094"/>
      <c r="BD712" s="3094"/>
      <c r="BE712" s="3094"/>
      <c r="BF712" s="3094"/>
      <c r="BG712" s="3094"/>
      <c r="BH712" s="3094"/>
      <c r="BI712" s="3094"/>
      <c r="BJ712" s="3094"/>
      <c r="BK712" s="3094"/>
      <c r="BL712" s="3094"/>
      <c r="BM712" s="3094"/>
      <c r="BN712" s="3094"/>
    </row>
    <row r="713" spans="1:66" ht="11.25" customHeight="1">
      <c r="A713" s="3559"/>
      <c r="B713" s="3094"/>
      <c r="C713" s="3094"/>
      <c r="D713" s="3094"/>
      <c r="E713" s="3094"/>
      <c r="F713" s="3094"/>
      <c r="G713" s="3094"/>
      <c r="H713" s="3094"/>
      <c r="I713" s="3094"/>
      <c r="J713" s="3094"/>
      <c r="K713" s="3560"/>
      <c r="L713" s="3560"/>
      <c r="M713" s="3560"/>
      <c r="N713" s="3094"/>
      <c r="O713" s="3094"/>
      <c r="P713" s="3094"/>
      <c r="Q713" s="3094"/>
      <c r="R713" s="3094"/>
      <c r="S713" s="3094"/>
      <c r="T713" s="3094"/>
      <c r="U713" s="3094"/>
      <c r="V713" s="3094"/>
      <c r="W713" s="3094"/>
      <c r="X713" s="3094"/>
      <c r="Y713" s="3094"/>
      <c r="Z713" s="3094"/>
      <c r="AA713" s="3094"/>
      <c r="AB713" s="3094"/>
      <c r="AC713" s="3094"/>
      <c r="AD713" s="3094"/>
      <c r="AE713" s="3094"/>
      <c r="AF713" s="3094"/>
      <c r="AG713" s="3094"/>
      <c r="AH713" s="3094"/>
      <c r="AI713" s="3094"/>
      <c r="AJ713" s="3094"/>
      <c r="AK713" s="3094"/>
      <c r="AL713" s="3094"/>
      <c r="AM713" s="3094"/>
      <c r="AN713" s="3094"/>
      <c r="AO713" s="3094"/>
      <c r="AP713" s="3094"/>
      <c r="AQ713" s="3094"/>
      <c r="AR713" s="3560"/>
      <c r="AS713" s="3560"/>
      <c r="AT713" s="3560"/>
      <c r="AU713" s="3094"/>
      <c r="AV713" s="3094"/>
      <c r="AW713" s="3094"/>
      <c r="AX713" s="3094"/>
      <c r="AY713" s="3094"/>
      <c r="AZ713" s="3094"/>
      <c r="BA713" s="3094"/>
      <c r="BB713" s="3094"/>
      <c r="BC713" s="3094"/>
      <c r="BD713" s="3094"/>
      <c r="BE713" s="3094"/>
      <c r="BF713" s="3094"/>
      <c r="BG713" s="3094"/>
      <c r="BH713" s="3094"/>
      <c r="BI713" s="3094"/>
      <c r="BJ713" s="3094"/>
      <c r="BK713" s="3094"/>
      <c r="BL713" s="3094"/>
      <c r="BM713" s="3094"/>
      <c r="BN713" s="3094"/>
    </row>
    <row r="714" spans="1:66" ht="11.25" customHeight="1">
      <c r="A714" s="3559"/>
      <c r="B714" s="3094"/>
      <c r="C714" s="3094"/>
      <c r="D714" s="3094"/>
      <c r="E714" s="3094"/>
      <c r="F714" s="3094"/>
      <c r="G714" s="3094"/>
      <c r="H714" s="3094"/>
      <c r="I714" s="3094"/>
      <c r="J714" s="3094"/>
      <c r="K714" s="3560"/>
      <c r="L714" s="3560"/>
      <c r="M714" s="3560"/>
      <c r="N714" s="3094"/>
      <c r="O714" s="3094"/>
      <c r="P714" s="3094"/>
      <c r="Q714" s="3094"/>
      <c r="R714" s="3094"/>
      <c r="S714" s="3094"/>
      <c r="T714" s="3094"/>
      <c r="U714" s="3094"/>
      <c r="V714" s="3094"/>
      <c r="W714" s="3094"/>
      <c r="X714" s="3094"/>
      <c r="Y714" s="3094"/>
      <c r="Z714" s="3094"/>
      <c r="AA714" s="3094"/>
      <c r="AB714" s="3094"/>
      <c r="AC714" s="3094"/>
      <c r="AD714" s="3094"/>
      <c r="AE714" s="3094"/>
      <c r="AF714" s="3094"/>
      <c r="AG714" s="3094"/>
      <c r="AH714" s="3094"/>
      <c r="AI714" s="3094"/>
      <c r="AJ714" s="3094"/>
      <c r="AK714" s="3094"/>
      <c r="AL714" s="3094"/>
      <c r="AM714" s="3094"/>
      <c r="AN714" s="3094"/>
      <c r="AO714" s="3094"/>
      <c r="AP714" s="3094"/>
      <c r="AQ714" s="3094"/>
      <c r="AR714" s="3560"/>
      <c r="AS714" s="3560"/>
      <c r="AT714" s="3560"/>
      <c r="AU714" s="3094"/>
      <c r="AV714" s="3094"/>
      <c r="AW714" s="3094"/>
      <c r="AX714" s="3094"/>
      <c r="AY714" s="3094"/>
      <c r="AZ714" s="3094"/>
      <c r="BA714" s="3094"/>
      <c r="BB714" s="3094"/>
      <c r="BC714" s="3094"/>
      <c r="BD714" s="3094"/>
      <c r="BE714" s="3094"/>
      <c r="BF714" s="3094"/>
      <c r="BG714" s="3094"/>
      <c r="BH714" s="3094"/>
      <c r="BI714" s="3094"/>
      <c r="BJ714" s="3094"/>
      <c r="BK714" s="3094"/>
      <c r="BL714" s="3094"/>
      <c r="BM714" s="3094"/>
      <c r="BN714" s="3094"/>
    </row>
    <row r="715" spans="1:66" ht="11.25" customHeight="1">
      <c r="A715" s="3559"/>
      <c r="B715" s="3094"/>
      <c r="C715" s="3094"/>
      <c r="D715" s="3094"/>
      <c r="E715" s="3094"/>
      <c r="F715" s="3094"/>
      <c r="G715" s="3094"/>
      <c r="H715" s="3094"/>
      <c r="I715" s="3094"/>
      <c r="J715" s="3094"/>
      <c r="K715" s="3560"/>
      <c r="L715" s="3560"/>
      <c r="M715" s="3560"/>
      <c r="N715" s="3094"/>
      <c r="O715" s="3094"/>
      <c r="P715" s="3094"/>
      <c r="Q715" s="3094"/>
      <c r="R715" s="3094"/>
      <c r="S715" s="3094"/>
      <c r="T715" s="3094"/>
      <c r="U715" s="3094"/>
      <c r="V715" s="3094"/>
      <c r="W715" s="3094"/>
      <c r="X715" s="3094"/>
      <c r="Y715" s="3094"/>
      <c r="Z715" s="3094"/>
      <c r="AA715" s="3094"/>
      <c r="AB715" s="3094"/>
      <c r="AC715" s="3094"/>
      <c r="AD715" s="3094"/>
      <c r="AE715" s="3094"/>
      <c r="AF715" s="3094"/>
      <c r="AG715" s="3094"/>
      <c r="AH715" s="3094"/>
      <c r="AI715" s="3094"/>
      <c r="AJ715" s="3094"/>
      <c r="AK715" s="3094"/>
      <c r="AL715" s="3094"/>
      <c r="AM715" s="3094"/>
      <c r="AN715" s="3094"/>
      <c r="AO715" s="3094"/>
      <c r="AP715" s="3094"/>
      <c r="AQ715" s="3094"/>
      <c r="AR715" s="3560"/>
      <c r="AS715" s="3560"/>
      <c r="AT715" s="3560"/>
      <c r="AU715" s="3094"/>
      <c r="AV715" s="3094"/>
      <c r="AW715" s="3094"/>
      <c r="AX715" s="3094"/>
      <c r="AY715" s="3094"/>
      <c r="AZ715" s="3094"/>
      <c r="BA715" s="3094"/>
      <c r="BB715" s="3094"/>
      <c r="BC715" s="3094"/>
      <c r="BD715" s="3094"/>
      <c r="BE715" s="3094"/>
      <c r="BF715" s="3094"/>
      <c r="BG715" s="3094"/>
      <c r="BH715" s="3094"/>
      <c r="BI715" s="3094"/>
      <c r="BJ715" s="3094"/>
      <c r="BK715" s="3094"/>
      <c r="BL715" s="3094"/>
      <c r="BM715" s="3094"/>
      <c r="BN715" s="3094"/>
    </row>
    <row r="716" spans="1:66" ht="11.25" customHeight="1">
      <c r="A716" s="3559"/>
      <c r="B716" s="3094"/>
      <c r="C716" s="3094"/>
      <c r="D716" s="3094"/>
      <c r="E716" s="3094"/>
      <c r="F716" s="3094"/>
      <c r="G716" s="3094"/>
      <c r="H716" s="3094"/>
      <c r="I716" s="3094"/>
      <c r="J716" s="3094"/>
      <c r="K716" s="3560"/>
      <c r="L716" s="3560"/>
      <c r="M716" s="3560"/>
      <c r="N716" s="3094"/>
      <c r="O716" s="3094"/>
      <c r="P716" s="3094"/>
      <c r="Q716" s="3094"/>
      <c r="R716" s="3094"/>
      <c r="S716" s="3094"/>
      <c r="T716" s="3094"/>
      <c r="U716" s="3094"/>
      <c r="V716" s="3094"/>
      <c r="W716" s="3094"/>
      <c r="X716" s="3094"/>
      <c r="Y716" s="3094"/>
      <c r="Z716" s="3094"/>
      <c r="AA716" s="3094"/>
      <c r="AB716" s="3094"/>
      <c r="AC716" s="3094"/>
      <c r="AD716" s="3094"/>
      <c r="AE716" s="3094"/>
      <c r="AF716" s="3094"/>
      <c r="AG716" s="3094"/>
      <c r="AH716" s="3094"/>
      <c r="AI716" s="3094"/>
      <c r="AJ716" s="3094"/>
      <c r="AK716" s="3094"/>
      <c r="AL716" s="3094"/>
      <c r="AM716" s="3094"/>
      <c r="AN716" s="3094"/>
      <c r="AO716" s="3094"/>
      <c r="AP716" s="3094"/>
      <c r="AQ716" s="3094"/>
      <c r="AR716" s="3560"/>
      <c r="AS716" s="3560"/>
      <c r="AT716" s="3560"/>
      <c r="AU716" s="3094"/>
      <c r="AV716" s="3094"/>
      <c r="AW716" s="3094"/>
      <c r="AX716" s="3094"/>
      <c r="AY716" s="3094"/>
      <c r="AZ716" s="3094"/>
      <c r="BA716" s="3094"/>
      <c r="BB716" s="3094"/>
      <c r="BC716" s="3094"/>
      <c r="BD716" s="3094"/>
      <c r="BE716" s="3094"/>
      <c r="BF716" s="3094"/>
      <c r="BG716" s="3094"/>
      <c r="BH716" s="3094"/>
      <c r="BI716" s="3094"/>
      <c r="BJ716" s="3094"/>
      <c r="BK716" s="3094"/>
      <c r="BL716" s="3094"/>
      <c r="BM716" s="3094"/>
      <c r="BN716" s="3094"/>
    </row>
    <row r="717" spans="1:66" ht="11.25" customHeight="1">
      <c r="A717" s="3559"/>
      <c r="B717" s="3094"/>
      <c r="C717" s="3094"/>
      <c r="D717" s="3094"/>
      <c r="E717" s="3094"/>
      <c r="F717" s="3094"/>
      <c r="G717" s="3094"/>
      <c r="H717" s="3094"/>
      <c r="I717" s="3094"/>
      <c r="J717" s="3094"/>
      <c r="K717" s="3560"/>
      <c r="L717" s="3560"/>
      <c r="M717" s="3560"/>
      <c r="N717" s="3094"/>
      <c r="O717" s="3094"/>
      <c r="P717" s="3094"/>
      <c r="Q717" s="3094"/>
      <c r="R717" s="3094"/>
      <c r="S717" s="3094"/>
      <c r="T717" s="3094"/>
      <c r="U717" s="3094"/>
      <c r="V717" s="3094"/>
      <c r="W717" s="3094"/>
      <c r="X717" s="3094"/>
      <c r="Y717" s="3094"/>
      <c r="Z717" s="3094"/>
      <c r="AA717" s="3094"/>
      <c r="AB717" s="3094"/>
      <c r="AC717" s="3094"/>
      <c r="AD717" s="3094"/>
      <c r="AE717" s="3094"/>
      <c r="AF717" s="3094"/>
      <c r="AG717" s="3094"/>
      <c r="AH717" s="3094"/>
      <c r="AI717" s="3094"/>
      <c r="AJ717" s="3094"/>
      <c r="AK717" s="3094"/>
      <c r="AL717" s="3094"/>
      <c r="AM717" s="3094"/>
      <c r="AN717" s="3094"/>
      <c r="AO717" s="3094"/>
      <c r="AP717" s="3094"/>
      <c r="AQ717" s="3094"/>
      <c r="AR717" s="3560"/>
      <c r="AS717" s="3560"/>
      <c r="AT717" s="3560"/>
      <c r="AU717" s="3094"/>
      <c r="AV717" s="3094"/>
      <c r="AW717" s="3094"/>
      <c r="AX717" s="3094"/>
      <c r="AY717" s="3094"/>
      <c r="AZ717" s="3094"/>
      <c r="BA717" s="3094"/>
      <c r="BB717" s="3094"/>
      <c r="BC717" s="3094"/>
      <c r="BD717" s="3094"/>
      <c r="BE717" s="3094"/>
      <c r="BF717" s="3094"/>
      <c r="BG717" s="3094"/>
      <c r="BH717" s="3094"/>
      <c r="BI717" s="3094"/>
      <c r="BJ717" s="3094"/>
      <c r="BK717" s="3094"/>
      <c r="BL717" s="3094"/>
      <c r="BM717" s="3094"/>
      <c r="BN717" s="3094"/>
    </row>
    <row r="718" spans="1:66" ht="11.25" customHeight="1">
      <c r="A718" s="3559"/>
      <c r="B718" s="3094"/>
      <c r="C718" s="3094"/>
      <c r="D718" s="3094"/>
      <c r="E718" s="3094"/>
      <c r="F718" s="3094"/>
      <c r="G718" s="3094"/>
      <c r="H718" s="3094"/>
      <c r="I718" s="3094"/>
      <c r="J718" s="3094"/>
      <c r="K718" s="3560"/>
      <c r="L718" s="3560"/>
      <c r="M718" s="3560"/>
      <c r="N718" s="3094"/>
      <c r="O718" s="3094"/>
      <c r="P718" s="3094"/>
      <c r="Q718" s="3094"/>
      <c r="R718" s="3094"/>
      <c r="S718" s="3094"/>
      <c r="T718" s="3094"/>
      <c r="U718" s="3094"/>
      <c r="V718" s="3094"/>
      <c r="W718" s="3094"/>
      <c r="X718" s="3094"/>
      <c r="Y718" s="3094"/>
      <c r="Z718" s="3094"/>
      <c r="AA718" s="3094"/>
      <c r="AB718" s="3094"/>
      <c r="AC718" s="3094"/>
      <c r="AD718" s="3094"/>
      <c r="AE718" s="3094"/>
      <c r="AF718" s="3094"/>
      <c r="AG718" s="3094"/>
      <c r="AH718" s="3094"/>
      <c r="AI718" s="3094"/>
      <c r="AJ718" s="3094"/>
      <c r="AK718" s="3094"/>
      <c r="AL718" s="3094"/>
      <c r="AM718" s="3094"/>
      <c r="AN718" s="3094"/>
      <c r="AO718" s="3094"/>
      <c r="AP718" s="3094"/>
      <c r="AQ718" s="3094"/>
      <c r="AR718" s="3560"/>
      <c r="AS718" s="3560"/>
      <c r="AT718" s="3560"/>
      <c r="AU718" s="3094"/>
      <c r="AV718" s="3094"/>
      <c r="AW718" s="3094"/>
      <c r="AX718" s="3094"/>
      <c r="AY718" s="3094"/>
      <c r="AZ718" s="3094"/>
      <c r="BA718" s="3094"/>
      <c r="BB718" s="3094"/>
      <c r="BC718" s="3094"/>
      <c r="BD718" s="3094"/>
      <c r="BE718" s="3094"/>
      <c r="BF718" s="3094"/>
      <c r="BG718" s="3094"/>
      <c r="BH718" s="3094"/>
      <c r="BI718" s="3094"/>
      <c r="BJ718" s="3094"/>
      <c r="BK718" s="3094"/>
      <c r="BL718" s="3094"/>
      <c r="BM718" s="3094"/>
      <c r="BN718" s="3094"/>
    </row>
    <row r="719" spans="1:66" ht="11.25" customHeight="1">
      <c r="A719" s="3559"/>
      <c r="B719" s="3094"/>
      <c r="C719" s="3094"/>
      <c r="D719" s="3094"/>
      <c r="E719" s="3094"/>
      <c r="F719" s="3094"/>
      <c r="G719" s="3094"/>
      <c r="H719" s="3094"/>
      <c r="I719" s="3094"/>
      <c r="J719" s="3094"/>
      <c r="K719" s="3560"/>
      <c r="L719" s="3560"/>
      <c r="M719" s="3560"/>
      <c r="N719" s="3094"/>
      <c r="O719" s="3094"/>
      <c r="P719" s="3094"/>
      <c r="Q719" s="3094"/>
      <c r="R719" s="3094"/>
      <c r="S719" s="3094"/>
      <c r="T719" s="3094"/>
      <c r="U719" s="3094"/>
      <c r="V719" s="3094"/>
      <c r="W719" s="3094"/>
      <c r="X719" s="3094"/>
      <c r="Y719" s="3094"/>
      <c r="Z719" s="3094"/>
      <c r="AA719" s="3094"/>
      <c r="AB719" s="3094"/>
      <c r="AC719" s="3094"/>
      <c r="AD719" s="3094"/>
      <c r="AE719" s="3094"/>
      <c r="AF719" s="3094"/>
      <c r="AG719" s="3094"/>
      <c r="AH719" s="3094"/>
      <c r="AI719" s="3094"/>
      <c r="AJ719" s="3094"/>
      <c r="AK719" s="3094"/>
      <c r="AL719" s="3094"/>
      <c r="AM719" s="3094"/>
      <c r="AN719" s="3094"/>
      <c r="AO719" s="3094"/>
      <c r="AP719" s="3094"/>
      <c r="AQ719" s="3094"/>
      <c r="AR719" s="3560"/>
      <c r="AS719" s="3560"/>
      <c r="AT719" s="3560"/>
      <c r="AU719" s="3094"/>
      <c r="AV719" s="3094"/>
      <c r="AW719" s="3094"/>
      <c r="AX719" s="3094"/>
      <c r="AY719" s="3094"/>
      <c r="AZ719" s="3094"/>
      <c r="BA719" s="3094"/>
      <c r="BB719" s="3094"/>
      <c r="BC719" s="3094"/>
      <c r="BD719" s="3094"/>
      <c r="BE719" s="3094"/>
      <c r="BF719" s="3094"/>
      <c r="BG719" s="3094"/>
      <c r="BH719" s="3094"/>
      <c r="BI719" s="3094"/>
      <c r="BJ719" s="3094"/>
      <c r="BK719" s="3094"/>
      <c r="BL719" s="3094"/>
      <c r="BM719" s="3094"/>
      <c r="BN719" s="3094"/>
    </row>
    <row r="720" spans="1:66" ht="11.25" customHeight="1">
      <c r="A720" s="3559"/>
      <c r="B720" s="3094"/>
      <c r="C720" s="3094"/>
      <c r="D720" s="3094"/>
      <c r="E720" s="3094"/>
      <c r="F720" s="3094"/>
      <c r="G720" s="3094"/>
      <c r="H720" s="3094"/>
      <c r="I720" s="3094"/>
      <c r="J720" s="3094"/>
      <c r="K720" s="3560"/>
      <c r="L720" s="3560"/>
      <c r="M720" s="3560"/>
      <c r="N720" s="3094"/>
      <c r="O720" s="3094"/>
      <c r="P720" s="3094"/>
      <c r="Q720" s="3094"/>
      <c r="R720" s="3094"/>
      <c r="S720" s="3094"/>
      <c r="T720" s="3094"/>
      <c r="U720" s="3094"/>
      <c r="V720" s="3094"/>
      <c r="W720" s="3094"/>
      <c r="X720" s="3094"/>
      <c r="Y720" s="3094"/>
      <c r="Z720" s="3094"/>
      <c r="AA720" s="3094"/>
      <c r="AB720" s="3094"/>
      <c r="AC720" s="3094"/>
      <c r="AD720" s="3094"/>
      <c r="AE720" s="3094"/>
      <c r="AF720" s="3094"/>
      <c r="AG720" s="3094"/>
      <c r="AH720" s="3094"/>
      <c r="AI720" s="3094"/>
      <c r="AJ720" s="3094"/>
      <c r="AK720" s="3094"/>
      <c r="AL720" s="3094"/>
      <c r="AM720" s="3094"/>
      <c r="AN720" s="3094"/>
      <c r="AO720" s="3094"/>
      <c r="AP720" s="3094"/>
      <c r="AQ720" s="3094"/>
      <c r="AR720" s="3560"/>
      <c r="AS720" s="3560"/>
      <c r="AT720" s="3560"/>
      <c r="AU720" s="3094"/>
      <c r="AV720" s="3094"/>
      <c r="AW720" s="3094"/>
      <c r="AX720" s="3094"/>
      <c r="AY720" s="3094"/>
      <c r="AZ720" s="3094"/>
      <c r="BA720" s="3094"/>
      <c r="BB720" s="3094"/>
      <c r="BC720" s="3094"/>
      <c r="BD720" s="3094"/>
      <c r="BE720" s="3094"/>
      <c r="BF720" s="3094"/>
      <c r="BG720" s="3094"/>
      <c r="BH720" s="3094"/>
      <c r="BI720" s="3094"/>
      <c r="BJ720" s="3094"/>
      <c r="BK720" s="3094"/>
      <c r="BL720" s="3094"/>
      <c r="BM720" s="3094"/>
      <c r="BN720" s="3094"/>
    </row>
    <row r="721" spans="1:66" ht="11.25" customHeight="1">
      <c r="A721" s="3559"/>
      <c r="B721" s="3094"/>
      <c r="C721" s="3094"/>
      <c r="D721" s="3094"/>
      <c r="E721" s="3094"/>
      <c r="F721" s="3094"/>
      <c r="G721" s="3094"/>
      <c r="H721" s="3094"/>
      <c r="I721" s="3094"/>
      <c r="J721" s="3094"/>
      <c r="K721" s="3560"/>
      <c r="L721" s="3560"/>
      <c r="M721" s="3560"/>
      <c r="N721" s="3094"/>
      <c r="O721" s="3094"/>
      <c r="P721" s="3094"/>
      <c r="Q721" s="3094"/>
      <c r="R721" s="3094"/>
      <c r="S721" s="3094"/>
      <c r="T721" s="3094"/>
      <c r="U721" s="3094"/>
      <c r="V721" s="3094"/>
      <c r="W721" s="3094"/>
      <c r="X721" s="3094"/>
      <c r="Y721" s="3094"/>
      <c r="Z721" s="3094"/>
      <c r="AA721" s="3094"/>
      <c r="AB721" s="3094"/>
      <c r="AC721" s="3094"/>
      <c r="AD721" s="3094"/>
      <c r="AE721" s="3094"/>
      <c r="AF721" s="3094"/>
      <c r="AG721" s="3094"/>
      <c r="AH721" s="3094"/>
      <c r="AI721" s="3094"/>
      <c r="AJ721" s="3094"/>
      <c r="AK721" s="3094"/>
      <c r="AL721" s="3094"/>
      <c r="AM721" s="3094"/>
      <c r="AN721" s="3094"/>
      <c r="AO721" s="3094"/>
      <c r="AP721" s="3094"/>
      <c r="AQ721" s="3094"/>
      <c r="AR721" s="3560"/>
      <c r="AS721" s="3560"/>
      <c r="AT721" s="3560"/>
      <c r="AU721" s="3094"/>
      <c r="AV721" s="3094"/>
      <c r="AW721" s="3094"/>
      <c r="AX721" s="3094"/>
      <c r="AY721" s="3094"/>
      <c r="AZ721" s="3094"/>
      <c r="BA721" s="3094"/>
      <c r="BB721" s="3094"/>
      <c r="BC721" s="3094"/>
      <c r="BD721" s="3094"/>
      <c r="BE721" s="3094"/>
      <c r="BF721" s="3094"/>
      <c r="BG721" s="3094"/>
      <c r="BH721" s="3094"/>
      <c r="BI721" s="3094"/>
      <c r="BJ721" s="3094"/>
      <c r="BK721" s="3094"/>
      <c r="BL721" s="3094"/>
      <c r="BM721" s="3094"/>
      <c r="BN721" s="3094"/>
    </row>
    <row r="722" spans="1:66" ht="11.25" customHeight="1">
      <c r="A722" s="3559"/>
      <c r="B722" s="3094"/>
      <c r="C722" s="3094"/>
      <c r="D722" s="3094"/>
      <c r="E722" s="3094"/>
      <c r="F722" s="3094"/>
      <c r="G722" s="3094"/>
      <c r="H722" s="3094"/>
      <c r="I722" s="3094"/>
      <c r="J722" s="3094"/>
      <c r="K722" s="3560"/>
      <c r="L722" s="3560"/>
      <c r="M722" s="3560"/>
      <c r="N722" s="3094"/>
      <c r="O722" s="3094"/>
      <c r="P722" s="3094"/>
      <c r="Q722" s="3094"/>
      <c r="R722" s="3094"/>
      <c r="S722" s="3094"/>
      <c r="T722" s="3094"/>
      <c r="U722" s="3094"/>
      <c r="V722" s="3094"/>
      <c r="W722" s="3094"/>
      <c r="X722" s="3094"/>
      <c r="Y722" s="3094"/>
      <c r="Z722" s="3094"/>
      <c r="AA722" s="3094"/>
      <c r="AB722" s="3094"/>
      <c r="AC722" s="3094"/>
      <c r="AD722" s="3094"/>
      <c r="AE722" s="3094"/>
      <c r="AF722" s="3094"/>
      <c r="AG722" s="3094"/>
      <c r="AH722" s="3094"/>
      <c r="AI722" s="3094"/>
      <c r="AJ722" s="3094"/>
      <c r="AK722" s="3094"/>
      <c r="AL722" s="3094"/>
      <c r="AM722" s="3094"/>
      <c r="AN722" s="3094"/>
      <c r="AO722" s="3094"/>
      <c r="AP722" s="3094"/>
      <c r="AQ722" s="3094"/>
      <c r="AR722" s="3560"/>
      <c r="AS722" s="3560"/>
      <c r="AT722" s="3560"/>
      <c r="AU722" s="3094"/>
      <c r="AV722" s="3094"/>
      <c r="AW722" s="3094"/>
      <c r="AX722" s="3094"/>
      <c r="AY722" s="3094"/>
      <c r="AZ722" s="3094"/>
      <c r="BA722" s="3094"/>
      <c r="BB722" s="3094"/>
      <c r="BC722" s="3094"/>
      <c r="BD722" s="3094"/>
      <c r="BE722" s="3094"/>
      <c r="BF722" s="3094"/>
      <c r="BG722" s="3094"/>
      <c r="BH722" s="3094"/>
      <c r="BI722" s="3094"/>
      <c r="BJ722" s="3094"/>
      <c r="BK722" s="3094"/>
      <c r="BL722" s="3094"/>
      <c r="BM722" s="3094"/>
      <c r="BN722" s="3094"/>
    </row>
    <row r="723" spans="1:66" ht="11.25" customHeight="1">
      <c r="A723" s="3559"/>
      <c r="B723" s="3094"/>
      <c r="C723" s="3094"/>
      <c r="D723" s="3094"/>
      <c r="E723" s="3094"/>
      <c r="F723" s="3094"/>
      <c r="G723" s="3094"/>
      <c r="H723" s="3094"/>
      <c r="I723" s="3094"/>
      <c r="J723" s="3094"/>
      <c r="K723" s="3560"/>
      <c r="L723" s="3560"/>
      <c r="M723" s="3560"/>
      <c r="N723" s="3094"/>
      <c r="O723" s="3094"/>
      <c r="P723" s="3094"/>
      <c r="Q723" s="3094"/>
      <c r="R723" s="3094"/>
      <c r="S723" s="3094"/>
      <c r="T723" s="3094"/>
      <c r="U723" s="3094"/>
      <c r="V723" s="3094"/>
      <c r="W723" s="3094"/>
      <c r="X723" s="3094"/>
      <c r="Y723" s="3094"/>
      <c r="Z723" s="3094"/>
      <c r="AA723" s="3094"/>
      <c r="AB723" s="3094"/>
      <c r="AC723" s="3094"/>
      <c r="AD723" s="3094"/>
      <c r="AE723" s="3094"/>
      <c r="AF723" s="3094"/>
      <c r="AG723" s="3094"/>
      <c r="AH723" s="3094"/>
      <c r="AI723" s="3094"/>
      <c r="AJ723" s="3094"/>
      <c r="AK723" s="3094"/>
      <c r="AL723" s="3094"/>
      <c r="AM723" s="3094"/>
      <c r="AN723" s="3094"/>
      <c r="AO723" s="3094"/>
      <c r="AP723" s="3094"/>
      <c r="AQ723" s="3094"/>
      <c r="AR723" s="3560"/>
      <c r="AS723" s="3560"/>
      <c r="AT723" s="3560"/>
      <c r="AU723" s="3094"/>
      <c r="AV723" s="3094"/>
      <c r="AW723" s="3094"/>
      <c r="AX723" s="3094"/>
      <c r="AY723" s="3094"/>
      <c r="AZ723" s="3094"/>
      <c r="BA723" s="3094"/>
      <c r="BB723" s="3094"/>
      <c r="BC723" s="3094"/>
      <c r="BD723" s="3094"/>
      <c r="BE723" s="3094"/>
      <c r="BF723" s="3094"/>
      <c r="BG723" s="3094"/>
      <c r="BH723" s="3094"/>
      <c r="BI723" s="3094"/>
      <c r="BJ723" s="3094"/>
      <c r="BK723" s="3094"/>
      <c r="BL723" s="3094"/>
      <c r="BM723" s="3094"/>
      <c r="BN723" s="3094"/>
    </row>
    <row r="724" spans="1:66" ht="11.25" customHeight="1">
      <c r="A724" s="3559"/>
      <c r="B724" s="3094"/>
      <c r="C724" s="3094"/>
      <c r="D724" s="3094"/>
      <c r="E724" s="3094"/>
      <c r="F724" s="3094"/>
      <c r="G724" s="3094"/>
      <c r="H724" s="3094"/>
      <c r="I724" s="3094"/>
      <c r="J724" s="3094"/>
      <c r="K724" s="3560"/>
      <c r="L724" s="3560"/>
      <c r="M724" s="3560"/>
      <c r="N724" s="3094"/>
      <c r="O724" s="3094"/>
      <c r="P724" s="3094"/>
      <c r="Q724" s="3094"/>
      <c r="R724" s="3094"/>
      <c r="S724" s="3094"/>
      <c r="T724" s="3094"/>
      <c r="U724" s="3094"/>
      <c r="V724" s="3094"/>
      <c r="W724" s="3094"/>
      <c r="X724" s="3094"/>
      <c r="Y724" s="3094"/>
      <c r="Z724" s="3094"/>
      <c r="AA724" s="3094"/>
      <c r="AB724" s="3094"/>
      <c r="AC724" s="3094"/>
      <c r="AD724" s="3094"/>
      <c r="AE724" s="3094"/>
      <c r="AF724" s="3094"/>
      <c r="AG724" s="3094"/>
      <c r="AH724" s="3094"/>
      <c r="AI724" s="3094"/>
      <c r="AJ724" s="3094"/>
      <c r="AK724" s="3094"/>
      <c r="AL724" s="3094"/>
      <c r="AM724" s="3094"/>
      <c r="AN724" s="3094"/>
      <c r="AO724" s="3094"/>
      <c r="AP724" s="3094"/>
      <c r="AQ724" s="3094"/>
      <c r="AR724" s="3560"/>
      <c r="AS724" s="3560"/>
      <c r="AT724" s="3560"/>
      <c r="AU724" s="3094"/>
      <c r="AV724" s="3094"/>
      <c r="AW724" s="3094"/>
      <c r="AX724" s="3094"/>
      <c r="AY724" s="3094"/>
      <c r="AZ724" s="3094"/>
      <c r="BA724" s="3094"/>
      <c r="BB724" s="3094"/>
      <c r="BC724" s="3094"/>
      <c r="BD724" s="3094"/>
      <c r="BE724" s="3094"/>
      <c r="BF724" s="3094"/>
      <c r="BG724" s="3094"/>
      <c r="BH724" s="3094"/>
      <c r="BI724" s="3094"/>
      <c r="BJ724" s="3094"/>
      <c r="BK724" s="3094"/>
      <c r="BL724" s="3094"/>
      <c r="BM724" s="3094"/>
      <c r="BN724" s="3094"/>
    </row>
    <row r="725" spans="1:66" ht="11.25" customHeight="1">
      <c r="A725" s="3559"/>
      <c r="B725" s="3094"/>
      <c r="C725" s="3094"/>
      <c r="D725" s="3094"/>
      <c r="E725" s="3094"/>
      <c r="F725" s="3094"/>
      <c r="G725" s="3094"/>
      <c r="H725" s="3094"/>
      <c r="I725" s="3094"/>
      <c r="J725" s="3094"/>
      <c r="K725" s="3560"/>
      <c r="L725" s="3560"/>
      <c r="M725" s="3560"/>
      <c r="N725" s="3094"/>
      <c r="O725" s="3094"/>
      <c r="P725" s="3094"/>
      <c r="Q725" s="3094"/>
      <c r="R725" s="3094"/>
      <c r="S725" s="3094"/>
      <c r="T725" s="3094"/>
      <c r="U725" s="3094"/>
      <c r="V725" s="3094"/>
      <c r="W725" s="3094"/>
      <c r="X725" s="3094"/>
      <c r="Y725" s="3094"/>
      <c r="Z725" s="3094"/>
      <c r="AA725" s="3094"/>
      <c r="AB725" s="3094"/>
      <c r="AC725" s="3094"/>
      <c r="AD725" s="3094"/>
      <c r="AE725" s="3094"/>
      <c r="AF725" s="3094"/>
      <c r="AG725" s="3094"/>
      <c r="AH725" s="3094"/>
      <c r="AI725" s="3094"/>
      <c r="AJ725" s="3094"/>
      <c r="AK725" s="3094"/>
      <c r="AL725" s="3094"/>
      <c r="AM725" s="3094"/>
      <c r="AN725" s="3094"/>
      <c r="AO725" s="3094"/>
      <c r="AP725" s="3094"/>
      <c r="AQ725" s="3094"/>
      <c r="AR725" s="3560"/>
      <c r="AS725" s="3560"/>
      <c r="AT725" s="3560"/>
      <c r="AU725" s="3094"/>
      <c r="AV725" s="3094"/>
      <c r="AW725" s="3094"/>
      <c r="AX725" s="3094"/>
      <c r="AY725" s="3094"/>
      <c r="AZ725" s="3094"/>
      <c r="BA725" s="3094"/>
      <c r="BB725" s="3094"/>
      <c r="BC725" s="3094"/>
      <c r="BD725" s="3094"/>
      <c r="BE725" s="3094"/>
      <c r="BF725" s="3094"/>
      <c r="BG725" s="3094"/>
      <c r="BH725" s="3094"/>
      <c r="BI725" s="3094"/>
      <c r="BJ725" s="3094"/>
      <c r="BK725" s="3094"/>
      <c r="BL725" s="3094"/>
      <c r="BM725" s="3094"/>
      <c r="BN725" s="3094"/>
    </row>
    <row r="726" spans="1:66" ht="11.25" customHeight="1">
      <c r="A726" s="3559"/>
      <c r="B726" s="3094"/>
      <c r="C726" s="3094"/>
      <c r="D726" s="3094"/>
      <c r="E726" s="3094"/>
      <c r="F726" s="3094"/>
      <c r="G726" s="3094"/>
      <c r="H726" s="3094"/>
      <c r="I726" s="3094"/>
      <c r="J726" s="3094"/>
      <c r="K726" s="3560"/>
      <c r="L726" s="3560"/>
      <c r="M726" s="3560"/>
      <c r="N726" s="3094"/>
      <c r="O726" s="3094"/>
      <c r="P726" s="3094"/>
      <c r="Q726" s="3094"/>
      <c r="R726" s="3094"/>
      <c r="S726" s="3094"/>
      <c r="T726" s="3094"/>
      <c r="U726" s="3094"/>
      <c r="V726" s="3094"/>
      <c r="W726" s="3094"/>
      <c r="X726" s="3094"/>
      <c r="Y726" s="3094"/>
      <c r="Z726" s="3094"/>
      <c r="AA726" s="3094"/>
      <c r="AB726" s="3094"/>
      <c r="AC726" s="3094"/>
      <c r="AD726" s="3094"/>
      <c r="AE726" s="3094"/>
      <c r="AF726" s="3094"/>
      <c r="AG726" s="3094"/>
      <c r="AH726" s="3094"/>
      <c r="AI726" s="3094"/>
      <c r="AJ726" s="3094"/>
      <c r="AK726" s="3094"/>
      <c r="AL726" s="3094"/>
      <c r="AM726" s="3094"/>
      <c r="AN726" s="3094"/>
      <c r="AO726" s="3094"/>
      <c r="AP726" s="3094"/>
      <c r="AQ726" s="3094"/>
      <c r="AR726" s="3560"/>
      <c r="AS726" s="3560"/>
      <c r="AT726" s="3560"/>
      <c r="AU726" s="3094"/>
      <c r="AV726" s="3094"/>
      <c r="AW726" s="3094"/>
      <c r="AX726" s="3094"/>
      <c r="AY726" s="3094"/>
      <c r="AZ726" s="3094"/>
      <c r="BA726" s="3094"/>
      <c r="BB726" s="3094"/>
      <c r="BC726" s="3094"/>
      <c r="BD726" s="3094"/>
      <c r="BE726" s="3094"/>
      <c r="BF726" s="3094"/>
      <c r="BG726" s="3094"/>
      <c r="BH726" s="3094"/>
      <c r="BI726" s="3094"/>
      <c r="BJ726" s="3094"/>
      <c r="BK726" s="3094"/>
      <c r="BL726" s="3094"/>
      <c r="BM726" s="3094"/>
      <c r="BN726" s="3094"/>
    </row>
    <row r="727" spans="1:66" ht="11.25" customHeight="1">
      <c r="A727" s="3559"/>
      <c r="B727" s="3094"/>
      <c r="C727" s="3094"/>
      <c r="D727" s="3094"/>
      <c r="E727" s="3094"/>
      <c r="F727" s="3094"/>
      <c r="G727" s="3094"/>
      <c r="H727" s="3094"/>
      <c r="I727" s="3094"/>
      <c r="J727" s="3094"/>
      <c r="K727" s="3560"/>
      <c r="L727" s="3560"/>
      <c r="M727" s="3560"/>
      <c r="N727" s="3094"/>
      <c r="O727" s="3094"/>
      <c r="P727" s="3094"/>
      <c r="Q727" s="3094"/>
      <c r="R727" s="3094"/>
      <c r="S727" s="3094"/>
      <c r="T727" s="3094"/>
      <c r="U727" s="3094"/>
      <c r="V727" s="3094"/>
      <c r="W727" s="3094"/>
      <c r="X727" s="3094"/>
      <c r="Y727" s="3094"/>
      <c r="Z727" s="3094"/>
      <c r="AA727" s="3094"/>
      <c r="AB727" s="3094"/>
      <c r="AC727" s="3094"/>
      <c r="AD727" s="3094"/>
      <c r="AE727" s="3094"/>
      <c r="AF727" s="3094"/>
      <c r="AG727" s="3094"/>
      <c r="AH727" s="3094"/>
      <c r="AI727" s="3094"/>
      <c r="AJ727" s="3094"/>
      <c r="AK727" s="3094"/>
      <c r="AL727" s="3094"/>
      <c r="AM727" s="3094"/>
      <c r="AN727" s="3094"/>
      <c r="AO727" s="3094"/>
      <c r="AP727" s="3094"/>
      <c r="AQ727" s="3094"/>
      <c r="AR727" s="3560"/>
      <c r="AS727" s="3560"/>
      <c r="AT727" s="3560"/>
      <c r="AU727" s="3094"/>
      <c r="AV727" s="3094"/>
      <c r="AW727" s="3094"/>
      <c r="AX727" s="3094"/>
      <c r="AY727" s="3094"/>
      <c r="AZ727" s="3094"/>
      <c r="BA727" s="3094"/>
      <c r="BB727" s="3094"/>
      <c r="BC727" s="3094"/>
      <c r="BD727" s="3094"/>
      <c r="BE727" s="3094"/>
      <c r="BF727" s="3094"/>
      <c r="BG727" s="3094"/>
      <c r="BH727" s="3094"/>
      <c r="BI727" s="3094"/>
      <c r="BJ727" s="3094"/>
      <c r="BK727" s="3094"/>
      <c r="BL727" s="3094"/>
      <c r="BM727" s="3094"/>
      <c r="BN727" s="3094"/>
    </row>
    <row r="728" spans="1:66" ht="11.25" customHeight="1">
      <c r="A728" s="3559"/>
      <c r="B728" s="3094"/>
      <c r="C728" s="3094"/>
      <c r="D728" s="3094"/>
      <c r="E728" s="3094"/>
      <c r="F728" s="3094"/>
      <c r="G728" s="3094"/>
      <c r="H728" s="3094"/>
      <c r="I728" s="3094"/>
      <c r="J728" s="3094"/>
      <c r="K728" s="3560"/>
      <c r="L728" s="3560"/>
      <c r="M728" s="3560"/>
      <c r="N728" s="3094"/>
      <c r="O728" s="3094"/>
      <c r="P728" s="3094"/>
      <c r="Q728" s="3094"/>
      <c r="R728" s="3094"/>
      <c r="S728" s="3094"/>
      <c r="T728" s="3094"/>
      <c r="U728" s="3094"/>
      <c r="V728" s="3094"/>
      <c r="W728" s="3094"/>
      <c r="X728" s="3094"/>
      <c r="Y728" s="3094"/>
      <c r="Z728" s="3094"/>
      <c r="AA728" s="3094"/>
      <c r="AB728" s="3094"/>
      <c r="AC728" s="3094"/>
      <c r="AD728" s="3094"/>
      <c r="AE728" s="3094"/>
      <c r="AF728" s="3094"/>
      <c r="AG728" s="3094"/>
      <c r="AH728" s="3094"/>
      <c r="AI728" s="3094"/>
      <c r="AJ728" s="3094"/>
      <c r="AK728" s="3094"/>
      <c r="AL728" s="3094"/>
      <c r="AM728" s="3094"/>
      <c r="AN728" s="3094"/>
      <c r="AO728" s="3094"/>
      <c r="AP728" s="3094"/>
      <c r="AQ728" s="3094"/>
      <c r="AR728" s="3560"/>
      <c r="AS728" s="3560"/>
      <c r="AT728" s="3560"/>
      <c r="AU728" s="3094"/>
      <c r="AV728" s="3094"/>
      <c r="AW728" s="3094"/>
      <c r="AX728" s="3094"/>
      <c r="AY728" s="3094"/>
      <c r="AZ728" s="3094"/>
      <c r="BA728" s="3094"/>
      <c r="BB728" s="3094"/>
      <c r="BC728" s="3094"/>
      <c r="BD728" s="3094"/>
      <c r="BE728" s="3094"/>
      <c r="BF728" s="3094"/>
      <c r="BG728" s="3094"/>
      <c r="BH728" s="3094"/>
      <c r="BI728" s="3094"/>
      <c r="BJ728" s="3094"/>
      <c r="BK728" s="3094"/>
      <c r="BL728" s="3094"/>
      <c r="BM728" s="3094"/>
      <c r="BN728" s="3094"/>
    </row>
    <row r="729" spans="1:66" ht="11.25" customHeight="1">
      <c r="A729" s="3559"/>
      <c r="B729" s="3094"/>
      <c r="C729" s="3094"/>
      <c r="D729" s="3094"/>
      <c r="E729" s="3094"/>
      <c r="F729" s="3094"/>
      <c r="G729" s="3094"/>
      <c r="H729" s="3094"/>
      <c r="I729" s="3094"/>
      <c r="J729" s="3094"/>
      <c r="K729" s="3560"/>
      <c r="L729" s="3560"/>
      <c r="M729" s="3560"/>
      <c r="N729" s="3094"/>
      <c r="O729" s="3094"/>
      <c r="P729" s="3094"/>
      <c r="Q729" s="3094"/>
      <c r="R729" s="3094"/>
      <c r="S729" s="3094"/>
      <c r="T729" s="3094"/>
      <c r="U729" s="3094"/>
      <c r="V729" s="3094"/>
      <c r="W729" s="3094"/>
      <c r="X729" s="3094"/>
      <c r="Y729" s="3094"/>
      <c r="Z729" s="3094"/>
      <c r="AA729" s="3094"/>
      <c r="AB729" s="3094"/>
      <c r="AC729" s="3094"/>
      <c r="AD729" s="3094"/>
      <c r="AE729" s="3094"/>
      <c r="AF729" s="3094"/>
      <c r="AG729" s="3094"/>
      <c r="AH729" s="3094"/>
      <c r="AI729" s="3094"/>
      <c r="AJ729" s="3094"/>
      <c r="AK729" s="3094"/>
      <c r="AL729" s="3094"/>
      <c r="AM729" s="3094"/>
      <c r="AN729" s="3094"/>
      <c r="AO729" s="3094"/>
      <c r="AP729" s="3094"/>
      <c r="AQ729" s="3094"/>
      <c r="AR729" s="3560"/>
      <c r="AS729" s="3560"/>
      <c r="AT729" s="3560"/>
      <c r="AU729" s="3094"/>
      <c r="AV729" s="3094"/>
      <c r="AW729" s="3094"/>
      <c r="AX729" s="3094"/>
      <c r="AY729" s="3094"/>
      <c r="AZ729" s="3094"/>
      <c r="BA729" s="3094"/>
      <c r="BB729" s="3094"/>
      <c r="BC729" s="3094"/>
      <c r="BD729" s="3094"/>
      <c r="BE729" s="3094"/>
      <c r="BF729" s="3094"/>
      <c r="BG729" s="3094"/>
      <c r="BH729" s="3094"/>
      <c r="BI729" s="3094"/>
      <c r="BJ729" s="3094"/>
      <c r="BK729" s="3094"/>
      <c r="BL729" s="3094"/>
      <c r="BM729" s="3094"/>
      <c r="BN729" s="3094"/>
    </row>
    <row r="730" spans="1:66" ht="11.25" customHeight="1">
      <c r="A730" s="3559"/>
      <c r="B730" s="3094"/>
      <c r="C730" s="3094"/>
      <c r="D730" s="3094"/>
      <c r="E730" s="3094"/>
      <c r="F730" s="3094"/>
      <c r="G730" s="3094"/>
      <c r="H730" s="3094"/>
      <c r="I730" s="3094"/>
      <c r="J730" s="3094"/>
      <c r="K730" s="3560"/>
      <c r="L730" s="3560"/>
      <c r="M730" s="3560"/>
      <c r="N730" s="3094"/>
      <c r="O730" s="3094"/>
      <c r="P730" s="3094"/>
      <c r="Q730" s="3094"/>
      <c r="R730" s="3094"/>
      <c r="S730" s="3094"/>
      <c r="T730" s="3094"/>
      <c r="U730" s="3094"/>
      <c r="V730" s="3094"/>
      <c r="W730" s="3094"/>
      <c r="X730" s="3094"/>
      <c r="Y730" s="3094"/>
      <c r="Z730" s="3094"/>
      <c r="AA730" s="3094"/>
      <c r="AB730" s="3094"/>
      <c r="AC730" s="3094"/>
      <c r="AD730" s="3094"/>
      <c r="AE730" s="3094"/>
      <c r="AF730" s="3094"/>
      <c r="AG730" s="3094"/>
      <c r="AH730" s="3094"/>
      <c r="AI730" s="3094"/>
      <c r="AJ730" s="3094"/>
      <c r="AK730" s="3094"/>
      <c r="AL730" s="3094"/>
      <c r="AM730" s="3094"/>
      <c r="AN730" s="3094"/>
      <c r="AO730" s="3094"/>
      <c r="AP730" s="3094"/>
      <c r="AQ730" s="3094"/>
      <c r="AR730" s="3560"/>
      <c r="AS730" s="3560"/>
      <c r="AT730" s="3560"/>
      <c r="AU730" s="3094"/>
      <c r="AV730" s="3094"/>
      <c r="AW730" s="3094"/>
      <c r="AX730" s="3094"/>
      <c r="AY730" s="3094"/>
      <c r="AZ730" s="3094"/>
      <c r="BA730" s="3094"/>
      <c r="BB730" s="3094"/>
      <c r="BC730" s="3094"/>
      <c r="BD730" s="3094"/>
      <c r="BE730" s="3094"/>
      <c r="BF730" s="3094"/>
      <c r="BG730" s="3094"/>
      <c r="BH730" s="3094"/>
      <c r="BI730" s="3094"/>
      <c r="BJ730" s="3094"/>
      <c r="BK730" s="3094"/>
      <c r="BL730" s="3094"/>
      <c r="BM730" s="3094"/>
      <c r="BN730" s="3094"/>
    </row>
    <row r="731" spans="1:66" ht="11.25" customHeight="1">
      <c r="A731" s="3559"/>
      <c r="B731" s="3094"/>
      <c r="C731" s="3094"/>
      <c r="D731" s="3094"/>
      <c r="E731" s="3094"/>
      <c r="F731" s="3094"/>
      <c r="G731" s="3094"/>
      <c r="H731" s="3094"/>
      <c r="I731" s="3094"/>
      <c r="J731" s="3094"/>
      <c r="K731" s="3560"/>
      <c r="L731" s="3560"/>
      <c r="M731" s="3560"/>
      <c r="N731" s="3094"/>
      <c r="O731" s="3094"/>
      <c r="P731" s="3094"/>
      <c r="Q731" s="3094"/>
      <c r="R731" s="3094"/>
      <c r="S731" s="3094"/>
      <c r="T731" s="3094"/>
      <c r="U731" s="3094"/>
      <c r="V731" s="3094"/>
      <c r="W731" s="3094"/>
      <c r="X731" s="3094"/>
      <c r="Y731" s="3094"/>
      <c r="Z731" s="3094"/>
      <c r="AA731" s="3094"/>
      <c r="AB731" s="3094"/>
      <c r="AC731" s="3094"/>
      <c r="AD731" s="3094"/>
      <c r="AE731" s="3094"/>
      <c r="AF731" s="3094"/>
      <c r="AG731" s="3094"/>
      <c r="AH731" s="3094"/>
      <c r="AI731" s="3094"/>
      <c r="AJ731" s="3094"/>
      <c r="AK731" s="3094"/>
      <c r="AL731" s="3094"/>
      <c r="AM731" s="3094"/>
      <c r="AN731" s="3094"/>
      <c r="AO731" s="3094"/>
      <c r="AP731" s="3094"/>
      <c r="AQ731" s="3094"/>
      <c r="AR731" s="3560"/>
      <c r="AS731" s="3560"/>
      <c r="AT731" s="3560"/>
      <c r="AU731" s="3094"/>
      <c r="AV731" s="3094"/>
      <c r="AW731" s="3094"/>
      <c r="AX731" s="3094"/>
      <c r="AY731" s="3094"/>
      <c r="AZ731" s="3094"/>
      <c r="BA731" s="3094"/>
      <c r="BB731" s="3094"/>
      <c r="BC731" s="3094"/>
      <c r="BD731" s="3094"/>
      <c r="BE731" s="3094"/>
      <c r="BF731" s="3094"/>
      <c r="BG731" s="3094"/>
      <c r="BH731" s="3094"/>
      <c r="BI731" s="3094"/>
      <c r="BJ731" s="3094"/>
      <c r="BK731" s="3094"/>
      <c r="BL731" s="3094"/>
      <c r="BM731" s="3094"/>
      <c r="BN731" s="3094"/>
    </row>
    <row r="732" spans="1:66" ht="11.25" customHeight="1">
      <c r="A732" s="3559"/>
      <c r="B732" s="3094"/>
      <c r="C732" s="3094"/>
      <c r="D732" s="3094"/>
      <c r="E732" s="3094"/>
      <c r="F732" s="3094"/>
      <c r="G732" s="3094"/>
      <c r="H732" s="3094"/>
      <c r="I732" s="3094"/>
      <c r="J732" s="3094"/>
      <c r="K732" s="3560"/>
      <c r="L732" s="3560"/>
      <c r="M732" s="3560"/>
      <c r="N732" s="3094"/>
      <c r="O732" s="3094"/>
      <c r="P732" s="3094"/>
      <c r="Q732" s="3094"/>
      <c r="R732" s="3094"/>
      <c r="S732" s="3094"/>
      <c r="T732" s="3094"/>
      <c r="U732" s="3094"/>
      <c r="V732" s="3094"/>
      <c r="W732" s="3094"/>
      <c r="X732" s="3094"/>
      <c r="Y732" s="3094"/>
      <c r="Z732" s="3094"/>
      <c r="AA732" s="3094"/>
      <c r="AB732" s="3094"/>
      <c r="AC732" s="3094"/>
      <c r="AD732" s="3094"/>
      <c r="AE732" s="3094"/>
      <c r="AF732" s="3094"/>
      <c r="AG732" s="3094"/>
      <c r="AH732" s="3094"/>
      <c r="AI732" s="3094"/>
      <c r="AJ732" s="3094"/>
      <c r="AK732" s="3094"/>
      <c r="AL732" s="3094"/>
      <c r="AM732" s="3094"/>
      <c r="AN732" s="3094"/>
      <c r="AO732" s="3094"/>
      <c r="AP732" s="3094"/>
      <c r="AQ732" s="3094"/>
      <c r="AR732" s="3560"/>
      <c r="AS732" s="3560"/>
      <c r="AT732" s="3560"/>
      <c r="AU732" s="3094"/>
      <c r="AV732" s="3094"/>
      <c r="AW732" s="3094"/>
      <c r="AX732" s="3094"/>
      <c r="AY732" s="3094"/>
      <c r="AZ732" s="3094"/>
      <c r="BA732" s="3094"/>
      <c r="BB732" s="3094"/>
      <c r="BC732" s="3094"/>
      <c r="BD732" s="3094"/>
      <c r="BE732" s="3094"/>
      <c r="BF732" s="3094"/>
      <c r="BG732" s="3094"/>
      <c r="BH732" s="3094"/>
      <c r="BI732" s="3094"/>
      <c r="BJ732" s="3094"/>
      <c r="BK732" s="3094"/>
      <c r="BL732" s="3094"/>
      <c r="BM732" s="3094"/>
      <c r="BN732" s="3094"/>
    </row>
    <row r="733" spans="1:66" ht="11.25" customHeight="1">
      <c r="A733" s="3559"/>
      <c r="B733" s="3094"/>
      <c r="C733" s="3094"/>
      <c r="D733" s="3094"/>
      <c r="E733" s="3094"/>
      <c r="F733" s="3094"/>
      <c r="G733" s="3094"/>
      <c r="H733" s="3094"/>
      <c r="I733" s="3094"/>
      <c r="J733" s="3094"/>
      <c r="K733" s="3560"/>
      <c r="L733" s="3560"/>
      <c r="M733" s="3560"/>
      <c r="N733" s="3094"/>
      <c r="O733" s="3094"/>
      <c r="P733" s="3094"/>
      <c r="Q733" s="3094"/>
      <c r="R733" s="3094"/>
      <c r="S733" s="3094"/>
      <c r="T733" s="3094"/>
      <c r="U733" s="3094"/>
      <c r="V733" s="3094"/>
      <c r="W733" s="3094"/>
      <c r="X733" s="3094"/>
      <c r="Y733" s="3094"/>
      <c r="Z733" s="3094"/>
      <c r="AA733" s="3094"/>
      <c r="AB733" s="3094"/>
      <c r="AC733" s="3094"/>
      <c r="AD733" s="3094"/>
      <c r="AE733" s="3094"/>
      <c r="AF733" s="3094"/>
      <c r="AG733" s="3094"/>
      <c r="AH733" s="3094"/>
      <c r="AI733" s="3094"/>
      <c r="AJ733" s="3094"/>
      <c r="AK733" s="3094"/>
      <c r="AL733" s="3094"/>
      <c r="AM733" s="3094"/>
      <c r="AN733" s="3094"/>
      <c r="AO733" s="3094"/>
      <c r="AP733" s="3094"/>
      <c r="AQ733" s="3094"/>
      <c r="AR733" s="3560"/>
      <c r="AS733" s="3560"/>
      <c r="AT733" s="3560"/>
      <c r="AU733" s="3094"/>
      <c r="AV733" s="3094"/>
      <c r="AW733" s="3094"/>
      <c r="AX733" s="3094"/>
      <c r="AY733" s="3094"/>
      <c r="AZ733" s="3094"/>
      <c r="BA733" s="3094"/>
      <c r="BB733" s="3094"/>
      <c r="BC733" s="3094"/>
      <c r="BD733" s="3094"/>
      <c r="BE733" s="3094"/>
      <c r="BF733" s="3094"/>
      <c r="BG733" s="3094"/>
      <c r="BH733" s="3094"/>
      <c r="BI733" s="3094"/>
      <c r="BJ733" s="3094"/>
      <c r="BK733" s="3094"/>
      <c r="BL733" s="3094"/>
      <c r="BM733" s="3094"/>
      <c r="BN733" s="3094"/>
    </row>
    <row r="734" spans="1:66" ht="11.25" customHeight="1">
      <c r="A734" s="3559"/>
      <c r="B734" s="3094"/>
      <c r="C734" s="3094"/>
      <c r="D734" s="3094"/>
      <c r="E734" s="3094"/>
      <c r="F734" s="3094"/>
      <c r="G734" s="3094"/>
      <c r="H734" s="3094"/>
      <c r="I734" s="3094"/>
      <c r="J734" s="3094"/>
      <c r="K734" s="3560"/>
      <c r="L734" s="3560"/>
      <c r="M734" s="3560"/>
      <c r="N734" s="3094"/>
      <c r="O734" s="3094"/>
      <c r="P734" s="3094"/>
      <c r="Q734" s="3094"/>
      <c r="R734" s="3094"/>
      <c r="S734" s="3094"/>
      <c r="T734" s="3094"/>
      <c r="U734" s="3094"/>
      <c r="V734" s="3094"/>
      <c r="W734" s="3094"/>
      <c r="X734" s="3094"/>
      <c r="Y734" s="3094"/>
      <c r="Z734" s="3094"/>
      <c r="AA734" s="3094"/>
      <c r="AB734" s="3094"/>
      <c r="AC734" s="3094"/>
      <c r="AD734" s="3094"/>
      <c r="AE734" s="3094"/>
      <c r="AF734" s="3094"/>
      <c r="AG734" s="3094"/>
      <c r="AH734" s="3094"/>
      <c r="AI734" s="3094"/>
      <c r="AJ734" s="3094"/>
      <c r="AK734" s="3094"/>
      <c r="AL734" s="3094"/>
      <c r="AM734" s="3094"/>
      <c r="AN734" s="3094"/>
      <c r="AO734" s="3094"/>
      <c r="AP734" s="3094"/>
      <c r="AQ734" s="3094"/>
      <c r="AR734" s="3560"/>
      <c r="AS734" s="3560"/>
      <c r="AT734" s="3560"/>
      <c r="AU734" s="3094"/>
      <c r="AV734" s="3094"/>
      <c r="AW734" s="3094"/>
      <c r="AX734" s="3094"/>
      <c r="AY734" s="3094"/>
      <c r="AZ734" s="3094"/>
      <c r="BA734" s="3094"/>
      <c r="BB734" s="3094"/>
      <c r="BC734" s="3094"/>
      <c r="BD734" s="3094"/>
      <c r="BE734" s="3094"/>
      <c r="BF734" s="3094"/>
      <c r="BG734" s="3094"/>
      <c r="BH734" s="3094"/>
      <c r="BI734" s="3094"/>
      <c r="BJ734" s="3094"/>
      <c r="BK734" s="3094"/>
      <c r="BL734" s="3094"/>
      <c r="BM734" s="3094"/>
      <c r="BN734" s="3094"/>
    </row>
    <row r="735" spans="1:66" ht="11.25" customHeight="1">
      <c r="A735" s="3559"/>
      <c r="B735" s="3094"/>
      <c r="C735" s="3094"/>
      <c r="D735" s="3094"/>
      <c r="E735" s="3094"/>
      <c r="F735" s="3094"/>
      <c r="G735" s="3094"/>
      <c r="H735" s="3094"/>
      <c r="I735" s="3094"/>
      <c r="J735" s="3094"/>
      <c r="K735" s="3560"/>
      <c r="L735" s="3560"/>
      <c r="M735" s="3560"/>
      <c r="N735" s="3094"/>
      <c r="O735" s="3094"/>
      <c r="P735" s="3094"/>
      <c r="Q735" s="3094"/>
      <c r="R735" s="3094"/>
      <c r="S735" s="3094"/>
      <c r="T735" s="3094"/>
      <c r="U735" s="3094"/>
      <c r="V735" s="3094"/>
      <c r="W735" s="3094"/>
      <c r="X735" s="3094"/>
      <c r="Y735" s="3094"/>
      <c r="Z735" s="3094"/>
      <c r="AA735" s="3094"/>
      <c r="AB735" s="3094"/>
      <c r="AC735" s="3094"/>
      <c r="AD735" s="3094"/>
      <c r="AE735" s="3094"/>
      <c r="AF735" s="3094"/>
      <c r="AG735" s="3094"/>
      <c r="AH735" s="3094"/>
      <c r="AI735" s="3094"/>
      <c r="AJ735" s="3094"/>
      <c r="AK735" s="3094"/>
      <c r="AL735" s="3094"/>
      <c r="AM735" s="3094"/>
      <c r="AN735" s="3094"/>
      <c r="AO735" s="3094"/>
      <c r="AP735" s="3094"/>
      <c r="AQ735" s="3094"/>
      <c r="AR735" s="3560"/>
      <c r="AS735" s="3560"/>
      <c r="AT735" s="3560"/>
      <c r="AU735" s="3094"/>
      <c r="AV735" s="3094"/>
      <c r="AW735" s="3094"/>
      <c r="AX735" s="3094"/>
      <c r="AY735" s="3094"/>
      <c r="AZ735" s="3094"/>
      <c r="BA735" s="3094"/>
      <c r="BB735" s="3094"/>
      <c r="BC735" s="3094"/>
      <c r="BD735" s="3094"/>
      <c r="BE735" s="3094"/>
      <c r="BF735" s="3094"/>
      <c r="BG735" s="3094"/>
      <c r="BH735" s="3094"/>
      <c r="BI735" s="3094"/>
      <c r="BJ735" s="3094"/>
      <c r="BK735" s="3094"/>
      <c r="BL735" s="3094"/>
      <c r="BM735" s="3094"/>
      <c r="BN735" s="3094"/>
    </row>
    <row r="736" spans="1:66" ht="11.25" customHeight="1">
      <c r="A736" s="3559"/>
      <c r="B736" s="3094"/>
      <c r="C736" s="3094"/>
      <c r="D736" s="3094"/>
      <c r="E736" s="3094"/>
      <c r="F736" s="3094"/>
      <c r="G736" s="3094"/>
      <c r="H736" s="3094"/>
      <c r="I736" s="3094"/>
      <c r="J736" s="3094"/>
      <c r="K736" s="3560"/>
      <c r="L736" s="3560"/>
      <c r="M736" s="3560"/>
      <c r="N736" s="3094"/>
      <c r="O736" s="3094"/>
      <c r="P736" s="3094"/>
      <c r="Q736" s="3094"/>
      <c r="R736" s="3094"/>
      <c r="S736" s="3094"/>
      <c r="T736" s="3094"/>
      <c r="U736" s="3094"/>
      <c r="V736" s="3094"/>
      <c r="W736" s="3094"/>
      <c r="X736" s="3094"/>
      <c r="Y736" s="3094"/>
      <c r="Z736" s="3094"/>
      <c r="AA736" s="3094"/>
      <c r="AB736" s="3094"/>
      <c r="AC736" s="3094"/>
      <c r="AD736" s="3094"/>
      <c r="AE736" s="3094"/>
      <c r="AF736" s="3094"/>
      <c r="AG736" s="3094"/>
      <c r="AH736" s="3094"/>
      <c r="AI736" s="3094"/>
      <c r="AJ736" s="3094"/>
      <c r="AK736" s="3094"/>
      <c r="AL736" s="3094"/>
      <c r="AM736" s="3094"/>
      <c r="AN736" s="3094"/>
      <c r="AO736" s="3094"/>
      <c r="AP736" s="3094"/>
      <c r="AQ736" s="3094"/>
      <c r="AR736" s="3560"/>
      <c r="AS736" s="3560"/>
      <c r="AT736" s="3560"/>
      <c r="AU736" s="3094"/>
      <c r="AV736" s="3094"/>
      <c r="AW736" s="3094"/>
      <c r="AX736" s="3094"/>
      <c r="AY736" s="3094"/>
      <c r="AZ736" s="3094"/>
      <c r="BA736" s="3094"/>
      <c r="BB736" s="3094"/>
      <c r="BC736" s="3094"/>
      <c r="BD736" s="3094"/>
      <c r="BE736" s="3094"/>
      <c r="BF736" s="3094"/>
      <c r="BG736" s="3094"/>
      <c r="BH736" s="3094"/>
      <c r="BI736" s="3094"/>
      <c r="BJ736" s="3094"/>
      <c r="BK736" s="3094"/>
      <c r="BL736" s="3094"/>
      <c r="BM736" s="3094"/>
      <c r="BN736" s="3094"/>
    </row>
    <row r="737" spans="1:66" ht="11.25" customHeight="1">
      <c r="A737" s="3559"/>
      <c r="B737" s="3094"/>
      <c r="C737" s="3094"/>
      <c r="D737" s="3094"/>
      <c r="E737" s="3094"/>
      <c r="F737" s="3094"/>
      <c r="G737" s="3094"/>
      <c r="H737" s="3094"/>
      <c r="I737" s="3094"/>
      <c r="J737" s="3094"/>
      <c r="K737" s="3560"/>
      <c r="L737" s="3560"/>
      <c r="M737" s="3560"/>
      <c r="N737" s="3094"/>
      <c r="O737" s="3094"/>
      <c r="P737" s="3094"/>
      <c r="Q737" s="3094"/>
      <c r="R737" s="3094"/>
      <c r="S737" s="3094"/>
      <c r="T737" s="3094"/>
      <c r="U737" s="3094"/>
      <c r="V737" s="3094"/>
      <c r="W737" s="3094"/>
      <c r="X737" s="3094"/>
      <c r="Y737" s="3094"/>
      <c r="Z737" s="3094"/>
      <c r="AA737" s="3094"/>
      <c r="AB737" s="3094"/>
      <c r="AC737" s="3094"/>
      <c r="AD737" s="3094"/>
      <c r="AE737" s="3094"/>
      <c r="AF737" s="3094"/>
      <c r="AG737" s="3094"/>
      <c r="AH737" s="3094"/>
      <c r="AI737" s="3094"/>
      <c r="AJ737" s="3094"/>
      <c r="AK737" s="3094"/>
      <c r="AL737" s="3094"/>
      <c r="AM737" s="3094"/>
      <c r="AN737" s="3094"/>
      <c r="AO737" s="3094"/>
      <c r="AP737" s="3094"/>
      <c r="AQ737" s="3094"/>
      <c r="AR737" s="3560"/>
      <c r="AS737" s="3560"/>
      <c r="AT737" s="3560"/>
      <c r="AU737" s="3094"/>
      <c r="AV737" s="3094"/>
      <c r="AW737" s="3094"/>
      <c r="AX737" s="3094"/>
      <c r="AY737" s="3094"/>
      <c r="AZ737" s="3094"/>
      <c r="BA737" s="3094"/>
      <c r="BB737" s="3094"/>
      <c r="BC737" s="3094"/>
      <c r="BD737" s="3094"/>
      <c r="BE737" s="3094"/>
      <c r="BF737" s="3094"/>
      <c r="BG737" s="3094"/>
      <c r="BH737" s="3094"/>
      <c r="BI737" s="3094"/>
      <c r="BJ737" s="3094"/>
      <c r="BK737" s="3094"/>
      <c r="BL737" s="3094"/>
      <c r="BM737" s="3094"/>
      <c r="BN737" s="3094"/>
    </row>
    <row r="738" spans="1:66" ht="11.25" customHeight="1">
      <c r="A738" s="3559"/>
      <c r="B738" s="3094"/>
      <c r="C738" s="3094"/>
      <c r="D738" s="3094"/>
      <c r="E738" s="3094"/>
      <c r="F738" s="3094"/>
      <c r="G738" s="3094"/>
      <c r="H738" s="3094"/>
      <c r="I738" s="3094"/>
      <c r="J738" s="3094"/>
      <c r="K738" s="3560"/>
      <c r="L738" s="3560"/>
      <c r="M738" s="3560"/>
      <c r="N738" s="3094"/>
      <c r="O738" s="3094"/>
      <c r="P738" s="3094"/>
      <c r="Q738" s="3094"/>
      <c r="R738" s="3094"/>
      <c r="S738" s="3094"/>
      <c r="T738" s="3094"/>
      <c r="U738" s="3094"/>
      <c r="V738" s="3094"/>
      <c r="W738" s="3094"/>
      <c r="X738" s="3094"/>
      <c r="Y738" s="3094"/>
      <c r="Z738" s="3094"/>
      <c r="AA738" s="3094"/>
      <c r="AB738" s="3094"/>
      <c r="AC738" s="3094"/>
      <c r="AD738" s="3094"/>
      <c r="AE738" s="3094"/>
      <c r="AF738" s="3094"/>
      <c r="AG738" s="3094"/>
      <c r="AH738" s="3094"/>
      <c r="AI738" s="3094"/>
      <c r="AJ738" s="3094"/>
      <c r="AK738" s="3094"/>
      <c r="AL738" s="3094"/>
      <c r="AM738" s="3094"/>
      <c r="AN738" s="3094"/>
      <c r="AO738" s="3094"/>
      <c r="AP738" s="3094"/>
      <c r="AQ738" s="3094"/>
      <c r="AR738" s="3560"/>
      <c r="AS738" s="3560"/>
      <c r="AT738" s="3560"/>
      <c r="AU738" s="3094"/>
      <c r="AV738" s="3094"/>
      <c r="AW738" s="3094"/>
      <c r="AX738" s="3094"/>
      <c r="AY738" s="3094"/>
      <c r="AZ738" s="3094"/>
      <c r="BA738" s="3094"/>
      <c r="BB738" s="3094"/>
      <c r="BC738" s="3094"/>
      <c r="BD738" s="3094"/>
      <c r="BE738" s="3094"/>
      <c r="BF738" s="3094"/>
      <c r="BG738" s="3094"/>
      <c r="BH738" s="3094"/>
      <c r="BI738" s="3094"/>
      <c r="BJ738" s="3094"/>
      <c r="BK738" s="3094"/>
      <c r="BL738" s="3094"/>
      <c r="BM738" s="3094"/>
      <c r="BN738" s="3094"/>
    </row>
    <row r="739" spans="1:66" ht="11.25" customHeight="1">
      <c r="A739" s="3559"/>
      <c r="B739" s="3094"/>
      <c r="C739" s="3094"/>
      <c r="D739" s="3094"/>
      <c r="E739" s="3094"/>
      <c r="F739" s="3094"/>
      <c r="G739" s="3094"/>
      <c r="H739" s="3094"/>
      <c r="I739" s="3094"/>
      <c r="J739" s="3094"/>
      <c r="K739" s="3560"/>
      <c r="L739" s="3560"/>
      <c r="M739" s="3560"/>
      <c r="N739" s="3094"/>
      <c r="O739" s="3094"/>
      <c r="P739" s="3094"/>
      <c r="Q739" s="3094"/>
      <c r="R739" s="3094"/>
      <c r="S739" s="3094"/>
      <c r="T739" s="3094"/>
      <c r="U739" s="3094"/>
      <c r="V739" s="3094"/>
      <c r="W739" s="3094"/>
      <c r="X739" s="3094"/>
      <c r="Y739" s="3094"/>
      <c r="Z739" s="3094"/>
      <c r="AA739" s="3094"/>
      <c r="AB739" s="3094"/>
      <c r="AC739" s="3094"/>
      <c r="AD739" s="3094"/>
      <c r="AE739" s="3094"/>
      <c r="AF739" s="3094"/>
      <c r="AG739" s="3094"/>
      <c r="AH739" s="3094"/>
      <c r="AI739" s="3094"/>
      <c r="AJ739" s="3094"/>
      <c r="AK739" s="3094"/>
      <c r="AL739" s="3094"/>
      <c r="AM739" s="3094"/>
      <c r="AN739" s="3094"/>
      <c r="AO739" s="3094"/>
      <c r="AP739" s="3094"/>
      <c r="AQ739" s="3094"/>
      <c r="AR739" s="3560"/>
      <c r="AS739" s="3560"/>
      <c r="AT739" s="3560"/>
      <c r="AU739" s="3094"/>
      <c r="AV739" s="3094"/>
      <c r="AW739" s="3094"/>
      <c r="AX739" s="3094"/>
      <c r="AY739" s="3094"/>
      <c r="AZ739" s="3094"/>
      <c r="BA739" s="3094"/>
      <c r="BB739" s="3094"/>
      <c r="BC739" s="3094"/>
      <c r="BD739" s="3094"/>
      <c r="BE739" s="3094"/>
      <c r="BF739" s="3094"/>
      <c r="BG739" s="3094"/>
      <c r="BH739" s="3094"/>
      <c r="BI739" s="3094"/>
      <c r="BJ739" s="3094"/>
      <c r="BK739" s="3094"/>
      <c r="BL739" s="3094"/>
      <c r="BM739" s="3094"/>
      <c r="BN739" s="3094"/>
    </row>
    <row r="740" spans="1:66" ht="11.25" customHeight="1">
      <c r="A740" s="3559"/>
      <c r="B740" s="3094"/>
      <c r="C740" s="3094"/>
      <c r="D740" s="3094"/>
      <c r="E740" s="3094"/>
      <c r="F740" s="3094"/>
      <c r="G740" s="3094"/>
      <c r="H740" s="3094"/>
      <c r="I740" s="3094"/>
      <c r="J740" s="3094"/>
      <c r="K740" s="3560"/>
      <c r="L740" s="3560"/>
      <c r="M740" s="3560"/>
      <c r="N740" s="3094"/>
      <c r="O740" s="3094"/>
      <c r="P740" s="3094"/>
      <c r="Q740" s="3094"/>
      <c r="R740" s="3094"/>
      <c r="S740" s="3094"/>
      <c r="T740" s="3094"/>
      <c r="U740" s="3094"/>
      <c r="V740" s="3094"/>
      <c r="W740" s="3094"/>
      <c r="X740" s="3094"/>
      <c r="Y740" s="3094"/>
      <c r="Z740" s="3094"/>
      <c r="AA740" s="3094"/>
      <c r="AB740" s="3094"/>
      <c r="AC740" s="3094"/>
      <c r="AD740" s="3094"/>
      <c r="AE740" s="3094"/>
      <c r="AF740" s="3094"/>
      <c r="AG740" s="3094"/>
      <c r="AH740" s="3094"/>
      <c r="AI740" s="3094"/>
      <c r="AJ740" s="3094"/>
      <c r="AK740" s="3094"/>
      <c r="AL740" s="3094"/>
      <c r="AM740" s="3094"/>
      <c r="AN740" s="3094"/>
      <c r="AO740" s="3094"/>
      <c r="AP740" s="3094"/>
      <c r="AQ740" s="3094"/>
      <c r="AR740" s="3560"/>
      <c r="AS740" s="3560"/>
      <c r="AT740" s="3560"/>
      <c r="AU740" s="3094"/>
      <c r="AV740" s="3094"/>
      <c r="AW740" s="3094"/>
      <c r="AX740" s="3094"/>
      <c r="AY740" s="3094"/>
      <c r="AZ740" s="3094"/>
      <c r="BA740" s="3094"/>
      <c r="BB740" s="3094"/>
      <c r="BC740" s="3094"/>
      <c r="BD740" s="3094"/>
      <c r="BE740" s="3094"/>
      <c r="BF740" s="3094"/>
      <c r="BG740" s="3094"/>
      <c r="BH740" s="3094"/>
      <c r="BI740" s="3094"/>
      <c r="BJ740" s="3094"/>
      <c r="BK740" s="3094"/>
      <c r="BL740" s="3094"/>
      <c r="BM740" s="3094"/>
      <c r="BN740" s="3094"/>
    </row>
    <row r="741" spans="1:66" ht="11.25" customHeight="1">
      <c r="A741" s="3559"/>
      <c r="B741" s="3094"/>
      <c r="C741" s="3094"/>
      <c r="D741" s="3094"/>
      <c r="E741" s="3094"/>
      <c r="F741" s="3094"/>
      <c r="G741" s="3094"/>
      <c r="H741" s="3094"/>
      <c r="I741" s="3094"/>
      <c r="J741" s="3094"/>
      <c r="K741" s="3560"/>
      <c r="L741" s="3560"/>
      <c r="M741" s="3560"/>
      <c r="N741" s="3094"/>
      <c r="O741" s="3094"/>
      <c r="P741" s="3094"/>
      <c r="Q741" s="3094"/>
      <c r="R741" s="3094"/>
      <c r="S741" s="3094"/>
      <c r="T741" s="3094"/>
      <c r="U741" s="3094"/>
      <c r="V741" s="3094"/>
      <c r="W741" s="3094"/>
      <c r="X741" s="3094"/>
      <c r="Y741" s="3094"/>
      <c r="Z741" s="3094"/>
      <c r="AA741" s="3094"/>
      <c r="AB741" s="3094"/>
      <c r="AC741" s="3094"/>
      <c r="AD741" s="3094"/>
      <c r="AE741" s="3094"/>
      <c r="AF741" s="3094"/>
      <c r="AG741" s="3094"/>
      <c r="AH741" s="3094"/>
      <c r="AI741" s="3094"/>
      <c r="AJ741" s="3094"/>
      <c r="AK741" s="3094"/>
      <c r="AL741" s="3094"/>
      <c r="AM741" s="3094"/>
      <c r="AN741" s="3094"/>
      <c r="AO741" s="3094"/>
      <c r="AP741" s="3094"/>
      <c r="AQ741" s="3094"/>
      <c r="AR741" s="3560"/>
      <c r="AS741" s="3560"/>
      <c r="AT741" s="3560"/>
      <c r="AU741" s="3094"/>
      <c r="AV741" s="3094"/>
      <c r="AW741" s="3094"/>
      <c r="AX741" s="3094"/>
      <c r="AY741" s="3094"/>
      <c r="AZ741" s="3094"/>
      <c r="BA741" s="3094"/>
      <c r="BB741" s="3094"/>
      <c r="BC741" s="3094"/>
      <c r="BD741" s="3094"/>
      <c r="BE741" s="3094"/>
      <c r="BF741" s="3094"/>
      <c r="BG741" s="3094"/>
      <c r="BH741" s="3094"/>
      <c r="BI741" s="3094"/>
      <c r="BJ741" s="3094"/>
      <c r="BK741" s="3094"/>
      <c r="BL741" s="3094"/>
      <c r="BM741" s="3094"/>
      <c r="BN741" s="3094"/>
    </row>
    <row r="742" spans="1:66" ht="11.25" customHeight="1">
      <c r="A742" s="3559"/>
      <c r="B742" s="3094"/>
      <c r="C742" s="3094"/>
      <c r="D742" s="3094"/>
      <c r="E742" s="3094"/>
      <c r="F742" s="3094"/>
      <c r="G742" s="3094"/>
      <c r="H742" s="3094"/>
      <c r="I742" s="3094"/>
      <c r="J742" s="3094"/>
      <c r="K742" s="3560"/>
      <c r="L742" s="3560"/>
      <c r="M742" s="3560"/>
      <c r="N742" s="3094"/>
      <c r="O742" s="3094"/>
      <c r="P742" s="3094"/>
      <c r="Q742" s="3094"/>
      <c r="R742" s="3094"/>
      <c r="S742" s="3094"/>
      <c r="T742" s="3094"/>
      <c r="U742" s="3094"/>
      <c r="V742" s="3094"/>
      <c r="W742" s="3094"/>
      <c r="X742" s="3094"/>
      <c r="Y742" s="3094"/>
      <c r="Z742" s="3094"/>
      <c r="AA742" s="3094"/>
      <c r="AB742" s="3094"/>
      <c r="AC742" s="3094"/>
      <c r="AD742" s="3094"/>
      <c r="AE742" s="3094"/>
      <c r="AF742" s="3094"/>
      <c r="AG742" s="3094"/>
      <c r="AH742" s="3094"/>
      <c r="AI742" s="3094"/>
      <c r="AJ742" s="3094"/>
      <c r="AK742" s="3094"/>
      <c r="AL742" s="3094"/>
      <c r="AM742" s="3094"/>
      <c r="AN742" s="3094"/>
      <c r="AO742" s="3094"/>
      <c r="AP742" s="3094"/>
      <c r="AQ742" s="3094"/>
      <c r="AR742" s="3560"/>
      <c r="AS742" s="3560"/>
      <c r="AT742" s="3560"/>
      <c r="AU742" s="3094"/>
      <c r="AV742" s="3094"/>
      <c r="AW742" s="3094"/>
      <c r="AX742" s="3094"/>
      <c r="AY742" s="3094"/>
      <c r="AZ742" s="3094"/>
      <c r="BA742" s="3094"/>
      <c r="BB742" s="3094"/>
      <c r="BC742" s="3094"/>
      <c r="BD742" s="3094"/>
      <c r="BE742" s="3094"/>
      <c r="BF742" s="3094"/>
      <c r="BG742" s="3094"/>
      <c r="BH742" s="3094"/>
      <c r="BI742" s="3094"/>
      <c r="BJ742" s="3094"/>
      <c r="BK742" s="3094"/>
      <c r="BL742" s="3094"/>
      <c r="BM742" s="3094"/>
      <c r="BN742" s="3094"/>
    </row>
    <row r="743" spans="1:66" ht="11.25" customHeight="1">
      <c r="A743" s="3559"/>
      <c r="B743" s="3094"/>
      <c r="C743" s="3094"/>
      <c r="D743" s="3094"/>
      <c r="E743" s="3094"/>
      <c r="F743" s="3094"/>
      <c r="G743" s="3094"/>
      <c r="H743" s="3094"/>
      <c r="I743" s="3094"/>
      <c r="J743" s="3094"/>
      <c r="K743" s="3560"/>
      <c r="L743" s="3560"/>
      <c r="M743" s="3560"/>
      <c r="N743" s="3094"/>
      <c r="O743" s="3094"/>
      <c r="P743" s="3094"/>
      <c r="Q743" s="3094"/>
      <c r="R743" s="3094"/>
      <c r="S743" s="3094"/>
      <c r="T743" s="3094"/>
      <c r="U743" s="3094"/>
      <c r="V743" s="3094"/>
      <c r="W743" s="3094"/>
      <c r="X743" s="3094"/>
      <c r="Y743" s="3094"/>
      <c r="Z743" s="3094"/>
      <c r="AA743" s="3094"/>
      <c r="AB743" s="3094"/>
      <c r="AC743" s="3094"/>
      <c r="AD743" s="3094"/>
      <c r="AE743" s="3094"/>
      <c r="AF743" s="3094"/>
      <c r="AG743" s="3094"/>
      <c r="AH743" s="3094"/>
      <c r="AI743" s="3094"/>
      <c r="AJ743" s="3094"/>
      <c r="AK743" s="3094"/>
      <c r="AL743" s="3094"/>
      <c r="AM743" s="3094"/>
      <c r="AN743" s="3094"/>
      <c r="AO743" s="3094"/>
      <c r="AP743" s="3094"/>
      <c r="AQ743" s="3094"/>
      <c r="AR743" s="3560"/>
      <c r="AS743" s="3560"/>
      <c r="AT743" s="3560"/>
      <c r="AU743" s="3094"/>
      <c r="AV743" s="3094"/>
      <c r="AW743" s="3094"/>
      <c r="AX743" s="3094"/>
      <c r="AY743" s="3094"/>
      <c r="AZ743" s="3094"/>
      <c r="BA743" s="3094"/>
      <c r="BB743" s="3094"/>
      <c r="BC743" s="3094"/>
      <c r="BD743" s="3094"/>
      <c r="BE743" s="3094"/>
      <c r="BF743" s="3094"/>
      <c r="BG743" s="3094"/>
      <c r="BH743" s="3094"/>
      <c r="BI743" s="3094"/>
      <c r="BJ743" s="3094"/>
      <c r="BK743" s="3094"/>
      <c r="BL743" s="3094"/>
      <c r="BM743" s="3094"/>
      <c r="BN743" s="3094"/>
    </row>
    <row r="744" spans="1:66" ht="11.25" customHeight="1">
      <c r="A744" s="3559"/>
      <c r="B744" s="3094"/>
      <c r="C744" s="3094"/>
      <c r="D744" s="3094"/>
      <c r="E744" s="3094"/>
      <c r="F744" s="3094"/>
      <c r="G744" s="3094"/>
      <c r="H744" s="3094"/>
      <c r="I744" s="3094"/>
      <c r="J744" s="3094"/>
      <c r="K744" s="3560"/>
      <c r="L744" s="3560"/>
      <c r="M744" s="3560"/>
      <c r="N744" s="3094"/>
      <c r="O744" s="3094"/>
      <c r="P744" s="3094"/>
      <c r="Q744" s="3094"/>
      <c r="R744" s="3094"/>
      <c r="S744" s="3094"/>
      <c r="T744" s="3094"/>
      <c r="U744" s="3094"/>
      <c r="V744" s="3094"/>
      <c r="W744" s="3094"/>
      <c r="X744" s="3094"/>
      <c r="Y744" s="3094"/>
      <c r="Z744" s="3094"/>
      <c r="AA744" s="3094"/>
      <c r="AB744" s="3094"/>
      <c r="AC744" s="3094"/>
      <c r="AD744" s="3094"/>
      <c r="AE744" s="3094"/>
      <c r="AF744" s="3094"/>
      <c r="AG744" s="3094"/>
      <c r="AH744" s="3094"/>
      <c r="AI744" s="3094"/>
      <c r="AJ744" s="3094"/>
      <c r="AK744" s="3094"/>
      <c r="AL744" s="3094"/>
      <c r="AM744" s="3094"/>
      <c r="AN744" s="3094"/>
      <c r="AO744" s="3094"/>
      <c r="AP744" s="3094"/>
      <c r="AQ744" s="3094"/>
      <c r="AR744" s="3560"/>
      <c r="AS744" s="3560"/>
      <c r="AT744" s="3560"/>
      <c r="AU744" s="3094"/>
      <c r="AV744" s="3094"/>
      <c r="AW744" s="3094"/>
      <c r="AX744" s="3094"/>
      <c r="AY744" s="3094"/>
      <c r="AZ744" s="3094"/>
      <c r="BA744" s="3094"/>
      <c r="BB744" s="3094"/>
      <c r="BC744" s="3094"/>
      <c r="BD744" s="3094"/>
      <c r="BE744" s="3094"/>
      <c r="BF744" s="3094"/>
      <c r="BG744" s="3094"/>
      <c r="BH744" s="3094"/>
      <c r="BI744" s="3094"/>
      <c r="BJ744" s="3094"/>
      <c r="BK744" s="3094"/>
      <c r="BL744" s="3094"/>
      <c r="BM744" s="3094"/>
      <c r="BN744" s="3094"/>
    </row>
    <row r="745" spans="1:66" ht="11.25" customHeight="1">
      <c r="A745" s="3559"/>
      <c r="B745" s="3094"/>
      <c r="C745" s="3094"/>
      <c r="D745" s="3094"/>
      <c r="E745" s="3094"/>
      <c r="F745" s="3094"/>
      <c r="G745" s="3094"/>
      <c r="H745" s="3094"/>
      <c r="I745" s="3094"/>
      <c r="J745" s="3094"/>
      <c r="K745" s="3560"/>
      <c r="L745" s="3560"/>
      <c r="M745" s="3560"/>
      <c r="N745" s="3094"/>
      <c r="O745" s="3094"/>
      <c r="P745" s="3094"/>
      <c r="Q745" s="3094"/>
      <c r="R745" s="3094"/>
      <c r="S745" s="3094"/>
      <c r="T745" s="3094"/>
      <c r="U745" s="3094"/>
      <c r="V745" s="3094"/>
      <c r="W745" s="3094"/>
      <c r="X745" s="3094"/>
      <c r="Y745" s="3094"/>
      <c r="Z745" s="3094"/>
      <c r="AA745" s="3094"/>
      <c r="AB745" s="3094"/>
      <c r="AC745" s="3094"/>
      <c r="AD745" s="3094"/>
      <c r="AE745" s="3094"/>
      <c r="AF745" s="3094"/>
      <c r="AG745" s="3094"/>
      <c r="AH745" s="3094"/>
      <c r="AI745" s="3094"/>
      <c r="AJ745" s="3094"/>
      <c r="AK745" s="3094"/>
      <c r="AL745" s="3094"/>
      <c r="AM745" s="3094"/>
      <c r="AN745" s="3094"/>
      <c r="AO745" s="3094"/>
      <c r="AP745" s="3094"/>
      <c r="AQ745" s="3094"/>
      <c r="AR745" s="3560"/>
      <c r="AS745" s="3560"/>
      <c r="AT745" s="3560"/>
      <c r="AU745" s="3094"/>
      <c r="AV745" s="3094"/>
      <c r="AW745" s="3094"/>
      <c r="AX745" s="3094"/>
      <c r="AY745" s="3094"/>
      <c r="AZ745" s="3094"/>
      <c r="BA745" s="3094"/>
      <c r="BB745" s="3094"/>
      <c r="BC745" s="3094"/>
      <c r="BD745" s="3094"/>
      <c r="BE745" s="3094"/>
      <c r="BF745" s="3094"/>
      <c r="BG745" s="3094"/>
      <c r="BH745" s="3094"/>
      <c r="BI745" s="3094"/>
      <c r="BJ745" s="3094"/>
      <c r="BK745" s="3094"/>
      <c r="BL745" s="3094"/>
      <c r="BM745" s="3094"/>
      <c r="BN745" s="3094"/>
    </row>
    <row r="746" spans="1:66" ht="11.25" customHeight="1">
      <c r="A746" s="3559"/>
      <c r="B746" s="3094"/>
      <c r="C746" s="3094"/>
      <c r="D746" s="3094"/>
      <c r="E746" s="3094"/>
      <c r="F746" s="3094"/>
      <c r="G746" s="3094"/>
      <c r="H746" s="3094"/>
      <c r="I746" s="3094"/>
      <c r="J746" s="3094"/>
      <c r="K746" s="3560"/>
      <c r="L746" s="3560"/>
      <c r="M746" s="3560"/>
      <c r="N746" s="3094"/>
      <c r="O746" s="3094"/>
      <c r="P746" s="3094"/>
      <c r="Q746" s="3094"/>
      <c r="R746" s="3094"/>
      <c r="S746" s="3094"/>
      <c r="T746" s="3094"/>
      <c r="U746" s="3094"/>
      <c r="V746" s="3094"/>
      <c r="W746" s="3094"/>
      <c r="X746" s="3094"/>
      <c r="Y746" s="3094"/>
      <c r="Z746" s="3094"/>
      <c r="AA746" s="3094"/>
      <c r="AB746" s="3094"/>
      <c r="AC746" s="3094"/>
      <c r="AD746" s="3094"/>
      <c r="AE746" s="3094"/>
      <c r="AF746" s="3094"/>
      <c r="AG746" s="3094"/>
      <c r="AH746" s="3094"/>
      <c r="AI746" s="3094"/>
      <c r="AJ746" s="3094"/>
      <c r="AK746" s="3094"/>
      <c r="AL746" s="3094"/>
      <c r="AM746" s="3094"/>
      <c r="AN746" s="3094"/>
      <c r="AO746" s="3094"/>
      <c r="AP746" s="3094"/>
      <c r="AQ746" s="3094"/>
      <c r="AR746" s="3560"/>
      <c r="AS746" s="3560"/>
      <c r="AT746" s="3560"/>
      <c r="AU746" s="3094"/>
      <c r="AV746" s="3094"/>
      <c r="AW746" s="3094"/>
      <c r="AX746" s="3094"/>
      <c r="AY746" s="3094"/>
      <c r="AZ746" s="3094"/>
      <c r="BA746" s="3094"/>
      <c r="BB746" s="3094"/>
      <c r="BC746" s="3094"/>
      <c r="BD746" s="3094"/>
      <c r="BE746" s="3094"/>
      <c r="BF746" s="3094"/>
      <c r="BG746" s="3094"/>
      <c r="BH746" s="3094"/>
      <c r="BI746" s="3094"/>
      <c r="BJ746" s="3094"/>
      <c r="BK746" s="3094"/>
      <c r="BL746" s="3094"/>
      <c r="BM746" s="3094"/>
      <c r="BN746" s="3094"/>
    </row>
    <row r="747" spans="1:66" ht="11.25" customHeight="1">
      <c r="A747" s="3559"/>
      <c r="B747" s="3094"/>
      <c r="C747" s="3094"/>
      <c r="D747" s="3094"/>
      <c r="E747" s="3094"/>
      <c r="F747" s="3094"/>
      <c r="G747" s="3094"/>
      <c r="H747" s="3094"/>
      <c r="I747" s="3094"/>
      <c r="J747" s="3094"/>
      <c r="K747" s="3560"/>
      <c r="L747" s="3560"/>
      <c r="M747" s="3560"/>
      <c r="N747" s="3094"/>
      <c r="O747" s="3094"/>
      <c r="P747" s="3094"/>
      <c r="Q747" s="3094"/>
      <c r="R747" s="3094"/>
      <c r="S747" s="3094"/>
      <c r="T747" s="3094"/>
      <c r="U747" s="3094"/>
      <c r="V747" s="3094"/>
      <c r="W747" s="3094"/>
      <c r="X747" s="3094"/>
      <c r="Y747" s="3094"/>
      <c r="Z747" s="3094"/>
      <c r="AA747" s="3094"/>
      <c r="AB747" s="3094"/>
      <c r="AC747" s="3094"/>
      <c r="AD747" s="3094"/>
      <c r="AE747" s="3094"/>
      <c r="AF747" s="3094"/>
      <c r="AG747" s="3094"/>
      <c r="AH747" s="3094"/>
      <c r="AI747" s="3094"/>
      <c r="AJ747" s="3094"/>
      <c r="AK747" s="3094"/>
      <c r="AL747" s="3094"/>
      <c r="AM747" s="3094"/>
      <c r="AN747" s="3094"/>
      <c r="AO747" s="3094"/>
      <c r="AP747" s="3094"/>
      <c r="AQ747" s="3094"/>
      <c r="AR747" s="3560"/>
      <c r="AS747" s="3560"/>
      <c r="AT747" s="3560"/>
      <c r="AU747" s="3094"/>
      <c r="AV747" s="3094"/>
      <c r="AW747" s="3094"/>
      <c r="AX747" s="3094"/>
      <c r="AY747" s="3094"/>
      <c r="AZ747" s="3094"/>
      <c r="BA747" s="3094"/>
      <c r="BB747" s="3094"/>
      <c r="BC747" s="3094"/>
      <c r="BD747" s="3094"/>
      <c r="BE747" s="3094"/>
      <c r="BF747" s="3094"/>
      <c r="BG747" s="3094"/>
      <c r="BH747" s="3094"/>
      <c r="BI747" s="3094"/>
      <c r="BJ747" s="3094"/>
      <c r="BK747" s="3094"/>
      <c r="BL747" s="3094"/>
      <c r="BM747" s="3094"/>
      <c r="BN747" s="3094"/>
    </row>
    <row r="748" spans="1:66" ht="11.25" customHeight="1">
      <c r="A748" s="3559"/>
      <c r="B748" s="3094"/>
      <c r="C748" s="3094"/>
      <c r="D748" s="3094"/>
      <c r="E748" s="3094"/>
      <c r="F748" s="3094"/>
      <c r="G748" s="3094"/>
      <c r="H748" s="3094"/>
      <c r="I748" s="3094"/>
      <c r="J748" s="3094"/>
      <c r="K748" s="3560"/>
      <c r="L748" s="3560"/>
      <c r="M748" s="3560"/>
      <c r="N748" s="3094"/>
      <c r="O748" s="3094"/>
      <c r="P748" s="3094"/>
      <c r="Q748" s="3094"/>
      <c r="R748" s="3094"/>
      <c r="S748" s="3094"/>
      <c r="T748" s="3094"/>
      <c r="U748" s="3094"/>
      <c r="V748" s="3094"/>
      <c r="W748" s="3094"/>
      <c r="X748" s="3094"/>
      <c r="Y748" s="3094"/>
      <c r="Z748" s="3094"/>
      <c r="AA748" s="3094"/>
      <c r="AB748" s="3094"/>
      <c r="AC748" s="3094"/>
      <c r="AD748" s="3094"/>
      <c r="AE748" s="3094"/>
      <c r="AF748" s="3094"/>
      <c r="AG748" s="3094"/>
      <c r="AH748" s="3094"/>
      <c r="AI748" s="3094"/>
      <c r="AJ748" s="3094"/>
      <c r="AK748" s="3094"/>
      <c r="AL748" s="3094"/>
      <c r="AM748" s="3094"/>
      <c r="AN748" s="3094"/>
      <c r="AO748" s="3094"/>
      <c r="AP748" s="3094"/>
      <c r="AQ748" s="3094"/>
      <c r="AR748" s="3560"/>
      <c r="AS748" s="3560"/>
      <c r="AT748" s="3560"/>
      <c r="AU748" s="3094"/>
      <c r="AV748" s="3094"/>
      <c r="AW748" s="3094"/>
      <c r="AX748" s="3094"/>
      <c r="AY748" s="3094"/>
      <c r="AZ748" s="3094"/>
      <c r="BA748" s="3094"/>
      <c r="BB748" s="3094"/>
      <c r="BC748" s="3094"/>
      <c r="BD748" s="3094"/>
      <c r="BE748" s="3094"/>
      <c r="BF748" s="3094"/>
      <c r="BG748" s="3094"/>
      <c r="BH748" s="3094"/>
      <c r="BI748" s="3094"/>
      <c r="BJ748" s="3094"/>
      <c r="BK748" s="3094"/>
      <c r="BL748" s="3094"/>
      <c r="BM748" s="3094"/>
      <c r="BN748" s="3094"/>
    </row>
    <row r="749" spans="1:66" ht="11.25" customHeight="1">
      <c r="A749" s="3559"/>
      <c r="B749" s="3094"/>
      <c r="C749" s="3094"/>
      <c r="D749" s="3094"/>
      <c r="E749" s="3094"/>
      <c r="F749" s="3094"/>
      <c r="G749" s="3094"/>
      <c r="H749" s="3094"/>
      <c r="I749" s="3094"/>
      <c r="J749" s="3094"/>
      <c r="K749" s="3560"/>
      <c r="L749" s="3560"/>
      <c r="M749" s="3560"/>
      <c r="N749" s="3094"/>
      <c r="O749" s="3094"/>
      <c r="P749" s="3094"/>
      <c r="Q749" s="3094"/>
      <c r="R749" s="3094"/>
      <c r="S749" s="3094"/>
      <c r="T749" s="3094"/>
      <c r="U749" s="3094"/>
      <c r="V749" s="3094"/>
      <c r="W749" s="3094"/>
      <c r="X749" s="3094"/>
      <c r="Y749" s="3094"/>
      <c r="Z749" s="3094"/>
      <c r="AA749" s="3094"/>
      <c r="AB749" s="3094"/>
      <c r="AC749" s="3094"/>
      <c r="AD749" s="3094"/>
      <c r="AE749" s="3094"/>
      <c r="AF749" s="3094"/>
      <c r="AG749" s="3094"/>
      <c r="AH749" s="3094"/>
      <c r="AI749" s="3094"/>
      <c r="AJ749" s="3094"/>
      <c r="AK749" s="3094"/>
      <c r="AL749" s="3094"/>
      <c r="AM749" s="3094"/>
      <c r="AN749" s="3094"/>
      <c r="AO749" s="3094"/>
      <c r="AP749" s="3094"/>
      <c r="AQ749" s="3094"/>
      <c r="AR749" s="3560"/>
      <c r="AS749" s="3560"/>
      <c r="AT749" s="3560"/>
      <c r="AU749" s="3094"/>
      <c r="AV749" s="3094"/>
      <c r="AW749" s="3094"/>
      <c r="AX749" s="3094"/>
      <c r="AY749" s="3094"/>
      <c r="AZ749" s="3094"/>
      <c r="BA749" s="3094"/>
      <c r="BB749" s="3094"/>
      <c r="BC749" s="3094"/>
      <c r="BD749" s="3094"/>
      <c r="BE749" s="3094"/>
      <c r="BF749" s="3094"/>
      <c r="BG749" s="3094"/>
      <c r="BH749" s="3094"/>
      <c r="BI749" s="3094"/>
      <c r="BJ749" s="3094"/>
      <c r="BK749" s="3094"/>
      <c r="BL749" s="3094"/>
      <c r="BM749" s="3094"/>
      <c r="BN749" s="3094"/>
    </row>
    <row r="750" spans="1:66" ht="11.25" customHeight="1">
      <c r="A750" s="3559"/>
      <c r="B750" s="3094"/>
      <c r="C750" s="3094"/>
      <c r="D750" s="3094"/>
      <c r="E750" s="3094"/>
      <c r="F750" s="3094"/>
      <c r="G750" s="3094"/>
      <c r="H750" s="3094"/>
      <c r="I750" s="3094"/>
      <c r="J750" s="3094"/>
      <c r="K750" s="3560"/>
      <c r="L750" s="3560"/>
      <c r="M750" s="3560"/>
      <c r="N750" s="3094"/>
      <c r="O750" s="3094"/>
      <c r="P750" s="3094"/>
      <c r="Q750" s="3094"/>
      <c r="R750" s="3094"/>
      <c r="S750" s="3094"/>
      <c r="T750" s="3094"/>
      <c r="U750" s="3094"/>
      <c r="V750" s="3094"/>
      <c r="W750" s="3094"/>
      <c r="X750" s="3094"/>
      <c r="Y750" s="3094"/>
      <c r="Z750" s="3094"/>
      <c r="AA750" s="3094"/>
      <c r="AB750" s="3094"/>
      <c r="AC750" s="3094"/>
      <c r="AD750" s="3094"/>
      <c r="AE750" s="3094"/>
      <c r="AF750" s="3094"/>
      <c r="AG750" s="3094"/>
      <c r="AH750" s="3094"/>
      <c r="AI750" s="3094"/>
      <c r="AJ750" s="3094"/>
      <c r="AK750" s="3094"/>
      <c r="AL750" s="3094"/>
      <c r="AM750" s="3094"/>
      <c r="AN750" s="3094"/>
      <c r="AO750" s="3094"/>
      <c r="AP750" s="3094"/>
      <c r="AQ750" s="3094"/>
      <c r="AR750" s="3560"/>
      <c r="AS750" s="3560"/>
      <c r="AT750" s="3560"/>
      <c r="AU750" s="3094"/>
      <c r="AV750" s="3094"/>
      <c r="AW750" s="3094"/>
      <c r="AX750" s="3094"/>
      <c r="AY750" s="3094"/>
      <c r="AZ750" s="3094"/>
      <c r="BA750" s="3094"/>
      <c r="BB750" s="3094"/>
      <c r="BC750" s="3094"/>
      <c r="BD750" s="3094"/>
      <c r="BE750" s="3094"/>
      <c r="BF750" s="3094"/>
      <c r="BG750" s="3094"/>
      <c r="BH750" s="3094"/>
      <c r="BI750" s="3094"/>
      <c r="BJ750" s="3094"/>
      <c r="BK750" s="3094"/>
      <c r="BL750" s="3094"/>
      <c r="BM750" s="3094"/>
      <c r="BN750" s="3094"/>
    </row>
    <row r="751" spans="1:66" ht="11.25" customHeight="1">
      <c r="A751" s="3559"/>
      <c r="B751" s="3094"/>
      <c r="C751" s="3094"/>
      <c r="D751" s="3094"/>
      <c r="E751" s="3094"/>
      <c r="F751" s="3094"/>
      <c r="G751" s="3094"/>
      <c r="H751" s="3094"/>
      <c r="I751" s="3094"/>
      <c r="J751" s="3094"/>
      <c r="K751" s="3560"/>
      <c r="L751" s="3560"/>
      <c r="M751" s="3560"/>
      <c r="N751" s="3094"/>
      <c r="O751" s="3094"/>
      <c r="P751" s="3094"/>
      <c r="Q751" s="3094"/>
      <c r="R751" s="3094"/>
      <c r="S751" s="3094"/>
      <c r="T751" s="3094"/>
      <c r="U751" s="3094"/>
      <c r="V751" s="3094"/>
      <c r="W751" s="3094"/>
      <c r="X751" s="3094"/>
      <c r="Y751" s="3094"/>
      <c r="Z751" s="3094"/>
      <c r="AA751" s="3094"/>
      <c r="AB751" s="3094"/>
      <c r="AC751" s="3094"/>
      <c r="AD751" s="3094"/>
      <c r="AE751" s="3094"/>
      <c r="AF751" s="3094"/>
      <c r="AG751" s="3094"/>
      <c r="AH751" s="3094"/>
      <c r="AI751" s="3094"/>
      <c r="AJ751" s="3094"/>
      <c r="AK751" s="3094"/>
      <c r="AL751" s="3094"/>
      <c r="AM751" s="3094"/>
      <c r="AN751" s="3094"/>
      <c r="AO751" s="3094"/>
      <c r="AP751" s="3094"/>
      <c r="AQ751" s="3094"/>
      <c r="AR751" s="3560"/>
      <c r="AS751" s="3560"/>
      <c r="AT751" s="3560"/>
      <c r="AU751" s="3094"/>
      <c r="AV751" s="3094"/>
      <c r="AW751" s="3094"/>
      <c r="AX751" s="3094"/>
      <c r="AY751" s="3094"/>
      <c r="AZ751" s="3094"/>
      <c r="BA751" s="3094"/>
      <c r="BB751" s="3094"/>
      <c r="BC751" s="3094"/>
      <c r="BD751" s="3094"/>
      <c r="BE751" s="3094"/>
      <c r="BF751" s="3094"/>
      <c r="BG751" s="3094"/>
      <c r="BH751" s="3094"/>
      <c r="BI751" s="3094"/>
      <c r="BJ751" s="3094"/>
      <c r="BK751" s="3094"/>
      <c r="BL751" s="3094"/>
      <c r="BM751" s="3094"/>
      <c r="BN751" s="3094"/>
    </row>
    <row r="752" spans="1:66" ht="11.25" customHeight="1">
      <c r="A752" s="3559"/>
      <c r="B752" s="3094"/>
      <c r="C752" s="3094"/>
      <c r="D752" s="3094"/>
      <c r="E752" s="3094"/>
      <c r="F752" s="3094"/>
      <c r="G752" s="3094"/>
      <c r="H752" s="3094"/>
      <c r="I752" s="3094"/>
      <c r="J752" s="3094"/>
      <c r="K752" s="3560"/>
      <c r="L752" s="3560"/>
      <c r="M752" s="3560"/>
      <c r="N752" s="3094"/>
      <c r="O752" s="3094"/>
      <c r="P752" s="3094"/>
      <c r="Q752" s="3094"/>
      <c r="R752" s="3094"/>
      <c r="S752" s="3094"/>
      <c r="T752" s="3094"/>
      <c r="U752" s="3094"/>
      <c r="V752" s="3094"/>
      <c r="W752" s="3094"/>
      <c r="X752" s="3094"/>
      <c r="Y752" s="3094"/>
      <c r="Z752" s="3094"/>
      <c r="AA752" s="3094"/>
      <c r="AB752" s="3094"/>
      <c r="AC752" s="3094"/>
      <c r="AD752" s="3094"/>
      <c r="AE752" s="3094"/>
      <c r="AF752" s="3094"/>
      <c r="AG752" s="3094"/>
      <c r="AH752" s="3094"/>
      <c r="AI752" s="3094"/>
      <c r="AJ752" s="3094"/>
      <c r="AK752" s="3094"/>
      <c r="AL752" s="3094"/>
      <c r="AM752" s="3094"/>
      <c r="AN752" s="3094"/>
      <c r="AO752" s="3094"/>
      <c r="AP752" s="3094"/>
      <c r="AQ752" s="3094"/>
      <c r="AR752" s="3560"/>
      <c r="AS752" s="3560"/>
      <c r="AT752" s="3560"/>
      <c r="AU752" s="3094"/>
      <c r="AV752" s="3094"/>
      <c r="AW752" s="3094"/>
      <c r="AX752" s="3094"/>
      <c r="AY752" s="3094"/>
      <c r="AZ752" s="3094"/>
      <c r="BA752" s="3094"/>
      <c r="BB752" s="3094"/>
      <c r="BC752" s="3094"/>
      <c r="BD752" s="3094"/>
      <c r="BE752" s="3094"/>
      <c r="BF752" s="3094"/>
      <c r="BG752" s="3094"/>
      <c r="BH752" s="3094"/>
      <c r="BI752" s="3094"/>
      <c r="BJ752" s="3094"/>
      <c r="BK752" s="3094"/>
      <c r="BL752" s="3094"/>
      <c r="BM752" s="3094"/>
      <c r="BN752" s="3094"/>
    </row>
    <row r="753" spans="1:66" ht="11.25" customHeight="1">
      <c r="A753" s="3559"/>
      <c r="B753" s="3094"/>
      <c r="C753" s="3094"/>
      <c r="D753" s="3094"/>
      <c r="E753" s="3094"/>
      <c r="F753" s="3094"/>
      <c r="G753" s="3094"/>
      <c r="H753" s="3094"/>
      <c r="I753" s="3094"/>
      <c r="J753" s="3094"/>
      <c r="K753" s="3560"/>
      <c r="L753" s="3560"/>
      <c r="M753" s="3560"/>
      <c r="N753" s="3094"/>
      <c r="O753" s="3094"/>
      <c r="P753" s="3094"/>
      <c r="Q753" s="3094"/>
      <c r="R753" s="3094"/>
      <c r="S753" s="3094"/>
      <c r="T753" s="3094"/>
      <c r="U753" s="3094"/>
      <c r="V753" s="3094"/>
      <c r="W753" s="3094"/>
      <c r="X753" s="3094"/>
      <c r="Y753" s="3094"/>
      <c r="Z753" s="3094"/>
      <c r="AA753" s="3094"/>
      <c r="AB753" s="3094"/>
      <c r="AC753" s="3094"/>
      <c r="AD753" s="3094"/>
      <c r="AE753" s="3094"/>
      <c r="AF753" s="3094"/>
      <c r="AG753" s="3094"/>
      <c r="AH753" s="3094"/>
      <c r="AI753" s="3094"/>
      <c r="AJ753" s="3094"/>
      <c r="AK753" s="3094"/>
      <c r="AL753" s="3094"/>
      <c r="AM753" s="3094"/>
      <c r="AN753" s="3094"/>
      <c r="AO753" s="3094"/>
      <c r="AP753" s="3094"/>
      <c r="AQ753" s="3094"/>
      <c r="AR753" s="3560"/>
      <c r="AS753" s="3560"/>
      <c r="AT753" s="3560"/>
      <c r="AU753" s="3094"/>
      <c r="AV753" s="3094"/>
      <c r="AW753" s="3094"/>
      <c r="AX753" s="3094"/>
      <c r="AY753" s="3094"/>
      <c r="AZ753" s="3094"/>
      <c r="BA753" s="3094"/>
      <c r="BB753" s="3094"/>
      <c r="BC753" s="3094"/>
      <c r="BD753" s="3094"/>
      <c r="BE753" s="3094"/>
      <c r="BF753" s="3094"/>
      <c r="BG753" s="3094"/>
      <c r="BH753" s="3094"/>
      <c r="BI753" s="3094"/>
      <c r="BJ753" s="3094"/>
      <c r="BK753" s="3094"/>
      <c r="BL753" s="3094"/>
      <c r="BM753" s="3094"/>
      <c r="BN753" s="3094"/>
    </row>
    <row r="754" spans="1:66" ht="11.25" customHeight="1">
      <c r="A754" s="3559"/>
      <c r="B754" s="3094"/>
      <c r="C754" s="3094"/>
      <c r="D754" s="3094"/>
      <c r="E754" s="3094"/>
      <c r="F754" s="3094"/>
      <c r="G754" s="3094"/>
      <c r="H754" s="3094"/>
      <c r="I754" s="3094"/>
      <c r="J754" s="3094"/>
      <c r="K754" s="3560"/>
      <c r="L754" s="3560"/>
      <c r="M754" s="3560"/>
      <c r="N754" s="3094"/>
      <c r="O754" s="3094"/>
      <c r="P754" s="3094"/>
      <c r="Q754" s="3094"/>
      <c r="R754" s="3094"/>
      <c r="S754" s="3094"/>
      <c r="T754" s="3094"/>
      <c r="U754" s="3094"/>
      <c r="V754" s="3094"/>
      <c r="W754" s="3094"/>
      <c r="X754" s="3094"/>
      <c r="Y754" s="3094"/>
      <c r="Z754" s="3094"/>
      <c r="AA754" s="3094"/>
      <c r="AB754" s="3094"/>
      <c r="AC754" s="3094"/>
      <c r="AD754" s="3094"/>
      <c r="AE754" s="3094"/>
      <c r="AF754" s="3094"/>
      <c r="AG754" s="3094"/>
      <c r="AH754" s="3094"/>
      <c r="AI754" s="3094"/>
      <c r="AJ754" s="3094"/>
      <c r="AK754" s="3094"/>
      <c r="AL754" s="3094"/>
      <c r="AM754" s="3094"/>
      <c r="AN754" s="3094"/>
      <c r="AO754" s="3094"/>
      <c r="AP754" s="3094"/>
      <c r="AQ754" s="3094"/>
      <c r="AR754" s="3560"/>
      <c r="AS754" s="3560"/>
      <c r="AT754" s="3560"/>
      <c r="AU754" s="3094"/>
      <c r="AV754" s="3094"/>
      <c r="AW754" s="3094"/>
      <c r="AX754" s="3094"/>
      <c r="AY754" s="3094"/>
      <c r="AZ754" s="3094"/>
      <c r="BA754" s="3094"/>
      <c r="BB754" s="3094"/>
      <c r="BC754" s="3094"/>
      <c r="BD754" s="3094"/>
      <c r="BE754" s="3094"/>
      <c r="BF754" s="3094"/>
      <c r="BG754" s="3094"/>
      <c r="BH754" s="3094"/>
      <c r="BI754" s="3094"/>
      <c r="BJ754" s="3094"/>
      <c r="BK754" s="3094"/>
      <c r="BL754" s="3094"/>
      <c r="BM754" s="3094"/>
      <c r="BN754" s="3094"/>
    </row>
    <row r="755" spans="1:66" ht="11.25" customHeight="1">
      <c r="A755" s="3559"/>
      <c r="B755" s="3094"/>
      <c r="C755" s="3094"/>
      <c r="D755" s="3094"/>
      <c r="E755" s="3094"/>
      <c r="F755" s="3094"/>
      <c r="G755" s="3094"/>
      <c r="H755" s="3094"/>
      <c r="I755" s="3094"/>
      <c r="J755" s="3094"/>
      <c r="K755" s="3560"/>
      <c r="L755" s="3560"/>
      <c r="M755" s="3560"/>
      <c r="N755" s="3094"/>
      <c r="O755" s="3094"/>
      <c r="P755" s="3094"/>
      <c r="Q755" s="3094"/>
      <c r="R755" s="3094"/>
      <c r="S755" s="3094"/>
      <c r="T755" s="3094"/>
      <c r="U755" s="3094"/>
      <c r="V755" s="3094"/>
      <c r="W755" s="3094"/>
      <c r="X755" s="3094"/>
      <c r="Y755" s="3094"/>
      <c r="Z755" s="3094"/>
      <c r="AA755" s="3094"/>
      <c r="AB755" s="3094"/>
      <c r="AC755" s="3094"/>
      <c r="AD755" s="3094"/>
      <c r="AE755" s="3094"/>
      <c r="AF755" s="3094"/>
      <c r="AG755" s="3094"/>
      <c r="AH755" s="3094"/>
      <c r="AI755" s="3094"/>
      <c r="AJ755" s="3094"/>
      <c r="AK755" s="3094"/>
      <c r="AL755" s="3094"/>
      <c r="AM755" s="3094"/>
      <c r="AN755" s="3094"/>
      <c r="AO755" s="3094"/>
      <c r="AP755" s="3094"/>
      <c r="AQ755" s="3094"/>
      <c r="AR755" s="3560"/>
      <c r="AS755" s="3560"/>
      <c r="AT755" s="3560"/>
      <c r="AU755" s="3094"/>
      <c r="AV755" s="3094"/>
      <c r="AW755" s="3094"/>
      <c r="AX755" s="3094"/>
      <c r="AY755" s="3094"/>
      <c r="AZ755" s="3094"/>
      <c r="BA755" s="3094"/>
      <c r="BB755" s="3094"/>
      <c r="BC755" s="3094"/>
      <c r="BD755" s="3094"/>
      <c r="BE755" s="3094"/>
      <c r="BF755" s="3094"/>
      <c r="BG755" s="3094"/>
      <c r="BH755" s="3094"/>
      <c r="BI755" s="3094"/>
      <c r="BJ755" s="3094"/>
      <c r="BK755" s="3094"/>
      <c r="BL755" s="3094"/>
      <c r="BM755" s="3094"/>
      <c r="BN755" s="3094"/>
    </row>
    <row r="756" spans="1:66" ht="11.25" customHeight="1">
      <c r="A756" s="3559"/>
      <c r="B756" s="3094"/>
      <c r="C756" s="3094"/>
      <c r="D756" s="3094"/>
      <c r="E756" s="3094"/>
      <c r="F756" s="3094"/>
      <c r="G756" s="3094"/>
      <c r="H756" s="3094"/>
      <c r="I756" s="3094"/>
      <c r="J756" s="3094"/>
      <c r="K756" s="3560"/>
      <c r="L756" s="3560"/>
      <c r="M756" s="3560"/>
      <c r="N756" s="3094"/>
      <c r="O756" s="3094"/>
      <c r="P756" s="3094"/>
      <c r="Q756" s="3094"/>
      <c r="R756" s="3094"/>
      <c r="S756" s="3094"/>
      <c r="T756" s="3094"/>
      <c r="U756" s="3094"/>
      <c r="V756" s="3094"/>
      <c r="W756" s="3094"/>
      <c r="X756" s="3094"/>
      <c r="Y756" s="3094"/>
      <c r="Z756" s="3094"/>
      <c r="AA756" s="3094"/>
      <c r="AB756" s="3094"/>
      <c r="AC756" s="3094"/>
      <c r="AD756" s="3094"/>
      <c r="AE756" s="3094"/>
      <c r="AF756" s="3094"/>
      <c r="AG756" s="3094"/>
      <c r="AH756" s="3094"/>
      <c r="AI756" s="3094"/>
      <c r="AJ756" s="3094"/>
      <c r="AK756" s="3094"/>
      <c r="AL756" s="3094"/>
      <c r="AM756" s="3094"/>
      <c r="AN756" s="3094"/>
      <c r="AO756" s="3094"/>
      <c r="AP756" s="3094"/>
      <c r="AQ756" s="3094"/>
      <c r="AR756" s="3560"/>
      <c r="AS756" s="3560"/>
      <c r="AT756" s="3560"/>
      <c r="AU756" s="3094"/>
      <c r="AV756" s="3094"/>
      <c r="AW756" s="3094"/>
      <c r="AX756" s="3094"/>
      <c r="AY756" s="3094"/>
      <c r="AZ756" s="3094"/>
      <c r="BA756" s="3094"/>
      <c r="BB756" s="3094"/>
      <c r="BC756" s="3094"/>
      <c r="BD756" s="3094"/>
      <c r="BE756" s="3094"/>
      <c r="BF756" s="3094"/>
      <c r="BG756" s="3094"/>
      <c r="BH756" s="3094"/>
      <c r="BI756" s="3094"/>
      <c r="BJ756" s="3094"/>
      <c r="BK756" s="3094"/>
      <c r="BL756" s="3094"/>
      <c r="BM756" s="3094"/>
      <c r="BN756" s="3094"/>
    </row>
    <row r="757" spans="1:66" ht="11.25" customHeight="1">
      <c r="A757" s="3559"/>
      <c r="B757" s="3094"/>
      <c r="C757" s="3094"/>
      <c r="D757" s="3094"/>
      <c r="E757" s="3094"/>
      <c r="F757" s="3094"/>
      <c r="G757" s="3094"/>
      <c r="H757" s="3094"/>
      <c r="I757" s="3094"/>
      <c r="J757" s="3094"/>
      <c r="K757" s="3560"/>
      <c r="L757" s="3560"/>
      <c r="M757" s="3560"/>
      <c r="N757" s="3094"/>
      <c r="O757" s="3094"/>
      <c r="P757" s="3094"/>
      <c r="Q757" s="3094"/>
      <c r="R757" s="3094"/>
      <c r="S757" s="3094"/>
      <c r="T757" s="3094"/>
      <c r="U757" s="3094"/>
      <c r="V757" s="3094"/>
      <c r="W757" s="3094"/>
      <c r="X757" s="3094"/>
      <c r="Y757" s="3094"/>
      <c r="Z757" s="3094"/>
      <c r="AA757" s="3094"/>
      <c r="AB757" s="3094"/>
      <c r="AC757" s="3094"/>
      <c r="AD757" s="3094"/>
      <c r="AE757" s="3094"/>
      <c r="AF757" s="3094"/>
      <c r="AG757" s="3094"/>
      <c r="AH757" s="3094"/>
      <c r="AI757" s="3094"/>
      <c r="AJ757" s="3094"/>
      <c r="AK757" s="3094"/>
      <c r="AL757" s="3094"/>
      <c r="AM757" s="3094"/>
      <c r="AN757" s="3094"/>
      <c r="AO757" s="3094"/>
      <c r="AP757" s="3094"/>
      <c r="AQ757" s="3094"/>
      <c r="AR757" s="3560"/>
      <c r="AS757" s="3560"/>
      <c r="AT757" s="3560"/>
      <c r="AU757" s="3094"/>
      <c r="AV757" s="3094"/>
      <c r="AW757" s="3094"/>
      <c r="AX757" s="3094"/>
      <c r="AY757" s="3094"/>
      <c r="AZ757" s="3094"/>
      <c r="BA757" s="3094"/>
      <c r="BB757" s="3094"/>
      <c r="BC757" s="3094"/>
      <c r="BD757" s="3094"/>
      <c r="BE757" s="3094"/>
      <c r="BF757" s="3094"/>
      <c r="BG757" s="3094"/>
      <c r="BH757" s="3094"/>
      <c r="BI757" s="3094"/>
      <c r="BJ757" s="3094"/>
      <c r="BK757" s="3094"/>
      <c r="BL757" s="3094"/>
      <c r="BM757" s="3094"/>
      <c r="BN757" s="3094"/>
    </row>
    <row r="758" spans="1:66" ht="11.25" customHeight="1">
      <c r="A758" s="3559"/>
      <c r="B758" s="3094"/>
      <c r="C758" s="3094"/>
      <c r="D758" s="3094"/>
      <c r="E758" s="3094"/>
      <c r="F758" s="3094"/>
      <c r="G758" s="3094"/>
      <c r="H758" s="3094"/>
      <c r="I758" s="3094"/>
      <c r="J758" s="3094"/>
      <c r="K758" s="3560"/>
      <c r="L758" s="3560"/>
      <c r="M758" s="3560"/>
      <c r="N758" s="3094"/>
      <c r="O758" s="3094"/>
      <c r="P758" s="3094"/>
      <c r="Q758" s="3094"/>
      <c r="R758" s="3094"/>
      <c r="S758" s="3094"/>
      <c r="T758" s="3094"/>
      <c r="U758" s="3094"/>
      <c r="V758" s="3094"/>
      <c r="W758" s="3094"/>
      <c r="X758" s="3094"/>
      <c r="Y758" s="3094"/>
      <c r="Z758" s="3094"/>
      <c r="AA758" s="3094"/>
      <c r="AB758" s="3094"/>
      <c r="AC758" s="3094"/>
      <c r="AD758" s="3094"/>
      <c r="AE758" s="3094"/>
      <c r="AF758" s="3094"/>
      <c r="AG758" s="3094"/>
      <c r="AH758" s="3094"/>
      <c r="AI758" s="3094"/>
      <c r="AJ758" s="3094"/>
      <c r="AK758" s="3094"/>
      <c r="AL758" s="3094"/>
      <c r="AM758" s="3094"/>
      <c r="AN758" s="3094"/>
      <c r="AO758" s="3094"/>
      <c r="AP758" s="3094"/>
      <c r="AQ758" s="3094"/>
      <c r="AR758" s="3560"/>
      <c r="AS758" s="3560"/>
      <c r="AT758" s="3560"/>
      <c r="AU758" s="3094"/>
      <c r="AV758" s="3094"/>
      <c r="AW758" s="3094"/>
      <c r="AX758" s="3094"/>
      <c r="AY758" s="3094"/>
      <c r="AZ758" s="3094"/>
      <c r="BA758" s="3094"/>
      <c r="BB758" s="3094"/>
      <c r="BC758" s="3094"/>
      <c r="BD758" s="3094"/>
      <c r="BE758" s="3094"/>
      <c r="BF758" s="3094"/>
      <c r="BG758" s="3094"/>
      <c r="BH758" s="3094"/>
      <c r="BI758" s="3094"/>
      <c r="BJ758" s="3094"/>
      <c r="BK758" s="3094"/>
      <c r="BL758" s="3094"/>
      <c r="BM758" s="3094"/>
      <c r="BN758" s="3094"/>
    </row>
    <row r="759" spans="1:66" ht="11.25" customHeight="1">
      <c r="A759" s="3559"/>
      <c r="B759" s="3094"/>
      <c r="C759" s="3094"/>
      <c r="D759" s="3094"/>
      <c r="E759" s="3094"/>
      <c r="F759" s="3094"/>
      <c r="G759" s="3094"/>
      <c r="H759" s="3094"/>
      <c r="I759" s="3094"/>
      <c r="J759" s="3094"/>
      <c r="K759" s="3560"/>
      <c r="L759" s="3560"/>
      <c r="M759" s="3560"/>
      <c r="N759" s="3094"/>
      <c r="O759" s="3094"/>
      <c r="P759" s="3094"/>
      <c r="Q759" s="3094"/>
      <c r="R759" s="3094"/>
      <c r="S759" s="3094"/>
      <c r="T759" s="3094"/>
      <c r="U759" s="3094"/>
      <c r="V759" s="3094"/>
      <c r="W759" s="3094"/>
      <c r="X759" s="3094"/>
      <c r="Y759" s="3094"/>
      <c r="Z759" s="3094"/>
      <c r="AA759" s="3094"/>
      <c r="AB759" s="3094"/>
      <c r="AC759" s="3094"/>
      <c r="AD759" s="3094"/>
      <c r="AE759" s="3094"/>
      <c r="AF759" s="3094"/>
      <c r="AG759" s="3094"/>
      <c r="AH759" s="3094"/>
      <c r="AI759" s="3094"/>
      <c r="AJ759" s="3094"/>
      <c r="AK759" s="3094"/>
      <c r="AL759" s="3094"/>
      <c r="AM759" s="3094"/>
      <c r="AN759" s="3094"/>
      <c r="AO759" s="3094"/>
      <c r="AP759" s="3094"/>
      <c r="AQ759" s="3094"/>
      <c r="AR759" s="3560"/>
      <c r="AS759" s="3560"/>
      <c r="AT759" s="3560"/>
      <c r="AU759" s="3094"/>
      <c r="AV759" s="3094"/>
      <c r="AW759" s="3094"/>
      <c r="AX759" s="3094"/>
      <c r="AY759" s="3094"/>
      <c r="AZ759" s="3094"/>
      <c r="BA759" s="3094"/>
      <c r="BB759" s="3094"/>
      <c r="BC759" s="3094"/>
      <c r="BD759" s="3094"/>
      <c r="BE759" s="3094"/>
      <c r="BF759" s="3094"/>
      <c r="BG759" s="3094"/>
      <c r="BH759" s="3094"/>
      <c r="BI759" s="3094"/>
      <c r="BJ759" s="3094"/>
      <c r="BK759" s="3094"/>
      <c r="BL759" s="3094"/>
      <c r="BM759" s="3094"/>
      <c r="BN759" s="3094"/>
    </row>
    <row r="760" spans="1:66" ht="11.25" customHeight="1">
      <c r="A760" s="3559"/>
      <c r="B760" s="3094"/>
      <c r="C760" s="3094"/>
      <c r="D760" s="3094"/>
      <c r="E760" s="3094"/>
      <c r="F760" s="3094"/>
      <c r="G760" s="3094"/>
      <c r="H760" s="3094"/>
      <c r="I760" s="3094"/>
      <c r="J760" s="3094"/>
      <c r="K760" s="3560"/>
      <c r="L760" s="3560"/>
      <c r="M760" s="3560"/>
      <c r="N760" s="3094"/>
      <c r="O760" s="3094"/>
      <c r="P760" s="3094"/>
      <c r="Q760" s="3094"/>
      <c r="R760" s="3094"/>
      <c r="S760" s="3094"/>
      <c r="T760" s="3094"/>
      <c r="U760" s="3094"/>
      <c r="V760" s="3094"/>
      <c r="W760" s="3094"/>
      <c r="X760" s="3094"/>
      <c r="Y760" s="3094"/>
      <c r="Z760" s="3094"/>
      <c r="AA760" s="3094"/>
      <c r="AB760" s="3094"/>
      <c r="AC760" s="3094"/>
      <c r="AD760" s="3094"/>
      <c r="AE760" s="3094"/>
      <c r="AF760" s="3094"/>
      <c r="AG760" s="3094"/>
      <c r="AH760" s="3094"/>
      <c r="AI760" s="3094"/>
      <c r="AJ760" s="3094"/>
      <c r="AK760" s="3094"/>
      <c r="AL760" s="3094"/>
      <c r="AM760" s="3094"/>
      <c r="AN760" s="3094"/>
      <c r="AO760" s="3094"/>
      <c r="AP760" s="3094"/>
      <c r="AQ760" s="3094"/>
      <c r="AR760" s="3560"/>
      <c r="AS760" s="3560"/>
      <c r="AT760" s="3560"/>
      <c r="AU760" s="3094"/>
      <c r="AV760" s="3094"/>
      <c r="AW760" s="3094"/>
      <c r="AX760" s="3094"/>
      <c r="AY760" s="3094"/>
      <c r="AZ760" s="3094"/>
      <c r="BA760" s="3094"/>
      <c r="BB760" s="3094"/>
      <c r="BC760" s="3094"/>
      <c r="BD760" s="3094"/>
      <c r="BE760" s="3094"/>
      <c r="BF760" s="3094"/>
      <c r="BG760" s="3094"/>
      <c r="BH760" s="3094"/>
      <c r="BI760" s="3094"/>
      <c r="BJ760" s="3094"/>
      <c r="BK760" s="3094"/>
      <c r="BL760" s="3094"/>
      <c r="BM760" s="3094"/>
      <c r="BN760" s="3094"/>
    </row>
    <row r="761" spans="1:66" ht="11.25" customHeight="1">
      <c r="A761" s="3559"/>
      <c r="B761" s="3094"/>
      <c r="C761" s="3094"/>
      <c r="D761" s="3094"/>
      <c r="E761" s="3094"/>
      <c r="F761" s="3094"/>
      <c r="G761" s="3094"/>
      <c r="H761" s="3094"/>
      <c r="I761" s="3094"/>
      <c r="J761" s="3094"/>
      <c r="K761" s="3560"/>
      <c r="L761" s="3560"/>
      <c r="M761" s="3560"/>
      <c r="N761" s="3094"/>
      <c r="O761" s="3094"/>
      <c r="P761" s="3094"/>
      <c r="Q761" s="3094"/>
      <c r="R761" s="3094"/>
      <c r="S761" s="3094"/>
      <c r="T761" s="3094"/>
      <c r="U761" s="3094"/>
      <c r="V761" s="3094"/>
      <c r="W761" s="3094"/>
      <c r="X761" s="3094"/>
      <c r="Y761" s="3094"/>
      <c r="Z761" s="3094"/>
      <c r="AA761" s="3094"/>
      <c r="AB761" s="3094"/>
      <c r="AC761" s="3094"/>
      <c r="AD761" s="3094"/>
      <c r="AE761" s="3094"/>
      <c r="AF761" s="3094"/>
      <c r="AG761" s="3094"/>
      <c r="AH761" s="3094"/>
      <c r="AI761" s="3094"/>
      <c r="AJ761" s="3094"/>
      <c r="AK761" s="3094"/>
      <c r="AL761" s="3094"/>
      <c r="AM761" s="3094"/>
      <c r="AN761" s="3094"/>
      <c r="AO761" s="3094"/>
      <c r="AP761" s="3094"/>
      <c r="AQ761" s="3094"/>
      <c r="AR761" s="3560"/>
      <c r="AS761" s="3560"/>
      <c r="AT761" s="3560"/>
      <c r="AU761" s="3094"/>
      <c r="AV761" s="3094"/>
      <c r="AW761" s="3094"/>
      <c r="AX761" s="3094"/>
      <c r="AY761" s="3094"/>
      <c r="AZ761" s="3094"/>
      <c r="BA761" s="3094"/>
      <c r="BB761" s="3094"/>
      <c r="BC761" s="3094"/>
      <c r="BD761" s="3094"/>
      <c r="BE761" s="3094"/>
      <c r="BF761" s="3094"/>
      <c r="BG761" s="3094"/>
      <c r="BH761" s="3094"/>
      <c r="BI761" s="3094"/>
      <c r="BJ761" s="3094"/>
      <c r="BK761" s="3094"/>
      <c r="BL761" s="3094"/>
      <c r="BM761" s="3094"/>
      <c r="BN761" s="3094"/>
    </row>
    <row r="762" spans="1:66" ht="11.25" customHeight="1">
      <c r="A762" s="3559"/>
      <c r="B762" s="3094"/>
      <c r="C762" s="3094"/>
      <c r="D762" s="3094"/>
      <c r="E762" s="3094"/>
      <c r="F762" s="3094"/>
      <c r="G762" s="3094"/>
      <c r="H762" s="3094"/>
      <c r="I762" s="3094"/>
      <c r="J762" s="3094"/>
      <c r="K762" s="3560"/>
      <c r="L762" s="3560"/>
      <c r="M762" s="3560"/>
      <c r="N762" s="3094"/>
      <c r="O762" s="3094"/>
      <c r="P762" s="3094"/>
      <c r="Q762" s="3094"/>
      <c r="R762" s="3094"/>
      <c r="S762" s="3094"/>
      <c r="T762" s="3094"/>
      <c r="U762" s="3094"/>
      <c r="V762" s="3094"/>
      <c r="W762" s="3094"/>
      <c r="X762" s="3094"/>
      <c r="Y762" s="3094"/>
      <c r="Z762" s="3094"/>
      <c r="AA762" s="3094"/>
      <c r="AB762" s="3094"/>
      <c r="AC762" s="3094"/>
      <c r="AD762" s="3094"/>
      <c r="AE762" s="3094"/>
      <c r="AF762" s="3094"/>
      <c r="AG762" s="3094"/>
      <c r="AH762" s="3094"/>
      <c r="AI762" s="3094"/>
      <c r="AJ762" s="3094"/>
      <c r="AK762" s="3094"/>
      <c r="AL762" s="3094"/>
      <c r="AM762" s="3094"/>
      <c r="AN762" s="3094"/>
      <c r="AO762" s="3094"/>
      <c r="AP762" s="3094"/>
      <c r="AQ762" s="3094"/>
      <c r="AR762" s="3560"/>
      <c r="AS762" s="3560"/>
      <c r="AT762" s="3560"/>
      <c r="AU762" s="3094"/>
      <c r="AV762" s="3094"/>
      <c r="AW762" s="3094"/>
      <c r="AX762" s="3094"/>
      <c r="AY762" s="3094"/>
      <c r="AZ762" s="3094"/>
      <c r="BA762" s="3094"/>
      <c r="BB762" s="3094"/>
      <c r="BC762" s="3094"/>
      <c r="BD762" s="3094"/>
      <c r="BE762" s="3094"/>
      <c r="BF762" s="3094"/>
      <c r="BG762" s="3094"/>
      <c r="BH762" s="3094"/>
      <c r="BI762" s="3094"/>
      <c r="BJ762" s="3094"/>
      <c r="BK762" s="3094"/>
      <c r="BL762" s="3094"/>
      <c r="BM762" s="3094"/>
      <c r="BN762" s="3094"/>
    </row>
    <row r="763" spans="1:66" ht="11.25" customHeight="1">
      <c r="A763" s="3559"/>
      <c r="B763" s="3094"/>
      <c r="C763" s="3094"/>
      <c r="D763" s="3094"/>
      <c r="E763" s="3094"/>
      <c r="F763" s="3094"/>
      <c r="G763" s="3094"/>
      <c r="H763" s="3094"/>
      <c r="I763" s="3094"/>
      <c r="J763" s="3094"/>
      <c r="K763" s="3560"/>
      <c r="L763" s="3560"/>
      <c r="M763" s="3560"/>
      <c r="N763" s="3094"/>
      <c r="O763" s="3094"/>
      <c r="P763" s="3094"/>
      <c r="Q763" s="3094"/>
      <c r="R763" s="3094"/>
      <c r="S763" s="3094"/>
      <c r="T763" s="3094"/>
      <c r="U763" s="3094"/>
      <c r="V763" s="3094"/>
      <c r="W763" s="3094"/>
      <c r="X763" s="3094"/>
      <c r="Y763" s="3094"/>
      <c r="Z763" s="3094"/>
      <c r="AA763" s="3094"/>
      <c r="AB763" s="3094"/>
      <c r="AC763" s="3094"/>
      <c r="AD763" s="3094"/>
      <c r="AE763" s="3094"/>
      <c r="AF763" s="3094"/>
      <c r="AG763" s="3094"/>
      <c r="AH763" s="3094"/>
      <c r="AI763" s="3094"/>
      <c r="AJ763" s="3094"/>
      <c r="AK763" s="3094"/>
      <c r="AL763" s="3094"/>
      <c r="AM763" s="3094"/>
      <c r="AN763" s="3094"/>
      <c r="AO763" s="3094"/>
      <c r="AP763" s="3094"/>
      <c r="AQ763" s="3094"/>
      <c r="AR763" s="3560"/>
      <c r="AS763" s="3560"/>
      <c r="AT763" s="3560"/>
      <c r="AU763" s="3094"/>
      <c r="AV763" s="3094"/>
      <c r="AW763" s="3094"/>
      <c r="AX763" s="3094"/>
      <c r="AY763" s="3094"/>
      <c r="AZ763" s="3094"/>
      <c r="BA763" s="3094"/>
      <c r="BB763" s="3094"/>
      <c r="BC763" s="3094"/>
      <c r="BD763" s="3094"/>
      <c r="BE763" s="3094"/>
      <c r="BF763" s="3094"/>
      <c r="BG763" s="3094"/>
      <c r="BH763" s="3094"/>
      <c r="BI763" s="3094"/>
      <c r="BJ763" s="3094"/>
      <c r="BK763" s="3094"/>
      <c r="BL763" s="3094"/>
      <c r="BM763" s="3094"/>
      <c r="BN763" s="3094"/>
    </row>
    <row r="764" spans="1:66" ht="11.25" customHeight="1">
      <c r="A764" s="3559"/>
      <c r="B764" s="3094"/>
      <c r="C764" s="3094"/>
      <c r="D764" s="3094"/>
      <c r="E764" s="3094"/>
      <c r="F764" s="3094"/>
      <c r="G764" s="3094"/>
      <c r="H764" s="3094"/>
      <c r="I764" s="3094"/>
      <c r="J764" s="3094"/>
      <c r="K764" s="3560"/>
      <c r="L764" s="3560"/>
      <c r="M764" s="3560"/>
      <c r="N764" s="3094"/>
      <c r="O764" s="3094"/>
      <c r="P764" s="3094"/>
      <c r="Q764" s="3094"/>
      <c r="R764" s="3094"/>
      <c r="S764" s="3094"/>
      <c r="T764" s="3094"/>
      <c r="U764" s="3094"/>
      <c r="V764" s="3094"/>
      <c r="W764" s="3094"/>
      <c r="X764" s="3094"/>
      <c r="Y764" s="3094"/>
      <c r="Z764" s="3094"/>
      <c r="AA764" s="3094"/>
      <c r="AB764" s="3094"/>
      <c r="AC764" s="3094"/>
      <c r="AD764" s="3094"/>
      <c r="AE764" s="3094"/>
      <c r="AF764" s="3094"/>
      <c r="AG764" s="3094"/>
      <c r="AH764" s="3094"/>
      <c r="AI764" s="3094"/>
      <c r="AJ764" s="3094"/>
      <c r="AK764" s="3094"/>
      <c r="AL764" s="3094"/>
      <c r="AM764" s="3094"/>
      <c r="AN764" s="3094"/>
      <c r="AO764" s="3094"/>
      <c r="AP764" s="3094"/>
      <c r="AQ764" s="3094"/>
      <c r="AR764" s="3560"/>
      <c r="AS764" s="3560"/>
      <c r="AT764" s="3560"/>
      <c r="AU764" s="3094"/>
      <c r="AV764" s="3094"/>
      <c r="AW764" s="3094"/>
      <c r="AX764" s="3094"/>
      <c r="AY764" s="3094"/>
      <c r="AZ764" s="3094"/>
      <c r="BA764" s="3094"/>
      <c r="BB764" s="3094"/>
      <c r="BC764" s="3094"/>
      <c r="BD764" s="3094"/>
      <c r="BE764" s="3094"/>
      <c r="BF764" s="3094"/>
      <c r="BG764" s="3094"/>
      <c r="BH764" s="3094"/>
      <c r="BI764" s="3094"/>
      <c r="BJ764" s="3094"/>
      <c r="BK764" s="3094"/>
      <c r="BL764" s="3094"/>
      <c r="BM764" s="3094"/>
      <c r="BN764" s="3094"/>
    </row>
    <row r="765" spans="1:66" ht="11.25" customHeight="1">
      <c r="A765" s="3559"/>
      <c r="B765" s="3094"/>
      <c r="C765" s="3094"/>
      <c r="D765" s="3094"/>
      <c r="E765" s="3094"/>
      <c r="F765" s="3094"/>
      <c r="G765" s="3094"/>
      <c r="H765" s="3094"/>
      <c r="I765" s="3094"/>
      <c r="J765" s="3094"/>
      <c r="K765" s="3560"/>
      <c r="L765" s="3560"/>
      <c r="M765" s="3560"/>
      <c r="N765" s="3094"/>
      <c r="O765" s="3094"/>
      <c r="P765" s="3094"/>
      <c r="Q765" s="3094"/>
      <c r="R765" s="3094"/>
      <c r="S765" s="3094"/>
      <c r="T765" s="3094"/>
      <c r="U765" s="3094"/>
      <c r="V765" s="3094"/>
      <c r="W765" s="3094"/>
      <c r="X765" s="3094"/>
      <c r="Y765" s="3094"/>
      <c r="Z765" s="3094"/>
      <c r="AA765" s="3094"/>
      <c r="AB765" s="3094"/>
      <c r="AC765" s="3094"/>
      <c r="AD765" s="3094"/>
      <c r="AE765" s="3094"/>
      <c r="AF765" s="3094"/>
      <c r="AG765" s="3094"/>
      <c r="AH765" s="3094"/>
      <c r="AI765" s="3094"/>
      <c r="AJ765" s="3094"/>
      <c r="AK765" s="3094"/>
      <c r="AL765" s="3094"/>
      <c r="AM765" s="3094"/>
      <c r="AN765" s="3094"/>
      <c r="AO765" s="3094"/>
      <c r="AP765" s="3094"/>
      <c r="AQ765" s="3094"/>
      <c r="AR765" s="3560"/>
      <c r="AS765" s="3560"/>
      <c r="AT765" s="3560"/>
      <c r="AU765" s="3094"/>
      <c r="AV765" s="3094"/>
      <c r="AW765" s="3094"/>
      <c r="AX765" s="3094"/>
      <c r="AY765" s="3094"/>
      <c r="AZ765" s="3094"/>
      <c r="BA765" s="3094"/>
      <c r="BB765" s="3094"/>
      <c r="BC765" s="3094"/>
      <c r="BD765" s="3094"/>
      <c r="BE765" s="3094"/>
      <c r="BF765" s="3094"/>
      <c r="BG765" s="3094"/>
      <c r="BH765" s="3094"/>
      <c r="BI765" s="3094"/>
      <c r="BJ765" s="3094"/>
      <c r="BK765" s="3094"/>
      <c r="BL765" s="3094"/>
      <c r="BM765" s="3094"/>
      <c r="BN765" s="3094"/>
    </row>
    <row r="766" spans="1:66" ht="11.25" customHeight="1">
      <c r="A766" s="3559"/>
      <c r="B766" s="3094"/>
      <c r="C766" s="3094"/>
      <c r="D766" s="3094"/>
      <c r="E766" s="3094"/>
      <c r="F766" s="3094"/>
      <c r="G766" s="3094"/>
      <c r="H766" s="3094"/>
      <c r="I766" s="3094"/>
      <c r="J766" s="3094"/>
      <c r="K766" s="3560"/>
      <c r="L766" s="3560"/>
      <c r="M766" s="3560"/>
      <c r="N766" s="3094"/>
      <c r="O766" s="3094"/>
      <c r="P766" s="3094"/>
      <c r="Q766" s="3094"/>
      <c r="R766" s="3094"/>
      <c r="S766" s="3094"/>
      <c r="T766" s="3094"/>
      <c r="U766" s="3094"/>
      <c r="V766" s="3094"/>
      <c r="W766" s="3094"/>
      <c r="X766" s="3094"/>
      <c r="Y766" s="3094"/>
      <c r="Z766" s="3094"/>
      <c r="AA766" s="3094"/>
      <c r="AB766" s="3094"/>
      <c r="AC766" s="3094"/>
      <c r="AD766" s="3094"/>
      <c r="AE766" s="3094"/>
      <c r="AF766" s="3094"/>
      <c r="AG766" s="3094"/>
      <c r="AH766" s="3094"/>
      <c r="AI766" s="3094"/>
      <c r="AJ766" s="3094"/>
      <c r="AK766" s="3094"/>
      <c r="AL766" s="3094"/>
      <c r="AM766" s="3094"/>
      <c r="AN766" s="3094"/>
      <c r="AO766" s="3094"/>
      <c r="AP766" s="3094"/>
      <c r="AQ766" s="3094"/>
      <c r="AR766" s="3560"/>
      <c r="AS766" s="3560"/>
      <c r="AT766" s="3560"/>
      <c r="AU766" s="3094"/>
      <c r="AV766" s="3094"/>
      <c r="AW766" s="3094"/>
      <c r="AX766" s="3094"/>
      <c r="AY766" s="3094"/>
      <c r="AZ766" s="3094"/>
      <c r="BA766" s="3094"/>
      <c r="BB766" s="3094"/>
      <c r="BC766" s="3094"/>
      <c r="BD766" s="3094"/>
      <c r="BE766" s="3094"/>
      <c r="BF766" s="3094"/>
      <c r="BG766" s="3094"/>
      <c r="BH766" s="3094"/>
      <c r="BI766" s="3094"/>
      <c r="BJ766" s="3094"/>
      <c r="BK766" s="3094"/>
      <c r="BL766" s="3094"/>
      <c r="BM766" s="3094"/>
      <c r="BN766" s="3094"/>
    </row>
    <row r="767" spans="1:66" ht="11.25" customHeight="1">
      <c r="A767" s="3559"/>
      <c r="B767" s="3094"/>
      <c r="C767" s="3094"/>
      <c r="D767" s="3094"/>
      <c r="E767" s="3094"/>
      <c r="F767" s="3094"/>
      <c r="G767" s="3094"/>
      <c r="H767" s="3094"/>
      <c r="I767" s="3094"/>
      <c r="J767" s="3094"/>
      <c r="K767" s="3560"/>
      <c r="L767" s="3560"/>
      <c r="M767" s="3560"/>
      <c r="N767" s="3094"/>
      <c r="O767" s="3094"/>
      <c r="P767" s="3094"/>
      <c r="Q767" s="3094"/>
      <c r="R767" s="3094"/>
      <c r="S767" s="3094"/>
      <c r="T767" s="3094"/>
      <c r="U767" s="3094"/>
      <c r="V767" s="3094"/>
      <c r="W767" s="3094"/>
      <c r="X767" s="3094"/>
      <c r="Y767" s="3094"/>
      <c r="Z767" s="3094"/>
      <c r="AA767" s="3094"/>
      <c r="AB767" s="3094"/>
      <c r="AC767" s="3094"/>
      <c r="AD767" s="3094"/>
      <c r="AE767" s="3094"/>
      <c r="AF767" s="3094"/>
      <c r="AG767" s="3094"/>
      <c r="AH767" s="3094"/>
      <c r="AI767" s="3094"/>
      <c r="AJ767" s="3094"/>
      <c r="AK767" s="3094"/>
      <c r="AL767" s="3094"/>
      <c r="AM767" s="3094"/>
      <c r="AN767" s="3094"/>
      <c r="AO767" s="3094"/>
      <c r="AP767" s="3094"/>
      <c r="AQ767" s="3094"/>
      <c r="AR767" s="3560"/>
      <c r="AS767" s="3560"/>
      <c r="AT767" s="3560"/>
      <c r="AU767" s="3094"/>
      <c r="AV767" s="3094"/>
      <c r="AW767" s="3094"/>
      <c r="AX767" s="3094"/>
      <c r="AY767" s="3094"/>
      <c r="AZ767" s="3094"/>
      <c r="BA767" s="3094"/>
      <c r="BB767" s="3094"/>
      <c r="BC767" s="3094"/>
      <c r="BD767" s="3094"/>
      <c r="BE767" s="3094"/>
      <c r="BF767" s="3094"/>
      <c r="BG767" s="3094"/>
      <c r="BH767" s="3094"/>
      <c r="BI767" s="3094"/>
      <c r="BJ767" s="3094"/>
      <c r="BK767" s="3094"/>
      <c r="BL767" s="3094"/>
      <c r="BM767" s="3094"/>
      <c r="BN767" s="3094"/>
    </row>
    <row r="768" spans="1:66" ht="11.25" customHeight="1">
      <c r="A768" s="3559"/>
      <c r="B768" s="3094"/>
      <c r="C768" s="3094"/>
      <c r="D768" s="3094"/>
      <c r="E768" s="3094"/>
      <c r="F768" s="3094"/>
      <c r="G768" s="3094"/>
      <c r="H768" s="3094"/>
      <c r="I768" s="3094"/>
      <c r="J768" s="3094"/>
      <c r="K768" s="3560"/>
      <c r="L768" s="3560"/>
      <c r="M768" s="3560"/>
      <c r="N768" s="3094"/>
      <c r="O768" s="3094"/>
      <c r="P768" s="3094"/>
      <c r="Q768" s="3094"/>
      <c r="R768" s="3094"/>
      <c r="S768" s="3094"/>
      <c r="T768" s="3094"/>
      <c r="U768" s="3094"/>
      <c r="V768" s="3094"/>
      <c r="W768" s="3094"/>
      <c r="X768" s="3094"/>
      <c r="Y768" s="3094"/>
      <c r="Z768" s="3094"/>
      <c r="AA768" s="3094"/>
      <c r="AB768" s="3094"/>
      <c r="AC768" s="3094"/>
      <c r="AD768" s="3094"/>
      <c r="AE768" s="3094"/>
      <c r="AF768" s="3094"/>
      <c r="AG768" s="3094"/>
      <c r="AH768" s="3094"/>
      <c r="AI768" s="3094"/>
      <c r="AJ768" s="3094"/>
      <c r="AK768" s="3094"/>
      <c r="AL768" s="3094"/>
      <c r="AM768" s="3094"/>
      <c r="AN768" s="3094"/>
      <c r="AO768" s="3094"/>
      <c r="AP768" s="3094"/>
      <c r="AQ768" s="3094"/>
      <c r="AR768" s="3560"/>
      <c r="AS768" s="3560"/>
      <c r="AT768" s="3560"/>
      <c r="AU768" s="3094"/>
      <c r="AV768" s="3094"/>
      <c r="AW768" s="3094"/>
      <c r="AX768" s="3094"/>
      <c r="AY768" s="3094"/>
      <c r="AZ768" s="3094"/>
      <c r="BA768" s="3094"/>
      <c r="BB768" s="3094"/>
      <c r="BC768" s="3094"/>
      <c r="BD768" s="3094"/>
      <c r="BE768" s="3094"/>
      <c r="BF768" s="3094"/>
      <c r="BG768" s="3094"/>
      <c r="BH768" s="3094"/>
      <c r="BI768" s="3094"/>
      <c r="BJ768" s="3094"/>
      <c r="BK768" s="3094"/>
      <c r="BL768" s="3094"/>
      <c r="BM768" s="3094"/>
      <c r="BN768" s="3094"/>
    </row>
    <row r="769" spans="1:66" ht="11.25" customHeight="1">
      <c r="A769" s="3559"/>
      <c r="B769" s="3094"/>
      <c r="C769" s="3094"/>
      <c r="D769" s="3094"/>
      <c r="E769" s="3094"/>
      <c r="F769" s="3094"/>
      <c r="G769" s="3094"/>
      <c r="H769" s="3094"/>
      <c r="I769" s="3094"/>
      <c r="J769" s="3094"/>
      <c r="K769" s="3560"/>
      <c r="L769" s="3560"/>
      <c r="M769" s="3560"/>
      <c r="N769" s="3094"/>
      <c r="O769" s="3094"/>
      <c r="P769" s="3094"/>
      <c r="Q769" s="3094"/>
      <c r="R769" s="3094"/>
      <c r="S769" s="3094"/>
      <c r="T769" s="3094"/>
      <c r="U769" s="3094"/>
      <c r="V769" s="3094"/>
      <c r="W769" s="3094"/>
      <c r="X769" s="3094"/>
      <c r="Y769" s="3094"/>
      <c r="Z769" s="3094"/>
      <c r="AA769" s="3094"/>
      <c r="AB769" s="3094"/>
      <c r="AC769" s="3094"/>
      <c r="AD769" s="3094"/>
      <c r="AE769" s="3094"/>
      <c r="AF769" s="3094"/>
      <c r="AG769" s="3094"/>
      <c r="AH769" s="3094"/>
      <c r="AI769" s="3094"/>
      <c r="AJ769" s="3094"/>
      <c r="AK769" s="3094"/>
      <c r="AL769" s="3094"/>
      <c r="AM769" s="3094"/>
      <c r="AN769" s="3094"/>
      <c r="AO769" s="3094"/>
      <c r="AP769" s="3094"/>
      <c r="AQ769" s="3094"/>
      <c r="AR769" s="3560"/>
      <c r="AS769" s="3560"/>
      <c r="AT769" s="3560"/>
      <c r="AU769" s="3094"/>
      <c r="AV769" s="3094"/>
      <c r="AW769" s="3094"/>
      <c r="AX769" s="3094"/>
      <c r="AY769" s="3094"/>
      <c r="AZ769" s="3094"/>
      <c r="BA769" s="3094"/>
      <c r="BB769" s="3094"/>
      <c r="BC769" s="3094"/>
      <c r="BD769" s="3094"/>
      <c r="BE769" s="3094"/>
      <c r="BF769" s="3094"/>
      <c r="BG769" s="3094"/>
      <c r="BH769" s="3094"/>
      <c r="BI769" s="3094"/>
      <c r="BJ769" s="3094"/>
      <c r="BK769" s="3094"/>
      <c r="BL769" s="3094"/>
      <c r="BM769" s="3094"/>
      <c r="BN769" s="3094"/>
    </row>
    <row r="770" spans="1:66" ht="11.25" customHeight="1">
      <c r="A770" s="3559"/>
      <c r="B770" s="3094"/>
      <c r="C770" s="3094"/>
      <c r="D770" s="3094"/>
      <c r="E770" s="3094"/>
      <c r="F770" s="3094"/>
      <c r="G770" s="3094"/>
      <c r="H770" s="3094"/>
      <c r="I770" s="3094"/>
      <c r="J770" s="3094"/>
      <c r="K770" s="3560"/>
      <c r="L770" s="3560"/>
      <c r="M770" s="3560"/>
      <c r="N770" s="3094"/>
      <c r="O770" s="3094"/>
      <c r="P770" s="3094"/>
      <c r="Q770" s="3094"/>
      <c r="R770" s="3094"/>
      <c r="S770" s="3094"/>
      <c r="T770" s="3094"/>
      <c r="U770" s="3094"/>
      <c r="V770" s="3094"/>
      <c r="W770" s="3094"/>
      <c r="X770" s="3094"/>
      <c r="Y770" s="3094"/>
      <c r="Z770" s="3094"/>
      <c r="AA770" s="3094"/>
      <c r="AB770" s="3094"/>
      <c r="AC770" s="3094"/>
      <c r="AD770" s="3094"/>
      <c r="AE770" s="3094"/>
      <c r="AF770" s="3094"/>
      <c r="AG770" s="3094"/>
      <c r="AH770" s="3094"/>
      <c r="AI770" s="3094"/>
      <c r="AJ770" s="3094"/>
      <c r="AK770" s="3094"/>
      <c r="AL770" s="3094"/>
      <c r="AM770" s="3094"/>
      <c r="AN770" s="3094"/>
      <c r="AO770" s="3094"/>
      <c r="AP770" s="3094"/>
      <c r="AQ770" s="3094"/>
      <c r="AR770" s="3560"/>
      <c r="AS770" s="3560"/>
      <c r="AT770" s="3560"/>
      <c r="AU770" s="3094"/>
      <c r="AV770" s="3094"/>
      <c r="AW770" s="3094"/>
      <c r="AX770" s="3094"/>
      <c r="AY770" s="3094"/>
      <c r="AZ770" s="3094"/>
      <c r="BA770" s="3094"/>
      <c r="BB770" s="3094"/>
      <c r="BC770" s="3094"/>
      <c r="BD770" s="3094"/>
      <c r="BE770" s="3094"/>
      <c r="BF770" s="3094"/>
      <c r="BG770" s="3094"/>
      <c r="BH770" s="3094"/>
      <c r="BI770" s="3094"/>
      <c r="BJ770" s="3094"/>
      <c r="BK770" s="3094"/>
      <c r="BL770" s="3094"/>
      <c r="BM770" s="3094"/>
      <c r="BN770" s="3094"/>
    </row>
    <row r="771" spans="1:66" ht="11.25" customHeight="1">
      <c r="A771" s="3559"/>
      <c r="B771" s="3094"/>
      <c r="C771" s="3094"/>
      <c r="D771" s="3094"/>
      <c r="E771" s="3094"/>
      <c r="F771" s="3094"/>
      <c r="G771" s="3094"/>
      <c r="H771" s="3094"/>
      <c r="I771" s="3094"/>
      <c r="J771" s="3094"/>
      <c r="K771" s="3560"/>
      <c r="L771" s="3560"/>
      <c r="M771" s="3560"/>
      <c r="N771" s="3094"/>
      <c r="O771" s="3094"/>
      <c r="P771" s="3094"/>
      <c r="Q771" s="3094"/>
      <c r="R771" s="3094"/>
      <c r="S771" s="3094"/>
      <c r="T771" s="3094"/>
      <c r="U771" s="3094"/>
      <c r="V771" s="3094"/>
      <c r="W771" s="3094"/>
      <c r="X771" s="3094"/>
      <c r="Y771" s="3094"/>
      <c r="Z771" s="3094"/>
      <c r="AA771" s="3094"/>
      <c r="AB771" s="3094"/>
      <c r="AC771" s="3094"/>
      <c r="AD771" s="3094"/>
      <c r="AE771" s="3094"/>
      <c r="AF771" s="3094"/>
      <c r="AG771" s="3094"/>
      <c r="AH771" s="3094"/>
      <c r="AI771" s="3094"/>
      <c r="AJ771" s="3094"/>
      <c r="AK771" s="3094"/>
      <c r="AL771" s="3094"/>
      <c r="AM771" s="3094"/>
      <c r="AN771" s="3094"/>
      <c r="AO771" s="3094"/>
      <c r="AP771" s="3094"/>
      <c r="AQ771" s="3094"/>
      <c r="AR771" s="3560"/>
      <c r="AS771" s="3560"/>
      <c r="AT771" s="3560"/>
      <c r="AU771" s="3094"/>
      <c r="AV771" s="3094"/>
      <c r="AW771" s="3094"/>
      <c r="AX771" s="3094"/>
      <c r="AY771" s="3094"/>
      <c r="AZ771" s="3094"/>
      <c r="BA771" s="3094"/>
      <c r="BB771" s="3094"/>
      <c r="BC771" s="3094"/>
      <c r="BD771" s="3094"/>
      <c r="BE771" s="3094"/>
      <c r="BF771" s="3094"/>
      <c r="BG771" s="3094"/>
      <c r="BH771" s="3094"/>
      <c r="BI771" s="3094"/>
      <c r="BJ771" s="3094"/>
      <c r="BK771" s="3094"/>
      <c r="BL771" s="3094"/>
      <c r="BM771" s="3094"/>
      <c r="BN771" s="3094"/>
    </row>
    <row r="772" spans="1:66" ht="11.25" customHeight="1">
      <c r="A772" s="3559"/>
      <c r="B772" s="3094"/>
      <c r="C772" s="3094"/>
      <c r="D772" s="3094"/>
      <c r="E772" s="3094"/>
      <c r="F772" s="3094"/>
      <c r="G772" s="3094"/>
      <c r="H772" s="3094"/>
      <c r="I772" s="3094"/>
      <c r="J772" s="3094"/>
      <c r="K772" s="3560"/>
      <c r="L772" s="3560"/>
      <c r="M772" s="3560"/>
      <c r="N772" s="3094"/>
      <c r="O772" s="3094"/>
      <c r="P772" s="3094"/>
      <c r="Q772" s="3094"/>
      <c r="R772" s="3094"/>
      <c r="S772" s="3094"/>
      <c r="T772" s="3094"/>
      <c r="U772" s="3094"/>
      <c r="V772" s="3094"/>
      <c r="W772" s="3094"/>
      <c r="X772" s="3094"/>
      <c r="Y772" s="3094"/>
      <c r="Z772" s="3094"/>
      <c r="AA772" s="3094"/>
      <c r="AB772" s="3094"/>
      <c r="AC772" s="3094"/>
      <c r="AD772" s="3094"/>
      <c r="AE772" s="3094"/>
      <c r="AF772" s="3094"/>
      <c r="AG772" s="3094"/>
      <c r="AH772" s="3094"/>
      <c r="AI772" s="3094"/>
      <c r="AJ772" s="3094"/>
      <c r="AK772" s="3094"/>
      <c r="AL772" s="3094"/>
      <c r="AM772" s="3094"/>
      <c r="AN772" s="3094"/>
      <c r="AO772" s="3094"/>
      <c r="AP772" s="3094"/>
      <c r="AQ772" s="3094"/>
      <c r="AR772" s="3560"/>
      <c r="AS772" s="3560"/>
      <c r="AT772" s="3560"/>
      <c r="AU772" s="3094"/>
      <c r="AV772" s="3094"/>
      <c r="AW772" s="3094"/>
      <c r="AX772" s="3094"/>
      <c r="AY772" s="3094"/>
      <c r="AZ772" s="3094"/>
      <c r="BA772" s="3094"/>
      <c r="BB772" s="3094"/>
      <c r="BC772" s="3094"/>
      <c r="BD772" s="3094"/>
      <c r="BE772" s="3094"/>
      <c r="BF772" s="3094"/>
      <c r="BG772" s="3094"/>
      <c r="BH772" s="3094"/>
      <c r="BI772" s="3094"/>
      <c r="BJ772" s="3094"/>
      <c r="BK772" s="3094"/>
      <c r="BL772" s="3094"/>
      <c r="BM772" s="3094"/>
      <c r="BN772" s="3094"/>
    </row>
    <row r="773" spans="1:66" ht="11.25" customHeight="1">
      <c r="A773" s="3559"/>
      <c r="B773" s="3094"/>
      <c r="C773" s="3094"/>
      <c r="D773" s="3094"/>
      <c r="E773" s="3094"/>
      <c r="F773" s="3094"/>
      <c r="G773" s="3094"/>
      <c r="H773" s="3094"/>
      <c r="I773" s="3094"/>
      <c r="J773" s="3094"/>
      <c r="K773" s="3560"/>
      <c r="L773" s="3560"/>
      <c r="M773" s="3560"/>
      <c r="N773" s="3094"/>
      <c r="O773" s="3094"/>
      <c r="P773" s="3094"/>
      <c r="Q773" s="3094"/>
      <c r="R773" s="3094"/>
      <c r="S773" s="3094"/>
      <c r="T773" s="3094"/>
      <c r="U773" s="3094"/>
      <c r="V773" s="3094"/>
      <c r="W773" s="3094"/>
      <c r="X773" s="3094"/>
      <c r="Y773" s="3094"/>
      <c r="Z773" s="3094"/>
      <c r="AA773" s="3094"/>
      <c r="AB773" s="3094"/>
      <c r="AC773" s="3094"/>
      <c r="AD773" s="3094"/>
      <c r="AE773" s="3094"/>
      <c r="AF773" s="3094"/>
      <c r="AG773" s="3094"/>
      <c r="AH773" s="3094"/>
      <c r="AI773" s="3094"/>
      <c r="AJ773" s="3094"/>
      <c r="AK773" s="3094"/>
      <c r="AL773" s="3094"/>
      <c r="AM773" s="3094"/>
      <c r="AN773" s="3094"/>
      <c r="AO773" s="3094"/>
      <c r="AP773" s="3094"/>
      <c r="AQ773" s="3094"/>
      <c r="AR773" s="3560"/>
      <c r="AS773" s="3560"/>
      <c r="AT773" s="3560"/>
      <c r="AU773" s="3094"/>
      <c r="AV773" s="3094"/>
      <c r="AW773" s="3094"/>
      <c r="AX773" s="3094"/>
      <c r="AY773" s="3094"/>
      <c r="AZ773" s="3094"/>
      <c r="BA773" s="3094"/>
      <c r="BB773" s="3094"/>
      <c r="BC773" s="3094"/>
      <c r="BD773" s="3094"/>
      <c r="BE773" s="3094"/>
      <c r="BF773" s="3094"/>
      <c r="BG773" s="3094"/>
      <c r="BH773" s="3094"/>
      <c r="BI773" s="3094"/>
      <c r="BJ773" s="3094"/>
      <c r="BK773" s="3094"/>
      <c r="BL773" s="3094"/>
      <c r="BM773" s="3094"/>
      <c r="BN773" s="3094"/>
    </row>
    <row r="774" spans="1:66" ht="11.25" customHeight="1">
      <c r="A774" s="3559"/>
      <c r="B774" s="3094"/>
      <c r="C774" s="3094"/>
      <c r="D774" s="3094"/>
      <c r="E774" s="3094"/>
      <c r="F774" s="3094"/>
      <c r="G774" s="3094"/>
      <c r="H774" s="3094"/>
      <c r="I774" s="3094"/>
      <c r="J774" s="3094"/>
      <c r="K774" s="3560"/>
      <c r="L774" s="3560"/>
      <c r="M774" s="3560"/>
      <c r="N774" s="3094"/>
      <c r="O774" s="3094"/>
      <c r="P774" s="3094"/>
      <c r="Q774" s="3094"/>
      <c r="R774" s="3094"/>
      <c r="S774" s="3094"/>
      <c r="T774" s="3094"/>
      <c r="U774" s="3094"/>
      <c r="V774" s="3094"/>
      <c r="W774" s="3094"/>
      <c r="X774" s="3094"/>
      <c r="Y774" s="3094"/>
      <c r="Z774" s="3094"/>
      <c r="AA774" s="3094"/>
      <c r="AB774" s="3094"/>
      <c r="AC774" s="3094"/>
      <c r="AD774" s="3094"/>
      <c r="AE774" s="3094"/>
      <c r="AF774" s="3094"/>
      <c r="AG774" s="3094"/>
      <c r="AH774" s="3094"/>
      <c r="AI774" s="3094"/>
      <c r="AJ774" s="3094"/>
      <c r="AK774" s="3094"/>
      <c r="AL774" s="3094"/>
      <c r="AM774" s="3094"/>
      <c r="AN774" s="3094"/>
      <c r="AO774" s="3094"/>
      <c r="AP774" s="3094"/>
      <c r="AQ774" s="3094"/>
      <c r="AR774" s="3560"/>
      <c r="AS774" s="3560"/>
      <c r="AT774" s="3560"/>
      <c r="AU774" s="3094"/>
      <c r="AV774" s="3094"/>
      <c r="AW774" s="3094"/>
      <c r="AX774" s="3094"/>
      <c r="AY774" s="3094"/>
      <c r="AZ774" s="3094"/>
      <c r="BA774" s="3094"/>
      <c r="BB774" s="3094"/>
      <c r="BC774" s="3094"/>
      <c r="BD774" s="3094"/>
      <c r="BE774" s="3094"/>
      <c r="BF774" s="3094"/>
      <c r="BG774" s="3094"/>
      <c r="BH774" s="3094"/>
      <c r="BI774" s="3094"/>
      <c r="BJ774" s="3094"/>
      <c r="BK774" s="3094"/>
      <c r="BL774" s="3094"/>
      <c r="BM774" s="3094"/>
      <c r="BN774" s="3094"/>
    </row>
    <row r="775" spans="1:66" ht="11.25" customHeight="1">
      <c r="A775" s="3559"/>
      <c r="B775" s="3094"/>
      <c r="C775" s="3094"/>
      <c r="D775" s="3094"/>
      <c r="E775" s="3094"/>
      <c r="F775" s="3094"/>
      <c r="G775" s="3094"/>
      <c r="H775" s="3094"/>
      <c r="I775" s="3094"/>
      <c r="J775" s="3094"/>
      <c r="K775" s="3560"/>
      <c r="L775" s="3560"/>
      <c r="M775" s="3560"/>
      <c r="N775" s="3094"/>
      <c r="O775" s="3094"/>
      <c r="P775" s="3094"/>
      <c r="Q775" s="3094"/>
      <c r="R775" s="3094"/>
      <c r="S775" s="3094"/>
      <c r="T775" s="3094"/>
      <c r="U775" s="3094"/>
      <c r="V775" s="3094"/>
      <c r="W775" s="3094"/>
      <c r="X775" s="3094"/>
      <c r="Y775" s="3094"/>
      <c r="Z775" s="3094"/>
      <c r="AA775" s="3094"/>
      <c r="AB775" s="3094"/>
      <c r="AC775" s="3094"/>
      <c r="AD775" s="3094"/>
      <c r="AE775" s="3094"/>
      <c r="AF775" s="3094"/>
      <c r="AG775" s="3094"/>
      <c r="AH775" s="3094"/>
      <c r="AI775" s="3094"/>
      <c r="AJ775" s="3094"/>
      <c r="AK775" s="3094"/>
      <c r="AL775" s="3094"/>
      <c r="AM775" s="3094"/>
      <c r="AN775" s="3094"/>
      <c r="AO775" s="3094"/>
      <c r="AP775" s="3094"/>
      <c r="AQ775" s="3094"/>
      <c r="AR775" s="3560"/>
      <c r="AS775" s="3560"/>
      <c r="AT775" s="3560"/>
      <c r="AU775" s="3094"/>
      <c r="AV775" s="3094"/>
      <c r="AW775" s="3094"/>
      <c r="AX775" s="3094"/>
      <c r="AY775" s="3094"/>
      <c r="AZ775" s="3094"/>
      <c r="BA775" s="3094"/>
      <c r="BB775" s="3094"/>
      <c r="BC775" s="3094"/>
      <c r="BD775" s="3094"/>
      <c r="BE775" s="3094"/>
      <c r="BF775" s="3094"/>
      <c r="BG775" s="3094"/>
      <c r="BH775" s="3094"/>
      <c r="BI775" s="3094"/>
      <c r="BJ775" s="3094"/>
      <c r="BK775" s="3094"/>
      <c r="BL775" s="3094"/>
      <c r="BM775" s="3094"/>
      <c r="BN775" s="3094"/>
    </row>
    <row r="776" spans="1:66" ht="11.25" customHeight="1">
      <c r="A776" s="3559"/>
      <c r="B776" s="3094"/>
      <c r="C776" s="3094"/>
      <c r="D776" s="3094"/>
      <c r="E776" s="3094"/>
      <c r="F776" s="3094"/>
      <c r="G776" s="3094"/>
      <c r="H776" s="3094"/>
      <c r="I776" s="3094"/>
      <c r="J776" s="3094"/>
      <c r="K776" s="3560"/>
      <c r="L776" s="3560"/>
      <c r="M776" s="3560"/>
      <c r="N776" s="3094"/>
      <c r="O776" s="3094"/>
      <c r="P776" s="3094"/>
      <c r="Q776" s="3094"/>
      <c r="R776" s="3094"/>
      <c r="S776" s="3094"/>
      <c r="T776" s="3094"/>
      <c r="U776" s="3094"/>
      <c r="V776" s="3094"/>
      <c r="W776" s="3094"/>
      <c r="X776" s="3094"/>
      <c r="Y776" s="3094"/>
      <c r="Z776" s="3094"/>
      <c r="AA776" s="3094"/>
      <c r="AB776" s="3094"/>
      <c r="AC776" s="3094"/>
      <c r="AD776" s="3094"/>
      <c r="AE776" s="3094"/>
      <c r="AF776" s="3094"/>
      <c r="AG776" s="3094"/>
      <c r="AH776" s="3094"/>
      <c r="AI776" s="3094"/>
      <c r="AJ776" s="3094"/>
      <c r="AK776" s="3094"/>
      <c r="AL776" s="3094"/>
      <c r="AM776" s="3094"/>
      <c r="AN776" s="3094"/>
      <c r="AO776" s="3094"/>
      <c r="AP776" s="3094"/>
      <c r="AQ776" s="3094"/>
      <c r="AR776" s="3560"/>
      <c r="AS776" s="3560"/>
      <c r="AT776" s="3560"/>
      <c r="AU776" s="3094"/>
      <c r="AV776" s="3094"/>
      <c r="AW776" s="3094"/>
      <c r="AX776" s="3094"/>
      <c r="AY776" s="3094"/>
      <c r="AZ776" s="3094"/>
      <c r="BA776" s="3094"/>
      <c r="BB776" s="3094"/>
      <c r="BC776" s="3094"/>
      <c r="BD776" s="3094"/>
      <c r="BE776" s="3094"/>
      <c r="BF776" s="3094"/>
      <c r="BG776" s="3094"/>
      <c r="BH776" s="3094"/>
      <c r="BI776" s="3094"/>
      <c r="BJ776" s="3094"/>
      <c r="BK776" s="3094"/>
      <c r="BL776" s="3094"/>
      <c r="BM776" s="3094"/>
      <c r="BN776" s="3094"/>
    </row>
    <row r="777" spans="1:66" ht="11.25" customHeight="1">
      <c r="A777" s="3559"/>
      <c r="B777" s="3094"/>
      <c r="C777" s="3094"/>
      <c r="D777" s="3094"/>
      <c r="E777" s="3094"/>
      <c r="F777" s="3094"/>
      <c r="G777" s="3094"/>
      <c r="H777" s="3094"/>
      <c r="I777" s="3094"/>
      <c r="J777" s="3094"/>
      <c r="K777" s="3560"/>
      <c r="L777" s="3560"/>
      <c r="M777" s="3560"/>
      <c r="N777" s="3094"/>
      <c r="O777" s="3094"/>
      <c r="P777" s="3094"/>
      <c r="Q777" s="3094"/>
      <c r="R777" s="3094"/>
      <c r="S777" s="3094"/>
      <c r="T777" s="3094"/>
      <c r="U777" s="3094"/>
      <c r="V777" s="3094"/>
      <c r="W777" s="3094"/>
      <c r="X777" s="3094"/>
      <c r="Y777" s="3094"/>
      <c r="Z777" s="3094"/>
      <c r="AA777" s="3094"/>
      <c r="AB777" s="3094"/>
      <c r="AC777" s="3094"/>
      <c r="AD777" s="3094"/>
      <c r="AE777" s="3094"/>
      <c r="AF777" s="3094"/>
      <c r="AG777" s="3094"/>
      <c r="AH777" s="3094"/>
      <c r="AI777" s="3094"/>
      <c r="AJ777" s="3094"/>
      <c r="AK777" s="3094"/>
      <c r="AL777" s="3094"/>
      <c r="AM777" s="3094"/>
      <c r="AN777" s="3094"/>
      <c r="AO777" s="3094"/>
      <c r="AP777" s="3094"/>
      <c r="AQ777" s="3094"/>
      <c r="AR777" s="3560"/>
      <c r="AS777" s="3560"/>
      <c r="AT777" s="3560"/>
      <c r="AU777" s="3094"/>
      <c r="AV777" s="3094"/>
      <c r="AW777" s="3094"/>
      <c r="AX777" s="3094"/>
      <c r="AY777" s="3094"/>
      <c r="AZ777" s="3094"/>
      <c r="BA777" s="3094"/>
      <c r="BB777" s="3094"/>
      <c r="BC777" s="3094"/>
      <c r="BD777" s="3094"/>
      <c r="BE777" s="3094"/>
      <c r="BF777" s="3094"/>
      <c r="BG777" s="3094"/>
      <c r="BH777" s="3094"/>
      <c r="BI777" s="3094"/>
      <c r="BJ777" s="3094"/>
      <c r="BK777" s="3094"/>
      <c r="BL777" s="3094"/>
      <c r="BM777" s="3094"/>
      <c r="BN777" s="3094"/>
    </row>
    <row r="778" spans="1:66" ht="11.25" customHeight="1">
      <c r="A778" s="3559"/>
      <c r="B778" s="3094"/>
      <c r="C778" s="3094"/>
      <c r="D778" s="3094"/>
      <c r="E778" s="3094"/>
      <c r="F778" s="3094"/>
      <c r="G778" s="3094"/>
      <c r="H778" s="3094"/>
      <c r="I778" s="3094"/>
      <c r="J778" s="3094"/>
      <c r="K778" s="3560"/>
      <c r="L778" s="3560"/>
      <c r="M778" s="3560"/>
      <c r="N778" s="3094"/>
      <c r="O778" s="3094"/>
      <c r="P778" s="3094"/>
      <c r="Q778" s="3094"/>
      <c r="R778" s="3094"/>
      <c r="S778" s="3094"/>
      <c r="T778" s="3094"/>
      <c r="U778" s="3094"/>
      <c r="V778" s="3094"/>
      <c r="W778" s="3094"/>
      <c r="X778" s="3094"/>
      <c r="Y778" s="3094"/>
      <c r="Z778" s="3094"/>
      <c r="AA778" s="3094"/>
      <c r="AB778" s="3094"/>
      <c r="AC778" s="3094"/>
      <c r="AD778" s="3094"/>
      <c r="AE778" s="3094"/>
      <c r="AF778" s="3094"/>
      <c r="AG778" s="3094"/>
      <c r="AH778" s="3094"/>
      <c r="AI778" s="3094"/>
      <c r="AJ778" s="3094"/>
      <c r="AK778" s="3094"/>
      <c r="AL778" s="3094"/>
      <c r="AM778" s="3094"/>
      <c r="AN778" s="3094"/>
      <c r="AO778" s="3094"/>
      <c r="AP778" s="3094"/>
      <c r="AQ778" s="3094"/>
      <c r="AR778" s="3560"/>
      <c r="AS778" s="3560"/>
      <c r="AT778" s="3560"/>
      <c r="AU778" s="3094"/>
      <c r="AV778" s="3094"/>
      <c r="AW778" s="3094"/>
      <c r="AX778" s="3094"/>
      <c r="AY778" s="3094"/>
      <c r="AZ778" s="3094"/>
      <c r="BA778" s="3094"/>
      <c r="BB778" s="3094"/>
      <c r="BC778" s="3094"/>
      <c r="BD778" s="3094"/>
      <c r="BE778" s="3094"/>
      <c r="BF778" s="3094"/>
      <c r="BG778" s="3094"/>
      <c r="BH778" s="3094"/>
      <c r="BI778" s="3094"/>
      <c r="BJ778" s="3094"/>
      <c r="BK778" s="3094"/>
      <c r="BL778" s="3094"/>
      <c r="BM778" s="3094"/>
      <c r="BN778" s="3094"/>
    </row>
    <row r="779" spans="1:66" ht="11.25" customHeight="1">
      <c r="A779" s="3559"/>
      <c r="B779" s="3094"/>
      <c r="C779" s="3094"/>
      <c r="D779" s="3094"/>
      <c r="E779" s="3094"/>
      <c r="F779" s="3094"/>
      <c r="G779" s="3094"/>
      <c r="H779" s="3094"/>
      <c r="I779" s="3094"/>
      <c r="J779" s="3094"/>
      <c r="K779" s="3560"/>
      <c r="L779" s="3560"/>
      <c r="M779" s="3560"/>
      <c r="N779" s="3094"/>
      <c r="O779" s="3094"/>
      <c r="P779" s="3094"/>
      <c r="Q779" s="3094"/>
      <c r="R779" s="3094"/>
      <c r="S779" s="3094"/>
      <c r="T779" s="3094"/>
      <c r="U779" s="3094"/>
      <c r="V779" s="3094"/>
      <c r="W779" s="3094"/>
      <c r="X779" s="3094"/>
      <c r="Y779" s="3094"/>
      <c r="Z779" s="3094"/>
      <c r="AA779" s="3094"/>
      <c r="AB779" s="3094"/>
      <c r="AC779" s="3094"/>
      <c r="AD779" s="3094"/>
      <c r="AE779" s="3094"/>
      <c r="AF779" s="3094"/>
      <c r="AG779" s="3094"/>
      <c r="AH779" s="3094"/>
      <c r="AI779" s="3094"/>
      <c r="AJ779" s="3094"/>
      <c r="AK779" s="3094"/>
      <c r="AL779" s="3094"/>
      <c r="AM779" s="3094"/>
      <c r="AN779" s="3094"/>
      <c r="AO779" s="3094"/>
      <c r="AP779" s="3094"/>
      <c r="AQ779" s="3094"/>
      <c r="AR779" s="3560"/>
      <c r="AS779" s="3560"/>
      <c r="AT779" s="3560"/>
      <c r="AU779" s="3094"/>
      <c r="AV779" s="3094"/>
      <c r="AW779" s="3094"/>
      <c r="AX779" s="3094"/>
      <c r="AY779" s="3094"/>
      <c r="AZ779" s="3094"/>
      <c r="BA779" s="3094"/>
      <c r="BB779" s="3094"/>
      <c r="BC779" s="3094"/>
      <c r="BD779" s="3094"/>
      <c r="BE779" s="3094"/>
      <c r="BF779" s="3094"/>
      <c r="BG779" s="3094"/>
      <c r="BH779" s="3094"/>
      <c r="BI779" s="3094"/>
      <c r="BJ779" s="3094"/>
      <c r="BK779" s="3094"/>
      <c r="BL779" s="3094"/>
      <c r="BM779" s="3094"/>
      <c r="BN779" s="3094"/>
    </row>
    <row r="780" spans="1:66" ht="11.25" customHeight="1">
      <c r="A780" s="3559"/>
      <c r="B780" s="3094"/>
      <c r="C780" s="3094"/>
      <c r="D780" s="3094"/>
      <c r="E780" s="3094"/>
      <c r="F780" s="3094"/>
      <c r="G780" s="3094"/>
      <c r="H780" s="3094"/>
      <c r="I780" s="3094"/>
      <c r="J780" s="3094"/>
      <c r="K780" s="3560"/>
      <c r="L780" s="3560"/>
      <c r="M780" s="3560"/>
      <c r="N780" s="3094"/>
      <c r="O780" s="3094"/>
      <c r="P780" s="3094"/>
      <c r="Q780" s="3094"/>
      <c r="R780" s="3094"/>
      <c r="S780" s="3094"/>
      <c r="T780" s="3094"/>
      <c r="U780" s="3094"/>
      <c r="V780" s="3094"/>
      <c r="W780" s="3094"/>
      <c r="X780" s="3094"/>
      <c r="Y780" s="3094"/>
      <c r="Z780" s="3094"/>
      <c r="AA780" s="3094"/>
      <c r="AB780" s="3094"/>
      <c r="AC780" s="3094"/>
      <c r="AD780" s="3094"/>
      <c r="AE780" s="3094"/>
      <c r="AF780" s="3094"/>
      <c r="AG780" s="3094"/>
      <c r="AH780" s="3094"/>
      <c r="AI780" s="3094"/>
      <c r="AJ780" s="3094"/>
      <c r="AK780" s="3094"/>
      <c r="AL780" s="3094"/>
      <c r="AM780" s="3094"/>
      <c r="AN780" s="3094"/>
      <c r="AO780" s="3094"/>
      <c r="AP780" s="3094"/>
      <c r="AQ780" s="3094"/>
      <c r="AR780" s="3560"/>
      <c r="AS780" s="3560"/>
      <c r="AT780" s="3560"/>
      <c r="AU780" s="3094"/>
      <c r="AV780" s="3094"/>
      <c r="AW780" s="3094"/>
      <c r="AX780" s="3094"/>
      <c r="AY780" s="3094"/>
      <c r="AZ780" s="3094"/>
      <c r="BA780" s="3094"/>
      <c r="BB780" s="3094"/>
      <c r="BC780" s="3094"/>
      <c r="BD780" s="3094"/>
      <c r="BE780" s="3094"/>
      <c r="BF780" s="3094"/>
      <c r="BG780" s="3094"/>
      <c r="BH780" s="3094"/>
      <c r="BI780" s="3094"/>
      <c r="BJ780" s="3094"/>
      <c r="BK780" s="3094"/>
      <c r="BL780" s="3094"/>
      <c r="BM780" s="3094"/>
      <c r="BN780" s="3094"/>
    </row>
    <row r="781" spans="1:66" ht="11.25" customHeight="1">
      <c r="A781" s="3559"/>
      <c r="B781" s="3094"/>
      <c r="C781" s="3094"/>
      <c r="D781" s="3094"/>
      <c r="E781" s="3094"/>
      <c r="F781" s="3094"/>
      <c r="G781" s="3094"/>
      <c r="H781" s="3094"/>
      <c r="I781" s="3094"/>
      <c r="J781" s="3094"/>
      <c r="K781" s="3560"/>
      <c r="L781" s="3560"/>
      <c r="M781" s="3560"/>
      <c r="N781" s="3094"/>
      <c r="O781" s="3094"/>
      <c r="P781" s="3094"/>
      <c r="Q781" s="3094"/>
      <c r="R781" s="3094"/>
      <c r="S781" s="3094"/>
      <c r="T781" s="3094"/>
      <c r="U781" s="3094"/>
      <c r="V781" s="3094"/>
      <c r="W781" s="3094"/>
      <c r="X781" s="3094"/>
      <c r="Y781" s="3094"/>
      <c r="Z781" s="3094"/>
      <c r="AA781" s="3094"/>
      <c r="AB781" s="3094"/>
      <c r="AC781" s="3094"/>
      <c r="AD781" s="3094"/>
      <c r="AE781" s="3094"/>
      <c r="AF781" s="3094"/>
      <c r="AG781" s="3094"/>
      <c r="AH781" s="3094"/>
      <c r="AI781" s="3094"/>
      <c r="AJ781" s="3094"/>
      <c r="AK781" s="3094"/>
      <c r="AL781" s="3094"/>
      <c r="AM781" s="3094"/>
      <c r="AN781" s="3094"/>
      <c r="AO781" s="3094"/>
      <c r="AP781" s="3094"/>
      <c r="AQ781" s="3094"/>
      <c r="AR781" s="3560"/>
      <c r="AS781" s="3560"/>
      <c r="AT781" s="3560"/>
      <c r="AU781" s="3094"/>
      <c r="AV781" s="3094"/>
      <c r="AW781" s="3094"/>
      <c r="AX781" s="3094"/>
      <c r="AY781" s="3094"/>
      <c r="AZ781" s="3094"/>
      <c r="BA781" s="3094"/>
      <c r="BB781" s="3094"/>
      <c r="BC781" s="3094"/>
      <c r="BD781" s="3094"/>
      <c r="BE781" s="3094"/>
      <c r="BF781" s="3094"/>
      <c r="BG781" s="3094"/>
      <c r="BH781" s="3094"/>
      <c r="BI781" s="3094"/>
      <c r="BJ781" s="3094"/>
      <c r="BK781" s="3094"/>
      <c r="BL781" s="3094"/>
      <c r="BM781" s="3094"/>
      <c r="BN781" s="3094"/>
    </row>
    <row r="782" spans="1:66" ht="11.25" customHeight="1">
      <c r="A782" s="3559"/>
      <c r="B782" s="3094"/>
      <c r="C782" s="3094"/>
      <c r="D782" s="3094"/>
      <c r="E782" s="3094"/>
      <c r="F782" s="3094"/>
      <c r="G782" s="3094"/>
      <c r="H782" s="3094"/>
      <c r="I782" s="3094"/>
      <c r="J782" s="3094"/>
      <c r="K782" s="3560"/>
      <c r="L782" s="3560"/>
      <c r="M782" s="3560"/>
      <c r="N782" s="3094"/>
      <c r="O782" s="3094"/>
      <c r="P782" s="3094"/>
      <c r="Q782" s="3094"/>
      <c r="R782" s="3094"/>
      <c r="S782" s="3094"/>
      <c r="T782" s="3094"/>
      <c r="U782" s="3094"/>
      <c r="V782" s="3094"/>
      <c r="W782" s="3094"/>
      <c r="X782" s="3094"/>
      <c r="Y782" s="3094"/>
      <c r="Z782" s="3094"/>
      <c r="AA782" s="3094"/>
      <c r="AB782" s="3094"/>
      <c r="AC782" s="3094"/>
      <c r="AD782" s="3094"/>
      <c r="AE782" s="3094"/>
      <c r="AF782" s="3094"/>
      <c r="AG782" s="3094"/>
      <c r="AH782" s="3094"/>
      <c r="AI782" s="3094"/>
      <c r="AJ782" s="3094"/>
      <c r="AK782" s="3094"/>
      <c r="AL782" s="3094"/>
      <c r="AM782" s="3094"/>
      <c r="AN782" s="3094"/>
      <c r="AO782" s="3094"/>
      <c r="AP782" s="3094"/>
      <c r="AQ782" s="3094"/>
      <c r="AR782" s="3560"/>
      <c r="AS782" s="3560"/>
      <c r="AT782" s="3560"/>
      <c r="AU782" s="3094"/>
      <c r="AV782" s="3094"/>
      <c r="AW782" s="3094"/>
      <c r="AX782" s="3094"/>
      <c r="AY782" s="3094"/>
      <c r="AZ782" s="3094"/>
      <c r="BA782" s="3094"/>
      <c r="BB782" s="3094"/>
      <c r="BC782" s="3094"/>
      <c r="BD782" s="3094"/>
      <c r="BE782" s="3094"/>
      <c r="BF782" s="3094"/>
      <c r="BG782" s="3094"/>
      <c r="BH782" s="3094"/>
      <c r="BI782" s="3094"/>
      <c r="BJ782" s="3094"/>
      <c r="BK782" s="3094"/>
      <c r="BL782" s="3094"/>
      <c r="BM782" s="3094"/>
      <c r="BN782" s="3094"/>
    </row>
    <row r="783" spans="1:66" ht="11.25" customHeight="1">
      <c r="A783" s="3559"/>
      <c r="B783" s="3094"/>
      <c r="C783" s="3094"/>
      <c r="D783" s="3094"/>
      <c r="E783" s="3094"/>
      <c r="F783" s="3094"/>
      <c r="G783" s="3094"/>
      <c r="H783" s="3094"/>
      <c r="I783" s="3094"/>
      <c r="J783" s="3094"/>
      <c r="K783" s="3560"/>
      <c r="L783" s="3560"/>
      <c r="M783" s="3560"/>
      <c r="N783" s="3094"/>
      <c r="O783" s="3094"/>
      <c r="P783" s="3094"/>
      <c r="Q783" s="3094"/>
      <c r="R783" s="3094"/>
      <c r="S783" s="3094"/>
      <c r="T783" s="3094"/>
      <c r="U783" s="3094"/>
      <c r="V783" s="3094"/>
      <c r="W783" s="3094"/>
      <c r="X783" s="3094"/>
      <c r="Y783" s="3094"/>
      <c r="Z783" s="3094"/>
      <c r="AA783" s="3094"/>
      <c r="AB783" s="3094"/>
      <c r="AC783" s="3094"/>
      <c r="AD783" s="3094"/>
      <c r="AE783" s="3094"/>
      <c r="AF783" s="3094"/>
      <c r="AG783" s="3094"/>
      <c r="AH783" s="3094"/>
      <c r="AI783" s="3094"/>
      <c r="AJ783" s="3094"/>
      <c r="AK783" s="3094"/>
      <c r="AL783" s="3094"/>
      <c r="AM783" s="3094"/>
      <c r="AN783" s="3094"/>
      <c r="AO783" s="3094"/>
      <c r="AP783" s="3094"/>
      <c r="AQ783" s="3094"/>
      <c r="AR783" s="3560"/>
      <c r="AS783" s="3560"/>
      <c r="AT783" s="3560"/>
      <c r="AU783" s="3094"/>
      <c r="AV783" s="3094"/>
      <c r="AW783" s="3094"/>
      <c r="AX783" s="3094"/>
      <c r="AY783" s="3094"/>
      <c r="AZ783" s="3094"/>
      <c r="BA783" s="3094"/>
      <c r="BB783" s="3094"/>
      <c r="BC783" s="3094"/>
      <c r="BD783" s="3094"/>
      <c r="BE783" s="3094"/>
      <c r="BF783" s="3094"/>
      <c r="BG783" s="3094"/>
      <c r="BH783" s="3094"/>
      <c r="BI783" s="3094"/>
      <c r="BJ783" s="3094"/>
      <c r="BK783" s="3094"/>
      <c r="BL783" s="3094"/>
      <c r="BM783" s="3094"/>
      <c r="BN783" s="3094"/>
    </row>
    <row r="784" spans="1:66" ht="11.25" customHeight="1">
      <c r="A784" s="3559"/>
      <c r="B784" s="3094"/>
      <c r="C784" s="3094"/>
      <c r="D784" s="3094"/>
      <c r="E784" s="3094"/>
      <c r="F784" s="3094"/>
      <c r="G784" s="3094"/>
      <c r="H784" s="3094"/>
      <c r="I784" s="3094"/>
      <c r="J784" s="3094"/>
      <c r="K784" s="3560"/>
      <c r="L784" s="3560"/>
      <c r="M784" s="3560"/>
      <c r="N784" s="3094"/>
      <c r="O784" s="3094"/>
      <c r="P784" s="3094"/>
      <c r="Q784" s="3094"/>
      <c r="R784" s="3094"/>
      <c r="S784" s="3094"/>
      <c r="T784" s="3094"/>
      <c r="U784" s="3094"/>
      <c r="V784" s="3094"/>
      <c r="W784" s="3094"/>
      <c r="X784" s="3094"/>
      <c r="Y784" s="3094"/>
      <c r="Z784" s="3094"/>
      <c r="AA784" s="3094"/>
      <c r="AB784" s="3094"/>
      <c r="AC784" s="3094"/>
      <c r="AD784" s="3094"/>
      <c r="AE784" s="3094"/>
      <c r="AF784" s="3094"/>
      <c r="AG784" s="3094"/>
      <c r="AH784" s="3094"/>
      <c r="AI784" s="3094"/>
      <c r="AJ784" s="3094"/>
      <c r="AK784" s="3094"/>
      <c r="AL784" s="3094"/>
      <c r="AM784" s="3094"/>
      <c r="AN784" s="3094"/>
      <c r="AO784" s="3094"/>
      <c r="AP784" s="3094"/>
      <c r="AQ784" s="3094"/>
      <c r="AR784" s="3560"/>
      <c r="AS784" s="3560"/>
      <c r="AT784" s="3560"/>
      <c r="AU784" s="3094"/>
      <c r="AV784" s="3094"/>
      <c r="AW784" s="3094"/>
      <c r="AX784" s="3094"/>
      <c r="AY784" s="3094"/>
      <c r="AZ784" s="3094"/>
      <c r="BA784" s="3094"/>
      <c r="BB784" s="3094"/>
      <c r="BC784" s="3094"/>
      <c r="BD784" s="3094"/>
      <c r="BE784" s="3094"/>
      <c r="BF784" s="3094"/>
      <c r="BG784" s="3094"/>
      <c r="BH784" s="3094"/>
      <c r="BI784" s="3094"/>
      <c r="BJ784" s="3094"/>
      <c r="BK784" s="3094"/>
      <c r="BL784" s="3094"/>
      <c r="BM784" s="3094"/>
      <c r="BN784" s="3094"/>
    </row>
    <row r="785" spans="1:66" ht="11.25" customHeight="1">
      <c r="A785" s="3559"/>
      <c r="B785" s="3094"/>
      <c r="C785" s="3094"/>
      <c r="D785" s="3094"/>
      <c r="E785" s="3094"/>
      <c r="F785" s="3094"/>
      <c r="G785" s="3094"/>
      <c r="H785" s="3094"/>
      <c r="I785" s="3094"/>
      <c r="J785" s="3094"/>
      <c r="K785" s="3560"/>
      <c r="L785" s="3560"/>
      <c r="M785" s="3560"/>
      <c r="N785" s="3094"/>
      <c r="O785" s="3094"/>
      <c r="P785" s="3094"/>
      <c r="Q785" s="3094"/>
      <c r="R785" s="3094"/>
      <c r="S785" s="3094"/>
      <c r="T785" s="3094"/>
      <c r="U785" s="3094"/>
      <c r="V785" s="3094"/>
      <c r="W785" s="3094"/>
      <c r="X785" s="3094"/>
      <c r="Y785" s="3094"/>
      <c r="Z785" s="3094"/>
      <c r="AA785" s="3094"/>
      <c r="AB785" s="3094"/>
      <c r="AC785" s="3094"/>
      <c r="AD785" s="3094"/>
      <c r="AE785" s="3094"/>
      <c r="AF785" s="3094"/>
      <c r="AG785" s="3094"/>
      <c r="AH785" s="3094"/>
      <c r="AI785" s="3094"/>
      <c r="AJ785" s="3094"/>
      <c r="AK785" s="3094"/>
      <c r="AL785" s="3094"/>
      <c r="AM785" s="3094"/>
      <c r="AN785" s="3094"/>
      <c r="AO785" s="3094"/>
      <c r="AP785" s="3094"/>
      <c r="AQ785" s="3094"/>
      <c r="AR785" s="3560"/>
      <c r="AS785" s="3560"/>
      <c r="AT785" s="3560"/>
      <c r="AU785" s="3094"/>
      <c r="AV785" s="3094"/>
      <c r="AW785" s="3094"/>
      <c r="AX785" s="3094"/>
      <c r="AY785" s="3094"/>
      <c r="AZ785" s="3094"/>
      <c r="BA785" s="3094"/>
      <c r="BB785" s="3094"/>
      <c r="BC785" s="3094"/>
      <c r="BD785" s="3094"/>
      <c r="BE785" s="3094"/>
      <c r="BF785" s="3094"/>
      <c r="BG785" s="3094"/>
      <c r="BH785" s="3094"/>
      <c r="BI785" s="3094"/>
      <c r="BJ785" s="3094"/>
      <c r="BK785" s="3094"/>
      <c r="BL785" s="3094"/>
      <c r="BM785" s="3094"/>
      <c r="BN785" s="3094"/>
    </row>
    <row r="786" spans="1:66" ht="11.25" customHeight="1">
      <c r="A786" s="3559"/>
      <c r="B786" s="3094"/>
      <c r="C786" s="3094"/>
      <c r="D786" s="3094"/>
      <c r="E786" s="3094"/>
      <c r="F786" s="3094"/>
      <c r="G786" s="3094"/>
      <c r="H786" s="3094"/>
      <c r="I786" s="3094"/>
      <c r="J786" s="3094"/>
      <c r="K786" s="3560"/>
      <c r="L786" s="3560"/>
      <c r="M786" s="3560"/>
      <c r="N786" s="3094"/>
      <c r="O786" s="3094"/>
      <c r="P786" s="3094"/>
      <c r="Q786" s="3094"/>
      <c r="R786" s="3094"/>
      <c r="S786" s="3094"/>
      <c r="T786" s="3094"/>
      <c r="U786" s="3094"/>
      <c r="V786" s="3094"/>
      <c r="W786" s="3094"/>
      <c r="X786" s="3094"/>
      <c r="Y786" s="3094"/>
      <c r="Z786" s="3094"/>
      <c r="AA786" s="3094"/>
      <c r="AB786" s="3094"/>
      <c r="AC786" s="3094"/>
      <c r="AD786" s="3094"/>
      <c r="AE786" s="3094"/>
      <c r="AF786" s="3094"/>
      <c r="AG786" s="3094"/>
      <c r="AH786" s="3094"/>
      <c r="AI786" s="3094"/>
      <c r="AJ786" s="3094"/>
      <c r="AK786" s="3094"/>
      <c r="AL786" s="3094"/>
      <c r="AM786" s="3094"/>
      <c r="AN786" s="3094"/>
      <c r="AO786" s="3094"/>
      <c r="AP786" s="3094"/>
      <c r="AQ786" s="3094"/>
      <c r="AR786" s="3560"/>
      <c r="AS786" s="3560"/>
      <c r="AT786" s="3560"/>
      <c r="AU786" s="3094"/>
      <c r="AV786" s="3094"/>
      <c r="AW786" s="3094"/>
      <c r="AX786" s="3094"/>
      <c r="AY786" s="3094"/>
      <c r="AZ786" s="3094"/>
      <c r="BA786" s="3094"/>
      <c r="BB786" s="3094"/>
      <c r="BC786" s="3094"/>
      <c r="BD786" s="3094"/>
      <c r="BE786" s="3094"/>
      <c r="BF786" s="3094"/>
      <c r="BG786" s="3094"/>
      <c r="BH786" s="3094"/>
      <c r="BI786" s="3094"/>
      <c r="BJ786" s="3094"/>
      <c r="BK786" s="3094"/>
      <c r="BL786" s="3094"/>
      <c r="BM786" s="3094"/>
      <c r="BN786" s="3094"/>
    </row>
    <row r="787" spans="1:66" ht="11.25" customHeight="1">
      <c r="A787" s="3559"/>
      <c r="B787" s="3094"/>
      <c r="C787" s="3094"/>
      <c r="D787" s="3094"/>
      <c r="E787" s="3094"/>
      <c r="F787" s="3094"/>
      <c r="G787" s="3094"/>
      <c r="H787" s="3094"/>
      <c r="I787" s="3094"/>
      <c r="J787" s="3094"/>
      <c r="K787" s="3560"/>
      <c r="L787" s="3560"/>
      <c r="M787" s="3560"/>
      <c r="N787" s="3094"/>
      <c r="O787" s="3094"/>
      <c r="P787" s="3094"/>
      <c r="Q787" s="3094"/>
      <c r="R787" s="3094"/>
      <c r="S787" s="3094"/>
      <c r="T787" s="3094"/>
      <c r="U787" s="3094"/>
      <c r="V787" s="3094"/>
      <c r="W787" s="3094"/>
      <c r="X787" s="3094"/>
      <c r="Y787" s="3094"/>
      <c r="Z787" s="3094"/>
      <c r="AA787" s="3094"/>
      <c r="AB787" s="3094"/>
      <c r="AC787" s="3094"/>
      <c r="AD787" s="3094"/>
      <c r="AE787" s="3094"/>
      <c r="AF787" s="3094"/>
      <c r="AG787" s="3094"/>
      <c r="AH787" s="3094"/>
      <c r="AI787" s="3094"/>
      <c r="AJ787" s="3094"/>
      <c r="AK787" s="3094"/>
      <c r="AL787" s="3094"/>
      <c r="AM787" s="3094"/>
      <c r="AN787" s="3094"/>
      <c r="AO787" s="3094"/>
      <c r="AP787" s="3094"/>
      <c r="AQ787" s="3094"/>
      <c r="AR787" s="3560"/>
      <c r="AS787" s="3560"/>
      <c r="AT787" s="3560"/>
      <c r="AU787" s="3094"/>
      <c r="AV787" s="3094"/>
      <c r="AW787" s="3094"/>
      <c r="AX787" s="3094"/>
      <c r="AY787" s="3094"/>
      <c r="AZ787" s="3094"/>
      <c r="BA787" s="3094"/>
      <c r="BB787" s="3094"/>
      <c r="BC787" s="3094"/>
      <c r="BD787" s="3094"/>
      <c r="BE787" s="3094"/>
      <c r="BF787" s="3094"/>
      <c r="BG787" s="3094"/>
      <c r="BH787" s="3094"/>
      <c r="BI787" s="3094"/>
      <c r="BJ787" s="3094"/>
      <c r="BK787" s="3094"/>
      <c r="BL787" s="3094"/>
      <c r="BM787" s="3094"/>
      <c r="BN787" s="3094"/>
    </row>
    <row r="788" spans="1:66" ht="11.25" customHeight="1">
      <c r="A788" s="3559"/>
      <c r="B788" s="3094"/>
      <c r="C788" s="3094"/>
      <c r="D788" s="3094"/>
      <c r="E788" s="3094"/>
      <c r="F788" s="3094"/>
      <c r="G788" s="3094"/>
      <c r="H788" s="3094"/>
      <c r="I788" s="3094"/>
      <c r="J788" s="3094"/>
      <c r="K788" s="3560"/>
      <c r="L788" s="3560"/>
      <c r="M788" s="3560"/>
      <c r="N788" s="3094"/>
      <c r="O788" s="3094"/>
      <c r="P788" s="3094"/>
      <c r="Q788" s="3094"/>
      <c r="R788" s="3094"/>
      <c r="S788" s="3094"/>
      <c r="T788" s="3094"/>
      <c r="U788" s="3094"/>
      <c r="V788" s="3094"/>
      <c r="W788" s="3094"/>
      <c r="X788" s="3094"/>
      <c r="Y788" s="3094"/>
      <c r="Z788" s="3094"/>
      <c r="AA788" s="3094"/>
      <c r="AB788" s="3094"/>
      <c r="AC788" s="3094"/>
      <c r="AD788" s="3094"/>
      <c r="AE788" s="3094"/>
      <c r="AF788" s="3094"/>
      <c r="AG788" s="3094"/>
      <c r="AH788" s="3094"/>
      <c r="AI788" s="3094"/>
      <c r="AJ788" s="3094"/>
      <c r="AK788" s="3094"/>
      <c r="AL788" s="3094"/>
      <c r="AM788" s="3094"/>
      <c r="AN788" s="3094"/>
      <c r="AO788" s="3094"/>
      <c r="AP788" s="3094"/>
      <c r="AQ788" s="3094"/>
      <c r="AR788" s="3560"/>
      <c r="AS788" s="3560"/>
      <c r="AT788" s="3560"/>
      <c r="AU788" s="3094"/>
      <c r="AV788" s="3094"/>
      <c r="AW788" s="3094"/>
      <c r="AX788" s="3094"/>
      <c r="AY788" s="3094"/>
      <c r="AZ788" s="3094"/>
      <c r="BA788" s="3094"/>
      <c r="BB788" s="3094"/>
      <c r="BC788" s="3094"/>
      <c r="BD788" s="3094"/>
      <c r="BE788" s="3094"/>
      <c r="BF788" s="3094"/>
      <c r="BG788" s="3094"/>
      <c r="BH788" s="3094"/>
      <c r="BI788" s="3094"/>
      <c r="BJ788" s="3094"/>
      <c r="BK788" s="3094"/>
      <c r="BL788" s="3094"/>
      <c r="BM788" s="3094"/>
      <c r="BN788" s="3094"/>
    </row>
    <row r="789" spans="1:66" ht="11.25" customHeight="1">
      <c r="A789" s="3559"/>
      <c r="B789" s="3094"/>
      <c r="C789" s="3094"/>
      <c r="D789" s="3094"/>
      <c r="E789" s="3094"/>
      <c r="F789" s="3094"/>
      <c r="G789" s="3094"/>
      <c r="H789" s="3094"/>
      <c r="I789" s="3094"/>
      <c r="J789" s="3094"/>
      <c r="K789" s="3560"/>
      <c r="L789" s="3560"/>
      <c r="M789" s="3560"/>
      <c r="N789" s="3094"/>
      <c r="O789" s="3094"/>
      <c r="P789" s="3094"/>
      <c r="Q789" s="3094"/>
      <c r="R789" s="3094"/>
      <c r="S789" s="3094"/>
      <c r="T789" s="3094"/>
      <c r="U789" s="3094"/>
      <c r="V789" s="3094"/>
      <c r="W789" s="3094"/>
      <c r="X789" s="3094"/>
      <c r="Y789" s="3094"/>
      <c r="Z789" s="3094"/>
      <c r="AA789" s="3094"/>
      <c r="AB789" s="3094"/>
      <c r="AC789" s="3094"/>
      <c r="AD789" s="3094"/>
      <c r="AE789" s="3094"/>
      <c r="AF789" s="3094"/>
      <c r="AG789" s="3094"/>
      <c r="AH789" s="3094"/>
      <c r="AI789" s="3094"/>
      <c r="AJ789" s="3094"/>
      <c r="AK789" s="3094"/>
      <c r="AL789" s="3094"/>
      <c r="AM789" s="3094"/>
      <c r="AN789" s="3094"/>
      <c r="AO789" s="3094"/>
      <c r="AP789" s="3094"/>
      <c r="AQ789" s="3094"/>
      <c r="AR789" s="3560"/>
      <c r="AS789" s="3560"/>
      <c r="AT789" s="3560"/>
      <c r="AU789" s="3094"/>
      <c r="AV789" s="3094"/>
      <c r="AW789" s="3094"/>
      <c r="AX789" s="3094"/>
      <c r="AY789" s="3094"/>
      <c r="AZ789" s="3094"/>
      <c r="BA789" s="3094"/>
      <c r="BB789" s="3094"/>
      <c r="BC789" s="3094"/>
      <c r="BD789" s="3094"/>
      <c r="BE789" s="3094"/>
      <c r="BF789" s="3094"/>
      <c r="BG789" s="3094"/>
      <c r="BH789" s="3094"/>
      <c r="BI789" s="3094"/>
      <c r="BJ789" s="3094"/>
      <c r="BK789" s="3094"/>
      <c r="BL789" s="3094"/>
      <c r="BM789" s="3094"/>
      <c r="BN789" s="3094"/>
    </row>
    <row r="790" spans="1:66" ht="11.25" customHeight="1">
      <c r="A790" s="3559"/>
      <c r="B790" s="3094"/>
      <c r="C790" s="3094"/>
      <c r="D790" s="3094"/>
      <c r="E790" s="3094"/>
      <c r="F790" s="3094"/>
      <c r="G790" s="3094"/>
      <c r="H790" s="3094"/>
      <c r="I790" s="3094"/>
      <c r="J790" s="3094"/>
      <c r="K790" s="3560"/>
      <c r="L790" s="3560"/>
      <c r="M790" s="3560"/>
      <c r="N790" s="3094"/>
      <c r="O790" s="3094"/>
      <c r="P790" s="3094"/>
      <c r="Q790" s="3094"/>
      <c r="R790" s="3094"/>
      <c r="S790" s="3094"/>
      <c r="T790" s="3094"/>
      <c r="U790" s="3094"/>
      <c r="V790" s="3094"/>
      <c r="W790" s="3094"/>
      <c r="X790" s="3094"/>
      <c r="Y790" s="3094"/>
      <c r="Z790" s="3094"/>
      <c r="AA790" s="3094"/>
      <c r="AB790" s="3094"/>
      <c r="AC790" s="3094"/>
      <c r="AD790" s="3094"/>
      <c r="AE790" s="3094"/>
      <c r="AF790" s="3094"/>
      <c r="AG790" s="3094"/>
      <c r="AH790" s="3094"/>
      <c r="AI790" s="3094"/>
      <c r="AJ790" s="3094"/>
      <c r="AK790" s="3094"/>
      <c r="AL790" s="3094"/>
      <c r="AM790" s="3094"/>
      <c r="AN790" s="3094"/>
      <c r="AO790" s="3094"/>
      <c r="AP790" s="3094"/>
      <c r="AQ790" s="3094"/>
      <c r="AR790" s="3560"/>
      <c r="AS790" s="3560"/>
      <c r="AT790" s="3560"/>
      <c r="AU790" s="3094"/>
      <c r="AV790" s="3094"/>
      <c r="AW790" s="3094"/>
      <c r="AX790" s="3094"/>
      <c r="AY790" s="3094"/>
      <c r="AZ790" s="3094"/>
      <c r="BA790" s="3094"/>
      <c r="BB790" s="3094"/>
      <c r="BC790" s="3094"/>
      <c r="BD790" s="3094"/>
      <c r="BE790" s="3094"/>
      <c r="BF790" s="3094"/>
      <c r="BG790" s="3094"/>
      <c r="BH790" s="3094"/>
      <c r="BI790" s="3094"/>
      <c r="BJ790" s="3094"/>
      <c r="BK790" s="3094"/>
      <c r="BL790" s="3094"/>
      <c r="BM790" s="3094"/>
      <c r="BN790" s="3094"/>
    </row>
    <row r="791" spans="1:66" ht="11.25" customHeight="1">
      <c r="A791" s="3559"/>
      <c r="B791" s="3094"/>
      <c r="C791" s="3094"/>
      <c r="D791" s="3094"/>
      <c r="E791" s="3094"/>
      <c r="F791" s="3094"/>
      <c r="G791" s="3094"/>
      <c r="H791" s="3094"/>
      <c r="I791" s="3094"/>
      <c r="J791" s="3094"/>
      <c r="K791" s="3560"/>
      <c r="L791" s="3560"/>
      <c r="M791" s="3560"/>
      <c r="N791" s="3094"/>
      <c r="O791" s="3094"/>
      <c r="P791" s="3094"/>
      <c r="Q791" s="3094"/>
      <c r="R791" s="3094"/>
      <c r="S791" s="3094"/>
      <c r="T791" s="3094"/>
      <c r="U791" s="3094"/>
      <c r="V791" s="3094"/>
      <c r="W791" s="3094"/>
      <c r="X791" s="3094"/>
      <c r="Y791" s="3094"/>
      <c r="Z791" s="3094"/>
      <c r="AA791" s="3094"/>
      <c r="AB791" s="3094"/>
      <c r="AC791" s="3094"/>
      <c r="AD791" s="3094"/>
      <c r="AE791" s="3094"/>
      <c r="AF791" s="3094"/>
      <c r="AG791" s="3094"/>
      <c r="AH791" s="3094"/>
      <c r="AI791" s="3094"/>
      <c r="AJ791" s="3094"/>
      <c r="AK791" s="3094"/>
      <c r="AL791" s="3094"/>
      <c r="AM791" s="3094"/>
      <c r="AN791" s="3094"/>
      <c r="AO791" s="3094"/>
      <c r="AP791" s="3094"/>
      <c r="AQ791" s="3094"/>
      <c r="AR791" s="3560"/>
      <c r="AS791" s="3560"/>
      <c r="AT791" s="3560"/>
      <c r="AU791" s="3094"/>
      <c r="AV791" s="3094"/>
      <c r="AW791" s="3094"/>
      <c r="AX791" s="3094"/>
      <c r="AY791" s="3094"/>
      <c r="AZ791" s="3094"/>
      <c r="BA791" s="3094"/>
      <c r="BB791" s="3094"/>
      <c r="BC791" s="3094"/>
      <c r="BD791" s="3094"/>
      <c r="BE791" s="3094"/>
      <c r="BF791" s="3094"/>
      <c r="BG791" s="3094"/>
      <c r="BH791" s="3094"/>
      <c r="BI791" s="3094"/>
      <c r="BJ791" s="3094"/>
      <c r="BK791" s="3094"/>
      <c r="BL791" s="3094"/>
      <c r="BM791" s="3094"/>
      <c r="BN791" s="3094"/>
    </row>
    <row r="792" spans="1:66" ht="11.25" customHeight="1">
      <c r="A792" s="3559"/>
      <c r="B792" s="3094"/>
      <c r="C792" s="3094"/>
      <c r="D792" s="3094"/>
      <c r="E792" s="3094"/>
      <c r="F792" s="3094"/>
      <c r="G792" s="3094"/>
      <c r="H792" s="3094"/>
      <c r="I792" s="3094"/>
      <c r="J792" s="3094"/>
      <c r="K792" s="3560"/>
      <c r="L792" s="3560"/>
      <c r="M792" s="3560"/>
      <c r="N792" s="3094"/>
      <c r="O792" s="3094"/>
      <c r="P792" s="3094"/>
      <c r="Q792" s="3094"/>
      <c r="R792" s="3094"/>
      <c r="S792" s="3094"/>
      <c r="T792" s="3094"/>
      <c r="U792" s="3094"/>
      <c r="V792" s="3094"/>
      <c r="W792" s="3094"/>
      <c r="X792" s="3094"/>
      <c r="Y792" s="3094"/>
      <c r="Z792" s="3094"/>
      <c r="AA792" s="3094"/>
      <c r="AB792" s="3094"/>
      <c r="AC792" s="3094"/>
      <c r="AD792" s="3094"/>
      <c r="AE792" s="3094"/>
      <c r="AF792" s="3094"/>
      <c r="AG792" s="3094"/>
      <c r="AH792" s="3094"/>
      <c r="AI792" s="3094"/>
      <c r="AJ792" s="3094"/>
      <c r="AK792" s="3094"/>
      <c r="AL792" s="3094"/>
      <c r="AM792" s="3094"/>
      <c r="AN792" s="3094"/>
      <c r="AO792" s="3094"/>
      <c r="AP792" s="3094"/>
      <c r="AQ792" s="3094"/>
      <c r="AR792" s="3560"/>
      <c r="AS792" s="3560"/>
      <c r="AT792" s="3560"/>
      <c r="AU792" s="3094"/>
      <c r="AV792" s="3094"/>
      <c r="AW792" s="3094"/>
      <c r="AX792" s="3094"/>
      <c r="AY792" s="3094"/>
      <c r="AZ792" s="3094"/>
      <c r="BA792" s="3094"/>
      <c r="BB792" s="3094"/>
      <c r="BC792" s="3094"/>
      <c r="BD792" s="3094"/>
      <c r="BE792" s="3094"/>
      <c r="BF792" s="3094"/>
      <c r="BG792" s="3094"/>
      <c r="BH792" s="3094"/>
      <c r="BI792" s="3094"/>
      <c r="BJ792" s="3094"/>
      <c r="BK792" s="3094"/>
      <c r="BL792" s="3094"/>
      <c r="BM792" s="3094"/>
      <c r="BN792" s="3094"/>
    </row>
    <row r="793" spans="1:66" ht="11.25" customHeight="1">
      <c r="A793" s="3559"/>
      <c r="B793" s="3094"/>
      <c r="C793" s="3094"/>
      <c r="D793" s="3094"/>
      <c r="E793" s="3094"/>
      <c r="F793" s="3094"/>
      <c r="G793" s="3094"/>
      <c r="H793" s="3094"/>
      <c r="I793" s="3094"/>
      <c r="J793" s="3094"/>
      <c r="K793" s="3560"/>
      <c r="L793" s="3560"/>
      <c r="M793" s="3560"/>
      <c r="N793" s="3094"/>
      <c r="O793" s="3094"/>
      <c r="P793" s="3094"/>
      <c r="Q793" s="3094"/>
      <c r="R793" s="3094"/>
      <c r="S793" s="3094"/>
      <c r="T793" s="3094"/>
      <c r="U793" s="3094"/>
      <c r="V793" s="3094"/>
      <c r="W793" s="3094"/>
      <c r="X793" s="3094"/>
      <c r="Y793" s="3094"/>
      <c r="Z793" s="3094"/>
      <c r="AA793" s="3094"/>
      <c r="AB793" s="3094"/>
      <c r="AC793" s="3094"/>
      <c r="AD793" s="3094"/>
      <c r="AE793" s="3094"/>
      <c r="AF793" s="3094"/>
      <c r="AG793" s="3094"/>
      <c r="AH793" s="3094"/>
      <c r="AI793" s="3094"/>
      <c r="AJ793" s="3094"/>
      <c r="AK793" s="3094"/>
      <c r="AL793" s="3094"/>
      <c r="AM793" s="3094"/>
      <c r="AN793" s="3094"/>
      <c r="AO793" s="3094"/>
      <c r="AP793" s="3094"/>
      <c r="AQ793" s="3094"/>
      <c r="AR793" s="3560"/>
      <c r="AS793" s="3560"/>
      <c r="AT793" s="3560"/>
      <c r="AU793" s="3094"/>
      <c r="AV793" s="3094"/>
      <c r="AW793" s="3094"/>
      <c r="AX793" s="3094"/>
      <c r="AY793" s="3094"/>
      <c r="AZ793" s="3094"/>
      <c r="BA793" s="3094"/>
      <c r="BB793" s="3094"/>
      <c r="BC793" s="3094"/>
      <c r="BD793" s="3094"/>
      <c r="BE793" s="3094"/>
      <c r="BF793" s="3094"/>
      <c r="BG793" s="3094"/>
      <c r="BH793" s="3094"/>
      <c r="BI793" s="3094"/>
      <c r="BJ793" s="3094"/>
      <c r="BK793" s="3094"/>
      <c r="BL793" s="3094"/>
      <c r="BM793" s="3094"/>
      <c r="BN793" s="3094"/>
    </row>
    <row r="794" spans="1:66" ht="11.25" customHeight="1">
      <c r="A794" s="3559"/>
      <c r="B794" s="3094"/>
      <c r="C794" s="3094"/>
      <c r="D794" s="3094"/>
      <c r="E794" s="3094"/>
      <c r="F794" s="3094"/>
      <c r="G794" s="3094"/>
      <c r="H794" s="3094"/>
      <c r="I794" s="3094"/>
      <c r="J794" s="3094"/>
      <c r="K794" s="3560"/>
      <c r="L794" s="3560"/>
      <c r="M794" s="3560"/>
      <c r="N794" s="3094"/>
      <c r="O794" s="3094"/>
      <c r="P794" s="3094"/>
      <c r="Q794" s="3094"/>
      <c r="R794" s="3094"/>
      <c r="S794" s="3094"/>
      <c r="T794" s="3094"/>
      <c r="U794" s="3094"/>
      <c r="V794" s="3094"/>
      <c r="W794" s="3094"/>
      <c r="X794" s="3094"/>
      <c r="Y794" s="3094"/>
      <c r="Z794" s="3094"/>
      <c r="AA794" s="3094"/>
      <c r="AB794" s="3094"/>
      <c r="AC794" s="3094"/>
      <c r="AD794" s="3094"/>
      <c r="AE794" s="3094"/>
      <c r="AF794" s="3094"/>
      <c r="AG794" s="3094"/>
      <c r="AH794" s="3094"/>
      <c r="AI794" s="3094"/>
      <c r="AJ794" s="3094"/>
      <c r="AK794" s="3094"/>
      <c r="AL794" s="3094"/>
      <c r="AM794" s="3094"/>
      <c r="AN794" s="3094"/>
      <c r="AO794" s="3094"/>
      <c r="AP794" s="3094"/>
      <c r="AQ794" s="3094"/>
      <c r="AR794" s="3560"/>
      <c r="AS794" s="3560"/>
      <c r="AT794" s="3560"/>
      <c r="AU794" s="3094"/>
      <c r="AV794" s="3094"/>
      <c r="AW794" s="3094"/>
      <c r="AX794" s="3094"/>
      <c r="AY794" s="3094"/>
      <c r="AZ794" s="3094"/>
      <c r="BA794" s="3094"/>
      <c r="BB794" s="3094"/>
      <c r="BC794" s="3094"/>
      <c r="BD794" s="3094"/>
      <c r="BE794" s="3094"/>
      <c r="BF794" s="3094"/>
      <c r="BG794" s="3094"/>
      <c r="BH794" s="3094"/>
      <c r="BI794" s="3094"/>
      <c r="BJ794" s="3094"/>
      <c r="BK794" s="3094"/>
      <c r="BL794" s="3094"/>
      <c r="BM794" s="3094"/>
      <c r="BN794" s="3094"/>
    </row>
    <row r="795" spans="1:66" ht="11.25" customHeight="1">
      <c r="A795" s="3559"/>
      <c r="B795" s="3094"/>
      <c r="C795" s="3094"/>
      <c r="D795" s="3094"/>
      <c r="E795" s="3094"/>
      <c r="F795" s="3094"/>
      <c r="G795" s="3094"/>
      <c r="H795" s="3094"/>
      <c r="I795" s="3094"/>
      <c r="J795" s="3094"/>
      <c r="K795" s="3560"/>
      <c r="L795" s="3560"/>
      <c r="M795" s="3560"/>
      <c r="N795" s="3094"/>
      <c r="O795" s="3094"/>
      <c r="P795" s="3094"/>
      <c r="Q795" s="3094"/>
      <c r="R795" s="3094"/>
      <c r="S795" s="3094"/>
      <c r="T795" s="3094"/>
      <c r="U795" s="3094"/>
      <c r="V795" s="3094"/>
      <c r="W795" s="3094"/>
      <c r="X795" s="3094"/>
      <c r="Y795" s="3094"/>
      <c r="Z795" s="3094"/>
      <c r="AA795" s="3094"/>
      <c r="AB795" s="3094"/>
      <c r="AC795" s="3094"/>
      <c r="AD795" s="3094"/>
      <c r="AE795" s="3094"/>
      <c r="AF795" s="3094"/>
      <c r="AG795" s="3094"/>
      <c r="AH795" s="3094"/>
      <c r="AI795" s="3094"/>
      <c r="AJ795" s="3094"/>
      <c r="AK795" s="3094"/>
      <c r="AL795" s="3094"/>
      <c r="AM795" s="3094"/>
      <c r="AN795" s="3094"/>
      <c r="AO795" s="3094"/>
      <c r="AP795" s="3094"/>
      <c r="AQ795" s="3094"/>
      <c r="AR795" s="3560"/>
      <c r="AS795" s="3560"/>
      <c r="AT795" s="3560"/>
      <c r="AU795" s="3094"/>
      <c r="AV795" s="3094"/>
      <c r="AW795" s="3094"/>
      <c r="AX795" s="3094"/>
      <c r="AY795" s="3094"/>
      <c r="AZ795" s="3094"/>
      <c r="BA795" s="3094"/>
      <c r="BB795" s="3094"/>
      <c r="BC795" s="3094"/>
      <c r="BD795" s="3094"/>
      <c r="BE795" s="3094"/>
      <c r="BF795" s="3094"/>
      <c r="BG795" s="3094"/>
      <c r="BH795" s="3094"/>
      <c r="BI795" s="3094"/>
      <c r="BJ795" s="3094"/>
      <c r="BK795" s="3094"/>
      <c r="BL795" s="3094"/>
      <c r="BM795" s="3094"/>
      <c r="BN795" s="3094"/>
    </row>
    <row r="796" spans="1:66" ht="11.25" customHeight="1">
      <c r="A796" s="3559"/>
      <c r="B796" s="3094"/>
      <c r="C796" s="3094"/>
      <c r="D796" s="3094"/>
      <c r="E796" s="3094"/>
      <c r="F796" s="3094"/>
      <c r="G796" s="3094"/>
      <c r="H796" s="3094"/>
      <c r="I796" s="3094"/>
      <c r="J796" s="3094"/>
      <c r="K796" s="3560"/>
      <c r="L796" s="3560"/>
      <c r="M796" s="3560"/>
      <c r="N796" s="3094"/>
      <c r="O796" s="3094"/>
      <c r="P796" s="3094"/>
      <c r="Q796" s="3094"/>
      <c r="R796" s="3094"/>
      <c r="S796" s="3094"/>
      <c r="T796" s="3094"/>
      <c r="U796" s="3094"/>
      <c r="V796" s="3094"/>
      <c r="W796" s="3094"/>
      <c r="X796" s="3094"/>
      <c r="Y796" s="3094"/>
      <c r="Z796" s="3094"/>
      <c r="AA796" s="3094"/>
      <c r="AB796" s="3094"/>
      <c r="AC796" s="3094"/>
      <c r="AD796" s="3094"/>
      <c r="AE796" s="3094"/>
      <c r="AF796" s="3094"/>
      <c r="AG796" s="3094"/>
      <c r="AH796" s="3094"/>
      <c r="AI796" s="3094"/>
      <c r="AJ796" s="3094"/>
      <c r="AK796" s="3094"/>
      <c r="AL796" s="3094"/>
      <c r="AM796" s="3094"/>
      <c r="AN796" s="3094"/>
      <c r="AO796" s="3094"/>
      <c r="AP796" s="3094"/>
      <c r="AQ796" s="3094"/>
      <c r="AR796" s="3560"/>
      <c r="AS796" s="3560"/>
      <c r="AT796" s="3560"/>
      <c r="AU796" s="3094"/>
      <c r="AV796" s="3094"/>
      <c r="AW796" s="3094"/>
      <c r="AX796" s="3094"/>
      <c r="AY796" s="3094"/>
      <c r="AZ796" s="3094"/>
      <c r="BA796" s="3094"/>
      <c r="BB796" s="3094"/>
      <c r="BC796" s="3094"/>
      <c r="BD796" s="3094"/>
      <c r="BE796" s="3094"/>
      <c r="BF796" s="3094"/>
      <c r="BG796" s="3094"/>
      <c r="BH796" s="3094"/>
      <c r="BI796" s="3094"/>
      <c r="BJ796" s="3094"/>
      <c r="BK796" s="3094"/>
      <c r="BL796" s="3094"/>
      <c r="BM796" s="3094"/>
      <c r="BN796" s="3094"/>
    </row>
    <row r="797" spans="1:66" ht="11.25" customHeight="1">
      <c r="A797" s="3559"/>
      <c r="B797" s="3094"/>
      <c r="C797" s="3094"/>
      <c r="D797" s="3094"/>
      <c r="E797" s="3094"/>
      <c r="F797" s="3094"/>
      <c r="G797" s="3094"/>
      <c r="H797" s="3094"/>
      <c r="I797" s="3094"/>
      <c r="J797" s="3094"/>
      <c r="K797" s="3560"/>
      <c r="L797" s="3560"/>
      <c r="M797" s="3560"/>
      <c r="N797" s="3094"/>
      <c r="O797" s="3094"/>
      <c r="P797" s="3094"/>
      <c r="Q797" s="3094"/>
      <c r="R797" s="3094"/>
      <c r="S797" s="3094"/>
      <c r="T797" s="3094"/>
      <c r="U797" s="3094"/>
      <c r="V797" s="3094"/>
      <c r="W797" s="3094"/>
      <c r="X797" s="3094"/>
      <c r="Y797" s="3094"/>
      <c r="Z797" s="3094"/>
      <c r="AA797" s="3094"/>
      <c r="AB797" s="3094"/>
      <c r="AC797" s="3094"/>
      <c r="AD797" s="3094"/>
      <c r="AE797" s="3094"/>
      <c r="AF797" s="3094"/>
      <c r="AG797" s="3094"/>
      <c r="AH797" s="3094"/>
      <c r="AI797" s="3094"/>
      <c r="AJ797" s="3094"/>
      <c r="AK797" s="3094"/>
      <c r="AL797" s="3094"/>
      <c r="AM797" s="3094"/>
      <c r="AN797" s="3094"/>
      <c r="AO797" s="3094"/>
      <c r="AP797" s="3094"/>
      <c r="AQ797" s="3094"/>
      <c r="AR797" s="3560"/>
      <c r="AS797" s="3560"/>
      <c r="AT797" s="3560"/>
      <c r="AU797" s="3094"/>
      <c r="AV797" s="3094"/>
      <c r="AW797" s="3094"/>
      <c r="AX797" s="3094"/>
      <c r="AY797" s="3094"/>
      <c r="AZ797" s="3094"/>
      <c r="BA797" s="3094"/>
      <c r="BB797" s="3094"/>
      <c r="BC797" s="3094"/>
      <c r="BD797" s="3094"/>
      <c r="BE797" s="3094"/>
      <c r="BF797" s="3094"/>
      <c r="BG797" s="3094"/>
      <c r="BH797" s="3094"/>
      <c r="BI797" s="3094"/>
      <c r="BJ797" s="3094"/>
      <c r="BK797" s="3094"/>
      <c r="BL797" s="3094"/>
      <c r="BM797" s="3094"/>
      <c r="BN797" s="3094"/>
    </row>
    <row r="798" spans="1:66" ht="11.25" customHeight="1">
      <c r="A798" s="3559"/>
      <c r="B798" s="3094"/>
      <c r="C798" s="3094"/>
      <c r="D798" s="3094"/>
      <c r="E798" s="3094"/>
      <c r="F798" s="3094"/>
      <c r="G798" s="3094"/>
      <c r="H798" s="3094"/>
      <c r="I798" s="3094"/>
      <c r="J798" s="3094"/>
      <c r="K798" s="3560"/>
      <c r="L798" s="3560"/>
      <c r="M798" s="3560"/>
      <c r="N798" s="3094"/>
      <c r="O798" s="3094"/>
      <c r="P798" s="3094"/>
      <c r="Q798" s="3094"/>
      <c r="R798" s="3094"/>
      <c r="S798" s="3094"/>
      <c r="T798" s="3094"/>
      <c r="U798" s="3094"/>
      <c r="V798" s="3094"/>
      <c r="W798" s="3094"/>
      <c r="X798" s="3094"/>
      <c r="Y798" s="3094"/>
      <c r="Z798" s="3094"/>
      <c r="AA798" s="3094"/>
      <c r="AB798" s="3094"/>
      <c r="AC798" s="3094"/>
      <c r="AD798" s="3094"/>
      <c r="AE798" s="3094"/>
      <c r="AF798" s="3094"/>
      <c r="AG798" s="3094"/>
      <c r="AH798" s="3094"/>
      <c r="AI798" s="3094"/>
      <c r="AJ798" s="3094"/>
      <c r="AK798" s="3094"/>
      <c r="AL798" s="3094"/>
      <c r="AM798" s="3094"/>
      <c r="AN798" s="3094"/>
      <c r="AO798" s="3094"/>
      <c r="AP798" s="3094"/>
      <c r="AQ798" s="3094"/>
      <c r="AR798" s="3560"/>
      <c r="AS798" s="3560"/>
      <c r="AT798" s="3560"/>
      <c r="AU798" s="3094"/>
      <c r="AV798" s="3094"/>
      <c r="AW798" s="3094"/>
      <c r="AX798" s="3094"/>
      <c r="AY798" s="3094"/>
      <c r="AZ798" s="3094"/>
      <c r="BA798" s="3094"/>
      <c r="BB798" s="3094"/>
      <c r="BC798" s="3094"/>
      <c r="BD798" s="3094"/>
      <c r="BE798" s="3094"/>
      <c r="BF798" s="3094"/>
      <c r="BG798" s="3094"/>
      <c r="BH798" s="3094"/>
      <c r="BI798" s="3094"/>
      <c r="BJ798" s="3094"/>
      <c r="BK798" s="3094"/>
      <c r="BL798" s="3094"/>
      <c r="BM798" s="3094"/>
      <c r="BN798" s="3094"/>
    </row>
    <row r="799" spans="1:66" ht="11.25" customHeight="1">
      <c r="A799" s="3559"/>
      <c r="B799" s="3094"/>
      <c r="C799" s="3094"/>
      <c r="D799" s="3094"/>
      <c r="E799" s="3094"/>
      <c r="F799" s="3094"/>
      <c r="G799" s="3094"/>
      <c r="H799" s="3094"/>
      <c r="I799" s="3094"/>
      <c r="J799" s="3094"/>
      <c r="K799" s="3560"/>
      <c r="L799" s="3560"/>
      <c r="M799" s="3560"/>
      <c r="N799" s="3094"/>
      <c r="O799" s="3094"/>
      <c r="P799" s="3094"/>
      <c r="Q799" s="3094"/>
      <c r="R799" s="3094"/>
      <c r="S799" s="3094"/>
      <c r="T799" s="3094"/>
      <c r="U799" s="3094"/>
      <c r="V799" s="3094"/>
      <c r="W799" s="3094"/>
      <c r="X799" s="3094"/>
      <c r="Y799" s="3094"/>
      <c r="Z799" s="3094"/>
      <c r="AA799" s="3094"/>
      <c r="AB799" s="3094"/>
      <c r="AC799" s="3094"/>
      <c r="AD799" s="3094"/>
      <c r="AE799" s="3094"/>
      <c r="AF799" s="3094"/>
      <c r="AG799" s="3094"/>
      <c r="AH799" s="3094"/>
      <c r="AI799" s="3094"/>
      <c r="AJ799" s="3094"/>
      <c r="AK799" s="3094"/>
      <c r="AL799" s="3094"/>
      <c r="AM799" s="3094"/>
      <c r="AN799" s="3094"/>
      <c r="AO799" s="3094"/>
      <c r="AP799" s="3094"/>
      <c r="AQ799" s="3094"/>
      <c r="AR799" s="3560"/>
      <c r="AS799" s="3560"/>
      <c r="AT799" s="3560"/>
      <c r="AU799" s="3094"/>
      <c r="AV799" s="3094"/>
      <c r="AW799" s="3094"/>
      <c r="AX799" s="3094"/>
      <c r="AY799" s="3094"/>
      <c r="AZ799" s="3094"/>
      <c r="BA799" s="3094"/>
      <c r="BB799" s="3094"/>
      <c r="BC799" s="3094"/>
      <c r="BD799" s="3094"/>
      <c r="BE799" s="3094"/>
      <c r="BF799" s="3094"/>
      <c r="BG799" s="3094"/>
      <c r="BH799" s="3094"/>
      <c r="BI799" s="3094"/>
      <c r="BJ799" s="3094"/>
      <c r="BK799" s="3094"/>
      <c r="BL799" s="3094"/>
      <c r="BM799" s="3094"/>
      <c r="BN799" s="3094"/>
    </row>
    <row r="800" spans="1:66" ht="11.25" customHeight="1">
      <c r="A800" s="3559"/>
      <c r="B800" s="3094"/>
      <c r="C800" s="3094"/>
      <c r="D800" s="3094"/>
      <c r="E800" s="3094"/>
      <c r="F800" s="3094"/>
      <c r="G800" s="3094"/>
      <c r="H800" s="3094"/>
      <c r="I800" s="3094"/>
      <c r="J800" s="3094"/>
      <c r="K800" s="3560"/>
      <c r="L800" s="3560"/>
      <c r="M800" s="3560"/>
      <c r="N800" s="3094"/>
      <c r="O800" s="3094"/>
      <c r="P800" s="3094"/>
      <c r="Q800" s="3094"/>
      <c r="R800" s="3094"/>
      <c r="S800" s="3094"/>
      <c r="T800" s="3094"/>
      <c r="U800" s="3094"/>
      <c r="V800" s="3094"/>
      <c r="W800" s="3094"/>
      <c r="X800" s="3094"/>
      <c r="Y800" s="3094"/>
      <c r="Z800" s="3094"/>
      <c r="AA800" s="3094"/>
      <c r="AB800" s="3094"/>
      <c r="AC800" s="3094"/>
      <c r="AD800" s="3094"/>
      <c r="AE800" s="3094"/>
      <c r="AF800" s="3094"/>
      <c r="AG800" s="3094"/>
      <c r="AH800" s="3094"/>
      <c r="AI800" s="3094"/>
      <c r="AJ800" s="3094"/>
      <c r="AK800" s="3094"/>
      <c r="AL800" s="3094"/>
      <c r="AM800" s="3094"/>
      <c r="AN800" s="3094"/>
      <c r="AO800" s="3094"/>
      <c r="AP800" s="3094"/>
      <c r="AQ800" s="3094"/>
      <c r="AR800" s="3560"/>
      <c r="AS800" s="3560"/>
      <c r="AT800" s="3560"/>
      <c r="AU800" s="3094"/>
      <c r="AV800" s="3094"/>
      <c r="AW800" s="3094"/>
      <c r="AX800" s="3094"/>
      <c r="AY800" s="3094"/>
      <c r="AZ800" s="3094"/>
      <c r="BA800" s="3094"/>
      <c r="BB800" s="3094"/>
      <c r="BC800" s="3094"/>
      <c r="BD800" s="3094"/>
      <c r="BE800" s="3094"/>
      <c r="BF800" s="3094"/>
      <c r="BG800" s="3094"/>
      <c r="BH800" s="3094"/>
      <c r="BI800" s="3094"/>
      <c r="BJ800" s="3094"/>
      <c r="BK800" s="3094"/>
      <c r="BL800" s="3094"/>
      <c r="BM800" s="3094"/>
      <c r="BN800" s="3094"/>
    </row>
    <row r="801" spans="1:66" ht="11.25" customHeight="1">
      <c r="A801" s="3559"/>
      <c r="B801" s="3094"/>
      <c r="C801" s="3094"/>
      <c r="D801" s="3094"/>
      <c r="E801" s="3094"/>
      <c r="F801" s="3094"/>
      <c r="G801" s="3094"/>
      <c r="H801" s="3094"/>
      <c r="I801" s="3094"/>
      <c r="J801" s="3094"/>
      <c r="K801" s="3560"/>
      <c r="L801" s="3560"/>
      <c r="M801" s="3560"/>
      <c r="N801" s="3094"/>
      <c r="O801" s="3094"/>
      <c r="P801" s="3094"/>
      <c r="Q801" s="3094"/>
      <c r="R801" s="3094"/>
      <c r="S801" s="3094"/>
      <c r="T801" s="3094"/>
      <c r="U801" s="3094"/>
      <c r="V801" s="3094"/>
      <c r="W801" s="3094"/>
      <c r="X801" s="3094"/>
      <c r="Y801" s="3094"/>
      <c r="Z801" s="3094"/>
      <c r="AA801" s="3094"/>
      <c r="AB801" s="3094"/>
      <c r="AC801" s="3094"/>
      <c r="AD801" s="3094"/>
      <c r="AE801" s="3094"/>
      <c r="AF801" s="3094"/>
      <c r="AG801" s="3094"/>
      <c r="AH801" s="3094"/>
      <c r="AI801" s="3094"/>
      <c r="AJ801" s="3094"/>
      <c r="AK801" s="3094"/>
      <c r="AL801" s="3094"/>
      <c r="AM801" s="3094"/>
      <c r="AN801" s="3094"/>
      <c r="AO801" s="3094"/>
      <c r="AP801" s="3094"/>
      <c r="AQ801" s="3094"/>
      <c r="AR801" s="3560"/>
      <c r="AS801" s="3560"/>
      <c r="AT801" s="3560"/>
      <c r="AU801" s="3094"/>
      <c r="AV801" s="3094"/>
      <c r="AW801" s="3094"/>
      <c r="AX801" s="3094"/>
      <c r="AY801" s="3094"/>
      <c r="AZ801" s="3094"/>
      <c r="BA801" s="3094"/>
      <c r="BB801" s="3094"/>
      <c r="BC801" s="3094"/>
      <c r="BD801" s="3094"/>
      <c r="BE801" s="3094"/>
      <c r="BF801" s="3094"/>
      <c r="BG801" s="3094"/>
      <c r="BH801" s="3094"/>
      <c r="BI801" s="3094"/>
      <c r="BJ801" s="3094"/>
      <c r="BK801" s="3094"/>
      <c r="BL801" s="3094"/>
      <c r="BM801" s="3094"/>
      <c r="BN801" s="3094"/>
    </row>
    <row r="802" spans="1:66" ht="11.25" customHeight="1">
      <c r="A802" s="3559"/>
      <c r="B802" s="3094"/>
      <c r="C802" s="3094"/>
      <c r="D802" s="3094"/>
      <c r="E802" s="3094"/>
      <c r="F802" s="3094"/>
      <c r="G802" s="3094"/>
      <c r="H802" s="3094"/>
      <c r="I802" s="3094"/>
      <c r="J802" s="3094"/>
      <c r="K802" s="3560"/>
      <c r="L802" s="3560"/>
      <c r="M802" s="3560"/>
      <c r="N802" s="3094"/>
      <c r="O802" s="3094"/>
      <c r="P802" s="3094"/>
      <c r="Q802" s="3094"/>
      <c r="R802" s="3094"/>
      <c r="S802" s="3094"/>
      <c r="T802" s="3094"/>
      <c r="U802" s="3094"/>
      <c r="V802" s="3094"/>
      <c r="W802" s="3094"/>
      <c r="X802" s="3094"/>
      <c r="Y802" s="3094"/>
      <c r="Z802" s="3094"/>
      <c r="AA802" s="3094"/>
      <c r="AB802" s="3094"/>
      <c r="AC802" s="3094"/>
      <c r="AD802" s="3094"/>
      <c r="AE802" s="3094"/>
      <c r="AF802" s="3094"/>
      <c r="AG802" s="3094"/>
      <c r="AH802" s="3094"/>
      <c r="AI802" s="3094"/>
      <c r="AJ802" s="3094"/>
      <c r="AK802" s="3094"/>
      <c r="AL802" s="3094"/>
      <c r="AM802" s="3094"/>
      <c r="AN802" s="3094"/>
      <c r="AO802" s="3094"/>
      <c r="AP802" s="3094"/>
      <c r="AQ802" s="3094"/>
      <c r="AR802" s="3560"/>
      <c r="AS802" s="3560"/>
      <c r="AT802" s="3560"/>
      <c r="AU802" s="3094"/>
      <c r="AV802" s="3094"/>
      <c r="AW802" s="3094"/>
      <c r="AX802" s="3094"/>
      <c r="AY802" s="3094"/>
      <c r="AZ802" s="3094"/>
      <c r="BA802" s="3094"/>
      <c r="BB802" s="3094"/>
      <c r="BC802" s="3094"/>
      <c r="BD802" s="3094"/>
      <c r="BE802" s="3094"/>
      <c r="BF802" s="3094"/>
      <c r="BG802" s="3094"/>
      <c r="BH802" s="3094"/>
      <c r="BI802" s="3094"/>
      <c r="BJ802" s="3094"/>
      <c r="BK802" s="3094"/>
      <c r="BL802" s="3094"/>
      <c r="BM802" s="3094"/>
      <c r="BN802" s="3094"/>
    </row>
    <row r="803" spans="1:66" ht="11.25" customHeight="1">
      <c r="A803" s="3559"/>
      <c r="B803" s="3094"/>
      <c r="C803" s="3094"/>
      <c r="D803" s="3094"/>
      <c r="E803" s="3094"/>
      <c r="F803" s="3094"/>
      <c r="G803" s="3094"/>
      <c r="H803" s="3094"/>
      <c r="I803" s="3094"/>
      <c r="J803" s="3094"/>
      <c r="K803" s="3560"/>
      <c r="L803" s="3560"/>
      <c r="M803" s="3560"/>
      <c r="N803" s="3094"/>
      <c r="O803" s="3094"/>
      <c r="P803" s="3094"/>
      <c r="Q803" s="3094"/>
      <c r="R803" s="3094"/>
      <c r="S803" s="3094"/>
      <c r="T803" s="3094"/>
      <c r="U803" s="3094"/>
      <c r="V803" s="3094"/>
      <c r="W803" s="3094"/>
      <c r="X803" s="3094"/>
      <c r="Y803" s="3094"/>
      <c r="Z803" s="3094"/>
      <c r="AA803" s="3094"/>
      <c r="AB803" s="3094"/>
      <c r="AC803" s="3094"/>
      <c r="AD803" s="3094"/>
      <c r="AE803" s="3094"/>
      <c r="AF803" s="3094"/>
      <c r="AG803" s="3094"/>
      <c r="AH803" s="3094"/>
      <c r="AI803" s="3094"/>
      <c r="AJ803" s="3094"/>
      <c r="AK803" s="3094"/>
      <c r="AL803" s="3094"/>
      <c r="AM803" s="3094"/>
      <c r="AN803" s="3094"/>
      <c r="AO803" s="3094"/>
      <c r="AP803" s="3094"/>
      <c r="AQ803" s="3094"/>
      <c r="AR803" s="3560"/>
      <c r="AS803" s="3560"/>
      <c r="AT803" s="3560"/>
      <c r="AU803" s="3094"/>
      <c r="AV803" s="3094"/>
      <c r="AW803" s="3094"/>
      <c r="AX803" s="3094"/>
      <c r="AY803" s="3094"/>
      <c r="AZ803" s="3094"/>
      <c r="BA803" s="3094"/>
      <c r="BB803" s="3094"/>
      <c r="BC803" s="3094"/>
      <c r="BD803" s="3094"/>
      <c r="BE803" s="3094"/>
      <c r="BF803" s="3094"/>
      <c r="BG803" s="3094"/>
      <c r="BH803" s="3094"/>
      <c r="BI803" s="3094"/>
      <c r="BJ803" s="3094"/>
      <c r="BK803" s="3094"/>
      <c r="BL803" s="3094"/>
      <c r="BM803" s="3094"/>
      <c r="BN803" s="3094"/>
    </row>
    <row r="804" spans="1:66" ht="11.25" customHeight="1">
      <c r="A804" s="3559"/>
      <c r="B804" s="3094"/>
      <c r="C804" s="3094"/>
      <c r="D804" s="3094"/>
      <c r="E804" s="3094"/>
      <c r="F804" s="3094"/>
      <c r="G804" s="3094"/>
      <c r="H804" s="3094"/>
      <c r="I804" s="3094"/>
      <c r="J804" s="3094"/>
      <c r="K804" s="3560"/>
      <c r="L804" s="3560"/>
      <c r="M804" s="3560"/>
      <c r="N804" s="3094"/>
      <c r="O804" s="3094"/>
      <c r="P804" s="3094"/>
      <c r="Q804" s="3094"/>
      <c r="R804" s="3094"/>
      <c r="S804" s="3094"/>
      <c r="T804" s="3094"/>
      <c r="U804" s="3094"/>
      <c r="V804" s="3094"/>
      <c r="W804" s="3094"/>
      <c r="X804" s="3094"/>
      <c r="Y804" s="3094"/>
      <c r="Z804" s="3094"/>
      <c r="AA804" s="3094"/>
      <c r="AB804" s="3094"/>
      <c r="AC804" s="3094"/>
      <c r="AD804" s="3094"/>
      <c r="AE804" s="3094"/>
      <c r="AF804" s="3094"/>
      <c r="AG804" s="3094"/>
      <c r="AH804" s="3094"/>
      <c r="AI804" s="3094"/>
      <c r="AJ804" s="3094"/>
      <c r="AK804" s="3094"/>
      <c r="AL804" s="3094"/>
      <c r="AM804" s="3094"/>
      <c r="AN804" s="3094"/>
      <c r="AO804" s="3094"/>
      <c r="AP804" s="3094"/>
      <c r="AQ804" s="3094"/>
      <c r="AR804" s="3560"/>
      <c r="AS804" s="3560"/>
      <c r="AT804" s="3560"/>
      <c r="AU804" s="3094"/>
      <c r="AV804" s="3094"/>
      <c r="AW804" s="3094"/>
      <c r="AX804" s="3094"/>
      <c r="AY804" s="3094"/>
      <c r="AZ804" s="3094"/>
      <c r="BA804" s="3094"/>
      <c r="BB804" s="3094"/>
      <c r="BC804" s="3094"/>
      <c r="BD804" s="3094"/>
      <c r="BE804" s="3094"/>
      <c r="BF804" s="3094"/>
      <c r="BG804" s="3094"/>
      <c r="BH804" s="3094"/>
      <c r="BI804" s="3094"/>
      <c r="BJ804" s="3094"/>
      <c r="BK804" s="3094"/>
      <c r="BL804" s="3094"/>
      <c r="BM804" s="3094"/>
      <c r="BN804" s="3094"/>
    </row>
    <row r="805" spans="1:66" ht="11.25" customHeight="1">
      <c r="A805" s="3559"/>
      <c r="B805" s="3094"/>
      <c r="C805" s="3094"/>
      <c r="D805" s="3094"/>
      <c r="E805" s="3094"/>
      <c r="F805" s="3094"/>
      <c r="G805" s="3094"/>
      <c r="H805" s="3094"/>
      <c r="I805" s="3094"/>
      <c r="J805" s="3094"/>
      <c r="K805" s="3560"/>
      <c r="L805" s="3560"/>
      <c r="M805" s="3560"/>
      <c r="N805" s="3094"/>
      <c r="O805" s="3094"/>
      <c r="P805" s="3094"/>
      <c r="Q805" s="3094"/>
      <c r="R805" s="3094"/>
      <c r="S805" s="3094"/>
      <c r="T805" s="3094"/>
      <c r="U805" s="3094"/>
      <c r="V805" s="3094"/>
      <c r="W805" s="3094"/>
      <c r="X805" s="3094"/>
      <c r="Y805" s="3094"/>
      <c r="Z805" s="3094"/>
      <c r="AA805" s="3094"/>
      <c r="AB805" s="3094"/>
      <c r="AC805" s="3094"/>
      <c r="AD805" s="3094"/>
      <c r="AE805" s="3094"/>
      <c r="AF805" s="3094"/>
      <c r="AG805" s="3094"/>
      <c r="AH805" s="3094"/>
      <c r="AI805" s="3094"/>
      <c r="AJ805" s="3094"/>
      <c r="AK805" s="3094"/>
      <c r="AL805" s="3094"/>
      <c r="AM805" s="3094"/>
      <c r="AN805" s="3094"/>
      <c r="AO805" s="3094"/>
      <c r="AP805" s="3094"/>
      <c r="AQ805" s="3094"/>
      <c r="AR805" s="3560"/>
      <c r="AS805" s="3560"/>
      <c r="AT805" s="3560"/>
      <c r="AU805" s="3094"/>
      <c r="AV805" s="3094"/>
      <c r="AW805" s="3094"/>
      <c r="AX805" s="3094"/>
      <c r="AY805" s="3094"/>
      <c r="AZ805" s="3094"/>
      <c r="BA805" s="3094"/>
      <c r="BB805" s="3094"/>
      <c r="BC805" s="3094"/>
      <c r="BD805" s="3094"/>
      <c r="BE805" s="3094"/>
      <c r="BF805" s="3094"/>
      <c r="BG805" s="3094"/>
      <c r="BH805" s="3094"/>
      <c r="BI805" s="3094"/>
      <c r="BJ805" s="3094"/>
      <c r="BK805" s="3094"/>
      <c r="BL805" s="3094"/>
      <c r="BM805" s="3094"/>
      <c r="BN805" s="3094"/>
    </row>
    <row r="806" spans="1:66" ht="11.25" customHeight="1">
      <c r="A806" s="3559"/>
      <c r="B806" s="3094"/>
      <c r="C806" s="3094"/>
      <c r="D806" s="3094"/>
      <c r="E806" s="3094"/>
      <c r="F806" s="3094"/>
      <c r="G806" s="3094"/>
      <c r="H806" s="3094"/>
      <c r="I806" s="3094"/>
      <c r="J806" s="3094"/>
      <c r="K806" s="3560"/>
      <c r="L806" s="3560"/>
      <c r="M806" s="3560"/>
      <c r="N806" s="3094"/>
      <c r="O806" s="3094"/>
      <c r="P806" s="3094"/>
      <c r="Q806" s="3094"/>
      <c r="R806" s="3094"/>
      <c r="S806" s="3094"/>
      <c r="T806" s="3094"/>
      <c r="U806" s="3094"/>
      <c r="V806" s="3094"/>
      <c r="W806" s="3094"/>
      <c r="X806" s="3094"/>
      <c r="Y806" s="3094"/>
      <c r="Z806" s="3094"/>
      <c r="AA806" s="3094"/>
      <c r="AB806" s="3094"/>
      <c r="AC806" s="3094"/>
      <c r="AD806" s="3094"/>
      <c r="AE806" s="3094"/>
      <c r="AF806" s="3094"/>
      <c r="AG806" s="3094"/>
      <c r="AH806" s="3094"/>
      <c r="AI806" s="3094"/>
      <c r="AJ806" s="3094"/>
      <c r="AK806" s="3094"/>
      <c r="AL806" s="3094"/>
      <c r="AM806" s="3094"/>
      <c r="AN806" s="3094"/>
      <c r="AO806" s="3094"/>
      <c r="AP806" s="3094"/>
      <c r="AQ806" s="3094"/>
      <c r="AR806" s="3560"/>
      <c r="AS806" s="3560"/>
      <c r="AT806" s="3560"/>
      <c r="AU806" s="3094"/>
      <c r="AV806" s="3094"/>
      <c r="AW806" s="3094"/>
      <c r="AX806" s="3094"/>
      <c r="AY806" s="3094"/>
      <c r="AZ806" s="3094"/>
      <c r="BA806" s="3094"/>
      <c r="BB806" s="3094"/>
      <c r="BC806" s="3094"/>
      <c r="BD806" s="3094"/>
      <c r="BE806" s="3094"/>
      <c r="BF806" s="3094"/>
      <c r="BG806" s="3094"/>
      <c r="BH806" s="3094"/>
      <c r="BI806" s="3094"/>
      <c r="BJ806" s="3094"/>
      <c r="BK806" s="3094"/>
      <c r="BL806" s="3094"/>
      <c r="BM806" s="3094"/>
      <c r="BN806" s="3094"/>
    </row>
    <row r="807" spans="1:66" ht="11.25" customHeight="1">
      <c r="A807" s="3559"/>
      <c r="B807" s="3094"/>
      <c r="C807" s="3094"/>
      <c r="D807" s="3094"/>
      <c r="E807" s="3094"/>
      <c r="F807" s="3094"/>
      <c r="G807" s="3094"/>
      <c r="H807" s="3094"/>
      <c r="I807" s="3094"/>
      <c r="J807" s="3094"/>
      <c r="K807" s="3560"/>
      <c r="L807" s="3560"/>
      <c r="M807" s="3560"/>
      <c r="N807" s="3094"/>
      <c r="O807" s="3094"/>
      <c r="P807" s="3094"/>
      <c r="Q807" s="3094"/>
      <c r="R807" s="3094"/>
      <c r="S807" s="3094"/>
      <c r="T807" s="3094"/>
      <c r="U807" s="3094"/>
      <c r="V807" s="3094"/>
      <c r="W807" s="3094"/>
      <c r="X807" s="3094"/>
      <c r="Y807" s="3094"/>
      <c r="Z807" s="3094"/>
      <c r="AA807" s="3094"/>
      <c r="AB807" s="3094"/>
      <c r="AC807" s="3094"/>
      <c r="AD807" s="3094"/>
      <c r="AE807" s="3094"/>
      <c r="AF807" s="3094"/>
      <c r="AG807" s="3094"/>
      <c r="AH807" s="3094"/>
      <c r="AI807" s="3094"/>
      <c r="AJ807" s="3094"/>
      <c r="AK807" s="3094"/>
      <c r="AL807" s="3094"/>
      <c r="AM807" s="3094"/>
      <c r="AN807" s="3094"/>
      <c r="AO807" s="3094"/>
      <c r="AP807" s="3094"/>
      <c r="AQ807" s="3094"/>
      <c r="AR807" s="3560"/>
      <c r="AS807" s="3560"/>
      <c r="AT807" s="3560"/>
      <c r="AU807" s="3094"/>
      <c r="AV807" s="3094"/>
      <c r="AW807" s="3094"/>
      <c r="AX807" s="3094"/>
      <c r="AY807" s="3094"/>
      <c r="AZ807" s="3094"/>
      <c r="BA807" s="3094"/>
      <c r="BB807" s="3094"/>
      <c r="BC807" s="3094"/>
      <c r="BD807" s="3094"/>
      <c r="BE807" s="3094"/>
      <c r="BF807" s="3094"/>
      <c r="BG807" s="3094"/>
      <c r="BH807" s="3094"/>
      <c r="BI807" s="3094"/>
      <c r="BJ807" s="3094"/>
      <c r="BK807" s="3094"/>
      <c r="BL807" s="3094"/>
      <c r="BM807" s="3094"/>
      <c r="BN807" s="3094"/>
    </row>
    <row r="808" spans="1:66" ht="11.25" customHeight="1">
      <c r="A808" s="3559"/>
      <c r="B808" s="3094"/>
      <c r="C808" s="3094"/>
      <c r="D808" s="3094"/>
      <c r="E808" s="3094"/>
      <c r="F808" s="3094"/>
      <c r="G808" s="3094"/>
      <c r="H808" s="3094"/>
      <c r="I808" s="3094"/>
      <c r="J808" s="3094"/>
      <c r="K808" s="3560"/>
      <c r="L808" s="3560"/>
      <c r="M808" s="3560"/>
      <c r="N808" s="3094"/>
      <c r="O808" s="3094"/>
      <c r="P808" s="3094"/>
      <c r="Q808" s="3094"/>
      <c r="R808" s="3094"/>
      <c r="S808" s="3094"/>
      <c r="T808" s="3094"/>
      <c r="U808" s="3094"/>
      <c r="V808" s="3094"/>
      <c r="W808" s="3094"/>
      <c r="X808" s="3094"/>
      <c r="Y808" s="3094"/>
      <c r="Z808" s="3094"/>
      <c r="AA808" s="3094"/>
      <c r="AB808" s="3094"/>
      <c r="AC808" s="3094"/>
      <c r="AD808" s="3094"/>
      <c r="AE808" s="3094"/>
      <c r="AF808" s="3094"/>
      <c r="AG808" s="3094"/>
      <c r="AH808" s="3094"/>
      <c r="AI808" s="3094"/>
      <c r="AJ808" s="3094"/>
      <c r="AK808" s="3094"/>
      <c r="AL808" s="3094"/>
      <c r="AM808" s="3094"/>
      <c r="AN808" s="3094"/>
      <c r="AO808" s="3094"/>
      <c r="AP808" s="3094"/>
      <c r="AQ808" s="3094"/>
      <c r="AR808" s="3560"/>
      <c r="AS808" s="3560"/>
      <c r="AT808" s="3560"/>
      <c r="AU808" s="3094"/>
      <c r="AV808" s="3094"/>
      <c r="AW808" s="3094"/>
      <c r="AX808" s="3094"/>
      <c r="AY808" s="3094"/>
      <c r="AZ808" s="3094"/>
      <c r="BA808" s="3094"/>
      <c r="BB808" s="3094"/>
      <c r="BC808" s="3094"/>
      <c r="BD808" s="3094"/>
      <c r="BE808" s="3094"/>
      <c r="BF808" s="3094"/>
      <c r="BG808" s="3094"/>
      <c r="BH808" s="3094"/>
      <c r="BI808" s="3094"/>
      <c r="BJ808" s="3094"/>
      <c r="BK808" s="3094"/>
      <c r="BL808" s="3094"/>
      <c r="BM808" s="3094"/>
      <c r="BN808" s="3094"/>
    </row>
    <row r="809" spans="1:66" ht="11.25" customHeight="1">
      <c r="A809" s="3559"/>
      <c r="B809" s="3094"/>
      <c r="C809" s="3094"/>
      <c r="D809" s="3094"/>
      <c r="E809" s="3094"/>
      <c r="F809" s="3094"/>
      <c r="G809" s="3094"/>
      <c r="H809" s="3094"/>
      <c r="I809" s="3094"/>
      <c r="J809" s="3094"/>
      <c r="K809" s="3560"/>
      <c r="L809" s="3560"/>
      <c r="M809" s="3560"/>
      <c r="N809" s="3094"/>
      <c r="O809" s="3094"/>
      <c r="P809" s="3094"/>
      <c r="Q809" s="3094"/>
      <c r="R809" s="3094"/>
      <c r="S809" s="3094"/>
      <c r="T809" s="3094"/>
      <c r="U809" s="3094"/>
      <c r="V809" s="3094"/>
      <c r="W809" s="3094"/>
      <c r="X809" s="3094"/>
      <c r="Y809" s="3094"/>
      <c r="Z809" s="3094"/>
      <c r="AA809" s="3094"/>
      <c r="AB809" s="3094"/>
      <c r="AC809" s="3094"/>
      <c r="AD809" s="3094"/>
      <c r="AE809" s="3094"/>
      <c r="AF809" s="3094"/>
      <c r="AG809" s="3094"/>
      <c r="AH809" s="3094"/>
      <c r="AI809" s="3094"/>
      <c r="AJ809" s="3094"/>
      <c r="AK809" s="3094"/>
      <c r="AL809" s="3094"/>
      <c r="AM809" s="3094"/>
      <c r="AN809" s="3094"/>
      <c r="AO809" s="3094"/>
      <c r="AP809" s="3094"/>
      <c r="AQ809" s="3094"/>
      <c r="AR809" s="3560"/>
      <c r="AS809" s="3560"/>
      <c r="AT809" s="3560"/>
      <c r="AU809" s="3094"/>
      <c r="AV809" s="3094"/>
      <c r="AW809" s="3094"/>
      <c r="AX809" s="3094"/>
      <c r="AY809" s="3094"/>
      <c r="AZ809" s="3094"/>
      <c r="BA809" s="3094"/>
      <c r="BB809" s="3094"/>
      <c r="BC809" s="3094"/>
      <c r="BD809" s="3094"/>
      <c r="BE809" s="3094"/>
      <c r="BF809" s="3094"/>
      <c r="BG809" s="3094"/>
      <c r="BH809" s="3094"/>
      <c r="BI809" s="3094"/>
      <c r="BJ809" s="3094"/>
      <c r="BK809" s="3094"/>
      <c r="BL809" s="3094"/>
      <c r="BM809" s="3094"/>
      <c r="BN809" s="3094"/>
    </row>
    <row r="810" spans="1:66" ht="11.25" customHeight="1">
      <c r="A810" s="3559"/>
      <c r="B810" s="3094"/>
      <c r="C810" s="3094"/>
      <c r="D810" s="3094"/>
      <c r="E810" s="3094"/>
      <c r="F810" s="3094"/>
      <c r="G810" s="3094"/>
      <c r="H810" s="3094"/>
      <c r="I810" s="3094"/>
      <c r="J810" s="3094"/>
      <c r="K810" s="3560"/>
      <c r="L810" s="3560"/>
      <c r="M810" s="3560"/>
      <c r="N810" s="3094"/>
      <c r="O810" s="3094"/>
      <c r="P810" s="3094"/>
      <c r="Q810" s="3094"/>
      <c r="R810" s="3094"/>
      <c r="S810" s="3094"/>
      <c r="T810" s="3094"/>
      <c r="U810" s="3094"/>
      <c r="V810" s="3094"/>
      <c r="W810" s="3094"/>
      <c r="X810" s="3094"/>
      <c r="Y810" s="3094"/>
      <c r="Z810" s="3094"/>
      <c r="AA810" s="3094"/>
      <c r="AB810" s="3094"/>
      <c r="AC810" s="3094"/>
      <c r="AD810" s="3094"/>
      <c r="AE810" s="3094"/>
      <c r="AF810" s="3094"/>
      <c r="AG810" s="3094"/>
      <c r="AH810" s="3094"/>
      <c r="AI810" s="3094"/>
      <c r="AJ810" s="3094"/>
      <c r="AK810" s="3094"/>
      <c r="AL810" s="3094"/>
      <c r="AM810" s="3094"/>
      <c r="AN810" s="3094"/>
      <c r="AO810" s="3094"/>
      <c r="AP810" s="3094"/>
      <c r="AQ810" s="3094"/>
      <c r="AR810" s="3560"/>
      <c r="AS810" s="3560"/>
      <c r="AT810" s="3560"/>
      <c r="AU810" s="3094"/>
      <c r="AV810" s="3094"/>
      <c r="AW810" s="3094"/>
      <c r="AX810" s="3094"/>
      <c r="AY810" s="3094"/>
      <c r="AZ810" s="3094"/>
      <c r="BA810" s="3094"/>
      <c r="BB810" s="3094"/>
      <c r="BC810" s="3094"/>
      <c r="BD810" s="3094"/>
      <c r="BE810" s="3094"/>
      <c r="BF810" s="3094"/>
      <c r="BG810" s="3094"/>
      <c r="BH810" s="3094"/>
      <c r="BI810" s="3094"/>
      <c r="BJ810" s="3094"/>
      <c r="BK810" s="3094"/>
      <c r="BL810" s="3094"/>
      <c r="BM810" s="3094"/>
      <c r="BN810" s="3094"/>
    </row>
    <row r="811" spans="1:66" ht="11.25" customHeight="1">
      <c r="A811" s="3559"/>
      <c r="B811" s="3094"/>
      <c r="C811" s="3094"/>
      <c r="D811" s="3094"/>
      <c r="E811" s="3094"/>
      <c r="F811" s="3094"/>
      <c r="G811" s="3094"/>
      <c r="H811" s="3094"/>
      <c r="I811" s="3094"/>
      <c r="J811" s="3094"/>
      <c r="K811" s="3560"/>
      <c r="L811" s="3560"/>
      <c r="M811" s="3560"/>
      <c r="N811" s="3094"/>
      <c r="O811" s="3094"/>
      <c r="P811" s="3094"/>
      <c r="Q811" s="3094"/>
      <c r="R811" s="3094"/>
      <c r="S811" s="3094"/>
      <c r="T811" s="3094"/>
      <c r="U811" s="3094"/>
      <c r="V811" s="3094"/>
      <c r="W811" s="3094"/>
      <c r="X811" s="3094"/>
      <c r="Y811" s="3094"/>
      <c r="Z811" s="3094"/>
      <c r="AA811" s="3094"/>
      <c r="AB811" s="3094"/>
      <c r="AC811" s="3094"/>
      <c r="AD811" s="3094"/>
      <c r="AE811" s="3094"/>
      <c r="AF811" s="3094"/>
      <c r="AG811" s="3094"/>
      <c r="AH811" s="3094"/>
      <c r="AI811" s="3094"/>
      <c r="AJ811" s="3094"/>
      <c r="AK811" s="3094"/>
      <c r="AL811" s="3094"/>
      <c r="AM811" s="3094"/>
      <c r="AN811" s="3094"/>
      <c r="AO811" s="3094"/>
      <c r="AP811" s="3094"/>
      <c r="AQ811" s="3094"/>
      <c r="AR811" s="3560"/>
      <c r="AS811" s="3560"/>
      <c r="AT811" s="3560"/>
      <c r="AU811" s="3094"/>
      <c r="AV811" s="3094"/>
      <c r="AW811" s="3094"/>
      <c r="AX811" s="3094"/>
      <c r="AY811" s="3094"/>
      <c r="AZ811" s="3094"/>
      <c r="BA811" s="3094"/>
      <c r="BB811" s="3094"/>
      <c r="BC811" s="3094"/>
      <c r="BD811" s="3094"/>
      <c r="BE811" s="3094"/>
      <c r="BF811" s="3094"/>
      <c r="BG811" s="3094"/>
      <c r="BH811" s="3094"/>
      <c r="BI811" s="3094"/>
      <c r="BJ811" s="3094"/>
      <c r="BK811" s="3094"/>
      <c r="BL811" s="3094"/>
      <c r="BM811" s="3094"/>
      <c r="BN811" s="3094"/>
    </row>
    <row r="812" spans="1:66" ht="11.25" customHeight="1">
      <c r="A812" s="3559"/>
      <c r="B812" s="3094"/>
      <c r="C812" s="3094"/>
      <c r="D812" s="3094"/>
      <c r="E812" s="3094"/>
      <c r="F812" s="3094"/>
      <c r="G812" s="3094"/>
      <c r="H812" s="3094"/>
      <c r="I812" s="3094"/>
      <c r="J812" s="3094"/>
      <c r="K812" s="3560"/>
      <c r="L812" s="3560"/>
      <c r="M812" s="3560"/>
      <c r="N812" s="3094"/>
      <c r="O812" s="3094"/>
      <c r="P812" s="3094"/>
      <c r="Q812" s="3094"/>
      <c r="R812" s="3094"/>
      <c r="S812" s="3094"/>
      <c r="T812" s="3094"/>
      <c r="U812" s="3094"/>
      <c r="V812" s="3094"/>
      <c r="W812" s="3094"/>
      <c r="X812" s="3094"/>
      <c r="Y812" s="3094"/>
      <c r="Z812" s="3094"/>
      <c r="AA812" s="3094"/>
      <c r="AB812" s="3094"/>
      <c r="AC812" s="3094"/>
      <c r="AD812" s="3094"/>
      <c r="AE812" s="3094"/>
      <c r="AF812" s="3094"/>
      <c r="AG812" s="3094"/>
      <c r="AH812" s="3094"/>
      <c r="AI812" s="3094"/>
      <c r="AJ812" s="3094"/>
      <c r="AK812" s="3094"/>
      <c r="AL812" s="3094"/>
      <c r="AM812" s="3094"/>
      <c r="AN812" s="3094"/>
      <c r="AO812" s="3094"/>
      <c r="AP812" s="3094"/>
      <c r="AQ812" s="3094"/>
      <c r="AR812" s="3560"/>
      <c r="AS812" s="3560"/>
      <c r="AT812" s="3560"/>
      <c r="AU812" s="3094"/>
      <c r="AV812" s="3094"/>
      <c r="AW812" s="3094"/>
      <c r="AX812" s="3094"/>
      <c r="AY812" s="3094"/>
      <c r="AZ812" s="3094"/>
      <c r="BA812" s="3094"/>
      <c r="BB812" s="3094"/>
      <c r="BC812" s="3094"/>
      <c r="BD812" s="3094"/>
      <c r="BE812" s="3094"/>
      <c r="BF812" s="3094"/>
      <c r="BG812" s="3094"/>
      <c r="BH812" s="3094"/>
      <c r="BI812" s="3094"/>
      <c r="BJ812" s="3094"/>
      <c r="BK812" s="3094"/>
      <c r="BL812" s="3094"/>
      <c r="BM812" s="3094"/>
      <c r="BN812" s="3094"/>
    </row>
    <row r="813" spans="1:66" ht="11.25" customHeight="1">
      <c r="A813" s="3559"/>
      <c r="B813" s="3094"/>
      <c r="C813" s="3094"/>
      <c r="D813" s="3094"/>
      <c r="E813" s="3094"/>
      <c r="F813" s="3094"/>
      <c r="G813" s="3094"/>
      <c r="H813" s="3094"/>
      <c r="I813" s="3094"/>
      <c r="J813" s="3094"/>
      <c r="K813" s="3560"/>
      <c r="L813" s="3560"/>
      <c r="M813" s="3560"/>
      <c r="N813" s="3094"/>
      <c r="O813" s="3094"/>
      <c r="P813" s="3094"/>
      <c r="Q813" s="3094"/>
      <c r="R813" s="3094"/>
      <c r="S813" s="3094"/>
      <c r="T813" s="3094"/>
      <c r="U813" s="3094"/>
      <c r="V813" s="3094"/>
      <c r="W813" s="3094"/>
      <c r="X813" s="3094"/>
      <c r="Y813" s="3094"/>
      <c r="Z813" s="3094"/>
      <c r="AA813" s="3094"/>
      <c r="AB813" s="3094"/>
      <c r="AC813" s="3094"/>
      <c r="AD813" s="3094"/>
      <c r="AE813" s="3094"/>
      <c r="AF813" s="3094"/>
      <c r="AG813" s="3094"/>
      <c r="AH813" s="3094"/>
      <c r="AI813" s="3094"/>
      <c r="AJ813" s="3094"/>
      <c r="AK813" s="3094"/>
      <c r="AL813" s="3094"/>
      <c r="AM813" s="3094"/>
      <c r="AN813" s="3094"/>
      <c r="AO813" s="3094"/>
      <c r="AP813" s="3094"/>
      <c r="AQ813" s="3094"/>
      <c r="AR813" s="3560"/>
      <c r="AS813" s="3560"/>
      <c r="AT813" s="3560"/>
      <c r="AU813" s="3094"/>
      <c r="AV813" s="3094"/>
      <c r="AW813" s="3094"/>
      <c r="AX813" s="3094"/>
      <c r="AY813" s="3094"/>
      <c r="AZ813" s="3094"/>
      <c r="BA813" s="3094"/>
      <c r="BB813" s="3094"/>
      <c r="BC813" s="3094"/>
      <c r="BD813" s="3094"/>
      <c r="BE813" s="3094"/>
      <c r="BF813" s="3094"/>
      <c r="BG813" s="3094"/>
      <c r="BH813" s="3094"/>
      <c r="BI813" s="3094"/>
      <c r="BJ813" s="3094"/>
      <c r="BK813" s="3094"/>
      <c r="BL813" s="3094"/>
      <c r="BM813" s="3094"/>
      <c r="BN813" s="3094"/>
    </row>
    <row r="814" spans="1:66" ht="11.25" customHeight="1">
      <c r="A814" s="3559"/>
      <c r="B814" s="3094"/>
      <c r="C814" s="3094"/>
      <c r="D814" s="3094"/>
      <c r="E814" s="3094"/>
      <c r="F814" s="3094"/>
      <c r="G814" s="3094"/>
      <c r="H814" s="3094"/>
      <c r="I814" s="3094"/>
      <c r="J814" s="3094"/>
      <c r="K814" s="3560"/>
      <c r="L814" s="3560"/>
      <c r="M814" s="3560"/>
      <c r="N814" s="3094"/>
      <c r="O814" s="3094"/>
      <c r="P814" s="3094"/>
      <c r="Q814" s="3094"/>
      <c r="R814" s="3094"/>
      <c r="S814" s="3094"/>
      <c r="T814" s="3094"/>
      <c r="U814" s="3094"/>
      <c r="V814" s="3094"/>
      <c r="W814" s="3094"/>
      <c r="X814" s="3094"/>
      <c r="Y814" s="3094"/>
      <c r="Z814" s="3094"/>
      <c r="AA814" s="3094"/>
      <c r="AB814" s="3094"/>
      <c r="AC814" s="3094"/>
      <c r="AD814" s="3094"/>
      <c r="AE814" s="3094"/>
      <c r="AF814" s="3094"/>
      <c r="AG814" s="3094"/>
      <c r="AH814" s="3094"/>
      <c r="AI814" s="3094"/>
      <c r="AJ814" s="3094"/>
      <c r="AK814" s="3094"/>
      <c r="AL814" s="3094"/>
      <c r="AM814" s="3094"/>
      <c r="AN814" s="3094"/>
      <c r="AO814" s="3094"/>
      <c r="AP814" s="3094"/>
      <c r="AQ814" s="3094"/>
      <c r="AR814" s="3560"/>
      <c r="AS814" s="3560"/>
      <c r="AT814" s="3560"/>
      <c r="AU814" s="3094"/>
      <c r="AV814" s="3094"/>
      <c r="AW814" s="3094"/>
      <c r="AX814" s="3094"/>
      <c r="AY814" s="3094"/>
      <c r="AZ814" s="3094"/>
      <c r="BA814" s="3094"/>
      <c r="BB814" s="3094"/>
      <c r="BC814" s="3094"/>
      <c r="BD814" s="3094"/>
      <c r="BE814" s="3094"/>
      <c r="BF814" s="3094"/>
      <c r="BG814" s="3094"/>
      <c r="BH814" s="3094"/>
      <c r="BI814" s="3094"/>
      <c r="BJ814" s="3094"/>
      <c r="BK814" s="3094"/>
      <c r="BL814" s="3094"/>
      <c r="BM814" s="3094"/>
      <c r="BN814" s="3094"/>
    </row>
    <row r="815" spans="1:66" ht="11.25" customHeight="1">
      <c r="A815" s="3559"/>
      <c r="B815" s="3094"/>
      <c r="C815" s="3094"/>
      <c r="D815" s="3094"/>
      <c r="E815" s="3094"/>
      <c r="F815" s="3094"/>
      <c r="G815" s="3094"/>
      <c r="H815" s="3094"/>
      <c r="I815" s="3094"/>
      <c r="J815" s="3094"/>
      <c r="K815" s="3560"/>
      <c r="L815" s="3560"/>
      <c r="M815" s="3560"/>
      <c r="N815" s="3094"/>
      <c r="O815" s="3094"/>
      <c r="P815" s="3094"/>
      <c r="Q815" s="3094"/>
      <c r="R815" s="3094"/>
      <c r="S815" s="3094"/>
      <c r="T815" s="3094"/>
      <c r="U815" s="3094"/>
      <c r="V815" s="3094"/>
      <c r="W815" s="3094"/>
      <c r="X815" s="3094"/>
      <c r="Y815" s="3094"/>
      <c r="Z815" s="3094"/>
      <c r="AA815" s="3094"/>
      <c r="AB815" s="3094"/>
      <c r="AC815" s="3094"/>
      <c r="AD815" s="3094"/>
      <c r="AE815" s="3094"/>
      <c r="AF815" s="3094"/>
      <c r="AG815" s="3094"/>
      <c r="AH815" s="3094"/>
      <c r="AI815" s="3094"/>
      <c r="AJ815" s="3094"/>
      <c r="AK815" s="3094"/>
      <c r="AL815" s="3094"/>
      <c r="AM815" s="3094"/>
      <c r="AN815" s="3094"/>
      <c r="AO815" s="3094"/>
      <c r="AP815" s="3094"/>
      <c r="AQ815" s="3094"/>
      <c r="AR815" s="3560"/>
      <c r="AS815" s="3560"/>
      <c r="AT815" s="3560"/>
      <c r="AU815" s="3094"/>
      <c r="AV815" s="3094"/>
      <c r="AW815" s="3094"/>
      <c r="AX815" s="3094"/>
      <c r="AY815" s="3094"/>
      <c r="AZ815" s="3094"/>
      <c r="BA815" s="3094"/>
      <c r="BB815" s="3094"/>
      <c r="BC815" s="3094"/>
      <c r="BD815" s="3094"/>
      <c r="BE815" s="3094"/>
      <c r="BF815" s="3094"/>
      <c r="BG815" s="3094"/>
      <c r="BH815" s="3094"/>
      <c r="BI815" s="3094"/>
      <c r="BJ815" s="3094"/>
      <c r="BK815" s="3094"/>
      <c r="BL815" s="3094"/>
      <c r="BM815" s="3094"/>
      <c r="BN815" s="3094"/>
    </row>
    <row r="816" spans="1:66" ht="11.25" customHeight="1">
      <c r="A816" s="3559"/>
      <c r="B816" s="3094"/>
      <c r="C816" s="3094"/>
      <c r="D816" s="3094"/>
      <c r="E816" s="3094"/>
      <c r="F816" s="3094"/>
      <c r="G816" s="3094"/>
      <c r="H816" s="3094"/>
      <c r="I816" s="3094"/>
      <c r="J816" s="3094"/>
      <c r="K816" s="3560"/>
      <c r="L816" s="3560"/>
      <c r="M816" s="3560"/>
      <c r="N816" s="3094"/>
      <c r="O816" s="3094"/>
      <c r="P816" s="3094"/>
      <c r="Q816" s="3094"/>
      <c r="R816" s="3094"/>
      <c r="S816" s="3094"/>
      <c r="T816" s="3094"/>
      <c r="U816" s="3094"/>
      <c r="V816" s="3094"/>
      <c r="W816" s="3094"/>
      <c r="X816" s="3094"/>
      <c r="Y816" s="3094"/>
      <c r="Z816" s="3094"/>
      <c r="AA816" s="3094"/>
      <c r="AB816" s="3094"/>
      <c r="AC816" s="3094"/>
      <c r="AD816" s="3094"/>
      <c r="AE816" s="3094"/>
      <c r="AF816" s="3094"/>
      <c r="AG816" s="3094"/>
      <c r="AH816" s="3094"/>
      <c r="AI816" s="3094"/>
      <c r="AJ816" s="3094"/>
      <c r="AK816" s="3094"/>
      <c r="AL816" s="3094"/>
      <c r="AM816" s="3094"/>
      <c r="AN816" s="3094"/>
      <c r="AO816" s="3094"/>
      <c r="AP816" s="3094"/>
      <c r="AQ816" s="3094"/>
      <c r="AR816" s="3560"/>
      <c r="AS816" s="3560"/>
      <c r="AT816" s="3560"/>
      <c r="AU816" s="3094"/>
      <c r="AV816" s="3094"/>
      <c r="AW816" s="3094"/>
      <c r="AX816" s="3094"/>
      <c r="AY816" s="3094"/>
      <c r="AZ816" s="3094"/>
      <c r="BA816" s="3094"/>
      <c r="BB816" s="3094"/>
      <c r="BC816" s="3094"/>
      <c r="BD816" s="3094"/>
      <c r="BE816" s="3094"/>
      <c r="BF816" s="3094"/>
      <c r="BG816" s="3094"/>
      <c r="BH816" s="3094"/>
      <c r="BI816" s="3094"/>
      <c r="BJ816" s="3094"/>
      <c r="BK816" s="3094"/>
      <c r="BL816" s="3094"/>
      <c r="BM816" s="3094"/>
      <c r="BN816" s="3094"/>
    </row>
    <row r="817" spans="1:66" ht="11.25" customHeight="1">
      <c r="A817" s="3559"/>
      <c r="B817" s="3094"/>
      <c r="C817" s="3094"/>
      <c r="D817" s="3094"/>
      <c r="E817" s="3094"/>
      <c r="F817" s="3094"/>
      <c r="G817" s="3094"/>
      <c r="H817" s="3094"/>
      <c r="I817" s="3094"/>
      <c r="J817" s="3094"/>
      <c r="K817" s="3560"/>
      <c r="L817" s="3560"/>
      <c r="M817" s="3560"/>
      <c r="N817" s="3094"/>
      <c r="O817" s="3094"/>
      <c r="P817" s="3094"/>
      <c r="Q817" s="3094"/>
      <c r="R817" s="3094"/>
      <c r="S817" s="3094"/>
      <c r="T817" s="3094"/>
      <c r="U817" s="3094"/>
      <c r="V817" s="3094"/>
      <c r="W817" s="3094"/>
      <c r="X817" s="3094"/>
      <c r="Y817" s="3094"/>
      <c r="Z817" s="3094"/>
      <c r="AA817" s="3094"/>
      <c r="AB817" s="3094"/>
      <c r="AC817" s="3094"/>
      <c r="AD817" s="3094"/>
      <c r="AE817" s="3094"/>
      <c r="AF817" s="3094"/>
      <c r="AG817" s="3094"/>
      <c r="AH817" s="3094"/>
      <c r="AI817" s="3094"/>
      <c r="AJ817" s="3094"/>
      <c r="AK817" s="3094"/>
      <c r="AL817" s="3094"/>
      <c r="AM817" s="3094"/>
      <c r="AN817" s="3094"/>
      <c r="AO817" s="3094"/>
      <c r="AP817" s="3094"/>
      <c r="AQ817" s="3094"/>
      <c r="AR817" s="3560"/>
      <c r="AS817" s="3560"/>
      <c r="AT817" s="3560"/>
      <c r="AU817" s="3094"/>
      <c r="AV817" s="3094"/>
      <c r="AW817" s="3094"/>
      <c r="AX817" s="3094"/>
      <c r="AY817" s="3094"/>
      <c r="AZ817" s="3094"/>
      <c r="BA817" s="3094"/>
      <c r="BB817" s="3094"/>
      <c r="BC817" s="3094"/>
      <c r="BD817" s="3094"/>
      <c r="BE817" s="3094"/>
      <c r="BF817" s="3094"/>
      <c r="BG817" s="3094"/>
      <c r="BH817" s="3094"/>
      <c r="BI817" s="3094"/>
      <c r="BJ817" s="3094"/>
      <c r="BK817" s="3094"/>
      <c r="BL817" s="3094"/>
      <c r="BM817" s="3094"/>
      <c r="BN817" s="3094"/>
    </row>
    <row r="818" spans="1:66" ht="11.25" customHeight="1">
      <c r="A818" s="3559"/>
      <c r="B818" s="3094"/>
      <c r="C818" s="3094"/>
      <c r="D818" s="3094"/>
      <c r="E818" s="3094"/>
      <c r="F818" s="3094"/>
      <c r="G818" s="3094"/>
      <c r="H818" s="3094"/>
      <c r="I818" s="3094"/>
      <c r="J818" s="3094"/>
      <c r="K818" s="3560"/>
      <c r="L818" s="3560"/>
      <c r="M818" s="3560"/>
      <c r="N818" s="3094"/>
      <c r="O818" s="3094"/>
      <c r="P818" s="3094"/>
      <c r="Q818" s="3094"/>
      <c r="R818" s="3094"/>
      <c r="S818" s="3094"/>
      <c r="T818" s="3094"/>
      <c r="U818" s="3094"/>
      <c r="V818" s="3094"/>
      <c r="W818" s="3094"/>
      <c r="X818" s="3094"/>
      <c r="Y818" s="3094"/>
      <c r="Z818" s="3094"/>
      <c r="AA818" s="3094"/>
      <c r="AB818" s="3094"/>
      <c r="AC818" s="3094"/>
      <c r="AD818" s="3094"/>
      <c r="AE818" s="3094"/>
      <c r="AF818" s="3094"/>
      <c r="AG818" s="3094"/>
      <c r="AH818" s="3094"/>
      <c r="AI818" s="3094"/>
      <c r="AJ818" s="3094"/>
      <c r="AK818" s="3094"/>
      <c r="AL818" s="3094"/>
      <c r="AM818" s="3094"/>
      <c r="AN818" s="3094"/>
      <c r="AO818" s="3094"/>
      <c r="AP818" s="3094"/>
      <c r="AQ818" s="3094"/>
      <c r="AR818" s="3560"/>
      <c r="AS818" s="3560"/>
      <c r="AT818" s="3560"/>
      <c r="AU818" s="3094"/>
      <c r="AV818" s="3094"/>
      <c r="AW818" s="3094"/>
      <c r="AX818" s="3094"/>
      <c r="AY818" s="3094"/>
      <c r="AZ818" s="3094"/>
      <c r="BA818" s="3094"/>
      <c r="BB818" s="3094"/>
      <c r="BC818" s="3094"/>
      <c r="BD818" s="3094"/>
      <c r="BE818" s="3094"/>
      <c r="BF818" s="3094"/>
      <c r="BG818" s="3094"/>
      <c r="BH818" s="3094"/>
      <c r="BI818" s="3094"/>
      <c r="BJ818" s="3094"/>
      <c r="BK818" s="3094"/>
      <c r="BL818" s="3094"/>
      <c r="BM818" s="3094"/>
      <c r="BN818" s="3094"/>
    </row>
    <row r="819" spans="1:66" ht="11.25" customHeight="1">
      <c r="A819" s="3559"/>
      <c r="B819" s="3094"/>
      <c r="C819" s="3094"/>
      <c r="D819" s="3094"/>
      <c r="E819" s="3094"/>
      <c r="F819" s="3094"/>
      <c r="G819" s="3094"/>
      <c r="H819" s="3094"/>
      <c r="I819" s="3094"/>
      <c r="J819" s="3094"/>
      <c r="K819" s="3560"/>
      <c r="L819" s="3560"/>
      <c r="M819" s="3560"/>
      <c r="N819" s="3094"/>
      <c r="O819" s="3094"/>
      <c r="P819" s="3094"/>
      <c r="Q819" s="3094"/>
      <c r="R819" s="3094"/>
      <c r="S819" s="3094"/>
      <c r="T819" s="3094"/>
      <c r="U819" s="3094"/>
      <c r="V819" s="3094"/>
      <c r="W819" s="3094"/>
      <c r="X819" s="3094"/>
      <c r="Y819" s="3094"/>
      <c r="Z819" s="3094"/>
      <c r="AA819" s="3094"/>
      <c r="AB819" s="3094"/>
      <c r="AC819" s="3094"/>
      <c r="AD819" s="3094"/>
      <c r="AE819" s="3094"/>
      <c r="AF819" s="3094"/>
      <c r="AG819" s="3094"/>
      <c r="AH819" s="3094"/>
      <c r="AI819" s="3094"/>
      <c r="AJ819" s="3094"/>
      <c r="AK819" s="3094"/>
      <c r="AL819" s="3094"/>
      <c r="AM819" s="3094"/>
      <c r="AN819" s="3094"/>
      <c r="AO819" s="3094"/>
      <c r="AP819" s="3094"/>
      <c r="AQ819" s="3094"/>
      <c r="AR819" s="3560"/>
      <c r="AS819" s="3560"/>
      <c r="AT819" s="3560"/>
      <c r="AU819" s="3094"/>
      <c r="AV819" s="3094"/>
      <c r="AW819" s="3094"/>
      <c r="AX819" s="3094"/>
      <c r="AY819" s="3094"/>
      <c r="AZ819" s="3094"/>
      <c r="BA819" s="3094"/>
      <c r="BB819" s="3094"/>
      <c r="BC819" s="3094"/>
      <c r="BD819" s="3094"/>
      <c r="BE819" s="3094"/>
      <c r="BF819" s="3094"/>
      <c r="BG819" s="3094"/>
      <c r="BH819" s="3094"/>
      <c r="BI819" s="3094"/>
      <c r="BJ819" s="3094"/>
      <c r="BK819" s="3094"/>
      <c r="BL819" s="3094"/>
      <c r="BM819" s="3094"/>
      <c r="BN819" s="3094"/>
    </row>
    <row r="820" spans="1:66" ht="11.25" customHeight="1">
      <c r="A820" s="3559"/>
      <c r="B820" s="3094"/>
      <c r="C820" s="3094"/>
      <c r="D820" s="3094"/>
      <c r="E820" s="3094"/>
      <c r="F820" s="3094"/>
      <c r="G820" s="3094"/>
      <c r="H820" s="3094"/>
      <c r="I820" s="3094"/>
      <c r="J820" s="3094"/>
      <c r="K820" s="3560"/>
      <c r="L820" s="3560"/>
      <c r="M820" s="3560"/>
      <c r="N820" s="3094"/>
      <c r="O820" s="3094"/>
      <c r="P820" s="3094"/>
      <c r="Q820" s="3094"/>
      <c r="R820" s="3094"/>
      <c r="S820" s="3094"/>
      <c r="T820" s="3094"/>
      <c r="U820" s="3094"/>
      <c r="V820" s="3094"/>
      <c r="W820" s="3094"/>
      <c r="X820" s="3094"/>
      <c r="Y820" s="3094"/>
      <c r="Z820" s="3094"/>
      <c r="AA820" s="3094"/>
      <c r="AB820" s="3094"/>
      <c r="AC820" s="3094"/>
      <c r="AD820" s="3094"/>
      <c r="AE820" s="3094"/>
      <c r="AF820" s="3094"/>
      <c r="AG820" s="3094"/>
      <c r="AH820" s="3094"/>
      <c r="AI820" s="3094"/>
      <c r="AJ820" s="3094"/>
      <c r="AK820" s="3094"/>
      <c r="AL820" s="3094"/>
      <c r="AM820" s="3094"/>
      <c r="AN820" s="3094"/>
      <c r="AO820" s="3094"/>
      <c r="AP820" s="3094"/>
      <c r="AQ820" s="3094"/>
      <c r="AR820" s="3560"/>
      <c r="AS820" s="3560"/>
      <c r="AT820" s="3560"/>
      <c r="AU820" s="3094"/>
      <c r="AV820" s="3094"/>
      <c r="AW820" s="3094"/>
      <c r="AX820" s="3094"/>
      <c r="AY820" s="3094"/>
      <c r="AZ820" s="3094"/>
      <c r="BA820" s="3094"/>
      <c r="BB820" s="3094"/>
      <c r="BC820" s="3094"/>
      <c r="BD820" s="3094"/>
      <c r="BE820" s="3094"/>
      <c r="BF820" s="3094"/>
      <c r="BG820" s="3094"/>
      <c r="BH820" s="3094"/>
      <c r="BI820" s="3094"/>
      <c r="BJ820" s="3094"/>
      <c r="BK820" s="3094"/>
      <c r="BL820" s="3094"/>
      <c r="BM820" s="3094"/>
      <c r="BN820" s="3094"/>
    </row>
    <row r="821" spans="1:66" ht="11.25" customHeight="1">
      <c r="A821" s="3559"/>
      <c r="B821" s="3094"/>
      <c r="C821" s="3094"/>
      <c r="D821" s="3094"/>
      <c r="E821" s="3094"/>
      <c r="F821" s="3094"/>
      <c r="G821" s="3094"/>
      <c r="H821" s="3094"/>
      <c r="I821" s="3094"/>
      <c r="J821" s="3094"/>
      <c r="K821" s="3560"/>
      <c r="L821" s="3560"/>
      <c r="M821" s="3560"/>
      <c r="N821" s="3094"/>
      <c r="O821" s="3094"/>
      <c r="P821" s="3094"/>
      <c r="Q821" s="3094"/>
      <c r="R821" s="3094"/>
      <c r="S821" s="3094"/>
      <c r="T821" s="3094"/>
      <c r="U821" s="3094"/>
      <c r="V821" s="3094"/>
      <c r="W821" s="3094"/>
      <c r="X821" s="3094"/>
      <c r="Y821" s="3094"/>
      <c r="Z821" s="3094"/>
      <c r="AA821" s="3094"/>
      <c r="AB821" s="3094"/>
      <c r="AC821" s="3094"/>
      <c r="AD821" s="3094"/>
      <c r="AE821" s="3094"/>
      <c r="AF821" s="3094"/>
      <c r="AG821" s="3094"/>
      <c r="AH821" s="3094"/>
      <c r="AI821" s="3094"/>
      <c r="AJ821" s="3094"/>
      <c r="AK821" s="3094"/>
      <c r="AL821" s="3094"/>
      <c r="AM821" s="3094"/>
      <c r="AN821" s="3094"/>
      <c r="AO821" s="3094"/>
      <c r="AP821" s="3094"/>
      <c r="AQ821" s="3094"/>
      <c r="AR821" s="3560"/>
      <c r="AS821" s="3560"/>
      <c r="AT821" s="3560"/>
      <c r="AU821" s="3094"/>
      <c r="AV821" s="3094"/>
      <c r="AW821" s="3094"/>
      <c r="AX821" s="3094"/>
      <c r="AY821" s="3094"/>
      <c r="AZ821" s="3094"/>
      <c r="BA821" s="3094"/>
      <c r="BB821" s="3094"/>
      <c r="BC821" s="3094"/>
      <c r="BD821" s="3094"/>
      <c r="BE821" s="3094"/>
      <c r="BF821" s="3094"/>
      <c r="BG821" s="3094"/>
      <c r="BH821" s="3094"/>
      <c r="BI821" s="3094"/>
      <c r="BJ821" s="3094"/>
      <c r="BK821" s="3094"/>
      <c r="BL821" s="3094"/>
      <c r="BM821" s="3094"/>
      <c r="BN821" s="3094"/>
    </row>
    <row r="822" spans="1:66" ht="11.25" customHeight="1">
      <c r="A822" s="3559"/>
      <c r="B822" s="3094"/>
      <c r="C822" s="3094"/>
      <c r="D822" s="3094"/>
      <c r="E822" s="3094"/>
      <c r="F822" s="3094"/>
      <c r="G822" s="3094"/>
      <c r="H822" s="3094"/>
      <c r="I822" s="3094"/>
      <c r="J822" s="3094"/>
      <c r="K822" s="3560"/>
      <c r="L822" s="3560"/>
      <c r="M822" s="3560"/>
      <c r="N822" s="3094"/>
      <c r="O822" s="3094"/>
      <c r="P822" s="3094"/>
      <c r="Q822" s="3094"/>
      <c r="R822" s="3094"/>
      <c r="S822" s="3094"/>
      <c r="T822" s="3094"/>
      <c r="U822" s="3094"/>
      <c r="V822" s="3094"/>
      <c r="W822" s="3094"/>
      <c r="X822" s="3094"/>
      <c r="Y822" s="3094"/>
      <c r="Z822" s="3094"/>
      <c r="AA822" s="3094"/>
      <c r="AB822" s="3094"/>
      <c r="AC822" s="3094"/>
      <c r="AD822" s="3094"/>
      <c r="AE822" s="3094"/>
      <c r="AF822" s="3094"/>
      <c r="AG822" s="3094"/>
      <c r="AH822" s="3094"/>
      <c r="AI822" s="3094"/>
      <c r="AJ822" s="3094"/>
      <c r="AK822" s="3094"/>
      <c r="AL822" s="3094"/>
      <c r="AM822" s="3094"/>
      <c r="AN822" s="3094"/>
      <c r="AO822" s="3094"/>
      <c r="AP822" s="3094"/>
      <c r="AQ822" s="3094"/>
      <c r="AR822" s="3560"/>
      <c r="AS822" s="3560"/>
      <c r="AT822" s="3560"/>
      <c r="AU822" s="3094"/>
      <c r="AV822" s="3094"/>
      <c r="AW822" s="3094"/>
      <c r="AX822" s="3094"/>
      <c r="AY822" s="3094"/>
      <c r="AZ822" s="3094"/>
      <c r="BA822" s="3094"/>
      <c r="BB822" s="3094"/>
      <c r="BC822" s="3094"/>
      <c r="BD822" s="3094"/>
      <c r="BE822" s="3094"/>
      <c r="BF822" s="3094"/>
      <c r="BG822" s="3094"/>
      <c r="BH822" s="3094"/>
      <c r="BI822" s="3094"/>
      <c r="BJ822" s="3094"/>
      <c r="BK822" s="3094"/>
      <c r="BL822" s="3094"/>
      <c r="BM822" s="3094"/>
      <c r="BN822" s="3094"/>
    </row>
    <row r="823" spans="1:66" ht="11.25" customHeight="1">
      <c r="A823" s="3559"/>
      <c r="B823" s="3094"/>
      <c r="C823" s="3094"/>
      <c r="D823" s="3094"/>
      <c r="E823" s="3094"/>
      <c r="F823" s="3094"/>
      <c r="G823" s="3094"/>
      <c r="H823" s="3094"/>
      <c r="I823" s="3094"/>
      <c r="J823" s="3094"/>
      <c r="K823" s="3560"/>
      <c r="L823" s="3560"/>
      <c r="M823" s="3560"/>
      <c r="N823" s="3094"/>
      <c r="O823" s="3094"/>
      <c r="P823" s="3094"/>
      <c r="Q823" s="3094"/>
      <c r="R823" s="3094"/>
      <c r="S823" s="3094"/>
      <c r="T823" s="3094"/>
      <c r="U823" s="3094"/>
      <c r="V823" s="3094"/>
      <c r="W823" s="3094"/>
      <c r="X823" s="3094"/>
      <c r="Y823" s="3094"/>
      <c r="Z823" s="3094"/>
      <c r="AA823" s="3094"/>
      <c r="AB823" s="3094"/>
      <c r="AC823" s="3094"/>
      <c r="AD823" s="3094"/>
      <c r="AE823" s="3094"/>
      <c r="AF823" s="3094"/>
      <c r="AG823" s="3094"/>
      <c r="AH823" s="3094"/>
      <c r="AI823" s="3094"/>
      <c r="AJ823" s="3094"/>
      <c r="AK823" s="3094"/>
      <c r="AL823" s="3094"/>
      <c r="AM823" s="3094"/>
      <c r="AN823" s="3094"/>
      <c r="AO823" s="3094"/>
      <c r="AP823" s="3094"/>
      <c r="AQ823" s="3094"/>
      <c r="AR823" s="3560"/>
      <c r="AS823" s="3560"/>
      <c r="AT823" s="3560"/>
      <c r="AU823" s="3094"/>
      <c r="AV823" s="3094"/>
      <c r="AW823" s="3094"/>
      <c r="AX823" s="3094"/>
      <c r="AY823" s="3094"/>
      <c r="AZ823" s="3094"/>
      <c r="BA823" s="3094"/>
      <c r="BB823" s="3094"/>
      <c r="BC823" s="3094"/>
      <c r="BD823" s="3094"/>
      <c r="BE823" s="3094"/>
      <c r="BF823" s="3094"/>
      <c r="BG823" s="3094"/>
      <c r="BH823" s="3094"/>
      <c r="BI823" s="3094"/>
      <c r="BJ823" s="3094"/>
      <c r="BK823" s="3094"/>
      <c r="BL823" s="3094"/>
      <c r="BM823" s="3094"/>
      <c r="BN823" s="3094"/>
    </row>
    <row r="824" spans="1:66" ht="11.25" customHeight="1">
      <c r="A824" s="3559"/>
      <c r="B824" s="3094"/>
      <c r="C824" s="3094"/>
      <c r="D824" s="3094"/>
      <c r="E824" s="3094"/>
      <c r="F824" s="3094"/>
      <c r="G824" s="3094"/>
      <c r="H824" s="3094"/>
      <c r="I824" s="3094"/>
      <c r="J824" s="3094"/>
      <c r="K824" s="3560"/>
      <c r="L824" s="3560"/>
      <c r="M824" s="3560"/>
      <c r="N824" s="3094"/>
      <c r="O824" s="3094"/>
      <c r="P824" s="3094"/>
      <c r="Q824" s="3094"/>
      <c r="R824" s="3094"/>
      <c r="S824" s="3094"/>
      <c r="T824" s="3094"/>
      <c r="U824" s="3094"/>
      <c r="V824" s="3094"/>
      <c r="W824" s="3094"/>
      <c r="X824" s="3094"/>
      <c r="Y824" s="3094"/>
      <c r="Z824" s="3094"/>
      <c r="AA824" s="3094"/>
      <c r="AB824" s="3094"/>
      <c r="AC824" s="3094"/>
      <c r="AD824" s="3094"/>
      <c r="AE824" s="3094"/>
      <c r="AF824" s="3094"/>
      <c r="AG824" s="3094"/>
      <c r="AH824" s="3094"/>
      <c r="AI824" s="3094"/>
      <c r="AJ824" s="3094"/>
      <c r="AK824" s="3094"/>
      <c r="AL824" s="3094"/>
      <c r="AM824" s="3094"/>
      <c r="AN824" s="3094"/>
      <c r="AO824" s="3094"/>
      <c r="AP824" s="3094"/>
      <c r="AQ824" s="3094"/>
      <c r="AR824" s="3560"/>
      <c r="AS824" s="3560"/>
      <c r="AT824" s="3560"/>
      <c r="AU824" s="3094"/>
      <c r="AV824" s="3094"/>
      <c r="AW824" s="3094"/>
      <c r="AX824" s="3094"/>
      <c r="AY824" s="3094"/>
      <c r="AZ824" s="3094"/>
      <c r="BA824" s="3094"/>
      <c r="BB824" s="3094"/>
      <c r="BC824" s="3094"/>
      <c r="BD824" s="3094"/>
      <c r="BE824" s="3094"/>
      <c r="BF824" s="3094"/>
      <c r="BG824" s="3094"/>
      <c r="BH824" s="3094"/>
      <c r="BI824" s="3094"/>
      <c r="BJ824" s="3094"/>
      <c r="BK824" s="3094"/>
      <c r="BL824" s="3094"/>
      <c r="BM824" s="3094"/>
      <c r="BN824" s="3094"/>
    </row>
    <row r="825" spans="1:66" ht="11.25" customHeight="1">
      <c r="A825" s="3559"/>
      <c r="B825" s="3094"/>
      <c r="C825" s="3094"/>
      <c r="D825" s="3094"/>
      <c r="E825" s="3094"/>
      <c r="F825" s="3094"/>
      <c r="G825" s="3094"/>
      <c r="H825" s="3094"/>
      <c r="I825" s="3094"/>
      <c r="J825" s="3094"/>
      <c r="K825" s="3560"/>
      <c r="L825" s="3560"/>
      <c r="M825" s="3560"/>
      <c r="N825" s="3094"/>
      <c r="O825" s="3094"/>
      <c r="P825" s="3094"/>
      <c r="Q825" s="3094"/>
      <c r="R825" s="3094"/>
      <c r="S825" s="3094"/>
      <c r="T825" s="3094"/>
      <c r="U825" s="3094"/>
      <c r="V825" s="3094"/>
      <c r="W825" s="3094"/>
      <c r="X825" s="3094"/>
      <c r="Y825" s="3094"/>
      <c r="Z825" s="3094"/>
      <c r="AA825" s="3094"/>
      <c r="AB825" s="3094"/>
      <c r="AC825" s="3094"/>
      <c r="AD825" s="3094"/>
      <c r="AE825" s="3094"/>
      <c r="AF825" s="3094"/>
      <c r="AG825" s="3094"/>
      <c r="AH825" s="3094"/>
      <c r="AI825" s="3094"/>
      <c r="AJ825" s="3094"/>
      <c r="AK825" s="3094"/>
      <c r="AL825" s="3094"/>
      <c r="AM825" s="3094"/>
      <c r="AN825" s="3094"/>
      <c r="AO825" s="3094"/>
      <c r="AP825" s="3094"/>
      <c r="AQ825" s="3094"/>
      <c r="AR825" s="3560"/>
      <c r="AS825" s="3560"/>
      <c r="AT825" s="3560"/>
      <c r="AU825" s="3094"/>
      <c r="AV825" s="3094"/>
      <c r="AW825" s="3094"/>
      <c r="AX825" s="3094"/>
      <c r="AY825" s="3094"/>
      <c r="AZ825" s="3094"/>
      <c r="BA825" s="3094"/>
      <c r="BB825" s="3094"/>
      <c r="BC825" s="3094"/>
      <c r="BD825" s="3094"/>
      <c r="BE825" s="3094"/>
      <c r="BF825" s="3094"/>
      <c r="BG825" s="3094"/>
      <c r="BH825" s="3094"/>
      <c r="BI825" s="3094"/>
      <c r="BJ825" s="3094"/>
      <c r="BK825" s="3094"/>
      <c r="BL825" s="3094"/>
      <c r="BM825" s="3094"/>
      <c r="BN825" s="3094"/>
    </row>
    <row r="826" spans="1:66" ht="11.25" customHeight="1">
      <c r="A826" s="3559"/>
      <c r="B826" s="3094"/>
      <c r="C826" s="3094"/>
      <c r="D826" s="3094"/>
      <c r="E826" s="3094"/>
      <c r="F826" s="3094"/>
      <c r="G826" s="3094"/>
      <c r="H826" s="3094"/>
      <c r="I826" s="3094"/>
      <c r="J826" s="3094"/>
      <c r="K826" s="3560"/>
      <c r="L826" s="3560"/>
      <c r="M826" s="3560"/>
      <c r="N826" s="3094"/>
      <c r="O826" s="3094"/>
      <c r="P826" s="3094"/>
      <c r="Q826" s="3094"/>
      <c r="R826" s="3094"/>
      <c r="S826" s="3094"/>
      <c r="T826" s="3094"/>
      <c r="U826" s="3094"/>
      <c r="V826" s="3094"/>
      <c r="W826" s="3094"/>
      <c r="X826" s="3094"/>
      <c r="Y826" s="3094"/>
      <c r="Z826" s="3094"/>
      <c r="AA826" s="3094"/>
      <c r="AB826" s="3094"/>
      <c r="AC826" s="3094"/>
      <c r="AD826" s="3094"/>
      <c r="AE826" s="3094"/>
      <c r="AF826" s="3094"/>
      <c r="AG826" s="3094"/>
      <c r="AH826" s="3094"/>
      <c r="AI826" s="3094"/>
      <c r="AJ826" s="3094"/>
      <c r="AK826" s="3094"/>
      <c r="AL826" s="3094"/>
      <c r="AM826" s="3094"/>
      <c r="AN826" s="3094"/>
      <c r="AO826" s="3094"/>
      <c r="AP826" s="3094"/>
      <c r="AQ826" s="3094"/>
      <c r="AR826" s="3560"/>
      <c r="AS826" s="3560"/>
      <c r="AT826" s="3560"/>
      <c r="AU826" s="3094"/>
      <c r="AV826" s="3094"/>
      <c r="AW826" s="3094"/>
      <c r="AX826" s="3094"/>
      <c r="AY826" s="3094"/>
      <c r="AZ826" s="3094"/>
      <c r="BA826" s="3094"/>
      <c r="BB826" s="3094"/>
      <c r="BC826" s="3094"/>
      <c r="BD826" s="3094"/>
      <c r="BE826" s="3094"/>
      <c r="BF826" s="3094"/>
      <c r="BG826" s="3094"/>
      <c r="BH826" s="3094"/>
      <c r="BI826" s="3094"/>
      <c r="BJ826" s="3094"/>
      <c r="BK826" s="3094"/>
      <c r="BL826" s="3094"/>
      <c r="BM826" s="3094"/>
      <c r="BN826" s="3094"/>
    </row>
    <row r="827" spans="1:66" ht="11.25" customHeight="1">
      <c r="A827" s="3559"/>
      <c r="B827" s="3094"/>
      <c r="C827" s="3094"/>
      <c r="D827" s="3094"/>
      <c r="E827" s="3094"/>
      <c r="F827" s="3094"/>
      <c r="G827" s="3094"/>
      <c r="H827" s="3094"/>
      <c r="I827" s="3094"/>
      <c r="J827" s="3094"/>
      <c r="K827" s="3560"/>
      <c r="L827" s="3560"/>
      <c r="M827" s="3560"/>
      <c r="N827" s="3094"/>
      <c r="O827" s="3094"/>
      <c r="P827" s="3094"/>
      <c r="Q827" s="3094"/>
      <c r="R827" s="3094"/>
      <c r="S827" s="3094"/>
      <c r="T827" s="3094"/>
      <c r="U827" s="3094"/>
      <c r="V827" s="3094"/>
      <c r="W827" s="3094"/>
      <c r="X827" s="3094"/>
      <c r="Y827" s="3094"/>
      <c r="Z827" s="3094"/>
      <c r="AA827" s="3094"/>
      <c r="AB827" s="3094"/>
      <c r="AC827" s="3094"/>
      <c r="AD827" s="3094"/>
      <c r="AE827" s="3094"/>
      <c r="AF827" s="3094"/>
      <c r="AG827" s="3094"/>
      <c r="AH827" s="3094"/>
      <c r="AI827" s="3094"/>
      <c r="AJ827" s="3094"/>
      <c r="AK827" s="3094"/>
      <c r="AL827" s="3094"/>
      <c r="AM827" s="3094"/>
      <c r="AN827" s="3094"/>
      <c r="AO827" s="3094"/>
      <c r="AP827" s="3094"/>
      <c r="AQ827" s="3094"/>
      <c r="AR827" s="3560"/>
      <c r="AS827" s="3560"/>
      <c r="AT827" s="3560"/>
      <c r="AU827" s="3094"/>
      <c r="AV827" s="3094"/>
      <c r="AW827" s="3094"/>
      <c r="AX827" s="3094"/>
      <c r="AY827" s="3094"/>
      <c r="AZ827" s="3094"/>
      <c r="BA827" s="3094"/>
      <c r="BB827" s="3094"/>
      <c r="BC827" s="3094"/>
      <c r="BD827" s="3094"/>
      <c r="BE827" s="3094"/>
      <c r="BF827" s="3094"/>
      <c r="BG827" s="3094"/>
      <c r="BH827" s="3094"/>
      <c r="BI827" s="3094"/>
      <c r="BJ827" s="3094"/>
      <c r="BK827" s="3094"/>
      <c r="BL827" s="3094"/>
      <c r="BM827" s="3094"/>
      <c r="BN827" s="3094"/>
    </row>
    <row r="828" spans="1:66" ht="11.25" customHeight="1">
      <c r="A828" s="3559"/>
      <c r="B828" s="3094"/>
      <c r="C828" s="3094"/>
      <c r="D828" s="3094"/>
      <c r="E828" s="3094"/>
      <c r="F828" s="3094"/>
      <c r="G828" s="3094"/>
      <c r="H828" s="3094"/>
      <c r="I828" s="3094"/>
      <c r="J828" s="3094"/>
      <c r="K828" s="3560"/>
      <c r="L828" s="3560"/>
      <c r="M828" s="3560"/>
      <c r="N828" s="3094"/>
      <c r="O828" s="3094"/>
      <c r="P828" s="3094"/>
      <c r="Q828" s="3094"/>
      <c r="R828" s="3094"/>
      <c r="S828" s="3094"/>
      <c r="T828" s="3094"/>
      <c r="U828" s="3094"/>
      <c r="V828" s="3094"/>
      <c r="W828" s="3094"/>
      <c r="X828" s="3094"/>
      <c r="Y828" s="3094"/>
      <c r="Z828" s="3094"/>
      <c r="AA828" s="3094"/>
      <c r="AB828" s="3094"/>
      <c r="AC828" s="3094"/>
      <c r="AD828" s="3094"/>
      <c r="AE828" s="3094"/>
      <c r="AF828" s="3094"/>
      <c r="AG828" s="3094"/>
      <c r="AH828" s="3094"/>
      <c r="AI828" s="3094"/>
      <c r="AJ828" s="3094"/>
      <c r="AK828" s="3094"/>
      <c r="AL828" s="3094"/>
      <c r="AM828" s="3094"/>
      <c r="AN828" s="3094"/>
      <c r="AO828" s="3094"/>
      <c r="AP828" s="3094"/>
      <c r="AQ828" s="3094"/>
      <c r="AR828" s="3560"/>
      <c r="AS828" s="3560"/>
      <c r="AT828" s="3560"/>
      <c r="AU828" s="3094"/>
      <c r="AV828" s="3094"/>
      <c r="AW828" s="3094"/>
      <c r="AX828" s="3094"/>
      <c r="AY828" s="3094"/>
      <c r="AZ828" s="3094"/>
      <c r="BA828" s="3094"/>
      <c r="BB828" s="3094"/>
      <c r="BC828" s="3094"/>
      <c r="BD828" s="3094"/>
      <c r="BE828" s="3094"/>
      <c r="BF828" s="3094"/>
      <c r="BG828" s="3094"/>
      <c r="BH828" s="3094"/>
      <c r="BI828" s="3094"/>
      <c r="BJ828" s="3094"/>
      <c r="BK828" s="3094"/>
      <c r="BL828" s="3094"/>
      <c r="BM828" s="3094"/>
      <c r="BN828" s="3094"/>
    </row>
    <row r="829" spans="1:66" ht="11.25" customHeight="1">
      <c r="A829" s="3559"/>
      <c r="B829" s="3094"/>
      <c r="C829" s="3094"/>
      <c r="D829" s="3094"/>
      <c r="E829" s="3094"/>
      <c r="F829" s="3094"/>
      <c r="G829" s="3094"/>
      <c r="H829" s="3094"/>
      <c r="I829" s="3094"/>
      <c r="J829" s="3094"/>
      <c r="K829" s="3560"/>
      <c r="L829" s="3560"/>
      <c r="M829" s="3560"/>
      <c r="N829" s="3094"/>
      <c r="O829" s="3094"/>
      <c r="P829" s="3094"/>
      <c r="Q829" s="3094"/>
      <c r="R829" s="3094"/>
      <c r="S829" s="3094"/>
      <c r="T829" s="3094"/>
      <c r="U829" s="3094"/>
      <c r="V829" s="3094"/>
      <c r="W829" s="3094"/>
      <c r="X829" s="3094"/>
      <c r="Y829" s="3094"/>
      <c r="Z829" s="3094"/>
      <c r="AA829" s="3094"/>
      <c r="AB829" s="3094"/>
      <c r="AC829" s="3094"/>
      <c r="AD829" s="3094"/>
      <c r="AE829" s="3094"/>
      <c r="AF829" s="3094"/>
      <c r="AG829" s="3094"/>
      <c r="AH829" s="3094"/>
      <c r="AI829" s="3094"/>
      <c r="AJ829" s="3094"/>
      <c r="AK829" s="3094"/>
      <c r="AL829" s="3094"/>
      <c r="AM829" s="3094"/>
      <c r="AN829" s="3094"/>
      <c r="AO829" s="3094"/>
      <c r="AP829" s="3094"/>
      <c r="AQ829" s="3094"/>
      <c r="AR829" s="3560"/>
      <c r="AS829" s="3560"/>
      <c r="AT829" s="3560"/>
      <c r="AU829" s="3094"/>
      <c r="AV829" s="3094"/>
      <c r="AW829" s="3094"/>
      <c r="AX829" s="3094"/>
      <c r="AY829" s="3094"/>
      <c r="AZ829" s="3094"/>
      <c r="BA829" s="3094"/>
      <c r="BB829" s="3094"/>
      <c r="BC829" s="3094"/>
      <c r="BD829" s="3094"/>
      <c r="BE829" s="3094"/>
      <c r="BF829" s="3094"/>
      <c r="BG829" s="3094"/>
      <c r="BH829" s="3094"/>
      <c r="BI829" s="3094"/>
      <c r="BJ829" s="3094"/>
      <c r="BK829" s="3094"/>
      <c r="BL829" s="3094"/>
      <c r="BM829" s="3094"/>
      <c r="BN829" s="3094"/>
    </row>
    <row r="830" spans="1:66" ht="11.25" customHeight="1">
      <c r="A830" s="3559"/>
      <c r="B830" s="3094"/>
      <c r="C830" s="3094"/>
      <c r="D830" s="3094"/>
      <c r="E830" s="3094"/>
      <c r="F830" s="3094"/>
      <c r="G830" s="3094"/>
      <c r="H830" s="3094"/>
      <c r="I830" s="3094"/>
      <c r="J830" s="3094"/>
      <c r="K830" s="3560"/>
      <c r="L830" s="3560"/>
      <c r="M830" s="3560"/>
      <c r="N830" s="3094"/>
      <c r="O830" s="3094"/>
      <c r="P830" s="3094"/>
      <c r="Q830" s="3094"/>
      <c r="R830" s="3094"/>
      <c r="S830" s="3094"/>
      <c r="T830" s="3094"/>
      <c r="U830" s="3094"/>
      <c r="V830" s="3094"/>
      <c r="W830" s="3094"/>
      <c r="X830" s="3094"/>
      <c r="Y830" s="3094"/>
      <c r="Z830" s="3094"/>
      <c r="AA830" s="3094"/>
      <c r="AB830" s="3094"/>
      <c r="AC830" s="3094"/>
      <c r="AD830" s="3094"/>
      <c r="AE830" s="3094"/>
      <c r="AF830" s="3094"/>
      <c r="AG830" s="3094"/>
      <c r="AH830" s="3094"/>
      <c r="AI830" s="3094"/>
      <c r="AJ830" s="3094"/>
      <c r="AK830" s="3094"/>
      <c r="AL830" s="3094"/>
      <c r="AM830" s="3094"/>
      <c r="AN830" s="3094"/>
      <c r="AO830" s="3094"/>
      <c r="AP830" s="3094"/>
      <c r="AQ830" s="3094"/>
      <c r="AR830" s="3560"/>
      <c r="AS830" s="3560"/>
      <c r="AT830" s="3560"/>
      <c r="AU830" s="3094"/>
      <c r="AV830" s="3094"/>
      <c r="AW830" s="3094"/>
      <c r="AX830" s="3094"/>
      <c r="AY830" s="3094"/>
      <c r="AZ830" s="3094"/>
      <c r="BA830" s="3094"/>
      <c r="BB830" s="3094"/>
      <c r="BC830" s="3094"/>
      <c r="BD830" s="3094"/>
      <c r="BE830" s="3094"/>
      <c r="BF830" s="3094"/>
      <c r="BG830" s="3094"/>
      <c r="BH830" s="3094"/>
      <c r="BI830" s="3094"/>
      <c r="BJ830" s="3094"/>
      <c r="BK830" s="3094"/>
      <c r="BL830" s="3094"/>
      <c r="BM830" s="3094"/>
      <c r="BN830" s="3094"/>
    </row>
    <row r="831" spans="1:66" ht="11.25" customHeight="1">
      <c r="A831" s="3559"/>
      <c r="B831" s="3094"/>
      <c r="C831" s="3094"/>
      <c r="D831" s="3094"/>
      <c r="E831" s="3094"/>
      <c r="F831" s="3094"/>
      <c r="G831" s="3094"/>
      <c r="H831" s="3094"/>
      <c r="I831" s="3094"/>
      <c r="J831" s="3094"/>
      <c r="K831" s="3560"/>
      <c r="L831" s="3560"/>
      <c r="M831" s="3560"/>
      <c r="N831" s="3094"/>
      <c r="O831" s="3094"/>
      <c r="P831" s="3094"/>
      <c r="Q831" s="3094"/>
      <c r="R831" s="3094"/>
      <c r="S831" s="3094"/>
      <c r="T831" s="3094"/>
      <c r="U831" s="3094"/>
      <c r="V831" s="3094"/>
      <c r="W831" s="3094"/>
      <c r="X831" s="3094"/>
      <c r="Y831" s="3094"/>
      <c r="Z831" s="3094"/>
      <c r="AA831" s="3094"/>
      <c r="AB831" s="3094"/>
      <c r="AC831" s="3094"/>
      <c r="AD831" s="3094"/>
      <c r="AE831" s="3094"/>
      <c r="AF831" s="3094"/>
      <c r="AG831" s="3094"/>
      <c r="AH831" s="3094"/>
      <c r="AI831" s="3094"/>
      <c r="AJ831" s="3094"/>
      <c r="AK831" s="3094"/>
      <c r="AL831" s="3094"/>
      <c r="AM831" s="3094"/>
      <c r="AN831" s="3094"/>
      <c r="AO831" s="3094"/>
      <c r="AP831" s="3094"/>
      <c r="AQ831" s="3094"/>
      <c r="AR831" s="3560"/>
      <c r="AS831" s="3560"/>
      <c r="AT831" s="3560"/>
      <c r="AU831" s="3094"/>
      <c r="AV831" s="3094"/>
      <c r="AW831" s="3094"/>
      <c r="AX831" s="3094"/>
      <c r="AY831" s="3094"/>
      <c r="AZ831" s="3094"/>
      <c r="BA831" s="3094"/>
      <c r="BB831" s="3094"/>
      <c r="BC831" s="3094"/>
      <c r="BD831" s="3094"/>
      <c r="BE831" s="3094"/>
      <c r="BF831" s="3094"/>
      <c r="BG831" s="3094"/>
      <c r="BH831" s="3094"/>
      <c r="BI831" s="3094"/>
      <c r="BJ831" s="3094"/>
      <c r="BK831" s="3094"/>
      <c r="BL831" s="3094"/>
      <c r="BM831" s="3094"/>
      <c r="BN831" s="3094"/>
    </row>
    <row r="832" spans="1:66" ht="11.25" customHeight="1">
      <c r="A832" s="3559"/>
      <c r="B832" s="3094"/>
      <c r="C832" s="3094"/>
      <c r="D832" s="3094"/>
      <c r="E832" s="3094"/>
      <c r="F832" s="3094"/>
      <c r="G832" s="3094"/>
      <c r="H832" s="3094"/>
      <c r="I832" s="3094"/>
      <c r="J832" s="3094"/>
      <c r="K832" s="3560"/>
      <c r="L832" s="3560"/>
      <c r="M832" s="3560"/>
      <c r="N832" s="3094"/>
      <c r="O832" s="3094"/>
      <c r="P832" s="3094"/>
      <c r="Q832" s="3094"/>
      <c r="R832" s="3094"/>
      <c r="S832" s="3094"/>
      <c r="T832" s="3094"/>
      <c r="U832" s="3094"/>
      <c r="V832" s="3094"/>
      <c r="W832" s="3094"/>
      <c r="X832" s="3094"/>
      <c r="Y832" s="3094"/>
      <c r="Z832" s="3094"/>
      <c r="AA832" s="3094"/>
      <c r="AB832" s="3094"/>
      <c r="AC832" s="3094"/>
      <c r="AD832" s="3094"/>
      <c r="AE832" s="3094"/>
      <c r="AF832" s="3094"/>
      <c r="AG832" s="3094"/>
      <c r="AH832" s="3094"/>
      <c r="AI832" s="3094"/>
      <c r="AJ832" s="3094"/>
      <c r="AK832" s="3094"/>
      <c r="AL832" s="3094"/>
      <c r="AM832" s="3094"/>
      <c r="AN832" s="3094"/>
      <c r="AO832" s="3094"/>
      <c r="AP832" s="3094"/>
      <c r="AQ832" s="3094"/>
      <c r="AR832" s="3560"/>
      <c r="AS832" s="3560"/>
      <c r="AT832" s="3560"/>
      <c r="AU832" s="3094"/>
      <c r="AV832" s="3094"/>
      <c r="AW832" s="3094"/>
      <c r="AX832" s="3094"/>
      <c r="AY832" s="3094"/>
      <c r="AZ832" s="3094"/>
      <c r="BA832" s="3094"/>
      <c r="BB832" s="3094"/>
      <c r="BC832" s="3094"/>
      <c r="BD832" s="3094"/>
      <c r="BE832" s="3094"/>
      <c r="BF832" s="3094"/>
      <c r="BG832" s="3094"/>
      <c r="BH832" s="3094"/>
      <c r="BI832" s="3094"/>
      <c r="BJ832" s="3094"/>
      <c r="BK832" s="3094"/>
      <c r="BL832" s="3094"/>
      <c r="BM832" s="3094"/>
      <c r="BN832" s="3094"/>
    </row>
    <row r="833" spans="1:66" ht="11.25" customHeight="1">
      <c r="A833" s="3559"/>
      <c r="B833" s="3094"/>
      <c r="C833" s="3094"/>
      <c r="D833" s="3094"/>
      <c r="E833" s="3094"/>
      <c r="F833" s="3094"/>
      <c r="G833" s="3094"/>
      <c r="H833" s="3094"/>
      <c r="I833" s="3094"/>
      <c r="J833" s="3094"/>
      <c r="K833" s="3560"/>
      <c r="L833" s="3560"/>
      <c r="M833" s="3560"/>
      <c r="N833" s="3094"/>
      <c r="O833" s="3094"/>
      <c r="P833" s="3094"/>
      <c r="Q833" s="3094"/>
      <c r="R833" s="3094"/>
      <c r="S833" s="3094"/>
      <c r="T833" s="3094"/>
      <c r="U833" s="3094"/>
      <c r="V833" s="3094"/>
      <c r="W833" s="3094"/>
      <c r="X833" s="3094"/>
      <c r="Y833" s="3094"/>
      <c r="Z833" s="3094"/>
      <c r="AA833" s="3094"/>
      <c r="AB833" s="3094"/>
      <c r="AC833" s="3094"/>
      <c r="AD833" s="3094"/>
      <c r="AE833" s="3094"/>
      <c r="AF833" s="3094"/>
      <c r="AG833" s="3094"/>
      <c r="AH833" s="3094"/>
      <c r="AI833" s="3094"/>
      <c r="AJ833" s="3094"/>
      <c r="AK833" s="3094"/>
      <c r="AL833" s="3094"/>
      <c r="AM833" s="3094"/>
      <c r="AN833" s="3094"/>
      <c r="AO833" s="3094"/>
      <c r="AP833" s="3094"/>
      <c r="AQ833" s="3094"/>
      <c r="AR833" s="3560"/>
      <c r="AS833" s="3560"/>
      <c r="AT833" s="3560"/>
      <c r="AU833" s="3094"/>
      <c r="AV833" s="3094"/>
      <c r="AW833" s="3094"/>
      <c r="AX833" s="3094"/>
      <c r="AY833" s="3094"/>
      <c r="AZ833" s="3094"/>
      <c r="BA833" s="3094"/>
      <c r="BB833" s="3094"/>
      <c r="BC833" s="3094"/>
      <c r="BD833" s="3094"/>
      <c r="BE833" s="3094"/>
      <c r="BF833" s="3094"/>
      <c r="BG833" s="3094"/>
      <c r="BH833" s="3094"/>
      <c r="BI833" s="3094"/>
      <c r="BJ833" s="3094"/>
      <c r="BK833" s="3094"/>
      <c r="BL833" s="3094"/>
      <c r="BM833" s="3094"/>
      <c r="BN833" s="3094"/>
    </row>
    <row r="834" spans="1:66" ht="11.25" customHeight="1">
      <c r="A834" s="3559"/>
      <c r="B834" s="3094"/>
      <c r="C834" s="3094"/>
      <c r="D834" s="3094"/>
      <c r="E834" s="3094"/>
      <c r="F834" s="3094"/>
      <c r="G834" s="3094"/>
      <c r="H834" s="3094"/>
      <c r="I834" s="3094"/>
      <c r="J834" s="3094"/>
      <c r="K834" s="3560"/>
      <c r="L834" s="3560"/>
      <c r="M834" s="3560"/>
      <c r="N834" s="3094"/>
      <c r="O834" s="3094"/>
      <c r="P834" s="3094"/>
      <c r="Q834" s="3094"/>
      <c r="R834" s="3094"/>
      <c r="S834" s="3094"/>
      <c r="T834" s="3094"/>
      <c r="U834" s="3094"/>
      <c r="V834" s="3094"/>
      <c r="W834" s="3094"/>
      <c r="X834" s="3094"/>
      <c r="Y834" s="3094"/>
      <c r="Z834" s="3094"/>
      <c r="AA834" s="3094"/>
      <c r="AB834" s="3094"/>
      <c r="AC834" s="3094"/>
      <c r="AD834" s="3094"/>
      <c r="AE834" s="3094"/>
      <c r="AF834" s="3094"/>
      <c r="AG834" s="3094"/>
      <c r="AH834" s="3094"/>
      <c r="AI834" s="3094"/>
      <c r="AJ834" s="3094"/>
      <c r="AK834" s="3094"/>
      <c r="AL834" s="3094"/>
      <c r="AM834" s="3094"/>
      <c r="AN834" s="3094"/>
      <c r="AO834" s="3094"/>
      <c r="AP834" s="3094"/>
      <c r="AQ834" s="3094"/>
      <c r="AR834" s="3560"/>
      <c r="AS834" s="3560"/>
      <c r="AT834" s="3560"/>
      <c r="AU834" s="3094"/>
      <c r="AV834" s="3094"/>
      <c r="AW834" s="3094"/>
      <c r="AX834" s="3094"/>
      <c r="AY834" s="3094"/>
      <c r="AZ834" s="3094"/>
      <c r="BA834" s="3094"/>
      <c r="BB834" s="3094"/>
      <c r="BC834" s="3094"/>
      <c r="BD834" s="3094"/>
      <c r="BE834" s="3094"/>
      <c r="BF834" s="3094"/>
      <c r="BG834" s="3094"/>
      <c r="BH834" s="3094"/>
      <c r="BI834" s="3094"/>
      <c r="BJ834" s="3094"/>
      <c r="BK834" s="3094"/>
      <c r="BL834" s="3094"/>
      <c r="BM834" s="3094"/>
      <c r="BN834" s="3094"/>
    </row>
    <row r="835" spans="1:66" ht="11.25" customHeight="1">
      <c r="A835" s="3559"/>
      <c r="B835" s="3094"/>
      <c r="C835" s="3094"/>
      <c r="D835" s="3094"/>
      <c r="E835" s="3094"/>
      <c r="F835" s="3094"/>
      <c r="G835" s="3094"/>
      <c r="H835" s="3094"/>
      <c r="I835" s="3094"/>
      <c r="J835" s="3094"/>
      <c r="K835" s="3560"/>
      <c r="L835" s="3560"/>
      <c r="M835" s="3560"/>
      <c r="N835" s="3094"/>
      <c r="O835" s="3094"/>
      <c r="P835" s="3094"/>
      <c r="Q835" s="3094"/>
      <c r="R835" s="3094"/>
      <c r="S835" s="3094"/>
      <c r="T835" s="3094"/>
      <c r="U835" s="3094"/>
      <c r="V835" s="3094"/>
      <c r="W835" s="3094"/>
      <c r="X835" s="3094"/>
      <c r="Y835" s="3094"/>
      <c r="Z835" s="3094"/>
      <c r="AA835" s="3094"/>
      <c r="AB835" s="3094"/>
      <c r="AC835" s="3094"/>
      <c r="AD835" s="3094"/>
      <c r="AE835" s="3094"/>
      <c r="AF835" s="3094"/>
      <c r="AG835" s="3094"/>
      <c r="AH835" s="3094"/>
      <c r="AI835" s="3094"/>
      <c r="AJ835" s="3094"/>
      <c r="AK835" s="3094"/>
      <c r="AL835" s="3094"/>
      <c r="AM835" s="3094"/>
      <c r="AN835" s="3094"/>
      <c r="AO835" s="3094"/>
      <c r="AP835" s="3094"/>
      <c r="AQ835" s="3094"/>
      <c r="AR835" s="3560"/>
      <c r="AS835" s="3560"/>
      <c r="AT835" s="3560"/>
      <c r="AU835" s="3094"/>
      <c r="AV835" s="3094"/>
      <c r="AW835" s="3094"/>
      <c r="AX835" s="3094"/>
      <c r="AY835" s="3094"/>
      <c r="AZ835" s="3094"/>
      <c r="BA835" s="3094"/>
      <c r="BB835" s="3094"/>
      <c r="BC835" s="3094"/>
      <c r="BD835" s="3094"/>
      <c r="BE835" s="3094"/>
      <c r="BF835" s="3094"/>
      <c r="BG835" s="3094"/>
      <c r="BH835" s="3094"/>
      <c r="BI835" s="3094"/>
      <c r="BJ835" s="3094"/>
      <c r="BK835" s="3094"/>
      <c r="BL835" s="3094"/>
      <c r="BM835" s="3094"/>
      <c r="BN835" s="3094"/>
    </row>
    <row r="836" spans="1:66" ht="11.25" customHeight="1">
      <c r="A836" s="3559"/>
      <c r="B836" s="3094"/>
      <c r="C836" s="3094"/>
      <c r="D836" s="3094"/>
      <c r="E836" s="3094"/>
      <c r="F836" s="3094"/>
      <c r="G836" s="3094"/>
      <c r="H836" s="3094"/>
      <c r="I836" s="3094"/>
      <c r="J836" s="3094"/>
      <c r="K836" s="3560"/>
      <c r="L836" s="3560"/>
      <c r="M836" s="3560"/>
      <c r="N836" s="3094"/>
      <c r="O836" s="3094"/>
      <c r="P836" s="3094"/>
      <c r="Q836" s="3094"/>
      <c r="R836" s="3094"/>
      <c r="S836" s="3094"/>
      <c r="T836" s="3094"/>
      <c r="U836" s="3094"/>
      <c r="V836" s="3094"/>
      <c r="W836" s="3094"/>
      <c r="X836" s="3094"/>
      <c r="Y836" s="3094"/>
      <c r="Z836" s="3094"/>
      <c r="AA836" s="3094"/>
      <c r="AB836" s="3094"/>
      <c r="AC836" s="3094"/>
      <c r="AD836" s="3094"/>
      <c r="AE836" s="3094"/>
      <c r="AF836" s="3094"/>
      <c r="AG836" s="3094"/>
      <c r="AH836" s="3094"/>
      <c r="AI836" s="3094"/>
      <c r="AJ836" s="3094"/>
      <c r="AK836" s="3094"/>
      <c r="AL836" s="3094"/>
      <c r="AM836" s="3094"/>
      <c r="AN836" s="3094"/>
      <c r="AO836" s="3094"/>
      <c r="AP836" s="3094"/>
      <c r="AQ836" s="3094"/>
      <c r="AR836" s="3560"/>
      <c r="AS836" s="3560"/>
      <c r="AT836" s="3560"/>
      <c r="AU836" s="3094"/>
      <c r="AV836" s="3094"/>
      <c r="AW836" s="3094"/>
      <c r="AX836" s="3094"/>
      <c r="AY836" s="3094"/>
      <c r="AZ836" s="3094"/>
      <c r="BA836" s="3094"/>
      <c r="BB836" s="3094"/>
      <c r="BC836" s="3094"/>
      <c r="BD836" s="3094"/>
      <c r="BE836" s="3094"/>
      <c r="BF836" s="3094"/>
      <c r="BG836" s="3094"/>
      <c r="BH836" s="3094"/>
      <c r="BI836" s="3094"/>
      <c r="BJ836" s="3094"/>
      <c r="BK836" s="3094"/>
      <c r="BL836" s="3094"/>
      <c r="BM836" s="3094"/>
      <c r="BN836" s="3094"/>
    </row>
    <row r="837" spans="1:66" ht="11.25" customHeight="1">
      <c r="A837" s="3559"/>
      <c r="B837" s="3094"/>
      <c r="C837" s="3094"/>
      <c r="D837" s="3094"/>
      <c r="E837" s="3094"/>
      <c r="F837" s="3094"/>
      <c r="G837" s="3094"/>
      <c r="H837" s="3094"/>
      <c r="I837" s="3094"/>
      <c r="J837" s="3094"/>
      <c r="K837" s="3560"/>
      <c r="L837" s="3560"/>
      <c r="M837" s="3560"/>
      <c r="N837" s="3094"/>
      <c r="O837" s="3094"/>
      <c r="P837" s="3094"/>
      <c r="Q837" s="3094"/>
      <c r="R837" s="3094"/>
      <c r="S837" s="3094"/>
      <c r="T837" s="3094"/>
      <c r="U837" s="3094"/>
      <c r="V837" s="3094"/>
      <c r="W837" s="3094"/>
      <c r="X837" s="3094"/>
      <c r="Y837" s="3094"/>
      <c r="Z837" s="3094"/>
      <c r="AA837" s="3094"/>
      <c r="AB837" s="3094"/>
      <c r="AC837" s="3094"/>
      <c r="AD837" s="3094"/>
      <c r="AE837" s="3094"/>
      <c r="AF837" s="3094"/>
      <c r="AG837" s="3094"/>
      <c r="AH837" s="3094"/>
      <c r="AI837" s="3094"/>
      <c r="AJ837" s="3094"/>
      <c r="AK837" s="3094"/>
      <c r="AL837" s="3094"/>
      <c r="AM837" s="3094"/>
      <c r="AN837" s="3094"/>
      <c r="AO837" s="3094"/>
      <c r="AP837" s="3094"/>
      <c r="AQ837" s="3094"/>
      <c r="AR837" s="3560"/>
      <c r="AS837" s="3560"/>
      <c r="AT837" s="3560"/>
      <c r="AU837" s="3094"/>
      <c r="AV837" s="3094"/>
      <c r="AW837" s="3094"/>
      <c r="AX837" s="3094"/>
      <c r="AY837" s="3094"/>
      <c r="AZ837" s="3094"/>
      <c r="BA837" s="3094"/>
      <c r="BB837" s="3094"/>
      <c r="BC837" s="3094"/>
      <c r="BD837" s="3094"/>
      <c r="BE837" s="3094"/>
      <c r="BF837" s="3094"/>
      <c r="BG837" s="3094"/>
      <c r="BH837" s="3094"/>
      <c r="BI837" s="3094"/>
      <c r="BJ837" s="3094"/>
      <c r="BK837" s="3094"/>
      <c r="BL837" s="3094"/>
      <c r="BM837" s="3094"/>
      <c r="BN837" s="3094"/>
    </row>
    <row r="838" spans="1:66" ht="11.25" customHeight="1">
      <c r="A838" s="3559"/>
      <c r="B838" s="3094"/>
      <c r="C838" s="3094"/>
      <c r="D838" s="3094"/>
      <c r="E838" s="3094"/>
      <c r="F838" s="3094"/>
      <c r="G838" s="3094"/>
      <c r="H838" s="3094"/>
      <c r="I838" s="3094"/>
      <c r="J838" s="3094"/>
      <c r="K838" s="3560"/>
      <c r="L838" s="3560"/>
      <c r="M838" s="3560"/>
      <c r="N838" s="3094"/>
      <c r="O838" s="3094"/>
      <c r="P838" s="3094"/>
      <c r="Q838" s="3094"/>
      <c r="R838" s="3094"/>
      <c r="S838" s="3094"/>
      <c r="T838" s="3094"/>
      <c r="U838" s="3094"/>
      <c r="V838" s="3094"/>
      <c r="W838" s="3094"/>
      <c r="X838" s="3094"/>
      <c r="Y838" s="3094"/>
      <c r="Z838" s="3094"/>
      <c r="AA838" s="3094"/>
      <c r="AB838" s="3094"/>
      <c r="AC838" s="3094"/>
      <c r="AD838" s="3094"/>
      <c r="AE838" s="3094"/>
      <c r="AF838" s="3094"/>
      <c r="AG838" s="3094"/>
      <c r="AH838" s="3094"/>
      <c r="AI838" s="3094"/>
      <c r="AJ838" s="3094"/>
      <c r="AK838" s="3094"/>
      <c r="AL838" s="3094"/>
      <c r="AM838" s="3094"/>
      <c r="AN838" s="3094"/>
      <c r="AO838" s="3094"/>
      <c r="AP838" s="3094"/>
      <c r="AQ838" s="3094"/>
      <c r="AR838" s="3560"/>
      <c r="AS838" s="3560"/>
      <c r="AT838" s="3560"/>
      <c r="AU838" s="3094"/>
      <c r="AV838" s="3094"/>
      <c r="AW838" s="3094"/>
      <c r="AX838" s="3094"/>
      <c r="AY838" s="3094"/>
      <c r="AZ838" s="3094"/>
      <c r="BA838" s="3094"/>
      <c r="BB838" s="3094"/>
      <c r="BC838" s="3094"/>
      <c r="BD838" s="3094"/>
      <c r="BE838" s="3094"/>
      <c r="BF838" s="3094"/>
      <c r="BG838" s="3094"/>
      <c r="BH838" s="3094"/>
      <c r="BI838" s="3094"/>
      <c r="BJ838" s="3094"/>
      <c r="BK838" s="3094"/>
      <c r="BL838" s="3094"/>
      <c r="BM838" s="3094"/>
      <c r="BN838" s="3094"/>
    </row>
    <row r="839" spans="1:66" ht="11.25" customHeight="1">
      <c r="A839" s="3559"/>
      <c r="B839" s="3094"/>
      <c r="C839" s="3094"/>
      <c r="D839" s="3094"/>
      <c r="E839" s="3094"/>
      <c r="F839" s="3094"/>
      <c r="G839" s="3094"/>
      <c r="H839" s="3094"/>
      <c r="I839" s="3094"/>
      <c r="J839" s="3094"/>
      <c r="K839" s="3560"/>
      <c r="L839" s="3560"/>
      <c r="M839" s="3560"/>
      <c r="N839" s="3094"/>
      <c r="O839" s="3094"/>
      <c r="P839" s="3094"/>
      <c r="Q839" s="3094"/>
      <c r="R839" s="3094"/>
      <c r="S839" s="3094"/>
      <c r="T839" s="3094"/>
      <c r="U839" s="3094"/>
      <c r="V839" s="3094"/>
      <c r="W839" s="3094"/>
      <c r="X839" s="3094"/>
      <c r="Y839" s="3094"/>
      <c r="Z839" s="3094"/>
      <c r="AA839" s="3094"/>
      <c r="AB839" s="3094"/>
      <c r="AC839" s="3094"/>
      <c r="AD839" s="3094"/>
      <c r="AE839" s="3094"/>
      <c r="AF839" s="3094"/>
      <c r="AG839" s="3094"/>
      <c r="AH839" s="3094"/>
      <c r="AI839" s="3094"/>
      <c r="AJ839" s="3094"/>
      <c r="AK839" s="3094"/>
      <c r="AL839" s="3094"/>
      <c r="AM839" s="3094"/>
      <c r="AN839" s="3094"/>
      <c r="AO839" s="3094"/>
      <c r="AP839" s="3094"/>
      <c r="AQ839" s="3094"/>
      <c r="AR839" s="3560"/>
      <c r="AS839" s="3560"/>
      <c r="AT839" s="3560"/>
      <c r="AU839" s="3094"/>
      <c r="AV839" s="3094"/>
      <c r="AW839" s="3094"/>
      <c r="AX839" s="3094"/>
      <c r="AY839" s="3094"/>
      <c r="AZ839" s="3094"/>
      <c r="BA839" s="3094"/>
      <c r="BB839" s="3094"/>
      <c r="BC839" s="3094"/>
      <c r="BD839" s="3094"/>
      <c r="BE839" s="3094"/>
      <c r="BF839" s="3094"/>
      <c r="BG839" s="3094"/>
      <c r="BH839" s="3094"/>
      <c r="BI839" s="3094"/>
      <c r="BJ839" s="3094"/>
      <c r="BK839" s="3094"/>
      <c r="BL839" s="3094"/>
      <c r="BM839" s="3094"/>
      <c r="BN839" s="3094"/>
    </row>
    <row r="840" spans="1:66" ht="11.25" customHeight="1">
      <c r="A840" s="3559"/>
      <c r="B840" s="3094"/>
      <c r="C840" s="3094"/>
      <c r="D840" s="3094"/>
      <c r="E840" s="3094"/>
      <c r="F840" s="3094"/>
      <c r="G840" s="3094"/>
      <c r="H840" s="3094"/>
      <c r="I840" s="3094"/>
      <c r="J840" s="3094"/>
      <c r="K840" s="3560"/>
      <c r="L840" s="3560"/>
      <c r="M840" s="3560"/>
      <c r="N840" s="3094"/>
      <c r="O840" s="3094"/>
      <c r="P840" s="3094"/>
      <c r="Q840" s="3094"/>
      <c r="R840" s="3094"/>
      <c r="S840" s="3094"/>
      <c r="T840" s="3094"/>
      <c r="U840" s="3094"/>
      <c r="V840" s="3094"/>
      <c r="W840" s="3094"/>
      <c r="X840" s="3094"/>
      <c r="Y840" s="3094"/>
      <c r="Z840" s="3094"/>
      <c r="AA840" s="3094"/>
      <c r="AB840" s="3094"/>
      <c r="AC840" s="3094"/>
      <c r="AD840" s="3094"/>
      <c r="AE840" s="3094"/>
      <c r="AF840" s="3094"/>
      <c r="AG840" s="3094"/>
      <c r="AH840" s="3094"/>
      <c r="AI840" s="3094"/>
      <c r="AJ840" s="3094"/>
      <c r="AK840" s="3094"/>
      <c r="AL840" s="3094"/>
      <c r="AM840" s="3094"/>
      <c r="AN840" s="3094"/>
      <c r="AO840" s="3094"/>
      <c r="AP840" s="3094"/>
      <c r="AQ840" s="3094"/>
      <c r="AR840" s="3560"/>
      <c r="AS840" s="3560"/>
      <c r="AT840" s="3560"/>
      <c r="AU840" s="3094"/>
      <c r="AV840" s="3094"/>
      <c r="AW840" s="3094"/>
      <c r="AX840" s="3094"/>
      <c r="AY840" s="3094"/>
      <c r="AZ840" s="3094"/>
      <c r="BA840" s="3094"/>
      <c r="BB840" s="3094"/>
      <c r="BC840" s="3094"/>
      <c r="BD840" s="3094"/>
      <c r="BE840" s="3094"/>
      <c r="BF840" s="3094"/>
      <c r="BG840" s="3094"/>
      <c r="BH840" s="3094"/>
      <c r="BI840" s="3094"/>
      <c r="BJ840" s="3094"/>
      <c r="BK840" s="3094"/>
      <c r="BL840" s="3094"/>
      <c r="BM840" s="3094"/>
      <c r="BN840" s="3094"/>
    </row>
    <row r="841" spans="1:66" ht="11.25" customHeight="1">
      <c r="A841" s="3559"/>
      <c r="B841" s="3094"/>
      <c r="C841" s="3094"/>
      <c r="D841" s="3094"/>
      <c r="E841" s="3094"/>
      <c r="F841" s="3094"/>
      <c r="G841" s="3094"/>
      <c r="H841" s="3094"/>
      <c r="I841" s="3094"/>
      <c r="J841" s="3094"/>
      <c r="K841" s="3560"/>
      <c r="L841" s="3560"/>
      <c r="M841" s="3560"/>
      <c r="N841" s="3094"/>
      <c r="O841" s="3094"/>
      <c r="P841" s="3094"/>
      <c r="Q841" s="3094"/>
      <c r="R841" s="3094"/>
      <c r="S841" s="3094"/>
      <c r="T841" s="3094"/>
      <c r="U841" s="3094"/>
      <c r="V841" s="3094"/>
      <c r="W841" s="3094"/>
      <c r="X841" s="3094"/>
      <c r="Y841" s="3094"/>
      <c r="Z841" s="3094"/>
      <c r="AA841" s="3094"/>
      <c r="AB841" s="3094"/>
      <c r="AC841" s="3094"/>
      <c r="AD841" s="3094"/>
      <c r="AE841" s="3094"/>
      <c r="AF841" s="3094"/>
      <c r="AG841" s="3094"/>
      <c r="AH841" s="3094"/>
      <c r="AI841" s="3094"/>
      <c r="AJ841" s="3094"/>
      <c r="AK841" s="3094"/>
      <c r="AL841" s="3094"/>
      <c r="AM841" s="3094"/>
      <c r="AN841" s="3094"/>
      <c r="AO841" s="3094"/>
      <c r="AP841" s="3094"/>
      <c r="AQ841" s="3094"/>
      <c r="AR841" s="3560"/>
      <c r="AS841" s="3560"/>
      <c r="AT841" s="3560"/>
      <c r="AU841" s="3094"/>
      <c r="AV841" s="3094"/>
      <c r="AW841" s="3094"/>
      <c r="AX841" s="3094"/>
      <c r="AY841" s="3094"/>
      <c r="AZ841" s="3094"/>
      <c r="BA841" s="3094"/>
      <c r="BB841" s="3094"/>
      <c r="BC841" s="3094"/>
      <c r="BD841" s="3094"/>
      <c r="BE841" s="3094"/>
      <c r="BF841" s="3094"/>
      <c r="BG841" s="3094"/>
      <c r="BH841" s="3094"/>
      <c r="BI841" s="3094"/>
      <c r="BJ841" s="3094"/>
      <c r="BK841" s="3094"/>
      <c r="BL841" s="3094"/>
      <c r="BM841" s="3094"/>
      <c r="BN841" s="3094"/>
    </row>
    <row r="842" spans="1:66" ht="11.25" customHeight="1">
      <c r="A842" s="3559"/>
      <c r="B842" s="3094"/>
      <c r="C842" s="3094"/>
      <c r="D842" s="3094"/>
      <c r="E842" s="3094"/>
      <c r="F842" s="3094"/>
      <c r="G842" s="3094"/>
      <c r="H842" s="3094"/>
      <c r="I842" s="3094"/>
      <c r="J842" s="3094"/>
      <c r="K842" s="3560"/>
      <c r="L842" s="3560"/>
      <c r="M842" s="3560"/>
      <c r="N842" s="3094"/>
      <c r="O842" s="3094"/>
      <c r="P842" s="3094"/>
      <c r="Q842" s="3094"/>
      <c r="R842" s="3094"/>
      <c r="S842" s="3094"/>
      <c r="T842" s="3094"/>
      <c r="U842" s="3094"/>
      <c r="V842" s="3094"/>
      <c r="W842" s="3094"/>
      <c r="X842" s="3094"/>
      <c r="Y842" s="3094"/>
      <c r="Z842" s="3094"/>
      <c r="AA842" s="3094"/>
      <c r="AB842" s="3094"/>
      <c r="AC842" s="3094"/>
      <c r="AD842" s="3094"/>
      <c r="AE842" s="3094"/>
      <c r="AF842" s="3094"/>
      <c r="AG842" s="3094"/>
      <c r="AH842" s="3094"/>
      <c r="AI842" s="3094"/>
      <c r="AJ842" s="3094"/>
      <c r="AK842" s="3094"/>
      <c r="AL842" s="3094"/>
      <c r="AM842" s="3094"/>
      <c r="AN842" s="3094"/>
      <c r="AO842" s="3094"/>
      <c r="AP842" s="3094"/>
      <c r="AQ842" s="3094"/>
      <c r="AR842" s="3560"/>
      <c r="AS842" s="3560"/>
      <c r="AT842" s="3560"/>
      <c r="AU842" s="3094"/>
      <c r="AV842" s="3094"/>
      <c r="AW842" s="3094"/>
      <c r="AX842" s="3094"/>
      <c r="AY842" s="3094"/>
      <c r="AZ842" s="3094"/>
      <c r="BA842" s="3094"/>
      <c r="BB842" s="3094"/>
      <c r="BC842" s="3094"/>
      <c r="BD842" s="3094"/>
      <c r="BE842" s="3094"/>
      <c r="BF842" s="3094"/>
      <c r="BG842" s="3094"/>
      <c r="BH842" s="3094"/>
      <c r="BI842" s="3094"/>
      <c r="BJ842" s="3094"/>
      <c r="BK842" s="3094"/>
      <c r="BL842" s="3094"/>
      <c r="BM842" s="3094"/>
      <c r="BN842" s="3094"/>
    </row>
    <row r="843" spans="1:66" ht="11.25" customHeight="1">
      <c r="A843" s="3559"/>
      <c r="B843" s="3094"/>
      <c r="C843" s="3094"/>
      <c r="D843" s="3094"/>
      <c r="E843" s="3094"/>
      <c r="F843" s="3094"/>
      <c r="G843" s="3094"/>
      <c r="H843" s="3094"/>
      <c r="I843" s="3094"/>
      <c r="J843" s="3094"/>
      <c r="K843" s="3560"/>
      <c r="L843" s="3560"/>
      <c r="M843" s="3560"/>
      <c r="N843" s="3094"/>
      <c r="O843" s="3094"/>
      <c r="P843" s="3094"/>
      <c r="Q843" s="3094"/>
      <c r="R843" s="3094"/>
      <c r="S843" s="3094"/>
      <c r="T843" s="3094"/>
      <c r="U843" s="3094"/>
      <c r="V843" s="3094"/>
      <c r="W843" s="3094"/>
      <c r="X843" s="3094"/>
      <c r="Y843" s="3094"/>
      <c r="Z843" s="3094"/>
      <c r="AA843" s="3094"/>
      <c r="AB843" s="3094"/>
      <c r="AC843" s="3094"/>
      <c r="AD843" s="3094"/>
      <c r="AE843" s="3094"/>
      <c r="AF843" s="3094"/>
      <c r="AG843" s="3094"/>
      <c r="AH843" s="3094"/>
      <c r="AI843" s="3094"/>
      <c r="AJ843" s="3094"/>
      <c r="AK843" s="3094"/>
      <c r="AL843" s="3094"/>
      <c r="AM843" s="3094"/>
      <c r="AN843" s="3094"/>
      <c r="AO843" s="3094"/>
      <c r="AP843" s="3094"/>
      <c r="AQ843" s="3094"/>
      <c r="AR843" s="3560"/>
      <c r="AS843" s="3560"/>
      <c r="AT843" s="3560"/>
      <c r="AU843" s="3094"/>
      <c r="AV843" s="3094"/>
      <c r="AW843" s="3094"/>
      <c r="AX843" s="3094"/>
      <c r="AY843" s="3094"/>
      <c r="AZ843" s="3094"/>
      <c r="BA843" s="3094"/>
      <c r="BB843" s="3094"/>
      <c r="BC843" s="3094"/>
      <c r="BD843" s="3094"/>
      <c r="BE843" s="3094"/>
      <c r="BF843" s="3094"/>
      <c r="BG843" s="3094"/>
      <c r="BH843" s="3094"/>
      <c r="BI843" s="3094"/>
      <c r="BJ843" s="3094"/>
      <c r="BK843" s="3094"/>
      <c r="BL843" s="3094"/>
      <c r="BM843" s="3094"/>
      <c r="BN843" s="3094"/>
    </row>
    <row r="844" spans="1:66" ht="11.25" customHeight="1">
      <c r="A844" s="3559"/>
      <c r="B844" s="3094"/>
      <c r="C844" s="3094"/>
      <c r="D844" s="3094"/>
      <c r="E844" s="3094"/>
      <c r="F844" s="3094"/>
      <c r="G844" s="3094"/>
      <c r="H844" s="3094"/>
      <c r="I844" s="3094"/>
      <c r="J844" s="3094"/>
      <c r="K844" s="3560"/>
      <c r="L844" s="3560"/>
      <c r="M844" s="3560"/>
      <c r="N844" s="3094"/>
      <c r="O844" s="3094"/>
      <c r="P844" s="3094"/>
      <c r="Q844" s="3094"/>
      <c r="R844" s="3094"/>
      <c r="S844" s="3094"/>
      <c r="T844" s="3094"/>
      <c r="U844" s="3094"/>
      <c r="V844" s="3094"/>
      <c r="W844" s="3094"/>
      <c r="X844" s="3094"/>
      <c r="Y844" s="3094"/>
      <c r="Z844" s="3094"/>
      <c r="AA844" s="3094"/>
      <c r="AB844" s="3094"/>
      <c r="AC844" s="3094"/>
      <c r="AD844" s="3094"/>
      <c r="AE844" s="3094"/>
      <c r="AF844" s="3094"/>
      <c r="AG844" s="3094"/>
      <c r="AH844" s="3094"/>
      <c r="AI844" s="3094"/>
      <c r="AJ844" s="3094"/>
      <c r="AK844" s="3094"/>
      <c r="AL844" s="3094"/>
      <c r="AM844" s="3094"/>
      <c r="AN844" s="3094"/>
      <c r="AO844" s="3094"/>
      <c r="AP844" s="3094"/>
      <c r="AQ844" s="3094"/>
      <c r="AR844" s="3560"/>
      <c r="AS844" s="3560"/>
      <c r="AT844" s="3560"/>
      <c r="AU844" s="3094"/>
      <c r="AV844" s="3094"/>
      <c r="AW844" s="3094"/>
      <c r="AX844" s="3094"/>
      <c r="AY844" s="3094"/>
      <c r="AZ844" s="3094"/>
      <c r="BA844" s="3094"/>
      <c r="BB844" s="3094"/>
      <c r="BC844" s="3094"/>
      <c r="BD844" s="3094"/>
      <c r="BE844" s="3094"/>
      <c r="BF844" s="3094"/>
      <c r="BG844" s="3094"/>
      <c r="BH844" s="3094"/>
      <c r="BI844" s="3094"/>
      <c r="BJ844" s="3094"/>
      <c r="BK844" s="3094"/>
      <c r="BL844" s="3094"/>
      <c r="BM844" s="3094"/>
      <c r="BN844" s="3094"/>
    </row>
    <row r="845" spans="1:66" ht="11.25" customHeight="1">
      <c r="A845" s="3559"/>
      <c r="B845" s="3094"/>
      <c r="C845" s="3094"/>
      <c r="D845" s="3094"/>
      <c r="E845" s="3094"/>
      <c r="F845" s="3094"/>
      <c r="G845" s="3094"/>
      <c r="H845" s="3094"/>
      <c r="I845" s="3094"/>
      <c r="J845" s="3094"/>
      <c r="K845" s="3560"/>
      <c r="L845" s="3560"/>
      <c r="M845" s="3560"/>
      <c r="N845" s="3094"/>
      <c r="O845" s="3094"/>
      <c r="P845" s="3094"/>
      <c r="Q845" s="3094"/>
      <c r="R845" s="3094"/>
      <c r="S845" s="3094"/>
      <c r="T845" s="3094"/>
      <c r="U845" s="3094"/>
      <c r="V845" s="3094"/>
      <c r="W845" s="3094"/>
      <c r="X845" s="3094"/>
      <c r="Y845" s="3094"/>
      <c r="Z845" s="3094"/>
      <c r="AA845" s="3094"/>
      <c r="AB845" s="3094"/>
      <c r="AC845" s="3094"/>
      <c r="AD845" s="3094"/>
      <c r="AE845" s="3094"/>
      <c r="AF845" s="3094"/>
      <c r="AG845" s="3094"/>
      <c r="AH845" s="3094"/>
      <c r="AI845" s="3094"/>
      <c r="AJ845" s="3094"/>
      <c r="AK845" s="3094"/>
      <c r="AL845" s="3094"/>
      <c r="AM845" s="3094"/>
      <c r="AN845" s="3094"/>
      <c r="AO845" s="3094"/>
      <c r="AP845" s="3094"/>
      <c r="AQ845" s="3094"/>
      <c r="AR845" s="3560"/>
      <c r="AS845" s="3560"/>
      <c r="AT845" s="3560"/>
      <c r="AU845" s="3094"/>
      <c r="AV845" s="3094"/>
      <c r="AW845" s="3094"/>
      <c r="AX845" s="3094"/>
      <c r="AY845" s="3094"/>
      <c r="AZ845" s="3094"/>
      <c r="BA845" s="3094"/>
      <c r="BB845" s="3094"/>
      <c r="BC845" s="3094"/>
      <c r="BD845" s="3094"/>
      <c r="BE845" s="3094"/>
      <c r="BF845" s="3094"/>
      <c r="BG845" s="3094"/>
      <c r="BH845" s="3094"/>
      <c r="BI845" s="3094"/>
      <c r="BJ845" s="3094"/>
      <c r="BK845" s="3094"/>
      <c r="BL845" s="3094"/>
      <c r="BM845" s="3094"/>
      <c r="BN845" s="3094"/>
    </row>
    <row r="846" spans="1:66" ht="11.25" customHeight="1">
      <c r="A846" s="3559"/>
      <c r="B846" s="3094"/>
      <c r="C846" s="3094"/>
      <c r="D846" s="3094"/>
      <c r="E846" s="3094"/>
      <c r="F846" s="3094"/>
      <c r="G846" s="3094"/>
      <c r="H846" s="3094"/>
      <c r="I846" s="3094"/>
      <c r="J846" s="3094"/>
      <c r="K846" s="3560"/>
      <c r="L846" s="3560"/>
      <c r="M846" s="3560"/>
      <c r="N846" s="3094"/>
      <c r="O846" s="3094"/>
      <c r="P846" s="3094"/>
      <c r="Q846" s="3094"/>
      <c r="R846" s="3094"/>
      <c r="S846" s="3094"/>
      <c r="T846" s="3094"/>
      <c r="U846" s="3094"/>
      <c r="V846" s="3094"/>
      <c r="W846" s="3094"/>
      <c r="X846" s="3094"/>
      <c r="Y846" s="3094"/>
      <c r="Z846" s="3094"/>
      <c r="AA846" s="3094"/>
      <c r="AB846" s="3094"/>
      <c r="AC846" s="3094"/>
      <c r="AD846" s="3094"/>
      <c r="AE846" s="3094"/>
      <c r="AF846" s="3094"/>
      <c r="AG846" s="3094"/>
      <c r="AH846" s="3094"/>
      <c r="AI846" s="3094"/>
      <c r="AJ846" s="3094"/>
      <c r="AK846" s="3094"/>
      <c r="AL846" s="3094"/>
      <c r="AM846" s="3094"/>
      <c r="AN846" s="3094"/>
      <c r="AO846" s="3094"/>
      <c r="AP846" s="3094"/>
      <c r="AQ846" s="3094"/>
      <c r="AR846" s="3560"/>
      <c r="AS846" s="3560"/>
      <c r="AT846" s="3560"/>
      <c r="AU846" s="3094"/>
      <c r="AV846" s="3094"/>
      <c r="AW846" s="3094"/>
      <c r="AX846" s="3094"/>
      <c r="AY846" s="3094"/>
      <c r="AZ846" s="3094"/>
      <c r="BA846" s="3094"/>
      <c r="BB846" s="3094"/>
      <c r="BC846" s="3094"/>
      <c r="BD846" s="3094"/>
      <c r="BE846" s="3094"/>
      <c r="BF846" s="3094"/>
      <c r="BG846" s="3094"/>
      <c r="BH846" s="3094"/>
      <c r="BI846" s="3094"/>
      <c r="BJ846" s="3094"/>
      <c r="BK846" s="3094"/>
      <c r="BL846" s="3094"/>
      <c r="BM846" s="3094"/>
      <c r="BN846" s="3094"/>
    </row>
    <row r="847" spans="1:66" ht="11.25" customHeight="1">
      <c r="A847" s="3559"/>
      <c r="B847" s="3094"/>
      <c r="C847" s="3094"/>
      <c r="D847" s="3094"/>
      <c r="E847" s="3094"/>
      <c r="F847" s="3094"/>
      <c r="G847" s="3094"/>
      <c r="H847" s="3094"/>
      <c r="I847" s="3094"/>
      <c r="J847" s="3094"/>
      <c r="K847" s="3560"/>
      <c r="L847" s="3560"/>
      <c r="M847" s="3560"/>
      <c r="N847" s="3094"/>
      <c r="O847" s="3094"/>
      <c r="P847" s="3094"/>
      <c r="Q847" s="3094"/>
      <c r="R847" s="3094"/>
      <c r="S847" s="3094"/>
      <c r="T847" s="3094"/>
      <c r="U847" s="3094"/>
      <c r="V847" s="3094"/>
      <c r="W847" s="3094"/>
      <c r="X847" s="3094"/>
      <c r="Y847" s="3094"/>
      <c r="Z847" s="3094"/>
      <c r="AA847" s="3094"/>
      <c r="AB847" s="3094"/>
      <c r="AC847" s="3094"/>
      <c r="AD847" s="3094"/>
      <c r="AE847" s="3094"/>
      <c r="AF847" s="3094"/>
      <c r="AG847" s="3094"/>
      <c r="AH847" s="3094"/>
      <c r="AI847" s="3094"/>
      <c r="AJ847" s="3094"/>
      <c r="AK847" s="3094"/>
      <c r="AL847" s="3094"/>
      <c r="AM847" s="3094"/>
      <c r="AN847" s="3094"/>
      <c r="AO847" s="3094"/>
      <c r="AP847" s="3094"/>
      <c r="AQ847" s="3094"/>
      <c r="AR847" s="3560"/>
      <c r="AS847" s="3560"/>
      <c r="AT847" s="3560"/>
      <c r="AU847" s="3094"/>
      <c r="AV847" s="3094"/>
      <c r="AW847" s="3094"/>
      <c r="AX847" s="3094"/>
      <c r="AY847" s="3094"/>
      <c r="AZ847" s="3094"/>
      <c r="BA847" s="3094"/>
      <c r="BB847" s="3094"/>
      <c r="BC847" s="3094"/>
      <c r="BD847" s="3094"/>
      <c r="BE847" s="3094"/>
      <c r="BF847" s="3094"/>
      <c r="BG847" s="3094"/>
      <c r="BH847" s="3094"/>
      <c r="BI847" s="3094"/>
      <c r="BJ847" s="3094"/>
      <c r="BK847" s="3094"/>
      <c r="BL847" s="3094"/>
      <c r="BM847" s="3094"/>
      <c r="BN847" s="3094"/>
    </row>
    <row r="848" spans="1:66" ht="11.25" customHeight="1">
      <c r="A848" s="3559"/>
      <c r="B848" s="3094"/>
      <c r="C848" s="3094"/>
      <c r="D848" s="3094"/>
      <c r="E848" s="3094"/>
      <c r="F848" s="3094"/>
      <c r="G848" s="3094"/>
      <c r="H848" s="3094"/>
      <c r="I848" s="3094"/>
      <c r="J848" s="3094"/>
      <c r="K848" s="3560"/>
      <c r="L848" s="3560"/>
      <c r="M848" s="3560"/>
      <c r="N848" s="3094"/>
      <c r="O848" s="3094"/>
      <c r="P848" s="3094"/>
      <c r="Q848" s="3094"/>
      <c r="R848" s="3094"/>
      <c r="S848" s="3094"/>
      <c r="T848" s="3094"/>
      <c r="U848" s="3094"/>
      <c r="V848" s="3094"/>
      <c r="W848" s="3094"/>
      <c r="X848" s="3094"/>
      <c r="Y848" s="3094"/>
      <c r="Z848" s="3094"/>
      <c r="AA848" s="3094"/>
      <c r="AB848" s="3094"/>
      <c r="AC848" s="3094"/>
      <c r="AD848" s="3094"/>
      <c r="AE848" s="3094"/>
      <c r="AF848" s="3094"/>
      <c r="AG848" s="3094"/>
      <c r="AH848" s="3094"/>
      <c r="AI848" s="3094"/>
      <c r="AJ848" s="3094"/>
      <c r="AK848" s="3094"/>
      <c r="AL848" s="3094"/>
      <c r="AM848" s="3094"/>
      <c r="AN848" s="3094"/>
      <c r="AO848" s="3094"/>
      <c r="AP848" s="3094"/>
      <c r="AQ848" s="3094"/>
      <c r="AR848" s="3560"/>
      <c r="AS848" s="3560"/>
      <c r="AT848" s="3560"/>
      <c r="AU848" s="3094"/>
      <c r="AV848" s="3094"/>
      <c r="AW848" s="3094"/>
      <c r="AX848" s="3094"/>
      <c r="AY848" s="3094"/>
      <c r="AZ848" s="3094"/>
      <c r="BA848" s="3094"/>
      <c r="BB848" s="3094"/>
      <c r="BC848" s="3094"/>
      <c r="BD848" s="3094"/>
      <c r="BE848" s="3094"/>
      <c r="BF848" s="3094"/>
      <c r="BG848" s="3094"/>
      <c r="BH848" s="3094"/>
      <c r="BI848" s="3094"/>
      <c r="BJ848" s="3094"/>
      <c r="BK848" s="3094"/>
      <c r="BL848" s="3094"/>
      <c r="BM848" s="3094"/>
      <c r="BN848" s="3094"/>
    </row>
    <row r="849" spans="1:66" ht="11.25" customHeight="1">
      <c r="A849" s="3559"/>
      <c r="B849" s="3094"/>
      <c r="C849" s="3094"/>
      <c r="D849" s="3094"/>
      <c r="E849" s="3094"/>
      <c r="F849" s="3094"/>
      <c r="G849" s="3094"/>
      <c r="H849" s="3094"/>
      <c r="I849" s="3094"/>
      <c r="J849" s="3094"/>
      <c r="K849" s="3560"/>
      <c r="L849" s="3560"/>
      <c r="M849" s="3560"/>
      <c r="N849" s="3094"/>
      <c r="O849" s="3094"/>
      <c r="P849" s="3094"/>
      <c r="Q849" s="3094"/>
      <c r="R849" s="3094"/>
      <c r="S849" s="3094"/>
      <c r="T849" s="3094"/>
      <c r="U849" s="3094"/>
      <c r="V849" s="3094"/>
      <c r="W849" s="3094"/>
      <c r="X849" s="3094"/>
      <c r="Y849" s="3094"/>
      <c r="Z849" s="3094"/>
      <c r="AA849" s="3094"/>
      <c r="AB849" s="3094"/>
      <c r="AC849" s="3094"/>
      <c r="AD849" s="3094"/>
      <c r="AE849" s="3094"/>
      <c r="AF849" s="3094"/>
      <c r="AG849" s="3094"/>
      <c r="AH849" s="3094"/>
      <c r="AI849" s="3094"/>
      <c r="AJ849" s="3094"/>
      <c r="AK849" s="3094"/>
      <c r="AL849" s="3094"/>
      <c r="AM849" s="3094"/>
      <c r="AN849" s="3094"/>
      <c r="AO849" s="3094"/>
      <c r="AP849" s="3094"/>
      <c r="AQ849" s="3094"/>
      <c r="AR849" s="3560"/>
      <c r="AS849" s="3560"/>
      <c r="AT849" s="3560"/>
      <c r="AU849" s="3094"/>
      <c r="AV849" s="3094"/>
      <c r="AW849" s="3094"/>
      <c r="AX849" s="3094"/>
      <c r="AY849" s="3094"/>
      <c r="AZ849" s="3094"/>
      <c r="BA849" s="3094"/>
      <c r="BB849" s="3094"/>
      <c r="BC849" s="3094"/>
      <c r="BD849" s="3094"/>
      <c r="BE849" s="3094"/>
      <c r="BF849" s="3094"/>
      <c r="BG849" s="3094"/>
      <c r="BH849" s="3094"/>
      <c r="BI849" s="3094"/>
      <c r="BJ849" s="3094"/>
      <c r="BK849" s="3094"/>
      <c r="BL849" s="3094"/>
      <c r="BM849" s="3094"/>
      <c r="BN849" s="3094"/>
    </row>
    <row r="850" spans="1:66" ht="11.25" customHeight="1">
      <c r="A850" s="3559"/>
      <c r="B850" s="3094"/>
      <c r="C850" s="3094"/>
      <c r="D850" s="3094"/>
      <c r="E850" s="3094"/>
      <c r="F850" s="3094"/>
      <c r="G850" s="3094"/>
      <c r="H850" s="3094"/>
      <c r="I850" s="3094"/>
      <c r="J850" s="3094"/>
      <c r="K850" s="3560"/>
      <c r="L850" s="3560"/>
      <c r="M850" s="3560"/>
      <c r="N850" s="3094"/>
      <c r="O850" s="3094"/>
      <c r="P850" s="3094"/>
      <c r="Q850" s="3094"/>
      <c r="R850" s="3094"/>
      <c r="S850" s="3094"/>
      <c r="T850" s="3094"/>
      <c r="U850" s="3094"/>
      <c r="V850" s="3094"/>
      <c r="W850" s="3094"/>
      <c r="X850" s="3094"/>
      <c r="Y850" s="3094"/>
      <c r="Z850" s="3094"/>
      <c r="AA850" s="3094"/>
      <c r="AB850" s="3094"/>
      <c r="AC850" s="3094"/>
      <c r="AD850" s="3094"/>
      <c r="AE850" s="3094"/>
      <c r="AF850" s="3094"/>
      <c r="AG850" s="3094"/>
      <c r="AH850" s="3094"/>
      <c r="AI850" s="3094"/>
      <c r="AJ850" s="3094"/>
      <c r="AK850" s="3094"/>
      <c r="AL850" s="3094"/>
      <c r="AM850" s="3094"/>
      <c r="AN850" s="3094"/>
      <c r="AO850" s="3094"/>
      <c r="AP850" s="3094"/>
      <c r="AQ850" s="3094"/>
      <c r="AR850" s="3560"/>
      <c r="AS850" s="3560"/>
      <c r="AT850" s="3560"/>
      <c r="AU850" s="3094"/>
      <c r="AV850" s="3094"/>
      <c r="AW850" s="3094"/>
      <c r="AX850" s="3094"/>
      <c r="AY850" s="3094"/>
      <c r="AZ850" s="3094"/>
      <c r="BA850" s="3094"/>
      <c r="BB850" s="3094"/>
      <c r="BC850" s="3094"/>
      <c r="BD850" s="3094"/>
      <c r="BE850" s="3094"/>
      <c r="BF850" s="3094"/>
      <c r="BG850" s="3094"/>
      <c r="BH850" s="3094"/>
      <c r="BI850" s="3094"/>
      <c r="BJ850" s="3094"/>
      <c r="BK850" s="3094"/>
      <c r="BL850" s="3094"/>
      <c r="BM850" s="3094"/>
      <c r="BN850" s="3094"/>
    </row>
    <row r="851" spans="1:66" ht="11.25" customHeight="1">
      <c r="A851" s="3559"/>
      <c r="B851" s="3094"/>
      <c r="C851" s="3094"/>
      <c r="D851" s="3094"/>
      <c r="E851" s="3094"/>
      <c r="F851" s="3094"/>
      <c r="G851" s="3094"/>
      <c r="H851" s="3094"/>
      <c r="I851" s="3094"/>
      <c r="J851" s="3094"/>
      <c r="K851" s="3560"/>
      <c r="L851" s="3560"/>
      <c r="M851" s="3560"/>
      <c r="N851" s="3094"/>
      <c r="O851" s="3094"/>
      <c r="P851" s="3094"/>
      <c r="Q851" s="3094"/>
      <c r="R851" s="3094"/>
      <c r="S851" s="3094"/>
      <c r="T851" s="3094"/>
      <c r="U851" s="3094"/>
      <c r="V851" s="3094"/>
      <c r="W851" s="3094"/>
      <c r="X851" s="3094"/>
      <c r="Y851" s="3094"/>
      <c r="Z851" s="3094"/>
      <c r="AA851" s="3094"/>
      <c r="AB851" s="3094"/>
      <c r="AC851" s="3094"/>
      <c r="AD851" s="3094"/>
      <c r="AE851" s="3094"/>
      <c r="AF851" s="3094"/>
      <c r="AG851" s="3094"/>
      <c r="AH851" s="3094"/>
      <c r="AI851" s="3094"/>
      <c r="AJ851" s="3094"/>
      <c r="AK851" s="3094"/>
      <c r="AL851" s="3094"/>
      <c r="AM851" s="3094"/>
      <c r="AN851" s="3094"/>
      <c r="AO851" s="3094"/>
      <c r="AP851" s="3094"/>
      <c r="AQ851" s="3094"/>
      <c r="AR851" s="3560"/>
      <c r="AS851" s="3560"/>
      <c r="AT851" s="3560"/>
      <c r="AU851" s="3094"/>
      <c r="AV851" s="3094"/>
      <c r="AW851" s="3094"/>
      <c r="AX851" s="3094"/>
      <c r="AY851" s="3094"/>
      <c r="AZ851" s="3094"/>
      <c r="BA851" s="3094"/>
      <c r="BB851" s="3094"/>
      <c r="BC851" s="3094"/>
      <c r="BD851" s="3094"/>
      <c r="BE851" s="3094"/>
      <c r="BF851" s="3094"/>
      <c r="BG851" s="3094"/>
      <c r="BH851" s="3094"/>
      <c r="BI851" s="3094"/>
      <c r="BJ851" s="3094"/>
      <c r="BK851" s="3094"/>
      <c r="BL851" s="3094"/>
      <c r="BM851" s="3094"/>
      <c r="BN851" s="3094"/>
    </row>
    <row r="852" spans="1:66" ht="11.25" customHeight="1">
      <c r="A852" s="3559"/>
      <c r="B852" s="3094"/>
      <c r="C852" s="3094"/>
      <c r="D852" s="3094"/>
      <c r="E852" s="3094"/>
      <c r="F852" s="3094"/>
      <c r="G852" s="3094"/>
      <c r="H852" s="3094"/>
      <c r="I852" s="3094"/>
      <c r="J852" s="3094"/>
      <c r="K852" s="3560"/>
      <c r="L852" s="3560"/>
      <c r="M852" s="3560"/>
      <c r="N852" s="3094"/>
      <c r="O852" s="3094"/>
      <c r="P852" s="3094"/>
      <c r="Q852" s="3094"/>
      <c r="R852" s="3094"/>
      <c r="S852" s="3094"/>
      <c r="T852" s="3094"/>
      <c r="U852" s="3094"/>
      <c r="V852" s="3094"/>
      <c r="W852" s="3094"/>
      <c r="X852" s="3094"/>
      <c r="Y852" s="3094"/>
      <c r="Z852" s="3094"/>
      <c r="AA852" s="3094"/>
      <c r="AB852" s="3094"/>
      <c r="AC852" s="3094"/>
      <c r="AD852" s="3094"/>
      <c r="AE852" s="3094"/>
      <c r="AF852" s="3094"/>
      <c r="AG852" s="3094"/>
      <c r="AH852" s="3094"/>
      <c r="AI852" s="3094"/>
      <c r="AJ852" s="3094"/>
      <c r="AK852" s="3094"/>
      <c r="AL852" s="3094"/>
      <c r="AM852" s="3094"/>
      <c r="AN852" s="3094"/>
      <c r="AO852" s="3094"/>
      <c r="AP852" s="3094"/>
      <c r="AQ852" s="3094"/>
      <c r="AR852" s="3560"/>
      <c r="AS852" s="3560"/>
      <c r="AT852" s="3560"/>
      <c r="AU852" s="3094"/>
      <c r="AV852" s="3094"/>
      <c r="AW852" s="3094"/>
      <c r="AX852" s="3094"/>
      <c r="AY852" s="3094"/>
      <c r="AZ852" s="3094"/>
      <c r="BA852" s="3094"/>
      <c r="BB852" s="3094"/>
      <c r="BC852" s="3094"/>
      <c r="BD852" s="3094"/>
      <c r="BE852" s="3094"/>
      <c r="BF852" s="3094"/>
      <c r="BG852" s="3094"/>
      <c r="BH852" s="3094"/>
      <c r="BI852" s="3094"/>
      <c r="BJ852" s="3094"/>
      <c r="BK852" s="3094"/>
      <c r="BL852" s="3094"/>
      <c r="BM852" s="3094"/>
      <c r="BN852" s="3094"/>
    </row>
    <row r="853" spans="1:66" ht="11.25" customHeight="1">
      <c r="A853" s="3559"/>
      <c r="B853" s="3094"/>
      <c r="C853" s="3094"/>
      <c r="D853" s="3094"/>
      <c r="E853" s="3094"/>
      <c r="F853" s="3094"/>
      <c r="G853" s="3094"/>
      <c r="H853" s="3094"/>
      <c r="I853" s="3094"/>
      <c r="J853" s="3094"/>
      <c r="K853" s="3560"/>
      <c r="L853" s="3560"/>
      <c r="M853" s="3560"/>
      <c r="N853" s="3094"/>
      <c r="O853" s="3094"/>
      <c r="P853" s="3094"/>
      <c r="Q853" s="3094"/>
      <c r="R853" s="3094"/>
      <c r="S853" s="3094"/>
      <c r="T853" s="3094"/>
      <c r="U853" s="3094"/>
      <c r="V853" s="3094"/>
      <c r="W853" s="3094"/>
      <c r="X853" s="3094"/>
      <c r="Y853" s="3094"/>
      <c r="Z853" s="3094"/>
      <c r="AA853" s="3094"/>
      <c r="AB853" s="3094"/>
      <c r="AC853" s="3094"/>
      <c r="AD853" s="3094"/>
      <c r="AE853" s="3094"/>
      <c r="AF853" s="3094"/>
      <c r="AG853" s="3094"/>
      <c r="AH853" s="3094"/>
      <c r="AI853" s="3094"/>
      <c r="AJ853" s="3094"/>
      <c r="AK853" s="3094"/>
      <c r="AL853" s="3094"/>
      <c r="AM853" s="3094"/>
      <c r="AN853" s="3094"/>
      <c r="AO853" s="3094"/>
      <c r="AP853" s="3094"/>
      <c r="AQ853" s="3094"/>
      <c r="AR853" s="3560"/>
      <c r="AS853" s="3560"/>
      <c r="AT853" s="3560"/>
      <c r="AU853" s="3094"/>
      <c r="AV853" s="3094"/>
      <c r="AW853" s="3094"/>
      <c r="AX853" s="3094"/>
      <c r="AY853" s="3094"/>
      <c r="AZ853" s="3094"/>
      <c r="BA853" s="3094"/>
      <c r="BB853" s="3094"/>
      <c r="BC853" s="3094"/>
      <c r="BD853" s="3094"/>
      <c r="BE853" s="3094"/>
      <c r="BF853" s="3094"/>
      <c r="BG853" s="3094"/>
      <c r="BH853" s="3094"/>
      <c r="BI853" s="3094"/>
      <c r="BJ853" s="3094"/>
      <c r="BK853" s="3094"/>
      <c r="BL853" s="3094"/>
      <c r="BM853" s="3094"/>
      <c r="BN853" s="3094"/>
    </row>
    <row r="854" spans="1:66" ht="11.25" customHeight="1">
      <c r="A854" s="3559"/>
      <c r="B854" s="3094"/>
      <c r="C854" s="3094"/>
      <c r="D854" s="3094"/>
      <c r="E854" s="3094"/>
      <c r="F854" s="3094"/>
      <c r="G854" s="3094"/>
      <c r="H854" s="3094"/>
      <c r="I854" s="3094"/>
      <c r="J854" s="3094"/>
      <c r="K854" s="3560"/>
      <c r="L854" s="3560"/>
      <c r="M854" s="3560"/>
      <c r="N854" s="3094"/>
      <c r="O854" s="3094"/>
      <c r="P854" s="3094"/>
      <c r="Q854" s="3094"/>
      <c r="R854" s="3094"/>
      <c r="S854" s="3094"/>
      <c r="T854" s="3094"/>
      <c r="U854" s="3094"/>
      <c r="V854" s="3094"/>
      <c r="W854" s="3094"/>
      <c r="X854" s="3094"/>
      <c r="Y854" s="3094"/>
      <c r="Z854" s="3094"/>
      <c r="AA854" s="3094"/>
      <c r="AB854" s="3094"/>
      <c r="AC854" s="3094"/>
      <c r="AD854" s="3094"/>
      <c r="AE854" s="3094"/>
      <c r="AF854" s="3094"/>
      <c r="AG854" s="3094"/>
      <c r="AH854" s="3094"/>
      <c r="AI854" s="3094"/>
      <c r="AJ854" s="3094"/>
      <c r="AK854" s="3094"/>
      <c r="AL854" s="3094"/>
      <c r="AM854" s="3094"/>
      <c r="AN854" s="3094"/>
      <c r="AO854" s="3094"/>
      <c r="AP854" s="3094"/>
      <c r="AQ854" s="3094"/>
      <c r="AR854" s="3560"/>
      <c r="AS854" s="3560"/>
      <c r="AT854" s="3560"/>
      <c r="AU854" s="3094"/>
      <c r="AV854" s="3094"/>
      <c r="AW854" s="3094"/>
      <c r="AX854" s="3094"/>
      <c r="AY854" s="3094"/>
      <c r="AZ854" s="3094"/>
      <c r="BA854" s="3094"/>
      <c r="BB854" s="3094"/>
      <c r="BC854" s="3094"/>
      <c r="BD854" s="3094"/>
      <c r="BE854" s="3094"/>
      <c r="BF854" s="3094"/>
      <c r="BG854" s="3094"/>
      <c r="BH854" s="3094"/>
      <c r="BI854" s="3094"/>
      <c r="BJ854" s="3094"/>
      <c r="BK854" s="3094"/>
      <c r="BL854" s="3094"/>
      <c r="BM854" s="3094"/>
      <c r="BN854" s="3094"/>
    </row>
    <row r="855" spans="1:66" ht="11.25" customHeight="1">
      <c r="A855" s="3559"/>
      <c r="B855" s="3094"/>
      <c r="C855" s="3094"/>
      <c r="D855" s="3094"/>
      <c r="E855" s="3094"/>
      <c r="F855" s="3094"/>
      <c r="G855" s="3094"/>
      <c r="H855" s="3094"/>
      <c r="I855" s="3094"/>
      <c r="J855" s="3094"/>
      <c r="K855" s="3560"/>
      <c r="L855" s="3560"/>
      <c r="M855" s="3560"/>
      <c r="N855" s="3094"/>
      <c r="O855" s="3094"/>
      <c r="P855" s="3094"/>
      <c r="Q855" s="3094"/>
      <c r="R855" s="3094"/>
      <c r="S855" s="3094"/>
      <c r="T855" s="3094"/>
      <c r="U855" s="3094"/>
      <c r="V855" s="3094"/>
      <c r="W855" s="3094"/>
      <c r="X855" s="3094"/>
      <c r="Y855" s="3094"/>
      <c r="Z855" s="3094"/>
      <c r="AA855" s="3094"/>
      <c r="AB855" s="3094"/>
      <c r="AC855" s="3094"/>
      <c r="AD855" s="3094"/>
      <c r="AE855" s="3094"/>
      <c r="AF855" s="3094"/>
      <c r="AG855" s="3094"/>
      <c r="AH855" s="3094"/>
      <c r="AI855" s="3094"/>
      <c r="AJ855" s="3094"/>
      <c r="AK855" s="3094"/>
      <c r="AL855" s="3094"/>
      <c r="AM855" s="3094"/>
      <c r="AN855" s="3094"/>
      <c r="AO855" s="3094"/>
      <c r="AP855" s="3094"/>
      <c r="AQ855" s="3094"/>
      <c r="AR855" s="3560"/>
      <c r="AS855" s="3560"/>
      <c r="AT855" s="3560"/>
      <c r="AU855" s="3094"/>
      <c r="AV855" s="3094"/>
      <c r="AW855" s="3094"/>
      <c r="AX855" s="3094"/>
      <c r="AY855" s="3094"/>
      <c r="AZ855" s="3094"/>
      <c r="BA855" s="3094"/>
      <c r="BB855" s="3094"/>
      <c r="BC855" s="3094"/>
      <c r="BD855" s="3094"/>
      <c r="BE855" s="3094"/>
      <c r="BF855" s="3094"/>
      <c r="BG855" s="3094"/>
      <c r="BH855" s="3094"/>
      <c r="BI855" s="3094"/>
      <c r="BJ855" s="3094"/>
      <c r="BK855" s="3094"/>
      <c r="BL855" s="3094"/>
      <c r="BM855" s="3094"/>
      <c r="BN855" s="3094"/>
    </row>
    <row r="856" spans="1:66" ht="11.25" customHeight="1">
      <c r="A856" s="3559"/>
      <c r="B856" s="3094"/>
      <c r="C856" s="3094"/>
      <c r="D856" s="3094"/>
      <c r="E856" s="3094"/>
      <c r="F856" s="3094"/>
      <c r="G856" s="3094"/>
      <c r="H856" s="3094"/>
      <c r="I856" s="3094"/>
      <c r="J856" s="3094"/>
      <c r="K856" s="3560"/>
      <c r="L856" s="3560"/>
      <c r="M856" s="3560"/>
      <c r="N856" s="3094"/>
      <c r="O856" s="3094"/>
      <c r="P856" s="3094"/>
      <c r="Q856" s="3094"/>
      <c r="R856" s="3094"/>
      <c r="S856" s="3094"/>
      <c r="T856" s="3094"/>
      <c r="U856" s="3094"/>
      <c r="V856" s="3094"/>
      <c r="W856" s="3094"/>
      <c r="X856" s="3094"/>
      <c r="Y856" s="3094"/>
      <c r="Z856" s="3094"/>
      <c r="AA856" s="3094"/>
      <c r="AB856" s="3094"/>
      <c r="AC856" s="3094"/>
      <c r="AD856" s="3094"/>
      <c r="AE856" s="3094"/>
      <c r="AF856" s="3094"/>
      <c r="AG856" s="3094"/>
      <c r="AH856" s="3094"/>
      <c r="AI856" s="3094"/>
      <c r="AJ856" s="3094"/>
      <c r="AK856" s="3094"/>
      <c r="AL856" s="3094"/>
      <c r="AM856" s="3094"/>
      <c r="AN856" s="3094"/>
      <c r="AO856" s="3094"/>
      <c r="AP856" s="3094"/>
      <c r="AQ856" s="3094"/>
      <c r="AR856" s="3560"/>
      <c r="AS856" s="3560"/>
      <c r="AT856" s="3560"/>
      <c r="AU856" s="3094"/>
      <c r="AV856" s="3094"/>
      <c r="AW856" s="3094"/>
      <c r="AX856" s="3094"/>
      <c r="AY856" s="3094"/>
      <c r="AZ856" s="3094"/>
      <c r="BA856" s="3094"/>
      <c r="BB856" s="3094"/>
      <c r="BC856" s="3094"/>
      <c r="BD856" s="3094"/>
      <c r="BE856" s="3094"/>
      <c r="BF856" s="3094"/>
      <c r="BG856" s="3094"/>
      <c r="BH856" s="3094"/>
      <c r="BI856" s="3094"/>
      <c r="BJ856" s="3094"/>
      <c r="BK856" s="3094"/>
      <c r="BL856" s="3094"/>
      <c r="BM856" s="3094"/>
      <c r="BN856" s="3094"/>
    </row>
    <row r="857" spans="1:66" ht="11.25" customHeight="1">
      <c r="A857" s="3559"/>
      <c r="B857" s="3094"/>
      <c r="C857" s="3094"/>
      <c r="D857" s="3094"/>
      <c r="E857" s="3094"/>
      <c r="F857" s="3094"/>
      <c r="G857" s="3094"/>
      <c r="H857" s="3094"/>
      <c r="I857" s="3094"/>
      <c r="J857" s="3094"/>
      <c r="K857" s="3560"/>
      <c r="L857" s="3560"/>
      <c r="M857" s="3560"/>
      <c r="N857" s="3094"/>
      <c r="O857" s="3094"/>
      <c r="P857" s="3094"/>
      <c r="Q857" s="3094"/>
      <c r="R857" s="3094"/>
      <c r="S857" s="3094"/>
      <c r="T857" s="3094"/>
      <c r="U857" s="3094"/>
      <c r="V857" s="3094"/>
      <c r="W857" s="3094"/>
      <c r="X857" s="3094"/>
      <c r="Y857" s="3094"/>
      <c r="Z857" s="3094"/>
      <c r="AA857" s="3094"/>
      <c r="AB857" s="3094"/>
      <c r="AC857" s="3094"/>
      <c r="AD857" s="3094"/>
      <c r="AE857" s="3094"/>
      <c r="AF857" s="3094"/>
      <c r="AG857" s="3094"/>
      <c r="AH857" s="3094"/>
      <c r="AI857" s="3094"/>
      <c r="AJ857" s="3094"/>
      <c r="AK857" s="3094"/>
      <c r="AL857" s="3094"/>
      <c r="AM857" s="3094"/>
      <c r="AN857" s="3094"/>
      <c r="AO857" s="3094"/>
      <c r="AP857" s="3094"/>
      <c r="AQ857" s="3094"/>
      <c r="AR857" s="3560"/>
      <c r="AS857" s="3560"/>
      <c r="AT857" s="3560"/>
      <c r="AU857" s="3094"/>
      <c r="AV857" s="3094"/>
      <c r="AW857" s="3094"/>
      <c r="AX857" s="3094"/>
      <c r="AY857" s="3094"/>
      <c r="AZ857" s="3094"/>
      <c r="BA857" s="3094"/>
      <c r="BB857" s="3094"/>
      <c r="BC857" s="3094"/>
      <c r="BD857" s="3094"/>
      <c r="BE857" s="3094"/>
      <c r="BF857" s="3094"/>
      <c r="BG857" s="3094"/>
      <c r="BH857" s="3094"/>
      <c r="BI857" s="3094"/>
      <c r="BJ857" s="3094"/>
      <c r="BK857" s="3094"/>
      <c r="BL857" s="3094"/>
      <c r="BM857" s="3094"/>
      <c r="BN857" s="3094"/>
    </row>
    <row r="858" spans="1:66" ht="11.25" customHeight="1">
      <c r="A858" s="3559"/>
      <c r="B858" s="3094"/>
      <c r="C858" s="3094"/>
      <c r="D858" s="3094"/>
      <c r="E858" s="3094"/>
      <c r="F858" s="3094"/>
      <c r="G858" s="3094"/>
      <c r="H858" s="3094"/>
      <c r="I858" s="3094"/>
      <c r="J858" s="3094"/>
      <c r="K858" s="3560"/>
      <c r="L858" s="3560"/>
      <c r="M858" s="3560"/>
      <c r="N858" s="3094"/>
      <c r="O858" s="3094"/>
      <c r="P858" s="3094"/>
      <c r="Q858" s="3094"/>
      <c r="R858" s="3094"/>
      <c r="S858" s="3094"/>
      <c r="T858" s="3094"/>
      <c r="U858" s="3094"/>
      <c r="V858" s="3094"/>
      <c r="W858" s="3094"/>
      <c r="X858" s="3094"/>
      <c r="Y858" s="3094"/>
      <c r="Z858" s="3094"/>
      <c r="AA858" s="3094"/>
      <c r="AB858" s="3094"/>
      <c r="AC858" s="3094"/>
      <c r="AD858" s="3094"/>
      <c r="AE858" s="3094"/>
      <c r="AF858" s="3094"/>
      <c r="AG858" s="3094"/>
      <c r="AH858" s="3094"/>
      <c r="AI858" s="3094"/>
      <c r="AJ858" s="3094"/>
      <c r="AK858" s="3094"/>
      <c r="AL858" s="3094"/>
      <c r="AM858" s="3094"/>
      <c r="AN858" s="3094"/>
      <c r="AO858" s="3094"/>
      <c r="AP858" s="3094"/>
      <c r="AQ858" s="3094"/>
      <c r="AR858" s="3560"/>
      <c r="AS858" s="3560"/>
      <c r="AT858" s="3560"/>
      <c r="AU858" s="3094"/>
      <c r="AV858" s="3094"/>
      <c r="AW858" s="3094"/>
      <c r="AX858" s="3094"/>
      <c r="AY858" s="3094"/>
      <c r="AZ858" s="3094"/>
      <c r="BA858" s="3094"/>
      <c r="BB858" s="3094"/>
      <c r="BC858" s="3094"/>
      <c r="BD858" s="3094"/>
      <c r="BE858" s="3094"/>
      <c r="BF858" s="3094"/>
      <c r="BG858" s="3094"/>
      <c r="BH858" s="3094"/>
      <c r="BI858" s="3094"/>
      <c r="BJ858" s="3094"/>
      <c r="BK858" s="3094"/>
      <c r="BL858" s="3094"/>
      <c r="BM858" s="3094"/>
      <c r="BN858" s="3094"/>
    </row>
    <row r="859" spans="1:66" ht="11.25" customHeight="1">
      <c r="A859" s="3559"/>
      <c r="B859" s="3094"/>
      <c r="C859" s="3094"/>
      <c r="D859" s="3094"/>
      <c r="E859" s="3094"/>
      <c r="F859" s="3094"/>
      <c r="G859" s="3094"/>
      <c r="H859" s="3094"/>
      <c r="I859" s="3094"/>
      <c r="J859" s="3094"/>
      <c r="K859" s="3560"/>
      <c r="L859" s="3560"/>
      <c r="M859" s="3560"/>
      <c r="N859" s="3094"/>
      <c r="O859" s="3094"/>
      <c r="P859" s="3094"/>
      <c r="Q859" s="3094"/>
      <c r="R859" s="3094"/>
      <c r="S859" s="3094"/>
      <c r="T859" s="3094"/>
      <c r="U859" s="3094"/>
      <c r="V859" s="3094"/>
      <c r="W859" s="3094"/>
      <c r="X859" s="3094"/>
      <c r="Y859" s="3094"/>
      <c r="Z859" s="3094"/>
      <c r="AA859" s="3094"/>
      <c r="AB859" s="3094"/>
      <c r="AC859" s="3094"/>
      <c r="AD859" s="3094"/>
      <c r="AE859" s="3094"/>
      <c r="AF859" s="3094"/>
      <c r="AG859" s="3094"/>
      <c r="AH859" s="3094"/>
      <c r="AI859" s="3094"/>
      <c r="AJ859" s="3094"/>
      <c r="AK859" s="3094"/>
      <c r="AL859" s="3094"/>
      <c r="AM859" s="3094"/>
      <c r="AN859" s="3094"/>
      <c r="AO859" s="3094"/>
      <c r="AP859" s="3094"/>
      <c r="AQ859" s="3094"/>
      <c r="AR859" s="3560"/>
      <c r="AS859" s="3560"/>
      <c r="AT859" s="3560"/>
      <c r="AU859" s="3094"/>
      <c r="AV859" s="3094"/>
      <c r="AW859" s="3094"/>
      <c r="AX859" s="3094"/>
      <c r="AY859" s="3094"/>
      <c r="AZ859" s="3094"/>
      <c r="BA859" s="3094"/>
      <c r="BB859" s="3094"/>
      <c r="BC859" s="3094"/>
      <c r="BD859" s="3094"/>
      <c r="BE859" s="3094"/>
      <c r="BF859" s="3094"/>
      <c r="BG859" s="3094"/>
      <c r="BH859" s="3094"/>
      <c r="BI859" s="3094"/>
      <c r="BJ859" s="3094"/>
      <c r="BK859" s="3094"/>
      <c r="BL859" s="3094"/>
      <c r="BM859" s="3094"/>
      <c r="BN859" s="3094"/>
    </row>
    <row r="860" spans="1:66" ht="11.25" customHeight="1">
      <c r="A860" s="3559"/>
      <c r="B860" s="3094"/>
      <c r="C860" s="3094"/>
      <c r="D860" s="3094"/>
      <c r="E860" s="3094"/>
      <c r="F860" s="3094"/>
      <c r="G860" s="3094"/>
      <c r="H860" s="3094"/>
      <c r="I860" s="3094"/>
      <c r="J860" s="3094"/>
      <c r="K860" s="3560"/>
      <c r="L860" s="3560"/>
      <c r="M860" s="3560"/>
      <c r="N860" s="3094"/>
      <c r="O860" s="3094"/>
      <c r="P860" s="3094"/>
      <c r="Q860" s="3094"/>
      <c r="R860" s="3094"/>
      <c r="S860" s="3094"/>
      <c r="T860" s="3094"/>
      <c r="U860" s="3094"/>
      <c r="V860" s="3094"/>
      <c r="W860" s="3094"/>
      <c r="X860" s="3094"/>
      <c r="Y860" s="3094"/>
      <c r="Z860" s="3094"/>
      <c r="AA860" s="3094"/>
      <c r="AB860" s="3094"/>
      <c r="AC860" s="3094"/>
      <c r="AD860" s="3094"/>
      <c r="AE860" s="3094"/>
      <c r="AF860" s="3094"/>
      <c r="AG860" s="3094"/>
      <c r="AH860" s="3094"/>
      <c r="AI860" s="3094"/>
      <c r="AJ860" s="3094"/>
      <c r="AK860" s="3094"/>
      <c r="AL860" s="3094"/>
      <c r="AM860" s="3094"/>
      <c r="AN860" s="3094"/>
      <c r="AO860" s="3094"/>
      <c r="AP860" s="3094"/>
      <c r="AQ860" s="3094"/>
      <c r="AR860" s="3560"/>
      <c r="AS860" s="3560"/>
      <c r="AT860" s="3560"/>
      <c r="AU860" s="3094"/>
      <c r="AV860" s="3094"/>
      <c r="AW860" s="3094"/>
      <c r="AX860" s="3094"/>
      <c r="AY860" s="3094"/>
      <c r="AZ860" s="3094"/>
      <c r="BA860" s="3094"/>
      <c r="BB860" s="3094"/>
      <c r="BC860" s="3094"/>
      <c r="BD860" s="3094"/>
      <c r="BE860" s="3094"/>
      <c r="BF860" s="3094"/>
      <c r="BG860" s="3094"/>
      <c r="BH860" s="3094"/>
      <c r="BI860" s="3094"/>
      <c r="BJ860" s="3094"/>
      <c r="BK860" s="3094"/>
      <c r="BL860" s="3094"/>
      <c r="BM860" s="3094"/>
      <c r="BN860" s="3094"/>
    </row>
    <row r="861" spans="1:66" ht="11.25" customHeight="1">
      <c r="A861" s="3559"/>
      <c r="B861" s="3094"/>
      <c r="C861" s="3094"/>
      <c r="D861" s="3094"/>
      <c r="E861" s="3094"/>
      <c r="F861" s="3094"/>
      <c r="G861" s="3094"/>
      <c r="H861" s="3094"/>
      <c r="I861" s="3094"/>
      <c r="J861" s="3094"/>
      <c r="K861" s="3560"/>
      <c r="L861" s="3560"/>
      <c r="M861" s="3560"/>
      <c r="N861" s="3094"/>
      <c r="O861" s="3094"/>
      <c r="P861" s="3094"/>
      <c r="Q861" s="3094"/>
      <c r="R861" s="3094"/>
      <c r="S861" s="3094"/>
      <c r="T861" s="3094"/>
      <c r="U861" s="3094"/>
      <c r="V861" s="3094"/>
      <c r="W861" s="3094"/>
      <c r="X861" s="3094"/>
      <c r="Y861" s="3094"/>
      <c r="Z861" s="3094"/>
      <c r="AA861" s="3094"/>
      <c r="AB861" s="3094"/>
      <c r="AC861" s="3094"/>
      <c r="AD861" s="3094"/>
      <c r="AE861" s="3094"/>
      <c r="AF861" s="3094"/>
      <c r="AG861" s="3094"/>
      <c r="AH861" s="3094"/>
      <c r="AI861" s="3094"/>
      <c r="AJ861" s="3094"/>
      <c r="AK861" s="3094"/>
      <c r="AL861" s="3094"/>
      <c r="AM861" s="3094"/>
      <c r="AN861" s="3094"/>
      <c r="AO861" s="3094"/>
      <c r="AP861" s="3094"/>
      <c r="AQ861" s="3094"/>
      <c r="AR861" s="3560"/>
      <c r="AS861" s="3560"/>
      <c r="AT861" s="3560"/>
      <c r="AU861" s="3094"/>
      <c r="AV861" s="3094"/>
      <c r="AW861" s="3094"/>
      <c r="AX861" s="3094"/>
      <c r="AY861" s="3094"/>
      <c r="AZ861" s="3094"/>
      <c r="BA861" s="3094"/>
      <c r="BB861" s="3094"/>
      <c r="BC861" s="3094"/>
      <c r="BD861" s="3094"/>
      <c r="BE861" s="3094"/>
      <c r="BF861" s="3094"/>
      <c r="BG861" s="3094"/>
      <c r="BH861" s="3094"/>
      <c r="BI861" s="3094"/>
      <c r="BJ861" s="3094"/>
      <c r="BK861" s="3094"/>
      <c r="BL861" s="3094"/>
      <c r="BM861" s="3094"/>
      <c r="BN861" s="3094"/>
    </row>
    <row r="862" spans="1:66" ht="11.25" customHeight="1">
      <c r="A862" s="3559"/>
      <c r="B862" s="3094"/>
      <c r="C862" s="3094"/>
      <c r="D862" s="3094"/>
      <c r="E862" s="3094"/>
      <c r="F862" s="3094"/>
      <c r="G862" s="3094"/>
      <c r="H862" s="3094"/>
      <c r="I862" s="3094"/>
      <c r="J862" s="3094"/>
      <c r="K862" s="3560"/>
      <c r="L862" s="3560"/>
      <c r="M862" s="3560"/>
      <c r="N862" s="3094"/>
      <c r="O862" s="3094"/>
      <c r="P862" s="3094"/>
      <c r="Q862" s="3094"/>
      <c r="R862" s="3094"/>
      <c r="S862" s="3094"/>
      <c r="T862" s="3094"/>
      <c r="U862" s="3094"/>
      <c r="V862" s="3094"/>
      <c r="W862" s="3094"/>
      <c r="X862" s="3094"/>
      <c r="Y862" s="3094"/>
      <c r="Z862" s="3094"/>
      <c r="AA862" s="3094"/>
      <c r="AB862" s="3094"/>
      <c r="AC862" s="3094"/>
      <c r="AD862" s="3094"/>
      <c r="AE862" s="3094"/>
      <c r="AF862" s="3094"/>
      <c r="AG862" s="3094"/>
      <c r="AH862" s="3094"/>
      <c r="AI862" s="3094"/>
      <c r="AJ862" s="3094"/>
      <c r="AK862" s="3094"/>
      <c r="AL862" s="3094"/>
      <c r="AM862" s="3094"/>
      <c r="AN862" s="3094"/>
      <c r="AO862" s="3094"/>
      <c r="AP862" s="3094"/>
      <c r="AQ862" s="3094"/>
      <c r="AR862" s="3560"/>
      <c r="AS862" s="3560"/>
      <c r="AT862" s="3560"/>
      <c r="AU862" s="3094"/>
      <c r="AV862" s="3094"/>
      <c r="AW862" s="3094"/>
      <c r="AX862" s="3094"/>
      <c r="AY862" s="3094"/>
      <c r="AZ862" s="3094"/>
      <c r="BA862" s="3094"/>
      <c r="BB862" s="3094"/>
      <c r="BC862" s="3094"/>
      <c r="BD862" s="3094"/>
      <c r="BE862" s="3094"/>
      <c r="BF862" s="3094"/>
      <c r="BG862" s="3094"/>
      <c r="BH862" s="3094"/>
      <c r="BI862" s="3094"/>
      <c r="BJ862" s="3094"/>
      <c r="BK862" s="3094"/>
      <c r="BL862" s="3094"/>
      <c r="BM862" s="3094"/>
      <c r="BN862" s="3094"/>
    </row>
    <row r="863" spans="1:66" ht="11.25" customHeight="1">
      <c r="A863" s="3559"/>
      <c r="B863" s="3094"/>
      <c r="C863" s="3094"/>
      <c r="D863" s="3094"/>
      <c r="E863" s="3094"/>
      <c r="F863" s="3094"/>
      <c r="G863" s="3094"/>
      <c r="H863" s="3094"/>
      <c r="I863" s="3094"/>
      <c r="J863" s="3094"/>
      <c r="K863" s="3560"/>
      <c r="L863" s="3560"/>
      <c r="M863" s="3560"/>
      <c r="N863" s="3094"/>
      <c r="O863" s="3094"/>
      <c r="P863" s="3094"/>
      <c r="Q863" s="3094"/>
      <c r="R863" s="3094"/>
      <c r="S863" s="3094"/>
      <c r="T863" s="3094"/>
      <c r="U863" s="3094"/>
      <c r="V863" s="3094"/>
      <c r="W863" s="3094"/>
      <c r="X863" s="3094"/>
      <c r="Y863" s="3094"/>
      <c r="Z863" s="3094"/>
      <c r="AA863" s="3094"/>
      <c r="AB863" s="3094"/>
      <c r="AC863" s="3094"/>
      <c r="AD863" s="3094"/>
      <c r="AE863" s="3094"/>
      <c r="AF863" s="3094"/>
      <c r="AG863" s="3094"/>
      <c r="AH863" s="3094"/>
      <c r="AI863" s="3094"/>
      <c r="AJ863" s="3094"/>
      <c r="AK863" s="3094"/>
      <c r="AL863" s="3094"/>
      <c r="AM863" s="3094"/>
      <c r="AN863" s="3094"/>
      <c r="AO863" s="3094"/>
      <c r="AP863" s="3094"/>
      <c r="AQ863" s="3094"/>
      <c r="AR863" s="3560"/>
      <c r="AS863" s="3560"/>
      <c r="AT863" s="3560"/>
      <c r="AU863" s="3094"/>
      <c r="AV863" s="3094"/>
      <c r="AW863" s="3094"/>
      <c r="AX863" s="3094"/>
      <c r="AY863" s="3094"/>
      <c r="AZ863" s="3094"/>
      <c r="BA863" s="3094"/>
      <c r="BB863" s="3094"/>
      <c r="BC863" s="3094"/>
      <c r="BD863" s="3094"/>
      <c r="BE863" s="3094"/>
      <c r="BF863" s="3094"/>
      <c r="BG863" s="3094"/>
      <c r="BH863" s="3094"/>
      <c r="BI863" s="3094"/>
      <c r="BJ863" s="3094"/>
      <c r="BK863" s="3094"/>
      <c r="BL863" s="3094"/>
      <c r="BM863" s="3094"/>
      <c r="BN863" s="3094"/>
    </row>
    <row r="864" spans="1:66" ht="11.25" customHeight="1">
      <c r="A864" s="3559"/>
      <c r="B864" s="3094"/>
      <c r="C864" s="3094"/>
      <c r="D864" s="3094"/>
      <c r="E864" s="3094"/>
      <c r="F864" s="3094"/>
      <c r="G864" s="3094"/>
      <c r="H864" s="3094"/>
      <c r="I864" s="3094"/>
      <c r="J864" s="3094"/>
      <c r="K864" s="3560"/>
      <c r="L864" s="3560"/>
      <c r="M864" s="3560"/>
      <c r="N864" s="3094"/>
      <c r="O864" s="3094"/>
      <c r="P864" s="3094"/>
      <c r="Q864" s="3094"/>
      <c r="R864" s="3094"/>
      <c r="S864" s="3094"/>
      <c r="T864" s="3094"/>
      <c r="U864" s="3094"/>
      <c r="V864" s="3094"/>
      <c r="W864" s="3094"/>
      <c r="X864" s="3094"/>
      <c r="Y864" s="3094"/>
      <c r="Z864" s="3094"/>
      <c r="AA864" s="3094"/>
      <c r="AB864" s="3094"/>
      <c r="AC864" s="3094"/>
      <c r="AD864" s="3094"/>
      <c r="AE864" s="3094"/>
      <c r="AF864" s="3094"/>
      <c r="AG864" s="3094"/>
      <c r="AH864" s="3094"/>
      <c r="AI864" s="3094"/>
      <c r="AJ864" s="3094"/>
      <c r="AK864" s="3094"/>
      <c r="AL864" s="3094"/>
      <c r="AM864" s="3094"/>
      <c r="AN864" s="3094"/>
      <c r="AO864" s="3094"/>
      <c r="AP864" s="3094"/>
      <c r="AQ864" s="3094"/>
      <c r="AR864" s="3560"/>
      <c r="AS864" s="3560"/>
      <c r="AT864" s="3560"/>
      <c r="AU864" s="3094"/>
      <c r="AV864" s="3094"/>
      <c r="AW864" s="3094"/>
      <c r="AX864" s="3094"/>
      <c r="AY864" s="3094"/>
      <c r="AZ864" s="3094"/>
      <c r="BA864" s="3094"/>
      <c r="BB864" s="3094"/>
      <c r="BC864" s="3094"/>
      <c r="BD864" s="3094"/>
      <c r="BE864" s="3094"/>
      <c r="BF864" s="3094"/>
      <c r="BG864" s="3094"/>
      <c r="BH864" s="3094"/>
      <c r="BI864" s="3094"/>
      <c r="BJ864" s="3094"/>
      <c r="BK864" s="3094"/>
      <c r="BL864" s="3094"/>
      <c r="BM864" s="3094"/>
      <c r="BN864" s="3094"/>
    </row>
    <row r="865" spans="1:66" ht="11.25" customHeight="1">
      <c r="A865" s="3559"/>
      <c r="B865" s="3094"/>
      <c r="C865" s="3094"/>
      <c r="D865" s="3094"/>
      <c r="E865" s="3094"/>
      <c r="F865" s="3094"/>
      <c r="G865" s="3094"/>
      <c r="H865" s="3094"/>
      <c r="I865" s="3094"/>
      <c r="J865" s="3094"/>
      <c r="K865" s="3560"/>
      <c r="L865" s="3560"/>
      <c r="M865" s="3560"/>
      <c r="N865" s="3094"/>
      <c r="O865" s="3094"/>
      <c r="P865" s="3094"/>
      <c r="Q865" s="3094"/>
      <c r="R865" s="3094"/>
      <c r="S865" s="3094"/>
      <c r="T865" s="3094"/>
      <c r="U865" s="3094"/>
      <c r="V865" s="3094"/>
      <c r="W865" s="3094"/>
      <c r="X865" s="3094"/>
      <c r="Y865" s="3094"/>
      <c r="Z865" s="3094"/>
      <c r="AA865" s="3094"/>
      <c r="AB865" s="3094"/>
      <c r="AC865" s="3094"/>
      <c r="AD865" s="3094"/>
      <c r="AE865" s="3094"/>
      <c r="AF865" s="3094"/>
      <c r="AG865" s="3094"/>
      <c r="AH865" s="3094"/>
      <c r="AI865" s="3094"/>
      <c r="AJ865" s="3094"/>
      <c r="AK865" s="3094"/>
      <c r="AL865" s="3094"/>
      <c r="AM865" s="3094"/>
      <c r="AN865" s="3094"/>
      <c r="AO865" s="3094"/>
      <c r="AP865" s="3094"/>
      <c r="AQ865" s="3094"/>
      <c r="AR865" s="3560"/>
      <c r="AS865" s="3560"/>
      <c r="AT865" s="3560"/>
      <c r="AU865" s="3094"/>
      <c r="AV865" s="3094"/>
      <c r="AW865" s="3094"/>
      <c r="AX865" s="3094"/>
      <c r="AY865" s="3094"/>
      <c r="AZ865" s="3094"/>
      <c r="BA865" s="3094"/>
      <c r="BB865" s="3094"/>
      <c r="BC865" s="3094"/>
      <c r="BD865" s="3094"/>
      <c r="BE865" s="3094"/>
      <c r="BF865" s="3094"/>
      <c r="BG865" s="3094"/>
      <c r="BH865" s="3094"/>
      <c r="BI865" s="3094"/>
      <c r="BJ865" s="3094"/>
      <c r="BK865" s="3094"/>
      <c r="BL865" s="3094"/>
      <c r="BM865" s="3094"/>
      <c r="BN865" s="3094"/>
    </row>
    <row r="866" spans="1:66" ht="11.25" customHeight="1">
      <c r="A866" s="3559"/>
      <c r="B866" s="3094"/>
      <c r="C866" s="3094"/>
      <c r="D866" s="3094"/>
      <c r="E866" s="3094"/>
      <c r="F866" s="3094"/>
      <c r="G866" s="3094"/>
      <c r="H866" s="3094"/>
      <c r="I866" s="3094"/>
      <c r="J866" s="3094"/>
      <c r="K866" s="3560"/>
      <c r="L866" s="3560"/>
      <c r="M866" s="3560"/>
      <c r="N866" s="3094"/>
      <c r="O866" s="3094"/>
      <c r="P866" s="3094"/>
      <c r="Q866" s="3094"/>
      <c r="R866" s="3094"/>
      <c r="S866" s="3094"/>
      <c r="T866" s="3094"/>
      <c r="U866" s="3094"/>
      <c r="V866" s="3094"/>
      <c r="W866" s="3094"/>
      <c r="X866" s="3094"/>
      <c r="Y866" s="3094"/>
      <c r="Z866" s="3094"/>
      <c r="AA866" s="3094"/>
      <c r="AB866" s="3094"/>
      <c r="AC866" s="3094"/>
      <c r="AD866" s="3094"/>
      <c r="AE866" s="3094"/>
      <c r="AF866" s="3094"/>
      <c r="AG866" s="3094"/>
      <c r="AH866" s="3094"/>
      <c r="AI866" s="3094"/>
      <c r="AJ866" s="3094"/>
      <c r="AK866" s="3094"/>
      <c r="AL866" s="3094"/>
      <c r="AM866" s="3094"/>
      <c r="AN866" s="3094"/>
      <c r="AO866" s="3094"/>
      <c r="AP866" s="3094"/>
      <c r="AQ866" s="3094"/>
      <c r="AR866" s="3560"/>
      <c r="AS866" s="3560"/>
      <c r="AT866" s="3560"/>
      <c r="AU866" s="3094"/>
      <c r="AV866" s="3094"/>
      <c r="AW866" s="3094"/>
      <c r="AX866" s="3094"/>
      <c r="AY866" s="3094"/>
      <c r="AZ866" s="3094"/>
      <c r="BA866" s="3094"/>
      <c r="BB866" s="3094"/>
      <c r="BC866" s="3094"/>
      <c r="BD866" s="3094"/>
      <c r="BE866" s="3094"/>
      <c r="BF866" s="3094"/>
      <c r="BG866" s="3094"/>
      <c r="BH866" s="3094"/>
      <c r="BI866" s="3094"/>
      <c r="BJ866" s="3094"/>
      <c r="BK866" s="3094"/>
      <c r="BL866" s="3094"/>
      <c r="BM866" s="3094"/>
      <c r="BN866" s="3094"/>
    </row>
    <row r="867" spans="1:66" ht="11.25" customHeight="1">
      <c r="A867" s="3559"/>
      <c r="B867" s="3094"/>
      <c r="C867" s="3094"/>
      <c r="D867" s="3094"/>
      <c r="E867" s="3094"/>
      <c r="F867" s="3094"/>
      <c r="G867" s="3094"/>
      <c r="H867" s="3094"/>
      <c r="I867" s="3094"/>
      <c r="J867" s="3094"/>
      <c r="K867" s="3560"/>
      <c r="L867" s="3560"/>
      <c r="M867" s="3560"/>
      <c r="N867" s="3094"/>
      <c r="O867" s="3094"/>
      <c r="P867" s="3094"/>
      <c r="Q867" s="3094"/>
      <c r="R867" s="3094"/>
      <c r="S867" s="3094"/>
      <c r="T867" s="3094"/>
      <c r="U867" s="3094"/>
      <c r="V867" s="3094"/>
      <c r="W867" s="3094"/>
      <c r="X867" s="3094"/>
      <c r="Y867" s="3094"/>
      <c r="Z867" s="3094"/>
      <c r="AA867" s="3094"/>
      <c r="AB867" s="3094"/>
      <c r="AC867" s="3094"/>
      <c r="AD867" s="3094"/>
      <c r="AE867" s="3094"/>
      <c r="AF867" s="3094"/>
      <c r="AG867" s="3094"/>
      <c r="AH867" s="3094"/>
      <c r="AI867" s="3094"/>
      <c r="AJ867" s="3094"/>
      <c r="AK867" s="3094"/>
      <c r="AL867" s="3094"/>
      <c r="AM867" s="3094"/>
      <c r="AN867" s="3094"/>
      <c r="AO867" s="3094"/>
      <c r="AP867" s="3094"/>
      <c r="AQ867" s="3094"/>
      <c r="AR867" s="3560"/>
      <c r="AS867" s="3560"/>
      <c r="AT867" s="3560"/>
      <c r="AU867" s="3094"/>
      <c r="AV867" s="3094"/>
      <c r="AW867" s="3094"/>
      <c r="AX867" s="3094"/>
      <c r="AY867" s="3094"/>
      <c r="AZ867" s="3094"/>
      <c r="BA867" s="3094"/>
      <c r="BB867" s="3094"/>
      <c r="BC867" s="3094"/>
      <c r="BD867" s="3094"/>
      <c r="BE867" s="3094"/>
      <c r="BF867" s="3094"/>
      <c r="BG867" s="3094"/>
      <c r="BH867" s="3094"/>
      <c r="BI867" s="3094"/>
      <c r="BJ867" s="3094"/>
      <c r="BK867" s="3094"/>
      <c r="BL867" s="3094"/>
      <c r="BM867" s="3094"/>
      <c r="BN867" s="3094"/>
    </row>
    <row r="868" spans="1:66" ht="11.25" customHeight="1">
      <c r="A868" s="3559"/>
      <c r="B868" s="3094"/>
      <c r="C868" s="3094"/>
      <c r="D868" s="3094"/>
      <c r="E868" s="3094"/>
      <c r="F868" s="3094"/>
      <c r="G868" s="3094"/>
      <c r="H868" s="3094"/>
      <c r="I868" s="3094"/>
      <c r="J868" s="3094"/>
      <c r="K868" s="3560"/>
      <c r="L868" s="3560"/>
      <c r="M868" s="3560"/>
      <c r="N868" s="3094"/>
      <c r="O868" s="3094"/>
      <c r="P868" s="3094"/>
      <c r="Q868" s="3094"/>
      <c r="R868" s="3094"/>
      <c r="S868" s="3094"/>
      <c r="T868" s="3094"/>
      <c r="U868" s="3094"/>
      <c r="V868" s="3094"/>
      <c r="W868" s="3094"/>
      <c r="X868" s="3094"/>
      <c r="Y868" s="3094"/>
      <c r="Z868" s="3094"/>
      <c r="AA868" s="3094"/>
      <c r="AB868" s="3094"/>
      <c r="AC868" s="3094"/>
      <c r="AD868" s="3094"/>
      <c r="AE868" s="3094"/>
      <c r="AF868" s="3094"/>
      <c r="AG868" s="3094"/>
      <c r="AH868" s="3094"/>
      <c r="AI868" s="3094"/>
      <c r="AJ868" s="3094"/>
      <c r="AK868" s="3094"/>
      <c r="AL868" s="3094"/>
      <c r="AM868" s="3094"/>
      <c r="AN868" s="3094"/>
      <c r="AO868" s="3094"/>
      <c r="AP868" s="3094"/>
      <c r="AQ868" s="3094"/>
      <c r="AR868" s="3560"/>
      <c r="AS868" s="3560"/>
      <c r="AT868" s="3560"/>
      <c r="AU868" s="3094"/>
      <c r="AV868" s="3094"/>
      <c r="AW868" s="3094"/>
      <c r="AX868" s="3094"/>
      <c r="AY868" s="3094"/>
      <c r="AZ868" s="3094"/>
      <c r="BA868" s="3094"/>
      <c r="BB868" s="3094"/>
      <c r="BC868" s="3094"/>
      <c r="BD868" s="3094"/>
      <c r="BE868" s="3094"/>
      <c r="BF868" s="3094"/>
      <c r="BG868" s="3094"/>
      <c r="BH868" s="3094"/>
      <c r="BI868" s="3094"/>
      <c r="BJ868" s="3094"/>
      <c r="BK868" s="3094"/>
      <c r="BL868" s="3094"/>
      <c r="BM868" s="3094"/>
      <c r="BN868" s="3094"/>
    </row>
    <row r="869" spans="1:66" ht="11.25" customHeight="1">
      <c r="A869" s="3559"/>
      <c r="B869" s="3094"/>
      <c r="C869" s="3094"/>
      <c r="D869" s="3094"/>
      <c r="E869" s="3094"/>
      <c r="F869" s="3094"/>
      <c r="G869" s="3094"/>
      <c r="H869" s="3094"/>
      <c r="I869" s="3094"/>
      <c r="J869" s="3094"/>
      <c r="K869" s="3560"/>
      <c r="L869" s="3560"/>
      <c r="M869" s="3560"/>
      <c r="N869" s="3094"/>
      <c r="O869" s="3094"/>
      <c r="P869" s="3094"/>
      <c r="Q869" s="3094"/>
      <c r="R869" s="3094"/>
      <c r="S869" s="3094"/>
      <c r="T869" s="3094"/>
      <c r="U869" s="3094"/>
      <c r="V869" s="3094"/>
      <c r="W869" s="3094"/>
      <c r="X869" s="3094"/>
      <c r="Y869" s="3094"/>
      <c r="Z869" s="3094"/>
      <c r="AA869" s="3094"/>
      <c r="AB869" s="3094"/>
      <c r="AC869" s="3094"/>
      <c r="AD869" s="3094"/>
      <c r="AE869" s="3094"/>
      <c r="AF869" s="3094"/>
      <c r="AG869" s="3094"/>
      <c r="AH869" s="3094"/>
      <c r="AI869" s="3094"/>
      <c r="AJ869" s="3094"/>
      <c r="AK869" s="3094"/>
      <c r="AL869" s="3094"/>
      <c r="AM869" s="3094"/>
      <c r="AN869" s="3094"/>
      <c r="AO869" s="3094"/>
      <c r="AP869" s="3094"/>
      <c r="AQ869" s="3094"/>
      <c r="AR869" s="3560"/>
      <c r="AS869" s="3560"/>
      <c r="AT869" s="3560"/>
      <c r="AU869" s="3094"/>
      <c r="AV869" s="3094"/>
      <c r="AW869" s="3094"/>
      <c r="AX869" s="3094"/>
      <c r="AY869" s="3094"/>
      <c r="AZ869" s="3094"/>
      <c r="BA869" s="3094"/>
      <c r="BB869" s="3094"/>
      <c r="BC869" s="3094"/>
      <c r="BD869" s="3094"/>
      <c r="BE869" s="3094"/>
      <c r="BF869" s="3094"/>
      <c r="BG869" s="3094"/>
      <c r="BH869" s="3094"/>
      <c r="BI869" s="3094"/>
      <c r="BJ869" s="3094"/>
      <c r="BK869" s="3094"/>
      <c r="BL869" s="3094"/>
      <c r="BM869" s="3094"/>
      <c r="BN869" s="3094"/>
    </row>
    <row r="870" spans="1:66" ht="11.25" customHeight="1">
      <c r="A870" s="3559"/>
      <c r="B870" s="3094"/>
      <c r="C870" s="3094"/>
      <c r="D870" s="3094"/>
      <c r="E870" s="3094"/>
      <c r="F870" s="3094"/>
      <c r="G870" s="3094"/>
      <c r="H870" s="3094"/>
      <c r="I870" s="3094"/>
      <c r="J870" s="3094"/>
      <c r="K870" s="3560"/>
      <c r="L870" s="3560"/>
      <c r="M870" s="3560"/>
      <c r="N870" s="3094"/>
      <c r="O870" s="3094"/>
      <c r="P870" s="3094"/>
      <c r="Q870" s="3094"/>
      <c r="R870" s="3094"/>
      <c r="S870" s="3094"/>
      <c r="T870" s="3094"/>
      <c r="U870" s="3094"/>
      <c r="V870" s="3094"/>
      <c r="W870" s="3094"/>
      <c r="X870" s="3094"/>
      <c r="Y870" s="3094"/>
      <c r="Z870" s="3094"/>
      <c r="AA870" s="3094"/>
      <c r="AB870" s="3094"/>
      <c r="AC870" s="3094"/>
      <c r="AD870" s="3094"/>
      <c r="AE870" s="3094"/>
      <c r="AF870" s="3094"/>
      <c r="AG870" s="3094"/>
      <c r="AH870" s="3094"/>
      <c r="AI870" s="3094"/>
      <c r="AJ870" s="3094"/>
      <c r="AK870" s="3094"/>
      <c r="AL870" s="3094"/>
      <c r="AM870" s="3094"/>
      <c r="AN870" s="3094"/>
      <c r="AO870" s="3094"/>
      <c r="AP870" s="3094"/>
      <c r="AQ870" s="3094"/>
      <c r="AR870" s="3560"/>
      <c r="AS870" s="3560"/>
      <c r="AT870" s="3560"/>
      <c r="AU870" s="3094"/>
      <c r="AV870" s="3094"/>
      <c r="AW870" s="3094"/>
      <c r="AX870" s="3094"/>
      <c r="AY870" s="3094"/>
      <c r="AZ870" s="3094"/>
      <c r="BA870" s="3094"/>
      <c r="BB870" s="3094"/>
      <c r="BC870" s="3094"/>
      <c r="BD870" s="3094"/>
      <c r="BE870" s="3094"/>
      <c r="BF870" s="3094"/>
      <c r="BG870" s="3094"/>
      <c r="BH870" s="3094"/>
      <c r="BI870" s="3094"/>
      <c r="BJ870" s="3094"/>
      <c r="BK870" s="3094"/>
      <c r="BL870" s="3094"/>
      <c r="BM870" s="3094"/>
      <c r="BN870" s="3094"/>
    </row>
    <row r="871" spans="1:66" ht="11.25" customHeight="1">
      <c r="A871" s="3559"/>
      <c r="B871" s="3094"/>
      <c r="C871" s="3094"/>
      <c r="D871" s="3094"/>
      <c r="E871" s="3094"/>
      <c r="F871" s="3094"/>
      <c r="G871" s="3094"/>
      <c r="H871" s="3094"/>
      <c r="I871" s="3094"/>
      <c r="J871" s="3094"/>
      <c r="K871" s="3560"/>
      <c r="L871" s="3560"/>
      <c r="M871" s="3560"/>
      <c r="N871" s="3094"/>
      <c r="O871" s="3094"/>
      <c r="P871" s="3094"/>
      <c r="Q871" s="3094"/>
      <c r="R871" s="3094"/>
      <c r="S871" s="3094"/>
      <c r="T871" s="3094"/>
      <c r="U871" s="3094"/>
      <c r="V871" s="3094"/>
      <c r="W871" s="3094"/>
      <c r="X871" s="3094"/>
      <c r="Y871" s="3094"/>
      <c r="Z871" s="3094"/>
      <c r="AA871" s="3094"/>
      <c r="AB871" s="3094"/>
      <c r="AC871" s="3094"/>
      <c r="AD871" s="3094"/>
      <c r="AE871" s="3094"/>
      <c r="AF871" s="3094"/>
      <c r="AG871" s="3094"/>
      <c r="AH871" s="3094"/>
      <c r="AI871" s="3094"/>
      <c r="AJ871" s="3094"/>
      <c r="AK871" s="3094"/>
      <c r="AL871" s="3094"/>
      <c r="AM871" s="3094"/>
      <c r="AN871" s="3094"/>
      <c r="AO871" s="3094"/>
      <c r="AP871" s="3094"/>
      <c r="AQ871" s="3094"/>
      <c r="AR871" s="3560"/>
      <c r="AS871" s="3560"/>
      <c r="AT871" s="3560"/>
      <c r="AU871" s="3094"/>
      <c r="AV871" s="3094"/>
      <c r="AW871" s="3094"/>
      <c r="AX871" s="3094"/>
      <c r="AY871" s="3094"/>
      <c r="AZ871" s="3094"/>
      <c r="BA871" s="3094"/>
      <c r="BB871" s="3094"/>
      <c r="BC871" s="3094"/>
      <c r="BD871" s="3094"/>
      <c r="BE871" s="3094"/>
      <c r="BF871" s="3094"/>
      <c r="BG871" s="3094"/>
      <c r="BH871" s="3094"/>
      <c r="BI871" s="3094"/>
      <c r="BJ871" s="3094"/>
      <c r="BK871" s="3094"/>
      <c r="BL871" s="3094"/>
      <c r="BM871" s="3094"/>
      <c r="BN871" s="3094"/>
    </row>
    <row r="872" spans="1:66" ht="11.25" customHeight="1">
      <c r="A872" s="3559"/>
      <c r="B872" s="3094"/>
      <c r="C872" s="3094"/>
      <c r="D872" s="3094"/>
      <c r="E872" s="3094"/>
      <c r="F872" s="3094"/>
      <c r="G872" s="3094"/>
      <c r="H872" s="3094"/>
      <c r="I872" s="3094"/>
      <c r="J872" s="3094"/>
      <c r="K872" s="3560"/>
      <c r="L872" s="3560"/>
      <c r="M872" s="3560"/>
      <c r="N872" s="3094"/>
      <c r="O872" s="3094"/>
      <c r="P872" s="3094"/>
      <c r="Q872" s="3094"/>
      <c r="R872" s="3094"/>
      <c r="S872" s="3094"/>
      <c r="T872" s="3094"/>
      <c r="U872" s="3094"/>
      <c r="V872" s="3094"/>
      <c r="W872" s="3094"/>
      <c r="X872" s="3094"/>
      <c r="Y872" s="3094"/>
      <c r="Z872" s="3094"/>
      <c r="AA872" s="3094"/>
      <c r="AB872" s="3094"/>
      <c r="AC872" s="3094"/>
      <c r="AD872" s="3094"/>
      <c r="AE872" s="3094"/>
      <c r="AF872" s="3094"/>
      <c r="AG872" s="3094"/>
      <c r="AH872" s="3094"/>
      <c r="AI872" s="3094"/>
      <c r="AJ872" s="3094"/>
      <c r="AK872" s="3094"/>
      <c r="AL872" s="3094"/>
      <c r="AM872" s="3094"/>
      <c r="AN872" s="3094"/>
      <c r="AO872" s="3094"/>
      <c r="AP872" s="3094"/>
      <c r="AQ872" s="3094"/>
      <c r="AR872" s="3560"/>
      <c r="AS872" s="3560"/>
      <c r="AT872" s="3560"/>
      <c r="AU872" s="3094"/>
      <c r="AV872" s="3094"/>
      <c r="AW872" s="3094"/>
      <c r="AX872" s="3094"/>
      <c r="AY872" s="3094"/>
      <c r="AZ872" s="3094"/>
      <c r="BA872" s="3094"/>
      <c r="BB872" s="3094"/>
      <c r="BC872" s="3094"/>
      <c r="BD872" s="3094"/>
      <c r="BE872" s="3094"/>
      <c r="BF872" s="3094"/>
      <c r="BG872" s="3094"/>
      <c r="BH872" s="3094"/>
      <c r="BI872" s="3094"/>
      <c r="BJ872" s="3094"/>
      <c r="BK872" s="3094"/>
      <c r="BL872" s="3094"/>
      <c r="BM872" s="3094"/>
      <c r="BN872" s="3094"/>
    </row>
    <row r="873" spans="1:66" ht="11.25" customHeight="1">
      <c r="A873" s="3559"/>
      <c r="B873" s="3094"/>
      <c r="C873" s="3094"/>
      <c r="D873" s="3094"/>
      <c r="E873" s="3094"/>
      <c r="F873" s="3094"/>
      <c r="G873" s="3094"/>
      <c r="H873" s="3094"/>
      <c r="I873" s="3094"/>
      <c r="J873" s="3094"/>
      <c r="K873" s="3560"/>
      <c r="L873" s="3560"/>
      <c r="M873" s="3560"/>
      <c r="N873" s="3094"/>
      <c r="O873" s="3094"/>
      <c r="P873" s="3094"/>
      <c r="Q873" s="3094"/>
      <c r="R873" s="3094"/>
      <c r="S873" s="3094"/>
      <c r="T873" s="3094"/>
      <c r="U873" s="3094"/>
      <c r="V873" s="3094"/>
      <c r="W873" s="3094"/>
      <c r="X873" s="3094"/>
      <c r="Y873" s="3094"/>
      <c r="Z873" s="3094"/>
      <c r="AA873" s="3094"/>
      <c r="AB873" s="3094"/>
      <c r="AC873" s="3094"/>
      <c r="AD873" s="3094"/>
      <c r="AE873" s="3094"/>
      <c r="AF873" s="3094"/>
      <c r="AG873" s="3094"/>
      <c r="AH873" s="3094"/>
      <c r="AI873" s="3094"/>
      <c r="AJ873" s="3094"/>
      <c r="AK873" s="3094"/>
      <c r="AL873" s="3094"/>
      <c r="AM873" s="3094"/>
      <c r="AN873" s="3094"/>
      <c r="AO873" s="3094"/>
      <c r="AP873" s="3094"/>
      <c r="AQ873" s="3094"/>
      <c r="AR873" s="3560"/>
      <c r="AS873" s="3560"/>
      <c r="AT873" s="3560"/>
      <c r="AU873" s="3094"/>
      <c r="AV873" s="3094"/>
      <c r="AW873" s="3094"/>
      <c r="AX873" s="3094"/>
      <c r="AY873" s="3094"/>
      <c r="AZ873" s="3094"/>
      <c r="BA873" s="3094"/>
      <c r="BB873" s="3094"/>
      <c r="BC873" s="3094"/>
      <c r="BD873" s="3094"/>
      <c r="BE873" s="3094"/>
      <c r="BF873" s="3094"/>
      <c r="BG873" s="3094"/>
      <c r="BH873" s="3094"/>
      <c r="BI873" s="3094"/>
      <c r="BJ873" s="3094"/>
      <c r="BK873" s="3094"/>
      <c r="BL873" s="3094"/>
      <c r="BM873" s="3094"/>
      <c r="BN873" s="3094"/>
    </row>
    <row r="874" spans="1:66" ht="11.25" customHeight="1">
      <c r="A874" s="3559"/>
      <c r="B874" s="3094"/>
      <c r="C874" s="3094"/>
      <c r="D874" s="3094"/>
      <c r="E874" s="3094"/>
      <c r="F874" s="3094"/>
      <c r="G874" s="3094"/>
      <c r="H874" s="3094"/>
      <c r="I874" s="3094"/>
      <c r="J874" s="3094"/>
      <c r="K874" s="3560"/>
      <c r="L874" s="3560"/>
      <c r="M874" s="3560"/>
      <c r="N874" s="3094"/>
      <c r="O874" s="3094"/>
      <c r="P874" s="3094"/>
      <c r="Q874" s="3094"/>
      <c r="R874" s="3094"/>
      <c r="S874" s="3094"/>
      <c r="T874" s="3094"/>
      <c r="U874" s="3094"/>
      <c r="V874" s="3094"/>
      <c r="W874" s="3094"/>
      <c r="X874" s="3094"/>
      <c r="Y874" s="3094"/>
      <c r="Z874" s="3094"/>
      <c r="AA874" s="3094"/>
      <c r="AB874" s="3094"/>
      <c r="AC874" s="3094"/>
      <c r="AD874" s="3094"/>
      <c r="AE874" s="3094"/>
      <c r="AF874" s="3094"/>
      <c r="AG874" s="3094"/>
      <c r="AH874" s="3094"/>
      <c r="AI874" s="3094"/>
      <c r="AJ874" s="3094"/>
      <c r="AK874" s="3094"/>
      <c r="AL874" s="3094"/>
      <c r="AM874" s="3094"/>
      <c r="AN874" s="3094"/>
      <c r="AO874" s="3094"/>
      <c r="AP874" s="3094"/>
      <c r="AQ874" s="3094"/>
      <c r="AR874" s="3560"/>
      <c r="AS874" s="3560"/>
      <c r="AT874" s="3560"/>
      <c r="AU874" s="3094"/>
      <c r="AV874" s="3094"/>
      <c r="AW874" s="3094"/>
      <c r="AX874" s="3094"/>
      <c r="AY874" s="3094"/>
      <c r="AZ874" s="3094"/>
      <c r="BA874" s="3094"/>
      <c r="BB874" s="3094"/>
      <c r="BC874" s="3094"/>
      <c r="BD874" s="3094"/>
      <c r="BE874" s="3094"/>
      <c r="BF874" s="3094"/>
      <c r="BG874" s="3094"/>
      <c r="BH874" s="3094"/>
      <c r="BI874" s="3094"/>
      <c r="BJ874" s="3094"/>
      <c r="BK874" s="3094"/>
      <c r="BL874" s="3094"/>
      <c r="BM874" s="3094"/>
      <c r="BN874" s="3094"/>
    </row>
    <row r="875" spans="1:66" ht="11.25" customHeight="1">
      <c r="A875" s="3559"/>
      <c r="B875" s="3094"/>
      <c r="C875" s="3094"/>
      <c r="D875" s="3094"/>
      <c r="E875" s="3094"/>
      <c r="F875" s="3094"/>
      <c r="G875" s="3094"/>
      <c r="H875" s="3094"/>
      <c r="I875" s="3094"/>
      <c r="J875" s="3094"/>
      <c r="K875" s="3560"/>
      <c r="L875" s="3560"/>
      <c r="M875" s="3560"/>
      <c r="N875" s="3094"/>
      <c r="O875" s="3094"/>
      <c r="P875" s="3094"/>
      <c r="Q875" s="3094"/>
      <c r="R875" s="3094"/>
      <c r="S875" s="3094"/>
      <c r="T875" s="3094"/>
      <c r="U875" s="3094"/>
      <c r="V875" s="3094"/>
      <c r="W875" s="3094"/>
      <c r="X875" s="3094"/>
      <c r="Y875" s="3094"/>
      <c r="Z875" s="3094"/>
      <c r="AA875" s="3094"/>
      <c r="AB875" s="3094"/>
      <c r="AC875" s="3094"/>
      <c r="AD875" s="3094"/>
      <c r="AE875" s="3094"/>
      <c r="AF875" s="3094"/>
      <c r="AG875" s="3094"/>
      <c r="AH875" s="3094"/>
      <c r="AI875" s="3094"/>
      <c r="AJ875" s="3094"/>
      <c r="AK875" s="3094"/>
      <c r="AL875" s="3094"/>
      <c r="AM875" s="3094"/>
      <c r="AN875" s="3094"/>
      <c r="AO875" s="3094"/>
      <c r="AP875" s="3094"/>
      <c r="AQ875" s="3094"/>
      <c r="AR875" s="3560"/>
      <c r="AS875" s="3560"/>
      <c r="AT875" s="3560"/>
      <c r="AU875" s="3094"/>
      <c r="AV875" s="3094"/>
      <c r="AW875" s="3094"/>
      <c r="AX875" s="3094"/>
      <c r="AY875" s="3094"/>
      <c r="AZ875" s="3094"/>
      <c r="BA875" s="3094"/>
      <c r="BB875" s="3094"/>
      <c r="BC875" s="3094"/>
      <c r="BD875" s="3094"/>
      <c r="BE875" s="3094"/>
      <c r="BF875" s="3094"/>
      <c r="BG875" s="3094"/>
      <c r="BH875" s="3094"/>
      <c r="BI875" s="3094"/>
      <c r="BJ875" s="3094"/>
      <c r="BK875" s="3094"/>
      <c r="BL875" s="3094"/>
      <c r="BM875" s="3094"/>
      <c r="BN875" s="3094"/>
    </row>
    <row r="876" spans="1:66" ht="11.25" customHeight="1">
      <c r="A876" s="3559"/>
      <c r="B876" s="3094"/>
      <c r="C876" s="3094"/>
      <c r="D876" s="3094"/>
      <c r="E876" s="3094"/>
      <c r="F876" s="3094"/>
      <c r="G876" s="3094"/>
      <c r="H876" s="3094"/>
      <c r="I876" s="3094"/>
      <c r="J876" s="3094"/>
      <c r="K876" s="3560"/>
      <c r="L876" s="3560"/>
      <c r="M876" s="3560"/>
      <c r="N876" s="3094"/>
      <c r="O876" s="3094"/>
      <c r="P876" s="3094"/>
      <c r="Q876" s="3094"/>
      <c r="R876" s="3094"/>
      <c r="S876" s="3094"/>
      <c r="T876" s="3094"/>
      <c r="U876" s="3094"/>
      <c r="V876" s="3094"/>
      <c r="W876" s="3094"/>
      <c r="X876" s="3094"/>
      <c r="Y876" s="3094"/>
      <c r="Z876" s="3094"/>
      <c r="AA876" s="3094"/>
      <c r="AB876" s="3094"/>
      <c r="AC876" s="3094"/>
      <c r="AD876" s="3094"/>
      <c r="AE876" s="3094"/>
      <c r="AF876" s="3094"/>
      <c r="AG876" s="3094"/>
      <c r="AH876" s="3094"/>
      <c r="AI876" s="3094"/>
      <c r="AJ876" s="3094"/>
      <c r="AK876" s="3094"/>
      <c r="AL876" s="3094"/>
      <c r="AM876" s="3094"/>
      <c r="AN876" s="3094"/>
      <c r="AO876" s="3094"/>
      <c r="AP876" s="3094"/>
      <c r="AQ876" s="3094"/>
      <c r="AR876" s="3560"/>
      <c r="AS876" s="3560"/>
      <c r="AT876" s="3560"/>
      <c r="AU876" s="3094"/>
      <c r="AV876" s="3094"/>
      <c r="AW876" s="3094"/>
      <c r="AX876" s="3094"/>
      <c r="AY876" s="3094"/>
      <c r="AZ876" s="3094"/>
      <c r="BA876" s="3094"/>
      <c r="BB876" s="3094"/>
      <c r="BC876" s="3094"/>
      <c r="BD876" s="3094"/>
      <c r="BE876" s="3094"/>
      <c r="BF876" s="3094"/>
      <c r="BG876" s="3094"/>
      <c r="BH876" s="3094"/>
      <c r="BI876" s="3094"/>
      <c r="BJ876" s="3094"/>
      <c r="BK876" s="3094"/>
      <c r="BL876" s="3094"/>
      <c r="BM876" s="3094"/>
      <c r="BN876" s="3094"/>
    </row>
    <row r="877" spans="1:66" ht="11.25" customHeight="1">
      <c r="A877" s="3559"/>
      <c r="B877" s="3094"/>
      <c r="C877" s="3094"/>
      <c r="D877" s="3094"/>
      <c r="E877" s="3094"/>
      <c r="F877" s="3094"/>
      <c r="G877" s="3094"/>
      <c r="H877" s="3094"/>
      <c r="I877" s="3094"/>
      <c r="J877" s="3094"/>
      <c r="K877" s="3560"/>
      <c r="L877" s="3560"/>
      <c r="M877" s="3560"/>
      <c r="N877" s="3094"/>
      <c r="O877" s="3094"/>
      <c r="P877" s="3094"/>
      <c r="Q877" s="3094"/>
      <c r="R877" s="3094"/>
      <c r="S877" s="3094"/>
      <c r="T877" s="3094"/>
      <c r="U877" s="3094"/>
      <c r="V877" s="3094"/>
      <c r="W877" s="3094"/>
      <c r="X877" s="3094"/>
      <c r="Y877" s="3094"/>
      <c r="Z877" s="3094"/>
      <c r="AA877" s="3094"/>
      <c r="AB877" s="3094"/>
      <c r="AC877" s="3094"/>
      <c r="AD877" s="3094"/>
      <c r="AE877" s="3094"/>
      <c r="AF877" s="3094"/>
      <c r="AG877" s="3094"/>
      <c r="AH877" s="3094"/>
      <c r="AI877" s="3094"/>
      <c r="AJ877" s="3094"/>
      <c r="AK877" s="3094"/>
      <c r="AL877" s="3094"/>
      <c r="AM877" s="3094"/>
      <c r="AN877" s="3094"/>
      <c r="AO877" s="3094"/>
      <c r="AP877" s="3094"/>
      <c r="AQ877" s="3094"/>
      <c r="AR877" s="3560"/>
      <c r="AS877" s="3560"/>
      <c r="AT877" s="3560"/>
      <c r="AU877" s="3094"/>
      <c r="AV877" s="3094"/>
      <c r="AW877" s="3094"/>
      <c r="AX877" s="3094"/>
      <c r="AY877" s="3094"/>
      <c r="AZ877" s="3094"/>
      <c r="BA877" s="3094"/>
      <c r="BB877" s="3094"/>
      <c r="BC877" s="3094"/>
      <c r="BD877" s="3094"/>
      <c r="BE877" s="3094"/>
      <c r="BF877" s="3094"/>
      <c r="BG877" s="3094"/>
      <c r="BH877" s="3094"/>
      <c r="BI877" s="3094"/>
      <c r="BJ877" s="3094"/>
      <c r="BK877" s="3094"/>
      <c r="BL877" s="3094"/>
      <c r="BM877" s="3094"/>
      <c r="BN877" s="3094"/>
    </row>
    <row r="878" spans="1:66" ht="11.25" customHeight="1">
      <c r="A878" s="3559"/>
      <c r="B878" s="3094"/>
      <c r="C878" s="3094"/>
      <c r="D878" s="3094"/>
      <c r="E878" s="3094"/>
      <c r="F878" s="3094"/>
      <c r="G878" s="3094"/>
      <c r="H878" s="3094"/>
      <c r="I878" s="3094"/>
      <c r="J878" s="3094"/>
      <c r="K878" s="3560"/>
      <c r="L878" s="3560"/>
      <c r="M878" s="3560"/>
      <c r="N878" s="3094"/>
      <c r="O878" s="3094"/>
      <c r="P878" s="3094"/>
      <c r="Q878" s="3094"/>
      <c r="R878" s="3094"/>
      <c r="S878" s="3094"/>
      <c r="T878" s="3094"/>
      <c r="U878" s="3094"/>
      <c r="V878" s="3094"/>
      <c r="W878" s="3094"/>
      <c r="X878" s="3094"/>
      <c r="Y878" s="3094"/>
      <c r="Z878" s="3094"/>
      <c r="AA878" s="3094"/>
      <c r="AB878" s="3094"/>
      <c r="AC878" s="3094"/>
      <c r="AD878" s="3094"/>
      <c r="AE878" s="3094"/>
      <c r="AF878" s="3094"/>
      <c r="AG878" s="3094"/>
      <c r="AH878" s="3094"/>
      <c r="AI878" s="3094"/>
      <c r="AJ878" s="3094"/>
      <c r="AK878" s="3094"/>
      <c r="AL878" s="3094"/>
      <c r="AM878" s="3094"/>
      <c r="AN878" s="3094"/>
      <c r="AO878" s="3094"/>
      <c r="AP878" s="3094"/>
      <c r="AQ878" s="3094"/>
      <c r="AR878" s="3560"/>
      <c r="AS878" s="3560"/>
      <c r="AT878" s="3560"/>
      <c r="AU878" s="3094"/>
      <c r="AV878" s="3094"/>
      <c r="AW878" s="3094"/>
      <c r="AX878" s="3094"/>
      <c r="AY878" s="3094"/>
      <c r="AZ878" s="3094"/>
      <c r="BA878" s="3094"/>
      <c r="BB878" s="3094"/>
      <c r="BC878" s="3094"/>
      <c r="BD878" s="3094"/>
      <c r="BE878" s="3094"/>
      <c r="BF878" s="3094"/>
      <c r="BG878" s="3094"/>
      <c r="BH878" s="3094"/>
      <c r="BI878" s="3094"/>
      <c r="BJ878" s="3094"/>
      <c r="BK878" s="3094"/>
      <c r="BL878" s="3094"/>
      <c r="BM878" s="3094"/>
      <c r="BN878" s="3094"/>
    </row>
    <row r="879" spans="1:66" ht="11.25" customHeight="1">
      <c r="A879" s="3559"/>
      <c r="B879" s="3094"/>
      <c r="C879" s="3094"/>
      <c r="D879" s="3094"/>
      <c r="E879" s="3094"/>
      <c r="F879" s="3094"/>
      <c r="G879" s="3094"/>
      <c r="H879" s="3094"/>
      <c r="I879" s="3094"/>
      <c r="J879" s="3094"/>
      <c r="K879" s="3560"/>
      <c r="L879" s="3560"/>
      <c r="M879" s="3560"/>
      <c r="N879" s="3094"/>
      <c r="O879" s="3094"/>
      <c r="P879" s="3094"/>
      <c r="Q879" s="3094"/>
      <c r="R879" s="3094"/>
      <c r="S879" s="3094"/>
      <c r="T879" s="3094"/>
      <c r="U879" s="3094"/>
      <c r="V879" s="3094"/>
      <c r="W879" s="3094"/>
      <c r="X879" s="3094"/>
      <c r="Y879" s="3094"/>
      <c r="Z879" s="3094"/>
      <c r="AA879" s="3094"/>
      <c r="AB879" s="3094"/>
      <c r="AC879" s="3094"/>
      <c r="AD879" s="3094"/>
      <c r="AE879" s="3094"/>
      <c r="AF879" s="3094"/>
      <c r="AG879" s="3094"/>
      <c r="AH879" s="3094"/>
      <c r="AI879" s="3094"/>
      <c r="AJ879" s="3094"/>
      <c r="AK879" s="3094"/>
      <c r="AL879" s="3094"/>
      <c r="AM879" s="3094"/>
      <c r="AN879" s="3094"/>
      <c r="AO879" s="3094"/>
      <c r="AP879" s="3094"/>
      <c r="AQ879" s="3094"/>
      <c r="AR879" s="3560"/>
      <c r="AS879" s="3560"/>
      <c r="AT879" s="3560"/>
      <c r="AU879" s="3094"/>
      <c r="AV879" s="3094"/>
      <c r="AW879" s="3094"/>
      <c r="AX879" s="3094"/>
      <c r="AY879" s="3094"/>
      <c r="AZ879" s="3094"/>
      <c r="BA879" s="3094"/>
      <c r="BB879" s="3094"/>
      <c r="BC879" s="3094"/>
      <c r="BD879" s="3094"/>
      <c r="BE879" s="3094"/>
      <c r="BF879" s="3094"/>
      <c r="BG879" s="3094"/>
      <c r="BH879" s="3094"/>
      <c r="BI879" s="3094"/>
      <c r="BJ879" s="3094"/>
      <c r="BK879" s="3094"/>
      <c r="BL879" s="3094"/>
      <c r="BM879" s="3094"/>
      <c r="BN879" s="3094"/>
    </row>
    <row r="880" spans="1:66" ht="11.25" customHeight="1">
      <c r="A880" s="3559"/>
      <c r="B880" s="3094"/>
      <c r="C880" s="3094"/>
      <c r="D880" s="3094"/>
      <c r="E880" s="3094"/>
      <c r="F880" s="3094"/>
      <c r="G880" s="3094"/>
      <c r="H880" s="3094"/>
      <c r="I880" s="3094"/>
      <c r="J880" s="3094"/>
      <c r="K880" s="3560"/>
      <c r="L880" s="3560"/>
      <c r="M880" s="3560"/>
      <c r="N880" s="3094"/>
      <c r="O880" s="3094"/>
      <c r="P880" s="3094"/>
      <c r="Q880" s="3094"/>
      <c r="R880" s="3094"/>
      <c r="S880" s="3094"/>
      <c r="T880" s="3094"/>
      <c r="U880" s="3094"/>
      <c r="V880" s="3094"/>
      <c r="W880" s="3094"/>
      <c r="X880" s="3094"/>
      <c r="Y880" s="3094"/>
      <c r="Z880" s="3094"/>
      <c r="AA880" s="3094"/>
      <c r="AB880" s="3094"/>
      <c r="AC880" s="3094"/>
      <c r="AD880" s="3094"/>
      <c r="AE880" s="3094"/>
      <c r="AF880" s="3094"/>
      <c r="AG880" s="3094"/>
      <c r="AH880" s="3094"/>
      <c r="AI880" s="3094"/>
      <c r="AJ880" s="3094"/>
      <c r="AK880" s="3094"/>
      <c r="AL880" s="3094"/>
      <c r="AM880" s="3094"/>
      <c r="AN880" s="3094"/>
      <c r="AO880" s="3094"/>
      <c r="AP880" s="3094"/>
      <c r="AQ880" s="3094"/>
      <c r="AR880" s="3560"/>
      <c r="AS880" s="3560"/>
      <c r="AT880" s="3560"/>
      <c r="AU880" s="3094"/>
      <c r="AV880" s="3094"/>
      <c r="AW880" s="3094"/>
      <c r="AX880" s="3094"/>
      <c r="AY880" s="3094"/>
      <c r="AZ880" s="3094"/>
      <c r="BA880" s="3094"/>
      <c r="BB880" s="3094"/>
      <c r="BC880" s="3094"/>
      <c r="BD880" s="3094"/>
      <c r="BE880" s="3094"/>
      <c r="BF880" s="3094"/>
      <c r="BG880" s="3094"/>
      <c r="BH880" s="3094"/>
      <c r="BI880" s="3094"/>
      <c r="BJ880" s="3094"/>
      <c r="BK880" s="3094"/>
      <c r="BL880" s="3094"/>
      <c r="BM880" s="3094"/>
      <c r="BN880" s="3094"/>
    </row>
    <row r="881" spans="1:66" ht="11.25" customHeight="1">
      <c r="A881" s="3559"/>
      <c r="B881" s="3094"/>
      <c r="C881" s="3094"/>
      <c r="D881" s="3094"/>
      <c r="E881" s="3094"/>
      <c r="F881" s="3094"/>
      <c r="G881" s="3094"/>
      <c r="H881" s="3094"/>
      <c r="I881" s="3094"/>
      <c r="J881" s="3094"/>
      <c r="K881" s="3560"/>
      <c r="L881" s="3560"/>
      <c r="M881" s="3560"/>
      <c r="N881" s="3094"/>
      <c r="O881" s="3094"/>
      <c r="P881" s="3094"/>
      <c r="Q881" s="3094"/>
      <c r="R881" s="3094"/>
      <c r="S881" s="3094"/>
      <c r="T881" s="3094"/>
      <c r="U881" s="3094"/>
      <c r="V881" s="3094"/>
      <c r="W881" s="3094"/>
      <c r="X881" s="3094"/>
      <c r="Y881" s="3094"/>
      <c r="Z881" s="3094"/>
      <c r="AA881" s="3094"/>
      <c r="AB881" s="3094"/>
      <c r="AC881" s="3094"/>
      <c r="AD881" s="3094"/>
      <c r="AE881" s="3094"/>
      <c r="AF881" s="3094"/>
      <c r="AG881" s="3094"/>
      <c r="AH881" s="3094"/>
      <c r="AI881" s="3094"/>
      <c r="AJ881" s="3094"/>
      <c r="AK881" s="3094"/>
      <c r="AL881" s="3094"/>
      <c r="AM881" s="3094"/>
      <c r="AN881" s="3094"/>
      <c r="AO881" s="3094"/>
      <c r="AP881" s="3094"/>
      <c r="AQ881" s="3094"/>
      <c r="AR881" s="3560"/>
      <c r="AS881" s="3560"/>
      <c r="AT881" s="3560"/>
      <c r="AU881" s="3094"/>
      <c r="AV881" s="3094"/>
      <c r="AW881" s="3094"/>
      <c r="AX881" s="3094"/>
      <c r="AY881" s="3094"/>
      <c r="AZ881" s="3094"/>
      <c r="BA881" s="3094"/>
      <c r="BB881" s="3094"/>
      <c r="BC881" s="3094"/>
      <c r="BD881" s="3094"/>
      <c r="BE881" s="3094"/>
      <c r="BF881" s="3094"/>
      <c r="BG881" s="3094"/>
      <c r="BH881" s="3094"/>
      <c r="BI881" s="3094"/>
      <c r="BJ881" s="3094"/>
      <c r="BK881" s="3094"/>
      <c r="BL881" s="3094"/>
      <c r="BM881" s="3094"/>
      <c r="BN881" s="3094"/>
    </row>
    <row r="882" spans="1:66" ht="11.25" customHeight="1">
      <c r="A882" s="3559"/>
      <c r="B882" s="3094"/>
      <c r="C882" s="3094"/>
      <c r="D882" s="3094"/>
      <c r="E882" s="3094"/>
      <c r="F882" s="3094"/>
      <c r="G882" s="3094"/>
      <c r="H882" s="3094"/>
      <c r="I882" s="3094"/>
      <c r="J882" s="3094"/>
      <c r="K882" s="3560"/>
      <c r="L882" s="3560"/>
      <c r="M882" s="3560"/>
      <c r="N882" s="3094"/>
      <c r="O882" s="3094"/>
      <c r="P882" s="3094"/>
      <c r="Q882" s="3094"/>
      <c r="R882" s="3094"/>
      <c r="S882" s="3094"/>
      <c r="T882" s="3094"/>
      <c r="U882" s="3094"/>
      <c r="V882" s="3094"/>
      <c r="W882" s="3094"/>
      <c r="X882" s="3094"/>
      <c r="Y882" s="3094"/>
      <c r="Z882" s="3094"/>
      <c r="AA882" s="3094"/>
      <c r="AB882" s="3094"/>
      <c r="AC882" s="3094"/>
      <c r="AD882" s="3094"/>
      <c r="AE882" s="3094"/>
      <c r="AF882" s="3094"/>
      <c r="AG882" s="3094"/>
      <c r="AH882" s="3094"/>
      <c r="AI882" s="3094"/>
      <c r="AJ882" s="3094"/>
      <c r="AK882" s="3094"/>
      <c r="AL882" s="3094"/>
      <c r="AM882" s="3094"/>
      <c r="AN882" s="3094"/>
      <c r="AO882" s="3094"/>
      <c r="AP882" s="3094"/>
      <c r="AQ882" s="3094"/>
      <c r="AR882" s="3560"/>
      <c r="AS882" s="3560"/>
      <c r="AT882" s="3560"/>
      <c r="AU882" s="3094"/>
      <c r="AV882" s="3094"/>
      <c r="AW882" s="3094"/>
      <c r="AX882" s="3094"/>
      <c r="AY882" s="3094"/>
      <c r="AZ882" s="3094"/>
      <c r="BA882" s="3094"/>
      <c r="BB882" s="3094"/>
      <c r="BC882" s="3094"/>
      <c r="BD882" s="3094"/>
      <c r="BE882" s="3094"/>
      <c r="BF882" s="3094"/>
      <c r="BG882" s="3094"/>
      <c r="BH882" s="3094"/>
      <c r="BI882" s="3094"/>
      <c r="BJ882" s="3094"/>
      <c r="BK882" s="3094"/>
      <c r="BL882" s="3094"/>
      <c r="BM882" s="3094"/>
      <c r="BN882" s="3094"/>
    </row>
    <row r="883" spans="1:66" ht="11.25" customHeight="1">
      <c r="A883" s="3559"/>
      <c r="B883" s="3094"/>
      <c r="C883" s="3094"/>
      <c r="D883" s="3094"/>
      <c r="E883" s="3094"/>
      <c r="F883" s="3094"/>
      <c r="G883" s="3094"/>
      <c r="H883" s="3094"/>
      <c r="I883" s="3094"/>
      <c r="J883" s="3094"/>
      <c r="K883" s="3560"/>
      <c r="L883" s="3560"/>
      <c r="M883" s="3560"/>
      <c r="N883" s="3094"/>
      <c r="O883" s="3094"/>
      <c r="P883" s="3094"/>
      <c r="Q883" s="3094"/>
      <c r="R883" s="3094"/>
      <c r="S883" s="3094"/>
      <c r="T883" s="3094"/>
      <c r="U883" s="3094"/>
      <c r="V883" s="3094"/>
      <c r="W883" s="3094"/>
      <c r="X883" s="3094"/>
      <c r="Y883" s="3094"/>
      <c r="Z883" s="3094"/>
      <c r="AA883" s="3094"/>
      <c r="AB883" s="3094"/>
      <c r="AC883" s="3094"/>
      <c r="AD883" s="3094"/>
      <c r="AE883" s="3094"/>
      <c r="AF883" s="3094"/>
      <c r="AG883" s="3094"/>
      <c r="AH883" s="3094"/>
      <c r="AI883" s="3094"/>
      <c r="AJ883" s="3094"/>
      <c r="AK883" s="3094"/>
      <c r="AL883" s="3094"/>
      <c r="AM883" s="3094"/>
      <c r="AN883" s="3094"/>
      <c r="AO883" s="3094"/>
      <c r="AP883" s="3094"/>
      <c r="AQ883" s="3094"/>
      <c r="AR883" s="3560"/>
      <c r="AS883" s="3560"/>
      <c r="AT883" s="3560"/>
      <c r="AU883" s="3094"/>
      <c r="AV883" s="3094"/>
      <c r="AW883" s="3094"/>
      <c r="AX883" s="3094"/>
      <c r="AY883" s="3094"/>
      <c r="AZ883" s="3094"/>
      <c r="BA883" s="3094"/>
      <c r="BB883" s="3094"/>
      <c r="BC883" s="3094"/>
      <c r="BD883" s="3094"/>
      <c r="BE883" s="3094"/>
      <c r="BF883" s="3094"/>
      <c r="BG883" s="3094"/>
      <c r="BH883" s="3094"/>
      <c r="BI883" s="3094"/>
      <c r="BJ883" s="3094"/>
      <c r="BK883" s="3094"/>
      <c r="BL883" s="3094"/>
      <c r="BM883" s="3094"/>
      <c r="BN883" s="3094"/>
    </row>
    <row r="884" spans="1:66" ht="11.25" customHeight="1">
      <c r="A884" s="3559"/>
      <c r="B884" s="3094"/>
      <c r="C884" s="3094"/>
      <c r="D884" s="3094"/>
      <c r="E884" s="3094"/>
      <c r="F884" s="3094"/>
      <c r="G884" s="3094"/>
      <c r="H884" s="3094"/>
      <c r="I884" s="3094"/>
      <c r="J884" s="3094"/>
      <c r="K884" s="3560"/>
      <c r="L884" s="3560"/>
      <c r="M884" s="3560"/>
      <c r="N884" s="3094"/>
      <c r="O884" s="3094"/>
      <c r="P884" s="3094"/>
      <c r="Q884" s="3094"/>
      <c r="R884" s="3094"/>
      <c r="S884" s="3094"/>
      <c r="T884" s="3094"/>
      <c r="U884" s="3094"/>
      <c r="V884" s="3094"/>
      <c r="W884" s="3094"/>
      <c r="X884" s="3094"/>
      <c r="Y884" s="3094"/>
      <c r="Z884" s="3094"/>
      <c r="AA884" s="3094"/>
      <c r="AB884" s="3094"/>
      <c r="AC884" s="3094"/>
      <c r="AD884" s="3094"/>
      <c r="AE884" s="3094"/>
      <c r="AF884" s="3094"/>
      <c r="AG884" s="3094"/>
      <c r="AH884" s="3094"/>
      <c r="AI884" s="3094"/>
      <c r="AJ884" s="3094"/>
      <c r="AK884" s="3094"/>
      <c r="AL884" s="3094"/>
      <c r="AM884" s="3094"/>
      <c r="AN884" s="3094"/>
      <c r="AO884" s="3094"/>
      <c r="AP884" s="3094"/>
      <c r="AQ884" s="3094"/>
      <c r="AR884" s="3560"/>
      <c r="AS884" s="3560"/>
      <c r="AT884" s="3560"/>
      <c r="AU884" s="3094"/>
      <c r="AV884" s="3094"/>
      <c r="AW884" s="3094"/>
      <c r="AX884" s="3094"/>
      <c r="AY884" s="3094"/>
      <c r="AZ884" s="3094"/>
      <c r="BA884" s="3094"/>
      <c r="BB884" s="3094"/>
      <c r="BC884" s="3094"/>
      <c r="BD884" s="3094"/>
      <c r="BE884" s="3094"/>
      <c r="BF884" s="3094"/>
      <c r="BG884" s="3094"/>
      <c r="BH884" s="3094"/>
      <c r="BI884" s="3094"/>
      <c r="BJ884" s="3094"/>
      <c r="BK884" s="3094"/>
      <c r="BL884" s="3094"/>
      <c r="BM884" s="3094"/>
      <c r="BN884" s="3094"/>
    </row>
    <row r="885" spans="1:66" ht="11.25" customHeight="1">
      <c r="A885" s="3559"/>
      <c r="B885" s="3094"/>
      <c r="C885" s="3094"/>
      <c r="D885" s="3094"/>
      <c r="E885" s="3094"/>
      <c r="F885" s="3094"/>
      <c r="G885" s="3094"/>
      <c r="H885" s="3094"/>
      <c r="I885" s="3094"/>
      <c r="J885" s="3094"/>
      <c r="K885" s="3560"/>
      <c r="L885" s="3560"/>
      <c r="M885" s="3560"/>
      <c r="N885" s="3094"/>
      <c r="O885" s="3094"/>
      <c r="P885" s="3094"/>
      <c r="Q885" s="3094"/>
      <c r="R885" s="3094"/>
      <c r="S885" s="3094"/>
      <c r="T885" s="3094"/>
      <c r="U885" s="3094"/>
      <c r="V885" s="3094"/>
      <c r="W885" s="3094"/>
      <c r="X885" s="3094"/>
      <c r="Y885" s="3094"/>
      <c r="Z885" s="3094"/>
      <c r="AA885" s="3094"/>
      <c r="AB885" s="3094"/>
      <c r="AC885" s="3094"/>
      <c r="AD885" s="3094"/>
      <c r="AE885" s="3094"/>
      <c r="AF885" s="3094"/>
      <c r="AG885" s="3094"/>
      <c r="AH885" s="3094"/>
      <c r="AI885" s="3094"/>
      <c r="AJ885" s="3094"/>
      <c r="AK885" s="3094"/>
      <c r="AL885" s="3094"/>
      <c r="AM885" s="3094"/>
      <c r="AN885" s="3094"/>
      <c r="AO885" s="3094"/>
      <c r="AP885" s="3094"/>
      <c r="AQ885" s="3094"/>
      <c r="AR885" s="3560"/>
      <c r="AS885" s="3560"/>
      <c r="AT885" s="3560"/>
      <c r="AU885" s="3094"/>
      <c r="AV885" s="3094"/>
      <c r="AW885" s="3094"/>
      <c r="AX885" s="3094"/>
      <c r="AY885" s="3094"/>
      <c r="AZ885" s="3094"/>
      <c r="BA885" s="3094"/>
      <c r="BB885" s="3094"/>
      <c r="BC885" s="3094"/>
      <c r="BD885" s="3094"/>
      <c r="BE885" s="3094"/>
      <c r="BF885" s="3094"/>
      <c r="BG885" s="3094"/>
      <c r="BH885" s="3094"/>
      <c r="BI885" s="3094"/>
      <c r="BJ885" s="3094"/>
      <c r="BK885" s="3094"/>
      <c r="BL885" s="3094"/>
      <c r="BM885" s="3094"/>
      <c r="BN885" s="3094"/>
    </row>
    <row r="886" spans="1:66" ht="11.25" customHeight="1">
      <c r="A886" s="3559"/>
      <c r="B886" s="3094"/>
      <c r="C886" s="3094"/>
      <c r="D886" s="3094"/>
      <c r="E886" s="3094"/>
      <c r="F886" s="3094"/>
      <c r="G886" s="3094"/>
      <c r="H886" s="3094"/>
      <c r="I886" s="3094"/>
      <c r="J886" s="3094"/>
      <c r="K886" s="3560"/>
      <c r="L886" s="3560"/>
      <c r="M886" s="3560"/>
      <c r="N886" s="3094"/>
      <c r="O886" s="3094"/>
      <c r="P886" s="3094"/>
      <c r="Q886" s="3094"/>
      <c r="R886" s="3094"/>
      <c r="S886" s="3094"/>
      <c r="T886" s="3094"/>
      <c r="U886" s="3094"/>
      <c r="V886" s="3094"/>
      <c r="W886" s="3094"/>
      <c r="X886" s="3094"/>
      <c r="Y886" s="3094"/>
      <c r="Z886" s="3094"/>
      <c r="AA886" s="3094"/>
      <c r="AB886" s="3094"/>
      <c r="AC886" s="3094"/>
      <c r="AD886" s="3094"/>
      <c r="AE886" s="3094"/>
      <c r="AF886" s="3094"/>
      <c r="AG886" s="3094"/>
      <c r="AH886" s="3094"/>
      <c r="AI886" s="3094"/>
      <c r="AJ886" s="3094"/>
      <c r="AK886" s="3094"/>
      <c r="AL886" s="3094"/>
      <c r="AM886" s="3094"/>
      <c r="AN886" s="3094"/>
      <c r="AO886" s="3094"/>
      <c r="AP886" s="3094"/>
      <c r="AQ886" s="3094"/>
      <c r="AR886" s="3560"/>
      <c r="AS886" s="3560"/>
      <c r="AT886" s="3560"/>
      <c r="AU886" s="3094"/>
      <c r="AV886" s="3094"/>
      <c r="AW886" s="3094"/>
      <c r="AX886" s="3094"/>
      <c r="AY886" s="3094"/>
      <c r="AZ886" s="3094"/>
      <c r="BA886" s="3094"/>
      <c r="BB886" s="3094"/>
      <c r="BC886" s="3094"/>
      <c r="BD886" s="3094"/>
      <c r="BE886" s="3094"/>
      <c r="BF886" s="3094"/>
      <c r="BG886" s="3094"/>
      <c r="BH886" s="3094"/>
      <c r="BI886" s="3094"/>
      <c r="BJ886" s="3094"/>
      <c r="BK886" s="3094"/>
      <c r="BL886" s="3094"/>
      <c r="BM886" s="3094"/>
      <c r="BN886" s="3094"/>
    </row>
    <row r="887" spans="1:66" ht="11.25" customHeight="1">
      <c r="A887" s="3559"/>
      <c r="B887" s="3094"/>
      <c r="C887" s="3094"/>
      <c r="D887" s="3094"/>
      <c r="E887" s="3094"/>
      <c r="F887" s="3094"/>
      <c r="G887" s="3094"/>
      <c r="H887" s="3094"/>
      <c r="I887" s="3094"/>
      <c r="J887" s="3094"/>
      <c r="K887" s="3560"/>
      <c r="L887" s="3560"/>
      <c r="M887" s="3560"/>
      <c r="N887" s="3094"/>
      <c r="O887" s="3094"/>
      <c r="P887" s="3094"/>
      <c r="Q887" s="3094"/>
      <c r="R887" s="3094"/>
      <c r="S887" s="3094"/>
      <c r="T887" s="3094"/>
      <c r="U887" s="3094"/>
      <c r="V887" s="3094"/>
      <c r="W887" s="3094"/>
      <c r="X887" s="3094"/>
      <c r="Y887" s="3094"/>
      <c r="Z887" s="3094"/>
      <c r="AA887" s="3094"/>
      <c r="AB887" s="3094"/>
      <c r="AC887" s="3094"/>
      <c r="AD887" s="3094"/>
      <c r="AE887" s="3094"/>
      <c r="AF887" s="3094"/>
      <c r="AG887" s="3094"/>
      <c r="AH887" s="3094"/>
      <c r="AI887" s="3094"/>
      <c r="AJ887" s="3094"/>
      <c r="AK887" s="3094"/>
      <c r="AL887" s="3094"/>
      <c r="AM887" s="3094"/>
      <c r="AN887" s="3094"/>
      <c r="AO887" s="3094"/>
      <c r="AP887" s="3094"/>
      <c r="AQ887" s="3094"/>
      <c r="AR887" s="3560"/>
      <c r="AS887" s="3560"/>
      <c r="AT887" s="3560"/>
      <c r="AU887" s="3094"/>
      <c r="AV887" s="3094"/>
      <c r="AW887" s="3094"/>
      <c r="AX887" s="3094"/>
      <c r="AY887" s="3094"/>
      <c r="AZ887" s="3094"/>
      <c r="BA887" s="3094"/>
      <c r="BB887" s="3094"/>
      <c r="BC887" s="3094"/>
      <c r="BD887" s="3094"/>
      <c r="BE887" s="3094"/>
      <c r="BF887" s="3094"/>
      <c r="BG887" s="3094"/>
      <c r="BH887" s="3094"/>
      <c r="BI887" s="3094"/>
      <c r="BJ887" s="3094"/>
      <c r="BK887" s="3094"/>
      <c r="BL887" s="3094"/>
      <c r="BM887" s="3094"/>
      <c r="BN887" s="3094"/>
    </row>
    <row r="888" spans="1:66" ht="11.25" customHeight="1">
      <c r="A888" s="3559"/>
      <c r="B888" s="3094"/>
      <c r="C888" s="3094"/>
      <c r="D888" s="3094"/>
      <c r="E888" s="3094"/>
      <c r="F888" s="3094"/>
      <c r="G888" s="3094"/>
      <c r="H888" s="3094"/>
      <c r="I888" s="3094"/>
      <c r="J888" s="3094"/>
      <c r="K888" s="3560"/>
      <c r="L888" s="3560"/>
      <c r="M888" s="3560"/>
      <c r="N888" s="3094"/>
      <c r="O888" s="3094"/>
      <c r="P888" s="3094"/>
      <c r="Q888" s="3094"/>
      <c r="R888" s="3094"/>
      <c r="S888" s="3094"/>
      <c r="T888" s="3094"/>
      <c r="U888" s="3094"/>
      <c r="V888" s="3094"/>
      <c r="W888" s="3094"/>
      <c r="X888" s="3094"/>
      <c r="Y888" s="3094"/>
      <c r="Z888" s="3094"/>
      <c r="AA888" s="3094"/>
      <c r="AB888" s="3094"/>
      <c r="AC888" s="3094"/>
      <c r="AD888" s="3094"/>
      <c r="AE888" s="3094"/>
      <c r="AF888" s="3094"/>
      <c r="AG888" s="3094"/>
      <c r="AH888" s="3094"/>
      <c r="AI888" s="3094"/>
      <c r="AJ888" s="3094"/>
      <c r="AK888" s="3094"/>
      <c r="AL888" s="3094"/>
      <c r="AM888" s="3094"/>
      <c r="AN888" s="3094"/>
      <c r="AO888" s="3094"/>
      <c r="AP888" s="3094"/>
      <c r="AQ888" s="3094"/>
      <c r="AR888" s="3560"/>
      <c r="AS888" s="3560"/>
      <c r="AT888" s="3560"/>
      <c r="AU888" s="3094"/>
      <c r="AV888" s="3094"/>
      <c r="AW888" s="3094"/>
      <c r="AX888" s="3094"/>
      <c r="AY888" s="3094"/>
      <c r="AZ888" s="3094"/>
      <c r="BA888" s="3094"/>
      <c r="BB888" s="3094"/>
      <c r="BC888" s="3094"/>
      <c r="BD888" s="3094"/>
      <c r="BE888" s="3094"/>
      <c r="BF888" s="3094"/>
      <c r="BG888" s="3094"/>
      <c r="BH888" s="3094"/>
      <c r="BI888" s="3094"/>
      <c r="BJ888" s="3094"/>
      <c r="BK888" s="3094"/>
      <c r="BL888" s="3094"/>
      <c r="BM888" s="3094"/>
      <c r="BN888" s="3094"/>
    </row>
    <row r="889" spans="1:66" ht="11.25" customHeight="1">
      <c r="A889" s="3559"/>
      <c r="B889" s="3094"/>
      <c r="C889" s="3094"/>
      <c r="D889" s="3094"/>
      <c r="E889" s="3094"/>
      <c r="F889" s="3094"/>
      <c r="G889" s="3094"/>
      <c r="H889" s="3094"/>
      <c r="I889" s="3094"/>
      <c r="J889" s="3094"/>
      <c r="K889" s="3560"/>
      <c r="L889" s="3560"/>
      <c r="M889" s="3560"/>
      <c r="N889" s="3094"/>
      <c r="O889" s="3094"/>
      <c r="P889" s="3094"/>
      <c r="Q889" s="3094"/>
      <c r="R889" s="3094"/>
      <c r="S889" s="3094"/>
      <c r="T889" s="3094"/>
      <c r="U889" s="3094"/>
      <c r="V889" s="3094"/>
      <c r="W889" s="3094"/>
      <c r="X889" s="3094"/>
      <c r="Y889" s="3094"/>
      <c r="Z889" s="3094"/>
      <c r="AA889" s="3094"/>
      <c r="AB889" s="3094"/>
      <c r="AC889" s="3094"/>
      <c r="AD889" s="3094"/>
      <c r="AE889" s="3094"/>
      <c r="AF889" s="3094"/>
      <c r="AG889" s="3094"/>
      <c r="AH889" s="3094"/>
      <c r="AI889" s="3094"/>
      <c r="AJ889" s="3094"/>
      <c r="AK889" s="3094"/>
      <c r="AL889" s="3094"/>
      <c r="AM889" s="3094"/>
      <c r="AN889" s="3094"/>
      <c r="AO889" s="3094"/>
      <c r="AP889" s="3094"/>
      <c r="AQ889" s="3094"/>
      <c r="AR889" s="3560"/>
      <c r="AS889" s="3560"/>
      <c r="AT889" s="3560"/>
      <c r="AU889" s="3094"/>
      <c r="AV889" s="3094"/>
      <c r="AW889" s="3094"/>
      <c r="AX889" s="3094"/>
      <c r="AY889" s="3094"/>
      <c r="AZ889" s="3094"/>
      <c r="BA889" s="3094"/>
      <c r="BB889" s="3094"/>
      <c r="BC889" s="3094"/>
      <c r="BD889" s="3094"/>
      <c r="BE889" s="3094"/>
      <c r="BF889" s="3094"/>
      <c r="BG889" s="3094"/>
      <c r="BH889" s="3094"/>
      <c r="BI889" s="3094"/>
      <c r="BJ889" s="3094"/>
      <c r="BK889" s="3094"/>
      <c r="BL889" s="3094"/>
      <c r="BM889" s="3094"/>
      <c r="BN889" s="3094"/>
    </row>
    <row r="890" spans="1:66" ht="11.25" customHeight="1">
      <c r="A890" s="3559"/>
      <c r="B890" s="3094"/>
      <c r="C890" s="3094"/>
      <c r="D890" s="3094"/>
      <c r="E890" s="3094"/>
      <c r="F890" s="3094"/>
      <c r="G890" s="3094"/>
      <c r="H890" s="3094"/>
      <c r="I890" s="3094"/>
      <c r="J890" s="3094"/>
      <c r="K890" s="3560"/>
      <c r="L890" s="3560"/>
      <c r="M890" s="3560"/>
      <c r="N890" s="3094"/>
      <c r="O890" s="3094"/>
      <c r="P890" s="3094"/>
      <c r="Q890" s="3094"/>
      <c r="R890" s="3094"/>
      <c r="S890" s="3094"/>
      <c r="T890" s="3094"/>
      <c r="U890" s="3094"/>
      <c r="V890" s="3094"/>
      <c r="W890" s="3094"/>
      <c r="X890" s="3094"/>
      <c r="Y890" s="3094"/>
      <c r="Z890" s="3094"/>
      <c r="AA890" s="3094"/>
      <c r="AB890" s="3094"/>
      <c r="AC890" s="3094"/>
      <c r="AD890" s="3094"/>
      <c r="AE890" s="3094"/>
      <c r="AF890" s="3094"/>
      <c r="AG890" s="3094"/>
      <c r="AH890" s="3094"/>
      <c r="AI890" s="3094"/>
      <c r="AJ890" s="3094"/>
      <c r="AK890" s="3094"/>
      <c r="AL890" s="3094"/>
      <c r="AM890" s="3094"/>
      <c r="AN890" s="3094"/>
      <c r="AO890" s="3094"/>
      <c r="AP890" s="3094"/>
      <c r="AQ890" s="3094"/>
      <c r="AR890" s="3560"/>
      <c r="AS890" s="3560"/>
      <c r="AT890" s="3560"/>
      <c r="AU890" s="3094"/>
      <c r="AV890" s="3094"/>
      <c r="AW890" s="3094"/>
      <c r="AX890" s="3094"/>
      <c r="AY890" s="3094"/>
      <c r="AZ890" s="3094"/>
      <c r="BA890" s="3094"/>
      <c r="BB890" s="3094"/>
      <c r="BC890" s="3094"/>
      <c r="BD890" s="3094"/>
      <c r="BE890" s="3094"/>
      <c r="BF890" s="3094"/>
      <c r="BG890" s="3094"/>
      <c r="BH890" s="3094"/>
      <c r="BI890" s="3094"/>
      <c r="BJ890" s="3094"/>
      <c r="BK890" s="3094"/>
      <c r="BL890" s="3094"/>
      <c r="BM890" s="3094"/>
      <c r="BN890" s="3094"/>
    </row>
    <row r="891" spans="1:66" ht="11.25" customHeight="1">
      <c r="A891" s="3559"/>
      <c r="B891" s="3094"/>
      <c r="C891" s="3094"/>
      <c r="D891" s="3094"/>
      <c r="E891" s="3094"/>
      <c r="F891" s="3094"/>
      <c r="G891" s="3094"/>
      <c r="H891" s="3094"/>
      <c r="I891" s="3094"/>
      <c r="J891" s="3094"/>
      <c r="K891" s="3560"/>
      <c r="L891" s="3560"/>
      <c r="M891" s="3560"/>
      <c r="N891" s="3094"/>
      <c r="O891" s="3094"/>
      <c r="P891" s="3094"/>
      <c r="Q891" s="3094"/>
      <c r="R891" s="3094"/>
      <c r="S891" s="3094"/>
      <c r="T891" s="3094"/>
      <c r="U891" s="3094"/>
      <c r="V891" s="3094"/>
      <c r="W891" s="3094"/>
      <c r="X891" s="3094"/>
      <c r="Y891" s="3094"/>
      <c r="Z891" s="3094"/>
      <c r="AA891" s="3094"/>
      <c r="AB891" s="3094"/>
      <c r="AC891" s="3094"/>
      <c r="AD891" s="3094"/>
      <c r="AE891" s="3094"/>
      <c r="AF891" s="3094"/>
      <c r="AG891" s="3094"/>
      <c r="AH891" s="3094"/>
      <c r="AI891" s="3094"/>
      <c r="AJ891" s="3094"/>
      <c r="AK891" s="3094"/>
      <c r="AL891" s="3094"/>
      <c r="AM891" s="3094"/>
      <c r="AN891" s="3094"/>
      <c r="AO891" s="3094"/>
      <c r="AP891" s="3094"/>
      <c r="AQ891" s="3094"/>
      <c r="AR891" s="3560"/>
      <c r="AS891" s="3560"/>
      <c r="AT891" s="3560"/>
      <c r="AU891" s="3094"/>
      <c r="AV891" s="3094"/>
      <c r="AW891" s="3094"/>
      <c r="AX891" s="3094"/>
      <c r="AY891" s="3094"/>
      <c r="AZ891" s="3094"/>
      <c r="BA891" s="3094"/>
      <c r="BB891" s="3094"/>
      <c r="BC891" s="3094"/>
      <c r="BD891" s="3094"/>
      <c r="BE891" s="3094"/>
      <c r="BF891" s="3094"/>
      <c r="BG891" s="3094"/>
      <c r="BH891" s="3094"/>
      <c r="BI891" s="3094"/>
      <c r="BJ891" s="3094"/>
      <c r="BK891" s="3094"/>
      <c r="BL891" s="3094"/>
      <c r="BM891" s="3094"/>
      <c r="BN891" s="3094"/>
    </row>
    <row r="892" spans="1:66" ht="11.25" customHeight="1">
      <c r="A892" s="3559"/>
      <c r="B892" s="3094"/>
      <c r="C892" s="3094"/>
      <c r="D892" s="3094"/>
      <c r="E892" s="3094"/>
      <c r="F892" s="3094"/>
      <c r="G892" s="3094"/>
      <c r="H892" s="3094"/>
      <c r="I892" s="3094"/>
      <c r="J892" s="3094"/>
      <c r="K892" s="3560"/>
      <c r="L892" s="3560"/>
      <c r="M892" s="3560"/>
      <c r="N892" s="3094"/>
      <c r="O892" s="3094"/>
      <c r="P892" s="3094"/>
      <c r="Q892" s="3094"/>
      <c r="R892" s="3094"/>
      <c r="S892" s="3094"/>
      <c r="T892" s="3094"/>
      <c r="U892" s="3094"/>
      <c r="V892" s="3094"/>
      <c r="W892" s="3094"/>
      <c r="X892" s="3094"/>
      <c r="Y892" s="3094"/>
      <c r="Z892" s="3094"/>
      <c r="AA892" s="3094"/>
      <c r="AB892" s="3094"/>
      <c r="AC892" s="3094"/>
      <c r="AD892" s="3094"/>
      <c r="AE892" s="3094"/>
      <c r="AF892" s="3094"/>
      <c r="AG892" s="3094"/>
      <c r="AH892" s="3094"/>
      <c r="AI892" s="3094"/>
      <c r="AJ892" s="3094"/>
      <c r="AK892" s="3094"/>
      <c r="AL892" s="3094"/>
      <c r="AM892" s="3094"/>
      <c r="AN892" s="3094"/>
      <c r="AO892" s="3094"/>
      <c r="AP892" s="3094"/>
      <c r="AQ892" s="3094"/>
      <c r="AR892" s="3560"/>
      <c r="AS892" s="3560"/>
      <c r="AT892" s="3560"/>
      <c r="AU892" s="3094"/>
      <c r="AV892" s="3094"/>
      <c r="AW892" s="3094"/>
      <c r="AX892" s="3094"/>
      <c r="AY892" s="3094"/>
      <c r="AZ892" s="3094"/>
      <c r="BA892" s="3094"/>
      <c r="BB892" s="3094"/>
      <c r="BC892" s="3094"/>
      <c r="BD892" s="3094"/>
      <c r="BE892" s="3094"/>
      <c r="BF892" s="3094"/>
      <c r="BG892" s="3094"/>
      <c r="BH892" s="3094"/>
      <c r="BI892" s="3094"/>
      <c r="BJ892" s="3094"/>
      <c r="BK892" s="3094"/>
      <c r="BL892" s="3094"/>
      <c r="BM892" s="3094"/>
      <c r="BN892" s="3094"/>
    </row>
    <row r="893" spans="1:66" ht="11.25" customHeight="1">
      <c r="A893" s="3559"/>
      <c r="B893" s="3094"/>
      <c r="C893" s="3094"/>
      <c r="D893" s="3094"/>
      <c r="E893" s="3094"/>
      <c r="F893" s="3094"/>
      <c r="G893" s="3094"/>
      <c r="H893" s="3094"/>
      <c r="I893" s="3094"/>
      <c r="J893" s="3094"/>
      <c r="K893" s="3560"/>
      <c r="L893" s="3560"/>
      <c r="M893" s="3560"/>
      <c r="N893" s="3094"/>
      <c r="O893" s="3094"/>
      <c r="P893" s="3094"/>
      <c r="Q893" s="3094"/>
      <c r="R893" s="3094"/>
      <c r="S893" s="3094"/>
      <c r="T893" s="3094"/>
      <c r="U893" s="3094"/>
      <c r="V893" s="3094"/>
      <c r="W893" s="3094"/>
      <c r="X893" s="3094"/>
      <c r="Y893" s="3094"/>
      <c r="Z893" s="3094"/>
      <c r="AA893" s="3094"/>
      <c r="AB893" s="3094"/>
      <c r="AC893" s="3094"/>
      <c r="AD893" s="3094"/>
      <c r="AE893" s="3094"/>
      <c r="AF893" s="3094"/>
      <c r="AG893" s="3094"/>
      <c r="AH893" s="3094"/>
      <c r="AI893" s="3094"/>
      <c r="AJ893" s="3094"/>
      <c r="AK893" s="3094"/>
      <c r="AL893" s="3094"/>
      <c r="AM893" s="3094"/>
      <c r="AN893" s="3094"/>
      <c r="AO893" s="3094"/>
      <c r="AP893" s="3094"/>
      <c r="AQ893" s="3094"/>
      <c r="AR893" s="3560"/>
      <c r="AS893" s="3560"/>
      <c r="AT893" s="3560"/>
      <c r="AU893" s="3094"/>
      <c r="AV893" s="3094"/>
      <c r="AW893" s="3094"/>
      <c r="AX893" s="3094"/>
      <c r="AY893" s="3094"/>
      <c r="AZ893" s="3094"/>
      <c r="BA893" s="3094"/>
      <c r="BB893" s="3094"/>
      <c r="BC893" s="3094"/>
      <c r="BD893" s="3094"/>
      <c r="BE893" s="3094"/>
      <c r="BF893" s="3094"/>
      <c r="BG893" s="3094"/>
      <c r="BH893" s="3094"/>
      <c r="BI893" s="3094"/>
      <c r="BJ893" s="3094"/>
      <c r="BK893" s="3094"/>
      <c r="BL893" s="3094"/>
      <c r="BM893" s="3094"/>
      <c r="BN893" s="3094"/>
    </row>
    <row r="894" spans="1:66" ht="11.25" customHeight="1">
      <c r="A894" s="3559"/>
      <c r="B894" s="3094"/>
      <c r="C894" s="3094"/>
      <c r="D894" s="3094"/>
      <c r="E894" s="3094"/>
      <c r="F894" s="3094"/>
      <c r="G894" s="3094"/>
      <c r="H894" s="3094"/>
      <c r="I894" s="3094"/>
      <c r="J894" s="3094"/>
      <c r="K894" s="3560"/>
      <c r="L894" s="3560"/>
      <c r="M894" s="3560"/>
      <c r="N894" s="3094"/>
      <c r="O894" s="3094"/>
      <c r="P894" s="3094"/>
      <c r="Q894" s="3094"/>
      <c r="R894" s="3094"/>
      <c r="S894" s="3094"/>
      <c r="T894" s="3094"/>
      <c r="U894" s="3094"/>
      <c r="V894" s="3094"/>
      <c r="W894" s="3094"/>
      <c r="X894" s="3094"/>
      <c r="Y894" s="3094"/>
      <c r="Z894" s="3094"/>
      <c r="AA894" s="3094"/>
      <c r="AB894" s="3094"/>
      <c r="AC894" s="3094"/>
      <c r="AD894" s="3094"/>
      <c r="AE894" s="3094"/>
      <c r="AF894" s="3094"/>
      <c r="AG894" s="3094"/>
      <c r="AH894" s="3094"/>
      <c r="AI894" s="3094"/>
      <c r="AJ894" s="3094"/>
      <c r="AK894" s="3094"/>
      <c r="AL894" s="3094"/>
      <c r="AM894" s="3094"/>
      <c r="AN894" s="3094"/>
      <c r="AO894" s="3094"/>
      <c r="AP894" s="3094"/>
      <c r="AQ894" s="3094"/>
      <c r="AR894" s="3560"/>
      <c r="AS894" s="3560"/>
      <c r="AT894" s="3560"/>
      <c r="AU894" s="3094"/>
      <c r="AV894" s="3094"/>
      <c r="AW894" s="3094"/>
      <c r="AX894" s="3094"/>
      <c r="AY894" s="3094"/>
      <c r="AZ894" s="3094"/>
      <c r="BA894" s="3094"/>
      <c r="BB894" s="3094"/>
      <c r="BC894" s="3094"/>
      <c r="BD894" s="3094"/>
      <c r="BE894" s="3094"/>
      <c r="BF894" s="3094"/>
      <c r="BG894" s="3094"/>
      <c r="BH894" s="3094"/>
      <c r="BI894" s="3094"/>
      <c r="BJ894" s="3094"/>
      <c r="BK894" s="3094"/>
      <c r="BL894" s="3094"/>
      <c r="BM894" s="3094"/>
      <c r="BN894" s="3094"/>
    </row>
    <row r="895" spans="1:66" ht="11.25" customHeight="1">
      <c r="A895" s="3559"/>
      <c r="B895" s="3094"/>
      <c r="C895" s="3094"/>
      <c r="D895" s="3094"/>
      <c r="E895" s="3094"/>
      <c r="F895" s="3094"/>
      <c r="G895" s="3094"/>
      <c r="H895" s="3094"/>
      <c r="I895" s="3094"/>
      <c r="J895" s="3094"/>
      <c r="K895" s="3560"/>
      <c r="L895" s="3560"/>
      <c r="M895" s="3560"/>
      <c r="N895" s="3094"/>
      <c r="O895" s="3094"/>
      <c r="P895" s="3094"/>
      <c r="Q895" s="3094"/>
      <c r="R895" s="3094"/>
      <c r="S895" s="3094"/>
      <c r="T895" s="3094"/>
      <c r="U895" s="3094"/>
      <c r="V895" s="3094"/>
      <c r="W895" s="3094"/>
      <c r="X895" s="3094"/>
      <c r="Y895" s="3094"/>
      <c r="Z895" s="3094"/>
      <c r="AA895" s="3094"/>
      <c r="AB895" s="3094"/>
      <c r="AC895" s="3094"/>
      <c r="AD895" s="3094"/>
      <c r="AE895" s="3094"/>
      <c r="AF895" s="3094"/>
      <c r="AG895" s="3094"/>
      <c r="AH895" s="3094"/>
      <c r="AI895" s="3094"/>
      <c r="AJ895" s="3094"/>
      <c r="AK895" s="3094"/>
      <c r="AL895" s="3094"/>
      <c r="AM895" s="3094"/>
      <c r="AN895" s="3094"/>
      <c r="AO895" s="3094"/>
      <c r="AP895" s="3094"/>
      <c r="AQ895" s="3094"/>
      <c r="AR895" s="3560"/>
      <c r="AS895" s="3560"/>
      <c r="AT895" s="3560"/>
      <c r="AU895" s="3094"/>
      <c r="AV895" s="3094"/>
      <c r="AW895" s="3094"/>
      <c r="AX895" s="3094"/>
      <c r="AY895" s="3094"/>
      <c r="AZ895" s="3094"/>
      <c r="BA895" s="3094"/>
      <c r="BB895" s="3094"/>
      <c r="BC895" s="3094"/>
      <c r="BD895" s="3094"/>
      <c r="BE895" s="3094"/>
      <c r="BF895" s="3094"/>
      <c r="BG895" s="3094"/>
      <c r="BH895" s="3094"/>
      <c r="BI895" s="3094"/>
      <c r="BJ895" s="3094"/>
      <c r="BK895" s="3094"/>
      <c r="BL895" s="3094"/>
      <c r="BM895" s="3094"/>
      <c r="BN895" s="3094"/>
    </row>
    <row r="896" spans="1:66" ht="11.25" customHeight="1">
      <c r="A896" s="3559"/>
      <c r="B896" s="3094"/>
      <c r="C896" s="3094"/>
      <c r="D896" s="3094"/>
      <c r="E896" s="3094"/>
      <c r="F896" s="3094"/>
      <c r="G896" s="3094"/>
      <c r="H896" s="3094"/>
      <c r="I896" s="3094"/>
      <c r="J896" s="3094"/>
      <c r="K896" s="3560"/>
      <c r="L896" s="3560"/>
      <c r="M896" s="3560"/>
      <c r="N896" s="3094"/>
      <c r="O896" s="3094"/>
      <c r="P896" s="3094"/>
      <c r="Q896" s="3094"/>
      <c r="R896" s="3094"/>
      <c r="S896" s="3094"/>
      <c r="T896" s="3094"/>
      <c r="U896" s="3094"/>
      <c r="V896" s="3094"/>
      <c r="W896" s="3094"/>
      <c r="X896" s="3094"/>
      <c r="Y896" s="3094"/>
      <c r="Z896" s="3094"/>
      <c r="AA896" s="3094"/>
      <c r="AB896" s="3094"/>
      <c r="AC896" s="3094"/>
      <c r="AD896" s="3094"/>
      <c r="AE896" s="3094"/>
      <c r="AF896" s="3094"/>
      <c r="AG896" s="3094"/>
      <c r="AH896" s="3094"/>
      <c r="AI896" s="3094"/>
      <c r="AJ896" s="3094"/>
      <c r="AK896" s="3094"/>
      <c r="AL896" s="3094"/>
      <c r="AM896" s="3094"/>
      <c r="AN896" s="3094"/>
      <c r="AO896" s="3094"/>
      <c r="AP896" s="3094"/>
      <c r="AQ896" s="3094"/>
      <c r="AR896" s="3560"/>
      <c r="AS896" s="3560"/>
      <c r="AT896" s="3560"/>
      <c r="AU896" s="3094"/>
      <c r="AV896" s="3094"/>
      <c r="AW896" s="3094"/>
      <c r="AX896" s="3094"/>
      <c r="AY896" s="3094"/>
      <c r="AZ896" s="3094"/>
      <c r="BA896" s="3094"/>
      <c r="BB896" s="3094"/>
      <c r="BC896" s="3094"/>
      <c r="BD896" s="3094"/>
      <c r="BE896" s="3094"/>
      <c r="BF896" s="3094"/>
      <c r="BG896" s="3094"/>
      <c r="BH896" s="3094"/>
      <c r="BI896" s="3094"/>
      <c r="BJ896" s="3094"/>
      <c r="BK896" s="3094"/>
      <c r="BL896" s="3094"/>
      <c r="BM896" s="3094"/>
      <c r="BN896" s="3094"/>
    </row>
    <row r="897" spans="1:66" ht="11.25" customHeight="1">
      <c r="A897" s="3559"/>
      <c r="B897" s="3094"/>
      <c r="C897" s="3094"/>
      <c r="D897" s="3094"/>
      <c r="E897" s="3094"/>
      <c r="F897" s="3094"/>
      <c r="G897" s="3094"/>
      <c r="H897" s="3094"/>
      <c r="I897" s="3094"/>
      <c r="J897" s="3094"/>
      <c r="K897" s="3560"/>
      <c r="L897" s="3560"/>
      <c r="M897" s="3560"/>
      <c r="N897" s="3094"/>
      <c r="O897" s="3094"/>
      <c r="P897" s="3094"/>
      <c r="Q897" s="3094"/>
      <c r="R897" s="3094"/>
      <c r="S897" s="3094"/>
      <c r="T897" s="3094"/>
      <c r="U897" s="3094"/>
      <c r="V897" s="3094"/>
      <c r="W897" s="3094"/>
      <c r="X897" s="3094"/>
      <c r="Y897" s="3094"/>
      <c r="Z897" s="3094"/>
      <c r="AA897" s="3094"/>
      <c r="AB897" s="3094"/>
      <c r="AC897" s="3094"/>
      <c r="AD897" s="3094"/>
      <c r="AE897" s="3094"/>
      <c r="AF897" s="3094"/>
      <c r="AG897" s="3094"/>
      <c r="AH897" s="3094"/>
      <c r="AI897" s="3094"/>
      <c r="AJ897" s="3094"/>
      <c r="AK897" s="3094"/>
      <c r="AL897" s="3094"/>
      <c r="AM897" s="3094"/>
      <c r="AN897" s="3094"/>
      <c r="AO897" s="3094"/>
      <c r="AP897" s="3094"/>
      <c r="AQ897" s="3094"/>
      <c r="AR897" s="3560"/>
      <c r="AS897" s="3560"/>
      <c r="AT897" s="3560"/>
      <c r="AU897" s="3094"/>
      <c r="AV897" s="3094"/>
      <c r="AW897" s="3094"/>
      <c r="AX897" s="3094"/>
      <c r="AY897" s="3094"/>
      <c r="AZ897" s="3094"/>
      <c r="BA897" s="3094"/>
      <c r="BB897" s="3094"/>
      <c r="BC897" s="3094"/>
      <c r="BD897" s="3094"/>
      <c r="BE897" s="3094"/>
      <c r="BF897" s="3094"/>
      <c r="BG897" s="3094"/>
      <c r="BH897" s="3094"/>
      <c r="BI897" s="3094"/>
      <c r="BJ897" s="3094"/>
      <c r="BK897" s="3094"/>
      <c r="BL897" s="3094"/>
      <c r="BM897" s="3094"/>
      <c r="BN897" s="3094"/>
    </row>
    <row r="898" spans="1:66" ht="11.25" customHeight="1">
      <c r="A898" s="3559"/>
      <c r="B898" s="3094"/>
      <c r="C898" s="3094"/>
      <c r="D898" s="3094"/>
      <c r="E898" s="3094"/>
      <c r="F898" s="3094"/>
      <c r="G898" s="3094"/>
      <c r="H898" s="3094"/>
      <c r="I898" s="3094"/>
      <c r="J898" s="3094"/>
      <c r="K898" s="3560"/>
      <c r="L898" s="3560"/>
      <c r="M898" s="3560"/>
      <c r="N898" s="3094"/>
      <c r="O898" s="3094"/>
      <c r="P898" s="3094"/>
      <c r="Q898" s="3094"/>
      <c r="R898" s="3094"/>
      <c r="S898" s="3094"/>
      <c r="T898" s="3094"/>
      <c r="U898" s="3094"/>
      <c r="V898" s="3094"/>
      <c r="W898" s="3094"/>
      <c r="X898" s="3094"/>
      <c r="Y898" s="3094"/>
      <c r="Z898" s="3094"/>
      <c r="AA898" s="3094"/>
      <c r="AB898" s="3094"/>
      <c r="AC898" s="3094"/>
      <c r="AD898" s="3094"/>
      <c r="AE898" s="3094"/>
      <c r="AF898" s="3094"/>
      <c r="AG898" s="3094"/>
      <c r="AH898" s="3094"/>
      <c r="AI898" s="3094"/>
      <c r="AJ898" s="3094"/>
      <c r="AK898" s="3094"/>
      <c r="AL898" s="3094"/>
      <c r="AM898" s="3094"/>
      <c r="AN898" s="3094"/>
      <c r="AO898" s="3094"/>
      <c r="AP898" s="3094"/>
      <c r="AQ898" s="3094"/>
      <c r="AR898" s="3560"/>
      <c r="AS898" s="3560"/>
      <c r="AT898" s="3560"/>
      <c r="AU898" s="3094"/>
      <c r="AV898" s="3094"/>
      <c r="AW898" s="3094"/>
      <c r="AX898" s="3094"/>
      <c r="AY898" s="3094"/>
      <c r="AZ898" s="3094"/>
      <c r="BA898" s="3094"/>
      <c r="BB898" s="3094"/>
      <c r="BC898" s="3094"/>
      <c r="BD898" s="3094"/>
      <c r="BE898" s="3094"/>
      <c r="BF898" s="3094"/>
      <c r="BG898" s="3094"/>
      <c r="BH898" s="3094"/>
      <c r="BI898" s="3094"/>
      <c r="BJ898" s="3094"/>
      <c r="BK898" s="3094"/>
      <c r="BL898" s="3094"/>
      <c r="BM898" s="3094"/>
      <c r="BN898" s="3094"/>
    </row>
    <row r="899" spans="1:66" ht="11.25" customHeight="1">
      <c r="A899" s="3559"/>
      <c r="B899" s="3094"/>
      <c r="C899" s="3094"/>
      <c r="D899" s="3094"/>
      <c r="E899" s="3094"/>
      <c r="F899" s="3094"/>
      <c r="G899" s="3094"/>
      <c r="H899" s="3094"/>
      <c r="I899" s="3094"/>
      <c r="J899" s="3094"/>
      <c r="K899" s="3560"/>
      <c r="L899" s="3560"/>
      <c r="M899" s="3560"/>
      <c r="N899" s="3094"/>
      <c r="O899" s="3094"/>
      <c r="P899" s="3094"/>
      <c r="Q899" s="3094"/>
      <c r="R899" s="3094"/>
      <c r="S899" s="3094"/>
      <c r="T899" s="3094"/>
      <c r="U899" s="3094"/>
      <c r="V899" s="3094"/>
      <c r="W899" s="3094"/>
      <c r="X899" s="3094"/>
      <c r="Y899" s="3094"/>
      <c r="Z899" s="3094"/>
      <c r="AA899" s="3094"/>
      <c r="AB899" s="3094"/>
      <c r="AC899" s="3094"/>
      <c r="AD899" s="3094"/>
      <c r="AE899" s="3094"/>
      <c r="AF899" s="3094"/>
      <c r="AG899" s="3094"/>
      <c r="AH899" s="3094"/>
      <c r="AI899" s="3094"/>
      <c r="AJ899" s="3094"/>
      <c r="AK899" s="3094"/>
      <c r="AL899" s="3094"/>
      <c r="AM899" s="3094"/>
      <c r="AN899" s="3094"/>
      <c r="AO899" s="3094"/>
      <c r="AP899" s="3094"/>
      <c r="AQ899" s="3094"/>
      <c r="AR899" s="3560"/>
      <c r="AS899" s="3560"/>
      <c r="AT899" s="3560"/>
      <c r="AU899" s="3094"/>
      <c r="AV899" s="3094"/>
      <c r="AW899" s="3094"/>
      <c r="AX899" s="3094"/>
      <c r="AY899" s="3094"/>
      <c r="AZ899" s="3094"/>
      <c r="BA899" s="3094"/>
      <c r="BB899" s="3094"/>
      <c r="BC899" s="3094"/>
      <c r="BD899" s="3094"/>
      <c r="BE899" s="3094"/>
      <c r="BF899" s="3094"/>
      <c r="BG899" s="3094"/>
      <c r="BH899" s="3094"/>
      <c r="BI899" s="3094"/>
      <c r="BJ899" s="3094"/>
      <c r="BK899" s="3094"/>
      <c r="BL899" s="3094"/>
      <c r="BM899" s="3094"/>
      <c r="BN899" s="3094"/>
    </row>
    <row r="900" spans="1:66" ht="11.25" customHeight="1">
      <c r="A900" s="3559"/>
      <c r="B900" s="3094"/>
      <c r="C900" s="3094"/>
      <c r="D900" s="3094"/>
      <c r="E900" s="3094"/>
      <c r="F900" s="3094"/>
      <c r="G900" s="3094"/>
      <c r="H900" s="3094"/>
      <c r="I900" s="3094"/>
      <c r="J900" s="3094"/>
      <c r="K900" s="3560"/>
      <c r="L900" s="3560"/>
      <c r="M900" s="3560"/>
      <c r="N900" s="3094"/>
      <c r="O900" s="3094"/>
      <c r="P900" s="3094"/>
      <c r="Q900" s="3094"/>
      <c r="R900" s="3094"/>
      <c r="S900" s="3094"/>
      <c r="T900" s="3094"/>
      <c r="U900" s="3094"/>
      <c r="V900" s="3094"/>
      <c r="W900" s="3094"/>
      <c r="X900" s="3094"/>
      <c r="Y900" s="3094"/>
      <c r="Z900" s="3094"/>
      <c r="AA900" s="3094"/>
      <c r="AB900" s="3094"/>
      <c r="AC900" s="3094"/>
      <c r="AD900" s="3094"/>
      <c r="AE900" s="3094"/>
      <c r="AF900" s="3094"/>
      <c r="AG900" s="3094"/>
      <c r="AH900" s="3094"/>
      <c r="AI900" s="3094"/>
      <c r="AJ900" s="3094"/>
      <c r="AK900" s="3094"/>
      <c r="AL900" s="3094"/>
      <c r="AM900" s="3094"/>
      <c r="AN900" s="3094"/>
      <c r="AO900" s="3094"/>
      <c r="AP900" s="3094"/>
      <c r="AQ900" s="3094"/>
      <c r="AR900" s="3560"/>
      <c r="AS900" s="3560"/>
      <c r="AT900" s="3560"/>
      <c r="AU900" s="3094"/>
      <c r="AV900" s="3094"/>
      <c r="AW900" s="3094"/>
      <c r="AX900" s="3094"/>
      <c r="AY900" s="3094"/>
      <c r="AZ900" s="3094"/>
      <c r="BA900" s="3094"/>
      <c r="BB900" s="3094"/>
      <c r="BC900" s="3094"/>
      <c r="BD900" s="3094"/>
      <c r="BE900" s="3094"/>
      <c r="BF900" s="3094"/>
      <c r="BG900" s="3094"/>
      <c r="BH900" s="3094"/>
      <c r="BI900" s="3094"/>
      <c r="BJ900" s="3094"/>
      <c r="BK900" s="3094"/>
      <c r="BL900" s="3094"/>
      <c r="BM900" s="3094"/>
      <c r="BN900" s="3094"/>
    </row>
    <row r="901" spans="1:66" ht="11.25" customHeight="1">
      <c r="A901" s="3559"/>
      <c r="B901" s="3094"/>
      <c r="C901" s="3094"/>
      <c r="D901" s="3094"/>
      <c r="E901" s="3094"/>
      <c r="F901" s="3094"/>
      <c r="G901" s="3094"/>
      <c r="H901" s="3094"/>
      <c r="I901" s="3094"/>
      <c r="J901" s="3094"/>
      <c r="K901" s="3560"/>
      <c r="L901" s="3560"/>
      <c r="M901" s="3560"/>
      <c r="N901" s="3094"/>
      <c r="O901" s="3094"/>
      <c r="P901" s="3094"/>
      <c r="Q901" s="3094"/>
      <c r="R901" s="3094"/>
      <c r="S901" s="3094"/>
      <c r="T901" s="3094"/>
      <c r="U901" s="3094"/>
      <c r="V901" s="3094"/>
      <c r="W901" s="3094"/>
      <c r="X901" s="3094"/>
      <c r="Y901" s="3094"/>
      <c r="Z901" s="3094"/>
      <c r="AA901" s="3094"/>
      <c r="AB901" s="3094"/>
      <c r="AC901" s="3094"/>
      <c r="AD901" s="3094"/>
      <c r="AE901" s="3094"/>
      <c r="AF901" s="3094"/>
      <c r="AG901" s="3094"/>
      <c r="AH901" s="3094"/>
      <c r="AI901" s="3094"/>
      <c r="AJ901" s="3094"/>
      <c r="AK901" s="3094"/>
      <c r="AL901" s="3094"/>
      <c r="AM901" s="3094"/>
      <c r="AN901" s="3094"/>
      <c r="AO901" s="3094"/>
      <c r="AP901" s="3094"/>
      <c r="AQ901" s="3094"/>
      <c r="AR901" s="3560"/>
      <c r="AS901" s="3560"/>
      <c r="AT901" s="3560"/>
      <c r="AU901" s="3094"/>
      <c r="AV901" s="3094"/>
      <c r="AW901" s="3094"/>
      <c r="AX901" s="3094"/>
      <c r="AY901" s="3094"/>
      <c r="AZ901" s="3094"/>
      <c r="BA901" s="3094"/>
      <c r="BB901" s="3094"/>
      <c r="BC901" s="3094"/>
      <c r="BD901" s="3094"/>
      <c r="BE901" s="3094"/>
      <c r="BF901" s="3094"/>
      <c r="BG901" s="3094"/>
      <c r="BH901" s="3094"/>
      <c r="BI901" s="3094"/>
      <c r="BJ901" s="3094"/>
      <c r="BK901" s="3094"/>
      <c r="BL901" s="3094"/>
      <c r="BM901" s="3094"/>
      <c r="BN901" s="3094"/>
    </row>
    <row r="902" spans="1:66" ht="11.25" customHeight="1">
      <c r="A902" s="3559"/>
      <c r="B902" s="3094"/>
      <c r="C902" s="3094"/>
      <c r="D902" s="3094"/>
      <c r="E902" s="3094"/>
      <c r="F902" s="3094"/>
      <c r="G902" s="3094"/>
      <c r="H902" s="3094"/>
      <c r="I902" s="3094"/>
      <c r="J902" s="3094"/>
      <c r="K902" s="3560"/>
      <c r="L902" s="3560"/>
      <c r="M902" s="3560"/>
      <c r="N902" s="3094"/>
      <c r="O902" s="3094"/>
      <c r="P902" s="3094"/>
      <c r="Q902" s="3094"/>
      <c r="R902" s="3094"/>
      <c r="S902" s="3094"/>
      <c r="T902" s="3094"/>
      <c r="U902" s="3094"/>
      <c r="V902" s="3094"/>
      <c r="W902" s="3094"/>
      <c r="X902" s="3094"/>
      <c r="Y902" s="3094"/>
      <c r="Z902" s="3094"/>
      <c r="AA902" s="3094"/>
      <c r="AB902" s="3094"/>
      <c r="AC902" s="3094"/>
      <c r="AD902" s="3094"/>
      <c r="AE902" s="3094"/>
      <c r="AF902" s="3094"/>
      <c r="AG902" s="3094"/>
      <c r="AH902" s="3094"/>
      <c r="AI902" s="3094"/>
      <c r="AJ902" s="3094"/>
      <c r="AK902" s="3094"/>
      <c r="AL902" s="3094"/>
      <c r="AM902" s="3094"/>
      <c r="AN902" s="3094"/>
      <c r="AO902" s="3094"/>
      <c r="AP902" s="3094"/>
      <c r="AQ902" s="3094"/>
      <c r="AR902" s="3560"/>
      <c r="AS902" s="3560"/>
      <c r="AT902" s="3560"/>
      <c r="AU902" s="3094"/>
      <c r="AV902" s="3094"/>
      <c r="AW902" s="3094"/>
      <c r="AX902" s="3094"/>
      <c r="AY902" s="3094"/>
      <c r="AZ902" s="3094"/>
      <c r="BA902" s="3094"/>
      <c r="BB902" s="3094"/>
      <c r="BC902" s="3094"/>
      <c r="BD902" s="3094"/>
      <c r="BE902" s="3094"/>
      <c r="BF902" s="3094"/>
      <c r="BG902" s="3094"/>
      <c r="BH902" s="3094"/>
      <c r="BI902" s="3094"/>
      <c r="BJ902" s="3094"/>
      <c r="BK902" s="3094"/>
      <c r="BL902" s="3094"/>
      <c r="BM902" s="3094"/>
      <c r="BN902" s="3094"/>
    </row>
    <row r="903" spans="1:66" ht="11.25" customHeight="1">
      <c r="A903" s="3559"/>
      <c r="B903" s="3094"/>
      <c r="C903" s="3094"/>
      <c r="D903" s="3094"/>
      <c r="E903" s="3094"/>
      <c r="F903" s="3094"/>
      <c r="G903" s="3094"/>
      <c r="H903" s="3094"/>
      <c r="I903" s="3094"/>
      <c r="J903" s="3094"/>
      <c r="K903" s="3560"/>
      <c r="L903" s="3560"/>
      <c r="M903" s="3560"/>
      <c r="N903" s="3094"/>
      <c r="O903" s="3094"/>
      <c r="P903" s="3094"/>
      <c r="Q903" s="3094"/>
      <c r="R903" s="3094"/>
      <c r="S903" s="3094"/>
      <c r="T903" s="3094"/>
      <c r="U903" s="3094"/>
      <c r="V903" s="3094"/>
      <c r="W903" s="3094"/>
      <c r="X903" s="3094"/>
      <c r="Y903" s="3094"/>
      <c r="Z903" s="3094"/>
      <c r="AA903" s="3094"/>
      <c r="AB903" s="3094"/>
      <c r="AC903" s="3094"/>
      <c r="AD903" s="3094"/>
      <c r="AE903" s="3094"/>
      <c r="AF903" s="3094"/>
      <c r="AG903" s="3094"/>
      <c r="AH903" s="3094"/>
      <c r="AI903" s="3094"/>
      <c r="AJ903" s="3094"/>
      <c r="AK903" s="3094"/>
      <c r="AL903" s="3094"/>
      <c r="AM903" s="3094"/>
      <c r="AN903" s="3094"/>
      <c r="AO903" s="3094"/>
      <c r="AP903" s="3094"/>
      <c r="AQ903" s="3094"/>
      <c r="AR903" s="3560"/>
      <c r="AS903" s="3560"/>
      <c r="AT903" s="3560"/>
      <c r="AU903" s="3094"/>
      <c r="AV903" s="3094"/>
      <c r="AW903" s="3094"/>
      <c r="AX903" s="3094"/>
      <c r="AY903" s="3094"/>
      <c r="AZ903" s="3094"/>
      <c r="BA903" s="3094"/>
      <c r="BB903" s="3094"/>
      <c r="BC903" s="3094"/>
      <c r="BD903" s="3094"/>
      <c r="BE903" s="3094"/>
      <c r="BF903" s="3094"/>
      <c r="BG903" s="3094"/>
      <c r="BH903" s="3094"/>
      <c r="BI903" s="3094"/>
      <c r="BJ903" s="3094"/>
      <c r="BK903" s="3094"/>
      <c r="BL903" s="3094"/>
      <c r="BM903" s="3094"/>
      <c r="BN903" s="3094"/>
    </row>
    <row r="904" spans="1:66" ht="11.25" customHeight="1">
      <c r="A904" s="3559"/>
      <c r="B904" s="3094"/>
      <c r="C904" s="3094"/>
      <c r="D904" s="3094"/>
      <c r="E904" s="3094"/>
      <c r="F904" s="3094"/>
      <c r="G904" s="3094"/>
      <c r="H904" s="3094"/>
      <c r="I904" s="3094"/>
      <c r="J904" s="3094"/>
      <c r="K904" s="3560"/>
      <c r="L904" s="3560"/>
      <c r="M904" s="3560"/>
      <c r="N904" s="3094"/>
      <c r="O904" s="3094"/>
      <c r="P904" s="3094"/>
      <c r="Q904" s="3094"/>
      <c r="R904" s="3094"/>
      <c r="S904" s="3094"/>
      <c r="T904" s="3094"/>
      <c r="U904" s="3094"/>
      <c r="V904" s="3094"/>
      <c r="W904" s="3094"/>
      <c r="X904" s="3094"/>
      <c r="Y904" s="3094"/>
      <c r="Z904" s="3094"/>
      <c r="AA904" s="3094"/>
      <c r="AB904" s="3094"/>
      <c r="AC904" s="3094"/>
      <c r="AD904" s="3094"/>
      <c r="AE904" s="3094"/>
      <c r="AF904" s="3094"/>
      <c r="AG904" s="3094"/>
      <c r="AH904" s="3094"/>
      <c r="AI904" s="3094"/>
      <c r="AJ904" s="3094"/>
      <c r="AK904" s="3094"/>
      <c r="AL904" s="3094"/>
      <c r="AM904" s="3094"/>
      <c r="AN904" s="3094"/>
      <c r="AO904" s="3094"/>
      <c r="AP904" s="3094"/>
      <c r="AQ904" s="3094"/>
      <c r="AR904" s="3560"/>
      <c r="AS904" s="3560"/>
      <c r="AT904" s="3560"/>
      <c r="AU904" s="3094"/>
      <c r="AV904" s="3094"/>
      <c r="AW904" s="3094"/>
      <c r="AX904" s="3094"/>
      <c r="AY904" s="3094"/>
      <c r="AZ904" s="3094"/>
      <c r="BA904" s="3094"/>
      <c r="BB904" s="3094"/>
      <c r="BC904" s="3094"/>
      <c r="BD904" s="3094"/>
      <c r="BE904" s="3094"/>
      <c r="BF904" s="3094"/>
      <c r="BG904" s="3094"/>
      <c r="BH904" s="3094"/>
      <c r="BI904" s="3094"/>
      <c r="BJ904" s="3094"/>
      <c r="BK904" s="3094"/>
      <c r="BL904" s="3094"/>
      <c r="BM904" s="3094"/>
      <c r="BN904" s="3094"/>
    </row>
    <row r="905" spans="1:66" ht="11.25" customHeight="1">
      <c r="A905" s="3559"/>
      <c r="B905" s="3094"/>
      <c r="C905" s="3094"/>
      <c r="D905" s="3094"/>
      <c r="E905" s="3094"/>
      <c r="F905" s="3094"/>
      <c r="G905" s="3094"/>
      <c r="H905" s="3094"/>
      <c r="I905" s="3094"/>
      <c r="J905" s="3094"/>
      <c r="K905" s="3560"/>
      <c r="L905" s="3560"/>
      <c r="M905" s="3560"/>
      <c r="N905" s="3094"/>
      <c r="O905" s="3094"/>
      <c r="P905" s="3094"/>
      <c r="Q905" s="3094"/>
      <c r="R905" s="3094"/>
      <c r="S905" s="3094"/>
      <c r="T905" s="3094"/>
      <c r="U905" s="3094"/>
      <c r="V905" s="3094"/>
      <c r="W905" s="3094"/>
      <c r="X905" s="3094"/>
      <c r="Y905" s="3094"/>
      <c r="Z905" s="3094"/>
      <c r="AA905" s="3094"/>
      <c r="AB905" s="3094"/>
      <c r="AC905" s="3094"/>
      <c r="AD905" s="3094"/>
      <c r="AE905" s="3094"/>
      <c r="AF905" s="3094"/>
      <c r="AG905" s="3094"/>
      <c r="AH905" s="3094"/>
      <c r="AI905" s="3094"/>
      <c r="AJ905" s="3094"/>
      <c r="AK905" s="3094"/>
      <c r="AL905" s="3094"/>
      <c r="AM905" s="3094"/>
      <c r="AN905" s="3094"/>
      <c r="AO905" s="3094"/>
      <c r="AP905" s="3094"/>
      <c r="AQ905" s="3094"/>
      <c r="AR905" s="3560"/>
      <c r="AS905" s="3560"/>
      <c r="AT905" s="3560"/>
      <c r="AU905" s="3094"/>
      <c r="AV905" s="3094"/>
      <c r="AW905" s="3094"/>
      <c r="AX905" s="3094"/>
      <c r="AY905" s="3094"/>
      <c r="AZ905" s="3094"/>
      <c r="BA905" s="3094"/>
      <c r="BB905" s="3094"/>
      <c r="BC905" s="3094"/>
      <c r="BD905" s="3094"/>
      <c r="BE905" s="3094"/>
      <c r="BF905" s="3094"/>
      <c r="BG905" s="3094"/>
      <c r="BH905" s="3094"/>
      <c r="BI905" s="3094"/>
      <c r="BJ905" s="3094"/>
      <c r="BK905" s="3094"/>
      <c r="BL905" s="3094"/>
      <c r="BM905" s="3094"/>
      <c r="BN905" s="3094"/>
    </row>
    <row r="906" spans="1:66" ht="11.25" customHeight="1">
      <c r="A906" s="3559"/>
      <c r="B906" s="3094"/>
      <c r="C906" s="3094"/>
      <c r="D906" s="3094"/>
      <c r="E906" s="3094"/>
      <c r="F906" s="3094"/>
      <c r="G906" s="3094"/>
      <c r="H906" s="3094"/>
      <c r="I906" s="3094"/>
      <c r="J906" s="3094"/>
      <c r="K906" s="3560"/>
      <c r="L906" s="3560"/>
      <c r="M906" s="3560"/>
      <c r="N906" s="3094"/>
      <c r="O906" s="3094"/>
      <c r="P906" s="3094"/>
      <c r="Q906" s="3094"/>
      <c r="R906" s="3094"/>
      <c r="S906" s="3094"/>
      <c r="T906" s="3094"/>
      <c r="U906" s="3094"/>
      <c r="V906" s="3094"/>
      <c r="W906" s="3094"/>
      <c r="X906" s="3094"/>
      <c r="Y906" s="3094"/>
      <c r="Z906" s="3094"/>
      <c r="AA906" s="3094"/>
      <c r="AB906" s="3094"/>
      <c r="AC906" s="3094"/>
      <c r="AD906" s="3094"/>
      <c r="AE906" s="3094"/>
      <c r="AF906" s="3094"/>
      <c r="AG906" s="3094"/>
      <c r="AH906" s="3094"/>
      <c r="AI906" s="3094"/>
      <c r="AJ906" s="3094"/>
      <c r="AK906" s="3094"/>
      <c r="AL906" s="3094"/>
      <c r="AM906" s="3094"/>
      <c r="AN906" s="3094"/>
      <c r="AO906" s="3094"/>
      <c r="AP906" s="3094"/>
      <c r="AQ906" s="3094"/>
      <c r="AR906" s="3560"/>
      <c r="AS906" s="3560"/>
      <c r="AT906" s="3560"/>
      <c r="AU906" s="3094"/>
      <c r="AV906" s="3094"/>
      <c r="AW906" s="3094"/>
      <c r="AX906" s="3094"/>
      <c r="AY906" s="3094"/>
      <c r="AZ906" s="3094"/>
      <c r="BA906" s="3094"/>
      <c r="BB906" s="3094"/>
      <c r="BC906" s="3094"/>
      <c r="BD906" s="3094"/>
      <c r="BE906" s="3094"/>
      <c r="BF906" s="3094"/>
      <c r="BG906" s="3094"/>
      <c r="BH906" s="3094"/>
      <c r="BI906" s="3094"/>
      <c r="BJ906" s="3094"/>
      <c r="BK906" s="3094"/>
      <c r="BL906" s="3094"/>
      <c r="BM906" s="3094"/>
      <c r="BN906" s="3094"/>
    </row>
    <row r="907" spans="1:66" ht="11.25" customHeight="1">
      <c r="A907" s="3559"/>
      <c r="B907" s="3094"/>
      <c r="C907" s="3094"/>
      <c r="D907" s="3094"/>
      <c r="E907" s="3094"/>
      <c r="F907" s="3094"/>
      <c r="G907" s="3094"/>
      <c r="H907" s="3094"/>
      <c r="I907" s="3094"/>
      <c r="J907" s="3094"/>
      <c r="K907" s="3560"/>
      <c r="L907" s="3560"/>
      <c r="M907" s="3560"/>
      <c r="N907" s="3094"/>
      <c r="O907" s="3094"/>
      <c r="P907" s="3094"/>
      <c r="Q907" s="3094"/>
      <c r="R907" s="3094"/>
      <c r="S907" s="3094"/>
      <c r="T907" s="3094"/>
      <c r="U907" s="3094"/>
      <c r="V907" s="3094"/>
      <c r="W907" s="3094"/>
      <c r="X907" s="3094"/>
      <c r="Y907" s="3094"/>
      <c r="Z907" s="3094"/>
      <c r="AA907" s="3094"/>
      <c r="AB907" s="3094"/>
      <c r="AC907" s="3094"/>
      <c r="AD907" s="3094"/>
      <c r="AE907" s="3094"/>
      <c r="AF907" s="3094"/>
      <c r="AG907" s="3094"/>
      <c r="AH907" s="3094"/>
      <c r="AI907" s="3094"/>
      <c r="AJ907" s="3094"/>
      <c r="AK907" s="3094"/>
      <c r="AL907" s="3094"/>
      <c r="AM907" s="3094"/>
      <c r="AN907" s="3094"/>
      <c r="AO907" s="3094"/>
      <c r="AP907" s="3094"/>
      <c r="AQ907" s="3094"/>
      <c r="AR907" s="3560"/>
      <c r="AS907" s="3560"/>
      <c r="AT907" s="3560"/>
      <c r="AU907" s="3094"/>
      <c r="AV907" s="3094"/>
      <c r="AW907" s="3094"/>
      <c r="AX907" s="3094"/>
      <c r="AY907" s="3094"/>
      <c r="AZ907" s="3094"/>
      <c r="BA907" s="3094"/>
      <c r="BB907" s="3094"/>
      <c r="BC907" s="3094"/>
      <c r="BD907" s="3094"/>
      <c r="BE907" s="3094"/>
      <c r="BF907" s="3094"/>
      <c r="BG907" s="3094"/>
      <c r="BH907" s="3094"/>
      <c r="BI907" s="3094"/>
      <c r="BJ907" s="3094"/>
      <c r="BK907" s="3094"/>
      <c r="BL907" s="3094"/>
      <c r="BM907" s="3094"/>
      <c r="BN907" s="3094"/>
    </row>
    <row r="908" spans="1:66" ht="11.25" customHeight="1">
      <c r="A908" s="3559"/>
      <c r="B908" s="3094"/>
      <c r="C908" s="3094"/>
      <c r="D908" s="3094"/>
      <c r="E908" s="3094"/>
      <c r="F908" s="3094"/>
      <c r="G908" s="3094"/>
      <c r="H908" s="3094"/>
      <c r="I908" s="3094"/>
      <c r="J908" s="3094"/>
      <c r="K908" s="3560"/>
      <c r="L908" s="3560"/>
      <c r="M908" s="3560"/>
      <c r="N908" s="3094"/>
      <c r="O908" s="3094"/>
      <c r="P908" s="3094"/>
      <c r="Q908" s="3094"/>
      <c r="R908" s="3094"/>
      <c r="S908" s="3094"/>
      <c r="T908" s="3094"/>
      <c r="U908" s="3094"/>
      <c r="V908" s="3094"/>
      <c r="W908" s="3094"/>
      <c r="X908" s="3094"/>
      <c r="Y908" s="3094"/>
      <c r="Z908" s="3094"/>
      <c r="AA908" s="3094"/>
      <c r="AB908" s="3094"/>
      <c r="AC908" s="3094"/>
      <c r="AD908" s="3094"/>
      <c r="AE908" s="3094"/>
      <c r="AF908" s="3094"/>
      <c r="AG908" s="3094"/>
      <c r="AH908" s="3094"/>
      <c r="AI908" s="3094"/>
      <c r="AJ908" s="3094"/>
      <c r="AK908" s="3094"/>
      <c r="AL908" s="3094"/>
      <c r="AM908" s="3094"/>
      <c r="AN908" s="3094"/>
      <c r="AO908" s="3094"/>
      <c r="AP908" s="3094"/>
      <c r="AQ908" s="3094"/>
      <c r="AR908" s="3560"/>
      <c r="AS908" s="3560"/>
      <c r="AT908" s="3560"/>
      <c r="AU908" s="3094"/>
      <c r="AV908" s="3094"/>
      <c r="AW908" s="3094"/>
      <c r="AX908" s="3094"/>
      <c r="AY908" s="3094"/>
      <c r="AZ908" s="3094"/>
      <c r="BA908" s="3094"/>
      <c r="BB908" s="3094"/>
      <c r="BC908" s="3094"/>
      <c r="BD908" s="3094"/>
      <c r="BE908" s="3094"/>
      <c r="BF908" s="3094"/>
      <c r="BG908" s="3094"/>
      <c r="BH908" s="3094"/>
      <c r="BI908" s="3094"/>
      <c r="BJ908" s="3094"/>
      <c r="BK908" s="3094"/>
      <c r="BL908" s="3094"/>
      <c r="BM908" s="3094"/>
      <c r="BN908" s="3094"/>
    </row>
    <row r="909" spans="1:66" ht="11.25" customHeight="1">
      <c r="A909" s="3559"/>
      <c r="B909" s="3094"/>
      <c r="C909" s="3094"/>
      <c r="D909" s="3094"/>
      <c r="E909" s="3094"/>
      <c r="F909" s="3094"/>
      <c r="G909" s="3094"/>
      <c r="H909" s="3094"/>
      <c r="I909" s="3094"/>
      <c r="J909" s="3094"/>
      <c r="K909" s="3560"/>
      <c r="L909" s="3560"/>
      <c r="M909" s="3560"/>
      <c r="N909" s="3094"/>
      <c r="O909" s="3094"/>
      <c r="P909" s="3094"/>
      <c r="Q909" s="3094"/>
      <c r="R909" s="3094"/>
      <c r="S909" s="3094"/>
      <c r="T909" s="3094"/>
      <c r="U909" s="3094"/>
      <c r="V909" s="3094"/>
      <c r="W909" s="3094"/>
      <c r="X909" s="3094"/>
      <c r="Y909" s="3094"/>
      <c r="Z909" s="3094"/>
      <c r="AA909" s="3094"/>
      <c r="AB909" s="3094"/>
      <c r="AC909" s="3094"/>
      <c r="AD909" s="3094"/>
      <c r="AE909" s="3094"/>
      <c r="AF909" s="3094"/>
      <c r="AG909" s="3094"/>
      <c r="AH909" s="3094"/>
      <c r="AI909" s="3094"/>
      <c r="AJ909" s="3094"/>
      <c r="AK909" s="3094"/>
      <c r="AL909" s="3094"/>
      <c r="AM909" s="3094"/>
      <c r="AN909" s="3094"/>
      <c r="AO909" s="3094"/>
      <c r="AP909" s="3094"/>
      <c r="AQ909" s="3094"/>
      <c r="AR909" s="3560"/>
      <c r="AS909" s="3560"/>
      <c r="AT909" s="3560"/>
      <c r="AU909" s="3094"/>
      <c r="AV909" s="3094"/>
      <c r="AW909" s="3094"/>
      <c r="AX909" s="3094"/>
      <c r="AY909" s="3094"/>
      <c r="AZ909" s="3094"/>
      <c r="BA909" s="3094"/>
      <c r="BB909" s="3094"/>
      <c r="BC909" s="3094"/>
      <c r="BD909" s="3094"/>
      <c r="BE909" s="3094"/>
      <c r="BF909" s="3094"/>
      <c r="BG909" s="3094"/>
      <c r="BH909" s="3094"/>
      <c r="BI909" s="3094"/>
      <c r="BJ909" s="3094"/>
      <c r="BK909" s="3094"/>
      <c r="BL909" s="3094"/>
      <c r="BM909" s="3094"/>
      <c r="BN909" s="3094"/>
    </row>
    <row r="910" spans="1:66" ht="11.25" customHeight="1">
      <c r="A910" s="3559"/>
      <c r="B910" s="3094"/>
      <c r="C910" s="3094"/>
      <c r="D910" s="3094"/>
      <c r="E910" s="3094"/>
      <c r="F910" s="3094"/>
      <c r="G910" s="3094"/>
      <c r="H910" s="3094"/>
      <c r="I910" s="3094"/>
      <c r="J910" s="3094"/>
      <c r="K910" s="3560"/>
      <c r="L910" s="3560"/>
      <c r="M910" s="3560"/>
      <c r="N910" s="3094"/>
      <c r="O910" s="3094"/>
      <c r="P910" s="3094"/>
      <c r="Q910" s="3094"/>
      <c r="R910" s="3094"/>
      <c r="S910" s="3094"/>
      <c r="T910" s="3094"/>
      <c r="U910" s="3094"/>
      <c r="V910" s="3094"/>
      <c r="W910" s="3094"/>
      <c r="X910" s="3094"/>
      <c r="Y910" s="3094"/>
      <c r="Z910" s="3094"/>
      <c r="AA910" s="3094"/>
      <c r="AB910" s="3094"/>
      <c r="AC910" s="3094"/>
      <c r="AD910" s="3094"/>
      <c r="AE910" s="3094"/>
      <c r="AF910" s="3094"/>
      <c r="AG910" s="3094"/>
      <c r="AH910" s="3094"/>
      <c r="AI910" s="3094"/>
      <c r="AJ910" s="3094"/>
      <c r="AK910" s="3094"/>
      <c r="AL910" s="3094"/>
      <c r="AM910" s="3094"/>
      <c r="AN910" s="3094"/>
      <c r="AO910" s="3094"/>
      <c r="AP910" s="3094"/>
      <c r="AQ910" s="3094"/>
      <c r="AR910" s="3560"/>
      <c r="AS910" s="3560"/>
      <c r="AT910" s="3560"/>
      <c r="AU910" s="3094"/>
      <c r="AV910" s="3094"/>
      <c r="AW910" s="3094"/>
      <c r="AX910" s="3094"/>
      <c r="AY910" s="3094"/>
      <c r="AZ910" s="3094"/>
      <c r="BA910" s="3094"/>
      <c r="BB910" s="3094"/>
      <c r="BC910" s="3094"/>
      <c r="BD910" s="3094"/>
      <c r="BE910" s="3094"/>
      <c r="BF910" s="3094"/>
      <c r="BG910" s="3094"/>
      <c r="BH910" s="3094"/>
      <c r="BI910" s="3094"/>
      <c r="BJ910" s="3094"/>
      <c r="BK910" s="3094"/>
      <c r="BL910" s="3094"/>
      <c r="BM910" s="3094"/>
      <c r="BN910" s="3094"/>
    </row>
    <row r="911" spans="1:66" ht="11.25" customHeight="1">
      <c r="A911" s="3559"/>
      <c r="B911" s="3094"/>
      <c r="C911" s="3094"/>
      <c r="D911" s="3094"/>
      <c r="E911" s="3094"/>
      <c r="F911" s="3094"/>
      <c r="G911" s="3094"/>
      <c r="H911" s="3094"/>
      <c r="I911" s="3094"/>
      <c r="J911" s="3094"/>
      <c r="K911" s="3560"/>
      <c r="L911" s="3560"/>
      <c r="M911" s="3560"/>
      <c r="N911" s="3094"/>
      <c r="O911" s="3094"/>
      <c r="P911" s="3094"/>
      <c r="Q911" s="3094"/>
      <c r="R911" s="3094"/>
      <c r="S911" s="3094"/>
      <c r="T911" s="3094"/>
      <c r="U911" s="3094"/>
      <c r="V911" s="3094"/>
      <c r="W911" s="3094"/>
      <c r="X911" s="3094"/>
      <c r="Y911" s="3094"/>
      <c r="Z911" s="3094"/>
      <c r="AA911" s="3094"/>
      <c r="AB911" s="3094"/>
      <c r="AC911" s="3094"/>
      <c r="AD911" s="3094"/>
      <c r="AE911" s="3094"/>
      <c r="AF911" s="3094"/>
      <c r="AG911" s="3094"/>
      <c r="AH911" s="3094"/>
      <c r="AI911" s="3094"/>
      <c r="AJ911" s="3094"/>
      <c r="AK911" s="3094"/>
      <c r="AL911" s="3094"/>
      <c r="AM911" s="3094"/>
      <c r="AN911" s="3094"/>
      <c r="AO911" s="3094"/>
      <c r="AP911" s="3094"/>
      <c r="AQ911" s="3094"/>
      <c r="AR911" s="3560"/>
      <c r="AS911" s="3560"/>
      <c r="AT911" s="3560"/>
      <c r="AU911" s="3094"/>
      <c r="AV911" s="3094"/>
      <c r="AW911" s="3094"/>
      <c r="AX911" s="3094"/>
      <c r="AY911" s="3094"/>
      <c r="AZ911" s="3094"/>
      <c r="BA911" s="3094"/>
      <c r="BB911" s="3094"/>
      <c r="BC911" s="3094"/>
      <c r="BD911" s="3094"/>
      <c r="BE911" s="3094"/>
      <c r="BF911" s="3094"/>
      <c r="BG911" s="3094"/>
      <c r="BH911" s="3094"/>
      <c r="BI911" s="3094"/>
      <c r="BJ911" s="3094"/>
      <c r="BK911" s="3094"/>
      <c r="BL911" s="3094"/>
      <c r="BM911" s="3094"/>
      <c r="BN911" s="3094"/>
    </row>
    <row r="912" spans="1:66" ht="11.25" customHeight="1">
      <c r="A912" s="3559"/>
      <c r="B912" s="3094"/>
      <c r="C912" s="3094"/>
      <c r="D912" s="3094"/>
      <c r="E912" s="3094"/>
      <c r="F912" s="3094"/>
      <c r="G912" s="3094"/>
      <c r="H912" s="3094"/>
      <c r="I912" s="3094"/>
      <c r="J912" s="3094"/>
      <c r="K912" s="3560"/>
      <c r="L912" s="3560"/>
      <c r="M912" s="3560"/>
      <c r="N912" s="3094"/>
      <c r="O912" s="3094"/>
      <c r="P912" s="3094"/>
      <c r="Q912" s="3094"/>
      <c r="R912" s="3094"/>
      <c r="S912" s="3094"/>
      <c r="T912" s="3094"/>
      <c r="U912" s="3094"/>
      <c r="V912" s="3094"/>
      <c r="W912" s="3094"/>
      <c r="X912" s="3094"/>
      <c r="Y912" s="3094"/>
      <c r="Z912" s="3094"/>
      <c r="AA912" s="3094"/>
      <c r="AB912" s="3094"/>
      <c r="AC912" s="3094"/>
      <c r="AD912" s="3094"/>
      <c r="AE912" s="3094"/>
      <c r="AF912" s="3094"/>
      <c r="AG912" s="3094"/>
      <c r="AH912" s="3094"/>
      <c r="AI912" s="3094"/>
      <c r="AJ912" s="3094"/>
      <c r="AK912" s="3094"/>
      <c r="AL912" s="3094"/>
      <c r="AM912" s="3094"/>
      <c r="AN912" s="3094"/>
      <c r="AO912" s="3094"/>
      <c r="AP912" s="3094"/>
      <c r="AQ912" s="3094"/>
      <c r="AR912" s="3560"/>
      <c r="AS912" s="3560"/>
      <c r="AT912" s="3560"/>
      <c r="AU912" s="3094"/>
      <c r="AV912" s="3094"/>
      <c r="AW912" s="3094"/>
      <c r="AX912" s="3094"/>
      <c r="AY912" s="3094"/>
      <c r="AZ912" s="3094"/>
      <c r="BA912" s="3094"/>
      <c r="BB912" s="3094"/>
      <c r="BC912" s="3094"/>
      <c r="BD912" s="3094"/>
      <c r="BE912" s="3094"/>
      <c r="BF912" s="3094"/>
      <c r="BG912" s="3094"/>
      <c r="BH912" s="3094"/>
      <c r="BI912" s="3094"/>
      <c r="BJ912" s="3094"/>
      <c r="BK912" s="3094"/>
      <c r="BL912" s="3094"/>
      <c r="BM912" s="3094"/>
      <c r="BN912" s="3094"/>
    </row>
    <row r="913" spans="1:66" ht="11.25" customHeight="1">
      <c r="A913" s="3559"/>
      <c r="B913" s="3094"/>
      <c r="C913" s="3094"/>
      <c r="D913" s="3094"/>
      <c r="E913" s="3094"/>
      <c r="F913" s="3094"/>
      <c r="G913" s="3094"/>
      <c r="H913" s="3094"/>
      <c r="I913" s="3094"/>
      <c r="J913" s="3094"/>
      <c r="K913" s="3560"/>
      <c r="L913" s="3560"/>
      <c r="M913" s="3560"/>
      <c r="N913" s="3094"/>
      <c r="O913" s="3094"/>
      <c r="P913" s="3094"/>
      <c r="Q913" s="3094"/>
      <c r="R913" s="3094"/>
      <c r="S913" s="3094"/>
      <c r="T913" s="3094"/>
      <c r="U913" s="3094"/>
      <c r="V913" s="3094"/>
      <c r="W913" s="3094"/>
      <c r="X913" s="3094"/>
      <c r="Y913" s="3094"/>
      <c r="Z913" s="3094"/>
      <c r="AA913" s="3094"/>
      <c r="AB913" s="3094"/>
      <c r="AC913" s="3094"/>
      <c r="AD913" s="3094"/>
      <c r="AE913" s="3094"/>
      <c r="AF913" s="3094"/>
      <c r="AG913" s="3094"/>
      <c r="AH913" s="3094"/>
      <c r="AI913" s="3094"/>
      <c r="AJ913" s="3094"/>
      <c r="AK913" s="3094"/>
      <c r="AL913" s="3094"/>
      <c r="AM913" s="3094"/>
      <c r="AN913" s="3094"/>
      <c r="AO913" s="3094"/>
      <c r="AP913" s="3094"/>
      <c r="AQ913" s="3094"/>
      <c r="AR913" s="3560"/>
      <c r="AS913" s="3560"/>
      <c r="AT913" s="3560"/>
      <c r="AU913" s="3094"/>
      <c r="AV913" s="3094"/>
      <c r="AW913" s="3094"/>
      <c r="AX913" s="3094"/>
      <c r="AY913" s="3094"/>
      <c r="AZ913" s="3094"/>
      <c r="BA913" s="3094"/>
      <c r="BB913" s="3094"/>
      <c r="BC913" s="3094"/>
      <c r="BD913" s="3094"/>
      <c r="BE913" s="3094"/>
      <c r="BF913" s="3094"/>
      <c r="BG913" s="3094"/>
      <c r="BH913" s="3094"/>
      <c r="BI913" s="3094"/>
      <c r="BJ913" s="3094"/>
      <c r="BK913" s="3094"/>
      <c r="BL913" s="3094"/>
      <c r="BM913" s="3094"/>
      <c r="BN913" s="3094"/>
    </row>
    <row r="914" spans="1:66" ht="11.25" customHeight="1">
      <c r="A914" s="3559"/>
      <c r="B914" s="3094"/>
      <c r="C914" s="3094"/>
      <c r="D914" s="3094"/>
      <c r="E914" s="3094"/>
      <c r="F914" s="3094"/>
      <c r="G914" s="3094"/>
      <c r="H914" s="3094"/>
      <c r="I914" s="3094"/>
      <c r="J914" s="3094"/>
      <c r="K914" s="3560"/>
      <c r="L914" s="3560"/>
      <c r="M914" s="3560"/>
      <c r="N914" s="3094"/>
      <c r="O914" s="3094"/>
      <c r="P914" s="3094"/>
      <c r="Q914" s="3094"/>
      <c r="R914" s="3094"/>
      <c r="S914" s="3094"/>
      <c r="T914" s="3094"/>
      <c r="U914" s="3094"/>
      <c r="V914" s="3094"/>
      <c r="W914" s="3094"/>
      <c r="X914" s="3094"/>
      <c r="Y914" s="3094"/>
      <c r="Z914" s="3094"/>
      <c r="AA914" s="3094"/>
      <c r="AB914" s="3094"/>
      <c r="AC914" s="3094"/>
      <c r="AD914" s="3094"/>
      <c r="AE914" s="3094"/>
      <c r="AF914" s="3094"/>
      <c r="AG914" s="3094"/>
      <c r="AH914" s="3094"/>
      <c r="AI914" s="3094"/>
      <c r="AJ914" s="3094"/>
      <c r="AK914" s="3094"/>
      <c r="AL914" s="3094"/>
      <c r="AM914" s="3094"/>
      <c r="AN914" s="3094"/>
      <c r="AO914" s="3094"/>
      <c r="AP914" s="3094"/>
      <c r="AQ914" s="3094"/>
      <c r="AR914" s="3560"/>
      <c r="AS914" s="3560"/>
      <c r="AT914" s="3560"/>
      <c r="AU914" s="3094"/>
      <c r="AV914" s="3094"/>
      <c r="AW914" s="3094"/>
      <c r="AX914" s="3094"/>
      <c r="AY914" s="3094"/>
      <c r="AZ914" s="3094"/>
      <c r="BA914" s="3094"/>
      <c r="BB914" s="3094"/>
      <c r="BC914" s="3094"/>
      <c r="BD914" s="3094"/>
      <c r="BE914" s="3094"/>
      <c r="BF914" s="3094"/>
      <c r="BG914" s="3094"/>
      <c r="BH914" s="3094"/>
      <c r="BI914" s="3094"/>
      <c r="BJ914" s="3094"/>
      <c r="BK914" s="3094"/>
      <c r="BL914" s="3094"/>
      <c r="BM914" s="3094"/>
      <c r="BN914" s="3094"/>
    </row>
    <row r="915" spans="1:66" ht="11.25" customHeight="1">
      <c r="A915" s="3559"/>
      <c r="B915" s="3094"/>
      <c r="C915" s="3094"/>
      <c r="D915" s="3094"/>
      <c r="E915" s="3094"/>
      <c r="F915" s="3094"/>
      <c r="G915" s="3094"/>
      <c r="H915" s="3094"/>
      <c r="I915" s="3094"/>
      <c r="J915" s="3094"/>
      <c r="K915" s="3560"/>
      <c r="L915" s="3560"/>
      <c r="M915" s="3560"/>
      <c r="N915" s="3094"/>
      <c r="O915" s="3094"/>
      <c r="P915" s="3094"/>
      <c r="Q915" s="3094"/>
      <c r="R915" s="3094"/>
      <c r="S915" s="3094"/>
      <c r="T915" s="3094"/>
      <c r="U915" s="3094"/>
      <c r="V915" s="3094"/>
      <c r="W915" s="3094"/>
      <c r="X915" s="3094"/>
      <c r="Y915" s="3094"/>
      <c r="Z915" s="3094"/>
      <c r="AA915" s="3094"/>
      <c r="AB915" s="3094"/>
      <c r="AC915" s="3094"/>
      <c r="AD915" s="3094"/>
      <c r="AE915" s="3094"/>
      <c r="AF915" s="3094"/>
      <c r="AG915" s="3094"/>
      <c r="AH915" s="3094"/>
      <c r="AI915" s="3094"/>
      <c r="AJ915" s="3094"/>
      <c r="AK915" s="3094"/>
      <c r="AL915" s="3094"/>
      <c r="AM915" s="3094"/>
      <c r="AN915" s="3094"/>
      <c r="AO915" s="3094"/>
      <c r="AP915" s="3094"/>
      <c r="AQ915" s="3094"/>
      <c r="AR915" s="3560"/>
      <c r="AS915" s="3560"/>
      <c r="AT915" s="3560"/>
      <c r="AU915" s="3094"/>
      <c r="AV915" s="3094"/>
      <c r="AW915" s="3094"/>
      <c r="AX915" s="3094"/>
      <c r="AY915" s="3094"/>
      <c r="AZ915" s="3094"/>
      <c r="BA915" s="3094"/>
      <c r="BB915" s="3094"/>
      <c r="BC915" s="3094"/>
      <c r="BD915" s="3094"/>
      <c r="BE915" s="3094"/>
      <c r="BF915" s="3094"/>
      <c r="BG915" s="3094"/>
      <c r="BH915" s="3094"/>
      <c r="BI915" s="3094"/>
      <c r="BJ915" s="3094"/>
      <c r="BK915" s="3094"/>
      <c r="BL915" s="3094"/>
      <c r="BM915" s="3094"/>
      <c r="BN915" s="3094"/>
    </row>
    <row r="916" spans="1:66" ht="11.25" customHeight="1">
      <c r="A916" s="3559"/>
      <c r="B916" s="3094"/>
      <c r="C916" s="3094"/>
      <c r="D916" s="3094"/>
      <c r="E916" s="3094"/>
      <c r="F916" s="3094"/>
      <c r="G916" s="3094"/>
      <c r="H916" s="3094"/>
      <c r="I916" s="3094"/>
      <c r="J916" s="3094"/>
      <c r="K916" s="3560"/>
      <c r="L916" s="3560"/>
      <c r="M916" s="3560"/>
      <c r="N916" s="3094"/>
      <c r="O916" s="3094"/>
      <c r="P916" s="3094"/>
      <c r="Q916" s="3094"/>
      <c r="R916" s="3094"/>
      <c r="S916" s="3094"/>
      <c r="T916" s="3094"/>
      <c r="U916" s="3094"/>
      <c r="V916" s="3094"/>
      <c r="W916" s="3094"/>
      <c r="X916" s="3094"/>
      <c r="Y916" s="3094"/>
      <c r="Z916" s="3094"/>
      <c r="AA916" s="3094"/>
      <c r="AB916" s="3094"/>
      <c r="AC916" s="3094"/>
      <c r="AD916" s="3094"/>
      <c r="AE916" s="3094"/>
      <c r="AF916" s="3094"/>
      <c r="AG916" s="3094"/>
      <c r="AH916" s="3094"/>
      <c r="AI916" s="3094"/>
      <c r="AJ916" s="3094"/>
      <c r="AK916" s="3094"/>
      <c r="AL916" s="3094"/>
      <c r="AM916" s="3094"/>
      <c r="AN916" s="3094"/>
      <c r="AO916" s="3094"/>
      <c r="AP916" s="3094"/>
      <c r="AQ916" s="3094"/>
      <c r="AR916" s="3560"/>
      <c r="AS916" s="3560"/>
      <c r="AT916" s="3560"/>
      <c r="AU916" s="3094"/>
      <c r="AV916" s="3094"/>
      <c r="AW916" s="3094"/>
      <c r="AX916" s="3094"/>
      <c r="AY916" s="3094"/>
      <c r="AZ916" s="3094"/>
      <c r="BA916" s="3094"/>
      <c r="BB916" s="3094"/>
      <c r="BC916" s="3094"/>
      <c r="BD916" s="3094"/>
      <c r="BE916" s="3094"/>
      <c r="BF916" s="3094"/>
      <c r="BG916" s="3094"/>
      <c r="BH916" s="3094"/>
      <c r="BI916" s="3094"/>
      <c r="BJ916" s="3094"/>
      <c r="BK916" s="3094"/>
      <c r="BL916" s="3094"/>
      <c r="BM916" s="3094"/>
      <c r="BN916" s="3094"/>
    </row>
    <row r="917" spans="1:66" ht="11.25" customHeight="1">
      <c r="A917" s="3559"/>
      <c r="B917" s="3094"/>
      <c r="C917" s="3094"/>
      <c r="D917" s="3094"/>
      <c r="E917" s="3094"/>
      <c r="F917" s="3094"/>
      <c r="G917" s="3094"/>
      <c r="H917" s="3094"/>
      <c r="I917" s="3094"/>
      <c r="J917" s="3094"/>
      <c r="K917" s="3560"/>
      <c r="L917" s="3560"/>
      <c r="M917" s="3560"/>
      <c r="N917" s="3094"/>
      <c r="O917" s="3094"/>
      <c r="P917" s="3094"/>
      <c r="Q917" s="3094"/>
      <c r="R917" s="3094"/>
      <c r="S917" s="3094"/>
      <c r="T917" s="3094"/>
      <c r="U917" s="3094"/>
      <c r="V917" s="3094"/>
      <c r="W917" s="3094"/>
      <c r="X917" s="3094"/>
      <c r="Y917" s="3094"/>
      <c r="Z917" s="3094"/>
      <c r="AA917" s="3094"/>
      <c r="AB917" s="3094"/>
      <c r="AC917" s="3094"/>
      <c r="AD917" s="3094"/>
      <c r="AE917" s="3094"/>
      <c r="AF917" s="3094"/>
      <c r="AG917" s="3094"/>
      <c r="AH917" s="3094"/>
      <c r="AI917" s="3094"/>
      <c r="AJ917" s="3094"/>
      <c r="AK917" s="3094"/>
      <c r="AL917" s="3094"/>
      <c r="AM917" s="3094"/>
      <c r="AN917" s="3094"/>
      <c r="AO917" s="3094"/>
      <c r="AP917" s="3094"/>
      <c r="AQ917" s="3094"/>
      <c r="AR917" s="3560"/>
      <c r="AS917" s="3560"/>
      <c r="AT917" s="3560"/>
      <c r="AU917" s="3094"/>
      <c r="AV917" s="3094"/>
      <c r="AW917" s="3094"/>
      <c r="AX917" s="3094"/>
      <c r="AY917" s="3094"/>
      <c r="AZ917" s="3094"/>
      <c r="BA917" s="3094"/>
      <c r="BB917" s="3094"/>
      <c r="BC917" s="3094"/>
      <c r="BD917" s="3094"/>
      <c r="BE917" s="3094"/>
      <c r="BF917" s="3094"/>
      <c r="BG917" s="3094"/>
      <c r="BH917" s="3094"/>
      <c r="BI917" s="3094"/>
      <c r="BJ917" s="3094"/>
      <c r="BK917" s="3094"/>
      <c r="BL917" s="3094"/>
      <c r="BM917" s="3094"/>
      <c r="BN917" s="3094"/>
    </row>
    <row r="918" spans="1:66" ht="11.25" customHeight="1">
      <c r="A918" s="3559"/>
      <c r="B918" s="3094"/>
      <c r="C918" s="3094"/>
      <c r="D918" s="3094"/>
      <c r="E918" s="3094"/>
      <c r="F918" s="3094"/>
      <c r="G918" s="3094"/>
      <c r="H918" s="3094"/>
      <c r="I918" s="3094"/>
      <c r="J918" s="3094"/>
      <c r="K918" s="3560"/>
      <c r="L918" s="3560"/>
      <c r="M918" s="3560"/>
      <c r="N918" s="3094"/>
      <c r="O918" s="3094"/>
      <c r="P918" s="3094"/>
      <c r="Q918" s="3094"/>
      <c r="R918" s="3094"/>
      <c r="S918" s="3094"/>
      <c r="T918" s="3094"/>
      <c r="U918" s="3094"/>
      <c r="V918" s="3094"/>
      <c r="W918" s="3094"/>
      <c r="X918" s="3094"/>
      <c r="Y918" s="3094"/>
      <c r="Z918" s="3094"/>
      <c r="AA918" s="3094"/>
      <c r="AB918" s="3094"/>
      <c r="AC918" s="3094"/>
      <c r="AD918" s="3094"/>
      <c r="AE918" s="3094"/>
      <c r="AF918" s="3094"/>
      <c r="AG918" s="3094"/>
      <c r="AH918" s="3094"/>
      <c r="AI918" s="3094"/>
      <c r="AJ918" s="3094"/>
      <c r="AK918" s="3094"/>
      <c r="AL918" s="3094"/>
      <c r="AM918" s="3094"/>
      <c r="AN918" s="3094"/>
      <c r="AO918" s="3094"/>
      <c r="AP918" s="3094"/>
      <c r="AQ918" s="3094"/>
      <c r="AR918" s="3560"/>
      <c r="AS918" s="3560"/>
      <c r="AT918" s="3560"/>
      <c r="AU918" s="3094"/>
      <c r="AV918" s="3094"/>
      <c r="AW918" s="3094"/>
      <c r="AX918" s="3094"/>
      <c r="AY918" s="3094"/>
      <c r="AZ918" s="3094"/>
      <c r="BA918" s="3094"/>
      <c r="BB918" s="3094"/>
      <c r="BC918" s="3094"/>
      <c r="BD918" s="3094"/>
      <c r="BE918" s="3094"/>
      <c r="BF918" s="3094"/>
      <c r="BG918" s="3094"/>
      <c r="BH918" s="3094"/>
      <c r="BI918" s="3094"/>
      <c r="BJ918" s="3094"/>
      <c r="BK918" s="3094"/>
      <c r="BL918" s="3094"/>
      <c r="BM918" s="3094"/>
      <c r="BN918" s="3094"/>
    </row>
    <row r="919" spans="1:66" ht="11.25" customHeight="1">
      <c r="A919" s="3559"/>
      <c r="B919" s="3094"/>
      <c r="C919" s="3094"/>
      <c r="D919" s="3094"/>
      <c r="E919" s="3094"/>
      <c r="F919" s="3094"/>
      <c r="G919" s="3094"/>
      <c r="H919" s="3094"/>
      <c r="I919" s="3094"/>
      <c r="J919" s="3094"/>
      <c r="K919" s="3560"/>
      <c r="L919" s="3560"/>
      <c r="M919" s="3560"/>
      <c r="N919" s="3094"/>
      <c r="O919" s="3094"/>
      <c r="P919" s="3094"/>
      <c r="Q919" s="3094"/>
      <c r="R919" s="3094"/>
      <c r="S919" s="3094"/>
      <c r="T919" s="3094"/>
      <c r="U919" s="3094"/>
      <c r="V919" s="3094"/>
      <c r="W919" s="3094"/>
      <c r="X919" s="3094"/>
      <c r="Y919" s="3094"/>
      <c r="Z919" s="3094"/>
      <c r="AA919" s="3094"/>
      <c r="AB919" s="3094"/>
      <c r="AC919" s="3094"/>
      <c r="AD919" s="3094"/>
      <c r="AE919" s="3094"/>
      <c r="AF919" s="3094"/>
      <c r="AG919" s="3094"/>
      <c r="AH919" s="3094"/>
      <c r="AI919" s="3094"/>
      <c r="AJ919" s="3094"/>
      <c r="AK919" s="3094"/>
      <c r="AL919" s="3094"/>
      <c r="AM919" s="3094"/>
      <c r="AN919" s="3094"/>
      <c r="AO919" s="3094"/>
      <c r="AP919" s="3094"/>
      <c r="AQ919" s="3094"/>
      <c r="AR919" s="3560"/>
      <c r="AS919" s="3560"/>
      <c r="AT919" s="3560"/>
      <c r="AU919" s="3094"/>
      <c r="AV919" s="3094"/>
      <c r="AW919" s="3094"/>
      <c r="AX919" s="3094"/>
      <c r="AY919" s="3094"/>
      <c r="AZ919" s="3094"/>
      <c r="BA919" s="3094"/>
      <c r="BB919" s="3094"/>
      <c r="BC919" s="3094"/>
      <c r="BD919" s="3094"/>
      <c r="BE919" s="3094"/>
      <c r="BF919" s="3094"/>
      <c r="BG919" s="3094"/>
      <c r="BH919" s="3094"/>
      <c r="BI919" s="3094"/>
      <c r="BJ919" s="3094"/>
      <c r="BK919" s="3094"/>
      <c r="BL919" s="3094"/>
      <c r="BM919" s="3094"/>
      <c r="BN919" s="3094"/>
    </row>
    <row r="920" spans="1:66" ht="11.25" customHeight="1">
      <c r="A920" s="3559"/>
      <c r="B920" s="3094"/>
      <c r="C920" s="3094"/>
      <c r="D920" s="3094"/>
      <c r="E920" s="3094"/>
      <c r="F920" s="3094"/>
      <c r="G920" s="3094"/>
      <c r="H920" s="3094"/>
      <c r="I920" s="3094"/>
      <c r="J920" s="3094"/>
      <c r="K920" s="3560"/>
      <c r="L920" s="3560"/>
      <c r="M920" s="3560"/>
      <c r="N920" s="3094"/>
      <c r="O920" s="3094"/>
      <c r="P920" s="3094"/>
      <c r="Q920" s="3094"/>
      <c r="R920" s="3094"/>
      <c r="S920" s="3094"/>
      <c r="T920" s="3094"/>
      <c r="U920" s="3094"/>
      <c r="V920" s="3094"/>
      <c r="W920" s="3094"/>
      <c r="X920" s="3094"/>
      <c r="Y920" s="3094"/>
      <c r="Z920" s="3094"/>
      <c r="AA920" s="3094"/>
      <c r="AB920" s="3094"/>
      <c r="AC920" s="3094"/>
      <c r="AD920" s="3094"/>
      <c r="AE920" s="3094"/>
      <c r="AF920" s="3094"/>
      <c r="AG920" s="3094"/>
      <c r="AH920" s="3094"/>
      <c r="AI920" s="3094"/>
      <c r="AJ920" s="3094"/>
      <c r="AK920" s="3094"/>
      <c r="AL920" s="3094"/>
      <c r="AM920" s="3094"/>
      <c r="AN920" s="3094"/>
      <c r="AO920" s="3094"/>
      <c r="AP920" s="3094"/>
      <c r="AQ920" s="3094"/>
      <c r="AR920" s="3560"/>
      <c r="AS920" s="3560"/>
      <c r="AT920" s="3560"/>
      <c r="AU920" s="3094"/>
      <c r="AV920" s="3094"/>
      <c r="AW920" s="3094"/>
      <c r="AX920" s="3094"/>
      <c r="AY920" s="3094"/>
      <c r="AZ920" s="3094"/>
      <c r="BA920" s="3094"/>
      <c r="BB920" s="3094"/>
      <c r="BC920" s="3094"/>
      <c r="BD920" s="3094"/>
      <c r="BE920" s="3094"/>
      <c r="BF920" s="3094"/>
      <c r="BG920" s="3094"/>
      <c r="BH920" s="3094"/>
      <c r="BI920" s="3094"/>
      <c r="BJ920" s="3094"/>
      <c r="BK920" s="3094"/>
      <c r="BL920" s="3094"/>
      <c r="BM920" s="3094"/>
      <c r="BN920" s="3094"/>
    </row>
    <row r="921" spans="1:66" ht="11.25" customHeight="1">
      <c r="A921" s="3559"/>
      <c r="B921" s="3094"/>
      <c r="C921" s="3094"/>
      <c r="D921" s="3094"/>
      <c r="E921" s="3094"/>
      <c r="F921" s="3094"/>
      <c r="G921" s="3094"/>
      <c r="H921" s="3094"/>
      <c r="I921" s="3094"/>
      <c r="J921" s="3094"/>
      <c r="K921" s="3560"/>
      <c r="L921" s="3560"/>
      <c r="M921" s="3560"/>
      <c r="N921" s="3094"/>
      <c r="O921" s="3094"/>
      <c r="P921" s="3094"/>
      <c r="Q921" s="3094"/>
      <c r="R921" s="3094"/>
      <c r="S921" s="3094"/>
      <c r="T921" s="3094"/>
      <c r="U921" s="3094"/>
      <c r="V921" s="3094"/>
      <c r="W921" s="3094"/>
      <c r="X921" s="3094"/>
      <c r="Y921" s="3094"/>
      <c r="Z921" s="3094"/>
      <c r="AA921" s="3094"/>
      <c r="AB921" s="3094"/>
      <c r="AC921" s="3094"/>
      <c r="AD921" s="3094"/>
      <c r="AE921" s="3094"/>
      <c r="AF921" s="3094"/>
      <c r="AG921" s="3094"/>
      <c r="AH921" s="3094"/>
      <c r="AI921" s="3094"/>
      <c r="AJ921" s="3094"/>
      <c r="AK921" s="3094"/>
      <c r="AL921" s="3094"/>
      <c r="AM921" s="3094"/>
      <c r="AN921" s="3094"/>
      <c r="AO921" s="3094"/>
      <c r="AP921" s="3094"/>
      <c r="AQ921" s="3094"/>
      <c r="AR921" s="3560"/>
      <c r="AS921" s="3560"/>
      <c r="AT921" s="3560"/>
      <c r="AU921" s="3094"/>
      <c r="AV921" s="3094"/>
      <c r="AW921" s="3094"/>
      <c r="AX921" s="3094"/>
      <c r="AY921" s="3094"/>
      <c r="AZ921" s="3094"/>
      <c r="BA921" s="3094"/>
      <c r="BB921" s="3094"/>
      <c r="BC921" s="3094"/>
      <c r="BD921" s="3094"/>
      <c r="BE921" s="3094"/>
      <c r="BF921" s="3094"/>
      <c r="BG921" s="3094"/>
      <c r="BH921" s="3094"/>
      <c r="BI921" s="3094"/>
      <c r="BJ921" s="3094"/>
      <c r="BK921" s="3094"/>
      <c r="BL921" s="3094"/>
      <c r="BM921" s="3094"/>
      <c r="BN921" s="3094"/>
    </row>
    <row r="922" spans="1:66" ht="11.25" customHeight="1">
      <c r="A922" s="3559"/>
      <c r="B922" s="3094"/>
      <c r="C922" s="3094"/>
      <c r="D922" s="3094"/>
      <c r="E922" s="3094"/>
      <c r="F922" s="3094"/>
      <c r="G922" s="3094"/>
      <c r="H922" s="3094"/>
      <c r="I922" s="3094"/>
      <c r="J922" s="3094"/>
      <c r="K922" s="3560"/>
      <c r="L922" s="3560"/>
      <c r="M922" s="3560"/>
      <c r="N922" s="3094"/>
      <c r="O922" s="3094"/>
      <c r="P922" s="3094"/>
      <c r="Q922" s="3094"/>
      <c r="R922" s="3094"/>
      <c r="S922" s="3094"/>
      <c r="T922" s="3094"/>
      <c r="U922" s="3094"/>
      <c r="V922" s="3094"/>
      <c r="W922" s="3094"/>
      <c r="X922" s="3094"/>
      <c r="Y922" s="3094"/>
      <c r="Z922" s="3094"/>
      <c r="AA922" s="3094"/>
      <c r="AB922" s="3094"/>
      <c r="AC922" s="3094"/>
      <c r="AD922" s="3094"/>
      <c r="AE922" s="3094"/>
      <c r="AF922" s="3094"/>
      <c r="AG922" s="3094"/>
      <c r="AH922" s="3094"/>
      <c r="AI922" s="3094"/>
      <c r="AJ922" s="3094"/>
      <c r="AK922" s="3094"/>
      <c r="AL922" s="3094"/>
      <c r="AM922" s="3094"/>
      <c r="AN922" s="3094"/>
      <c r="AO922" s="3094"/>
      <c r="AP922" s="3094"/>
      <c r="AQ922" s="3094"/>
      <c r="AR922" s="3560"/>
      <c r="AS922" s="3560"/>
      <c r="AT922" s="3560"/>
      <c r="AU922" s="3094"/>
      <c r="AV922" s="3094"/>
      <c r="AW922" s="3094"/>
      <c r="AX922" s="3094"/>
      <c r="AY922" s="3094"/>
      <c r="AZ922" s="3094"/>
      <c r="BA922" s="3094"/>
      <c r="BB922" s="3094"/>
      <c r="BC922" s="3094"/>
      <c r="BD922" s="3094"/>
      <c r="BE922" s="3094"/>
      <c r="BF922" s="3094"/>
      <c r="BG922" s="3094"/>
      <c r="BH922" s="3094"/>
      <c r="BI922" s="3094"/>
      <c r="BJ922" s="3094"/>
      <c r="BK922" s="3094"/>
      <c r="BL922" s="3094"/>
      <c r="BM922" s="3094"/>
      <c r="BN922" s="3094"/>
    </row>
    <row r="923" spans="1:66" ht="11.25" customHeight="1">
      <c r="A923" s="3559"/>
      <c r="B923" s="3094"/>
      <c r="C923" s="3094"/>
      <c r="D923" s="3094"/>
      <c r="E923" s="3094"/>
      <c r="F923" s="3094"/>
      <c r="G923" s="3094"/>
      <c r="H923" s="3094"/>
      <c r="I923" s="3094"/>
      <c r="J923" s="3094"/>
      <c r="K923" s="3560"/>
      <c r="L923" s="3560"/>
      <c r="M923" s="3560"/>
      <c r="N923" s="3094"/>
      <c r="O923" s="3094"/>
      <c r="P923" s="3094"/>
      <c r="Q923" s="3094"/>
      <c r="R923" s="3094"/>
      <c r="S923" s="3094"/>
      <c r="T923" s="3094"/>
      <c r="U923" s="3094"/>
      <c r="V923" s="3094"/>
      <c r="W923" s="3094"/>
      <c r="X923" s="3094"/>
      <c r="Y923" s="3094"/>
      <c r="Z923" s="3094"/>
      <c r="AA923" s="3094"/>
      <c r="AB923" s="3094"/>
      <c r="AC923" s="3094"/>
      <c r="AD923" s="3094"/>
      <c r="AE923" s="3094"/>
      <c r="AF923" s="3094"/>
      <c r="AG923" s="3094"/>
      <c r="AH923" s="3094"/>
      <c r="AI923" s="3094"/>
      <c r="AJ923" s="3094"/>
      <c r="AK923" s="3094"/>
      <c r="AL923" s="3094"/>
      <c r="AM923" s="3094"/>
      <c r="AN923" s="3094"/>
      <c r="AO923" s="3094"/>
      <c r="AP923" s="3094"/>
      <c r="AQ923" s="3094"/>
      <c r="AR923" s="3560"/>
      <c r="AS923" s="3560"/>
      <c r="AT923" s="3560"/>
      <c r="AU923" s="3094"/>
      <c r="AV923" s="3094"/>
      <c r="AW923" s="3094"/>
      <c r="AX923" s="3094"/>
      <c r="AY923" s="3094"/>
      <c r="AZ923" s="3094"/>
      <c r="BA923" s="3094"/>
      <c r="BB923" s="3094"/>
      <c r="BC923" s="3094"/>
      <c r="BD923" s="3094"/>
      <c r="BE923" s="3094"/>
      <c r="BF923" s="3094"/>
      <c r="BG923" s="3094"/>
      <c r="BH923" s="3094"/>
      <c r="BI923" s="3094"/>
      <c r="BJ923" s="3094"/>
      <c r="BK923" s="3094"/>
      <c r="BL923" s="3094"/>
      <c r="BM923" s="3094"/>
      <c r="BN923" s="3094"/>
    </row>
    <row r="924" spans="1:66" ht="11.25" customHeight="1">
      <c r="A924" s="3559"/>
      <c r="B924" s="3094"/>
      <c r="C924" s="3094"/>
      <c r="D924" s="3094"/>
      <c r="E924" s="3094"/>
      <c r="F924" s="3094"/>
      <c r="G924" s="3094"/>
      <c r="H924" s="3094"/>
      <c r="I924" s="3094"/>
      <c r="J924" s="3094"/>
      <c r="K924" s="3560"/>
      <c r="L924" s="3560"/>
      <c r="M924" s="3560"/>
      <c r="N924" s="3094"/>
      <c r="O924" s="3094"/>
      <c r="P924" s="3094"/>
      <c r="Q924" s="3094"/>
      <c r="R924" s="3094"/>
      <c r="S924" s="3094"/>
      <c r="T924" s="3094"/>
      <c r="U924" s="3094"/>
      <c r="V924" s="3094"/>
      <c r="W924" s="3094"/>
      <c r="X924" s="3094"/>
      <c r="Y924" s="3094"/>
      <c r="Z924" s="3094"/>
      <c r="AA924" s="3094"/>
      <c r="AB924" s="3094"/>
      <c r="AC924" s="3094"/>
      <c r="AD924" s="3094"/>
      <c r="AE924" s="3094"/>
      <c r="AF924" s="3094"/>
      <c r="AG924" s="3094"/>
      <c r="AH924" s="3094"/>
      <c r="AI924" s="3094"/>
      <c r="AJ924" s="3094"/>
      <c r="AK924" s="3094"/>
      <c r="AL924" s="3094"/>
      <c r="AM924" s="3094"/>
      <c r="AN924" s="3094"/>
      <c r="AO924" s="3094"/>
      <c r="AP924" s="3094"/>
      <c r="AQ924" s="3094"/>
      <c r="AR924" s="3560"/>
      <c r="AS924" s="3560"/>
      <c r="AT924" s="3560"/>
      <c r="AU924" s="3094"/>
      <c r="AV924" s="3094"/>
      <c r="AW924" s="3094"/>
      <c r="AX924" s="3094"/>
      <c r="AY924" s="3094"/>
      <c r="AZ924" s="3094"/>
      <c r="BA924" s="3094"/>
      <c r="BB924" s="3094"/>
      <c r="BC924" s="3094"/>
      <c r="BD924" s="3094"/>
      <c r="BE924" s="3094"/>
      <c r="BF924" s="3094"/>
      <c r="BG924" s="3094"/>
      <c r="BH924" s="3094"/>
      <c r="BI924" s="3094"/>
      <c r="BJ924" s="3094"/>
      <c r="BK924" s="3094"/>
      <c r="BL924" s="3094"/>
      <c r="BM924" s="3094"/>
      <c r="BN924" s="3094"/>
    </row>
    <row r="925" spans="1:66" ht="11.25" customHeight="1">
      <c r="A925" s="3559"/>
      <c r="B925" s="3094"/>
      <c r="C925" s="3094"/>
      <c r="D925" s="3094"/>
      <c r="E925" s="3094"/>
      <c r="F925" s="3094"/>
      <c r="G925" s="3094"/>
      <c r="H925" s="3094"/>
      <c r="I925" s="3094"/>
      <c r="J925" s="3094"/>
      <c r="K925" s="3560"/>
      <c r="L925" s="3560"/>
      <c r="M925" s="3560"/>
      <c r="N925" s="3094"/>
      <c r="O925" s="3094"/>
      <c r="P925" s="3094"/>
      <c r="Q925" s="3094"/>
      <c r="R925" s="3094"/>
      <c r="S925" s="3094"/>
      <c r="T925" s="3094"/>
      <c r="U925" s="3094"/>
      <c r="V925" s="3094"/>
      <c r="W925" s="3094"/>
      <c r="X925" s="3094"/>
      <c r="Y925" s="3094"/>
      <c r="Z925" s="3094"/>
      <c r="AA925" s="3094"/>
      <c r="AB925" s="3094"/>
      <c r="AC925" s="3094"/>
      <c r="AD925" s="3094"/>
      <c r="AE925" s="3094"/>
      <c r="AF925" s="3094"/>
      <c r="AG925" s="3094"/>
      <c r="AH925" s="3094"/>
      <c r="AI925" s="3094"/>
      <c r="AJ925" s="3094"/>
      <c r="AK925" s="3094"/>
      <c r="AL925" s="3094"/>
      <c r="AM925" s="3094"/>
      <c r="AN925" s="3094"/>
      <c r="AO925" s="3094"/>
      <c r="AP925" s="3094"/>
      <c r="AQ925" s="3094"/>
      <c r="AR925" s="3560"/>
      <c r="AS925" s="3560"/>
      <c r="AT925" s="3560"/>
      <c r="AU925" s="3094"/>
      <c r="AV925" s="3094"/>
      <c r="AW925" s="3094"/>
      <c r="AX925" s="3094"/>
      <c r="AY925" s="3094"/>
      <c r="AZ925" s="3094"/>
      <c r="BA925" s="3094"/>
      <c r="BB925" s="3094"/>
      <c r="BC925" s="3094"/>
      <c r="BD925" s="3094"/>
      <c r="BE925" s="3094"/>
      <c r="BF925" s="3094"/>
      <c r="BG925" s="3094"/>
      <c r="BH925" s="3094"/>
      <c r="BI925" s="3094"/>
      <c r="BJ925" s="3094"/>
      <c r="BK925" s="3094"/>
      <c r="BL925" s="3094"/>
      <c r="BM925" s="3094"/>
      <c r="BN925" s="3094"/>
    </row>
    <row r="926" spans="1:66" ht="11.25" customHeight="1">
      <c r="A926" s="3559"/>
      <c r="B926" s="3094"/>
      <c r="C926" s="3094"/>
      <c r="D926" s="3094"/>
      <c r="E926" s="3094"/>
      <c r="F926" s="3094"/>
      <c r="G926" s="3094"/>
      <c r="H926" s="3094"/>
      <c r="I926" s="3094"/>
      <c r="J926" s="3094"/>
      <c r="K926" s="3560"/>
      <c r="L926" s="3560"/>
      <c r="M926" s="3560"/>
      <c r="N926" s="3094"/>
      <c r="O926" s="3094"/>
      <c r="P926" s="3094"/>
      <c r="Q926" s="3094"/>
      <c r="R926" s="3094"/>
      <c r="S926" s="3094"/>
      <c r="T926" s="3094"/>
      <c r="U926" s="3094"/>
      <c r="V926" s="3094"/>
      <c r="W926" s="3094"/>
      <c r="X926" s="3094"/>
      <c r="Y926" s="3094"/>
      <c r="Z926" s="3094"/>
      <c r="AA926" s="3094"/>
      <c r="AB926" s="3094"/>
      <c r="AC926" s="3094"/>
      <c r="AD926" s="3094"/>
      <c r="AE926" s="3094"/>
      <c r="AF926" s="3094"/>
      <c r="AG926" s="3094"/>
      <c r="AH926" s="3094"/>
      <c r="AI926" s="3094"/>
      <c r="AJ926" s="3094"/>
      <c r="AK926" s="3094"/>
      <c r="AL926" s="3094"/>
      <c r="AM926" s="3094"/>
      <c r="AN926" s="3094"/>
      <c r="AO926" s="3094"/>
      <c r="AP926" s="3094"/>
      <c r="AQ926" s="3094"/>
      <c r="AR926" s="3560"/>
      <c r="AS926" s="3560"/>
      <c r="AT926" s="3560"/>
      <c r="AU926" s="3094"/>
      <c r="AV926" s="3094"/>
      <c r="AW926" s="3094"/>
      <c r="AX926" s="3094"/>
      <c r="AY926" s="3094"/>
      <c r="AZ926" s="3094"/>
      <c r="BA926" s="3094"/>
      <c r="BB926" s="3094"/>
      <c r="BC926" s="3094"/>
      <c r="BD926" s="3094"/>
      <c r="BE926" s="3094"/>
      <c r="BF926" s="3094"/>
      <c r="BG926" s="3094"/>
      <c r="BH926" s="3094"/>
      <c r="BI926" s="3094"/>
      <c r="BJ926" s="3094"/>
      <c r="BK926" s="3094"/>
      <c r="BL926" s="3094"/>
      <c r="BM926" s="3094"/>
      <c r="BN926" s="3094"/>
    </row>
    <row r="927" spans="1:66" ht="11.25" customHeight="1">
      <c r="A927" s="3559"/>
      <c r="B927" s="3094"/>
      <c r="C927" s="3094"/>
      <c r="D927" s="3094"/>
      <c r="E927" s="3094"/>
      <c r="F927" s="3094"/>
      <c r="G927" s="3094"/>
      <c r="H927" s="3094"/>
      <c r="I927" s="3094"/>
      <c r="J927" s="3094"/>
      <c r="K927" s="3560"/>
      <c r="L927" s="3560"/>
      <c r="M927" s="3560"/>
      <c r="N927" s="3094"/>
      <c r="O927" s="3094"/>
      <c r="P927" s="3094"/>
      <c r="Q927" s="3094"/>
      <c r="R927" s="3094"/>
      <c r="S927" s="3094"/>
      <c r="T927" s="3094"/>
      <c r="U927" s="3094"/>
      <c r="V927" s="3094"/>
      <c r="W927" s="3094"/>
      <c r="X927" s="3094"/>
      <c r="Y927" s="3094"/>
      <c r="Z927" s="3094"/>
      <c r="AA927" s="3094"/>
      <c r="AB927" s="3094"/>
      <c r="AC927" s="3094"/>
      <c r="AD927" s="3094"/>
      <c r="AE927" s="3094"/>
      <c r="AF927" s="3094"/>
      <c r="AG927" s="3094"/>
      <c r="AH927" s="3094"/>
      <c r="AI927" s="3094"/>
      <c r="AJ927" s="3094"/>
      <c r="AK927" s="3094"/>
      <c r="AL927" s="3094"/>
      <c r="AM927" s="3094"/>
      <c r="AN927" s="3094"/>
      <c r="AO927" s="3094"/>
      <c r="AP927" s="3094"/>
      <c r="AQ927" s="3094"/>
      <c r="AR927" s="3560"/>
      <c r="AS927" s="3560"/>
      <c r="AT927" s="3560"/>
      <c r="AU927" s="3094"/>
      <c r="AV927" s="3094"/>
      <c r="AW927" s="3094"/>
      <c r="AX927" s="3094"/>
      <c r="AY927" s="3094"/>
      <c r="AZ927" s="3094"/>
      <c r="BA927" s="3094"/>
      <c r="BB927" s="3094"/>
      <c r="BC927" s="3094"/>
      <c r="BD927" s="3094"/>
      <c r="BE927" s="3094"/>
      <c r="BF927" s="3094"/>
      <c r="BG927" s="3094"/>
      <c r="BH927" s="3094"/>
      <c r="BI927" s="3094"/>
      <c r="BJ927" s="3094"/>
      <c r="BK927" s="3094"/>
      <c r="BL927" s="3094"/>
      <c r="BM927" s="3094"/>
      <c r="BN927" s="3094"/>
    </row>
    <row r="928" spans="1:66" ht="11.25" customHeight="1">
      <c r="A928" s="3559"/>
      <c r="B928" s="3094"/>
      <c r="C928" s="3094"/>
      <c r="D928" s="3094"/>
      <c r="E928" s="3094"/>
      <c r="F928" s="3094"/>
      <c r="G928" s="3094"/>
      <c r="H928" s="3094"/>
      <c r="I928" s="3094"/>
      <c r="J928" s="3094"/>
      <c r="K928" s="3560"/>
      <c r="L928" s="3560"/>
      <c r="M928" s="3560"/>
      <c r="N928" s="3094"/>
      <c r="O928" s="3094"/>
      <c r="P928" s="3094"/>
      <c r="Q928" s="3094"/>
      <c r="R928" s="3094"/>
      <c r="S928" s="3094"/>
      <c r="T928" s="3094"/>
      <c r="U928" s="3094"/>
      <c r="V928" s="3094"/>
      <c r="W928" s="3094"/>
      <c r="X928" s="3094"/>
      <c r="Y928" s="3094"/>
      <c r="Z928" s="3094"/>
      <c r="AA928" s="3094"/>
      <c r="AB928" s="3094"/>
      <c r="AC928" s="3094"/>
      <c r="AD928" s="3094"/>
      <c r="AE928" s="3094"/>
      <c r="AF928" s="3094"/>
      <c r="AG928" s="3094"/>
      <c r="AH928" s="3094"/>
      <c r="AI928" s="3094"/>
      <c r="AJ928" s="3094"/>
      <c r="AK928" s="3094"/>
      <c r="AL928" s="3094"/>
      <c r="AM928" s="3094"/>
      <c r="AN928" s="3094"/>
      <c r="AO928" s="3094"/>
      <c r="AP928" s="3094"/>
      <c r="AQ928" s="3094"/>
      <c r="AR928" s="3560"/>
      <c r="AS928" s="3560"/>
      <c r="AT928" s="3560"/>
      <c r="AU928" s="3094"/>
      <c r="AV928" s="3094"/>
      <c r="AW928" s="3094"/>
      <c r="AX928" s="3094"/>
      <c r="AY928" s="3094"/>
      <c r="AZ928" s="3094"/>
      <c r="BA928" s="3094"/>
      <c r="BB928" s="3094"/>
      <c r="BC928" s="3094"/>
      <c r="BD928" s="3094"/>
      <c r="BE928" s="3094"/>
      <c r="BF928" s="3094"/>
      <c r="BG928" s="3094"/>
      <c r="BH928" s="3094"/>
      <c r="BI928" s="3094"/>
      <c r="BJ928" s="3094"/>
      <c r="BK928" s="3094"/>
      <c r="BL928" s="3094"/>
      <c r="BM928" s="3094"/>
      <c r="BN928" s="3094"/>
    </row>
    <row r="929" spans="1:66" ht="11.25" customHeight="1">
      <c r="A929" s="3559"/>
      <c r="B929" s="3094"/>
      <c r="C929" s="3094"/>
      <c r="D929" s="3094"/>
      <c r="E929" s="3094"/>
      <c r="F929" s="3094"/>
      <c r="G929" s="3094"/>
      <c r="H929" s="3094"/>
      <c r="I929" s="3094"/>
      <c r="J929" s="3094"/>
      <c r="K929" s="3560"/>
      <c r="L929" s="3560"/>
      <c r="M929" s="3560"/>
      <c r="N929" s="3094"/>
      <c r="O929" s="3094"/>
      <c r="P929" s="3094"/>
      <c r="Q929" s="3094"/>
      <c r="R929" s="3094"/>
      <c r="S929" s="3094"/>
      <c r="T929" s="3094"/>
      <c r="U929" s="3094"/>
      <c r="V929" s="3094"/>
      <c r="W929" s="3094"/>
      <c r="X929" s="3094"/>
      <c r="Y929" s="3094"/>
      <c r="Z929" s="3094"/>
      <c r="AA929" s="3094"/>
      <c r="AB929" s="3094"/>
      <c r="AC929" s="3094"/>
      <c r="AD929" s="3094"/>
      <c r="AE929" s="3094"/>
      <c r="AF929" s="3094"/>
      <c r="AG929" s="3094"/>
      <c r="AH929" s="3094"/>
      <c r="AI929" s="3094"/>
      <c r="AJ929" s="3094"/>
      <c r="AK929" s="3094"/>
      <c r="AL929" s="3094"/>
      <c r="AM929" s="3094"/>
      <c r="AN929" s="3094"/>
      <c r="AO929" s="3094"/>
      <c r="AP929" s="3094"/>
      <c r="AQ929" s="3094"/>
      <c r="AR929" s="3560"/>
      <c r="AS929" s="3560"/>
      <c r="AT929" s="3560"/>
      <c r="AU929" s="3094"/>
      <c r="AV929" s="3094"/>
      <c r="AW929" s="3094"/>
      <c r="AX929" s="3094"/>
      <c r="AY929" s="3094"/>
      <c r="AZ929" s="3094"/>
      <c r="BA929" s="3094"/>
      <c r="BB929" s="3094"/>
      <c r="BC929" s="3094"/>
      <c r="BD929" s="3094"/>
      <c r="BE929" s="3094"/>
      <c r="BF929" s="3094"/>
      <c r="BG929" s="3094"/>
      <c r="BH929" s="3094"/>
      <c r="BI929" s="3094"/>
      <c r="BJ929" s="3094"/>
      <c r="BK929" s="3094"/>
      <c r="BL929" s="3094"/>
      <c r="BM929" s="3094"/>
      <c r="BN929" s="3094"/>
    </row>
    <row r="930" spans="1:66" ht="11.25" customHeight="1">
      <c r="A930" s="3559"/>
      <c r="B930" s="3094"/>
      <c r="C930" s="3094"/>
      <c r="D930" s="3094"/>
      <c r="E930" s="3094"/>
      <c r="F930" s="3094"/>
      <c r="G930" s="3094"/>
      <c r="H930" s="3094"/>
      <c r="I930" s="3094"/>
      <c r="J930" s="3094"/>
      <c r="K930" s="3560"/>
      <c r="L930" s="3560"/>
      <c r="M930" s="3560"/>
      <c r="N930" s="3094"/>
      <c r="O930" s="3094"/>
      <c r="P930" s="3094"/>
      <c r="Q930" s="3094"/>
      <c r="R930" s="3094"/>
      <c r="S930" s="3094"/>
      <c r="T930" s="3094"/>
      <c r="U930" s="3094"/>
      <c r="V930" s="3094"/>
      <c r="W930" s="3094"/>
      <c r="X930" s="3094"/>
      <c r="Y930" s="3094"/>
      <c r="Z930" s="3094"/>
      <c r="AA930" s="3094"/>
      <c r="AB930" s="3094"/>
      <c r="AC930" s="3094"/>
      <c r="AD930" s="3094"/>
      <c r="AE930" s="3094"/>
      <c r="AF930" s="3094"/>
      <c r="AG930" s="3094"/>
      <c r="AH930" s="3094"/>
      <c r="AI930" s="3094"/>
      <c r="AJ930" s="3094"/>
      <c r="AK930" s="3094"/>
      <c r="AL930" s="3094"/>
      <c r="AM930" s="3094"/>
      <c r="AN930" s="3094"/>
      <c r="AO930" s="3094"/>
      <c r="AP930" s="3094"/>
      <c r="AQ930" s="3094"/>
      <c r="AR930" s="3560"/>
      <c r="AS930" s="3560"/>
      <c r="AT930" s="3560"/>
      <c r="AU930" s="3094"/>
      <c r="AV930" s="3094"/>
      <c r="AW930" s="3094"/>
      <c r="AX930" s="3094"/>
      <c r="AY930" s="3094"/>
      <c r="AZ930" s="3094"/>
      <c r="BA930" s="3094"/>
      <c r="BB930" s="3094"/>
      <c r="BC930" s="3094"/>
      <c r="BD930" s="3094"/>
      <c r="BE930" s="3094"/>
      <c r="BF930" s="3094"/>
      <c r="BG930" s="3094"/>
      <c r="BH930" s="3094"/>
      <c r="BI930" s="3094"/>
      <c r="BJ930" s="3094"/>
      <c r="BK930" s="3094"/>
      <c r="BL930" s="3094"/>
      <c r="BM930" s="3094"/>
      <c r="BN930" s="3094"/>
    </row>
    <row r="931" spans="1:66" ht="11.25" customHeight="1">
      <c r="A931" s="3559"/>
      <c r="B931" s="3094"/>
      <c r="C931" s="3094"/>
      <c r="D931" s="3094"/>
      <c r="E931" s="3094"/>
      <c r="F931" s="3094"/>
      <c r="G931" s="3094"/>
      <c r="H931" s="3094"/>
      <c r="I931" s="3094"/>
      <c r="J931" s="3094"/>
      <c r="K931" s="3560"/>
      <c r="L931" s="3560"/>
      <c r="M931" s="3560"/>
      <c r="N931" s="3094"/>
      <c r="O931" s="3094"/>
      <c r="P931" s="3094"/>
      <c r="Q931" s="3094"/>
      <c r="R931" s="3094"/>
      <c r="S931" s="3094"/>
      <c r="T931" s="3094"/>
      <c r="U931" s="3094"/>
      <c r="V931" s="3094"/>
      <c r="W931" s="3094"/>
      <c r="X931" s="3094"/>
      <c r="Y931" s="3094"/>
      <c r="Z931" s="3094"/>
      <c r="AA931" s="3094"/>
      <c r="AB931" s="3094"/>
      <c r="AC931" s="3094"/>
      <c r="AD931" s="3094"/>
      <c r="AE931" s="3094"/>
      <c r="AF931" s="3094"/>
      <c r="AG931" s="3094"/>
      <c r="AH931" s="3094"/>
      <c r="AI931" s="3094"/>
      <c r="AJ931" s="3094"/>
      <c r="AK931" s="3094"/>
      <c r="AL931" s="3094"/>
      <c r="AM931" s="3094"/>
      <c r="AN931" s="3094"/>
      <c r="AO931" s="3094"/>
      <c r="AP931" s="3094"/>
      <c r="AQ931" s="3094"/>
      <c r="AR931" s="3560"/>
      <c r="AS931" s="3560"/>
      <c r="AT931" s="3560"/>
      <c r="AU931" s="3094"/>
      <c r="AV931" s="3094"/>
      <c r="AW931" s="3094"/>
      <c r="AX931" s="3094"/>
      <c r="AY931" s="3094"/>
      <c r="AZ931" s="3094"/>
      <c r="BA931" s="3094"/>
      <c r="BB931" s="3094"/>
      <c r="BC931" s="3094"/>
      <c r="BD931" s="3094"/>
      <c r="BE931" s="3094"/>
      <c r="BF931" s="3094"/>
      <c r="BG931" s="3094"/>
      <c r="BH931" s="3094"/>
      <c r="BI931" s="3094"/>
      <c r="BJ931" s="3094"/>
      <c r="BK931" s="3094"/>
      <c r="BL931" s="3094"/>
      <c r="BM931" s="3094"/>
      <c r="BN931" s="3094"/>
    </row>
    <row r="932" spans="1:66" ht="11.25" customHeight="1">
      <c r="A932" s="3559"/>
      <c r="B932" s="3094"/>
      <c r="C932" s="3094"/>
      <c r="D932" s="3094"/>
      <c r="E932" s="3094"/>
      <c r="F932" s="3094"/>
      <c r="G932" s="3094"/>
      <c r="H932" s="3094"/>
      <c r="I932" s="3094"/>
      <c r="J932" s="3094"/>
      <c r="K932" s="3560"/>
      <c r="L932" s="3560"/>
      <c r="M932" s="3560"/>
      <c r="N932" s="3094"/>
      <c r="O932" s="3094"/>
      <c r="P932" s="3094"/>
      <c r="Q932" s="3094"/>
      <c r="R932" s="3094"/>
      <c r="S932" s="3094"/>
      <c r="T932" s="3094"/>
      <c r="U932" s="3094"/>
      <c r="V932" s="3094"/>
      <c r="W932" s="3094"/>
      <c r="X932" s="3094"/>
      <c r="Y932" s="3094"/>
      <c r="Z932" s="3094"/>
      <c r="AA932" s="3094"/>
      <c r="AB932" s="3094"/>
      <c r="AC932" s="3094"/>
      <c r="AD932" s="3094"/>
      <c r="AE932" s="3094"/>
      <c r="AF932" s="3094"/>
      <c r="AG932" s="3094"/>
      <c r="AH932" s="3094"/>
      <c r="AI932" s="3094"/>
      <c r="AJ932" s="3094"/>
      <c r="AK932" s="3094"/>
      <c r="AL932" s="3094"/>
      <c r="AM932" s="3094"/>
      <c r="AN932" s="3094"/>
      <c r="AO932" s="3094"/>
      <c r="AP932" s="3094"/>
      <c r="AQ932" s="3094"/>
      <c r="AR932" s="3560"/>
      <c r="AS932" s="3560"/>
      <c r="AT932" s="3560"/>
      <c r="AU932" s="3094"/>
      <c r="AV932" s="3094"/>
      <c r="AW932" s="3094"/>
      <c r="AX932" s="3094"/>
      <c r="AY932" s="3094"/>
      <c r="AZ932" s="3094"/>
      <c r="BA932" s="3094"/>
      <c r="BB932" s="3094"/>
      <c r="BC932" s="3094"/>
      <c r="BD932" s="3094"/>
      <c r="BE932" s="3094"/>
      <c r="BF932" s="3094"/>
      <c r="BG932" s="3094"/>
      <c r="BH932" s="3094"/>
      <c r="BI932" s="3094"/>
      <c r="BJ932" s="3094"/>
      <c r="BK932" s="3094"/>
      <c r="BL932" s="3094"/>
      <c r="BM932" s="3094"/>
      <c r="BN932" s="3094"/>
    </row>
    <row r="933" spans="1:66" ht="11.25" customHeight="1">
      <c r="A933" s="3559"/>
      <c r="B933" s="3094"/>
      <c r="C933" s="3094"/>
      <c r="D933" s="3094"/>
      <c r="E933" s="3094"/>
      <c r="F933" s="3094"/>
      <c r="G933" s="3094"/>
      <c r="H933" s="3094"/>
      <c r="I933" s="3094"/>
      <c r="J933" s="3094"/>
      <c r="K933" s="3560"/>
      <c r="L933" s="3560"/>
      <c r="M933" s="3560"/>
      <c r="N933" s="3094"/>
      <c r="O933" s="3094"/>
      <c r="P933" s="3094"/>
      <c r="Q933" s="3094"/>
      <c r="R933" s="3094"/>
      <c r="S933" s="3094"/>
      <c r="T933" s="3094"/>
      <c r="U933" s="3094"/>
      <c r="V933" s="3094"/>
      <c r="W933" s="3094"/>
      <c r="X933" s="3094"/>
      <c r="Y933" s="3094"/>
      <c r="Z933" s="3094"/>
      <c r="AA933" s="3094"/>
      <c r="AB933" s="3094"/>
      <c r="AC933" s="3094"/>
      <c r="AD933" s="3094"/>
      <c r="AE933" s="3094"/>
      <c r="AF933" s="3094"/>
      <c r="AG933" s="3094"/>
      <c r="AH933" s="3094"/>
      <c r="AI933" s="3094"/>
      <c r="AJ933" s="3094"/>
      <c r="AK933" s="3094"/>
      <c r="AL933" s="3094"/>
      <c r="AM933" s="3094"/>
      <c r="AN933" s="3094"/>
      <c r="AO933" s="3094"/>
      <c r="AP933" s="3094"/>
      <c r="AQ933" s="3094"/>
      <c r="AR933" s="3560"/>
      <c r="AS933" s="3560"/>
      <c r="AT933" s="3560"/>
      <c r="AU933" s="3094"/>
      <c r="AV933" s="3094"/>
      <c r="AW933" s="3094"/>
      <c r="AX933" s="3094"/>
      <c r="AY933" s="3094"/>
      <c r="AZ933" s="3094"/>
      <c r="BA933" s="3094"/>
      <c r="BB933" s="3094"/>
      <c r="BC933" s="3094"/>
      <c r="BD933" s="3094"/>
      <c r="BE933" s="3094"/>
      <c r="BF933" s="3094"/>
      <c r="BG933" s="3094"/>
      <c r="BH933" s="3094"/>
      <c r="BI933" s="3094"/>
      <c r="BJ933" s="3094"/>
      <c r="BK933" s="3094"/>
      <c r="BL933" s="3094"/>
      <c r="BM933" s="3094"/>
      <c r="BN933" s="3094"/>
    </row>
    <row r="934" spans="1:66" ht="11.25" customHeight="1">
      <c r="A934" s="3559"/>
      <c r="B934" s="3094"/>
      <c r="C934" s="3094"/>
      <c r="D934" s="3094"/>
      <c r="E934" s="3094"/>
      <c r="F934" s="3094"/>
      <c r="G934" s="3094"/>
      <c r="H934" s="3094"/>
      <c r="I934" s="3094"/>
      <c r="J934" s="3094"/>
      <c r="K934" s="3560"/>
      <c r="L934" s="3560"/>
      <c r="M934" s="3560"/>
      <c r="N934" s="3094"/>
      <c r="O934" s="3094"/>
      <c r="P934" s="3094"/>
      <c r="Q934" s="3094"/>
      <c r="R934" s="3094"/>
      <c r="S934" s="3094"/>
      <c r="T934" s="3094"/>
      <c r="U934" s="3094"/>
      <c r="V934" s="3094"/>
      <c r="W934" s="3094"/>
      <c r="X934" s="3094"/>
      <c r="Y934" s="3094"/>
      <c r="Z934" s="3094"/>
      <c r="AA934" s="3094"/>
      <c r="AB934" s="3094"/>
      <c r="AC934" s="3094"/>
      <c r="AD934" s="3094"/>
      <c r="AE934" s="3094"/>
      <c r="AF934" s="3094"/>
      <c r="AG934" s="3094"/>
      <c r="AH934" s="3094"/>
      <c r="AI934" s="3094"/>
      <c r="AJ934" s="3094"/>
      <c r="AK934" s="3094"/>
      <c r="AL934" s="3094"/>
      <c r="AM934" s="3094"/>
      <c r="AN934" s="3094"/>
      <c r="AO934" s="3094"/>
      <c r="AP934" s="3094"/>
      <c r="AQ934" s="3094"/>
      <c r="AR934" s="3560"/>
      <c r="AS934" s="3560"/>
      <c r="AT934" s="3560"/>
      <c r="AU934" s="3094"/>
      <c r="AV934" s="3094"/>
      <c r="AW934" s="3094"/>
      <c r="AX934" s="3094"/>
      <c r="AY934" s="3094"/>
      <c r="AZ934" s="3094"/>
      <c r="BA934" s="3094"/>
      <c r="BB934" s="3094"/>
      <c r="BC934" s="3094"/>
      <c r="BD934" s="3094"/>
      <c r="BE934" s="3094"/>
      <c r="BF934" s="3094"/>
      <c r="BG934" s="3094"/>
      <c r="BH934" s="3094"/>
      <c r="BI934" s="3094"/>
      <c r="BJ934" s="3094"/>
      <c r="BK934" s="3094"/>
      <c r="BL934" s="3094"/>
      <c r="BM934" s="3094"/>
      <c r="BN934" s="3094"/>
    </row>
    <row r="935" spans="1:66" ht="11.25" customHeight="1">
      <c r="A935" s="3559"/>
      <c r="B935" s="3094"/>
      <c r="C935" s="3094"/>
      <c r="D935" s="3094"/>
      <c r="E935" s="3094"/>
      <c r="F935" s="3094"/>
      <c r="G935" s="3094"/>
      <c r="H935" s="3094"/>
      <c r="I935" s="3094"/>
      <c r="J935" s="3094"/>
      <c r="K935" s="3560"/>
      <c r="L935" s="3560"/>
      <c r="M935" s="3560"/>
      <c r="N935" s="3094"/>
      <c r="O935" s="3094"/>
      <c r="P935" s="3094"/>
      <c r="Q935" s="3094"/>
      <c r="R935" s="3094"/>
      <c r="S935" s="3094"/>
      <c r="T935" s="3094"/>
      <c r="U935" s="3094"/>
      <c r="V935" s="3094"/>
      <c r="W935" s="3094"/>
      <c r="X935" s="3094"/>
      <c r="Y935" s="3094"/>
      <c r="Z935" s="3094"/>
      <c r="AA935" s="3094"/>
      <c r="AB935" s="3094"/>
      <c r="AC935" s="3094"/>
      <c r="AD935" s="3094"/>
      <c r="AE935" s="3094"/>
      <c r="AF935" s="3094"/>
      <c r="AG935" s="3094"/>
      <c r="AH935" s="3094"/>
      <c r="AI935" s="3094"/>
      <c r="AJ935" s="3094"/>
      <c r="AK935" s="3094"/>
      <c r="AL935" s="3094"/>
      <c r="AM935" s="3094"/>
      <c r="AN935" s="3094"/>
      <c r="AO935" s="3094"/>
      <c r="AP935" s="3094"/>
      <c r="AQ935" s="3094"/>
      <c r="AR935" s="3560"/>
      <c r="AS935" s="3560"/>
      <c r="AT935" s="3560"/>
      <c r="AU935" s="3094"/>
      <c r="AV935" s="3094"/>
      <c r="AW935" s="3094"/>
      <c r="AX935" s="3094"/>
      <c r="AY935" s="3094"/>
      <c r="AZ935" s="3094"/>
      <c r="BA935" s="3094"/>
      <c r="BB935" s="3094"/>
      <c r="BC935" s="3094"/>
      <c r="BD935" s="3094"/>
      <c r="BE935" s="3094"/>
      <c r="BF935" s="3094"/>
      <c r="BG935" s="3094"/>
      <c r="BH935" s="3094"/>
      <c r="BI935" s="3094"/>
      <c r="BJ935" s="3094"/>
      <c r="BK935" s="3094"/>
      <c r="BL935" s="3094"/>
      <c r="BM935" s="3094"/>
      <c r="BN935" s="3094"/>
    </row>
    <row r="936" spans="1:66" ht="11.25" customHeight="1">
      <c r="A936" s="3559"/>
      <c r="B936" s="3094"/>
      <c r="C936" s="3094"/>
      <c r="D936" s="3094"/>
      <c r="E936" s="3094"/>
      <c r="F936" s="3094"/>
      <c r="G936" s="3094"/>
      <c r="H936" s="3094"/>
      <c r="I936" s="3094"/>
      <c r="J936" s="3094"/>
      <c r="K936" s="3560"/>
      <c r="L936" s="3560"/>
      <c r="M936" s="3560"/>
      <c r="N936" s="3094"/>
      <c r="O936" s="3094"/>
      <c r="P936" s="3094"/>
      <c r="Q936" s="3094"/>
      <c r="R936" s="3094"/>
      <c r="S936" s="3094"/>
      <c r="T936" s="3094"/>
      <c r="U936" s="3094"/>
      <c r="V936" s="3094"/>
      <c r="W936" s="3094"/>
      <c r="X936" s="3094"/>
      <c r="Y936" s="3094"/>
      <c r="Z936" s="3094"/>
      <c r="AA936" s="3094"/>
      <c r="AB936" s="3094"/>
      <c r="AC936" s="3094"/>
      <c r="AD936" s="3094"/>
      <c r="AE936" s="3094"/>
      <c r="AF936" s="3094"/>
      <c r="AG936" s="3094"/>
      <c r="AH936" s="3094"/>
      <c r="AI936" s="3094"/>
      <c r="AJ936" s="3094"/>
      <c r="AK936" s="3094"/>
      <c r="AL936" s="3094"/>
      <c r="AM936" s="3094"/>
      <c r="AN936" s="3094"/>
      <c r="AO936" s="3094"/>
      <c r="AP936" s="3094"/>
      <c r="AQ936" s="3094"/>
      <c r="AR936" s="3560"/>
      <c r="AS936" s="3560"/>
      <c r="AT936" s="3560"/>
      <c r="AU936" s="3094"/>
      <c r="AV936" s="3094"/>
      <c r="AW936" s="3094"/>
      <c r="AX936" s="3094"/>
      <c r="AY936" s="3094"/>
      <c r="AZ936" s="3094"/>
      <c r="BA936" s="3094"/>
      <c r="BB936" s="3094"/>
      <c r="BC936" s="3094"/>
      <c r="BD936" s="3094"/>
      <c r="BE936" s="3094"/>
      <c r="BF936" s="3094"/>
      <c r="BG936" s="3094"/>
      <c r="BH936" s="3094"/>
      <c r="BI936" s="3094"/>
      <c r="BJ936" s="3094"/>
      <c r="BK936" s="3094"/>
      <c r="BL936" s="3094"/>
      <c r="BM936" s="3094"/>
      <c r="BN936" s="3094"/>
    </row>
    <row r="937" spans="1:66" ht="11.25" customHeight="1">
      <c r="A937" s="3559"/>
      <c r="B937" s="3094"/>
      <c r="C937" s="3094"/>
      <c r="D937" s="3094"/>
      <c r="E937" s="3094"/>
      <c r="F937" s="3094"/>
      <c r="G937" s="3094"/>
      <c r="H937" s="3094"/>
      <c r="I937" s="3094"/>
      <c r="J937" s="3094"/>
      <c r="K937" s="3560"/>
      <c r="L937" s="3560"/>
      <c r="M937" s="3560"/>
      <c r="N937" s="3094"/>
      <c r="O937" s="3094"/>
      <c r="P937" s="3094"/>
      <c r="Q937" s="3094"/>
      <c r="R937" s="3094"/>
      <c r="S937" s="3094"/>
      <c r="T937" s="3094"/>
      <c r="U937" s="3094"/>
      <c r="V937" s="3094"/>
      <c r="W937" s="3094"/>
      <c r="X937" s="3094"/>
      <c r="Y937" s="3094"/>
      <c r="Z937" s="3094"/>
      <c r="AA937" s="3094"/>
      <c r="AB937" s="3094"/>
      <c r="AC937" s="3094"/>
      <c r="AD937" s="3094"/>
      <c r="AE937" s="3094"/>
      <c r="AF937" s="3094"/>
      <c r="AG937" s="3094"/>
      <c r="AH937" s="3094"/>
      <c r="AI937" s="3094"/>
      <c r="AJ937" s="3094"/>
      <c r="AK937" s="3094"/>
      <c r="AL937" s="3094"/>
      <c r="AM937" s="3094"/>
      <c r="AN937" s="3094"/>
      <c r="AO937" s="3094"/>
      <c r="AP937" s="3094"/>
      <c r="AQ937" s="3094"/>
      <c r="AR937" s="3560"/>
      <c r="AS937" s="3560"/>
      <c r="AT937" s="3560"/>
      <c r="AU937" s="3094"/>
      <c r="AV937" s="3094"/>
      <c r="AW937" s="3094"/>
      <c r="AX937" s="3094"/>
      <c r="AY937" s="3094"/>
      <c r="AZ937" s="3094"/>
      <c r="BA937" s="3094"/>
      <c r="BB937" s="3094"/>
      <c r="BC937" s="3094"/>
      <c r="BD937" s="3094"/>
      <c r="BE937" s="3094"/>
      <c r="BF937" s="3094"/>
      <c r="BG937" s="3094"/>
      <c r="BH937" s="3094"/>
      <c r="BI937" s="3094"/>
      <c r="BJ937" s="3094"/>
      <c r="BK937" s="3094"/>
      <c r="BL937" s="3094"/>
      <c r="BM937" s="3094"/>
      <c r="BN937" s="3094"/>
    </row>
    <row r="938" spans="1:66" ht="11.25" customHeight="1">
      <c r="A938" s="3559"/>
      <c r="B938" s="3094"/>
      <c r="C938" s="3094"/>
      <c r="D938" s="3094"/>
      <c r="E938" s="3094"/>
      <c r="F938" s="3094"/>
      <c r="G938" s="3094"/>
      <c r="H938" s="3094"/>
      <c r="I938" s="3094"/>
      <c r="J938" s="3094"/>
      <c r="K938" s="3560"/>
      <c r="L938" s="3560"/>
      <c r="M938" s="3560"/>
      <c r="N938" s="3094"/>
      <c r="O938" s="3094"/>
      <c r="P938" s="3094"/>
      <c r="Q938" s="3094"/>
      <c r="R938" s="3094"/>
      <c r="S938" s="3094"/>
      <c r="T938" s="3094"/>
      <c r="U938" s="3094"/>
      <c r="V938" s="3094"/>
      <c r="W938" s="3094"/>
      <c r="X938" s="3094"/>
      <c r="Y938" s="3094"/>
      <c r="Z938" s="3094"/>
      <c r="AA938" s="3094"/>
      <c r="AB938" s="3094"/>
      <c r="AC938" s="3094"/>
      <c r="AD938" s="3094"/>
      <c r="AE938" s="3094"/>
      <c r="AF938" s="3094"/>
      <c r="AG938" s="3094"/>
      <c r="AH938" s="3094"/>
      <c r="AI938" s="3094"/>
      <c r="AJ938" s="3094"/>
      <c r="AK938" s="3094"/>
      <c r="AL938" s="3094"/>
      <c r="AM938" s="3094"/>
      <c r="AN938" s="3094"/>
      <c r="AO938" s="3094"/>
      <c r="AP938" s="3094"/>
      <c r="AQ938" s="3094"/>
      <c r="AR938" s="3560"/>
      <c r="AS938" s="3560"/>
      <c r="AT938" s="3560"/>
      <c r="AU938" s="3094"/>
      <c r="AV938" s="3094"/>
      <c r="AW938" s="3094"/>
      <c r="AX938" s="3094"/>
      <c r="AY938" s="3094"/>
      <c r="AZ938" s="3094"/>
      <c r="BA938" s="3094"/>
      <c r="BB938" s="3094"/>
      <c r="BC938" s="3094"/>
      <c r="BD938" s="3094"/>
      <c r="BE938" s="3094"/>
      <c r="BF938" s="3094"/>
      <c r="BG938" s="3094"/>
      <c r="BH938" s="3094"/>
      <c r="BI938" s="3094"/>
      <c r="BJ938" s="3094"/>
      <c r="BK938" s="3094"/>
      <c r="BL938" s="3094"/>
      <c r="BM938" s="3094"/>
      <c r="BN938" s="3094"/>
    </row>
    <row r="939" spans="1:66" ht="11.25" customHeight="1">
      <c r="A939" s="3559"/>
      <c r="B939" s="3094"/>
      <c r="C939" s="3094"/>
      <c r="D939" s="3094"/>
      <c r="E939" s="3094"/>
      <c r="F939" s="3094"/>
      <c r="G939" s="3094"/>
      <c r="H939" s="3094"/>
      <c r="I939" s="3094"/>
      <c r="J939" s="3094"/>
      <c r="K939" s="3560"/>
      <c r="L939" s="3560"/>
      <c r="M939" s="3560"/>
      <c r="N939" s="3094"/>
      <c r="O939" s="3094"/>
      <c r="P939" s="3094"/>
      <c r="Q939" s="3094"/>
      <c r="R939" s="3094"/>
      <c r="S939" s="3094"/>
      <c r="T939" s="3094"/>
      <c r="U939" s="3094"/>
      <c r="V939" s="3094"/>
      <c r="W939" s="3094"/>
      <c r="X939" s="3094"/>
      <c r="Y939" s="3094"/>
      <c r="Z939" s="3094"/>
      <c r="AA939" s="3094"/>
      <c r="AB939" s="3094"/>
      <c r="AC939" s="3094"/>
      <c r="AD939" s="3094"/>
      <c r="AE939" s="3094"/>
      <c r="AF939" s="3094"/>
      <c r="AG939" s="3094"/>
      <c r="AH939" s="3094"/>
      <c r="AI939" s="3094"/>
      <c r="AJ939" s="3094"/>
      <c r="AK939" s="3094"/>
      <c r="AL939" s="3094"/>
      <c r="AM939" s="3094"/>
      <c r="AN939" s="3094"/>
      <c r="AO939" s="3094"/>
      <c r="AP939" s="3094"/>
      <c r="AQ939" s="3094"/>
      <c r="AR939" s="3560"/>
      <c r="AS939" s="3560"/>
      <c r="AT939" s="3560"/>
      <c r="AU939" s="3094"/>
      <c r="AV939" s="3094"/>
      <c r="AW939" s="3094"/>
      <c r="AX939" s="3094"/>
      <c r="AY939" s="3094"/>
      <c r="AZ939" s="3094"/>
      <c r="BA939" s="3094"/>
      <c r="BB939" s="3094"/>
      <c r="BC939" s="3094"/>
      <c r="BD939" s="3094"/>
      <c r="BE939" s="3094"/>
      <c r="BF939" s="3094"/>
      <c r="BG939" s="3094"/>
      <c r="BH939" s="3094"/>
      <c r="BI939" s="3094"/>
      <c r="BJ939" s="3094"/>
      <c r="BK939" s="3094"/>
      <c r="BL939" s="3094"/>
      <c r="BM939" s="3094"/>
      <c r="BN939" s="3094"/>
    </row>
    <row r="940" spans="1:66" ht="11.25" customHeight="1">
      <c r="A940" s="3559"/>
      <c r="B940" s="3094"/>
      <c r="C940" s="3094"/>
      <c r="D940" s="3094"/>
      <c r="E940" s="3094"/>
      <c r="F940" s="3094"/>
      <c r="G940" s="3094"/>
      <c r="H940" s="3094"/>
      <c r="I940" s="3094"/>
      <c r="J940" s="3094"/>
      <c r="K940" s="3560"/>
      <c r="L940" s="3560"/>
      <c r="M940" s="3560"/>
      <c r="N940" s="3094"/>
      <c r="O940" s="3094"/>
      <c r="P940" s="3094"/>
      <c r="Q940" s="3094"/>
      <c r="R940" s="3094"/>
      <c r="S940" s="3094"/>
      <c r="T940" s="3094"/>
      <c r="U940" s="3094"/>
      <c r="V940" s="3094"/>
      <c r="W940" s="3094"/>
      <c r="X940" s="3094"/>
      <c r="Y940" s="3094"/>
      <c r="Z940" s="3094"/>
      <c r="AA940" s="3094"/>
      <c r="AB940" s="3094"/>
      <c r="AC940" s="3094"/>
      <c r="AD940" s="3094"/>
      <c r="AE940" s="3094"/>
      <c r="AF940" s="3094"/>
      <c r="AG940" s="3094"/>
      <c r="AH940" s="3094"/>
      <c r="AI940" s="3094"/>
      <c r="AJ940" s="3094"/>
      <c r="AK940" s="3094"/>
      <c r="AL940" s="3094"/>
      <c r="AM940" s="3094"/>
      <c r="AN940" s="3094"/>
      <c r="AO940" s="3094"/>
      <c r="AP940" s="3094"/>
      <c r="AQ940" s="3094"/>
      <c r="AR940" s="3560"/>
      <c r="AS940" s="3560"/>
      <c r="AT940" s="3560"/>
      <c r="AU940" s="3094"/>
      <c r="AV940" s="3094"/>
      <c r="AW940" s="3094"/>
      <c r="AX940" s="3094"/>
      <c r="AY940" s="3094"/>
      <c r="AZ940" s="3094"/>
      <c r="BA940" s="3094"/>
      <c r="BB940" s="3094"/>
      <c r="BC940" s="3094"/>
      <c r="BD940" s="3094"/>
      <c r="BE940" s="3094"/>
      <c r="BF940" s="3094"/>
      <c r="BG940" s="3094"/>
      <c r="BH940" s="3094"/>
      <c r="BI940" s="3094"/>
      <c r="BJ940" s="3094"/>
      <c r="BK940" s="3094"/>
      <c r="BL940" s="3094"/>
      <c r="BM940" s="3094"/>
      <c r="BN940" s="3094"/>
    </row>
    <row r="941" spans="1:66" ht="11.25" customHeight="1">
      <c r="A941" s="3559"/>
      <c r="B941" s="3094"/>
      <c r="C941" s="3094"/>
      <c r="D941" s="3094"/>
      <c r="E941" s="3094"/>
      <c r="F941" s="3094"/>
      <c r="G941" s="3094"/>
      <c r="H941" s="3094"/>
      <c r="I941" s="3094"/>
      <c r="J941" s="3094"/>
      <c r="K941" s="3560"/>
      <c r="L941" s="3560"/>
      <c r="M941" s="3560"/>
      <c r="N941" s="3094"/>
      <c r="O941" s="3094"/>
      <c r="P941" s="3094"/>
      <c r="Q941" s="3094"/>
      <c r="R941" s="3094"/>
      <c r="S941" s="3094"/>
      <c r="T941" s="3094"/>
      <c r="U941" s="3094"/>
      <c r="V941" s="3094"/>
      <c r="W941" s="3094"/>
      <c r="X941" s="3094"/>
      <c r="Y941" s="3094"/>
      <c r="Z941" s="3094"/>
      <c r="AA941" s="3094"/>
      <c r="AB941" s="3094"/>
      <c r="AC941" s="3094"/>
      <c r="AD941" s="3094"/>
      <c r="AE941" s="3094"/>
      <c r="AF941" s="3094"/>
      <c r="AG941" s="3094"/>
      <c r="AH941" s="3094"/>
      <c r="AI941" s="3094"/>
      <c r="AJ941" s="3094"/>
      <c r="AK941" s="3094"/>
      <c r="AL941" s="3094"/>
      <c r="AM941" s="3094"/>
      <c r="AN941" s="3094"/>
      <c r="AO941" s="3094"/>
      <c r="AP941" s="3094"/>
      <c r="AQ941" s="3094"/>
      <c r="AR941" s="3560"/>
      <c r="AS941" s="3560"/>
      <c r="AT941" s="3560"/>
      <c r="AU941" s="3094"/>
      <c r="AV941" s="3094"/>
      <c r="AW941" s="3094"/>
      <c r="AX941" s="3094"/>
      <c r="AY941" s="3094"/>
      <c r="AZ941" s="3094"/>
      <c r="BA941" s="3094"/>
      <c r="BB941" s="3094"/>
      <c r="BC941" s="3094"/>
      <c r="BD941" s="3094"/>
      <c r="BE941" s="3094"/>
      <c r="BF941" s="3094"/>
      <c r="BG941" s="3094"/>
      <c r="BH941" s="3094"/>
      <c r="BI941" s="3094"/>
      <c r="BJ941" s="3094"/>
      <c r="BK941" s="3094"/>
      <c r="BL941" s="3094"/>
      <c r="BM941" s="3094"/>
      <c r="BN941" s="3094"/>
    </row>
    <row r="942" spans="1:66" ht="11.25" customHeight="1">
      <c r="A942" s="3559"/>
      <c r="B942" s="3094"/>
      <c r="C942" s="3094"/>
      <c r="D942" s="3094"/>
      <c r="E942" s="3094"/>
      <c r="F942" s="3094"/>
      <c r="G942" s="3094"/>
      <c r="H942" s="3094"/>
      <c r="I942" s="3094"/>
      <c r="J942" s="3094"/>
      <c r="K942" s="3560"/>
      <c r="L942" s="3560"/>
      <c r="M942" s="3560"/>
      <c r="N942" s="3094"/>
      <c r="O942" s="3094"/>
      <c r="P942" s="3094"/>
      <c r="Q942" s="3094"/>
      <c r="R942" s="3094"/>
      <c r="S942" s="3094"/>
      <c r="T942" s="3094"/>
      <c r="U942" s="3094"/>
      <c r="V942" s="3094"/>
      <c r="W942" s="3094"/>
      <c r="X942" s="3094"/>
      <c r="Y942" s="3094"/>
      <c r="Z942" s="3094"/>
      <c r="AA942" s="3094"/>
      <c r="AB942" s="3094"/>
      <c r="AC942" s="3094"/>
      <c r="AD942" s="3094"/>
      <c r="AE942" s="3094"/>
      <c r="AF942" s="3094"/>
      <c r="AG942" s="3094"/>
      <c r="AH942" s="3094"/>
      <c r="AI942" s="3094"/>
      <c r="AJ942" s="3094"/>
      <c r="AK942" s="3094"/>
      <c r="AL942" s="3094"/>
      <c r="AM942" s="3094"/>
      <c r="AN942" s="3094"/>
      <c r="AO942" s="3094"/>
      <c r="AP942" s="3094"/>
      <c r="AQ942" s="3094"/>
      <c r="AR942" s="3560"/>
      <c r="AS942" s="3560"/>
      <c r="AT942" s="3560"/>
      <c r="AU942" s="3094"/>
      <c r="AV942" s="3094"/>
      <c r="AW942" s="3094"/>
      <c r="AX942" s="3094"/>
      <c r="AY942" s="3094"/>
      <c r="AZ942" s="3094"/>
      <c r="BA942" s="3094"/>
      <c r="BB942" s="3094"/>
      <c r="BC942" s="3094"/>
      <c r="BD942" s="3094"/>
      <c r="BE942" s="3094"/>
      <c r="BF942" s="3094"/>
      <c r="BG942" s="3094"/>
      <c r="BH942" s="3094"/>
      <c r="BI942" s="3094"/>
      <c r="BJ942" s="3094"/>
      <c r="BK942" s="3094"/>
      <c r="BL942" s="3094"/>
      <c r="BM942" s="3094"/>
      <c r="BN942" s="3094"/>
    </row>
    <row r="943" spans="1:66" ht="11.25" customHeight="1">
      <c r="A943" s="3559"/>
      <c r="B943" s="3094"/>
      <c r="C943" s="3094"/>
      <c r="D943" s="3094"/>
      <c r="E943" s="3094"/>
      <c r="F943" s="3094"/>
      <c r="G943" s="3094"/>
      <c r="H943" s="3094"/>
      <c r="I943" s="3094"/>
      <c r="J943" s="3094"/>
      <c r="K943" s="3560"/>
      <c r="L943" s="3560"/>
      <c r="M943" s="3560"/>
      <c r="N943" s="3094"/>
      <c r="O943" s="3094"/>
      <c r="P943" s="3094"/>
      <c r="Q943" s="3094"/>
      <c r="R943" s="3094"/>
      <c r="S943" s="3094"/>
      <c r="T943" s="3094"/>
      <c r="U943" s="3094"/>
      <c r="V943" s="3094"/>
      <c r="W943" s="3094"/>
      <c r="X943" s="3094"/>
      <c r="Y943" s="3094"/>
      <c r="Z943" s="3094"/>
      <c r="AA943" s="3094"/>
      <c r="AB943" s="3094"/>
      <c r="AC943" s="3094"/>
      <c r="AD943" s="3094"/>
      <c r="AE943" s="3094"/>
      <c r="AF943" s="3094"/>
      <c r="AG943" s="3094"/>
      <c r="AH943" s="3094"/>
      <c r="AI943" s="3094"/>
      <c r="AJ943" s="3094"/>
      <c r="AK943" s="3094"/>
      <c r="AL943" s="3094"/>
      <c r="AM943" s="3094"/>
      <c r="AN943" s="3094"/>
      <c r="AO943" s="3094"/>
      <c r="AP943" s="3094"/>
      <c r="AQ943" s="3094"/>
      <c r="AR943" s="3560"/>
      <c r="AS943" s="3560"/>
      <c r="AT943" s="3560"/>
      <c r="AU943" s="3094"/>
      <c r="AV943" s="3094"/>
      <c r="AW943" s="3094"/>
      <c r="AX943" s="3094"/>
      <c r="AY943" s="3094"/>
      <c r="AZ943" s="3094"/>
      <c r="BA943" s="3094"/>
      <c r="BB943" s="3094"/>
      <c r="BC943" s="3094"/>
      <c r="BD943" s="3094"/>
      <c r="BE943" s="3094"/>
      <c r="BF943" s="3094"/>
      <c r="BG943" s="3094"/>
      <c r="BH943" s="3094"/>
      <c r="BI943" s="3094"/>
      <c r="BJ943" s="3094"/>
      <c r="BK943" s="3094"/>
      <c r="BL943" s="3094"/>
      <c r="BM943" s="3094"/>
      <c r="BN943" s="3094"/>
    </row>
    <row r="944" spans="1:66" ht="11.25" customHeight="1">
      <c r="A944" s="3559"/>
      <c r="B944" s="3094"/>
      <c r="C944" s="3094"/>
      <c r="D944" s="3094"/>
      <c r="E944" s="3094"/>
      <c r="F944" s="3094"/>
      <c r="G944" s="3094"/>
      <c r="H944" s="3094"/>
      <c r="I944" s="3094"/>
      <c r="J944" s="3094"/>
      <c r="K944" s="3560"/>
      <c r="L944" s="3560"/>
      <c r="M944" s="3560"/>
      <c r="N944" s="3094"/>
      <c r="O944" s="3094"/>
      <c r="P944" s="3094"/>
      <c r="Q944" s="3094"/>
      <c r="R944" s="3094"/>
      <c r="S944" s="3094"/>
      <c r="T944" s="3094"/>
      <c r="U944" s="3094"/>
      <c r="V944" s="3094"/>
      <c r="W944" s="3094"/>
      <c r="X944" s="3094"/>
      <c r="Y944" s="3094"/>
      <c r="Z944" s="3094"/>
      <c r="AA944" s="3094"/>
      <c r="AB944" s="3094"/>
      <c r="AC944" s="3094"/>
      <c r="AD944" s="3094"/>
      <c r="AE944" s="3094"/>
      <c r="AF944" s="3094"/>
      <c r="AG944" s="3094"/>
      <c r="AH944" s="3094"/>
      <c r="AI944" s="3094"/>
      <c r="AJ944" s="3094"/>
      <c r="AK944" s="3094"/>
      <c r="AL944" s="3094"/>
      <c r="AM944" s="3094"/>
      <c r="AN944" s="3094"/>
      <c r="AO944" s="3094"/>
      <c r="AP944" s="3094"/>
      <c r="AQ944" s="3094"/>
      <c r="AR944" s="3560"/>
      <c r="AS944" s="3560"/>
      <c r="AT944" s="3560"/>
      <c r="AU944" s="3094"/>
      <c r="AV944" s="3094"/>
      <c r="AW944" s="3094"/>
      <c r="AX944" s="3094"/>
      <c r="AY944" s="3094"/>
      <c r="AZ944" s="3094"/>
      <c r="BA944" s="3094"/>
      <c r="BB944" s="3094"/>
      <c r="BC944" s="3094"/>
      <c r="BD944" s="3094"/>
      <c r="BE944" s="3094"/>
      <c r="BF944" s="3094"/>
      <c r="BG944" s="3094"/>
      <c r="BH944" s="3094"/>
      <c r="BI944" s="3094"/>
      <c r="BJ944" s="3094"/>
      <c r="BK944" s="3094"/>
      <c r="BL944" s="3094"/>
      <c r="BM944" s="3094"/>
      <c r="BN944" s="3094"/>
    </row>
    <row r="945" spans="1:66" ht="11.25" customHeight="1">
      <c r="A945" s="3559"/>
      <c r="B945" s="3094"/>
      <c r="C945" s="3094"/>
      <c r="D945" s="3094"/>
      <c r="E945" s="3094"/>
      <c r="F945" s="3094"/>
      <c r="G945" s="3094"/>
      <c r="H945" s="3094"/>
      <c r="I945" s="3094"/>
      <c r="J945" s="3094"/>
      <c r="K945" s="3560"/>
      <c r="L945" s="3560"/>
      <c r="M945" s="3560"/>
      <c r="N945" s="3094"/>
      <c r="O945" s="3094"/>
      <c r="P945" s="3094"/>
      <c r="Q945" s="3094"/>
      <c r="R945" s="3094"/>
      <c r="S945" s="3094"/>
      <c r="T945" s="3094"/>
      <c r="U945" s="3094"/>
      <c r="V945" s="3094"/>
      <c r="W945" s="3094"/>
      <c r="X945" s="3094"/>
      <c r="Y945" s="3094"/>
      <c r="Z945" s="3094"/>
      <c r="AA945" s="3094"/>
      <c r="AB945" s="3094"/>
      <c r="AC945" s="3094"/>
      <c r="AD945" s="3094"/>
      <c r="AE945" s="3094"/>
      <c r="AF945" s="3094"/>
      <c r="AG945" s="3094"/>
      <c r="AH945" s="3094"/>
      <c r="AI945" s="3094"/>
      <c r="AJ945" s="3094"/>
      <c r="AK945" s="3094"/>
      <c r="AL945" s="3094"/>
      <c r="AM945" s="3094"/>
      <c r="AN945" s="3094"/>
      <c r="AO945" s="3094"/>
      <c r="AP945" s="3094"/>
      <c r="AQ945" s="3094"/>
      <c r="AR945" s="3560"/>
      <c r="AS945" s="3560"/>
      <c r="AT945" s="3560"/>
      <c r="AU945" s="3094"/>
      <c r="AV945" s="3094"/>
      <c r="AW945" s="3094"/>
      <c r="AX945" s="3094"/>
      <c r="AY945" s="3094"/>
      <c r="AZ945" s="3094"/>
      <c r="BA945" s="3094"/>
      <c r="BB945" s="3094"/>
      <c r="BC945" s="3094"/>
      <c r="BD945" s="3094"/>
      <c r="BE945" s="3094"/>
      <c r="BF945" s="3094"/>
      <c r="BG945" s="3094"/>
      <c r="BH945" s="3094"/>
      <c r="BI945" s="3094"/>
      <c r="BJ945" s="3094"/>
      <c r="BK945" s="3094"/>
      <c r="BL945" s="3094"/>
      <c r="BM945" s="3094"/>
      <c r="BN945" s="3094"/>
    </row>
    <row r="946" spans="1:66" ht="11.25" customHeight="1">
      <c r="A946" s="3559"/>
      <c r="B946" s="3094"/>
      <c r="C946" s="3094"/>
      <c r="D946" s="3094"/>
      <c r="E946" s="3094"/>
      <c r="F946" s="3094"/>
      <c r="G946" s="3094"/>
      <c r="H946" s="3094"/>
      <c r="I946" s="3094"/>
      <c r="J946" s="3094"/>
      <c r="K946" s="3560"/>
      <c r="L946" s="3560"/>
      <c r="M946" s="3560"/>
      <c r="N946" s="3094"/>
      <c r="O946" s="3094"/>
      <c r="P946" s="3094"/>
      <c r="Q946" s="3094"/>
      <c r="R946" s="3094"/>
      <c r="S946" s="3094"/>
      <c r="T946" s="3094"/>
      <c r="U946" s="3094"/>
      <c r="V946" s="3094"/>
      <c r="W946" s="3094"/>
      <c r="X946" s="3094"/>
      <c r="Y946" s="3094"/>
      <c r="Z946" s="3094"/>
      <c r="AA946" s="3094"/>
      <c r="AB946" s="3094"/>
      <c r="AC946" s="3094"/>
      <c r="AD946" s="3094"/>
      <c r="AE946" s="3094"/>
      <c r="AF946" s="3094"/>
      <c r="AG946" s="3094"/>
      <c r="AH946" s="3094"/>
      <c r="AI946" s="3094"/>
      <c r="AJ946" s="3094"/>
      <c r="AK946" s="3094"/>
      <c r="AL946" s="3094"/>
      <c r="AM946" s="3094"/>
      <c r="AN946" s="3094"/>
      <c r="AO946" s="3094"/>
      <c r="AP946" s="3094"/>
      <c r="AQ946" s="3094"/>
      <c r="AR946" s="3560"/>
      <c r="AS946" s="3560"/>
      <c r="AT946" s="3560"/>
      <c r="AU946" s="3094"/>
      <c r="AV946" s="3094"/>
      <c r="AW946" s="3094"/>
      <c r="AX946" s="3094"/>
      <c r="AY946" s="3094"/>
      <c r="AZ946" s="3094"/>
      <c r="BA946" s="3094"/>
      <c r="BB946" s="3094"/>
      <c r="BC946" s="3094"/>
      <c r="BD946" s="3094"/>
      <c r="BE946" s="3094"/>
      <c r="BF946" s="3094"/>
      <c r="BG946" s="3094"/>
      <c r="BH946" s="3094"/>
      <c r="BI946" s="3094"/>
      <c r="BJ946" s="3094"/>
      <c r="BK946" s="3094"/>
      <c r="BL946" s="3094"/>
      <c r="BM946" s="3094"/>
      <c r="BN946" s="3094"/>
    </row>
    <row r="947" spans="1:66" ht="11.25" customHeight="1">
      <c r="A947" s="3559"/>
      <c r="B947" s="3094"/>
      <c r="C947" s="3094"/>
      <c r="D947" s="3094"/>
      <c r="E947" s="3094"/>
      <c r="F947" s="3094"/>
      <c r="G947" s="3094"/>
      <c r="H947" s="3094"/>
      <c r="I947" s="3094"/>
      <c r="J947" s="3094"/>
      <c r="K947" s="3560"/>
      <c r="L947" s="3560"/>
      <c r="M947" s="3560"/>
      <c r="N947" s="3094"/>
      <c r="O947" s="3094"/>
      <c r="P947" s="3094"/>
      <c r="Q947" s="3094"/>
      <c r="R947" s="3094"/>
      <c r="S947" s="3094"/>
      <c r="T947" s="3094"/>
      <c r="U947" s="3094"/>
      <c r="V947" s="3094"/>
      <c r="W947" s="3094"/>
      <c r="X947" s="3094"/>
      <c r="Y947" s="3094"/>
      <c r="Z947" s="3094"/>
      <c r="AA947" s="3094"/>
      <c r="AB947" s="3094"/>
      <c r="AC947" s="3094"/>
      <c r="AD947" s="3094"/>
      <c r="AE947" s="3094"/>
      <c r="AF947" s="3094"/>
      <c r="AG947" s="3094"/>
      <c r="AH947" s="3094"/>
      <c r="AI947" s="3094"/>
      <c r="AJ947" s="3094"/>
      <c r="AK947" s="3094"/>
      <c r="AL947" s="3094"/>
      <c r="AM947" s="3094"/>
      <c r="AN947" s="3094"/>
      <c r="AO947" s="3094"/>
      <c r="AP947" s="3094"/>
      <c r="AQ947" s="3094"/>
      <c r="AR947" s="3560"/>
      <c r="AS947" s="3560"/>
      <c r="AT947" s="3560"/>
      <c r="AU947" s="3094"/>
      <c r="AV947" s="3094"/>
      <c r="AW947" s="3094"/>
      <c r="AX947" s="3094"/>
      <c r="AY947" s="3094"/>
      <c r="AZ947" s="3094"/>
      <c r="BA947" s="3094"/>
      <c r="BB947" s="3094"/>
      <c r="BC947" s="3094"/>
      <c r="BD947" s="3094"/>
      <c r="BE947" s="3094"/>
      <c r="BF947" s="3094"/>
      <c r="BG947" s="3094"/>
      <c r="BH947" s="3094"/>
      <c r="BI947" s="3094"/>
      <c r="BJ947" s="3094"/>
      <c r="BK947" s="3094"/>
      <c r="BL947" s="3094"/>
      <c r="BM947" s="3094"/>
      <c r="BN947" s="3094"/>
    </row>
    <row r="948" spans="1:66" ht="11.25" customHeight="1">
      <c r="A948" s="3559"/>
      <c r="B948" s="3094"/>
      <c r="C948" s="3094"/>
      <c r="D948" s="3094"/>
      <c r="E948" s="3094"/>
      <c r="F948" s="3094"/>
      <c r="G948" s="3094"/>
      <c r="H948" s="3094"/>
      <c r="I948" s="3094"/>
      <c r="J948" s="3094"/>
      <c r="K948" s="3560"/>
      <c r="L948" s="3560"/>
      <c r="M948" s="3560"/>
      <c r="N948" s="3094"/>
      <c r="O948" s="3094"/>
      <c r="P948" s="3094"/>
      <c r="Q948" s="3094"/>
      <c r="R948" s="3094"/>
      <c r="S948" s="3094"/>
      <c r="T948" s="3094"/>
      <c r="U948" s="3094"/>
      <c r="V948" s="3094"/>
      <c r="W948" s="3094"/>
      <c r="X948" s="3094"/>
      <c r="Y948" s="3094"/>
      <c r="Z948" s="3094"/>
      <c r="AA948" s="3094"/>
      <c r="AB948" s="3094"/>
      <c r="AC948" s="3094"/>
      <c r="AD948" s="3094"/>
      <c r="AE948" s="3094"/>
      <c r="AF948" s="3094"/>
      <c r="AG948" s="3094"/>
      <c r="AH948" s="3094"/>
      <c r="AI948" s="3094"/>
      <c r="AJ948" s="3094"/>
      <c r="AK948" s="3094"/>
      <c r="AL948" s="3094"/>
      <c r="AM948" s="3094"/>
      <c r="AN948" s="3094"/>
      <c r="AO948" s="3094"/>
      <c r="AP948" s="3094"/>
      <c r="AQ948" s="3094"/>
      <c r="AR948" s="3560"/>
      <c r="AS948" s="3560"/>
      <c r="AT948" s="3560"/>
      <c r="AU948" s="3094"/>
      <c r="AV948" s="3094"/>
      <c r="AW948" s="3094"/>
      <c r="AX948" s="3094"/>
      <c r="AY948" s="3094"/>
      <c r="AZ948" s="3094"/>
      <c r="BA948" s="3094"/>
      <c r="BB948" s="3094"/>
      <c r="BC948" s="3094"/>
      <c r="BD948" s="3094"/>
      <c r="BE948" s="3094"/>
      <c r="BF948" s="3094"/>
      <c r="BG948" s="3094"/>
      <c r="BH948" s="3094"/>
      <c r="BI948" s="3094"/>
      <c r="BJ948" s="3094"/>
      <c r="BK948" s="3094"/>
      <c r="BL948" s="3094"/>
      <c r="BM948" s="3094"/>
      <c r="BN948" s="3094"/>
    </row>
    <row r="949" spans="1:66" ht="11.25" customHeight="1">
      <c r="A949" s="3559"/>
      <c r="B949" s="3094"/>
      <c r="C949" s="3094"/>
      <c r="D949" s="3094"/>
      <c r="E949" s="3094"/>
      <c r="F949" s="3094"/>
      <c r="G949" s="3094"/>
      <c r="H949" s="3094"/>
      <c r="I949" s="3094"/>
      <c r="J949" s="3094"/>
      <c r="K949" s="3560"/>
      <c r="L949" s="3560"/>
      <c r="M949" s="3560"/>
      <c r="N949" s="3094"/>
      <c r="O949" s="3094"/>
      <c r="P949" s="3094"/>
      <c r="Q949" s="3094"/>
      <c r="R949" s="3094"/>
      <c r="S949" s="3094"/>
      <c r="T949" s="3094"/>
      <c r="U949" s="3094"/>
      <c r="V949" s="3094"/>
      <c r="W949" s="3094"/>
      <c r="X949" s="3094"/>
      <c r="Y949" s="3094"/>
      <c r="Z949" s="3094"/>
      <c r="AA949" s="3094"/>
      <c r="AB949" s="3094"/>
      <c r="AC949" s="3094"/>
      <c r="AD949" s="3094"/>
      <c r="AE949" s="3094"/>
      <c r="AF949" s="3094"/>
      <c r="AG949" s="3094"/>
      <c r="AH949" s="3094"/>
      <c r="AI949" s="3094"/>
      <c r="AJ949" s="3094"/>
      <c r="AK949" s="3094"/>
      <c r="AL949" s="3094"/>
      <c r="AM949" s="3094"/>
      <c r="AN949" s="3094"/>
      <c r="AO949" s="3094"/>
      <c r="AP949" s="3094"/>
      <c r="AQ949" s="3094"/>
      <c r="AR949" s="3560"/>
      <c r="AS949" s="3560"/>
      <c r="AT949" s="3560"/>
      <c r="AU949" s="3094"/>
      <c r="AV949" s="3094"/>
      <c r="AW949" s="3094"/>
      <c r="AX949" s="3094"/>
      <c r="AY949" s="3094"/>
      <c r="AZ949" s="3094"/>
      <c r="BA949" s="3094"/>
      <c r="BB949" s="3094"/>
      <c r="BC949" s="3094"/>
      <c r="BD949" s="3094"/>
      <c r="BE949" s="3094"/>
      <c r="BF949" s="3094"/>
      <c r="BG949" s="3094"/>
      <c r="BH949" s="3094"/>
      <c r="BI949" s="3094"/>
      <c r="BJ949" s="3094"/>
      <c r="BK949" s="3094"/>
      <c r="BL949" s="3094"/>
      <c r="BM949" s="3094"/>
      <c r="BN949" s="3094"/>
    </row>
    <row r="950" spans="1:66" ht="11.25" customHeight="1">
      <c r="A950" s="3559"/>
      <c r="B950" s="3094"/>
      <c r="C950" s="3094"/>
      <c r="D950" s="3094"/>
      <c r="E950" s="3094"/>
      <c r="F950" s="3094"/>
      <c r="G950" s="3094"/>
      <c r="H950" s="3094"/>
      <c r="I950" s="3094"/>
      <c r="J950" s="3094"/>
      <c r="K950" s="3560"/>
      <c r="L950" s="3560"/>
      <c r="M950" s="3560"/>
      <c r="N950" s="3094"/>
      <c r="O950" s="3094"/>
      <c r="P950" s="3094"/>
      <c r="Q950" s="3094"/>
      <c r="R950" s="3094"/>
      <c r="S950" s="3094"/>
      <c r="T950" s="3094"/>
      <c r="U950" s="3094"/>
      <c r="V950" s="3094"/>
      <c r="W950" s="3094"/>
      <c r="X950" s="3094"/>
      <c r="Y950" s="3094"/>
      <c r="Z950" s="3094"/>
      <c r="AA950" s="3094"/>
      <c r="AB950" s="3094"/>
      <c r="AC950" s="3094"/>
      <c r="AD950" s="3094"/>
      <c r="AE950" s="3094"/>
      <c r="AF950" s="3094"/>
      <c r="AG950" s="3094"/>
      <c r="AH950" s="3094"/>
      <c r="AI950" s="3094"/>
      <c r="AJ950" s="3094"/>
      <c r="AK950" s="3094"/>
      <c r="AL950" s="3094"/>
      <c r="AM950" s="3094"/>
      <c r="AN950" s="3094"/>
      <c r="AO950" s="3094"/>
      <c r="AP950" s="3094"/>
      <c r="AQ950" s="3094"/>
      <c r="AR950" s="3560"/>
      <c r="AS950" s="3560"/>
      <c r="AT950" s="3560"/>
      <c r="AU950" s="3094"/>
      <c r="AV950" s="3094"/>
      <c r="AW950" s="3094"/>
      <c r="AX950" s="3094"/>
      <c r="AY950" s="3094"/>
      <c r="AZ950" s="3094"/>
      <c r="BA950" s="3094"/>
      <c r="BB950" s="3094"/>
      <c r="BC950" s="3094"/>
      <c r="BD950" s="3094"/>
      <c r="BE950" s="3094"/>
      <c r="BF950" s="3094"/>
      <c r="BG950" s="3094"/>
      <c r="BH950" s="3094"/>
      <c r="BI950" s="3094"/>
      <c r="BJ950" s="3094"/>
      <c r="BK950" s="3094"/>
      <c r="BL950" s="3094"/>
      <c r="BM950" s="3094"/>
      <c r="BN950" s="3094"/>
    </row>
    <row r="951" spans="1:66" ht="11.25" customHeight="1">
      <c r="A951" s="3559"/>
      <c r="B951" s="3094"/>
      <c r="C951" s="3094"/>
      <c r="D951" s="3094"/>
      <c r="E951" s="3094"/>
      <c r="F951" s="3094"/>
      <c r="G951" s="3094"/>
      <c r="H951" s="3094"/>
      <c r="I951" s="3094"/>
      <c r="J951" s="3094"/>
      <c r="K951" s="3560"/>
      <c r="L951" s="3560"/>
      <c r="M951" s="3560"/>
      <c r="N951" s="3094"/>
      <c r="O951" s="3094"/>
      <c r="P951" s="3094"/>
      <c r="Q951" s="3094"/>
      <c r="R951" s="3094"/>
      <c r="S951" s="3094"/>
      <c r="T951" s="3094"/>
      <c r="U951" s="3094"/>
      <c r="V951" s="3094"/>
      <c r="W951" s="3094"/>
      <c r="X951" s="3094"/>
      <c r="Y951" s="3094"/>
      <c r="Z951" s="3094"/>
      <c r="AA951" s="3094"/>
      <c r="AB951" s="3094"/>
      <c r="AC951" s="3094"/>
      <c r="AD951" s="3094"/>
      <c r="AE951" s="3094"/>
      <c r="AF951" s="3094"/>
      <c r="AG951" s="3094"/>
      <c r="AH951" s="3094"/>
      <c r="AI951" s="3094"/>
      <c r="AJ951" s="3094"/>
      <c r="AK951" s="3094"/>
      <c r="AL951" s="3094"/>
      <c r="AM951" s="3094"/>
      <c r="AN951" s="3094"/>
      <c r="AO951" s="3094"/>
      <c r="AP951" s="3094"/>
      <c r="AQ951" s="3094"/>
      <c r="AR951" s="3560"/>
      <c r="AS951" s="3560"/>
      <c r="AT951" s="3560"/>
      <c r="AU951" s="3094"/>
      <c r="AV951" s="3094"/>
      <c r="AW951" s="3094"/>
      <c r="AX951" s="3094"/>
      <c r="AY951" s="3094"/>
      <c r="AZ951" s="3094"/>
      <c r="BA951" s="3094"/>
      <c r="BB951" s="3094"/>
      <c r="BC951" s="3094"/>
      <c r="BD951" s="3094"/>
      <c r="BE951" s="3094"/>
      <c r="BF951" s="3094"/>
      <c r="BG951" s="3094"/>
      <c r="BH951" s="3094"/>
      <c r="BI951" s="3094"/>
      <c r="BJ951" s="3094"/>
      <c r="BK951" s="3094"/>
      <c r="BL951" s="3094"/>
      <c r="BM951" s="3094"/>
      <c r="BN951" s="3094"/>
    </row>
    <row r="952" spans="1:66" ht="11.25" customHeight="1">
      <c r="A952" s="3559"/>
      <c r="B952" s="3094"/>
      <c r="C952" s="3094"/>
      <c r="D952" s="3094"/>
      <c r="E952" s="3094"/>
      <c r="F952" s="3094"/>
      <c r="G952" s="3094"/>
      <c r="H952" s="3094"/>
      <c r="I952" s="3094"/>
      <c r="J952" s="3094"/>
      <c r="K952" s="3560"/>
      <c r="L952" s="3560"/>
      <c r="M952" s="3560"/>
      <c r="N952" s="3094"/>
      <c r="O952" s="3094"/>
      <c r="P952" s="3094"/>
      <c r="Q952" s="3094"/>
      <c r="R952" s="3094"/>
      <c r="S952" s="3094"/>
      <c r="T952" s="3094"/>
      <c r="U952" s="3094"/>
      <c r="V952" s="3094"/>
      <c r="W952" s="3094"/>
      <c r="X952" s="3094"/>
      <c r="Y952" s="3094"/>
      <c r="Z952" s="3094"/>
      <c r="AA952" s="3094"/>
      <c r="AB952" s="3094"/>
      <c r="AC952" s="3094"/>
      <c r="AD952" s="3094"/>
      <c r="AE952" s="3094"/>
      <c r="AF952" s="3094"/>
      <c r="AG952" s="3094"/>
      <c r="AH952" s="3094"/>
      <c r="AI952" s="3094"/>
      <c r="AJ952" s="3094"/>
      <c r="AK952" s="3094"/>
      <c r="AL952" s="3094"/>
      <c r="AM952" s="3094"/>
      <c r="AN952" s="3094"/>
      <c r="AO952" s="3094"/>
      <c r="AP952" s="3094"/>
      <c r="AQ952" s="3094"/>
      <c r="AR952" s="3560"/>
      <c r="AS952" s="3560"/>
      <c r="AT952" s="3560"/>
      <c r="AU952" s="3094"/>
      <c r="AV952" s="3094"/>
      <c r="AW952" s="3094"/>
      <c r="AX952" s="3094"/>
      <c r="AY952" s="3094"/>
      <c r="AZ952" s="3094"/>
      <c r="BA952" s="3094"/>
      <c r="BB952" s="3094"/>
      <c r="BC952" s="3094"/>
      <c r="BD952" s="3094"/>
      <c r="BE952" s="3094"/>
      <c r="BF952" s="3094"/>
      <c r="BG952" s="3094"/>
      <c r="BH952" s="3094"/>
      <c r="BI952" s="3094"/>
      <c r="BJ952" s="3094"/>
      <c r="BK952" s="3094"/>
      <c r="BL952" s="3094"/>
      <c r="BM952" s="3094"/>
      <c r="BN952" s="3094"/>
    </row>
    <row r="953" spans="1:66" ht="11.25" customHeight="1">
      <c r="A953" s="3559"/>
      <c r="B953" s="3094"/>
      <c r="C953" s="3094"/>
      <c r="D953" s="3094"/>
      <c r="E953" s="3094"/>
      <c r="F953" s="3094"/>
      <c r="G953" s="3094"/>
      <c r="H953" s="3094"/>
      <c r="I953" s="3094"/>
      <c r="J953" s="3094"/>
      <c r="K953" s="3560"/>
      <c r="L953" s="3560"/>
      <c r="M953" s="3560"/>
      <c r="N953" s="3094"/>
      <c r="O953" s="3094"/>
      <c r="P953" s="3094"/>
      <c r="Q953" s="3094"/>
      <c r="R953" s="3094"/>
      <c r="S953" s="3094"/>
      <c r="T953" s="3094"/>
      <c r="U953" s="3094"/>
      <c r="V953" s="3094"/>
      <c r="W953" s="3094"/>
      <c r="X953" s="3094"/>
      <c r="Y953" s="3094"/>
      <c r="Z953" s="3094"/>
      <c r="AA953" s="3094"/>
      <c r="AB953" s="3094"/>
      <c r="AC953" s="3094"/>
      <c r="AD953" s="3094"/>
      <c r="AE953" s="3094"/>
      <c r="AF953" s="3094"/>
      <c r="AG953" s="3094"/>
      <c r="AH953" s="3094"/>
      <c r="AI953" s="3094"/>
      <c r="AJ953" s="3094"/>
      <c r="AK953" s="3094"/>
      <c r="AL953" s="3094"/>
      <c r="AM953" s="3094"/>
      <c r="AN953" s="3094"/>
      <c r="AO953" s="3094"/>
      <c r="AP953" s="3094"/>
      <c r="AQ953" s="3094"/>
      <c r="AR953" s="3560"/>
      <c r="AS953" s="3560"/>
      <c r="AT953" s="3560"/>
      <c r="AU953" s="3094"/>
      <c r="AV953" s="3094"/>
      <c r="AW953" s="3094"/>
      <c r="AX953" s="3094"/>
      <c r="AY953" s="3094"/>
      <c r="AZ953" s="3094"/>
      <c r="BA953" s="3094"/>
      <c r="BB953" s="3094"/>
      <c r="BC953" s="3094"/>
      <c r="BD953" s="3094"/>
      <c r="BE953" s="3094"/>
      <c r="BF953" s="3094"/>
      <c r="BG953" s="3094"/>
      <c r="BH953" s="3094"/>
      <c r="BI953" s="3094"/>
      <c r="BJ953" s="3094"/>
      <c r="BK953" s="3094"/>
      <c r="BL953" s="3094"/>
      <c r="BM953" s="3094"/>
      <c r="BN953" s="3094"/>
    </row>
    <row r="954" spans="1:66" ht="11.25" customHeight="1">
      <c r="A954" s="3559"/>
      <c r="B954" s="3094"/>
      <c r="C954" s="3094"/>
      <c r="D954" s="3094"/>
      <c r="E954" s="3094"/>
      <c r="F954" s="3094"/>
      <c r="G954" s="3094"/>
      <c r="H954" s="3094"/>
      <c r="I954" s="3094"/>
      <c r="J954" s="3094"/>
      <c r="K954" s="3560"/>
      <c r="L954" s="3560"/>
      <c r="M954" s="3560"/>
      <c r="N954" s="3094"/>
      <c r="O954" s="3094"/>
      <c r="P954" s="3094"/>
      <c r="Q954" s="3094"/>
      <c r="R954" s="3094"/>
      <c r="S954" s="3094"/>
      <c r="T954" s="3094"/>
      <c r="U954" s="3094"/>
      <c r="V954" s="3094"/>
      <c r="W954" s="3094"/>
      <c r="X954" s="3094"/>
      <c r="Y954" s="3094"/>
      <c r="Z954" s="3094"/>
      <c r="AA954" s="3094"/>
      <c r="AB954" s="3094"/>
      <c r="AC954" s="3094"/>
      <c r="AD954" s="3094"/>
      <c r="AE954" s="3094"/>
      <c r="AF954" s="3094"/>
      <c r="AG954" s="3094"/>
      <c r="AH954" s="3094"/>
      <c r="AI954" s="3094"/>
      <c r="AJ954" s="3094"/>
      <c r="AK954" s="3094"/>
      <c r="AL954" s="3094"/>
      <c r="AM954" s="3094"/>
      <c r="AN954" s="3094"/>
      <c r="AO954" s="3094"/>
      <c r="AP954" s="3094"/>
      <c r="AQ954" s="3094"/>
      <c r="AR954" s="3560"/>
      <c r="AS954" s="3560"/>
      <c r="AT954" s="3560"/>
      <c r="AU954" s="3094"/>
      <c r="AV954" s="3094"/>
      <c r="AW954" s="3094"/>
      <c r="AX954" s="3094"/>
      <c r="AY954" s="3094"/>
      <c r="AZ954" s="3094"/>
      <c r="BA954" s="3094"/>
      <c r="BB954" s="3094"/>
      <c r="BC954" s="3094"/>
      <c r="BD954" s="3094"/>
      <c r="BE954" s="3094"/>
      <c r="BF954" s="3094"/>
      <c r="BG954" s="3094"/>
      <c r="BH954" s="3094"/>
      <c r="BI954" s="3094"/>
      <c r="BJ954" s="3094"/>
      <c r="BK954" s="3094"/>
      <c r="BL954" s="3094"/>
      <c r="BM954" s="3094"/>
      <c r="BN954" s="3094"/>
    </row>
    <row r="955" spans="1:66" ht="11.25" customHeight="1">
      <c r="A955" s="3559"/>
      <c r="B955" s="3094"/>
      <c r="C955" s="3094"/>
      <c r="D955" s="3094"/>
      <c r="E955" s="3094"/>
      <c r="F955" s="3094"/>
      <c r="G955" s="3094"/>
      <c r="H955" s="3094"/>
      <c r="I955" s="3094"/>
      <c r="J955" s="3094"/>
      <c r="K955" s="3560"/>
      <c r="L955" s="3560"/>
      <c r="M955" s="3560"/>
      <c r="N955" s="3094"/>
      <c r="O955" s="3094"/>
      <c r="P955" s="3094"/>
      <c r="Q955" s="3094"/>
      <c r="R955" s="3094"/>
      <c r="S955" s="3094"/>
      <c r="T955" s="3094"/>
      <c r="U955" s="3094"/>
      <c r="V955" s="3094"/>
      <c r="W955" s="3094"/>
      <c r="X955" s="3094"/>
      <c r="Y955" s="3094"/>
      <c r="Z955" s="3094"/>
      <c r="AA955" s="3094"/>
      <c r="AB955" s="3094"/>
      <c r="AC955" s="3094"/>
      <c r="AD955" s="3094"/>
      <c r="AE955" s="3094"/>
      <c r="AF955" s="3094"/>
      <c r="AG955" s="3094"/>
      <c r="AH955" s="3094"/>
      <c r="AI955" s="3094"/>
      <c r="AJ955" s="3094"/>
      <c r="AK955" s="3094"/>
      <c r="AL955" s="3094"/>
      <c r="AM955" s="3094"/>
      <c r="AN955" s="3094"/>
      <c r="AO955" s="3094"/>
      <c r="AP955" s="3094"/>
      <c r="AQ955" s="3094"/>
      <c r="AR955" s="3560"/>
      <c r="AS955" s="3560"/>
      <c r="AT955" s="3560"/>
      <c r="AU955" s="3094"/>
      <c r="AV955" s="3094"/>
      <c r="AW955" s="3094"/>
      <c r="AX955" s="3094"/>
      <c r="AY955" s="3094"/>
      <c r="AZ955" s="3094"/>
      <c r="BA955" s="3094"/>
      <c r="BB955" s="3094"/>
      <c r="BC955" s="3094"/>
      <c r="BD955" s="3094"/>
      <c r="BE955" s="3094"/>
      <c r="BF955" s="3094"/>
      <c r="BG955" s="3094"/>
      <c r="BH955" s="3094"/>
      <c r="BI955" s="3094"/>
      <c r="BJ955" s="3094"/>
      <c r="BK955" s="3094"/>
      <c r="BL955" s="3094"/>
      <c r="BM955" s="3094"/>
      <c r="BN955" s="3094"/>
    </row>
    <row r="956" spans="1:66" ht="11.25" customHeight="1">
      <c r="A956" s="3559"/>
      <c r="B956" s="3094"/>
      <c r="C956" s="3094"/>
      <c r="D956" s="3094"/>
      <c r="E956" s="3094"/>
      <c r="F956" s="3094"/>
      <c r="G956" s="3094"/>
      <c r="H956" s="3094"/>
      <c r="I956" s="3094"/>
      <c r="J956" s="3094"/>
      <c r="K956" s="3560"/>
      <c r="L956" s="3560"/>
      <c r="M956" s="3560"/>
      <c r="N956" s="3094"/>
      <c r="O956" s="3094"/>
      <c r="P956" s="3094"/>
      <c r="Q956" s="3094"/>
      <c r="R956" s="3094"/>
      <c r="S956" s="3094"/>
      <c r="T956" s="3094"/>
      <c r="U956" s="3094"/>
      <c r="V956" s="3094"/>
      <c r="W956" s="3094"/>
      <c r="X956" s="3094"/>
      <c r="Y956" s="3094"/>
      <c r="Z956" s="3094"/>
      <c r="AA956" s="3094"/>
      <c r="AB956" s="3094"/>
      <c r="AC956" s="3094"/>
      <c r="AD956" s="3094"/>
      <c r="AE956" s="3094"/>
      <c r="AF956" s="3094"/>
      <c r="AG956" s="3094"/>
      <c r="AH956" s="3094"/>
      <c r="AI956" s="3094"/>
      <c r="AJ956" s="3094"/>
      <c r="AK956" s="3094"/>
      <c r="AL956" s="3094"/>
      <c r="AM956" s="3094"/>
      <c r="AN956" s="3094"/>
      <c r="AO956" s="3094"/>
      <c r="AP956" s="3094"/>
      <c r="AQ956" s="3094"/>
      <c r="AR956" s="3560"/>
      <c r="AS956" s="3560"/>
      <c r="AT956" s="3560"/>
      <c r="AU956" s="3094"/>
      <c r="AV956" s="3094"/>
      <c r="AW956" s="3094"/>
      <c r="AX956" s="3094"/>
      <c r="AY956" s="3094"/>
      <c r="AZ956" s="3094"/>
      <c r="BA956" s="3094"/>
      <c r="BB956" s="3094"/>
      <c r="BC956" s="3094"/>
      <c r="BD956" s="3094"/>
      <c r="BE956" s="3094"/>
      <c r="BF956" s="3094"/>
      <c r="BG956" s="3094"/>
      <c r="BH956" s="3094"/>
      <c r="BI956" s="3094"/>
      <c r="BJ956" s="3094"/>
      <c r="BK956" s="3094"/>
      <c r="BL956" s="3094"/>
      <c r="BM956" s="3094"/>
      <c r="BN956" s="3094"/>
    </row>
    <row r="957" spans="1:66" ht="11.25" customHeight="1">
      <c r="A957" s="3559"/>
      <c r="B957" s="3094"/>
      <c r="C957" s="3094"/>
      <c r="D957" s="3094"/>
      <c r="E957" s="3094"/>
      <c r="F957" s="3094"/>
      <c r="G957" s="3094"/>
      <c r="H957" s="3094"/>
      <c r="I957" s="3094"/>
      <c r="J957" s="3094"/>
      <c r="K957" s="3560"/>
      <c r="L957" s="3560"/>
      <c r="M957" s="3560"/>
      <c r="N957" s="3094"/>
      <c r="O957" s="3094"/>
      <c r="P957" s="3094"/>
      <c r="Q957" s="3094"/>
      <c r="R957" s="3094"/>
      <c r="S957" s="3094"/>
      <c r="T957" s="3094"/>
      <c r="U957" s="3094"/>
      <c r="V957" s="3094"/>
      <c r="W957" s="3094"/>
      <c r="X957" s="3094"/>
      <c r="Y957" s="3094"/>
      <c r="Z957" s="3094"/>
      <c r="AA957" s="3094"/>
      <c r="AB957" s="3094"/>
      <c r="AC957" s="3094"/>
      <c r="AD957" s="3094"/>
      <c r="AE957" s="3094"/>
      <c r="AF957" s="3094"/>
      <c r="AG957" s="3094"/>
      <c r="AH957" s="3094"/>
      <c r="AI957" s="3094"/>
      <c r="AJ957" s="3094"/>
      <c r="AK957" s="3094"/>
      <c r="AL957" s="3094"/>
      <c r="AM957" s="3094"/>
      <c r="AN957" s="3094"/>
      <c r="AO957" s="3094"/>
      <c r="AP957" s="3094"/>
      <c r="AQ957" s="3094"/>
      <c r="AR957" s="3560"/>
      <c r="AS957" s="3560"/>
      <c r="AT957" s="3560"/>
      <c r="AU957" s="3094"/>
      <c r="AV957" s="3094"/>
      <c r="AW957" s="3094"/>
      <c r="AX957" s="3094"/>
      <c r="AY957" s="3094"/>
      <c r="AZ957" s="3094"/>
      <c r="BA957" s="3094"/>
      <c r="BB957" s="3094"/>
      <c r="BC957" s="3094"/>
      <c r="BD957" s="3094"/>
      <c r="BE957" s="3094"/>
      <c r="BF957" s="3094"/>
      <c r="BG957" s="3094"/>
      <c r="BH957" s="3094"/>
      <c r="BI957" s="3094"/>
      <c r="BJ957" s="3094"/>
      <c r="BK957" s="3094"/>
      <c r="BL957" s="3094"/>
      <c r="BM957" s="3094"/>
      <c r="BN957" s="3094"/>
    </row>
    <row r="958" spans="1:66" ht="11.25" customHeight="1">
      <c r="A958" s="3559"/>
      <c r="B958" s="3094"/>
      <c r="C958" s="3094"/>
      <c r="D958" s="3094"/>
      <c r="E958" s="3094"/>
      <c r="F958" s="3094"/>
      <c r="G958" s="3094"/>
      <c r="H958" s="3094"/>
      <c r="I958" s="3094"/>
      <c r="J958" s="3094"/>
      <c r="K958" s="3560"/>
      <c r="L958" s="3560"/>
      <c r="M958" s="3560"/>
      <c r="N958" s="3094"/>
      <c r="O958" s="3094"/>
      <c r="P958" s="3094"/>
      <c r="Q958" s="3094"/>
      <c r="R958" s="3094"/>
      <c r="S958" s="3094"/>
      <c r="T958" s="3094"/>
      <c r="U958" s="3094"/>
      <c r="V958" s="3094"/>
      <c r="W958" s="3094"/>
      <c r="X958" s="3094"/>
      <c r="Y958" s="3094"/>
      <c r="Z958" s="3094"/>
      <c r="AA958" s="3094"/>
      <c r="AB958" s="3094"/>
      <c r="AC958" s="3094"/>
      <c r="AD958" s="3094"/>
      <c r="AE958" s="3094"/>
      <c r="AF958" s="3094"/>
      <c r="AG958" s="3094"/>
      <c r="AH958" s="3094"/>
      <c r="AI958" s="3094"/>
      <c r="AJ958" s="3094"/>
      <c r="AK958" s="3094"/>
      <c r="AL958" s="3094"/>
      <c r="AM958" s="3094"/>
      <c r="AN958" s="3094"/>
      <c r="AO958" s="3094"/>
      <c r="AP958" s="3094"/>
      <c r="AQ958" s="3094"/>
      <c r="AR958" s="3560"/>
      <c r="AS958" s="3560"/>
      <c r="AT958" s="3560"/>
      <c r="AU958" s="3094"/>
      <c r="AV958" s="3094"/>
      <c r="AW958" s="3094"/>
      <c r="AX958" s="3094"/>
      <c r="AY958" s="3094"/>
      <c r="AZ958" s="3094"/>
      <c r="BA958" s="3094"/>
      <c r="BB958" s="3094"/>
      <c r="BC958" s="3094"/>
      <c r="BD958" s="3094"/>
      <c r="BE958" s="3094"/>
      <c r="BF958" s="3094"/>
      <c r="BG958" s="3094"/>
      <c r="BH958" s="3094"/>
      <c r="BI958" s="3094"/>
      <c r="BJ958" s="3094"/>
      <c r="BK958" s="3094"/>
      <c r="BL958" s="3094"/>
      <c r="BM958" s="3094"/>
      <c r="BN958" s="3094"/>
    </row>
    <row r="959" spans="1:66" ht="11.25" customHeight="1">
      <c r="A959" s="3559"/>
      <c r="B959" s="3094"/>
      <c r="C959" s="3094"/>
      <c r="D959" s="3094"/>
      <c r="E959" s="3094"/>
      <c r="F959" s="3094"/>
      <c r="G959" s="3094"/>
      <c r="H959" s="3094"/>
      <c r="I959" s="3094"/>
      <c r="J959" s="3094"/>
      <c r="K959" s="3560"/>
      <c r="L959" s="3560"/>
      <c r="M959" s="3560"/>
      <c r="N959" s="3094"/>
      <c r="O959" s="3094"/>
      <c r="P959" s="3094"/>
      <c r="Q959" s="3094"/>
      <c r="R959" s="3094"/>
      <c r="S959" s="3094"/>
      <c r="T959" s="3094"/>
      <c r="U959" s="3094"/>
      <c r="V959" s="3094"/>
      <c r="W959" s="3094"/>
      <c r="X959" s="3094"/>
      <c r="Y959" s="3094"/>
      <c r="Z959" s="3094"/>
      <c r="AA959" s="3094"/>
      <c r="AB959" s="3094"/>
      <c r="AC959" s="3094"/>
      <c r="AD959" s="3094"/>
      <c r="AE959" s="3094"/>
      <c r="AF959" s="3094"/>
      <c r="AG959" s="3094"/>
      <c r="AH959" s="3094"/>
      <c r="AI959" s="3094"/>
      <c r="AJ959" s="3094"/>
      <c r="AK959" s="3094"/>
      <c r="AL959" s="3094"/>
      <c r="AM959" s="3094"/>
      <c r="AN959" s="3094"/>
      <c r="AO959" s="3094"/>
      <c r="AP959" s="3094"/>
      <c r="AQ959" s="3094"/>
      <c r="AR959" s="3560"/>
      <c r="AS959" s="3560"/>
      <c r="AT959" s="3560"/>
      <c r="AU959" s="3094"/>
      <c r="AV959" s="3094"/>
      <c r="AW959" s="3094"/>
      <c r="AX959" s="3094"/>
      <c r="AY959" s="3094"/>
      <c r="AZ959" s="3094"/>
      <c r="BA959" s="3094"/>
      <c r="BB959" s="3094"/>
      <c r="BC959" s="3094"/>
      <c r="BD959" s="3094"/>
      <c r="BE959" s="3094"/>
      <c r="BF959" s="3094"/>
      <c r="BG959" s="3094"/>
      <c r="BH959" s="3094"/>
      <c r="BI959" s="3094"/>
      <c r="BJ959" s="3094"/>
      <c r="BK959" s="3094"/>
      <c r="BL959" s="3094"/>
      <c r="BM959" s="3094"/>
      <c r="BN959" s="3094"/>
    </row>
    <row r="960" spans="1:66" ht="11.25" customHeight="1">
      <c r="A960" s="3559"/>
      <c r="B960" s="3094"/>
      <c r="C960" s="3094"/>
      <c r="D960" s="3094"/>
      <c r="E960" s="3094"/>
      <c r="F960" s="3094"/>
      <c r="G960" s="3094"/>
      <c r="H960" s="3094"/>
      <c r="I960" s="3094"/>
      <c r="J960" s="3094"/>
      <c r="K960" s="3560"/>
      <c r="L960" s="3560"/>
      <c r="M960" s="3560"/>
      <c r="N960" s="3094"/>
      <c r="O960" s="3094"/>
      <c r="P960" s="3094"/>
      <c r="Q960" s="3094"/>
      <c r="R960" s="3094"/>
      <c r="S960" s="3094"/>
      <c r="T960" s="3094"/>
      <c r="U960" s="3094"/>
      <c r="V960" s="3094"/>
      <c r="W960" s="3094"/>
      <c r="X960" s="3094"/>
      <c r="Y960" s="3094"/>
      <c r="Z960" s="3094"/>
      <c r="AA960" s="3094"/>
      <c r="AB960" s="3094"/>
      <c r="AC960" s="3094"/>
      <c r="AD960" s="3094"/>
      <c r="AE960" s="3094"/>
      <c r="AF960" s="3094"/>
      <c r="AG960" s="3094"/>
      <c r="AH960" s="3094"/>
      <c r="AI960" s="3094"/>
      <c r="AJ960" s="3094"/>
      <c r="AK960" s="3094"/>
      <c r="AL960" s="3094"/>
      <c r="AM960" s="3094"/>
      <c r="AN960" s="3094"/>
      <c r="AO960" s="3094"/>
      <c r="AP960" s="3094"/>
      <c r="AQ960" s="3094"/>
      <c r="AR960" s="3560"/>
      <c r="AS960" s="3560"/>
      <c r="AT960" s="3560"/>
      <c r="AU960" s="3094"/>
      <c r="AV960" s="3094"/>
      <c r="AW960" s="3094"/>
      <c r="AX960" s="3094"/>
      <c r="AY960" s="3094"/>
      <c r="AZ960" s="3094"/>
      <c r="BA960" s="3094"/>
      <c r="BB960" s="3094"/>
      <c r="BC960" s="3094"/>
      <c r="BD960" s="3094"/>
      <c r="BE960" s="3094"/>
      <c r="BF960" s="3094"/>
      <c r="BG960" s="3094"/>
      <c r="BH960" s="3094"/>
      <c r="BI960" s="3094"/>
      <c r="BJ960" s="3094"/>
      <c r="BK960" s="3094"/>
      <c r="BL960" s="3094"/>
      <c r="BM960" s="3094"/>
      <c r="BN960" s="3094"/>
    </row>
    <row r="961" spans="1:66" ht="11.25" customHeight="1">
      <c r="A961" s="3559"/>
      <c r="B961" s="3094"/>
      <c r="C961" s="3094"/>
      <c r="D961" s="3094"/>
      <c r="E961" s="3094"/>
      <c r="F961" s="3094"/>
      <c r="G961" s="3094"/>
      <c r="H961" s="3094"/>
      <c r="I961" s="3094"/>
      <c r="J961" s="3094"/>
      <c r="K961" s="3560"/>
      <c r="L961" s="3560"/>
      <c r="M961" s="3560"/>
      <c r="N961" s="3094"/>
      <c r="O961" s="3094"/>
      <c r="P961" s="3094"/>
      <c r="Q961" s="3094"/>
      <c r="R961" s="3094"/>
      <c r="S961" s="3094"/>
      <c r="T961" s="3094"/>
      <c r="U961" s="3094"/>
      <c r="V961" s="3094"/>
      <c r="W961" s="3094"/>
      <c r="X961" s="3094"/>
      <c r="Y961" s="3094"/>
      <c r="Z961" s="3094"/>
      <c r="AA961" s="3094"/>
      <c r="AB961" s="3094"/>
      <c r="AC961" s="3094"/>
      <c r="AD961" s="3094"/>
      <c r="AE961" s="3094"/>
      <c r="AF961" s="3094"/>
      <c r="AG961" s="3094"/>
      <c r="AH961" s="3094"/>
      <c r="AI961" s="3094"/>
      <c r="AJ961" s="3094"/>
      <c r="AK961" s="3094"/>
      <c r="AL961" s="3094"/>
      <c r="AM961" s="3094"/>
      <c r="AN961" s="3094"/>
      <c r="AO961" s="3094"/>
      <c r="AP961" s="3094"/>
      <c r="AQ961" s="3094"/>
      <c r="AR961" s="3560"/>
      <c r="AS961" s="3560"/>
      <c r="AT961" s="3560"/>
      <c r="AU961" s="3094"/>
      <c r="AV961" s="3094"/>
      <c r="AW961" s="3094"/>
      <c r="AX961" s="3094"/>
      <c r="AY961" s="3094"/>
      <c r="AZ961" s="3094"/>
      <c r="BA961" s="3094"/>
      <c r="BB961" s="3094"/>
      <c r="BC961" s="3094"/>
      <c r="BD961" s="3094"/>
      <c r="BE961" s="3094"/>
      <c r="BF961" s="3094"/>
      <c r="BG961" s="3094"/>
      <c r="BH961" s="3094"/>
      <c r="BI961" s="3094"/>
      <c r="BJ961" s="3094"/>
      <c r="BK961" s="3094"/>
      <c r="BL961" s="3094"/>
      <c r="BM961" s="3094"/>
      <c r="BN961" s="3094"/>
    </row>
    <row r="962" spans="1:66" ht="11.25" customHeight="1">
      <c r="A962" s="3559"/>
      <c r="B962" s="3094"/>
      <c r="C962" s="3094"/>
      <c r="D962" s="3094"/>
      <c r="E962" s="3094"/>
      <c r="F962" s="3094"/>
      <c r="G962" s="3094"/>
      <c r="H962" s="3094"/>
      <c r="I962" s="3094"/>
      <c r="J962" s="3094"/>
      <c r="K962" s="3560"/>
      <c r="L962" s="3560"/>
      <c r="M962" s="3560"/>
      <c r="N962" s="3094"/>
      <c r="O962" s="3094"/>
      <c r="P962" s="3094"/>
      <c r="Q962" s="3094"/>
      <c r="R962" s="3094"/>
      <c r="S962" s="3094"/>
      <c r="T962" s="3094"/>
      <c r="U962" s="3094"/>
      <c r="V962" s="3094"/>
      <c r="W962" s="3094"/>
      <c r="X962" s="3094"/>
      <c r="Y962" s="3094"/>
      <c r="Z962" s="3094"/>
      <c r="AA962" s="3094"/>
      <c r="AB962" s="3094"/>
      <c r="AC962" s="3094"/>
      <c r="AD962" s="3094"/>
      <c r="AE962" s="3094"/>
      <c r="AF962" s="3094"/>
      <c r="AG962" s="3094"/>
      <c r="AH962" s="3094"/>
      <c r="AI962" s="3094"/>
      <c r="AJ962" s="3094"/>
      <c r="AK962" s="3094"/>
      <c r="AL962" s="3094"/>
      <c r="AM962" s="3094"/>
      <c r="AN962" s="3094"/>
      <c r="AO962" s="3094"/>
      <c r="AP962" s="3094"/>
      <c r="AQ962" s="3094"/>
      <c r="AR962" s="3560"/>
      <c r="AS962" s="3560"/>
      <c r="AT962" s="3560"/>
      <c r="AU962" s="3094"/>
      <c r="AV962" s="3094"/>
      <c r="AW962" s="3094"/>
      <c r="AX962" s="3094"/>
      <c r="AY962" s="3094"/>
      <c r="AZ962" s="3094"/>
      <c r="BA962" s="3094"/>
      <c r="BB962" s="3094"/>
      <c r="BC962" s="3094"/>
      <c r="BD962" s="3094"/>
      <c r="BE962" s="3094"/>
      <c r="BF962" s="3094"/>
      <c r="BG962" s="3094"/>
      <c r="BH962" s="3094"/>
      <c r="BI962" s="3094"/>
      <c r="BJ962" s="3094"/>
      <c r="BK962" s="3094"/>
      <c r="BL962" s="3094"/>
      <c r="BM962" s="3094"/>
      <c r="BN962" s="3094"/>
    </row>
    <row r="963" spans="1:66" ht="11.25" customHeight="1">
      <c r="A963" s="3559"/>
      <c r="B963" s="3094"/>
      <c r="C963" s="3094"/>
      <c r="D963" s="3094"/>
      <c r="E963" s="3094"/>
      <c r="F963" s="3094"/>
      <c r="G963" s="3094"/>
      <c r="H963" s="3094"/>
      <c r="I963" s="3094"/>
      <c r="J963" s="3094"/>
      <c r="K963" s="3560"/>
      <c r="L963" s="3560"/>
      <c r="M963" s="3560"/>
      <c r="N963" s="3094"/>
      <c r="O963" s="3094"/>
      <c r="P963" s="3094"/>
      <c r="Q963" s="3094"/>
      <c r="R963" s="3094"/>
      <c r="S963" s="3094"/>
      <c r="T963" s="3094"/>
      <c r="U963" s="3094"/>
      <c r="V963" s="3094"/>
      <c r="W963" s="3094"/>
      <c r="X963" s="3094"/>
      <c r="Y963" s="3094"/>
      <c r="Z963" s="3094"/>
      <c r="AA963" s="3094"/>
      <c r="AB963" s="3094"/>
      <c r="AC963" s="3094"/>
      <c r="AD963" s="3094"/>
      <c r="AE963" s="3094"/>
      <c r="AF963" s="3094"/>
      <c r="AG963" s="3094"/>
      <c r="AH963" s="3094"/>
      <c r="AI963" s="3094"/>
      <c r="AJ963" s="3094"/>
      <c r="AK963" s="3094"/>
      <c r="AL963" s="3094"/>
      <c r="AM963" s="3094"/>
      <c r="AN963" s="3094"/>
      <c r="AO963" s="3094"/>
      <c r="AP963" s="3094"/>
      <c r="AQ963" s="3094"/>
      <c r="AR963" s="3560"/>
      <c r="AS963" s="3560"/>
      <c r="AT963" s="3560"/>
      <c r="AU963" s="3094"/>
      <c r="AV963" s="3094"/>
      <c r="AW963" s="3094"/>
      <c r="AX963" s="3094"/>
      <c r="AY963" s="3094"/>
      <c r="AZ963" s="3094"/>
      <c r="BA963" s="3094"/>
      <c r="BB963" s="3094"/>
      <c r="BC963" s="3094"/>
      <c r="BD963" s="3094"/>
      <c r="BE963" s="3094"/>
      <c r="BF963" s="3094"/>
      <c r="BG963" s="3094"/>
      <c r="BH963" s="3094"/>
      <c r="BI963" s="3094"/>
      <c r="BJ963" s="3094"/>
      <c r="BK963" s="3094"/>
      <c r="BL963" s="3094"/>
      <c r="BM963" s="3094"/>
      <c r="BN963" s="3094"/>
    </row>
    <row r="964" spans="1:66" ht="11.25" customHeight="1">
      <c r="A964" s="3559"/>
      <c r="B964" s="3094"/>
      <c r="C964" s="3094"/>
      <c r="D964" s="3094"/>
      <c r="E964" s="3094"/>
      <c r="F964" s="3094"/>
      <c r="G964" s="3094"/>
      <c r="H964" s="3094"/>
      <c r="I964" s="3094"/>
      <c r="J964" s="3094"/>
      <c r="K964" s="3560"/>
      <c r="L964" s="3560"/>
      <c r="M964" s="3560"/>
      <c r="N964" s="3094"/>
      <c r="O964" s="3094"/>
      <c r="P964" s="3094"/>
      <c r="Q964" s="3094"/>
      <c r="R964" s="3094"/>
      <c r="S964" s="3094"/>
      <c r="T964" s="3094"/>
      <c r="U964" s="3094"/>
      <c r="V964" s="3094"/>
      <c r="W964" s="3094"/>
      <c r="X964" s="3094"/>
      <c r="Y964" s="3094"/>
      <c r="Z964" s="3094"/>
      <c r="AA964" s="3094"/>
      <c r="AB964" s="3094"/>
      <c r="AC964" s="3094"/>
      <c r="AD964" s="3094"/>
      <c r="AE964" s="3094"/>
      <c r="AF964" s="3094"/>
      <c r="AG964" s="3094"/>
      <c r="AH964" s="3094"/>
      <c r="AI964" s="3094"/>
      <c r="AJ964" s="3094"/>
      <c r="AK964" s="3094"/>
      <c r="AL964" s="3094"/>
      <c r="AM964" s="3094"/>
      <c r="AN964" s="3094"/>
      <c r="AO964" s="3094"/>
      <c r="AP964" s="3094"/>
      <c r="AQ964" s="3094"/>
      <c r="AR964" s="3560"/>
      <c r="AS964" s="3560"/>
      <c r="AT964" s="3560"/>
      <c r="AU964" s="3094"/>
      <c r="AV964" s="3094"/>
      <c r="AW964" s="3094"/>
      <c r="AX964" s="3094"/>
      <c r="AY964" s="3094"/>
      <c r="AZ964" s="3094"/>
      <c r="BA964" s="3094"/>
      <c r="BB964" s="3094"/>
      <c r="BC964" s="3094"/>
      <c r="BD964" s="3094"/>
      <c r="BE964" s="3094"/>
      <c r="BF964" s="3094"/>
      <c r="BG964" s="3094"/>
      <c r="BH964" s="3094"/>
      <c r="BI964" s="3094"/>
      <c r="BJ964" s="3094"/>
      <c r="BK964" s="3094"/>
      <c r="BL964" s="3094"/>
      <c r="BM964" s="3094"/>
      <c r="BN964" s="3094"/>
    </row>
    <row r="965" spans="1:66" ht="11.25" customHeight="1">
      <c r="A965" s="3559"/>
      <c r="B965" s="3094"/>
      <c r="C965" s="3094"/>
      <c r="D965" s="3094"/>
      <c r="E965" s="3094"/>
      <c r="F965" s="3094"/>
      <c r="G965" s="3094"/>
      <c r="H965" s="3094"/>
      <c r="I965" s="3094"/>
      <c r="J965" s="3094"/>
      <c r="K965" s="3560"/>
      <c r="L965" s="3560"/>
      <c r="M965" s="3560"/>
      <c r="N965" s="3094"/>
      <c r="O965" s="3094"/>
      <c r="P965" s="3094"/>
      <c r="Q965" s="3094"/>
      <c r="R965" s="3094"/>
      <c r="S965" s="3094"/>
      <c r="T965" s="3094"/>
      <c r="U965" s="3094"/>
      <c r="V965" s="3094"/>
      <c r="W965" s="3094"/>
      <c r="X965" s="3094"/>
      <c r="Y965" s="3094"/>
      <c r="Z965" s="3094"/>
      <c r="AA965" s="3094"/>
      <c r="AB965" s="3094"/>
      <c r="AC965" s="3094"/>
      <c r="AD965" s="3094"/>
      <c r="AE965" s="3094"/>
      <c r="AF965" s="3094"/>
      <c r="AG965" s="3094"/>
      <c r="AH965" s="3094"/>
      <c r="AI965" s="3094"/>
      <c r="AJ965" s="3094"/>
      <c r="AK965" s="3094"/>
      <c r="AL965" s="3094"/>
      <c r="AM965" s="3094"/>
      <c r="AN965" s="3094"/>
      <c r="AO965" s="3094"/>
      <c r="AP965" s="3094"/>
      <c r="AQ965" s="3094"/>
      <c r="AR965" s="3560"/>
      <c r="AS965" s="3560"/>
      <c r="AT965" s="3560"/>
      <c r="AU965" s="3094"/>
      <c r="AV965" s="3094"/>
      <c r="AW965" s="3094"/>
      <c r="AX965" s="3094"/>
      <c r="AY965" s="3094"/>
      <c r="AZ965" s="3094"/>
      <c r="BA965" s="3094"/>
      <c r="BB965" s="3094"/>
      <c r="BC965" s="3094"/>
      <c r="BD965" s="3094"/>
      <c r="BE965" s="3094"/>
      <c r="BF965" s="3094"/>
      <c r="BG965" s="3094"/>
      <c r="BH965" s="3094"/>
      <c r="BI965" s="3094"/>
      <c r="BJ965" s="3094"/>
      <c r="BK965" s="3094"/>
      <c r="BL965" s="3094"/>
      <c r="BM965" s="3094"/>
      <c r="BN965" s="3094"/>
    </row>
    <row r="966" spans="1:66" ht="11.25" customHeight="1">
      <c r="A966" s="3559"/>
      <c r="B966" s="3094"/>
      <c r="C966" s="3094"/>
      <c r="D966" s="3094"/>
      <c r="E966" s="3094"/>
      <c r="F966" s="3094"/>
      <c r="G966" s="3094"/>
      <c r="H966" s="3094"/>
      <c r="I966" s="3094"/>
      <c r="J966" s="3094"/>
      <c r="K966" s="3560"/>
      <c r="L966" s="3560"/>
      <c r="M966" s="3560"/>
      <c r="N966" s="3094"/>
      <c r="O966" s="3094"/>
      <c r="P966" s="3094"/>
      <c r="Q966" s="3094"/>
      <c r="R966" s="3094"/>
      <c r="S966" s="3094"/>
      <c r="T966" s="3094"/>
      <c r="U966" s="3094"/>
      <c r="V966" s="3094"/>
      <c r="W966" s="3094"/>
      <c r="X966" s="3094"/>
      <c r="Y966" s="3094"/>
      <c r="Z966" s="3094"/>
      <c r="AA966" s="3094"/>
      <c r="AB966" s="3094"/>
      <c r="AC966" s="3094"/>
      <c r="AD966" s="3094"/>
      <c r="AE966" s="3094"/>
      <c r="AF966" s="3094"/>
      <c r="AG966" s="3094"/>
      <c r="AH966" s="3094"/>
      <c r="AI966" s="3094"/>
      <c r="AJ966" s="3094"/>
      <c r="AK966" s="3094"/>
      <c r="AL966" s="3094"/>
      <c r="AM966" s="3094"/>
      <c r="AN966" s="3094"/>
      <c r="AO966" s="3094"/>
      <c r="AP966" s="3094"/>
      <c r="AQ966" s="3094"/>
      <c r="AR966" s="3560"/>
      <c r="AS966" s="3560"/>
      <c r="AT966" s="3560"/>
      <c r="AU966" s="3094"/>
      <c r="AV966" s="3094"/>
      <c r="AW966" s="3094"/>
      <c r="AX966" s="3094"/>
      <c r="AY966" s="3094"/>
      <c r="AZ966" s="3094"/>
      <c r="BA966" s="3094"/>
      <c r="BB966" s="3094"/>
      <c r="BC966" s="3094"/>
      <c r="BD966" s="3094"/>
      <c r="BE966" s="3094"/>
      <c r="BF966" s="3094"/>
      <c r="BG966" s="3094"/>
      <c r="BH966" s="3094"/>
      <c r="BI966" s="3094"/>
      <c r="BJ966" s="3094"/>
      <c r="BK966" s="3094"/>
      <c r="BL966" s="3094"/>
      <c r="BM966" s="3094"/>
      <c r="BN966" s="3094"/>
    </row>
    <row r="967" spans="1:66" ht="11.25" customHeight="1">
      <c r="A967" s="3559"/>
      <c r="B967" s="3094"/>
      <c r="C967" s="3094"/>
      <c r="D967" s="3094"/>
      <c r="E967" s="3094"/>
      <c r="F967" s="3094"/>
      <c r="G967" s="3094"/>
      <c r="H967" s="3094"/>
      <c r="I967" s="3094"/>
      <c r="J967" s="3094"/>
      <c r="K967" s="3560"/>
      <c r="L967" s="3560"/>
      <c r="M967" s="3560"/>
      <c r="N967" s="3094"/>
      <c r="O967" s="3094"/>
      <c r="P967" s="3094"/>
      <c r="Q967" s="3094"/>
      <c r="R967" s="3094"/>
      <c r="S967" s="3094"/>
      <c r="T967" s="3094"/>
      <c r="U967" s="3094"/>
      <c r="V967" s="3094"/>
      <c r="W967" s="3094"/>
      <c r="X967" s="3094"/>
      <c r="Y967" s="3094"/>
      <c r="Z967" s="3094"/>
      <c r="AA967" s="3094"/>
      <c r="AB967" s="3094"/>
      <c r="AC967" s="3094"/>
      <c r="AD967" s="3094"/>
      <c r="AE967" s="3094"/>
      <c r="AF967" s="3094"/>
      <c r="AG967" s="3094"/>
      <c r="AH967" s="3094"/>
      <c r="AI967" s="3094"/>
      <c r="AJ967" s="3094"/>
      <c r="AK967" s="3094"/>
      <c r="AL967" s="3094"/>
      <c r="AM967" s="3094"/>
      <c r="AN967" s="3094"/>
      <c r="AO967" s="3094"/>
      <c r="AP967" s="3094"/>
      <c r="AQ967" s="3094"/>
      <c r="AR967" s="3560"/>
      <c r="AS967" s="3560"/>
      <c r="AT967" s="3560"/>
      <c r="AU967" s="3094"/>
      <c r="AV967" s="3094"/>
      <c r="AW967" s="3094"/>
      <c r="AX967" s="3094"/>
      <c r="AY967" s="3094"/>
      <c r="AZ967" s="3094"/>
      <c r="BA967" s="3094"/>
      <c r="BB967" s="3094"/>
      <c r="BC967" s="3094"/>
      <c r="BD967" s="3094"/>
      <c r="BE967" s="3094"/>
      <c r="BF967" s="3094"/>
      <c r="BG967" s="3094"/>
      <c r="BH967" s="3094"/>
      <c r="BI967" s="3094"/>
      <c r="BJ967" s="3094"/>
      <c r="BK967" s="3094"/>
      <c r="BL967" s="3094"/>
      <c r="BM967" s="3094"/>
      <c r="BN967" s="3094"/>
    </row>
    <row r="968" spans="1:66" ht="11.25" customHeight="1">
      <c r="A968" s="3559"/>
      <c r="B968" s="3094"/>
      <c r="C968" s="3094"/>
      <c r="D968" s="3094"/>
      <c r="E968" s="3094"/>
      <c r="F968" s="3094"/>
      <c r="G968" s="3094"/>
      <c r="H968" s="3094"/>
      <c r="I968" s="3094"/>
      <c r="J968" s="3094"/>
      <c r="K968" s="3560"/>
      <c r="L968" s="3560"/>
      <c r="M968" s="3560"/>
      <c r="N968" s="3094"/>
      <c r="O968" s="3094"/>
      <c r="P968" s="3094"/>
      <c r="Q968" s="3094"/>
      <c r="R968" s="3094"/>
      <c r="S968" s="3094"/>
      <c r="T968" s="3094"/>
      <c r="U968" s="3094"/>
      <c r="V968" s="3094"/>
      <c r="W968" s="3094"/>
      <c r="X968" s="3094"/>
      <c r="Y968" s="3094"/>
      <c r="Z968" s="3094"/>
      <c r="AA968" s="3094"/>
      <c r="AB968" s="3094"/>
      <c r="AC968" s="3094"/>
      <c r="AD968" s="3094"/>
      <c r="AE968" s="3094"/>
      <c r="AF968" s="3094"/>
      <c r="AG968" s="3094"/>
      <c r="AH968" s="3094"/>
      <c r="AI968" s="3094"/>
      <c r="AJ968" s="3094"/>
      <c r="AK968" s="3094"/>
      <c r="AL968" s="3094"/>
      <c r="AM968" s="3094"/>
      <c r="AN968" s="3094"/>
      <c r="AO968" s="3094"/>
      <c r="AP968" s="3094"/>
      <c r="AQ968" s="3094"/>
      <c r="AR968" s="3560"/>
      <c r="AS968" s="3560"/>
      <c r="AT968" s="3560"/>
      <c r="AU968" s="3094"/>
      <c r="AV968" s="3094"/>
      <c r="AW968" s="3094"/>
      <c r="AX968" s="3094"/>
      <c r="AY968" s="3094"/>
      <c r="AZ968" s="3094"/>
      <c r="BA968" s="3094"/>
      <c r="BB968" s="3094"/>
      <c r="BC968" s="3094"/>
      <c r="BD968" s="3094"/>
      <c r="BE968" s="3094"/>
      <c r="BF968" s="3094"/>
      <c r="BG968" s="3094"/>
      <c r="BH968" s="3094"/>
      <c r="BI968" s="3094"/>
      <c r="BJ968" s="3094"/>
      <c r="BK968" s="3094"/>
      <c r="BL968" s="3094"/>
      <c r="BM968" s="3094"/>
      <c r="BN968" s="3094"/>
    </row>
    <row r="969" spans="1:66" ht="11.25" customHeight="1">
      <c r="A969" s="3559"/>
      <c r="B969" s="3094"/>
      <c r="C969" s="3094"/>
      <c r="D969" s="3094"/>
      <c r="E969" s="3094"/>
      <c r="F969" s="3094"/>
      <c r="G969" s="3094"/>
      <c r="H969" s="3094"/>
      <c r="I969" s="3094"/>
      <c r="J969" s="3094"/>
      <c r="K969" s="3560"/>
      <c r="L969" s="3560"/>
      <c r="M969" s="3560"/>
      <c r="N969" s="3094"/>
      <c r="O969" s="3094"/>
      <c r="P969" s="3094"/>
      <c r="Q969" s="3094"/>
      <c r="R969" s="3094"/>
      <c r="S969" s="3094"/>
      <c r="T969" s="3094"/>
      <c r="U969" s="3094"/>
      <c r="V969" s="3094"/>
      <c r="W969" s="3094"/>
      <c r="X969" s="3094"/>
      <c r="Y969" s="3094"/>
      <c r="Z969" s="3094"/>
      <c r="AA969" s="3094"/>
      <c r="AB969" s="3094"/>
      <c r="AC969" s="3094"/>
      <c r="AD969" s="3094"/>
      <c r="AE969" s="3094"/>
      <c r="AF969" s="3094"/>
      <c r="AG969" s="3094"/>
      <c r="AH969" s="3094"/>
      <c r="AI969" s="3094"/>
      <c r="AJ969" s="3094"/>
      <c r="AK969" s="3094"/>
      <c r="AL969" s="3094"/>
      <c r="AM969" s="3094"/>
      <c r="AN969" s="3094"/>
      <c r="AO969" s="3094"/>
      <c r="AP969" s="3094"/>
      <c r="AQ969" s="3094"/>
      <c r="AR969" s="3560"/>
      <c r="AS969" s="3560"/>
      <c r="AT969" s="3560"/>
      <c r="AU969" s="3094"/>
      <c r="AV969" s="3094"/>
      <c r="AW969" s="3094"/>
      <c r="AX969" s="3094"/>
      <c r="AY969" s="3094"/>
      <c r="AZ969" s="3094"/>
      <c r="BA969" s="3094"/>
      <c r="BB969" s="3094"/>
      <c r="BC969" s="3094"/>
      <c r="BD969" s="3094"/>
      <c r="BE969" s="3094"/>
      <c r="BF969" s="3094"/>
      <c r="BG969" s="3094"/>
      <c r="BH969" s="3094"/>
      <c r="BI969" s="3094"/>
      <c r="BJ969" s="3094"/>
      <c r="BK969" s="3094"/>
      <c r="BL969" s="3094"/>
      <c r="BM969" s="3094"/>
      <c r="BN969" s="3094"/>
    </row>
    <row r="970" spans="1:66" ht="11.25" customHeight="1">
      <c r="A970" s="3559"/>
      <c r="B970" s="3094"/>
      <c r="C970" s="3094"/>
      <c r="D970" s="3094"/>
      <c r="E970" s="3094"/>
      <c r="F970" s="3094"/>
      <c r="G970" s="3094"/>
      <c r="H970" s="3094"/>
      <c r="I970" s="3094"/>
      <c r="J970" s="3094"/>
      <c r="K970" s="3560"/>
      <c r="L970" s="3560"/>
      <c r="M970" s="3560"/>
      <c r="N970" s="3094"/>
      <c r="O970" s="3094"/>
      <c r="P970" s="3094"/>
      <c r="Q970" s="3094"/>
      <c r="R970" s="3094"/>
      <c r="S970" s="3094"/>
      <c r="T970" s="3094"/>
      <c r="U970" s="3094"/>
      <c r="V970" s="3094"/>
      <c r="W970" s="3094"/>
      <c r="X970" s="3094"/>
      <c r="Y970" s="3094"/>
      <c r="Z970" s="3094"/>
      <c r="AA970" s="3094"/>
      <c r="AB970" s="3094"/>
      <c r="AC970" s="3094"/>
      <c r="AD970" s="3094"/>
      <c r="AE970" s="3094"/>
      <c r="AF970" s="3094"/>
      <c r="AG970" s="3094"/>
      <c r="AH970" s="3094"/>
      <c r="AI970" s="3094"/>
      <c r="AJ970" s="3094"/>
      <c r="AK970" s="3094"/>
      <c r="AL970" s="3094"/>
      <c r="AM970" s="3094"/>
      <c r="AN970" s="3094"/>
      <c r="AO970" s="3094"/>
      <c r="AP970" s="3094"/>
      <c r="AQ970" s="3094"/>
      <c r="AR970" s="3560"/>
      <c r="AS970" s="3560"/>
      <c r="AT970" s="3560"/>
      <c r="AU970" s="3094"/>
      <c r="AV970" s="3094"/>
      <c r="AW970" s="3094"/>
      <c r="AX970" s="3094"/>
      <c r="AY970" s="3094"/>
      <c r="AZ970" s="3094"/>
      <c r="BA970" s="3094"/>
      <c r="BB970" s="3094"/>
      <c r="BC970" s="3094"/>
      <c r="BD970" s="3094"/>
      <c r="BE970" s="3094"/>
      <c r="BF970" s="3094"/>
      <c r="BG970" s="3094"/>
      <c r="BH970" s="3094"/>
      <c r="BI970" s="3094"/>
      <c r="BJ970" s="3094"/>
      <c r="BK970" s="3094"/>
      <c r="BL970" s="3094"/>
      <c r="BM970" s="3094"/>
      <c r="BN970" s="3094"/>
    </row>
    <row r="971" spans="1:66" ht="11.25" customHeight="1">
      <c r="A971" s="3559"/>
      <c r="B971" s="3094"/>
      <c r="C971" s="3094"/>
      <c r="D971" s="3094"/>
      <c r="E971" s="3094"/>
      <c r="F971" s="3094"/>
      <c r="G971" s="3094"/>
      <c r="H971" s="3094"/>
      <c r="I971" s="3094"/>
      <c r="J971" s="3094"/>
      <c r="K971" s="3560"/>
      <c r="L971" s="3560"/>
      <c r="M971" s="3560"/>
      <c r="N971" s="3094"/>
      <c r="O971" s="3094"/>
      <c r="P971" s="3094"/>
      <c r="Q971" s="3094"/>
      <c r="R971" s="3094"/>
      <c r="S971" s="3094"/>
      <c r="T971" s="3094"/>
      <c r="U971" s="3094"/>
      <c r="V971" s="3094"/>
      <c r="W971" s="3094"/>
      <c r="X971" s="3094"/>
      <c r="Y971" s="3094"/>
      <c r="Z971" s="3094"/>
      <c r="AA971" s="3094"/>
      <c r="AB971" s="3094"/>
      <c r="AC971" s="3094"/>
      <c r="AD971" s="3094"/>
      <c r="AE971" s="3094"/>
      <c r="AF971" s="3094"/>
      <c r="AG971" s="3094"/>
      <c r="AH971" s="3094"/>
      <c r="AI971" s="3094"/>
      <c r="AJ971" s="3094"/>
      <c r="AK971" s="3094"/>
      <c r="AL971" s="3094"/>
      <c r="AM971" s="3094"/>
      <c r="AN971" s="3094"/>
      <c r="AO971" s="3094"/>
      <c r="AP971" s="3094"/>
      <c r="AQ971" s="3094"/>
      <c r="AR971" s="3560"/>
      <c r="AS971" s="3560"/>
      <c r="AT971" s="3560"/>
      <c r="AU971" s="3094"/>
      <c r="AV971" s="3094"/>
      <c r="AW971" s="3094"/>
      <c r="AX971" s="3094"/>
      <c r="AY971" s="3094"/>
      <c r="AZ971" s="3094"/>
      <c r="BA971" s="3094"/>
      <c r="BB971" s="3094"/>
      <c r="BC971" s="3094"/>
      <c r="BD971" s="3094"/>
      <c r="BE971" s="3094"/>
      <c r="BF971" s="3094"/>
      <c r="BG971" s="3094"/>
      <c r="BH971" s="3094"/>
      <c r="BI971" s="3094"/>
      <c r="BJ971" s="3094"/>
      <c r="BK971" s="3094"/>
      <c r="BL971" s="3094"/>
      <c r="BM971" s="3094"/>
      <c r="BN971" s="3094"/>
    </row>
    <row r="972" spans="1:66" ht="11.25" customHeight="1">
      <c r="A972" s="3559"/>
      <c r="B972" s="3094"/>
      <c r="C972" s="3094"/>
      <c r="D972" s="3094"/>
      <c r="E972" s="3094"/>
      <c r="F972" s="3094"/>
      <c r="G972" s="3094"/>
      <c r="H972" s="3094"/>
      <c r="I972" s="3094"/>
      <c r="J972" s="3094"/>
      <c r="K972" s="3560"/>
      <c r="L972" s="3560"/>
      <c r="M972" s="3560"/>
      <c r="N972" s="3094"/>
      <c r="O972" s="3094"/>
      <c r="P972" s="3094"/>
      <c r="Q972" s="3094"/>
      <c r="R972" s="3094"/>
      <c r="S972" s="3094"/>
      <c r="T972" s="3094"/>
      <c r="U972" s="3094"/>
      <c r="V972" s="3094"/>
      <c r="W972" s="3094"/>
      <c r="X972" s="3094"/>
      <c r="Y972" s="3094"/>
      <c r="Z972" s="3094"/>
      <c r="AA972" s="3094"/>
      <c r="AB972" s="3094"/>
      <c r="AC972" s="3094"/>
      <c r="AD972" s="3094"/>
      <c r="AE972" s="3094"/>
      <c r="AF972" s="3094"/>
      <c r="AG972" s="3094"/>
      <c r="AH972" s="3094"/>
      <c r="AI972" s="3094"/>
      <c r="AJ972" s="3094"/>
      <c r="AK972" s="3094"/>
      <c r="AL972" s="3094"/>
      <c r="AM972" s="3094"/>
      <c r="AN972" s="3094"/>
      <c r="AO972" s="3094"/>
      <c r="AP972" s="3094"/>
      <c r="AQ972" s="3094"/>
      <c r="AR972" s="3560"/>
      <c r="AS972" s="3560"/>
      <c r="AT972" s="3560"/>
      <c r="AU972" s="3094"/>
      <c r="AV972" s="3094"/>
      <c r="AW972" s="3094"/>
      <c r="AX972" s="3094"/>
      <c r="AY972" s="3094"/>
      <c r="AZ972" s="3094"/>
      <c r="BA972" s="3094"/>
      <c r="BB972" s="3094"/>
      <c r="BC972" s="3094"/>
      <c r="BD972" s="3094"/>
      <c r="BE972" s="3094"/>
      <c r="BF972" s="3094"/>
      <c r="BG972" s="3094"/>
      <c r="BH972" s="3094"/>
      <c r="BI972" s="3094"/>
      <c r="BJ972" s="3094"/>
      <c r="BK972" s="3094"/>
      <c r="BL972" s="3094"/>
      <c r="BM972" s="3094"/>
      <c r="BN972" s="3094"/>
    </row>
    <row r="973" spans="1:66" ht="11.25" customHeight="1">
      <c r="A973" s="3559"/>
      <c r="B973" s="3094"/>
      <c r="C973" s="3094"/>
      <c r="D973" s="3094"/>
      <c r="E973" s="3094"/>
      <c r="F973" s="3094"/>
      <c r="G973" s="3094"/>
      <c r="H973" s="3094"/>
      <c r="I973" s="3094"/>
      <c r="J973" s="3094"/>
      <c r="K973" s="3560"/>
      <c r="L973" s="3560"/>
      <c r="M973" s="3560"/>
      <c r="N973" s="3094"/>
      <c r="O973" s="3094"/>
      <c r="P973" s="3094"/>
      <c r="Q973" s="3094"/>
      <c r="R973" s="3094"/>
      <c r="S973" s="3094"/>
      <c r="T973" s="3094"/>
      <c r="U973" s="3094"/>
      <c r="V973" s="3094"/>
      <c r="W973" s="3094"/>
      <c r="X973" s="3094"/>
      <c r="Y973" s="3094"/>
      <c r="Z973" s="3094"/>
      <c r="AA973" s="3094"/>
      <c r="AB973" s="3094"/>
      <c r="AC973" s="3094"/>
      <c r="AD973" s="3094"/>
      <c r="AE973" s="3094"/>
      <c r="AF973" s="3094"/>
      <c r="AG973" s="3094"/>
      <c r="AH973" s="3094"/>
      <c r="AI973" s="3094"/>
      <c r="AJ973" s="3094"/>
      <c r="AK973" s="3094"/>
      <c r="AL973" s="3094"/>
      <c r="AM973" s="3094"/>
      <c r="AN973" s="3094"/>
      <c r="AO973" s="3094"/>
      <c r="AP973" s="3094"/>
      <c r="AQ973" s="3094"/>
      <c r="AR973" s="3560"/>
      <c r="AS973" s="3560"/>
      <c r="AT973" s="3560"/>
      <c r="AU973" s="3094"/>
      <c r="AV973" s="3094"/>
      <c r="AW973" s="3094"/>
      <c r="AX973" s="3094"/>
      <c r="AY973" s="3094"/>
      <c r="AZ973" s="3094"/>
      <c r="BA973" s="3094"/>
      <c r="BB973" s="3094"/>
      <c r="BC973" s="3094"/>
      <c r="BD973" s="3094"/>
      <c r="BE973" s="3094"/>
      <c r="BF973" s="3094"/>
      <c r="BG973" s="3094"/>
      <c r="BH973" s="3094"/>
      <c r="BI973" s="3094"/>
      <c r="BJ973" s="3094"/>
      <c r="BK973" s="3094"/>
      <c r="BL973" s="3094"/>
      <c r="BM973" s="3094"/>
      <c r="BN973" s="3094"/>
    </row>
    <row r="974" spans="1:66" ht="11.25" customHeight="1">
      <c r="A974" s="3559"/>
      <c r="B974" s="3094"/>
      <c r="C974" s="3094"/>
      <c r="D974" s="3094"/>
      <c r="E974" s="3094"/>
      <c r="F974" s="3094"/>
      <c r="G974" s="3094"/>
      <c r="H974" s="3094"/>
      <c r="I974" s="3094"/>
      <c r="J974" s="3094"/>
      <c r="K974" s="3560"/>
      <c r="L974" s="3560"/>
      <c r="M974" s="3560"/>
      <c r="N974" s="3094"/>
      <c r="O974" s="3094"/>
      <c r="P974" s="3094"/>
      <c r="Q974" s="3094"/>
      <c r="R974" s="3094"/>
      <c r="S974" s="3094"/>
      <c r="T974" s="3094"/>
      <c r="U974" s="3094"/>
      <c r="V974" s="3094"/>
      <c r="W974" s="3094"/>
      <c r="X974" s="3094"/>
      <c r="Y974" s="3094"/>
      <c r="Z974" s="3094"/>
      <c r="AA974" s="3094"/>
      <c r="AB974" s="3094"/>
      <c r="AC974" s="3094"/>
      <c r="AD974" s="3094"/>
      <c r="AE974" s="3094"/>
      <c r="AF974" s="3094"/>
      <c r="AG974" s="3094"/>
      <c r="AH974" s="3094"/>
      <c r="AI974" s="3094"/>
      <c r="AJ974" s="3094"/>
      <c r="AK974" s="3094"/>
      <c r="AL974" s="3094"/>
      <c r="AM974" s="3094"/>
      <c r="AN974" s="3094"/>
      <c r="AO974" s="3094"/>
      <c r="AP974" s="3094"/>
      <c r="AQ974" s="3094"/>
      <c r="AR974" s="3560"/>
      <c r="AS974" s="3560"/>
      <c r="AT974" s="3560"/>
      <c r="AU974" s="3094"/>
      <c r="AV974" s="3094"/>
      <c r="AW974" s="3094"/>
      <c r="AX974" s="3094"/>
      <c r="AY974" s="3094"/>
      <c r="AZ974" s="3094"/>
      <c r="BA974" s="3094"/>
      <c r="BB974" s="3094"/>
      <c r="BC974" s="3094"/>
      <c r="BD974" s="3094"/>
      <c r="BE974" s="3094"/>
      <c r="BF974" s="3094"/>
      <c r="BG974" s="3094"/>
      <c r="BH974" s="3094"/>
      <c r="BI974" s="3094"/>
      <c r="BJ974" s="3094"/>
      <c r="BK974" s="3094"/>
      <c r="BL974" s="3094"/>
      <c r="BM974" s="3094"/>
      <c r="BN974" s="3094"/>
    </row>
    <row r="975" spans="1:66" ht="11.25" customHeight="1">
      <c r="A975" s="3559"/>
      <c r="B975" s="3094"/>
      <c r="C975" s="3094"/>
      <c r="D975" s="3094"/>
      <c r="E975" s="3094"/>
      <c r="F975" s="3094"/>
      <c r="G975" s="3094"/>
      <c r="H975" s="3094"/>
      <c r="I975" s="3094"/>
      <c r="J975" s="3094"/>
      <c r="K975" s="3560"/>
      <c r="L975" s="3560"/>
      <c r="M975" s="3560"/>
      <c r="N975" s="3094"/>
      <c r="O975" s="3094"/>
      <c r="P975" s="3094"/>
      <c r="Q975" s="3094"/>
      <c r="R975" s="3094"/>
      <c r="S975" s="3094"/>
      <c r="T975" s="3094"/>
      <c r="U975" s="3094"/>
      <c r="V975" s="3094"/>
      <c r="W975" s="3094"/>
      <c r="X975" s="3094"/>
      <c r="Y975" s="3094"/>
      <c r="Z975" s="3094"/>
      <c r="AA975" s="3094"/>
      <c r="AB975" s="3094"/>
      <c r="AC975" s="3094"/>
      <c r="AD975" s="3094"/>
      <c r="AE975" s="3094"/>
      <c r="AF975" s="3094"/>
      <c r="AG975" s="3094"/>
      <c r="AH975" s="3094"/>
      <c r="AI975" s="3094"/>
      <c r="AJ975" s="3094"/>
      <c r="AK975" s="3094"/>
      <c r="AL975" s="3094"/>
      <c r="AM975" s="3094"/>
      <c r="AN975" s="3094"/>
      <c r="AO975" s="3094"/>
      <c r="AP975" s="3094"/>
      <c r="AQ975" s="3094"/>
      <c r="AR975" s="3560"/>
      <c r="AS975" s="3560"/>
      <c r="AT975" s="3560"/>
      <c r="AU975" s="3094"/>
      <c r="AV975" s="3094"/>
      <c r="AW975" s="3094"/>
      <c r="AX975" s="3094"/>
      <c r="AY975" s="3094"/>
      <c r="AZ975" s="3094"/>
      <c r="BA975" s="3094"/>
      <c r="BB975" s="3094"/>
      <c r="BC975" s="3094"/>
      <c r="BD975" s="3094"/>
      <c r="BE975" s="3094"/>
      <c r="BF975" s="3094"/>
      <c r="BG975" s="3094"/>
      <c r="BH975" s="3094"/>
      <c r="BI975" s="3094"/>
      <c r="BJ975" s="3094"/>
      <c r="BK975" s="3094"/>
      <c r="BL975" s="3094"/>
      <c r="BM975" s="3094"/>
      <c r="BN975" s="3094"/>
    </row>
    <row r="976" spans="1:66" ht="11.25" customHeight="1">
      <c r="A976" s="3559"/>
      <c r="B976" s="3094"/>
      <c r="C976" s="3094"/>
      <c r="D976" s="3094"/>
      <c r="E976" s="3094"/>
      <c r="F976" s="3094"/>
      <c r="G976" s="3094"/>
      <c r="H976" s="3094"/>
      <c r="I976" s="3094"/>
      <c r="J976" s="3094"/>
      <c r="K976" s="3560"/>
      <c r="L976" s="3560"/>
      <c r="M976" s="3560"/>
      <c r="N976" s="3094"/>
      <c r="O976" s="3094"/>
      <c r="P976" s="3094"/>
      <c r="Q976" s="3094"/>
      <c r="R976" s="3094"/>
      <c r="S976" s="3094"/>
      <c r="T976" s="3094"/>
      <c r="U976" s="3094"/>
      <c r="V976" s="3094"/>
      <c r="W976" s="3094"/>
      <c r="X976" s="3094"/>
      <c r="Y976" s="3094"/>
      <c r="Z976" s="3094"/>
      <c r="AA976" s="3094"/>
      <c r="AB976" s="3094"/>
      <c r="AC976" s="3094"/>
      <c r="AD976" s="3094"/>
      <c r="AE976" s="3094"/>
      <c r="AF976" s="3094"/>
      <c r="AG976" s="3094"/>
      <c r="AH976" s="3094"/>
      <c r="AI976" s="3094"/>
      <c r="AJ976" s="3094"/>
      <c r="AK976" s="3094"/>
      <c r="AL976" s="3094"/>
      <c r="AM976" s="3094"/>
      <c r="AN976" s="3094"/>
      <c r="AO976" s="3094"/>
      <c r="AP976" s="3094"/>
      <c r="AQ976" s="3094"/>
      <c r="AR976" s="3560"/>
      <c r="AS976" s="3560"/>
      <c r="AT976" s="3560"/>
      <c r="AU976" s="3094"/>
      <c r="AV976" s="3094"/>
      <c r="AW976" s="3094"/>
      <c r="AX976" s="3094"/>
      <c r="AY976" s="3094"/>
      <c r="AZ976" s="3094"/>
      <c r="BA976" s="3094"/>
      <c r="BB976" s="3094"/>
      <c r="BC976" s="3094"/>
      <c r="BD976" s="3094"/>
      <c r="BE976" s="3094"/>
      <c r="BF976" s="3094"/>
      <c r="BG976" s="3094"/>
      <c r="BH976" s="3094"/>
      <c r="BI976" s="3094"/>
      <c r="BJ976" s="3094"/>
      <c r="BK976" s="3094"/>
      <c r="BL976" s="3094"/>
      <c r="BM976" s="3094"/>
      <c r="BN976" s="3094"/>
    </row>
    <row r="977" spans="1:66" ht="11.25" customHeight="1">
      <c r="A977" s="3559"/>
      <c r="B977" s="3094"/>
      <c r="C977" s="3094"/>
      <c r="D977" s="3094"/>
      <c r="E977" s="3094"/>
      <c r="F977" s="3094"/>
      <c r="G977" s="3094"/>
      <c r="H977" s="3094"/>
      <c r="I977" s="3094"/>
      <c r="J977" s="3094"/>
      <c r="K977" s="3560"/>
      <c r="L977" s="3560"/>
      <c r="M977" s="3560"/>
      <c r="N977" s="3094"/>
      <c r="O977" s="3094"/>
      <c r="P977" s="3094"/>
      <c r="Q977" s="3094"/>
      <c r="R977" s="3094"/>
      <c r="S977" s="3094"/>
      <c r="T977" s="3094"/>
      <c r="U977" s="3094"/>
      <c r="V977" s="3094"/>
      <c r="W977" s="3094"/>
      <c r="X977" s="3094"/>
      <c r="Y977" s="3094"/>
      <c r="Z977" s="3094"/>
      <c r="AA977" s="3094"/>
      <c r="AB977" s="3094"/>
      <c r="AC977" s="3094"/>
      <c r="AD977" s="3094"/>
      <c r="AE977" s="3094"/>
      <c r="AF977" s="3094"/>
      <c r="AG977" s="3094"/>
      <c r="AH977" s="3094"/>
      <c r="AI977" s="3094"/>
      <c r="AJ977" s="3094"/>
      <c r="AK977" s="3094"/>
      <c r="AL977" s="3094"/>
      <c r="AM977" s="3094"/>
      <c r="AN977" s="3094"/>
      <c r="AO977" s="3094"/>
      <c r="AP977" s="3094"/>
      <c r="AQ977" s="3094"/>
      <c r="AR977" s="3560"/>
      <c r="AS977" s="3560"/>
      <c r="AT977" s="3560"/>
      <c r="AU977" s="3094"/>
      <c r="AV977" s="3094"/>
      <c r="AW977" s="3094"/>
      <c r="AX977" s="3094"/>
      <c r="AY977" s="3094"/>
      <c r="AZ977" s="3094"/>
      <c r="BA977" s="3094"/>
      <c r="BB977" s="3094"/>
      <c r="BC977" s="3094"/>
      <c r="BD977" s="3094"/>
      <c r="BE977" s="3094"/>
      <c r="BF977" s="3094"/>
      <c r="BG977" s="3094"/>
      <c r="BH977" s="3094"/>
      <c r="BI977" s="3094"/>
      <c r="BJ977" s="3094"/>
      <c r="BK977" s="3094"/>
      <c r="BL977" s="3094"/>
      <c r="BM977" s="3094"/>
      <c r="BN977" s="3094"/>
    </row>
    <row r="978" spans="1:66" ht="11.25" customHeight="1">
      <c r="A978" s="3559"/>
      <c r="B978" s="3094"/>
      <c r="C978" s="3094"/>
      <c r="D978" s="3094"/>
      <c r="E978" s="3094"/>
      <c r="F978" s="3094"/>
      <c r="G978" s="3094"/>
      <c r="H978" s="3094"/>
      <c r="I978" s="3094"/>
      <c r="J978" s="3094"/>
      <c r="K978" s="3560"/>
      <c r="L978" s="3560"/>
      <c r="M978" s="3560"/>
      <c r="N978" s="3094"/>
      <c r="O978" s="3094"/>
      <c r="P978" s="3094"/>
      <c r="Q978" s="3094"/>
      <c r="R978" s="3094"/>
      <c r="S978" s="3094"/>
      <c r="T978" s="3094"/>
      <c r="U978" s="3094"/>
      <c r="V978" s="3094"/>
      <c r="W978" s="3094"/>
      <c r="X978" s="3094"/>
      <c r="Y978" s="3094"/>
      <c r="Z978" s="3094"/>
      <c r="AA978" s="3094"/>
      <c r="AB978" s="3094"/>
      <c r="AC978" s="3094"/>
      <c r="AD978" s="3094"/>
      <c r="AE978" s="3094"/>
      <c r="AF978" s="3094"/>
      <c r="AG978" s="3094"/>
      <c r="AH978" s="3094"/>
      <c r="AI978" s="3094"/>
      <c r="AJ978" s="3094"/>
      <c r="AK978" s="3094"/>
      <c r="AL978" s="3094"/>
      <c r="AM978" s="3094"/>
      <c r="AN978" s="3094"/>
      <c r="AO978" s="3094"/>
      <c r="AP978" s="3094"/>
      <c r="AQ978" s="3094"/>
      <c r="AR978" s="3560"/>
      <c r="AS978" s="3560"/>
      <c r="AT978" s="3560"/>
      <c r="AU978" s="3094"/>
      <c r="AV978" s="3094"/>
      <c r="AW978" s="3094"/>
      <c r="AX978" s="3094"/>
      <c r="AY978" s="3094"/>
      <c r="AZ978" s="3094"/>
      <c r="BA978" s="3094"/>
      <c r="BB978" s="3094"/>
      <c r="BC978" s="3094"/>
      <c r="BD978" s="3094"/>
      <c r="BE978" s="3094"/>
      <c r="BF978" s="3094"/>
      <c r="BG978" s="3094"/>
      <c r="BH978" s="3094"/>
      <c r="BI978" s="3094"/>
      <c r="BJ978" s="3094"/>
      <c r="BK978" s="3094"/>
      <c r="BL978" s="3094"/>
      <c r="BM978" s="3094"/>
      <c r="BN978" s="3094"/>
    </row>
    <row r="979" spans="1:66" ht="11.25" customHeight="1">
      <c r="A979" s="3559"/>
      <c r="B979" s="3094"/>
      <c r="C979" s="3094"/>
      <c r="D979" s="3094"/>
      <c r="E979" s="3094"/>
      <c r="F979" s="3094"/>
      <c r="G979" s="3094"/>
      <c r="H979" s="3094"/>
      <c r="I979" s="3094"/>
      <c r="J979" s="3094"/>
      <c r="K979" s="3560"/>
      <c r="L979" s="3560"/>
      <c r="M979" s="3560"/>
      <c r="N979" s="3094"/>
      <c r="O979" s="3094"/>
      <c r="P979" s="3094"/>
      <c r="Q979" s="3094"/>
      <c r="R979" s="3094"/>
      <c r="S979" s="3094"/>
      <c r="T979" s="3094"/>
      <c r="U979" s="3094"/>
      <c r="V979" s="3094"/>
      <c r="W979" s="3094"/>
      <c r="X979" s="3094"/>
      <c r="Y979" s="3094"/>
      <c r="Z979" s="3094"/>
      <c r="AA979" s="3094"/>
      <c r="AB979" s="3094"/>
      <c r="AC979" s="3094"/>
      <c r="AD979" s="3094"/>
      <c r="AE979" s="3094"/>
      <c r="AF979" s="3094"/>
      <c r="AG979" s="3094"/>
      <c r="AH979" s="3094"/>
      <c r="AI979" s="3094"/>
      <c r="AJ979" s="3094"/>
      <c r="AK979" s="3094"/>
      <c r="AL979" s="3094"/>
      <c r="AM979" s="3094"/>
      <c r="AN979" s="3094"/>
      <c r="AO979" s="3094"/>
      <c r="AP979" s="3094"/>
      <c r="AQ979" s="3094"/>
      <c r="AR979" s="3560"/>
      <c r="AS979" s="3560"/>
      <c r="AT979" s="3560"/>
      <c r="AU979" s="3094"/>
      <c r="AV979" s="3094"/>
      <c r="AW979" s="3094"/>
      <c r="AX979" s="3094"/>
      <c r="AY979" s="3094"/>
      <c r="AZ979" s="3094"/>
      <c r="BA979" s="3094"/>
      <c r="BB979" s="3094"/>
      <c r="BC979" s="3094"/>
      <c r="BD979" s="3094"/>
      <c r="BE979" s="3094"/>
      <c r="BF979" s="3094"/>
      <c r="BG979" s="3094"/>
      <c r="BH979" s="3094"/>
      <c r="BI979" s="3094"/>
      <c r="BJ979" s="3094"/>
      <c r="BK979" s="3094"/>
      <c r="BL979" s="3094"/>
      <c r="BM979" s="3094"/>
      <c r="BN979" s="3094"/>
    </row>
    <row r="980" spans="1:66" ht="11.25" customHeight="1">
      <c r="A980" s="3559"/>
      <c r="B980" s="3094"/>
      <c r="C980" s="3094"/>
      <c r="D980" s="3094"/>
      <c r="E980" s="3094"/>
      <c r="F980" s="3094"/>
      <c r="G980" s="3094"/>
      <c r="H980" s="3094"/>
      <c r="I980" s="3094"/>
      <c r="J980" s="3094"/>
      <c r="K980" s="3560"/>
      <c r="L980" s="3560"/>
      <c r="M980" s="3560"/>
      <c r="N980" s="3094"/>
      <c r="O980" s="3094"/>
      <c r="P980" s="3094"/>
      <c r="Q980" s="3094"/>
      <c r="R980" s="3094"/>
      <c r="S980" s="3094"/>
      <c r="T980" s="3094"/>
      <c r="U980" s="3094"/>
      <c r="V980" s="3094"/>
      <c r="W980" s="3094"/>
      <c r="X980" s="3094"/>
      <c r="Y980" s="3094"/>
      <c r="Z980" s="3094"/>
      <c r="AA980" s="3094"/>
      <c r="AB980" s="3094"/>
      <c r="AC980" s="3094"/>
      <c r="AD980" s="3094"/>
      <c r="AE980" s="3094"/>
      <c r="AF980" s="3094"/>
      <c r="AG980" s="3094"/>
      <c r="AH980" s="3094"/>
      <c r="AI980" s="3094"/>
      <c r="AJ980" s="3094"/>
      <c r="AK980" s="3094"/>
      <c r="AL980" s="3094"/>
      <c r="AM980" s="3094"/>
      <c r="AN980" s="3094"/>
      <c r="AO980" s="3094"/>
      <c r="AP980" s="3094"/>
      <c r="AQ980" s="3094"/>
      <c r="AR980" s="3560"/>
      <c r="AS980" s="3560"/>
      <c r="AT980" s="3560"/>
      <c r="AU980" s="3094"/>
      <c r="AV980" s="3094"/>
      <c r="AW980" s="3094"/>
      <c r="AX980" s="3094"/>
      <c r="AY980" s="3094"/>
      <c r="AZ980" s="3094"/>
      <c r="BA980" s="3094"/>
      <c r="BB980" s="3094"/>
      <c r="BC980" s="3094"/>
      <c r="BD980" s="3094"/>
      <c r="BE980" s="3094"/>
      <c r="BF980" s="3094"/>
      <c r="BG980" s="3094"/>
      <c r="BH980" s="3094"/>
      <c r="BI980" s="3094"/>
      <c r="BJ980" s="3094"/>
      <c r="BK980" s="3094"/>
      <c r="BL980" s="3094"/>
      <c r="BM980" s="3094"/>
      <c r="BN980" s="3094"/>
    </row>
    <row r="981" spans="1:66" ht="11.25" customHeight="1">
      <c r="A981" s="3559"/>
      <c r="B981" s="3094"/>
      <c r="C981" s="3094"/>
      <c r="D981" s="3094"/>
      <c r="E981" s="3094"/>
      <c r="F981" s="3094"/>
      <c r="G981" s="3094"/>
      <c r="H981" s="3094"/>
      <c r="I981" s="3094"/>
      <c r="J981" s="3094"/>
      <c r="K981" s="3560"/>
      <c r="L981" s="3560"/>
      <c r="M981" s="3560"/>
      <c r="N981" s="3094"/>
      <c r="O981" s="3094"/>
      <c r="P981" s="3094"/>
      <c r="Q981" s="3094"/>
      <c r="R981" s="3094"/>
      <c r="S981" s="3094"/>
      <c r="T981" s="3094"/>
      <c r="U981" s="3094"/>
      <c r="V981" s="3094"/>
      <c r="W981" s="3094"/>
      <c r="X981" s="3094"/>
      <c r="Y981" s="3094"/>
      <c r="Z981" s="3094"/>
      <c r="AA981" s="3094"/>
      <c r="AB981" s="3094"/>
      <c r="AC981" s="3094"/>
      <c r="AD981" s="3094"/>
      <c r="AE981" s="3094"/>
      <c r="AF981" s="3094"/>
      <c r="AG981" s="3094"/>
      <c r="AH981" s="3094"/>
      <c r="AI981" s="3094"/>
      <c r="AJ981" s="3094"/>
      <c r="AK981" s="3094"/>
      <c r="AL981" s="3094"/>
      <c r="AM981" s="3094"/>
      <c r="AN981" s="3094"/>
      <c r="AO981" s="3094"/>
      <c r="AP981" s="3094"/>
      <c r="AQ981" s="3094"/>
      <c r="AR981" s="3560"/>
      <c r="AS981" s="3560"/>
      <c r="AT981" s="3560"/>
      <c r="AU981" s="3094"/>
      <c r="AV981" s="3094"/>
      <c r="AW981" s="3094"/>
      <c r="AX981" s="3094"/>
      <c r="AY981" s="3094"/>
      <c r="AZ981" s="3094"/>
      <c r="BA981" s="3094"/>
      <c r="BB981" s="3094"/>
      <c r="BC981" s="3094"/>
      <c r="BD981" s="3094"/>
      <c r="BE981" s="3094"/>
      <c r="BF981" s="3094"/>
      <c r="BG981" s="3094"/>
      <c r="BH981" s="3094"/>
      <c r="BI981" s="3094"/>
      <c r="BJ981" s="3094"/>
      <c r="BK981" s="3094"/>
      <c r="BL981" s="3094"/>
      <c r="BM981" s="3094"/>
      <c r="BN981" s="3094"/>
    </row>
    <row r="982" spans="1:66" ht="11.25" customHeight="1">
      <c r="A982" s="3559"/>
      <c r="B982" s="3094"/>
      <c r="C982" s="3094"/>
      <c r="D982" s="3094"/>
      <c r="E982" s="3094"/>
      <c r="F982" s="3094"/>
      <c r="G982" s="3094"/>
      <c r="H982" s="3094"/>
      <c r="I982" s="3094"/>
      <c r="J982" s="3094"/>
      <c r="K982" s="3560"/>
      <c r="L982" s="3560"/>
      <c r="M982" s="3560"/>
      <c r="N982" s="3094"/>
      <c r="O982" s="3094"/>
      <c r="P982" s="3094"/>
      <c r="Q982" s="3094"/>
      <c r="R982" s="3094"/>
      <c r="S982" s="3094"/>
      <c r="T982" s="3094"/>
      <c r="U982" s="3094"/>
      <c r="V982" s="3094"/>
      <c r="W982" s="3094"/>
      <c r="X982" s="3094"/>
      <c r="Y982" s="3094"/>
      <c r="Z982" s="3094"/>
      <c r="AA982" s="3094"/>
      <c r="AB982" s="3094"/>
      <c r="AC982" s="3094"/>
      <c r="AD982" s="3094"/>
      <c r="AE982" s="3094"/>
      <c r="AF982" s="3094"/>
      <c r="AG982" s="3094"/>
      <c r="AH982" s="3094"/>
      <c r="AI982" s="3094"/>
      <c r="AJ982" s="3094"/>
      <c r="AK982" s="3094"/>
      <c r="AL982" s="3094"/>
      <c r="AM982" s="3094"/>
      <c r="AN982" s="3094"/>
      <c r="AO982" s="3094"/>
      <c r="AP982" s="3094"/>
      <c r="AQ982" s="3094"/>
      <c r="AR982" s="3560"/>
      <c r="AS982" s="3560"/>
      <c r="AT982" s="3560"/>
      <c r="AU982" s="3094"/>
      <c r="AV982" s="3094"/>
      <c r="AW982" s="3094"/>
      <c r="AX982" s="3094"/>
      <c r="AY982" s="3094"/>
      <c r="AZ982" s="3094"/>
      <c r="BA982" s="3094"/>
      <c r="BB982" s="3094"/>
      <c r="BC982" s="3094"/>
      <c r="BD982" s="3094"/>
      <c r="BE982" s="3094"/>
      <c r="BF982" s="3094"/>
      <c r="BG982" s="3094"/>
      <c r="BH982" s="3094"/>
      <c r="BI982" s="3094"/>
      <c r="BJ982" s="3094"/>
      <c r="BK982" s="3094"/>
      <c r="BL982" s="3094"/>
      <c r="BM982" s="3094"/>
      <c r="BN982" s="3094"/>
    </row>
    <row r="983" spans="1:66" ht="11.25" customHeight="1">
      <c r="A983" s="3559"/>
      <c r="B983" s="3094"/>
      <c r="C983" s="3094"/>
      <c r="D983" s="3094"/>
      <c r="E983" s="3094"/>
      <c r="F983" s="3094"/>
      <c r="G983" s="3094"/>
      <c r="H983" s="3094"/>
      <c r="I983" s="3094"/>
      <c r="J983" s="3094"/>
      <c r="K983" s="3560"/>
      <c r="L983" s="3560"/>
      <c r="M983" s="3560"/>
      <c r="N983" s="3094"/>
      <c r="O983" s="3094"/>
      <c r="P983" s="3094"/>
      <c r="Q983" s="3094"/>
      <c r="R983" s="3094"/>
      <c r="S983" s="3094"/>
      <c r="T983" s="3094"/>
      <c r="U983" s="3094"/>
      <c r="V983" s="3094"/>
      <c r="W983" s="3094"/>
      <c r="X983" s="3094"/>
      <c r="Y983" s="3094"/>
      <c r="Z983" s="3094"/>
      <c r="AA983" s="3094"/>
      <c r="AB983" s="3094"/>
      <c r="AC983" s="3094"/>
      <c r="AD983" s="3094"/>
      <c r="AE983" s="3094"/>
      <c r="AF983" s="3094"/>
      <c r="AG983" s="3094"/>
      <c r="AH983" s="3094"/>
      <c r="AI983" s="3094"/>
      <c r="AJ983" s="3094"/>
      <c r="AK983" s="3094"/>
      <c r="AL983" s="3094"/>
      <c r="AM983" s="3094"/>
      <c r="AN983" s="3094"/>
      <c r="AO983" s="3094"/>
      <c r="AP983" s="3094"/>
      <c r="AQ983" s="3094"/>
      <c r="AR983" s="3560"/>
      <c r="AS983" s="3560"/>
      <c r="AT983" s="3560"/>
      <c r="AU983" s="3094"/>
      <c r="AV983" s="3094"/>
      <c r="AW983" s="3094"/>
      <c r="AX983" s="3094"/>
      <c r="AY983" s="3094"/>
      <c r="AZ983" s="3094"/>
      <c r="BA983" s="3094"/>
      <c r="BB983" s="3094"/>
      <c r="BC983" s="3094"/>
      <c r="BD983" s="3094"/>
      <c r="BE983" s="3094"/>
      <c r="BF983" s="3094"/>
      <c r="BG983" s="3094"/>
      <c r="BH983" s="3094"/>
      <c r="BI983" s="3094"/>
      <c r="BJ983" s="3094"/>
      <c r="BK983" s="3094"/>
      <c r="BL983" s="3094"/>
      <c r="BM983" s="3094"/>
      <c r="BN983" s="3094"/>
    </row>
    <row r="984" spans="1:66" ht="11.25" customHeight="1">
      <c r="A984" s="3559"/>
      <c r="B984" s="3094"/>
      <c r="C984" s="3094"/>
      <c r="D984" s="3094"/>
      <c r="E984" s="3094"/>
      <c r="F984" s="3094"/>
      <c r="G984" s="3094"/>
      <c r="H984" s="3094"/>
      <c r="I984" s="3094"/>
      <c r="J984" s="3094"/>
      <c r="K984" s="3560"/>
      <c r="L984" s="3560"/>
      <c r="M984" s="3560"/>
      <c r="N984" s="3094"/>
      <c r="O984" s="3094"/>
      <c r="P984" s="3094"/>
      <c r="Q984" s="3094"/>
      <c r="R984" s="3094"/>
      <c r="S984" s="3094"/>
      <c r="T984" s="3094"/>
      <c r="U984" s="3094"/>
      <c r="V984" s="3094"/>
      <c r="W984" s="3094"/>
      <c r="X984" s="3094"/>
      <c r="Y984" s="3094"/>
      <c r="Z984" s="3094"/>
      <c r="AA984" s="3094"/>
      <c r="AB984" s="3094"/>
      <c r="AC984" s="3094"/>
      <c r="AD984" s="3094"/>
      <c r="AE984" s="3094"/>
      <c r="AF984" s="3094"/>
      <c r="AG984" s="3094"/>
      <c r="AH984" s="3094"/>
      <c r="AI984" s="3094"/>
      <c r="AJ984" s="3094"/>
      <c r="AK984" s="3094"/>
      <c r="AL984" s="3094"/>
      <c r="AM984" s="3094"/>
      <c r="AN984" s="3094"/>
      <c r="AO984" s="3094"/>
      <c r="AP984" s="3094"/>
      <c r="AQ984" s="3094"/>
      <c r="AR984" s="3560"/>
      <c r="AS984" s="3560"/>
      <c r="AT984" s="3560"/>
      <c r="AU984" s="3094"/>
      <c r="AV984" s="3094"/>
      <c r="AW984" s="3094"/>
      <c r="AX984" s="3094"/>
      <c r="AY984" s="3094"/>
      <c r="AZ984" s="3094"/>
      <c r="BA984" s="3094"/>
      <c r="BB984" s="3094"/>
      <c r="BC984" s="3094"/>
      <c r="BD984" s="3094"/>
      <c r="BE984" s="3094"/>
      <c r="BF984" s="3094"/>
      <c r="BG984" s="3094"/>
      <c r="BH984" s="3094"/>
      <c r="BI984" s="3094"/>
      <c r="BJ984" s="3094"/>
      <c r="BK984" s="3094"/>
      <c r="BL984" s="3094"/>
      <c r="BM984" s="3094"/>
      <c r="BN984" s="3094"/>
    </row>
    <row r="985" spans="1:66" ht="11.25" customHeight="1">
      <c r="A985" s="3559"/>
      <c r="B985" s="3094"/>
      <c r="C985" s="3094"/>
      <c r="D985" s="3094"/>
      <c r="E985" s="3094"/>
      <c r="F985" s="3094"/>
      <c r="G985" s="3094"/>
      <c r="H985" s="3094"/>
      <c r="I985" s="3094"/>
      <c r="J985" s="3094"/>
      <c r="K985" s="3560"/>
      <c r="L985" s="3560"/>
      <c r="M985" s="3560"/>
      <c r="N985" s="3094"/>
      <c r="O985" s="3094"/>
      <c r="P985" s="3094"/>
      <c r="Q985" s="3094"/>
      <c r="R985" s="3094"/>
      <c r="S985" s="3094"/>
      <c r="T985" s="3094"/>
      <c r="U985" s="3094"/>
      <c r="V985" s="3094"/>
      <c r="W985" s="3094"/>
      <c r="X985" s="3094"/>
      <c r="Y985" s="3094"/>
      <c r="Z985" s="3094"/>
      <c r="AA985" s="3094"/>
      <c r="AB985" s="3094"/>
      <c r="AC985" s="3094"/>
      <c r="AD985" s="3094"/>
      <c r="AE985" s="3094"/>
      <c r="AF985" s="3094"/>
      <c r="AG985" s="3094"/>
      <c r="AH985" s="3094"/>
      <c r="AI985" s="3094"/>
      <c r="AJ985" s="3094"/>
      <c r="AK985" s="3094"/>
      <c r="AL985" s="3094"/>
      <c r="AM985" s="3094"/>
      <c r="AN985" s="3094"/>
      <c r="AO985" s="3094"/>
      <c r="AP985" s="3094"/>
      <c r="AQ985" s="3094"/>
      <c r="AR985" s="3560"/>
      <c r="AS985" s="3560"/>
      <c r="AT985" s="3560"/>
      <c r="AU985" s="3094"/>
      <c r="AV985" s="3094"/>
      <c r="AW985" s="3094"/>
      <c r="AX985" s="3094"/>
      <c r="AY985" s="3094"/>
      <c r="AZ985" s="3094"/>
      <c r="BA985" s="3094"/>
      <c r="BB985" s="3094"/>
      <c r="BC985" s="3094"/>
      <c r="BD985" s="3094"/>
      <c r="BE985" s="3094"/>
      <c r="BF985" s="3094"/>
      <c r="BG985" s="3094"/>
      <c r="BH985" s="3094"/>
      <c r="BI985" s="3094"/>
      <c r="BJ985" s="3094"/>
      <c r="BK985" s="3094"/>
      <c r="BL985" s="3094"/>
      <c r="BM985" s="3094"/>
      <c r="BN985" s="3094"/>
    </row>
    <row r="986" spans="1:66" ht="11.25" customHeight="1">
      <c r="A986" s="3559"/>
      <c r="B986" s="3094"/>
      <c r="C986" s="3094"/>
      <c r="D986" s="3094"/>
      <c r="E986" s="3094"/>
      <c r="F986" s="3094"/>
      <c r="G986" s="3094"/>
      <c r="H986" s="3094"/>
      <c r="I986" s="3094"/>
      <c r="J986" s="3094"/>
      <c r="K986" s="3560"/>
      <c r="L986" s="3560"/>
      <c r="M986" s="3560"/>
      <c r="N986" s="3094"/>
      <c r="O986" s="3094"/>
      <c r="P986" s="3094"/>
      <c r="Q986" s="3094"/>
      <c r="R986" s="3094"/>
      <c r="S986" s="3094"/>
      <c r="T986" s="3094"/>
      <c r="U986" s="3094"/>
      <c r="V986" s="3094"/>
      <c r="W986" s="3094"/>
      <c r="X986" s="3094"/>
      <c r="Y986" s="3094"/>
      <c r="Z986" s="3094"/>
      <c r="AA986" s="3094"/>
      <c r="AB986" s="3094"/>
      <c r="AC986" s="3094"/>
      <c r="AD986" s="3094"/>
      <c r="AE986" s="3094"/>
      <c r="AF986" s="3094"/>
      <c r="AG986" s="3094"/>
      <c r="AH986" s="3094"/>
      <c r="AI986" s="3094"/>
      <c r="AJ986" s="3094"/>
      <c r="AK986" s="3094"/>
      <c r="AL986" s="3094"/>
      <c r="AM986" s="3094"/>
      <c r="AN986" s="3094"/>
      <c r="AO986" s="3094"/>
      <c r="AP986" s="3094"/>
      <c r="AQ986" s="3094"/>
      <c r="AR986" s="3560"/>
      <c r="AS986" s="3560"/>
      <c r="AT986" s="3560"/>
      <c r="AU986" s="3094"/>
      <c r="AV986" s="3094"/>
      <c r="AW986" s="3094"/>
      <c r="AX986" s="3094"/>
      <c r="AY986" s="3094"/>
      <c r="AZ986" s="3094"/>
      <c r="BA986" s="3094"/>
      <c r="BB986" s="3094"/>
      <c r="BC986" s="3094"/>
      <c r="BD986" s="3094"/>
      <c r="BE986" s="3094"/>
      <c r="BF986" s="3094"/>
      <c r="BG986" s="3094"/>
      <c r="BH986" s="3094"/>
      <c r="BI986" s="3094"/>
      <c r="BJ986" s="3094"/>
      <c r="BK986" s="3094"/>
      <c r="BL986" s="3094"/>
      <c r="BM986" s="3094"/>
      <c r="BN986" s="3094"/>
    </row>
    <row r="987" spans="1:66" ht="11.25" customHeight="1">
      <c r="A987" s="3559"/>
      <c r="B987" s="3094"/>
      <c r="C987" s="3094"/>
      <c r="D987" s="3094"/>
      <c r="E987" s="3094"/>
      <c r="F987" s="3094"/>
      <c r="G987" s="3094"/>
      <c r="H987" s="3094"/>
      <c r="I987" s="3094"/>
      <c r="J987" s="3094"/>
      <c r="K987" s="3560"/>
      <c r="L987" s="3560"/>
      <c r="M987" s="3560"/>
      <c r="N987" s="3094"/>
      <c r="O987" s="3094"/>
      <c r="P987" s="3094"/>
      <c r="Q987" s="3094"/>
      <c r="R987" s="3094"/>
      <c r="S987" s="3094"/>
      <c r="T987" s="3094"/>
      <c r="U987" s="3094"/>
      <c r="V987" s="3094"/>
      <c r="W987" s="3094"/>
      <c r="X987" s="3094"/>
      <c r="Y987" s="3094"/>
      <c r="Z987" s="3094"/>
      <c r="AA987" s="3094"/>
      <c r="AB987" s="3094"/>
      <c r="AC987" s="3094"/>
      <c r="AD987" s="3094"/>
      <c r="AE987" s="3094"/>
      <c r="AF987" s="3094"/>
      <c r="AG987" s="3094"/>
      <c r="AH987" s="3094"/>
      <c r="AI987" s="3094"/>
      <c r="AJ987" s="3094"/>
      <c r="AK987" s="3094"/>
      <c r="AL987" s="3094"/>
      <c r="AM987" s="3094"/>
      <c r="AN987" s="3094"/>
      <c r="AO987" s="3094"/>
      <c r="AP987" s="3094"/>
      <c r="AQ987" s="3094"/>
      <c r="AR987" s="3560"/>
      <c r="AS987" s="3560"/>
      <c r="AT987" s="3560"/>
      <c r="AU987" s="3094"/>
      <c r="AV987" s="3094"/>
      <c r="AW987" s="3094"/>
      <c r="AX987" s="3094"/>
      <c r="AY987" s="3094"/>
      <c r="AZ987" s="3094"/>
      <c r="BA987" s="3094"/>
      <c r="BB987" s="3094"/>
      <c r="BC987" s="3094"/>
      <c r="BD987" s="3094"/>
      <c r="BE987" s="3094"/>
      <c r="BF987" s="3094"/>
      <c r="BG987" s="3094"/>
      <c r="BH987" s="3094"/>
      <c r="BI987" s="3094"/>
      <c r="BJ987" s="3094"/>
      <c r="BK987" s="3094"/>
      <c r="BL987" s="3094"/>
      <c r="BM987" s="3094"/>
      <c r="BN987" s="3094"/>
    </row>
    <row r="988" spans="1:66" ht="11.25" customHeight="1">
      <c r="A988" s="3559"/>
      <c r="B988" s="3094"/>
      <c r="C988" s="3094"/>
      <c r="D988" s="3094"/>
      <c r="E988" s="3094"/>
      <c r="F988" s="3094"/>
      <c r="G988" s="3094"/>
      <c r="H988" s="3094"/>
      <c r="I988" s="3094"/>
      <c r="J988" s="3094"/>
      <c r="K988" s="3560"/>
      <c r="L988" s="3560"/>
      <c r="M988" s="3560"/>
      <c r="N988" s="3094"/>
      <c r="O988" s="3094"/>
      <c r="P988" s="3094"/>
      <c r="Q988" s="3094"/>
      <c r="R988" s="3094"/>
      <c r="S988" s="3094"/>
      <c r="T988" s="3094"/>
      <c r="U988" s="3094"/>
      <c r="V988" s="3094"/>
      <c r="W988" s="3094"/>
      <c r="X988" s="3094"/>
      <c r="Y988" s="3094"/>
      <c r="Z988" s="3094"/>
      <c r="AA988" s="3094"/>
      <c r="AB988" s="3094"/>
      <c r="AC988" s="3094"/>
      <c r="AD988" s="3094"/>
      <c r="AE988" s="3094"/>
      <c r="AF988" s="3094"/>
      <c r="AG988" s="3094"/>
      <c r="AH988" s="3094"/>
      <c r="AI988" s="3094"/>
      <c r="AJ988" s="3094"/>
      <c r="AK988" s="3094"/>
      <c r="AL988" s="3094"/>
      <c r="AM988" s="3094"/>
      <c r="AN988" s="3094"/>
      <c r="AO988" s="3094"/>
      <c r="AP988" s="3094"/>
      <c r="AQ988" s="3094"/>
      <c r="AR988" s="3560"/>
      <c r="AS988" s="3560"/>
      <c r="AT988" s="3560"/>
      <c r="AU988" s="3094"/>
      <c r="AV988" s="3094"/>
      <c r="AW988" s="3094"/>
      <c r="AX988" s="3094"/>
      <c r="AY988" s="3094"/>
      <c r="AZ988" s="3094"/>
      <c r="BA988" s="3094"/>
      <c r="BB988" s="3094"/>
      <c r="BC988" s="3094"/>
      <c r="BD988" s="3094"/>
      <c r="BE988" s="3094"/>
      <c r="BF988" s="3094"/>
      <c r="BG988" s="3094"/>
      <c r="BH988" s="3094"/>
      <c r="BI988" s="3094"/>
      <c r="BJ988" s="3094"/>
      <c r="BK988" s="3094"/>
      <c r="BL988" s="3094"/>
      <c r="BM988" s="3094"/>
      <c r="BN988" s="3094"/>
    </row>
    <row r="989" spans="1:66" ht="11.25" customHeight="1">
      <c r="A989" s="3559"/>
      <c r="B989" s="3094"/>
      <c r="C989" s="3094"/>
      <c r="D989" s="3094"/>
      <c r="E989" s="3094"/>
      <c r="F989" s="3094"/>
      <c r="G989" s="3094"/>
      <c r="H989" s="3094"/>
      <c r="I989" s="3094"/>
      <c r="J989" s="3094"/>
      <c r="K989" s="3560"/>
      <c r="L989" s="3560"/>
      <c r="M989" s="3560"/>
      <c r="N989" s="3094"/>
      <c r="O989" s="3094"/>
      <c r="P989" s="3094"/>
      <c r="Q989" s="3094"/>
      <c r="R989" s="3094"/>
      <c r="S989" s="3094"/>
      <c r="T989" s="3094"/>
      <c r="U989" s="3094"/>
      <c r="V989" s="3094"/>
      <c r="W989" s="3094"/>
      <c r="X989" s="3094"/>
      <c r="Y989" s="3094"/>
      <c r="Z989" s="3094"/>
      <c r="AA989" s="3094"/>
      <c r="AB989" s="3094"/>
      <c r="AC989" s="3094"/>
      <c r="AD989" s="3094"/>
      <c r="AE989" s="3094"/>
      <c r="AF989" s="3094"/>
      <c r="AG989" s="3094"/>
      <c r="AH989" s="3094"/>
      <c r="AI989" s="3094"/>
      <c r="AJ989" s="3094"/>
      <c r="AK989" s="3094"/>
      <c r="AL989" s="3094"/>
      <c r="AM989" s="3094"/>
      <c r="AN989" s="3094"/>
      <c r="AO989" s="3094"/>
      <c r="AP989" s="3094"/>
      <c r="AQ989" s="3094"/>
      <c r="AR989" s="3560"/>
      <c r="AS989" s="3560"/>
      <c r="AT989" s="3560"/>
      <c r="AU989" s="3094"/>
      <c r="AV989" s="3094"/>
      <c r="AW989" s="3094"/>
      <c r="AX989" s="3094"/>
      <c r="AY989" s="3094"/>
      <c r="AZ989" s="3094"/>
      <c r="BA989" s="3094"/>
      <c r="BB989" s="3094"/>
      <c r="BC989" s="3094"/>
      <c r="BD989" s="3094"/>
      <c r="BE989" s="3094"/>
      <c r="BF989" s="3094"/>
      <c r="BG989" s="3094"/>
      <c r="BH989" s="3094"/>
      <c r="BI989" s="3094"/>
      <c r="BJ989" s="3094"/>
      <c r="BK989" s="3094"/>
      <c r="BL989" s="3094"/>
      <c r="BM989" s="3094"/>
      <c r="BN989" s="3094"/>
    </row>
    <row r="990" spans="1:66" ht="11.25" customHeight="1">
      <c r="A990" s="3559"/>
      <c r="B990" s="3094"/>
      <c r="C990" s="3094"/>
      <c r="D990" s="3094"/>
      <c r="E990" s="3094"/>
      <c r="F990" s="3094"/>
      <c r="G990" s="3094"/>
      <c r="H990" s="3094"/>
      <c r="I990" s="3094"/>
      <c r="J990" s="3094"/>
      <c r="K990" s="3560"/>
      <c r="L990" s="3560"/>
      <c r="M990" s="3560"/>
      <c r="N990" s="3094"/>
      <c r="O990" s="3094"/>
      <c r="P990" s="3094"/>
      <c r="Q990" s="3094"/>
      <c r="R990" s="3094"/>
      <c r="S990" s="3094"/>
      <c r="T990" s="3094"/>
      <c r="U990" s="3094"/>
      <c r="V990" s="3094"/>
      <c r="W990" s="3094"/>
      <c r="X990" s="3094"/>
      <c r="Y990" s="3094"/>
      <c r="Z990" s="3094"/>
      <c r="AA990" s="3094"/>
      <c r="AB990" s="3094"/>
      <c r="AC990" s="3094"/>
      <c r="AD990" s="3094"/>
      <c r="AE990" s="3094"/>
      <c r="AF990" s="3094"/>
      <c r="AG990" s="3094"/>
      <c r="AH990" s="3094"/>
      <c r="AI990" s="3094"/>
      <c r="AJ990" s="3094"/>
      <c r="AK990" s="3094"/>
      <c r="AL990" s="3094"/>
      <c r="AM990" s="3094"/>
      <c r="AN990" s="3094"/>
      <c r="AO990" s="3094"/>
      <c r="AP990" s="3094"/>
      <c r="AQ990" s="3094"/>
      <c r="AR990" s="3560"/>
      <c r="AS990" s="3560"/>
      <c r="AT990" s="3560"/>
      <c r="AU990" s="3094"/>
      <c r="AV990" s="3094"/>
      <c r="AW990" s="3094"/>
      <c r="AX990" s="3094"/>
      <c r="AY990" s="3094"/>
      <c r="AZ990" s="3094"/>
      <c r="BA990" s="3094"/>
      <c r="BB990" s="3094"/>
      <c r="BC990" s="3094"/>
      <c r="BD990" s="3094"/>
      <c r="BE990" s="3094"/>
      <c r="BF990" s="3094"/>
      <c r="BG990" s="3094"/>
      <c r="BH990" s="3094"/>
      <c r="BI990" s="3094"/>
      <c r="BJ990" s="3094"/>
      <c r="BK990" s="3094"/>
      <c r="BL990" s="3094"/>
      <c r="BM990" s="3094"/>
      <c r="BN990" s="3094"/>
    </row>
    <row r="991" spans="1:66" ht="11.25" customHeight="1">
      <c r="A991" s="3559"/>
      <c r="B991" s="3094"/>
      <c r="C991" s="3094"/>
      <c r="D991" s="3094"/>
      <c r="E991" s="3094"/>
      <c r="F991" s="3094"/>
      <c r="G991" s="3094"/>
      <c r="H991" s="3094"/>
      <c r="I991" s="3094"/>
      <c r="J991" s="3094"/>
      <c r="K991" s="3560"/>
      <c r="L991" s="3560"/>
      <c r="M991" s="3560"/>
      <c r="N991" s="3094"/>
      <c r="O991" s="3094"/>
      <c r="P991" s="3094"/>
      <c r="Q991" s="3094"/>
      <c r="R991" s="3094"/>
      <c r="S991" s="3094"/>
      <c r="T991" s="3094"/>
      <c r="U991" s="3094"/>
      <c r="V991" s="3094"/>
      <c r="W991" s="3094"/>
      <c r="X991" s="3094"/>
      <c r="Y991" s="3094"/>
      <c r="Z991" s="3094"/>
      <c r="AA991" s="3094"/>
      <c r="AB991" s="3094"/>
      <c r="AC991" s="3094"/>
      <c r="AD991" s="3094"/>
      <c r="AE991" s="3094"/>
      <c r="AF991" s="3094"/>
      <c r="AG991" s="3094"/>
      <c r="AH991" s="3094"/>
      <c r="AI991" s="3094"/>
      <c r="AJ991" s="3094"/>
      <c r="AK991" s="3094"/>
      <c r="AL991" s="3094"/>
      <c r="AM991" s="3094"/>
      <c r="AN991" s="3094"/>
      <c r="AO991" s="3094"/>
      <c r="AP991" s="3094"/>
      <c r="AQ991" s="3094"/>
      <c r="AR991" s="3560"/>
      <c r="AS991" s="3560"/>
      <c r="AT991" s="3560"/>
      <c r="AU991" s="3094"/>
      <c r="AV991" s="3094"/>
      <c r="AW991" s="3094"/>
      <c r="AX991" s="3094"/>
      <c r="AY991" s="3094"/>
      <c r="AZ991" s="3094"/>
      <c r="BA991" s="3094"/>
      <c r="BB991" s="3094"/>
      <c r="BC991" s="3094"/>
      <c r="BD991" s="3094"/>
      <c r="BE991" s="3094"/>
      <c r="BF991" s="3094"/>
      <c r="BG991" s="3094"/>
      <c r="BH991" s="3094"/>
      <c r="BI991" s="3094"/>
      <c r="BJ991" s="3094"/>
      <c r="BK991" s="3094"/>
      <c r="BL991" s="3094"/>
      <c r="BM991" s="3094"/>
      <c r="BN991" s="3094"/>
    </row>
    <row r="992" spans="1:66" ht="11.25" customHeight="1">
      <c r="A992" s="3559"/>
      <c r="B992" s="3094"/>
      <c r="C992" s="3094"/>
      <c r="D992" s="3094"/>
      <c r="E992" s="3094"/>
      <c r="F992" s="3094"/>
      <c r="G992" s="3094"/>
      <c r="H992" s="3094"/>
      <c r="I992" s="3094"/>
      <c r="J992" s="3094"/>
      <c r="K992" s="3560"/>
      <c r="L992" s="3560"/>
      <c r="M992" s="3560"/>
      <c r="N992" s="3094"/>
      <c r="O992" s="3094"/>
      <c r="P992" s="3094"/>
      <c r="Q992" s="3094"/>
      <c r="R992" s="3094"/>
      <c r="S992" s="3094"/>
      <c r="T992" s="3094"/>
      <c r="U992" s="3094"/>
      <c r="V992" s="3094"/>
      <c r="W992" s="3094"/>
      <c r="X992" s="3094"/>
      <c r="Y992" s="3094"/>
      <c r="Z992" s="3094"/>
      <c r="AA992" s="3094"/>
      <c r="AB992" s="3094"/>
      <c r="AC992" s="3094"/>
      <c r="AD992" s="3094"/>
      <c r="AE992" s="3094"/>
      <c r="AF992" s="3094"/>
      <c r="AG992" s="3094"/>
      <c r="AH992" s="3094"/>
      <c r="AI992" s="3094"/>
      <c r="AJ992" s="3094"/>
      <c r="AK992" s="3094"/>
      <c r="AL992" s="3094"/>
      <c r="AM992" s="3094"/>
      <c r="AN992" s="3094"/>
      <c r="AO992" s="3094"/>
      <c r="AP992" s="3094"/>
      <c r="AQ992" s="3094"/>
      <c r="AR992" s="3560"/>
      <c r="AS992" s="3560"/>
      <c r="AT992" s="3560"/>
      <c r="AU992" s="3094"/>
      <c r="AV992" s="3094"/>
      <c r="AW992" s="3094"/>
      <c r="AX992" s="3094"/>
      <c r="AY992" s="3094"/>
      <c r="AZ992" s="3094"/>
      <c r="BA992" s="3094"/>
      <c r="BB992" s="3094"/>
      <c r="BC992" s="3094"/>
      <c r="BD992" s="3094"/>
      <c r="BE992" s="3094"/>
      <c r="BF992" s="3094"/>
      <c r="BG992" s="3094"/>
      <c r="BH992" s="3094"/>
      <c r="BI992" s="3094"/>
      <c r="BJ992" s="3094"/>
      <c r="BK992" s="3094"/>
      <c r="BL992" s="3094"/>
      <c r="BM992" s="3094"/>
      <c r="BN992" s="3094"/>
    </row>
    <row r="993" spans="1:66" ht="11.25" customHeight="1">
      <c r="A993" s="3559"/>
      <c r="B993" s="3094"/>
      <c r="C993" s="3094"/>
      <c r="D993" s="3094"/>
      <c r="E993" s="3094"/>
      <c r="F993" s="3094"/>
      <c r="G993" s="3094"/>
      <c r="H993" s="3094"/>
      <c r="I993" s="3094"/>
      <c r="J993" s="3094"/>
      <c r="K993" s="3560"/>
      <c r="L993" s="3560"/>
      <c r="M993" s="3560"/>
      <c r="N993" s="3094"/>
      <c r="O993" s="3094"/>
      <c r="P993" s="3094"/>
      <c r="Q993" s="3094"/>
      <c r="R993" s="3094"/>
      <c r="S993" s="3094"/>
      <c r="T993" s="3094"/>
      <c r="U993" s="3094"/>
      <c r="V993" s="3094"/>
      <c r="W993" s="3094"/>
      <c r="X993" s="3094"/>
      <c r="Y993" s="3094"/>
      <c r="Z993" s="3094"/>
      <c r="AA993" s="3094"/>
      <c r="AB993" s="3094"/>
      <c r="AC993" s="3094"/>
      <c r="AD993" s="3094"/>
      <c r="AE993" s="3094"/>
      <c r="AF993" s="3094"/>
      <c r="AG993" s="3094"/>
      <c r="AH993" s="3094"/>
      <c r="AI993" s="3094"/>
      <c r="AJ993" s="3094"/>
      <c r="AK993" s="3094"/>
      <c r="AL993" s="3094"/>
      <c r="AM993" s="3094"/>
      <c r="AN993" s="3094"/>
      <c r="AO993" s="3094"/>
      <c r="AP993" s="3094"/>
      <c r="AQ993" s="3094"/>
      <c r="AR993" s="3560"/>
      <c r="AS993" s="3560"/>
      <c r="AT993" s="3560"/>
      <c r="AU993" s="3094"/>
      <c r="AV993" s="3094"/>
      <c r="AW993" s="3094"/>
      <c r="AX993" s="3094"/>
      <c r="AY993" s="3094"/>
      <c r="AZ993" s="3094"/>
      <c r="BA993" s="3094"/>
      <c r="BB993" s="3094"/>
      <c r="BC993" s="3094"/>
      <c r="BD993" s="3094"/>
      <c r="BE993" s="3094"/>
      <c r="BF993" s="3094"/>
      <c r="BG993" s="3094"/>
      <c r="BH993" s="3094"/>
      <c r="BI993" s="3094"/>
      <c r="BJ993" s="3094"/>
      <c r="BK993" s="3094"/>
      <c r="BL993" s="3094"/>
      <c r="BM993" s="3094"/>
      <c r="BN993" s="3094"/>
    </row>
    <row r="994" spans="1:66" ht="11.25" customHeight="1">
      <c r="A994" s="3559"/>
      <c r="B994" s="3094"/>
      <c r="C994" s="3094"/>
      <c r="D994" s="3094"/>
      <c r="E994" s="3094"/>
      <c r="F994" s="3094"/>
      <c r="G994" s="3094"/>
      <c r="H994" s="3094"/>
      <c r="I994" s="3094"/>
      <c r="J994" s="3094"/>
      <c r="K994" s="3560"/>
      <c r="L994" s="3560"/>
      <c r="M994" s="3560"/>
      <c r="N994" s="3094"/>
      <c r="O994" s="3094"/>
      <c r="P994" s="3094"/>
      <c r="Q994" s="3094"/>
      <c r="R994" s="3094"/>
      <c r="S994" s="3094"/>
      <c r="T994" s="3094"/>
      <c r="U994" s="3094"/>
      <c r="V994" s="3094"/>
      <c r="W994" s="3094"/>
      <c r="X994" s="3094"/>
      <c r="Y994" s="3094"/>
      <c r="Z994" s="3094"/>
      <c r="AA994" s="3094"/>
      <c r="AB994" s="3094"/>
      <c r="AC994" s="3094"/>
      <c r="AD994" s="3094"/>
      <c r="AE994" s="3094"/>
      <c r="AF994" s="3094"/>
      <c r="AG994" s="3094"/>
      <c r="AH994" s="3094"/>
      <c r="AI994" s="3094"/>
      <c r="AJ994" s="3094"/>
      <c r="AK994" s="3094"/>
      <c r="AL994" s="3094"/>
      <c r="AM994" s="3094"/>
      <c r="AN994" s="3094"/>
      <c r="AO994" s="3094"/>
      <c r="AP994" s="3094"/>
      <c r="AQ994" s="3094"/>
      <c r="AR994" s="3560"/>
      <c r="AS994" s="3560"/>
      <c r="AT994" s="3560"/>
      <c r="AU994" s="3094"/>
      <c r="AV994" s="3094"/>
      <c r="AW994" s="3094"/>
      <c r="AX994" s="3094"/>
      <c r="AY994" s="3094"/>
      <c r="AZ994" s="3094"/>
      <c r="BA994" s="3094"/>
      <c r="BB994" s="3094"/>
      <c r="BC994" s="3094"/>
      <c r="BD994" s="3094"/>
      <c r="BE994" s="3094"/>
      <c r="BF994" s="3094"/>
      <c r="BG994" s="3094"/>
      <c r="BH994" s="3094"/>
      <c r="BI994" s="3094"/>
      <c r="BJ994" s="3094"/>
      <c r="BK994" s="3094"/>
      <c r="BL994" s="3094"/>
      <c r="BM994" s="3094"/>
      <c r="BN994" s="3094"/>
    </row>
    <row r="995" spans="1:66" ht="11.25" customHeight="1">
      <c r="A995" s="3559"/>
      <c r="B995" s="3094"/>
      <c r="C995" s="3094"/>
      <c r="D995" s="3094"/>
      <c r="E995" s="3094"/>
      <c r="F995" s="3094"/>
      <c r="G995" s="3094"/>
      <c r="H995" s="3094"/>
      <c r="I995" s="3094"/>
      <c r="J995" s="3094"/>
      <c r="K995" s="3560"/>
      <c r="L995" s="3560"/>
      <c r="M995" s="3560"/>
      <c r="N995" s="3094"/>
      <c r="O995" s="3094"/>
      <c r="P995" s="3094"/>
      <c r="Q995" s="3094"/>
      <c r="R995" s="3094"/>
      <c r="S995" s="3094"/>
      <c r="T995" s="3094"/>
      <c r="U995" s="3094"/>
      <c r="V995" s="3094"/>
      <c r="W995" s="3094"/>
      <c r="X995" s="3094"/>
      <c r="Y995" s="3094"/>
      <c r="Z995" s="3094"/>
      <c r="AA995" s="3094"/>
      <c r="AB995" s="3094"/>
      <c r="AC995" s="3094"/>
      <c r="AD995" s="3094"/>
      <c r="AE995" s="3094"/>
      <c r="AF995" s="3094"/>
      <c r="AG995" s="3094"/>
      <c r="AH995" s="3094"/>
      <c r="AI995" s="3094"/>
      <c r="AJ995" s="3094"/>
      <c r="AK995" s="3094"/>
      <c r="AL995" s="3094"/>
      <c r="AM995" s="3094"/>
      <c r="AN995" s="3094"/>
      <c r="AO995" s="3094"/>
      <c r="AP995" s="3094"/>
      <c r="AQ995" s="3094"/>
      <c r="AR995" s="3560"/>
      <c r="AS995" s="3560"/>
      <c r="AT995" s="3560"/>
      <c r="AU995" s="3094"/>
      <c r="AV995" s="3094"/>
      <c r="AW995" s="3094"/>
      <c r="AX995" s="3094"/>
      <c r="AY995" s="3094"/>
      <c r="AZ995" s="3094"/>
      <c r="BA995" s="3094"/>
      <c r="BB995" s="3094"/>
      <c r="BC995" s="3094"/>
      <c r="BD995" s="3094"/>
      <c r="BE995" s="3094"/>
      <c r="BF995" s="3094"/>
      <c r="BG995" s="3094"/>
      <c r="BH995" s="3094"/>
      <c r="BI995" s="3094"/>
      <c r="BJ995" s="3094"/>
      <c r="BK995" s="3094"/>
      <c r="BL995" s="3094"/>
      <c r="BM995" s="3094"/>
      <c r="BN995" s="3094"/>
    </row>
    <row r="996" spans="1:66" ht="11.25" customHeight="1">
      <c r="A996" s="3559"/>
      <c r="B996" s="3094"/>
      <c r="C996" s="3094"/>
      <c r="D996" s="3094"/>
      <c r="E996" s="3094"/>
      <c r="F996" s="3094"/>
      <c r="G996" s="3094"/>
      <c r="H996" s="3094"/>
      <c r="I996" s="3094"/>
      <c r="J996" s="3094"/>
      <c r="K996" s="3560"/>
      <c r="L996" s="3560"/>
      <c r="M996" s="3560"/>
      <c r="N996" s="3094"/>
      <c r="O996" s="3094"/>
      <c r="P996" s="3094"/>
      <c r="Q996" s="3094"/>
      <c r="R996" s="3094"/>
      <c r="S996" s="3094"/>
      <c r="T996" s="3094"/>
      <c r="U996" s="3094"/>
      <c r="V996" s="3094"/>
      <c r="W996" s="3094"/>
      <c r="X996" s="3094"/>
      <c r="Y996" s="3094"/>
      <c r="Z996" s="3094"/>
      <c r="AA996" s="3094"/>
      <c r="AB996" s="3094"/>
      <c r="AC996" s="3094"/>
      <c r="AD996" s="3094"/>
      <c r="AE996" s="3094"/>
      <c r="AF996" s="3094"/>
      <c r="AG996" s="3094"/>
      <c r="AH996" s="3094"/>
      <c r="AI996" s="3094"/>
      <c r="AJ996" s="3094"/>
      <c r="AK996" s="3094"/>
      <c r="AL996" s="3094"/>
      <c r="AM996" s="3094"/>
      <c r="AN996" s="3094"/>
      <c r="AO996" s="3094"/>
      <c r="AP996" s="3094"/>
      <c r="AQ996" s="3094"/>
      <c r="AR996" s="3560"/>
      <c r="AS996" s="3560"/>
      <c r="AT996" s="3560"/>
      <c r="AU996" s="3094"/>
      <c r="AV996" s="3094"/>
      <c r="AW996" s="3094"/>
      <c r="AX996" s="3094"/>
      <c r="AY996" s="3094"/>
      <c r="AZ996" s="3094"/>
      <c r="BA996" s="3094"/>
      <c r="BB996" s="3094"/>
      <c r="BC996" s="3094"/>
      <c r="BD996" s="3094"/>
      <c r="BE996" s="3094"/>
      <c r="BF996" s="3094"/>
      <c r="BG996" s="3094"/>
      <c r="BH996" s="3094"/>
      <c r="BI996" s="3094"/>
      <c r="BJ996" s="3094"/>
      <c r="BK996" s="3094"/>
      <c r="BL996" s="3094"/>
      <c r="BM996" s="3094"/>
      <c r="BN996" s="3094"/>
    </row>
    <row r="997" spans="1:66" ht="11.25" customHeight="1">
      <c r="A997" s="3559"/>
      <c r="B997" s="3094"/>
      <c r="C997" s="3094"/>
      <c r="D997" s="3094"/>
      <c r="E997" s="3094"/>
      <c r="F997" s="3094"/>
      <c r="G997" s="3094"/>
      <c r="H997" s="3094"/>
      <c r="I997" s="3094"/>
      <c r="J997" s="3094"/>
      <c r="K997" s="3560"/>
      <c r="L997" s="3560"/>
      <c r="M997" s="3560"/>
      <c r="N997" s="3094"/>
      <c r="O997" s="3094"/>
      <c r="P997" s="3094"/>
      <c r="Q997" s="3094"/>
      <c r="R997" s="3094"/>
      <c r="S997" s="3094"/>
      <c r="T997" s="3094"/>
      <c r="U997" s="3094"/>
      <c r="V997" s="3094"/>
      <c r="W997" s="3094"/>
      <c r="X997" s="3094"/>
      <c r="Y997" s="3094"/>
      <c r="Z997" s="3094"/>
      <c r="AA997" s="3094"/>
      <c r="AB997" s="3094"/>
      <c r="AC997" s="3094"/>
      <c r="AD997" s="3094"/>
      <c r="AE997" s="3094"/>
      <c r="AF997" s="3094"/>
      <c r="AG997" s="3094"/>
      <c r="AH997" s="3094"/>
      <c r="AI997" s="3094"/>
      <c r="AJ997" s="3094"/>
      <c r="AK997" s="3094"/>
      <c r="AL997" s="3094"/>
      <c r="AM997" s="3094"/>
      <c r="AN997" s="3094"/>
      <c r="AO997" s="3094"/>
      <c r="AP997" s="3094"/>
      <c r="AQ997" s="3094"/>
      <c r="AR997" s="3560"/>
      <c r="AS997" s="3560"/>
      <c r="AT997" s="3560"/>
      <c r="AU997" s="3094"/>
      <c r="AV997" s="3094"/>
      <c r="AW997" s="3094"/>
      <c r="AX997" s="3094"/>
      <c r="AY997" s="3094"/>
      <c r="AZ997" s="3094"/>
      <c r="BA997" s="3094"/>
      <c r="BB997" s="3094"/>
      <c r="BC997" s="3094"/>
      <c r="BD997" s="3094"/>
      <c r="BE997" s="3094"/>
      <c r="BF997" s="3094"/>
      <c r="BG997" s="3094"/>
      <c r="BH997" s="3094"/>
      <c r="BI997" s="3094"/>
      <c r="BJ997" s="3094"/>
      <c r="BK997" s="3094"/>
      <c r="BL997" s="3094"/>
      <c r="BM997" s="3094"/>
      <c r="BN997" s="3094"/>
    </row>
    <row r="998" spans="1:66" ht="11.25" customHeight="1">
      <c r="A998" s="3559"/>
      <c r="B998" s="3094"/>
      <c r="C998" s="3094"/>
      <c r="D998" s="3094"/>
      <c r="E998" s="3094"/>
      <c r="F998" s="3094"/>
      <c r="G998" s="3094"/>
      <c r="H998" s="3094"/>
      <c r="I998" s="3094"/>
      <c r="J998" s="3094"/>
      <c r="K998" s="3560"/>
      <c r="L998" s="3560"/>
      <c r="M998" s="3560"/>
      <c r="N998" s="3094"/>
      <c r="O998" s="3094"/>
      <c r="P998" s="3094"/>
      <c r="Q998" s="3094"/>
      <c r="R998" s="3094"/>
      <c r="S998" s="3094"/>
      <c r="T998" s="3094"/>
      <c r="U998" s="3094"/>
      <c r="V998" s="3094"/>
      <c r="W998" s="3094"/>
      <c r="X998" s="3094"/>
      <c r="Y998" s="3094"/>
      <c r="Z998" s="3094"/>
      <c r="AA998" s="3094"/>
      <c r="AB998" s="3094"/>
      <c r="AC998" s="3094"/>
      <c r="AD998" s="3094"/>
      <c r="AE998" s="3094"/>
      <c r="AF998" s="3094"/>
      <c r="AG998" s="3094"/>
      <c r="AH998" s="3094"/>
      <c r="AI998" s="3094"/>
      <c r="AJ998" s="3094"/>
      <c r="AK998" s="3094"/>
      <c r="AL998" s="3094"/>
      <c r="AM998" s="3094"/>
      <c r="AN998" s="3094"/>
      <c r="AO998" s="3094"/>
      <c r="AP998" s="3094"/>
      <c r="AQ998" s="3094"/>
      <c r="AR998" s="3560"/>
      <c r="AS998" s="3560"/>
      <c r="AT998" s="3560"/>
      <c r="AU998" s="3094"/>
      <c r="AV998" s="3094"/>
      <c r="AW998" s="3094"/>
      <c r="AX998" s="3094"/>
      <c r="AY998" s="3094"/>
      <c r="AZ998" s="3094"/>
      <c r="BA998" s="3094"/>
      <c r="BB998" s="3094"/>
      <c r="BC998" s="3094"/>
      <c r="BD998" s="3094"/>
      <c r="BE998" s="3094"/>
      <c r="BF998" s="3094"/>
      <c r="BG998" s="3094"/>
      <c r="BH998" s="3094"/>
      <c r="BI998" s="3094"/>
      <c r="BJ998" s="3094"/>
      <c r="BK998" s="3094"/>
      <c r="BL998" s="3094"/>
      <c r="BM998" s="3094"/>
      <c r="BN998" s="3094"/>
    </row>
    <row r="999" spans="1:66" ht="11.25" customHeight="1">
      <c r="A999" s="3559"/>
      <c r="B999" s="3094"/>
      <c r="C999" s="3094"/>
      <c r="D999" s="3094"/>
      <c r="E999" s="3094"/>
      <c r="F999" s="3094"/>
      <c r="G999" s="3094"/>
      <c r="H999" s="3094"/>
      <c r="I999" s="3094"/>
      <c r="J999" s="3094"/>
      <c r="K999" s="3560"/>
      <c r="L999" s="3560"/>
      <c r="M999" s="3560"/>
      <c r="N999" s="3094"/>
      <c r="O999" s="3094"/>
      <c r="P999" s="3094"/>
      <c r="Q999" s="3094"/>
      <c r="R999" s="3094"/>
      <c r="S999" s="3094"/>
      <c r="T999" s="3094"/>
      <c r="U999" s="3094"/>
      <c r="V999" s="3094"/>
      <c r="W999" s="3094"/>
      <c r="X999" s="3094"/>
      <c r="Y999" s="3094"/>
      <c r="Z999" s="3094"/>
      <c r="AA999" s="3094"/>
      <c r="AB999" s="3094"/>
      <c r="AC999" s="3094"/>
      <c r="AD999" s="3094"/>
      <c r="AE999" s="3094"/>
      <c r="AF999" s="3094"/>
      <c r="AG999" s="3094"/>
      <c r="AH999" s="3094"/>
      <c r="AI999" s="3094"/>
      <c r="AJ999" s="3094"/>
      <c r="AK999" s="3094"/>
      <c r="AL999" s="3094"/>
      <c r="AM999" s="3094"/>
      <c r="AN999" s="3094"/>
      <c r="AO999" s="3094"/>
      <c r="AP999" s="3094"/>
      <c r="AQ999" s="3094"/>
      <c r="AR999" s="3560"/>
      <c r="AS999" s="3560"/>
      <c r="AT999" s="3560"/>
      <c r="AU999" s="3094"/>
      <c r="AV999" s="3094"/>
      <c r="AW999" s="3094"/>
      <c r="AX999" s="3094"/>
      <c r="AY999" s="3094"/>
      <c r="AZ999" s="3094"/>
      <c r="BA999" s="3094"/>
      <c r="BB999" s="3094"/>
      <c r="BC999" s="3094"/>
      <c r="BD999" s="3094"/>
      <c r="BE999" s="3094"/>
      <c r="BF999" s="3094"/>
      <c r="BG999" s="3094"/>
      <c r="BH999" s="3094"/>
      <c r="BI999" s="3094"/>
      <c r="BJ999" s="3094"/>
      <c r="BK999" s="3094"/>
      <c r="BL999" s="3094"/>
      <c r="BM999" s="3094"/>
      <c r="BN999" s="3094"/>
    </row>
    <row r="1000" spans="1:66" ht="11.25" customHeight="1">
      <c r="A1000" s="3559"/>
      <c r="B1000" s="3094"/>
      <c r="C1000" s="3094"/>
      <c r="D1000" s="3094"/>
      <c r="E1000" s="3094"/>
      <c r="F1000" s="3094"/>
      <c r="G1000" s="3094"/>
      <c r="H1000" s="3094"/>
      <c r="I1000" s="3094"/>
      <c r="J1000" s="3094"/>
      <c r="K1000" s="3560"/>
      <c r="L1000" s="3560"/>
      <c r="M1000" s="3560"/>
      <c r="N1000" s="3094"/>
      <c r="O1000" s="3094"/>
      <c r="P1000" s="3094"/>
      <c r="Q1000" s="3094"/>
      <c r="R1000" s="3094"/>
      <c r="S1000" s="3094"/>
      <c r="T1000" s="3094"/>
      <c r="U1000" s="3094"/>
      <c r="V1000" s="3094"/>
      <c r="W1000" s="3094"/>
      <c r="X1000" s="3094"/>
      <c r="Y1000" s="3094"/>
      <c r="Z1000" s="3094"/>
      <c r="AA1000" s="3094"/>
      <c r="AB1000" s="3094"/>
      <c r="AC1000" s="3094"/>
      <c r="AD1000" s="3094"/>
      <c r="AE1000" s="3094"/>
      <c r="AF1000" s="3094"/>
      <c r="AG1000" s="3094"/>
      <c r="AH1000" s="3094"/>
      <c r="AI1000" s="3094"/>
      <c r="AJ1000" s="3094"/>
      <c r="AK1000" s="3094"/>
      <c r="AL1000" s="3094"/>
      <c r="AM1000" s="3094"/>
      <c r="AN1000" s="3094"/>
      <c r="AO1000" s="3094"/>
      <c r="AP1000" s="3094"/>
      <c r="AQ1000" s="3094"/>
      <c r="AR1000" s="3560"/>
      <c r="AS1000" s="3560"/>
      <c r="AT1000" s="3560"/>
      <c r="AU1000" s="3094"/>
      <c r="AV1000" s="3094"/>
      <c r="AW1000" s="3094"/>
      <c r="AX1000" s="3094"/>
      <c r="AY1000" s="3094"/>
      <c r="AZ1000" s="3094"/>
      <c r="BA1000" s="3094"/>
      <c r="BB1000" s="3094"/>
      <c r="BC1000" s="3094"/>
      <c r="BD1000" s="3094"/>
      <c r="BE1000" s="3094"/>
      <c r="BF1000" s="3094"/>
      <c r="BG1000" s="3094"/>
      <c r="BH1000" s="3094"/>
      <c r="BI1000" s="3094"/>
      <c r="BJ1000" s="3094"/>
      <c r="BK1000" s="3094"/>
      <c r="BL1000" s="3094"/>
      <c r="BM1000" s="3094"/>
      <c r="BN1000" s="3094"/>
    </row>
  </sheetData>
  <mergeCells count="256">
    <mergeCell ref="F2:V2"/>
    <mergeCell ref="AM2:BC2"/>
    <mergeCell ref="BI3:BK3"/>
    <mergeCell ref="B9:J9"/>
    <mergeCell ref="K9:M15"/>
    <mergeCell ref="N9:W9"/>
    <mergeCell ref="X9:AG9"/>
    <mergeCell ref="AI9:AQ9"/>
    <mergeCell ref="AR9:AT15"/>
    <mergeCell ref="AU9:BD9"/>
    <mergeCell ref="BE9:BN9"/>
    <mergeCell ref="AE10:AG10"/>
    <mergeCell ref="BL10:BN10"/>
    <mergeCell ref="A11:J11"/>
    <mergeCell ref="N11:W11"/>
    <mergeCell ref="X11:AD11"/>
    <mergeCell ref="AE11:AG11"/>
    <mergeCell ref="AH11:AQ11"/>
    <mergeCell ref="AU11:BD11"/>
    <mergeCell ref="BE11:BK11"/>
    <mergeCell ref="BL11:BN11"/>
    <mergeCell ref="A12:J12"/>
    <mergeCell ref="N12:W12"/>
    <mergeCell ref="X12:AD12"/>
    <mergeCell ref="AE12:AG12"/>
    <mergeCell ref="AH12:AQ12"/>
    <mergeCell ref="AU12:BD12"/>
    <mergeCell ref="BE12:BK12"/>
    <mergeCell ref="BL12:BN12"/>
    <mergeCell ref="AU15:BD15"/>
    <mergeCell ref="BE15:BK15"/>
    <mergeCell ref="BL15:BM15"/>
    <mergeCell ref="B13:J13"/>
    <mergeCell ref="AE13:AG13"/>
    <mergeCell ref="AI13:AQ13"/>
    <mergeCell ref="BL13:BN13"/>
    <mergeCell ref="B14:J14"/>
    <mergeCell ref="AE14:AG14"/>
    <mergeCell ref="AH14:AH15"/>
    <mergeCell ref="AI14:AQ15"/>
    <mergeCell ref="BL14:BN14"/>
    <mergeCell ref="B15:J15"/>
    <mergeCell ref="A16:A17"/>
    <mergeCell ref="B16:J17"/>
    <mergeCell ref="N16:W16"/>
    <mergeCell ref="AE16:AF16"/>
    <mergeCell ref="AH16:AH17"/>
    <mergeCell ref="AI16:AQ17"/>
    <mergeCell ref="N15:W15"/>
    <mergeCell ref="X15:AD15"/>
    <mergeCell ref="AE15:AF15"/>
    <mergeCell ref="AS16:AT16"/>
    <mergeCell ref="AU16:BD16"/>
    <mergeCell ref="BL16:BM16"/>
    <mergeCell ref="BN16:BN17"/>
    <mergeCell ref="N17:W17"/>
    <mergeCell ref="X17:AD17"/>
    <mergeCell ref="AE17:AF17"/>
    <mergeCell ref="AS17:AT17"/>
    <mergeCell ref="AU17:BD17"/>
    <mergeCell ref="BE17:BK17"/>
    <mergeCell ref="A18:A19"/>
    <mergeCell ref="B18:J19"/>
    <mergeCell ref="N18:W18"/>
    <mergeCell ref="AE18:AF18"/>
    <mergeCell ref="AH18:AH19"/>
    <mergeCell ref="AI18:AQ19"/>
    <mergeCell ref="AS18:AT18"/>
    <mergeCell ref="AU18:BD18"/>
    <mergeCell ref="BL18:BM18"/>
    <mergeCell ref="BN18:BN19"/>
    <mergeCell ref="N19:W19"/>
    <mergeCell ref="X19:AD19"/>
    <mergeCell ref="AE19:AF19"/>
    <mergeCell ref="AS19:AT19"/>
    <mergeCell ref="AU19:BD19"/>
    <mergeCell ref="BE19:BK19"/>
    <mergeCell ref="BL19:BM19"/>
    <mergeCell ref="BL17:BM17"/>
    <mergeCell ref="AU21:BD21"/>
    <mergeCell ref="BE21:BK21"/>
    <mergeCell ref="A22:A23"/>
    <mergeCell ref="B22:J23"/>
    <mergeCell ref="N22:W22"/>
    <mergeCell ref="AE22:AF22"/>
    <mergeCell ref="AH22:AH23"/>
    <mergeCell ref="AI22:AQ23"/>
    <mergeCell ref="N23:W23"/>
    <mergeCell ref="X23:AD23"/>
    <mergeCell ref="A20:A21"/>
    <mergeCell ref="B20:J21"/>
    <mergeCell ref="N20:W20"/>
    <mergeCell ref="AE20:AF20"/>
    <mergeCell ref="AH20:AH21"/>
    <mergeCell ref="AI20:AQ21"/>
    <mergeCell ref="N21:W21"/>
    <mergeCell ref="X21:AD21"/>
    <mergeCell ref="AE21:AF21"/>
    <mergeCell ref="AE23:AF23"/>
    <mergeCell ref="AU23:BD23"/>
    <mergeCell ref="BE23:BK23"/>
    <mergeCell ref="AI24:AQ25"/>
    <mergeCell ref="N25:W25"/>
    <mergeCell ref="A28:A29"/>
    <mergeCell ref="B28:J29"/>
    <mergeCell ref="N28:W28"/>
    <mergeCell ref="AE28:AF28"/>
    <mergeCell ref="AH28:AH29"/>
    <mergeCell ref="X25:AD25"/>
    <mergeCell ref="AE25:AF25"/>
    <mergeCell ref="AU25:BD25"/>
    <mergeCell ref="BE25:BK25"/>
    <mergeCell ref="A26:A27"/>
    <mergeCell ref="B26:J27"/>
    <mergeCell ref="N26:W26"/>
    <mergeCell ref="AE26:AF26"/>
    <mergeCell ref="AH26:AH27"/>
    <mergeCell ref="AI26:AQ27"/>
    <mergeCell ref="AI28:AQ29"/>
    <mergeCell ref="N29:W29"/>
    <mergeCell ref="X29:AD29"/>
    <mergeCell ref="AE29:AF29"/>
    <mergeCell ref="AU29:BD29"/>
    <mergeCell ref="BE29:BK29"/>
    <mergeCell ref="N27:W27"/>
    <mergeCell ref="X27:AD27"/>
    <mergeCell ref="AE27:AF27"/>
    <mergeCell ref="AU27:BD27"/>
    <mergeCell ref="BE27:BK27"/>
    <mergeCell ref="A24:A25"/>
    <mergeCell ref="B24:J25"/>
    <mergeCell ref="N24:W24"/>
    <mergeCell ref="AE24:AF24"/>
    <mergeCell ref="AH24:AH25"/>
    <mergeCell ref="AU31:BD31"/>
    <mergeCell ref="BE31:BK31"/>
    <mergeCell ref="A32:A33"/>
    <mergeCell ref="B32:J33"/>
    <mergeCell ref="N32:W32"/>
    <mergeCell ref="AE32:AF32"/>
    <mergeCell ref="AH32:AH33"/>
    <mergeCell ref="AI32:AQ33"/>
    <mergeCell ref="N33:W33"/>
    <mergeCell ref="X33:AD33"/>
    <mergeCell ref="A30:A31"/>
    <mergeCell ref="B30:J31"/>
    <mergeCell ref="N30:W30"/>
    <mergeCell ref="AE30:AF30"/>
    <mergeCell ref="AH30:AH31"/>
    <mergeCell ref="AI30:AQ31"/>
    <mergeCell ref="N31:W31"/>
    <mergeCell ref="X31:AD31"/>
    <mergeCell ref="AE31:AF31"/>
    <mergeCell ref="AE33:AF33"/>
    <mergeCell ref="AU33:BD33"/>
    <mergeCell ref="BE33:BK33"/>
    <mergeCell ref="AH34:AH35"/>
    <mergeCell ref="AI34:AQ35"/>
    <mergeCell ref="N35:W35"/>
    <mergeCell ref="A38:A39"/>
    <mergeCell ref="B38:J39"/>
    <mergeCell ref="N38:W38"/>
    <mergeCell ref="AE38:AF38"/>
    <mergeCell ref="AH38:AH39"/>
    <mergeCell ref="X35:AD35"/>
    <mergeCell ref="AE35:AF35"/>
    <mergeCell ref="AU35:BD35"/>
    <mergeCell ref="BE35:BK35"/>
    <mergeCell ref="A36:A37"/>
    <mergeCell ref="B36:J37"/>
    <mergeCell ref="N36:W36"/>
    <mergeCell ref="AE36:AF36"/>
    <mergeCell ref="AH36:AH37"/>
    <mergeCell ref="AI36:AQ37"/>
    <mergeCell ref="AE41:AF41"/>
    <mergeCell ref="AI38:AQ39"/>
    <mergeCell ref="N39:W39"/>
    <mergeCell ref="X39:AD39"/>
    <mergeCell ref="AE39:AF39"/>
    <mergeCell ref="AU39:BD39"/>
    <mergeCell ref="BE39:BK39"/>
    <mergeCell ref="N37:W37"/>
    <mergeCell ref="X37:AD37"/>
    <mergeCell ref="AE37:AF37"/>
    <mergeCell ref="AU37:BD37"/>
    <mergeCell ref="BE37:BK37"/>
    <mergeCell ref="A34:A35"/>
    <mergeCell ref="B34:J35"/>
    <mergeCell ref="N34:W34"/>
    <mergeCell ref="AE34:AF34"/>
    <mergeCell ref="AU41:BD41"/>
    <mergeCell ref="BE41:BK41"/>
    <mergeCell ref="A42:A43"/>
    <mergeCell ref="B42:J43"/>
    <mergeCell ref="N42:W42"/>
    <mergeCell ref="AE42:AF42"/>
    <mergeCell ref="AH42:AH43"/>
    <mergeCell ref="AI42:AQ43"/>
    <mergeCell ref="N43:W43"/>
    <mergeCell ref="X43:AD43"/>
    <mergeCell ref="A40:A41"/>
    <mergeCell ref="B40:J41"/>
    <mergeCell ref="N40:W40"/>
    <mergeCell ref="AE40:AF40"/>
    <mergeCell ref="AH40:AH41"/>
    <mergeCell ref="AI40:AQ41"/>
    <mergeCell ref="N41:W41"/>
    <mergeCell ref="X41:AD41"/>
    <mergeCell ref="B53:AG53"/>
    <mergeCell ref="B54:AG54"/>
    <mergeCell ref="BL21:BM21"/>
    <mergeCell ref="BL23:BM23"/>
    <mergeCell ref="BL25:BM25"/>
    <mergeCell ref="BL27:BM27"/>
    <mergeCell ref="BL29:BM29"/>
    <mergeCell ref="BL31:BM31"/>
    <mergeCell ref="BL48:BM48"/>
    <mergeCell ref="N47:W47"/>
    <mergeCell ref="X47:AD47"/>
    <mergeCell ref="AE47:AF47"/>
    <mergeCell ref="AU47:BD47"/>
    <mergeCell ref="B48:J49"/>
    <mergeCell ref="N48:W48"/>
    <mergeCell ref="AE48:AF48"/>
    <mergeCell ref="AS48:AT48"/>
    <mergeCell ref="AU48:BD48"/>
    <mergeCell ref="BL45:BM45"/>
    <mergeCell ref="BL33:BM33"/>
    <mergeCell ref="BL35:BM35"/>
    <mergeCell ref="BL37:BM37"/>
    <mergeCell ref="BL39:BM39"/>
    <mergeCell ref="BL41:BM41"/>
    <mergeCell ref="BL43:BM43"/>
    <mergeCell ref="A52:AG52"/>
    <mergeCell ref="AH52:BN52"/>
    <mergeCell ref="A48:A49"/>
    <mergeCell ref="X45:AD45"/>
    <mergeCell ref="AE45:AF45"/>
    <mergeCell ref="AU45:BD45"/>
    <mergeCell ref="BE45:BK45"/>
    <mergeCell ref="A46:A47"/>
    <mergeCell ref="B46:J47"/>
    <mergeCell ref="N46:W46"/>
    <mergeCell ref="AE46:AF46"/>
    <mergeCell ref="AH46:AH47"/>
    <mergeCell ref="AI46:AQ47"/>
    <mergeCell ref="AE43:AF43"/>
    <mergeCell ref="AU43:BD43"/>
    <mergeCell ref="BE43:BK43"/>
    <mergeCell ref="A44:A45"/>
    <mergeCell ref="B44:J45"/>
    <mergeCell ref="N44:W44"/>
    <mergeCell ref="AE44:AF44"/>
    <mergeCell ref="AH44:AH45"/>
    <mergeCell ref="AI44:AQ45"/>
    <mergeCell ref="N45:W45"/>
  </mergeCells>
  <printOptions horizontalCentered="1" verticalCentered="1"/>
  <pageMargins left="0" right="0" top="0" bottom="0" header="0" footer="0"/>
  <pageSetup paperSize="9" scale="82" pageOrder="overThenDown" orientation="portrait" r:id="rId1"/>
  <colBreaks count="1" manualBreakCount="1">
    <brk id="33" max="1048575"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79998168889431442"/>
  </sheetPr>
  <dimension ref="A1:AD104"/>
  <sheetViews>
    <sheetView showGridLines="0" view="pageBreakPreview" topLeftCell="A55" zoomScale="99" zoomScaleNormal="100" zoomScaleSheetLayoutView="99" workbookViewId="0">
      <selection activeCell="AU35" sqref="AU35"/>
    </sheetView>
  </sheetViews>
  <sheetFormatPr defaultColWidth="9.109375" defaultRowHeight="10.199999999999999"/>
  <cols>
    <col min="1" max="1" width="3.6640625" style="1" customWidth="1"/>
    <col min="2" max="2" width="6.5546875" style="1" customWidth="1"/>
    <col min="3" max="3" width="4.33203125" style="1" customWidth="1"/>
    <col min="4" max="4" width="4.33203125" style="227" customWidth="1"/>
    <col min="5" max="7" width="4.33203125" style="1" customWidth="1"/>
    <col min="8" max="8" width="2.109375" style="1" customWidth="1"/>
    <col min="9" max="9" width="4.33203125" style="1" customWidth="1"/>
    <col min="10" max="10" width="10.6640625" style="1" customWidth="1"/>
    <col min="11" max="25" width="4.33203125" style="1" customWidth="1"/>
    <col min="26" max="26" width="2.6640625" style="1" customWidth="1"/>
    <col min="27" max="27" width="3.6640625" style="1" customWidth="1"/>
    <col min="28" max="28" width="4" style="1" customWidth="1"/>
    <col min="29" max="29" width="9.44140625" style="1" bestFit="1" customWidth="1"/>
    <col min="30" max="16384" width="9.109375" style="1"/>
  </cols>
  <sheetData>
    <row r="1" spans="1:29" ht="20.399999999999999" customHeight="1">
      <c r="A1" s="2768"/>
      <c r="B1" s="1193"/>
      <c r="C1" s="1193"/>
      <c r="D1" s="2766"/>
      <c r="E1" s="1193"/>
      <c r="F1" s="1193"/>
      <c r="G1" s="1193"/>
      <c r="H1" s="1193"/>
      <c r="I1" s="1193"/>
      <c r="J1" s="1193"/>
      <c r="K1" s="1193"/>
      <c r="L1" s="1193"/>
      <c r="M1" s="1193"/>
      <c r="N1" s="1193"/>
      <c r="O1" s="1193"/>
      <c r="P1" s="1193"/>
      <c r="Q1" s="1193"/>
      <c r="R1" s="1193"/>
      <c r="S1" s="1193"/>
      <c r="T1" s="1193"/>
      <c r="U1" s="1193"/>
      <c r="V1" s="1193"/>
      <c r="W1" s="1193"/>
      <c r="X1" s="1193"/>
      <c r="Y1" s="1193"/>
      <c r="Z1" s="1193"/>
      <c r="AA1" s="2767"/>
    </row>
    <row r="2" spans="1:29" ht="15" customHeight="1">
      <c r="A2" s="2769"/>
      <c r="B2" s="2356"/>
      <c r="C2" s="1340"/>
      <c r="D2" s="2357" t="s">
        <v>1468</v>
      </c>
      <c r="E2" s="1404"/>
      <c r="F2" s="1340"/>
      <c r="G2" s="1340"/>
      <c r="H2" s="1340"/>
      <c r="I2" s="1404"/>
      <c r="J2" s="1404"/>
      <c r="K2" s="1404"/>
      <c r="L2" s="2357"/>
      <c r="M2" s="2357"/>
      <c r="N2" s="2357"/>
      <c r="O2" s="2357"/>
      <c r="P2" s="2357"/>
      <c r="Q2" s="2357"/>
      <c r="R2" s="2357"/>
      <c r="S2" s="2358"/>
      <c r="T2" s="2358"/>
      <c r="U2" s="2358"/>
      <c r="V2" s="2358"/>
      <c r="W2" s="2358"/>
      <c r="X2" s="2358"/>
      <c r="Y2" s="2358"/>
      <c r="Z2" s="2358"/>
      <c r="AA2" s="2728"/>
    </row>
    <row r="3" spans="1:29" ht="15" customHeight="1">
      <c r="A3" s="2770"/>
      <c r="B3" s="2359"/>
      <c r="C3" s="1340"/>
      <c r="D3" s="2360" t="s">
        <v>83</v>
      </c>
      <c r="E3" s="1404"/>
      <c r="F3" s="1340"/>
      <c r="G3" s="1340"/>
      <c r="H3" s="1340"/>
      <c r="I3" s="1404"/>
      <c r="J3" s="1404"/>
      <c r="K3" s="1404"/>
      <c r="L3" s="2360"/>
      <c r="M3" s="2360"/>
      <c r="N3" s="2360"/>
      <c r="O3" s="2360"/>
      <c r="P3" s="2360"/>
      <c r="Q3" s="2360"/>
      <c r="R3" s="2360"/>
      <c r="S3" s="2361"/>
      <c r="T3" s="2361"/>
      <c r="U3" s="2361"/>
      <c r="V3" s="2361"/>
      <c r="W3" s="2361"/>
      <c r="X3" s="2361"/>
      <c r="Y3" s="2361"/>
      <c r="Z3" s="2361"/>
      <c r="AA3" s="2728"/>
    </row>
    <row r="4" spans="1:29" ht="3.9" customHeight="1">
      <c r="A4" s="2771"/>
      <c r="B4" s="2362"/>
      <c r="C4" s="2362"/>
      <c r="D4" s="2363"/>
      <c r="E4" s="2362"/>
      <c r="F4" s="2362"/>
      <c r="G4" s="2362"/>
      <c r="H4" s="2362"/>
      <c r="I4" s="2362"/>
      <c r="J4" s="2360"/>
      <c r="K4" s="2360"/>
      <c r="L4" s="2360"/>
      <c r="M4" s="2360"/>
      <c r="N4" s="2360"/>
      <c r="O4" s="2360"/>
      <c r="P4" s="2360"/>
      <c r="Q4" s="2360"/>
      <c r="R4" s="2360"/>
      <c r="S4" s="2362"/>
      <c r="T4" s="2362"/>
      <c r="U4" s="2362"/>
      <c r="V4" s="2362"/>
      <c r="W4" s="2362"/>
      <c r="X4" s="2362"/>
      <c r="Y4" s="2362"/>
      <c r="Z4" s="2362"/>
      <c r="AA4" s="2728"/>
    </row>
    <row r="5" spans="1:29" s="143" customFormat="1" ht="12" customHeight="1">
      <c r="A5" s="1021"/>
      <c r="B5" s="1512"/>
      <c r="C5" s="1512"/>
      <c r="D5" s="1587"/>
      <c r="E5" s="1512"/>
      <c r="F5" s="1512"/>
      <c r="G5" s="1512"/>
      <c r="H5" s="1512"/>
      <c r="I5" s="1512"/>
      <c r="J5" s="1512"/>
      <c r="K5" s="1512"/>
      <c r="L5" s="1595"/>
      <c r="M5" s="5840" t="s">
        <v>84</v>
      </c>
      <c r="N5" s="5840"/>
      <c r="O5" s="5840"/>
      <c r="P5" s="5840"/>
      <c r="Q5" s="5840"/>
      <c r="R5" s="5840"/>
      <c r="S5" s="1301"/>
      <c r="T5" s="5840" t="s">
        <v>85</v>
      </c>
      <c r="U5" s="5840"/>
      <c r="V5" s="5840"/>
      <c r="W5" s="5840"/>
      <c r="X5" s="5840"/>
      <c r="Y5" s="5840"/>
      <c r="Z5" s="2066"/>
      <c r="AA5" s="2728"/>
    </row>
    <row r="6" spans="1:29" s="143" customFormat="1" ht="12" customHeight="1">
      <c r="A6" s="1021"/>
      <c r="B6" s="1512"/>
      <c r="C6" s="1595"/>
      <c r="D6" s="1587"/>
      <c r="E6" s="1512"/>
      <c r="F6" s="1512"/>
      <c r="G6" s="1512"/>
      <c r="H6" s="1512"/>
      <c r="I6" s="1512"/>
      <c r="J6" s="1512"/>
      <c r="K6" s="1512"/>
      <c r="L6" s="2364"/>
      <c r="M6" s="6369" t="s">
        <v>236</v>
      </c>
      <c r="N6" s="6369"/>
      <c r="O6" s="6369"/>
      <c r="P6" s="6369"/>
      <c r="Q6" s="6369"/>
      <c r="R6" s="6369"/>
      <c r="S6" s="1301"/>
      <c r="T6" s="6369" t="s">
        <v>86</v>
      </c>
      <c r="U6" s="6369"/>
      <c r="V6" s="6369"/>
      <c r="W6" s="6369"/>
      <c r="X6" s="6369"/>
      <c r="Y6" s="6369"/>
      <c r="Z6" s="2365"/>
      <c r="AA6" s="2728"/>
    </row>
    <row r="7" spans="1:29" s="143" customFormat="1" ht="12" customHeight="1">
      <c r="A7" s="1021"/>
      <c r="B7" s="1512"/>
      <c r="C7" s="1512"/>
      <c r="D7" s="1587"/>
      <c r="E7" s="1512"/>
      <c r="F7" s="1512"/>
      <c r="G7" s="1512"/>
      <c r="H7" s="1512"/>
      <c r="I7" s="1512"/>
      <c r="J7" s="1512"/>
      <c r="K7" s="1512"/>
      <c r="L7" s="1587"/>
      <c r="M7" s="5841" t="s">
        <v>32</v>
      </c>
      <c r="N7" s="5841"/>
      <c r="O7" s="5841"/>
      <c r="P7" s="5841"/>
      <c r="Q7" s="5841"/>
      <c r="R7" s="5841"/>
      <c r="S7" s="1301"/>
      <c r="T7" s="5841" t="s">
        <v>32</v>
      </c>
      <c r="U7" s="5841"/>
      <c r="V7" s="5841"/>
      <c r="W7" s="5841"/>
      <c r="X7" s="5841"/>
      <c r="Y7" s="5841"/>
      <c r="Z7" s="2065"/>
      <c r="AA7" s="2728"/>
    </row>
    <row r="8" spans="1:29" s="143" customFormat="1" ht="5.0999999999999996" customHeight="1">
      <c r="A8" s="1021"/>
      <c r="B8" s="1512"/>
      <c r="C8" s="1512"/>
      <c r="D8" s="1587"/>
      <c r="E8" s="1512"/>
      <c r="F8" s="1512"/>
      <c r="G8" s="1512"/>
      <c r="H8" s="1512"/>
      <c r="I8" s="1512"/>
      <c r="J8" s="1512"/>
      <c r="K8" s="1512"/>
      <c r="L8" s="2065"/>
      <c r="M8" s="2065"/>
      <c r="N8" s="2065"/>
      <c r="O8" s="2065"/>
      <c r="P8" s="2065"/>
      <c r="Q8" s="1512"/>
      <c r="R8" s="1512"/>
      <c r="S8" s="2065"/>
      <c r="T8" s="2065"/>
      <c r="U8" s="2065"/>
      <c r="V8" s="2065"/>
      <c r="W8" s="2065"/>
      <c r="X8" s="2065"/>
      <c r="Y8" s="2065"/>
      <c r="Z8" s="2065"/>
      <c r="AA8" s="2728"/>
    </row>
    <row r="9" spans="1:29" s="143" customFormat="1" ht="12" customHeight="1">
      <c r="A9" s="1021"/>
      <c r="B9" s="2366">
        <v>15.1</v>
      </c>
      <c r="C9" s="1595" t="s">
        <v>1469</v>
      </c>
      <c r="D9" s="1587"/>
      <c r="E9" s="1512"/>
      <c r="F9" s="1512"/>
      <c r="G9" s="1512"/>
      <c r="H9" s="1512"/>
      <c r="I9" s="1512"/>
      <c r="J9" s="1512"/>
      <c r="K9" s="1301"/>
      <c r="L9" s="1587"/>
      <c r="M9" s="1525"/>
      <c r="N9" s="2367"/>
      <c r="O9" s="2367"/>
      <c r="P9" s="1293"/>
      <c r="Q9" s="6387" t="s">
        <v>381</v>
      </c>
      <c r="R9" s="6387"/>
      <c r="S9" s="2367"/>
      <c r="T9" s="2367"/>
      <c r="U9" s="2367"/>
      <c r="V9" s="1293"/>
      <c r="W9" s="1314"/>
      <c r="X9" s="6376" t="s">
        <v>382</v>
      </c>
      <c r="Y9" s="6376"/>
      <c r="Z9" s="2064"/>
      <c r="AA9" s="2728"/>
    </row>
    <row r="10" spans="1:29" s="143" customFormat="1" ht="12" customHeight="1">
      <c r="A10" s="1021"/>
      <c r="B10" s="1512"/>
      <c r="C10" s="1587" t="s">
        <v>238</v>
      </c>
      <c r="D10" s="1587"/>
      <c r="E10" s="1587"/>
      <c r="F10" s="1587"/>
      <c r="G10" s="1587"/>
      <c r="H10" s="1587"/>
      <c r="I10" s="1587"/>
      <c r="J10" s="1595"/>
      <c r="K10" s="1301"/>
      <c r="L10" s="6357" t="s">
        <v>781</v>
      </c>
      <c r="M10" s="6359"/>
      <c r="N10" s="6360"/>
      <c r="O10" s="6360"/>
      <c r="P10" s="6360"/>
      <c r="Q10" s="6360"/>
      <c r="R10" s="6361"/>
      <c r="S10" s="6365" t="s">
        <v>781</v>
      </c>
      <c r="T10" s="6370"/>
      <c r="U10" s="6371"/>
      <c r="V10" s="6371"/>
      <c r="W10" s="6371"/>
      <c r="X10" s="6371"/>
      <c r="Y10" s="6372"/>
      <c r="Z10" s="2368"/>
      <c r="AA10" s="2728"/>
      <c r="AC10" s="6356" t="e">
        <f>SUM(M10,T10)='Soalan 9(ms19-23)'!S8:AA9</f>
        <v>#VALUE!</v>
      </c>
    </row>
    <row r="11" spans="1:29" s="143" customFormat="1" ht="12" customHeight="1">
      <c r="A11" s="1021"/>
      <c r="B11" s="1512"/>
      <c r="C11" s="1594" t="s">
        <v>237</v>
      </c>
      <c r="D11" s="1525"/>
      <c r="E11" s="2369"/>
      <c r="F11" s="2369"/>
      <c r="G11" s="2369"/>
      <c r="H11" s="2369"/>
      <c r="I11" s="2369"/>
      <c r="J11" s="2369"/>
      <c r="K11" s="1301"/>
      <c r="L11" s="6358"/>
      <c r="M11" s="6362"/>
      <c r="N11" s="6363"/>
      <c r="O11" s="6363"/>
      <c r="P11" s="6363"/>
      <c r="Q11" s="6363"/>
      <c r="R11" s="6364"/>
      <c r="S11" s="6366"/>
      <c r="T11" s="6373"/>
      <c r="U11" s="6374"/>
      <c r="V11" s="6374"/>
      <c r="W11" s="6374"/>
      <c r="X11" s="6374"/>
      <c r="Y11" s="6375"/>
      <c r="Z11" s="2368"/>
      <c r="AA11" s="2728"/>
      <c r="AC11" s="4589"/>
    </row>
    <row r="12" spans="1:29" s="143" customFormat="1" ht="12" customHeight="1">
      <c r="A12" s="1021"/>
      <c r="B12" s="1512"/>
      <c r="C12" s="1594" t="s">
        <v>239</v>
      </c>
      <c r="D12" s="1587"/>
      <c r="E12" s="1512"/>
      <c r="F12" s="1512"/>
      <c r="G12" s="1512"/>
      <c r="H12" s="1512"/>
      <c r="I12" s="1512"/>
      <c r="J12" s="1512"/>
      <c r="K12" s="1313"/>
      <c r="L12" s="1301"/>
      <c r="M12" s="1512"/>
      <c r="N12" s="1512"/>
      <c r="O12" s="2370"/>
      <c r="P12" s="2370"/>
      <c r="Q12" s="1313"/>
      <c r="R12" s="1313"/>
      <c r="S12" s="2371"/>
      <c r="T12" s="2371"/>
      <c r="U12" s="2371"/>
      <c r="V12" s="2371"/>
      <c r="W12" s="2371"/>
      <c r="X12" s="2371"/>
      <c r="Y12" s="2371"/>
      <c r="Z12" s="2371"/>
      <c r="AA12" s="2728"/>
    </row>
    <row r="13" spans="1:29" s="143" customFormat="1" ht="11.25" customHeight="1">
      <c r="A13" s="1021"/>
      <c r="B13" s="1512"/>
      <c r="C13" s="1594"/>
      <c r="D13" s="1587"/>
      <c r="E13" s="1594"/>
      <c r="F13" s="1594"/>
      <c r="G13" s="1594"/>
      <c r="H13" s="1594"/>
      <c r="I13" s="1594"/>
      <c r="J13" s="1594"/>
      <c r="K13" s="1313"/>
      <c r="L13" s="1301"/>
      <c r="M13" s="1512"/>
      <c r="N13" s="2065"/>
      <c r="O13" s="1533"/>
      <c r="P13" s="1533"/>
      <c r="Q13" s="1313"/>
      <c r="R13" s="1313"/>
      <c r="S13" s="2371"/>
      <c r="T13" s="2371"/>
      <c r="U13" s="2371"/>
      <c r="V13" s="2371"/>
      <c r="W13" s="2371"/>
      <c r="X13" s="2371"/>
      <c r="Y13" s="2371"/>
      <c r="Z13" s="2371"/>
      <c r="AA13" s="2728"/>
      <c r="AB13" s="2371"/>
    </row>
    <row r="14" spans="1:29" s="2255" customFormat="1" ht="5.25" customHeight="1">
      <c r="A14" s="2198"/>
      <c r="B14" s="2256"/>
      <c r="C14" s="2261"/>
      <c r="D14" s="2261"/>
      <c r="E14" s="2372"/>
      <c r="F14" s="2372"/>
      <c r="G14" s="2372"/>
      <c r="H14" s="2372"/>
      <c r="I14" s="2372"/>
      <c r="J14" s="2372"/>
      <c r="K14" s="2373"/>
      <c r="L14" s="2256"/>
      <c r="M14" s="2256"/>
      <c r="N14" s="2374"/>
      <c r="O14" s="2375"/>
      <c r="P14" s="2375"/>
      <c r="Q14" s="2373"/>
      <c r="R14" s="2373"/>
      <c r="S14" s="2376"/>
      <c r="T14" s="2376"/>
      <c r="U14" s="2376"/>
      <c r="V14" s="2376"/>
      <c r="W14" s="2376"/>
      <c r="X14" s="2376"/>
      <c r="Y14" s="2376"/>
      <c r="Z14" s="2376"/>
      <c r="AA14" s="2764"/>
      <c r="AB14" s="2376"/>
      <c r="AC14" s="2376"/>
    </row>
    <row r="15" spans="1:29" s="2721" customFormat="1" ht="11.25" customHeight="1">
      <c r="A15" s="2198"/>
      <c r="B15" s="2377"/>
      <c r="C15" s="2378" t="s">
        <v>780</v>
      </c>
      <c r="D15" s="2378"/>
      <c r="E15" s="2379"/>
      <c r="F15" s="2379"/>
      <c r="G15" s="2379"/>
      <c r="H15" s="2379"/>
      <c r="I15" s="2379"/>
      <c r="J15" s="2379"/>
      <c r="K15" s="2377"/>
      <c r="L15" s="2377"/>
      <c r="M15" s="2377"/>
      <c r="N15" s="2380"/>
      <c r="O15" s="2378"/>
      <c r="P15" s="2378"/>
      <c r="Q15" s="2377"/>
      <c r="R15" s="2377"/>
      <c r="S15" s="2377"/>
      <c r="T15" s="2377"/>
      <c r="U15" s="2377"/>
      <c r="V15" s="2377"/>
      <c r="W15" s="2377"/>
      <c r="X15" s="2377"/>
      <c r="Y15" s="2377"/>
      <c r="Z15" s="2377"/>
      <c r="AA15" s="2764"/>
      <c r="AB15" s="2377"/>
      <c r="AC15" s="2377"/>
    </row>
    <row r="16" spans="1:29" s="2255" customFormat="1" ht="11.7" customHeight="1">
      <c r="A16" s="2198"/>
      <c r="B16" s="2381"/>
      <c r="C16" s="2261" t="s">
        <v>3661</v>
      </c>
      <c r="D16" s="2261"/>
      <c r="E16" s="2256"/>
      <c r="F16" s="2256"/>
      <c r="G16" s="2256"/>
      <c r="H16" s="2256"/>
      <c r="I16" s="2256"/>
      <c r="J16" s="2256"/>
      <c r="K16" s="2256"/>
      <c r="L16" s="2256"/>
      <c r="M16" s="2256"/>
      <c r="N16" s="2374"/>
      <c r="O16" s="2382"/>
      <c r="P16" s="2382"/>
      <c r="Q16" s="2256"/>
      <c r="R16" s="2256"/>
      <c r="S16" s="2256"/>
      <c r="T16" s="2256"/>
      <c r="U16" s="2256"/>
      <c r="V16" s="2256"/>
      <c r="W16" s="2256"/>
      <c r="X16" s="2256"/>
      <c r="Y16" s="2256"/>
      <c r="Z16" s="2256"/>
      <c r="AA16" s="4414"/>
      <c r="AB16" s="2256"/>
      <c r="AC16" s="2256"/>
    </row>
    <row r="17" spans="1:29" s="2255" customFormat="1" ht="11.7" customHeight="1">
      <c r="A17" s="2198"/>
      <c r="B17" s="2256"/>
      <c r="C17" s="2383" t="s">
        <v>3662</v>
      </c>
      <c r="D17" s="2261"/>
      <c r="E17" s="2384"/>
      <c r="F17" s="2256"/>
      <c r="G17" s="2256"/>
      <c r="H17" s="2256"/>
      <c r="I17" s="2256"/>
      <c r="J17" s="2256"/>
      <c r="K17" s="2256"/>
      <c r="L17" s="2256"/>
      <c r="M17" s="2256"/>
      <c r="N17" s="2374"/>
      <c r="O17" s="2382"/>
      <c r="P17" s="2382"/>
      <c r="Q17" s="2256"/>
      <c r="R17" s="2256"/>
      <c r="S17" s="2256"/>
      <c r="T17" s="2256"/>
      <c r="U17" s="2256"/>
      <c r="V17" s="2256"/>
      <c r="W17" s="2256"/>
      <c r="X17" s="2256"/>
      <c r="Y17" s="2256"/>
      <c r="Z17" s="2256"/>
      <c r="AA17" s="4414"/>
      <c r="AB17" s="2256"/>
      <c r="AC17" s="2256"/>
    </row>
    <row r="18" spans="1:29" s="2255" customFormat="1" ht="7.5" customHeight="1">
      <c r="A18" s="2198"/>
      <c r="B18" s="2256"/>
      <c r="C18" s="2256"/>
      <c r="D18" s="2261"/>
      <c r="E18" s="2256"/>
      <c r="F18" s="2256"/>
      <c r="G18" s="2256"/>
      <c r="H18" s="2256"/>
      <c r="I18" s="2256"/>
      <c r="J18" s="2256"/>
      <c r="K18" s="2256"/>
      <c r="L18" s="2256"/>
      <c r="M18" s="2256"/>
      <c r="N18" s="2374"/>
      <c r="O18" s="2382"/>
      <c r="P18" s="2382"/>
      <c r="Q18" s="2256"/>
      <c r="R18" s="2256"/>
      <c r="S18" s="2256"/>
      <c r="T18" s="2256"/>
      <c r="U18" s="2256"/>
      <c r="V18" s="2256"/>
      <c r="W18" s="2256"/>
      <c r="X18" s="2256"/>
      <c r="Y18" s="2256"/>
      <c r="Z18" s="2256"/>
      <c r="AA18" s="2764"/>
      <c r="AB18" s="2256"/>
    </row>
    <row r="19" spans="1:29" s="143" customFormat="1" ht="3.75" customHeight="1">
      <c r="A19" s="3903"/>
      <c r="B19" s="1301"/>
      <c r="C19" s="1301"/>
      <c r="D19" s="1293"/>
      <c r="E19" s="1301"/>
      <c r="F19" s="1301"/>
      <c r="G19" s="1301"/>
      <c r="H19" s="1301"/>
      <c r="I19" s="1301"/>
      <c r="J19" s="1301"/>
      <c r="K19" s="1301"/>
      <c r="L19" s="1301"/>
      <c r="M19" s="1301"/>
      <c r="N19" s="2062"/>
      <c r="O19" s="2354"/>
      <c r="P19" s="2354"/>
      <c r="Q19" s="1301"/>
      <c r="R19" s="1301"/>
      <c r="S19" s="1301"/>
      <c r="T19" s="1301"/>
      <c r="U19" s="1301"/>
      <c r="V19" s="1301"/>
      <c r="W19" s="1301"/>
      <c r="X19" s="1301"/>
      <c r="Y19" s="1301"/>
      <c r="Z19" s="1301"/>
      <c r="AA19" s="2728"/>
      <c r="AB19" s="1301"/>
    </row>
    <row r="20" spans="1:29" s="143" customFormat="1" ht="5.25" customHeight="1" thickBot="1">
      <c r="A20" s="1266"/>
      <c r="B20" s="2385"/>
      <c r="C20" s="2386"/>
      <c r="D20" s="2387"/>
      <c r="E20" s="2388"/>
      <c r="F20" s="2388"/>
      <c r="G20" s="2388"/>
      <c r="H20" s="2388"/>
      <c r="I20" s="2388"/>
      <c r="J20" s="2388"/>
      <c r="K20" s="2388"/>
      <c r="L20" s="2388"/>
      <c r="M20" s="2388"/>
      <c r="N20" s="2389"/>
      <c r="O20" s="2390"/>
      <c r="P20" s="2390"/>
      <c r="Q20" s="2388"/>
      <c r="R20" s="2388"/>
      <c r="S20" s="2388"/>
      <c r="T20" s="2388"/>
      <c r="U20" s="2388"/>
      <c r="V20" s="2388"/>
      <c r="W20" s="2388"/>
      <c r="X20" s="2388"/>
      <c r="Y20" s="2388"/>
      <c r="Z20" s="2388"/>
      <c r="AA20" s="2765"/>
      <c r="AB20" s="1301"/>
    </row>
    <row r="21" spans="1:29" s="143" customFormat="1" ht="13.5" customHeight="1">
      <c r="A21" s="2722"/>
      <c r="B21" s="1687"/>
      <c r="C21" s="1687"/>
      <c r="D21" s="1687"/>
      <c r="E21" s="1687"/>
      <c r="F21" s="1687"/>
      <c r="G21" s="1687"/>
      <c r="H21" s="1687"/>
      <c r="I21" s="1687"/>
      <c r="J21" s="1687"/>
      <c r="K21" s="1687"/>
      <c r="L21" s="1687"/>
      <c r="M21" s="1687"/>
      <c r="N21" s="2723"/>
      <c r="O21" s="2724"/>
      <c r="P21" s="2724"/>
      <c r="Q21" s="1687"/>
      <c r="R21" s="1687"/>
      <c r="S21" s="1687"/>
      <c r="T21" s="2725"/>
      <c r="U21" s="2726"/>
      <c r="V21" s="2727"/>
      <c r="W21" s="2727"/>
      <c r="X21" s="2727"/>
      <c r="Y21" s="2726"/>
      <c r="Z21" s="2727"/>
      <c r="AA21" s="2728"/>
    </row>
    <row r="22" spans="1:29" s="143" customFormat="1" ht="18.75" customHeight="1">
      <c r="A22" s="2722"/>
      <c r="B22" s="1687"/>
      <c r="C22" s="1687"/>
      <c r="D22" s="2729" t="s">
        <v>1985</v>
      </c>
      <c r="F22" s="1687"/>
      <c r="G22" s="1687"/>
      <c r="H22" s="1687"/>
      <c r="I22" s="1687"/>
      <c r="J22" s="1687"/>
      <c r="K22" s="1687"/>
      <c r="L22" s="1687"/>
      <c r="M22" s="1687"/>
      <c r="N22" s="2723"/>
      <c r="O22" s="2724"/>
      <c r="P22" s="2724"/>
      <c r="Q22" s="1687"/>
      <c r="R22" s="1687"/>
      <c r="S22" s="1687"/>
      <c r="T22" s="2725"/>
      <c r="U22" s="2726"/>
      <c r="V22" s="2727"/>
      <c r="W22" s="2727"/>
      <c r="X22" s="2727"/>
      <c r="Y22" s="2726"/>
      <c r="Z22" s="2727"/>
      <c r="AA22" s="2728"/>
    </row>
    <row r="23" spans="1:29" s="143" customFormat="1" ht="18.75" customHeight="1">
      <c r="A23" s="2722"/>
      <c r="B23" s="1687"/>
      <c r="C23" s="1687"/>
      <c r="D23" s="2730" t="s">
        <v>1986</v>
      </c>
      <c r="F23" s="1687"/>
      <c r="G23" s="1687"/>
      <c r="H23" s="1687"/>
      <c r="I23" s="1687"/>
      <c r="J23" s="1687"/>
      <c r="K23" s="1687"/>
      <c r="L23" s="1687"/>
      <c r="M23" s="1687"/>
      <c r="N23" s="2723"/>
      <c r="O23" s="2724"/>
      <c r="P23" s="2724"/>
      <c r="Q23" s="1687"/>
      <c r="R23" s="1687"/>
      <c r="S23" s="1687"/>
      <c r="T23" s="2725"/>
      <c r="U23" s="2726"/>
      <c r="V23" s="2727"/>
      <c r="W23" s="2727"/>
      <c r="X23" s="2727"/>
      <c r="Y23" s="2726"/>
      <c r="Z23" s="2727"/>
      <c r="AA23" s="2728"/>
    </row>
    <row r="24" spans="1:29" s="143" customFormat="1" ht="8.25" customHeight="1">
      <c r="A24" s="2722"/>
      <c r="B24" s="1687"/>
      <c r="C24" s="1687"/>
      <c r="D24" s="1687"/>
      <c r="E24" s="1687"/>
      <c r="F24" s="1687"/>
      <c r="G24" s="1687"/>
      <c r="H24" s="1687"/>
      <c r="I24" s="1687"/>
      <c r="J24" s="1687"/>
      <c r="K24" s="1687"/>
      <c r="L24" s="1687"/>
      <c r="M24" s="1687"/>
      <c r="N24" s="2723"/>
      <c r="O24" s="2724"/>
      <c r="P24" s="2724"/>
      <c r="Q24" s="1687"/>
      <c r="R24" s="1687"/>
      <c r="S24" s="1687"/>
      <c r="T24" s="2725"/>
      <c r="U24" s="2726"/>
      <c r="V24" s="2727"/>
      <c r="W24" s="2727"/>
      <c r="X24" s="2727"/>
      <c r="Y24" s="2726"/>
      <c r="Z24" s="2727"/>
      <c r="AA24" s="2728"/>
    </row>
    <row r="25" spans="1:29" s="143" customFormat="1" ht="12" customHeight="1">
      <c r="A25" s="3901"/>
      <c r="B25" s="2828">
        <v>16.100000000000001</v>
      </c>
      <c r="C25" s="2731" t="s">
        <v>1066</v>
      </c>
      <c r="D25" s="2731"/>
      <c r="E25" s="2731"/>
      <c r="F25" s="2731"/>
      <c r="G25" s="2731"/>
      <c r="H25" s="2731"/>
      <c r="I25" s="2731"/>
      <c r="J25" s="1687"/>
      <c r="K25" s="1687"/>
      <c r="L25" s="1687"/>
      <c r="M25" s="1687"/>
      <c r="N25" s="2723"/>
      <c r="O25" s="2724"/>
      <c r="P25" s="2724"/>
      <c r="Q25" s="1687"/>
      <c r="R25" s="1687"/>
      <c r="S25" s="1687"/>
      <c r="T25" s="1687"/>
      <c r="U25" s="1687"/>
      <c r="V25" s="1687"/>
      <c r="W25" s="1687"/>
      <c r="X25" s="1687"/>
      <c r="Y25" s="1687"/>
      <c r="Z25" s="1687"/>
      <c r="AA25" s="2732"/>
    </row>
    <row r="26" spans="1:29" s="143" customFormat="1" ht="12" customHeight="1">
      <c r="A26" s="2722"/>
      <c r="C26" s="2733" t="s">
        <v>1067</v>
      </c>
      <c r="D26" s="2734"/>
      <c r="E26" s="2734"/>
      <c r="F26" s="2734"/>
      <c r="G26" s="2734"/>
      <c r="H26" s="2734"/>
      <c r="I26" s="2734"/>
      <c r="J26" s="1687"/>
      <c r="K26" s="1687"/>
      <c r="L26" s="1687"/>
      <c r="M26" s="1687"/>
      <c r="N26" s="2723"/>
      <c r="O26" s="2724"/>
      <c r="P26" s="2724"/>
      <c r="Q26" s="1687"/>
      <c r="R26" s="1687"/>
      <c r="S26" s="1687"/>
      <c r="T26" s="1687"/>
      <c r="U26" s="1687"/>
      <c r="V26" s="1687"/>
      <c r="W26" s="1687"/>
      <c r="X26" s="1687"/>
      <c r="Y26" s="1687"/>
      <c r="Z26" s="1687"/>
      <c r="AA26" s="2732"/>
    </row>
    <row r="27" spans="1:29" s="143" customFormat="1" ht="7.2" customHeight="1">
      <c r="A27" s="3902"/>
      <c r="B27" s="1687"/>
      <c r="C27" s="1687"/>
      <c r="D27" s="1687"/>
      <c r="E27" s="1687"/>
      <c r="F27" s="1687"/>
      <c r="G27" s="1687"/>
      <c r="H27" s="1687"/>
      <c r="I27" s="1687"/>
      <c r="J27" s="1687"/>
      <c r="K27" s="1687"/>
      <c r="L27" s="1687"/>
      <c r="M27" s="1687"/>
      <c r="N27" s="2723"/>
      <c r="O27" s="2724"/>
      <c r="P27" s="2724"/>
      <c r="Q27" s="1687"/>
      <c r="R27" s="1687"/>
      <c r="S27" s="1687"/>
      <c r="T27" s="1687"/>
      <c r="U27" s="1687"/>
      <c r="V27" s="1687"/>
      <c r="W27" s="1687"/>
      <c r="X27" s="1687"/>
      <c r="Y27" s="1687"/>
      <c r="Z27" s="1687"/>
      <c r="AA27" s="2732"/>
    </row>
    <row r="28" spans="1:29" s="143" customFormat="1" ht="25.5" customHeight="1">
      <c r="A28" s="6377" t="s">
        <v>1987</v>
      </c>
      <c r="B28" s="6378"/>
      <c r="C28" s="6381" t="s">
        <v>1961</v>
      </c>
      <c r="D28" s="6382"/>
      <c r="E28" s="6382"/>
      <c r="F28" s="6382"/>
      <c r="G28" s="6382"/>
      <c r="H28" s="6382"/>
      <c r="I28" s="6382"/>
      <c r="J28" s="6382"/>
      <c r="K28" s="6382"/>
      <c r="L28" s="6382"/>
      <c r="M28" s="6383"/>
      <c r="N28" s="2735"/>
      <c r="O28" s="2736"/>
      <c r="P28" s="2736"/>
      <c r="Q28" s="2756"/>
      <c r="R28" s="2757"/>
      <c r="S28" s="6367" t="s">
        <v>1962</v>
      </c>
      <c r="T28" s="6367"/>
      <c r="U28" s="6367"/>
      <c r="V28" s="2763" t="s">
        <v>90</v>
      </c>
      <c r="W28" s="2758"/>
      <c r="X28" s="2756"/>
      <c r="Y28" s="2736"/>
      <c r="Z28" s="2736"/>
      <c r="AA28" s="2737"/>
    </row>
    <row r="29" spans="1:29" s="143" customFormat="1" ht="24" customHeight="1">
      <c r="A29" s="6379"/>
      <c r="B29" s="6380"/>
      <c r="C29" s="6384"/>
      <c r="D29" s="6385"/>
      <c r="E29" s="6385"/>
      <c r="F29" s="6385"/>
      <c r="G29" s="6385"/>
      <c r="H29" s="6385"/>
      <c r="I29" s="6385"/>
      <c r="J29" s="6385"/>
      <c r="K29" s="6385"/>
      <c r="L29" s="6385"/>
      <c r="M29" s="6386"/>
      <c r="N29" s="2760"/>
      <c r="O29" s="2755"/>
      <c r="P29" s="2755"/>
      <c r="Q29" s="2755"/>
      <c r="R29" s="2755"/>
      <c r="S29" s="2761"/>
      <c r="T29" s="2762">
        <v>1620</v>
      </c>
      <c r="U29" s="2761"/>
      <c r="V29" s="2755"/>
      <c r="W29" s="2755"/>
      <c r="X29" s="2755"/>
      <c r="Y29" s="2755"/>
      <c r="Z29" s="2755"/>
      <c r="AA29" s="2759"/>
    </row>
    <row r="30" spans="1:29" s="143" customFormat="1" ht="9" customHeight="1">
      <c r="A30" s="6344" t="s">
        <v>36</v>
      </c>
      <c r="B30" s="5756"/>
      <c r="C30" s="6347" t="s">
        <v>782</v>
      </c>
      <c r="D30" s="6348"/>
      <c r="E30" s="6348"/>
      <c r="F30" s="6348"/>
      <c r="G30" s="6348"/>
      <c r="H30" s="6348"/>
      <c r="I30" s="6348"/>
      <c r="J30" s="6348"/>
      <c r="K30" s="6348"/>
      <c r="L30" s="6348"/>
      <c r="M30" s="2738"/>
      <c r="N30" s="2739"/>
      <c r="O30" s="2739"/>
      <c r="P30" s="2739"/>
      <c r="Q30" s="2739"/>
      <c r="R30" s="2739"/>
      <c r="S30" s="2739"/>
      <c r="T30" s="2739"/>
      <c r="U30" s="2739"/>
      <c r="V30" s="2739"/>
      <c r="W30" s="2739"/>
      <c r="X30" s="2739"/>
      <c r="Y30" s="2739"/>
      <c r="Z30" s="2739"/>
      <c r="AA30" s="2740"/>
    </row>
    <row r="31" spans="1:29" s="143" customFormat="1" ht="9" customHeight="1">
      <c r="A31" s="6345"/>
      <c r="B31" s="5652"/>
      <c r="C31" s="6349"/>
      <c r="D31" s="6350"/>
      <c r="E31" s="6350"/>
      <c r="F31" s="6350"/>
      <c r="G31" s="6350"/>
      <c r="H31" s="6350"/>
      <c r="I31" s="6350"/>
      <c r="J31" s="6350"/>
      <c r="K31" s="6350"/>
      <c r="L31" s="6351"/>
      <c r="M31" s="6354"/>
      <c r="N31" s="2741"/>
      <c r="O31" s="2741"/>
      <c r="P31" s="2741"/>
      <c r="Q31" s="2739"/>
      <c r="R31" s="2741"/>
      <c r="S31" s="6355"/>
      <c r="T31" s="5753"/>
      <c r="U31" s="5756"/>
      <c r="V31" s="2739"/>
      <c r="W31" s="2742"/>
      <c r="X31" s="2742"/>
      <c r="Y31" s="2742"/>
      <c r="Z31" s="2742"/>
      <c r="AA31" s="2743"/>
    </row>
    <row r="32" spans="1:29" s="143" customFormat="1" ht="9" customHeight="1">
      <c r="A32" s="6345"/>
      <c r="B32" s="5652"/>
      <c r="C32" s="6349"/>
      <c r="D32" s="6350"/>
      <c r="E32" s="6350"/>
      <c r="F32" s="6350"/>
      <c r="G32" s="6350"/>
      <c r="H32" s="6350"/>
      <c r="I32" s="6350"/>
      <c r="J32" s="6350"/>
      <c r="K32" s="6350"/>
      <c r="L32" s="6351"/>
      <c r="M32" s="5652"/>
      <c r="N32" s="2741"/>
      <c r="O32" s="2741"/>
      <c r="P32" s="2741"/>
      <c r="Q32" s="2739"/>
      <c r="R32" s="2741"/>
      <c r="S32" s="5757"/>
      <c r="T32" s="5754"/>
      <c r="U32" s="5758"/>
      <c r="V32" s="2739"/>
      <c r="W32" s="2739"/>
      <c r="X32" s="2739"/>
      <c r="Y32" s="2739"/>
      <c r="Z32" s="2739"/>
      <c r="AA32" s="2740"/>
    </row>
    <row r="33" spans="1:27" s="143" customFormat="1" ht="9" customHeight="1">
      <c r="A33" s="6346"/>
      <c r="B33" s="5758"/>
      <c r="C33" s="6352"/>
      <c r="D33" s="6353"/>
      <c r="E33" s="6353"/>
      <c r="F33" s="6353"/>
      <c r="G33" s="6353"/>
      <c r="H33" s="6353"/>
      <c r="I33" s="6353"/>
      <c r="J33" s="6353"/>
      <c r="K33" s="6353"/>
      <c r="L33" s="6353"/>
      <c r="M33" s="2744"/>
      <c r="N33" s="2745"/>
      <c r="O33" s="2745"/>
      <c r="P33" s="2745"/>
      <c r="Q33" s="2745"/>
      <c r="R33" s="2746"/>
      <c r="S33" s="2746"/>
      <c r="T33" s="2746"/>
      <c r="U33" s="2745"/>
      <c r="V33" s="2745"/>
      <c r="W33" s="2745"/>
      <c r="X33" s="2745"/>
      <c r="Y33" s="2745"/>
      <c r="Z33" s="2745"/>
      <c r="AA33" s="2747"/>
    </row>
    <row r="34" spans="1:27" s="143" customFormat="1" ht="9" customHeight="1">
      <c r="A34" s="6344" t="s">
        <v>37</v>
      </c>
      <c r="B34" s="5756"/>
      <c r="C34" s="6347" t="s">
        <v>783</v>
      </c>
      <c r="D34" s="6348"/>
      <c r="E34" s="6348"/>
      <c r="F34" s="6348"/>
      <c r="G34" s="6348"/>
      <c r="H34" s="6348"/>
      <c r="I34" s="6348"/>
      <c r="J34" s="6348"/>
      <c r="K34" s="6348"/>
      <c r="L34" s="6348"/>
      <c r="M34" s="2738"/>
      <c r="N34" s="2739"/>
      <c r="O34" s="2739"/>
      <c r="P34" s="2739"/>
      <c r="Q34" s="2739"/>
      <c r="R34" s="2739"/>
      <c r="S34" s="2739"/>
      <c r="T34" s="2739"/>
      <c r="U34" s="2739"/>
      <c r="V34" s="2739"/>
      <c r="W34" s="2739"/>
      <c r="X34" s="2739"/>
      <c r="Y34" s="2739"/>
      <c r="Z34" s="2739"/>
      <c r="AA34" s="2740"/>
    </row>
    <row r="35" spans="1:27" s="143" customFormat="1" ht="9" customHeight="1">
      <c r="A35" s="6345"/>
      <c r="B35" s="5652"/>
      <c r="C35" s="6349"/>
      <c r="D35" s="6350"/>
      <c r="E35" s="6350"/>
      <c r="F35" s="6350"/>
      <c r="G35" s="6350"/>
      <c r="H35" s="6350"/>
      <c r="I35" s="6350"/>
      <c r="J35" s="6350"/>
      <c r="K35" s="6350"/>
      <c r="L35" s="6351"/>
      <c r="M35" s="6354"/>
      <c r="N35" s="2741"/>
      <c r="O35" s="2741"/>
      <c r="P35" s="2741"/>
      <c r="Q35" s="2739"/>
      <c r="R35" s="2741"/>
      <c r="S35" s="6355"/>
      <c r="T35" s="5753"/>
      <c r="U35" s="5756"/>
      <c r="V35" s="2739"/>
      <c r="W35" s="2742"/>
      <c r="X35" s="2742"/>
      <c r="Y35" s="2742"/>
      <c r="Z35" s="2742"/>
      <c r="AA35" s="2743"/>
    </row>
    <row r="36" spans="1:27" s="143" customFormat="1" ht="9" customHeight="1">
      <c r="A36" s="6345"/>
      <c r="B36" s="5652"/>
      <c r="C36" s="6349"/>
      <c r="D36" s="6350"/>
      <c r="E36" s="6350"/>
      <c r="F36" s="6350"/>
      <c r="G36" s="6350"/>
      <c r="H36" s="6350"/>
      <c r="I36" s="6350"/>
      <c r="J36" s="6350"/>
      <c r="K36" s="6350"/>
      <c r="L36" s="6351"/>
      <c r="M36" s="5652"/>
      <c r="N36" s="2741"/>
      <c r="O36" s="2741"/>
      <c r="P36" s="2741"/>
      <c r="Q36" s="2739"/>
      <c r="R36" s="2741"/>
      <c r="S36" s="5757"/>
      <c r="T36" s="5754"/>
      <c r="U36" s="5758"/>
      <c r="V36" s="2739"/>
      <c r="W36" s="2739"/>
      <c r="X36" s="2739"/>
      <c r="Y36" s="2739"/>
      <c r="Z36" s="2739"/>
      <c r="AA36" s="2740"/>
    </row>
    <row r="37" spans="1:27" s="143" customFormat="1" ht="9" customHeight="1">
      <c r="A37" s="6346"/>
      <c r="B37" s="5758"/>
      <c r="C37" s="6352"/>
      <c r="D37" s="6353"/>
      <c r="E37" s="6353"/>
      <c r="F37" s="6353"/>
      <c r="G37" s="6353"/>
      <c r="H37" s="6353"/>
      <c r="I37" s="6353"/>
      <c r="J37" s="6353"/>
      <c r="K37" s="6353"/>
      <c r="L37" s="6353"/>
      <c r="M37" s="2744"/>
      <c r="N37" s="2745"/>
      <c r="O37" s="2745"/>
      <c r="P37" s="2745"/>
      <c r="Q37" s="2745"/>
      <c r="R37" s="2746"/>
      <c r="S37" s="2746"/>
      <c r="T37" s="2746"/>
      <c r="U37" s="2745"/>
      <c r="V37" s="2745"/>
      <c r="W37" s="2745"/>
      <c r="X37" s="2745"/>
      <c r="Y37" s="2745"/>
      <c r="Z37" s="2745"/>
      <c r="AA37" s="2747"/>
    </row>
    <row r="38" spans="1:27" s="143" customFormat="1" ht="9" customHeight="1">
      <c r="A38" s="6344" t="s">
        <v>38</v>
      </c>
      <c r="B38" s="5756"/>
      <c r="C38" s="6347" t="s">
        <v>784</v>
      </c>
      <c r="D38" s="6348"/>
      <c r="E38" s="6348"/>
      <c r="F38" s="6348"/>
      <c r="G38" s="6348"/>
      <c r="H38" s="6348"/>
      <c r="I38" s="6348"/>
      <c r="J38" s="6348"/>
      <c r="K38" s="6348"/>
      <c r="L38" s="6348"/>
      <c r="M38" s="2738"/>
      <c r="N38" s="2739"/>
      <c r="O38" s="2739"/>
      <c r="P38" s="2739"/>
      <c r="Q38" s="2739"/>
      <c r="R38" s="2739"/>
      <c r="S38" s="2739"/>
      <c r="T38" s="2739"/>
      <c r="U38" s="2739"/>
      <c r="V38" s="2739"/>
      <c r="W38" s="2739"/>
      <c r="X38" s="2739"/>
      <c r="Y38" s="2739"/>
      <c r="Z38" s="2739"/>
      <c r="AA38" s="2740"/>
    </row>
    <row r="39" spans="1:27" s="143" customFormat="1" ht="9" customHeight="1">
      <c r="A39" s="6345"/>
      <c r="B39" s="5652"/>
      <c r="C39" s="6349"/>
      <c r="D39" s="6350"/>
      <c r="E39" s="6350"/>
      <c r="F39" s="6350"/>
      <c r="G39" s="6350"/>
      <c r="H39" s="6350"/>
      <c r="I39" s="6350"/>
      <c r="J39" s="6350"/>
      <c r="K39" s="6350"/>
      <c r="L39" s="6351"/>
      <c r="M39" s="6354"/>
      <c r="N39" s="2741"/>
      <c r="O39" s="2741"/>
      <c r="P39" s="2741"/>
      <c r="Q39" s="2739"/>
      <c r="R39" s="2741"/>
      <c r="S39" s="6355"/>
      <c r="T39" s="5753"/>
      <c r="U39" s="5756"/>
      <c r="V39" s="2739"/>
      <c r="W39" s="2742"/>
      <c r="X39" s="2742"/>
      <c r="Y39" s="2742"/>
      <c r="Z39" s="2742"/>
      <c r="AA39" s="2743"/>
    </row>
    <row r="40" spans="1:27" s="143" customFormat="1" ht="9" customHeight="1">
      <c r="A40" s="6345"/>
      <c r="B40" s="5652"/>
      <c r="C40" s="6349"/>
      <c r="D40" s="6350"/>
      <c r="E40" s="6350"/>
      <c r="F40" s="6350"/>
      <c r="G40" s="6350"/>
      <c r="H40" s="6350"/>
      <c r="I40" s="6350"/>
      <c r="J40" s="6350"/>
      <c r="K40" s="6350"/>
      <c r="L40" s="6351"/>
      <c r="M40" s="5652"/>
      <c r="N40" s="2741"/>
      <c r="O40" s="2741"/>
      <c r="P40" s="2741"/>
      <c r="Q40" s="2739"/>
      <c r="R40" s="2741"/>
      <c r="S40" s="5757"/>
      <c r="T40" s="5754"/>
      <c r="U40" s="5758"/>
      <c r="V40" s="2739"/>
      <c r="W40" s="2739"/>
      <c r="X40" s="2739"/>
      <c r="Y40" s="2739"/>
      <c r="Z40" s="2739"/>
      <c r="AA40" s="2740"/>
    </row>
    <row r="41" spans="1:27" s="143" customFormat="1" ht="9" customHeight="1">
      <c r="A41" s="6346"/>
      <c r="B41" s="5758"/>
      <c r="C41" s="6352"/>
      <c r="D41" s="6353"/>
      <c r="E41" s="6353"/>
      <c r="F41" s="6353"/>
      <c r="G41" s="6353"/>
      <c r="H41" s="6353"/>
      <c r="I41" s="6353"/>
      <c r="J41" s="6353"/>
      <c r="K41" s="6353"/>
      <c r="L41" s="6353"/>
      <c r="M41" s="2744"/>
      <c r="N41" s="2745"/>
      <c r="O41" s="2745"/>
      <c r="P41" s="2745"/>
      <c r="Q41" s="2745"/>
      <c r="R41" s="2746"/>
      <c r="S41" s="2746"/>
      <c r="T41" s="2746"/>
      <c r="U41" s="2745"/>
      <c r="V41" s="2745"/>
      <c r="W41" s="2745"/>
      <c r="X41" s="2745"/>
      <c r="Y41" s="2745"/>
      <c r="Z41" s="2745"/>
      <c r="AA41" s="2747"/>
    </row>
    <row r="42" spans="1:27" s="143" customFormat="1" ht="9" customHeight="1">
      <c r="A42" s="6344" t="s">
        <v>39</v>
      </c>
      <c r="B42" s="5756"/>
      <c r="C42" s="6347" t="s">
        <v>785</v>
      </c>
      <c r="D42" s="6348"/>
      <c r="E42" s="6348"/>
      <c r="F42" s="6348"/>
      <c r="G42" s="6348"/>
      <c r="H42" s="6348"/>
      <c r="I42" s="6348"/>
      <c r="J42" s="6348"/>
      <c r="K42" s="6348"/>
      <c r="L42" s="6348"/>
      <c r="M42" s="2738"/>
      <c r="N42" s="2739"/>
      <c r="O42" s="2739"/>
      <c r="P42" s="2739"/>
      <c r="Q42" s="2739"/>
      <c r="R42" s="2739"/>
      <c r="S42" s="2739"/>
      <c r="T42" s="2739"/>
      <c r="U42" s="2739"/>
      <c r="V42" s="2739"/>
      <c r="W42" s="2739"/>
      <c r="X42" s="2739"/>
      <c r="Y42" s="2739"/>
      <c r="Z42" s="2739"/>
      <c r="AA42" s="2740"/>
    </row>
    <row r="43" spans="1:27" s="143" customFormat="1" ht="9" customHeight="1">
      <c r="A43" s="6345"/>
      <c r="B43" s="5652"/>
      <c r="C43" s="6349"/>
      <c r="D43" s="6350"/>
      <c r="E43" s="6350"/>
      <c r="F43" s="6350"/>
      <c r="G43" s="6350"/>
      <c r="H43" s="6350"/>
      <c r="I43" s="6350"/>
      <c r="J43" s="6350"/>
      <c r="K43" s="6350"/>
      <c r="L43" s="6351"/>
      <c r="M43" s="6354"/>
      <c r="N43" s="2741"/>
      <c r="O43" s="2741"/>
      <c r="P43" s="2741"/>
      <c r="Q43" s="2739"/>
      <c r="R43" s="2741"/>
      <c r="S43" s="6355"/>
      <c r="T43" s="5753"/>
      <c r="U43" s="5756"/>
      <c r="V43" s="2739"/>
      <c r="W43" s="2742"/>
      <c r="X43" s="2742"/>
      <c r="Y43" s="2742"/>
      <c r="Z43" s="2742"/>
      <c r="AA43" s="2743"/>
    </row>
    <row r="44" spans="1:27" s="143" customFormat="1" ht="9" customHeight="1">
      <c r="A44" s="6345"/>
      <c r="B44" s="5652"/>
      <c r="C44" s="6349"/>
      <c r="D44" s="6350"/>
      <c r="E44" s="6350"/>
      <c r="F44" s="6350"/>
      <c r="G44" s="6350"/>
      <c r="H44" s="6350"/>
      <c r="I44" s="6350"/>
      <c r="J44" s="6350"/>
      <c r="K44" s="6350"/>
      <c r="L44" s="6351"/>
      <c r="M44" s="5652"/>
      <c r="N44" s="2741"/>
      <c r="O44" s="2741"/>
      <c r="P44" s="2741"/>
      <c r="Q44" s="2739"/>
      <c r="R44" s="2741"/>
      <c r="S44" s="5757"/>
      <c r="T44" s="5754"/>
      <c r="U44" s="5758"/>
      <c r="V44" s="2739"/>
      <c r="W44" s="2739"/>
      <c r="X44" s="2739"/>
      <c r="Y44" s="2739"/>
      <c r="Z44" s="2739"/>
      <c r="AA44" s="2740"/>
    </row>
    <row r="45" spans="1:27" s="143" customFormat="1" ht="9" customHeight="1">
      <c r="A45" s="6346"/>
      <c r="B45" s="5758"/>
      <c r="C45" s="6352"/>
      <c r="D45" s="6353"/>
      <c r="E45" s="6353"/>
      <c r="F45" s="6353"/>
      <c r="G45" s="6353"/>
      <c r="H45" s="6353"/>
      <c r="I45" s="6353"/>
      <c r="J45" s="6353"/>
      <c r="K45" s="6353"/>
      <c r="L45" s="6353"/>
      <c r="M45" s="2744"/>
      <c r="N45" s="2745"/>
      <c r="O45" s="2745"/>
      <c r="P45" s="2745"/>
      <c r="Q45" s="2745"/>
      <c r="R45" s="2746"/>
      <c r="S45" s="2746"/>
      <c r="T45" s="2746"/>
      <c r="U45" s="2745"/>
      <c r="V45" s="2745"/>
      <c r="W45" s="2745"/>
      <c r="X45" s="2745"/>
      <c r="Y45" s="2745"/>
      <c r="Z45" s="2745"/>
      <c r="AA45" s="2747"/>
    </row>
    <row r="46" spans="1:27" s="143" customFormat="1" ht="9" customHeight="1">
      <c r="A46" s="6344" t="s">
        <v>40</v>
      </c>
      <c r="B46" s="5756"/>
      <c r="C46" s="6347" t="s">
        <v>786</v>
      </c>
      <c r="D46" s="6348"/>
      <c r="E46" s="6348"/>
      <c r="F46" s="6348"/>
      <c r="G46" s="6348"/>
      <c r="H46" s="6348"/>
      <c r="I46" s="6348"/>
      <c r="J46" s="6348"/>
      <c r="K46" s="6348"/>
      <c r="L46" s="6348"/>
      <c r="M46" s="2738"/>
      <c r="N46" s="2739"/>
      <c r="O46" s="2739"/>
      <c r="P46" s="2739"/>
      <c r="Q46" s="2739"/>
      <c r="R46" s="2739"/>
      <c r="S46" s="2739"/>
      <c r="T46" s="2739"/>
      <c r="U46" s="2739"/>
      <c r="V46" s="2739"/>
      <c r="W46" s="2739"/>
      <c r="X46" s="2739"/>
      <c r="Y46" s="2739"/>
      <c r="Z46" s="2739"/>
      <c r="AA46" s="2740"/>
    </row>
    <row r="47" spans="1:27" s="143" customFormat="1" ht="9" customHeight="1">
      <c r="A47" s="6345"/>
      <c r="B47" s="5652"/>
      <c r="C47" s="6349"/>
      <c r="D47" s="6350"/>
      <c r="E47" s="6350"/>
      <c r="F47" s="6350"/>
      <c r="G47" s="6350"/>
      <c r="H47" s="6350"/>
      <c r="I47" s="6350"/>
      <c r="J47" s="6350"/>
      <c r="K47" s="6350"/>
      <c r="L47" s="6351"/>
      <c r="M47" s="6354"/>
      <c r="N47" s="2741"/>
      <c r="O47" s="2741"/>
      <c r="P47" s="2741"/>
      <c r="Q47" s="2739"/>
      <c r="R47" s="2741"/>
      <c r="S47" s="6355"/>
      <c r="T47" s="5753"/>
      <c r="U47" s="5756"/>
      <c r="V47" s="2739"/>
      <c r="W47" s="2742"/>
      <c r="X47" s="2742"/>
      <c r="Y47" s="2742"/>
      <c r="Z47" s="2742"/>
      <c r="AA47" s="2743"/>
    </row>
    <row r="48" spans="1:27" s="143" customFormat="1" ht="9" customHeight="1">
      <c r="A48" s="6345"/>
      <c r="B48" s="5652"/>
      <c r="C48" s="6349"/>
      <c r="D48" s="6350"/>
      <c r="E48" s="6350"/>
      <c r="F48" s="6350"/>
      <c r="G48" s="6350"/>
      <c r="H48" s="6350"/>
      <c r="I48" s="6350"/>
      <c r="J48" s="6350"/>
      <c r="K48" s="6350"/>
      <c r="L48" s="6351"/>
      <c r="M48" s="5652"/>
      <c r="N48" s="2741"/>
      <c r="O48" s="2741"/>
      <c r="P48" s="2741"/>
      <c r="Q48" s="2739"/>
      <c r="R48" s="2741"/>
      <c r="S48" s="5757"/>
      <c r="T48" s="5754"/>
      <c r="U48" s="5758"/>
      <c r="V48" s="2739"/>
      <c r="W48" s="2739"/>
      <c r="X48" s="2739"/>
      <c r="Y48" s="2739"/>
      <c r="Z48" s="2739"/>
      <c r="AA48" s="2740"/>
    </row>
    <row r="49" spans="1:27" s="143" customFormat="1" ht="9" customHeight="1">
      <c r="A49" s="6346"/>
      <c r="B49" s="5758"/>
      <c r="C49" s="6352"/>
      <c r="D49" s="6353"/>
      <c r="E49" s="6353"/>
      <c r="F49" s="6353"/>
      <c r="G49" s="6353"/>
      <c r="H49" s="6353"/>
      <c r="I49" s="6353"/>
      <c r="J49" s="6353"/>
      <c r="K49" s="6353"/>
      <c r="L49" s="6353"/>
      <c r="M49" s="2744"/>
      <c r="N49" s="2745"/>
      <c r="O49" s="2745"/>
      <c r="P49" s="2745"/>
      <c r="Q49" s="2745"/>
      <c r="R49" s="2746"/>
      <c r="S49" s="2746"/>
      <c r="T49" s="2746"/>
      <c r="U49" s="2745"/>
      <c r="V49" s="2745"/>
      <c r="W49" s="2745"/>
      <c r="X49" s="2745"/>
      <c r="Y49" s="2745"/>
      <c r="Z49" s="2745"/>
      <c r="AA49" s="2747"/>
    </row>
    <row r="50" spans="1:27" s="143" customFormat="1" ht="9" customHeight="1">
      <c r="A50" s="6344" t="s">
        <v>41</v>
      </c>
      <c r="B50" s="5756"/>
      <c r="C50" s="6347" t="s">
        <v>787</v>
      </c>
      <c r="D50" s="6348"/>
      <c r="E50" s="6348"/>
      <c r="F50" s="6348"/>
      <c r="G50" s="6348"/>
      <c r="H50" s="6348"/>
      <c r="I50" s="6348"/>
      <c r="J50" s="6348"/>
      <c r="K50" s="6348"/>
      <c r="L50" s="6348"/>
      <c r="M50" s="2738"/>
      <c r="N50" s="2739"/>
      <c r="O50" s="2739"/>
      <c r="P50" s="2739"/>
      <c r="Q50" s="2739"/>
      <c r="R50" s="2739"/>
      <c r="S50" s="2739"/>
      <c r="T50" s="2739"/>
      <c r="U50" s="2739"/>
      <c r="V50" s="2739"/>
      <c r="W50" s="2739"/>
      <c r="X50" s="2739"/>
      <c r="Y50" s="2739"/>
      <c r="Z50" s="2739"/>
      <c r="AA50" s="2740"/>
    </row>
    <row r="51" spans="1:27" s="143" customFormat="1" ht="9" customHeight="1">
      <c r="A51" s="6345"/>
      <c r="B51" s="5652"/>
      <c r="C51" s="6349"/>
      <c r="D51" s="6350"/>
      <c r="E51" s="6350"/>
      <c r="F51" s="6350"/>
      <c r="G51" s="6350"/>
      <c r="H51" s="6350"/>
      <c r="I51" s="6350"/>
      <c r="J51" s="6350"/>
      <c r="K51" s="6350"/>
      <c r="L51" s="6351"/>
      <c r="M51" s="6354"/>
      <c r="N51" s="2741"/>
      <c r="O51" s="2741"/>
      <c r="P51" s="2741"/>
      <c r="Q51" s="2739"/>
      <c r="R51" s="2741"/>
      <c r="S51" s="6355"/>
      <c r="T51" s="5753"/>
      <c r="U51" s="5756"/>
      <c r="V51" s="2739"/>
      <c r="W51" s="2742"/>
      <c r="X51" s="2742"/>
      <c r="Y51" s="2742"/>
      <c r="Z51" s="2742"/>
      <c r="AA51" s="2743"/>
    </row>
    <row r="52" spans="1:27" s="143" customFormat="1" ht="9" customHeight="1">
      <c r="A52" s="6345"/>
      <c r="B52" s="5652"/>
      <c r="C52" s="6349"/>
      <c r="D52" s="6350"/>
      <c r="E52" s="6350"/>
      <c r="F52" s="6350"/>
      <c r="G52" s="6350"/>
      <c r="H52" s="6350"/>
      <c r="I52" s="6350"/>
      <c r="J52" s="6350"/>
      <c r="K52" s="6350"/>
      <c r="L52" s="6351"/>
      <c r="M52" s="5652"/>
      <c r="N52" s="2741"/>
      <c r="O52" s="2741"/>
      <c r="P52" s="2741"/>
      <c r="Q52" s="2739"/>
      <c r="R52" s="2741"/>
      <c r="S52" s="5757"/>
      <c r="T52" s="5754"/>
      <c r="U52" s="5758"/>
      <c r="V52" s="2739"/>
      <c r="W52" s="2739"/>
      <c r="X52" s="2739"/>
      <c r="Y52" s="2739"/>
      <c r="Z52" s="2739"/>
      <c r="AA52" s="2740"/>
    </row>
    <row r="53" spans="1:27" s="143" customFormat="1" ht="9" customHeight="1">
      <c r="A53" s="6346"/>
      <c r="B53" s="5758"/>
      <c r="C53" s="6352"/>
      <c r="D53" s="6353"/>
      <c r="E53" s="6353"/>
      <c r="F53" s="6353"/>
      <c r="G53" s="6353"/>
      <c r="H53" s="6353"/>
      <c r="I53" s="6353"/>
      <c r="J53" s="6353"/>
      <c r="K53" s="6353"/>
      <c r="L53" s="6353"/>
      <c r="M53" s="2744"/>
      <c r="N53" s="2745"/>
      <c r="O53" s="2745"/>
      <c r="P53" s="2745"/>
      <c r="Q53" s="2745"/>
      <c r="R53" s="2746"/>
      <c r="S53" s="2746"/>
      <c r="T53" s="2746"/>
      <c r="U53" s="2745"/>
      <c r="V53" s="2745"/>
      <c r="W53" s="2745"/>
      <c r="X53" s="2745"/>
      <c r="Y53" s="2745"/>
      <c r="Z53" s="2745"/>
      <c r="AA53" s="2747"/>
    </row>
    <row r="54" spans="1:27" s="143" customFormat="1" ht="9" customHeight="1">
      <c r="A54" s="6344" t="s">
        <v>42</v>
      </c>
      <c r="B54" s="5756"/>
      <c r="C54" s="6347" t="s">
        <v>788</v>
      </c>
      <c r="D54" s="6348"/>
      <c r="E54" s="6348"/>
      <c r="F54" s="6348"/>
      <c r="G54" s="6348"/>
      <c r="H54" s="6348"/>
      <c r="I54" s="6348"/>
      <c r="J54" s="6348"/>
      <c r="K54" s="6348"/>
      <c r="L54" s="6348"/>
      <c r="M54" s="2738"/>
      <c r="N54" s="2739"/>
      <c r="O54" s="2739"/>
      <c r="P54" s="2739"/>
      <c r="Q54" s="2739"/>
      <c r="R54" s="2739"/>
      <c r="S54" s="2739"/>
      <c r="T54" s="2739"/>
      <c r="U54" s="2739"/>
      <c r="V54" s="2739"/>
      <c r="W54" s="2739"/>
      <c r="X54" s="2739"/>
      <c r="Y54" s="2739"/>
      <c r="Z54" s="2739"/>
      <c r="AA54" s="2740"/>
    </row>
    <row r="55" spans="1:27" s="143" customFormat="1" ht="9" customHeight="1">
      <c r="A55" s="6345"/>
      <c r="B55" s="5652"/>
      <c r="C55" s="6349"/>
      <c r="D55" s="6350"/>
      <c r="E55" s="6350"/>
      <c r="F55" s="6350"/>
      <c r="G55" s="6350"/>
      <c r="H55" s="6350"/>
      <c r="I55" s="6350"/>
      <c r="J55" s="6350"/>
      <c r="K55" s="6350"/>
      <c r="L55" s="6351"/>
      <c r="M55" s="6354"/>
      <c r="N55" s="2741"/>
      <c r="O55" s="2741"/>
      <c r="P55" s="2741"/>
      <c r="Q55" s="2739"/>
      <c r="R55" s="2741"/>
      <c r="S55" s="6355"/>
      <c r="T55" s="5753"/>
      <c r="U55" s="5756"/>
      <c r="V55" s="2739"/>
      <c r="W55" s="2742"/>
      <c r="X55" s="2742"/>
      <c r="Y55" s="2742"/>
      <c r="Z55" s="2742"/>
      <c r="AA55" s="2743"/>
    </row>
    <row r="56" spans="1:27" s="143" customFormat="1" ht="9" customHeight="1">
      <c r="A56" s="6345"/>
      <c r="B56" s="5652"/>
      <c r="C56" s="6349"/>
      <c r="D56" s="6350"/>
      <c r="E56" s="6350"/>
      <c r="F56" s="6350"/>
      <c r="G56" s="6350"/>
      <c r="H56" s="6350"/>
      <c r="I56" s="6350"/>
      <c r="J56" s="6350"/>
      <c r="K56" s="6350"/>
      <c r="L56" s="6351"/>
      <c r="M56" s="5652"/>
      <c r="N56" s="2741"/>
      <c r="O56" s="2741"/>
      <c r="P56" s="2741"/>
      <c r="Q56" s="2739"/>
      <c r="R56" s="2741"/>
      <c r="S56" s="5757"/>
      <c r="T56" s="5754"/>
      <c r="U56" s="5758"/>
      <c r="V56" s="2739"/>
      <c r="W56" s="2739"/>
      <c r="X56" s="2739"/>
      <c r="Y56" s="2739"/>
      <c r="Z56" s="2739"/>
      <c r="AA56" s="2740"/>
    </row>
    <row r="57" spans="1:27" s="143" customFormat="1" ht="9" customHeight="1">
      <c r="A57" s="6346"/>
      <c r="B57" s="5758"/>
      <c r="C57" s="6352"/>
      <c r="D57" s="6353"/>
      <c r="E57" s="6353"/>
      <c r="F57" s="6353"/>
      <c r="G57" s="6353"/>
      <c r="H57" s="6353"/>
      <c r="I57" s="6353"/>
      <c r="J57" s="6353"/>
      <c r="K57" s="6353"/>
      <c r="L57" s="6353"/>
      <c r="M57" s="2744"/>
      <c r="N57" s="2745"/>
      <c r="O57" s="2745"/>
      <c r="P57" s="2745"/>
      <c r="Q57" s="2745"/>
      <c r="R57" s="2746"/>
      <c r="S57" s="2746"/>
      <c r="T57" s="2746"/>
      <c r="U57" s="2745"/>
      <c r="V57" s="2745"/>
      <c r="W57" s="2745"/>
      <c r="X57" s="2745"/>
      <c r="Y57" s="2745"/>
      <c r="Z57" s="2745"/>
      <c r="AA57" s="2747"/>
    </row>
    <row r="58" spans="1:27" s="143" customFormat="1" ht="9" customHeight="1">
      <c r="A58" s="6344" t="s">
        <v>48</v>
      </c>
      <c r="B58" s="5756"/>
      <c r="C58" s="6368" t="s">
        <v>789</v>
      </c>
      <c r="D58" s="6348"/>
      <c r="E58" s="6348"/>
      <c r="F58" s="6348"/>
      <c r="G58" s="6348"/>
      <c r="H58" s="6348"/>
      <c r="I58" s="6348"/>
      <c r="J58" s="6348"/>
      <c r="K58" s="6348"/>
      <c r="L58" s="6348"/>
      <c r="M58" s="2738"/>
      <c r="N58" s="2739"/>
      <c r="O58" s="2739"/>
      <c r="P58" s="2739"/>
      <c r="Q58" s="2739"/>
      <c r="R58" s="2739"/>
      <c r="S58" s="2739"/>
      <c r="T58" s="2739"/>
      <c r="U58" s="2739"/>
      <c r="V58" s="2739"/>
      <c r="W58" s="2739"/>
      <c r="X58" s="2739"/>
      <c r="Y58" s="2739"/>
      <c r="Z58" s="2739"/>
      <c r="AA58" s="2740"/>
    </row>
    <row r="59" spans="1:27" s="143" customFormat="1" ht="9" customHeight="1">
      <c r="A59" s="6345"/>
      <c r="B59" s="5652"/>
      <c r="C59" s="6351"/>
      <c r="D59" s="6350"/>
      <c r="E59" s="6350"/>
      <c r="F59" s="6350"/>
      <c r="G59" s="6350"/>
      <c r="H59" s="6350"/>
      <c r="I59" s="6350"/>
      <c r="J59" s="6350"/>
      <c r="K59" s="6350"/>
      <c r="L59" s="6351"/>
      <c r="M59" s="6354"/>
      <c r="N59" s="2741"/>
      <c r="O59" s="2741"/>
      <c r="P59" s="2741"/>
      <c r="Q59" s="2739"/>
      <c r="R59" s="2741"/>
      <c r="S59" s="6355"/>
      <c r="T59" s="5753"/>
      <c r="U59" s="5756"/>
      <c r="V59" s="2739"/>
      <c r="W59" s="2742"/>
      <c r="X59" s="2742"/>
      <c r="Y59" s="2742"/>
      <c r="Z59" s="2742"/>
      <c r="AA59" s="2743"/>
    </row>
    <row r="60" spans="1:27" s="143" customFormat="1" ht="9" customHeight="1">
      <c r="A60" s="6345"/>
      <c r="B60" s="5652"/>
      <c r="C60" s="6351"/>
      <c r="D60" s="6350"/>
      <c r="E60" s="6350"/>
      <c r="F60" s="6350"/>
      <c r="G60" s="6350"/>
      <c r="H60" s="6350"/>
      <c r="I60" s="6350"/>
      <c r="J60" s="6350"/>
      <c r="K60" s="6350"/>
      <c r="L60" s="6351"/>
      <c r="M60" s="5652"/>
      <c r="N60" s="2741"/>
      <c r="O60" s="2741"/>
      <c r="P60" s="2741"/>
      <c r="Q60" s="2739"/>
      <c r="R60" s="2741"/>
      <c r="S60" s="5757"/>
      <c r="T60" s="5754"/>
      <c r="U60" s="5758"/>
      <c r="V60" s="2739"/>
      <c r="W60" s="2739"/>
      <c r="X60" s="2739"/>
      <c r="Y60" s="2739"/>
      <c r="Z60" s="2739"/>
      <c r="AA60" s="2740"/>
    </row>
    <row r="61" spans="1:27" s="143" customFormat="1" ht="9" customHeight="1">
      <c r="A61" s="6346"/>
      <c r="B61" s="5758"/>
      <c r="C61" s="6353"/>
      <c r="D61" s="6353"/>
      <c r="E61" s="6353"/>
      <c r="F61" s="6353"/>
      <c r="G61" s="6353"/>
      <c r="H61" s="6353"/>
      <c r="I61" s="6353"/>
      <c r="J61" s="6353"/>
      <c r="K61" s="6353"/>
      <c r="L61" s="6353"/>
      <c r="M61" s="2744"/>
      <c r="N61" s="2745"/>
      <c r="O61" s="2745"/>
      <c r="P61" s="2745"/>
      <c r="Q61" s="2745"/>
      <c r="R61" s="2746"/>
      <c r="S61" s="2746"/>
      <c r="T61" s="2746"/>
      <c r="U61" s="2745"/>
      <c r="V61" s="2745"/>
      <c r="W61" s="2745"/>
      <c r="X61" s="2745"/>
      <c r="Y61" s="2745"/>
      <c r="Z61" s="2745"/>
      <c r="AA61" s="2747"/>
    </row>
    <row r="62" spans="1:27" s="143" customFormat="1" ht="9" customHeight="1">
      <c r="A62" s="6344" t="s">
        <v>43</v>
      </c>
      <c r="B62" s="5756"/>
      <c r="C62" s="6347" t="s">
        <v>790</v>
      </c>
      <c r="D62" s="6348"/>
      <c r="E62" s="6348"/>
      <c r="F62" s="6348"/>
      <c r="G62" s="6348"/>
      <c r="H62" s="6348"/>
      <c r="I62" s="6348"/>
      <c r="J62" s="6348"/>
      <c r="K62" s="6348"/>
      <c r="L62" s="6348"/>
      <c r="M62" s="2738"/>
      <c r="N62" s="2739"/>
      <c r="O62" s="2739"/>
      <c r="P62" s="2739"/>
      <c r="Q62" s="2739"/>
      <c r="R62" s="2739"/>
      <c r="S62" s="2739"/>
      <c r="T62" s="2739"/>
      <c r="U62" s="2739"/>
      <c r="V62" s="2739"/>
      <c r="W62" s="2739"/>
      <c r="X62" s="2739"/>
      <c r="Y62" s="2739"/>
      <c r="Z62" s="2739"/>
      <c r="AA62" s="2740"/>
    </row>
    <row r="63" spans="1:27" s="143" customFormat="1" ht="9" customHeight="1">
      <c r="A63" s="6345"/>
      <c r="B63" s="5652"/>
      <c r="C63" s="6349"/>
      <c r="D63" s="6350"/>
      <c r="E63" s="6350"/>
      <c r="F63" s="6350"/>
      <c r="G63" s="6350"/>
      <c r="H63" s="6350"/>
      <c r="I63" s="6350"/>
      <c r="J63" s="6350"/>
      <c r="K63" s="6350"/>
      <c r="L63" s="6351"/>
      <c r="M63" s="6354"/>
      <c r="N63" s="2741"/>
      <c r="O63" s="2741"/>
      <c r="P63" s="2741"/>
      <c r="Q63" s="2739"/>
      <c r="R63" s="2741"/>
      <c r="S63" s="6355"/>
      <c r="T63" s="5753"/>
      <c r="U63" s="5756"/>
      <c r="V63" s="2739"/>
      <c r="W63" s="2742"/>
      <c r="X63" s="2742"/>
      <c r="Y63" s="2742"/>
      <c r="Z63" s="2742"/>
      <c r="AA63" s="2743"/>
    </row>
    <row r="64" spans="1:27" s="143" customFormat="1" ht="9" customHeight="1">
      <c r="A64" s="6345"/>
      <c r="B64" s="5652"/>
      <c r="C64" s="6349"/>
      <c r="D64" s="6350"/>
      <c r="E64" s="6350"/>
      <c r="F64" s="6350"/>
      <c r="G64" s="6350"/>
      <c r="H64" s="6350"/>
      <c r="I64" s="6350"/>
      <c r="J64" s="6350"/>
      <c r="K64" s="6350"/>
      <c r="L64" s="6351"/>
      <c r="M64" s="5652"/>
      <c r="N64" s="2741"/>
      <c r="O64" s="2741"/>
      <c r="P64" s="2741"/>
      <c r="Q64" s="2739"/>
      <c r="R64" s="2741"/>
      <c r="S64" s="5757"/>
      <c r="T64" s="5754"/>
      <c r="U64" s="5758"/>
      <c r="V64" s="2739"/>
      <c r="W64" s="2739"/>
      <c r="X64" s="2739"/>
      <c r="Y64" s="2739"/>
      <c r="Z64" s="2739"/>
      <c r="AA64" s="2740"/>
    </row>
    <row r="65" spans="1:27" s="143" customFormat="1" ht="9" customHeight="1">
      <c r="A65" s="6346"/>
      <c r="B65" s="5758"/>
      <c r="C65" s="6352"/>
      <c r="D65" s="6353"/>
      <c r="E65" s="6353"/>
      <c r="F65" s="6353"/>
      <c r="G65" s="6353"/>
      <c r="H65" s="6353"/>
      <c r="I65" s="6353"/>
      <c r="J65" s="6353"/>
      <c r="K65" s="6353"/>
      <c r="L65" s="6353"/>
      <c r="M65" s="2744"/>
      <c r="N65" s="2745"/>
      <c r="O65" s="2745"/>
      <c r="P65" s="2745"/>
      <c r="Q65" s="2745"/>
      <c r="R65" s="2746"/>
      <c r="S65" s="2746"/>
      <c r="T65" s="2746"/>
      <c r="U65" s="2745"/>
      <c r="V65" s="2745"/>
      <c r="W65" s="2745"/>
      <c r="X65" s="2745"/>
      <c r="Y65" s="2745"/>
      <c r="Z65" s="2745"/>
      <c r="AA65" s="2747"/>
    </row>
    <row r="66" spans="1:27" s="143" customFormat="1" ht="9" customHeight="1">
      <c r="A66" s="6344" t="s">
        <v>317</v>
      </c>
      <c r="B66" s="5756"/>
      <c r="C66" s="6347" t="s">
        <v>791</v>
      </c>
      <c r="D66" s="6348"/>
      <c r="E66" s="6348"/>
      <c r="F66" s="6348"/>
      <c r="G66" s="6348"/>
      <c r="H66" s="6348"/>
      <c r="I66" s="6348"/>
      <c r="J66" s="6348"/>
      <c r="K66" s="6348"/>
      <c r="L66" s="6348"/>
      <c r="M66" s="2738"/>
      <c r="N66" s="2739"/>
      <c r="O66" s="2739"/>
      <c r="P66" s="2739"/>
      <c r="Q66" s="2739"/>
      <c r="R66" s="2739"/>
      <c r="S66" s="2739"/>
      <c r="T66" s="2739"/>
      <c r="U66" s="2739"/>
      <c r="V66" s="2739"/>
      <c r="W66" s="2739"/>
      <c r="X66" s="2739"/>
      <c r="Y66" s="2739"/>
      <c r="Z66" s="2739"/>
      <c r="AA66" s="2740"/>
    </row>
    <row r="67" spans="1:27" s="143" customFormat="1" ht="9" customHeight="1">
      <c r="A67" s="6345"/>
      <c r="B67" s="5652"/>
      <c r="C67" s="6349"/>
      <c r="D67" s="6350"/>
      <c r="E67" s="6350"/>
      <c r="F67" s="6350"/>
      <c r="G67" s="6350"/>
      <c r="H67" s="6350"/>
      <c r="I67" s="6350"/>
      <c r="J67" s="6350"/>
      <c r="K67" s="6350"/>
      <c r="L67" s="6351"/>
      <c r="M67" s="6354"/>
      <c r="N67" s="2741"/>
      <c r="O67" s="2741"/>
      <c r="P67" s="2741"/>
      <c r="Q67" s="2739"/>
      <c r="R67" s="2741"/>
      <c r="S67" s="6355"/>
      <c r="T67" s="5753"/>
      <c r="U67" s="5756"/>
      <c r="V67" s="2739"/>
      <c r="W67" s="2742"/>
      <c r="X67" s="2742"/>
      <c r="Y67" s="2742"/>
      <c r="Z67" s="2742"/>
      <c r="AA67" s="2743"/>
    </row>
    <row r="68" spans="1:27" s="143" customFormat="1" ht="9" customHeight="1">
      <c r="A68" s="6345"/>
      <c r="B68" s="5652"/>
      <c r="C68" s="6349"/>
      <c r="D68" s="6350"/>
      <c r="E68" s="6350"/>
      <c r="F68" s="6350"/>
      <c r="G68" s="6350"/>
      <c r="H68" s="6350"/>
      <c r="I68" s="6350"/>
      <c r="J68" s="6350"/>
      <c r="K68" s="6350"/>
      <c r="L68" s="6351"/>
      <c r="M68" s="5652"/>
      <c r="N68" s="2741"/>
      <c r="O68" s="2741"/>
      <c r="P68" s="2741"/>
      <c r="Q68" s="2739"/>
      <c r="R68" s="2741"/>
      <c r="S68" s="5757"/>
      <c r="T68" s="5754"/>
      <c r="U68" s="5758"/>
      <c r="V68" s="2739"/>
      <c r="W68" s="2739"/>
      <c r="X68" s="2739"/>
      <c r="Y68" s="2739"/>
      <c r="Z68" s="2739"/>
      <c r="AA68" s="2740"/>
    </row>
    <row r="69" spans="1:27" s="143" customFormat="1" ht="9" customHeight="1">
      <c r="A69" s="6346"/>
      <c r="B69" s="5758"/>
      <c r="C69" s="6352"/>
      <c r="D69" s="6353"/>
      <c r="E69" s="6353"/>
      <c r="F69" s="6353"/>
      <c r="G69" s="6353"/>
      <c r="H69" s="6353"/>
      <c r="I69" s="6353"/>
      <c r="J69" s="6353"/>
      <c r="K69" s="6353"/>
      <c r="L69" s="6353"/>
      <c r="M69" s="2744"/>
      <c r="N69" s="2745"/>
      <c r="O69" s="2745"/>
      <c r="P69" s="2745"/>
      <c r="Q69" s="2745"/>
      <c r="R69" s="2746"/>
      <c r="S69" s="2746"/>
      <c r="T69" s="2746"/>
      <c r="U69" s="2745"/>
      <c r="V69" s="2745"/>
      <c r="W69" s="2745"/>
      <c r="X69" s="2745"/>
      <c r="Y69" s="2745"/>
      <c r="Z69" s="2745"/>
      <c r="AA69" s="2747"/>
    </row>
    <row r="70" spans="1:27" s="143" customFormat="1" ht="9" customHeight="1">
      <c r="A70" s="6344" t="s">
        <v>318</v>
      </c>
      <c r="B70" s="5756"/>
      <c r="C70" s="6347" t="s">
        <v>792</v>
      </c>
      <c r="D70" s="6348"/>
      <c r="E70" s="6348"/>
      <c r="F70" s="6348"/>
      <c r="G70" s="6348"/>
      <c r="H70" s="6348"/>
      <c r="I70" s="6348"/>
      <c r="J70" s="6348"/>
      <c r="K70" s="6348"/>
      <c r="L70" s="6348"/>
      <c r="M70" s="2738"/>
      <c r="N70" s="2739"/>
      <c r="O70" s="2739"/>
      <c r="P70" s="2739"/>
      <c r="Q70" s="2739"/>
      <c r="R70" s="2739"/>
      <c r="S70" s="2739"/>
      <c r="T70" s="2739"/>
      <c r="U70" s="2739"/>
      <c r="V70" s="2739"/>
      <c r="W70" s="2739"/>
      <c r="X70" s="2739"/>
      <c r="Y70" s="2739"/>
      <c r="Z70" s="2739"/>
      <c r="AA70" s="2740"/>
    </row>
    <row r="71" spans="1:27" s="143" customFormat="1" ht="9" customHeight="1">
      <c r="A71" s="6345"/>
      <c r="B71" s="5652"/>
      <c r="C71" s="6349"/>
      <c r="D71" s="6350"/>
      <c r="E71" s="6350"/>
      <c r="F71" s="6350"/>
      <c r="G71" s="6350"/>
      <c r="H71" s="6350"/>
      <c r="I71" s="6350"/>
      <c r="J71" s="6350"/>
      <c r="K71" s="6350"/>
      <c r="L71" s="6351"/>
      <c r="M71" s="6354"/>
      <c r="N71" s="2741"/>
      <c r="O71" s="2741"/>
      <c r="P71" s="2741"/>
      <c r="Q71" s="2739"/>
      <c r="R71" s="2741"/>
      <c r="S71" s="6355"/>
      <c r="T71" s="5753"/>
      <c r="U71" s="5756"/>
      <c r="V71" s="2739"/>
      <c r="W71" s="2742"/>
      <c r="X71" s="2742"/>
      <c r="Y71" s="2742"/>
      <c r="Z71" s="2742"/>
      <c r="AA71" s="2743"/>
    </row>
    <row r="72" spans="1:27" s="143" customFormat="1" ht="9" customHeight="1">
      <c r="A72" s="6345"/>
      <c r="B72" s="5652"/>
      <c r="C72" s="6349"/>
      <c r="D72" s="6350"/>
      <c r="E72" s="6350"/>
      <c r="F72" s="6350"/>
      <c r="G72" s="6350"/>
      <c r="H72" s="6350"/>
      <c r="I72" s="6350"/>
      <c r="J72" s="6350"/>
      <c r="K72" s="6350"/>
      <c r="L72" s="6351"/>
      <c r="M72" s="5652"/>
      <c r="N72" s="2741"/>
      <c r="O72" s="2741"/>
      <c r="P72" s="2741"/>
      <c r="Q72" s="2739"/>
      <c r="R72" s="2741"/>
      <c r="S72" s="5757"/>
      <c r="T72" s="5754"/>
      <c r="U72" s="5758"/>
      <c r="V72" s="2739"/>
      <c r="W72" s="2739"/>
      <c r="X72" s="2739"/>
      <c r="Y72" s="2739"/>
      <c r="Z72" s="2739"/>
      <c r="AA72" s="2740"/>
    </row>
    <row r="73" spans="1:27" s="143" customFormat="1" ht="9" customHeight="1">
      <c r="A73" s="6346"/>
      <c r="B73" s="5758"/>
      <c r="C73" s="6352"/>
      <c r="D73" s="6353"/>
      <c r="E73" s="6353"/>
      <c r="F73" s="6353"/>
      <c r="G73" s="6353"/>
      <c r="H73" s="6353"/>
      <c r="I73" s="6353"/>
      <c r="J73" s="6353"/>
      <c r="K73" s="6353"/>
      <c r="L73" s="6353"/>
      <c r="M73" s="2744"/>
      <c r="N73" s="2745"/>
      <c r="O73" s="2745"/>
      <c r="P73" s="2745"/>
      <c r="Q73" s="2745"/>
      <c r="R73" s="2746"/>
      <c r="S73" s="2746"/>
      <c r="T73" s="2746"/>
      <c r="U73" s="2745"/>
      <c r="V73" s="2745"/>
      <c r="W73" s="2745"/>
      <c r="X73" s="2745"/>
      <c r="Y73" s="2745"/>
      <c r="Z73" s="2745"/>
      <c r="AA73" s="2747"/>
    </row>
    <row r="74" spans="1:27" s="143" customFormat="1" ht="9" customHeight="1">
      <c r="A74" s="6344" t="s">
        <v>325</v>
      </c>
      <c r="B74" s="5756"/>
      <c r="C74" s="6347" t="s">
        <v>793</v>
      </c>
      <c r="D74" s="6348"/>
      <c r="E74" s="6348"/>
      <c r="F74" s="6348"/>
      <c r="G74" s="6348"/>
      <c r="H74" s="6348"/>
      <c r="I74" s="6348"/>
      <c r="J74" s="6348"/>
      <c r="K74" s="6348"/>
      <c r="L74" s="6348"/>
      <c r="M74" s="2738"/>
      <c r="N74" s="2739"/>
      <c r="O74" s="2739"/>
      <c r="P74" s="2739"/>
      <c r="Q74" s="2739"/>
      <c r="R74" s="2739"/>
      <c r="S74" s="2739"/>
      <c r="T74" s="2739"/>
      <c r="U74" s="2739"/>
      <c r="V74" s="2739"/>
      <c r="W74" s="2739"/>
      <c r="X74" s="2739"/>
      <c r="Y74" s="2739"/>
      <c r="Z74" s="2739"/>
      <c r="AA74" s="2740"/>
    </row>
    <row r="75" spans="1:27" s="143" customFormat="1" ht="9" customHeight="1">
      <c r="A75" s="6345"/>
      <c r="B75" s="5652"/>
      <c r="C75" s="6349"/>
      <c r="D75" s="6350"/>
      <c r="E75" s="6350"/>
      <c r="F75" s="6350"/>
      <c r="G75" s="6350"/>
      <c r="H75" s="6350"/>
      <c r="I75" s="6350"/>
      <c r="J75" s="6350"/>
      <c r="K75" s="6350"/>
      <c r="L75" s="6351"/>
      <c r="M75" s="6354"/>
      <c r="N75" s="2741"/>
      <c r="O75" s="2741"/>
      <c r="P75" s="2741"/>
      <c r="Q75" s="2739"/>
      <c r="R75" s="2741"/>
      <c r="S75" s="6355"/>
      <c r="T75" s="5753"/>
      <c r="U75" s="5756"/>
      <c r="V75" s="2739"/>
      <c r="W75" s="2742"/>
      <c r="X75" s="2742"/>
      <c r="Y75" s="2742"/>
      <c r="Z75" s="2742"/>
      <c r="AA75" s="2743"/>
    </row>
    <row r="76" spans="1:27" s="143" customFormat="1" ht="9" customHeight="1">
      <c r="A76" s="6345"/>
      <c r="B76" s="5652"/>
      <c r="C76" s="6349"/>
      <c r="D76" s="6350"/>
      <c r="E76" s="6350"/>
      <c r="F76" s="6350"/>
      <c r="G76" s="6350"/>
      <c r="H76" s="6350"/>
      <c r="I76" s="6350"/>
      <c r="J76" s="6350"/>
      <c r="K76" s="6350"/>
      <c r="L76" s="6351"/>
      <c r="M76" s="5652"/>
      <c r="N76" s="2741"/>
      <c r="O76" s="2741"/>
      <c r="P76" s="2741"/>
      <c r="Q76" s="2739"/>
      <c r="R76" s="2741"/>
      <c r="S76" s="5757"/>
      <c r="T76" s="5754"/>
      <c r="U76" s="5758"/>
      <c r="V76" s="2739"/>
      <c r="W76" s="2739"/>
      <c r="X76" s="2739"/>
      <c r="Y76" s="2739"/>
      <c r="Z76" s="2739"/>
      <c r="AA76" s="2740"/>
    </row>
    <row r="77" spans="1:27" s="143" customFormat="1" ht="9" customHeight="1">
      <c r="A77" s="6346"/>
      <c r="B77" s="5758"/>
      <c r="C77" s="6352"/>
      <c r="D77" s="6353"/>
      <c r="E77" s="6353"/>
      <c r="F77" s="6353"/>
      <c r="G77" s="6353"/>
      <c r="H77" s="6353"/>
      <c r="I77" s="6353"/>
      <c r="J77" s="6353"/>
      <c r="K77" s="6353"/>
      <c r="L77" s="6353"/>
      <c r="M77" s="2744"/>
      <c r="N77" s="2745"/>
      <c r="O77" s="2745"/>
      <c r="P77" s="2745"/>
      <c r="Q77" s="2745"/>
      <c r="R77" s="2746"/>
      <c r="S77" s="2746"/>
      <c r="T77" s="2746"/>
      <c r="U77" s="2745"/>
      <c r="V77" s="2745"/>
      <c r="W77" s="2745"/>
      <c r="X77" s="2745"/>
      <c r="Y77" s="2745"/>
      <c r="Z77" s="2745"/>
      <c r="AA77" s="2747"/>
    </row>
    <row r="78" spans="1:27" s="143" customFormat="1" ht="9" customHeight="1">
      <c r="A78" s="6344" t="s">
        <v>324</v>
      </c>
      <c r="B78" s="5756"/>
      <c r="C78" s="6347" t="s">
        <v>794</v>
      </c>
      <c r="D78" s="6348"/>
      <c r="E78" s="6348"/>
      <c r="F78" s="6348"/>
      <c r="G78" s="6348"/>
      <c r="H78" s="6348"/>
      <c r="I78" s="6348"/>
      <c r="J78" s="6348"/>
      <c r="K78" s="6348"/>
      <c r="L78" s="6348"/>
      <c r="M78" s="2738"/>
      <c r="N78" s="2739"/>
      <c r="O78" s="2739"/>
      <c r="P78" s="2739"/>
      <c r="Q78" s="2739"/>
      <c r="R78" s="2739"/>
      <c r="S78" s="2739"/>
      <c r="T78" s="2739"/>
      <c r="U78" s="2739"/>
      <c r="V78" s="2739"/>
      <c r="W78" s="2739"/>
      <c r="X78" s="2739"/>
      <c r="Y78" s="2739"/>
      <c r="Z78" s="2739"/>
      <c r="AA78" s="2740"/>
    </row>
    <row r="79" spans="1:27" s="143" customFormat="1" ht="9" customHeight="1">
      <c r="A79" s="6345"/>
      <c r="B79" s="5652"/>
      <c r="C79" s="6349"/>
      <c r="D79" s="6350"/>
      <c r="E79" s="6350"/>
      <c r="F79" s="6350"/>
      <c r="G79" s="6350"/>
      <c r="H79" s="6350"/>
      <c r="I79" s="6350"/>
      <c r="J79" s="6350"/>
      <c r="K79" s="6350"/>
      <c r="L79" s="6351"/>
      <c r="M79" s="6354"/>
      <c r="N79" s="2741"/>
      <c r="O79" s="2741"/>
      <c r="P79" s="2741"/>
      <c r="Q79" s="2739"/>
      <c r="R79" s="2741"/>
      <c r="S79" s="6355"/>
      <c r="T79" s="5753"/>
      <c r="U79" s="5756"/>
      <c r="V79" s="2739"/>
      <c r="W79" s="2742"/>
      <c r="X79" s="2742"/>
      <c r="Y79" s="2742"/>
      <c r="Z79" s="2742"/>
      <c r="AA79" s="2743"/>
    </row>
    <row r="80" spans="1:27" s="143" customFormat="1" ht="9" customHeight="1">
      <c r="A80" s="6345"/>
      <c r="B80" s="5652"/>
      <c r="C80" s="6349"/>
      <c r="D80" s="6350"/>
      <c r="E80" s="6350"/>
      <c r="F80" s="6350"/>
      <c r="G80" s="6350"/>
      <c r="H80" s="6350"/>
      <c r="I80" s="6350"/>
      <c r="J80" s="6350"/>
      <c r="K80" s="6350"/>
      <c r="L80" s="6351"/>
      <c r="M80" s="5652"/>
      <c r="N80" s="2741"/>
      <c r="O80" s="2741"/>
      <c r="P80" s="2741"/>
      <c r="Q80" s="2739"/>
      <c r="R80" s="2741"/>
      <c r="S80" s="5757"/>
      <c r="T80" s="5754"/>
      <c r="U80" s="5758"/>
      <c r="V80" s="2739"/>
      <c r="W80" s="2739"/>
      <c r="X80" s="2739"/>
      <c r="Y80" s="2739"/>
      <c r="Z80" s="2739"/>
      <c r="AA80" s="2740"/>
    </row>
    <row r="81" spans="1:29" s="143" customFormat="1" ht="9" customHeight="1">
      <c r="A81" s="6346"/>
      <c r="B81" s="5758"/>
      <c r="C81" s="6352"/>
      <c r="D81" s="6353"/>
      <c r="E81" s="6353"/>
      <c r="F81" s="6353"/>
      <c r="G81" s="6353"/>
      <c r="H81" s="6353"/>
      <c r="I81" s="6353"/>
      <c r="J81" s="6353"/>
      <c r="K81" s="6353"/>
      <c r="L81" s="6353"/>
      <c r="M81" s="2744"/>
      <c r="N81" s="2745"/>
      <c r="O81" s="2745"/>
      <c r="P81" s="2745"/>
      <c r="Q81" s="2745"/>
      <c r="R81" s="2746"/>
      <c r="S81" s="2746"/>
      <c r="T81" s="2746"/>
      <c r="U81" s="2745"/>
      <c r="V81" s="2745"/>
      <c r="W81" s="2745"/>
      <c r="X81" s="2745"/>
      <c r="Y81" s="2745"/>
      <c r="Z81" s="2745"/>
      <c r="AA81" s="2747"/>
    </row>
    <row r="82" spans="1:29" s="143" customFormat="1" ht="9" customHeight="1">
      <c r="A82" s="6344" t="s">
        <v>323</v>
      </c>
      <c r="B82" s="5756"/>
      <c r="C82" s="6347" t="s">
        <v>795</v>
      </c>
      <c r="D82" s="6348"/>
      <c r="E82" s="6348"/>
      <c r="F82" s="6348"/>
      <c r="G82" s="6348"/>
      <c r="H82" s="6348"/>
      <c r="I82" s="6348"/>
      <c r="J82" s="6348"/>
      <c r="K82" s="6348"/>
      <c r="L82" s="6348"/>
      <c r="M82" s="2738"/>
      <c r="N82" s="2739"/>
      <c r="O82" s="2739"/>
      <c r="P82" s="2739"/>
      <c r="Q82" s="2739"/>
      <c r="R82" s="2739"/>
      <c r="S82" s="2739"/>
      <c r="T82" s="2739"/>
      <c r="U82" s="2739"/>
      <c r="V82" s="2739"/>
      <c r="W82" s="2739"/>
      <c r="X82" s="2739"/>
      <c r="Y82" s="2739"/>
      <c r="Z82" s="2739"/>
      <c r="AA82" s="2740"/>
    </row>
    <row r="83" spans="1:29" s="143" customFormat="1" ht="9" customHeight="1">
      <c r="A83" s="6345"/>
      <c r="B83" s="5652"/>
      <c r="C83" s="6349"/>
      <c r="D83" s="6350"/>
      <c r="E83" s="6350"/>
      <c r="F83" s="6350"/>
      <c r="G83" s="6350"/>
      <c r="H83" s="6350"/>
      <c r="I83" s="6350"/>
      <c r="J83" s="6350"/>
      <c r="K83" s="6350"/>
      <c r="L83" s="6351"/>
      <c r="M83" s="6354"/>
      <c r="N83" s="2741"/>
      <c r="O83" s="2741"/>
      <c r="P83" s="2741"/>
      <c r="Q83" s="2739"/>
      <c r="R83" s="2741"/>
      <c r="S83" s="6355"/>
      <c r="T83" s="5753"/>
      <c r="U83" s="5756"/>
      <c r="V83" s="2739"/>
      <c r="W83" s="2742"/>
      <c r="X83" s="2742"/>
      <c r="Y83" s="2742"/>
      <c r="Z83" s="2742"/>
      <c r="AA83" s="2743"/>
    </row>
    <row r="84" spans="1:29" s="143" customFormat="1" ht="9" customHeight="1">
      <c r="A84" s="6345"/>
      <c r="B84" s="5652"/>
      <c r="C84" s="6349"/>
      <c r="D84" s="6350"/>
      <c r="E84" s="6350"/>
      <c r="F84" s="6350"/>
      <c r="G84" s="6350"/>
      <c r="H84" s="6350"/>
      <c r="I84" s="6350"/>
      <c r="J84" s="6350"/>
      <c r="K84" s="6350"/>
      <c r="L84" s="6351"/>
      <c r="M84" s="5652"/>
      <c r="N84" s="2741"/>
      <c r="O84" s="2741"/>
      <c r="P84" s="2741"/>
      <c r="Q84" s="2739"/>
      <c r="R84" s="2741"/>
      <c r="S84" s="5757"/>
      <c r="T84" s="5754"/>
      <c r="U84" s="5758"/>
      <c r="V84" s="2739"/>
      <c r="W84" s="2739"/>
      <c r="X84" s="2739"/>
      <c r="Y84" s="2739"/>
      <c r="Z84" s="2739"/>
      <c r="AA84" s="2740"/>
    </row>
    <row r="85" spans="1:29" s="143" customFormat="1" ht="9" customHeight="1">
      <c r="A85" s="6346"/>
      <c r="B85" s="5758"/>
      <c r="C85" s="6352"/>
      <c r="D85" s="6353"/>
      <c r="E85" s="6353"/>
      <c r="F85" s="6353"/>
      <c r="G85" s="6353"/>
      <c r="H85" s="6353"/>
      <c r="I85" s="6353"/>
      <c r="J85" s="6353"/>
      <c r="K85" s="6353"/>
      <c r="L85" s="6353"/>
      <c r="M85" s="2744"/>
      <c r="N85" s="2745"/>
      <c r="O85" s="2745"/>
      <c r="P85" s="2745"/>
      <c r="Q85" s="2745"/>
      <c r="R85" s="2746"/>
      <c r="S85" s="2746"/>
      <c r="T85" s="2746"/>
      <c r="U85" s="2745"/>
      <c r="V85" s="2745"/>
      <c r="W85" s="2745"/>
      <c r="X85" s="2745"/>
      <c r="Y85" s="2745"/>
      <c r="Z85" s="2745"/>
      <c r="AA85" s="2747"/>
    </row>
    <row r="86" spans="1:29" s="143" customFormat="1" ht="9" customHeight="1">
      <c r="A86" s="6344" t="s">
        <v>49</v>
      </c>
      <c r="B86" s="5756"/>
      <c r="C86" s="6347" t="s">
        <v>796</v>
      </c>
      <c r="D86" s="6348"/>
      <c r="E86" s="6348"/>
      <c r="F86" s="6348"/>
      <c r="G86" s="6348"/>
      <c r="H86" s="6348"/>
      <c r="I86" s="6348"/>
      <c r="J86" s="6348"/>
      <c r="K86" s="6348"/>
      <c r="L86" s="6348"/>
      <c r="M86" s="2738"/>
      <c r="N86" s="2739"/>
      <c r="O86" s="2739"/>
      <c r="P86" s="2739"/>
      <c r="Q86" s="2739"/>
      <c r="R86" s="2739"/>
      <c r="S86" s="2739"/>
      <c r="T86" s="2739"/>
      <c r="U86" s="2739"/>
      <c r="V86" s="2739"/>
      <c r="W86" s="2739"/>
      <c r="X86" s="2739"/>
      <c r="Y86" s="2739"/>
      <c r="Z86" s="2739"/>
      <c r="AA86" s="2740"/>
    </row>
    <row r="87" spans="1:29" s="143" customFormat="1" ht="9" customHeight="1">
      <c r="A87" s="6345"/>
      <c r="B87" s="5652"/>
      <c r="C87" s="6349"/>
      <c r="D87" s="6350"/>
      <c r="E87" s="6350"/>
      <c r="F87" s="6350"/>
      <c r="G87" s="6350"/>
      <c r="H87" s="6350"/>
      <c r="I87" s="6350"/>
      <c r="J87" s="6350"/>
      <c r="K87" s="6350"/>
      <c r="L87" s="6351"/>
      <c r="M87" s="6354"/>
      <c r="N87" s="2741"/>
      <c r="O87" s="2741"/>
      <c r="P87" s="2741"/>
      <c r="Q87" s="2739"/>
      <c r="R87" s="2741"/>
      <c r="S87" s="6355"/>
      <c r="T87" s="5753"/>
      <c r="U87" s="5756"/>
      <c r="V87" s="2739"/>
      <c r="W87" s="2742"/>
      <c r="X87" s="2742"/>
      <c r="Y87" s="2742"/>
      <c r="Z87" s="2742"/>
      <c r="AA87" s="2743"/>
    </row>
    <row r="88" spans="1:29" s="143" customFormat="1" ht="9" customHeight="1">
      <c r="A88" s="6345"/>
      <c r="B88" s="5652"/>
      <c r="C88" s="6349"/>
      <c r="D88" s="6350"/>
      <c r="E88" s="6350"/>
      <c r="F88" s="6350"/>
      <c r="G88" s="6350"/>
      <c r="H88" s="6350"/>
      <c r="I88" s="6350"/>
      <c r="J88" s="6350"/>
      <c r="K88" s="6350"/>
      <c r="L88" s="6351"/>
      <c r="M88" s="5652"/>
      <c r="N88" s="2741"/>
      <c r="O88" s="2741"/>
      <c r="P88" s="2741"/>
      <c r="Q88" s="2739"/>
      <c r="R88" s="2741"/>
      <c r="S88" s="5757"/>
      <c r="T88" s="5754"/>
      <c r="U88" s="5758"/>
      <c r="V88" s="2739"/>
      <c r="W88" s="2739"/>
      <c r="X88" s="2739"/>
      <c r="Y88" s="2739"/>
      <c r="Z88" s="2739"/>
      <c r="AA88" s="2740"/>
    </row>
    <row r="89" spans="1:29" s="143" customFormat="1" ht="9" customHeight="1">
      <c r="A89" s="6346"/>
      <c r="B89" s="5758"/>
      <c r="C89" s="6352"/>
      <c r="D89" s="6353"/>
      <c r="E89" s="6353"/>
      <c r="F89" s="6353"/>
      <c r="G89" s="6353"/>
      <c r="H89" s="6353"/>
      <c r="I89" s="6353"/>
      <c r="J89" s="6353"/>
      <c r="K89" s="6353"/>
      <c r="L89" s="6353"/>
      <c r="M89" s="2744"/>
      <c r="N89" s="2745"/>
      <c r="O89" s="2745"/>
      <c r="P89" s="2745"/>
      <c r="Q89" s="2745"/>
      <c r="R89" s="2746"/>
      <c r="S89" s="2746"/>
      <c r="T89" s="2746"/>
      <c r="U89" s="2745"/>
      <c r="V89" s="2745"/>
      <c r="W89" s="2745"/>
      <c r="X89" s="2745"/>
      <c r="Y89" s="2745"/>
      <c r="Z89" s="2745"/>
      <c r="AA89" s="2747"/>
      <c r="AC89" s="5839">
        <f>S25+S29+S33+S37+S41+S45++S49+S53+S57+S61+S65+S69+S73+S77+S81+S85</f>
        <v>0</v>
      </c>
    </row>
    <row r="90" spans="1:29" s="143" customFormat="1" ht="9" customHeight="1">
      <c r="A90" s="6344" t="s">
        <v>50</v>
      </c>
      <c r="B90" s="5756"/>
      <c r="C90" s="6347" t="s">
        <v>797</v>
      </c>
      <c r="D90" s="6348"/>
      <c r="E90" s="6348"/>
      <c r="F90" s="6348"/>
      <c r="G90" s="6348"/>
      <c r="H90" s="6348"/>
      <c r="I90" s="6348"/>
      <c r="J90" s="6348"/>
      <c r="K90" s="6348"/>
      <c r="L90" s="6348"/>
      <c r="M90" s="2738"/>
      <c r="N90" s="2739"/>
      <c r="O90" s="2739"/>
      <c r="P90" s="2739"/>
      <c r="Q90" s="2739"/>
      <c r="R90" s="2739"/>
      <c r="S90" s="2739"/>
      <c r="T90" s="2739"/>
      <c r="U90" s="2739"/>
      <c r="V90" s="2739"/>
      <c r="W90" s="2739"/>
      <c r="X90" s="2739"/>
      <c r="Y90" s="2739"/>
      <c r="Z90" s="2739"/>
      <c r="AA90" s="2740"/>
      <c r="AC90" s="5839"/>
    </row>
    <row r="91" spans="1:29" s="143" customFormat="1" ht="9" customHeight="1">
      <c r="A91" s="6345"/>
      <c r="B91" s="5652"/>
      <c r="C91" s="6349"/>
      <c r="D91" s="6350"/>
      <c r="E91" s="6350"/>
      <c r="F91" s="6350"/>
      <c r="G91" s="6350"/>
      <c r="H91" s="6350"/>
      <c r="I91" s="6350"/>
      <c r="J91" s="6350"/>
      <c r="K91" s="6350"/>
      <c r="L91" s="6351"/>
      <c r="M91" s="6354"/>
      <c r="N91" s="2741"/>
      <c r="O91" s="2741"/>
      <c r="P91" s="2741"/>
      <c r="Q91" s="2739"/>
      <c r="R91" s="2741"/>
      <c r="S91" s="6355"/>
      <c r="T91" s="5753"/>
      <c r="U91" s="5756"/>
      <c r="V91" s="2739"/>
      <c r="W91" s="2742"/>
      <c r="X91" s="2742"/>
      <c r="Y91" s="2742"/>
      <c r="Z91" s="2742"/>
      <c r="AA91" s="2743"/>
      <c r="AC91" s="4589" t="b">
        <f>AC89=S89</f>
        <v>1</v>
      </c>
    </row>
    <row r="92" spans="1:29" s="143" customFormat="1" ht="9" customHeight="1">
      <c r="A92" s="6345"/>
      <c r="B92" s="5652"/>
      <c r="C92" s="6349"/>
      <c r="D92" s="6350"/>
      <c r="E92" s="6350"/>
      <c r="F92" s="6350"/>
      <c r="G92" s="6350"/>
      <c r="H92" s="6350"/>
      <c r="I92" s="6350"/>
      <c r="J92" s="6350"/>
      <c r="K92" s="6350"/>
      <c r="L92" s="6351"/>
      <c r="M92" s="5652"/>
      <c r="N92" s="2741"/>
      <c r="O92" s="2741"/>
      <c r="P92" s="2741"/>
      <c r="Q92" s="2739"/>
      <c r="R92" s="2741"/>
      <c r="S92" s="5757"/>
      <c r="T92" s="5754"/>
      <c r="U92" s="5758"/>
      <c r="V92" s="2739"/>
      <c r="W92" s="2739"/>
      <c r="X92" s="2739"/>
      <c r="Y92" s="2739"/>
      <c r="Z92" s="2739"/>
      <c r="AA92" s="2740"/>
      <c r="AC92" s="4589"/>
    </row>
    <row r="93" spans="1:29" s="143" customFormat="1" ht="9" customHeight="1">
      <c r="A93" s="6346"/>
      <c r="B93" s="5758"/>
      <c r="C93" s="6352"/>
      <c r="D93" s="6353"/>
      <c r="E93" s="6353"/>
      <c r="F93" s="6353"/>
      <c r="G93" s="6353"/>
      <c r="H93" s="6353"/>
      <c r="I93" s="6353"/>
      <c r="J93" s="6353"/>
      <c r="K93" s="6353"/>
      <c r="L93" s="6353"/>
      <c r="M93" s="2744"/>
      <c r="N93" s="2745"/>
      <c r="O93" s="2745"/>
      <c r="P93" s="2745"/>
      <c r="Q93" s="2745"/>
      <c r="R93" s="2746"/>
      <c r="S93" s="2746"/>
      <c r="T93" s="2746"/>
      <c r="U93" s="2745"/>
      <c r="V93" s="2745"/>
      <c r="W93" s="2745"/>
      <c r="X93" s="2745"/>
      <c r="Y93" s="2745"/>
      <c r="Z93" s="2745"/>
      <c r="AA93" s="2747"/>
      <c r="AC93" s="4589"/>
    </row>
    <row r="94" spans="1:29" s="143" customFormat="1" ht="12" customHeight="1">
      <c r="A94" s="6390" t="s">
        <v>1963</v>
      </c>
      <c r="B94" s="5753"/>
      <c r="C94" s="5753"/>
      <c r="D94" s="5753"/>
      <c r="E94" s="5753"/>
      <c r="F94" s="5753"/>
      <c r="G94" s="5753"/>
      <c r="H94" s="5753"/>
      <c r="I94" s="5753"/>
      <c r="J94" s="5753"/>
      <c r="K94" s="5753"/>
      <c r="L94" s="5753"/>
      <c r="M94" s="6394"/>
      <c r="N94" s="2739"/>
      <c r="O94" s="2739"/>
      <c r="P94" s="2739"/>
      <c r="Q94" s="2739"/>
      <c r="R94" s="2739"/>
      <c r="S94" s="2739"/>
      <c r="T94" s="2739"/>
      <c r="U94" s="2739"/>
      <c r="V94" s="2739"/>
      <c r="W94" s="2739"/>
      <c r="X94" s="2739"/>
      <c r="Y94" s="2739"/>
      <c r="Z94" s="2739"/>
      <c r="AA94" s="2740"/>
      <c r="AC94" s="4589"/>
    </row>
    <row r="95" spans="1:29" s="143" customFormat="1" ht="10.5" customHeight="1">
      <c r="A95" s="6345"/>
      <c r="B95" s="4695"/>
      <c r="C95" s="4695"/>
      <c r="D95" s="4695"/>
      <c r="E95" s="4695"/>
      <c r="F95" s="4695"/>
      <c r="G95" s="4695"/>
      <c r="H95" s="4695"/>
      <c r="I95" s="4695"/>
      <c r="J95" s="4695"/>
      <c r="K95" s="4695"/>
      <c r="L95" s="6391"/>
      <c r="M95" s="5652"/>
      <c r="N95" s="2741"/>
      <c r="O95" s="2741"/>
      <c r="P95" s="2741"/>
      <c r="Q95" s="2739"/>
      <c r="R95" s="2741"/>
      <c r="S95" s="6396">
        <v>100</v>
      </c>
      <c r="T95" s="6397"/>
      <c r="U95" s="6398"/>
      <c r="V95" s="2739"/>
      <c r="W95" s="2742"/>
      <c r="X95" s="2742"/>
      <c r="Y95" s="2742"/>
      <c r="Z95" s="2742"/>
      <c r="AA95" s="2743"/>
    </row>
    <row r="96" spans="1:29" ht="10.5" customHeight="1">
      <c r="A96" s="6345"/>
      <c r="B96" s="4695"/>
      <c r="C96" s="4695"/>
      <c r="D96" s="4695"/>
      <c r="E96" s="4695"/>
      <c r="F96" s="4695"/>
      <c r="G96" s="4695"/>
      <c r="H96" s="4695"/>
      <c r="I96" s="4695"/>
      <c r="J96" s="4695"/>
      <c r="K96" s="4695"/>
      <c r="L96" s="6391"/>
      <c r="M96" s="5652"/>
      <c r="N96" s="2741"/>
      <c r="O96" s="2741"/>
      <c r="P96" s="2741"/>
      <c r="Q96" s="2739"/>
      <c r="R96" s="2741"/>
      <c r="S96" s="6399"/>
      <c r="T96" s="6400"/>
      <c r="U96" s="6401"/>
      <c r="V96" s="2739"/>
      <c r="W96" s="2739"/>
      <c r="X96" s="2739"/>
      <c r="Y96" s="2739"/>
      <c r="Z96" s="2739"/>
      <c r="AA96" s="2740"/>
    </row>
    <row r="97" spans="1:30" ht="12" customHeight="1" thickBot="1">
      <c r="A97" s="6392"/>
      <c r="B97" s="6393"/>
      <c r="C97" s="6393"/>
      <c r="D97" s="6393"/>
      <c r="E97" s="6393"/>
      <c r="F97" s="6393"/>
      <c r="G97" s="6393"/>
      <c r="H97" s="6393"/>
      <c r="I97" s="6393"/>
      <c r="J97" s="6393"/>
      <c r="K97" s="6393"/>
      <c r="L97" s="6393"/>
      <c r="M97" s="6395"/>
      <c r="N97" s="2748"/>
      <c r="O97" s="2748"/>
      <c r="P97" s="2748"/>
      <c r="Q97" s="2748"/>
      <c r="R97" s="2749"/>
      <c r="S97" s="2749"/>
      <c r="T97" s="2749"/>
      <c r="U97" s="2748"/>
      <c r="V97" s="2748"/>
      <c r="W97" s="2748"/>
      <c r="X97" s="2748"/>
      <c r="Y97" s="2748"/>
      <c r="Z97" s="2748"/>
      <c r="AA97" s="2750"/>
    </row>
    <row r="98" spans="1:30" ht="8.1" customHeight="1">
      <c r="A98" s="1687"/>
      <c r="B98" s="1687"/>
      <c r="C98" s="1687"/>
      <c r="D98" s="1687"/>
      <c r="E98" s="1687"/>
      <c r="F98" s="1687"/>
      <c r="G98" s="1687"/>
      <c r="H98" s="1687"/>
      <c r="I98" s="1687"/>
      <c r="J98" s="1687"/>
      <c r="K98" s="1687"/>
      <c r="L98" s="1687"/>
      <c r="M98" s="1687"/>
      <c r="N98" s="1687"/>
      <c r="O98" s="1687"/>
      <c r="P98" s="1687"/>
      <c r="Q98" s="1687"/>
      <c r="R98" s="1687"/>
      <c r="S98" s="1687"/>
      <c r="T98" s="1687"/>
      <c r="U98" s="1687"/>
      <c r="V98" s="1687"/>
      <c r="W98" s="2739"/>
      <c r="X98" s="2739"/>
      <c r="Y98" s="2739"/>
      <c r="Z98" s="2739"/>
      <c r="AA98" s="2739"/>
      <c r="AB98" s="1404"/>
    </row>
    <row r="99" spans="1:30" ht="20.25" customHeight="1">
      <c r="A99" s="2751"/>
      <c r="B99" s="6388" t="s">
        <v>1964</v>
      </c>
      <c r="C99" s="6389"/>
      <c r="D99" s="6389"/>
      <c r="E99" s="6389"/>
      <c r="F99" s="6389"/>
      <c r="G99" s="6389"/>
      <c r="H99" s="6389"/>
      <c r="I99" s="6389"/>
      <c r="J99" s="6389"/>
      <c r="K99" s="6389"/>
      <c r="L99" s="6389"/>
      <c r="M99" s="6389"/>
      <c r="N99" s="6389"/>
      <c r="O99" s="6389"/>
      <c r="P99" s="6389"/>
      <c r="Q99" s="6389"/>
      <c r="R99" s="6389"/>
      <c r="S99" s="6389"/>
      <c r="T99" s="2751"/>
      <c r="U99" s="2751"/>
      <c r="V99" s="2751"/>
      <c r="W99" s="2752"/>
      <c r="X99" s="2752"/>
      <c r="Y99" s="2752"/>
      <c r="Z99" s="2752"/>
      <c r="AA99" s="2752"/>
      <c r="AB99" s="1404"/>
      <c r="AD99" s="1404"/>
    </row>
    <row r="100" spans="1:30" ht="5.25" customHeight="1">
      <c r="A100" s="1404"/>
      <c r="B100" s="1404"/>
      <c r="C100" s="1404"/>
      <c r="D100" s="1598"/>
      <c r="E100" s="1404"/>
      <c r="F100" s="1404"/>
      <c r="G100" s="1404"/>
      <c r="H100" s="1404"/>
      <c r="I100" s="1404"/>
      <c r="J100" s="1404"/>
      <c r="K100" s="1404"/>
      <c r="L100" s="1404"/>
      <c r="M100" s="1404"/>
      <c r="N100" s="1404"/>
      <c r="O100" s="1404"/>
      <c r="P100" s="1404"/>
      <c r="Q100" s="1404"/>
      <c r="R100" s="1404"/>
      <c r="S100" s="1404"/>
      <c r="T100" s="1404"/>
      <c r="U100" s="1404"/>
      <c r="V100" s="1404"/>
      <c r="W100" s="1404"/>
      <c r="X100" s="1404"/>
      <c r="Y100" s="1404"/>
      <c r="Z100" s="1404"/>
      <c r="AA100" s="1404"/>
      <c r="AB100" s="1404"/>
    </row>
    <row r="101" spans="1:30" ht="9.75" customHeight="1">
      <c r="A101" s="1736"/>
      <c r="B101" s="1736"/>
      <c r="C101" s="1736"/>
      <c r="D101" s="2753"/>
      <c r="E101" s="1736"/>
      <c r="F101" s="1736"/>
      <c r="G101" s="1736"/>
      <c r="H101" s="1736"/>
      <c r="I101" s="1736"/>
      <c r="J101" s="1736"/>
      <c r="K101" s="1736"/>
      <c r="L101" s="1736"/>
      <c r="M101" s="1736"/>
      <c r="N101" s="1737"/>
      <c r="O101" s="2754"/>
      <c r="P101" s="2754"/>
      <c r="Q101" s="1736"/>
      <c r="R101" s="1736"/>
      <c r="S101" s="1736"/>
      <c r="T101" s="1736"/>
      <c r="U101" s="1736"/>
      <c r="V101" s="1736"/>
      <c r="W101" s="1736"/>
      <c r="X101" s="1736"/>
      <c r="Y101" s="1736"/>
      <c r="Z101" s="1736"/>
      <c r="AA101" s="1736"/>
      <c r="AB101" s="1404"/>
    </row>
    <row r="102" spans="1:30" ht="17.399999999999999">
      <c r="A102" s="6343">
        <v>38</v>
      </c>
      <c r="B102" s="6343"/>
      <c r="C102" s="6343"/>
      <c r="D102" s="6343"/>
      <c r="E102" s="6343"/>
      <c r="F102" s="6343"/>
      <c r="G102" s="6343"/>
      <c r="H102" s="6343"/>
      <c r="I102" s="6343"/>
      <c r="J102" s="6343"/>
      <c r="K102" s="6343"/>
      <c r="L102" s="6343"/>
      <c r="M102" s="6343"/>
      <c r="N102" s="6343"/>
      <c r="O102" s="6343"/>
      <c r="P102" s="6343"/>
      <c r="Q102" s="6343"/>
      <c r="R102" s="6343"/>
      <c r="S102" s="6343"/>
      <c r="T102" s="6343"/>
      <c r="U102" s="6343"/>
      <c r="V102" s="6343"/>
      <c r="W102" s="6343"/>
      <c r="X102" s="6343"/>
      <c r="Y102" s="6343"/>
      <c r="Z102" s="6343"/>
      <c r="AA102" s="6343"/>
      <c r="AB102" s="1404"/>
    </row>
    <row r="103" spans="1:30" ht="6.75" customHeight="1">
      <c r="A103" s="1404"/>
      <c r="B103" s="1404"/>
      <c r="C103" s="1404"/>
      <c r="D103" s="1598"/>
      <c r="E103" s="1404"/>
      <c r="F103" s="1404"/>
      <c r="G103" s="1404"/>
      <c r="H103" s="1404"/>
      <c r="I103" s="1404"/>
      <c r="J103" s="1404"/>
      <c r="K103" s="1404"/>
      <c r="L103" s="1404"/>
      <c r="M103" s="1404"/>
      <c r="N103" s="1404"/>
      <c r="O103" s="1404"/>
      <c r="P103" s="1404"/>
      <c r="Q103" s="1404"/>
      <c r="R103" s="1404"/>
      <c r="S103" s="1404"/>
      <c r="T103" s="1404"/>
      <c r="U103" s="1404"/>
      <c r="V103" s="1404"/>
      <c r="W103" s="1404"/>
      <c r="X103" s="1404"/>
      <c r="Y103" s="1404"/>
      <c r="Z103" s="1404"/>
      <c r="AA103" s="1404"/>
      <c r="AB103" s="1404"/>
    </row>
    <row r="104" spans="1:30">
      <c r="A104" s="1404"/>
      <c r="B104" s="1404"/>
      <c r="C104" s="1404"/>
      <c r="D104" s="1598"/>
      <c r="E104" s="1404"/>
      <c r="F104" s="1404"/>
      <c r="G104" s="1404"/>
      <c r="H104" s="1404"/>
      <c r="I104" s="1404"/>
      <c r="J104" s="1404"/>
      <c r="K104" s="1404"/>
      <c r="L104" s="1404"/>
      <c r="M104" s="1404"/>
      <c r="N104" s="1404"/>
      <c r="O104" s="1404"/>
      <c r="P104" s="1404"/>
      <c r="Q104" s="1404"/>
      <c r="R104" s="1404"/>
      <c r="S104" s="1404"/>
      <c r="T104" s="1404"/>
      <c r="U104" s="1404"/>
      <c r="V104" s="1404"/>
      <c r="W104" s="1404"/>
      <c r="X104" s="1404"/>
      <c r="Y104" s="1404"/>
      <c r="Z104" s="1404"/>
      <c r="AA104" s="1404"/>
      <c r="AB104" s="1404"/>
    </row>
  </sheetData>
  <sheetProtection selectLockedCells="1" selectUnlockedCells="1"/>
  <mergeCells count="87">
    <mergeCell ref="A54:B57"/>
    <mergeCell ref="C54:L57"/>
    <mergeCell ref="M55:M56"/>
    <mergeCell ref="S55:U56"/>
    <mergeCell ref="B99:S99"/>
    <mergeCell ref="A90:B93"/>
    <mergeCell ref="C90:L93"/>
    <mergeCell ref="M91:M92"/>
    <mergeCell ref="S91:U92"/>
    <mergeCell ref="A94:L97"/>
    <mergeCell ref="M94:M97"/>
    <mergeCell ref="S95:U96"/>
    <mergeCell ref="A58:B61"/>
    <mergeCell ref="A62:B65"/>
    <mergeCell ref="C62:L65"/>
    <mergeCell ref="M63:M64"/>
    <mergeCell ref="A34:B37"/>
    <mergeCell ref="T5:Y5"/>
    <mergeCell ref="T6:Y6"/>
    <mergeCell ref="T7:Y7"/>
    <mergeCell ref="T10:Y11"/>
    <mergeCell ref="X9:Y9"/>
    <mergeCell ref="M5:R5"/>
    <mergeCell ref="M6:R6"/>
    <mergeCell ref="M7:R7"/>
    <mergeCell ref="A28:B29"/>
    <mergeCell ref="C28:M29"/>
    <mergeCell ref="A30:B33"/>
    <mergeCell ref="C30:L33"/>
    <mergeCell ref="M31:M32"/>
    <mergeCell ref="S31:U32"/>
    <mergeCell ref="Q9:R9"/>
    <mergeCell ref="AC91:AC94"/>
    <mergeCell ref="AC10:AC11"/>
    <mergeCell ref="L10:L11"/>
    <mergeCell ref="M10:R11"/>
    <mergeCell ref="S10:S11"/>
    <mergeCell ref="AC89:AC90"/>
    <mergeCell ref="S28:U28"/>
    <mergeCell ref="C34:L37"/>
    <mergeCell ref="M35:M36"/>
    <mergeCell ref="S35:U36"/>
    <mergeCell ref="C50:L53"/>
    <mergeCell ref="M51:M52"/>
    <mergeCell ref="S51:U52"/>
    <mergeCell ref="C58:L61"/>
    <mergeCell ref="M59:M60"/>
    <mergeCell ref="S59:U60"/>
    <mergeCell ref="A38:B41"/>
    <mergeCell ref="C38:L41"/>
    <mergeCell ref="M39:M40"/>
    <mergeCell ref="S39:U40"/>
    <mergeCell ref="A42:B45"/>
    <mergeCell ref="C42:L45"/>
    <mergeCell ref="M43:M44"/>
    <mergeCell ref="S43:U44"/>
    <mergeCell ref="A46:B49"/>
    <mergeCell ref="C46:L49"/>
    <mergeCell ref="M47:M48"/>
    <mergeCell ref="S47:U48"/>
    <mergeCell ref="A50:B53"/>
    <mergeCell ref="S63:U64"/>
    <mergeCell ref="A66:B69"/>
    <mergeCell ref="C66:L69"/>
    <mergeCell ref="M67:M68"/>
    <mergeCell ref="S67:U68"/>
    <mergeCell ref="A70:B73"/>
    <mergeCell ref="C70:L73"/>
    <mergeCell ref="M71:M72"/>
    <mergeCell ref="S71:U72"/>
    <mergeCell ref="A74:B77"/>
    <mergeCell ref="C74:L77"/>
    <mergeCell ref="M75:M76"/>
    <mergeCell ref="S75:U76"/>
    <mergeCell ref="A78:B81"/>
    <mergeCell ref="C78:L81"/>
    <mergeCell ref="M79:M80"/>
    <mergeCell ref="S79:U80"/>
    <mergeCell ref="A82:B85"/>
    <mergeCell ref="C82:L85"/>
    <mergeCell ref="M83:M84"/>
    <mergeCell ref="S83:U84"/>
    <mergeCell ref="A102:AA102"/>
    <mergeCell ref="A86:B89"/>
    <mergeCell ref="C86:L89"/>
    <mergeCell ref="M87:M88"/>
    <mergeCell ref="S87:U88"/>
  </mergeCells>
  <printOptions horizontalCentered="1"/>
  <pageMargins left="0" right="0" top="0.43307086614173201" bottom="0" header="0" footer="0"/>
  <pageSetup paperSize="9" scale="79" firstPageNumber="23" orientation="portrait" r:id="rId1"/>
  <headerFooter alignWithMargins="0"/>
  <colBreaks count="1" manualBreakCount="1">
    <brk id="27" max="104"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329B-22F7-4390-8A1E-C96A6117BE25}">
  <sheetPr>
    <tabColor theme="8" tint="0.79998168889431442"/>
  </sheetPr>
  <dimension ref="A1:BI973"/>
  <sheetViews>
    <sheetView showGridLines="0" view="pageBreakPreview" zoomScale="99" zoomScaleNormal="100" zoomScaleSheetLayoutView="99" workbookViewId="0">
      <selection activeCell="AU35" sqref="AU35"/>
    </sheetView>
  </sheetViews>
  <sheetFormatPr defaultColWidth="12.5546875" defaultRowHeight="15" customHeight="1"/>
  <cols>
    <col min="1" max="1" width="1.44140625" style="3095" customWidth="1"/>
    <col min="2" max="3" width="0.88671875" style="3095" customWidth="1"/>
    <col min="4" max="4" width="2" style="3095" customWidth="1"/>
    <col min="5" max="5" width="0.88671875" style="3095" customWidth="1"/>
    <col min="6" max="12" width="5" style="3095" customWidth="1"/>
    <col min="13" max="13" width="0.88671875" style="3095" customWidth="1"/>
    <col min="14" max="14" width="4.6640625" style="3095" customWidth="1"/>
    <col min="15" max="15" width="0.88671875" style="3095" customWidth="1"/>
    <col min="16" max="19" width="7" style="3095" customWidth="1"/>
    <col min="20" max="20" width="1.33203125" style="3095" customWidth="1"/>
    <col min="21" max="32" width="4" style="3095" customWidth="1"/>
    <col min="33" max="34" width="2.6640625" style="3095" customWidth="1"/>
    <col min="35" max="61" width="9.109375" style="3095" customWidth="1"/>
    <col min="62" max="16384" width="12.5546875" style="3095"/>
  </cols>
  <sheetData>
    <row r="1" spans="1:61" ht="6" customHeight="1">
      <c r="A1" s="3089"/>
      <c r="B1" s="3090"/>
      <c r="C1" s="3090"/>
      <c r="D1" s="3090"/>
      <c r="E1" s="3090"/>
      <c r="F1" s="3090"/>
      <c r="G1" s="3090"/>
      <c r="H1" s="3090"/>
      <c r="I1" s="3090"/>
      <c r="J1" s="3090"/>
      <c r="K1" s="3090"/>
      <c r="L1" s="3090"/>
      <c r="M1" s="3090"/>
      <c r="N1" s="3090"/>
      <c r="O1" s="3090"/>
      <c r="P1" s="3090"/>
      <c r="Q1" s="3090"/>
      <c r="R1" s="3090"/>
      <c r="S1" s="3090"/>
      <c r="T1" s="3090"/>
      <c r="U1" s="3090"/>
      <c r="V1" s="3090"/>
      <c r="W1" s="3090"/>
      <c r="X1" s="3091"/>
      <c r="Y1" s="3091"/>
      <c r="Z1" s="3091"/>
      <c r="AA1" s="3091"/>
      <c r="AB1" s="3091"/>
      <c r="AC1" s="3091"/>
      <c r="AD1" s="3091"/>
      <c r="AE1" s="3091"/>
      <c r="AF1" s="3091"/>
      <c r="AG1" s="3092"/>
      <c r="AH1" s="3093"/>
      <c r="AI1" s="3094"/>
      <c r="AJ1" s="3094"/>
      <c r="AK1" s="3094"/>
      <c r="AL1" s="3094"/>
      <c r="AM1" s="3094"/>
      <c r="AN1" s="3094"/>
      <c r="AO1" s="3094"/>
      <c r="AP1" s="3094"/>
      <c r="AQ1" s="3094"/>
      <c r="AR1" s="3094"/>
      <c r="AS1" s="3094"/>
      <c r="AT1" s="3094"/>
      <c r="AU1" s="3094"/>
      <c r="AV1" s="3094"/>
      <c r="AW1" s="3094"/>
      <c r="AX1" s="3094"/>
      <c r="AY1" s="3094"/>
      <c r="AZ1" s="3094"/>
      <c r="BA1" s="3094"/>
      <c r="BB1" s="3094"/>
      <c r="BC1" s="3094"/>
      <c r="BD1" s="3094"/>
      <c r="BE1" s="3094"/>
      <c r="BF1" s="3094"/>
      <c r="BG1" s="3094"/>
      <c r="BH1" s="3094"/>
      <c r="BI1" s="3094"/>
    </row>
    <row r="2" spans="1:61" ht="12.75" customHeight="1">
      <c r="A2" s="3096"/>
      <c r="B2" s="3097"/>
      <c r="C2" s="3097"/>
      <c r="D2" s="3097"/>
      <c r="E2" s="3097"/>
      <c r="F2" s="3097"/>
      <c r="G2" s="3097"/>
      <c r="H2" s="3097"/>
      <c r="I2" s="3097"/>
      <c r="J2" s="3097"/>
      <c r="K2" s="3097"/>
      <c r="L2" s="3097"/>
      <c r="M2" s="3097"/>
      <c r="N2" s="3097"/>
      <c r="O2" s="3097"/>
      <c r="P2" s="3097"/>
      <c r="Q2" s="3097"/>
      <c r="R2" s="3097"/>
      <c r="S2" s="3097"/>
      <c r="T2" s="3097"/>
      <c r="U2" s="3097"/>
      <c r="V2" s="3097"/>
      <c r="W2" s="3097"/>
      <c r="X2" s="3098"/>
      <c r="Y2" s="3099"/>
      <c r="Z2" s="3098"/>
      <c r="AA2" s="6180"/>
      <c r="AB2" s="5924"/>
      <c r="AC2" s="5924"/>
      <c r="AD2" s="5924"/>
      <c r="AE2" s="3098"/>
      <c r="AF2" s="3099"/>
      <c r="AG2" s="3100"/>
      <c r="AH2" s="3093"/>
      <c r="AI2" s="3094"/>
      <c r="AJ2" s="3094"/>
      <c r="AK2" s="3094"/>
      <c r="AL2" s="3094"/>
      <c r="AM2" s="3094"/>
      <c r="AN2" s="3094"/>
      <c r="AO2" s="3094"/>
      <c r="AP2" s="3094"/>
      <c r="AQ2" s="3094"/>
      <c r="AR2" s="3094"/>
      <c r="AS2" s="3094"/>
      <c r="AT2" s="3094"/>
      <c r="AU2" s="3094"/>
      <c r="AV2" s="3094"/>
      <c r="AW2" s="3094"/>
      <c r="AX2" s="3094"/>
      <c r="AY2" s="3094"/>
      <c r="AZ2" s="3094"/>
      <c r="BA2" s="3094"/>
      <c r="BB2" s="3094"/>
      <c r="BC2" s="3094"/>
      <c r="BD2" s="3094"/>
      <c r="BE2" s="3094"/>
      <c r="BF2" s="3094"/>
      <c r="BG2" s="3094"/>
      <c r="BH2" s="3094"/>
      <c r="BI2" s="3094"/>
    </row>
    <row r="3" spans="1:61" ht="15" customHeight="1">
      <c r="A3" s="3096"/>
      <c r="B3" s="3097"/>
      <c r="C3" s="3101"/>
      <c r="D3" s="3102" t="s">
        <v>2914</v>
      </c>
      <c r="E3" s="3102"/>
      <c r="F3" s="3101"/>
      <c r="G3" s="3101"/>
      <c r="H3" s="3101"/>
      <c r="I3" s="3101"/>
      <c r="J3" s="3097"/>
      <c r="K3" s="3097"/>
      <c r="L3" s="3097"/>
      <c r="M3" s="3097"/>
      <c r="N3" s="3097"/>
      <c r="O3" s="3097"/>
      <c r="P3" s="3097"/>
      <c r="Q3" s="3097"/>
      <c r="R3" s="3097"/>
      <c r="S3" s="3097"/>
      <c r="T3" s="3097"/>
      <c r="U3" s="3097"/>
      <c r="V3" s="3097"/>
      <c r="W3" s="3097"/>
      <c r="X3" s="3098"/>
      <c r="Y3" s="3098"/>
      <c r="Z3" s="3098"/>
      <c r="AA3" s="3098"/>
      <c r="AB3" s="3098"/>
      <c r="AC3" s="3098"/>
      <c r="AD3" s="3098"/>
      <c r="AE3" s="3098"/>
      <c r="AF3" s="3098"/>
      <c r="AG3" s="3100"/>
      <c r="AH3" s="3093"/>
      <c r="AI3" s="3094"/>
      <c r="AJ3" s="3094"/>
      <c r="AK3" s="3094"/>
      <c r="AL3" s="3094"/>
      <c r="AM3" s="3094"/>
      <c r="AN3" s="3094"/>
      <c r="AO3" s="3094"/>
      <c r="AP3" s="3094"/>
      <c r="AQ3" s="3094"/>
      <c r="AR3" s="3094"/>
      <c r="AS3" s="3094"/>
      <c r="AT3" s="3094"/>
      <c r="AU3" s="3094"/>
      <c r="AV3" s="3094"/>
      <c r="AW3" s="3094"/>
      <c r="AX3" s="3094"/>
      <c r="AY3" s="3094"/>
      <c r="AZ3" s="3094"/>
      <c r="BA3" s="3094"/>
      <c r="BB3" s="3094"/>
      <c r="BC3" s="3094"/>
      <c r="BD3" s="3094"/>
      <c r="BE3" s="3094"/>
      <c r="BF3" s="3094"/>
      <c r="BG3" s="3094"/>
      <c r="BH3" s="3094"/>
      <c r="BI3" s="3094"/>
    </row>
    <row r="4" spans="1:61" ht="15" customHeight="1">
      <c r="A4" s="3103"/>
      <c r="B4" s="3104"/>
      <c r="C4" s="3104"/>
      <c r="F4" s="3105"/>
      <c r="G4" s="3105"/>
      <c r="I4" s="3105"/>
      <c r="J4" s="3105"/>
      <c r="K4" s="3105"/>
      <c r="L4" s="3094"/>
      <c r="M4" s="3094"/>
      <c r="N4" s="3106"/>
      <c r="O4" s="3106"/>
      <c r="P4" s="3106"/>
      <c r="Q4" s="3106"/>
      <c r="R4" s="3106"/>
      <c r="S4" s="3106"/>
      <c r="T4" s="3106"/>
      <c r="U4" s="3106"/>
      <c r="V4" s="3106"/>
      <c r="W4" s="3106"/>
      <c r="X4" s="3098"/>
      <c r="Y4" s="3098"/>
      <c r="Z4" s="3098"/>
      <c r="AA4" s="3098"/>
      <c r="AB4" s="3098"/>
      <c r="AC4" s="3098"/>
      <c r="AD4" s="3098"/>
      <c r="AE4" s="3098"/>
      <c r="AF4" s="3098"/>
      <c r="AG4" s="3100"/>
      <c r="AH4" s="3093"/>
      <c r="AI4" s="3094"/>
      <c r="AJ4" s="3094"/>
      <c r="AK4" s="3094"/>
      <c r="AL4" s="3094"/>
      <c r="AM4" s="3094"/>
      <c r="AN4" s="3094"/>
      <c r="AO4" s="3094"/>
      <c r="AP4" s="3094"/>
      <c r="AQ4" s="3094"/>
      <c r="AR4" s="3094"/>
      <c r="AS4" s="3094"/>
      <c r="AT4" s="3094"/>
      <c r="AU4" s="3094"/>
      <c r="AV4" s="3094"/>
      <c r="AW4" s="3094"/>
      <c r="AX4" s="3094"/>
      <c r="AY4" s="3094"/>
      <c r="AZ4" s="3094"/>
      <c r="BA4" s="3094"/>
      <c r="BB4" s="3094"/>
      <c r="BC4" s="3094"/>
      <c r="BD4" s="3094"/>
      <c r="BE4" s="3094"/>
      <c r="BF4" s="3094"/>
      <c r="BG4" s="3094"/>
      <c r="BH4" s="3094"/>
      <c r="BI4" s="3094"/>
    </row>
    <row r="5" spans="1:61" ht="3.75" customHeight="1">
      <c r="A5" s="3096"/>
      <c r="B5" s="3097"/>
      <c r="C5" s="3097"/>
      <c r="D5" s="3097"/>
      <c r="E5" s="3097"/>
      <c r="F5" s="3097"/>
      <c r="G5" s="3097"/>
      <c r="H5" s="3097"/>
      <c r="I5" s="3097"/>
      <c r="J5" s="3097"/>
      <c r="K5" s="3097"/>
      <c r="L5" s="3097"/>
      <c r="M5" s="3107"/>
      <c r="N5" s="3107"/>
      <c r="O5" s="3107"/>
      <c r="P5" s="3107"/>
      <c r="Q5" s="3107"/>
      <c r="R5" s="3107"/>
      <c r="S5" s="3107"/>
      <c r="T5" s="3107"/>
      <c r="U5" s="3107"/>
      <c r="V5" s="3107"/>
      <c r="W5" s="3107"/>
      <c r="X5" s="3097"/>
      <c r="Y5" s="3097"/>
      <c r="Z5" s="3097"/>
      <c r="AA5" s="3097"/>
      <c r="AB5" s="3097"/>
      <c r="AC5" s="3097"/>
      <c r="AD5" s="3097"/>
      <c r="AE5" s="3097"/>
      <c r="AF5" s="3097"/>
      <c r="AG5" s="3108"/>
      <c r="AH5" s="3097"/>
      <c r="AI5" s="3094"/>
      <c r="AJ5" s="3094"/>
      <c r="AK5" s="3094"/>
      <c r="AL5" s="3094"/>
      <c r="AM5" s="3094"/>
      <c r="AN5" s="3094"/>
      <c r="AO5" s="3094"/>
      <c r="AP5" s="3094"/>
      <c r="AQ5" s="3094"/>
      <c r="AR5" s="3094"/>
      <c r="AS5" s="3094"/>
      <c r="AT5" s="3094"/>
      <c r="AU5" s="3094"/>
      <c r="AV5" s="3094"/>
      <c r="AW5" s="3094"/>
      <c r="AX5" s="3094"/>
      <c r="AY5" s="3094"/>
      <c r="AZ5" s="3094"/>
      <c r="BA5" s="3094"/>
      <c r="BB5" s="3094"/>
      <c r="BC5" s="3094"/>
      <c r="BD5" s="3094"/>
      <c r="BE5" s="3094"/>
      <c r="BF5" s="3094"/>
      <c r="BG5" s="3094"/>
      <c r="BH5" s="3094"/>
      <c r="BI5" s="3094"/>
    </row>
    <row r="6" spans="1:61" ht="9" customHeight="1">
      <c r="A6" s="3096"/>
      <c r="B6" s="3097"/>
      <c r="C6" s="3109" t="s">
        <v>2915</v>
      </c>
      <c r="D6" s="3097"/>
      <c r="E6" s="3097"/>
      <c r="F6" s="3097"/>
      <c r="G6" s="3110"/>
      <c r="H6" s="3097"/>
      <c r="I6" s="3097"/>
      <c r="J6" s="3097"/>
      <c r="K6" s="3097"/>
      <c r="L6" s="3097"/>
      <c r="M6" s="3097"/>
      <c r="N6" s="3111"/>
      <c r="O6" s="3111"/>
      <c r="P6" s="3111"/>
      <c r="Q6" s="3111"/>
      <c r="R6" s="3111"/>
      <c r="S6" s="3111"/>
      <c r="T6" s="3111"/>
      <c r="U6" s="3111"/>
      <c r="V6" s="3111"/>
      <c r="W6" s="3112"/>
      <c r="X6" s="3094"/>
      <c r="Y6" s="3113"/>
      <c r="Z6" s="3111"/>
      <c r="AA6" s="3111"/>
      <c r="AB6" s="3111"/>
      <c r="AC6" s="3111"/>
      <c r="AD6" s="3111"/>
      <c r="AE6" s="3111"/>
      <c r="AF6" s="3112"/>
      <c r="AG6" s="3108"/>
      <c r="AH6" s="3097"/>
      <c r="AI6" s="3094"/>
      <c r="AJ6" s="3094"/>
      <c r="AK6" s="3094"/>
      <c r="AL6" s="3094"/>
      <c r="AM6" s="3094"/>
      <c r="AN6" s="3094"/>
      <c r="AO6" s="3094"/>
      <c r="AP6" s="3094"/>
      <c r="AQ6" s="3094"/>
      <c r="AR6" s="3094"/>
      <c r="AS6" s="3094"/>
      <c r="AT6" s="3094"/>
      <c r="AU6" s="3094"/>
      <c r="AV6" s="3094"/>
      <c r="AW6" s="3094"/>
      <c r="AX6" s="3094"/>
      <c r="AY6" s="3094"/>
      <c r="AZ6" s="3094"/>
      <c r="BA6" s="3094"/>
      <c r="BB6" s="3094"/>
      <c r="BC6" s="3094"/>
      <c r="BD6" s="3094"/>
      <c r="BE6" s="3094"/>
      <c r="BF6" s="3094"/>
      <c r="BG6" s="3094"/>
      <c r="BH6" s="3094"/>
      <c r="BI6" s="3094"/>
    </row>
    <row r="7" spans="1:61" ht="9" customHeight="1">
      <c r="A7" s="3096"/>
      <c r="B7" s="3097"/>
      <c r="C7" s="3109" t="s">
        <v>2916</v>
      </c>
      <c r="D7" s="3097"/>
      <c r="E7" s="3097"/>
      <c r="F7" s="3113"/>
      <c r="G7" s="3114"/>
      <c r="H7" s="3097"/>
      <c r="I7" s="3097"/>
      <c r="J7" s="3097"/>
      <c r="K7" s="3097"/>
      <c r="L7" s="3097"/>
      <c r="M7" s="3097"/>
      <c r="N7" s="3111"/>
      <c r="O7" s="3111"/>
      <c r="P7" s="3111"/>
      <c r="Q7" s="3111"/>
      <c r="R7" s="3111"/>
      <c r="S7" s="3111"/>
      <c r="T7" s="3111"/>
      <c r="U7" s="3111"/>
      <c r="V7" s="3111"/>
      <c r="W7" s="3115"/>
      <c r="X7" s="3094"/>
      <c r="Y7" s="3116"/>
      <c r="Z7" s="3111"/>
      <c r="AA7" s="3111"/>
      <c r="AB7" s="3111"/>
      <c r="AC7" s="3111"/>
      <c r="AD7" s="3111"/>
      <c r="AE7" s="3111"/>
      <c r="AF7" s="3115"/>
      <c r="AG7" s="3108"/>
      <c r="AH7" s="3097"/>
      <c r="AI7" s="3094"/>
      <c r="AJ7" s="3094"/>
      <c r="AK7" s="3094"/>
      <c r="AL7" s="3094"/>
      <c r="AM7" s="3094"/>
      <c r="AN7" s="3094"/>
      <c r="AO7" s="3094"/>
      <c r="AP7" s="3094"/>
      <c r="AQ7" s="3094"/>
      <c r="AR7" s="3094"/>
      <c r="AS7" s="3094"/>
      <c r="AT7" s="3094"/>
      <c r="AU7" s="3094"/>
      <c r="AV7" s="3094"/>
      <c r="AW7" s="3094"/>
      <c r="AX7" s="3094"/>
      <c r="AY7" s="3094"/>
      <c r="AZ7" s="3094"/>
      <c r="BA7" s="3094"/>
      <c r="BB7" s="3094"/>
      <c r="BC7" s="3094"/>
      <c r="BD7" s="3094"/>
      <c r="BE7" s="3094"/>
      <c r="BF7" s="3094"/>
      <c r="BG7" s="3094"/>
      <c r="BH7" s="3094"/>
      <c r="BI7" s="3094"/>
    </row>
    <row r="8" spans="1:61" ht="9" customHeight="1">
      <c r="A8" s="3096"/>
      <c r="B8" s="3097"/>
      <c r="C8" s="3109" t="s">
        <v>2917</v>
      </c>
      <c r="D8" s="3097"/>
      <c r="E8" s="3097"/>
      <c r="F8" s="3097"/>
      <c r="G8" s="3117"/>
      <c r="H8" s="3097"/>
      <c r="I8" s="3097"/>
      <c r="J8" s="3097"/>
      <c r="K8" s="3097"/>
      <c r="L8" s="3097"/>
      <c r="M8" s="3097"/>
      <c r="N8" s="3111"/>
      <c r="O8" s="3111"/>
      <c r="P8" s="3111"/>
      <c r="Q8" s="3111"/>
      <c r="R8" s="3111"/>
      <c r="S8" s="3111"/>
      <c r="T8" s="3111"/>
      <c r="U8" s="3111"/>
      <c r="V8" s="3111"/>
      <c r="W8" s="3118"/>
      <c r="X8" s="3094"/>
      <c r="Y8" s="3119"/>
      <c r="Z8" s="3111"/>
      <c r="AA8" s="3111"/>
      <c r="AB8" s="3111"/>
      <c r="AC8" s="3111"/>
      <c r="AD8" s="3111"/>
      <c r="AE8" s="3111"/>
      <c r="AF8" s="3118"/>
      <c r="AG8" s="3108"/>
      <c r="AH8" s="3097"/>
      <c r="AI8" s="3094"/>
      <c r="AJ8" s="3094"/>
      <c r="AK8" s="3094"/>
      <c r="AL8" s="3094"/>
      <c r="AM8" s="3094"/>
      <c r="AN8" s="3094"/>
      <c r="AO8" s="3094"/>
      <c r="AP8" s="3094"/>
      <c r="AQ8" s="3094"/>
      <c r="AR8" s="3094"/>
      <c r="AS8" s="3094"/>
      <c r="AT8" s="3094"/>
      <c r="AU8" s="3094"/>
      <c r="AV8" s="3094"/>
      <c r="AW8" s="3094"/>
      <c r="AX8" s="3094"/>
      <c r="AY8" s="3094"/>
      <c r="AZ8" s="3094"/>
      <c r="BA8" s="3094"/>
      <c r="BB8" s="3094"/>
      <c r="BC8" s="3094"/>
      <c r="BD8" s="3094"/>
      <c r="BE8" s="3094"/>
      <c r="BF8" s="3094"/>
      <c r="BG8" s="3094"/>
      <c r="BH8" s="3094"/>
      <c r="BI8" s="3094"/>
    </row>
    <row r="9" spans="1:61" ht="9" customHeight="1">
      <c r="A9" s="3096"/>
      <c r="B9" s="3097"/>
      <c r="C9" s="3109" t="s">
        <v>2918</v>
      </c>
      <c r="D9" s="3097"/>
      <c r="E9" s="3097"/>
      <c r="F9" s="3097"/>
      <c r="G9" s="3117"/>
      <c r="H9" s="3097"/>
      <c r="I9" s="3097"/>
      <c r="J9" s="3097"/>
      <c r="K9" s="3097"/>
      <c r="L9" s="3097"/>
      <c r="M9" s="3097"/>
      <c r="N9" s="3120"/>
      <c r="O9" s="3120"/>
      <c r="P9" s="3120"/>
      <c r="Q9" s="3120"/>
      <c r="R9" s="3120"/>
      <c r="S9" s="3120"/>
      <c r="T9" s="3120"/>
      <c r="U9" s="3120"/>
      <c r="V9" s="3097"/>
      <c r="W9" s="3097"/>
      <c r="X9" s="3120"/>
      <c r="Y9" s="3120"/>
      <c r="Z9" s="3120"/>
      <c r="AA9" s="3120"/>
      <c r="AB9" s="3120"/>
      <c r="AC9" s="3120"/>
      <c r="AD9" s="3120"/>
      <c r="AE9" s="3120"/>
      <c r="AF9" s="3120"/>
      <c r="AG9" s="3108"/>
      <c r="AH9" s="3097"/>
      <c r="AI9" s="3094"/>
      <c r="AJ9" s="3094"/>
      <c r="AK9" s="3094"/>
      <c r="AL9" s="3094"/>
      <c r="AM9" s="3094"/>
      <c r="AN9" s="3094"/>
      <c r="AO9" s="3094"/>
      <c r="AP9" s="3094"/>
      <c r="AQ9" s="3094"/>
      <c r="AR9" s="3094"/>
      <c r="AS9" s="3094"/>
      <c r="AT9" s="3094"/>
      <c r="AU9" s="3094"/>
      <c r="AV9" s="3094"/>
      <c r="AW9" s="3094"/>
      <c r="AX9" s="3094"/>
      <c r="AY9" s="3094"/>
      <c r="AZ9" s="3094"/>
      <c r="BA9" s="3094"/>
      <c r="BB9" s="3094"/>
      <c r="BC9" s="3094"/>
      <c r="BD9" s="3094"/>
      <c r="BE9" s="3094"/>
      <c r="BF9" s="3094"/>
      <c r="BG9" s="3094"/>
      <c r="BH9" s="3094"/>
      <c r="BI9" s="3094"/>
    </row>
    <row r="10" spans="1:61" ht="9" customHeight="1">
      <c r="A10" s="3096"/>
      <c r="B10" s="3097"/>
      <c r="C10" s="3097"/>
      <c r="D10" s="3121"/>
      <c r="E10" s="3121"/>
      <c r="F10" s="3113"/>
      <c r="G10" s="3110"/>
      <c r="H10" s="3097"/>
      <c r="I10" s="3097"/>
      <c r="J10" s="3097"/>
      <c r="K10" s="3097"/>
      <c r="L10" s="3097"/>
      <c r="M10" s="3097"/>
      <c r="N10" s="3122"/>
      <c r="O10" s="3122"/>
      <c r="P10" s="3122"/>
      <c r="Q10" s="3122"/>
      <c r="R10" s="3122"/>
      <c r="S10" s="3122"/>
      <c r="T10" s="3122"/>
      <c r="U10" s="3123"/>
      <c r="V10" s="3124"/>
      <c r="W10" s="3125"/>
      <c r="X10" s="3123"/>
      <c r="Y10" s="3123"/>
      <c r="Z10" s="3123"/>
      <c r="AA10" s="3109"/>
      <c r="AB10" s="3126"/>
      <c r="AC10" s="3126"/>
      <c r="AD10" s="3126"/>
      <c r="AE10" s="3127"/>
      <c r="AF10" s="3128"/>
      <c r="AG10" s="3108"/>
      <c r="AH10" s="3097"/>
      <c r="AI10" s="3094"/>
      <c r="AJ10" s="3094"/>
      <c r="AK10" s="3094"/>
      <c r="AL10" s="3094"/>
      <c r="AM10" s="3094"/>
      <c r="AN10" s="3094"/>
      <c r="AO10" s="3094"/>
      <c r="AP10" s="3094"/>
      <c r="AQ10" s="3094"/>
      <c r="AR10" s="3094"/>
      <c r="AS10" s="3094"/>
      <c r="AT10" s="3094"/>
      <c r="AU10" s="3094"/>
      <c r="AV10" s="3094"/>
      <c r="AW10" s="3094"/>
      <c r="AX10" s="3094"/>
      <c r="AY10" s="3094"/>
      <c r="AZ10" s="3094"/>
      <c r="BA10" s="3094"/>
      <c r="BB10" s="3094"/>
      <c r="BC10" s="3094"/>
      <c r="BD10" s="3094"/>
      <c r="BE10" s="3094"/>
      <c r="BF10" s="3094"/>
      <c r="BG10" s="3094"/>
      <c r="BH10" s="3094"/>
      <c r="BI10" s="3094"/>
    </row>
    <row r="11" spans="1:61" ht="9" customHeight="1">
      <c r="A11" s="3096"/>
      <c r="B11" s="3097"/>
      <c r="C11" s="3097" t="s">
        <v>2919</v>
      </c>
      <c r="D11" s="3097"/>
      <c r="E11" s="3097"/>
      <c r="F11" s="3110"/>
      <c r="G11" s="3110"/>
      <c r="H11" s="3110"/>
      <c r="I11" s="3110"/>
      <c r="J11" s="3110"/>
      <c r="K11" s="3110"/>
      <c r="L11" s="3110"/>
      <c r="M11" s="3113"/>
      <c r="N11" s="3129" t="s">
        <v>88</v>
      </c>
      <c r="O11" s="3129"/>
      <c r="P11" s="3129"/>
      <c r="Q11" s="3129"/>
      <c r="R11" s="3129"/>
      <c r="S11" s="3129"/>
      <c r="T11" s="3129"/>
      <c r="U11" s="3111"/>
      <c r="V11" s="3111"/>
      <c r="W11" s="3111"/>
      <c r="X11" s="3130"/>
      <c r="Y11" s="3129"/>
      <c r="Z11" s="3111"/>
      <c r="AA11" s="3111"/>
      <c r="AB11" s="3111"/>
      <c r="AC11" s="3111"/>
      <c r="AD11" s="3111"/>
      <c r="AE11" s="3111"/>
      <c r="AF11" s="3131"/>
      <c r="AG11" s="3108"/>
      <c r="AH11" s="3097"/>
      <c r="AI11" s="3094"/>
      <c r="AJ11" s="3094"/>
      <c r="AK11" s="3094"/>
      <c r="AL11" s="3094"/>
      <c r="AM11" s="3094"/>
      <c r="AN11" s="3094"/>
      <c r="AO11" s="3094"/>
      <c r="AP11" s="3094"/>
      <c r="AQ11" s="3094"/>
      <c r="AR11" s="3094"/>
      <c r="AS11" s="3094"/>
      <c r="AT11" s="3094"/>
      <c r="AU11" s="3094"/>
      <c r="AV11" s="3094"/>
      <c r="AW11" s="3094"/>
      <c r="AX11" s="3094"/>
      <c r="AY11" s="3094"/>
      <c r="AZ11" s="3094"/>
      <c r="BA11" s="3094"/>
      <c r="BB11" s="3094"/>
      <c r="BC11" s="3094"/>
      <c r="BD11" s="3094"/>
      <c r="BE11" s="3094"/>
      <c r="BF11" s="3094"/>
      <c r="BG11" s="3094"/>
      <c r="BH11" s="3094"/>
      <c r="BI11" s="3094"/>
    </row>
    <row r="12" spans="1:61" ht="9" customHeight="1">
      <c r="A12" s="3096"/>
      <c r="B12" s="3097"/>
      <c r="C12" s="3097" t="s">
        <v>2920</v>
      </c>
      <c r="D12" s="3097"/>
      <c r="E12" s="3097"/>
      <c r="F12" s="3117"/>
      <c r="G12" s="3132"/>
      <c r="H12" s="3132"/>
      <c r="I12" s="3132"/>
      <c r="J12" s="3132"/>
      <c r="K12" s="3132"/>
      <c r="L12" s="3132"/>
      <c r="M12" s="3132"/>
      <c r="N12" s="3111"/>
      <c r="O12" s="3111"/>
      <c r="P12" s="3111"/>
      <c r="Q12" s="3111"/>
      <c r="R12" s="3111"/>
      <c r="S12" s="3111"/>
      <c r="T12" s="3111"/>
      <c r="U12" s="3111"/>
      <c r="V12" s="3111"/>
      <c r="W12" s="3111"/>
      <c r="X12" s="3111"/>
      <c r="Y12" s="3111"/>
      <c r="Z12" s="3111"/>
      <c r="AA12" s="3111"/>
      <c r="AB12" s="3111"/>
      <c r="AC12" s="3111"/>
      <c r="AD12" s="3111"/>
      <c r="AE12" s="3111"/>
      <c r="AF12" s="3131"/>
      <c r="AG12" s="3108"/>
      <c r="AH12" s="3097"/>
      <c r="AI12" s="3094"/>
      <c r="AJ12" s="3094"/>
      <c r="AK12" s="3094"/>
      <c r="AL12" s="3094"/>
      <c r="AM12" s="3094"/>
      <c r="AN12" s="3094"/>
      <c r="AO12" s="3094"/>
      <c r="AP12" s="3094"/>
      <c r="AQ12" s="3094"/>
      <c r="AR12" s="3094"/>
      <c r="AS12" s="3094"/>
      <c r="AT12" s="3094"/>
      <c r="AU12" s="3094"/>
      <c r="AV12" s="3094"/>
      <c r="AW12" s="3094"/>
      <c r="AX12" s="3094"/>
      <c r="AY12" s="3094"/>
      <c r="AZ12" s="3094"/>
      <c r="BA12" s="3094"/>
      <c r="BB12" s="3094"/>
      <c r="BC12" s="3094"/>
      <c r="BD12" s="3094"/>
      <c r="BE12" s="3094"/>
      <c r="BF12" s="3094"/>
      <c r="BG12" s="3094"/>
      <c r="BH12" s="3094"/>
      <c r="BI12" s="3094"/>
    </row>
    <row r="13" spans="1:61" ht="9" customHeight="1">
      <c r="A13" s="3096"/>
      <c r="B13" s="3097"/>
      <c r="C13" s="3097" t="s">
        <v>2921</v>
      </c>
      <c r="D13" s="3097"/>
      <c r="E13" s="3097"/>
      <c r="F13" s="3117"/>
      <c r="G13" s="3097"/>
      <c r="H13" s="3097"/>
      <c r="I13" s="3097"/>
      <c r="J13" s="3097"/>
      <c r="K13" s="3097"/>
      <c r="L13" s="3097"/>
      <c r="M13" s="3097"/>
      <c r="N13" s="3097"/>
      <c r="O13" s="3097"/>
      <c r="P13" s="3097"/>
      <c r="Q13" s="3097"/>
      <c r="R13" s="3097"/>
      <c r="S13" s="3097"/>
      <c r="T13" s="3097"/>
      <c r="U13" s="3097"/>
      <c r="V13" s="3133"/>
      <c r="W13" s="3133"/>
      <c r="X13" s="3134"/>
      <c r="Y13" s="3134"/>
      <c r="Z13" s="3134"/>
      <c r="AA13" s="3134"/>
      <c r="AB13" s="3134"/>
      <c r="AC13" s="3134"/>
      <c r="AD13" s="3134"/>
      <c r="AE13" s="3134"/>
      <c r="AF13" s="3134"/>
      <c r="AG13" s="3108"/>
      <c r="AH13" s="3097"/>
      <c r="AI13" s="3094"/>
      <c r="AJ13" s="3094"/>
      <c r="AK13" s="3094"/>
      <c r="AL13" s="3094"/>
      <c r="AM13" s="3094"/>
      <c r="AN13" s="3094"/>
      <c r="AO13" s="3094"/>
      <c r="AP13" s="3094"/>
      <c r="AQ13" s="3094"/>
      <c r="AR13" s="3094"/>
      <c r="AS13" s="3094"/>
      <c r="AT13" s="3094"/>
      <c r="AU13" s="3094"/>
      <c r="AV13" s="3094"/>
      <c r="AW13" s="3094"/>
      <c r="AX13" s="3094"/>
      <c r="AY13" s="3094"/>
      <c r="AZ13" s="3094"/>
      <c r="BA13" s="3094"/>
      <c r="BB13" s="3094"/>
      <c r="BC13" s="3094"/>
      <c r="BD13" s="3094"/>
      <c r="BE13" s="3094"/>
      <c r="BF13" s="3094"/>
      <c r="BG13" s="3094"/>
      <c r="BH13" s="3094"/>
      <c r="BI13" s="3094"/>
    </row>
    <row r="14" spans="1:61" ht="9" customHeight="1">
      <c r="A14" s="3096"/>
      <c r="B14" s="3097"/>
      <c r="C14" s="3097" t="s">
        <v>2922</v>
      </c>
      <c r="D14" s="3097"/>
      <c r="E14" s="3097"/>
      <c r="F14" s="3117"/>
      <c r="G14" s="3117"/>
      <c r="H14" s="3117"/>
      <c r="I14" s="3117"/>
      <c r="J14" s="3117"/>
      <c r="K14" s="3117"/>
      <c r="L14" s="3117"/>
      <c r="M14" s="3117"/>
      <c r="N14" s="3097"/>
      <c r="O14" s="3097"/>
      <c r="P14" s="3097"/>
      <c r="Q14" s="3097"/>
      <c r="R14" s="3097"/>
      <c r="S14" s="3097"/>
      <c r="T14" s="3097"/>
      <c r="U14" s="3120"/>
      <c r="V14" s="3133"/>
      <c r="W14" s="3133"/>
      <c r="X14" s="3134"/>
      <c r="Y14" s="3134"/>
      <c r="Z14" s="3134"/>
      <c r="AA14" s="3134"/>
      <c r="AB14" s="3134"/>
      <c r="AC14" s="3134"/>
      <c r="AD14" s="3134"/>
      <c r="AE14" s="3134"/>
      <c r="AF14" s="3134"/>
      <c r="AG14" s="3108"/>
      <c r="AH14" s="3097"/>
      <c r="AI14" s="3094"/>
      <c r="AJ14" s="3094"/>
      <c r="AK14" s="3094"/>
      <c r="AL14" s="3094"/>
      <c r="AM14" s="3094"/>
      <c r="AN14" s="3094"/>
      <c r="AO14" s="3094"/>
      <c r="AP14" s="3094"/>
      <c r="AQ14" s="3094"/>
      <c r="AR14" s="3094"/>
      <c r="AS14" s="3094"/>
      <c r="AT14" s="3094"/>
      <c r="AU14" s="3094"/>
      <c r="AV14" s="3094"/>
      <c r="AW14" s="3094"/>
      <c r="AX14" s="3094"/>
      <c r="AY14" s="3094"/>
      <c r="AZ14" s="3094"/>
      <c r="BA14" s="3094"/>
      <c r="BB14" s="3094"/>
      <c r="BC14" s="3094"/>
      <c r="BD14" s="3094"/>
      <c r="BE14" s="3094"/>
      <c r="BF14" s="3094"/>
      <c r="BG14" s="3094"/>
      <c r="BH14" s="3094"/>
      <c r="BI14" s="3094"/>
    </row>
    <row r="15" spans="1:61" ht="11.25" customHeight="1" thickBot="1">
      <c r="A15" s="3135"/>
      <c r="B15" s="3094"/>
      <c r="C15" s="3094"/>
      <c r="D15" s="3094"/>
      <c r="E15" s="3094"/>
      <c r="F15" s="3094"/>
      <c r="G15" s="3094"/>
      <c r="H15" s="3094"/>
      <c r="I15" s="3094"/>
      <c r="J15" s="3094"/>
      <c r="K15" s="3094"/>
      <c r="L15" s="3094"/>
      <c r="M15" s="3094"/>
      <c r="N15" s="3094"/>
      <c r="O15" s="3094"/>
      <c r="P15" s="3094"/>
      <c r="Q15" s="3094"/>
      <c r="R15" s="3094"/>
      <c r="S15" s="3094"/>
      <c r="T15" s="3094"/>
      <c r="U15" s="3136"/>
      <c r="V15" s="3094"/>
      <c r="W15" s="3094"/>
      <c r="X15" s="3094"/>
      <c r="Y15" s="3094"/>
      <c r="Z15" s="3094"/>
      <c r="AA15" s="3094"/>
      <c r="AB15" s="3094"/>
      <c r="AC15" s="3094"/>
      <c r="AD15" s="3094"/>
      <c r="AE15" s="3094"/>
      <c r="AF15" s="3094"/>
      <c r="AG15" s="3137"/>
      <c r="AH15" s="3094"/>
      <c r="AI15" s="3138"/>
      <c r="AJ15" s="3138"/>
      <c r="AK15" s="3138"/>
      <c r="AL15" s="3138"/>
      <c r="AM15" s="3138"/>
      <c r="AN15" s="3138"/>
      <c r="AO15" s="3138"/>
      <c r="AP15" s="3138"/>
      <c r="AQ15" s="3138"/>
      <c r="AR15" s="3138"/>
      <c r="AS15" s="3138"/>
      <c r="AT15" s="3138"/>
      <c r="AU15" s="3138"/>
      <c r="AV15" s="3138"/>
      <c r="AW15" s="3138"/>
      <c r="AX15" s="3138"/>
      <c r="AY15" s="3138"/>
      <c r="AZ15" s="3138"/>
      <c r="BA15" s="3138"/>
      <c r="BB15" s="3138"/>
      <c r="BC15" s="3138"/>
      <c r="BD15" s="3138"/>
      <c r="BE15" s="3138"/>
      <c r="BF15" s="3138"/>
      <c r="BG15" s="3138"/>
      <c r="BH15" s="3138"/>
      <c r="BI15" s="3138"/>
    </row>
    <row r="16" spans="1:61" ht="15" customHeight="1">
      <c r="A16" s="3139"/>
      <c r="B16" s="6439" t="s">
        <v>2923</v>
      </c>
      <c r="C16" s="6440"/>
      <c r="D16" s="6440"/>
      <c r="E16" s="6440"/>
      <c r="F16" s="6440"/>
      <c r="G16" s="6440"/>
      <c r="H16" s="6440"/>
      <c r="I16" s="6440"/>
      <c r="J16" s="6440"/>
      <c r="K16" s="6440"/>
      <c r="L16" s="6440"/>
      <c r="M16" s="6440"/>
      <c r="N16" s="6439" t="s">
        <v>2924</v>
      </c>
      <c r="O16" s="6440"/>
      <c r="P16" s="6440"/>
      <c r="Q16" s="6440"/>
      <c r="R16" s="6440"/>
      <c r="S16" s="6440"/>
      <c r="T16" s="6443"/>
      <c r="U16" s="6445" t="s">
        <v>2925</v>
      </c>
      <c r="V16" s="6445"/>
      <c r="W16" s="6445"/>
      <c r="X16" s="6445"/>
      <c r="Y16" s="6445"/>
      <c r="Z16" s="6445"/>
      <c r="AA16" s="6445"/>
      <c r="AB16" s="6445"/>
      <c r="AC16" s="6445"/>
      <c r="AD16" s="6445"/>
      <c r="AE16" s="6445"/>
      <c r="AF16" s="6446"/>
      <c r="AG16" s="3140"/>
      <c r="AH16" s="3141"/>
      <c r="AI16" s="3142"/>
      <c r="AJ16" s="3142"/>
      <c r="AK16" s="3142"/>
      <c r="AL16" s="3142"/>
      <c r="AM16" s="3142"/>
      <c r="AN16" s="3142"/>
      <c r="AO16" s="3143"/>
      <c r="AP16" s="3143"/>
      <c r="AQ16" s="3143"/>
      <c r="AR16" s="3143"/>
      <c r="AS16" s="3143"/>
      <c r="AT16" s="3143"/>
      <c r="AU16" s="3143"/>
      <c r="AV16" s="3143"/>
      <c r="AW16" s="3143"/>
      <c r="AX16" s="3143"/>
      <c r="AY16" s="3143"/>
      <c r="AZ16" s="3143"/>
      <c r="BA16" s="3143"/>
      <c r="BB16" s="3143"/>
      <c r="BC16" s="3143"/>
      <c r="BD16" s="3143"/>
      <c r="BE16" s="3143"/>
      <c r="BF16" s="3143"/>
      <c r="BG16" s="3143"/>
      <c r="BH16" s="3143"/>
      <c r="BI16" s="3143"/>
    </row>
    <row r="17" spans="1:61" ht="24" customHeight="1">
      <c r="A17" s="3139"/>
      <c r="B17" s="6441"/>
      <c r="C17" s="6442"/>
      <c r="D17" s="6442"/>
      <c r="E17" s="6442"/>
      <c r="F17" s="6442"/>
      <c r="G17" s="6442"/>
      <c r="H17" s="6442"/>
      <c r="I17" s="6442"/>
      <c r="J17" s="6442"/>
      <c r="K17" s="6442"/>
      <c r="L17" s="6442"/>
      <c r="M17" s="6442"/>
      <c r="N17" s="6441"/>
      <c r="O17" s="6442"/>
      <c r="P17" s="6442"/>
      <c r="Q17" s="6442"/>
      <c r="R17" s="6442"/>
      <c r="S17" s="6442"/>
      <c r="T17" s="6444"/>
      <c r="U17" s="6447"/>
      <c r="V17" s="6447"/>
      <c r="W17" s="6447"/>
      <c r="X17" s="6447"/>
      <c r="Y17" s="6447"/>
      <c r="Z17" s="6447"/>
      <c r="AA17" s="6447"/>
      <c r="AB17" s="6447"/>
      <c r="AC17" s="6447"/>
      <c r="AD17" s="6447"/>
      <c r="AE17" s="6447"/>
      <c r="AF17" s="6448"/>
      <c r="AG17" s="3140"/>
      <c r="AH17" s="3141"/>
      <c r="AI17" s="3142"/>
      <c r="AJ17" s="3142"/>
      <c r="AK17" s="3142"/>
      <c r="AL17" s="3142"/>
      <c r="AM17" s="3142"/>
      <c r="AN17" s="3142"/>
      <c r="AO17" s="3143"/>
      <c r="AP17" s="3143"/>
      <c r="AQ17" s="3143"/>
      <c r="AR17" s="3143"/>
      <c r="AS17" s="3143"/>
      <c r="AT17" s="3143"/>
      <c r="AU17" s="3143"/>
      <c r="AV17" s="3143"/>
      <c r="AW17" s="3143"/>
      <c r="AX17" s="3143"/>
      <c r="AY17" s="3143"/>
      <c r="AZ17" s="3143"/>
      <c r="BA17" s="3143"/>
      <c r="BB17" s="3143"/>
      <c r="BC17" s="3143"/>
      <c r="BD17" s="3143"/>
      <c r="BE17" s="3143"/>
      <c r="BF17" s="3143"/>
      <c r="BG17" s="3143"/>
      <c r="BH17" s="3143"/>
      <c r="BI17" s="3143"/>
    </row>
    <row r="18" spans="1:61" ht="15" customHeight="1">
      <c r="A18" s="3144"/>
      <c r="B18" s="6449" t="s">
        <v>2926</v>
      </c>
      <c r="C18" s="6450"/>
      <c r="D18" s="6450"/>
      <c r="E18" s="6450"/>
      <c r="F18" s="6450"/>
      <c r="G18" s="6450"/>
      <c r="H18" s="6450"/>
      <c r="I18" s="6450"/>
      <c r="J18" s="6450"/>
      <c r="K18" s="6450"/>
      <c r="L18" s="6450"/>
      <c r="M18" s="6450"/>
      <c r="N18" s="6451" t="s">
        <v>2927</v>
      </c>
      <c r="O18" s="6452"/>
      <c r="P18" s="6452"/>
      <c r="Q18" s="6452"/>
      <c r="R18" s="6452"/>
      <c r="S18" s="6452"/>
      <c r="T18" s="6453"/>
      <c r="U18" s="6454" t="s">
        <v>2928</v>
      </c>
      <c r="V18" s="6454"/>
      <c r="W18" s="6454"/>
      <c r="X18" s="6454"/>
      <c r="Y18" s="6454"/>
      <c r="Z18" s="6454"/>
      <c r="AA18" s="6454"/>
      <c r="AB18" s="6454"/>
      <c r="AC18" s="6454"/>
      <c r="AD18" s="6454"/>
      <c r="AE18" s="6454"/>
      <c r="AF18" s="6455"/>
      <c r="AG18" s="3145"/>
      <c r="AH18" s="3111"/>
      <c r="AI18" s="3142"/>
      <c r="AJ18" s="3142"/>
      <c r="AK18" s="3142"/>
      <c r="AL18" s="3142"/>
      <c r="AM18" s="3142"/>
      <c r="AN18" s="3142"/>
      <c r="AO18" s="3143"/>
      <c r="AP18" s="3143"/>
      <c r="AQ18" s="3143"/>
      <c r="AR18" s="3143"/>
      <c r="AS18" s="3143"/>
      <c r="AT18" s="3143"/>
      <c r="AU18" s="3143"/>
      <c r="AV18" s="3143"/>
      <c r="AW18" s="3143"/>
      <c r="AX18" s="3143"/>
      <c r="AY18" s="3143"/>
      <c r="AZ18" s="3143"/>
      <c r="BA18" s="3143"/>
      <c r="BB18" s="3143"/>
      <c r="BC18" s="3143"/>
      <c r="BD18" s="3143"/>
      <c r="BE18" s="3143"/>
      <c r="BF18" s="3143"/>
      <c r="BG18" s="3143"/>
      <c r="BH18" s="3143"/>
      <c r="BI18" s="3143"/>
    </row>
    <row r="19" spans="1:61" ht="3.6" hidden="1" customHeight="1">
      <c r="A19" s="3139"/>
      <c r="B19" s="6437" t="s">
        <v>36</v>
      </c>
      <c r="C19" s="6438"/>
      <c r="D19" s="6438"/>
      <c r="E19" s="3146"/>
      <c r="F19" s="3168"/>
      <c r="G19" s="3169"/>
      <c r="H19" s="3169"/>
      <c r="I19" s="3169"/>
      <c r="J19" s="3169"/>
      <c r="K19" s="3169"/>
      <c r="L19" s="3169"/>
      <c r="M19" s="3169"/>
      <c r="N19" s="3180"/>
      <c r="O19" s="3170"/>
      <c r="P19" s="3170"/>
      <c r="Q19" s="3170"/>
      <c r="R19" s="3170"/>
      <c r="S19" s="3170"/>
      <c r="T19" s="3181"/>
      <c r="U19" s="3147"/>
      <c r="V19" s="3147"/>
      <c r="W19" s="3147"/>
      <c r="X19" s="3147"/>
      <c r="Y19" s="3147"/>
      <c r="Z19" s="3147"/>
      <c r="AA19" s="3147"/>
      <c r="AB19" s="3147"/>
      <c r="AC19" s="3147"/>
      <c r="AD19" s="3147"/>
      <c r="AE19" s="3147"/>
      <c r="AF19" s="3171"/>
      <c r="AG19" s="3148"/>
      <c r="AH19" s="3142"/>
      <c r="AI19" s="3142"/>
      <c r="AJ19" s="3142"/>
      <c r="AK19" s="3142"/>
      <c r="AL19" s="3142"/>
      <c r="AM19" s="3142"/>
      <c r="AN19" s="3142"/>
      <c r="AO19" s="3143"/>
      <c r="AP19" s="3143"/>
      <c r="AQ19" s="3143"/>
      <c r="AR19" s="3143"/>
      <c r="AS19" s="3143"/>
      <c r="AT19" s="3143"/>
      <c r="AU19" s="3143"/>
      <c r="AV19" s="3143"/>
      <c r="AW19" s="3143"/>
      <c r="AX19" s="3143"/>
      <c r="AY19" s="3143"/>
      <c r="AZ19" s="3143"/>
      <c r="BA19" s="3143"/>
      <c r="BB19" s="3143"/>
      <c r="BC19" s="3143"/>
      <c r="BD19" s="3143"/>
      <c r="BE19" s="3143"/>
      <c r="BF19" s="3143"/>
      <c r="BG19" s="3143"/>
      <c r="BH19" s="3143"/>
      <c r="BI19" s="3143"/>
    </row>
    <row r="20" spans="1:61" ht="20.100000000000001" customHeight="1">
      <c r="A20" s="3149"/>
      <c r="B20" s="6405"/>
      <c r="C20" s="6404"/>
      <c r="D20" s="6404"/>
      <c r="E20" s="6416"/>
      <c r="F20" s="6417"/>
      <c r="G20" s="6417"/>
      <c r="H20" s="6417"/>
      <c r="I20" s="6417"/>
      <c r="J20" s="6417"/>
      <c r="K20" s="6417"/>
      <c r="L20" s="6417"/>
      <c r="M20" s="6417"/>
      <c r="N20" s="6407" t="s">
        <v>36</v>
      </c>
      <c r="O20" s="6420"/>
      <c r="P20" s="6421"/>
      <c r="Q20" s="6421"/>
      <c r="R20" s="6421"/>
      <c r="S20" s="6421"/>
      <c r="T20" s="6422"/>
      <c r="U20" s="6408" t="s">
        <v>36</v>
      </c>
      <c r="V20" s="6408"/>
      <c r="W20" s="6408"/>
      <c r="X20" s="6408"/>
      <c r="Y20" s="6408"/>
      <c r="Z20" s="6408"/>
      <c r="AA20" s="6408"/>
      <c r="AB20" s="6408"/>
      <c r="AC20" s="6408"/>
      <c r="AD20" s="6408"/>
      <c r="AE20" s="6408"/>
      <c r="AF20" s="6409"/>
      <c r="AG20" s="3150"/>
      <c r="AH20" s="3151"/>
      <c r="AI20" s="3152"/>
      <c r="AJ20" s="3142"/>
      <c r="AK20" s="3142"/>
      <c r="AL20" s="3142"/>
      <c r="AM20" s="3142"/>
      <c r="AN20" s="3143"/>
      <c r="AO20" s="3143" t="s">
        <v>88</v>
      </c>
      <c r="AP20" s="3143"/>
      <c r="AQ20" s="3143"/>
      <c r="AR20" s="3143"/>
      <c r="AS20" s="3143"/>
      <c r="AT20" s="3143"/>
      <c r="AU20" s="3143"/>
      <c r="AV20" s="3143"/>
      <c r="AW20" s="3143"/>
      <c r="AX20" s="3143"/>
      <c r="AY20" s="3143"/>
      <c r="AZ20" s="3143"/>
      <c r="BA20" s="3143"/>
      <c r="BB20" s="3143"/>
      <c r="BC20" s="3143"/>
      <c r="BD20" s="3143"/>
      <c r="BE20" s="3143"/>
      <c r="BF20" s="3143"/>
      <c r="BG20" s="3143"/>
      <c r="BH20" s="3143"/>
      <c r="BI20" s="3143"/>
    </row>
    <row r="21" spans="1:61" ht="20.100000000000001" customHeight="1">
      <c r="A21" s="3149"/>
      <c r="B21" s="6405"/>
      <c r="C21" s="6404"/>
      <c r="D21" s="6404"/>
      <c r="E21" s="6416"/>
      <c r="F21" s="6417"/>
      <c r="G21" s="6417"/>
      <c r="H21" s="6417"/>
      <c r="I21" s="6417"/>
      <c r="J21" s="6417"/>
      <c r="K21" s="6417"/>
      <c r="L21" s="6417"/>
      <c r="M21" s="6417"/>
      <c r="N21" s="6063"/>
      <c r="O21" s="6420"/>
      <c r="P21" s="6421"/>
      <c r="Q21" s="6421"/>
      <c r="R21" s="6421"/>
      <c r="S21" s="6421"/>
      <c r="T21" s="6422"/>
      <c r="U21" s="6410"/>
      <c r="V21" s="6410"/>
      <c r="W21" s="6410"/>
      <c r="X21" s="6410"/>
      <c r="Y21" s="6410"/>
      <c r="Z21" s="6410"/>
      <c r="AA21" s="6410"/>
      <c r="AB21" s="6410"/>
      <c r="AC21" s="6410"/>
      <c r="AD21" s="6410"/>
      <c r="AE21" s="6410"/>
      <c r="AF21" s="6411"/>
      <c r="AG21" s="3148"/>
      <c r="AH21" s="3142"/>
      <c r="AI21" s="3142"/>
      <c r="AJ21" s="3142"/>
      <c r="AK21" s="3142"/>
      <c r="AL21" s="3142"/>
      <c r="AM21" s="3142"/>
      <c r="AN21" s="3143"/>
      <c r="AO21" s="3143"/>
      <c r="AP21" s="3143"/>
      <c r="AQ21" s="3143"/>
      <c r="AR21" s="3143"/>
      <c r="AS21" s="3143"/>
      <c r="AT21" s="3143"/>
      <c r="AU21" s="3143"/>
      <c r="AV21" s="3143"/>
      <c r="AW21" s="3143"/>
      <c r="AX21" s="3143"/>
      <c r="AY21" s="3143"/>
      <c r="AZ21" s="3143"/>
      <c r="BA21" s="3143"/>
      <c r="BB21" s="3143"/>
      <c r="BC21" s="3143"/>
      <c r="BD21" s="3143"/>
      <c r="BE21" s="3143"/>
      <c r="BF21" s="3143"/>
      <c r="BG21" s="3143"/>
      <c r="BH21" s="3143"/>
      <c r="BI21" s="3143"/>
    </row>
    <row r="22" spans="1:61" ht="20.100000000000001" customHeight="1">
      <c r="A22" s="3149"/>
      <c r="B22" s="6405"/>
      <c r="C22" s="6404"/>
      <c r="D22" s="6404"/>
      <c r="E22" s="6416"/>
      <c r="F22" s="6417"/>
      <c r="G22" s="6417"/>
      <c r="H22" s="6417"/>
      <c r="I22" s="6417"/>
      <c r="J22" s="6417"/>
      <c r="K22" s="6417"/>
      <c r="L22" s="6417"/>
      <c r="M22" s="6417"/>
      <c r="N22" s="3182"/>
      <c r="O22" s="6423"/>
      <c r="P22" s="6424"/>
      <c r="Q22" s="6424"/>
      <c r="R22" s="6424"/>
      <c r="S22" s="6424"/>
      <c r="T22" s="6425"/>
      <c r="U22" s="6412"/>
      <c r="V22" s="6412"/>
      <c r="W22" s="6412"/>
      <c r="X22" s="6412"/>
      <c r="Y22" s="6412"/>
      <c r="Z22" s="6412"/>
      <c r="AA22" s="6412"/>
      <c r="AB22" s="6412"/>
      <c r="AC22" s="6412"/>
      <c r="AD22" s="6412"/>
      <c r="AE22" s="6412"/>
      <c r="AF22" s="6413"/>
      <c r="AG22" s="3148"/>
      <c r="AH22" s="3142"/>
      <c r="AI22" s="3142"/>
      <c r="AJ22" s="3142"/>
      <c r="AK22" s="3142"/>
      <c r="AL22" s="3142"/>
      <c r="AM22" s="3142"/>
      <c r="AN22" s="3143"/>
      <c r="AO22" s="3143"/>
      <c r="AP22" s="3143"/>
      <c r="AQ22" s="3143"/>
      <c r="AR22" s="3143"/>
      <c r="AS22" s="3143"/>
      <c r="AT22" s="3143"/>
      <c r="AU22" s="3143"/>
      <c r="AV22" s="3143"/>
      <c r="AW22" s="3143"/>
      <c r="AX22" s="3143"/>
      <c r="AY22" s="3143"/>
      <c r="AZ22" s="3143"/>
      <c r="BA22" s="3143"/>
      <c r="BB22" s="3143"/>
      <c r="BC22" s="3143"/>
      <c r="BD22" s="3143"/>
      <c r="BE22" s="3143"/>
      <c r="BF22" s="3143"/>
      <c r="BG22" s="3143"/>
      <c r="BH22" s="3143"/>
      <c r="BI22" s="3143"/>
    </row>
    <row r="23" spans="1:61" ht="20.100000000000001" customHeight="1">
      <c r="A23" s="3149"/>
      <c r="B23" s="6405" t="s">
        <v>37</v>
      </c>
      <c r="C23" s="6404"/>
      <c r="D23" s="6404"/>
      <c r="E23" s="6414"/>
      <c r="F23" s="6415"/>
      <c r="G23" s="6415"/>
      <c r="H23" s="6415"/>
      <c r="I23" s="6415"/>
      <c r="J23" s="6415"/>
      <c r="K23" s="6415"/>
      <c r="L23" s="6415"/>
      <c r="M23" s="6415"/>
      <c r="N23" s="6407" t="s">
        <v>37</v>
      </c>
      <c r="O23" s="6420"/>
      <c r="P23" s="6421"/>
      <c r="Q23" s="6421"/>
      <c r="R23" s="6421"/>
      <c r="S23" s="6421"/>
      <c r="T23" s="6422"/>
      <c r="U23" s="6408" t="s">
        <v>37</v>
      </c>
      <c r="V23" s="6408"/>
      <c r="W23" s="6408"/>
      <c r="X23" s="6408"/>
      <c r="Y23" s="6408"/>
      <c r="Z23" s="6408"/>
      <c r="AA23" s="6408"/>
      <c r="AB23" s="6408"/>
      <c r="AC23" s="6408"/>
      <c r="AD23" s="6408"/>
      <c r="AE23" s="6408"/>
      <c r="AF23" s="6409"/>
      <c r="AG23" s="3150"/>
      <c r="AH23" s="3151"/>
      <c r="AI23" s="3142"/>
      <c r="AJ23" s="3142"/>
      <c r="AK23" s="3142"/>
      <c r="AL23" s="3142"/>
      <c r="AM23" s="3142"/>
      <c r="AN23" s="3143"/>
      <c r="AO23" s="3143" t="s">
        <v>88</v>
      </c>
      <c r="AP23" s="3143"/>
      <c r="AQ23" s="3143"/>
      <c r="AR23" s="3143"/>
      <c r="AS23" s="3143"/>
      <c r="AT23" s="3143"/>
      <c r="AU23" s="3143"/>
      <c r="AV23" s="3143"/>
      <c r="AW23" s="3143"/>
      <c r="AX23" s="3143"/>
      <c r="AY23" s="3143"/>
      <c r="AZ23" s="3143"/>
      <c r="BA23" s="3143"/>
      <c r="BB23" s="3143"/>
      <c r="BC23" s="3143"/>
      <c r="BD23" s="3143"/>
      <c r="BE23" s="3143"/>
      <c r="BF23" s="3143"/>
      <c r="BG23" s="3143"/>
      <c r="BH23" s="3143"/>
      <c r="BI23" s="3143"/>
    </row>
    <row r="24" spans="1:61" ht="20.100000000000001" customHeight="1">
      <c r="A24" s="3149"/>
      <c r="B24" s="6405"/>
      <c r="C24" s="6404"/>
      <c r="D24" s="6404"/>
      <c r="E24" s="6416"/>
      <c r="F24" s="6417"/>
      <c r="G24" s="6417"/>
      <c r="H24" s="6417"/>
      <c r="I24" s="6417"/>
      <c r="J24" s="6417"/>
      <c r="K24" s="6417"/>
      <c r="L24" s="6417"/>
      <c r="M24" s="6417"/>
      <c r="N24" s="6063"/>
      <c r="O24" s="6420"/>
      <c r="P24" s="6421"/>
      <c r="Q24" s="6421"/>
      <c r="R24" s="6421"/>
      <c r="S24" s="6421"/>
      <c r="T24" s="6422"/>
      <c r="U24" s="6410"/>
      <c r="V24" s="6410"/>
      <c r="W24" s="6410"/>
      <c r="X24" s="6410"/>
      <c r="Y24" s="6410"/>
      <c r="Z24" s="6410"/>
      <c r="AA24" s="6410"/>
      <c r="AB24" s="6410"/>
      <c r="AC24" s="6410"/>
      <c r="AD24" s="6410"/>
      <c r="AE24" s="6410"/>
      <c r="AF24" s="6411"/>
      <c r="AG24" s="3148"/>
      <c r="AH24" s="3142"/>
      <c r="AI24" s="3142"/>
      <c r="AJ24" s="3142"/>
      <c r="AK24" s="3142"/>
      <c r="AL24" s="3142"/>
      <c r="AM24" s="3142"/>
      <c r="AN24" s="3143"/>
      <c r="AO24" s="3143"/>
      <c r="AP24" s="3143"/>
      <c r="AQ24" s="3143"/>
      <c r="AR24" s="3143"/>
      <c r="AS24" s="3143"/>
      <c r="AT24" s="3143"/>
      <c r="AU24" s="3143"/>
      <c r="AV24" s="3143"/>
      <c r="AW24" s="3143"/>
      <c r="AX24" s="3143"/>
      <c r="AY24" s="3143"/>
      <c r="AZ24" s="3143"/>
      <c r="BA24" s="3143"/>
      <c r="BB24" s="3143"/>
      <c r="BC24" s="3143"/>
      <c r="BD24" s="3143"/>
      <c r="BE24" s="3143"/>
      <c r="BF24" s="3143"/>
      <c r="BG24" s="3143"/>
      <c r="BH24" s="3143"/>
      <c r="BI24" s="3143"/>
    </row>
    <row r="25" spans="1:61" ht="20.100000000000001" customHeight="1">
      <c r="A25" s="3149"/>
      <c r="B25" s="6405"/>
      <c r="C25" s="6404"/>
      <c r="D25" s="6404"/>
      <c r="E25" s="6418"/>
      <c r="F25" s="6419"/>
      <c r="G25" s="6419"/>
      <c r="H25" s="6419"/>
      <c r="I25" s="6419"/>
      <c r="J25" s="6419"/>
      <c r="K25" s="6419"/>
      <c r="L25" s="6419"/>
      <c r="M25" s="6419"/>
      <c r="N25" s="3182"/>
      <c r="O25" s="6423"/>
      <c r="P25" s="6424"/>
      <c r="Q25" s="6424"/>
      <c r="R25" s="6424"/>
      <c r="S25" s="6424"/>
      <c r="T25" s="6425"/>
      <c r="U25" s="6412"/>
      <c r="V25" s="6412"/>
      <c r="W25" s="6412"/>
      <c r="X25" s="6412"/>
      <c r="Y25" s="6412"/>
      <c r="Z25" s="6412"/>
      <c r="AA25" s="6412"/>
      <c r="AB25" s="6412"/>
      <c r="AC25" s="6412"/>
      <c r="AD25" s="6412"/>
      <c r="AE25" s="6412"/>
      <c r="AF25" s="6413"/>
      <c r="AG25" s="3148"/>
      <c r="AH25" s="3142"/>
      <c r="AI25" s="3142"/>
      <c r="AJ25" s="3142"/>
      <c r="AK25" s="3142"/>
      <c r="AL25" s="3142"/>
      <c r="AM25" s="3142"/>
      <c r="AN25" s="3143"/>
      <c r="AO25" s="3143"/>
      <c r="AP25" s="3143"/>
      <c r="AQ25" s="3143"/>
      <c r="AR25" s="3143"/>
      <c r="AS25" s="3143"/>
      <c r="AT25" s="3143"/>
      <c r="AU25" s="3143"/>
      <c r="AV25" s="3143"/>
      <c r="AW25" s="3143"/>
      <c r="AX25" s="3143"/>
      <c r="AY25" s="3143"/>
      <c r="AZ25" s="3143"/>
      <c r="BA25" s="3143"/>
      <c r="BB25" s="3143"/>
      <c r="BC25" s="3143"/>
      <c r="BD25" s="3143"/>
      <c r="BE25" s="3143"/>
      <c r="BF25" s="3143"/>
      <c r="BG25" s="3143"/>
      <c r="BH25" s="3143"/>
      <c r="BI25" s="3143"/>
    </row>
    <row r="26" spans="1:61" ht="20.100000000000001" customHeight="1">
      <c r="A26" s="3153"/>
      <c r="B26" s="6405" t="s">
        <v>38</v>
      </c>
      <c r="C26" s="6404"/>
      <c r="D26" s="6404"/>
      <c r="E26" s="6414"/>
      <c r="F26" s="6415"/>
      <c r="G26" s="6415"/>
      <c r="H26" s="6415"/>
      <c r="I26" s="6415"/>
      <c r="J26" s="6415"/>
      <c r="K26" s="6415"/>
      <c r="L26" s="6415"/>
      <c r="M26" s="6415"/>
      <c r="N26" s="6407" t="s">
        <v>38</v>
      </c>
      <c r="O26" s="6420"/>
      <c r="P26" s="6421"/>
      <c r="Q26" s="6421"/>
      <c r="R26" s="6421"/>
      <c r="S26" s="6421"/>
      <c r="T26" s="6422"/>
      <c r="U26" s="6408" t="s">
        <v>38</v>
      </c>
      <c r="V26" s="6408"/>
      <c r="W26" s="6408"/>
      <c r="X26" s="6408"/>
      <c r="Y26" s="6408"/>
      <c r="Z26" s="6408"/>
      <c r="AA26" s="6408"/>
      <c r="AB26" s="6408"/>
      <c r="AC26" s="6408"/>
      <c r="AD26" s="6408"/>
      <c r="AE26" s="6408"/>
      <c r="AF26" s="6409"/>
      <c r="AG26" s="3150"/>
      <c r="AH26" s="3151"/>
      <c r="AI26" s="3142"/>
      <c r="AJ26" s="3142"/>
      <c r="AK26" s="3142"/>
      <c r="AL26" s="3142"/>
      <c r="AM26" s="3142"/>
      <c r="AN26" s="3143"/>
      <c r="AO26" s="3143" t="s">
        <v>88</v>
      </c>
      <c r="AP26" s="3143"/>
      <c r="AQ26" s="3143"/>
      <c r="AR26" s="3143"/>
      <c r="AS26" s="3143"/>
      <c r="AT26" s="3143"/>
      <c r="AU26" s="3143"/>
      <c r="AV26" s="3143"/>
      <c r="AW26" s="3143"/>
      <c r="AX26" s="3143"/>
      <c r="AY26" s="3143"/>
      <c r="AZ26" s="3143"/>
      <c r="BA26" s="3143"/>
      <c r="BB26" s="3143"/>
      <c r="BC26" s="3143"/>
      <c r="BD26" s="3143"/>
      <c r="BE26" s="3143"/>
      <c r="BF26" s="3143"/>
      <c r="BG26" s="3143"/>
      <c r="BH26" s="3143"/>
      <c r="BI26" s="3143"/>
    </row>
    <row r="27" spans="1:61" ht="20.100000000000001" customHeight="1">
      <c r="A27" s="3153"/>
      <c r="B27" s="6405"/>
      <c r="C27" s="6404"/>
      <c r="D27" s="6404"/>
      <c r="E27" s="6416"/>
      <c r="F27" s="6417"/>
      <c r="G27" s="6417"/>
      <c r="H27" s="6417"/>
      <c r="I27" s="6417"/>
      <c r="J27" s="6417"/>
      <c r="K27" s="6417"/>
      <c r="L27" s="6417"/>
      <c r="M27" s="6417"/>
      <c r="N27" s="6063"/>
      <c r="O27" s="6420"/>
      <c r="P27" s="6421"/>
      <c r="Q27" s="6421"/>
      <c r="R27" s="6421"/>
      <c r="S27" s="6421"/>
      <c r="T27" s="6422"/>
      <c r="U27" s="6410"/>
      <c r="V27" s="6410"/>
      <c r="W27" s="6410"/>
      <c r="X27" s="6410"/>
      <c r="Y27" s="6410"/>
      <c r="Z27" s="6410"/>
      <c r="AA27" s="6410"/>
      <c r="AB27" s="6410"/>
      <c r="AC27" s="6410"/>
      <c r="AD27" s="6410"/>
      <c r="AE27" s="6410"/>
      <c r="AF27" s="6411"/>
      <c r="AG27" s="3148"/>
      <c r="AH27" s="3142"/>
      <c r="AI27" s="3142"/>
      <c r="AJ27" s="3142"/>
      <c r="AK27" s="3142"/>
      <c r="AL27" s="3142"/>
      <c r="AM27" s="3142"/>
      <c r="AN27" s="3143"/>
      <c r="AO27" s="3143"/>
      <c r="AP27" s="3143"/>
      <c r="AQ27" s="3143"/>
      <c r="AR27" s="3143"/>
      <c r="AS27" s="3143"/>
      <c r="AT27" s="3143"/>
      <c r="AU27" s="3143"/>
      <c r="AV27" s="3143"/>
      <c r="AW27" s="3143"/>
      <c r="AX27" s="3143"/>
      <c r="AY27" s="3143"/>
      <c r="AZ27" s="3143"/>
      <c r="BA27" s="3143"/>
      <c r="BB27" s="3143"/>
      <c r="BC27" s="3143"/>
      <c r="BD27" s="3143"/>
      <c r="BE27" s="3143"/>
      <c r="BF27" s="3143"/>
      <c r="BG27" s="3143"/>
      <c r="BH27" s="3143"/>
      <c r="BI27" s="3143"/>
    </row>
    <row r="28" spans="1:61" ht="20.100000000000001" customHeight="1">
      <c r="A28" s="3153"/>
      <c r="B28" s="6405"/>
      <c r="C28" s="6404"/>
      <c r="D28" s="6404"/>
      <c r="E28" s="6418"/>
      <c r="F28" s="6419"/>
      <c r="G28" s="6419"/>
      <c r="H28" s="6419"/>
      <c r="I28" s="6419"/>
      <c r="J28" s="6419"/>
      <c r="K28" s="6419"/>
      <c r="L28" s="6419"/>
      <c r="M28" s="6419"/>
      <c r="N28" s="3182"/>
      <c r="O28" s="6423"/>
      <c r="P28" s="6424"/>
      <c r="Q28" s="6424"/>
      <c r="R28" s="6424"/>
      <c r="S28" s="6424"/>
      <c r="T28" s="6425"/>
      <c r="U28" s="6412"/>
      <c r="V28" s="6412"/>
      <c r="W28" s="6412"/>
      <c r="X28" s="6412"/>
      <c r="Y28" s="6412"/>
      <c r="Z28" s="6412"/>
      <c r="AA28" s="6412"/>
      <c r="AB28" s="6412"/>
      <c r="AC28" s="6412"/>
      <c r="AD28" s="6412"/>
      <c r="AE28" s="6412"/>
      <c r="AF28" s="6413"/>
      <c r="AG28" s="3148"/>
      <c r="AH28" s="3142"/>
      <c r="AI28" s="3142"/>
      <c r="AJ28" s="3142"/>
      <c r="AK28" s="3142"/>
      <c r="AL28" s="3142"/>
      <c r="AM28" s="3142"/>
      <c r="AN28" s="3143"/>
      <c r="AO28" s="3143"/>
      <c r="AP28" s="3143"/>
      <c r="AQ28" s="3143"/>
      <c r="AR28" s="3143"/>
      <c r="AS28" s="3143"/>
      <c r="AT28" s="3143"/>
      <c r="AU28" s="3143"/>
      <c r="AV28" s="3143"/>
      <c r="AW28" s="3143"/>
      <c r="AX28" s="3143"/>
      <c r="AY28" s="3143"/>
      <c r="AZ28" s="3143"/>
      <c r="BA28" s="3143"/>
      <c r="BB28" s="3143"/>
      <c r="BC28" s="3143"/>
      <c r="BD28" s="3143"/>
      <c r="BE28" s="3143"/>
      <c r="BF28" s="3143"/>
      <c r="BG28" s="3143"/>
      <c r="BH28" s="3143"/>
      <c r="BI28" s="3143"/>
    </row>
    <row r="29" spans="1:61" ht="20.100000000000001" customHeight="1">
      <c r="A29" s="3154"/>
      <c r="B29" s="6405" t="s">
        <v>39</v>
      </c>
      <c r="C29" s="6404"/>
      <c r="D29" s="6404"/>
      <c r="E29" s="6414"/>
      <c r="F29" s="6415"/>
      <c r="G29" s="6415"/>
      <c r="H29" s="6415"/>
      <c r="I29" s="6415"/>
      <c r="J29" s="6415"/>
      <c r="K29" s="6415"/>
      <c r="L29" s="6415"/>
      <c r="M29" s="6415"/>
      <c r="N29" s="6407" t="s">
        <v>39</v>
      </c>
      <c r="O29" s="6420"/>
      <c r="P29" s="6421"/>
      <c r="Q29" s="6421"/>
      <c r="R29" s="6421"/>
      <c r="S29" s="6421"/>
      <c r="T29" s="6422"/>
      <c r="U29" s="6408" t="s">
        <v>39</v>
      </c>
      <c r="V29" s="6408"/>
      <c r="W29" s="6408"/>
      <c r="X29" s="6408"/>
      <c r="Y29" s="6408"/>
      <c r="Z29" s="6408"/>
      <c r="AA29" s="6408"/>
      <c r="AB29" s="6408"/>
      <c r="AC29" s="6408"/>
      <c r="AD29" s="6408"/>
      <c r="AE29" s="6408"/>
      <c r="AF29" s="6409"/>
      <c r="AG29" s="3150"/>
      <c r="AH29" s="3151"/>
      <c r="AI29" s="3142"/>
      <c r="AJ29" s="3142"/>
      <c r="AK29" s="3142"/>
      <c r="AL29" s="3142"/>
      <c r="AM29" s="3142"/>
      <c r="AN29" s="3143"/>
      <c r="AO29" s="3143" t="s">
        <v>88</v>
      </c>
      <c r="AP29" s="3143"/>
      <c r="AQ29" s="3143"/>
      <c r="AR29" s="3143"/>
      <c r="AS29" s="3143"/>
      <c r="AT29" s="3143"/>
      <c r="AU29" s="3143"/>
      <c r="AV29" s="3143"/>
      <c r="AW29" s="3143"/>
      <c r="AX29" s="3143"/>
      <c r="AY29" s="3143"/>
      <c r="AZ29" s="3143"/>
      <c r="BA29" s="3143"/>
      <c r="BB29" s="3143"/>
      <c r="BC29" s="3143"/>
      <c r="BD29" s="3143"/>
      <c r="BE29" s="3143"/>
      <c r="BF29" s="3143"/>
      <c r="BG29" s="3143"/>
      <c r="BH29" s="3143"/>
      <c r="BI29" s="3143"/>
    </row>
    <row r="30" spans="1:61" ht="20.100000000000001" customHeight="1">
      <c r="A30" s="3154"/>
      <c r="B30" s="6405"/>
      <c r="C30" s="6404"/>
      <c r="D30" s="6404"/>
      <c r="E30" s="6416"/>
      <c r="F30" s="6417"/>
      <c r="G30" s="6417"/>
      <c r="H30" s="6417"/>
      <c r="I30" s="6417"/>
      <c r="J30" s="6417"/>
      <c r="K30" s="6417"/>
      <c r="L30" s="6417"/>
      <c r="M30" s="6417"/>
      <c r="N30" s="6063"/>
      <c r="O30" s="6420"/>
      <c r="P30" s="6421"/>
      <c r="Q30" s="6421"/>
      <c r="R30" s="6421"/>
      <c r="S30" s="6421"/>
      <c r="T30" s="6422"/>
      <c r="U30" s="6410"/>
      <c r="V30" s="6410"/>
      <c r="W30" s="6410"/>
      <c r="X30" s="6410"/>
      <c r="Y30" s="6410"/>
      <c r="Z30" s="6410"/>
      <c r="AA30" s="6410"/>
      <c r="AB30" s="6410"/>
      <c r="AC30" s="6410"/>
      <c r="AD30" s="6410"/>
      <c r="AE30" s="6410"/>
      <c r="AF30" s="6411"/>
      <c r="AG30" s="3148"/>
      <c r="AH30" s="3142"/>
      <c r="AI30" s="3142"/>
      <c r="AJ30" s="3142"/>
      <c r="AK30" s="3142"/>
      <c r="AL30" s="3142"/>
      <c r="AM30" s="3142"/>
      <c r="AN30" s="3143"/>
      <c r="AO30" s="3143"/>
      <c r="AP30" s="3143"/>
      <c r="AQ30" s="3143"/>
      <c r="AR30" s="3143"/>
      <c r="AS30" s="3143"/>
      <c r="AT30" s="3143"/>
      <c r="AU30" s="3143"/>
      <c r="AV30" s="3143"/>
      <c r="AW30" s="3143"/>
      <c r="AX30" s="3143"/>
      <c r="AY30" s="3143"/>
      <c r="AZ30" s="3143"/>
      <c r="BA30" s="3143"/>
      <c r="BB30" s="3143"/>
      <c r="BC30" s="3143"/>
      <c r="BD30" s="3143"/>
      <c r="BE30" s="3143"/>
      <c r="BF30" s="3143"/>
      <c r="BG30" s="3143"/>
      <c r="BH30" s="3143"/>
      <c r="BI30" s="3143"/>
    </row>
    <row r="31" spans="1:61" ht="20.100000000000001" customHeight="1">
      <c r="A31" s="3154"/>
      <c r="B31" s="6405"/>
      <c r="C31" s="6404"/>
      <c r="D31" s="6404"/>
      <c r="E31" s="6418"/>
      <c r="F31" s="6419"/>
      <c r="G31" s="6419"/>
      <c r="H31" s="6419"/>
      <c r="I31" s="6419"/>
      <c r="J31" s="6419"/>
      <c r="K31" s="6419"/>
      <c r="L31" s="6419"/>
      <c r="M31" s="6419"/>
      <c r="N31" s="3182"/>
      <c r="O31" s="6423"/>
      <c r="P31" s="6424"/>
      <c r="Q31" s="6424"/>
      <c r="R31" s="6424"/>
      <c r="S31" s="6424"/>
      <c r="T31" s="6425"/>
      <c r="U31" s="6412"/>
      <c r="V31" s="6412"/>
      <c r="W31" s="6412"/>
      <c r="X31" s="6412"/>
      <c r="Y31" s="6412"/>
      <c r="Z31" s="6412"/>
      <c r="AA31" s="6412"/>
      <c r="AB31" s="6412"/>
      <c r="AC31" s="6412"/>
      <c r="AD31" s="6412"/>
      <c r="AE31" s="6412"/>
      <c r="AF31" s="6413"/>
      <c r="AG31" s="3148"/>
      <c r="AH31" s="3142"/>
      <c r="AI31" s="3142"/>
      <c r="AJ31" s="3142"/>
      <c r="AK31" s="3142"/>
      <c r="AL31" s="3142"/>
      <c r="AM31" s="3142"/>
      <c r="AN31" s="3143"/>
      <c r="AO31" s="3143"/>
      <c r="AP31" s="3143"/>
      <c r="AQ31" s="3143"/>
      <c r="AR31" s="3143"/>
      <c r="AS31" s="3143"/>
      <c r="AT31" s="3143"/>
      <c r="AU31" s="3143"/>
      <c r="AV31" s="3143"/>
      <c r="AW31" s="3143"/>
      <c r="AX31" s="3143"/>
      <c r="AY31" s="3143"/>
      <c r="AZ31" s="3143"/>
      <c r="BA31" s="3143"/>
      <c r="BB31" s="3143"/>
      <c r="BC31" s="3143"/>
      <c r="BD31" s="3143"/>
      <c r="BE31" s="3143"/>
      <c r="BF31" s="3143"/>
      <c r="BG31" s="3143"/>
      <c r="BH31" s="3143"/>
      <c r="BI31" s="3143"/>
    </row>
    <row r="32" spans="1:61" ht="20.100000000000001" customHeight="1">
      <c r="A32" s="3149"/>
      <c r="B32" s="6405" t="s">
        <v>40</v>
      </c>
      <c r="C32" s="6404"/>
      <c r="D32" s="6404"/>
      <c r="E32" s="6414"/>
      <c r="F32" s="6415"/>
      <c r="G32" s="6415"/>
      <c r="H32" s="6415"/>
      <c r="I32" s="6415"/>
      <c r="J32" s="6415"/>
      <c r="K32" s="6415"/>
      <c r="L32" s="6415"/>
      <c r="M32" s="6415"/>
      <c r="N32" s="6407" t="s">
        <v>40</v>
      </c>
      <c r="O32" s="6420"/>
      <c r="P32" s="6421"/>
      <c r="Q32" s="6421"/>
      <c r="R32" s="6421"/>
      <c r="S32" s="6421"/>
      <c r="T32" s="6422"/>
      <c r="U32" s="6408" t="s">
        <v>40</v>
      </c>
      <c r="V32" s="6408"/>
      <c r="W32" s="6408"/>
      <c r="X32" s="6408"/>
      <c r="Y32" s="6408"/>
      <c r="Z32" s="6408"/>
      <c r="AA32" s="6408"/>
      <c r="AB32" s="6408"/>
      <c r="AC32" s="6408"/>
      <c r="AD32" s="6408"/>
      <c r="AE32" s="6408"/>
      <c r="AF32" s="6409"/>
      <c r="AG32" s="3150"/>
      <c r="AH32" s="3151"/>
      <c r="AI32" s="3142"/>
      <c r="AJ32" s="3142"/>
      <c r="AK32" s="3142"/>
      <c r="AL32" s="3142"/>
      <c r="AM32" s="3142"/>
      <c r="AN32" s="3143"/>
      <c r="AO32" s="3143" t="s">
        <v>88</v>
      </c>
      <c r="AP32" s="3143"/>
      <c r="AQ32" s="3143"/>
      <c r="AR32" s="3143"/>
      <c r="AS32" s="3143"/>
      <c r="AT32" s="3143"/>
      <c r="AU32" s="3143"/>
      <c r="AV32" s="3143"/>
      <c r="AW32" s="3143"/>
      <c r="AX32" s="3143"/>
      <c r="AY32" s="3143"/>
      <c r="AZ32" s="3143"/>
      <c r="BA32" s="3143"/>
      <c r="BB32" s="3143"/>
      <c r="BC32" s="3143"/>
      <c r="BD32" s="3143"/>
      <c r="BE32" s="3143"/>
      <c r="BF32" s="3143"/>
      <c r="BG32" s="3143"/>
      <c r="BH32" s="3143"/>
      <c r="BI32" s="3143"/>
    </row>
    <row r="33" spans="1:61" ht="20.100000000000001" customHeight="1">
      <c r="A33" s="3149"/>
      <c r="B33" s="6405"/>
      <c r="C33" s="6404"/>
      <c r="D33" s="6404"/>
      <c r="E33" s="6416"/>
      <c r="F33" s="6417"/>
      <c r="G33" s="6417"/>
      <c r="H33" s="6417"/>
      <c r="I33" s="6417"/>
      <c r="J33" s="6417"/>
      <c r="K33" s="6417"/>
      <c r="L33" s="6417"/>
      <c r="M33" s="6417"/>
      <c r="N33" s="6063"/>
      <c r="O33" s="6420"/>
      <c r="P33" s="6421"/>
      <c r="Q33" s="6421"/>
      <c r="R33" s="6421"/>
      <c r="S33" s="6421"/>
      <c r="T33" s="6422"/>
      <c r="U33" s="6410"/>
      <c r="V33" s="6410"/>
      <c r="W33" s="6410"/>
      <c r="X33" s="6410"/>
      <c r="Y33" s="6410"/>
      <c r="Z33" s="6410"/>
      <c r="AA33" s="6410"/>
      <c r="AB33" s="6410"/>
      <c r="AC33" s="6410"/>
      <c r="AD33" s="6410"/>
      <c r="AE33" s="6410"/>
      <c r="AF33" s="6411"/>
      <c r="AG33" s="3148"/>
      <c r="AH33" s="3142"/>
      <c r="AI33" s="3142"/>
      <c r="AJ33" s="3142"/>
      <c r="AK33" s="3142"/>
      <c r="AL33" s="3142"/>
      <c r="AM33" s="3142"/>
      <c r="AN33" s="3143"/>
      <c r="AO33" s="3143"/>
      <c r="AP33" s="3143"/>
      <c r="AQ33" s="3143"/>
      <c r="AR33" s="3143"/>
      <c r="AS33" s="3143"/>
      <c r="AT33" s="3143"/>
      <c r="AU33" s="3143"/>
      <c r="AV33" s="3143"/>
      <c r="AW33" s="3143"/>
      <c r="AX33" s="3143"/>
      <c r="AY33" s="3143"/>
      <c r="AZ33" s="3143"/>
      <c r="BA33" s="3143"/>
      <c r="BB33" s="3143"/>
      <c r="BC33" s="3143"/>
      <c r="BD33" s="3143"/>
      <c r="BE33" s="3143"/>
      <c r="BF33" s="3143"/>
      <c r="BG33" s="3143"/>
      <c r="BH33" s="3143"/>
      <c r="BI33" s="3143"/>
    </row>
    <row r="34" spans="1:61" ht="20.100000000000001" customHeight="1">
      <c r="A34" s="3149"/>
      <c r="B34" s="6405"/>
      <c r="C34" s="6404"/>
      <c r="D34" s="6404"/>
      <c r="E34" s="6418"/>
      <c r="F34" s="6419"/>
      <c r="G34" s="6419"/>
      <c r="H34" s="6419"/>
      <c r="I34" s="6419"/>
      <c r="J34" s="6419"/>
      <c r="K34" s="6419"/>
      <c r="L34" s="6419"/>
      <c r="M34" s="6419"/>
      <c r="N34" s="3182"/>
      <c r="O34" s="6423"/>
      <c r="P34" s="6424"/>
      <c r="Q34" s="6424"/>
      <c r="R34" s="6424"/>
      <c r="S34" s="6424"/>
      <c r="T34" s="6425"/>
      <c r="U34" s="6412"/>
      <c r="V34" s="6412"/>
      <c r="W34" s="6412"/>
      <c r="X34" s="6412"/>
      <c r="Y34" s="6412"/>
      <c r="Z34" s="6412"/>
      <c r="AA34" s="6412"/>
      <c r="AB34" s="6412"/>
      <c r="AC34" s="6412"/>
      <c r="AD34" s="6412"/>
      <c r="AE34" s="6412"/>
      <c r="AF34" s="6413"/>
      <c r="AG34" s="3148"/>
      <c r="AH34" s="3142"/>
      <c r="AI34" s="3142"/>
      <c r="AJ34" s="3142"/>
      <c r="AK34" s="3142"/>
      <c r="AL34" s="3142"/>
      <c r="AM34" s="3142"/>
      <c r="AN34" s="3143"/>
      <c r="AO34" s="3143"/>
      <c r="AP34" s="3143"/>
      <c r="AQ34" s="3143"/>
      <c r="AR34" s="3143"/>
      <c r="AS34" s="3143"/>
      <c r="AT34" s="3143"/>
      <c r="AU34" s="3143"/>
      <c r="AV34" s="3143"/>
      <c r="AW34" s="3143"/>
      <c r="AX34" s="3143"/>
      <c r="AY34" s="3143"/>
      <c r="AZ34" s="3143"/>
      <c r="BA34" s="3143"/>
      <c r="BB34" s="3143"/>
      <c r="BC34" s="3143"/>
      <c r="BD34" s="3143"/>
      <c r="BE34" s="3143"/>
      <c r="BF34" s="3143"/>
      <c r="BG34" s="3143"/>
      <c r="BH34" s="3143"/>
      <c r="BI34" s="3143"/>
    </row>
    <row r="35" spans="1:61" ht="20.100000000000001" customHeight="1">
      <c r="A35" s="3149"/>
      <c r="B35" s="6403" t="s">
        <v>41</v>
      </c>
      <c r="C35" s="6404"/>
      <c r="D35" s="6404"/>
      <c r="E35" s="6414"/>
      <c r="F35" s="6415"/>
      <c r="G35" s="6415"/>
      <c r="H35" s="6415"/>
      <c r="I35" s="6415"/>
      <c r="J35" s="6415"/>
      <c r="K35" s="6415"/>
      <c r="L35" s="6415"/>
      <c r="M35" s="6415"/>
      <c r="N35" s="6407" t="s">
        <v>41</v>
      </c>
      <c r="O35" s="6420"/>
      <c r="P35" s="6421"/>
      <c r="Q35" s="6421"/>
      <c r="R35" s="6421"/>
      <c r="S35" s="6421"/>
      <c r="T35" s="6422"/>
      <c r="U35" s="6408" t="s">
        <v>41</v>
      </c>
      <c r="V35" s="6408"/>
      <c r="W35" s="6408"/>
      <c r="X35" s="6408"/>
      <c r="Y35" s="6408"/>
      <c r="Z35" s="6408"/>
      <c r="AA35" s="6408"/>
      <c r="AB35" s="6408"/>
      <c r="AC35" s="6408"/>
      <c r="AD35" s="6408"/>
      <c r="AE35" s="6408"/>
      <c r="AF35" s="6409"/>
      <c r="AG35" s="3150"/>
      <c r="AH35" s="3151"/>
      <c r="AI35" s="3142"/>
      <c r="AJ35" s="3142"/>
      <c r="AK35" s="3142"/>
      <c r="AL35" s="3142"/>
      <c r="AM35" s="3142"/>
      <c r="AN35" s="3143"/>
      <c r="AO35" s="3143" t="s">
        <v>88</v>
      </c>
      <c r="AP35" s="3143"/>
      <c r="AQ35" s="3143"/>
      <c r="AR35" s="3143"/>
      <c r="AS35" s="3143"/>
      <c r="AT35" s="3143"/>
      <c r="AU35" s="3143"/>
      <c r="AV35" s="3143"/>
      <c r="AW35" s="3143"/>
      <c r="AX35" s="3143"/>
      <c r="AY35" s="3143"/>
      <c r="AZ35" s="3143"/>
      <c r="BA35" s="3143"/>
      <c r="BB35" s="3143"/>
      <c r="BC35" s="3143"/>
      <c r="BD35" s="3143"/>
      <c r="BE35" s="3143"/>
      <c r="BF35" s="3143"/>
      <c r="BG35" s="3143"/>
      <c r="BH35" s="3143"/>
      <c r="BI35" s="3143"/>
    </row>
    <row r="36" spans="1:61" ht="20.100000000000001" customHeight="1">
      <c r="A36" s="3149"/>
      <c r="B36" s="6405"/>
      <c r="C36" s="6404"/>
      <c r="D36" s="6404"/>
      <c r="E36" s="6416"/>
      <c r="F36" s="6417"/>
      <c r="G36" s="6417"/>
      <c r="H36" s="6417"/>
      <c r="I36" s="6417"/>
      <c r="J36" s="6417"/>
      <c r="K36" s="6417"/>
      <c r="L36" s="6417"/>
      <c r="M36" s="6417"/>
      <c r="N36" s="6063"/>
      <c r="O36" s="6420"/>
      <c r="P36" s="6421"/>
      <c r="Q36" s="6421"/>
      <c r="R36" s="6421"/>
      <c r="S36" s="6421"/>
      <c r="T36" s="6422"/>
      <c r="U36" s="6410"/>
      <c r="V36" s="6410"/>
      <c r="W36" s="6410"/>
      <c r="X36" s="6410"/>
      <c r="Y36" s="6410"/>
      <c r="Z36" s="6410"/>
      <c r="AA36" s="6410"/>
      <c r="AB36" s="6410"/>
      <c r="AC36" s="6410"/>
      <c r="AD36" s="6410"/>
      <c r="AE36" s="6410"/>
      <c r="AF36" s="6411"/>
      <c r="AG36" s="3148"/>
      <c r="AH36" s="3142"/>
      <c r="AI36" s="3142"/>
      <c r="AJ36" s="3142"/>
      <c r="AK36" s="3142"/>
      <c r="AL36" s="3142"/>
      <c r="AM36" s="3142"/>
      <c r="AN36" s="3143"/>
      <c r="AO36" s="3143"/>
      <c r="AP36" s="3143"/>
      <c r="AQ36" s="3143"/>
      <c r="AR36" s="3143"/>
      <c r="AS36" s="3143"/>
      <c r="AT36" s="3143"/>
      <c r="AU36" s="3143"/>
      <c r="AV36" s="3143"/>
      <c r="AW36" s="3143"/>
      <c r="AX36" s="3143"/>
      <c r="AY36" s="3143"/>
      <c r="AZ36" s="3143"/>
      <c r="BA36" s="3143"/>
      <c r="BB36" s="3143"/>
      <c r="BC36" s="3143"/>
      <c r="BD36" s="3143"/>
      <c r="BE36" s="3143"/>
      <c r="BF36" s="3143"/>
      <c r="BG36" s="3143"/>
      <c r="BH36" s="3143"/>
      <c r="BI36" s="3143"/>
    </row>
    <row r="37" spans="1:61" ht="20.100000000000001" customHeight="1">
      <c r="A37" s="3149"/>
      <c r="B37" s="6405"/>
      <c r="C37" s="6404"/>
      <c r="D37" s="6404"/>
      <c r="E37" s="6418"/>
      <c r="F37" s="6419"/>
      <c r="G37" s="6419"/>
      <c r="H37" s="6419"/>
      <c r="I37" s="6419"/>
      <c r="J37" s="6419"/>
      <c r="K37" s="6419"/>
      <c r="L37" s="6419"/>
      <c r="M37" s="6419"/>
      <c r="N37" s="3182"/>
      <c r="O37" s="6423"/>
      <c r="P37" s="6424"/>
      <c r="Q37" s="6424"/>
      <c r="R37" s="6424"/>
      <c r="S37" s="6424"/>
      <c r="T37" s="6425"/>
      <c r="U37" s="6412"/>
      <c r="V37" s="6412"/>
      <c r="W37" s="6412"/>
      <c r="X37" s="6412"/>
      <c r="Y37" s="6412"/>
      <c r="Z37" s="6412"/>
      <c r="AA37" s="6412"/>
      <c r="AB37" s="6412"/>
      <c r="AC37" s="6412"/>
      <c r="AD37" s="6412"/>
      <c r="AE37" s="6412"/>
      <c r="AF37" s="6413"/>
      <c r="AG37" s="3148"/>
      <c r="AH37" s="3142"/>
      <c r="AI37" s="3142"/>
      <c r="AJ37" s="3142"/>
      <c r="AK37" s="3142"/>
      <c r="AL37" s="3142"/>
      <c r="AM37" s="3142"/>
      <c r="AN37" s="3143"/>
      <c r="AO37" s="3143"/>
      <c r="AP37" s="3143"/>
      <c r="AQ37" s="3143"/>
      <c r="AR37" s="3143"/>
      <c r="AS37" s="3143"/>
      <c r="AT37" s="3143"/>
      <c r="AU37" s="3143"/>
      <c r="AV37" s="3143"/>
      <c r="AW37" s="3143"/>
      <c r="AX37" s="3143"/>
      <c r="AY37" s="3143"/>
      <c r="AZ37" s="3143"/>
      <c r="BA37" s="3143"/>
      <c r="BB37" s="3143"/>
      <c r="BC37" s="3143"/>
      <c r="BD37" s="3143"/>
      <c r="BE37" s="3143"/>
      <c r="BF37" s="3143"/>
      <c r="BG37" s="3143"/>
      <c r="BH37" s="3143"/>
      <c r="BI37" s="3143"/>
    </row>
    <row r="38" spans="1:61" ht="20.100000000000001" customHeight="1">
      <c r="A38" s="3149"/>
      <c r="B38" s="6403" t="s">
        <v>42</v>
      </c>
      <c r="C38" s="6404"/>
      <c r="D38" s="6404"/>
      <c r="E38" s="6414"/>
      <c r="F38" s="6415"/>
      <c r="G38" s="6415"/>
      <c r="H38" s="6415"/>
      <c r="I38" s="6415"/>
      <c r="J38" s="6415"/>
      <c r="K38" s="6415"/>
      <c r="L38" s="6415"/>
      <c r="M38" s="6415"/>
      <c r="N38" s="6407" t="s">
        <v>42</v>
      </c>
      <c r="O38" s="6420"/>
      <c r="P38" s="6421"/>
      <c r="Q38" s="6421"/>
      <c r="R38" s="6421"/>
      <c r="S38" s="6421"/>
      <c r="T38" s="6422"/>
      <c r="U38" s="6408" t="s">
        <v>42</v>
      </c>
      <c r="V38" s="6408"/>
      <c r="W38" s="6408"/>
      <c r="X38" s="6408"/>
      <c r="Y38" s="6408"/>
      <c r="Z38" s="6408"/>
      <c r="AA38" s="6408"/>
      <c r="AB38" s="6408"/>
      <c r="AC38" s="6408"/>
      <c r="AD38" s="6408"/>
      <c r="AE38" s="6408"/>
      <c r="AF38" s="6409"/>
      <c r="AG38" s="3150"/>
      <c r="AH38" s="3151"/>
      <c r="AI38" s="3142"/>
      <c r="AJ38" s="3142"/>
      <c r="AK38" s="3142"/>
      <c r="AL38" s="3142"/>
      <c r="AM38" s="3142"/>
      <c r="AN38" s="3143"/>
      <c r="AO38" s="3143" t="s">
        <v>88</v>
      </c>
      <c r="AP38" s="3143"/>
      <c r="AQ38" s="3143"/>
      <c r="AR38" s="3143"/>
      <c r="AS38" s="3143"/>
      <c r="AT38" s="3143"/>
      <c r="AU38" s="3143"/>
      <c r="AV38" s="3143"/>
      <c r="AW38" s="3143"/>
      <c r="AX38" s="3143"/>
      <c r="AY38" s="3143"/>
      <c r="AZ38" s="3143"/>
      <c r="BA38" s="3143"/>
      <c r="BB38" s="3143"/>
      <c r="BC38" s="3143"/>
      <c r="BD38" s="3143"/>
      <c r="BE38" s="3143"/>
      <c r="BF38" s="3143"/>
      <c r="BG38" s="3143"/>
      <c r="BH38" s="3143"/>
      <c r="BI38" s="3143"/>
    </row>
    <row r="39" spans="1:61" ht="20.100000000000001" customHeight="1">
      <c r="A39" s="3149"/>
      <c r="B39" s="6405"/>
      <c r="C39" s="6404"/>
      <c r="D39" s="6404"/>
      <c r="E39" s="6416"/>
      <c r="F39" s="6417"/>
      <c r="G39" s="6417"/>
      <c r="H39" s="6417"/>
      <c r="I39" s="6417"/>
      <c r="J39" s="6417"/>
      <c r="K39" s="6417"/>
      <c r="L39" s="6417"/>
      <c r="M39" s="6417"/>
      <c r="N39" s="6063"/>
      <c r="O39" s="6420"/>
      <c r="P39" s="6421"/>
      <c r="Q39" s="6421"/>
      <c r="R39" s="6421"/>
      <c r="S39" s="6421"/>
      <c r="T39" s="6422"/>
      <c r="U39" s="6410"/>
      <c r="V39" s="6410"/>
      <c r="W39" s="6410"/>
      <c r="X39" s="6410"/>
      <c r="Y39" s="6410"/>
      <c r="Z39" s="6410"/>
      <c r="AA39" s="6410"/>
      <c r="AB39" s="6410"/>
      <c r="AC39" s="6410"/>
      <c r="AD39" s="6410"/>
      <c r="AE39" s="6410"/>
      <c r="AF39" s="6411"/>
      <c r="AG39" s="3148"/>
      <c r="AH39" s="3142"/>
      <c r="AI39" s="3142"/>
      <c r="AJ39" s="3142"/>
      <c r="AK39" s="3142"/>
      <c r="AL39" s="3142"/>
      <c r="AM39" s="3142"/>
      <c r="AN39" s="3143"/>
      <c r="AO39" s="3143"/>
      <c r="AP39" s="3143"/>
      <c r="AQ39" s="3143"/>
      <c r="AR39" s="3143"/>
      <c r="AS39" s="3143"/>
      <c r="AT39" s="3143"/>
      <c r="AU39" s="3143"/>
      <c r="AV39" s="3143"/>
      <c r="AW39" s="3143"/>
      <c r="AX39" s="3143"/>
      <c r="AY39" s="3143"/>
      <c r="AZ39" s="3143"/>
      <c r="BA39" s="3143"/>
      <c r="BB39" s="3143"/>
      <c r="BC39" s="3143"/>
      <c r="BD39" s="3143"/>
      <c r="BE39" s="3143"/>
      <c r="BF39" s="3143"/>
      <c r="BG39" s="3143"/>
      <c r="BH39" s="3143"/>
      <c r="BI39" s="3143"/>
    </row>
    <row r="40" spans="1:61" ht="20.100000000000001" customHeight="1">
      <c r="A40" s="3149"/>
      <c r="B40" s="6405"/>
      <c r="C40" s="6404"/>
      <c r="D40" s="6404"/>
      <c r="E40" s="6418"/>
      <c r="F40" s="6419"/>
      <c r="G40" s="6419"/>
      <c r="H40" s="6419"/>
      <c r="I40" s="6419"/>
      <c r="J40" s="6419"/>
      <c r="K40" s="6419"/>
      <c r="L40" s="6419"/>
      <c r="M40" s="6419"/>
      <c r="N40" s="3182"/>
      <c r="O40" s="6423"/>
      <c r="P40" s="6424"/>
      <c r="Q40" s="6424"/>
      <c r="R40" s="6424"/>
      <c r="S40" s="6424"/>
      <c r="T40" s="6425"/>
      <c r="U40" s="6412"/>
      <c r="V40" s="6412"/>
      <c r="W40" s="6412"/>
      <c r="X40" s="6412"/>
      <c r="Y40" s="6412"/>
      <c r="Z40" s="6412"/>
      <c r="AA40" s="6412"/>
      <c r="AB40" s="6412"/>
      <c r="AC40" s="6412"/>
      <c r="AD40" s="6412"/>
      <c r="AE40" s="6412"/>
      <c r="AF40" s="6413"/>
      <c r="AG40" s="3148"/>
      <c r="AH40" s="3142"/>
      <c r="AI40" s="3142"/>
      <c r="AJ40" s="3142"/>
      <c r="AK40" s="3142"/>
      <c r="AL40" s="3142"/>
      <c r="AM40" s="3142"/>
      <c r="AN40" s="3143"/>
      <c r="AO40" s="3143"/>
      <c r="AP40" s="3143"/>
      <c r="AQ40" s="3143"/>
      <c r="AR40" s="3143"/>
      <c r="AS40" s="3143"/>
      <c r="AT40" s="3143"/>
      <c r="AU40" s="3143"/>
      <c r="AV40" s="3143"/>
      <c r="AW40" s="3143"/>
      <c r="AX40" s="3143"/>
      <c r="AY40" s="3143"/>
      <c r="AZ40" s="3143"/>
      <c r="BA40" s="3143"/>
      <c r="BB40" s="3143"/>
      <c r="BC40" s="3143"/>
      <c r="BD40" s="3143"/>
      <c r="BE40" s="3143"/>
      <c r="BF40" s="3143"/>
      <c r="BG40" s="3143"/>
      <c r="BH40" s="3143"/>
      <c r="BI40" s="3143"/>
    </row>
    <row r="41" spans="1:61" ht="20.100000000000001" customHeight="1">
      <c r="A41" s="3149"/>
      <c r="B41" s="6403" t="s">
        <v>48</v>
      </c>
      <c r="C41" s="6404"/>
      <c r="D41" s="6404"/>
      <c r="E41" s="6414"/>
      <c r="F41" s="6415"/>
      <c r="G41" s="6415"/>
      <c r="H41" s="6415"/>
      <c r="I41" s="6415"/>
      <c r="J41" s="6415"/>
      <c r="K41" s="6415"/>
      <c r="L41" s="6415"/>
      <c r="M41" s="6415"/>
      <c r="N41" s="6407" t="s">
        <v>48</v>
      </c>
      <c r="O41" s="6420"/>
      <c r="P41" s="6421"/>
      <c r="Q41" s="6421"/>
      <c r="R41" s="6421"/>
      <c r="S41" s="6421"/>
      <c r="T41" s="6422"/>
      <c r="U41" s="6408" t="s">
        <v>48</v>
      </c>
      <c r="V41" s="6408"/>
      <c r="W41" s="6408"/>
      <c r="X41" s="6408"/>
      <c r="Y41" s="6408"/>
      <c r="Z41" s="6408"/>
      <c r="AA41" s="6408"/>
      <c r="AB41" s="6408"/>
      <c r="AC41" s="6408"/>
      <c r="AD41" s="6408"/>
      <c r="AE41" s="6408"/>
      <c r="AF41" s="6409"/>
      <c r="AG41" s="3150"/>
      <c r="AH41" s="3151"/>
      <c r="AI41" s="3142"/>
      <c r="AJ41" s="3142"/>
      <c r="AK41" s="3142"/>
      <c r="AL41" s="3142"/>
      <c r="AM41" s="3142"/>
      <c r="AN41" s="3143"/>
      <c r="AO41" s="3143" t="s">
        <v>88</v>
      </c>
      <c r="AP41" s="3143"/>
      <c r="AQ41" s="3143"/>
      <c r="AR41" s="3143"/>
      <c r="AS41" s="3143"/>
      <c r="AT41" s="3143"/>
      <c r="AU41" s="3143"/>
      <c r="AV41" s="3143"/>
      <c r="AW41" s="3143"/>
      <c r="AX41" s="3143"/>
      <c r="AY41" s="3143"/>
      <c r="AZ41" s="3143"/>
      <c r="BA41" s="3143"/>
      <c r="BB41" s="3143"/>
      <c r="BC41" s="3143"/>
      <c r="BD41" s="3143"/>
      <c r="BE41" s="3143"/>
      <c r="BF41" s="3143"/>
      <c r="BG41" s="3143"/>
      <c r="BH41" s="3143"/>
      <c r="BI41" s="3143"/>
    </row>
    <row r="42" spans="1:61" ht="20.100000000000001" customHeight="1">
      <c r="A42" s="3149"/>
      <c r="B42" s="6405"/>
      <c r="C42" s="6404"/>
      <c r="D42" s="6404"/>
      <c r="E42" s="6416"/>
      <c r="F42" s="6417"/>
      <c r="G42" s="6417"/>
      <c r="H42" s="6417"/>
      <c r="I42" s="6417"/>
      <c r="J42" s="6417"/>
      <c r="K42" s="6417"/>
      <c r="L42" s="6417"/>
      <c r="M42" s="6417"/>
      <c r="N42" s="6063"/>
      <c r="O42" s="6420"/>
      <c r="P42" s="6421"/>
      <c r="Q42" s="6421"/>
      <c r="R42" s="6421"/>
      <c r="S42" s="6421"/>
      <c r="T42" s="6422"/>
      <c r="U42" s="6410"/>
      <c r="V42" s="6410"/>
      <c r="W42" s="6410"/>
      <c r="X42" s="6410"/>
      <c r="Y42" s="6410"/>
      <c r="Z42" s="6410"/>
      <c r="AA42" s="6410"/>
      <c r="AB42" s="6410"/>
      <c r="AC42" s="6410"/>
      <c r="AD42" s="6410"/>
      <c r="AE42" s="6410"/>
      <c r="AF42" s="6411"/>
      <c r="AG42" s="3148"/>
      <c r="AH42" s="3142"/>
      <c r="AI42" s="3142"/>
      <c r="AJ42" s="3142"/>
      <c r="AK42" s="3142"/>
      <c r="AL42" s="3142"/>
      <c r="AM42" s="3142"/>
      <c r="AN42" s="3143"/>
      <c r="AO42" s="3143"/>
      <c r="AP42" s="3143"/>
      <c r="AQ42" s="3143"/>
      <c r="AR42" s="3143"/>
      <c r="AS42" s="3143"/>
      <c r="AT42" s="3143"/>
      <c r="AU42" s="3143"/>
      <c r="AV42" s="3143"/>
      <c r="AW42" s="3143"/>
      <c r="AX42" s="3143"/>
      <c r="AY42" s="3143"/>
      <c r="AZ42" s="3143"/>
      <c r="BA42" s="3143"/>
      <c r="BB42" s="3143"/>
      <c r="BC42" s="3143"/>
      <c r="BD42" s="3143"/>
      <c r="BE42" s="3143"/>
      <c r="BF42" s="3143"/>
      <c r="BG42" s="3143"/>
      <c r="BH42" s="3143"/>
      <c r="BI42" s="3143"/>
    </row>
    <row r="43" spans="1:61" ht="20.100000000000001" customHeight="1">
      <c r="A43" s="3149"/>
      <c r="B43" s="6405"/>
      <c r="C43" s="6404"/>
      <c r="D43" s="6406"/>
      <c r="E43" s="6418"/>
      <c r="F43" s="6419"/>
      <c r="G43" s="6419"/>
      <c r="H43" s="6419"/>
      <c r="I43" s="6419"/>
      <c r="J43" s="6419"/>
      <c r="K43" s="6419"/>
      <c r="L43" s="6419"/>
      <c r="M43" s="6419"/>
      <c r="N43" s="3182"/>
      <c r="O43" s="6423"/>
      <c r="P43" s="6424"/>
      <c r="Q43" s="6424"/>
      <c r="R43" s="6424"/>
      <c r="S43" s="6424"/>
      <c r="T43" s="6425"/>
      <c r="U43" s="6412"/>
      <c r="V43" s="6412"/>
      <c r="W43" s="6412"/>
      <c r="X43" s="6412"/>
      <c r="Y43" s="6412"/>
      <c r="Z43" s="6412"/>
      <c r="AA43" s="6412"/>
      <c r="AB43" s="6412"/>
      <c r="AC43" s="6412"/>
      <c r="AD43" s="6412"/>
      <c r="AE43" s="6412"/>
      <c r="AF43" s="6413"/>
      <c r="AG43" s="3148"/>
      <c r="AH43" s="3142"/>
      <c r="AI43" s="3142"/>
      <c r="AJ43" s="3142"/>
      <c r="AK43" s="3142"/>
      <c r="AL43" s="3142"/>
      <c r="AM43" s="3142"/>
      <c r="AN43" s="3143"/>
      <c r="AO43" s="3143"/>
      <c r="AP43" s="3143"/>
      <c r="AQ43" s="3143"/>
      <c r="AR43" s="3143"/>
      <c r="AS43" s="3143"/>
      <c r="AT43" s="3143"/>
      <c r="AU43" s="3143"/>
      <c r="AV43" s="3143"/>
      <c r="AW43" s="3143"/>
      <c r="AX43" s="3143"/>
      <c r="AY43" s="3143"/>
      <c r="AZ43" s="3143"/>
      <c r="BA43" s="3143"/>
      <c r="BB43" s="3143"/>
      <c r="BC43" s="3143"/>
      <c r="BD43" s="3143"/>
      <c r="BE43" s="3143"/>
      <c r="BF43" s="3143"/>
      <c r="BG43" s="3143"/>
      <c r="BH43" s="3143"/>
      <c r="BI43" s="3143"/>
    </row>
    <row r="44" spans="1:61" ht="20.100000000000001" customHeight="1">
      <c r="A44" s="3139"/>
      <c r="B44" s="3172"/>
      <c r="C44" s="3173"/>
      <c r="D44" s="3173"/>
      <c r="E44" s="3173"/>
      <c r="F44" s="3173"/>
      <c r="G44" s="3173"/>
      <c r="H44" s="3173"/>
      <c r="I44" s="3173"/>
      <c r="J44" s="3173"/>
      <c r="K44" s="3173"/>
      <c r="L44" s="3173"/>
      <c r="M44" s="3173"/>
      <c r="N44" s="3173"/>
      <c r="O44" s="3173"/>
      <c r="P44" s="3173"/>
      <c r="Q44" s="3173"/>
      <c r="R44" s="3173"/>
      <c r="S44" s="3173"/>
      <c r="T44" s="3173"/>
      <c r="U44" s="6426">
        <v>99</v>
      </c>
      <c r="V44" s="6427"/>
      <c r="W44" s="6427"/>
      <c r="X44" s="6427"/>
      <c r="Y44" s="6427"/>
      <c r="Z44" s="6427"/>
      <c r="AA44" s="6427"/>
      <c r="AB44" s="6427"/>
      <c r="AC44" s="6427"/>
      <c r="AD44" s="6427"/>
      <c r="AE44" s="6427"/>
      <c r="AF44" s="6428"/>
      <c r="AG44" s="3148"/>
      <c r="AH44" s="3142"/>
      <c r="AI44" s="3142"/>
      <c r="AJ44" s="3142"/>
      <c r="AK44" s="3142"/>
      <c r="AL44" s="3142"/>
      <c r="AM44" s="3142"/>
      <c r="AN44" s="3142"/>
      <c r="AO44" s="3143"/>
      <c r="AP44" s="3143"/>
      <c r="AQ44" s="3143"/>
      <c r="AR44" s="3143"/>
      <c r="AS44" s="3143"/>
      <c r="AT44" s="3143"/>
      <c r="AU44" s="3143"/>
      <c r="AV44" s="3143"/>
      <c r="AW44" s="3143"/>
      <c r="AX44" s="3143"/>
      <c r="AY44" s="3143"/>
      <c r="AZ44" s="3143"/>
      <c r="BA44" s="3143"/>
      <c r="BB44" s="3143"/>
      <c r="BC44" s="3143"/>
      <c r="BD44" s="3143"/>
      <c r="BE44" s="3143"/>
      <c r="BF44" s="3143"/>
      <c r="BG44" s="3143"/>
      <c r="BH44" s="3143"/>
      <c r="BI44" s="3143"/>
    </row>
    <row r="45" spans="1:61" ht="12" customHeight="1">
      <c r="A45" s="3149"/>
      <c r="B45" s="3172"/>
      <c r="C45" s="3173"/>
      <c r="D45" s="3173"/>
      <c r="E45" s="3173"/>
      <c r="F45" s="3173"/>
      <c r="G45" s="3173"/>
      <c r="H45" s="3173"/>
      <c r="I45" s="3174" t="s">
        <v>2929</v>
      </c>
      <c r="J45" s="3175"/>
      <c r="K45" s="3175"/>
      <c r="L45" s="3173"/>
      <c r="M45" s="3173"/>
      <c r="N45" s="3173"/>
      <c r="O45" s="3173"/>
      <c r="P45" s="3173"/>
      <c r="Q45" s="3173"/>
      <c r="R45" s="3173"/>
      <c r="S45" s="3173"/>
      <c r="T45" s="3173"/>
      <c r="U45" s="6429">
        <f>U21+U24+U27+U30+U33+U36+U39+U42</f>
        <v>0</v>
      </c>
      <c r="V45" s="6430"/>
      <c r="W45" s="6430"/>
      <c r="X45" s="6430"/>
      <c r="Y45" s="6430"/>
      <c r="Z45" s="6430"/>
      <c r="AA45" s="6430"/>
      <c r="AB45" s="6430"/>
      <c r="AC45" s="6430"/>
      <c r="AD45" s="6430"/>
      <c r="AE45" s="6430"/>
      <c r="AF45" s="6431"/>
      <c r="AG45" s="3150"/>
      <c r="AH45" s="3151"/>
      <c r="AI45" s="6402"/>
      <c r="AJ45" s="3142"/>
      <c r="AK45" s="3142"/>
      <c r="AL45" s="3142"/>
      <c r="AM45" s="3142"/>
      <c r="AN45" s="3143"/>
      <c r="AO45" s="3143" t="s">
        <v>88</v>
      </c>
      <c r="AP45" s="3143"/>
      <c r="AQ45" s="3143"/>
      <c r="AR45" s="3143"/>
      <c r="AS45" s="3143"/>
      <c r="AT45" s="3143"/>
      <c r="AU45" s="3143"/>
      <c r="AV45" s="3143"/>
      <c r="AW45" s="3143"/>
      <c r="AX45" s="3143"/>
      <c r="AY45" s="3143"/>
      <c r="AZ45" s="3143"/>
      <c r="BA45" s="3143"/>
      <c r="BB45" s="3143"/>
      <c r="BC45" s="3143"/>
      <c r="BD45" s="3143"/>
      <c r="BE45" s="3143"/>
      <c r="BF45" s="3143"/>
      <c r="BG45" s="3143"/>
      <c r="BH45" s="3143"/>
      <c r="BI45" s="3143"/>
    </row>
    <row r="46" spans="1:61" ht="12" customHeight="1">
      <c r="A46" s="3149"/>
      <c r="B46" s="3172"/>
      <c r="C46" s="3173"/>
      <c r="D46" s="3173"/>
      <c r="E46" s="3173"/>
      <c r="F46" s="3173"/>
      <c r="G46" s="3173"/>
      <c r="H46" s="3173"/>
      <c r="I46" s="3174" t="s">
        <v>2930</v>
      </c>
      <c r="J46" s="3175"/>
      <c r="K46" s="3175"/>
      <c r="L46" s="3173"/>
      <c r="M46" s="3173"/>
      <c r="N46" s="3173"/>
      <c r="O46" s="3173"/>
      <c r="P46" s="3173"/>
      <c r="Q46" s="3173"/>
      <c r="R46" s="3173"/>
      <c r="S46" s="3173"/>
      <c r="T46" s="3173"/>
      <c r="U46" s="6432"/>
      <c r="V46" s="6021"/>
      <c r="W46" s="6021"/>
      <c r="X46" s="6021"/>
      <c r="Y46" s="6021"/>
      <c r="Z46" s="6021"/>
      <c r="AA46" s="6021"/>
      <c r="AB46" s="6021"/>
      <c r="AC46" s="6021"/>
      <c r="AD46" s="6021"/>
      <c r="AE46" s="6021"/>
      <c r="AF46" s="6433"/>
      <c r="AG46" s="3150"/>
      <c r="AH46" s="3151"/>
      <c r="AI46" s="6402"/>
      <c r="AJ46" s="3142"/>
      <c r="AK46" s="3142"/>
      <c r="AL46" s="3142"/>
      <c r="AM46" s="3142"/>
      <c r="AN46" s="3143"/>
      <c r="AO46" s="3143"/>
      <c r="AP46" s="3143"/>
      <c r="AQ46" s="3143"/>
      <c r="AR46" s="3143"/>
      <c r="AS46" s="3143"/>
      <c r="AT46" s="3143"/>
      <c r="AU46" s="3143"/>
      <c r="AV46" s="3143"/>
      <c r="AW46" s="3143"/>
      <c r="AX46" s="3143"/>
      <c r="AY46" s="3143"/>
      <c r="AZ46" s="3143"/>
      <c r="BA46" s="3143"/>
      <c r="BB46" s="3143"/>
      <c r="BC46" s="3143"/>
      <c r="BD46" s="3143"/>
      <c r="BE46" s="3143"/>
      <c r="BF46" s="3143"/>
      <c r="BG46" s="3143"/>
      <c r="BH46" s="3143"/>
      <c r="BI46" s="3143"/>
    </row>
    <row r="47" spans="1:61" ht="10.199999999999999" customHeight="1">
      <c r="A47" s="3149"/>
      <c r="B47" s="3172"/>
      <c r="C47" s="3173"/>
      <c r="D47" s="3173"/>
      <c r="E47" s="3173"/>
      <c r="F47" s="3173"/>
      <c r="G47" s="3173"/>
      <c r="H47" s="3173"/>
      <c r="I47" s="3175"/>
      <c r="J47" s="3175"/>
      <c r="K47" s="3175"/>
      <c r="L47" s="3173"/>
      <c r="M47" s="3173"/>
      <c r="N47" s="3173"/>
      <c r="O47" s="3173"/>
      <c r="P47" s="3173"/>
      <c r="Q47" s="3173"/>
      <c r="R47" s="3173"/>
      <c r="S47" s="3173"/>
      <c r="T47" s="3173"/>
      <c r="U47" s="6434"/>
      <c r="V47" s="6435"/>
      <c r="W47" s="6435"/>
      <c r="X47" s="6435"/>
      <c r="Y47" s="6435"/>
      <c r="Z47" s="6435"/>
      <c r="AA47" s="6435"/>
      <c r="AB47" s="6435"/>
      <c r="AC47" s="6435"/>
      <c r="AD47" s="6435"/>
      <c r="AE47" s="6435"/>
      <c r="AF47" s="6436"/>
      <c r="AG47" s="3148"/>
      <c r="AH47" s="3142"/>
      <c r="AI47" s="6402"/>
      <c r="AJ47" s="3142"/>
      <c r="AK47" s="3142"/>
      <c r="AL47" s="3142"/>
      <c r="AM47" s="3142"/>
      <c r="AN47" s="3143"/>
      <c r="AO47" s="3143"/>
      <c r="AP47" s="3143"/>
      <c r="AQ47" s="3143"/>
      <c r="AR47" s="3143"/>
      <c r="AS47" s="3143"/>
      <c r="AT47" s="3143"/>
      <c r="AU47" s="3143"/>
      <c r="AV47" s="3143"/>
      <c r="AW47" s="3143"/>
      <c r="AX47" s="3143"/>
      <c r="AY47" s="3143"/>
      <c r="AZ47" s="3143"/>
      <c r="BA47" s="3143"/>
      <c r="BB47" s="3143"/>
      <c r="BC47" s="3143"/>
      <c r="BD47" s="3143"/>
      <c r="BE47" s="3143"/>
      <c r="BF47" s="3143"/>
      <c r="BG47" s="3143"/>
      <c r="BH47" s="3143"/>
      <c r="BI47" s="3143"/>
    </row>
    <row r="48" spans="1:61" ht="16.5" customHeight="1" thickBot="1">
      <c r="A48" s="3149"/>
      <c r="B48" s="3176"/>
      <c r="C48" s="3155"/>
      <c r="D48" s="3155"/>
      <c r="E48" s="3155"/>
      <c r="F48" s="3155"/>
      <c r="G48" s="3155"/>
      <c r="H48" s="3155"/>
      <c r="I48" s="3155"/>
      <c r="J48" s="3155"/>
      <c r="K48" s="3155"/>
      <c r="L48" s="3155"/>
      <c r="M48" s="3155"/>
      <c r="N48" s="3155"/>
      <c r="O48" s="3155"/>
      <c r="P48" s="3155"/>
      <c r="Q48" s="3155"/>
      <c r="R48" s="3155"/>
      <c r="S48" s="3155"/>
      <c r="T48" s="3155"/>
      <c r="U48" s="3177"/>
      <c r="V48" s="3177"/>
      <c r="W48" s="3178"/>
      <c r="X48" s="3178"/>
      <c r="Y48" s="3178"/>
      <c r="Z48" s="3177"/>
      <c r="AA48" s="3177"/>
      <c r="AB48" s="3177"/>
      <c r="AC48" s="3177"/>
      <c r="AD48" s="3177"/>
      <c r="AE48" s="3177"/>
      <c r="AF48" s="3179"/>
      <c r="AG48" s="3148"/>
      <c r="AH48" s="3142"/>
      <c r="AI48" s="3142"/>
      <c r="AJ48" s="3142"/>
      <c r="AK48" s="3142"/>
      <c r="AL48" s="3142"/>
      <c r="AM48" s="3142"/>
      <c r="AN48" s="3143"/>
      <c r="AO48" s="3143"/>
      <c r="AP48" s="3143"/>
      <c r="AQ48" s="3143"/>
      <c r="AR48" s="3143"/>
      <c r="AS48" s="3143"/>
      <c r="AT48" s="3143"/>
      <c r="AU48" s="3143"/>
      <c r="AV48" s="3143"/>
      <c r="AW48" s="3143"/>
      <c r="AX48" s="3143"/>
      <c r="AY48" s="3143"/>
      <c r="AZ48" s="3143"/>
      <c r="BA48" s="3143"/>
      <c r="BB48" s="3143"/>
      <c r="BC48" s="3143"/>
      <c r="BD48" s="3143"/>
      <c r="BE48" s="3143"/>
      <c r="BF48" s="3143"/>
      <c r="BG48" s="3143"/>
      <c r="BH48" s="3143"/>
      <c r="BI48" s="3143"/>
    </row>
    <row r="49" spans="1:61" ht="8.25" customHeight="1">
      <c r="A49" s="3135"/>
      <c r="B49" s="3156"/>
      <c r="C49" s="3156"/>
      <c r="D49" s="3156"/>
      <c r="E49" s="3156"/>
      <c r="F49" s="3156"/>
      <c r="G49" s="3156"/>
      <c r="H49" s="3156"/>
      <c r="I49" s="3156"/>
      <c r="J49" s="3156"/>
      <c r="K49" s="3156"/>
      <c r="L49" s="3156"/>
      <c r="M49" s="3156"/>
      <c r="N49" s="3156"/>
      <c r="O49" s="3156"/>
      <c r="P49" s="3156"/>
      <c r="Q49" s="3156"/>
      <c r="R49" s="3156"/>
      <c r="S49" s="3156"/>
      <c r="T49" s="3156"/>
      <c r="U49" s="3156"/>
      <c r="V49" s="3156"/>
      <c r="W49" s="3156"/>
      <c r="X49" s="3156"/>
      <c r="Y49" s="3156"/>
      <c r="Z49" s="3156"/>
      <c r="AA49" s="3156"/>
      <c r="AB49" s="3157"/>
      <c r="AC49" s="3157"/>
      <c r="AD49" s="3157"/>
      <c r="AE49" s="3157"/>
      <c r="AF49" s="3157"/>
      <c r="AG49" s="3148"/>
      <c r="AH49" s="3142"/>
      <c r="AI49" s="3142"/>
      <c r="AJ49" s="3142"/>
      <c r="AK49" s="3142"/>
      <c r="AL49" s="3142"/>
      <c r="AM49" s="3142"/>
      <c r="AN49" s="3142"/>
      <c r="AO49" s="3142"/>
      <c r="AP49" s="3142"/>
      <c r="AQ49" s="3142"/>
      <c r="AR49" s="3142"/>
      <c r="AS49" s="3142"/>
      <c r="AT49" s="3142"/>
      <c r="AU49" s="3142"/>
      <c r="AV49" s="3142"/>
      <c r="AW49" s="3142"/>
      <c r="AX49" s="3142"/>
      <c r="AY49" s="3142"/>
      <c r="AZ49" s="3142"/>
      <c r="BA49" s="3142"/>
      <c r="BB49" s="3142"/>
      <c r="BC49" s="3142"/>
      <c r="BD49" s="3142"/>
      <c r="BE49" s="3142"/>
      <c r="BF49" s="3142"/>
      <c r="BG49" s="3142"/>
      <c r="BH49" s="3142"/>
      <c r="BI49" s="3142"/>
    </row>
    <row r="50" spans="1:61" ht="8.25" customHeight="1">
      <c r="A50" s="3135"/>
      <c r="B50" s="3094"/>
      <c r="C50" s="3094"/>
      <c r="D50" s="3094"/>
      <c r="E50" s="3094"/>
      <c r="F50" s="3094"/>
      <c r="G50" s="3094"/>
      <c r="H50" s="3094"/>
      <c r="I50" s="3094"/>
      <c r="J50" s="3094"/>
      <c r="K50" s="3094"/>
      <c r="L50" s="3094"/>
      <c r="M50" s="3094"/>
      <c r="N50" s="3094"/>
      <c r="O50" s="3094"/>
      <c r="P50" s="3094"/>
      <c r="Q50" s="3094"/>
      <c r="R50" s="3094"/>
      <c r="S50" s="3094"/>
      <c r="T50" s="3094"/>
      <c r="U50" s="3094"/>
      <c r="V50" s="3094"/>
      <c r="W50" s="3094"/>
      <c r="X50" s="3094"/>
      <c r="Y50" s="3094"/>
      <c r="Z50" s="3094"/>
      <c r="AA50" s="3094"/>
      <c r="AB50" s="3142"/>
      <c r="AC50" s="3142"/>
      <c r="AD50" s="3142"/>
      <c r="AE50" s="3142"/>
      <c r="AF50" s="3142"/>
      <c r="AG50" s="3148"/>
      <c r="AH50" s="3142"/>
      <c r="AI50" s="3142"/>
      <c r="AJ50" s="3142"/>
      <c r="AK50" s="3142"/>
      <c r="AL50" s="3142"/>
      <c r="AM50" s="3142"/>
      <c r="AN50" s="3142"/>
      <c r="AO50" s="3142"/>
      <c r="AP50" s="3142"/>
      <c r="AQ50" s="3142"/>
      <c r="AR50" s="3142"/>
      <c r="AS50" s="3142"/>
      <c r="AT50" s="3142"/>
      <c r="AU50" s="3142"/>
      <c r="AV50" s="3142"/>
      <c r="AW50" s="3142"/>
      <c r="AX50" s="3142"/>
      <c r="AY50" s="3142"/>
      <c r="AZ50" s="3142"/>
      <c r="BA50" s="3142"/>
      <c r="BB50" s="3142"/>
      <c r="BC50" s="3142"/>
      <c r="BD50" s="3142"/>
      <c r="BE50" s="3142"/>
      <c r="BF50" s="3142"/>
      <c r="BG50" s="3142"/>
      <c r="BH50" s="3142"/>
      <c r="BI50" s="3142"/>
    </row>
    <row r="51" spans="1:61" ht="8.25" customHeight="1">
      <c r="A51" s="3135"/>
      <c r="B51" s="3094"/>
      <c r="C51" s="3094"/>
      <c r="D51" s="3094"/>
      <c r="E51" s="3094"/>
      <c r="F51" s="3094"/>
      <c r="G51" s="3094"/>
      <c r="H51" s="3094"/>
      <c r="I51" s="3094"/>
      <c r="J51" s="3094"/>
      <c r="K51" s="3094"/>
      <c r="L51" s="3094"/>
      <c r="M51" s="3094"/>
      <c r="N51" s="3094"/>
      <c r="O51" s="3094"/>
      <c r="P51" s="3094"/>
      <c r="Q51" s="3094"/>
      <c r="R51" s="3094"/>
      <c r="S51" s="3094"/>
      <c r="T51" s="3094"/>
      <c r="U51" s="3094"/>
      <c r="V51" s="3094"/>
      <c r="W51" s="3094"/>
      <c r="X51" s="3094"/>
      <c r="Y51" s="3094"/>
      <c r="Z51" s="3094"/>
      <c r="AA51" s="3094"/>
      <c r="AB51" s="3142"/>
      <c r="AC51" s="3142"/>
      <c r="AD51" s="3142"/>
      <c r="AE51" s="3142"/>
      <c r="AF51" s="3142"/>
      <c r="AG51" s="3148"/>
      <c r="AH51" s="3142"/>
      <c r="AI51" s="3142"/>
      <c r="AJ51" s="3142"/>
      <c r="AK51" s="3142"/>
      <c r="AL51" s="3142"/>
      <c r="AM51" s="3142"/>
      <c r="AN51" s="3142"/>
      <c r="AO51" s="3142"/>
      <c r="AP51" s="3142"/>
      <c r="AQ51" s="3142"/>
      <c r="AR51" s="3142"/>
      <c r="AS51" s="3142"/>
      <c r="AT51" s="3142"/>
      <c r="AU51" s="3142"/>
      <c r="AV51" s="3142"/>
      <c r="AW51" s="3142"/>
      <c r="AX51" s="3142"/>
      <c r="AY51" s="3142"/>
      <c r="AZ51" s="3142"/>
      <c r="BA51" s="3142"/>
      <c r="BB51" s="3142"/>
      <c r="BC51" s="3142"/>
      <c r="BD51" s="3142"/>
      <c r="BE51" s="3142"/>
      <c r="BF51" s="3142"/>
      <c r="BG51" s="3142"/>
      <c r="BH51" s="3142"/>
      <c r="BI51" s="3142"/>
    </row>
    <row r="52" spans="1:61" ht="8.25" customHeight="1">
      <c r="A52" s="3135"/>
      <c r="B52" s="3094"/>
      <c r="C52" s="3094"/>
      <c r="D52" s="3094"/>
      <c r="E52" s="3094"/>
      <c r="F52" s="3094"/>
      <c r="G52" s="3094"/>
      <c r="H52" s="3094"/>
      <c r="I52" s="3094"/>
      <c r="J52" s="3094"/>
      <c r="K52" s="3094"/>
      <c r="L52" s="3094"/>
      <c r="M52" s="3094"/>
      <c r="N52" s="3094"/>
      <c r="O52" s="3094"/>
      <c r="P52" s="3094"/>
      <c r="Q52" s="3094"/>
      <c r="R52" s="3094"/>
      <c r="S52" s="3094"/>
      <c r="T52" s="3094"/>
      <c r="U52" s="3094"/>
      <c r="V52" s="3094"/>
      <c r="W52" s="3094"/>
      <c r="X52" s="3094"/>
      <c r="Y52" s="3094"/>
      <c r="Z52" s="3094"/>
      <c r="AA52" s="3094"/>
      <c r="AB52" s="3142"/>
      <c r="AC52" s="3142"/>
      <c r="AD52" s="3142"/>
      <c r="AE52" s="3142"/>
      <c r="AF52" s="3142"/>
      <c r="AG52" s="3148"/>
      <c r="AH52" s="3142"/>
      <c r="AI52" s="3142"/>
      <c r="AJ52" s="3142"/>
      <c r="AK52" s="3142"/>
      <c r="AL52" s="3142"/>
      <c r="AM52" s="3142"/>
      <c r="AN52" s="3142"/>
      <c r="AO52" s="3142"/>
      <c r="AP52" s="3142"/>
      <c r="AQ52" s="3142"/>
      <c r="AR52" s="3142"/>
      <c r="AS52" s="3142"/>
      <c r="AT52" s="3142"/>
      <c r="AU52" s="3142"/>
      <c r="AV52" s="3142"/>
      <c r="AW52" s="3142"/>
      <c r="AX52" s="3142"/>
      <c r="AY52" s="3142"/>
      <c r="AZ52" s="3142"/>
      <c r="BA52" s="3142"/>
      <c r="BB52" s="3142"/>
      <c r="BC52" s="3142"/>
      <c r="BD52" s="3142"/>
      <c r="BE52" s="3142"/>
      <c r="BF52" s="3142"/>
      <c r="BG52" s="3142"/>
      <c r="BH52" s="3142"/>
      <c r="BI52" s="3142"/>
    </row>
    <row r="53" spans="1:61" ht="7.5" customHeight="1">
      <c r="A53" s="3135"/>
      <c r="B53" s="3164"/>
      <c r="C53" s="3164"/>
      <c r="D53" s="3164"/>
      <c r="E53" s="3164"/>
      <c r="F53" s="3164"/>
      <c r="G53" s="3164"/>
      <c r="H53" s="3164"/>
      <c r="I53" s="3164"/>
      <c r="J53" s="3164"/>
      <c r="K53" s="3164"/>
      <c r="L53" s="3164"/>
      <c r="M53" s="3164"/>
      <c r="N53" s="3164"/>
      <c r="O53" s="3164"/>
      <c r="P53" s="3164"/>
      <c r="Q53" s="3164"/>
      <c r="R53" s="3164"/>
      <c r="S53" s="3164"/>
      <c r="T53" s="3164"/>
      <c r="U53" s="3164"/>
      <c r="V53" s="3164"/>
      <c r="W53" s="3164"/>
      <c r="X53" s="3164"/>
      <c r="Y53" s="3164"/>
      <c r="Z53" s="3164"/>
      <c r="AA53" s="3164"/>
      <c r="AB53" s="3165"/>
      <c r="AC53" s="3165"/>
      <c r="AD53" s="3165"/>
      <c r="AE53" s="3165"/>
      <c r="AF53" s="3165"/>
      <c r="AG53" s="3163"/>
      <c r="AH53" s="3142"/>
      <c r="AI53" s="3142"/>
      <c r="AJ53" s="3142"/>
      <c r="AK53" s="3142"/>
      <c r="AL53" s="3142"/>
      <c r="AM53" s="3142"/>
      <c r="AN53" s="3142"/>
      <c r="AO53" s="3142"/>
      <c r="AP53" s="3142"/>
      <c r="AQ53" s="3142"/>
      <c r="AR53" s="3142"/>
      <c r="AS53" s="3142"/>
      <c r="AT53" s="3142"/>
      <c r="AU53" s="3142"/>
      <c r="AV53" s="3142"/>
      <c r="AW53" s="3142"/>
      <c r="AX53" s="3142"/>
      <c r="AY53" s="3142"/>
      <c r="AZ53" s="3142"/>
      <c r="BA53" s="3142"/>
      <c r="BB53" s="3142"/>
      <c r="BC53" s="3142"/>
      <c r="BD53" s="3142"/>
      <c r="BE53" s="3142"/>
      <c r="BF53" s="3142"/>
      <c r="BG53" s="3142"/>
      <c r="BH53" s="3142"/>
      <c r="BI53" s="3142"/>
    </row>
    <row r="54" spans="1:61" ht="12" customHeight="1">
      <c r="A54" s="3135"/>
      <c r="B54" s="3164"/>
      <c r="C54" s="3164"/>
      <c r="D54" s="3164"/>
      <c r="E54" s="3164"/>
      <c r="F54" s="3164"/>
      <c r="G54" s="3164"/>
      <c r="H54" s="3164"/>
      <c r="I54" s="3164"/>
      <c r="J54" s="3164"/>
      <c r="K54" s="3164"/>
      <c r="L54" s="3164"/>
      <c r="M54" s="3164"/>
      <c r="N54" s="3164"/>
      <c r="O54" s="3164"/>
      <c r="P54" s="3164"/>
      <c r="Q54" s="3164"/>
      <c r="R54" s="3164"/>
      <c r="S54" s="3164"/>
      <c r="T54" s="3164"/>
      <c r="U54" s="3164"/>
      <c r="V54" s="3164"/>
      <c r="W54" s="3164"/>
      <c r="X54" s="3164"/>
      <c r="Y54" s="3164"/>
      <c r="Z54" s="3164"/>
      <c r="AA54" s="3164"/>
      <c r="AB54" s="3165"/>
      <c r="AC54" s="3165"/>
      <c r="AD54" s="3165"/>
      <c r="AE54" s="3165"/>
      <c r="AF54" s="3165"/>
      <c r="AG54" s="3163"/>
      <c r="AH54" s="3142"/>
      <c r="AI54" s="3142"/>
      <c r="AJ54" s="3142"/>
      <c r="AK54" s="3142"/>
      <c r="AL54" s="3142"/>
      <c r="AM54" s="3142"/>
      <c r="AN54" s="3142"/>
      <c r="AO54" s="3142"/>
      <c r="AP54" s="3142"/>
      <c r="AQ54" s="3142"/>
      <c r="AR54" s="3142"/>
      <c r="AS54" s="3142"/>
      <c r="AT54" s="3142"/>
      <c r="AU54" s="3142"/>
      <c r="AV54" s="3142"/>
      <c r="AW54" s="3142"/>
      <c r="AX54" s="3142"/>
      <c r="AY54" s="3142"/>
      <c r="AZ54" s="3142"/>
      <c r="BA54" s="3142"/>
      <c r="BB54" s="3142"/>
      <c r="BC54" s="3142"/>
      <c r="BD54" s="3142"/>
      <c r="BE54" s="3142"/>
      <c r="BF54" s="3142"/>
      <c r="BG54" s="3142"/>
      <c r="BH54" s="3142"/>
      <c r="BI54" s="3142"/>
    </row>
    <row r="55" spans="1:61" ht="9.75" customHeight="1">
      <c r="A55" s="3135"/>
      <c r="B55" s="3164"/>
      <c r="C55" s="3166"/>
      <c r="D55" s="3164"/>
      <c r="E55" s="3164"/>
      <c r="F55" s="3164"/>
      <c r="G55" s="3164"/>
      <c r="H55" s="3164"/>
      <c r="I55" s="3164"/>
      <c r="J55" s="3164"/>
      <c r="K55" s="3164"/>
      <c r="L55" s="3164"/>
      <c r="M55" s="3164"/>
      <c r="N55" s="3164"/>
      <c r="O55" s="3164"/>
      <c r="P55" s="3164"/>
      <c r="Q55" s="3164"/>
      <c r="R55" s="3164"/>
      <c r="S55" s="3164"/>
      <c r="T55" s="3164"/>
      <c r="U55" s="3164"/>
      <c r="V55" s="3164"/>
      <c r="W55" s="3164"/>
      <c r="X55" s="3164"/>
      <c r="Y55" s="3164"/>
      <c r="Z55" s="3164"/>
      <c r="AA55" s="3164"/>
      <c r="AB55" s="3165"/>
      <c r="AC55" s="3165"/>
      <c r="AD55" s="3165"/>
      <c r="AE55" s="3165"/>
      <c r="AF55" s="3165"/>
      <c r="AG55" s="3163"/>
      <c r="AH55" s="3142"/>
      <c r="AI55" s="3142"/>
      <c r="AJ55" s="3142"/>
      <c r="AK55" s="3142"/>
      <c r="AL55" s="3142"/>
      <c r="AM55" s="3142"/>
      <c r="AN55" s="3142"/>
      <c r="AO55" s="3142"/>
      <c r="AP55" s="3142"/>
      <c r="AQ55" s="3142"/>
      <c r="AR55" s="3142"/>
      <c r="AS55" s="3142"/>
      <c r="AT55" s="3142"/>
      <c r="AU55" s="3142"/>
      <c r="AV55" s="3142"/>
      <c r="AW55" s="3142"/>
      <c r="AX55" s="3142"/>
      <c r="AY55" s="3142"/>
      <c r="AZ55" s="3142"/>
      <c r="BA55" s="3142"/>
      <c r="BB55" s="3142"/>
      <c r="BC55" s="3142"/>
      <c r="BD55" s="3142"/>
      <c r="BE55" s="3142"/>
      <c r="BF55" s="3142"/>
      <c r="BG55" s="3142"/>
      <c r="BH55" s="3142"/>
      <c r="BI55" s="3142"/>
    </row>
    <row r="56" spans="1:61" ht="9.75" customHeight="1">
      <c r="A56" s="3135"/>
      <c r="B56" s="3164"/>
      <c r="C56" s="3167"/>
      <c r="D56" s="3164"/>
      <c r="E56" s="3164"/>
      <c r="F56" s="3164"/>
      <c r="G56" s="3164"/>
      <c r="H56" s="3164"/>
      <c r="I56" s="3164"/>
      <c r="J56" s="3164"/>
      <c r="K56" s="3164"/>
      <c r="L56" s="3164"/>
      <c r="M56" s="3164"/>
      <c r="N56" s="3164"/>
      <c r="O56" s="3164"/>
      <c r="P56" s="3164"/>
      <c r="Q56" s="3164"/>
      <c r="R56" s="3164"/>
      <c r="S56" s="3164"/>
      <c r="T56" s="3164"/>
      <c r="U56" s="3164"/>
      <c r="V56" s="3164"/>
      <c r="W56" s="3164"/>
      <c r="X56" s="3164"/>
      <c r="Y56" s="3164"/>
      <c r="Z56" s="3164"/>
      <c r="AA56" s="3164"/>
      <c r="AB56" s="3165"/>
      <c r="AC56" s="3165"/>
      <c r="AD56" s="3165"/>
      <c r="AE56" s="3165"/>
      <c r="AF56" s="3165"/>
      <c r="AG56" s="3163"/>
      <c r="AH56" s="3142"/>
      <c r="AI56" s="3142"/>
      <c r="AJ56" s="3142"/>
      <c r="AK56" s="3142"/>
      <c r="AL56" s="3142"/>
      <c r="AM56" s="3142"/>
      <c r="AN56" s="3142"/>
      <c r="AO56" s="3142"/>
      <c r="AP56" s="3142"/>
      <c r="AQ56" s="3142"/>
      <c r="AR56" s="3142"/>
      <c r="AS56" s="3142"/>
      <c r="AT56" s="3142"/>
      <c r="AU56" s="3142"/>
      <c r="AV56" s="3142"/>
      <c r="AW56" s="3142"/>
      <c r="AX56" s="3142"/>
      <c r="AY56" s="3142"/>
      <c r="AZ56" s="3142"/>
      <c r="BA56" s="3142"/>
      <c r="BB56" s="3142"/>
      <c r="BC56" s="3142"/>
      <c r="BD56" s="3142"/>
      <c r="BE56" s="3142"/>
      <c r="BF56" s="3142"/>
      <c r="BG56" s="3142"/>
      <c r="BH56" s="3142"/>
      <c r="BI56" s="3142"/>
    </row>
    <row r="57" spans="1:61" ht="6" customHeight="1">
      <c r="A57" s="3135"/>
      <c r="B57" s="3164"/>
      <c r="C57" s="3164"/>
      <c r="D57" s="3164"/>
      <c r="E57" s="3164"/>
      <c r="F57" s="3164"/>
      <c r="G57" s="3164"/>
      <c r="H57" s="3164"/>
      <c r="I57" s="3164"/>
      <c r="J57" s="3164"/>
      <c r="K57" s="3164"/>
      <c r="L57" s="3164"/>
      <c r="M57" s="3164"/>
      <c r="N57" s="3164"/>
      <c r="O57" s="3164"/>
      <c r="P57" s="3164"/>
      <c r="Q57" s="3164"/>
      <c r="R57" s="3164"/>
      <c r="S57" s="3164"/>
      <c r="T57" s="3164"/>
      <c r="U57" s="3164"/>
      <c r="V57" s="3164"/>
      <c r="W57" s="3164"/>
      <c r="X57" s="3164"/>
      <c r="Y57" s="3164"/>
      <c r="Z57" s="3164"/>
      <c r="AA57" s="3164"/>
      <c r="AB57" s="3165"/>
      <c r="AC57" s="3165"/>
      <c r="AD57" s="3165"/>
      <c r="AE57" s="3165"/>
      <c r="AF57" s="3165"/>
      <c r="AG57" s="3163"/>
      <c r="AH57" s="3142"/>
      <c r="AI57" s="3142"/>
      <c r="AJ57" s="3142"/>
      <c r="AK57" s="3142"/>
      <c r="AL57" s="3142"/>
      <c r="AM57" s="3142"/>
      <c r="AN57" s="3142"/>
      <c r="AO57" s="3142"/>
      <c r="AP57" s="3142"/>
      <c r="AQ57" s="3142"/>
      <c r="AR57" s="3142"/>
      <c r="AS57" s="3142"/>
      <c r="AT57" s="3142"/>
      <c r="AU57" s="3142"/>
      <c r="AV57" s="3142"/>
      <c r="AW57" s="3142"/>
      <c r="AX57" s="3142"/>
      <c r="AY57" s="3142"/>
      <c r="AZ57" s="3142"/>
      <c r="BA57" s="3142"/>
      <c r="BB57" s="3142"/>
      <c r="BC57" s="3142"/>
      <c r="BD57" s="3142"/>
      <c r="BE57" s="3142"/>
      <c r="BF57" s="3142"/>
      <c r="BG57" s="3142"/>
      <c r="BH57" s="3142"/>
      <c r="BI57" s="3142"/>
    </row>
    <row r="58" spans="1:61" ht="15" customHeight="1">
      <c r="A58" s="3135"/>
      <c r="B58" s="3164"/>
      <c r="C58" s="3164"/>
      <c r="D58" s="3164"/>
      <c r="E58" s="3164"/>
      <c r="F58" s="3164"/>
      <c r="G58" s="3164"/>
      <c r="H58" s="3164"/>
      <c r="I58" s="3164"/>
      <c r="J58" s="3164"/>
      <c r="K58" s="3164"/>
      <c r="L58" s="3164"/>
      <c r="M58" s="3164"/>
      <c r="N58" s="3164"/>
      <c r="O58" s="3164"/>
      <c r="P58" s="3164"/>
      <c r="Q58" s="3164"/>
      <c r="R58" s="3164"/>
      <c r="S58" s="3164"/>
      <c r="T58" s="3164"/>
      <c r="U58" s="3164"/>
      <c r="V58" s="3164"/>
      <c r="W58" s="3164"/>
      <c r="X58" s="3164"/>
      <c r="Y58" s="3164"/>
      <c r="Z58" s="3164"/>
      <c r="AA58" s="3164"/>
      <c r="AB58" s="3165"/>
      <c r="AC58" s="3165"/>
      <c r="AD58" s="3165"/>
      <c r="AE58" s="3165"/>
      <c r="AF58" s="3165"/>
      <c r="AG58" s="3163"/>
      <c r="AH58" s="3142"/>
      <c r="AI58" s="3142"/>
      <c r="AJ58" s="3142"/>
      <c r="AK58" s="3142"/>
      <c r="AL58" s="3142"/>
      <c r="AM58" s="3142"/>
      <c r="AN58" s="3142"/>
      <c r="AO58" s="3142"/>
      <c r="AP58" s="3142"/>
      <c r="AQ58" s="3142"/>
      <c r="AR58" s="3142"/>
      <c r="AS58" s="3142"/>
      <c r="AT58" s="3142"/>
      <c r="AU58" s="3142"/>
      <c r="AV58" s="3142"/>
      <c r="AW58" s="3142"/>
      <c r="AX58" s="3142"/>
      <c r="AY58" s="3142"/>
      <c r="AZ58" s="3142"/>
      <c r="BA58" s="3142"/>
      <c r="BB58" s="3142"/>
      <c r="BC58" s="3142"/>
      <c r="BD58" s="3142"/>
      <c r="BE58" s="3142"/>
      <c r="BF58" s="3142"/>
      <c r="BG58" s="3142"/>
      <c r="BH58" s="3142"/>
      <c r="BI58" s="3142"/>
    </row>
    <row r="59" spans="1:61" ht="15" customHeight="1">
      <c r="A59" s="3135"/>
      <c r="B59" s="3094"/>
      <c r="C59" s="3094"/>
      <c r="D59" s="3094"/>
      <c r="E59" s="3094"/>
      <c r="F59" s="3094"/>
      <c r="G59" s="3094"/>
      <c r="H59" s="3094"/>
      <c r="I59" s="3094"/>
      <c r="J59" s="3094"/>
      <c r="K59" s="3094"/>
      <c r="L59" s="3094"/>
      <c r="M59" s="3094"/>
      <c r="N59" s="3094"/>
      <c r="O59" s="3094"/>
      <c r="P59" s="3094"/>
      <c r="Q59" s="3094"/>
      <c r="R59" s="3094"/>
      <c r="S59" s="3094"/>
      <c r="T59" s="3094"/>
      <c r="U59" s="3094"/>
      <c r="V59" s="3094"/>
      <c r="W59" s="3094"/>
      <c r="X59" s="3094"/>
      <c r="Y59" s="3094"/>
      <c r="Z59" s="3094"/>
      <c r="AA59" s="3094"/>
      <c r="AB59" s="3142"/>
      <c r="AC59" s="3142"/>
      <c r="AD59" s="3142"/>
      <c r="AE59" s="3142"/>
      <c r="AF59" s="3142"/>
      <c r="AG59" s="3148"/>
      <c r="AH59" s="3142"/>
      <c r="AI59" s="3142"/>
      <c r="AJ59" s="3142"/>
      <c r="AK59" s="3142"/>
      <c r="AL59" s="3142"/>
      <c r="AM59" s="3142"/>
      <c r="AN59" s="3142"/>
      <c r="AO59" s="3142"/>
      <c r="AP59" s="3142"/>
      <c r="AQ59" s="3142"/>
      <c r="AR59" s="3142"/>
      <c r="AS59" s="3142"/>
      <c r="AT59" s="3142"/>
      <c r="AU59" s="3142"/>
      <c r="AV59" s="3142"/>
      <c r="AW59" s="3142"/>
      <c r="AX59" s="3142"/>
      <c r="AY59" s="3142"/>
      <c r="AZ59" s="3142"/>
      <c r="BA59" s="3142"/>
      <c r="BB59" s="3142"/>
      <c r="BC59" s="3142"/>
      <c r="BD59" s="3142"/>
      <c r="BE59" s="3142"/>
      <c r="BF59" s="3142"/>
      <c r="BG59" s="3142"/>
      <c r="BH59" s="3142"/>
      <c r="BI59" s="3142"/>
    </row>
    <row r="60" spans="1:61" ht="15" customHeight="1">
      <c r="A60" s="3135"/>
      <c r="B60" s="3094"/>
      <c r="C60" s="3094"/>
      <c r="D60" s="3094"/>
      <c r="E60" s="3094"/>
      <c r="F60" s="3094"/>
      <c r="G60" s="3094"/>
      <c r="H60" s="3094"/>
      <c r="I60" s="3094"/>
      <c r="J60" s="3094"/>
      <c r="K60" s="3094"/>
      <c r="L60" s="3094"/>
      <c r="M60" s="3094"/>
      <c r="N60" s="3094"/>
      <c r="O60" s="3094"/>
      <c r="P60" s="3094"/>
      <c r="Q60" s="3094"/>
      <c r="R60" s="3094"/>
      <c r="S60" s="3094"/>
      <c r="T60" s="3094"/>
      <c r="U60" s="3094"/>
      <c r="V60" s="3094"/>
      <c r="W60" s="3094"/>
      <c r="X60" s="3094"/>
      <c r="Y60" s="3094"/>
      <c r="Z60" s="3094"/>
      <c r="AA60" s="3094"/>
      <c r="AB60" s="3142"/>
      <c r="AC60" s="3142"/>
      <c r="AD60" s="3142"/>
      <c r="AE60" s="3142"/>
      <c r="AF60" s="3142"/>
      <c r="AG60" s="3148"/>
      <c r="AH60" s="3142"/>
      <c r="AI60" s="3142"/>
      <c r="AJ60" s="3142"/>
      <c r="AK60" s="3142"/>
      <c r="AL60" s="3142"/>
      <c r="AM60" s="3142"/>
      <c r="AN60" s="3142"/>
      <c r="AO60" s="3142"/>
      <c r="AP60" s="3142"/>
      <c r="AQ60" s="3142"/>
      <c r="AR60" s="3142"/>
      <c r="AS60" s="3142"/>
      <c r="AT60" s="3142"/>
      <c r="AU60" s="3142"/>
      <c r="AV60" s="3142"/>
      <c r="AW60" s="3142"/>
      <c r="AX60" s="3142"/>
      <c r="AY60" s="3142"/>
      <c r="AZ60" s="3142"/>
      <c r="BA60" s="3142"/>
      <c r="BB60" s="3142"/>
      <c r="BC60" s="3142"/>
      <c r="BD60" s="3142"/>
      <c r="BE60" s="3142"/>
      <c r="BF60" s="3142"/>
      <c r="BG60" s="3142"/>
      <c r="BH60" s="3142"/>
      <c r="BI60" s="3142"/>
    </row>
    <row r="61" spans="1:61" ht="15" customHeight="1">
      <c r="A61" s="3135"/>
      <c r="B61" s="3094"/>
      <c r="C61" s="3094"/>
      <c r="D61" s="3094"/>
      <c r="E61" s="3094"/>
      <c r="F61" s="3094"/>
      <c r="G61" s="3094"/>
      <c r="H61" s="3094"/>
      <c r="I61" s="3094"/>
      <c r="J61" s="3094"/>
      <c r="K61" s="3094"/>
      <c r="L61" s="3094"/>
      <c r="M61" s="3094"/>
      <c r="N61" s="3094"/>
      <c r="O61" s="3094"/>
      <c r="P61" s="3094"/>
      <c r="Q61" s="3094"/>
      <c r="R61" s="3094"/>
      <c r="S61" s="3094"/>
      <c r="T61" s="3094"/>
      <c r="U61" s="3094"/>
      <c r="V61" s="3094"/>
      <c r="W61" s="3094"/>
      <c r="X61" s="3094"/>
      <c r="Y61" s="3094"/>
      <c r="Z61" s="3094"/>
      <c r="AA61" s="3094"/>
      <c r="AB61" s="3142"/>
      <c r="AC61" s="3142"/>
      <c r="AD61" s="3142"/>
      <c r="AE61" s="3142"/>
      <c r="AF61" s="3142"/>
      <c r="AG61" s="3148"/>
      <c r="AH61" s="3142"/>
      <c r="AI61" s="3142"/>
      <c r="AJ61" s="3142"/>
      <c r="AK61" s="3142"/>
      <c r="AL61" s="3142"/>
      <c r="AM61" s="3142"/>
      <c r="AN61" s="3142"/>
      <c r="AO61" s="3142"/>
      <c r="AP61" s="3142"/>
      <c r="AQ61" s="3142"/>
      <c r="AR61" s="3142"/>
      <c r="AS61" s="3142"/>
      <c r="AT61" s="3142"/>
      <c r="AU61" s="3142"/>
      <c r="AV61" s="3142"/>
      <c r="AW61" s="3142"/>
      <c r="AX61" s="3142"/>
      <c r="AY61" s="3142"/>
      <c r="AZ61" s="3142"/>
      <c r="BA61" s="3142"/>
      <c r="BB61" s="3142"/>
      <c r="BC61" s="3142"/>
      <c r="BD61" s="3142"/>
      <c r="BE61" s="3142"/>
      <c r="BF61" s="3142"/>
      <c r="BG61" s="3142"/>
      <c r="BH61" s="3142"/>
      <c r="BI61" s="3142"/>
    </row>
    <row r="62" spans="1:61" ht="15" customHeight="1">
      <c r="A62" s="3135"/>
      <c r="B62" s="3094"/>
      <c r="C62" s="3094"/>
      <c r="D62" s="3094"/>
      <c r="E62" s="3094"/>
      <c r="F62" s="3094"/>
      <c r="G62" s="3094"/>
      <c r="H62" s="3094"/>
      <c r="I62" s="3094"/>
      <c r="J62" s="3094"/>
      <c r="K62" s="3094"/>
      <c r="L62" s="3094"/>
      <c r="M62" s="3094"/>
      <c r="N62" s="3094"/>
      <c r="O62" s="3094"/>
      <c r="P62" s="3094"/>
      <c r="Q62" s="3094"/>
      <c r="R62" s="3094"/>
      <c r="S62" s="3094"/>
      <c r="T62" s="3094"/>
      <c r="U62" s="3094"/>
      <c r="V62" s="3094"/>
      <c r="W62" s="3094"/>
      <c r="X62" s="3094"/>
      <c r="Y62" s="3094"/>
      <c r="Z62" s="3094"/>
      <c r="AA62" s="3094"/>
      <c r="AB62" s="3142"/>
      <c r="AC62" s="3142"/>
      <c r="AD62" s="3142"/>
      <c r="AE62" s="3142"/>
      <c r="AF62" s="3142"/>
      <c r="AG62" s="3148"/>
      <c r="AH62" s="3142"/>
      <c r="AI62" s="3142"/>
      <c r="AJ62" s="3142"/>
      <c r="AK62" s="3142"/>
      <c r="AL62" s="3142"/>
      <c r="AM62" s="3142"/>
      <c r="AN62" s="3142"/>
      <c r="AO62" s="3142"/>
      <c r="AP62" s="3142"/>
      <c r="AQ62" s="3142"/>
      <c r="AR62" s="3142"/>
      <c r="AS62" s="3142"/>
      <c r="AT62" s="3142"/>
      <c r="AU62" s="3142"/>
      <c r="AV62" s="3142"/>
      <c r="AW62" s="3142"/>
      <c r="AX62" s="3142"/>
      <c r="AY62" s="3142"/>
      <c r="AZ62" s="3142"/>
      <c r="BA62" s="3142"/>
      <c r="BB62" s="3142"/>
      <c r="BC62" s="3142"/>
      <c r="BD62" s="3142"/>
      <c r="BE62" s="3142"/>
      <c r="BF62" s="3142"/>
      <c r="BG62" s="3142"/>
      <c r="BH62" s="3142"/>
      <c r="BI62" s="3142"/>
    </row>
    <row r="63" spans="1:61" ht="15" customHeight="1">
      <c r="A63" s="3135"/>
      <c r="B63" s="3094"/>
      <c r="C63" s="3094"/>
      <c r="D63" s="3094"/>
      <c r="E63" s="3094"/>
      <c r="F63" s="3094"/>
      <c r="G63" s="3094"/>
      <c r="H63" s="3094"/>
      <c r="I63" s="3094"/>
      <c r="J63" s="3094"/>
      <c r="K63" s="3094"/>
      <c r="L63" s="3094"/>
      <c r="M63" s="3094"/>
      <c r="N63" s="3094"/>
      <c r="O63" s="3094"/>
      <c r="P63" s="3094"/>
      <c r="Q63" s="3094"/>
      <c r="R63" s="3094"/>
      <c r="S63" s="3094"/>
      <c r="T63" s="3094"/>
      <c r="U63" s="3094"/>
      <c r="V63" s="3094"/>
      <c r="W63" s="3094"/>
      <c r="X63" s="3094"/>
      <c r="Y63" s="3094"/>
      <c r="Z63" s="3094"/>
      <c r="AA63" s="3094"/>
      <c r="AB63" s="3142"/>
      <c r="AC63" s="3142"/>
      <c r="AD63" s="3142"/>
      <c r="AE63" s="3142"/>
      <c r="AF63" s="3142"/>
      <c r="AG63" s="3148"/>
      <c r="AH63" s="3142"/>
      <c r="AI63" s="3142"/>
      <c r="AJ63" s="3142"/>
      <c r="AK63" s="3142"/>
      <c r="AL63" s="3142"/>
      <c r="AM63" s="3142"/>
      <c r="AN63" s="3142"/>
      <c r="AO63" s="3142"/>
      <c r="AP63" s="3142"/>
      <c r="AQ63" s="3142"/>
      <c r="AR63" s="3142"/>
      <c r="AS63" s="3142"/>
      <c r="AT63" s="3142"/>
      <c r="AU63" s="3142"/>
      <c r="AV63" s="3142"/>
      <c r="AW63" s="3142"/>
      <c r="AX63" s="3142"/>
      <c r="AY63" s="3142"/>
      <c r="AZ63" s="3142"/>
      <c r="BA63" s="3142"/>
      <c r="BB63" s="3142"/>
      <c r="BC63" s="3142"/>
      <c r="BD63" s="3142"/>
      <c r="BE63" s="3142"/>
      <c r="BF63" s="3142"/>
      <c r="BG63" s="3142"/>
      <c r="BH63" s="3142"/>
      <c r="BI63" s="3142"/>
    </row>
    <row r="64" spans="1:61" ht="15" customHeight="1">
      <c r="A64" s="3135"/>
      <c r="B64" s="3094"/>
      <c r="C64" s="3094"/>
      <c r="D64" s="3094"/>
      <c r="E64" s="3094"/>
      <c r="F64" s="3094"/>
      <c r="G64" s="3094"/>
      <c r="H64" s="3094"/>
      <c r="I64" s="3094"/>
      <c r="J64" s="3094"/>
      <c r="K64" s="3094"/>
      <c r="L64" s="3094"/>
      <c r="M64" s="3094"/>
      <c r="N64" s="3094"/>
      <c r="O64" s="3094"/>
      <c r="P64" s="3094"/>
      <c r="Q64" s="3094"/>
      <c r="R64" s="3094"/>
      <c r="S64" s="3094"/>
      <c r="T64" s="3094"/>
      <c r="U64" s="3094"/>
      <c r="V64" s="3094"/>
      <c r="W64" s="3094"/>
      <c r="X64" s="3094"/>
      <c r="Y64" s="3094"/>
      <c r="Z64" s="3094"/>
      <c r="AA64" s="3094"/>
      <c r="AB64" s="3142"/>
      <c r="AC64" s="3142"/>
      <c r="AD64" s="3142"/>
      <c r="AE64" s="3142"/>
      <c r="AF64" s="3142"/>
      <c r="AG64" s="3148"/>
      <c r="AH64" s="3142"/>
      <c r="AI64" s="3142"/>
      <c r="AJ64" s="3142"/>
      <c r="AK64" s="3142"/>
      <c r="AL64" s="3142"/>
      <c r="AM64" s="3142"/>
      <c r="AN64" s="3142"/>
      <c r="AO64" s="3142"/>
      <c r="AP64" s="3142"/>
      <c r="AQ64" s="3142"/>
      <c r="AR64" s="3142"/>
      <c r="AS64" s="3142"/>
      <c r="AT64" s="3142"/>
      <c r="AU64" s="3142"/>
      <c r="AV64" s="3142"/>
      <c r="AW64" s="3142"/>
      <c r="AX64" s="3142"/>
      <c r="AY64" s="3142"/>
      <c r="AZ64" s="3142"/>
      <c r="BA64" s="3142"/>
      <c r="BB64" s="3142"/>
      <c r="BC64" s="3142"/>
      <c r="BD64" s="3142"/>
      <c r="BE64" s="3142"/>
      <c r="BF64" s="3142"/>
      <c r="BG64" s="3142"/>
      <c r="BH64" s="3142"/>
      <c r="BI64" s="3142"/>
    </row>
    <row r="65" spans="1:61" ht="15" customHeight="1">
      <c r="A65" s="3135"/>
      <c r="B65" s="3094"/>
      <c r="C65" s="3094"/>
      <c r="D65" s="3094"/>
      <c r="E65" s="3094"/>
      <c r="F65" s="3094"/>
      <c r="G65" s="3094"/>
      <c r="H65" s="3094"/>
      <c r="I65" s="3094"/>
      <c r="J65" s="3094"/>
      <c r="K65" s="3094"/>
      <c r="L65" s="3094"/>
      <c r="M65" s="3094"/>
      <c r="N65" s="3094"/>
      <c r="O65" s="3094"/>
      <c r="P65" s="3094"/>
      <c r="Q65" s="3094"/>
      <c r="R65" s="3094"/>
      <c r="S65" s="3094"/>
      <c r="T65" s="3094"/>
      <c r="U65" s="3094"/>
      <c r="V65" s="3094"/>
      <c r="W65" s="3094"/>
      <c r="X65" s="3094"/>
      <c r="Y65" s="3094"/>
      <c r="Z65" s="3094"/>
      <c r="AA65" s="3094"/>
      <c r="AB65" s="3142"/>
      <c r="AC65" s="3142"/>
      <c r="AD65" s="3142"/>
      <c r="AE65" s="3142"/>
      <c r="AF65" s="3142"/>
      <c r="AG65" s="3148"/>
      <c r="AH65" s="3142"/>
      <c r="AI65" s="3142"/>
      <c r="AJ65" s="3142"/>
      <c r="AK65" s="3142"/>
      <c r="AL65" s="3142"/>
      <c r="AM65" s="3142"/>
      <c r="AN65" s="3142"/>
      <c r="AO65" s="3142"/>
      <c r="AP65" s="3142"/>
      <c r="AQ65" s="3142"/>
      <c r="AR65" s="3142"/>
      <c r="AS65" s="3142"/>
      <c r="AT65" s="3142"/>
      <c r="AU65" s="3142"/>
      <c r="AV65" s="3142"/>
      <c r="AW65" s="3142"/>
      <c r="AX65" s="3142"/>
      <c r="AY65" s="3142"/>
      <c r="AZ65" s="3142"/>
      <c r="BA65" s="3142"/>
      <c r="BB65" s="3142"/>
      <c r="BC65" s="3142"/>
      <c r="BD65" s="3142"/>
      <c r="BE65" s="3142"/>
      <c r="BF65" s="3142"/>
      <c r="BG65" s="3142"/>
      <c r="BH65" s="3142"/>
      <c r="BI65" s="3142"/>
    </row>
    <row r="66" spans="1:61" ht="15" customHeight="1">
      <c r="A66" s="3135"/>
      <c r="B66" s="3094"/>
      <c r="C66" s="3094"/>
      <c r="D66" s="3094"/>
      <c r="E66" s="3094"/>
      <c r="F66" s="3094"/>
      <c r="G66" s="3094"/>
      <c r="H66" s="3094"/>
      <c r="I66" s="3094"/>
      <c r="J66" s="3094"/>
      <c r="K66" s="3094"/>
      <c r="L66" s="3094"/>
      <c r="M66" s="3094"/>
      <c r="N66" s="3094"/>
      <c r="O66" s="3094"/>
      <c r="P66" s="3094"/>
      <c r="Q66" s="3094"/>
      <c r="R66" s="3094"/>
      <c r="S66" s="3094"/>
      <c r="T66" s="3094"/>
      <c r="U66" s="3094"/>
      <c r="V66" s="3094"/>
      <c r="W66" s="3094"/>
      <c r="X66" s="3094"/>
      <c r="Y66" s="3094"/>
      <c r="Z66" s="3094"/>
      <c r="AA66" s="3094"/>
      <c r="AB66" s="3142"/>
      <c r="AC66" s="3142"/>
      <c r="AD66" s="3142"/>
      <c r="AE66" s="3142"/>
      <c r="AF66" s="3142"/>
      <c r="AG66" s="3148"/>
      <c r="AH66" s="3142"/>
      <c r="AI66" s="3142"/>
      <c r="AJ66" s="3142"/>
      <c r="AK66" s="3142"/>
      <c r="AL66" s="3142"/>
      <c r="AM66" s="3142"/>
      <c r="AN66" s="3142"/>
      <c r="AO66" s="3142"/>
      <c r="AP66" s="3142"/>
      <c r="AQ66" s="3142"/>
      <c r="AR66" s="3142"/>
      <c r="AS66" s="3142"/>
      <c r="AT66" s="3142"/>
      <c r="AU66" s="3142"/>
      <c r="AV66" s="3142"/>
      <c r="AW66" s="3142"/>
      <c r="AX66" s="3142"/>
      <c r="AY66" s="3142"/>
      <c r="AZ66" s="3142"/>
      <c r="BA66" s="3142"/>
      <c r="BB66" s="3142"/>
      <c r="BC66" s="3142"/>
      <c r="BD66" s="3142"/>
      <c r="BE66" s="3142"/>
      <c r="BF66" s="3142"/>
      <c r="BG66" s="3142"/>
      <c r="BH66" s="3142"/>
      <c r="BI66" s="3142"/>
    </row>
    <row r="67" spans="1:61" ht="15" customHeight="1">
      <c r="A67" s="3135"/>
      <c r="B67" s="3094"/>
      <c r="C67" s="3094"/>
      <c r="D67" s="3094"/>
      <c r="E67" s="3094"/>
      <c r="F67" s="3094"/>
      <c r="G67" s="3094"/>
      <c r="H67" s="3094"/>
      <c r="I67" s="3094"/>
      <c r="J67" s="3094"/>
      <c r="K67" s="3094"/>
      <c r="L67" s="3094"/>
      <c r="M67" s="3094"/>
      <c r="N67" s="3094"/>
      <c r="O67" s="3094"/>
      <c r="P67" s="3094"/>
      <c r="Q67" s="3094"/>
      <c r="R67" s="3094"/>
      <c r="S67" s="3094"/>
      <c r="T67" s="3094"/>
      <c r="U67" s="3094"/>
      <c r="V67" s="3094"/>
      <c r="W67" s="3094"/>
      <c r="X67" s="3094"/>
      <c r="Y67" s="3094"/>
      <c r="Z67" s="3094"/>
      <c r="AA67" s="3094"/>
      <c r="AB67" s="3142"/>
      <c r="AC67" s="3142"/>
      <c r="AD67" s="3142"/>
      <c r="AE67" s="3142"/>
      <c r="AF67" s="3142"/>
      <c r="AG67" s="3148"/>
      <c r="AH67" s="3142"/>
      <c r="AI67" s="3142"/>
      <c r="AJ67" s="3142"/>
      <c r="AK67" s="3142"/>
      <c r="AL67" s="3142"/>
      <c r="AM67" s="3142"/>
      <c r="AN67" s="3142"/>
      <c r="AO67" s="3142"/>
      <c r="AP67" s="3142"/>
      <c r="AQ67" s="3142"/>
      <c r="AR67" s="3142"/>
      <c r="AS67" s="3142"/>
      <c r="AT67" s="3142"/>
      <c r="AU67" s="3142"/>
      <c r="AV67" s="3142"/>
      <c r="AW67" s="3142"/>
      <c r="AX67" s="3142"/>
      <c r="AY67" s="3142"/>
      <c r="AZ67" s="3142"/>
      <c r="BA67" s="3142"/>
      <c r="BB67" s="3142"/>
      <c r="BC67" s="3142"/>
      <c r="BD67" s="3142"/>
      <c r="BE67" s="3142"/>
      <c r="BF67" s="3142"/>
      <c r="BG67" s="3142"/>
      <c r="BH67" s="3142"/>
      <c r="BI67" s="3142"/>
    </row>
    <row r="68" spans="1:61" ht="26.25" customHeight="1">
      <c r="A68" s="3135"/>
      <c r="B68" s="3094"/>
      <c r="C68" s="3094"/>
      <c r="D68" s="3094"/>
      <c r="E68" s="3094"/>
      <c r="F68" s="3094"/>
      <c r="G68" s="3094"/>
      <c r="H68" s="3094"/>
      <c r="I68" s="3094"/>
      <c r="J68" s="3094"/>
      <c r="K68" s="3094"/>
      <c r="L68" s="3094"/>
      <c r="M68" s="3094"/>
      <c r="N68" s="3094"/>
      <c r="O68" s="3094"/>
      <c r="P68" s="3094"/>
      <c r="Q68" s="3094"/>
      <c r="R68" s="3094"/>
      <c r="S68" s="3094"/>
      <c r="T68" s="3094"/>
      <c r="U68" s="3094"/>
      <c r="V68" s="3094"/>
      <c r="W68" s="3094"/>
      <c r="X68" s="3094"/>
      <c r="Y68" s="3094"/>
      <c r="Z68" s="3094"/>
      <c r="AA68" s="3094"/>
      <c r="AB68" s="3142"/>
      <c r="AC68" s="3142"/>
      <c r="AD68" s="3142"/>
      <c r="AE68" s="3142"/>
      <c r="AF68" s="3142"/>
      <c r="AG68" s="3148"/>
      <c r="AH68" s="3142"/>
      <c r="AI68" s="3142"/>
      <c r="AJ68" s="3142"/>
      <c r="AK68" s="3142"/>
      <c r="AL68" s="3142"/>
      <c r="AM68" s="3142"/>
      <c r="AN68" s="3142"/>
      <c r="AO68" s="3142"/>
      <c r="AP68" s="3142"/>
      <c r="AQ68" s="3142"/>
      <c r="AR68" s="3142"/>
      <c r="AS68" s="3142"/>
      <c r="AT68" s="3142"/>
      <c r="AU68" s="3142"/>
      <c r="AV68" s="3142"/>
      <c r="AW68" s="3142"/>
      <c r="AX68" s="3142"/>
      <c r="AY68" s="3142"/>
      <c r="AZ68" s="3142"/>
      <c r="BA68" s="3142"/>
      <c r="BB68" s="3142"/>
      <c r="BC68" s="3142"/>
      <c r="BD68" s="3142"/>
      <c r="BE68" s="3142"/>
      <c r="BF68" s="3142"/>
      <c r="BG68" s="3142"/>
      <c r="BH68" s="3142"/>
      <c r="BI68" s="3142"/>
    </row>
    <row r="69" spans="1:61" ht="15" customHeight="1" thickBot="1">
      <c r="A69" s="3158"/>
      <c r="B69" s="3159"/>
      <c r="C69" s="3159"/>
      <c r="D69" s="3159"/>
      <c r="E69" s="3159"/>
      <c r="F69" s="3159"/>
      <c r="G69" s="3159"/>
      <c r="H69" s="3159"/>
      <c r="I69" s="3159"/>
      <c r="J69" s="3159"/>
      <c r="K69" s="3159"/>
      <c r="L69" s="3159"/>
      <c r="M69" s="3159"/>
      <c r="N69" s="3159"/>
      <c r="O69" s="3159"/>
      <c r="P69" s="3159"/>
      <c r="Q69" s="3159"/>
      <c r="R69" s="3159"/>
      <c r="S69" s="3159"/>
      <c r="T69" s="3159"/>
      <c r="U69" s="3159"/>
      <c r="V69" s="3159"/>
      <c r="W69" s="3159"/>
      <c r="X69" s="3159"/>
      <c r="Y69" s="3159"/>
      <c r="Z69" s="3159"/>
      <c r="AA69" s="3159"/>
      <c r="AB69" s="3160"/>
      <c r="AC69" s="3160"/>
      <c r="AD69" s="3160"/>
      <c r="AE69" s="3160"/>
      <c r="AF69" s="3160"/>
      <c r="AG69" s="3161"/>
      <c r="AH69" s="3142"/>
      <c r="AI69" s="3142"/>
      <c r="AJ69" s="3142"/>
      <c r="AK69" s="3142"/>
      <c r="AL69" s="3142"/>
      <c r="AM69" s="3142"/>
      <c r="AN69" s="3142"/>
      <c r="AO69" s="3142"/>
      <c r="AP69" s="3142"/>
      <c r="AQ69" s="3142"/>
      <c r="AR69" s="3142"/>
      <c r="AS69" s="3142"/>
      <c r="AT69" s="3142"/>
      <c r="AU69" s="3142"/>
      <c r="AV69" s="3142"/>
      <c r="AW69" s="3142"/>
      <c r="AX69" s="3142"/>
      <c r="AY69" s="3142"/>
      <c r="AZ69" s="3142"/>
      <c r="BA69" s="3142"/>
      <c r="BB69" s="3142"/>
      <c r="BC69" s="3142"/>
      <c r="BD69" s="3142"/>
      <c r="BE69" s="3142"/>
      <c r="BF69" s="3142"/>
      <c r="BG69" s="3142"/>
      <c r="BH69" s="3142"/>
      <c r="BI69" s="3142"/>
    </row>
    <row r="70" spans="1:61" ht="11.25" customHeight="1">
      <c r="A70" s="3094"/>
      <c r="B70" s="3094"/>
      <c r="C70" s="3094"/>
      <c r="D70" s="3094"/>
      <c r="E70" s="3094"/>
      <c r="F70" s="3094"/>
      <c r="G70" s="3094"/>
      <c r="H70" s="3094"/>
      <c r="I70" s="3094"/>
      <c r="J70" s="3094"/>
      <c r="K70" s="3094"/>
      <c r="L70" s="3094"/>
      <c r="M70" s="3094"/>
      <c r="N70" s="3094"/>
      <c r="O70" s="3094"/>
      <c r="P70" s="3094"/>
      <c r="Q70" s="3094"/>
      <c r="R70" s="3094"/>
      <c r="S70" s="3094"/>
      <c r="T70" s="3094"/>
      <c r="U70" s="3094"/>
      <c r="V70" s="3094"/>
      <c r="W70" s="3094"/>
      <c r="X70" s="3094"/>
      <c r="Y70" s="3094"/>
      <c r="Z70" s="3094"/>
      <c r="AA70" s="3094"/>
      <c r="AB70" s="3094"/>
      <c r="AC70" s="3094"/>
      <c r="AD70" s="3094"/>
      <c r="AE70" s="3094"/>
      <c r="AF70" s="3094"/>
      <c r="AG70" s="3094"/>
      <c r="AH70" s="3094"/>
      <c r="AI70" s="3142"/>
      <c r="AJ70" s="3142"/>
      <c r="AK70" s="3142"/>
      <c r="AL70" s="3142"/>
      <c r="AM70" s="3142"/>
      <c r="AN70" s="3142"/>
      <c r="AO70" s="3142"/>
      <c r="AP70" s="3142"/>
      <c r="AQ70" s="3142"/>
      <c r="AR70" s="3142"/>
      <c r="AS70" s="3142"/>
      <c r="AT70" s="3142"/>
      <c r="AU70" s="3142"/>
      <c r="AV70" s="3142"/>
      <c r="AW70" s="3142"/>
      <c r="AX70" s="3142"/>
      <c r="AY70" s="3142"/>
      <c r="AZ70" s="3142"/>
      <c r="BA70" s="3142"/>
      <c r="BB70" s="3142"/>
      <c r="BC70" s="3142"/>
      <c r="BD70" s="3142"/>
      <c r="BE70" s="3142"/>
      <c r="BF70" s="3142"/>
      <c r="BG70" s="3142"/>
      <c r="BH70" s="3142"/>
      <c r="BI70" s="3142"/>
    </row>
    <row r="71" spans="1:61" ht="16.5" customHeight="1">
      <c r="A71" s="6038">
        <f>SUM('[8]Soalan 15 &amp; 16 (ms38)'!A100:AA100)+1</f>
        <v>39</v>
      </c>
      <c r="B71" s="6038"/>
      <c r="C71" s="6038"/>
      <c r="D71" s="6038"/>
      <c r="E71" s="6038"/>
      <c r="F71" s="6038"/>
      <c r="G71" s="6038"/>
      <c r="H71" s="6038"/>
      <c r="I71" s="6038"/>
      <c r="J71" s="6038"/>
      <c r="K71" s="6038"/>
      <c r="L71" s="6038"/>
      <c r="M71" s="6038"/>
      <c r="N71" s="6038"/>
      <c r="O71" s="6038"/>
      <c r="P71" s="6038"/>
      <c r="Q71" s="6038"/>
      <c r="R71" s="6038"/>
      <c r="S71" s="6038"/>
      <c r="T71" s="6038"/>
      <c r="U71" s="6038"/>
      <c r="V71" s="6038"/>
      <c r="W71" s="6038"/>
      <c r="X71" s="6038"/>
      <c r="Y71" s="6038"/>
      <c r="Z71" s="6038"/>
      <c r="AA71" s="6038"/>
      <c r="AB71" s="6038"/>
      <c r="AC71" s="6038"/>
      <c r="AD71" s="6038"/>
      <c r="AE71" s="6038"/>
      <c r="AF71" s="6038"/>
      <c r="AG71" s="6038"/>
      <c r="AH71" s="3162"/>
      <c r="AI71" s="3142"/>
      <c r="AJ71" s="3142"/>
      <c r="AK71" s="3142"/>
      <c r="AL71" s="3142"/>
      <c r="AM71" s="3142"/>
      <c r="AN71" s="3142"/>
      <c r="AO71" s="3142"/>
      <c r="AP71" s="3142"/>
      <c r="AQ71" s="3142"/>
      <c r="AR71" s="3142"/>
      <c r="AS71" s="3142"/>
      <c r="AT71" s="3142"/>
      <c r="AU71" s="3142"/>
      <c r="AV71" s="3142"/>
      <c r="AW71" s="3142"/>
      <c r="AX71" s="3142"/>
      <c r="AY71" s="3142"/>
      <c r="AZ71" s="3142"/>
      <c r="BA71" s="3142"/>
      <c r="BB71" s="3142"/>
      <c r="BC71" s="3142"/>
      <c r="BD71" s="3142"/>
      <c r="BE71" s="3142"/>
      <c r="BF71" s="3142"/>
      <c r="BG71" s="3142"/>
      <c r="BH71" s="3142"/>
      <c r="BI71" s="3142"/>
    </row>
    <row r="72" spans="1:61" ht="11.25" customHeight="1">
      <c r="A72" s="6038"/>
      <c r="B72" s="6038"/>
      <c r="C72" s="6038"/>
      <c r="D72" s="6038"/>
      <c r="E72" s="6038"/>
      <c r="F72" s="6038"/>
      <c r="G72" s="6038"/>
      <c r="H72" s="6038"/>
      <c r="I72" s="6038"/>
      <c r="J72" s="6038"/>
      <c r="K72" s="6038"/>
      <c r="L72" s="6038"/>
      <c r="M72" s="6038"/>
      <c r="N72" s="6038"/>
      <c r="O72" s="6038"/>
      <c r="P72" s="6038"/>
      <c r="Q72" s="6038"/>
      <c r="R72" s="6038"/>
      <c r="S72" s="6038"/>
      <c r="T72" s="6038"/>
      <c r="U72" s="6038"/>
      <c r="V72" s="6038"/>
      <c r="W72" s="6038"/>
      <c r="X72" s="6038"/>
      <c r="Y72" s="6038"/>
      <c r="Z72" s="6038"/>
      <c r="AA72" s="6038"/>
      <c r="AB72" s="6038"/>
      <c r="AC72" s="6038"/>
      <c r="AD72" s="6038"/>
      <c r="AE72" s="6038"/>
      <c r="AF72" s="6038"/>
      <c r="AG72" s="6038"/>
      <c r="AH72" s="3162"/>
      <c r="AI72" s="3142"/>
      <c r="AJ72" s="3142"/>
      <c r="AK72" s="3142"/>
      <c r="AL72" s="3142"/>
      <c r="AM72" s="3142"/>
      <c r="AN72" s="3142"/>
      <c r="AO72" s="3142"/>
      <c r="AP72" s="3142"/>
      <c r="AQ72" s="3142"/>
      <c r="AR72" s="3142"/>
      <c r="AS72" s="3142"/>
      <c r="AT72" s="3142"/>
      <c r="AU72" s="3142"/>
      <c r="AV72" s="3142"/>
      <c r="AW72" s="3142"/>
      <c r="AX72" s="3142"/>
      <c r="AY72" s="3142"/>
      <c r="AZ72" s="3142"/>
      <c r="BA72" s="3142"/>
      <c r="BB72" s="3142"/>
      <c r="BC72" s="3142"/>
      <c r="BD72" s="3142"/>
      <c r="BE72" s="3142"/>
      <c r="BF72" s="3142"/>
      <c r="BG72" s="3142"/>
      <c r="BH72" s="3142"/>
      <c r="BI72" s="3142"/>
    </row>
    <row r="73" spans="1:61" ht="11.25" customHeight="1">
      <c r="A73" s="3094"/>
      <c r="B73" s="3094"/>
      <c r="C73" s="3094"/>
      <c r="D73" s="3094"/>
      <c r="E73" s="3094"/>
      <c r="F73" s="3094"/>
      <c r="G73" s="3094"/>
      <c r="H73" s="3094"/>
      <c r="I73" s="3094"/>
      <c r="J73" s="3094"/>
      <c r="K73" s="3094"/>
      <c r="L73" s="3094"/>
      <c r="M73" s="3094"/>
      <c r="N73" s="3094"/>
      <c r="O73" s="3094"/>
      <c r="P73" s="3094"/>
      <c r="Q73" s="3094"/>
      <c r="R73" s="3094"/>
      <c r="S73" s="3094"/>
      <c r="T73" s="3094"/>
      <c r="U73" s="3094"/>
      <c r="V73" s="3094"/>
      <c r="W73" s="3094"/>
      <c r="X73" s="3094"/>
      <c r="Y73" s="3094"/>
      <c r="Z73" s="3094"/>
      <c r="AA73" s="3094"/>
      <c r="AB73" s="3142"/>
      <c r="AC73" s="3142"/>
      <c r="AD73" s="3142"/>
      <c r="AE73" s="3142"/>
      <c r="AF73" s="3142"/>
      <c r="AG73" s="3142"/>
      <c r="AH73" s="3142"/>
      <c r="AI73" s="3142"/>
      <c r="AJ73" s="3142"/>
      <c r="AK73" s="3142"/>
      <c r="AL73" s="3142"/>
      <c r="AM73" s="3142"/>
      <c r="AN73" s="3142"/>
      <c r="AO73" s="3142"/>
      <c r="AP73" s="3142"/>
      <c r="AQ73" s="3142"/>
      <c r="AR73" s="3142"/>
      <c r="AS73" s="3142"/>
      <c r="AT73" s="3142"/>
      <c r="AU73" s="3142"/>
      <c r="AV73" s="3142"/>
      <c r="AW73" s="3142"/>
      <c r="AX73" s="3142"/>
      <c r="AY73" s="3142"/>
      <c r="AZ73" s="3142"/>
      <c r="BA73" s="3142"/>
      <c r="BB73" s="3142"/>
      <c r="BC73" s="3142"/>
      <c r="BD73" s="3142"/>
      <c r="BE73" s="3142"/>
      <c r="BF73" s="3142"/>
      <c r="BG73" s="3142"/>
      <c r="BH73" s="3142"/>
      <c r="BI73" s="3142"/>
    </row>
    <row r="74" spans="1:61" ht="11.25" customHeight="1">
      <c r="A74" s="3094"/>
      <c r="B74" s="3094"/>
      <c r="C74" s="3094"/>
      <c r="D74" s="3094"/>
      <c r="E74" s="3094"/>
      <c r="F74" s="3094"/>
      <c r="G74" s="3094"/>
      <c r="H74" s="3094"/>
      <c r="I74" s="3094"/>
      <c r="J74" s="3094"/>
      <c r="K74" s="3094"/>
      <c r="L74" s="3094"/>
      <c r="M74" s="3094"/>
      <c r="N74" s="3094"/>
      <c r="O74" s="3094"/>
      <c r="P74" s="3094"/>
      <c r="Q74" s="3094"/>
      <c r="R74" s="3094"/>
      <c r="S74" s="3094"/>
      <c r="T74" s="3094"/>
      <c r="U74" s="3094"/>
      <c r="V74" s="3094"/>
      <c r="W74" s="3094"/>
      <c r="X74" s="3094"/>
      <c r="Y74" s="3094"/>
      <c r="Z74" s="3094"/>
      <c r="AA74" s="3094"/>
      <c r="AB74" s="3142"/>
      <c r="AC74" s="3142"/>
      <c r="AD74" s="3142"/>
      <c r="AE74" s="3142"/>
      <c r="AF74" s="3142"/>
      <c r="AG74" s="3142"/>
      <c r="AH74" s="3142"/>
      <c r="AI74" s="3142"/>
      <c r="AJ74" s="3142"/>
      <c r="AK74" s="3142"/>
      <c r="AL74" s="3142"/>
      <c r="AM74" s="3142"/>
      <c r="AN74" s="3142"/>
      <c r="AO74" s="3142"/>
      <c r="AP74" s="3142"/>
      <c r="AQ74" s="3142"/>
      <c r="AR74" s="3142"/>
      <c r="AS74" s="3142"/>
      <c r="AT74" s="3142"/>
      <c r="AU74" s="3142"/>
      <c r="AV74" s="3142"/>
      <c r="AW74" s="3142"/>
      <c r="AX74" s="3142"/>
      <c r="AY74" s="3142"/>
      <c r="AZ74" s="3142"/>
      <c r="BA74" s="3142"/>
      <c r="BB74" s="3142"/>
      <c r="BC74" s="3142"/>
      <c r="BD74" s="3142"/>
      <c r="BE74" s="3142"/>
      <c r="BF74" s="3142"/>
      <c r="BG74" s="3142"/>
      <c r="BH74" s="3142"/>
      <c r="BI74" s="3142"/>
    </row>
    <row r="75" spans="1:61" ht="11.25" customHeight="1">
      <c r="A75" s="3094"/>
      <c r="B75" s="3094"/>
      <c r="C75" s="3094"/>
      <c r="D75" s="3094"/>
      <c r="E75" s="3094"/>
      <c r="F75" s="3094"/>
      <c r="G75" s="3094"/>
      <c r="H75" s="3094"/>
      <c r="I75" s="3094"/>
      <c r="J75" s="3094"/>
      <c r="K75" s="3094"/>
      <c r="L75" s="3094"/>
      <c r="M75" s="3094"/>
      <c r="N75" s="3094"/>
      <c r="O75" s="3094"/>
      <c r="P75" s="3094"/>
      <c r="Q75" s="3094"/>
      <c r="R75" s="3094"/>
      <c r="S75" s="3094"/>
      <c r="T75" s="3094"/>
      <c r="U75" s="3094"/>
      <c r="V75" s="3094"/>
      <c r="W75" s="3094"/>
      <c r="X75" s="3094"/>
      <c r="Y75" s="3094"/>
      <c r="Z75" s="3094"/>
      <c r="AA75" s="3094"/>
      <c r="AB75" s="3142"/>
      <c r="AC75" s="3142"/>
      <c r="AD75" s="3142"/>
      <c r="AE75" s="3142"/>
      <c r="AF75" s="3142"/>
      <c r="AG75" s="3142"/>
      <c r="AH75" s="3142"/>
      <c r="AI75" s="3142"/>
      <c r="AJ75" s="3142"/>
      <c r="AK75" s="3142"/>
      <c r="AL75" s="3142"/>
      <c r="AM75" s="3142"/>
      <c r="AN75" s="3094"/>
      <c r="AO75" s="3094"/>
      <c r="AP75" s="3094"/>
      <c r="AQ75" s="3094"/>
      <c r="AR75" s="3094"/>
      <c r="AS75" s="3094"/>
      <c r="AT75" s="3094"/>
      <c r="AU75" s="3094"/>
      <c r="AV75" s="3094"/>
      <c r="AW75" s="3094"/>
      <c r="AX75" s="3094"/>
      <c r="AY75" s="3094"/>
      <c r="AZ75" s="3094"/>
      <c r="BA75" s="3094"/>
      <c r="BB75" s="3094"/>
      <c r="BC75" s="3094"/>
      <c r="BD75" s="3094"/>
      <c r="BE75" s="3094"/>
      <c r="BF75" s="3094"/>
      <c r="BG75" s="3094"/>
      <c r="BH75" s="3094"/>
      <c r="BI75" s="3094"/>
    </row>
    <row r="76" spans="1:61" ht="11.25" customHeight="1">
      <c r="A76" s="3094"/>
      <c r="B76" s="3094"/>
      <c r="C76" s="3094"/>
      <c r="D76" s="3094"/>
      <c r="E76" s="3094"/>
      <c r="F76" s="3094"/>
      <c r="G76" s="3094"/>
      <c r="H76" s="3094"/>
      <c r="I76" s="3094"/>
      <c r="J76" s="3094"/>
      <c r="K76" s="3094"/>
      <c r="L76" s="3094"/>
      <c r="M76" s="3094"/>
      <c r="N76" s="3094"/>
      <c r="O76" s="3094"/>
      <c r="P76" s="3094"/>
      <c r="Q76" s="3094"/>
      <c r="R76" s="3094"/>
      <c r="S76" s="3094"/>
      <c r="T76" s="3094"/>
      <c r="U76" s="3094"/>
      <c r="V76" s="3094"/>
      <c r="W76" s="3094"/>
      <c r="X76" s="3094"/>
      <c r="Y76" s="3094"/>
      <c r="Z76" s="3094"/>
      <c r="AA76" s="3094"/>
      <c r="AB76" s="3142"/>
      <c r="AC76" s="3142"/>
      <c r="AD76" s="3142"/>
      <c r="AE76" s="3142"/>
      <c r="AF76" s="3142"/>
      <c r="AG76" s="3142"/>
      <c r="AH76" s="3142"/>
      <c r="AI76" s="3142"/>
      <c r="AJ76" s="3142"/>
      <c r="AK76" s="3142"/>
      <c r="AL76" s="3142"/>
      <c r="AM76" s="3142"/>
      <c r="AN76" s="3094"/>
      <c r="AO76" s="3094"/>
      <c r="AP76" s="3094"/>
      <c r="AQ76" s="3094"/>
      <c r="AR76" s="3094"/>
      <c r="AS76" s="3094"/>
      <c r="AT76" s="3094"/>
      <c r="AU76" s="3094"/>
      <c r="AV76" s="3094"/>
      <c r="AW76" s="3094"/>
      <c r="AX76" s="3094"/>
      <c r="AY76" s="3094"/>
      <c r="AZ76" s="3094"/>
      <c r="BA76" s="3094"/>
      <c r="BB76" s="3094"/>
      <c r="BC76" s="3094"/>
      <c r="BD76" s="3094"/>
      <c r="BE76" s="3094"/>
      <c r="BF76" s="3094"/>
      <c r="BG76" s="3094"/>
      <c r="BH76" s="3094"/>
      <c r="BI76" s="3094"/>
    </row>
    <row r="77" spans="1:61" ht="11.25" customHeight="1">
      <c r="A77" s="3094"/>
      <c r="B77" s="3094"/>
      <c r="C77" s="3094"/>
      <c r="D77" s="3094"/>
      <c r="E77" s="3094"/>
      <c r="F77" s="3094"/>
      <c r="G77" s="3094"/>
      <c r="H77" s="3094"/>
      <c r="I77" s="3094"/>
      <c r="J77" s="3094"/>
      <c r="K77" s="3094"/>
      <c r="L77" s="3094"/>
      <c r="M77" s="3094"/>
      <c r="N77" s="3094"/>
      <c r="O77" s="3094"/>
      <c r="P77" s="3094"/>
      <c r="Q77" s="3094"/>
      <c r="R77" s="3094"/>
      <c r="S77" s="3094"/>
      <c r="T77" s="3094"/>
      <c r="U77" s="3094"/>
      <c r="V77" s="3094"/>
      <c r="W77" s="3094"/>
      <c r="X77" s="3094"/>
      <c r="Y77" s="3094"/>
      <c r="Z77" s="3094"/>
      <c r="AA77" s="3094"/>
      <c r="AB77" s="3142"/>
      <c r="AC77" s="3142"/>
      <c r="AD77" s="3142"/>
      <c r="AE77" s="3142"/>
      <c r="AF77" s="3142"/>
      <c r="AG77" s="3142"/>
      <c r="AH77" s="3142"/>
      <c r="AI77" s="3142"/>
      <c r="AJ77" s="3142"/>
      <c r="AK77" s="3142"/>
      <c r="AL77" s="3142"/>
      <c r="AM77" s="3142"/>
      <c r="AN77" s="3094"/>
      <c r="AO77" s="3094"/>
      <c r="AP77" s="3094"/>
      <c r="AQ77" s="3094"/>
      <c r="AR77" s="3094"/>
      <c r="AS77" s="3094"/>
      <c r="AT77" s="3094"/>
      <c r="AU77" s="3094"/>
      <c r="AV77" s="3094"/>
      <c r="AW77" s="3094"/>
      <c r="AX77" s="3094"/>
      <c r="AY77" s="3094"/>
      <c r="AZ77" s="3094"/>
      <c r="BA77" s="3094"/>
      <c r="BB77" s="3094"/>
      <c r="BC77" s="3094"/>
      <c r="BD77" s="3094"/>
      <c r="BE77" s="3094"/>
      <c r="BF77" s="3094"/>
      <c r="BG77" s="3094"/>
      <c r="BH77" s="3094"/>
      <c r="BI77" s="3094"/>
    </row>
    <row r="78" spans="1:61" ht="11.25" customHeight="1">
      <c r="A78" s="3094"/>
      <c r="B78" s="3094"/>
      <c r="C78" s="3094"/>
      <c r="D78" s="3094"/>
      <c r="E78" s="3094"/>
      <c r="F78" s="3094"/>
      <c r="G78" s="3094"/>
      <c r="H78" s="3094"/>
      <c r="I78" s="3094"/>
      <c r="J78" s="3094"/>
      <c r="K78" s="3094"/>
      <c r="L78" s="3094"/>
      <c r="M78" s="3094"/>
      <c r="N78" s="3094"/>
      <c r="O78" s="3094"/>
      <c r="P78" s="3094"/>
      <c r="Q78" s="3094"/>
      <c r="R78" s="3094"/>
      <c r="S78" s="3094"/>
      <c r="T78" s="3094"/>
      <c r="U78" s="3094"/>
      <c r="V78" s="3094"/>
      <c r="W78" s="3094"/>
      <c r="X78" s="3094"/>
      <c r="Y78" s="3094"/>
      <c r="Z78" s="3094"/>
      <c r="AA78" s="3094"/>
      <c r="AB78" s="3142"/>
      <c r="AC78" s="3142"/>
      <c r="AD78" s="3142"/>
      <c r="AE78" s="3142"/>
      <c r="AF78" s="3142"/>
      <c r="AG78" s="3142"/>
      <c r="AH78" s="3142"/>
      <c r="AI78" s="3142"/>
      <c r="AJ78" s="3142"/>
      <c r="AK78" s="3142"/>
      <c r="AL78" s="3142"/>
      <c r="AM78" s="3142"/>
      <c r="AN78" s="3094"/>
      <c r="AO78" s="3094"/>
      <c r="AP78" s="3094"/>
      <c r="AQ78" s="3094"/>
      <c r="AR78" s="3094"/>
      <c r="AS78" s="3094"/>
      <c r="AT78" s="3094"/>
      <c r="AU78" s="3094"/>
      <c r="AV78" s="3094"/>
      <c r="AW78" s="3094"/>
      <c r="AX78" s="3094"/>
      <c r="AY78" s="3094"/>
      <c r="AZ78" s="3094"/>
      <c r="BA78" s="3094"/>
      <c r="BB78" s="3094"/>
      <c r="BC78" s="3094"/>
      <c r="BD78" s="3094"/>
      <c r="BE78" s="3094"/>
      <c r="BF78" s="3094"/>
      <c r="BG78" s="3094"/>
      <c r="BH78" s="3094"/>
      <c r="BI78" s="3094"/>
    </row>
    <row r="79" spans="1:61" ht="11.25" customHeight="1">
      <c r="A79" s="3094"/>
      <c r="B79" s="3094"/>
      <c r="C79" s="3094"/>
      <c r="D79" s="3094"/>
      <c r="E79" s="3094"/>
      <c r="F79" s="3094"/>
      <c r="G79" s="3094"/>
      <c r="H79" s="3094"/>
      <c r="I79" s="3094"/>
      <c r="J79" s="3094"/>
      <c r="K79" s="3094"/>
      <c r="L79" s="3094"/>
      <c r="M79" s="3094"/>
      <c r="N79" s="3094"/>
      <c r="O79" s="3094"/>
      <c r="P79" s="3094"/>
      <c r="Q79" s="3094"/>
      <c r="R79" s="3094"/>
      <c r="S79" s="3094"/>
      <c r="T79" s="3094"/>
      <c r="U79" s="3094"/>
      <c r="V79" s="3094"/>
      <c r="W79" s="3094"/>
      <c r="X79" s="3094"/>
      <c r="Y79" s="3094"/>
      <c r="Z79" s="3094"/>
      <c r="AA79" s="3094"/>
      <c r="AB79" s="3142"/>
      <c r="AC79" s="3142"/>
      <c r="AD79" s="3142"/>
      <c r="AE79" s="3142"/>
      <c r="AF79" s="3142"/>
      <c r="AG79" s="3142"/>
      <c r="AH79" s="3142"/>
      <c r="AI79" s="3142"/>
      <c r="AJ79" s="3142"/>
      <c r="AK79" s="3142"/>
      <c r="AL79" s="3142"/>
      <c r="AM79" s="3142"/>
      <c r="AN79" s="3094"/>
      <c r="AO79" s="3094"/>
      <c r="AP79" s="3094"/>
      <c r="AQ79" s="3094"/>
      <c r="AR79" s="3094"/>
      <c r="AS79" s="3094"/>
      <c r="AT79" s="3094"/>
      <c r="AU79" s="3094"/>
      <c r="AV79" s="3094"/>
      <c r="AW79" s="3094"/>
      <c r="AX79" s="3094"/>
      <c r="AY79" s="3094"/>
      <c r="AZ79" s="3094"/>
      <c r="BA79" s="3094"/>
      <c r="BB79" s="3094"/>
      <c r="BC79" s="3094"/>
      <c r="BD79" s="3094"/>
      <c r="BE79" s="3094"/>
      <c r="BF79" s="3094"/>
      <c r="BG79" s="3094"/>
      <c r="BH79" s="3094"/>
      <c r="BI79" s="3094"/>
    </row>
    <row r="80" spans="1:61" ht="11.25" customHeight="1">
      <c r="A80" s="3094"/>
      <c r="B80" s="3094"/>
      <c r="C80" s="3094"/>
      <c r="D80" s="3094"/>
      <c r="E80" s="3094"/>
      <c r="F80" s="3094"/>
      <c r="G80" s="3094"/>
      <c r="H80" s="3094"/>
      <c r="I80" s="3094"/>
      <c r="J80" s="3094"/>
      <c r="K80" s="3094"/>
      <c r="L80" s="3094"/>
      <c r="M80" s="3094"/>
      <c r="N80" s="3094"/>
      <c r="O80" s="3094"/>
      <c r="P80" s="3094"/>
      <c r="Q80" s="3094"/>
      <c r="R80" s="3094"/>
      <c r="S80" s="3094"/>
      <c r="T80" s="3094"/>
      <c r="U80" s="3094"/>
      <c r="V80" s="3094"/>
      <c r="W80" s="3094"/>
      <c r="X80" s="3094"/>
      <c r="Y80" s="3094"/>
      <c r="Z80" s="3094"/>
      <c r="AA80" s="3094"/>
      <c r="AB80" s="3142"/>
      <c r="AC80" s="3142"/>
      <c r="AD80" s="3142"/>
      <c r="AE80" s="3142"/>
      <c r="AF80" s="3142"/>
      <c r="AG80" s="3142"/>
      <c r="AH80" s="3142"/>
      <c r="AI80" s="3142"/>
      <c r="AJ80" s="3142"/>
      <c r="AK80" s="3142"/>
      <c r="AL80" s="3142"/>
      <c r="AM80" s="3142"/>
      <c r="AN80" s="3094"/>
      <c r="AO80" s="3094"/>
      <c r="AP80" s="3094"/>
      <c r="AQ80" s="3094"/>
      <c r="AR80" s="3094"/>
      <c r="AS80" s="3094"/>
      <c r="AT80" s="3094"/>
      <c r="AU80" s="3094"/>
      <c r="AV80" s="3094"/>
      <c r="AW80" s="3094"/>
      <c r="AX80" s="3094"/>
      <c r="AY80" s="3094"/>
      <c r="AZ80" s="3094"/>
      <c r="BA80" s="3094"/>
      <c r="BB80" s="3094"/>
      <c r="BC80" s="3094"/>
      <c r="BD80" s="3094"/>
      <c r="BE80" s="3094"/>
      <c r="BF80" s="3094"/>
      <c r="BG80" s="3094"/>
      <c r="BH80" s="3094"/>
      <c r="BI80" s="3094"/>
    </row>
    <row r="81" spans="1:61" ht="11.25" customHeight="1">
      <c r="A81" s="3094"/>
      <c r="B81" s="3094"/>
      <c r="C81" s="3094"/>
      <c r="D81" s="3094"/>
      <c r="E81" s="3094"/>
      <c r="F81" s="3094"/>
      <c r="G81" s="3094"/>
      <c r="H81" s="3094"/>
      <c r="I81" s="3094"/>
      <c r="J81" s="3094"/>
      <c r="K81" s="3094"/>
      <c r="L81" s="3094"/>
      <c r="M81" s="3094"/>
      <c r="N81" s="3094"/>
      <c r="O81" s="3094"/>
      <c r="P81" s="3094"/>
      <c r="Q81" s="3094"/>
      <c r="R81" s="3094"/>
      <c r="S81" s="3094"/>
      <c r="T81" s="3094"/>
      <c r="U81" s="3094"/>
      <c r="V81" s="3094"/>
      <c r="W81" s="3094"/>
      <c r="X81" s="3094"/>
      <c r="Y81" s="3094"/>
      <c r="Z81" s="3094"/>
      <c r="AA81" s="3094"/>
      <c r="AB81" s="3142"/>
      <c r="AC81" s="3142"/>
      <c r="AD81" s="3142"/>
      <c r="AE81" s="3142"/>
      <c r="AF81" s="3142"/>
      <c r="AG81" s="3142"/>
      <c r="AH81" s="3142"/>
      <c r="AI81" s="3142"/>
      <c r="AJ81" s="3142"/>
      <c r="AK81" s="3142"/>
      <c r="AL81" s="3142"/>
      <c r="AM81" s="3142"/>
      <c r="AN81" s="3094"/>
      <c r="AO81" s="3094"/>
      <c r="AP81" s="3094"/>
      <c r="AQ81" s="3094"/>
      <c r="AR81" s="3094"/>
      <c r="AS81" s="3094"/>
      <c r="AT81" s="3094"/>
      <c r="AU81" s="3094"/>
      <c r="AV81" s="3094"/>
      <c r="AW81" s="3094"/>
      <c r="AX81" s="3094"/>
      <c r="AY81" s="3094"/>
      <c r="AZ81" s="3094"/>
      <c r="BA81" s="3094"/>
      <c r="BB81" s="3094"/>
      <c r="BC81" s="3094"/>
      <c r="BD81" s="3094"/>
      <c r="BE81" s="3094"/>
      <c r="BF81" s="3094"/>
      <c r="BG81" s="3094"/>
      <c r="BH81" s="3094"/>
      <c r="BI81" s="3094"/>
    </row>
    <row r="82" spans="1:61" ht="11.25" customHeight="1">
      <c r="A82" s="3094"/>
      <c r="B82" s="3094"/>
      <c r="C82" s="3094"/>
      <c r="D82" s="3094"/>
      <c r="E82" s="3094"/>
      <c r="F82" s="3094"/>
      <c r="G82" s="3094"/>
      <c r="H82" s="3094"/>
      <c r="I82" s="3094"/>
      <c r="J82" s="3094"/>
      <c r="K82" s="3094"/>
      <c r="L82" s="3094"/>
      <c r="M82" s="3094"/>
      <c r="N82" s="3094"/>
      <c r="O82" s="3094"/>
      <c r="P82" s="3094"/>
      <c r="Q82" s="3094"/>
      <c r="R82" s="3094"/>
      <c r="S82" s="3094"/>
      <c r="T82" s="3094"/>
      <c r="U82" s="3094"/>
      <c r="V82" s="3094"/>
      <c r="W82" s="3094"/>
      <c r="X82" s="3094"/>
      <c r="Y82" s="3094"/>
      <c r="Z82" s="3094"/>
      <c r="AA82" s="3094"/>
      <c r="AB82" s="3142"/>
      <c r="AC82" s="3142"/>
      <c r="AD82" s="3142"/>
      <c r="AE82" s="3142"/>
      <c r="AF82" s="3142"/>
      <c r="AG82" s="3142"/>
      <c r="AH82" s="3142"/>
      <c r="AI82" s="3142"/>
      <c r="AJ82" s="3142"/>
      <c r="AK82" s="3142"/>
      <c r="AL82" s="3142"/>
      <c r="AM82" s="3142"/>
      <c r="AN82" s="3094"/>
      <c r="AO82" s="3094"/>
      <c r="AP82" s="3094"/>
      <c r="AQ82" s="3094"/>
      <c r="AR82" s="3094"/>
      <c r="AS82" s="3094"/>
      <c r="AT82" s="3094"/>
      <c r="AU82" s="3094"/>
      <c r="AV82" s="3094"/>
      <c r="AW82" s="3094"/>
      <c r="AX82" s="3094"/>
      <c r="AY82" s="3094"/>
      <c r="AZ82" s="3094"/>
      <c r="BA82" s="3094"/>
      <c r="BB82" s="3094"/>
      <c r="BC82" s="3094"/>
      <c r="BD82" s="3094"/>
      <c r="BE82" s="3094"/>
      <c r="BF82" s="3094"/>
      <c r="BG82" s="3094"/>
      <c r="BH82" s="3094"/>
      <c r="BI82" s="3094"/>
    </row>
    <row r="83" spans="1:61" ht="11.25" customHeight="1">
      <c r="A83" s="3094"/>
      <c r="B83" s="3094"/>
      <c r="C83" s="3094"/>
      <c r="D83" s="3094"/>
      <c r="E83" s="3094"/>
      <c r="F83" s="3094"/>
      <c r="G83" s="3094"/>
      <c r="H83" s="3094"/>
      <c r="I83" s="3094"/>
      <c r="J83" s="3094"/>
      <c r="K83" s="3094"/>
      <c r="L83" s="3094"/>
      <c r="M83" s="3094"/>
      <c r="N83" s="3094"/>
      <c r="O83" s="3094"/>
      <c r="P83" s="3094"/>
      <c r="Q83" s="3094"/>
      <c r="R83" s="3094"/>
      <c r="S83" s="3094"/>
      <c r="T83" s="3094"/>
      <c r="U83" s="3094"/>
      <c r="V83" s="3094"/>
      <c r="W83" s="3094"/>
      <c r="X83" s="3094"/>
      <c r="Y83" s="3094"/>
      <c r="Z83" s="3094"/>
      <c r="AA83" s="3094"/>
      <c r="AB83" s="3142"/>
      <c r="AC83" s="3142"/>
      <c r="AD83" s="3142"/>
      <c r="AE83" s="3142"/>
      <c r="AF83" s="3142"/>
      <c r="AG83" s="3142"/>
      <c r="AH83" s="3142"/>
      <c r="AI83" s="3142"/>
      <c r="AJ83" s="3142"/>
      <c r="AK83" s="3142"/>
      <c r="AL83" s="3142"/>
      <c r="AM83" s="3142"/>
      <c r="AN83" s="3094"/>
      <c r="AO83" s="3094"/>
      <c r="AP83" s="3094"/>
      <c r="AQ83" s="3094"/>
      <c r="AR83" s="3094"/>
      <c r="AS83" s="3094"/>
      <c r="AT83" s="3094"/>
      <c r="AU83" s="3094"/>
      <c r="AV83" s="3094"/>
      <c r="AW83" s="3094"/>
      <c r="AX83" s="3094"/>
      <c r="AY83" s="3094"/>
      <c r="AZ83" s="3094"/>
      <c r="BA83" s="3094"/>
      <c r="BB83" s="3094"/>
      <c r="BC83" s="3094"/>
      <c r="BD83" s="3094"/>
      <c r="BE83" s="3094"/>
      <c r="BF83" s="3094"/>
      <c r="BG83" s="3094"/>
      <c r="BH83" s="3094"/>
      <c r="BI83" s="3094"/>
    </row>
    <row r="84" spans="1:61" ht="11.25" customHeight="1">
      <c r="A84" s="3094"/>
      <c r="B84" s="3094"/>
      <c r="C84" s="3094"/>
      <c r="D84" s="3094"/>
      <c r="E84" s="3094"/>
      <c r="F84" s="3094"/>
      <c r="G84" s="3094"/>
      <c r="H84" s="3094"/>
      <c r="I84" s="3094"/>
      <c r="J84" s="3094"/>
      <c r="K84" s="3094"/>
      <c r="L84" s="3094"/>
      <c r="M84" s="3094"/>
      <c r="N84" s="3094"/>
      <c r="O84" s="3094"/>
      <c r="P84" s="3094"/>
      <c r="Q84" s="3094"/>
      <c r="R84" s="3094"/>
      <c r="S84" s="3094"/>
      <c r="T84" s="3094"/>
      <c r="U84" s="3094"/>
      <c r="V84" s="3094"/>
      <c r="W84" s="3094"/>
      <c r="X84" s="3094"/>
      <c r="Y84" s="3094"/>
      <c r="Z84" s="3094"/>
      <c r="AA84" s="3094"/>
      <c r="AB84" s="3142"/>
      <c r="AC84" s="3142"/>
      <c r="AD84" s="3142"/>
      <c r="AE84" s="3142"/>
      <c r="AF84" s="3142"/>
      <c r="AG84" s="3142"/>
      <c r="AH84" s="3142"/>
      <c r="AI84" s="3142"/>
      <c r="AJ84" s="3142"/>
      <c r="AK84" s="3142"/>
      <c r="AL84" s="3142"/>
      <c r="AM84" s="3142"/>
      <c r="AN84" s="3094"/>
      <c r="AO84" s="3094"/>
      <c r="AP84" s="3094"/>
      <c r="AQ84" s="3094"/>
      <c r="AR84" s="3094"/>
      <c r="AS84" s="3094"/>
      <c r="AT84" s="3094"/>
      <c r="AU84" s="3094"/>
      <c r="AV84" s="3094"/>
      <c r="AW84" s="3094"/>
      <c r="AX84" s="3094"/>
      <c r="AY84" s="3094"/>
      <c r="AZ84" s="3094"/>
      <c r="BA84" s="3094"/>
      <c r="BB84" s="3094"/>
      <c r="BC84" s="3094"/>
      <c r="BD84" s="3094"/>
      <c r="BE84" s="3094"/>
      <c r="BF84" s="3094"/>
      <c r="BG84" s="3094"/>
      <c r="BH84" s="3094"/>
      <c r="BI84" s="3094"/>
    </row>
    <row r="85" spans="1:61" ht="11.25" customHeight="1">
      <c r="A85" s="3094"/>
      <c r="B85" s="3094"/>
      <c r="C85" s="3094"/>
      <c r="D85" s="3094"/>
      <c r="E85" s="3094"/>
      <c r="F85" s="3094"/>
      <c r="G85" s="3094"/>
      <c r="H85" s="3094"/>
      <c r="I85" s="3094"/>
      <c r="J85" s="3094"/>
      <c r="K85" s="3094"/>
      <c r="L85" s="3094"/>
      <c r="M85" s="3094"/>
      <c r="N85" s="3094"/>
      <c r="O85" s="3094"/>
      <c r="P85" s="3094"/>
      <c r="Q85" s="3094"/>
      <c r="R85" s="3094"/>
      <c r="S85" s="3094"/>
      <c r="T85" s="3094"/>
      <c r="U85" s="3094"/>
      <c r="V85" s="3094"/>
      <c r="W85" s="3094"/>
      <c r="X85" s="3094"/>
      <c r="Y85" s="3094"/>
      <c r="Z85" s="3094"/>
      <c r="AA85" s="3094"/>
      <c r="AB85" s="3142"/>
      <c r="AC85" s="3142"/>
      <c r="AD85" s="3142"/>
      <c r="AE85" s="3142"/>
      <c r="AF85" s="3142"/>
      <c r="AG85" s="3142"/>
      <c r="AH85" s="3142"/>
      <c r="AI85" s="3142"/>
      <c r="AJ85" s="3142"/>
      <c r="AK85" s="3142"/>
      <c r="AL85" s="3142"/>
      <c r="AM85" s="3142"/>
      <c r="AN85" s="3094"/>
      <c r="AO85" s="3094"/>
      <c r="AP85" s="3094"/>
      <c r="AQ85" s="3094"/>
      <c r="AR85" s="3094"/>
      <c r="AS85" s="3094"/>
      <c r="AT85" s="3094"/>
      <c r="AU85" s="3094"/>
      <c r="AV85" s="3094"/>
      <c r="AW85" s="3094"/>
      <c r="AX85" s="3094"/>
      <c r="AY85" s="3094"/>
      <c r="AZ85" s="3094"/>
      <c r="BA85" s="3094"/>
      <c r="BB85" s="3094"/>
      <c r="BC85" s="3094"/>
      <c r="BD85" s="3094"/>
      <c r="BE85" s="3094"/>
      <c r="BF85" s="3094"/>
      <c r="BG85" s="3094"/>
      <c r="BH85" s="3094"/>
      <c r="BI85" s="3094"/>
    </row>
    <row r="86" spans="1:61" ht="11.25" customHeight="1">
      <c r="A86" s="3094"/>
      <c r="B86" s="3094"/>
      <c r="C86" s="3094"/>
      <c r="D86" s="3094"/>
      <c r="E86" s="3094"/>
      <c r="F86" s="3094"/>
      <c r="G86" s="3094"/>
      <c r="H86" s="3094"/>
      <c r="I86" s="3094"/>
      <c r="J86" s="3094"/>
      <c r="K86" s="3094"/>
      <c r="L86" s="3094"/>
      <c r="M86" s="3094"/>
      <c r="N86" s="3094"/>
      <c r="O86" s="3094"/>
      <c r="P86" s="3094"/>
      <c r="Q86" s="3094"/>
      <c r="R86" s="3094"/>
      <c r="S86" s="3094"/>
      <c r="T86" s="3094"/>
      <c r="U86" s="3094"/>
      <c r="V86" s="3094"/>
      <c r="W86" s="3094"/>
      <c r="X86" s="3094"/>
      <c r="Y86" s="3094"/>
      <c r="Z86" s="3094"/>
      <c r="AA86" s="3094"/>
      <c r="AB86" s="3094"/>
      <c r="AC86" s="3094"/>
      <c r="AD86" s="3094"/>
      <c r="AE86" s="3094"/>
      <c r="AF86" s="3094"/>
      <c r="AG86" s="3094"/>
      <c r="AH86" s="3094"/>
      <c r="AI86" s="3094"/>
      <c r="AJ86" s="3094"/>
      <c r="AK86" s="3094"/>
      <c r="AL86" s="3094"/>
      <c r="AM86" s="3094"/>
      <c r="AN86" s="3094"/>
      <c r="AO86" s="3094"/>
      <c r="AP86" s="3094"/>
      <c r="AQ86" s="3094"/>
      <c r="AR86" s="3094"/>
      <c r="AS86" s="3094"/>
      <c r="AT86" s="3094"/>
      <c r="AU86" s="3094"/>
      <c r="AV86" s="3094"/>
      <c r="AW86" s="3094"/>
      <c r="AX86" s="3094"/>
      <c r="AY86" s="3094"/>
      <c r="AZ86" s="3094"/>
      <c r="BA86" s="3094"/>
      <c r="BB86" s="3094"/>
      <c r="BC86" s="3094"/>
      <c r="BD86" s="3094"/>
      <c r="BE86" s="3094"/>
      <c r="BF86" s="3094"/>
      <c r="BG86" s="3094"/>
      <c r="BH86" s="3094"/>
      <c r="BI86" s="3094"/>
    </row>
    <row r="87" spans="1:61" ht="11.25" customHeight="1">
      <c r="A87" s="3094"/>
      <c r="B87" s="3094"/>
      <c r="C87" s="3094"/>
      <c r="D87" s="3094"/>
      <c r="E87" s="3094"/>
      <c r="F87" s="3094"/>
      <c r="G87" s="3094"/>
      <c r="H87" s="3094"/>
      <c r="I87" s="3094"/>
      <c r="J87" s="3094"/>
      <c r="K87" s="3094"/>
      <c r="L87" s="3094"/>
      <c r="M87" s="3094"/>
      <c r="N87" s="3094"/>
      <c r="O87" s="3094"/>
      <c r="P87" s="3094"/>
      <c r="Q87" s="3094"/>
      <c r="R87" s="3094"/>
      <c r="S87" s="3094"/>
      <c r="T87" s="3094"/>
      <c r="U87" s="3094"/>
      <c r="V87" s="3094"/>
      <c r="W87" s="3094"/>
      <c r="X87" s="3094"/>
      <c r="Y87" s="3094"/>
      <c r="Z87" s="3094"/>
      <c r="AA87" s="3094"/>
      <c r="AB87" s="3094"/>
      <c r="AC87" s="3094"/>
      <c r="AD87" s="3094"/>
      <c r="AE87" s="3094"/>
      <c r="AF87" s="3094"/>
      <c r="AG87" s="3094"/>
      <c r="AH87" s="3094"/>
      <c r="AI87" s="3094"/>
      <c r="AJ87" s="3094"/>
      <c r="AK87" s="3094"/>
      <c r="AL87" s="3094"/>
      <c r="AM87" s="3094"/>
      <c r="AN87" s="3094"/>
      <c r="AO87" s="3094"/>
      <c r="AP87" s="3094"/>
      <c r="AQ87" s="3094"/>
      <c r="AR87" s="3094"/>
      <c r="AS87" s="3094"/>
      <c r="AT87" s="3094"/>
      <c r="AU87" s="3094"/>
      <c r="AV87" s="3094"/>
      <c r="AW87" s="3094"/>
      <c r="AX87" s="3094"/>
      <c r="AY87" s="3094"/>
      <c r="AZ87" s="3094"/>
      <c r="BA87" s="3094"/>
      <c r="BB87" s="3094"/>
      <c r="BC87" s="3094"/>
      <c r="BD87" s="3094"/>
      <c r="BE87" s="3094"/>
      <c r="BF87" s="3094"/>
      <c r="BG87" s="3094"/>
      <c r="BH87" s="3094"/>
      <c r="BI87" s="3094"/>
    </row>
    <row r="88" spans="1:61" ht="11.25" customHeight="1">
      <c r="A88" s="3094"/>
      <c r="B88" s="3094"/>
      <c r="C88" s="3094"/>
      <c r="D88" s="3094"/>
      <c r="E88" s="3094"/>
      <c r="F88" s="3094"/>
      <c r="G88" s="3094"/>
      <c r="H88" s="3094"/>
      <c r="I88" s="3094"/>
      <c r="J88" s="3094"/>
      <c r="K88" s="3094"/>
      <c r="L88" s="3094"/>
      <c r="M88" s="3094"/>
      <c r="N88" s="3094"/>
      <c r="O88" s="3094"/>
      <c r="P88" s="3094"/>
      <c r="Q88" s="3094"/>
      <c r="R88" s="3094"/>
      <c r="S88" s="3094"/>
      <c r="T88" s="3094"/>
      <c r="U88" s="3094"/>
      <c r="V88" s="3094"/>
      <c r="W88" s="3094"/>
      <c r="X88" s="3094"/>
      <c r="Y88" s="3094"/>
      <c r="Z88" s="3094"/>
      <c r="AA88" s="3094"/>
      <c r="AB88" s="3094"/>
      <c r="AC88" s="3094"/>
      <c r="AD88" s="3094"/>
      <c r="AE88" s="3094"/>
      <c r="AF88" s="3094"/>
      <c r="AG88" s="3094"/>
      <c r="AH88" s="3094"/>
      <c r="AI88" s="3094"/>
      <c r="AJ88" s="3094"/>
      <c r="AK88" s="3094"/>
      <c r="AL88" s="3094"/>
      <c r="AM88" s="3094"/>
      <c r="AN88" s="3094"/>
      <c r="AO88" s="3094"/>
      <c r="AP88" s="3094"/>
      <c r="AQ88" s="3094"/>
      <c r="AR88" s="3094"/>
      <c r="AS88" s="3094"/>
      <c r="AT88" s="3094"/>
      <c r="AU88" s="3094"/>
      <c r="AV88" s="3094"/>
      <c r="AW88" s="3094"/>
      <c r="AX88" s="3094"/>
      <c r="AY88" s="3094"/>
      <c r="AZ88" s="3094"/>
      <c r="BA88" s="3094"/>
      <c r="BB88" s="3094"/>
      <c r="BC88" s="3094"/>
      <c r="BD88" s="3094"/>
      <c r="BE88" s="3094"/>
      <c r="BF88" s="3094"/>
      <c r="BG88" s="3094"/>
      <c r="BH88" s="3094"/>
      <c r="BI88" s="3094"/>
    </row>
    <row r="89" spans="1:61" ht="11.25" customHeight="1">
      <c r="A89" s="3094"/>
      <c r="B89" s="3094"/>
      <c r="C89" s="3094"/>
      <c r="D89" s="3094"/>
      <c r="E89" s="3094"/>
      <c r="F89" s="3094"/>
      <c r="G89" s="3094"/>
      <c r="H89" s="3094"/>
      <c r="I89" s="3094"/>
      <c r="J89" s="3094"/>
      <c r="K89" s="3094"/>
      <c r="L89" s="3094"/>
      <c r="M89" s="3094"/>
      <c r="N89" s="3094"/>
      <c r="O89" s="3094"/>
      <c r="P89" s="3094"/>
      <c r="Q89" s="3094"/>
      <c r="R89" s="3094"/>
      <c r="S89" s="3094"/>
      <c r="T89" s="3094"/>
      <c r="U89" s="3094"/>
      <c r="V89" s="3094"/>
      <c r="W89" s="3094"/>
      <c r="X89" s="3094"/>
      <c r="Y89" s="3094"/>
      <c r="Z89" s="3094"/>
      <c r="AA89" s="3094"/>
      <c r="AB89" s="3094"/>
      <c r="AC89" s="3094"/>
      <c r="AD89" s="3094"/>
      <c r="AE89" s="3094"/>
      <c r="AF89" s="3094"/>
      <c r="AG89" s="3094"/>
      <c r="AH89" s="3094"/>
      <c r="AI89" s="3094"/>
      <c r="AJ89" s="3094"/>
      <c r="AK89" s="3094"/>
      <c r="AL89" s="3094"/>
      <c r="AM89" s="3094"/>
      <c r="AN89" s="3094"/>
      <c r="AO89" s="3094"/>
      <c r="AP89" s="3094"/>
      <c r="AQ89" s="3094"/>
      <c r="AR89" s="3094"/>
      <c r="AS89" s="3094"/>
      <c r="AT89" s="3094"/>
      <c r="AU89" s="3094"/>
      <c r="AV89" s="3094"/>
      <c r="AW89" s="3094"/>
      <c r="AX89" s="3094"/>
      <c r="AY89" s="3094"/>
      <c r="AZ89" s="3094"/>
      <c r="BA89" s="3094"/>
      <c r="BB89" s="3094"/>
      <c r="BC89" s="3094"/>
      <c r="BD89" s="3094"/>
      <c r="BE89" s="3094"/>
      <c r="BF89" s="3094"/>
      <c r="BG89" s="3094"/>
      <c r="BH89" s="3094"/>
      <c r="BI89" s="3094"/>
    </row>
    <row r="90" spans="1:61" ht="11.25" customHeight="1">
      <c r="A90" s="3094"/>
      <c r="B90" s="3094"/>
      <c r="C90" s="3094"/>
      <c r="D90" s="3094"/>
      <c r="E90" s="3094"/>
      <c r="F90" s="3094"/>
      <c r="G90" s="3094"/>
      <c r="H90" s="3094"/>
      <c r="I90" s="3094"/>
      <c r="J90" s="3094"/>
      <c r="K90" s="3094"/>
      <c r="L90" s="3094"/>
      <c r="M90" s="3094"/>
      <c r="N90" s="3094"/>
      <c r="O90" s="3094"/>
      <c r="P90" s="3094"/>
      <c r="Q90" s="3094"/>
      <c r="R90" s="3094"/>
      <c r="S90" s="3094"/>
      <c r="T90" s="3094"/>
      <c r="U90" s="3094"/>
      <c r="V90" s="3094"/>
      <c r="W90" s="3094"/>
      <c r="X90" s="3094"/>
      <c r="Y90" s="3094"/>
      <c r="Z90" s="3094"/>
      <c r="AA90" s="3094"/>
      <c r="AB90" s="3094"/>
      <c r="AC90" s="3094"/>
      <c r="AD90" s="3094"/>
      <c r="AE90" s="3094"/>
      <c r="AF90" s="3094"/>
      <c r="AG90" s="3094"/>
      <c r="AH90" s="3094"/>
      <c r="AI90" s="3094"/>
      <c r="AJ90" s="3094"/>
      <c r="AK90" s="3094"/>
      <c r="AL90" s="3094"/>
      <c r="AM90" s="3094"/>
      <c r="AN90" s="3094"/>
      <c r="AO90" s="3094"/>
      <c r="AP90" s="3094"/>
      <c r="AQ90" s="3094"/>
      <c r="AR90" s="3094"/>
      <c r="AS90" s="3094"/>
      <c r="AT90" s="3094"/>
      <c r="AU90" s="3094"/>
      <c r="AV90" s="3094"/>
      <c r="AW90" s="3094"/>
      <c r="AX90" s="3094"/>
      <c r="AY90" s="3094"/>
      <c r="AZ90" s="3094"/>
      <c r="BA90" s="3094"/>
      <c r="BB90" s="3094"/>
      <c r="BC90" s="3094"/>
      <c r="BD90" s="3094"/>
      <c r="BE90" s="3094"/>
      <c r="BF90" s="3094"/>
      <c r="BG90" s="3094"/>
      <c r="BH90" s="3094"/>
      <c r="BI90" s="3094"/>
    </row>
    <row r="91" spans="1:61" ht="11.25" customHeight="1">
      <c r="A91" s="3094"/>
      <c r="B91" s="3094"/>
      <c r="C91" s="3094"/>
      <c r="D91" s="3094"/>
      <c r="E91" s="3094"/>
      <c r="F91" s="3094"/>
      <c r="G91" s="3094"/>
      <c r="H91" s="3094"/>
      <c r="I91" s="3094"/>
      <c r="J91" s="3094"/>
      <c r="K91" s="3094"/>
      <c r="L91" s="3094"/>
      <c r="M91" s="3094"/>
      <c r="N91" s="3094"/>
      <c r="O91" s="3094"/>
      <c r="P91" s="3094"/>
      <c r="Q91" s="3094"/>
      <c r="R91" s="3094"/>
      <c r="S91" s="3094"/>
      <c r="T91" s="3094"/>
      <c r="U91" s="3094"/>
      <c r="V91" s="3094"/>
      <c r="W91" s="3094"/>
      <c r="X91" s="3094"/>
      <c r="Y91" s="3094"/>
      <c r="Z91" s="3094"/>
      <c r="AA91" s="3094"/>
      <c r="AB91" s="3094"/>
      <c r="AC91" s="3094"/>
      <c r="AD91" s="3094"/>
      <c r="AE91" s="3094"/>
      <c r="AF91" s="3094"/>
      <c r="AG91" s="3094"/>
      <c r="AH91" s="3094"/>
      <c r="AI91" s="3094"/>
      <c r="AJ91" s="3094"/>
      <c r="AK91" s="3094"/>
      <c r="AL91" s="3094"/>
      <c r="AM91" s="3094"/>
      <c r="AN91" s="3094"/>
      <c r="AO91" s="3094"/>
      <c r="AP91" s="3094"/>
      <c r="AQ91" s="3094"/>
      <c r="AR91" s="3094"/>
      <c r="AS91" s="3094"/>
      <c r="AT91" s="3094"/>
      <c r="AU91" s="3094"/>
      <c r="AV91" s="3094"/>
      <c r="AW91" s="3094"/>
      <c r="AX91" s="3094"/>
      <c r="AY91" s="3094"/>
      <c r="AZ91" s="3094"/>
      <c r="BA91" s="3094"/>
      <c r="BB91" s="3094"/>
      <c r="BC91" s="3094"/>
      <c r="BD91" s="3094"/>
      <c r="BE91" s="3094"/>
      <c r="BF91" s="3094"/>
      <c r="BG91" s="3094"/>
      <c r="BH91" s="3094"/>
      <c r="BI91" s="3094"/>
    </row>
    <row r="92" spans="1:61" ht="11.25" customHeight="1">
      <c r="A92" s="3094"/>
      <c r="B92" s="3094"/>
      <c r="C92" s="3094"/>
      <c r="D92" s="3094"/>
      <c r="E92" s="3094"/>
      <c r="F92" s="3094"/>
      <c r="G92" s="3094"/>
      <c r="H92" s="3094"/>
      <c r="I92" s="3094"/>
      <c r="J92" s="3094"/>
      <c r="K92" s="3094"/>
      <c r="L92" s="3094"/>
      <c r="M92" s="3094"/>
      <c r="N92" s="3094"/>
      <c r="O92" s="3094"/>
      <c r="P92" s="3094"/>
      <c r="Q92" s="3094"/>
      <c r="R92" s="3094"/>
      <c r="S92" s="3094"/>
      <c r="T92" s="3094"/>
      <c r="U92" s="3094"/>
      <c r="V92" s="3094"/>
      <c r="W92" s="3094"/>
      <c r="X92" s="3094"/>
      <c r="Y92" s="3094"/>
      <c r="Z92" s="3094"/>
      <c r="AA92" s="3094"/>
      <c r="AB92" s="3094"/>
      <c r="AC92" s="3094"/>
      <c r="AD92" s="3094"/>
      <c r="AE92" s="3094"/>
      <c r="AF92" s="3094"/>
      <c r="AG92" s="3094"/>
      <c r="AH92" s="3094"/>
      <c r="AI92" s="3094"/>
      <c r="AJ92" s="3094"/>
      <c r="AK92" s="3094"/>
      <c r="AL92" s="3094"/>
      <c r="AM92" s="3094"/>
      <c r="AN92" s="3094"/>
      <c r="AO92" s="3094"/>
      <c r="AP92" s="3094"/>
      <c r="AQ92" s="3094"/>
      <c r="AR92" s="3094"/>
      <c r="AS92" s="3094"/>
      <c r="AT92" s="3094"/>
      <c r="AU92" s="3094"/>
      <c r="AV92" s="3094"/>
      <c r="AW92" s="3094"/>
      <c r="AX92" s="3094"/>
      <c r="AY92" s="3094"/>
      <c r="AZ92" s="3094"/>
      <c r="BA92" s="3094"/>
      <c r="BB92" s="3094"/>
      <c r="BC92" s="3094"/>
      <c r="BD92" s="3094"/>
      <c r="BE92" s="3094"/>
      <c r="BF92" s="3094"/>
      <c r="BG92" s="3094"/>
      <c r="BH92" s="3094"/>
      <c r="BI92" s="3094"/>
    </row>
    <row r="93" spans="1:61" ht="11.25" customHeight="1">
      <c r="A93" s="3094"/>
      <c r="B93" s="3094"/>
      <c r="C93" s="3094"/>
      <c r="D93" s="3094"/>
      <c r="E93" s="3094"/>
      <c r="F93" s="3094"/>
      <c r="G93" s="3094"/>
      <c r="H93" s="3094"/>
      <c r="I93" s="3094"/>
      <c r="J93" s="3094"/>
      <c r="K93" s="3094"/>
      <c r="L93" s="3094"/>
      <c r="M93" s="3094"/>
      <c r="N93" s="3094"/>
      <c r="O93" s="3094"/>
      <c r="P93" s="3094"/>
      <c r="Q93" s="3094"/>
      <c r="R93" s="3094"/>
      <c r="S93" s="3094"/>
      <c r="T93" s="3094"/>
      <c r="U93" s="3094"/>
      <c r="V93" s="3094"/>
      <c r="W93" s="3094"/>
      <c r="X93" s="3094"/>
      <c r="Y93" s="3094"/>
      <c r="Z93" s="3094"/>
      <c r="AA93" s="3094"/>
      <c r="AB93" s="3094"/>
      <c r="AC93" s="3094"/>
      <c r="AD93" s="3094"/>
      <c r="AE93" s="3094"/>
      <c r="AF93" s="3094"/>
      <c r="AG93" s="3094"/>
      <c r="AH93" s="3094"/>
      <c r="AI93" s="3094"/>
      <c r="AJ93" s="3094"/>
      <c r="AK93" s="3094"/>
      <c r="AL93" s="3094"/>
      <c r="AM93" s="3094"/>
      <c r="AN93" s="3094"/>
      <c r="AO93" s="3094"/>
      <c r="AP93" s="3094"/>
      <c r="AQ93" s="3094"/>
      <c r="AR93" s="3094"/>
      <c r="AS93" s="3094"/>
      <c r="AT93" s="3094"/>
      <c r="AU93" s="3094"/>
      <c r="AV93" s="3094"/>
      <c r="AW93" s="3094"/>
      <c r="AX93" s="3094"/>
      <c r="AY93" s="3094"/>
      <c r="AZ93" s="3094"/>
      <c r="BA93" s="3094"/>
      <c r="BB93" s="3094"/>
      <c r="BC93" s="3094"/>
      <c r="BD93" s="3094"/>
      <c r="BE93" s="3094"/>
      <c r="BF93" s="3094"/>
      <c r="BG93" s="3094"/>
      <c r="BH93" s="3094"/>
      <c r="BI93" s="3094"/>
    </row>
    <row r="94" spans="1:61" ht="11.25" customHeight="1">
      <c r="A94" s="3094"/>
      <c r="B94" s="3094"/>
      <c r="C94" s="3094"/>
      <c r="D94" s="3094"/>
      <c r="E94" s="3094"/>
      <c r="F94" s="3094"/>
      <c r="G94" s="3094"/>
      <c r="H94" s="3094"/>
      <c r="I94" s="3094"/>
      <c r="J94" s="3094"/>
      <c r="K94" s="3094"/>
      <c r="L94" s="3094"/>
      <c r="M94" s="3094"/>
      <c r="N94" s="3094"/>
      <c r="O94" s="3094"/>
      <c r="P94" s="3094"/>
      <c r="Q94" s="3094"/>
      <c r="R94" s="3094"/>
      <c r="S94" s="3094"/>
      <c r="T94" s="3094"/>
      <c r="U94" s="3094"/>
      <c r="V94" s="3094"/>
      <c r="W94" s="3094"/>
      <c r="X94" s="3094"/>
      <c r="Y94" s="3094"/>
      <c r="Z94" s="3094"/>
      <c r="AA94" s="3094"/>
      <c r="AB94" s="3094"/>
      <c r="AC94" s="3094"/>
      <c r="AD94" s="3094"/>
      <c r="AE94" s="3094"/>
      <c r="AF94" s="3094"/>
      <c r="AG94" s="3094"/>
      <c r="AH94" s="3094"/>
      <c r="AI94" s="3094"/>
      <c r="AJ94" s="3094"/>
      <c r="AK94" s="3094"/>
      <c r="AL94" s="3094"/>
      <c r="AM94" s="3094"/>
      <c r="AN94" s="3094"/>
      <c r="AO94" s="3094"/>
      <c r="AP94" s="3094"/>
      <c r="AQ94" s="3094"/>
      <c r="AR94" s="3094"/>
      <c r="AS94" s="3094"/>
      <c r="AT94" s="3094"/>
      <c r="AU94" s="3094"/>
      <c r="AV94" s="3094"/>
      <c r="AW94" s="3094"/>
      <c r="AX94" s="3094"/>
      <c r="AY94" s="3094"/>
      <c r="AZ94" s="3094"/>
      <c r="BA94" s="3094"/>
      <c r="BB94" s="3094"/>
      <c r="BC94" s="3094"/>
      <c r="BD94" s="3094"/>
      <c r="BE94" s="3094"/>
      <c r="BF94" s="3094"/>
      <c r="BG94" s="3094"/>
      <c r="BH94" s="3094"/>
      <c r="BI94" s="3094"/>
    </row>
    <row r="95" spans="1:61" ht="11.25" customHeight="1">
      <c r="A95" s="3094"/>
      <c r="B95" s="3094"/>
      <c r="C95" s="3094"/>
      <c r="D95" s="3094"/>
      <c r="E95" s="3094"/>
      <c r="F95" s="3094"/>
      <c r="G95" s="3094"/>
      <c r="H95" s="3094"/>
      <c r="I95" s="3094"/>
      <c r="J95" s="3094"/>
      <c r="K95" s="3094"/>
      <c r="L95" s="3094"/>
      <c r="M95" s="3094"/>
      <c r="N95" s="3094"/>
      <c r="O95" s="3094"/>
      <c r="P95" s="3094"/>
      <c r="Q95" s="3094"/>
      <c r="R95" s="3094"/>
      <c r="S95" s="3094"/>
      <c r="T95" s="3094"/>
      <c r="U95" s="3094"/>
      <c r="V95" s="3094"/>
      <c r="W95" s="3094"/>
      <c r="X95" s="3094"/>
      <c r="Y95" s="3094"/>
      <c r="Z95" s="3094"/>
      <c r="AA95" s="3094"/>
      <c r="AB95" s="3094"/>
      <c r="AC95" s="3094"/>
      <c r="AD95" s="3094"/>
      <c r="AE95" s="3094"/>
      <c r="AF95" s="3094"/>
      <c r="AG95" s="3094"/>
      <c r="AH95" s="3094"/>
      <c r="AI95" s="3094"/>
      <c r="AJ95" s="3094"/>
      <c r="AK95" s="3094"/>
      <c r="AL95" s="3094"/>
      <c r="AM95" s="3094"/>
      <c r="AN95" s="3094"/>
      <c r="AO95" s="3094"/>
      <c r="AP95" s="3094"/>
      <c r="AQ95" s="3094"/>
      <c r="AR95" s="3094"/>
      <c r="AS95" s="3094"/>
      <c r="AT95" s="3094"/>
      <c r="AU95" s="3094"/>
      <c r="AV95" s="3094"/>
      <c r="AW95" s="3094"/>
      <c r="AX95" s="3094"/>
      <c r="AY95" s="3094"/>
      <c r="AZ95" s="3094"/>
      <c r="BA95" s="3094"/>
      <c r="BB95" s="3094"/>
      <c r="BC95" s="3094"/>
      <c r="BD95" s="3094"/>
      <c r="BE95" s="3094"/>
      <c r="BF95" s="3094"/>
      <c r="BG95" s="3094"/>
      <c r="BH95" s="3094"/>
      <c r="BI95" s="3094"/>
    </row>
    <row r="96" spans="1:61" ht="11.25" customHeight="1">
      <c r="A96" s="3094"/>
      <c r="B96" s="3094"/>
      <c r="C96" s="3094"/>
      <c r="D96" s="3094"/>
      <c r="E96" s="3094"/>
      <c r="F96" s="3094"/>
      <c r="G96" s="3094"/>
      <c r="H96" s="3094"/>
      <c r="I96" s="3094"/>
      <c r="J96" s="3094"/>
      <c r="K96" s="3094"/>
      <c r="L96" s="3094"/>
      <c r="M96" s="3094"/>
      <c r="N96" s="3094"/>
      <c r="O96" s="3094"/>
      <c r="P96" s="3094"/>
      <c r="Q96" s="3094"/>
      <c r="R96" s="3094"/>
      <c r="S96" s="3094"/>
      <c r="T96" s="3094"/>
      <c r="U96" s="3094"/>
      <c r="V96" s="3094"/>
      <c r="W96" s="3094"/>
      <c r="X96" s="3094"/>
      <c r="Y96" s="3094"/>
      <c r="Z96" s="3094"/>
      <c r="AA96" s="3094"/>
      <c r="AB96" s="3094"/>
      <c r="AC96" s="3094"/>
      <c r="AD96" s="3094"/>
      <c r="AE96" s="3094"/>
      <c r="AF96" s="3094"/>
      <c r="AG96" s="3094"/>
      <c r="AH96" s="3094"/>
      <c r="AI96" s="3094"/>
      <c r="AJ96" s="3094"/>
      <c r="AK96" s="3094"/>
      <c r="AL96" s="3094"/>
      <c r="AM96" s="3094"/>
      <c r="AN96" s="3094"/>
      <c r="AO96" s="3094"/>
      <c r="AP96" s="3094"/>
      <c r="AQ96" s="3094"/>
      <c r="AR96" s="3094"/>
      <c r="AS96" s="3094"/>
      <c r="AT96" s="3094"/>
      <c r="AU96" s="3094"/>
      <c r="AV96" s="3094"/>
      <c r="AW96" s="3094"/>
      <c r="AX96" s="3094"/>
      <c r="AY96" s="3094"/>
      <c r="AZ96" s="3094"/>
      <c r="BA96" s="3094"/>
      <c r="BB96" s="3094"/>
      <c r="BC96" s="3094"/>
      <c r="BD96" s="3094"/>
      <c r="BE96" s="3094"/>
      <c r="BF96" s="3094"/>
      <c r="BG96" s="3094"/>
      <c r="BH96" s="3094"/>
      <c r="BI96" s="3094"/>
    </row>
    <row r="97" spans="1:61" ht="11.25" customHeight="1">
      <c r="A97" s="3094"/>
      <c r="B97" s="3094"/>
      <c r="C97" s="3094"/>
      <c r="D97" s="3094"/>
      <c r="E97" s="3094"/>
      <c r="F97" s="3094"/>
      <c r="G97" s="3094"/>
      <c r="H97" s="3094"/>
      <c r="I97" s="3094"/>
      <c r="J97" s="3094"/>
      <c r="K97" s="3094"/>
      <c r="L97" s="3094"/>
      <c r="M97" s="3094"/>
      <c r="N97" s="3094"/>
      <c r="O97" s="3094"/>
      <c r="P97" s="3094"/>
      <c r="Q97" s="3094"/>
      <c r="R97" s="3094"/>
      <c r="S97" s="3094"/>
      <c r="T97" s="3094"/>
      <c r="U97" s="3094"/>
      <c r="V97" s="3094"/>
      <c r="W97" s="3094"/>
      <c r="X97" s="3094"/>
      <c r="Y97" s="3094"/>
      <c r="Z97" s="3094"/>
      <c r="AA97" s="3094"/>
      <c r="AB97" s="3094"/>
      <c r="AC97" s="3094"/>
      <c r="AD97" s="3094"/>
      <c r="AE97" s="3094"/>
      <c r="AF97" s="3094"/>
      <c r="AG97" s="3094"/>
      <c r="AH97" s="3094"/>
      <c r="AI97" s="3094"/>
      <c r="AJ97" s="3094"/>
      <c r="AK97" s="3094"/>
      <c r="AL97" s="3094"/>
      <c r="AM97" s="3094"/>
      <c r="AN97" s="3094"/>
      <c r="AO97" s="3094"/>
      <c r="AP97" s="3094"/>
      <c r="AQ97" s="3094"/>
      <c r="AR97" s="3094"/>
      <c r="AS97" s="3094"/>
      <c r="AT97" s="3094"/>
      <c r="AU97" s="3094"/>
      <c r="AV97" s="3094"/>
      <c r="AW97" s="3094"/>
      <c r="AX97" s="3094"/>
      <c r="AY97" s="3094"/>
      <c r="AZ97" s="3094"/>
      <c r="BA97" s="3094"/>
      <c r="BB97" s="3094"/>
      <c r="BC97" s="3094"/>
      <c r="BD97" s="3094"/>
      <c r="BE97" s="3094"/>
      <c r="BF97" s="3094"/>
      <c r="BG97" s="3094"/>
      <c r="BH97" s="3094"/>
      <c r="BI97" s="3094"/>
    </row>
    <row r="98" spans="1:61" ht="11.25" customHeight="1">
      <c r="A98" s="3094"/>
      <c r="B98" s="3094"/>
      <c r="C98" s="3094"/>
      <c r="D98" s="3094"/>
      <c r="E98" s="3094"/>
      <c r="F98" s="3094"/>
      <c r="G98" s="3094"/>
      <c r="H98" s="3094"/>
      <c r="I98" s="3094"/>
      <c r="J98" s="3094"/>
      <c r="K98" s="3094"/>
      <c r="L98" s="3094"/>
      <c r="M98" s="3094"/>
      <c r="N98" s="3094"/>
      <c r="O98" s="3094"/>
      <c r="P98" s="3094"/>
      <c r="Q98" s="3094"/>
      <c r="R98" s="3094"/>
      <c r="S98" s="3094"/>
      <c r="T98" s="3094"/>
      <c r="U98" s="3094"/>
      <c r="V98" s="3094"/>
      <c r="W98" s="3094"/>
      <c r="X98" s="3094"/>
      <c r="Y98" s="3094"/>
      <c r="Z98" s="3094"/>
      <c r="AA98" s="3094"/>
      <c r="AB98" s="3094"/>
      <c r="AC98" s="3094"/>
      <c r="AD98" s="3094"/>
      <c r="AE98" s="3094"/>
      <c r="AF98" s="3094"/>
      <c r="AG98" s="3094"/>
      <c r="AH98" s="3094"/>
      <c r="AI98" s="3094"/>
      <c r="AJ98" s="3094"/>
      <c r="AK98" s="3094"/>
      <c r="AL98" s="3094"/>
      <c r="AM98" s="3094"/>
      <c r="AN98" s="3094"/>
      <c r="AO98" s="3094"/>
      <c r="AP98" s="3094"/>
      <c r="AQ98" s="3094"/>
      <c r="AR98" s="3094"/>
      <c r="AS98" s="3094"/>
      <c r="AT98" s="3094"/>
      <c r="AU98" s="3094"/>
      <c r="AV98" s="3094"/>
      <c r="AW98" s="3094"/>
      <c r="AX98" s="3094"/>
      <c r="AY98" s="3094"/>
      <c r="AZ98" s="3094"/>
      <c r="BA98" s="3094"/>
      <c r="BB98" s="3094"/>
      <c r="BC98" s="3094"/>
      <c r="BD98" s="3094"/>
      <c r="BE98" s="3094"/>
      <c r="BF98" s="3094"/>
      <c r="BG98" s="3094"/>
      <c r="BH98" s="3094"/>
      <c r="BI98" s="3094"/>
    </row>
    <row r="99" spans="1:61" ht="11.25" customHeight="1">
      <c r="A99" s="3094"/>
      <c r="B99" s="3094"/>
      <c r="C99" s="3094"/>
      <c r="D99" s="3094"/>
      <c r="E99" s="3094"/>
      <c r="F99" s="3094"/>
      <c r="G99" s="3094"/>
      <c r="H99" s="3094"/>
      <c r="I99" s="3094"/>
      <c r="J99" s="3094"/>
      <c r="K99" s="3094"/>
      <c r="L99" s="3094"/>
      <c r="M99" s="3094"/>
      <c r="N99" s="3094"/>
      <c r="O99" s="3094"/>
      <c r="P99" s="3094"/>
      <c r="Q99" s="3094"/>
      <c r="R99" s="3094"/>
      <c r="S99" s="3094"/>
      <c r="T99" s="3094"/>
      <c r="U99" s="3094"/>
      <c r="V99" s="3094"/>
      <c r="W99" s="3094"/>
      <c r="X99" s="3094"/>
      <c r="Y99" s="3094"/>
      <c r="Z99" s="3094"/>
      <c r="AA99" s="3094"/>
      <c r="AB99" s="3094"/>
      <c r="AC99" s="3094"/>
      <c r="AD99" s="3094"/>
      <c r="AE99" s="3094"/>
      <c r="AF99" s="3094"/>
      <c r="AG99" s="3094"/>
      <c r="AH99" s="3094"/>
      <c r="AI99" s="3094"/>
      <c r="AJ99" s="3094"/>
      <c r="AK99" s="3094"/>
      <c r="AL99" s="3094"/>
      <c r="AM99" s="3094"/>
      <c r="AN99" s="3094"/>
      <c r="AO99" s="3094"/>
      <c r="AP99" s="3094"/>
      <c r="AQ99" s="3094"/>
      <c r="AR99" s="3094"/>
      <c r="AS99" s="3094"/>
      <c r="AT99" s="3094"/>
      <c r="AU99" s="3094"/>
      <c r="AV99" s="3094"/>
      <c r="AW99" s="3094"/>
      <c r="AX99" s="3094"/>
      <c r="AY99" s="3094"/>
      <c r="AZ99" s="3094"/>
      <c r="BA99" s="3094"/>
      <c r="BB99" s="3094"/>
      <c r="BC99" s="3094"/>
      <c r="BD99" s="3094"/>
      <c r="BE99" s="3094"/>
      <c r="BF99" s="3094"/>
      <c r="BG99" s="3094"/>
      <c r="BH99" s="3094"/>
      <c r="BI99" s="3094"/>
    </row>
    <row r="100" spans="1:61" ht="11.25" customHeight="1">
      <c r="A100" s="3094"/>
      <c r="B100" s="3094"/>
      <c r="C100" s="3094"/>
      <c r="D100" s="3094"/>
      <c r="E100" s="3094"/>
      <c r="F100" s="3094"/>
      <c r="G100" s="3094"/>
      <c r="H100" s="3094"/>
      <c r="I100" s="3094"/>
      <c r="J100" s="3094"/>
      <c r="K100" s="3094"/>
      <c r="L100" s="3094"/>
      <c r="M100" s="3094"/>
      <c r="N100" s="3094"/>
      <c r="O100" s="3094"/>
      <c r="P100" s="3094"/>
      <c r="Q100" s="3094"/>
      <c r="R100" s="3094"/>
      <c r="S100" s="3094"/>
      <c r="T100" s="3094"/>
      <c r="U100" s="3094"/>
      <c r="V100" s="3094"/>
      <c r="W100" s="3094"/>
      <c r="X100" s="3094"/>
      <c r="Y100" s="3094"/>
      <c r="Z100" s="3094"/>
      <c r="AA100" s="3094"/>
      <c r="AB100" s="3094"/>
      <c r="AC100" s="3094"/>
      <c r="AD100" s="3094"/>
      <c r="AE100" s="3094"/>
      <c r="AF100" s="3094"/>
      <c r="AG100" s="3094"/>
      <c r="AH100" s="3094"/>
      <c r="AI100" s="3094"/>
      <c r="AJ100" s="3094"/>
      <c r="AK100" s="3094"/>
      <c r="AL100" s="3094"/>
      <c r="AM100" s="3094"/>
      <c r="AN100" s="3094"/>
      <c r="AO100" s="3094"/>
      <c r="AP100" s="3094"/>
      <c r="AQ100" s="3094"/>
      <c r="AR100" s="3094"/>
      <c r="AS100" s="3094"/>
      <c r="AT100" s="3094"/>
      <c r="AU100" s="3094"/>
      <c r="AV100" s="3094"/>
      <c r="AW100" s="3094"/>
      <c r="AX100" s="3094"/>
      <c r="AY100" s="3094"/>
      <c r="AZ100" s="3094"/>
      <c r="BA100" s="3094"/>
      <c r="BB100" s="3094"/>
      <c r="BC100" s="3094"/>
      <c r="BD100" s="3094"/>
      <c r="BE100" s="3094"/>
      <c r="BF100" s="3094"/>
      <c r="BG100" s="3094"/>
      <c r="BH100" s="3094"/>
      <c r="BI100" s="3094"/>
    </row>
    <row r="101" spans="1:61" ht="11.25" customHeight="1">
      <c r="A101" s="3094"/>
      <c r="B101" s="3094"/>
      <c r="C101" s="3094"/>
      <c r="D101" s="3094"/>
      <c r="E101" s="3094"/>
      <c r="F101" s="3094"/>
      <c r="G101" s="3094"/>
      <c r="H101" s="3094"/>
      <c r="I101" s="3094"/>
      <c r="J101" s="3094"/>
      <c r="K101" s="3094"/>
      <c r="L101" s="3094"/>
      <c r="M101" s="3094"/>
      <c r="N101" s="3094"/>
      <c r="O101" s="3094"/>
      <c r="P101" s="3094"/>
      <c r="Q101" s="3094"/>
      <c r="R101" s="3094"/>
      <c r="S101" s="3094"/>
      <c r="T101" s="3094"/>
      <c r="U101" s="3094"/>
      <c r="V101" s="3094"/>
      <c r="W101" s="3094"/>
      <c r="X101" s="3094"/>
      <c r="Y101" s="3094"/>
      <c r="Z101" s="3094"/>
      <c r="AA101" s="3094"/>
      <c r="AB101" s="3094"/>
      <c r="AC101" s="3094"/>
      <c r="AD101" s="3094"/>
      <c r="AE101" s="3094"/>
      <c r="AF101" s="3094"/>
      <c r="AG101" s="3094"/>
      <c r="AH101" s="3094"/>
      <c r="AI101" s="3094"/>
      <c r="AJ101" s="3094"/>
      <c r="AK101" s="3094"/>
      <c r="AL101" s="3094"/>
      <c r="AM101" s="3094"/>
      <c r="AN101" s="3094"/>
      <c r="AO101" s="3094"/>
      <c r="AP101" s="3094"/>
      <c r="AQ101" s="3094"/>
      <c r="AR101" s="3094"/>
      <c r="AS101" s="3094"/>
      <c r="AT101" s="3094"/>
      <c r="AU101" s="3094"/>
      <c r="AV101" s="3094"/>
      <c r="AW101" s="3094"/>
      <c r="AX101" s="3094"/>
      <c r="AY101" s="3094"/>
      <c r="AZ101" s="3094"/>
      <c r="BA101" s="3094"/>
      <c r="BB101" s="3094"/>
      <c r="BC101" s="3094"/>
      <c r="BD101" s="3094"/>
      <c r="BE101" s="3094"/>
      <c r="BF101" s="3094"/>
      <c r="BG101" s="3094"/>
      <c r="BH101" s="3094"/>
      <c r="BI101" s="3094"/>
    </row>
    <row r="102" spans="1:61" ht="11.25" customHeight="1">
      <c r="A102" s="3094"/>
      <c r="B102" s="3094"/>
      <c r="C102" s="3094"/>
      <c r="D102" s="3094"/>
      <c r="E102" s="3094"/>
      <c r="F102" s="3094"/>
      <c r="G102" s="3094"/>
      <c r="H102" s="3094"/>
      <c r="I102" s="3094"/>
      <c r="J102" s="3094"/>
      <c r="K102" s="3094"/>
      <c r="L102" s="3094"/>
      <c r="M102" s="3094"/>
      <c r="N102" s="3094"/>
      <c r="O102" s="3094"/>
      <c r="P102" s="3094"/>
      <c r="Q102" s="3094"/>
      <c r="R102" s="3094"/>
      <c r="S102" s="3094"/>
      <c r="T102" s="3094"/>
      <c r="U102" s="3094"/>
      <c r="V102" s="3094"/>
      <c r="W102" s="3094"/>
      <c r="X102" s="3094"/>
      <c r="Y102" s="3094"/>
      <c r="Z102" s="3094"/>
      <c r="AA102" s="3094"/>
      <c r="AB102" s="3094"/>
      <c r="AC102" s="3094"/>
      <c r="AD102" s="3094"/>
      <c r="AE102" s="3094"/>
      <c r="AF102" s="3094"/>
      <c r="AG102" s="3094"/>
      <c r="AH102" s="3094"/>
      <c r="AI102" s="3094"/>
      <c r="AJ102" s="3094"/>
      <c r="AK102" s="3094"/>
      <c r="AL102" s="3094"/>
      <c r="AM102" s="3094"/>
      <c r="AN102" s="3094"/>
      <c r="AO102" s="3094"/>
      <c r="AP102" s="3094"/>
      <c r="AQ102" s="3094"/>
      <c r="AR102" s="3094"/>
      <c r="AS102" s="3094"/>
      <c r="AT102" s="3094"/>
      <c r="AU102" s="3094"/>
      <c r="AV102" s="3094"/>
      <c r="AW102" s="3094"/>
      <c r="AX102" s="3094"/>
      <c r="AY102" s="3094"/>
      <c r="AZ102" s="3094"/>
      <c r="BA102" s="3094"/>
      <c r="BB102" s="3094"/>
      <c r="BC102" s="3094"/>
      <c r="BD102" s="3094"/>
      <c r="BE102" s="3094"/>
      <c r="BF102" s="3094"/>
      <c r="BG102" s="3094"/>
      <c r="BH102" s="3094"/>
      <c r="BI102" s="3094"/>
    </row>
    <row r="103" spans="1:61" ht="11.25" customHeight="1">
      <c r="A103" s="3094"/>
      <c r="B103" s="3094"/>
      <c r="C103" s="3094"/>
      <c r="D103" s="3094"/>
      <c r="E103" s="3094"/>
      <c r="F103" s="3094"/>
      <c r="G103" s="3094"/>
      <c r="H103" s="3094"/>
      <c r="I103" s="3094"/>
      <c r="J103" s="3094"/>
      <c r="K103" s="3094"/>
      <c r="L103" s="3094"/>
      <c r="M103" s="3094"/>
      <c r="N103" s="3094"/>
      <c r="O103" s="3094"/>
      <c r="P103" s="3094"/>
      <c r="Q103" s="3094"/>
      <c r="R103" s="3094"/>
      <c r="S103" s="3094"/>
      <c r="T103" s="3094"/>
      <c r="U103" s="3094"/>
      <c r="V103" s="3094"/>
      <c r="W103" s="3094"/>
      <c r="X103" s="3094"/>
      <c r="Y103" s="3094"/>
      <c r="Z103" s="3094"/>
      <c r="AA103" s="3094"/>
      <c r="AB103" s="3094"/>
      <c r="AC103" s="3094"/>
      <c r="AD103" s="3094"/>
      <c r="AE103" s="3094"/>
      <c r="AF103" s="3094"/>
      <c r="AG103" s="3094"/>
      <c r="AH103" s="3094"/>
      <c r="AI103" s="3094"/>
      <c r="AJ103" s="3094"/>
      <c r="AK103" s="3094"/>
      <c r="AL103" s="3094"/>
      <c r="AM103" s="3094"/>
      <c r="AN103" s="3094"/>
      <c r="AO103" s="3094"/>
      <c r="AP103" s="3094"/>
      <c r="AQ103" s="3094"/>
      <c r="AR103" s="3094"/>
      <c r="AS103" s="3094"/>
      <c r="AT103" s="3094"/>
      <c r="AU103" s="3094"/>
      <c r="AV103" s="3094"/>
      <c r="AW103" s="3094"/>
      <c r="AX103" s="3094"/>
      <c r="AY103" s="3094"/>
      <c r="AZ103" s="3094"/>
      <c r="BA103" s="3094"/>
      <c r="BB103" s="3094"/>
      <c r="BC103" s="3094"/>
      <c r="BD103" s="3094"/>
      <c r="BE103" s="3094"/>
      <c r="BF103" s="3094"/>
      <c r="BG103" s="3094"/>
      <c r="BH103" s="3094"/>
      <c r="BI103" s="3094"/>
    </row>
    <row r="104" spans="1:61" ht="11.25" customHeight="1">
      <c r="A104" s="3094"/>
      <c r="B104" s="3094"/>
      <c r="C104" s="3094"/>
      <c r="D104" s="3094"/>
      <c r="E104" s="3094"/>
      <c r="F104" s="3094"/>
      <c r="G104" s="3094"/>
      <c r="H104" s="3094"/>
      <c r="I104" s="3094"/>
      <c r="J104" s="3094"/>
      <c r="K104" s="3094"/>
      <c r="L104" s="3094"/>
      <c r="M104" s="3094"/>
      <c r="N104" s="3094"/>
      <c r="O104" s="3094"/>
      <c r="P104" s="3094"/>
      <c r="Q104" s="3094"/>
      <c r="R104" s="3094"/>
      <c r="S104" s="3094"/>
      <c r="T104" s="3094"/>
      <c r="U104" s="3094"/>
      <c r="V104" s="3094"/>
      <c r="W104" s="3094"/>
      <c r="X104" s="3094"/>
      <c r="Y104" s="3094"/>
      <c r="Z104" s="3094"/>
      <c r="AA104" s="3094"/>
      <c r="AB104" s="3094"/>
      <c r="AC104" s="3094"/>
      <c r="AD104" s="3094"/>
      <c r="AE104" s="3094"/>
      <c r="AF104" s="3094"/>
      <c r="AG104" s="3094"/>
      <c r="AH104" s="3094"/>
      <c r="AI104" s="3094"/>
      <c r="AJ104" s="3094"/>
      <c r="AK104" s="3094"/>
      <c r="AL104" s="3094"/>
      <c r="AM104" s="3094"/>
      <c r="AN104" s="3094"/>
      <c r="AO104" s="3094"/>
      <c r="AP104" s="3094"/>
      <c r="AQ104" s="3094"/>
      <c r="AR104" s="3094"/>
      <c r="AS104" s="3094"/>
      <c r="AT104" s="3094"/>
      <c r="AU104" s="3094"/>
      <c r="AV104" s="3094"/>
      <c r="AW104" s="3094"/>
      <c r="AX104" s="3094"/>
      <c r="AY104" s="3094"/>
      <c r="AZ104" s="3094"/>
      <c r="BA104" s="3094"/>
      <c r="BB104" s="3094"/>
      <c r="BC104" s="3094"/>
      <c r="BD104" s="3094"/>
      <c r="BE104" s="3094"/>
      <c r="BF104" s="3094"/>
      <c r="BG104" s="3094"/>
      <c r="BH104" s="3094"/>
      <c r="BI104" s="3094"/>
    </row>
    <row r="105" spans="1:61" ht="11.25" customHeight="1">
      <c r="A105" s="3094"/>
      <c r="B105" s="3094"/>
      <c r="C105" s="3094"/>
      <c r="D105" s="3094"/>
      <c r="E105" s="3094"/>
      <c r="F105" s="3094"/>
      <c r="G105" s="3094"/>
      <c r="H105" s="3094"/>
      <c r="I105" s="3094"/>
      <c r="J105" s="3094"/>
      <c r="K105" s="3094"/>
      <c r="L105" s="3094"/>
      <c r="M105" s="3094"/>
      <c r="N105" s="3094"/>
      <c r="O105" s="3094"/>
      <c r="P105" s="3094"/>
      <c r="Q105" s="3094"/>
      <c r="R105" s="3094"/>
      <c r="S105" s="3094"/>
      <c r="T105" s="3094"/>
      <c r="U105" s="3094"/>
      <c r="V105" s="3094"/>
      <c r="W105" s="3094"/>
      <c r="X105" s="3094"/>
      <c r="Y105" s="3094"/>
      <c r="Z105" s="3094"/>
      <c r="AA105" s="3094"/>
      <c r="AB105" s="3094"/>
      <c r="AC105" s="3094"/>
      <c r="AD105" s="3094"/>
      <c r="AE105" s="3094"/>
      <c r="AF105" s="3094"/>
      <c r="AG105" s="3094"/>
      <c r="AH105" s="3094"/>
      <c r="AI105" s="3094"/>
      <c r="AJ105" s="3094"/>
      <c r="AK105" s="3094"/>
      <c r="AL105" s="3094"/>
      <c r="AM105" s="3094"/>
      <c r="AN105" s="3094"/>
      <c r="AO105" s="3094"/>
      <c r="AP105" s="3094"/>
      <c r="AQ105" s="3094"/>
      <c r="AR105" s="3094"/>
      <c r="AS105" s="3094"/>
      <c r="AT105" s="3094"/>
      <c r="AU105" s="3094"/>
      <c r="AV105" s="3094"/>
      <c r="AW105" s="3094"/>
      <c r="AX105" s="3094"/>
      <c r="AY105" s="3094"/>
      <c r="AZ105" s="3094"/>
      <c r="BA105" s="3094"/>
      <c r="BB105" s="3094"/>
      <c r="BC105" s="3094"/>
      <c r="BD105" s="3094"/>
      <c r="BE105" s="3094"/>
      <c r="BF105" s="3094"/>
      <c r="BG105" s="3094"/>
      <c r="BH105" s="3094"/>
      <c r="BI105" s="3094"/>
    </row>
    <row r="106" spans="1:61" ht="11.25" customHeight="1">
      <c r="A106" s="3094"/>
      <c r="B106" s="3094"/>
      <c r="C106" s="3094"/>
      <c r="D106" s="3094"/>
      <c r="E106" s="3094"/>
      <c r="F106" s="3094"/>
      <c r="G106" s="3094"/>
      <c r="H106" s="3094"/>
      <c r="I106" s="3094"/>
      <c r="J106" s="3094"/>
      <c r="K106" s="3094"/>
      <c r="L106" s="3094"/>
      <c r="M106" s="3094"/>
      <c r="N106" s="3094"/>
      <c r="O106" s="3094"/>
      <c r="P106" s="3094"/>
      <c r="Q106" s="3094"/>
      <c r="R106" s="3094"/>
      <c r="S106" s="3094"/>
      <c r="T106" s="3094"/>
      <c r="U106" s="3094"/>
      <c r="V106" s="3094"/>
      <c r="W106" s="3094"/>
      <c r="X106" s="3094"/>
      <c r="Y106" s="3094"/>
      <c r="Z106" s="3094"/>
      <c r="AA106" s="3094"/>
      <c r="AB106" s="3094"/>
      <c r="AC106" s="3094"/>
      <c r="AD106" s="3094"/>
      <c r="AE106" s="3094"/>
      <c r="AF106" s="3094"/>
      <c r="AG106" s="3094"/>
      <c r="AH106" s="3094"/>
      <c r="AI106" s="3094"/>
      <c r="AJ106" s="3094"/>
      <c r="AK106" s="3094"/>
      <c r="AL106" s="3094"/>
      <c r="AM106" s="3094"/>
      <c r="AN106" s="3094"/>
      <c r="AO106" s="3094"/>
      <c r="AP106" s="3094"/>
      <c r="AQ106" s="3094"/>
      <c r="AR106" s="3094"/>
      <c r="AS106" s="3094"/>
      <c r="AT106" s="3094"/>
      <c r="AU106" s="3094"/>
      <c r="AV106" s="3094"/>
      <c r="AW106" s="3094"/>
      <c r="AX106" s="3094"/>
      <c r="AY106" s="3094"/>
      <c r="AZ106" s="3094"/>
      <c r="BA106" s="3094"/>
      <c r="BB106" s="3094"/>
      <c r="BC106" s="3094"/>
      <c r="BD106" s="3094"/>
      <c r="BE106" s="3094"/>
      <c r="BF106" s="3094"/>
      <c r="BG106" s="3094"/>
      <c r="BH106" s="3094"/>
      <c r="BI106" s="3094"/>
    </row>
    <row r="107" spans="1:61" ht="11.25" customHeight="1">
      <c r="A107" s="3094"/>
      <c r="B107" s="3094"/>
      <c r="C107" s="3094"/>
      <c r="D107" s="3094"/>
      <c r="E107" s="3094"/>
      <c r="F107" s="3094"/>
      <c r="G107" s="3094"/>
      <c r="H107" s="3094"/>
      <c r="I107" s="3094"/>
      <c r="J107" s="3094"/>
      <c r="K107" s="3094"/>
      <c r="L107" s="3094"/>
      <c r="M107" s="3094"/>
      <c r="N107" s="3094"/>
      <c r="O107" s="3094"/>
      <c r="P107" s="3094"/>
      <c r="Q107" s="3094"/>
      <c r="R107" s="3094"/>
      <c r="S107" s="3094"/>
      <c r="T107" s="3094"/>
      <c r="U107" s="3094"/>
      <c r="V107" s="3094"/>
      <c r="W107" s="3094"/>
      <c r="X107" s="3094"/>
      <c r="Y107" s="3094"/>
      <c r="Z107" s="3094"/>
      <c r="AA107" s="3094"/>
      <c r="AB107" s="3094"/>
      <c r="AC107" s="3094"/>
      <c r="AD107" s="3094"/>
      <c r="AE107" s="3094"/>
      <c r="AF107" s="3094"/>
      <c r="AG107" s="3094"/>
      <c r="AH107" s="3094"/>
      <c r="AI107" s="3094"/>
      <c r="AJ107" s="3094"/>
      <c r="AK107" s="3094"/>
      <c r="AL107" s="3094"/>
      <c r="AM107" s="3094"/>
      <c r="AN107" s="3094"/>
      <c r="AO107" s="3094"/>
      <c r="AP107" s="3094"/>
      <c r="AQ107" s="3094"/>
      <c r="AR107" s="3094"/>
      <c r="AS107" s="3094"/>
      <c r="AT107" s="3094"/>
      <c r="AU107" s="3094"/>
      <c r="AV107" s="3094"/>
      <c r="AW107" s="3094"/>
      <c r="AX107" s="3094"/>
      <c r="AY107" s="3094"/>
      <c r="AZ107" s="3094"/>
      <c r="BA107" s="3094"/>
      <c r="BB107" s="3094"/>
      <c r="BC107" s="3094"/>
      <c r="BD107" s="3094"/>
      <c r="BE107" s="3094"/>
      <c r="BF107" s="3094"/>
      <c r="BG107" s="3094"/>
      <c r="BH107" s="3094"/>
      <c r="BI107" s="3094"/>
    </row>
    <row r="108" spans="1:61" ht="11.25" customHeight="1">
      <c r="A108" s="3094"/>
      <c r="B108" s="3094"/>
      <c r="C108" s="3094"/>
      <c r="D108" s="3094"/>
      <c r="E108" s="3094"/>
      <c r="F108" s="3094"/>
      <c r="G108" s="3094"/>
      <c r="H108" s="3094"/>
      <c r="I108" s="3094"/>
      <c r="J108" s="3094"/>
      <c r="K108" s="3094"/>
      <c r="L108" s="3094"/>
      <c r="M108" s="3094"/>
      <c r="N108" s="3094"/>
      <c r="O108" s="3094"/>
      <c r="P108" s="3094"/>
      <c r="Q108" s="3094"/>
      <c r="R108" s="3094"/>
      <c r="S108" s="3094"/>
      <c r="T108" s="3094"/>
      <c r="U108" s="3094"/>
      <c r="V108" s="3094"/>
      <c r="W108" s="3094"/>
      <c r="X108" s="3094"/>
      <c r="Y108" s="3094"/>
      <c r="Z108" s="3094"/>
      <c r="AA108" s="3094"/>
      <c r="AB108" s="3094"/>
      <c r="AC108" s="3094"/>
      <c r="AD108" s="3094"/>
      <c r="AE108" s="3094"/>
      <c r="AF108" s="3094"/>
      <c r="AG108" s="3094"/>
      <c r="AH108" s="3094"/>
      <c r="AI108" s="3094"/>
      <c r="AJ108" s="3094"/>
      <c r="AK108" s="3094"/>
      <c r="AL108" s="3094"/>
      <c r="AM108" s="3094"/>
      <c r="AN108" s="3094"/>
      <c r="AO108" s="3094"/>
      <c r="AP108" s="3094"/>
      <c r="AQ108" s="3094"/>
      <c r="AR108" s="3094"/>
      <c r="AS108" s="3094"/>
      <c r="AT108" s="3094"/>
      <c r="AU108" s="3094"/>
      <c r="AV108" s="3094"/>
      <c r="AW108" s="3094"/>
      <c r="AX108" s="3094"/>
      <c r="AY108" s="3094"/>
      <c r="AZ108" s="3094"/>
      <c r="BA108" s="3094"/>
      <c r="BB108" s="3094"/>
      <c r="BC108" s="3094"/>
      <c r="BD108" s="3094"/>
      <c r="BE108" s="3094"/>
      <c r="BF108" s="3094"/>
      <c r="BG108" s="3094"/>
      <c r="BH108" s="3094"/>
      <c r="BI108" s="3094"/>
    </row>
    <row r="109" spans="1:61" ht="11.25" customHeight="1">
      <c r="A109" s="3094"/>
      <c r="B109" s="3094"/>
      <c r="C109" s="3094"/>
      <c r="D109" s="3094"/>
      <c r="E109" s="3094"/>
      <c r="F109" s="3094"/>
      <c r="G109" s="3094"/>
      <c r="H109" s="3094"/>
      <c r="I109" s="3094"/>
      <c r="J109" s="3094"/>
      <c r="K109" s="3094"/>
      <c r="L109" s="3094"/>
      <c r="M109" s="3094"/>
      <c r="N109" s="3094"/>
      <c r="O109" s="3094"/>
      <c r="P109" s="3094"/>
      <c r="Q109" s="3094"/>
      <c r="R109" s="3094"/>
      <c r="S109" s="3094"/>
      <c r="T109" s="3094"/>
      <c r="U109" s="3094"/>
      <c r="V109" s="3094"/>
      <c r="W109" s="3094"/>
      <c r="X109" s="3094"/>
      <c r="Y109" s="3094"/>
      <c r="Z109" s="3094"/>
      <c r="AA109" s="3094"/>
      <c r="AB109" s="3094"/>
      <c r="AC109" s="3094"/>
      <c r="AD109" s="3094"/>
      <c r="AE109" s="3094"/>
      <c r="AF109" s="3094"/>
      <c r="AG109" s="3094"/>
      <c r="AH109" s="3094"/>
      <c r="AI109" s="3094"/>
      <c r="AJ109" s="3094"/>
      <c r="AK109" s="3094"/>
      <c r="AL109" s="3094"/>
      <c r="AM109" s="3094"/>
      <c r="AN109" s="3094"/>
      <c r="AO109" s="3094"/>
      <c r="AP109" s="3094"/>
      <c r="AQ109" s="3094"/>
      <c r="AR109" s="3094"/>
      <c r="AS109" s="3094"/>
      <c r="AT109" s="3094"/>
      <c r="AU109" s="3094"/>
      <c r="AV109" s="3094"/>
      <c r="AW109" s="3094"/>
      <c r="AX109" s="3094"/>
      <c r="AY109" s="3094"/>
      <c r="AZ109" s="3094"/>
      <c r="BA109" s="3094"/>
      <c r="BB109" s="3094"/>
      <c r="BC109" s="3094"/>
      <c r="BD109" s="3094"/>
      <c r="BE109" s="3094"/>
      <c r="BF109" s="3094"/>
      <c r="BG109" s="3094"/>
      <c r="BH109" s="3094"/>
      <c r="BI109" s="3094"/>
    </row>
    <row r="110" spans="1:61" ht="11.25" customHeight="1">
      <c r="A110" s="3094"/>
      <c r="B110" s="3094"/>
      <c r="C110" s="3094"/>
      <c r="D110" s="3094"/>
      <c r="E110" s="3094"/>
      <c r="F110" s="3094"/>
      <c r="G110" s="3094"/>
      <c r="H110" s="3094"/>
      <c r="I110" s="3094"/>
      <c r="J110" s="3094"/>
      <c r="K110" s="3094"/>
      <c r="L110" s="3094"/>
      <c r="M110" s="3094"/>
      <c r="N110" s="3094"/>
      <c r="O110" s="3094"/>
      <c r="P110" s="3094"/>
      <c r="Q110" s="3094"/>
      <c r="R110" s="3094"/>
      <c r="S110" s="3094"/>
      <c r="T110" s="3094"/>
      <c r="U110" s="3094"/>
      <c r="V110" s="3094"/>
      <c r="W110" s="3094"/>
      <c r="X110" s="3094"/>
      <c r="Y110" s="3094"/>
      <c r="Z110" s="3094"/>
      <c r="AA110" s="3094"/>
      <c r="AB110" s="3094"/>
      <c r="AC110" s="3094"/>
      <c r="AD110" s="3094"/>
      <c r="AE110" s="3094"/>
      <c r="AF110" s="3094"/>
      <c r="AG110" s="3094"/>
      <c r="AH110" s="3094"/>
      <c r="AI110" s="3094"/>
      <c r="AJ110" s="3094"/>
      <c r="AK110" s="3094"/>
      <c r="AL110" s="3094"/>
      <c r="AM110" s="3094"/>
      <c r="AN110" s="3094"/>
      <c r="AO110" s="3094"/>
      <c r="AP110" s="3094"/>
      <c r="AQ110" s="3094"/>
      <c r="AR110" s="3094"/>
      <c r="AS110" s="3094"/>
      <c r="AT110" s="3094"/>
      <c r="AU110" s="3094"/>
      <c r="AV110" s="3094"/>
      <c r="AW110" s="3094"/>
      <c r="AX110" s="3094"/>
      <c r="AY110" s="3094"/>
      <c r="AZ110" s="3094"/>
      <c r="BA110" s="3094"/>
      <c r="BB110" s="3094"/>
      <c r="BC110" s="3094"/>
      <c r="BD110" s="3094"/>
      <c r="BE110" s="3094"/>
      <c r="BF110" s="3094"/>
      <c r="BG110" s="3094"/>
      <c r="BH110" s="3094"/>
      <c r="BI110" s="3094"/>
    </row>
    <row r="111" spans="1:61" ht="11.25" customHeight="1">
      <c r="A111" s="3094"/>
      <c r="B111" s="3094"/>
      <c r="C111" s="3094"/>
      <c r="D111" s="3094"/>
      <c r="E111" s="3094"/>
      <c r="F111" s="3094"/>
      <c r="G111" s="3094"/>
      <c r="H111" s="3094"/>
      <c r="I111" s="3094"/>
      <c r="J111" s="3094"/>
      <c r="K111" s="3094"/>
      <c r="L111" s="3094"/>
      <c r="M111" s="3094"/>
      <c r="N111" s="3094"/>
      <c r="O111" s="3094"/>
      <c r="P111" s="3094"/>
      <c r="Q111" s="3094"/>
      <c r="R111" s="3094"/>
      <c r="S111" s="3094"/>
      <c r="T111" s="3094"/>
      <c r="U111" s="3094"/>
      <c r="V111" s="3094"/>
      <c r="W111" s="3094"/>
      <c r="X111" s="3094"/>
      <c r="Y111" s="3094"/>
      <c r="Z111" s="3094"/>
      <c r="AA111" s="3094"/>
      <c r="AB111" s="3094"/>
      <c r="AC111" s="3094"/>
      <c r="AD111" s="3094"/>
      <c r="AE111" s="3094"/>
      <c r="AF111" s="3094"/>
      <c r="AG111" s="3094"/>
      <c r="AH111" s="3094"/>
      <c r="AI111" s="3094"/>
      <c r="AJ111" s="3094"/>
      <c r="AK111" s="3094"/>
      <c r="AL111" s="3094"/>
      <c r="AM111" s="3094"/>
      <c r="AN111" s="3094"/>
      <c r="AO111" s="3094"/>
      <c r="AP111" s="3094"/>
      <c r="AQ111" s="3094"/>
      <c r="AR111" s="3094"/>
      <c r="AS111" s="3094"/>
      <c r="AT111" s="3094"/>
      <c r="AU111" s="3094"/>
      <c r="AV111" s="3094"/>
      <c r="AW111" s="3094"/>
      <c r="AX111" s="3094"/>
      <c r="AY111" s="3094"/>
      <c r="AZ111" s="3094"/>
      <c r="BA111" s="3094"/>
      <c r="BB111" s="3094"/>
      <c r="BC111" s="3094"/>
      <c r="BD111" s="3094"/>
      <c r="BE111" s="3094"/>
      <c r="BF111" s="3094"/>
      <c r="BG111" s="3094"/>
      <c r="BH111" s="3094"/>
      <c r="BI111" s="3094"/>
    </row>
    <row r="112" spans="1:61" ht="11.25" customHeight="1">
      <c r="A112" s="3094"/>
      <c r="B112" s="3094"/>
      <c r="C112" s="3094"/>
      <c r="D112" s="3094"/>
      <c r="E112" s="3094"/>
      <c r="F112" s="3094"/>
      <c r="G112" s="3094"/>
      <c r="H112" s="3094"/>
      <c r="I112" s="3094"/>
      <c r="J112" s="3094"/>
      <c r="K112" s="3094"/>
      <c r="L112" s="3094"/>
      <c r="M112" s="3094"/>
      <c r="N112" s="3094"/>
      <c r="O112" s="3094"/>
      <c r="P112" s="3094"/>
      <c r="Q112" s="3094"/>
      <c r="R112" s="3094"/>
      <c r="S112" s="3094"/>
      <c r="T112" s="3094"/>
      <c r="U112" s="3094"/>
      <c r="V112" s="3094"/>
      <c r="W112" s="3094"/>
      <c r="X112" s="3094"/>
      <c r="Y112" s="3094"/>
      <c r="Z112" s="3094"/>
      <c r="AA112" s="3094"/>
      <c r="AB112" s="3094"/>
      <c r="AC112" s="3094"/>
      <c r="AD112" s="3094"/>
      <c r="AE112" s="3094"/>
      <c r="AF112" s="3094"/>
      <c r="AG112" s="3094"/>
      <c r="AH112" s="3094"/>
      <c r="AI112" s="3094"/>
      <c r="AJ112" s="3094"/>
      <c r="AK112" s="3094"/>
      <c r="AL112" s="3094"/>
      <c r="AM112" s="3094"/>
      <c r="AN112" s="3094"/>
      <c r="AO112" s="3094"/>
      <c r="AP112" s="3094"/>
      <c r="AQ112" s="3094"/>
      <c r="AR112" s="3094"/>
      <c r="AS112" s="3094"/>
      <c r="AT112" s="3094"/>
      <c r="AU112" s="3094"/>
      <c r="AV112" s="3094"/>
      <c r="AW112" s="3094"/>
      <c r="AX112" s="3094"/>
      <c r="AY112" s="3094"/>
      <c r="AZ112" s="3094"/>
      <c r="BA112" s="3094"/>
      <c r="BB112" s="3094"/>
      <c r="BC112" s="3094"/>
      <c r="BD112" s="3094"/>
      <c r="BE112" s="3094"/>
      <c r="BF112" s="3094"/>
      <c r="BG112" s="3094"/>
      <c r="BH112" s="3094"/>
      <c r="BI112" s="3094"/>
    </row>
    <row r="113" spans="1:61" ht="11.25" customHeight="1">
      <c r="A113" s="3094"/>
      <c r="B113" s="3094"/>
      <c r="C113" s="3094"/>
      <c r="D113" s="3094"/>
      <c r="E113" s="3094"/>
      <c r="F113" s="3094"/>
      <c r="G113" s="3094"/>
      <c r="H113" s="3094"/>
      <c r="I113" s="3094"/>
      <c r="J113" s="3094"/>
      <c r="K113" s="3094"/>
      <c r="L113" s="3094"/>
      <c r="M113" s="3094"/>
      <c r="N113" s="3094"/>
      <c r="O113" s="3094"/>
      <c r="P113" s="3094"/>
      <c r="Q113" s="3094"/>
      <c r="R113" s="3094"/>
      <c r="S113" s="3094"/>
      <c r="T113" s="3094"/>
      <c r="U113" s="3094"/>
      <c r="V113" s="3094"/>
      <c r="W113" s="3094"/>
      <c r="X113" s="3094"/>
      <c r="Y113" s="3094"/>
      <c r="Z113" s="3094"/>
      <c r="AA113" s="3094"/>
      <c r="AB113" s="3094"/>
      <c r="AC113" s="3094"/>
      <c r="AD113" s="3094"/>
      <c r="AE113" s="3094"/>
      <c r="AF113" s="3094"/>
      <c r="AG113" s="3094"/>
      <c r="AH113" s="3094"/>
      <c r="AI113" s="3094"/>
      <c r="AJ113" s="3094"/>
      <c r="AK113" s="3094"/>
      <c r="AL113" s="3094"/>
      <c r="AM113" s="3094"/>
      <c r="AN113" s="3094"/>
      <c r="AO113" s="3094"/>
      <c r="AP113" s="3094"/>
      <c r="AQ113" s="3094"/>
      <c r="AR113" s="3094"/>
      <c r="AS113" s="3094"/>
      <c r="AT113" s="3094"/>
      <c r="AU113" s="3094"/>
      <c r="AV113" s="3094"/>
      <c r="AW113" s="3094"/>
      <c r="AX113" s="3094"/>
      <c r="AY113" s="3094"/>
      <c r="AZ113" s="3094"/>
      <c r="BA113" s="3094"/>
      <c r="BB113" s="3094"/>
      <c r="BC113" s="3094"/>
      <c r="BD113" s="3094"/>
      <c r="BE113" s="3094"/>
      <c r="BF113" s="3094"/>
      <c r="BG113" s="3094"/>
      <c r="BH113" s="3094"/>
      <c r="BI113" s="3094"/>
    </row>
    <row r="114" spans="1:61" ht="11.25" customHeight="1">
      <c r="A114" s="3094"/>
      <c r="B114" s="3094"/>
      <c r="C114" s="3094"/>
      <c r="D114" s="3094"/>
      <c r="E114" s="3094"/>
      <c r="F114" s="3094"/>
      <c r="G114" s="3094"/>
      <c r="H114" s="3094"/>
      <c r="I114" s="3094"/>
      <c r="J114" s="3094"/>
      <c r="K114" s="3094"/>
      <c r="L114" s="3094"/>
      <c r="M114" s="3094"/>
      <c r="N114" s="3094"/>
      <c r="O114" s="3094"/>
      <c r="P114" s="3094"/>
      <c r="Q114" s="3094"/>
      <c r="R114" s="3094"/>
      <c r="S114" s="3094"/>
      <c r="T114" s="3094"/>
      <c r="U114" s="3094"/>
      <c r="V114" s="3094"/>
      <c r="W114" s="3094"/>
      <c r="X114" s="3094"/>
      <c r="Y114" s="3094"/>
      <c r="Z114" s="3094"/>
      <c r="AA114" s="3094"/>
      <c r="AB114" s="3094"/>
      <c r="AC114" s="3094"/>
      <c r="AD114" s="3094"/>
      <c r="AE114" s="3094"/>
      <c r="AF114" s="3094"/>
      <c r="AG114" s="3094"/>
      <c r="AH114" s="3094"/>
      <c r="AI114" s="3094"/>
      <c r="AJ114" s="3094"/>
      <c r="AK114" s="3094"/>
      <c r="AL114" s="3094"/>
      <c r="AM114" s="3094"/>
      <c r="AN114" s="3094"/>
      <c r="AO114" s="3094"/>
      <c r="AP114" s="3094"/>
      <c r="AQ114" s="3094"/>
      <c r="AR114" s="3094"/>
      <c r="AS114" s="3094"/>
      <c r="AT114" s="3094"/>
      <c r="AU114" s="3094"/>
      <c r="AV114" s="3094"/>
      <c r="AW114" s="3094"/>
      <c r="AX114" s="3094"/>
      <c r="AY114" s="3094"/>
      <c r="AZ114" s="3094"/>
      <c r="BA114" s="3094"/>
      <c r="BB114" s="3094"/>
      <c r="BC114" s="3094"/>
      <c r="BD114" s="3094"/>
      <c r="BE114" s="3094"/>
      <c r="BF114" s="3094"/>
      <c r="BG114" s="3094"/>
      <c r="BH114" s="3094"/>
      <c r="BI114" s="3094"/>
    </row>
    <row r="115" spans="1:61" ht="11.25" customHeight="1">
      <c r="A115" s="3094"/>
      <c r="B115" s="3094"/>
      <c r="C115" s="3094"/>
      <c r="D115" s="3094"/>
      <c r="E115" s="3094"/>
      <c r="F115" s="3094"/>
      <c r="G115" s="3094"/>
      <c r="H115" s="3094"/>
      <c r="I115" s="3094"/>
      <c r="J115" s="3094"/>
      <c r="K115" s="3094"/>
      <c r="L115" s="3094"/>
      <c r="M115" s="3094"/>
      <c r="N115" s="3094"/>
      <c r="O115" s="3094"/>
      <c r="P115" s="3094"/>
      <c r="Q115" s="3094"/>
      <c r="R115" s="3094"/>
      <c r="S115" s="3094"/>
      <c r="T115" s="3094"/>
      <c r="U115" s="3094"/>
      <c r="V115" s="3094"/>
      <c r="W115" s="3094"/>
      <c r="X115" s="3094"/>
      <c r="Y115" s="3094"/>
      <c r="Z115" s="3094"/>
      <c r="AA115" s="3094"/>
      <c r="AB115" s="3094"/>
      <c r="AC115" s="3094"/>
      <c r="AD115" s="3094"/>
      <c r="AE115" s="3094"/>
      <c r="AF115" s="3094"/>
      <c r="AG115" s="3094"/>
      <c r="AH115" s="3094"/>
      <c r="AI115" s="3094"/>
      <c r="AJ115" s="3094"/>
      <c r="AK115" s="3094"/>
      <c r="AL115" s="3094"/>
      <c r="AM115" s="3094"/>
      <c r="AN115" s="3094"/>
      <c r="AO115" s="3094"/>
      <c r="AP115" s="3094"/>
      <c r="AQ115" s="3094"/>
      <c r="AR115" s="3094"/>
      <c r="AS115" s="3094"/>
      <c r="AT115" s="3094"/>
      <c r="AU115" s="3094"/>
      <c r="AV115" s="3094"/>
      <c r="AW115" s="3094"/>
      <c r="AX115" s="3094"/>
      <c r="AY115" s="3094"/>
      <c r="AZ115" s="3094"/>
      <c r="BA115" s="3094"/>
      <c r="BB115" s="3094"/>
      <c r="BC115" s="3094"/>
      <c r="BD115" s="3094"/>
      <c r="BE115" s="3094"/>
      <c r="BF115" s="3094"/>
      <c r="BG115" s="3094"/>
      <c r="BH115" s="3094"/>
      <c r="BI115" s="3094"/>
    </row>
    <row r="116" spans="1:61" ht="11.25" customHeight="1">
      <c r="A116" s="3094"/>
      <c r="B116" s="3094"/>
      <c r="C116" s="3094"/>
      <c r="D116" s="3094"/>
      <c r="E116" s="3094"/>
      <c r="F116" s="3094"/>
      <c r="G116" s="3094"/>
      <c r="H116" s="3094"/>
      <c r="I116" s="3094"/>
      <c r="J116" s="3094"/>
      <c r="K116" s="3094"/>
      <c r="L116" s="3094"/>
      <c r="M116" s="3094"/>
      <c r="N116" s="3094"/>
      <c r="O116" s="3094"/>
      <c r="P116" s="3094"/>
      <c r="Q116" s="3094"/>
      <c r="R116" s="3094"/>
      <c r="S116" s="3094"/>
      <c r="T116" s="3094"/>
      <c r="U116" s="3094"/>
      <c r="V116" s="3094"/>
      <c r="W116" s="3094"/>
      <c r="X116" s="3094"/>
      <c r="Y116" s="3094"/>
      <c r="Z116" s="3094"/>
      <c r="AA116" s="3094"/>
      <c r="AB116" s="3094"/>
      <c r="AC116" s="3094"/>
      <c r="AD116" s="3094"/>
      <c r="AE116" s="3094"/>
      <c r="AF116" s="3094"/>
      <c r="AG116" s="3094"/>
      <c r="AH116" s="3094"/>
      <c r="AI116" s="3094"/>
      <c r="AJ116" s="3094"/>
      <c r="AK116" s="3094"/>
      <c r="AL116" s="3094"/>
      <c r="AM116" s="3094"/>
      <c r="AN116" s="3094"/>
      <c r="AO116" s="3094"/>
      <c r="AP116" s="3094"/>
      <c r="AQ116" s="3094"/>
      <c r="AR116" s="3094"/>
      <c r="AS116" s="3094"/>
      <c r="AT116" s="3094"/>
      <c r="AU116" s="3094"/>
      <c r="AV116" s="3094"/>
      <c r="AW116" s="3094"/>
      <c r="AX116" s="3094"/>
      <c r="AY116" s="3094"/>
      <c r="AZ116" s="3094"/>
      <c r="BA116" s="3094"/>
      <c r="BB116" s="3094"/>
      <c r="BC116" s="3094"/>
      <c r="BD116" s="3094"/>
      <c r="BE116" s="3094"/>
      <c r="BF116" s="3094"/>
      <c r="BG116" s="3094"/>
      <c r="BH116" s="3094"/>
      <c r="BI116" s="3094"/>
    </row>
    <row r="117" spans="1:61" ht="11.25" customHeight="1">
      <c r="A117" s="3094"/>
      <c r="B117" s="3094"/>
      <c r="C117" s="3094"/>
      <c r="D117" s="3094"/>
      <c r="E117" s="3094"/>
      <c r="F117" s="3094"/>
      <c r="G117" s="3094"/>
      <c r="H117" s="3094"/>
      <c r="I117" s="3094"/>
      <c r="J117" s="3094"/>
      <c r="K117" s="3094"/>
      <c r="L117" s="3094"/>
      <c r="M117" s="3094"/>
      <c r="N117" s="3094"/>
      <c r="O117" s="3094"/>
      <c r="P117" s="3094"/>
      <c r="Q117" s="3094"/>
      <c r="R117" s="3094"/>
      <c r="S117" s="3094"/>
      <c r="T117" s="3094"/>
      <c r="U117" s="3094"/>
      <c r="V117" s="3094"/>
      <c r="W117" s="3094"/>
      <c r="X117" s="3094"/>
      <c r="Y117" s="3094"/>
      <c r="Z117" s="3094"/>
      <c r="AA117" s="3094"/>
      <c r="AB117" s="3094"/>
      <c r="AC117" s="3094"/>
      <c r="AD117" s="3094"/>
      <c r="AE117" s="3094"/>
      <c r="AF117" s="3094"/>
      <c r="AG117" s="3094"/>
      <c r="AH117" s="3094"/>
      <c r="AI117" s="3094"/>
      <c r="AJ117" s="3094"/>
      <c r="AK117" s="3094"/>
      <c r="AL117" s="3094"/>
      <c r="AM117" s="3094"/>
      <c r="AN117" s="3094"/>
      <c r="AO117" s="3094"/>
      <c r="AP117" s="3094"/>
      <c r="AQ117" s="3094"/>
      <c r="AR117" s="3094"/>
      <c r="AS117" s="3094"/>
      <c r="AT117" s="3094"/>
      <c r="AU117" s="3094"/>
      <c r="AV117" s="3094"/>
      <c r="AW117" s="3094"/>
      <c r="AX117" s="3094"/>
      <c r="AY117" s="3094"/>
      <c r="AZ117" s="3094"/>
      <c r="BA117" s="3094"/>
      <c r="BB117" s="3094"/>
      <c r="BC117" s="3094"/>
      <c r="BD117" s="3094"/>
      <c r="BE117" s="3094"/>
      <c r="BF117" s="3094"/>
      <c r="BG117" s="3094"/>
      <c r="BH117" s="3094"/>
      <c r="BI117" s="3094"/>
    </row>
    <row r="118" spans="1:61" ht="11.25" customHeight="1">
      <c r="A118" s="3094"/>
      <c r="B118" s="3094"/>
      <c r="C118" s="3094"/>
      <c r="D118" s="3094"/>
      <c r="E118" s="3094"/>
      <c r="F118" s="3094"/>
      <c r="G118" s="3094"/>
      <c r="H118" s="3094"/>
      <c r="I118" s="3094"/>
      <c r="J118" s="3094"/>
      <c r="K118" s="3094"/>
      <c r="L118" s="3094"/>
      <c r="M118" s="3094"/>
      <c r="N118" s="3094"/>
      <c r="O118" s="3094"/>
      <c r="P118" s="3094"/>
      <c r="Q118" s="3094"/>
      <c r="R118" s="3094"/>
      <c r="S118" s="3094"/>
      <c r="T118" s="3094"/>
      <c r="U118" s="3094"/>
      <c r="V118" s="3094"/>
      <c r="W118" s="3094"/>
      <c r="X118" s="3094"/>
      <c r="Y118" s="3094"/>
      <c r="Z118" s="3094"/>
      <c r="AA118" s="3094"/>
      <c r="AB118" s="3094"/>
      <c r="AC118" s="3094"/>
      <c r="AD118" s="3094"/>
      <c r="AE118" s="3094"/>
      <c r="AF118" s="3094"/>
      <c r="AG118" s="3094"/>
      <c r="AH118" s="3094"/>
      <c r="AI118" s="3094"/>
      <c r="AJ118" s="3094"/>
      <c r="AK118" s="3094"/>
      <c r="AL118" s="3094"/>
      <c r="AM118" s="3094"/>
      <c r="AN118" s="3094"/>
      <c r="AO118" s="3094"/>
      <c r="AP118" s="3094"/>
      <c r="AQ118" s="3094"/>
      <c r="AR118" s="3094"/>
      <c r="AS118" s="3094"/>
      <c r="AT118" s="3094"/>
      <c r="AU118" s="3094"/>
      <c r="AV118" s="3094"/>
      <c r="AW118" s="3094"/>
      <c r="AX118" s="3094"/>
      <c r="AY118" s="3094"/>
      <c r="AZ118" s="3094"/>
      <c r="BA118" s="3094"/>
      <c r="BB118" s="3094"/>
      <c r="BC118" s="3094"/>
      <c r="BD118" s="3094"/>
      <c r="BE118" s="3094"/>
      <c r="BF118" s="3094"/>
      <c r="BG118" s="3094"/>
      <c r="BH118" s="3094"/>
      <c r="BI118" s="3094"/>
    </row>
    <row r="119" spans="1:61" ht="11.25" customHeight="1">
      <c r="A119" s="3094"/>
      <c r="B119" s="3094"/>
      <c r="C119" s="3094"/>
      <c r="D119" s="3094"/>
      <c r="E119" s="3094"/>
      <c r="F119" s="3094"/>
      <c r="G119" s="3094"/>
      <c r="H119" s="3094"/>
      <c r="I119" s="3094"/>
      <c r="J119" s="3094"/>
      <c r="K119" s="3094"/>
      <c r="L119" s="3094"/>
      <c r="M119" s="3094"/>
      <c r="N119" s="3094"/>
      <c r="O119" s="3094"/>
      <c r="P119" s="3094"/>
      <c r="Q119" s="3094"/>
      <c r="R119" s="3094"/>
      <c r="S119" s="3094"/>
      <c r="T119" s="3094"/>
      <c r="U119" s="3094"/>
      <c r="V119" s="3094"/>
      <c r="W119" s="3094"/>
      <c r="X119" s="3094"/>
      <c r="Y119" s="3094"/>
      <c r="Z119" s="3094"/>
      <c r="AA119" s="3094"/>
      <c r="AB119" s="3094"/>
      <c r="AC119" s="3094"/>
      <c r="AD119" s="3094"/>
      <c r="AE119" s="3094"/>
      <c r="AF119" s="3094"/>
      <c r="AG119" s="3094"/>
      <c r="AH119" s="3094"/>
      <c r="AI119" s="3094"/>
      <c r="AJ119" s="3094"/>
      <c r="AK119" s="3094"/>
      <c r="AL119" s="3094"/>
      <c r="AM119" s="3094"/>
      <c r="AN119" s="3094"/>
      <c r="AO119" s="3094"/>
      <c r="AP119" s="3094"/>
      <c r="AQ119" s="3094"/>
      <c r="AR119" s="3094"/>
      <c r="AS119" s="3094"/>
      <c r="AT119" s="3094"/>
      <c r="AU119" s="3094"/>
      <c r="AV119" s="3094"/>
      <c r="AW119" s="3094"/>
      <c r="AX119" s="3094"/>
      <c r="AY119" s="3094"/>
      <c r="AZ119" s="3094"/>
      <c r="BA119" s="3094"/>
      <c r="BB119" s="3094"/>
      <c r="BC119" s="3094"/>
      <c r="BD119" s="3094"/>
      <c r="BE119" s="3094"/>
      <c r="BF119" s="3094"/>
      <c r="BG119" s="3094"/>
      <c r="BH119" s="3094"/>
      <c r="BI119" s="3094"/>
    </row>
    <row r="120" spans="1:61" ht="11.25" customHeight="1">
      <c r="A120" s="3094"/>
      <c r="B120" s="3094"/>
      <c r="C120" s="3094"/>
      <c r="D120" s="3094"/>
      <c r="E120" s="3094"/>
      <c r="F120" s="3094"/>
      <c r="G120" s="3094"/>
      <c r="H120" s="3094"/>
      <c r="I120" s="3094"/>
      <c r="J120" s="3094"/>
      <c r="K120" s="3094"/>
      <c r="L120" s="3094"/>
      <c r="M120" s="3094"/>
      <c r="N120" s="3094"/>
      <c r="O120" s="3094"/>
      <c r="P120" s="3094"/>
      <c r="Q120" s="3094"/>
      <c r="R120" s="3094"/>
      <c r="S120" s="3094"/>
      <c r="T120" s="3094"/>
      <c r="U120" s="3094"/>
      <c r="V120" s="3094"/>
      <c r="W120" s="3094"/>
      <c r="X120" s="3094"/>
      <c r="Y120" s="3094"/>
      <c r="Z120" s="3094"/>
      <c r="AA120" s="3094"/>
      <c r="AB120" s="3094"/>
      <c r="AC120" s="3094"/>
      <c r="AD120" s="3094"/>
      <c r="AE120" s="3094"/>
      <c r="AF120" s="3094"/>
      <c r="AG120" s="3094"/>
      <c r="AH120" s="3094"/>
      <c r="AI120" s="3094"/>
      <c r="AJ120" s="3094"/>
      <c r="AK120" s="3094"/>
      <c r="AL120" s="3094"/>
      <c r="AM120" s="3094"/>
      <c r="AN120" s="3094"/>
      <c r="AO120" s="3094"/>
      <c r="AP120" s="3094"/>
      <c r="AQ120" s="3094"/>
      <c r="AR120" s="3094"/>
      <c r="AS120" s="3094"/>
      <c r="AT120" s="3094"/>
      <c r="AU120" s="3094"/>
      <c r="AV120" s="3094"/>
      <c r="AW120" s="3094"/>
      <c r="AX120" s="3094"/>
      <c r="AY120" s="3094"/>
      <c r="AZ120" s="3094"/>
      <c r="BA120" s="3094"/>
      <c r="BB120" s="3094"/>
      <c r="BC120" s="3094"/>
      <c r="BD120" s="3094"/>
      <c r="BE120" s="3094"/>
      <c r="BF120" s="3094"/>
      <c r="BG120" s="3094"/>
      <c r="BH120" s="3094"/>
      <c r="BI120" s="3094"/>
    </row>
    <row r="121" spans="1:61" ht="11.25" customHeight="1">
      <c r="A121" s="3094"/>
      <c r="B121" s="3094"/>
      <c r="C121" s="3094"/>
      <c r="D121" s="3094"/>
      <c r="E121" s="3094"/>
      <c r="F121" s="3094"/>
      <c r="G121" s="3094"/>
      <c r="H121" s="3094"/>
      <c r="I121" s="3094"/>
      <c r="J121" s="3094"/>
      <c r="K121" s="3094"/>
      <c r="L121" s="3094"/>
      <c r="M121" s="3094"/>
      <c r="N121" s="3094"/>
      <c r="O121" s="3094"/>
      <c r="P121" s="3094"/>
      <c r="Q121" s="3094"/>
      <c r="R121" s="3094"/>
      <c r="S121" s="3094"/>
      <c r="T121" s="3094"/>
      <c r="U121" s="3094"/>
      <c r="V121" s="3094"/>
      <c r="W121" s="3094"/>
      <c r="X121" s="3094"/>
      <c r="Y121" s="3094"/>
      <c r="Z121" s="3094"/>
      <c r="AA121" s="3094"/>
      <c r="AB121" s="3094"/>
      <c r="AC121" s="3094"/>
      <c r="AD121" s="3094"/>
      <c r="AE121" s="3094"/>
      <c r="AF121" s="3094"/>
      <c r="AG121" s="3094"/>
      <c r="AH121" s="3094"/>
      <c r="AI121" s="3094"/>
      <c r="AJ121" s="3094"/>
      <c r="AK121" s="3094"/>
      <c r="AL121" s="3094"/>
      <c r="AM121" s="3094"/>
      <c r="AN121" s="3094"/>
      <c r="AO121" s="3094"/>
      <c r="AP121" s="3094"/>
      <c r="AQ121" s="3094"/>
      <c r="AR121" s="3094"/>
      <c r="AS121" s="3094"/>
      <c r="AT121" s="3094"/>
      <c r="AU121" s="3094"/>
      <c r="AV121" s="3094"/>
      <c r="AW121" s="3094"/>
      <c r="AX121" s="3094"/>
      <c r="AY121" s="3094"/>
      <c r="AZ121" s="3094"/>
      <c r="BA121" s="3094"/>
      <c r="BB121" s="3094"/>
      <c r="BC121" s="3094"/>
      <c r="BD121" s="3094"/>
      <c r="BE121" s="3094"/>
      <c r="BF121" s="3094"/>
      <c r="BG121" s="3094"/>
      <c r="BH121" s="3094"/>
      <c r="BI121" s="3094"/>
    </row>
    <row r="122" spans="1:61" ht="11.25" customHeight="1">
      <c r="A122" s="3094"/>
      <c r="B122" s="3094"/>
      <c r="C122" s="3094"/>
      <c r="D122" s="3094"/>
      <c r="E122" s="3094"/>
      <c r="F122" s="3094"/>
      <c r="G122" s="3094"/>
      <c r="H122" s="3094"/>
      <c r="I122" s="3094"/>
      <c r="J122" s="3094"/>
      <c r="K122" s="3094"/>
      <c r="L122" s="3094"/>
      <c r="M122" s="3094"/>
      <c r="N122" s="3094"/>
      <c r="O122" s="3094"/>
      <c r="P122" s="3094"/>
      <c r="Q122" s="3094"/>
      <c r="R122" s="3094"/>
      <c r="S122" s="3094"/>
      <c r="T122" s="3094"/>
      <c r="U122" s="3094"/>
      <c r="V122" s="3094"/>
      <c r="W122" s="3094"/>
      <c r="X122" s="3094"/>
      <c r="Y122" s="3094"/>
      <c r="Z122" s="3094"/>
      <c r="AA122" s="3094"/>
      <c r="AB122" s="3094"/>
      <c r="AC122" s="3094"/>
      <c r="AD122" s="3094"/>
      <c r="AE122" s="3094"/>
      <c r="AF122" s="3094"/>
      <c r="AG122" s="3094"/>
      <c r="AH122" s="3094"/>
      <c r="AI122" s="3094"/>
      <c r="AJ122" s="3094"/>
      <c r="AK122" s="3094"/>
      <c r="AL122" s="3094"/>
      <c r="AM122" s="3094"/>
      <c r="AN122" s="3094"/>
      <c r="AO122" s="3094"/>
      <c r="AP122" s="3094"/>
      <c r="AQ122" s="3094"/>
      <c r="AR122" s="3094"/>
      <c r="AS122" s="3094"/>
      <c r="AT122" s="3094"/>
      <c r="AU122" s="3094"/>
      <c r="AV122" s="3094"/>
      <c r="AW122" s="3094"/>
      <c r="AX122" s="3094"/>
      <c r="AY122" s="3094"/>
      <c r="AZ122" s="3094"/>
      <c r="BA122" s="3094"/>
      <c r="BB122" s="3094"/>
      <c r="BC122" s="3094"/>
      <c r="BD122" s="3094"/>
      <c r="BE122" s="3094"/>
      <c r="BF122" s="3094"/>
      <c r="BG122" s="3094"/>
      <c r="BH122" s="3094"/>
      <c r="BI122" s="3094"/>
    </row>
    <row r="123" spans="1:61" ht="11.25" customHeight="1">
      <c r="A123" s="3094"/>
      <c r="B123" s="3094"/>
      <c r="C123" s="3094"/>
      <c r="D123" s="3094"/>
      <c r="E123" s="3094"/>
      <c r="F123" s="3094"/>
      <c r="G123" s="3094"/>
      <c r="H123" s="3094"/>
      <c r="I123" s="3094"/>
      <c r="J123" s="3094"/>
      <c r="K123" s="3094"/>
      <c r="L123" s="3094"/>
      <c r="M123" s="3094"/>
      <c r="N123" s="3094"/>
      <c r="O123" s="3094"/>
      <c r="P123" s="3094"/>
      <c r="Q123" s="3094"/>
      <c r="R123" s="3094"/>
      <c r="S123" s="3094"/>
      <c r="T123" s="3094"/>
      <c r="U123" s="3094"/>
      <c r="V123" s="3094"/>
      <c r="W123" s="3094"/>
      <c r="X123" s="3094"/>
      <c r="Y123" s="3094"/>
      <c r="Z123" s="3094"/>
      <c r="AA123" s="3094"/>
      <c r="AB123" s="3094"/>
      <c r="AC123" s="3094"/>
      <c r="AD123" s="3094"/>
      <c r="AE123" s="3094"/>
      <c r="AF123" s="3094"/>
      <c r="AG123" s="3094"/>
      <c r="AH123" s="3094"/>
      <c r="AI123" s="3094"/>
      <c r="AJ123" s="3094"/>
      <c r="AK123" s="3094"/>
      <c r="AL123" s="3094"/>
      <c r="AM123" s="3094"/>
      <c r="AN123" s="3094"/>
      <c r="AO123" s="3094"/>
      <c r="AP123" s="3094"/>
      <c r="AQ123" s="3094"/>
      <c r="AR123" s="3094"/>
      <c r="AS123" s="3094"/>
      <c r="AT123" s="3094"/>
      <c r="AU123" s="3094"/>
      <c r="AV123" s="3094"/>
      <c r="AW123" s="3094"/>
      <c r="AX123" s="3094"/>
      <c r="AY123" s="3094"/>
      <c r="AZ123" s="3094"/>
      <c r="BA123" s="3094"/>
      <c r="BB123" s="3094"/>
      <c r="BC123" s="3094"/>
      <c r="BD123" s="3094"/>
      <c r="BE123" s="3094"/>
      <c r="BF123" s="3094"/>
      <c r="BG123" s="3094"/>
      <c r="BH123" s="3094"/>
      <c r="BI123" s="3094"/>
    </row>
    <row r="124" spans="1:61" ht="11.25" customHeight="1">
      <c r="A124" s="3094"/>
      <c r="B124" s="3094"/>
      <c r="C124" s="3094"/>
      <c r="D124" s="3094"/>
      <c r="E124" s="3094"/>
      <c r="F124" s="3094"/>
      <c r="G124" s="3094"/>
      <c r="H124" s="3094"/>
      <c r="I124" s="3094"/>
      <c r="J124" s="3094"/>
      <c r="K124" s="3094"/>
      <c r="L124" s="3094"/>
      <c r="M124" s="3094"/>
      <c r="N124" s="3094"/>
      <c r="O124" s="3094"/>
      <c r="P124" s="3094"/>
      <c r="Q124" s="3094"/>
      <c r="R124" s="3094"/>
      <c r="S124" s="3094"/>
      <c r="T124" s="3094"/>
      <c r="U124" s="3094"/>
      <c r="V124" s="3094"/>
      <c r="W124" s="3094"/>
      <c r="X124" s="3094"/>
      <c r="Y124" s="3094"/>
      <c r="Z124" s="3094"/>
      <c r="AA124" s="3094"/>
      <c r="AB124" s="3094"/>
      <c r="AC124" s="3094"/>
      <c r="AD124" s="3094"/>
      <c r="AE124" s="3094"/>
      <c r="AF124" s="3094"/>
      <c r="AG124" s="3094"/>
      <c r="AH124" s="3094"/>
      <c r="AI124" s="3094"/>
      <c r="AJ124" s="3094"/>
      <c r="AK124" s="3094"/>
      <c r="AL124" s="3094"/>
      <c r="AM124" s="3094"/>
      <c r="AN124" s="3094"/>
      <c r="AO124" s="3094"/>
      <c r="AP124" s="3094"/>
      <c r="AQ124" s="3094"/>
      <c r="AR124" s="3094"/>
      <c r="AS124" s="3094"/>
      <c r="AT124" s="3094"/>
      <c r="AU124" s="3094"/>
      <c r="AV124" s="3094"/>
      <c r="AW124" s="3094"/>
      <c r="AX124" s="3094"/>
      <c r="AY124" s="3094"/>
      <c r="AZ124" s="3094"/>
      <c r="BA124" s="3094"/>
      <c r="BB124" s="3094"/>
      <c r="BC124" s="3094"/>
      <c r="BD124" s="3094"/>
      <c r="BE124" s="3094"/>
      <c r="BF124" s="3094"/>
      <c r="BG124" s="3094"/>
      <c r="BH124" s="3094"/>
      <c r="BI124" s="3094"/>
    </row>
    <row r="125" spans="1:61" ht="11.25" customHeight="1">
      <c r="A125" s="3094"/>
      <c r="B125" s="3094"/>
      <c r="C125" s="3094"/>
      <c r="D125" s="3094"/>
      <c r="E125" s="3094"/>
      <c r="F125" s="3094"/>
      <c r="G125" s="3094"/>
      <c r="H125" s="3094"/>
      <c r="I125" s="3094"/>
      <c r="J125" s="3094"/>
      <c r="K125" s="3094"/>
      <c r="L125" s="3094"/>
      <c r="M125" s="3094"/>
      <c r="N125" s="3094"/>
      <c r="O125" s="3094"/>
      <c r="P125" s="3094"/>
      <c r="Q125" s="3094"/>
      <c r="R125" s="3094"/>
      <c r="S125" s="3094"/>
      <c r="T125" s="3094"/>
      <c r="U125" s="3094"/>
      <c r="V125" s="3094"/>
      <c r="W125" s="3094"/>
      <c r="X125" s="3094"/>
      <c r="Y125" s="3094"/>
      <c r="Z125" s="3094"/>
      <c r="AA125" s="3094"/>
      <c r="AB125" s="3094"/>
      <c r="AC125" s="3094"/>
      <c r="AD125" s="3094"/>
      <c r="AE125" s="3094"/>
      <c r="AF125" s="3094"/>
      <c r="AG125" s="3094"/>
      <c r="AH125" s="3094"/>
      <c r="AI125" s="3094"/>
      <c r="AJ125" s="3094"/>
      <c r="AK125" s="3094"/>
      <c r="AL125" s="3094"/>
      <c r="AM125" s="3094"/>
      <c r="AN125" s="3094"/>
      <c r="AO125" s="3094"/>
      <c r="AP125" s="3094"/>
      <c r="AQ125" s="3094"/>
      <c r="AR125" s="3094"/>
      <c r="AS125" s="3094"/>
      <c r="AT125" s="3094"/>
      <c r="AU125" s="3094"/>
      <c r="AV125" s="3094"/>
      <c r="AW125" s="3094"/>
      <c r="AX125" s="3094"/>
      <c r="AY125" s="3094"/>
      <c r="AZ125" s="3094"/>
      <c r="BA125" s="3094"/>
      <c r="BB125" s="3094"/>
      <c r="BC125" s="3094"/>
      <c r="BD125" s="3094"/>
      <c r="BE125" s="3094"/>
      <c r="BF125" s="3094"/>
      <c r="BG125" s="3094"/>
      <c r="BH125" s="3094"/>
      <c r="BI125" s="3094"/>
    </row>
    <row r="126" spans="1:61" ht="11.25" customHeight="1">
      <c r="A126" s="3094"/>
      <c r="B126" s="3094"/>
      <c r="C126" s="3094"/>
      <c r="D126" s="3094"/>
      <c r="E126" s="3094"/>
      <c r="F126" s="3094"/>
      <c r="G126" s="3094"/>
      <c r="H126" s="3094"/>
      <c r="I126" s="3094"/>
      <c r="J126" s="3094"/>
      <c r="K126" s="3094"/>
      <c r="L126" s="3094"/>
      <c r="M126" s="3094"/>
      <c r="N126" s="3094"/>
      <c r="O126" s="3094"/>
      <c r="P126" s="3094"/>
      <c r="Q126" s="3094"/>
      <c r="R126" s="3094"/>
      <c r="S126" s="3094"/>
      <c r="T126" s="3094"/>
      <c r="U126" s="3094"/>
      <c r="V126" s="3094"/>
      <c r="W126" s="3094"/>
      <c r="X126" s="3094"/>
      <c r="Y126" s="3094"/>
      <c r="Z126" s="3094"/>
      <c r="AA126" s="3094"/>
      <c r="AB126" s="3094"/>
      <c r="AC126" s="3094"/>
      <c r="AD126" s="3094"/>
      <c r="AE126" s="3094"/>
      <c r="AF126" s="3094"/>
      <c r="AG126" s="3094"/>
      <c r="AH126" s="3094"/>
      <c r="AI126" s="3094"/>
      <c r="AJ126" s="3094"/>
      <c r="AK126" s="3094"/>
      <c r="AL126" s="3094"/>
      <c r="AM126" s="3094"/>
      <c r="AN126" s="3094"/>
      <c r="AO126" s="3094"/>
      <c r="AP126" s="3094"/>
      <c r="AQ126" s="3094"/>
      <c r="AR126" s="3094"/>
      <c r="AS126" s="3094"/>
      <c r="AT126" s="3094"/>
      <c r="AU126" s="3094"/>
      <c r="AV126" s="3094"/>
      <c r="AW126" s="3094"/>
      <c r="AX126" s="3094"/>
      <c r="AY126" s="3094"/>
      <c r="AZ126" s="3094"/>
      <c r="BA126" s="3094"/>
      <c r="BB126" s="3094"/>
      <c r="BC126" s="3094"/>
      <c r="BD126" s="3094"/>
      <c r="BE126" s="3094"/>
      <c r="BF126" s="3094"/>
      <c r="BG126" s="3094"/>
      <c r="BH126" s="3094"/>
      <c r="BI126" s="3094"/>
    </row>
    <row r="127" spans="1:61" ht="11.25" customHeight="1">
      <c r="A127" s="3094"/>
      <c r="B127" s="3094"/>
      <c r="C127" s="3094"/>
      <c r="D127" s="3094"/>
      <c r="E127" s="3094"/>
      <c r="F127" s="3094"/>
      <c r="G127" s="3094"/>
      <c r="H127" s="3094"/>
      <c r="I127" s="3094"/>
      <c r="J127" s="3094"/>
      <c r="K127" s="3094"/>
      <c r="L127" s="3094"/>
      <c r="M127" s="3094"/>
      <c r="N127" s="3094"/>
      <c r="O127" s="3094"/>
      <c r="P127" s="3094"/>
      <c r="Q127" s="3094"/>
      <c r="R127" s="3094"/>
      <c r="S127" s="3094"/>
      <c r="T127" s="3094"/>
      <c r="U127" s="3094"/>
      <c r="V127" s="3094"/>
      <c r="W127" s="3094"/>
      <c r="X127" s="3094"/>
      <c r="Y127" s="3094"/>
      <c r="Z127" s="3094"/>
      <c r="AA127" s="3094"/>
      <c r="AB127" s="3094"/>
      <c r="AC127" s="3094"/>
      <c r="AD127" s="3094"/>
      <c r="AE127" s="3094"/>
      <c r="AF127" s="3094"/>
      <c r="AG127" s="3094"/>
      <c r="AH127" s="3094"/>
      <c r="AI127" s="3094"/>
      <c r="AJ127" s="3094"/>
      <c r="AK127" s="3094"/>
      <c r="AL127" s="3094"/>
      <c r="AM127" s="3094"/>
      <c r="AN127" s="3094"/>
      <c r="AO127" s="3094"/>
      <c r="AP127" s="3094"/>
      <c r="AQ127" s="3094"/>
      <c r="AR127" s="3094"/>
      <c r="AS127" s="3094"/>
      <c r="AT127" s="3094"/>
      <c r="AU127" s="3094"/>
      <c r="AV127" s="3094"/>
      <c r="AW127" s="3094"/>
      <c r="AX127" s="3094"/>
      <c r="AY127" s="3094"/>
      <c r="AZ127" s="3094"/>
      <c r="BA127" s="3094"/>
      <c r="BB127" s="3094"/>
      <c r="BC127" s="3094"/>
      <c r="BD127" s="3094"/>
      <c r="BE127" s="3094"/>
      <c r="BF127" s="3094"/>
      <c r="BG127" s="3094"/>
      <c r="BH127" s="3094"/>
      <c r="BI127" s="3094"/>
    </row>
    <row r="128" spans="1:61" ht="11.25" customHeight="1">
      <c r="A128" s="3094"/>
      <c r="B128" s="3094"/>
      <c r="C128" s="3094"/>
      <c r="D128" s="3094"/>
      <c r="E128" s="3094"/>
      <c r="F128" s="3094"/>
      <c r="G128" s="3094"/>
      <c r="H128" s="3094"/>
      <c r="I128" s="3094"/>
      <c r="J128" s="3094"/>
      <c r="K128" s="3094"/>
      <c r="L128" s="3094"/>
      <c r="M128" s="3094"/>
      <c r="N128" s="3094"/>
      <c r="O128" s="3094"/>
      <c r="P128" s="3094"/>
      <c r="Q128" s="3094"/>
      <c r="R128" s="3094"/>
      <c r="S128" s="3094"/>
      <c r="T128" s="3094"/>
      <c r="U128" s="3094"/>
      <c r="V128" s="3094"/>
      <c r="W128" s="3094"/>
      <c r="X128" s="3094"/>
      <c r="Y128" s="3094"/>
      <c r="Z128" s="3094"/>
      <c r="AA128" s="3094"/>
      <c r="AB128" s="3094"/>
      <c r="AC128" s="3094"/>
      <c r="AD128" s="3094"/>
      <c r="AE128" s="3094"/>
      <c r="AF128" s="3094"/>
      <c r="AG128" s="3094"/>
      <c r="AH128" s="3094"/>
      <c r="AI128" s="3094"/>
      <c r="AJ128" s="3094"/>
      <c r="AK128" s="3094"/>
      <c r="AL128" s="3094"/>
      <c r="AM128" s="3094"/>
      <c r="AN128" s="3094"/>
      <c r="AO128" s="3094"/>
      <c r="AP128" s="3094"/>
      <c r="AQ128" s="3094"/>
      <c r="AR128" s="3094"/>
      <c r="AS128" s="3094"/>
      <c r="AT128" s="3094"/>
      <c r="AU128" s="3094"/>
      <c r="AV128" s="3094"/>
      <c r="AW128" s="3094"/>
      <c r="AX128" s="3094"/>
      <c r="AY128" s="3094"/>
      <c r="AZ128" s="3094"/>
      <c r="BA128" s="3094"/>
      <c r="BB128" s="3094"/>
      <c r="BC128" s="3094"/>
      <c r="BD128" s="3094"/>
      <c r="BE128" s="3094"/>
      <c r="BF128" s="3094"/>
      <c r="BG128" s="3094"/>
      <c r="BH128" s="3094"/>
      <c r="BI128" s="3094"/>
    </row>
    <row r="129" spans="1:61" ht="11.25" customHeight="1">
      <c r="A129" s="3094"/>
      <c r="B129" s="3094"/>
      <c r="C129" s="3094"/>
      <c r="D129" s="3094"/>
      <c r="E129" s="3094"/>
      <c r="F129" s="3094"/>
      <c r="G129" s="3094"/>
      <c r="H129" s="3094"/>
      <c r="I129" s="3094"/>
      <c r="J129" s="3094"/>
      <c r="K129" s="3094"/>
      <c r="L129" s="3094"/>
      <c r="M129" s="3094"/>
      <c r="N129" s="3094"/>
      <c r="O129" s="3094"/>
      <c r="P129" s="3094"/>
      <c r="Q129" s="3094"/>
      <c r="R129" s="3094"/>
      <c r="S129" s="3094"/>
      <c r="T129" s="3094"/>
      <c r="U129" s="3094"/>
      <c r="V129" s="3094"/>
      <c r="W129" s="3094"/>
      <c r="X129" s="3094"/>
      <c r="Y129" s="3094"/>
      <c r="Z129" s="3094"/>
      <c r="AA129" s="3094"/>
      <c r="AB129" s="3094"/>
      <c r="AC129" s="3094"/>
      <c r="AD129" s="3094"/>
      <c r="AE129" s="3094"/>
      <c r="AF129" s="3094"/>
      <c r="AG129" s="3094"/>
      <c r="AH129" s="3094"/>
      <c r="AI129" s="3094"/>
      <c r="AJ129" s="3094"/>
      <c r="AK129" s="3094"/>
      <c r="AL129" s="3094"/>
      <c r="AM129" s="3094"/>
      <c r="AN129" s="3094"/>
      <c r="AO129" s="3094"/>
      <c r="AP129" s="3094"/>
      <c r="AQ129" s="3094"/>
      <c r="AR129" s="3094"/>
      <c r="AS129" s="3094"/>
      <c r="AT129" s="3094"/>
      <c r="AU129" s="3094"/>
      <c r="AV129" s="3094"/>
      <c r="AW129" s="3094"/>
      <c r="AX129" s="3094"/>
      <c r="AY129" s="3094"/>
      <c r="AZ129" s="3094"/>
      <c r="BA129" s="3094"/>
      <c r="BB129" s="3094"/>
      <c r="BC129" s="3094"/>
      <c r="BD129" s="3094"/>
      <c r="BE129" s="3094"/>
      <c r="BF129" s="3094"/>
      <c r="BG129" s="3094"/>
      <c r="BH129" s="3094"/>
      <c r="BI129" s="3094"/>
    </row>
    <row r="130" spans="1:61" ht="11.25" customHeight="1">
      <c r="A130" s="3094"/>
      <c r="B130" s="3094"/>
      <c r="C130" s="3094"/>
      <c r="D130" s="3094"/>
      <c r="E130" s="3094"/>
      <c r="F130" s="3094"/>
      <c r="G130" s="3094"/>
      <c r="H130" s="3094"/>
      <c r="I130" s="3094"/>
      <c r="J130" s="3094"/>
      <c r="K130" s="3094"/>
      <c r="L130" s="3094"/>
      <c r="M130" s="3094"/>
      <c r="N130" s="3094"/>
      <c r="O130" s="3094"/>
      <c r="P130" s="3094"/>
      <c r="Q130" s="3094"/>
      <c r="R130" s="3094"/>
      <c r="S130" s="3094"/>
      <c r="T130" s="3094"/>
      <c r="U130" s="3094"/>
      <c r="V130" s="3094"/>
      <c r="W130" s="3094"/>
      <c r="X130" s="3094"/>
      <c r="Y130" s="3094"/>
      <c r="Z130" s="3094"/>
      <c r="AA130" s="3094"/>
      <c r="AB130" s="3094"/>
      <c r="AC130" s="3094"/>
      <c r="AD130" s="3094"/>
      <c r="AE130" s="3094"/>
      <c r="AF130" s="3094"/>
      <c r="AG130" s="3094"/>
      <c r="AH130" s="3094"/>
      <c r="AI130" s="3094"/>
      <c r="AJ130" s="3094"/>
      <c r="AK130" s="3094"/>
      <c r="AL130" s="3094"/>
      <c r="AM130" s="3094"/>
      <c r="AN130" s="3094"/>
      <c r="AO130" s="3094"/>
      <c r="AP130" s="3094"/>
      <c r="AQ130" s="3094"/>
      <c r="AR130" s="3094"/>
      <c r="AS130" s="3094"/>
      <c r="AT130" s="3094"/>
      <c r="AU130" s="3094"/>
      <c r="AV130" s="3094"/>
      <c r="AW130" s="3094"/>
      <c r="AX130" s="3094"/>
      <c r="AY130" s="3094"/>
      <c r="AZ130" s="3094"/>
      <c r="BA130" s="3094"/>
      <c r="BB130" s="3094"/>
      <c r="BC130" s="3094"/>
      <c r="BD130" s="3094"/>
      <c r="BE130" s="3094"/>
      <c r="BF130" s="3094"/>
      <c r="BG130" s="3094"/>
      <c r="BH130" s="3094"/>
      <c r="BI130" s="3094"/>
    </row>
    <row r="131" spans="1:61" ht="11.25" customHeight="1">
      <c r="A131" s="3094"/>
      <c r="B131" s="3094"/>
      <c r="C131" s="3094"/>
      <c r="D131" s="3094"/>
      <c r="E131" s="3094"/>
      <c r="F131" s="3094"/>
      <c r="G131" s="3094"/>
      <c r="H131" s="3094"/>
      <c r="I131" s="3094"/>
      <c r="J131" s="3094"/>
      <c r="K131" s="3094"/>
      <c r="L131" s="3094"/>
      <c r="M131" s="3094"/>
      <c r="N131" s="3094"/>
      <c r="O131" s="3094"/>
      <c r="P131" s="3094"/>
      <c r="Q131" s="3094"/>
      <c r="R131" s="3094"/>
      <c r="S131" s="3094"/>
      <c r="T131" s="3094"/>
      <c r="U131" s="3094"/>
      <c r="V131" s="3094"/>
      <c r="W131" s="3094"/>
      <c r="X131" s="3094"/>
      <c r="Y131" s="3094"/>
      <c r="Z131" s="3094"/>
      <c r="AA131" s="3094"/>
      <c r="AB131" s="3094"/>
      <c r="AC131" s="3094"/>
      <c r="AD131" s="3094"/>
      <c r="AE131" s="3094"/>
      <c r="AF131" s="3094"/>
      <c r="AG131" s="3094"/>
      <c r="AH131" s="3094"/>
      <c r="AI131" s="3094"/>
      <c r="AJ131" s="3094"/>
      <c r="AK131" s="3094"/>
      <c r="AL131" s="3094"/>
      <c r="AM131" s="3094"/>
      <c r="AN131" s="3094"/>
      <c r="AO131" s="3094"/>
      <c r="AP131" s="3094"/>
      <c r="AQ131" s="3094"/>
      <c r="AR131" s="3094"/>
      <c r="AS131" s="3094"/>
      <c r="AT131" s="3094"/>
      <c r="AU131" s="3094"/>
      <c r="AV131" s="3094"/>
      <c r="AW131" s="3094"/>
      <c r="AX131" s="3094"/>
      <c r="AY131" s="3094"/>
      <c r="AZ131" s="3094"/>
      <c r="BA131" s="3094"/>
      <c r="BB131" s="3094"/>
      <c r="BC131" s="3094"/>
      <c r="BD131" s="3094"/>
      <c r="BE131" s="3094"/>
      <c r="BF131" s="3094"/>
      <c r="BG131" s="3094"/>
      <c r="BH131" s="3094"/>
      <c r="BI131" s="3094"/>
    </row>
    <row r="132" spans="1:61" ht="11.25" customHeight="1">
      <c r="A132" s="3094"/>
      <c r="B132" s="3094"/>
      <c r="C132" s="3094"/>
      <c r="D132" s="3094"/>
      <c r="E132" s="3094"/>
      <c r="F132" s="3094"/>
      <c r="G132" s="3094"/>
      <c r="H132" s="3094"/>
      <c r="I132" s="3094"/>
      <c r="J132" s="3094"/>
      <c r="K132" s="3094"/>
      <c r="L132" s="3094"/>
      <c r="M132" s="3094"/>
      <c r="N132" s="3094"/>
      <c r="O132" s="3094"/>
      <c r="P132" s="3094"/>
      <c r="Q132" s="3094"/>
      <c r="R132" s="3094"/>
      <c r="S132" s="3094"/>
      <c r="T132" s="3094"/>
      <c r="U132" s="3094"/>
      <c r="V132" s="3094"/>
      <c r="W132" s="3094"/>
      <c r="X132" s="3094"/>
      <c r="Y132" s="3094"/>
      <c r="Z132" s="3094"/>
      <c r="AA132" s="3094"/>
      <c r="AB132" s="3094"/>
      <c r="AC132" s="3094"/>
      <c r="AD132" s="3094"/>
      <c r="AE132" s="3094"/>
      <c r="AF132" s="3094"/>
      <c r="AG132" s="3094"/>
      <c r="AH132" s="3094"/>
      <c r="AI132" s="3094"/>
      <c r="AJ132" s="3094"/>
      <c r="AK132" s="3094"/>
      <c r="AL132" s="3094"/>
      <c r="AM132" s="3094"/>
      <c r="AN132" s="3094"/>
      <c r="AO132" s="3094"/>
      <c r="AP132" s="3094"/>
      <c r="AQ132" s="3094"/>
      <c r="AR132" s="3094"/>
      <c r="AS132" s="3094"/>
      <c r="AT132" s="3094"/>
      <c r="AU132" s="3094"/>
      <c r="AV132" s="3094"/>
      <c r="AW132" s="3094"/>
      <c r="AX132" s="3094"/>
      <c r="AY132" s="3094"/>
      <c r="AZ132" s="3094"/>
      <c r="BA132" s="3094"/>
      <c r="BB132" s="3094"/>
      <c r="BC132" s="3094"/>
      <c r="BD132" s="3094"/>
      <c r="BE132" s="3094"/>
      <c r="BF132" s="3094"/>
      <c r="BG132" s="3094"/>
      <c r="BH132" s="3094"/>
      <c r="BI132" s="3094"/>
    </row>
    <row r="133" spans="1:61" ht="11.25" customHeight="1">
      <c r="A133" s="3094"/>
      <c r="B133" s="3094"/>
      <c r="C133" s="3094"/>
      <c r="D133" s="3094"/>
      <c r="E133" s="3094"/>
      <c r="F133" s="3094"/>
      <c r="G133" s="3094"/>
      <c r="H133" s="3094"/>
      <c r="I133" s="3094"/>
      <c r="J133" s="3094"/>
      <c r="K133" s="3094"/>
      <c r="L133" s="3094"/>
      <c r="M133" s="3094"/>
      <c r="N133" s="3094"/>
      <c r="O133" s="3094"/>
      <c r="P133" s="3094"/>
      <c r="Q133" s="3094"/>
      <c r="R133" s="3094"/>
      <c r="S133" s="3094"/>
      <c r="T133" s="3094"/>
      <c r="U133" s="3094"/>
      <c r="V133" s="3094"/>
      <c r="W133" s="3094"/>
      <c r="X133" s="3094"/>
      <c r="Y133" s="3094"/>
      <c r="Z133" s="3094"/>
      <c r="AA133" s="3094"/>
      <c r="AB133" s="3094"/>
      <c r="AC133" s="3094"/>
      <c r="AD133" s="3094"/>
      <c r="AE133" s="3094"/>
      <c r="AF133" s="3094"/>
      <c r="AG133" s="3094"/>
      <c r="AH133" s="3094"/>
      <c r="AI133" s="3094"/>
      <c r="AJ133" s="3094"/>
      <c r="AK133" s="3094"/>
      <c r="AL133" s="3094"/>
      <c r="AM133" s="3094"/>
      <c r="AN133" s="3094"/>
      <c r="AO133" s="3094"/>
      <c r="AP133" s="3094"/>
      <c r="AQ133" s="3094"/>
      <c r="AR133" s="3094"/>
      <c r="AS133" s="3094"/>
      <c r="AT133" s="3094"/>
      <c r="AU133" s="3094"/>
      <c r="AV133" s="3094"/>
      <c r="AW133" s="3094"/>
      <c r="AX133" s="3094"/>
      <c r="AY133" s="3094"/>
      <c r="AZ133" s="3094"/>
      <c r="BA133" s="3094"/>
      <c r="BB133" s="3094"/>
      <c r="BC133" s="3094"/>
      <c r="BD133" s="3094"/>
      <c r="BE133" s="3094"/>
      <c r="BF133" s="3094"/>
      <c r="BG133" s="3094"/>
      <c r="BH133" s="3094"/>
      <c r="BI133" s="3094"/>
    </row>
    <row r="134" spans="1:61" ht="11.25" customHeight="1">
      <c r="A134" s="3094"/>
      <c r="B134" s="3094"/>
      <c r="C134" s="3094"/>
      <c r="D134" s="3094"/>
      <c r="E134" s="3094"/>
      <c r="F134" s="3094"/>
      <c r="G134" s="3094"/>
      <c r="H134" s="3094"/>
      <c r="I134" s="3094"/>
      <c r="J134" s="3094"/>
      <c r="K134" s="3094"/>
      <c r="L134" s="3094"/>
      <c r="M134" s="3094"/>
      <c r="N134" s="3094"/>
      <c r="O134" s="3094"/>
      <c r="P134" s="3094"/>
      <c r="Q134" s="3094"/>
      <c r="R134" s="3094"/>
      <c r="S134" s="3094"/>
      <c r="T134" s="3094"/>
      <c r="U134" s="3094"/>
      <c r="V134" s="3094"/>
      <c r="W134" s="3094"/>
      <c r="X134" s="3094"/>
      <c r="Y134" s="3094"/>
      <c r="Z134" s="3094"/>
      <c r="AA134" s="3094"/>
      <c r="AB134" s="3094"/>
      <c r="AC134" s="3094"/>
      <c r="AD134" s="3094"/>
      <c r="AE134" s="3094"/>
      <c r="AF134" s="3094"/>
      <c r="AG134" s="3094"/>
      <c r="AH134" s="3094"/>
      <c r="AI134" s="3094"/>
      <c r="AJ134" s="3094"/>
      <c r="AK134" s="3094"/>
      <c r="AL134" s="3094"/>
      <c r="AM134" s="3094"/>
      <c r="AN134" s="3094"/>
      <c r="AO134" s="3094"/>
      <c r="AP134" s="3094"/>
      <c r="AQ134" s="3094"/>
      <c r="AR134" s="3094"/>
      <c r="AS134" s="3094"/>
      <c r="AT134" s="3094"/>
      <c r="AU134" s="3094"/>
      <c r="AV134" s="3094"/>
      <c r="AW134" s="3094"/>
      <c r="AX134" s="3094"/>
      <c r="AY134" s="3094"/>
      <c r="AZ134" s="3094"/>
      <c r="BA134" s="3094"/>
      <c r="BB134" s="3094"/>
      <c r="BC134" s="3094"/>
      <c r="BD134" s="3094"/>
      <c r="BE134" s="3094"/>
      <c r="BF134" s="3094"/>
      <c r="BG134" s="3094"/>
      <c r="BH134" s="3094"/>
      <c r="BI134" s="3094"/>
    </row>
    <row r="135" spans="1:61" ht="11.25" customHeight="1">
      <c r="A135" s="3094"/>
      <c r="B135" s="3094"/>
      <c r="C135" s="3094"/>
      <c r="D135" s="3094"/>
      <c r="E135" s="3094"/>
      <c r="F135" s="3094"/>
      <c r="G135" s="3094"/>
      <c r="H135" s="3094"/>
      <c r="I135" s="3094"/>
      <c r="J135" s="3094"/>
      <c r="K135" s="3094"/>
      <c r="L135" s="3094"/>
      <c r="M135" s="3094"/>
      <c r="N135" s="3094"/>
      <c r="O135" s="3094"/>
      <c r="P135" s="3094"/>
      <c r="Q135" s="3094"/>
      <c r="R135" s="3094"/>
      <c r="S135" s="3094"/>
      <c r="T135" s="3094"/>
      <c r="U135" s="3094"/>
      <c r="V135" s="3094"/>
      <c r="W135" s="3094"/>
      <c r="X135" s="3094"/>
      <c r="Y135" s="3094"/>
      <c r="Z135" s="3094"/>
      <c r="AA135" s="3094"/>
      <c r="AB135" s="3094"/>
      <c r="AC135" s="3094"/>
      <c r="AD135" s="3094"/>
      <c r="AE135" s="3094"/>
      <c r="AF135" s="3094"/>
      <c r="AG135" s="3094"/>
      <c r="AH135" s="3094"/>
      <c r="AI135" s="3094"/>
      <c r="AJ135" s="3094"/>
      <c r="AK135" s="3094"/>
      <c r="AL135" s="3094"/>
      <c r="AM135" s="3094"/>
      <c r="AN135" s="3094"/>
      <c r="AO135" s="3094"/>
      <c r="AP135" s="3094"/>
      <c r="AQ135" s="3094"/>
      <c r="AR135" s="3094"/>
      <c r="AS135" s="3094"/>
      <c r="AT135" s="3094"/>
      <c r="AU135" s="3094"/>
      <c r="AV135" s="3094"/>
      <c r="AW135" s="3094"/>
      <c r="AX135" s="3094"/>
      <c r="AY135" s="3094"/>
      <c r="AZ135" s="3094"/>
      <c r="BA135" s="3094"/>
      <c r="BB135" s="3094"/>
      <c r="BC135" s="3094"/>
      <c r="BD135" s="3094"/>
      <c r="BE135" s="3094"/>
      <c r="BF135" s="3094"/>
      <c r="BG135" s="3094"/>
      <c r="BH135" s="3094"/>
      <c r="BI135" s="3094"/>
    </row>
    <row r="136" spans="1:61" ht="11.25" customHeight="1">
      <c r="A136" s="3094"/>
      <c r="B136" s="3094"/>
      <c r="C136" s="3094"/>
      <c r="D136" s="3094"/>
      <c r="E136" s="3094"/>
      <c r="F136" s="3094"/>
      <c r="G136" s="3094"/>
      <c r="H136" s="3094"/>
      <c r="I136" s="3094"/>
      <c r="J136" s="3094"/>
      <c r="K136" s="3094"/>
      <c r="L136" s="3094"/>
      <c r="M136" s="3094"/>
      <c r="N136" s="3094"/>
      <c r="O136" s="3094"/>
      <c r="P136" s="3094"/>
      <c r="Q136" s="3094"/>
      <c r="R136" s="3094"/>
      <c r="S136" s="3094"/>
      <c r="T136" s="3094"/>
      <c r="U136" s="3094"/>
      <c r="V136" s="3094"/>
      <c r="W136" s="3094"/>
      <c r="X136" s="3094"/>
      <c r="Y136" s="3094"/>
      <c r="Z136" s="3094"/>
      <c r="AA136" s="3094"/>
      <c r="AB136" s="3094"/>
      <c r="AC136" s="3094"/>
      <c r="AD136" s="3094"/>
      <c r="AE136" s="3094"/>
      <c r="AF136" s="3094"/>
      <c r="AG136" s="3094"/>
      <c r="AH136" s="3094"/>
      <c r="AI136" s="3094"/>
      <c r="AJ136" s="3094"/>
      <c r="AK136" s="3094"/>
      <c r="AL136" s="3094"/>
      <c r="AM136" s="3094"/>
      <c r="AN136" s="3094"/>
      <c r="AO136" s="3094"/>
      <c r="AP136" s="3094"/>
      <c r="AQ136" s="3094"/>
      <c r="AR136" s="3094"/>
      <c r="AS136" s="3094"/>
      <c r="AT136" s="3094"/>
      <c r="AU136" s="3094"/>
      <c r="AV136" s="3094"/>
      <c r="AW136" s="3094"/>
      <c r="AX136" s="3094"/>
      <c r="AY136" s="3094"/>
      <c r="AZ136" s="3094"/>
      <c r="BA136" s="3094"/>
      <c r="BB136" s="3094"/>
      <c r="BC136" s="3094"/>
      <c r="BD136" s="3094"/>
      <c r="BE136" s="3094"/>
      <c r="BF136" s="3094"/>
      <c r="BG136" s="3094"/>
      <c r="BH136" s="3094"/>
      <c r="BI136" s="3094"/>
    </row>
    <row r="137" spans="1:61" ht="11.25" customHeight="1">
      <c r="A137" s="3094"/>
      <c r="B137" s="3094"/>
      <c r="C137" s="3094"/>
      <c r="D137" s="3094"/>
      <c r="E137" s="3094"/>
      <c r="F137" s="3094"/>
      <c r="G137" s="3094"/>
      <c r="H137" s="3094"/>
      <c r="I137" s="3094"/>
      <c r="J137" s="3094"/>
      <c r="K137" s="3094"/>
      <c r="L137" s="3094"/>
      <c r="M137" s="3094"/>
      <c r="N137" s="3094"/>
      <c r="O137" s="3094"/>
      <c r="P137" s="3094"/>
      <c r="Q137" s="3094"/>
      <c r="R137" s="3094"/>
      <c r="S137" s="3094"/>
      <c r="T137" s="3094"/>
      <c r="U137" s="3094"/>
      <c r="V137" s="3094"/>
      <c r="W137" s="3094"/>
      <c r="X137" s="3094"/>
      <c r="Y137" s="3094"/>
      <c r="Z137" s="3094"/>
      <c r="AA137" s="3094"/>
      <c r="AB137" s="3094"/>
      <c r="AC137" s="3094"/>
      <c r="AD137" s="3094"/>
      <c r="AE137" s="3094"/>
      <c r="AF137" s="3094"/>
      <c r="AG137" s="3094"/>
      <c r="AH137" s="3094"/>
      <c r="AI137" s="3094"/>
      <c r="AJ137" s="3094"/>
      <c r="AK137" s="3094"/>
      <c r="AL137" s="3094"/>
      <c r="AM137" s="3094"/>
      <c r="AN137" s="3094"/>
      <c r="AO137" s="3094"/>
      <c r="AP137" s="3094"/>
      <c r="AQ137" s="3094"/>
      <c r="AR137" s="3094"/>
      <c r="AS137" s="3094"/>
      <c r="AT137" s="3094"/>
      <c r="AU137" s="3094"/>
      <c r="AV137" s="3094"/>
      <c r="AW137" s="3094"/>
      <c r="AX137" s="3094"/>
      <c r="AY137" s="3094"/>
      <c r="AZ137" s="3094"/>
      <c r="BA137" s="3094"/>
      <c r="BB137" s="3094"/>
      <c r="BC137" s="3094"/>
      <c r="BD137" s="3094"/>
      <c r="BE137" s="3094"/>
      <c r="BF137" s="3094"/>
      <c r="BG137" s="3094"/>
      <c r="BH137" s="3094"/>
      <c r="BI137" s="3094"/>
    </row>
    <row r="138" spans="1:61" ht="11.25" customHeight="1">
      <c r="A138" s="3094"/>
      <c r="B138" s="3094"/>
      <c r="C138" s="3094"/>
      <c r="D138" s="3094"/>
      <c r="E138" s="3094"/>
      <c r="F138" s="3094"/>
      <c r="G138" s="3094"/>
      <c r="H138" s="3094"/>
      <c r="I138" s="3094"/>
      <c r="J138" s="3094"/>
      <c r="K138" s="3094"/>
      <c r="L138" s="3094"/>
      <c r="M138" s="3094"/>
      <c r="N138" s="3094"/>
      <c r="O138" s="3094"/>
      <c r="P138" s="3094"/>
      <c r="Q138" s="3094"/>
      <c r="R138" s="3094"/>
      <c r="S138" s="3094"/>
      <c r="T138" s="3094"/>
      <c r="U138" s="3094"/>
      <c r="V138" s="3094"/>
      <c r="W138" s="3094"/>
      <c r="X138" s="3094"/>
      <c r="Y138" s="3094"/>
      <c r="Z138" s="3094"/>
      <c r="AA138" s="3094"/>
      <c r="AB138" s="3094"/>
      <c r="AC138" s="3094"/>
      <c r="AD138" s="3094"/>
      <c r="AE138" s="3094"/>
      <c r="AF138" s="3094"/>
      <c r="AG138" s="3094"/>
      <c r="AH138" s="3094"/>
      <c r="AI138" s="3094"/>
      <c r="AJ138" s="3094"/>
      <c r="AK138" s="3094"/>
      <c r="AL138" s="3094"/>
      <c r="AM138" s="3094"/>
      <c r="AN138" s="3094"/>
      <c r="AO138" s="3094"/>
      <c r="AP138" s="3094"/>
      <c r="AQ138" s="3094"/>
      <c r="AR138" s="3094"/>
      <c r="AS138" s="3094"/>
      <c r="AT138" s="3094"/>
      <c r="AU138" s="3094"/>
      <c r="AV138" s="3094"/>
      <c r="AW138" s="3094"/>
      <c r="AX138" s="3094"/>
      <c r="AY138" s="3094"/>
      <c r="AZ138" s="3094"/>
      <c r="BA138" s="3094"/>
      <c r="BB138" s="3094"/>
      <c r="BC138" s="3094"/>
      <c r="BD138" s="3094"/>
      <c r="BE138" s="3094"/>
      <c r="BF138" s="3094"/>
      <c r="BG138" s="3094"/>
      <c r="BH138" s="3094"/>
      <c r="BI138" s="3094"/>
    </row>
    <row r="139" spans="1:61" ht="11.25" customHeight="1">
      <c r="A139" s="3094"/>
      <c r="B139" s="3094"/>
      <c r="C139" s="3094"/>
      <c r="D139" s="3094"/>
      <c r="E139" s="3094"/>
      <c r="F139" s="3094"/>
      <c r="G139" s="3094"/>
      <c r="H139" s="3094"/>
      <c r="I139" s="3094"/>
      <c r="J139" s="3094"/>
      <c r="K139" s="3094"/>
      <c r="L139" s="3094"/>
      <c r="M139" s="3094"/>
      <c r="N139" s="3094"/>
      <c r="O139" s="3094"/>
      <c r="P139" s="3094"/>
      <c r="Q139" s="3094"/>
      <c r="R139" s="3094"/>
      <c r="S139" s="3094"/>
      <c r="T139" s="3094"/>
      <c r="U139" s="3094"/>
      <c r="V139" s="3094"/>
      <c r="W139" s="3094"/>
      <c r="X139" s="3094"/>
      <c r="Y139" s="3094"/>
      <c r="Z139" s="3094"/>
      <c r="AA139" s="3094"/>
      <c r="AB139" s="3094"/>
      <c r="AC139" s="3094"/>
      <c r="AD139" s="3094"/>
      <c r="AE139" s="3094"/>
      <c r="AF139" s="3094"/>
      <c r="AG139" s="3094"/>
      <c r="AH139" s="3094"/>
      <c r="AI139" s="3094"/>
      <c r="AJ139" s="3094"/>
      <c r="AK139" s="3094"/>
      <c r="AL139" s="3094"/>
      <c r="AM139" s="3094"/>
      <c r="AN139" s="3094"/>
      <c r="AO139" s="3094"/>
      <c r="AP139" s="3094"/>
      <c r="AQ139" s="3094"/>
      <c r="AR139" s="3094"/>
      <c r="AS139" s="3094"/>
      <c r="AT139" s="3094"/>
      <c r="AU139" s="3094"/>
      <c r="AV139" s="3094"/>
      <c r="AW139" s="3094"/>
      <c r="AX139" s="3094"/>
      <c r="AY139" s="3094"/>
      <c r="AZ139" s="3094"/>
      <c r="BA139" s="3094"/>
      <c r="BB139" s="3094"/>
      <c r="BC139" s="3094"/>
      <c r="BD139" s="3094"/>
      <c r="BE139" s="3094"/>
      <c r="BF139" s="3094"/>
      <c r="BG139" s="3094"/>
      <c r="BH139" s="3094"/>
      <c r="BI139" s="3094"/>
    </row>
    <row r="140" spans="1:61" ht="11.25" customHeight="1">
      <c r="A140" s="3094"/>
      <c r="B140" s="3094"/>
      <c r="C140" s="3094"/>
      <c r="D140" s="3094"/>
      <c r="E140" s="3094"/>
      <c r="F140" s="3094"/>
      <c r="G140" s="3094"/>
      <c r="H140" s="3094"/>
      <c r="I140" s="3094"/>
      <c r="J140" s="3094"/>
      <c r="K140" s="3094"/>
      <c r="L140" s="3094"/>
      <c r="M140" s="3094"/>
      <c r="N140" s="3094"/>
      <c r="O140" s="3094"/>
      <c r="P140" s="3094"/>
      <c r="Q140" s="3094"/>
      <c r="R140" s="3094"/>
      <c r="S140" s="3094"/>
      <c r="T140" s="3094"/>
      <c r="U140" s="3094"/>
      <c r="V140" s="3094"/>
      <c r="W140" s="3094"/>
      <c r="X140" s="3094"/>
      <c r="Y140" s="3094"/>
      <c r="Z140" s="3094"/>
      <c r="AA140" s="3094"/>
      <c r="AB140" s="3094"/>
      <c r="AC140" s="3094"/>
      <c r="AD140" s="3094"/>
      <c r="AE140" s="3094"/>
      <c r="AF140" s="3094"/>
      <c r="AG140" s="3094"/>
      <c r="AH140" s="3094"/>
      <c r="AI140" s="3094"/>
      <c r="AJ140" s="3094"/>
      <c r="AK140" s="3094"/>
      <c r="AL140" s="3094"/>
      <c r="AM140" s="3094"/>
      <c r="AN140" s="3094"/>
      <c r="AO140" s="3094"/>
      <c r="AP140" s="3094"/>
      <c r="AQ140" s="3094"/>
      <c r="AR140" s="3094"/>
      <c r="AS140" s="3094"/>
      <c r="AT140" s="3094"/>
      <c r="AU140" s="3094"/>
      <c r="AV140" s="3094"/>
      <c r="AW140" s="3094"/>
      <c r="AX140" s="3094"/>
      <c r="AY140" s="3094"/>
      <c r="AZ140" s="3094"/>
      <c r="BA140" s="3094"/>
      <c r="BB140" s="3094"/>
      <c r="BC140" s="3094"/>
      <c r="BD140" s="3094"/>
      <c r="BE140" s="3094"/>
      <c r="BF140" s="3094"/>
      <c r="BG140" s="3094"/>
      <c r="BH140" s="3094"/>
      <c r="BI140" s="3094"/>
    </row>
    <row r="141" spans="1:61" ht="11.25" customHeight="1">
      <c r="A141" s="3094"/>
      <c r="B141" s="3094"/>
      <c r="C141" s="3094"/>
      <c r="D141" s="3094"/>
      <c r="E141" s="3094"/>
      <c r="F141" s="3094"/>
      <c r="G141" s="3094"/>
      <c r="H141" s="3094"/>
      <c r="I141" s="3094"/>
      <c r="J141" s="3094"/>
      <c r="K141" s="3094"/>
      <c r="L141" s="3094"/>
      <c r="M141" s="3094"/>
      <c r="N141" s="3094"/>
      <c r="O141" s="3094"/>
      <c r="P141" s="3094"/>
      <c r="Q141" s="3094"/>
      <c r="R141" s="3094"/>
      <c r="S141" s="3094"/>
      <c r="T141" s="3094"/>
      <c r="U141" s="3094"/>
      <c r="V141" s="3094"/>
      <c r="W141" s="3094"/>
      <c r="X141" s="3094"/>
      <c r="Y141" s="3094"/>
      <c r="Z141" s="3094"/>
      <c r="AA141" s="3094"/>
      <c r="AB141" s="3094"/>
      <c r="AC141" s="3094"/>
      <c r="AD141" s="3094"/>
      <c r="AE141" s="3094"/>
      <c r="AF141" s="3094"/>
      <c r="AG141" s="3094"/>
      <c r="AH141" s="3094"/>
      <c r="AI141" s="3094"/>
      <c r="AJ141" s="3094"/>
      <c r="AK141" s="3094"/>
      <c r="AL141" s="3094"/>
      <c r="AM141" s="3094"/>
      <c r="AN141" s="3094"/>
      <c r="AO141" s="3094"/>
      <c r="AP141" s="3094"/>
      <c r="AQ141" s="3094"/>
      <c r="AR141" s="3094"/>
      <c r="AS141" s="3094"/>
      <c r="AT141" s="3094"/>
      <c r="AU141" s="3094"/>
      <c r="AV141" s="3094"/>
      <c r="AW141" s="3094"/>
      <c r="AX141" s="3094"/>
      <c r="AY141" s="3094"/>
      <c r="AZ141" s="3094"/>
      <c r="BA141" s="3094"/>
      <c r="BB141" s="3094"/>
      <c r="BC141" s="3094"/>
      <c r="BD141" s="3094"/>
      <c r="BE141" s="3094"/>
      <c r="BF141" s="3094"/>
      <c r="BG141" s="3094"/>
      <c r="BH141" s="3094"/>
      <c r="BI141" s="3094"/>
    </row>
    <row r="142" spans="1:61" ht="11.25" customHeight="1">
      <c r="A142" s="3094"/>
      <c r="B142" s="3094"/>
      <c r="C142" s="3094"/>
      <c r="D142" s="3094"/>
      <c r="E142" s="3094"/>
      <c r="F142" s="3094"/>
      <c r="G142" s="3094"/>
      <c r="H142" s="3094"/>
      <c r="I142" s="3094"/>
      <c r="J142" s="3094"/>
      <c r="K142" s="3094"/>
      <c r="L142" s="3094"/>
      <c r="M142" s="3094"/>
      <c r="N142" s="3094"/>
      <c r="O142" s="3094"/>
      <c r="P142" s="3094"/>
      <c r="Q142" s="3094"/>
      <c r="R142" s="3094"/>
      <c r="S142" s="3094"/>
      <c r="T142" s="3094"/>
      <c r="U142" s="3094"/>
      <c r="V142" s="3094"/>
      <c r="W142" s="3094"/>
      <c r="X142" s="3094"/>
      <c r="Y142" s="3094"/>
      <c r="Z142" s="3094"/>
      <c r="AA142" s="3094"/>
      <c r="AB142" s="3094"/>
      <c r="AC142" s="3094"/>
      <c r="AD142" s="3094"/>
      <c r="AE142" s="3094"/>
      <c r="AF142" s="3094"/>
      <c r="AG142" s="3094"/>
      <c r="AH142" s="3094"/>
      <c r="AI142" s="3094"/>
      <c r="AJ142" s="3094"/>
      <c r="AK142" s="3094"/>
      <c r="AL142" s="3094"/>
      <c r="AM142" s="3094"/>
      <c r="AN142" s="3094"/>
      <c r="AO142" s="3094"/>
      <c r="AP142" s="3094"/>
      <c r="AQ142" s="3094"/>
      <c r="AR142" s="3094"/>
      <c r="AS142" s="3094"/>
      <c r="AT142" s="3094"/>
      <c r="AU142" s="3094"/>
      <c r="AV142" s="3094"/>
      <c r="AW142" s="3094"/>
      <c r="AX142" s="3094"/>
      <c r="AY142" s="3094"/>
      <c r="AZ142" s="3094"/>
      <c r="BA142" s="3094"/>
      <c r="BB142" s="3094"/>
      <c r="BC142" s="3094"/>
      <c r="BD142" s="3094"/>
      <c r="BE142" s="3094"/>
      <c r="BF142" s="3094"/>
      <c r="BG142" s="3094"/>
      <c r="BH142" s="3094"/>
      <c r="BI142" s="3094"/>
    </row>
    <row r="143" spans="1:61" ht="11.25" customHeight="1">
      <c r="A143" s="3094"/>
      <c r="B143" s="3094"/>
      <c r="C143" s="3094"/>
      <c r="D143" s="3094"/>
      <c r="E143" s="3094"/>
      <c r="F143" s="3094"/>
      <c r="G143" s="3094"/>
      <c r="H143" s="3094"/>
      <c r="I143" s="3094"/>
      <c r="J143" s="3094"/>
      <c r="K143" s="3094"/>
      <c r="L143" s="3094"/>
      <c r="M143" s="3094"/>
      <c r="N143" s="3094"/>
      <c r="O143" s="3094"/>
      <c r="P143" s="3094"/>
      <c r="Q143" s="3094"/>
      <c r="R143" s="3094"/>
      <c r="S143" s="3094"/>
      <c r="T143" s="3094"/>
      <c r="U143" s="3094"/>
      <c r="V143" s="3094"/>
      <c r="W143" s="3094"/>
      <c r="X143" s="3094"/>
      <c r="Y143" s="3094"/>
      <c r="Z143" s="3094"/>
      <c r="AA143" s="3094"/>
      <c r="AB143" s="3094"/>
      <c r="AC143" s="3094"/>
      <c r="AD143" s="3094"/>
      <c r="AE143" s="3094"/>
      <c r="AF143" s="3094"/>
      <c r="AG143" s="3094"/>
      <c r="AH143" s="3094"/>
      <c r="AI143" s="3094"/>
      <c r="AJ143" s="3094"/>
      <c r="AK143" s="3094"/>
      <c r="AL143" s="3094"/>
      <c r="AM143" s="3094"/>
      <c r="AN143" s="3094"/>
      <c r="AO143" s="3094"/>
      <c r="AP143" s="3094"/>
      <c r="AQ143" s="3094"/>
      <c r="AR143" s="3094"/>
      <c r="AS143" s="3094"/>
      <c r="AT143" s="3094"/>
      <c r="AU143" s="3094"/>
      <c r="AV143" s="3094"/>
      <c r="AW143" s="3094"/>
      <c r="AX143" s="3094"/>
      <c r="AY143" s="3094"/>
      <c r="AZ143" s="3094"/>
      <c r="BA143" s="3094"/>
      <c r="BB143" s="3094"/>
      <c r="BC143" s="3094"/>
      <c r="BD143" s="3094"/>
      <c r="BE143" s="3094"/>
      <c r="BF143" s="3094"/>
      <c r="BG143" s="3094"/>
      <c r="BH143" s="3094"/>
      <c r="BI143" s="3094"/>
    </row>
    <row r="144" spans="1:61" ht="11.25" customHeight="1">
      <c r="A144" s="3094"/>
      <c r="B144" s="3094"/>
      <c r="C144" s="3094"/>
      <c r="D144" s="3094"/>
      <c r="E144" s="3094"/>
      <c r="F144" s="3094"/>
      <c r="G144" s="3094"/>
      <c r="H144" s="3094"/>
      <c r="I144" s="3094"/>
      <c r="J144" s="3094"/>
      <c r="K144" s="3094"/>
      <c r="L144" s="3094"/>
      <c r="M144" s="3094"/>
      <c r="N144" s="3094"/>
      <c r="O144" s="3094"/>
      <c r="P144" s="3094"/>
      <c r="Q144" s="3094"/>
      <c r="R144" s="3094"/>
      <c r="S144" s="3094"/>
      <c r="T144" s="3094"/>
      <c r="U144" s="3094"/>
      <c r="V144" s="3094"/>
      <c r="W144" s="3094"/>
      <c r="X144" s="3094"/>
      <c r="Y144" s="3094"/>
      <c r="Z144" s="3094"/>
      <c r="AA144" s="3094"/>
      <c r="AB144" s="3094"/>
      <c r="AC144" s="3094"/>
      <c r="AD144" s="3094"/>
      <c r="AE144" s="3094"/>
      <c r="AF144" s="3094"/>
      <c r="AG144" s="3094"/>
      <c r="AH144" s="3094"/>
      <c r="AI144" s="3094"/>
      <c r="AJ144" s="3094"/>
      <c r="AK144" s="3094"/>
      <c r="AL144" s="3094"/>
      <c r="AM144" s="3094"/>
      <c r="AN144" s="3094"/>
      <c r="AO144" s="3094"/>
      <c r="AP144" s="3094"/>
      <c r="AQ144" s="3094"/>
      <c r="AR144" s="3094"/>
      <c r="AS144" s="3094"/>
      <c r="AT144" s="3094"/>
      <c r="AU144" s="3094"/>
      <c r="AV144" s="3094"/>
      <c r="AW144" s="3094"/>
      <c r="AX144" s="3094"/>
      <c r="AY144" s="3094"/>
      <c r="AZ144" s="3094"/>
      <c r="BA144" s="3094"/>
      <c r="BB144" s="3094"/>
      <c r="BC144" s="3094"/>
      <c r="BD144" s="3094"/>
      <c r="BE144" s="3094"/>
      <c r="BF144" s="3094"/>
      <c r="BG144" s="3094"/>
      <c r="BH144" s="3094"/>
      <c r="BI144" s="3094"/>
    </row>
    <row r="145" spans="1:61" ht="11.25" customHeight="1">
      <c r="A145" s="3094"/>
      <c r="B145" s="3094"/>
      <c r="C145" s="3094"/>
      <c r="D145" s="3094"/>
      <c r="E145" s="3094"/>
      <c r="F145" s="3094"/>
      <c r="G145" s="3094"/>
      <c r="H145" s="3094"/>
      <c r="I145" s="3094"/>
      <c r="J145" s="3094"/>
      <c r="K145" s="3094"/>
      <c r="L145" s="3094"/>
      <c r="M145" s="3094"/>
      <c r="N145" s="3094"/>
      <c r="O145" s="3094"/>
      <c r="P145" s="3094"/>
      <c r="Q145" s="3094"/>
      <c r="R145" s="3094"/>
      <c r="S145" s="3094"/>
      <c r="T145" s="3094"/>
      <c r="U145" s="3094"/>
      <c r="V145" s="3094"/>
      <c r="W145" s="3094"/>
      <c r="X145" s="3094"/>
      <c r="Y145" s="3094"/>
      <c r="Z145" s="3094"/>
      <c r="AA145" s="3094"/>
      <c r="AB145" s="3094"/>
      <c r="AC145" s="3094"/>
      <c r="AD145" s="3094"/>
      <c r="AE145" s="3094"/>
      <c r="AF145" s="3094"/>
      <c r="AG145" s="3094"/>
      <c r="AH145" s="3094"/>
      <c r="AI145" s="3094"/>
      <c r="AJ145" s="3094"/>
      <c r="AK145" s="3094"/>
      <c r="AL145" s="3094"/>
      <c r="AM145" s="3094"/>
      <c r="AN145" s="3094"/>
      <c r="AO145" s="3094"/>
      <c r="AP145" s="3094"/>
      <c r="AQ145" s="3094"/>
      <c r="AR145" s="3094"/>
      <c r="AS145" s="3094"/>
      <c r="AT145" s="3094"/>
      <c r="AU145" s="3094"/>
      <c r="AV145" s="3094"/>
      <c r="AW145" s="3094"/>
      <c r="AX145" s="3094"/>
      <c r="AY145" s="3094"/>
      <c r="AZ145" s="3094"/>
      <c r="BA145" s="3094"/>
      <c r="BB145" s="3094"/>
      <c r="BC145" s="3094"/>
      <c r="BD145" s="3094"/>
      <c r="BE145" s="3094"/>
      <c r="BF145" s="3094"/>
      <c r="BG145" s="3094"/>
      <c r="BH145" s="3094"/>
      <c r="BI145" s="3094"/>
    </row>
    <row r="146" spans="1:61" ht="11.25" customHeight="1">
      <c r="A146" s="3094"/>
      <c r="B146" s="3094"/>
      <c r="C146" s="3094"/>
      <c r="D146" s="3094"/>
      <c r="E146" s="3094"/>
      <c r="F146" s="3094"/>
      <c r="G146" s="3094"/>
      <c r="H146" s="3094"/>
      <c r="I146" s="3094"/>
      <c r="J146" s="3094"/>
      <c r="K146" s="3094"/>
      <c r="L146" s="3094"/>
      <c r="M146" s="3094"/>
      <c r="N146" s="3094"/>
      <c r="O146" s="3094"/>
      <c r="P146" s="3094"/>
      <c r="Q146" s="3094"/>
      <c r="R146" s="3094"/>
      <c r="S146" s="3094"/>
      <c r="T146" s="3094"/>
      <c r="U146" s="3094"/>
      <c r="V146" s="3094"/>
      <c r="W146" s="3094"/>
      <c r="X146" s="3094"/>
      <c r="Y146" s="3094"/>
      <c r="Z146" s="3094"/>
      <c r="AA146" s="3094"/>
      <c r="AB146" s="3094"/>
      <c r="AC146" s="3094"/>
      <c r="AD146" s="3094"/>
      <c r="AE146" s="3094"/>
      <c r="AF146" s="3094"/>
      <c r="AG146" s="3094"/>
      <c r="AH146" s="3094"/>
      <c r="AI146" s="3094"/>
      <c r="AJ146" s="3094"/>
      <c r="AK146" s="3094"/>
      <c r="AL146" s="3094"/>
      <c r="AM146" s="3094"/>
      <c r="AN146" s="3094"/>
      <c r="AO146" s="3094"/>
      <c r="AP146" s="3094"/>
      <c r="AQ146" s="3094"/>
      <c r="AR146" s="3094"/>
      <c r="AS146" s="3094"/>
      <c r="AT146" s="3094"/>
      <c r="AU146" s="3094"/>
      <c r="AV146" s="3094"/>
      <c r="AW146" s="3094"/>
      <c r="AX146" s="3094"/>
      <c r="AY146" s="3094"/>
      <c r="AZ146" s="3094"/>
      <c r="BA146" s="3094"/>
      <c r="BB146" s="3094"/>
      <c r="BC146" s="3094"/>
      <c r="BD146" s="3094"/>
      <c r="BE146" s="3094"/>
      <c r="BF146" s="3094"/>
      <c r="BG146" s="3094"/>
      <c r="BH146" s="3094"/>
      <c r="BI146" s="3094"/>
    </row>
    <row r="147" spans="1:61" ht="11.25" customHeight="1">
      <c r="A147" s="3094"/>
      <c r="B147" s="3094"/>
      <c r="C147" s="3094"/>
      <c r="D147" s="3094"/>
      <c r="E147" s="3094"/>
      <c r="F147" s="3094"/>
      <c r="G147" s="3094"/>
      <c r="H147" s="3094"/>
      <c r="I147" s="3094"/>
      <c r="J147" s="3094"/>
      <c r="K147" s="3094"/>
      <c r="L147" s="3094"/>
      <c r="M147" s="3094"/>
      <c r="N147" s="3094"/>
      <c r="O147" s="3094"/>
      <c r="P147" s="3094"/>
      <c r="Q147" s="3094"/>
      <c r="R147" s="3094"/>
      <c r="S147" s="3094"/>
      <c r="T147" s="3094"/>
      <c r="U147" s="3094"/>
      <c r="V147" s="3094"/>
      <c r="W147" s="3094"/>
      <c r="X147" s="3094"/>
      <c r="Y147" s="3094"/>
      <c r="Z147" s="3094"/>
      <c r="AA147" s="3094"/>
      <c r="AB147" s="3094"/>
      <c r="AC147" s="3094"/>
      <c r="AD147" s="3094"/>
      <c r="AE147" s="3094"/>
      <c r="AF147" s="3094"/>
      <c r="AG147" s="3094"/>
      <c r="AH147" s="3094"/>
      <c r="AI147" s="3094"/>
      <c r="AJ147" s="3094"/>
      <c r="AK147" s="3094"/>
      <c r="AL147" s="3094"/>
      <c r="AM147" s="3094"/>
      <c r="AN147" s="3094"/>
      <c r="AO147" s="3094"/>
      <c r="AP147" s="3094"/>
      <c r="AQ147" s="3094"/>
      <c r="AR147" s="3094"/>
      <c r="AS147" s="3094"/>
      <c r="AT147" s="3094"/>
      <c r="AU147" s="3094"/>
      <c r="AV147" s="3094"/>
      <c r="AW147" s="3094"/>
      <c r="AX147" s="3094"/>
      <c r="AY147" s="3094"/>
      <c r="AZ147" s="3094"/>
      <c r="BA147" s="3094"/>
      <c r="BB147" s="3094"/>
      <c r="BC147" s="3094"/>
      <c r="BD147" s="3094"/>
      <c r="BE147" s="3094"/>
      <c r="BF147" s="3094"/>
      <c r="BG147" s="3094"/>
      <c r="BH147" s="3094"/>
      <c r="BI147" s="3094"/>
    </row>
    <row r="148" spans="1:61" ht="11.25" customHeight="1">
      <c r="A148" s="3094"/>
      <c r="B148" s="3094"/>
      <c r="C148" s="3094"/>
      <c r="D148" s="3094"/>
      <c r="E148" s="3094"/>
      <c r="F148" s="3094"/>
      <c r="G148" s="3094"/>
      <c r="H148" s="3094"/>
      <c r="I148" s="3094"/>
      <c r="J148" s="3094"/>
      <c r="K148" s="3094"/>
      <c r="L148" s="3094"/>
      <c r="M148" s="3094"/>
      <c r="N148" s="3094"/>
      <c r="O148" s="3094"/>
      <c r="P148" s="3094"/>
      <c r="Q148" s="3094"/>
      <c r="R148" s="3094"/>
      <c r="S148" s="3094"/>
      <c r="T148" s="3094"/>
      <c r="U148" s="3094"/>
      <c r="V148" s="3094"/>
      <c r="W148" s="3094"/>
      <c r="X148" s="3094"/>
      <c r="Y148" s="3094"/>
      <c r="Z148" s="3094"/>
      <c r="AA148" s="3094"/>
      <c r="AB148" s="3094"/>
      <c r="AC148" s="3094"/>
      <c r="AD148" s="3094"/>
      <c r="AE148" s="3094"/>
      <c r="AF148" s="3094"/>
      <c r="AG148" s="3094"/>
      <c r="AH148" s="3094"/>
      <c r="AI148" s="3094"/>
      <c r="AJ148" s="3094"/>
      <c r="AK148" s="3094"/>
      <c r="AL148" s="3094"/>
      <c r="AM148" s="3094"/>
      <c r="AN148" s="3094"/>
      <c r="AO148" s="3094"/>
      <c r="AP148" s="3094"/>
      <c r="AQ148" s="3094"/>
      <c r="AR148" s="3094"/>
      <c r="AS148" s="3094"/>
      <c r="AT148" s="3094"/>
      <c r="AU148" s="3094"/>
      <c r="AV148" s="3094"/>
      <c r="AW148" s="3094"/>
      <c r="AX148" s="3094"/>
      <c r="AY148" s="3094"/>
      <c r="AZ148" s="3094"/>
      <c r="BA148" s="3094"/>
      <c r="BB148" s="3094"/>
      <c r="BC148" s="3094"/>
      <c r="BD148" s="3094"/>
      <c r="BE148" s="3094"/>
      <c r="BF148" s="3094"/>
      <c r="BG148" s="3094"/>
      <c r="BH148" s="3094"/>
      <c r="BI148" s="3094"/>
    </row>
    <row r="149" spans="1:61" ht="11.25" customHeight="1">
      <c r="A149" s="3094"/>
      <c r="B149" s="3094"/>
      <c r="C149" s="3094"/>
      <c r="D149" s="3094"/>
      <c r="E149" s="3094"/>
      <c r="F149" s="3094"/>
      <c r="G149" s="3094"/>
      <c r="H149" s="3094"/>
      <c r="I149" s="3094"/>
      <c r="J149" s="3094"/>
      <c r="K149" s="3094"/>
      <c r="L149" s="3094"/>
      <c r="M149" s="3094"/>
      <c r="N149" s="3094"/>
      <c r="O149" s="3094"/>
      <c r="P149" s="3094"/>
      <c r="Q149" s="3094"/>
      <c r="R149" s="3094"/>
      <c r="S149" s="3094"/>
      <c r="T149" s="3094"/>
      <c r="U149" s="3094"/>
      <c r="V149" s="3094"/>
      <c r="W149" s="3094"/>
      <c r="X149" s="3094"/>
      <c r="Y149" s="3094"/>
      <c r="Z149" s="3094"/>
      <c r="AA149" s="3094"/>
      <c r="AB149" s="3094"/>
      <c r="AC149" s="3094"/>
      <c r="AD149" s="3094"/>
      <c r="AE149" s="3094"/>
      <c r="AF149" s="3094"/>
      <c r="AG149" s="3094"/>
      <c r="AH149" s="3094"/>
      <c r="AI149" s="3094"/>
      <c r="AJ149" s="3094"/>
      <c r="AK149" s="3094"/>
      <c r="AL149" s="3094"/>
      <c r="AM149" s="3094"/>
      <c r="AN149" s="3094"/>
      <c r="AO149" s="3094"/>
      <c r="AP149" s="3094"/>
      <c r="AQ149" s="3094"/>
      <c r="AR149" s="3094"/>
      <c r="AS149" s="3094"/>
      <c r="AT149" s="3094"/>
      <c r="AU149" s="3094"/>
      <c r="AV149" s="3094"/>
      <c r="AW149" s="3094"/>
      <c r="AX149" s="3094"/>
      <c r="AY149" s="3094"/>
      <c r="AZ149" s="3094"/>
      <c r="BA149" s="3094"/>
      <c r="BB149" s="3094"/>
      <c r="BC149" s="3094"/>
      <c r="BD149" s="3094"/>
      <c r="BE149" s="3094"/>
      <c r="BF149" s="3094"/>
      <c r="BG149" s="3094"/>
      <c r="BH149" s="3094"/>
      <c r="BI149" s="3094"/>
    </row>
    <row r="150" spans="1:61" ht="11.25" customHeight="1">
      <c r="A150" s="3094"/>
      <c r="B150" s="3094"/>
      <c r="C150" s="3094"/>
      <c r="D150" s="3094"/>
      <c r="E150" s="3094"/>
      <c r="F150" s="3094"/>
      <c r="G150" s="3094"/>
      <c r="H150" s="3094"/>
      <c r="I150" s="3094"/>
      <c r="J150" s="3094"/>
      <c r="K150" s="3094"/>
      <c r="L150" s="3094"/>
      <c r="M150" s="3094"/>
      <c r="N150" s="3094"/>
      <c r="O150" s="3094"/>
      <c r="P150" s="3094"/>
      <c r="Q150" s="3094"/>
      <c r="R150" s="3094"/>
      <c r="S150" s="3094"/>
      <c r="T150" s="3094"/>
      <c r="U150" s="3094"/>
      <c r="V150" s="3094"/>
      <c r="W150" s="3094"/>
      <c r="X150" s="3094"/>
      <c r="Y150" s="3094"/>
      <c r="Z150" s="3094"/>
      <c r="AA150" s="3094"/>
      <c r="AB150" s="3094"/>
      <c r="AC150" s="3094"/>
      <c r="AD150" s="3094"/>
      <c r="AE150" s="3094"/>
      <c r="AF150" s="3094"/>
      <c r="AG150" s="3094"/>
      <c r="AH150" s="3094"/>
      <c r="AI150" s="3094"/>
      <c r="AJ150" s="3094"/>
      <c r="AK150" s="3094"/>
      <c r="AL150" s="3094"/>
      <c r="AM150" s="3094"/>
      <c r="AN150" s="3094"/>
      <c r="AO150" s="3094"/>
      <c r="AP150" s="3094"/>
      <c r="AQ150" s="3094"/>
      <c r="AR150" s="3094"/>
      <c r="AS150" s="3094"/>
      <c r="AT150" s="3094"/>
      <c r="AU150" s="3094"/>
      <c r="AV150" s="3094"/>
      <c r="AW150" s="3094"/>
      <c r="AX150" s="3094"/>
      <c r="AY150" s="3094"/>
      <c r="AZ150" s="3094"/>
      <c r="BA150" s="3094"/>
      <c r="BB150" s="3094"/>
      <c r="BC150" s="3094"/>
      <c r="BD150" s="3094"/>
      <c r="BE150" s="3094"/>
      <c r="BF150" s="3094"/>
      <c r="BG150" s="3094"/>
      <c r="BH150" s="3094"/>
      <c r="BI150" s="3094"/>
    </row>
    <row r="151" spans="1:61" ht="11.25" customHeight="1">
      <c r="A151" s="3094"/>
      <c r="B151" s="3094"/>
      <c r="C151" s="3094"/>
      <c r="D151" s="3094"/>
      <c r="E151" s="3094"/>
      <c r="F151" s="3094"/>
      <c r="G151" s="3094"/>
      <c r="H151" s="3094"/>
      <c r="I151" s="3094"/>
      <c r="J151" s="3094"/>
      <c r="K151" s="3094"/>
      <c r="L151" s="3094"/>
      <c r="M151" s="3094"/>
      <c r="N151" s="3094"/>
      <c r="O151" s="3094"/>
      <c r="P151" s="3094"/>
      <c r="Q151" s="3094"/>
      <c r="R151" s="3094"/>
      <c r="S151" s="3094"/>
      <c r="T151" s="3094"/>
      <c r="U151" s="3094"/>
      <c r="V151" s="3094"/>
      <c r="W151" s="3094"/>
      <c r="X151" s="3094"/>
      <c r="Y151" s="3094"/>
      <c r="Z151" s="3094"/>
      <c r="AA151" s="3094"/>
      <c r="AB151" s="3094"/>
      <c r="AC151" s="3094"/>
      <c r="AD151" s="3094"/>
      <c r="AE151" s="3094"/>
      <c r="AF151" s="3094"/>
      <c r="AG151" s="3094"/>
      <c r="AH151" s="3094"/>
      <c r="AI151" s="3094"/>
      <c r="AJ151" s="3094"/>
      <c r="AK151" s="3094"/>
      <c r="AL151" s="3094"/>
      <c r="AM151" s="3094"/>
      <c r="AN151" s="3094"/>
      <c r="AO151" s="3094"/>
      <c r="AP151" s="3094"/>
      <c r="AQ151" s="3094"/>
      <c r="AR151" s="3094"/>
      <c r="AS151" s="3094"/>
      <c r="AT151" s="3094"/>
      <c r="AU151" s="3094"/>
      <c r="AV151" s="3094"/>
      <c r="AW151" s="3094"/>
      <c r="AX151" s="3094"/>
      <c r="AY151" s="3094"/>
      <c r="AZ151" s="3094"/>
      <c r="BA151" s="3094"/>
      <c r="BB151" s="3094"/>
      <c r="BC151" s="3094"/>
      <c r="BD151" s="3094"/>
      <c r="BE151" s="3094"/>
      <c r="BF151" s="3094"/>
      <c r="BG151" s="3094"/>
      <c r="BH151" s="3094"/>
      <c r="BI151" s="3094"/>
    </row>
    <row r="152" spans="1:61" ht="11.25" customHeight="1">
      <c r="A152" s="3094"/>
      <c r="B152" s="3094"/>
      <c r="C152" s="3094"/>
      <c r="D152" s="3094"/>
      <c r="E152" s="3094"/>
      <c r="F152" s="3094"/>
      <c r="G152" s="3094"/>
      <c r="H152" s="3094"/>
      <c r="I152" s="3094"/>
      <c r="J152" s="3094"/>
      <c r="K152" s="3094"/>
      <c r="L152" s="3094"/>
      <c r="M152" s="3094"/>
      <c r="N152" s="3094"/>
      <c r="O152" s="3094"/>
      <c r="P152" s="3094"/>
      <c r="Q152" s="3094"/>
      <c r="R152" s="3094"/>
      <c r="S152" s="3094"/>
      <c r="T152" s="3094"/>
      <c r="U152" s="3094"/>
      <c r="V152" s="3094"/>
      <c r="W152" s="3094"/>
      <c r="X152" s="3094"/>
      <c r="Y152" s="3094"/>
      <c r="Z152" s="3094"/>
      <c r="AA152" s="3094"/>
      <c r="AB152" s="3094"/>
      <c r="AC152" s="3094"/>
      <c r="AD152" s="3094"/>
      <c r="AE152" s="3094"/>
      <c r="AF152" s="3094"/>
      <c r="AG152" s="3094"/>
      <c r="AH152" s="3094"/>
      <c r="AI152" s="3094"/>
      <c r="AJ152" s="3094"/>
      <c r="AK152" s="3094"/>
      <c r="AL152" s="3094"/>
      <c r="AM152" s="3094"/>
      <c r="AN152" s="3094"/>
      <c r="AO152" s="3094"/>
      <c r="AP152" s="3094"/>
      <c r="AQ152" s="3094"/>
      <c r="AR152" s="3094"/>
      <c r="AS152" s="3094"/>
      <c r="AT152" s="3094"/>
      <c r="AU152" s="3094"/>
      <c r="AV152" s="3094"/>
      <c r="AW152" s="3094"/>
      <c r="AX152" s="3094"/>
      <c r="AY152" s="3094"/>
      <c r="AZ152" s="3094"/>
      <c r="BA152" s="3094"/>
      <c r="BB152" s="3094"/>
      <c r="BC152" s="3094"/>
      <c r="BD152" s="3094"/>
      <c r="BE152" s="3094"/>
      <c r="BF152" s="3094"/>
      <c r="BG152" s="3094"/>
      <c r="BH152" s="3094"/>
      <c r="BI152" s="3094"/>
    </row>
    <row r="153" spans="1:61" ht="11.25" customHeight="1">
      <c r="A153" s="3094"/>
      <c r="B153" s="3094"/>
      <c r="C153" s="3094"/>
      <c r="D153" s="3094"/>
      <c r="E153" s="3094"/>
      <c r="F153" s="3094"/>
      <c r="G153" s="3094"/>
      <c r="H153" s="3094"/>
      <c r="I153" s="3094"/>
      <c r="J153" s="3094"/>
      <c r="K153" s="3094"/>
      <c r="L153" s="3094"/>
      <c r="M153" s="3094"/>
      <c r="N153" s="3094"/>
      <c r="O153" s="3094"/>
      <c r="P153" s="3094"/>
      <c r="Q153" s="3094"/>
      <c r="R153" s="3094"/>
      <c r="S153" s="3094"/>
      <c r="T153" s="3094"/>
      <c r="U153" s="3094"/>
      <c r="V153" s="3094"/>
      <c r="W153" s="3094"/>
      <c r="X153" s="3094"/>
      <c r="Y153" s="3094"/>
      <c r="Z153" s="3094"/>
      <c r="AA153" s="3094"/>
      <c r="AB153" s="3094"/>
      <c r="AC153" s="3094"/>
      <c r="AD153" s="3094"/>
      <c r="AE153" s="3094"/>
      <c r="AF153" s="3094"/>
      <c r="AG153" s="3094"/>
      <c r="AH153" s="3094"/>
      <c r="AI153" s="3094"/>
      <c r="AJ153" s="3094"/>
      <c r="AK153" s="3094"/>
      <c r="AL153" s="3094"/>
      <c r="AM153" s="3094"/>
      <c r="AN153" s="3094"/>
      <c r="AO153" s="3094"/>
      <c r="AP153" s="3094"/>
      <c r="AQ153" s="3094"/>
      <c r="AR153" s="3094"/>
      <c r="AS153" s="3094"/>
      <c r="AT153" s="3094"/>
      <c r="AU153" s="3094"/>
      <c r="AV153" s="3094"/>
      <c r="AW153" s="3094"/>
      <c r="AX153" s="3094"/>
      <c r="AY153" s="3094"/>
      <c r="AZ153" s="3094"/>
      <c r="BA153" s="3094"/>
      <c r="BB153" s="3094"/>
      <c r="BC153" s="3094"/>
      <c r="BD153" s="3094"/>
      <c r="BE153" s="3094"/>
      <c r="BF153" s="3094"/>
      <c r="BG153" s="3094"/>
      <c r="BH153" s="3094"/>
      <c r="BI153" s="3094"/>
    </row>
    <row r="154" spans="1:61" ht="11.25" customHeight="1">
      <c r="A154" s="3094"/>
      <c r="B154" s="3094"/>
      <c r="C154" s="3094"/>
      <c r="D154" s="3094"/>
      <c r="E154" s="3094"/>
      <c r="F154" s="3094"/>
      <c r="G154" s="3094"/>
      <c r="H154" s="3094"/>
      <c r="I154" s="3094"/>
      <c r="J154" s="3094"/>
      <c r="K154" s="3094"/>
      <c r="L154" s="3094"/>
      <c r="M154" s="3094"/>
      <c r="N154" s="3094"/>
      <c r="O154" s="3094"/>
      <c r="P154" s="3094"/>
      <c r="Q154" s="3094"/>
      <c r="R154" s="3094"/>
      <c r="S154" s="3094"/>
      <c r="T154" s="3094"/>
      <c r="U154" s="3094"/>
      <c r="V154" s="3094"/>
      <c r="W154" s="3094"/>
      <c r="X154" s="3094"/>
      <c r="Y154" s="3094"/>
      <c r="Z154" s="3094"/>
      <c r="AA154" s="3094"/>
      <c r="AB154" s="3094"/>
      <c r="AC154" s="3094"/>
      <c r="AD154" s="3094"/>
      <c r="AE154" s="3094"/>
      <c r="AF154" s="3094"/>
      <c r="AG154" s="3094"/>
      <c r="AH154" s="3094"/>
      <c r="AI154" s="3094"/>
      <c r="AJ154" s="3094"/>
      <c r="AK154" s="3094"/>
      <c r="AL154" s="3094"/>
      <c r="AM154" s="3094"/>
      <c r="AN154" s="3094"/>
      <c r="AO154" s="3094"/>
      <c r="AP154" s="3094"/>
      <c r="AQ154" s="3094"/>
      <c r="AR154" s="3094"/>
      <c r="AS154" s="3094"/>
      <c r="AT154" s="3094"/>
      <c r="AU154" s="3094"/>
      <c r="AV154" s="3094"/>
      <c r="AW154" s="3094"/>
      <c r="AX154" s="3094"/>
      <c r="AY154" s="3094"/>
      <c r="AZ154" s="3094"/>
      <c r="BA154" s="3094"/>
      <c r="BB154" s="3094"/>
      <c r="BC154" s="3094"/>
      <c r="BD154" s="3094"/>
      <c r="BE154" s="3094"/>
      <c r="BF154" s="3094"/>
      <c r="BG154" s="3094"/>
      <c r="BH154" s="3094"/>
      <c r="BI154" s="3094"/>
    </row>
    <row r="155" spans="1:61" ht="11.25" customHeight="1">
      <c r="A155" s="3094"/>
      <c r="B155" s="3094"/>
      <c r="C155" s="3094"/>
      <c r="D155" s="3094"/>
      <c r="E155" s="3094"/>
      <c r="F155" s="3094"/>
      <c r="G155" s="3094"/>
      <c r="H155" s="3094"/>
      <c r="I155" s="3094"/>
      <c r="J155" s="3094"/>
      <c r="K155" s="3094"/>
      <c r="L155" s="3094"/>
      <c r="M155" s="3094"/>
      <c r="N155" s="3094"/>
      <c r="O155" s="3094"/>
      <c r="P155" s="3094"/>
      <c r="Q155" s="3094"/>
      <c r="R155" s="3094"/>
      <c r="S155" s="3094"/>
      <c r="T155" s="3094"/>
      <c r="U155" s="3094"/>
      <c r="V155" s="3094"/>
      <c r="W155" s="3094"/>
      <c r="X155" s="3094"/>
      <c r="Y155" s="3094"/>
      <c r="Z155" s="3094"/>
      <c r="AA155" s="3094"/>
      <c r="AB155" s="3094"/>
      <c r="AC155" s="3094"/>
      <c r="AD155" s="3094"/>
      <c r="AE155" s="3094"/>
      <c r="AF155" s="3094"/>
      <c r="AG155" s="3094"/>
      <c r="AH155" s="3094"/>
      <c r="AI155" s="3094"/>
      <c r="AJ155" s="3094"/>
      <c r="AK155" s="3094"/>
      <c r="AL155" s="3094"/>
      <c r="AM155" s="3094"/>
      <c r="AN155" s="3094"/>
      <c r="AO155" s="3094"/>
      <c r="AP155" s="3094"/>
      <c r="AQ155" s="3094"/>
      <c r="AR155" s="3094"/>
      <c r="AS155" s="3094"/>
      <c r="AT155" s="3094"/>
      <c r="AU155" s="3094"/>
      <c r="AV155" s="3094"/>
      <c r="AW155" s="3094"/>
      <c r="AX155" s="3094"/>
      <c r="AY155" s="3094"/>
      <c r="AZ155" s="3094"/>
      <c r="BA155" s="3094"/>
      <c r="BB155" s="3094"/>
      <c r="BC155" s="3094"/>
      <c r="BD155" s="3094"/>
      <c r="BE155" s="3094"/>
      <c r="BF155" s="3094"/>
      <c r="BG155" s="3094"/>
      <c r="BH155" s="3094"/>
      <c r="BI155" s="3094"/>
    </row>
    <row r="156" spans="1:61" ht="11.25" customHeight="1">
      <c r="A156" s="3094"/>
      <c r="B156" s="3094"/>
      <c r="C156" s="3094"/>
      <c r="D156" s="3094"/>
      <c r="E156" s="3094"/>
      <c r="F156" s="3094"/>
      <c r="G156" s="3094"/>
      <c r="H156" s="3094"/>
      <c r="I156" s="3094"/>
      <c r="J156" s="3094"/>
      <c r="K156" s="3094"/>
      <c r="L156" s="3094"/>
      <c r="M156" s="3094"/>
      <c r="N156" s="3094"/>
      <c r="O156" s="3094"/>
      <c r="P156" s="3094"/>
      <c r="Q156" s="3094"/>
      <c r="R156" s="3094"/>
      <c r="S156" s="3094"/>
      <c r="T156" s="3094"/>
      <c r="U156" s="3094"/>
      <c r="V156" s="3094"/>
      <c r="W156" s="3094"/>
      <c r="X156" s="3094"/>
      <c r="Y156" s="3094"/>
      <c r="Z156" s="3094"/>
      <c r="AA156" s="3094"/>
      <c r="AB156" s="3094"/>
      <c r="AC156" s="3094"/>
      <c r="AD156" s="3094"/>
      <c r="AE156" s="3094"/>
      <c r="AF156" s="3094"/>
      <c r="AG156" s="3094"/>
      <c r="AH156" s="3094"/>
      <c r="AI156" s="3094"/>
      <c r="AJ156" s="3094"/>
      <c r="AK156" s="3094"/>
      <c r="AL156" s="3094"/>
      <c r="AM156" s="3094"/>
      <c r="AN156" s="3094"/>
      <c r="AO156" s="3094"/>
      <c r="AP156" s="3094"/>
      <c r="AQ156" s="3094"/>
      <c r="AR156" s="3094"/>
      <c r="AS156" s="3094"/>
      <c r="AT156" s="3094"/>
      <c r="AU156" s="3094"/>
      <c r="AV156" s="3094"/>
      <c r="AW156" s="3094"/>
      <c r="AX156" s="3094"/>
      <c r="AY156" s="3094"/>
      <c r="AZ156" s="3094"/>
      <c r="BA156" s="3094"/>
      <c r="BB156" s="3094"/>
      <c r="BC156" s="3094"/>
      <c r="BD156" s="3094"/>
      <c r="BE156" s="3094"/>
      <c r="BF156" s="3094"/>
      <c r="BG156" s="3094"/>
      <c r="BH156" s="3094"/>
      <c r="BI156" s="3094"/>
    </row>
    <row r="157" spans="1:61" ht="11.25" customHeight="1">
      <c r="A157" s="3094"/>
      <c r="B157" s="3094"/>
      <c r="C157" s="3094"/>
      <c r="D157" s="3094"/>
      <c r="E157" s="3094"/>
      <c r="F157" s="3094"/>
      <c r="G157" s="3094"/>
      <c r="H157" s="3094"/>
      <c r="I157" s="3094"/>
      <c r="J157" s="3094"/>
      <c r="K157" s="3094"/>
      <c r="L157" s="3094"/>
      <c r="M157" s="3094"/>
      <c r="N157" s="3094"/>
      <c r="O157" s="3094"/>
      <c r="P157" s="3094"/>
      <c r="Q157" s="3094"/>
      <c r="R157" s="3094"/>
      <c r="S157" s="3094"/>
      <c r="T157" s="3094"/>
      <c r="U157" s="3094"/>
      <c r="V157" s="3094"/>
      <c r="W157" s="3094"/>
      <c r="X157" s="3094"/>
      <c r="Y157" s="3094"/>
      <c r="Z157" s="3094"/>
      <c r="AA157" s="3094"/>
      <c r="AB157" s="3094"/>
      <c r="AC157" s="3094"/>
      <c r="AD157" s="3094"/>
      <c r="AE157" s="3094"/>
      <c r="AF157" s="3094"/>
      <c r="AG157" s="3094"/>
      <c r="AH157" s="3094"/>
      <c r="AI157" s="3094"/>
      <c r="AJ157" s="3094"/>
      <c r="AK157" s="3094"/>
      <c r="AL157" s="3094"/>
      <c r="AM157" s="3094"/>
      <c r="AN157" s="3094"/>
      <c r="AO157" s="3094"/>
      <c r="AP157" s="3094"/>
      <c r="AQ157" s="3094"/>
      <c r="AR157" s="3094"/>
      <c r="AS157" s="3094"/>
      <c r="AT157" s="3094"/>
      <c r="AU157" s="3094"/>
      <c r="AV157" s="3094"/>
      <c r="AW157" s="3094"/>
      <c r="AX157" s="3094"/>
      <c r="AY157" s="3094"/>
      <c r="AZ157" s="3094"/>
      <c r="BA157" s="3094"/>
      <c r="BB157" s="3094"/>
      <c r="BC157" s="3094"/>
      <c r="BD157" s="3094"/>
      <c r="BE157" s="3094"/>
      <c r="BF157" s="3094"/>
      <c r="BG157" s="3094"/>
      <c r="BH157" s="3094"/>
      <c r="BI157" s="3094"/>
    </row>
    <row r="158" spans="1:61" ht="11.25" customHeight="1">
      <c r="A158" s="3094"/>
      <c r="B158" s="3094"/>
      <c r="C158" s="3094"/>
      <c r="D158" s="3094"/>
      <c r="E158" s="3094"/>
      <c r="F158" s="3094"/>
      <c r="G158" s="3094"/>
      <c r="H158" s="3094"/>
      <c r="I158" s="3094"/>
      <c r="J158" s="3094"/>
      <c r="K158" s="3094"/>
      <c r="L158" s="3094"/>
      <c r="M158" s="3094"/>
      <c r="N158" s="3094"/>
      <c r="O158" s="3094"/>
      <c r="P158" s="3094"/>
      <c r="Q158" s="3094"/>
      <c r="R158" s="3094"/>
      <c r="S158" s="3094"/>
      <c r="T158" s="3094"/>
      <c r="U158" s="3094"/>
      <c r="V158" s="3094"/>
      <c r="W158" s="3094"/>
      <c r="X158" s="3094"/>
      <c r="Y158" s="3094"/>
      <c r="Z158" s="3094"/>
      <c r="AA158" s="3094"/>
      <c r="AB158" s="3094"/>
      <c r="AC158" s="3094"/>
      <c r="AD158" s="3094"/>
      <c r="AE158" s="3094"/>
      <c r="AF158" s="3094"/>
      <c r="AG158" s="3094"/>
      <c r="AH158" s="3094"/>
      <c r="AI158" s="3094"/>
      <c r="AJ158" s="3094"/>
      <c r="AK158" s="3094"/>
      <c r="AL158" s="3094"/>
      <c r="AM158" s="3094"/>
      <c r="AN158" s="3094"/>
      <c r="AO158" s="3094"/>
      <c r="AP158" s="3094"/>
      <c r="AQ158" s="3094"/>
      <c r="AR158" s="3094"/>
      <c r="AS158" s="3094"/>
      <c r="AT158" s="3094"/>
      <c r="AU158" s="3094"/>
      <c r="AV158" s="3094"/>
      <c r="AW158" s="3094"/>
      <c r="AX158" s="3094"/>
      <c r="AY158" s="3094"/>
      <c r="AZ158" s="3094"/>
      <c r="BA158" s="3094"/>
      <c r="BB158" s="3094"/>
      <c r="BC158" s="3094"/>
      <c r="BD158" s="3094"/>
      <c r="BE158" s="3094"/>
      <c r="BF158" s="3094"/>
      <c r="BG158" s="3094"/>
      <c r="BH158" s="3094"/>
      <c r="BI158" s="3094"/>
    </row>
    <row r="159" spans="1:61" ht="11.25" customHeight="1">
      <c r="A159" s="3094"/>
      <c r="B159" s="3094"/>
      <c r="C159" s="3094"/>
      <c r="D159" s="3094"/>
      <c r="E159" s="3094"/>
      <c r="F159" s="3094"/>
      <c r="G159" s="3094"/>
      <c r="H159" s="3094"/>
      <c r="I159" s="3094"/>
      <c r="J159" s="3094"/>
      <c r="K159" s="3094"/>
      <c r="L159" s="3094"/>
      <c r="M159" s="3094"/>
      <c r="N159" s="3094"/>
      <c r="O159" s="3094"/>
      <c r="P159" s="3094"/>
      <c r="Q159" s="3094"/>
      <c r="R159" s="3094"/>
      <c r="S159" s="3094"/>
      <c r="T159" s="3094"/>
      <c r="U159" s="3094"/>
      <c r="V159" s="3094"/>
      <c r="W159" s="3094"/>
      <c r="X159" s="3094"/>
      <c r="Y159" s="3094"/>
      <c r="Z159" s="3094"/>
      <c r="AA159" s="3094"/>
      <c r="AB159" s="3094"/>
      <c r="AC159" s="3094"/>
      <c r="AD159" s="3094"/>
      <c r="AE159" s="3094"/>
      <c r="AF159" s="3094"/>
      <c r="AG159" s="3094"/>
      <c r="AH159" s="3094"/>
      <c r="AI159" s="3094"/>
      <c r="AJ159" s="3094"/>
      <c r="AK159" s="3094"/>
      <c r="AL159" s="3094"/>
      <c r="AM159" s="3094"/>
      <c r="AN159" s="3094"/>
      <c r="AO159" s="3094"/>
      <c r="AP159" s="3094"/>
      <c r="AQ159" s="3094"/>
      <c r="AR159" s="3094"/>
      <c r="AS159" s="3094"/>
      <c r="AT159" s="3094"/>
      <c r="AU159" s="3094"/>
      <c r="AV159" s="3094"/>
      <c r="AW159" s="3094"/>
      <c r="AX159" s="3094"/>
      <c r="AY159" s="3094"/>
      <c r="AZ159" s="3094"/>
      <c r="BA159" s="3094"/>
      <c r="BB159" s="3094"/>
      <c r="BC159" s="3094"/>
      <c r="BD159" s="3094"/>
      <c r="BE159" s="3094"/>
      <c r="BF159" s="3094"/>
      <c r="BG159" s="3094"/>
      <c r="BH159" s="3094"/>
      <c r="BI159" s="3094"/>
    </row>
    <row r="160" spans="1:61" ht="11.25" customHeight="1">
      <c r="A160" s="3094"/>
      <c r="B160" s="3094"/>
      <c r="C160" s="3094"/>
      <c r="D160" s="3094"/>
      <c r="E160" s="3094"/>
      <c r="F160" s="3094"/>
      <c r="G160" s="3094"/>
      <c r="H160" s="3094"/>
      <c r="I160" s="3094"/>
      <c r="J160" s="3094"/>
      <c r="K160" s="3094"/>
      <c r="L160" s="3094"/>
      <c r="M160" s="3094"/>
      <c r="N160" s="3094"/>
      <c r="O160" s="3094"/>
      <c r="P160" s="3094"/>
      <c r="Q160" s="3094"/>
      <c r="R160" s="3094"/>
      <c r="S160" s="3094"/>
      <c r="T160" s="3094"/>
      <c r="U160" s="3094"/>
      <c r="V160" s="3094"/>
      <c r="W160" s="3094"/>
      <c r="X160" s="3094"/>
      <c r="Y160" s="3094"/>
      <c r="Z160" s="3094"/>
      <c r="AA160" s="3094"/>
      <c r="AB160" s="3094"/>
      <c r="AC160" s="3094"/>
      <c r="AD160" s="3094"/>
      <c r="AE160" s="3094"/>
      <c r="AF160" s="3094"/>
      <c r="AG160" s="3094"/>
      <c r="AH160" s="3094"/>
      <c r="AI160" s="3094"/>
      <c r="AJ160" s="3094"/>
      <c r="AK160" s="3094"/>
      <c r="AL160" s="3094"/>
      <c r="AM160" s="3094"/>
      <c r="AN160" s="3094"/>
      <c r="AO160" s="3094"/>
      <c r="AP160" s="3094"/>
      <c r="AQ160" s="3094"/>
      <c r="AR160" s="3094"/>
      <c r="AS160" s="3094"/>
      <c r="AT160" s="3094"/>
      <c r="AU160" s="3094"/>
      <c r="AV160" s="3094"/>
      <c r="AW160" s="3094"/>
      <c r="AX160" s="3094"/>
      <c r="AY160" s="3094"/>
      <c r="AZ160" s="3094"/>
      <c r="BA160" s="3094"/>
      <c r="BB160" s="3094"/>
      <c r="BC160" s="3094"/>
      <c r="BD160" s="3094"/>
      <c r="BE160" s="3094"/>
      <c r="BF160" s="3094"/>
      <c r="BG160" s="3094"/>
      <c r="BH160" s="3094"/>
      <c r="BI160" s="3094"/>
    </row>
    <row r="161" spans="1:61" ht="11.25" customHeight="1">
      <c r="A161" s="3094"/>
      <c r="B161" s="3094"/>
      <c r="C161" s="3094"/>
      <c r="D161" s="3094"/>
      <c r="E161" s="3094"/>
      <c r="F161" s="3094"/>
      <c r="G161" s="3094"/>
      <c r="H161" s="3094"/>
      <c r="I161" s="3094"/>
      <c r="J161" s="3094"/>
      <c r="K161" s="3094"/>
      <c r="L161" s="3094"/>
      <c r="M161" s="3094"/>
      <c r="N161" s="3094"/>
      <c r="O161" s="3094"/>
      <c r="P161" s="3094"/>
      <c r="Q161" s="3094"/>
      <c r="R161" s="3094"/>
      <c r="S161" s="3094"/>
      <c r="T161" s="3094"/>
      <c r="U161" s="3094"/>
      <c r="V161" s="3094"/>
      <c r="W161" s="3094"/>
      <c r="X161" s="3094"/>
      <c r="Y161" s="3094"/>
      <c r="Z161" s="3094"/>
      <c r="AA161" s="3094"/>
      <c r="AB161" s="3094"/>
      <c r="AC161" s="3094"/>
      <c r="AD161" s="3094"/>
      <c r="AE161" s="3094"/>
      <c r="AF161" s="3094"/>
      <c r="AG161" s="3094"/>
      <c r="AH161" s="3094"/>
      <c r="AI161" s="3094"/>
      <c r="AJ161" s="3094"/>
      <c r="AK161" s="3094"/>
      <c r="AL161" s="3094"/>
      <c r="AM161" s="3094"/>
      <c r="AN161" s="3094"/>
      <c r="AO161" s="3094"/>
      <c r="AP161" s="3094"/>
      <c r="AQ161" s="3094"/>
      <c r="AR161" s="3094"/>
      <c r="AS161" s="3094"/>
      <c r="AT161" s="3094"/>
      <c r="AU161" s="3094"/>
      <c r="AV161" s="3094"/>
      <c r="AW161" s="3094"/>
      <c r="AX161" s="3094"/>
      <c r="AY161" s="3094"/>
      <c r="AZ161" s="3094"/>
      <c r="BA161" s="3094"/>
      <c r="BB161" s="3094"/>
      <c r="BC161" s="3094"/>
      <c r="BD161" s="3094"/>
      <c r="BE161" s="3094"/>
      <c r="BF161" s="3094"/>
      <c r="BG161" s="3094"/>
      <c r="BH161" s="3094"/>
      <c r="BI161" s="3094"/>
    </row>
    <row r="162" spans="1:61" ht="11.25" customHeight="1">
      <c r="A162" s="3094"/>
      <c r="B162" s="3094"/>
      <c r="C162" s="3094"/>
      <c r="D162" s="3094"/>
      <c r="E162" s="3094"/>
      <c r="F162" s="3094"/>
      <c r="G162" s="3094"/>
      <c r="H162" s="3094"/>
      <c r="I162" s="3094"/>
      <c r="J162" s="3094"/>
      <c r="K162" s="3094"/>
      <c r="L162" s="3094"/>
      <c r="M162" s="3094"/>
      <c r="N162" s="3094"/>
      <c r="O162" s="3094"/>
      <c r="P162" s="3094"/>
      <c r="Q162" s="3094"/>
      <c r="R162" s="3094"/>
      <c r="S162" s="3094"/>
      <c r="T162" s="3094"/>
      <c r="U162" s="3094"/>
      <c r="V162" s="3094"/>
      <c r="W162" s="3094"/>
      <c r="X162" s="3094"/>
      <c r="Y162" s="3094"/>
      <c r="Z162" s="3094"/>
      <c r="AA162" s="3094"/>
      <c r="AB162" s="3094"/>
      <c r="AC162" s="3094"/>
      <c r="AD162" s="3094"/>
      <c r="AE162" s="3094"/>
      <c r="AF162" s="3094"/>
      <c r="AG162" s="3094"/>
      <c r="AH162" s="3094"/>
      <c r="AI162" s="3094"/>
      <c r="AJ162" s="3094"/>
      <c r="AK162" s="3094"/>
      <c r="AL162" s="3094"/>
      <c r="AM162" s="3094"/>
      <c r="AN162" s="3094"/>
      <c r="AO162" s="3094"/>
      <c r="AP162" s="3094"/>
      <c r="AQ162" s="3094"/>
      <c r="AR162" s="3094"/>
      <c r="AS162" s="3094"/>
      <c r="AT162" s="3094"/>
      <c r="AU162" s="3094"/>
      <c r="AV162" s="3094"/>
      <c r="AW162" s="3094"/>
      <c r="AX162" s="3094"/>
      <c r="AY162" s="3094"/>
      <c r="AZ162" s="3094"/>
      <c r="BA162" s="3094"/>
      <c r="BB162" s="3094"/>
      <c r="BC162" s="3094"/>
      <c r="BD162" s="3094"/>
      <c r="BE162" s="3094"/>
      <c r="BF162" s="3094"/>
      <c r="BG162" s="3094"/>
      <c r="BH162" s="3094"/>
      <c r="BI162" s="3094"/>
    </row>
    <row r="163" spans="1:61" ht="11.25" customHeight="1">
      <c r="A163" s="3094"/>
      <c r="B163" s="3094"/>
      <c r="C163" s="3094"/>
      <c r="D163" s="3094"/>
      <c r="E163" s="3094"/>
      <c r="F163" s="3094"/>
      <c r="G163" s="3094"/>
      <c r="H163" s="3094"/>
      <c r="I163" s="3094"/>
      <c r="J163" s="3094"/>
      <c r="K163" s="3094"/>
      <c r="L163" s="3094"/>
      <c r="M163" s="3094"/>
      <c r="N163" s="3094"/>
      <c r="O163" s="3094"/>
      <c r="P163" s="3094"/>
      <c r="Q163" s="3094"/>
      <c r="R163" s="3094"/>
      <c r="S163" s="3094"/>
      <c r="T163" s="3094"/>
      <c r="U163" s="3094"/>
      <c r="V163" s="3094"/>
      <c r="W163" s="3094"/>
      <c r="X163" s="3094"/>
      <c r="Y163" s="3094"/>
      <c r="Z163" s="3094"/>
      <c r="AA163" s="3094"/>
      <c r="AB163" s="3094"/>
      <c r="AC163" s="3094"/>
      <c r="AD163" s="3094"/>
      <c r="AE163" s="3094"/>
      <c r="AF163" s="3094"/>
      <c r="AG163" s="3094"/>
      <c r="AH163" s="3094"/>
      <c r="AI163" s="3094"/>
      <c r="AJ163" s="3094"/>
      <c r="AK163" s="3094"/>
      <c r="AL163" s="3094"/>
      <c r="AM163" s="3094"/>
      <c r="AN163" s="3094"/>
      <c r="AO163" s="3094"/>
      <c r="AP163" s="3094"/>
      <c r="AQ163" s="3094"/>
      <c r="AR163" s="3094"/>
      <c r="AS163" s="3094"/>
      <c r="AT163" s="3094"/>
      <c r="AU163" s="3094"/>
      <c r="AV163" s="3094"/>
      <c r="AW163" s="3094"/>
      <c r="AX163" s="3094"/>
      <c r="AY163" s="3094"/>
      <c r="AZ163" s="3094"/>
      <c r="BA163" s="3094"/>
      <c r="BB163" s="3094"/>
      <c r="BC163" s="3094"/>
      <c r="BD163" s="3094"/>
      <c r="BE163" s="3094"/>
      <c r="BF163" s="3094"/>
      <c r="BG163" s="3094"/>
      <c r="BH163" s="3094"/>
      <c r="BI163" s="3094"/>
    </row>
    <row r="164" spans="1:61" ht="11.25" customHeight="1">
      <c r="A164" s="3094"/>
      <c r="B164" s="3094"/>
      <c r="C164" s="3094"/>
      <c r="D164" s="3094"/>
      <c r="E164" s="3094"/>
      <c r="F164" s="3094"/>
      <c r="G164" s="3094"/>
      <c r="H164" s="3094"/>
      <c r="I164" s="3094"/>
      <c r="J164" s="3094"/>
      <c r="K164" s="3094"/>
      <c r="L164" s="3094"/>
      <c r="M164" s="3094"/>
      <c r="N164" s="3094"/>
      <c r="O164" s="3094"/>
      <c r="P164" s="3094"/>
      <c r="Q164" s="3094"/>
      <c r="R164" s="3094"/>
      <c r="S164" s="3094"/>
      <c r="T164" s="3094"/>
      <c r="U164" s="3094"/>
      <c r="V164" s="3094"/>
      <c r="W164" s="3094"/>
      <c r="X164" s="3094"/>
      <c r="Y164" s="3094"/>
      <c r="Z164" s="3094"/>
      <c r="AA164" s="3094"/>
      <c r="AB164" s="3094"/>
      <c r="AC164" s="3094"/>
      <c r="AD164" s="3094"/>
      <c r="AE164" s="3094"/>
      <c r="AF164" s="3094"/>
      <c r="AG164" s="3094"/>
      <c r="AH164" s="3094"/>
      <c r="AI164" s="3094"/>
      <c r="AJ164" s="3094"/>
      <c r="AK164" s="3094"/>
      <c r="AL164" s="3094"/>
      <c r="AM164" s="3094"/>
      <c r="AN164" s="3094"/>
      <c r="AO164" s="3094"/>
      <c r="AP164" s="3094"/>
      <c r="AQ164" s="3094"/>
      <c r="AR164" s="3094"/>
      <c r="AS164" s="3094"/>
      <c r="AT164" s="3094"/>
      <c r="AU164" s="3094"/>
      <c r="AV164" s="3094"/>
      <c r="AW164" s="3094"/>
      <c r="AX164" s="3094"/>
      <c r="AY164" s="3094"/>
      <c r="AZ164" s="3094"/>
      <c r="BA164" s="3094"/>
      <c r="BB164" s="3094"/>
      <c r="BC164" s="3094"/>
      <c r="BD164" s="3094"/>
      <c r="BE164" s="3094"/>
      <c r="BF164" s="3094"/>
      <c r="BG164" s="3094"/>
      <c r="BH164" s="3094"/>
      <c r="BI164" s="3094"/>
    </row>
    <row r="165" spans="1:61" ht="11.25" customHeight="1">
      <c r="A165" s="3094"/>
      <c r="B165" s="3094"/>
      <c r="C165" s="3094"/>
      <c r="D165" s="3094"/>
      <c r="E165" s="3094"/>
      <c r="F165" s="3094"/>
      <c r="G165" s="3094"/>
      <c r="H165" s="3094"/>
      <c r="I165" s="3094"/>
      <c r="J165" s="3094"/>
      <c r="K165" s="3094"/>
      <c r="L165" s="3094"/>
      <c r="M165" s="3094"/>
      <c r="N165" s="3094"/>
      <c r="O165" s="3094"/>
      <c r="P165" s="3094"/>
      <c r="Q165" s="3094"/>
      <c r="R165" s="3094"/>
      <c r="S165" s="3094"/>
      <c r="T165" s="3094"/>
      <c r="U165" s="3094"/>
      <c r="V165" s="3094"/>
      <c r="W165" s="3094"/>
      <c r="X165" s="3094"/>
      <c r="Y165" s="3094"/>
      <c r="Z165" s="3094"/>
      <c r="AA165" s="3094"/>
      <c r="AB165" s="3094"/>
      <c r="AC165" s="3094"/>
      <c r="AD165" s="3094"/>
      <c r="AE165" s="3094"/>
      <c r="AF165" s="3094"/>
      <c r="AG165" s="3094"/>
      <c r="AH165" s="3094"/>
      <c r="AI165" s="3094"/>
      <c r="AJ165" s="3094"/>
      <c r="AK165" s="3094"/>
      <c r="AL165" s="3094"/>
      <c r="AM165" s="3094"/>
      <c r="AN165" s="3094"/>
      <c r="AO165" s="3094"/>
      <c r="AP165" s="3094"/>
      <c r="AQ165" s="3094"/>
      <c r="AR165" s="3094"/>
      <c r="AS165" s="3094"/>
      <c r="AT165" s="3094"/>
      <c r="AU165" s="3094"/>
      <c r="AV165" s="3094"/>
      <c r="AW165" s="3094"/>
      <c r="AX165" s="3094"/>
      <c r="AY165" s="3094"/>
      <c r="AZ165" s="3094"/>
      <c r="BA165" s="3094"/>
      <c r="BB165" s="3094"/>
      <c r="BC165" s="3094"/>
      <c r="BD165" s="3094"/>
      <c r="BE165" s="3094"/>
      <c r="BF165" s="3094"/>
      <c r="BG165" s="3094"/>
      <c r="BH165" s="3094"/>
      <c r="BI165" s="3094"/>
    </row>
    <row r="166" spans="1:61" ht="11.25" customHeight="1">
      <c r="A166" s="3094"/>
      <c r="B166" s="3094"/>
      <c r="C166" s="3094"/>
      <c r="D166" s="3094"/>
      <c r="E166" s="3094"/>
      <c r="F166" s="3094"/>
      <c r="G166" s="3094"/>
      <c r="H166" s="3094"/>
      <c r="I166" s="3094"/>
      <c r="J166" s="3094"/>
      <c r="K166" s="3094"/>
      <c r="L166" s="3094"/>
      <c r="M166" s="3094"/>
      <c r="N166" s="3094"/>
      <c r="O166" s="3094"/>
      <c r="P166" s="3094"/>
      <c r="Q166" s="3094"/>
      <c r="R166" s="3094"/>
      <c r="S166" s="3094"/>
      <c r="T166" s="3094"/>
      <c r="U166" s="3094"/>
      <c r="V166" s="3094"/>
      <c r="W166" s="3094"/>
      <c r="X166" s="3094"/>
      <c r="Y166" s="3094"/>
      <c r="Z166" s="3094"/>
      <c r="AA166" s="3094"/>
      <c r="AB166" s="3094"/>
      <c r="AC166" s="3094"/>
      <c r="AD166" s="3094"/>
      <c r="AE166" s="3094"/>
      <c r="AF166" s="3094"/>
      <c r="AG166" s="3094"/>
      <c r="AH166" s="3094"/>
      <c r="AI166" s="3094"/>
      <c r="AJ166" s="3094"/>
      <c r="AK166" s="3094"/>
      <c r="AL166" s="3094"/>
      <c r="AM166" s="3094"/>
      <c r="AN166" s="3094"/>
      <c r="AO166" s="3094"/>
      <c r="AP166" s="3094"/>
      <c r="AQ166" s="3094"/>
      <c r="AR166" s="3094"/>
      <c r="AS166" s="3094"/>
      <c r="AT166" s="3094"/>
      <c r="AU166" s="3094"/>
      <c r="AV166" s="3094"/>
      <c r="AW166" s="3094"/>
      <c r="AX166" s="3094"/>
      <c r="AY166" s="3094"/>
      <c r="AZ166" s="3094"/>
      <c r="BA166" s="3094"/>
      <c r="BB166" s="3094"/>
      <c r="BC166" s="3094"/>
      <c r="BD166" s="3094"/>
      <c r="BE166" s="3094"/>
      <c r="BF166" s="3094"/>
      <c r="BG166" s="3094"/>
      <c r="BH166" s="3094"/>
      <c r="BI166" s="3094"/>
    </row>
    <row r="167" spans="1:61" ht="11.25" customHeight="1">
      <c r="A167" s="3094"/>
      <c r="B167" s="3094"/>
      <c r="C167" s="3094"/>
      <c r="D167" s="3094"/>
      <c r="E167" s="3094"/>
      <c r="F167" s="3094"/>
      <c r="G167" s="3094"/>
      <c r="H167" s="3094"/>
      <c r="I167" s="3094"/>
      <c r="J167" s="3094"/>
      <c r="K167" s="3094"/>
      <c r="L167" s="3094"/>
      <c r="M167" s="3094"/>
      <c r="N167" s="3094"/>
      <c r="O167" s="3094"/>
      <c r="P167" s="3094"/>
      <c r="Q167" s="3094"/>
      <c r="R167" s="3094"/>
      <c r="S167" s="3094"/>
      <c r="T167" s="3094"/>
      <c r="U167" s="3094"/>
      <c r="V167" s="3094"/>
      <c r="W167" s="3094"/>
      <c r="X167" s="3094"/>
      <c r="Y167" s="3094"/>
      <c r="Z167" s="3094"/>
      <c r="AA167" s="3094"/>
      <c r="AB167" s="3094"/>
      <c r="AC167" s="3094"/>
      <c r="AD167" s="3094"/>
      <c r="AE167" s="3094"/>
      <c r="AF167" s="3094"/>
      <c r="AG167" s="3094"/>
      <c r="AH167" s="3094"/>
      <c r="AI167" s="3094"/>
      <c r="AJ167" s="3094"/>
      <c r="AK167" s="3094"/>
      <c r="AL167" s="3094"/>
      <c r="AM167" s="3094"/>
      <c r="AN167" s="3094"/>
      <c r="AO167" s="3094"/>
      <c r="AP167" s="3094"/>
      <c r="AQ167" s="3094"/>
      <c r="AR167" s="3094"/>
      <c r="AS167" s="3094"/>
      <c r="AT167" s="3094"/>
      <c r="AU167" s="3094"/>
      <c r="AV167" s="3094"/>
      <c r="AW167" s="3094"/>
      <c r="AX167" s="3094"/>
      <c r="AY167" s="3094"/>
      <c r="AZ167" s="3094"/>
      <c r="BA167" s="3094"/>
      <c r="BB167" s="3094"/>
      <c r="BC167" s="3094"/>
      <c r="BD167" s="3094"/>
      <c r="BE167" s="3094"/>
      <c r="BF167" s="3094"/>
      <c r="BG167" s="3094"/>
      <c r="BH167" s="3094"/>
      <c r="BI167" s="3094"/>
    </row>
    <row r="168" spans="1:61" ht="11.25" customHeight="1">
      <c r="A168" s="3094"/>
      <c r="B168" s="3094"/>
      <c r="C168" s="3094"/>
      <c r="D168" s="3094"/>
      <c r="E168" s="3094"/>
      <c r="F168" s="3094"/>
      <c r="G168" s="3094"/>
      <c r="H168" s="3094"/>
      <c r="I168" s="3094"/>
      <c r="J168" s="3094"/>
      <c r="K168" s="3094"/>
      <c r="L168" s="3094"/>
      <c r="M168" s="3094"/>
      <c r="N168" s="3094"/>
      <c r="O168" s="3094"/>
      <c r="P168" s="3094"/>
      <c r="Q168" s="3094"/>
      <c r="R168" s="3094"/>
      <c r="S168" s="3094"/>
      <c r="T168" s="3094"/>
      <c r="U168" s="3094"/>
      <c r="V168" s="3094"/>
      <c r="W168" s="3094"/>
      <c r="X168" s="3094"/>
      <c r="Y168" s="3094"/>
      <c r="Z168" s="3094"/>
      <c r="AA168" s="3094"/>
      <c r="AB168" s="3094"/>
      <c r="AC168" s="3094"/>
      <c r="AD168" s="3094"/>
      <c r="AE168" s="3094"/>
      <c r="AF168" s="3094"/>
      <c r="AG168" s="3094"/>
      <c r="AH168" s="3094"/>
      <c r="AI168" s="3094"/>
      <c r="AJ168" s="3094"/>
      <c r="AK168" s="3094"/>
      <c r="AL168" s="3094"/>
      <c r="AM168" s="3094"/>
      <c r="AN168" s="3094"/>
      <c r="AO168" s="3094"/>
      <c r="AP168" s="3094"/>
      <c r="AQ168" s="3094"/>
      <c r="AR168" s="3094"/>
      <c r="AS168" s="3094"/>
      <c r="AT168" s="3094"/>
      <c r="AU168" s="3094"/>
      <c r="AV168" s="3094"/>
      <c r="AW168" s="3094"/>
      <c r="AX168" s="3094"/>
      <c r="AY168" s="3094"/>
      <c r="AZ168" s="3094"/>
      <c r="BA168" s="3094"/>
      <c r="BB168" s="3094"/>
      <c r="BC168" s="3094"/>
      <c r="BD168" s="3094"/>
      <c r="BE168" s="3094"/>
      <c r="BF168" s="3094"/>
      <c r="BG168" s="3094"/>
      <c r="BH168" s="3094"/>
      <c r="BI168" s="3094"/>
    </row>
    <row r="169" spans="1:61" ht="11.25" customHeight="1">
      <c r="A169" s="3094"/>
      <c r="B169" s="3094"/>
      <c r="C169" s="3094"/>
      <c r="D169" s="3094"/>
      <c r="E169" s="3094"/>
      <c r="F169" s="3094"/>
      <c r="G169" s="3094"/>
      <c r="H169" s="3094"/>
      <c r="I169" s="3094"/>
      <c r="J169" s="3094"/>
      <c r="K169" s="3094"/>
      <c r="L169" s="3094"/>
      <c r="M169" s="3094"/>
      <c r="N169" s="3094"/>
      <c r="O169" s="3094"/>
      <c r="P169" s="3094"/>
      <c r="Q169" s="3094"/>
      <c r="R169" s="3094"/>
      <c r="S169" s="3094"/>
      <c r="T169" s="3094"/>
      <c r="U169" s="3094"/>
      <c r="V169" s="3094"/>
      <c r="W169" s="3094"/>
      <c r="X169" s="3094"/>
      <c r="Y169" s="3094"/>
      <c r="Z169" s="3094"/>
      <c r="AA169" s="3094"/>
      <c r="AB169" s="3094"/>
      <c r="AC169" s="3094"/>
      <c r="AD169" s="3094"/>
      <c r="AE169" s="3094"/>
      <c r="AF169" s="3094"/>
      <c r="AG169" s="3094"/>
      <c r="AH169" s="3094"/>
      <c r="AI169" s="3094"/>
      <c r="AJ169" s="3094"/>
      <c r="AK169" s="3094"/>
      <c r="AL169" s="3094"/>
      <c r="AM169" s="3094"/>
      <c r="AN169" s="3094"/>
      <c r="AO169" s="3094"/>
      <c r="AP169" s="3094"/>
      <c r="AQ169" s="3094"/>
      <c r="AR169" s="3094"/>
      <c r="AS169" s="3094"/>
      <c r="AT169" s="3094"/>
      <c r="AU169" s="3094"/>
      <c r="AV169" s="3094"/>
      <c r="AW169" s="3094"/>
      <c r="AX169" s="3094"/>
      <c r="AY169" s="3094"/>
      <c r="AZ169" s="3094"/>
      <c r="BA169" s="3094"/>
      <c r="BB169" s="3094"/>
      <c r="BC169" s="3094"/>
      <c r="BD169" s="3094"/>
      <c r="BE169" s="3094"/>
      <c r="BF169" s="3094"/>
      <c r="BG169" s="3094"/>
      <c r="BH169" s="3094"/>
      <c r="BI169" s="3094"/>
    </row>
    <row r="170" spans="1:61" ht="11.25" customHeight="1">
      <c r="A170" s="3094"/>
      <c r="B170" s="3094"/>
      <c r="C170" s="3094"/>
      <c r="D170" s="3094"/>
      <c r="E170" s="3094"/>
      <c r="F170" s="3094"/>
      <c r="G170" s="3094"/>
      <c r="H170" s="3094"/>
      <c r="I170" s="3094"/>
      <c r="J170" s="3094"/>
      <c r="K170" s="3094"/>
      <c r="L170" s="3094"/>
      <c r="M170" s="3094"/>
      <c r="N170" s="3094"/>
      <c r="O170" s="3094"/>
      <c r="P170" s="3094"/>
      <c r="Q170" s="3094"/>
      <c r="R170" s="3094"/>
      <c r="S170" s="3094"/>
      <c r="T170" s="3094"/>
      <c r="U170" s="3094"/>
      <c r="V170" s="3094"/>
      <c r="W170" s="3094"/>
      <c r="X170" s="3094"/>
      <c r="Y170" s="3094"/>
      <c r="Z170" s="3094"/>
      <c r="AA170" s="3094"/>
      <c r="AB170" s="3094"/>
      <c r="AC170" s="3094"/>
      <c r="AD170" s="3094"/>
      <c r="AE170" s="3094"/>
      <c r="AF170" s="3094"/>
      <c r="AG170" s="3094"/>
      <c r="AH170" s="3094"/>
      <c r="AI170" s="3094"/>
      <c r="AJ170" s="3094"/>
      <c r="AK170" s="3094"/>
      <c r="AL170" s="3094"/>
      <c r="AM170" s="3094"/>
      <c r="AN170" s="3094"/>
      <c r="AO170" s="3094"/>
      <c r="AP170" s="3094"/>
      <c r="AQ170" s="3094"/>
      <c r="AR170" s="3094"/>
      <c r="AS170" s="3094"/>
      <c r="AT170" s="3094"/>
      <c r="AU170" s="3094"/>
      <c r="AV170" s="3094"/>
      <c r="AW170" s="3094"/>
      <c r="AX170" s="3094"/>
      <c r="AY170" s="3094"/>
      <c r="AZ170" s="3094"/>
      <c r="BA170" s="3094"/>
      <c r="BB170" s="3094"/>
      <c r="BC170" s="3094"/>
      <c r="BD170" s="3094"/>
      <c r="BE170" s="3094"/>
      <c r="BF170" s="3094"/>
      <c r="BG170" s="3094"/>
      <c r="BH170" s="3094"/>
      <c r="BI170" s="3094"/>
    </row>
    <row r="171" spans="1:61" ht="11.25" customHeight="1">
      <c r="A171" s="3094"/>
      <c r="B171" s="3094"/>
      <c r="C171" s="3094"/>
      <c r="D171" s="3094"/>
      <c r="E171" s="3094"/>
      <c r="F171" s="3094"/>
      <c r="G171" s="3094"/>
      <c r="H171" s="3094"/>
      <c r="I171" s="3094"/>
      <c r="J171" s="3094"/>
      <c r="K171" s="3094"/>
      <c r="L171" s="3094"/>
      <c r="M171" s="3094"/>
      <c r="N171" s="3094"/>
      <c r="O171" s="3094"/>
      <c r="P171" s="3094"/>
      <c r="Q171" s="3094"/>
      <c r="R171" s="3094"/>
      <c r="S171" s="3094"/>
      <c r="T171" s="3094"/>
      <c r="U171" s="3094"/>
      <c r="V171" s="3094"/>
      <c r="W171" s="3094"/>
      <c r="X171" s="3094"/>
      <c r="Y171" s="3094"/>
      <c r="Z171" s="3094"/>
      <c r="AA171" s="3094"/>
      <c r="AB171" s="3094"/>
      <c r="AC171" s="3094"/>
      <c r="AD171" s="3094"/>
      <c r="AE171" s="3094"/>
      <c r="AF171" s="3094"/>
      <c r="AG171" s="3094"/>
      <c r="AH171" s="3094"/>
      <c r="AI171" s="3094"/>
      <c r="AJ171" s="3094"/>
      <c r="AK171" s="3094"/>
      <c r="AL171" s="3094"/>
      <c r="AM171" s="3094"/>
      <c r="AN171" s="3094"/>
      <c r="AO171" s="3094"/>
      <c r="AP171" s="3094"/>
      <c r="AQ171" s="3094"/>
      <c r="AR171" s="3094"/>
      <c r="AS171" s="3094"/>
      <c r="AT171" s="3094"/>
      <c r="AU171" s="3094"/>
      <c r="AV171" s="3094"/>
      <c r="AW171" s="3094"/>
      <c r="AX171" s="3094"/>
      <c r="AY171" s="3094"/>
      <c r="AZ171" s="3094"/>
      <c r="BA171" s="3094"/>
      <c r="BB171" s="3094"/>
      <c r="BC171" s="3094"/>
      <c r="BD171" s="3094"/>
      <c r="BE171" s="3094"/>
      <c r="BF171" s="3094"/>
      <c r="BG171" s="3094"/>
      <c r="BH171" s="3094"/>
      <c r="BI171" s="3094"/>
    </row>
    <row r="172" spans="1:61" ht="11.25" customHeight="1">
      <c r="A172" s="3094"/>
      <c r="B172" s="3094"/>
      <c r="C172" s="3094"/>
      <c r="D172" s="3094"/>
      <c r="E172" s="3094"/>
      <c r="F172" s="3094"/>
      <c r="G172" s="3094"/>
      <c r="H172" s="3094"/>
      <c r="I172" s="3094"/>
      <c r="J172" s="3094"/>
      <c r="K172" s="3094"/>
      <c r="L172" s="3094"/>
      <c r="M172" s="3094"/>
      <c r="N172" s="3094"/>
      <c r="O172" s="3094"/>
      <c r="P172" s="3094"/>
      <c r="Q172" s="3094"/>
      <c r="R172" s="3094"/>
      <c r="S172" s="3094"/>
      <c r="T172" s="3094"/>
      <c r="U172" s="3094"/>
      <c r="V172" s="3094"/>
      <c r="W172" s="3094"/>
      <c r="X172" s="3094"/>
      <c r="Y172" s="3094"/>
      <c r="Z172" s="3094"/>
      <c r="AA172" s="3094"/>
      <c r="AB172" s="3094"/>
      <c r="AC172" s="3094"/>
      <c r="AD172" s="3094"/>
      <c r="AE172" s="3094"/>
      <c r="AF172" s="3094"/>
      <c r="AG172" s="3094"/>
      <c r="AH172" s="3094"/>
      <c r="AI172" s="3094"/>
      <c r="AJ172" s="3094"/>
      <c r="AK172" s="3094"/>
      <c r="AL172" s="3094"/>
      <c r="AM172" s="3094"/>
      <c r="AN172" s="3094"/>
      <c r="AO172" s="3094"/>
      <c r="AP172" s="3094"/>
      <c r="AQ172" s="3094"/>
      <c r="AR172" s="3094"/>
      <c r="AS172" s="3094"/>
      <c r="AT172" s="3094"/>
      <c r="AU172" s="3094"/>
      <c r="AV172" s="3094"/>
      <c r="AW172" s="3094"/>
      <c r="AX172" s="3094"/>
      <c r="AY172" s="3094"/>
      <c r="AZ172" s="3094"/>
      <c r="BA172" s="3094"/>
      <c r="BB172" s="3094"/>
      <c r="BC172" s="3094"/>
      <c r="BD172" s="3094"/>
      <c r="BE172" s="3094"/>
      <c r="BF172" s="3094"/>
      <c r="BG172" s="3094"/>
      <c r="BH172" s="3094"/>
      <c r="BI172" s="3094"/>
    </row>
    <row r="173" spans="1:61" ht="11.25" customHeight="1">
      <c r="A173" s="3094"/>
      <c r="B173" s="3094"/>
      <c r="C173" s="3094"/>
      <c r="D173" s="3094"/>
      <c r="E173" s="3094"/>
      <c r="F173" s="3094"/>
      <c r="G173" s="3094"/>
      <c r="H173" s="3094"/>
      <c r="I173" s="3094"/>
      <c r="J173" s="3094"/>
      <c r="K173" s="3094"/>
      <c r="L173" s="3094"/>
      <c r="M173" s="3094"/>
      <c r="N173" s="3094"/>
      <c r="O173" s="3094"/>
      <c r="P173" s="3094"/>
      <c r="Q173" s="3094"/>
      <c r="R173" s="3094"/>
      <c r="S173" s="3094"/>
      <c r="T173" s="3094"/>
      <c r="U173" s="3094"/>
      <c r="V173" s="3094"/>
      <c r="W173" s="3094"/>
      <c r="X173" s="3094"/>
      <c r="Y173" s="3094"/>
      <c r="Z173" s="3094"/>
      <c r="AA173" s="3094"/>
      <c r="AB173" s="3094"/>
      <c r="AC173" s="3094"/>
      <c r="AD173" s="3094"/>
      <c r="AE173" s="3094"/>
      <c r="AF173" s="3094"/>
      <c r="AG173" s="3094"/>
      <c r="AH173" s="3094"/>
      <c r="AI173" s="3094"/>
      <c r="AJ173" s="3094"/>
      <c r="AK173" s="3094"/>
      <c r="AL173" s="3094"/>
      <c r="AM173" s="3094"/>
      <c r="AN173" s="3094"/>
      <c r="AO173" s="3094"/>
      <c r="AP173" s="3094"/>
      <c r="AQ173" s="3094"/>
      <c r="AR173" s="3094"/>
      <c r="AS173" s="3094"/>
      <c r="AT173" s="3094"/>
      <c r="AU173" s="3094"/>
      <c r="AV173" s="3094"/>
      <c r="AW173" s="3094"/>
      <c r="AX173" s="3094"/>
      <c r="AY173" s="3094"/>
      <c r="AZ173" s="3094"/>
      <c r="BA173" s="3094"/>
      <c r="BB173" s="3094"/>
      <c r="BC173" s="3094"/>
      <c r="BD173" s="3094"/>
      <c r="BE173" s="3094"/>
      <c r="BF173" s="3094"/>
      <c r="BG173" s="3094"/>
      <c r="BH173" s="3094"/>
      <c r="BI173" s="3094"/>
    </row>
    <row r="174" spans="1:61" ht="11.25" customHeight="1">
      <c r="A174" s="3094"/>
      <c r="B174" s="3094"/>
      <c r="C174" s="3094"/>
      <c r="D174" s="3094"/>
      <c r="E174" s="3094"/>
      <c r="F174" s="3094"/>
      <c r="G174" s="3094"/>
      <c r="H174" s="3094"/>
      <c r="I174" s="3094"/>
      <c r="J174" s="3094"/>
      <c r="K174" s="3094"/>
      <c r="L174" s="3094"/>
      <c r="M174" s="3094"/>
      <c r="N174" s="3094"/>
      <c r="O174" s="3094"/>
      <c r="P174" s="3094"/>
      <c r="Q174" s="3094"/>
      <c r="R174" s="3094"/>
      <c r="S174" s="3094"/>
      <c r="T174" s="3094"/>
      <c r="U174" s="3094"/>
      <c r="V174" s="3094"/>
      <c r="W174" s="3094"/>
      <c r="X174" s="3094"/>
      <c r="Y174" s="3094"/>
      <c r="Z174" s="3094"/>
      <c r="AA174" s="3094"/>
      <c r="AB174" s="3094"/>
      <c r="AC174" s="3094"/>
      <c r="AD174" s="3094"/>
      <c r="AE174" s="3094"/>
      <c r="AF174" s="3094"/>
      <c r="AG174" s="3094"/>
      <c r="AH174" s="3094"/>
      <c r="AI174" s="3094"/>
      <c r="AJ174" s="3094"/>
      <c r="AK174" s="3094"/>
      <c r="AL174" s="3094"/>
      <c r="AM174" s="3094"/>
      <c r="AN174" s="3094"/>
      <c r="AO174" s="3094"/>
      <c r="AP174" s="3094"/>
      <c r="AQ174" s="3094"/>
      <c r="AR174" s="3094"/>
      <c r="AS174" s="3094"/>
      <c r="AT174" s="3094"/>
      <c r="AU174" s="3094"/>
      <c r="AV174" s="3094"/>
      <c r="AW174" s="3094"/>
      <c r="AX174" s="3094"/>
      <c r="AY174" s="3094"/>
      <c r="AZ174" s="3094"/>
      <c r="BA174" s="3094"/>
      <c r="BB174" s="3094"/>
      <c r="BC174" s="3094"/>
      <c r="BD174" s="3094"/>
      <c r="BE174" s="3094"/>
      <c r="BF174" s="3094"/>
      <c r="BG174" s="3094"/>
      <c r="BH174" s="3094"/>
      <c r="BI174" s="3094"/>
    </row>
    <row r="175" spans="1:61" ht="11.25" customHeight="1">
      <c r="A175" s="3094"/>
      <c r="B175" s="3094"/>
      <c r="C175" s="3094"/>
      <c r="D175" s="3094"/>
      <c r="E175" s="3094"/>
      <c r="F175" s="3094"/>
      <c r="G175" s="3094"/>
      <c r="H175" s="3094"/>
      <c r="I175" s="3094"/>
      <c r="J175" s="3094"/>
      <c r="K175" s="3094"/>
      <c r="L175" s="3094"/>
      <c r="M175" s="3094"/>
      <c r="N175" s="3094"/>
      <c r="O175" s="3094"/>
      <c r="P175" s="3094"/>
      <c r="Q175" s="3094"/>
      <c r="R175" s="3094"/>
      <c r="S175" s="3094"/>
      <c r="T175" s="3094"/>
      <c r="U175" s="3094"/>
      <c r="V175" s="3094"/>
      <c r="W175" s="3094"/>
      <c r="X175" s="3094"/>
      <c r="Y175" s="3094"/>
      <c r="Z175" s="3094"/>
      <c r="AA175" s="3094"/>
      <c r="AB175" s="3094"/>
      <c r="AC175" s="3094"/>
      <c r="AD175" s="3094"/>
      <c r="AE175" s="3094"/>
      <c r="AF175" s="3094"/>
      <c r="AG175" s="3094"/>
      <c r="AH175" s="3094"/>
      <c r="AI175" s="3094"/>
      <c r="AJ175" s="3094"/>
      <c r="AK175" s="3094"/>
      <c r="AL175" s="3094"/>
      <c r="AM175" s="3094"/>
      <c r="AN175" s="3094"/>
      <c r="AO175" s="3094"/>
      <c r="AP175" s="3094"/>
      <c r="AQ175" s="3094"/>
      <c r="AR175" s="3094"/>
      <c r="AS175" s="3094"/>
      <c r="AT175" s="3094"/>
      <c r="AU175" s="3094"/>
      <c r="AV175" s="3094"/>
      <c r="AW175" s="3094"/>
      <c r="AX175" s="3094"/>
      <c r="AY175" s="3094"/>
      <c r="AZ175" s="3094"/>
      <c r="BA175" s="3094"/>
      <c r="BB175" s="3094"/>
      <c r="BC175" s="3094"/>
      <c r="BD175" s="3094"/>
      <c r="BE175" s="3094"/>
      <c r="BF175" s="3094"/>
      <c r="BG175" s="3094"/>
      <c r="BH175" s="3094"/>
      <c r="BI175" s="3094"/>
    </row>
    <row r="176" spans="1:61" ht="11.25" customHeight="1">
      <c r="A176" s="3094"/>
      <c r="B176" s="3094"/>
      <c r="C176" s="3094"/>
      <c r="D176" s="3094"/>
      <c r="E176" s="3094"/>
      <c r="F176" s="3094"/>
      <c r="G176" s="3094"/>
      <c r="H176" s="3094"/>
      <c r="I176" s="3094"/>
      <c r="J176" s="3094"/>
      <c r="K176" s="3094"/>
      <c r="L176" s="3094"/>
      <c r="M176" s="3094"/>
      <c r="N176" s="3094"/>
      <c r="O176" s="3094"/>
      <c r="P176" s="3094"/>
      <c r="Q176" s="3094"/>
      <c r="R176" s="3094"/>
      <c r="S176" s="3094"/>
      <c r="T176" s="3094"/>
      <c r="U176" s="3094"/>
      <c r="V176" s="3094"/>
      <c r="W176" s="3094"/>
      <c r="X176" s="3094"/>
      <c r="Y176" s="3094"/>
      <c r="Z176" s="3094"/>
      <c r="AA176" s="3094"/>
      <c r="AB176" s="3094"/>
      <c r="AC176" s="3094"/>
      <c r="AD176" s="3094"/>
      <c r="AE176" s="3094"/>
      <c r="AF176" s="3094"/>
      <c r="AG176" s="3094"/>
      <c r="AH176" s="3094"/>
      <c r="AI176" s="3094"/>
      <c r="AJ176" s="3094"/>
      <c r="AK176" s="3094"/>
      <c r="AL176" s="3094"/>
      <c r="AM176" s="3094"/>
      <c r="AN176" s="3094"/>
      <c r="AO176" s="3094"/>
      <c r="AP176" s="3094"/>
      <c r="AQ176" s="3094"/>
      <c r="AR176" s="3094"/>
      <c r="AS176" s="3094"/>
      <c r="AT176" s="3094"/>
      <c r="AU176" s="3094"/>
      <c r="AV176" s="3094"/>
      <c r="AW176" s="3094"/>
      <c r="AX176" s="3094"/>
      <c r="AY176" s="3094"/>
      <c r="AZ176" s="3094"/>
      <c r="BA176" s="3094"/>
      <c r="BB176" s="3094"/>
      <c r="BC176" s="3094"/>
      <c r="BD176" s="3094"/>
      <c r="BE176" s="3094"/>
      <c r="BF176" s="3094"/>
      <c r="BG176" s="3094"/>
      <c r="BH176" s="3094"/>
      <c r="BI176" s="3094"/>
    </row>
    <row r="177" spans="1:61" ht="11.25" customHeight="1">
      <c r="A177" s="3094"/>
      <c r="B177" s="3094"/>
      <c r="C177" s="3094"/>
      <c r="D177" s="3094"/>
      <c r="E177" s="3094"/>
      <c r="F177" s="3094"/>
      <c r="G177" s="3094"/>
      <c r="H177" s="3094"/>
      <c r="I177" s="3094"/>
      <c r="J177" s="3094"/>
      <c r="K177" s="3094"/>
      <c r="L177" s="3094"/>
      <c r="M177" s="3094"/>
      <c r="N177" s="3094"/>
      <c r="O177" s="3094"/>
      <c r="P177" s="3094"/>
      <c r="Q177" s="3094"/>
      <c r="R177" s="3094"/>
      <c r="S177" s="3094"/>
      <c r="T177" s="3094"/>
      <c r="U177" s="3094"/>
      <c r="V177" s="3094"/>
      <c r="W177" s="3094"/>
      <c r="X177" s="3094"/>
      <c r="Y177" s="3094"/>
      <c r="Z177" s="3094"/>
      <c r="AA177" s="3094"/>
      <c r="AB177" s="3094"/>
      <c r="AC177" s="3094"/>
      <c r="AD177" s="3094"/>
      <c r="AE177" s="3094"/>
      <c r="AF177" s="3094"/>
      <c r="AG177" s="3094"/>
      <c r="AH177" s="3094"/>
      <c r="AI177" s="3094"/>
      <c r="AJ177" s="3094"/>
      <c r="AK177" s="3094"/>
      <c r="AL177" s="3094"/>
      <c r="AM177" s="3094"/>
      <c r="AN177" s="3094"/>
      <c r="AO177" s="3094"/>
      <c r="AP177" s="3094"/>
      <c r="AQ177" s="3094"/>
      <c r="AR177" s="3094"/>
      <c r="AS177" s="3094"/>
      <c r="AT177" s="3094"/>
      <c r="AU177" s="3094"/>
      <c r="AV177" s="3094"/>
      <c r="AW177" s="3094"/>
      <c r="AX177" s="3094"/>
      <c r="AY177" s="3094"/>
      <c r="AZ177" s="3094"/>
      <c r="BA177" s="3094"/>
      <c r="BB177" s="3094"/>
      <c r="BC177" s="3094"/>
      <c r="BD177" s="3094"/>
      <c r="BE177" s="3094"/>
      <c r="BF177" s="3094"/>
      <c r="BG177" s="3094"/>
      <c r="BH177" s="3094"/>
      <c r="BI177" s="3094"/>
    </row>
    <row r="178" spans="1:61" ht="11.25" customHeight="1">
      <c r="A178" s="3094"/>
      <c r="B178" s="3094"/>
      <c r="C178" s="3094"/>
      <c r="D178" s="3094"/>
      <c r="E178" s="3094"/>
      <c r="F178" s="3094"/>
      <c r="G178" s="3094"/>
      <c r="H178" s="3094"/>
      <c r="I178" s="3094"/>
      <c r="J178" s="3094"/>
      <c r="K178" s="3094"/>
      <c r="L178" s="3094"/>
      <c r="M178" s="3094"/>
      <c r="N178" s="3094"/>
      <c r="O178" s="3094"/>
      <c r="P178" s="3094"/>
      <c r="Q178" s="3094"/>
      <c r="R178" s="3094"/>
      <c r="S178" s="3094"/>
      <c r="T178" s="3094"/>
      <c r="U178" s="3094"/>
      <c r="V178" s="3094"/>
      <c r="W178" s="3094"/>
      <c r="X178" s="3094"/>
      <c r="Y178" s="3094"/>
      <c r="Z178" s="3094"/>
      <c r="AA178" s="3094"/>
      <c r="AB178" s="3094"/>
      <c r="AC178" s="3094"/>
      <c r="AD178" s="3094"/>
      <c r="AE178" s="3094"/>
      <c r="AF178" s="3094"/>
      <c r="AG178" s="3094"/>
      <c r="AH178" s="3094"/>
      <c r="AI178" s="3094"/>
      <c r="AJ178" s="3094"/>
      <c r="AK178" s="3094"/>
      <c r="AL178" s="3094"/>
      <c r="AM178" s="3094"/>
      <c r="AN178" s="3094"/>
      <c r="AO178" s="3094"/>
      <c r="AP178" s="3094"/>
      <c r="AQ178" s="3094"/>
      <c r="AR178" s="3094"/>
      <c r="AS178" s="3094"/>
      <c r="AT178" s="3094"/>
      <c r="AU178" s="3094"/>
      <c r="AV178" s="3094"/>
      <c r="AW178" s="3094"/>
      <c r="AX178" s="3094"/>
      <c r="AY178" s="3094"/>
      <c r="AZ178" s="3094"/>
      <c r="BA178" s="3094"/>
      <c r="BB178" s="3094"/>
      <c r="BC178" s="3094"/>
      <c r="BD178" s="3094"/>
      <c r="BE178" s="3094"/>
      <c r="BF178" s="3094"/>
      <c r="BG178" s="3094"/>
      <c r="BH178" s="3094"/>
      <c r="BI178" s="3094"/>
    </row>
    <row r="179" spans="1:61" ht="11.25" customHeight="1">
      <c r="A179" s="3094"/>
      <c r="B179" s="3094"/>
      <c r="C179" s="3094"/>
      <c r="D179" s="3094"/>
      <c r="E179" s="3094"/>
      <c r="F179" s="3094"/>
      <c r="G179" s="3094"/>
      <c r="H179" s="3094"/>
      <c r="I179" s="3094"/>
      <c r="J179" s="3094"/>
      <c r="K179" s="3094"/>
      <c r="L179" s="3094"/>
      <c r="M179" s="3094"/>
      <c r="N179" s="3094"/>
      <c r="O179" s="3094"/>
      <c r="P179" s="3094"/>
      <c r="Q179" s="3094"/>
      <c r="R179" s="3094"/>
      <c r="S179" s="3094"/>
      <c r="T179" s="3094"/>
      <c r="U179" s="3094"/>
      <c r="V179" s="3094"/>
      <c r="W179" s="3094"/>
      <c r="X179" s="3094"/>
      <c r="Y179" s="3094"/>
      <c r="Z179" s="3094"/>
      <c r="AA179" s="3094"/>
      <c r="AB179" s="3094"/>
      <c r="AC179" s="3094"/>
      <c r="AD179" s="3094"/>
      <c r="AE179" s="3094"/>
      <c r="AF179" s="3094"/>
      <c r="AG179" s="3094"/>
      <c r="AH179" s="3094"/>
      <c r="AI179" s="3094"/>
      <c r="AJ179" s="3094"/>
      <c r="AK179" s="3094"/>
      <c r="AL179" s="3094"/>
      <c r="AM179" s="3094"/>
      <c r="AN179" s="3094"/>
      <c r="AO179" s="3094"/>
      <c r="AP179" s="3094"/>
      <c r="AQ179" s="3094"/>
      <c r="AR179" s="3094"/>
      <c r="AS179" s="3094"/>
      <c r="AT179" s="3094"/>
      <c r="AU179" s="3094"/>
      <c r="AV179" s="3094"/>
      <c r="AW179" s="3094"/>
      <c r="AX179" s="3094"/>
      <c r="AY179" s="3094"/>
      <c r="AZ179" s="3094"/>
      <c r="BA179" s="3094"/>
      <c r="BB179" s="3094"/>
      <c r="BC179" s="3094"/>
      <c r="BD179" s="3094"/>
      <c r="BE179" s="3094"/>
      <c r="BF179" s="3094"/>
      <c r="BG179" s="3094"/>
      <c r="BH179" s="3094"/>
      <c r="BI179" s="3094"/>
    </row>
    <row r="180" spans="1:61" ht="11.25" customHeight="1">
      <c r="A180" s="3094"/>
      <c r="B180" s="3094"/>
      <c r="C180" s="3094"/>
      <c r="D180" s="3094"/>
      <c r="E180" s="3094"/>
      <c r="F180" s="3094"/>
      <c r="G180" s="3094"/>
      <c r="H180" s="3094"/>
      <c r="I180" s="3094"/>
      <c r="J180" s="3094"/>
      <c r="K180" s="3094"/>
      <c r="L180" s="3094"/>
      <c r="M180" s="3094"/>
      <c r="N180" s="3094"/>
      <c r="O180" s="3094"/>
      <c r="P180" s="3094"/>
      <c r="Q180" s="3094"/>
      <c r="R180" s="3094"/>
      <c r="S180" s="3094"/>
      <c r="T180" s="3094"/>
      <c r="U180" s="3094"/>
      <c r="V180" s="3094"/>
      <c r="W180" s="3094"/>
      <c r="X180" s="3094"/>
      <c r="Y180" s="3094"/>
      <c r="Z180" s="3094"/>
      <c r="AA180" s="3094"/>
      <c r="AB180" s="3094"/>
      <c r="AC180" s="3094"/>
      <c r="AD180" s="3094"/>
      <c r="AE180" s="3094"/>
      <c r="AF180" s="3094"/>
      <c r="AG180" s="3094"/>
      <c r="AH180" s="3094"/>
      <c r="AI180" s="3094"/>
      <c r="AJ180" s="3094"/>
      <c r="AK180" s="3094"/>
      <c r="AL180" s="3094"/>
      <c r="AM180" s="3094"/>
      <c r="AN180" s="3094"/>
      <c r="AO180" s="3094"/>
      <c r="AP180" s="3094"/>
      <c r="AQ180" s="3094"/>
      <c r="AR180" s="3094"/>
      <c r="AS180" s="3094"/>
      <c r="AT180" s="3094"/>
      <c r="AU180" s="3094"/>
      <c r="AV180" s="3094"/>
      <c r="AW180" s="3094"/>
      <c r="AX180" s="3094"/>
      <c r="AY180" s="3094"/>
      <c r="AZ180" s="3094"/>
      <c r="BA180" s="3094"/>
      <c r="BB180" s="3094"/>
      <c r="BC180" s="3094"/>
      <c r="BD180" s="3094"/>
      <c r="BE180" s="3094"/>
      <c r="BF180" s="3094"/>
      <c r="BG180" s="3094"/>
      <c r="BH180" s="3094"/>
      <c r="BI180" s="3094"/>
    </row>
    <row r="181" spans="1:61" ht="11.25" customHeight="1">
      <c r="A181" s="3094"/>
      <c r="B181" s="3094"/>
      <c r="C181" s="3094"/>
      <c r="D181" s="3094"/>
      <c r="E181" s="3094"/>
      <c r="F181" s="3094"/>
      <c r="G181" s="3094"/>
      <c r="H181" s="3094"/>
      <c r="I181" s="3094"/>
      <c r="J181" s="3094"/>
      <c r="K181" s="3094"/>
      <c r="L181" s="3094"/>
      <c r="M181" s="3094"/>
      <c r="N181" s="3094"/>
      <c r="O181" s="3094"/>
      <c r="P181" s="3094"/>
      <c r="Q181" s="3094"/>
      <c r="R181" s="3094"/>
      <c r="S181" s="3094"/>
      <c r="T181" s="3094"/>
      <c r="U181" s="3094"/>
      <c r="V181" s="3094"/>
      <c r="W181" s="3094"/>
      <c r="X181" s="3094"/>
      <c r="Y181" s="3094"/>
      <c r="Z181" s="3094"/>
      <c r="AA181" s="3094"/>
      <c r="AB181" s="3094"/>
      <c r="AC181" s="3094"/>
      <c r="AD181" s="3094"/>
      <c r="AE181" s="3094"/>
      <c r="AF181" s="3094"/>
      <c r="AG181" s="3094"/>
      <c r="AH181" s="3094"/>
      <c r="AI181" s="3094"/>
      <c r="AJ181" s="3094"/>
      <c r="AK181" s="3094"/>
      <c r="AL181" s="3094"/>
      <c r="AM181" s="3094"/>
      <c r="AN181" s="3094"/>
      <c r="AO181" s="3094"/>
      <c r="AP181" s="3094"/>
      <c r="AQ181" s="3094"/>
      <c r="AR181" s="3094"/>
      <c r="AS181" s="3094"/>
      <c r="AT181" s="3094"/>
      <c r="AU181" s="3094"/>
      <c r="AV181" s="3094"/>
      <c r="AW181" s="3094"/>
      <c r="AX181" s="3094"/>
      <c r="AY181" s="3094"/>
      <c r="AZ181" s="3094"/>
      <c r="BA181" s="3094"/>
      <c r="BB181" s="3094"/>
      <c r="BC181" s="3094"/>
      <c r="BD181" s="3094"/>
      <c r="BE181" s="3094"/>
      <c r="BF181" s="3094"/>
      <c r="BG181" s="3094"/>
      <c r="BH181" s="3094"/>
      <c r="BI181" s="3094"/>
    </row>
    <row r="182" spans="1:61" ht="11.25" customHeight="1">
      <c r="A182" s="3094"/>
      <c r="B182" s="3094"/>
      <c r="C182" s="3094"/>
      <c r="D182" s="3094"/>
      <c r="E182" s="3094"/>
      <c r="F182" s="3094"/>
      <c r="G182" s="3094"/>
      <c r="H182" s="3094"/>
      <c r="I182" s="3094"/>
      <c r="J182" s="3094"/>
      <c r="K182" s="3094"/>
      <c r="L182" s="3094"/>
      <c r="M182" s="3094"/>
      <c r="N182" s="3094"/>
      <c r="O182" s="3094"/>
      <c r="P182" s="3094"/>
      <c r="Q182" s="3094"/>
      <c r="R182" s="3094"/>
      <c r="S182" s="3094"/>
      <c r="T182" s="3094"/>
      <c r="U182" s="3094"/>
      <c r="V182" s="3094"/>
      <c r="W182" s="3094"/>
      <c r="X182" s="3094"/>
      <c r="Y182" s="3094"/>
      <c r="Z182" s="3094"/>
      <c r="AA182" s="3094"/>
      <c r="AB182" s="3094"/>
      <c r="AC182" s="3094"/>
      <c r="AD182" s="3094"/>
      <c r="AE182" s="3094"/>
      <c r="AF182" s="3094"/>
      <c r="AG182" s="3094"/>
      <c r="AH182" s="3094"/>
      <c r="AI182" s="3094"/>
      <c r="AJ182" s="3094"/>
      <c r="AK182" s="3094"/>
      <c r="AL182" s="3094"/>
      <c r="AM182" s="3094"/>
      <c r="AN182" s="3094"/>
      <c r="AO182" s="3094"/>
      <c r="AP182" s="3094"/>
      <c r="AQ182" s="3094"/>
      <c r="AR182" s="3094"/>
      <c r="AS182" s="3094"/>
      <c r="AT182" s="3094"/>
      <c r="AU182" s="3094"/>
      <c r="AV182" s="3094"/>
      <c r="AW182" s="3094"/>
      <c r="AX182" s="3094"/>
      <c r="AY182" s="3094"/>
      <c r="AZ182" s="3094"/>
      <c r="BA182" s="3094"/>
      <c r="BB182" s="3094"/>
      <c r="BC182" s="3094"/>
      <c r="BD182" s="3094"/>
      <c r="BE182" s="3094"/>
      <c r="BF182" s="3094"/>
      <c r="BG182" s="3094"/>
      <c r="BH182" s="3094"/>
      <c r="BI182" s="3094"/>
    </row>
    <row r="183" spans="1:61" ht="11.25" customHeight="1">
      <c r="A183" s="3094"/>
      <c r="B183" s="3094"/>
      <c r="C183" s="3094"/>
      <c r="D183" s="3094"/>
      <c r="E183" s="3094"/>
      <c r="F183" s="3094"/>
      <c r="G183" s="3094"/>
      <c r="H183" s="3094"/>
      <c r="I183" s="3094"/>
      <c r="J183" s="3094"/>
      <c r="K183" s="3094"/>
      <c r="L183" s="3094"/>
      <c r="M183" s="3094"/>
      <c r="N183" s="3094"/>
      <c r="O183" s="3094"/>
      <c r="P183" s="3094"/>
      <c r="Q183" s="3094"/>
      <c r="R183" s="3094"/>
      <c r="S183" s="3094"/>
      <c r="T183" s="3094"/>
      <c r="U183" s="3094"/>
      <c r="V183" s="3094"/>
      <c r="W183" s="3094"/>
      <c r="X183" s="3094"/>
      <c r="Y183" s="3094"/>
      <c r="Z183" s="3094"/>
      <c r="AA183" s="3094"/>
      <c r="AB183" s="3094"/>
      <c r="AC183" s="3094"/>
      <c r="AD183" s="3094"/>
      <c r="AE183" s="3094"/>
      <c r="AF183" s="3094"/>
      <c r="AG183" s="3094"/>
      <c r="AH183" s="3094"/>
      <c r="AI183" s="3094"/>
      <c r="AJ183" s="3094"/>
      <c r="AK183" s="3094"/>
      <c r="AL183" s="3094"/>
      <c r="AM183" s="3094"/>
      <c r="AN183" s="3094"/>
      <c r="AO183" s="3094"/>
      <c r="AP183" s="3094"/>
      <c r="AQ183" s="3094"/>
      <c r="AR183" s="3094"/>
      <c r="AS183" s="3094"/>
      <c r="AT183" s="3094"/>
      <c r="AU183" s="3094"/>
      <c r="AV183" s="3094"/>
      <c r="AW183" s="3094"/>
      <c r="AX183" s="3094"/>
      <c r="AY183" s="3094"/>
      <c r="AZ183" s="3094"/>
      <c r="BA183" s="3094"/>
      <c r="BB183" s="3094"/>
      <c r="BC183" s="3094"/>
      <c r="BD183" s="3094"/>
      <c r="BE183" s="3094"/>
      <c r="BF183" s="3094"/>
      <c r="BG183" s="3094"/>
      <c r="BH183" s="3094"/>
      <c r="BI183" s="3094"/>
    </row>
    <row r="184" spans="1:61" ht="11.25" customHeight="1">
      <c r="A184" s="3094"/>
      <c r="B184" s="3094"/>
      <c r="C184" s="3094"/>
      <c r="D184" s="3094"/>
      <c r="E184" s="3094"/>
      <c r="F184" s="3094"/>
      <c r="G184" s="3094"/>
      <c r="H184" s="3094"/>
      <c r="I184" s="3094"/>
      <c r="J184" s="3094"/>
      <c r="K184" s="3094"/>
      <c r="L184" s="3094"/>
      <c r="M184" s="3094"/>
      <c r="N184" s="3094"/>
      <c r="O184" s="3094"/>
      <c r="P184" s="3094"/>
      <c r="Q184" s="3094"/>
      <c r="R184" s="3094"/>
      <c r="S184" s="3094"/>
      <c r="T184" s="3094"/>
      <c r="U184" s="3094"/>
      <c r="V184" s="3094"/>
      <c r="W184" s="3094"/>
      <c r="X184" s="3094"/>
      <c r="Y184" s="3094"/>
      <c r="Z184" s="3094"/>
      <c r="AA184" s="3094"/>
      <c r="AB184" s="3094"/>
      <c r="AC184" s="3094"/>
      <c r="AD184" s="3094"/>
      <c r="AE184" s="3094"/>
      <c r="AF184" s="3094"/>
      <c r="AG184" s="3094"/>
      <c r="AH184" s="3094"/>
      <c r="AI184" s="3094"/>
      <c r="AJ184" s="3094"/>
      <c r="AK184" s="3094"/>
      <c r="AL184" s="3094"/>
      <c r="AM184" s="3094"/>
      <c r="AN184" s="3094"/>
      <c r="AO184" s="3094"/>
      <c r="AP184" s="3094"/>
      <c r="AQ184" s="3094"/>
      <c r="AR184" s="3094"/>
      <c r="AS184" s="3094"/>
      <c r="AT184" s="3094"/>
      <c r="AU184" s="3094"/>
      <c r="AV184" s="3094"/>
      <c r="AW184" s="3094"/>
      <c r="AX184" s="3094"/>
      <c r="AY184" s="3094"/>
      <c r="AZ184" s="3094"/>
      <c r="BA184" s="3094"/>
      <c r="BB184" s="3094"/>
      <c r="BC184" s="3094"/>
      <c r="BD184" s="3094"/>
      <c r="BE184" s="3094"/>
      <c r="BF184" s="3094"/>
      <c r="BG184" s="3094"/>
      <c r="BH184" s="3094"/>
      <c r="BI184" s="3094"/>
    </row>
    <row r="185" spans="1:61" ht="11.25" customHeight="1">
      <c r="A185" s="3094"/>
      <c r="B185" s="3094"/>
      <c r="C185" s="3094"/>
      <c r="D185" s="3094"/>
      <c r="E185" s="3094"/>
      <c r="F185" s="3094"/>
      <c r="G185" s="3094"/>
      <c r="H185" s="3094"/>
      <c r="I185" s="3094"/>
      <c r="J185" s="3094"/>
      <c r="K185" s="3094"/>
      <c r="L185" s="3094"/>
      <c r="M185" s="3094"/>
      <c r="N185" s="3094"/>
      <c r="O185" s="3094"/>
      <c r="P185" s="3094"/>
      <c r="Q185" s="3094"/>
      <c r="R185" s="3094"/>
      <c r="S185" s="3094"/>
      <c r="T185" s="3094"/>
      <c r="U185" s="3094"/>
      <c r="V185" s="3094"/>
      <c r="W185" s="3094"/>
      <c r="X185" s="3094"/>
      <c r="Y185" s="3094"/>
      <c r="Z185" s="3094"/>
      <c r="AA185" s="3094"/>
      <c r="AB185" s="3094"/>
      <c r="AC185" s="3094"/>
      <c r="AD185" s="3094"/>
      <c r="AE185" s="3094"/>
      <c r="AF185" s="3094"/>
      <c r="AG185" s="3094"/>
      <c r="AH185" s="3094"/>
      <c r="AI185" s="3094"/>
      <c r="AJ185" s="3094"/>
      <c r="AK185" s="3094"/>
      <c r="AL185" s="3094"/>
      <c r="AM185" s="3094"/>
      <c r="AN185" s="3094"/>
      <c r="AO185" s="3094"/>
      <c r="AP185" s="3094"/>
      <c r="AQ185" s="3094"/>
      <c r="AR185" s="3094"/>
      <c r="AS185" s="3094"/>
      <c r="AT185" s="3094"/>
      <c r="AU185" s="3094"/>
      <c r="AV185" s="3094"/>
      <c r="AW185" s="3094"/>
      <c r="AX185" s="3094"/>
      <c r="AY185" s="3094"/>
      <c r="AZ185" s="3094"/>
      <c r="BA185" s="3094"/>
      <c r="BB185" s="3094"/>
      <c r="BC185" s="3094"/>
      <c r="BD185" s="3094"/>
      <c r="BE185" s="3094"/>
      <c r="BF185" s="3094"/>
      <c r="BG185" s="3094"/>
      <c r="BH185" s="3094"/>
      <c r="BI185" s="3094"/>
    </row>
    <row r="186" spans="1:61" ht="11.25" customHeight="1">
      <c r="A186" s="3094"/>
      <c r="B186" s="3094"/>
      <c r="C186" s="3094"/>
      <c r="D186" s="3094"/>
      <c r="E186" s="3094"/>
      <c r="F186" s="3094"/>
      <c r="G186" s="3094"/>
      <c r="H186" s="3094"/>
      <c r="I186" s="3094"/>
      <c r="J186" s="3094"/>
      <c r="K186" s="3094"/>
      <c r="L186" s="3094"/>
      <c r="M186" s="3094"/>
      <c r="N186" s="3094"/>
      <c r="O186" s="3094"/>
      <c r="P186" s="3094"/>
      <c r="Q186" s="3094"/>
      <c r="R186" s="3094"/>
      <c r="S186" s="3094"/>
      <c r="T186" s="3094"/>
      <c r="U186" s="3094"/>
      <c r="V186" s="3094"/>
      <c r="W186" s="3094"/>
      <c r="X186" s="3094"/>
      <c r="Y186" s="3094"/>
      <c r="Z186" s="3094"/>
      <c r="AA186" s="3094"/>
      <c r="AB186" s="3094"/>
      <c r="AC186" s="3094"/>
      <c r="AD186" s="3094"/>
      <c r="AE186" s="3094"/>
      <c r="AF186" s="3094"/>
      <c r="AG186" s="3094"/>
      <c r="AH186" s="3094"/>
      <c r="AI186" s="3094"/>
      <c r="AJ186" s="3094"/>
      <c r="AK186" s="3094"/>
      <c r="AL186" s="3094"/>
      <c r="AM186" s="3094"/>
      <c r="AN186" s="3094"/>
      <c r="AO186" s="3094"/>
      <c r="AP186" s="3094"/>
      <c r="AQ186" s="3094"/>
      <c r="AR186" s="3094"/>
      <c r="AS186" s="3094"/>
      <c r="AT186" s="3094"/>
      <c r="AU186" s="3094"/>
      <c r="AV186" s="3094"/>
      <c r="AW186" s="3094"/>
      <c r="AX186" s="3094"/>
      <c r="AY186" s="3094"/>
      <c r="AZ186" s="3094"/>
      <c r="BA186" s="3094"/>
      <c r="BB186" s="3094"/>
      <c r="BC186" s="3094"/>
      <c r="BD186" s="3094"/>
      <c r="BE186" s="3094"/>
      <c r="BF186" s="3094"/>
      <c r="BG186" s="3094"/>
      <c r="BH186" s="3094"/>
      <c r="BI186" s="3094"/>
    </row>
    <row r="187" spans="1:61" ht="11.25" customHeight="1">
      <c r="A187" s="3094"/>
      <c r="B187" s="3094"/>
      <c r="C187" s="3094"/>
      <c r="D187" s="3094"/>
      <c r="E187" s="3094"/>
      <c r="F187" s="3094"/>
      <c r="G187" s="3094"/>
      <c r="H187" s="3094"/>
      <c r="I187" s="3094"/>
      <c r="J187" s="3094"/>
      <c r="K187" s="3094"/>
      <c r="L187" s="3094"/>
      <c r="M187" s="3094"/>
      <c r="N187" s="3094"/>
      <c r="O187" s="3094"/>
      <c r="P187" s="3094"/>
      <c r="Q187" s="3094"/>
      <c r="R187" s="3094"/>
      <c r="S187" s="3094"/>
      <c r="T187" s="3094"/>
      <c r="U187" s="3094"/>
      <c r="V187" s="3094"/>
      <c r="W187" s="3094"/>
      <c r="X187" s="3094"/>
      <c r="Y187" s="3094"/>
      <c r="Z187" s="3094"/>
      <c r="AA187" s="3094"/>
      <c r="AB187" s="3094"/>
      <c r="AC187" s="3094"/>
      <c r="AD187" s="3094"/>
      <c r="AE187" s="3094"/>
      <c r="AF187" s="3094"/>
      <c r="AG187" s="3094"/>
      <c r="AH187" s="3094"/>
      <c r="AI187" s="3094"/>
      <c r="AJ187" s="3094"/>
      <c r="AK187" s="3094"/>
      <c r="AL187" s="3094"/>
      <c r="AM187" s="3094"/>
      <c r="AN187" s="3094"/>
      <c r="AO187" s="3094"/>
      <c r="AP187" s="3094"/>
      <c r="AQ187" s="3094"/>
      <c r="AR187" s="3094"/>
      <c r="AS187" s="3094"/>
      <c r="AT187" s="3094"/>
      <c r="AU187" s="3094"/>
      <c r="AV187" s="3094"/>
      <c r="AW187" s="3094"/>
      <c r="AX187" s="3094"/>
      <c r="AY187" s="3094"/>
      <c r="AZ187" s="3094"/>
      <c r="BA187" s="3094"/>
      <c r="BB187" s="3094"/>
      <c r="BC187" s="3094"/>
      <c r="BD187" s="3094"/>
      <c r="BE187" s="3094"/>
      <c r="BF187" s="3094"/>
      <c r="BG187" s="3094"/>
      <c r="BH187" s="3094"/>
      <c r="BI187" s="3094"/>
    </row>
    <row r="188" spans="1:61" ht="11.25" customHeight="1">
      <c r="A188" s="3094"/>
      <c r="B188" s="3094"/>
      <c r="C188" s="3094"/>
      <c r="D188" s="3094"/>
      <c r="E188" s="3094"/>
      <c r="F188" s="3094"/>
      <c r="G188" s="3094"/>
      <c r="H188" s="3094"/>
      <c r="I188" s="3094"/>
      <c r="J188" s="3094"/>
      <c r="K188" s="3094"/>
      <c r="L188" s="3094"/>
      <c r="M188" s="3094"/>
      <c r="N188" s="3094"/>
      <c r="O188" s="3094"/>
      <c r="P188" s="3094"/>
      <c r="Q188" s="3094"/>
      <c r="R188" s="3094"/>
      <c r="S188" s="3094"/>
      <c r="T188" s="3094"/>
      <c r="U188" s="3094"/>
      <c r="V188" s="3094"/>
      <c r="W188" s="3094"/>
      <c r="X188" s="3094"/>
      <c r="Y188" s="3094"/>
      <c r="Z188" s="3094"/>
      <c r="AA188" s="3094"/>
      <c r="AB188" s="3094"/>
      <c r="AC188" s="3094"/>
      <c r="AD188" s="3094"/>
      <c r="AE188" s="3094"/>
      <c r="AF188" s="3094"/>
      <c r="AG188" s="3094"/>
      <c r="AH188" s="3094"/>
      <c r="AI188" s="3094"/>
      <c r="AJ188" s="3094"/>
      <c r="AK188" s="3094"/>
      <c r="AL188" s="3094"/>
      <c r="AM188" s="3094"/>
      <c r="AN188" s="3094"/>
      <c r="AO188" s="3094"/>
      <c r="AP188" s="3094"/>
      <c r="AQ188" s="3094"/>
      <c r="AR188" s="3094"/>
      <c r="AS188" s="3094"/>
      <c r="AT188" s="3094"/>
      <c r="AU188" s="3094"/>
      <c r="AV188" s="3094"/>
      <c r="AW188" s="3094"/>
      <c r="AX188" s="3094"/>
      <c r="AY188" s="3094"/>
      <c r="AZ188" s="3094"/>
      <c r="BA188" s="3094"/>
      <c r="BB188" s="3094"/>
      <c r="BC188" s="3094"/>
      <c r="BD188" s="3094"/>
      <c r="BE188" s="3094"/>
      <c r="BF188" s="3094"/>
      <c r="BG188" s="3094"/>
      <c r="BH188" s="3094"/>
      <c r="BI188" s="3094"/>
    </row>
    <row r="189" spans="1:61" ht="11.25" customHeight="1">
      <c r="A189" s="3094"/>
      <c r="B189" s="3094"/>
      <c r="C189" s="3094"/>
      <c r="D189" s="3094"/>
      <c r="E189" s="3094"/>
      <c r="F189" s="3094"/>
      <c r="G189" s="3094"/>
      <c r="H189" s="3094"/>
      <c r="I189" s="3094"/>
      <c r="J189" s="3094"/>
      <c r="K189" s="3094"/>
      <c r="L189" s="3094"/>
      <c r="M189" s="3094"/>
      <c r="N189" s="3094"/>
      <c r="O189" s="3094"/>
      <c r="P189" s="3094"/>
      <c r="Q189" s="3094"/>
      <c r="R189" s="3094"/>
      <c r="S189" s="3094"/>
      <c r="T189" s="3094"/>
      <c r="U189" s="3094"/>
      <c r="V189" s="3094"/>
      <c r="W189" s="3094"/>
      <c r="X189" s="3094"/>
      <c r="Y189" s="3094"/>
      <c r="Z189" s="3094"/>
      <c r="AA189" s="3094"/>
      <c r="AB189" s="3094"/>
      <c r="AC189" s="3094"/>
      <c r="AD189" s="3094"/>
      <c r="AE189" s="3094"/>
      <c r="AF189" s="3094"/>
      <c r="AG189" s="3094"/>
      <c r="AH189" s="3094"/>
      <c r="AI189" s="3094"/>
      <c r="AJ189" s="3094"/>
      <c r="AK189" s="3094"/>
      <c r="AL189" s="3094"/>
      <c r="AM189" s="3094"/>
      <c r="AN189" s="3094"/>
      <c r="AO189" s="3094"/>
      <c r="AP189" s="3094"/>
      <c r="AQ189" s="3094"/>
      <c r="AR189" s="3094"/>
      <c r="AS189" s="3094"/>
      <c r="AT189" s="3094"/>
      <c r="AU189" s="3094"/>
      <c r="AV189" s="3094"/>
      <c r="AW189" s="3094"/>
      <c r="AX189" s="3094"/>
      <c r="AY189" s="3094"/>
      <c r="AZ189" s="3094"/>
      <c r="BA189" s="3094"/>
      <c r="BB189" s="3094"/>
      <c r="BC189" s="3094"/>
      <c r="BD189" s="3094"/>
      <c r="BE189" s="3094"/>
      <c r="BF189" s="3094"/>
      <c r="BG189" s="3094"/>
      <c r="BH189" s="3094"/>
      <c r="BI189" s="3094"/>
    </row>
    <row r="190" spans="1:61" ht="11.25" customHeight="1">
      <c r="A190" s="3094"/>
      <c r="B190" s="3094"/>
      <c r="C190" s="3094"/>
      <c r="D190" s="3094"/>
      <c r="E190" s="3094"/>
      <c r="F190" s="3094"/>
      <c r="G190" s="3094"/>
      <c r="H190" s="3094"/>
      <c r="I190" s="3094"/>
      <c r="J190" s="3094"/>
      <c r="K190" s="3094"/>
      <c r="L190" s="3094"/>
      <c r="M190" s="3094"/>
      <c r="N190" s="3094"/>
      <c r="O190" s="3094"/>
      <c r="P190" s="3094"/>
      <c r="Q190" s="3094"/>
      <c r="R190" s="3094"/>
      <c r="S190" s="3094"/>
      <c r="T190" s="3094"/>
      <c r="U190" s="3094"/>
      <c r="V190" s="3094"/>
      <c r="W190" s="3094"/>
      <c r="X190" s="3094"/>
      <c r="Y190" s="3094"/>
      <c r="Z190" s="3094"/>
      <c r="AA190" s="3094"/>
      <c r="AB190" s="3094"/>
      <c r="AC190" s="3094"/>
      <c r="AD190" s="3094"/>
      <c r="AE190" s="3094"/>
      <c r="AF190" s="3094"/>
      <c r="AG190" s="3094"/>
      <c r="AH190" s="3094"/>
      <c r="AI190" s="3094"/>
      <c r="AJ190" s="3094"/>
      <c r="AK190" s="3094"/>
      <c r="AL190" s="3094"/>
      <c r="AM190" s="3094"/>
      <c r="AN190" s="3094"/>
      <c r="AO190" s="3094"/>
      <c r="AP190" s="3094"/>
      <c r="AQ190" s="3094"/>
      <c r="AR190" s="3094"/>
      <c r="AS190" s="3094"/>
      <c r="AT190" s="3094"/>
      <c r="AU190" s="3094"/>
      <c r="AV190" s="3094"/>
      <c r="AW190" s="3094"/>
      <c r="AX190" s="3094"/>
      <c r="AY190" s="3094"/>
      <c r="AZ190" s="3094"/>
      <c r="BA190" s="3094"/>
      <c r="BB190" s="3094"/>
      <c r="BC190" s="3094"/>
      <c r="BD190" s="3094"/>
      <c r="BE190" s="3094"/>
      <c r="BF190" s="3094"/>
      <c r="BG190" s="3094"/>
      <c r="BH190" s="3094"/>
      <c r="BI190" s="3094"/>
    </row>
    <row r="191" spans="1:61" ht="11.25" customHeight="1">
      <c r="A191" s="3094"/>
      <c r="B191" s="3094"/>
      <c r="C191" s="3094"/>
      <c r="D191" s="3094"/>
      <c r="E191" s="3094"/>
      <c r="F191" s="3094"/>
      <c r="G191" s="3094"/>
      <c r="H191" s="3094"/>
      <c r="I191" s="3094"/>
      <c r="J191" s="3094"/>
      <c r="K191" s="3094"/>
      <c r="L191" s="3094"/>
      <c r="M191" s="3094"/>
      <c r="N191" s="3094"/>
      <c r="O191" s="3094"/>
      <c r="P191" s="3094"/>
      <c r="Q191" s="3094"/>
      <c r="R191" s="3094"/>
      <c r="S191" s="3094"/>
      <c r="T191" s="3094"/>
      <c r="U191" s="3094"/>
      <c r="V191" s="3094"/>
      <c r="W191" s="3094"/>
      <c r="X191" s="3094"/>
      <c r="Y191" s="3094"/>
      <c r="Z191" s="3094"/>
      <c r="AA191" s="3094"/>
      <c r="AB191" s="3094"/>
      <c r="AC191" s="3094"/>
      <c r="AD191" s="3094"/>
      <c r="AE191" s="3094"/>
      <c r="AF191" s="3094"/>
      <c r="AG191" s="3094"/>
      <c r="AH191" s="3094"/>
      <c r="AI191" s="3094"/>
      <c r="AJ191" s="3094"/>
      <c r="AK191" s="3094"/>
      <c r="AL191" s="3094"/>
      <c r="AM191" s="3094"/>
      <c r="AN191" s="3094"/>
      <c r="AO191" s="3094"/>
      <c r="AP191" s="3094"/>
      <c r="AQ191" s="3094"/>
      <c r="AR191" s="3094"/>
      <c r="AS191" s="3094"/>
      <c r="AT191" s="3094"/>
      <c r="AU191" s="3094"/>
      <c r="AV191" s="3094"/>
      <c r="AW191" s="3094"/>
      <c r="AX191" s="3094"/>
      <c r="AY191" s="3094"/>
      <c r="AZ191" s="3094"/>
      <c r="BA191" s="3094"/>
      <c r="BB191" s="3094"/>
      <c r="BC191" s="3094"/>
      <c r="BD191" s="3094"/>
      <c r="BE191" s="3094"/>
      <c r="BF191" s="3094"/>
      <c r="BG191" s="3094"/>
      <c r="BH191" s="3094"/>
      <c r="BI191" s="3094"/>
    </row>
    <row r="192" spans="1:61" ht="11.25" customHeight="1">
      <c r="A192" s="3094"/>
      <c r="B192" s="3094"/>
      <c r="C192" s="3094"/>
      <c r="D192" s="3094"/>
      <c r="E192" s="3094"/>
      <c r="F192" s="3094"/>
      <c r="G192" s="3094"/>
      <c r="H192" s="3094"/>
      <c r="I192" s="3094"/>
      <c r="J192" s="3094"/>
      <c r="K192" s="3094"/>
      <c r="L192" s="3094"/>
      <c r="M192" s="3094"/>
      <c r="N192" s="3094"/>
      <c r="O192" s="3094"/>
      <c r="P192" s="3094"/>
      <c r="Q192" s="3094"/>
      <c r="R192" s="3094"/>
      <c r="S192" s="3094"/>
      <c r="T192" s="3094"/>
      <c r="U192" s="3094"/>
      <c r="V192" s="3094"/>
      <c r="W192" s="3094"/>
      <c r="X192" s="3094"/>
      <c r="Y192" s="3094"/>
      <c r="Z192" s="3094"/>
      <c r="AA192" s="3094"/>
      <c r="AB192" s="3094"/>
      <c r="AC192" s="3094"/>
      <c r="AD192" s="3094"/>
      <c r="AE192" s="3094"/>
      <c r="AF192" s="3094"/>
      <c r="AG192" s="3094"/>
      <c r="AH192" s="3094"/>
      <c r="AI192" s="3094"/>
      <c r="AJ192" s="3094"/>
      <c r="AK192" s="3094"/>
      <c r="AL192" s="3094"/>
      <c r="AM192" s="3094"/>
      <c r="AN192" s="3094"/>
      <c r="AO192" s="3094"/>
      <c r="AP192" s="3094"/>
      <c r="AQ192" s="3094"/>
      <c r="AR192" s="3094"/>
      <c r="AS192" s="3094"/>
      <c r="AT192" s="3094"/>
      <c r="AU192" s="3094"/>
      <c r="AV192" s="3094"/>
      <c r="AW192" s="3094"/>
      <c r="AX192" s="3094"/>
      <c r="AY192" s="3094"/>
      <c r="AZ192" s="3094"/>
      <c r="BA192" s="3094"/>
      <c r="BB192" s="3094"/>
      <c r="BC192" s="3094"/>
      <c r="BD192" s="3094"/>
      <c r="BE192" s="3094"/>
      <c r="BF192" s="3094"/>
      <c r="BG192" s="3094"/>
      <c r="BH192" s="3094"/>
      <c r="BI192" s="3094"/>
    </row>
    <row r="193" spans="1:61" ht="11.25" customHeight="1">
      <c r="A193" s="3094"/>
      <c r="B193" s="3094"/>
      <c r="C193" s="3094"/>
      <c r="D193" s="3094"/>
      <c r="E193" s="3094"/>
      <c r="F193" s="3094"/>
      <c r="G193" s="3094"/>
      <c r="H193" s="3094"/>
      <c r="I193" s="3094"/>
      <c r="J193" s="3094"/>
      <c r="K193" s="3094"/>
      <c r="L193" s="3094"/>
      <c r="M193" s="3094"/>
      <c r="N193" s="3094"/>
      <c r="O193" s="3094"/>
      <c r="P193" s="3094"/>
      <c r="Q193" s="3094"/>
      <c r="R193" s="3094"/>
      <c r="S193" s="3094"/>
      <c r="T193" s="3094"/>
      <c r="U193" s="3094"/>
      <c r="V193" s="3094"/>
      <c r="W193" s="3094"/>
      <c r="X193" s="3094"/>
      <c r="Y193" s="3094"/>
      <c r="Z193" s="3094"/>
      <c r="AA193" s="3094"/>
      <c r="AB193" s="3094"/>
      <c r="AC193" s="3094"/>
      <c r="AD193" s="3094"/>
      <c r="AE193" s="3094"/>
      <c r="AF193" s="3094"/>
      <c r="AG193" s="3094"/>
      <c r="AH193" s="3094"/>
      <c r="AI193" s="3094"/>
      <c r="AJ193" s="3094"/>
      <c r="AK193" s="3094"/>
      <c r="AL193" s="3094"/>
      <c r="AM193" s="3094"/>
      <c r="AN193" s="3094"/>
      <c r="AO193" s="3094"/>
      <c r="AP193" s="3094"/>
      <c r="AQ193" s="3094"/>
      <c r="AR193" s="3094"/>
      <c r="AS193" s="3094"/>
      <c r="AT193" s="3094"/>
      <c r="AU193" s="3094"/>
      <c r="AV193" s="3094"/>
      <c r="AW193" s="3094"/>
      <c r="AX193" s="3094"/>
      <c r="AY193" s="3094"/>
      <c r="AZ193" s="3094"/>
      <c r="BA193" s="3094"/>
      <c r="BB193" s="3094"/>
      <c r="BC193" s="3094"/>
      <c r="BD193" s="3094"/>
      <c r="BE193" s="3094"/>
      <c r="BF193" s="3094"/>
      <c r="BG193" s="3094"/>
      <c r="BH193" s="3094"/>
      <c r="BI193" s="3094"/>
    </row>
    <row r="194" spans="1:61" ht="11.25" customHeight="1">
      <c r="A194" s="3094"/>
      <c r="B194" s="3094"/>
      <c r="C194" s="3094"/>
      <c r="D194" s="3094"/>
      <c r="E194" s="3094"/>
      <c r="F194" s="3094"/>
      <c r="G194" s="3094"/>
      <c r="H194" s="3094"/>
      <c r="I194" s="3094"/>
      <c r="J194" s="3094"/>
      <c r="K194" s="3094"/>
      <c r="L194" s="3094"/>
      <c r="M194" s="3094"/>
      <c r="N194" s="3094"/>
      <c r="O194" s="3094"/>
      <c r="P194" s="3094"/>
      <c r="Q194" s="3094"/>
      <c r="R194" s="3094"/>
      <c r="S194" s="3094"/>
      <c r="T194" s="3094"/>
      <c r="U194" s="3094"/>
      <c r="V194" s="3094"/>
      <c r="W194" s="3094"/>
      <c r="X194" s="3094"/>
      <c r="Y194" s="3094"/>
      <c r="Z194" s="3094"/>
      <c r="AA194" s="3094"/>
      <c r="AB194" s="3094"/>
      <c r="AC194" s="3094"/>
      <c r="AD194" s="3094"/>
      <c r="AE194" s="3094"/>
      <c r="AF194" s="3094"/>
      <c r="AG194" s="3094"/>
      <c r="AH194" s="3094"/>
      <c r="AI194" s="3094"/>
      <c r="AJ194" s="3094"/>
      <c r="AK194" s="3094"/>
      <c r="AL194" s="3094"/>
      <c r="AM194" s="3094"/>
      <c r="AN194" s="3094"/>
      <c r="AO194" s="3094"/>
      <c r="AP194" s="3094"/>
      <c r="AQ194" s="3094"/>
      <c r="AR194" s="3094"/>
      <c r="AS194" s="3094"/>
      <c r="AT194" s="3094"/>
      <c r="AU194" s="3094"/>
      <c r="AV194" s="3094"/>
      <c r="AW194" s="3094"/>
      <c r="AX194" s="3094"/>
      <c r="AY194" s="3094"/>
      <c r="AZ194" s="3094"/>
      <c r="BA194" s="3094"/>
      <c r="BB194" s="3094"/>
      <c r="BC194" s="3094"/>
      <c r="BD194" s="3094"/>
      <c r="BE194" s="3094"/>
      <c r="BF194" s="3094"/>
      <c r="BG194" s="3094"/>
      <c r="BH194" s="3094"/>
      <c r="BI194" s="3094"/>
    </row>
    <row r="195" spans="1:61" ht="11.25" customHeight="1">
      <c r="A195" s="3094"/>
      <c r="B195" s="3094"/>
      <c r="C195" s="3094"/>
      <c r="D195" s="3094"/>
      <c r="E195" s="3094"/>
      <c r="F195" s="3094"/>
      <c r="G195" s="3094"/>
      <c r="H195" s="3094"/>
      <c r="I195" s="3094"/>
      <c r="J195" s="3094"/>
      <c r="K195" s="3094"/>
      <c r="L195" s="3094"/>
      <c r="M195" s="3094"/>
      <c r="N195" s="3094"/>
      <c r="O195" s="3094"/>
      <c r="P195" s="3094"/>
      <c r="Q195" s="3094"/>
      <c r="R195" s="3094"/>
      <c r="S195" s="3094"/>
      <c r="T195" s="3094"/>
      <c r="U195" s="3094"/>
      <c r="V195" s="3094"/>
      <c r="W195" s="3094"/>
      <c r="X195" s="3094"/>
      <c r="Y195" s="3094"/>
      <c r="Z195" s="3094"/>
      <c r="AA195" s="3094"/>
      <c r="AB195" s="3094"/>
      <c r="AC195" s="3094"/>
      <c r="AD195" s="3094"/>
      <c r="AE195" s="3094"/>
      <c r="AF195" s="3094"/>
      <c r="AG195" s="3094"/>
      <c r="AH195" s="3094"/>
      <c r="AI195" s="3094"/>
      <c r="AJ195" s="3094"/>
      <c r="AK195" s="3094"/>
      <c r="AL195" s="3094"/>
      <c r="AM195" s="3094"/>
      <c r="AN195" s="3094"/>
      <c r="AO195" s="3094"/>
      <c r="AP195" s="3094"/>
      <c r="AQ195" s="3094"/>
      <c r="AR195" s="3094"/>
      <c r="AS195" s="3094"/>
      <c r="AT195" s="3094"/>
      <c r="AU195" s="3094"/>
      <c r="AV195" s="3094"/>
      <c r="AW195" s="3094"/>
      <c r="AX195" s="3094"/>
      <c r="AY195" s="3094"/>
      <c r="AZ195" s="3094"/>
      <c r="BA195" s="3094"/>
      <c r="BB195" s="3094"/>
      <c r="BC195" s="3094"/>
      <c r="BD195" s="3094"/>
      <c r="BE195" s="3094"/>
      <c r="BF195" s="3094"/>
      <c r="BG195" s="3094"/>
      <c r="BH195" s="3094"/>
      <c r="BI195" s="3094"/>
    </row>
    <row r="196" spans="1:61" ht="11.25" customHeight="1">
      <c r="A196" s="3094"/>
      <c r="B196" s="3094"/>
      <c r="C196" s="3094"/>
      <c r="D196" s="3094"/>
      <c r="E196" s="3094"/>
      <c r="F196" s="3094"/>
      <c r="G196" s="3094"/>
      <c r="H196" s="3094"/>
      <c r="I196" s="3094"/>
      <c r="J196" s="3094"/>
      <c r="K196" s="3094"/>
      <c r="L196" s="3094"/>
      <c r="M196" s="3094"/>
      <c r="N196" s="3094"/>
      <c r="O196" s="3094"/>
      <c r="P196" s="3094"/>
      <c r="Q196" s="3094"/>
      <c r="R196" s="3094"/>
      <c r="S196" s="3094"/>
      <c r="T196" s="3094"/>
      <c r="U196" s="3094"/>
      <c r="V196" s="3094"/>
      <c r="W196" s="3094"/>
      <c r="X196" s="3094"/>
      <c r="Y196" s="3094"/>
      <c r="Z196" s="3094"/>
      <c r="AA196" s="3094"/>
      <c r="AB196" s="3094"/>
      <c r="AC196" s="3094"/>
      <c r="AD196" s="3094"/>
      <c r="AE196" s="3094"/>
      <c r="AF196" s="3094"/>
      <c r="AG196" s="3094"/>
      <c r="AH196" s="3094"/>
      <c r="AI196" s="3094"/>
      <c r="AJ196" s="3094"/>
      <c r="AK196" s="3094"/>
      <c r="AL196" s="3094"/>
      <c r="AM196" s="3094"/>
      <c r="AN196" s="3094"/>
      <c r="AO196" s="3094"/>
      <c r="AP196" s="3094"/>
      <c r="AQ196" s="3094"/>
      <c r="AR196" s="3094"/>
      <c r="AS196" s="3094"/>
      <c r="AT196" s="3094"/>
      <c r="AU196" s="3094"/>
      <c r="AV196" s="3094"/>
      <c r="AW196" s="3094"/>
      <c r="AX196" s="3094"/>
      <c r="AY196" s="3094"/>
      <c r="AZ196" s="3094"/>
      <c r="BA196" s="3094"/>
      <c r="BB196" s="3094"/>
      <c r="BC196" s="3094"/>
      <c r="BD196" s="3094"/>
      <c r="BE196" s="3094"/>
      <c r="BF196" s="3094"/>
      <c r="BG196" s="3094"/>
      <c r="BH196" s="3094"/>
      <c r="BI196" s="3094"/>
    </row>
    <row r="197" spans="1:61" ht="11.25" customHeight="1">
      <c r="A197" s="3094"/>
      <c r="B197" s="3094"/>
      <c r="C197" s="3094"/>
      <c r="D197" s="3094"/>
      <c r="E197" s="3094"/>
      <c r="F197" s="3094"/>
      <c r="G197" s="3094"/>
      <c r="H197" s="3094"/>
      <c r="I197" s="3094"/>
      <c r="J197" s="3094"/>
      <c r="K197" s="3094"/>
      <c r="L197" s="3094"/>
      <c r="M197" s="3094"/>
      <c r="N197" s="3094"/>
      <c r="O197" s="3094"/>
      <c r="P197" s="3094"/>
      <c r="Q197" s="3094"/>
      <c r="R197" s="3094"/>
      <c r="S197" s="3094"/>
      <c r="T197" s="3094"/>
      <c r="U197" s="3094"/>
      <c r="V197" s="3094"/>
      <c r="W197" s="3094"/>
      <c r="X197" s="3094"/>
      <c r="Y197" s="3094"/>
      <c r="Z197" s="3094"/>
      <c r="AA197" s="3094"/>
      <c r="AB197" s="3094"/>
      <c r="AC197" s="3094"/>
      <c r="AD197" s="3094"/>
      <c r="AE197" s="3094"/>
      <c r="AF197" s="3094"/>
      <c r="AG197" s="3094"/>
      <c r="AH197" s="3094"/>
      <c r="AI197" s="3094"/>
      <c r="AJ197" s="3094"/>
      <c r="AK197" s="3094"/>
      <c r="AL197" s="3094"/>
      <c r="AM197" s="3094"/>
      <c r="AN197" s="3094"/>
      <c r="AO197" s="3094"/>
      <c r="AP197" s="3094"/>
      <c r="AQ197" s="3094"/>
      <c r="AR197" s="3094"/>
      <c r="AS197" s="3094"/>
      <c r="AT197" s="3094"/>
      <c r="AU197" s="3094"/>
      <c r="AV197" s="3094"/>
      <c r="AW197" s="3094"/>
      <c r="AX197" s="3094"/>
      <c r="AY197" s="3094"/>
      <c r="AZ197" s="3094"/>
      <c r="BA197" s="3094"/>
      <c r="BB197" s="3094"/>
      <c r="BC197" s="3094"/>
      <c r="BD197" s="3094"/>
      <c r="BE197" s="3094"/>
      <c r="BF197" s="3094"/>
      <c r="BG197" s="3094"/>
      <c r="BH197" s="3094"/>
      <c r="BI197" s="3094"/>
    </row>
    <row r="198" spans="1:61" ht="11.25" customHeight="1">
      <c r="A198" s="3094"/>
      <c r="B198" s="3094"/>
      <c r="C198" s="3094"/>
      <c r="D198" s="3094"/>
      <c r="E198" s="3094"/>
      <c r="F198" s="3094"/>
      <c r="G198" s="3094"/>
      <c r="H198" s="3094"/>
      <c r="I198" s="3094"/>
      <c r="J198" s="3094"/>
      <c r="K198" s="3094"/>
      <c r="L198" s="3094"/>
      <c r="M198" s="3094"/>
      <c r="N198" s="3094"/>
      <c r="O198" s="3094"/>
      <c r="P198" s="3094"/>
      <c r="Q198" s="3094"/>
      <c r="R198" s="3094"/>
      <c r="S198" s="3094"/>
      <c r="T198" s="3094"/>
      <c r="U198" s="3094"/>
      <c r="V198" s="3094"/>
      <c r="W198" s="3094"/>
      <c r="X198" s="3094"/>
      <c r="Y198" s="3094"/>
      <c r="Z198" s="3094"/>
      <c r="AA198" s="3094"/>
      <c r="AB198" s="3094"/>
      <c r="AC198" s="3094"/>
      <c r="AD198" s="3094"/>
      <c r="AE198" s="3094"/>
      <c r="AF198" s="3094"/>
      <c r="AG198" s="3094"/>
      <c r="AH198" s="3094"/>
      <c r="AI198" s="3094"/>
      <c r="AJ198" s="3094"/>
      <c r="AK198" s="3094"/>
      <c r="AL198" s="3094"/>
      <c r="AM198" s="3094"/>
      <c r="AN198" s="3094"/>
      <c r="AO198" s="3094"/>
      <c r="AP198" s="3094"/>
      <c r="AQ198" s="3094"/>
      <c r="AR198" s="3094"/>
      <c r="AS198" s="3094"/>
      <c r="AT198" s="3094"/>
      <c r="AU198" s="3094"/>
      <c r="AV198" s="3094"/>
      <c r="AW198" s="3094"/>
      <c r="AX198" s="3094"/>
      <c r="AY198" s="3094"/>
      <c r="AZ198" s="3094"/>
      <c r="BA198" s="3094"/>
      <c r="BB198" s="3094"/>
      <c r="BC198" s="3094"/>
      <c r="BD198" s="3094"/>
      <c r="BE198" s="3094"/>
      <c r="BF198" s="3094"/>
      <c r="BG198" s="3094"/>
      <c r="BH198" s="3094"/>
      <c r="BI198" s="3094"/>
    </row>
    <row r="199" spans="1:61" ht="11.25" customHeight="1">
      <c r="A199" s="3094"/>
      <c r="B199" s="3094"/>
      <c r="C199" s="3094"/>
      <c r="D199" s="3094"/>
      <c r="E199" s="3094"/>
      <c r="F199" s="3094"/>
      <c r="G199" s="3094"/>
      <c r="H199" s="3094"/>
      <c r="I199" s="3094"/>
      <c r="J199" s="3094"/>
      <c r="K199" s="3094"/>
      <c r="L199" s="3094"/>
      <c r="M199" s="3094"/>
      <c r="N199" s="3094"/>
      <c r="O199" s="3094"/>
      <c r="P199" s="3094"/>
      <c r="Q199" s="3094"/>
      <c r="R199" s="3094"/>
      <c r="S199" s="3094"/>
      <c r="T199" s="3094"/>
      <c r="U199" s="3094"/>
      <c r="V199" s="3094"/>
      <c r="W199" s="3094"/>
      <c r="X199" s="3094"/>
      <c r="Y199" s="3094"/>
      <c r="Z199" s="3094"/>
      <c r="AA199" s="3094"/>
      <c r="AB199" s="3094"/>
      <c r="AC199" s="3094"/>
      <c r="AD199" s="3094"/>
      <c r="AE199" s="3094"/>
      <c r="AF199" s="3094"/>
      <c r="AG199" s="3094"/>
      <c r="AH199" s="3094"/>
      <c r="AI199" s="3094"/>
      <c r="AJ199" s="3094"/>
      <c r="AK199" s="3094"/>
      <c r="AL199" s="3094"/>
      <c r="AM199" s="3094"/>
      <c r="AN199" s="3094"/>
      <c r="AO199" s="3094"/>
      <c r="AP199" s="3094"/>
      <c r="AQ199" s="3094"/>
      <c r="AR199" s="3094"/>
      <c r="AS199" s="3094"/>
      <c r="AT199" s="3094"/>
      <c r="AU199" s="3094"/>
      <c r="AV199" s="3094"/>
      <c r="AW199" s="3094"/>
      <c r="AX199" s="3094"/>
      <c r="AY199" s="3094"/>
      <c r="AZ199" s="3094"/>
      <c r="BA199" s="3094"/>
      <c r="BB199" s="3094"/>
      <c r="BC199" s="3094"/>
      <c r="BD199" s="3094"/>
      <c r="BE199" s="3094"/>
      <c r="BF199" s="3094"/>
      <c r="BG199" s="3094"/>
      <c r="BH199" s="3094"/>
      <c r="BI199" s="3094"/>
    </row>
    <row r="200" spans="1:61" ht="11.25" customHeight="1">
      <c r="A200" s="3094"/>
      <c r="B200" s="3094"/>
      <c r="C200" s="3094"/>
      <c r="D200" s="3094"/>
      <c r="E200" s="3094"/>
      <c r="F200" s="3094"/>
      <c r="G200" s="3094"/>
      <c r="H200" s="3094"/>
      <c r="I200" s="3094"/>
      <c r="J200" s="3094"/>
      <c r="K200" s="3094"/>
      <c r="L200" s="3094"/>
      <c r="M200" s="3094"/>
      <c r="N200" s="3094"/>
      <c r="O200" s="3094"/>
      <c r="P200" s="3094"/>
      <c r="Q200" s="3094"/>
      <c r="R200" s="3094"/>
      <c r="S200" s="3094"/>
      <c r="T200" s="3094"/>
      <c r="U200" s="3094"/>
      <c r="V200" s="3094"/>
      <c r="W200" s="3094"/>
      <c r="X200" s="3094"/>
      <c r="Y200" s="3094"/>
      <c r="Z200" s="3094"/>
      <c r="AA200" s="3094"/>
      <c r="AB200" s="3094"/>
      <c r="AC200" s="3094"/>
      <c r="AD200" s="3094"/>
      <c r="AE200" s="3094"/>
      <c r="AF200" s="3094"/>
      <c r="AG200" s="3094"/>
      <c r="AH200" s="3094"/>
      <c r="AI200" s="3094"/>
      <c r="AJ200" s="3094"/>
      <c r="AK200" s="3094"/>
      <c r="AL200" s="3094"/>
      <c r="AM200" s="3094"/>
      <c r="AN200" s="3094"/>
      <c r="AO200" s="3094"/>
      <c r="AP200" s="3094"/>
      <c r="AQ200" s="3094"/>
      <c r="AR200" s="3094"/>
      <c r="AS200" s="3094"/>
      <c r="AT200" s="3094"/>
      <c r="AU200" s="3094"/>
      <c r="AV200" s="3094"/>
      <c r="AW200" s="3094"/>
      <c r="AX200" s="3094"/>
      <c r="AY200" s="3094"/>
      <c r="AZ200" s="3094"/>
      <c r="BA200" s="3094"/>
      <c r="BB200" s="3094"/>
      <c r="BC200" s="3094"/>
      <c r="BD200" s="3094"/>
      <c r="BE200" s="3094"/>
      <c r="BF200" s="3094"/>
      <c r="BG200" s="3094"/>
      <c r="BH200" s="3094"/>
      <c r="BI200" s="3094"/>
    </row>
    <row r="201" spans="1:61" ht="11.25" customHeight="1">
      <c r="A201" s="3094"/>
      <c r="B201" s="3094"/>
      <c r="C201" s="3094"/>
      <c r="D201" s="3094"/>
      <c r="E201" s="3094"/>
      <c r="F201" s="3094"/>
      <c r="G201" s="3094"/>
      <c r="H201" s="3094"/>
      <c r="I201" s="3094"/>
      <c r="J201" s="3094"/>
      <c r="K201" s="3094"/>
      <c r="L201" s="3094"/>
      <c r="M201" s="3094"/>
      <c r="N201" s="3094"/>
      <c r="O201" s="3094"/>
      <c r="P201" s="3094"/>
      <c r="Q201" s="3094"/>
      <c r="R201" s="3094"/>
      <c r="S201" s="3094"/>
      <c r="T201" s="3094"/>
      <c r="U201" s="3094"/>
      <c r="V201" s="3094"/>
      <c r="W201" s="3094"/>
      <c r="X201" s="3094"/>
      <c r="Y201" s="3094"/>
      <c r="Z201" s="3094"/>
      <c r="AA201" s="3094"/>
      <c r="AB201" s="3094"/>
      <c r="AC201" s="3094"/>
      <c r="AD201" s="3094"/>
      <c r="AE201" s="3094"/>
      <c r="AF201" s="3094"/>
      <c r="AG201" s="3094"/>
      <c r="AH201" s="3094"/>
      <c r="AI201" s="3094"/>
      <c r="AJ201" s="3094"/>
      <c r="AK201" s="3094"/>
      <c r="AL201" s="3094"/>
      <c r="AM201" s="3094"/>
      <c r="AN201" s="3094"/>
      <c r="AO201" s="3094"/>
      <c r="AP201" s="3094"/>
      <c r="AQ201" s="3094"/>
      <c r="AR201" s="3094"/>
      <c r="AS201" s="3094"/>
      <c r="AT201" s="3094"/>
      <c r="AU201" s="3094"/>
      <c r="AV201" s="3094"/>
      <c r="AW201" s="3094"/>
      <c r="AX201" s="3094"/>
      <c r="AY201" s="3094"/>
      <c r="AZ201" s="3094"/>
      <c r="BA201" s="3094"/>
      <c r="BB201" s="3094"/>
      <c r="BC201" s="3094"/>
      <c r="BD201" s="3094"/>
      <c r="BE201" s="3094"/>
      <c r="BF201" s="3094"/>
      <c r="BG201" s="3094"/>
      <c r="BH201" s="3094"/>
      <c r="BI201" s="3094"/>
    </row>
    <row r="202" spans="1:61" ht="11.25" customHeight="1">
      <c r="A202" s="3094"/>
      <c r="B202" s="3094"/>
      <c r="C202" s="3094"/>
      <c r="D202" s="3094"/>
      <c r="E202" s="3094"/>
      <c r="F202" s="3094"/>
      <c r="G202" s="3094"/>
      <c r="H202" s="3094"/>
      <c r="I202" s="3094"/>
      <c r="J202" s="3094"/>
      <c r="K202" s="3094"/>
      <c r="L202" s="3094"/>
      <c r="M202" s="3094"/>
      <c r="N202" s="3094"/>
      <c r="O202" s="3094"/>
      <c r="P202" s="3094"/>
      <c r="Q202" s="3094"/>
      <c r="R202" s="3094"/>
      <c r="S202" s="3094"/>
      <c r="T202" s="3094"/>
      <c r="U202" s="3094"/>
      <c r="V202" s="3094"/>
      <c r="W202" s="3094"/>
      <c r="X202" s="3094"/>
      <c r="Y202" s="3094"/>
      <c r="Z202" s="3094"/>
      <c r="AA202" s="3094"/>
      <c r="AB202" s="3094"/>
      <c r="AC202" s="3094"/>
      <c r="AD202" s="3094"/>
      <c r="AE202" s="3094"/>
      <c r="AF202" s="3094"/>
      <c r="AG202" s="3094"/>
      <c r="AH202" s="3094"/>
      <c r="AI202" s="3094"/>
      <c r="AJ202" s="3094"/>
      <c r="AK202" s="3094"/>
      <c r="AL202" s="3094"/>
      <c r="AM202" s="3094"/>
      <c r="AN202" s="3094"/>
      <c r="AO202" s="3094"/>
      <c r="AP202" s="3094"/>
      <c r="AQ202" s="3094"/>
      <c r="AR202" s="3094"/>
      <c r="AS202" s="3094"/>
      <c r="AT202" s="3094"/>
      <c r="AU202" s="3094"/>
      <c r="AV202" s="3094"/>
      <c r="AW202" s="3094"/>
      <c r="AX202" s="3094"/>
      <c r="AY202" s="3094"/>
      <c r="AZ202" s="3094"/>
      <c r="BA202" s="3094"/>
      <c r="BB202" s="3094"/>
      <c r="BC202" s="3094"/>
      <c r="BD202" s="3094"/>
      <c r="BE202" s="3094"/>
      <c r="BF202" s="3094"/>
      <c r="BG202" s="3094"/>
      <c r="BH202" s="3094"/>
      <c r="BI202" s="3094"/>
    </row>
    <row r="203" spans="1:61" ht="11.25" customHeight="1">
      <c r="A203" s="3094"/>
      <c r="B203" s="3094"/>
      <c r="C203" s="3094"/>
      <c r="D203" s="3094"/>
      <c r="E203" s="3094"/>
      <c r="F203" s="3094"/>
      <c r="G203" s="3094"/>
      <c r="H203" s="3094"/>
      <c r="I203" s="3094"/>
      <c r="J203" s="3094"/>
      <c r="K203" s="3094"/>
      <c r="L203" s="3094"/>
      <c r="M203" s="3094"/>
      <c r="N203" s="3094"/>
      <c r="O203" s="3094"/>
      <c r="P203" s="3094"/>
      <c r="Q203" s="3094"/>
      <c r="R203" s="3094"/>
      <c r="S203" s="3094"/>
      <c r="T203" s="3094"/>
      <c r="U203" s="3094"/>
      <c r="V203" s="3094"/>
      <c r="W203" s="3094"/>
      <c r="X203" s="3094"/>
      <c r="Y203" s="3094"/>
      <c r="Z203" s="3094"/>
      <c r="AA203" s="3094"/>
      <c r="AB203" s="3094"/>
      <c r="AC203" s="3094"/>
      <c r="AD203" s="3094"/>
      <c r="AE203" s="3094"/>
      <c r="AF203" s="3094"/>
      <c r="AG203" s="3094"/>
      <c r="AH203" s="3094"/>
      <c r="AI203" s="3094"/>
      <c r="AJ203" s="3094"/>
      <c r="AK203" s="3094"/>
      <c r="AL203" s="3094"/>
      <c r="AM203" s="3094"/>
      <c r="AN203" s="3094"/>
      <c r="AO203" s="3094"/>
      <c r="AP203" s="3094"/>
      <c r="AQ203" s="3094"/>
      <c r="AR203" s="3094"/>
      <c r="AS203" s="3094"/>
      <c r="AT203" s="3094"/>
      <c r="AU203" s="3094"/>
      <c r="AV203" s="3094"/>
      <c r="AW203" s="3094"/>
      <c r="AX203" s="3094"/>
      <c r="AY203" s="3094"/>
      <c r="AZ203" s="3094"/>
      <c r="BA203" s="3094"/>
      <c r="BB203" s="3094"/>
      <c r="BC203" s="3094"/>
      <c r="BD203" s="3094"/>
      <c r="BE203" s="3094"/>
      <c r="BF203" s="3094"/>
      <c r="BG203" s="3094"/>
      <c r="BH203" s="3094"/>
      <c r="BI203" s="3094"/>
    </row>
    <row r="204" spans="1:61" ht="11.25" customHeight="1">
      <c r="A204" s="3094"/>
      <c r="B204" s="3094"/>
      <c r="C204" s="3094"/>
      <c r="D204" s="3094"/>
      <c r="E204" s="3094"/>
      <c r="F204" s="3094"/>
      <c r="G204" s="3094"/>
      <c r="H204" s="3094"/>
      <c r="I204" s="3094"/>
      <c r="J204" s="3094"/>
      <c r="K204" s="3094"/>
      <c r="L204" s="3094"/>
      <c r="M204" s="3094"/>
      <c r="N204" s="3094"/>
      <c r="O204" s="3094"/>
      <c r="P204" s="3094"/>
      <c r="Q204" s="3094"/>
      <c r="R204" s="3094"/>
      <c r="S204" s="3094"/>
      <c r="T204" s="3094"/>
      <c r="U204" s="3094"/>
      <c r="V204" s="3094"/>
      <c r="W204" s="3094"/>
      <c r="X204" s="3094"/>
      <c r="Y204" s="3094"/>
      <c r="Z204" s="3094"/>
      <c r="AA204" s="3094"/>
      <c r="AB204" s="3094"/>
      <c r="AC204" s="3094"/>
      <c r="AD204" s="3094"/>
      <c r="AE204" s="3094"/>
      <c r="AF204" s="3094"/>
      <c r="AG204" s="3094"/>
      <c r="AH204" s="3094"/>
      <c r="AI204" s="3094"/>
      <c r="AJ204" s="3094"/>
      <c r="AK204" s="3094"/>
      <c r="AL204" s="3094"/>
      <c r="AM204" s="3094"/>
      <c r="AN204" s="3094"/>
      <c r="AO204" s="3094"/>
      <c r="AP204" s="3094"/>
      <c r="AQ204" s="3094"/>
      <c r="AR204" s="3094"/>
      <c r="AS204" s="3094"/>
      <c r="AT204" s="3094"/>
      <c r="AU204" s="3094"/>
      <c r="AV204" s="3094"/>
      <c r="AW204" s="3094"/>
      <c r="AX204" s="3094"/>
      <c r="AY204" s="3094"/>
      <c r="AZ204" s="3094"/>
      <c r="BA204" s="3094"/>
      <c r="BB204" s="3094"/>
      <c r="BC204" s="3094"/>
      <c r="BD204" s="3094"/>
      <c r="BE204" s="3094"/>
      <c r="BF204" s="3094"/>
      <c r="BG204" s="3094"/>
      <c r="BH204" s="3094"/>
      <c r="BI204" s="3094"/>
    </row>
    <row r="205" spans="1:61" ht="11.25" customHeight="1">
      <c r="A205" s="3094"/>
      <c r="B205" s="3094"/>
      <c r="C205" s="3094"/>
      <c r="D205" s="3094"/>
      <c r="E205" s="3094"/>
      <c r="F205" s="3094"/>
      <c r="G205" s="3094"/>
      <c r="H205" s="3094"/>
      <c r="I205" s="3094"/>
      <c r="J205" s="3094"/>
      <c r="K205" s="3094"/>
      <c r="L205" s="3094"/>
      <c r="M205" s="3094"/>
      <c r="N205" s="3094"/>
      <c r="O205" s="3094"/>
      <c r="P205" s="3094"/>
      <c r="Q205" s="3094"/>
      <c r="R205" s="3094"/>
      <c r="S205" s="3094"/>
      <c r="T205" s="3094"/>
      <c r="U205" s="3094"/>
      <c r="V205" s="3094"/>
      <c r="W205" s="3094"/>
      <c r="X205" s="3094"/>
      <c r="Y205" s="3094"/>
      <c r="Z205" s="3094"/>
      <c r="AA205" s="3094"/>
      <c r="AB205" s="3094"/>
      <c r="AC205" s="3094"/>
      <c r="AD205" s="3094"/>
      <c r="AE205" s="3094"/>
      <c r="AF205" s="3094"/>
      <c r="AG205" s="3094"/>
      <c r="AH205" s="3094"/>
      <c r="AI205" s="3094"/>
      <c r="AJ205" s="3094"/>
      <c r="AK205" s="3094"/>
      <c r="AL205" s="3094"/>
      <c r="AM205" s="3094"/>
      <c r="AN205" s="3094"/>
      <c r="AO205" s="3094"/>
      <c r="AP205" s="3094"/>
      <c r="AQ205" s="3094"/>
      <c r="AR205" s="3094"/>
      <c r="AS205" s="3094"/>
      <c r="AT205" s="3094"/>
      <c r="AU205" s="3094"/>
      <c r="AV205" s="3094"/>
      <c r="AW205" s="3094"/>
      <c r="AX205" s="3094"/>
      <c r="AY205" s="3094"/>
      <c r="AZ205" s="3094"/>
      <c r="BA205" s="3094"/>
      <c r="BB205" s="3094"/>
      <c r="BC205" s="3094"/>
      <c r="BD205" s="3094"/>
      <c r="BE205" s="3094"/>
      <c r="BF205" s="3094"/>
      <c r="BG205" s="3094"/>
      <c r="BH205" s="3094"/>
      <c r="BI205" s="3094"/>
    </row>
    <row r="206" spans="1:61" ht="11.25" customHeight="1">
      <c r="A206" s="3094"/>
      <c r="B206" s="3094"/>
      <c r="C206" s="3094"/>
      <c r="D206" s="3094"/>
      <c r="E206" s="3094"/>
      <c r="F206" s="3094"/>
      <c r="G206" s="3094"/>
      <c r="H206" s="3094"/>
      <c r="I206" s="3094"/>
      <c r="J206" s="3094"/>
      <c r="K206" s="3094"/>
      <c r="L206" s="3094"/>
      <c r="M206" s="3094"/>
      <c r="N206" s="3094"/>
      <c r="O206" s="3094"/>
      <c r="P206" s="3094"/>
      <c r="Q206" s="3094"/>
      <c r="R206" s="3094"/>
      <c r="S206" s="3094"/>
      <c r="T206" s="3094"/>
      <c r="U206" s="3094"/>
      <c r="V206" s="3094"/>
      <c r="W206" s="3094"/>
      <c r="X206" s="3094"/>
      <c r="Y206" s="3094"/>
      <c r="Z206" s="3094"/>
      <c r="AA206" s="3094"/>
      <c r="AB206" s="3094"/>
      <c r="AC206" s="3094"/>
      <c r="AD206" s="3094"/>
      <c r="AE206" s="3094"/>
      <c r="AF206" s="3094"/>
      <c r="AG206" s="3094"/>
      <c r="AH206" s="3094"/>
      <c r="AI206" s="3094"/>
      <c r="AJ206" s="3094"/>
      <c r="AK206" s="3094"/>
      <c r="AL206" s="3094"/>
      <c r="AM206" s="3094"/>
      <c r="AN206" s="3094"/>
      <c r="AO206" s="3094"/>
      <c r="AP206" s="3094"/>
      <c r="AQ206" s="3094"/>
      <c r="AR206" s="3094"/>
      <c r="AS206" s="3094"/>
      <c r="AT206" s="3094"/>
      <c r="AU206" s="3094"/>
      <c r="AV206" s="3094"/>
      <c r="AW206" s="3094"/>
      <c r="AX206" s="3094"/>
      <c r="AY206" s="3094"/>
      <c r="AZ206" s="3094"/>
      <c r="BA206" s="3094"/>
      <c r="BB206" s="3094"/>
      <c r="BC206" s="3094"/>
      <c r="BD206" s="3094"/>
      <c r="BE206" s="3094"/>
      <c r="BF206" s="3094"/>
      <c r="BG206" s="3094"/>
      <c r="BH206" s="3094"/>
      <c r="BI206" s="3094"/>
    </row>
    <row r="207" spans="1:61" ht="11.25" customHeight="1">
      <c r="A207" s="3094"/>
      <c r="B207" s="3094"/>
      <c r="C207" s="3094"/>
      <c r="D207" s="3094"/>
      <c r="E207" s="3094"/>
      <c r="F207" s="3094"/>
      <c r="G207" s="3094"/>
      <c r="H207" s="3094"/>
      <c r="I207" s="3094"/>
      <c r="J207" s="3094"/>
      <c r="K207" s="3094"/>
      <c r="L207" s="3094"/>
      <c r="M207" s="3094"/>
      <c r="N207" s="3094"/>
      <c r="O207" s="3094"/>
      <c r="P207" s="3094"/>
      <c r="Q207" s="3094"/>
      <c r="R207" s="3094"/>
      <c r="S207" s="3094"/>
      <c r="T207" s="3094"/>
      <c r="U207" s="3094"/>
      <c r="V207" s="3094"/>
      <c r="W207" s="3094"/>
      <c r="X207" s="3094"/>
      <c r="Y207" s="3094"/>
      <c r="Z207" s="3094"/>
      <c r="AA207" s="3094"/>
      <c r="AB207" s="3094"/>
      <c r="AC207" s="3094"/>
      <c r="AD207" s="3094"/>
      <c r="AE207" s="3094"/>
      <c r="AF207" s="3094"/>
      <c r="AG207" s="3094"/>
      <c r="AH207" s="3094"/>
      <c r="AI207" s="3094"/>
      <c r="AJ207" s="3094"/>
      <c r="AK207" s="3094"/>
      <c r="AL207" s="3094"/>
      <c r="AM207" s="3094"/>
      <c r="AN207" s="3094"/>
      <c r="AO207" s="3094"/>
      <c r="AP207" s="3094"/>
      <c r="AQ207" s="3094"/>
      <c r="AR207" s="3094"/>
      <c r="AS207" s="3094"/>
      <c r="AT207" s="3094"/>
      <c r="AU207" s="3094"/>
      <c r="AV207" s="3094"/>
      <c r="AW207" s="3094"/>
      <c r="AX207" s="3094"/>
      <c r="AY207" s="3094"/>
      <c r="AZ207" s="3094"/>
      <c r="BA207" s="3094"/>
      <c r="BB207" s="3094"/>
      <c r="BC207" s="3094"/>
      <c r="BD207" s="3094"/>
      <c r="BE207" s="3094"/>
      <c r="BF207" s="3094"/>
      <c r="BG207" s="3094"/>
      <c r="BH207" s="3094"/>
      <c r="BI207" s="3094"/>
    </row>
    <row r="208" spans="1:61" ht="11.25" customHeight="1">
      <c r="A208" s="3094"/>
      <c r="B208" s="3094"/>
      <c r="C208" s="3094"/>
      <c r="D208" s="3094"/>
      <c r="E208" s="3094"/>
      <c r="F208" s="3094"/>
      <c r="G208" s="3094"/>
      <c r="H208" s="3094"/>
      <c r="I208" s="3094"/>
      <c r="J208" s="3094"/>
      <c r="K208" s="3094"/>
      <c r="L208" s="3094"/>
      <c r="M208" s="3094"/>
      <c r="N208" s="3094"/>
      <c r="O208" s="3094"/>
      <c r="P208" s="3094"/>
      <c r="Q208" s="3094"/>
      <c r="R208" s="3094"/>
      <c r="S208" s="3094"/>
      <c r="T208" s="3094"/>
      <c r="U208" s="3094"/>
      <c r="V208" s="3094"/>
      <c r="W208" s="3094"/>
      <c r="X208" s="3094"/>
      <c r="Y208" s="3094"/>
      <c r="Z208" s="3094"/>
      <c r="AA208" s="3094"/>
      <c r="AB208" s="3094"/>
      <c r="AC208" s="3094"/>
      <c r="AD208" s="3094"/>
      <c r="AE208" s="3094"/>
      <c r="AF208" s="3094"/>
      <c r="AG208" s="3094"/>
      <c r="AH208" s="3094"/>
      <c r="AI208" s="3094"/>
      <c r="AJ208" s="3094"/>
      <c r="AK208" s="3094"/>
      <c r="AL208" s="3094"/>
      <c r="AM208" s="3094"/>
      <c r="AN208" s="3094"/>
      <c r="AO208" s="3094"/>
      <c r="AP208" s="3094"/>
      <c r="AQ208" s="3094"/>
      <c r="AR208" s="3094"/>
      <c r="AS208" s="3094"/>
      <c r="AT208" s="3094"/>
      <c r="AU208" s="3094"/>
      <c r="AV208" s="3094"/>
      <c r="AW208" s="3094"/>
      <c r="AX208" s="3094"/>
      <c r="AY208" s="3094"/>
      <c r="AZ208" s="3094"/>
      <c r="BA208" s="3094"/>
      <c r="BB208" s="3094"/>
      <c r="BC208" s="3094"/>
      <c r="BD208" s="3094"/>
      <c r="BE208" s="3094"/>
      <c r="BF208" s="3094"/>
      <c r="BG208" s="3094"/>
      <c r="BH208" s="3094"/>
      <c r="BI208" s="3094"/>
    </row>
    <row r="209" spans="1:61" ht="11.25" customHeight="1">
      <c r="A209" s="3094"/>
      <c r="B209" s="3094"/>
      <c r="C209" s="3094"/>
      <c r="D209" s="3094"/>
      <c r="E209" s="3094"/>
      <c r="F209" s="3094"/>
      <c r="G209" s="3094"/>
      <c r="H209" s="3094"/>
      <c r="I209" s="3094"/>
      <c r="J209" s="3094"/>
      <c r="K209" s="3094"/>
      <c r="L209" s="3094"/>
      <c r="M209" s="3094"/>
      <c r="N209" s="3094"/>
      <c r="O209" s="3094"/>
      <c r="P209" s="3094"/>
      <c r="Q209" s="3094"/>
      <c r="R209" s="3094"/>
      <c r="S209" s="3094"/>
      <c r="T209" s="3094"/>
      <c r="U209" s="3094"/>
      <c r="V209" s="3094"/>
      <c r="W209" s="3094"/>
      <c r="X209" s="3094"/>
      <c r="Y209" s="3094"/>
      <c r="Z209" s="3094"/>
      <c r="AA209" s="3094"/>
      <c r="AB209" s="3094"/>
      <c r="AC209" s="3094"/>
      <c r="AD209" s="3094"/>
      <c r="AE209" s="3094"/>
      <c r="AF209" s="3094"/>
      <c r="AG209" s="3094"/>
      <c r="AH209" s="3094"/>
      <c r="AI209" s="3094"/>
      <c r="AJ209" s="3094"/>
      <c r="AK209" s="3094"/>
      <c r="AL209" s="3094"/>
      <c r="AM209" s="3094"/>
      <c r="AN209" s="3094"/>
      <c r="AO209" s="3094"/>
      <c r="AP209" s="3094"/>
      <c r="AQ209" s="3094"/>
      <c r="AR209" s="3094"/>
      <c r="AS209" s="3094"/>
      <c r="AT209" s="3094"/>
      <c r="AU209" s="3094"/>
      <c r="AV209" s="3094"/>
      <c r="AW209" s="3094"/>
      <c r="AX209" s="3094"/>
      <c r="AY209" s="3094"/>
      <c r="AZ209" s="3094"/>
      <c r="BA209" s="3094"/>
      <c r="BB209" s="3094"/>
      <c r="BC209" s="3094"/>
      <c r="BD209" s="3094"/>
      <c r="BE209" s="3094"/>
      <c r="BF209" s="3094"/>
      <c r="BG209" s="3094"/>
      <c r="BH209" s="3094"/>
      <c r="BI209" s="3094"/>
    </row>
    <row r="210" spans="1:61" ht="11.25" customHeight="1">
      <c r="A210" s="3094"/>
      <c r="B210" s="3094"/>
      <c r="C210" s="3094"/>
      <c r="D210" s="3094"/>
      <c r="E210" s="3094"/>
      <c r="F210" s="3094"/>
      <c r="G210" s="3094"/>
      <c r="H210" s="3094"/>
      <c r="I210" s="3094"/>
      <c r="J210" s="3094"/>
      <c r="K210" s="3094"/>
      <c r="L210" s="3094"/>
      <c r="M210" s="3094"/>
      <c r="N210" s="3094"/>
      <c r="O210" s="3094"/>
      <c r="P210" s="3094"/>
      <c r="Q210" s="3094"/>
      <c r="R210" s="3094"/>
      <c r="S210" s="3094"/>
      <c r="T210" s="3094"/>
      <c r="U210" s="3094"/>
      <c r="V210" s="3094"/>
      <c r="W210" s="3094"/>
      <c r="X210" s="3094"/>
      <c r="Y210" s="3094"/>
      <c r="Z210" s="3094"/>
      <c r="AA210" s="3094"/>
      <c r="AB210" s="3094"/>
      <c r="AC210" s="3094"/>
      <c r="AD210" s="3094"/>
      <c r="AE210" s="3094"/>
      <c r="AF210" s="3094"/>
      <c r="AG210" s="3094"/>
      <c r="AH210" s="3094"/>
      <c r="AI210" s="3094"/>
      <c r="AJ210" s="3094"/>
      <c r="AK210" s="3094"/>
      <c r="AL210" s="3094"/>
      <c r="AM210" s="3094"/>
      <c r="AN210" s="3094"/>
      <c r="AO210" s="3094"/>
      <c r="AP210" s="3094"/>
      <c r="AQ210" s="3094"/>
      <c r="AR210" s="3094"/>
      <c r="AS210" s="3094"/>
      <c r="AT210" s="3094"/>
      <c r="AU210" s="3094"/>
      <c r="AV210" s="3094"/>
      <c r="AW210" s="3094"/>
      <c r="AX210" s="3094"/>
      <c r="AY210" s="3094"/>
      <c r="AZ210" s="3094"/>
      <c r="BA210" s="3094"/>
      <c r="BB210" s="3094"/>
      <c r="BC210" s="3094"/>
      <c r="BD210" s="3094"/>
      <c r="BE210" s="3094"/>
      <c r="BF210" s="3094"/>
      <c r="BG210" s="3094"/>
      <c r="BH210" s="3094"/>
      <c r="BI210" s="3094"/>
    </row>
    <row r="211" spans="1:61" ht="11.25" customHeight="1">
      <c r="A211" s="3094"/>
      <c r="B211" s="3094"/>
      <c r="C211" s="3094"/>
      <c r="D211" s="3094"/>
      <c r="E211" s="3094"/>
      <c r="F211" s="3094"/>
      <c r="G211" s="3094"/>
      <c r="H211" s="3094"/>
      <c r="I211" s="3094"/>
      <c r="J211" s="3094"/>
      <c r="K211" s="3094"/>
      <c r="L211" s="3094"/>
      <c r="M211" s="3094"/>
      <c r="N211" s="3094"/>
      <c r="O211" s="3094"/>
      <c r="P211" s="3094"/>
      <c r="Q211" s="3094"/>
      <c r="R211" s="3094"/>
      <c r="S211" s="3094"/>
      <c r="T211" s="3094"/>
      <c r="U211" s="3094"/>
      <c r="V211" s="3094"/>
      <c r="W211" s="3094"/>
      <c r="X211" s="3094"/>
      <c r="Y211" s="3094"/>
      <c r="Z211" s="3094"/>
      <c r="AA211" s="3094"/>
      <c r="AB211" s="3094"/>
      <c r="AC211" s="3094"/>
      <c r="AD211" s="3094"/>
      <c r="AE211" s="3094"/>
      <c r="AF211" s="3094"/>
      <c r="AG211" s="3094"/>
      <c r="AH211" s="3094"/>
      <c r="AI211" s="3094"/>
      <c r="AJ211" s="3094"/>
      <c r="AK211" s="3094"/>
      <c r="AL211" s="3094"/>
      <c r="AM211" s="3094"/>
      <c r="AN211" s="3094"/>
      <c r="AO211" s="3094"/>
      <c r="AP211" s="3094"/>
      <c r="AQ211" s="3094"/>
      <c r="AR211" s="3094"/>
      <c r="AS211" s="3094"/>
      <c r="AT211" s="3094"/>
      <c r="AU211" s="3094"/>
      <c r="AV211" s="3094"/>
      <c r="AW211" s="3094"/>
      <c r="AX211" s="3094"/>
      <c r="AY211" s="3094"/>
      <c r="AZ211" s="3094"/>
      <c r="BA211" s="3094"/>
      <c r="BB211" s="3094"/>
      <c r="BC211" s="3094"/>
      <c r="BD211" s="3094"/>
      <c r="BE211" s="3094"/>
      <c r="BF211" s="3094"/>
      <c r="BG211" s="3094"/>
      <c r="BH211" s="3094"/>
      <c r="BI211" s="3094"/>
    </row>
    <row r="212" spans="1:61" ht="11.25" customHeight="1">
      <c r="A212" s="3094"/>
      <c r="B212" s="3094"/>
      <c r="C212" s="3094"/>
      <c r="D212" s="3094"/>
      <c r="E212" s="3094"/>
      <c r="F212" s="3094"/>
      <c r="G212" s="3094"/>
      <c r="H212" s="3094"/>
      <c r="I212" s="3094"/>
      <c r="J212" s="3094"/>
      <c r="K212" s="3094"/>
      <c r="L212" s="3094"/>
      <c r="M212" s="3094"/>
      <c r="N212" s="3094"/>
      <c r="O212" s="3094"/>
      <c r="P212" s="3094"/>
      <c r="Q212" s="3094"/>
      <c r="R212" s="3094"/>
      <c r="S212" s="3094"/>
      <c r="T212" s="3094"/>
      <c r="U212" s="3094"/>
      <c r="V212" s="3094"/>
      <c r="W212" s="3094"/>
      <c r="X212" s="3094"/>
      <c r="Y212" s="3094"/>
      <c r="Z212" s="3094"/>
      <c r="AA212" s="3094"/>
      <c r="AB212" s="3094"/>
      <c r="AC212" s="3094"/>
      <c r="AD212" s="3094"/>
      <c r="AE212" s="3094"/>
      <c r="AF212" s="3094"/>
      <c r="AG212" s="3094"/>
      <c r="AH212" s="3094"/>
      <c r="AI212" s="3094"/>
      <c r="AJ212" s="3094"/>
      <c r="AK212" s="3094"/>
      <c r="AL212" s="3094"/>
      <c r="AM212" s="3094"/>
      <c r="AN212" s="3094"/>
      <c r="AO212" s="3094"/>
      <c r="AP212" s="3094"/>
      <c r="AQ212" s="3094"/>
      <c r="AR212" s="3094"/>
      <c r="AS212" s="3094"/>
      <c r="AT212" s="3094"/>
      <c r="AU212" s="3094"/>
      <c r="AV212" s="3094"/>
      <c r="AW212" s="3094"/>
      <c r="AX212" s="3094"/>
      <c r="AY212" s="3094"/>
      <c r="AZ212" s="3094"/>
      <c r="BA212" s="3094"/>
      <c r="BB212" s="3094"/>
      <c r="BC212" s="3094"/>
      <c r="BD212" s="3094"/>
      <c r="BE212" s="3094"/>
      <c r="BF212" s="3094"/>
      <c r="BG212" s="3094"/>
      <c r="BH212" s="3094"/>
      <c r="BI212" s="3094"/>
    </row>
    <row r="213" spans="1:61" ht="11.25" customHeight="1">
      <c r="A213" s="3094"/>
      <c r="B213" s="3094"/>
      <c r="C213" s="3094"/>
      <c r="D213" s="3094"/>
      <c r="E213" s="3094"/>
      <c r="F213" s="3094"/>
      <c r="G213" s="3094"/>
      <c r="H213" s="3094"/>
      <c r="I213" s="3094"/>
      <c r="J213" s="3094"/>
      <c r="K213" s="3094"/>
      <c r="L213" s="3094"/>
      <c r="M213" s="3094"/>
      <c r="N213" s="3094"/>
      <c r="O213" s="3094"/>
      <c r="P213" s="3094"/>
      <c r="Q213" s="3094"/>
      <c r="R213" s="3094"/>
      <c r="S213" s="3094"/>
      <c r="T213" s="3094"/>
      <c r="U213" s="3094"/>
      <c r="V213" s="3094"/>
      <c r="W213" s="3094"/>
      <c r="X213" s="3094"/>
      <c r="Y213" s="3094"/>
      <c r="Z213" s="3094"/>
      <c r="AA213" s="3094"/>
      <c r="AB213" s="3094"/>
      <c r="AC213" s="3094"/>
      <c r="AD213" s="3094"/>
      <c r="AE213" s="3094"/>
      <c r="AF213" s="3094"/>
      <c r="AG213" s="3094"/>
      <c r="AH213" s="3094"/>
      <c r="AI213" s="3094"/>
      <c r="AJ213" s="3094"/>
      <c r="AK213" s="3094"/>
      <c r="AL213" s="3094"/>
      <c r="AM213" s="3094"/>
      <c r="AN213" s="3094"/>
      <c r="AO213" s="3094"/>
      <c r="AP213" s="3094"/>
      <c r="AQ213" s="3094"/>
      <c r="AR213" s="3094"/>
      <c r="AS213" s="3094"/>
      <c r="AT213" s="3094"/>
      <c r="AU213" s="3094"/>
      <c r="AV213" s="3094"/>
      <c r="AW213" s="3094"/>
      <c r="AX213" s="3094"/>
      <c r="AY213" s="3094"/>
      <c r="AZ213" s="3094"/>
      <c r="BA213" s="3094"/>
      <c r="BB213" s="3094"/>
      <c r="BC213" s="3094"/>
      <c r="BD213" s="3094"/>
      <c r="BE213" s="3094"/>
      <c r="BF213" s="3094"/>
      <c r="BG213" s="3094"/>
      <c r="BH213" s="3094"/>
      <c r="BI213" s="3094"/>
    </row>
    <row r="214" spans="1:61" ht="11.25" customHeight="1">
      <c r="A214" s="3094"/>
      <c r="B214" s="3094"/>
      <c r="C214" s="3094"/>
      <c r="D214" s="3094"/>
      <c r="E214" s="3094"/>
      <c r="F214" s="3094"/>
      <c r="G214" s="3094"/>
      <c r="H214" s="3094"/>
      <c r="I214" s="3094"/>
      <c r="J214" s="3094"/>
      <c r="K214" s="3094"/>
      <c r="L214" s="3094"/>
      <c r="M214" s="3094"/>
      <c r="N214" s="3094"/>
      <c r="O214" s="3094"/>
      <c r="P214" s="3094"/>
      <c r="Q214" s="3094"/>
      <c r="R214" s="3094"/>
      <c r="S214" s="3094"/>
      <c r="T214" s="3094"/>
      <c r="U214" s="3094"/>
      <c r="V214" s="3094"/>
      <c r="W214" s="3094"/>
      <c r="X214" s="3094"/>
      <c r="Y214" s="3094"/>
      <c r="Z214" s="3094"/>
      <c r="AA214" s="3094"/>
      <c r="AB214" s="3094"/>
      <c r="AC214" s="3094"/>
      <c r="AD214" s="3094"/>
      <c r="AE214" s="3094"/>
      <c r="AF214" s="3094"/>
      <c r="AG214" s="3094"/>
      <c r="AH214" s="3094"/>
      <c r="AI214" s="3094"/>
      <c r="AJ214" s="3094"/>
      <c r="AK214" s="3094"/>
      <c r="AL214" s="3094"/>
      <c r="AM214" s="3094"/>
      <c r="AN214" s="3094"/>
      <c r="AO214" s="3094"/>
      <c r="AP214" s="3094"/>
      <c r="AQ214" s="3094"/>
      <c r="AR214" s="3094"/>
      <c r="AS214" s="3094"/>
      <c r="AT214" s="3094"/>
      <c r="AU214" s="3094"/>
      <c r="AV214" s="3094"/>
      <c r="AW214" s="3094"/>
      <c r="AX214" s="3094"/>
      <c r="AY214" s="3094"/>
      <c r="AZ214" s="3094"/>
      <c r="BA214" s="3094"/>
      <c r="BB214" s="3094"/>
      <c r="BC214" s="3094"/>
      <c r="BD214" s="3094"/>
      <c r="BE214" s="3094"/>
      <c r="BF214" s="3094"/>
      <c r="BG214" s="3094"/>
      <c r="BH214" s="3094"/>
      <c r="BI214" s="3094"/>
    </row>
    <row r="215" spans="1:61" ht="11.25" customHeight="1">
      <c r="A215" s="3094"/>
      <c r="B215" s="3094"/>
      <c r="C215" s="3094"/>
      <c r="D215" s="3094"/>
      <c r="E215" s="3094"/>
      <c r="F215" s="3094"/>
      <c r="G215" s="3094"/>
      <c r="H215" s="3094"/>
      <c r="I215" s="3094"/>
      <c r="J215" s="3094"/>
      <c r="K215" s="3094"/>
      <c r="L215" s="3094"/>
      <c r="M215" s="3094"/>
      <c r="N215" s="3094"/>
      <c r="O215" s="3094"/>
      <c r="P215" s="3094"/>
      <c r="Q215" s="3094"/>
      <c r="R215" s="3094"/>
      <c r="S215" s="3094"/>
      <c r="T215" s="3094"/>
      <c r="U215" s="3094"/>
      <c r="V215" s="3094"/>
      <c r="W215" s="3094"/>
      <c r="X215" s="3094"/>
      <c r="Y215" s="3094"/>
      <c r="Z215" s="3094"/>
      <c r="AA215" s="3094"/>
      <c r="AB215" s="3094"/>
      <c r="AC215" s="3094"/>
      <c r="AD215" s="3094"/>
      <c r="AE215" s="3094"/>
      <c r="AF215" s="3094"/>
      <c r="AG215" s="3094"/>
      <c r="AH215" s="3094"/>
      <c r="AI215" s="3094"/>
      <c r="AJ215" s="3094"/>
      <c r="AK215" s="3094"/>
      <c r="AL215" s="3094"/>
      <c r="AM215" s="3094"/>
      <c r="AN215" s="3094"/>
      <c r="AO215" s="3094"/>
      <c r="AP215" s="3094"/>
      <c r="AQ215" s="3094"/>
      <c r="AR215" s="3094"/>
      <c r="AS215" s="3094"/>
      <c r="AT215" s="3094"/>
      <c r="AU215" s="3094"/>
      <c r="AV215" s="3094"/>
      <c r="AW215" s="3094"/>
      <c r="AX215" s="3094"/>
      <c r="AY215" s="3094"/>
      <c r="AZ215" s="3094"/>
      <c r="BA215" s="3094"/>
      <c r="BB215" s="3094"/>
      <c r="BC215" s="3094"/>
      <c r="BD215" s="3094"/>
      <c r="BE215" s="3094"/>
      <c r="BF215" s="3094"/>
      <c r="BG215" s="3094"/>
      <c r="BH215" s="3094"/>
      <c r="BI215" s="3094"/>
    </row>
    <row r="216" spans="1:61" ht="11.25" customHeight="1">
      <c r="A216" s="3094"/>
      <c r="B216" s="3094"/>
      <c r="C216" s="3094"/>
      <c r="D216" s="3094"/>
      <c r="E216" s="3094"/>
      <c r="F216" s="3094"/>
      <c r="G216" s="3094"/>
      <c r="H216" s="3094"/>
      <c r="I216" s="3094"/>
      <c r="J216" s="3094"/>
      <c r="K216" s="3094"/>
      <c r="L216" s="3094"/>
      <c r="M216" s="3094"/>
      <c r="N216" s="3094"/>
      <c r="O216" s="3094"/>
      <c r="P216" s="3094"/>
      <c r="Q216" s="3094"/>
      <c r="R216" s="3094"/>
      <c r="S216" s="3094"/>
      <c r="T216" s="3094"/>
      <c r="U216" s="3094"/>
      <c r="V216" s="3094"/>
      <c r="W216" s="3094"/>
      <c r="X216" s="3094"/>
      <c r="Y216" s="3094"/>
      <c r="Z216" s="3094"/>
      <c r="AA216" s="3094"/>
      <c r="AB216" s="3094"/>
      <c r="AC216" s="3094"/>
      <c r="AD216" s="3094"/>
      <c r="AE216" s="3094"/>
      <c r="AF216" s="3094"/>
      <c r="AG216" s="3094"/>
      <c r="AH216" s="3094"/>
      <c r="AI216" s="3094"/>
      <c r="AJ216" s="3094"/>
      <c r="AK216" s="3094"/>
      <c r="AL216" s="3094"/>
      <c r="AM216" s="3094"/>
      <c r="AN216" s="3094"/>
      <c r="AO216" s="3094"/>
      <c r="AP216" s="3094"/>
      <c r="AQ216" s="3094"/>
      <c r="AR216" s="3094"/>
      <c r="AS216" s="3094"/>
      <c r="AT216" s="3094"/>
      <c r="AU216" s="3094"/>
      <c r="AV216" s="3094"/>
      <c r="AW216" s="3094"/>
      <c r="AX216" s="3094"/>
      <c r="AY216" s="3094"/>
      <c r="AZ216" s="3094"/>
      <c r="BA216" s="3094"/>
      <c r="BB216" s="3094"/>
      <c r="BC216" s="3094"/>
      <c r="BD216" s="3094"/>
      <c r="BE216" s="3094"/>
      <c r="BF216" s="3094"/>
      <c r="BG216" s="3094"/>
      <c r="BH216" s="3094"/>
      <c r="BI216" s="3094"/>
    </row>
    <row r="217" spans="1:61" ht="11.25" customHeight="1">
      <c r="A217" s="3094"/>
      <c r="B217" s="3094"/>
      <c r="C217" s="3094"/>
      <c r="D217" s="3094"/>
      <c r="E217" s="3094"/>
      <c r="F217" s="3094"/>
      <c r="G217" s="3094"/>
      <c r="H217" s="3094"/>
      <c r="I217" s="3094"/>
      <c r="J217" s="3094"/>
      <c r="K217" s="3094"/>
      <c r="L217" s="3094"/>
      <c r="M217" s="3094"/>
      <c r="N217" s="3094"/>
      <c r="O217" s="3094"/>
      <c r="P217" s="3094"/>
      <c r="Q217" s="3094"/>
      <c r="R217" s="3094"/>
      <c r="S217" s="3094"/>
      <c r="T217" s="3094"/>
      <c r="U217" s="3094"/>
      <c r="V217" s="3094"/>
      <c r="W217" s="3094"/>
      <c r="X217" s="3094"/>
      <c r="Y217" s="3094"/>
      <c r="Z217" s="3094"/>
      <c r="AA217" s="3094"/>
      <c r="AB217" s="3094"/>
      <c r="AC217" s="3094"/>
      <c r="AD217" s="3094"/>
      <c r="AE217" s="3094"/>
      <c r="AF217" s="3094"/>
      <c r="AG217" s="3094"/>
      <c r="AH217" s="3094"/>
      <c r="AI217" s="3094"/>
      <c r="AJ217" s="3094"/>
      <c r="AK217" s="3094"/>
      <c r="AL217" s="3094"/>
      <c r="AM217" s="3094"/>
      <c r="AN217" s="3094"/>
      <c r="AO217" s="3094"/>
      <c r="AP217" s="3094"/>
      <c r="AQ217" s="3094"/>
      <c r="AR217" s="3094"/>
      <c r="AS217" s="3094"/>
      <c r="AT217" s="3094"/>
      <c r="AU217" s="3094"/>
      <c r="AV217" s="3094"/>
      <c r="AW217" s="3094"/>
      <c r="AX217" s="3094"/>
      <c r="AY217" s="3094"/>
      <c r="AZ217" s="3094"/>
      <c r="BA217" s="3094"/>
      <c r="BB217" s="3094"/>
      <c r="BC217" s="3094"/>
      <c r="BD217" s="3094"/>
      <c r="BE217" s="3094"/>
      <c r="BF217" s="3094"/>
      <c r="BG217" s="3094"/>
      <c r="BH217" s="3094"/>
      <c r="BI217" s="3094"/>
    </row>
    <row r="218" spans="1:61" ht="11.25" customHeight="1">
      <c r="A218" s="3094"/>
      <c r="B218" s="3094"/>
      <c r="C218" s="3094"/>
      <c r="D218" s="3094"/>
      <c r="E218" s="3094"/>
      <c r="F218" s="3094"/>
      <c r="G218" s="3094"/>
      <c r="H218" s="3094"/>
      <c r="I218" s="3094"/>
      <c r="J218" s="3094"/>
      <c r="K218" s="3094"/>
      <c r="L218" s="3094"/>
      <c r="M218" s="3094"/>
      <c r="N218" s="3094"/>
      <c r="O218" s="3094"/>
      <c r="P218" s="3094"/>
      <c r="Q218" s="3094"/>
      <c r="R218" s="3094"/>
      <c r="S218" s="3094"/>
      <c r="T218" s="3094"/>
      <c r="U218" s="3094"/>
      <c r="V218" s="3094"/>
      <c r="W218" s="3094"/>
      <c r="X218" s="3094"/>
      <c r="Y218" s="3094"/>
      <c r="Z218" s="3094"/>
      <c r="AA218" s="3094"/>
      <c r="AB218" s="3094"/>
      <c r="AC218" s="3094"/>
      <c r="AD218" s="3094"/>
      <c r="AE218" s="3094"/>
      <c r="AF218" s="3094"/>
      <c r="AG218" s="3094"/>
      <c r="AH218" s="3094"/>
      <c r="AI218" s="3094"/>
      <c r="AJ218" s="3094"/>
      <c r="AK218" s="3094"/>
      <c r="AL218" s="3094"/>
      <c r="AM218" s="3094"/>
      <c r="AN218" s="3094"/>
      <c r="AO218" s="3094"/>
      <c r="AP218" s="3094"/>
      <c r="AQ218" s="3094"/>
      <c r="AR218" s="3094"/>
      <c r="AS218" s="3094"/>
      <c r="AT218" s="3094"/>
      <c r="AU218" s="3094"/>
      <c r="AV218" s="3094"/>
      <c r="AW218" s="3094"/>
      <c r="AX218" s="3094"/>
      <c r="AY218" s="3094"/>
      <c r="AZ218" s="3094"/>
      <c r="BA218" s="3094"/>
      <c r="BB218" s="3094"/>
      <c r="BC218" s="3094"/>
      <c r="BD218" s="3094"/>
      <c r="BE218" s="3094"/>
      <c r="BF218" s="3094"/>
      <c r="BG218" s="3094"/>
      <c r="BH218" s="3094"/>
      <c r="BI218" s="3094"/>
    </row>
    <row r="219" spans="1:61" ht="11.25" customHeight="1">
      <c r="A219" s="3094"/>
      <c r="B219" s="3094"/>
      <c r="C219" s="3094"/>
      <c r="D219" s="3094"/>
      <c r="E219" s="3094"/>
      <c r="F219" s="3094"/>
      <c r="G219" s="3094"/>
      <c r="H219" s="3094"/>
      <c r="I219" s="3094"/>
      <c r="J219" s="3094"/>
      <c r="K219" s="3094"/>
      <c r="L219" s="3094"/>
      <c r="M219" s="3094"/>
      <c r="N219" s="3094"/>
      <c r="O219" s="3094"/>
      <c r="P219" s="3094"/>
      <c r="Q219" s="3094"/>
      <c r="R219" s="3094"/>
      <c r="S219" s="3094"/>
      <c r="T219" s="3094"/>
      <c r="U219" s="3094"/>
      <c r="V219" s="3094"/>
      <c r="W219" s="3094"/>
      <c r="X219" s="3094"/>
      <c r="Y219" s="3094"/>
      <c r="Z219" s="3094"/>
      <c r="AA219" s="3094"/>
      <c r="AB219" s="3094"/>
      <c r="AC219" s="3094"/>
      <c r="AD219" s="3094"/>
      <c r="AE219" s="3094"/>
      <c r="AF219" s="3094"/>
      <c r="AG219" s="3094"/>
      <c r="AH219" s="3094"/>
      <c r="AI219" s="3094"/>
      <c r="AJ219" s="3094"/>
      <c r="AK219" s="3094"/>
      <c r="AL219" s="3094"/>
      <c r="AM219" s="3094"/>
      <c r="AN219" s="3094"/>
      <c r="AO219" s="3094"/>
      <c r="AP219" s="3094"/>
      <c r="AQ219" s="3094"/>
      <c r="AR219" s="3094"/>
      <c r="AS219" s="3094"/>
      <c r="AT219" s="3094"/>
      <c r="AU219" s="3094"/>
      <c r="AV219" s="3094"/>
      <c r="AW219" s="3094"/>
      <c r="AX219" s="3094"/>
      <c r="AY219" s="3094"/>
      <c r="AZ219" s="3094"/>
      <c r="BA219" s="3094"/>
      <c r="BB219" s="3094"/>
      <c r="BC219" s="3094"/>
      <c r="BD219" s="3094"/>
      <c r="BE219" s="3094"/>
      <c r="BF219" s="3094"/>
      <c r="BG219" s="3094"/>
      <c r="BH219" s="3094"/>
      <c r="BI219" s="3094"/>
    </row>
    <row r="220" spans="1:61" ht="11.25" customHeight="1">
      <c r="A220" s="3094"/>
      <c r="B220" s="3094"/>
      <c r="C220" s="3094"/>
      <c r="D220" s="3094"/>
      <c r="E220" s="3094"/>
      <c r="F220" s="3094"/>
      <c r="G220" s="3094"/>
      <c r="H220" s="3094"/>
      <c r="I220" s="3094"/>
      <c r="J220" s="3094"/>
      <c r="K220" s="3094"/>
      <c r="L220" s="3094"/>
      <c r="M220" s="3094"/>
      <c r="N220" s="3094"/>
      <c r="O220" s="3094"/>
      <c r="P220" s="3094"/>
      <c r="Q220" s="3094"/>
      <c r="R220" s="3094"/>
      <c r="S220" s="3094"/>
      <c r="T220" s="3094"/>
      <c r="U220" s="3094"/>
      <c r="V220" s="3094"/>
      <c r="W220" s="3094"/>
      <c r="X220" s="3094"/>
      <c r="Y220" s="3094"/>
      <c r="Z220" s="3094"/>
      <c r="AA220" s="3094"/>
      <c r="AB220" s="3094"/>
      <c r="AC220" s="3094"/>
      <c r="AD220" s="3094"/>
      <c r="AE220" s="3094"/>
      <c r="AF220" s="3094"/>
      <c r="AG220" s="3094"/>
      <c r="AH220" s="3094"/>
      <c r="AI220" s="3094"/>
      <c r="AJ220" s="3094"/>
      <c r="AK220" s="3094"/>
      <c r="AL220" s="3094"/>
      <c r="AM220" s="3094"/>
      <c r="AN220" s="3094"/>
      <c r="AO220" s="3094"/>
      <c r="AP220" s="3094"/>
      <c r="AQ220" s="3094"/>
      <c r="AR220" s="3094"/>
      <c r="AS220" s="3094"/>
      <c r="AT220" s="3094"/>
      <c r="AU220" s="3094"/>
      <c r="AV220" s="3094"/>
      <c r="AW220" s="3094"/>
      <c r="AX220" s="3094"/>
      <c r="AY220" s="3094"/>
      <c r="AZ220" s="3094"/>
      <c r="BA220" s="3094"/>
      <c r="BB220" s="3094"/>
      <c r="BC220" s="3094"/>
      <c r="BD220" s="3094"/>
      <c r="BE220" s="3094"/>
      <c r="BF220" s="3094"/>
      <c r="BG220" s="3094"/>
      <c r="BH220" s="3094"/>
      <c r="BI220" s="3094"/>
    </row>
    <row r="221" spans="1:61" ht="11.25" customHeight="1">
      <c r="A221" s="3094"/>
      <c r="B221" s="3094"/>
      <c r="C221" s="3094"/>
      <c r="D221" s="3094"/>
      <c r="E221" s="3094"/>
      <c r="F221" s="3094"/>
      <c r="G221" s="3094"/>
      <c r="H221" s="3094"/>
      <c r="I221" s="3094"/>
      <c r="J221" s="3094"/>
      <c r="K221" s="3094"/>
      <c r="L221" s="3094"/>
      <c r="M221" s="3094"/>
      <c r="N221" s="3094"/>
      <c r="O221" s="3094"/>
      <c r="P221" s="3094"/>
      <c r="Q221" s="3094"/>
      <c r="R221" s="3094"/>
      <c r="S221" s="3094"/>
      <c r="T221" s="3094"/>
      <c r="U221" s="3094"/>
      <c r="V221" s="3094"/>
      <c r="W221" s="3094"/>
      <c r="X221" s="3094"/>
      <c r="Y221" s="3094"/>
      <c r="Z221" s="3094"/>
      <c r="AA221" s="3094"/>
      <c r="AB221" s="3094"/>
      <c r="AC221" s="3094"/>
      <c r="AD221" s="3094"/>
      <c r="AE221" s="3094"/>
      <c r="AF221" s="3094"/>
      <c r="AG221" s="3094"/>
      <c r="AH221" s="3094"/>
      <c r="AI221" s="3094"/>
      <c r="AJ221" s="3094"/>
      <c r="AK221" s="3094"/>
      <c r="AL221" s="3094"/>
      <c r="AM221" s="3094"/>
      <c r="AN221" s="3094"/>
      <c r="AO221" s="3094"/>
      <c r="AP221" s="3094"/>
      <c r="AQ221" s="3094"/>
      <c r="AR221" s="3094"/>
      <c r="AS221" s="3094"/>
      <c r="AT221" s="3094"/>
      <c r="AU221" s="3094"/>
      <c r="AV221" s="3094"/>
      <c r="AW221" s="3094"/>
      <c r="AX221" s="3094"/>
      <c r="AY221" s="3094"/>
      <c r="AZ221" s="3094"/>
      <c r="BA221" s="3094"/>
      <c r="BB221" s="3094"/>
      <c r="BC221" s="3094"/>
      <c r="BD221" s="3094"/>
      <c r="BE221" s="3094"/>
      <c r="BF221" s="3094"/>
      <c r="BG221" s="3094"/>
      <c r="BH221" s="3094"/>
      <c r="BI221" s="3094"/>
    </row>
    <row r="222" spans="1:61" ht="11.25" customHeight="1">
      <c r="A222" s="3094"/>
      <c r="B222" s="3094"/>
      <c r="C222" s="3094"/>
      <c r="D222" s="3094"/>
      <c r="E222" s="3094"/>
      <c r="F222" s="3094"/>
      <c r="G222" s="3094"/>
      <c r="H222" s="3094"/>
      <c r="I222" s="3094"/>
      <c r="J222" s="3094"/>
      <c r="K222" s="3094"/>
      <c r="L222" s="3094"/>
      <c r="M222" s="3094"/>
      <c r="N222" s="3094"/>
      <c r="O222" s="3094"/>
      <c r="P222" s="3094"/>
      <c r="Q222" s="3094"/>
      <c r="R222" s="3094"/>
      <c r="S222" s="3094"/>
      <c r="T222" s="3094"/>
      <c r="U222" s="3094"/>
      <c r="V222" s="3094"/>
      <c r="W222" s="3094"/>
      <c r="X222" s="3094"/>
      <c r="Y222" s="3094"/>
      <c r="Z222" s="3094"/>
      <c r="AA222" s="3094"/>
      <c r="AB222" s="3094"/>
      <c r="AC222" s="3094"/>
      <c r="AD222" s="3094"/>
      <c r="AE222" s="3094"/>
      <c r="AF222" s="3094"/>
      <c r="AG222" s="3094"/>
      <c r="AH222" s="3094"/>
      <c r="AI222" s="3094"/>
      <c r="AJ222" s="3094"/>
      <c r="AK222" s="3094"/>
      <c r="AL222" s="3094"/>
      <c r="AM222" s="3094"/>
      <c r="AN222" s="3094"/>
      <c r="AO222" s="3094"/>
      <c r="AP222" s="3094"/>
      <c r="AQ222" s="3094"/>
      <c r="AR222" s="3094"/>
      <c r="AS222" s="3094"/>
      <c r="AT222" s="3094"/>
      <c r="AU222" s="3094"/>
      <c r="AV222" s="3094"/>
      <c r="AW222" s="3094"/>
      <c r="AX222" s="3094"/>
      <c r="AY222" s="3094"/>
      <c r="AZ222" s="3094"/>
      <c r="BA222" s="3094"/>
      <c r="BB222" s="3094"/>
      <c r="BC222" s="3094"/>
      <c r="BD222" s="3094"/>
      <c r="BE222" s="3094"/>
      <c r="BF222" s="3094"/>
      <c r="BG222" s="3094"/>
      <c r="BH222" s="3094"/>
      <c r="BI222" s="3094"/>
    </row>
    <row r="223" spans="1:61" ht="11.25" customHeight="1">
      <c r="A223" s="3094"/>
      <c r="B223" s="3094"/>
      <c r="C223" s="3094"/>
      <c r="D223" s="3094"/>
      <c r="E223" s="3094"/>
      <c r="F223" s="3094"/>
      <c r="G223" s="3094"/>
      <c r="H223" s="3094"/>
      <c r="I223" s="3094"/>
      <c r="J223" s="3094"/>
      <c r="K223" s="3094"/>
      <c r="L223" s="3094"/>
      <c r="M223" s="3094"/>
      <c r="N223" s="3094"/>
      <c r="O223" s="3094"/>
      <c r="P223" s="3094"/>
      <c r="Q223" s="3094"/>
      <c r="R223" s="3094"/>
      <c r="S223" s="3094"/>
      <c r="T223" s="3094"/>
      <c r="U223" s="3094"/>
      <c r="V223" s="3094"/>
      <c r="W223" s="3094"/>
      <c r="X223" s="3094"/>
      <c r="Y223" s="3094"/>
      <c r="Z223" s="3094"/>
      <c r="AA223" s="3094"/>
      <c r="AB223" s="3094"/>
      <c r="AC223" s="3094"/>
      <c r="AD223" s="3094"/>
      <c r="AE223" s="3094"/>
      <c r="AF223" s="3094"/>
      <c r="AG223" s="3094"/>
      <c r="AH223" s="3094"/>
      <c r="AI223" s="3094"/>
      <c r="AJ223" s="3094"/>
      <c r="AK223" s="3094"/>
      <c r="AL223" s="3094"/>
      <c r="AM223" s="3094"/>
      <c r="AN223" s="3094"/>
      <c r="AO223" s="3094"/>
      <c r="AP223" s="3094"/>
      <c r="AQ223" s="3094"/>
      <c r="AR223" s="3094"/>
      <c r="AS223" s="3094"/>
      <c r="AT223" s="3094"/>
      <c r="AU223" s="3094"/>
      <c r="AV223" s="3094"/>
      <c r="AW223" s="3094"/>
      <c r="AX223" s="3094"/>
      <c r="AY223" s="3094"/>
      <c r="AZ223" s="3094"/>
      <c r="BA223" s="3094"/>
      <c r="BB223" s="3094"/>
      <c r="BC223" s="3094"/>
      <c r="BD223" s="3094"/>
      <c r="BE223" s="3094"/>
      <c r="BF223" s="3094"/>
      <c r="BG223" s="3094"/>
      <c r="BH223" s="3094"/>
      <c r="BI223" s="3094"/>
    </row>
    <row r="224" spans="1:61" ht="11.25" customHeight="1">
      <c r="A224" s="3094"/>
      <c r="B224" s="3094"/>
      <c r="C224" s="3094"/>
      <c r="D224" s="3094"/>
      <c r="E224" s="3094"/>
      <c r="F224" s="3094"/>
      <c r="G224" s="3094"/>
      <c r="H224" s="3094"/>
      <c r="I224" s="3094"/>
      <c r="J224" s="3094"/>
      <c r="K224" s="3094"/>
      <c r="L224" s="3094"/>
      <c r="M224" s="3094"/>
      <c r="N224" s="3094"/>
      <c r="O224" s="3094"/>
      <c r="P224" s="3094"/>
      <c r="Q224" s="3094"/>
      <c r="R224" s="3094"/>
      <c r="S224" s="3094"/>
      <c r="T224" s="3094"/>
      <c r="U224" s="3094"/>
      <c r="V224" s="3094"/>
      <c r="W224" s="3094"/>
      <c r="X224" s="3094"/>
      <c r="Y224" s="3094"/>
      <c r="Z224" s="3094"/>
      <c r="AA224" s="3094"/>
      <c r="AB224" s="3094"/>
      <c r="AC224" s="3094"/>
      <c r="AD224" s="3094"/>
      <c r="AE224" s="3094"/>
      <c r="AF224" s="3094"/>
      <c r="AG224" s="3094"/>
      <c r="AH224" s="3094"/>
      <c r="AI224" s="3094"/>
      <c r="AJ224" s="3094"/>
      <c r="AK224" s="3094"/>
      <c r="AL224" s="3094"/>
      <c r="AM224" s="3094"/>
      <c r="AN224" s="3094"/>
      <c r="AO224" s="3094"/>
      <c r="AP224" s="3094"/>
      <c r="AQ224" s="3094"/>
      <c r="AR224" s="3094"/>
      <c r="AS224" s="3094"/>
      <c r="AT224" s="3094"/>
      <c r="AU224" s="3094"/>
      <c r="AV224" s="3094"/>
      <c r="AW224" s="3094"/>
      <c r="AX224" s="3094"/>
      <c r="AY224" s="3094"/>
      <c r="AZ224" s="3094"/>
      <c r="BA224" s="3094"/>
      <c r="BB224" s="3094"/>
      <c r="BC224" s="3094"/>
      <c r="BD224" s="3094"/>
      <c r="BE224" s="3094"/>
      <c r="BF224" s="3094"/>
      <c r="BG224" s="3094"/>
      <c r="BH224" s="3094"/>
      <c r="BI224" s="3094"/>
    </row>
    <row r="225" spans="1:61" ht="11.25" customHeight="1">
      <c r="A225" s="3094"/>
      <c r="B225" s="3094"/>
      <c r="C225" s="3094"/>
      <c r="D225" s="3094"/>
      <c r="E225" s="3094"/>
      <c r="F225" s="3094"/>
      <c r="G225" s="3094"/>
      <c r="H225" s="3094"/>
      <c r="I225" s="3094"/>
      <c r="J225" s="3094"/>
      <c r="K225" s="3094"/>
      <c r="L225" s="3094"/>
      <c r="M225" s="3094"/>
      <c r="N225" s="3094"/>
      <c r="O225" s="3094"/>
      <c r="P225" s="3094"/>
      <c r="Q225" s="3094"/>
      <c r="R225" s="3094"/>
      <c r="S225" s="3094"/>
      <c r="T225" s="3094"/>
      <c r="U225" s="3094"/>
      <c r="V225" s="3094"/>
      <c r="W225" s="3094"/>
      <c r="X225" s="3094"/>
      <c r="Y225" s="3094"/>
      <c r="Z225" s="3094"/>
      <c r="AA225" s="3094"/>
      <c r="AB225" s="3094"/>
      <c r="AC225" s="3094"/>
      <c r="AD225" s="3094"/>
      <c r="AE225" s="3094"/>
      <c r="AF225" s="3094"/>
      <c r="AG225" s="3094"/>
      <c r="AH225" s="3094"/>
      <c r="AI225" s="3094"/>
      <c r="AJ225" s="3094"/>
      <c r="AK225" s="3094"/>
      <c r="AL225" s="3094"/>
      <c r="AM225" s="3094"/>
      <c r="AN225" s="3094"/>
      <c r="AO225" s="3094"/>
      <c r="AP225" s="3094"/>
      <c r="AQ225" s="3094"/>
      <c r="AR225" s="3094"/>
      <c r="AS225" s="3094"/>
      <c r="AT225" s="3094"/>
      <c r="AU225" s="3094"/>
      <c r="AV225" s="3094"/>
      <c r="AW225" s="3094"/>
      <c r="AX225" s="3094"/>
      <c r="AY225" s="3094"/>
      <c r="AZ225" s="3094"/>
      <c r="BA225" s="3094"/>
      <c r="BB225" s="3094"/>
      <c r="BC225" s="3094"/>
      <c r="BD225" s="3094"/>
      <c r="BE225" s="3094"/>
      <c r="BF225" s="3094"/>
      <c r="BG225" s="3094"/>
      <c r="BH225" s="3094"/>
      <c r="BI225" s="3094"/>
    </row>
    <row r="226" spans="1:61" ht="11.25" customHeight="1">
      <c r="A226" s="3094"/>
      <c r="B226" s="3094"/>
      <c r="C226" s="3094"/>
      <c r="D226" s="3094"/>
      <c r="E226" s="3094"/>
      <c r="F226" s="3094"/>
      <c r="G226" s="3094"/>
      <c r="H226" s="3094"/>
      <c r="I226" s="3094"/>
      <c r="J226" s="3094"/>
      <c r="K226" s="3094"/>
      <c r="L226" s="3094"/>
      <c r="M226" s="3094"/>
      <c r="N226" s="3094"/>
      <c r="O226" s="3094"/>
      <c r="P226" s="3094"/>
      <c r="Q226" s="3094"/>
      <c r="R226" s="3094"/>
      <c r="S226" s="3094"/>
      <c r="T226" s="3094"/>
      <c r="U226" s="3094"/>
      <c r="V226" s="3094"/>
      <c r="W226" s="3094"/>
      <c r="X226" s="3094"/>
      <c r="Y226" s="3094"/>
      <c r="Z226" s="3094"/>
      <c r="AA226" s="3094"/>
      <c r="AB226" s="3094"/>
      <c r="AC226" s="3094"/>
      <c r="AD226" s="3094"/>
      <c r="AE226" s="3094"/>
      <c r="AF226" s="3094"/>
      <c r="AG226" s="3094"/>
      <c r="AH226" s="3094"/>
      <c r="AI226" s="3094"/>
      <c r="AJ226" s="3094"/>
      <c r="AK226" s="3094"/>
      <c r="AL226" s="3094"/>
      <c r="AM226" s="3094"/>
      <c r="AN226" s="3094"/>
      <c r="AO226" s="3094"/>
      <c r="AP226" s="3094"/>
      <c r="AQ226" s="3094"/>
      <c r="AR226" s="3094"/>
      <c r="AS226" s="3094"/>
      <c r="AT226" s="3094"/>
      <c r="AU226" s="3094"/>
      <c r="AV226" s="3094"/>
      <c r="AW226" s="3094"/>
      <c r="AX226" s="3094"/>
      <c r="AY226" s="3094"/>
      <c r="AZ226" s="3094"/>
      <c r="BA226" s="3094"/>
      <c r="BB226" s="3094"/>
      <c r="BC226" s="3094"/>
      <c r="BD226" s="3094"/>
      <c r="BE226" s="3094"/>
      <c r="BF226" s="3094"/>
      <c r="BG226" s="3094"/>
      <c r="BH226" s="3094"/>
      <c r="BI226" s="3094"/>
    </row>
    <row r="227" spans="1:61" ht="11.25" customHeight="1">
      <c r="A227" s="3094"/>
      <c r="B227" s="3094"/>
      <c r="C227" s="3094"/>
      <c r="D227" s="3094"/>
      <c r="E227" s="3094"/>
      <c r="F227" s="3094"/>
      <c r="G227" s="3094"/>
      <c r="H227" s="3094"/>
      <c r="I227" s="3094"/>
      <c r="J227" s="3094"/>
      <c r="K227" s="3094"/>
      <c r="L227" s="3094"/>
      <c r="M227" s="3094"/>
      <c r="N227" s="3094"/>
      <c r="O227" s="3094"/>
      <c r="P227" s="3094"/>
      <c r="Q227" s="3094"/>
      <c r="R227" s="3094"/>
      <c r="S227" s="3094"/>
      <c r="T227" s="3094"/>
      <c r="U227" s="3094"/>
      <c r="V227" s="3094"/>
      <c r="W227" s="3094"/>
      <c r="X227" s="3094"/>
      <c r="Y227" s="3094"/>
      <c r="Z227" s="3094"/>
      <c r="AA227" s="3094"/>
      <c r="AB227" s="3094"/>
      <c r="AC227" s="3094"/>
      <c r="AD227" s="3094"/>
      <c r="AE227" s="3094"/>
      <c r="AF227" s="3094"/>
      <c r="AG227" s="3094"/>
      <c r="AH227" s="3094"/>
      <c r="AI227" s="3094"/>
      <c r="AJ227" s="3094"/>
      <c r="AK227" s="3094"/>
      <c r="AL227" s="3094"/>
      <c r="AM227" s="3094"/>
      <c r="AN227" s="3094"/>
      <c r="AO227" s="3094"/>
      <c r="AP227" s="3094"/>
      <c r="AQ227" s="3094"/>
      <c r="AR227" s="3094"/>
      <c r="AS227" s="3094"/>
      <c r="AT227" s="3094"/>
      <c r="AU227" s="3094"/>
      <c r="AV227" s="3094"/>
      <c r="AW227" s="3094"/>
      <c r="AX227" s="3094"/>
      <c r="AY227" s="3094"/>
      <c r="AZ227" s="3094"/>
      <c r="BA227" s="3094"/>
      <c r="BB227" s="3094"/>
      <c r="BC227" s="3094"/>
      <c r="BD227" s="3094"/>
      <c r="BE227" s="3094"/>
      <c r="BF227" s="3094"/>
      <c r="BG227" s="3094"/>
      <c r="BH227" s="3094"/>
      <c r="BI227" s="3094"/>
    </row>
    <row r="228" spans="1:61" ht="11.25" customHeight="1">
      <c r="A228" s="3094"/>
      <c r="B228" s="3094"/>
      <c r="C228" s="3094"/>
      <c r="D228" s="3094"/>
      <c r="E228" s="3094"/>
      <c r="F228" s="3094"/>
      <c r="G228" s="3094"/>
      <c r="H228" s="3094"/>
      <c r="I228" s="3094"/>
      <c r="J228" s="3094"/>
      <c r="K228" s="3094"/>
      <c r="L228" s="3094"/>
      <c r="M228" s="3094"/>
      <c r="N228" s="3094"/>
      <c r="O228" s="3094"/>
      <c r="P228" s="3094"/>
      <c r="Q228" s="3094"/>
      <c r="R228" s="3094"/>
      <c r="S228" s="3094"/>
      <c r="T228" s="3094"/>
      <c r="U228" s="3094"/>
      <c r="V228" s="3094"/>
      <c r="W228" s="3094"/>
      <c r="X228" s="3094"/>
      <c r="Y228" s="3094"/>
      <c r="Z228" s="3094"/>
      <c r="AA228" s="3094"/>
      <c r="AB228" s="3094"/>
      <c r="AC228" s="3094"/>
      <c r="AD228" s="3094"/>
      <c r="AE228" s="3094"/>
      <c r="AF228" s="3094"/>
      <c r="AG228" s="3094"/>
      <c r="AH228" s="3094"/>
      <c r="AI228" s="3094"/>
      <c r="AJ228" s="3094"/>
      <c r="AK228" s="3094"/>
      <c r="AL228" s="3094"/>
      <c r="AM228" s="3094"/>
      <c r="AN228" s="3094"/>
      <c r="AO228" s="3094"/>
      <c r="AP228" s="3094"/>
      <c r="AQ228" s="3094"/>
      <c r="AR228" s="3094"/>
      <c r="AS228" s="3094"/>
      <c r="AT228" s="3094"/>
      <c r="AU228" s="3094"/>
      <c r="AV228" s="3094"/>
      <c r="AW228" s="3094"/>
      <c r="AX228" s="3094"/>
      <c r="AY228" s="3094"/>
      <c r="AZ228" s="3094"/>
      <c r="BA228" s="3094"/>
      <c r="BB228" s="3094"/>
      <c r="BC228" s="3094"/>
      <c r="BD228" s="3094"/>
      <c r="BE228" s="3094"/>
      <c r="BF228" s="3094"/>
      <c r="BG228" s="3094"/>
      <c r="BH228" s="3094"/>
      <c r="BI228" s="3094"/>
    </row>
    <row r="229" spans="1:61" ht="11.25" customHeight="1">
      <c r="A229" s="3094"/>
      <c r="B229" s="3094"/>
      <c r="C229" s="3094"/>
      <c r="D229" s="3094"/>
      <c r="E229" s="3094"/>
      <c r="F229" s="3094"/>
      <c r="G229" s="3094"/>
      <c r="H229" s="3094"/>
      <c r="I229" s="3094"/>
      <c r="J229" s="3094"/>
      <c r="K229" s="3094"/>
      <c r="L229" s="3094"/>
      <c r="M229" s="3094"/>
      <c r="N229" s="3094"/>
      <c r="O229" s="3094"/>
      <c r="P229" s="3094"/>
      <c r="Q229" s="3094"/>
      <c r="R229" s="3094"/>
      <c r="S229" s="3094"/>
      <c r="T229" s="3094"/>
      <c r="U229" s="3094"/>
      <c r="V229" s="3094"/>
      <c r="W229" s="3094"/>
      <c r="X229" s="3094"/>
      <c r="Y229" s="3094"/>
      <c r="Z229" s="3094"/>
      <c r="AA229" s="3094"/>
      <c r="AB229" s="3094"/>
      <c r="AC229" s="3094"/>
      <c r="AD229" s="3094"/>
      <c r="AE229" s="3094"/>
      <c r="AF229" s="3094"/>
      <c r="AG229" s="3094"/>
      <c r="AH229" s="3094"/>
      <c r="AI229" s="3094"/>
      <c r="AJ229" s="3094"/>
      <c r="AK229" s="3094"/>
      <c r="AL229" s="3094"/>
      <c r="AM229" s="3094"/>
      <c r="AN229" s="3094"/>
      <c r="AO229" s="3094"/>
      <c r="AP229" s="3094"/>
      <c r="AQ229" s="3094"/>
      <c r="AR229" s="3094"/>
      <c r="AS229" s="3094"/>
      <c r="AT229" s="3094"/>
      <c r="AU229" s="3094"/>
      <c r="AV229" s="3094"/>
      <c r="AW229" s="3094"/>
      <c r="AX229" s="3094"/>
      <c r="AY229" s="3094"/>
      <c r="AZ229" s="3094"/>
      <c r="BA229" s="3094"/>
      <c r="BB229" s="3094"/>
      <c r="BC229" s="3094"/>
      <c r="BD229" s="3094"/>
      <c r="BE229" s="3094"/>
      <c r="BF229" s="3094"/>
      <c r="BG229" s="3094"/>
      <c r="BH229" s="3094"/>
      <c r="BI229" s="3094"/>
    </row>
    <row r="230" spans="1:61" ht="11.25" customHeight="1">
      <c r="A230" s="3094"/>
      <c r="B230" s="3094"/>
      <c r="C230" s="3094"/>
      <c r="D230" s="3094"/>
      <c r="E230" s="3094"/>
      <c r="F230" s="3094"/>
      <c r="G230" s="3094"/>
      <c r="H230" s="3094"/>
      <c r="I230" s="3094"/>
      <c r="J230" s="3094"/>
      <c r="K230" s="3094"/>
      <c r="L230" s="3094"/>
      <c r="M230" s="3094"/>
      <c r="N230" s="3094"/>
      <c r="O230" s="3094"/>
      <c r="P230" s="3094"/>
      <c r="Q230" s="3094"/>
      <c r="R230" s="3094"/>
      <c r="S230" s="3094"/>
      <c r="T230" s="3094"/>
      <c r="U230" s="3094"/>
      <c r="V230" s="3094"/>
      <c r="W230" s="3094"/>
      <c r="X230" s="3094"/>
      <c r="Y230" s="3094"/>
      <c r="Z230" s="3094"/>
      <c r="AA230" s="3094"/>
      <c r="AB230" s="3094"/>
      <c r="AC230" s="3094"/>
      <c r="AD230" s="3094"/>
      <c r="AE230" s="3094"/>
      <c r="AF230" s="3094"/>
      <c r="AG230" s="3094"/>
      <c r="AH230" s="3094"/>
      <c r="AI230" s="3094"/>
      <c r="AJ230" s="3094"/>
      <c r="AK230" s="3094"/>
      <c r="AL230" s="3094"/>
      <c r="AM230" s="3094"/>
      <c r="AN230" s="3094"/>
      <c r="AO230" s="3094"/>
      <c r="AP230" s="3094"/>
      <c r="AQ230" s="3094"/>
      <c r="AR230" s="3094"/>
      <c r="AS230" s="3094"/>
      <c r="AT230" s="3094"/>
      <c r="AU230" s="3094"/>
      <c r="AV230" s="3094"/>
      <c r="AW230" s="3094"/>
      <c r="AX230" s="3094"/>
      <c r="AY230" s="3094"/>
      <c r="AZ230" s="3094"/>
      <c r="BA230" s="3094"/>
      <c r="BB230" s="3094"/>
      <c r="BC230" s="3094"/>
      <c r="BD230" s="3094"/>
      <c r="BE230" s="3094"/>
      <c r="BF230" s="3094"/>
      <c r="BG230" s="3094"/>
      <c r="BH230" s="3094"/>
      <c r="BI230" s="3094"/>
    </row>
    <row r="231" spans="1:61" ht="11.25" customHeight="1">
      <c r="A231" s="3094"/>
      <c r="B231" s="3094"/>
      <c r="C231" s="3094"/>
      <c r="D231" s="3094"/>
      <c r="E231" s="3094"/>
      <c r="F231" s="3094"/>
      <c r="G231" s="3094"/>
      <c r="H231" s="3094"/>
      <c r="I231" s="3094"/>
      <c r="J231" s="3094"/>
      <c r="K231" s="3094"/>
      <c r="L231" s="3094"/>
      <c r="M231" s="3094"/>
      <c r="N231" s="3094"/>
      <c r="O231" s="3094"/>
      <c r="P231" s="3094"/>
      <c r="Q231" s="3094"/>
      <c r="R231" s="3094"/>
      <c r="S231" s="3094"/>
      <c r="T231" s="3094"/>
      <c r="U231" s="3094"/>
      <c r="V231" s="3094"/>
      <c r="W231" s="3094"/>
      <c r="X231" s="3094"/>
      <c r="Y231" s="3094"/>
      <c r="Z231" s="3094"/>
      <c r="AA231" s="3094"/>
      <c r="AB231" s="3094"/>
      <c r="AC231" s="3094"/>
      <c r="AD231" s="3094"/>
      <c r="AE231" s="3094"/>
      <c r="AF231" s="3094"/>
      <c r="AG231" s="3094"/>
      <c r="AH231" s="3094"/>
      <c r="AI231" s="3094"/>
      <c r="AJ231" s="3094"/>
      <c r="AK231" s="3094"/>
      <c r="AL231" s="3094"/>
      <c r="AM231" s="3094"/>
      <c r="AN231" s="3094"/>
      <c r="AO231" s="3094"/>
      <c r="AP231" s="3094"/>
      <c r="AQ231" s="3094"/>
      <c r="AR231" s="3094"/>
      <c r="AS231" s="3094"/>
      <c r="AT231" s="3094"/>
      <c r="AU231" s="3094"/>
      <c r="AV231" s="3094"/>
      <c r="AW231" s="3094"/>
      <c r="AX231" s="3094"/>
      <c r="AY231" s="3094"/>
      <c r="AZ231" s="3094"/>
      <c r="BA231" s="3094"/>
      <c r="BB231" s="3094"/>
      <c r="BC231" s="3094"/>
      <c r="BD231" s="3094"/>
      <c r="BE231" s="3094"/>
      <c r="BF231" s="3094"/>
      <c r="BG231" s="3094"/>
      <c r="BH231" s="3094"/>
      <c r="BI231" s="3094"/>
    </row>
    <row r="232" spans="1:61" ht="11.25" customHeight="1">
      <c r="A232" s="3094"/>
      <c r="B232" s="3094"/>
      <c r="C232" s="3094"/>
      <c r="D232" s="3094"/>
      <c r="E232" s="3094"/>
      <c r="F232" s="3094"/>
      <c r="G232" s="3094"/>
      <c r="H232" s="3094"/>
      <c r="I232" s="3094"/>
      <c r="J232" s="3094"/>
      <c r="K232" s="3094"/>
      <c r="L232" s="3094"/>
      <c r="M232" s="3094"/>
      <c r="N232" s="3094"/>
      <c r="O232" s="3094"/>
      <c r="P232" s="3094"/>
      <c r="Q232" s="3094"/>
      <c r="R232" s="3094"/>
      <c r="S232" s="3094"/>
      <c r="T232" s="3094"/>
      <c r="U232" s="3094"/>
      <c r="V232" s="3094"/>
      <c r="W232" s="3094"/>
      <c r="X232" s="3094"/>
      <c r="Y232" s="3094"/>
      <c r="Z232" s="3094"/>
      <c r="AA232" s="3094"/>
      <c r="AB232" s="3094"/>
      <c r="AC232" s="3094"/>
      <c r="AD232" s="3094"/>
      <c r="AE232" s="3094"/>
      <c r="AF232" s="3094"/>
      <c r="AG232" s="3094"/>
      <c r="AH232" s="3094"/>
      <c r="AI232" s="3094"/>
      <c r="AJ232" s="3094"/>
      <c r="AK232" s="3094"/>
      <c r="AL232" s="3094"/>
      <c r="AM232" s="3094"/>
      <c r="AN232" s="3094"/>
      <c r="AO232" s="3094"/>
      <c r="AP232" s="3094"/>
      <c r="AQ232" s="3094"/>
      <c r="AR232" s="3094"/>
      <c r="AS232" s="3094"/>
      <c r="AT232" s="3094"/>
      <c r="AU232" s="3094"/>
      <c r="AV232" s="3094"/>
      <c r="AW232" s="3094"/>
      <c r="AX232" s="3094"/>
      <c r="AY232" s="3094"/>
      <c r="AZ232" s="3094"/>
      <c r="BA232" s="3094"/>
      <c r="BB232" s="3094"/>
      <c r="BC232" s="3094"/>
      <c r="BD232" s="3094"/>
      <c r="BE232" s="3094"/>
      <c r="BF232" s="3094"/>
      <c r="BG232" s="3094"/>
      <c r="BH232" s="3094"/>
      <c r="BI232" s="3094"/>
    </row>
    <row r="233" spans="1:61" ht="11.25" customHeight="1">
      <c r="A233" s="3094"/>
      <c r="B233" s="3094"/>
      <c r="C233" s="3094"/>
      <c r="D233" s="3094"/>
      <c r="E233" s="3094"/>
      <c r="F233" s="3094"/>
      <c r="G233" s="3094"/>
      <c r="H233" s="3094"/>
      <c r="I233" s="3094"/>
      <c r="J233" s="3094"/>
      <c r="K233" s="3094"/>
      <c r="L233" s="3094"/>
      <c r="M233" s="3094"/>
      <c r="N233" s="3094"/>
      <c r="O233" s="3094"/>
      <c r="P233" s="3094"/>
      <c r="Q233" s="3094"/>
      <c r="R233" s="3094"/>
      <c r="S233" s="3094"/>
      <c r="T233" s="3094"/>
      <c r="U233" s="3094"/>
      <c r="V233" s="3094"/>
      <c r="W233" s="3094"/>
      <c r="X233" s="3094"/>
      <c r="Y233" s="3094"/>
      <c r="Z233" s="3094"/>
      <c r="AA233" s="3094"/>
      <c r="AB233" s="3094"/>
      <c r="AC233" s="3094"/>
      <c r="AD233" s="3094"/>
      <c r="AE233" s="3094"/>
      <c r="AF233" s="3094"/>
      <c r="AG233" s="3094"/>
      <c r="AH233" s="3094"/>
      <c r="AI233" s="3094"/>
      <c r="AJ233" s="3094"/>
      <c r="AK233" s="3094"/>
      <c r="AL233" s="3094"/>
      <c r="AM233" s="3094"/>
      <c r="AN233" s="3094"/>
      <c r="AO233" s="3094"/>
      <c r="AP233" s="3094"/>
      <c r="AQ233" s="3094"/>
      <c r="AR233" s="3094"/>
      <c r="AS233" s="3094"/>
      <c r="AT233" s="3094"/>
      <c r="AU233" s="3094"/>
      <c r="AV233" s="3094"/>
      <c r="AW233" s="3094"/>
      <c r="AX233" s="3094"/>
      <c r="AY233" s="3094"/>
      <c r="AZ233" s="3094"/>
      <c r="BA233" s="3094"/>
      <c r="BB233" s="3094"/>
      <c r="BC233" s="3094"/>
      <c r="BD233" s="3094"/>
      <c r="BE233" s="3094"/>
      <c r="BF233" s="3094"/>
      <c r="BG233" s="3094"/>
      <c r="BH233" s="3094"/>
      <c r="BI233" s="3094"/>
    </row>
    <row r="234" spans="1:61" ht="11.25" customHeight="1">
      <c r="A234" s="3094"/>
      <c r="B234" s="3094"/>
      <c r="C234" s="3094"/>
      <c r="D234" s="3094"/>
      <c r="E234" s="3094"/>
      <c r="F234" s="3094"/>
      <c r="G234" s="3094"/>
      <c r="H234" s="3094"/>
      <c r="I234" s="3094"/>
      <c r="J234" s="3094"/>
      <c r="K234" s="3094"/>
      <c r="L234" s="3094"/>
      <c r="M234" s="3094"/>
      <c r="N234" s="3094"/>
      <c r="O234" s="3094"/>
      <c r="P234" s="3094"/>
      <c r="Q234" s="3094"/>
      <c r="R234" s="3094"/>
      <c r="S234" s="3094"/>
      <c r="T234" s="3094"/>
      <c r="U234" s="3094"/>
      <c r="V234" s="3094"/>
      <c r="W234" s="3094"/>
      <c r="X234" s="3094"/>
      <c r="Y234" s="3094"/>
      <c r="Z234" s="3094"/>
      <c r="AA234" s="3094"/>
      <c r="AB234" s="3094"/>
      <c r="AC234" s="3094"/>
      <c r="AD234" s="3094"/>
      <c r="AE234" s="3094"/>
      <c r="AF234" s="3094"/>
      <c r="AG234" s="3094"/>
      <c r="AH234" s="3094"/>
      <c r="AI234" s="3094"/>
      <c r="AJ234" s="3094"/>
      <c r="AK234" s="3094"/>
      <c r="AL234" s="3094"/>
      <c r="AM234" s="3094"/>
      <c r="AN234" s="3094"/>
      <c r="AO234" s="3094"/>
      <c r="AP234" s="3094"/>
      <c r="AQ234" s="3094"/>
      <c r="AR234" s="3094"/>
      <c r="AS234" s="3094"/>
      <c r="AT234" s="3094"/>
      <c r="AU234" s="3094"/>
      <c r="AV234" s="3094"/>
      <c r="AW234" s="3094"/>
      <c r="AX234" s="3094"/>
      <c r="AY234" s="3094"/>
      <c r="AZ234" s="3094"/>
      <c r="BA234" s="3094"/>
      <c r="BB234" s="3094"/>
      <c r="BC234" s="3094"/>
      <c r="BD234" s="3094"/>
      <c r="BE234" s="3094"/>
      <c r="BF234" s="3094"/>
      <c r="BG234" s="3094"/>
      <c r="BH234" s="3094"/>
      <c r="BI234" s="3094"/>
    </row>
    <row r="235" spans="1:61" ht="11.25" customHeight="1">
      <c r="A235" s="3094"/>
      <c r="B235" s="3094"/>
      <c r="C235" s="3094"/>
      <c r="D235" s="3094"/>
      <c r="E235" s="3094"/>
      <c r="F235" s="3094"/>
      <c r="G235" s="3094"/>
      <c r="H235" s="3094"/>
      <c r="I235" s="3094"/>
      <c r="J235" s="3094"/>
      <c r="K235" s="3094"/>
      <c r="L235" s="3094"/>
      <c r="M235" s="3094"/>
      <c r="N235" s="3094"/>
      <c r="O235" s="3094"/>
      <c r="P235" s="3094"/>
      <c r="Q235" s="3094"/>
      <c r="R235" s="3094"/>
      <c r="S235" s="3094"/>
      <c r="T235" s="3094"/>
      <c r="U235" s="3094"/>
      <c r="V235" s="3094"/>
      <c r="W235" s="3094"/>
      <c r="X235" s="3094"/>
      <c r="Y235" s="3094"/>
      <c r="Z235" s="3094"/>
      <c r="AA235" s="3094"/>
      <c r="AB235" s="3094"/>
      <c r="AC235" s="3094"/>
      <c r="AD235" s="3094"/>
      <c r="AE235" s="3094"/>
      <c r="AF235" s="3094"/>
      <c r="AG235" s="3094"/>
      <c r="AH235" s="3094"/>
      <c r="AI235" s="3094"/>
      <c r="AJ235" s="3094"/>
      <c r="AK235" s="3094"/>
      <c r="AL235" s="3094"/>
      <c r="AM235" s="3094"/>
      <c r="AN235" s="3094"/>
      <c r="AO235" s="3094"/>
      <c r="AP235" s="3094"/>
      <c r="AQ235" s="3094"/>
      <c r="AR235" s="3094"/>
      <c r="AS235" s="3094"/>
      <c r="AT235" s="3094"/>
      <c r="AU235" s="3094"/>
      <c r="AV235" s="3094"/>
      <c r="AW235" s="3094"/>
      <c r="AX235" s="3094"/>
      <c r="AY235" s="3094"/>
      <c r="AZ235" s="3094"/>
      <c r="BA235" s="3094"/>
      <c r="BB235" s="3094"/>
      <c r="BC235" s="3094"/>
      <c r="BD235" s="3094"/>
      <c r="BE235" s="3094"/>
      <c r="BF235" s="3094"/>
      <c r="BG235" s="3094"/>
      <c r="BH235" s="3094"/>
      <c r="BI235" s="3094"/>
    </row>
    <row r="236" spans="1:61" ht="11.25" customHeight="1">
      <c r="A236" s="3094"/>
      <c r="B236" s="3094"/>
      <c r="C236" s="3094"/>
      <c r="D236" s="3094"/>
      <c r="E236" s="3094"/>
      <c r="F236" s="3094"/>
      <c r="G236" s="3094"/>
      <c r="H236" s="3094"/>
      <c r="I236" s="3094"/>
      <c r="J236" s="3094"/>
      <c r="K236" s="3094"/>
      <c r="L236" s="3094"/>
      <c r="M236" s="3094"/>
      <c r="N236" s="3094"/>
      <c r="O236" s="3094"/>
      <c r="P236" s="3094"/>
      <c r="Q236" s="3094"/>
      <c r="R236" s="3094"/>
      <c r="S236" s="3094"/>
      <c r="T236" s="3094"/>
      <c r="U236" s="3094"/>
      <c r="V236" s="3094"/>
      <c r="W236" s="3094"/>
      <c r="X236" s="3094"/>
      <c r="Y236" s="3094"/>
      <c r="Z236" s="3094"/>
      <c r="AA236" s="3094"/>
      <c r="AB236" s="3094"/>
      <c r="AC236" s="3094"/>
      <c r="AD236" s="3094"/>
      <c r="AE236" s="3094"/>
      <c r="AF236" s="3094"/>
      <c r="AG236" s="3094"/>
      <c r="AH236" s="3094"/>
      <c r="AI236" s="3094"/>
      <c r="AJ236" s="3094"/>
      <c r="AK236" s="3094"/>
      <c r="AL236" s="3094"/>
      <c r="AM236" s="3094"/>
      <c r="AN236" s="3094"/>
      <c r="AO236" s="3094"/>
      <c r="AP236" s="3094"/>
      <c r="AQ236" s="3094"/>
      <c r="AR236" s="3094"/>
      <c r="AS236" s="3094"/>
      <c r="AT236" s="3094"/>
      <c r="AU236" s="3094"/>
      <c r="AV236" s="3094"/>
      <c r="AW236" s="3094"/>
      <c r="AX236" s="3094"/>
      <c r="AY236" s="3094"/>
      <c r="AZ236" s="3094"/>
      <c r="BA236" s="3094"/>
      <c r="BB236" s="3094"/>
      <c r="BC236" s="3094"/>
      <c r="BD236" s="3094"/>
      <c r="BE236" s="3094"/>
      <c r="BF236" s="3094"/>
      <c r="BG236" s="3094"/>
      <c r="BH236" s="3094"/>
      <c r="BI236" s="3094"/>
    </row>
    <row r="237" spans="1:61" ht="11.25" customHeight="1">
      <c r="A237" s="3094"/>
      <c r="B237" s="3094"/>
      <c r="C237" s="3094"/>
      <c r="D237" s="3094"/>
      <c r="E237" s="3094"/>
      <c r="F237" s="3094"/>
      <c r="G237" s="3094"/>
      <c r="H237" s="3094"/>
      <c r="I237" s="3094"/>
      <c r="J237" s="3094"/>
      <c r="K237" s="3094"/>
      <c r="L237" s="3094"/>
      <c r="M237" s="3094"/>
      <c r="N237" s="3094"/>
      <c r="O237" s="3094"/>
      <c r="P237" s="3094"/>
      <c r="Q237" s="3094"/>
      <c r="R237" s="3094"/>
      <c r="S237" s="3094"/>
      <c r="T237" s="3094"/>
      <c r="U237" s="3094"/>
      <c r="V237" s="3094"/>
      <c r="W237" s="3094"/>
      <c r="X237" s="3094"/>
      <c r="Y237" s="3094"/>
      <c r="Z237" s="3094"/>
      <c r="AA237" s="3094"/>
      <c r="AB237" s="3094"/>
      <c r="AC237" s="3094"/>
      <c r="AD237" s="3094"/>
      <c r="AE237" s="3094"/>
      <c r="AF237" s="3094"/>
      <c r="AG237" s="3094"/>
      <c r="AH237" s="3094"/>
      <c r="AI237" s="3094"/>
      <c r="AJ237" s="3094"/>
      <c r="AK237" s="3094"/>
      <c r="AL237" s="3094"/>
      <c r="AM237" s="3094"/>
      <c r="AN237" s="3094"/>
      <c r="AO237" s="3094"/>
      <c r="AP237" s="3094"/>
      <c r="AQ237" s="3094"/>
      <c r="AR237" s="3094"/>
      <c r="AS237" s="3094"/>
      <c r="AT237" s="3094"/>
      <c r="AU237" s="3094"/>
      <c r="AV237" s="3094"/>
      <c r="AW237" s="3094"/>
      <c r="AX237" s="3094"/>
      <c r="AY237" s="3094"/>
      <c r="AZ237" s="3094"/>
      <c r="BA237" s="3094"/>
      <c r="BB237" s="3094"/>
      <c r="BC237" s="3094"/>
      <c r="BD237" s="3094"/>
      <c r="BE237" s="3094"/>
      <c r="BF237" s="3094"/>
      <c r="BG237" s="3094"/>
      <c r="BH237" s="3094"/>
      <c r="BI237" s="3094"/>
    </row>
    <row r="238" spans="1:61" ht="11.25" customHeight="1">
      <c r="A238" s="3094"/>
      <c r="B238" s="3094"/>
      <c r="C238" s="3094"/>
      <c r="D238" s="3094"/>
      <c r="E238" s="3094"/>
      <c r="F238" s="3094"/>
      <c r="G238" s="3094"/>
      <c r="H238" s="3094"/>
      <c r="I238" s="3094"/>
      <c r="J238" s="3094"/>
      <c r="K238" s="3094"/>
      <c r="L238" s="3094"/>
      <c r="M238" s="3094"/>
      <c r="N238" s="3094"/>
      <c r="O238" s="3094"/>
      <c r="P238" s="3094"/>
      <c r="Q238" s="3094"/>
      <c r="R238" s="3094"/>
      <c r="S238" s="3094"/>
      <c r="T238" s="3094"/>
      <c r="U238" s="3094"/>
      <c r="V238" s="3094"/>
      <c r="W238" s="3094"/>
      <c r="X238" s="3094"/>
      <c r="Y238" s="3094"/>
      <c r="Z238" s="3094"/>
      <c r="AA238" s="3094"/>
      <c r="AB238" s="3094"/>
      <c r="AC238" s="3094"/>
      <c r="AD238" s="3094"/>
      <c r="AE238" s="3094"/>
      <c r="AF238" s="3094"/>
      <c r="AG238" s="3094"/>
      <c r="AH238" s="3094"/>
      <c r="AI238" s="3094"/>
      <c r="AJ238" s="3094"/>
      <c r="AK238" s="3094"/>
      <c r="AL238" s="3094"/>
      <c r="AM238" s="3094"/>
      <c r="AN238" s="3094"/>
      <c r="AO238" s="3094"/>
      <c r="AP238" s="3094"/>
      <c r="AQ238" s="3094"/>
      <c r="AR238" s="3094"/>
      <c r="AS238" s="3094"/>
      <c r="AT238" s="3094"/>
      <c r="AU238" s="3094"/>
      <c r="AV238" s="3094"/>
      <c r="AW238" s="3094"/>
      <c r="AX238" s="3094"/>
      <c r="AY238" s="3094"/>
      <c r="AZ238" s="3094"/>
      <c r="BA238" s="3094"/>
      <c r="BB238" s="3094"/>
      <c r="BC238" s="3094"/>
      <c r="BD238" s="3094"/>
      <c r="BE238" s="3094"/>
      <c r="BF238" s="3094"/>
      <c r="BG238" s="3094"/>
      <c r="BH238" s="3094"/>
      <c r="BI238" s="3094"/>
    </row>
    <row r="239" spans="1:61" ht="11.25" customHeight="1">
      <c r="A239" s="3094"/>
      <c r="B239" s="3094"/>
      <c r="C239" s="3094"/>
      <c r="D239" s="3094"/>
      <c r="E239" s="3094"/>
      <c r="F239" s="3094"/>
      <c r="G239" s="3094"/>
      <c r="H239" s="3094"/>
      <c r="I239" s="3094"/>
      <c r="J239" s="3094"/>
      <c r="K239" s="3094"/>
      <c r="L239" s="3094"/>
      <c r="M239" s="3094"/>
      <c r="N239" s="3094"/>
      <c r="O239" s="3094"/>
      <c r="P239" s="3094"/>
      <c r="Q239" s="3094"/>
      <c r="R239" s="3094"/>
      <c r="S239" s="3094"/>
      <c r="T239" s="3094"/>
      <c r="U239" s="3094"/>
      <c r="V239" s="3094"/>
      <c r="W239" s="3094"/>
      <c r="X239" s="3094"/>
      <c r="Y239" s="3094"/>
      <c r="Z239" s="3094"/>
      <c r="AA239" s="3094"/>
      <c r="AB239" s="3094"/>
      <c r="AC239" s="3094"/>
      <c r="AD239" s="3094"/>
      <c r="AE239" s="3094"/>
      <c r="AF239" s="3094"/>
      <c r="AG239" s="3094"/>
      <c r="AH239" s="3094"/>
      <c r="AI239" s="3094"/>
      <c r="AJ239" s="3094"/>
      <c r="AK239" s="3094"/>
      <c r="AL239" s="3094"/>
      <c r="AM239" s="3094"/>
      <c r="AN239" s="3094"/>
      <c r="AO239" s="3094"/>
      <c r="AP239" s="3094"/>
      <c r="AQ239" s="3094"/>
      <c r="AR239" s="3094"/>
      <c r="AS239" s="3094"/>
      <c r="AT239" s="3094"/>
      <c r="AU239" s="3094"/>
      <c r="AV239" s="3094"/>
      <c r="AW239" s="3094"/>
      <c r="AX239" s="3094"/>
      <c r="AY239" s="3094"/>
      <c r="AZ239" s="3094"/>
      <c r="BA239" s="3094"/>
      <c r="BB239" s="3094"/>
      <c r="BC239" s="3094"/>
      <c r="BD239" s="3094"/>
      <c r="BE239" s="3094"/>
      <c r="BF239" s="3094"/>
      <c r="BG239" s="3094"/>
      <c r="BH239" s="3094"/>
      <c r="BI239" s="3094"/>
    </row>
    <row r="240" spans="1:61" ht="11.25" customHeight="1">
      <c r="A240" s="3094"/>
      <c r="B240" s="3094"/>
      <c r="C240" s="3094"/>
      <c r="D240" s="3094"/>
      <c r="E240" s="3094"/>
      <c r="F240" s="3094"/>
      <c r="G240" s="3094"/>
      <c r="H240" s="3094"/>
      <c r="I240" s="3094"/>
      <c r="J240" s="3094"/>
      <c r="K240" s="3094"/>
      <c r="L240" s="3094"/>
      <c r="M240" s="3094"/>
      <c r="N240" s="3094"/>
      <c r="O240" s="3094"/>
      <c r="P240" s="3094"/>
      <c r="Q240" s="3094"/>
      <c r="R240" s="3094"/>
      <c r="S240" s="3094"/>
      <c r="T240" s="3094"/>
      <c r="U240" s="3094"/>
      <c r="V240" s="3094"/>
      <c r="W240" s="3094"/>
      <c r="X240" s="3094"/>
      <c r="Y240" s="3094"/>
      <c r="Z240" s="3094"/>
      <c r="AA240" s="3094"/>
      <c r="AB240" s="3094"/>
      <c r="AC240" s="3094"/>
      <c r="AD240" s="3094"/>
      <c r="AE240" s="3094"/>
      <c r="AF240" s="3094"/>
      <c r="AG240" s="3094"/>
      <c r="AH240" s="3094"/>
      <c r="AI240" s="3094"/>
      <c r="AJ240" s="3094"/>
      <c r="AK240" s="3094"/>
      <c r="AL240" s="3094"/>
      <c r="AM240" s="3094"/>
      <c r="AN240" s="3094"/>
      <c r="AO240" s="3094"/>
      <c r="AP240" s="3094"/>
      <c r="AQ240" s="3094"/>
      <c r="AR240" s="3094"/>
      <c r="AS240" s="3094"/>
      <c r="AT240" s="3094"/>
      <c r="AU240" s="3094"/>
      <c r="AV240" s="3094"/>
      <c r="AW240" s="3094"/>
      <c r="AX240" s="3094"/>
      <c r="AY240" s="3094"/>
      <c r="AZ240" s="3094"/>
      <c r="BA240" s="3094"/>
      <c r="BB240" s="3094"/>
      <c r="BC240" s="3094"/>
      <c r="BD240" s="3094"/>
      <c r="BE240" s="3094"/>
      <c r="BF240" s="3094"/>
      <c r="BG240" s="3094"/>
      <c r="BH240" s="3094"/>
      <c r="BI240" s="3094"/>
    </row>
    <row r="241" spans="1:61" ht="11.25" customHeight="1">
      <c r="A241" s="3094"/>
      <c r="B241" s="3094"/>
      <c r="C241" s="3094"/>
      <c r="D241" s="3094"/>
      <c r="E241" s="3094"/>
      <c r="F241" s="3094"/>
      <c r="G241" s="3094"/>
      <c r="H241" s="3094"/>
      <c r="I241" s="3094"/>
      <c r="J241" s="3094"/>
      <c r="K241" s="3094"/>
      <c r="L241" s="3094"/>
      <c r="M241" s="3094"/>
      <c r="N241" s="3094"/>
      <c r="O241" s="3094"/>
      <c r="P241" s="3094"/>
      <c r="Q241" s="3094"/>
      <c r="R241" s="3094"/>
      <c r="S241" s="3094"/>
      <c r="T241" s="3094"/>
      <c r="U241" s="3094"/>
      <c r="V241" s="3094"/>
      <c r="W241" s="3094"/>
      <c r="X241" s="3094"/>
      <c r="Y241" s="3094"/>
      <c r="Z241" s="3094"/>
      <c r="AA241" s="3094"/>
      <c r="AB241" s="3094"/>
      <c r="AC241" s="3094"/>
      <c r="AD241" s="3094"/>
      <c r="AE241" s="3094"/>
      <c r="AF241" s="3094"/>
      <c r="AG241" s="3094"/>
      <c r="AH241" s="3094"/>
      <c r="AI241" s="3094"/>
      <c r="AJ241" s="3094"/>
      <c r="AK241" s="3094"/>
      <c r="AL241" s="3094"/>
      <c r="AM241" s="3094"/>
      <c r="AN241" s="3094"/>
      <c r="AO241" s="3094"/>
      <c r="AP241" s="3094"/>
      <c r="AQ241" s="3094"/>
      <c r="AR241" s="3094"/>
      <c r="AS241" s="3094"/>
      <c r="AT241" s="3094"/>
      <c r="AU241" s="3094"/>
      <c r="AV241" s="3094"/>
      <c r="AW241" s="3094"/>
      <c r="AX241" s="3094"/>
      <c r="AY241" s="3094"/>
      <c r="AZ241" s="3094"/>
      <c r="BA241" s="3094"/>
      <c r="BB241" s="3094"/>
      <c r="BC241" s="3094"/>
      <c r="BD241" s="3094"/>
      <c r="BE241" s="3094"/>
      <c r="BF241" s="3094"/>
      <c r="BG241" s="3094"/>
      <c r="BH241" s="3094"/>
      <c r="BI241" s="3094"/>
    </row>
    <row r="242" spans="1:61" ht="11.25" customHeight="1">
      <c r="A242" s="3094"/>
      <c r="B242" s="3094"/>
      <c r="C242" s="3094"/>
      <c r="D242" s="3094"/>
      <c r="E242" s="3094"/>
      <c r="F242" s="3094"/>
      <c r="G242" s="3094"/>
      <c r="H242" s="3094"/>
      <c r="I242" s="3094"/>
      <c r="J242" s="3094"/>
      <c r="K242" s="3094"/>
      <c r="L242" s="3094"/>
      <c r="M242" s="3094"/>
      <c r="N242" s="3094"/>
      <c r="O242" s="3094"/>
      <c r="P242" s="3094"/>
      <c r="Q242" s="3094"/>
      <c r="R242" s="3094"/>
      <c r="S242" s="3094"/>
      <c r="T242" s="3094"/>
      <c r="U242" s="3094"/>
      <c r="V242" s="3094"/>
      <c r="W242" s="3094"/>
      <c r="X242" s="3094"/>
      <c r="Y242" s="3094"/>
      <c r="Z242" s="3094"/>
      <c r="AA242" s="3094"/>
      <c r="AB242" s="3094"/>
      <c r="AC242" s="3094"/>
      <c r="AD242" s="3094"/>
      <c r="AE242" s="3094"/>
      <c r="AF242" s="3094"/>
      <c r="AG242" s="3094"/>
      <c r="AH242" s="3094"/>
      <c r="AI242" s="3094"/>
      <c r="AJ242" s="3094"/>
      <c r="AK242" s="3094"/>
      <c r="AL242" s="3094"/>
      <c r="AM242" s="3094"/>
      <c r="AN242" s="3094"/>
      <c r="AO242" s="3094"/>
      <c r="AP242" s="3094"/>
      <c r="AQ242" s="3094"/>
      <c r="AR242" s="3094"/>
      <c r="AS242" s="3094"/>
      <c r="AT242" s="3094"/>
      <c r="AU242" s="3094"/>
      <c r="AV242" s="3094"/>
      <c r="AW242" s="3094"/>
      <c r="AX242" s="3094"/>
      <c r="AY242" s="3094"/>
      <c r="AZ242" s="3094"/>
      <c r="BA242" s="3094"/>
      <c r="BB242" s="3094"/>
      <c r="BC242" s="3094"/>
      <c r="BD242" s="3094"/>
      <c r="BE242" s="3094"/>
      <c r="BF242" s="3094"/>
      <c r="BG242" s="3094"/>
      <c r="BH242" s="3094"/>
      <c r="BI242" s="3094"/>
    </row>
    <row r="243" spans="1:61" ht="11.25" customHeight="1">
      <c r="A243" s="3094"/>
      <c r="B243" s="3094"/>
      <c r="C243" s="3094"/>
      <c r="D243" s="3094"/>
      <c r="E243" s="3094"/>
      <c r="F243" s="3094"/>
      <c r="G243" s="3094"/>
      <c r="H243" s="3094"/>
      <c r="I243" s="3094"/>
      <c r="J243" s="3094"/>
      <c r="K243" s="3094"/>
      <c r="L243" s="3094"/>
      <c r="M243" s="3094"/>
      <c r="N243" s="3094"/>
      <c r="O243" s="3094"/>
      <c r="P243" s="3094"/>
      <c r="Q243" s="3094"/>
      <c r="R243" s="3094"/>
      <c r="S243" s="3094"/>
      <c r="T243" s="3094"/>
      <c r="U243" s="3094"/>
      <c r="V243" s="3094"/>
      <c r="W243" s="3094"/>
      <c r="X243" s="3094"/>
      <c r="Y243" s="3094"/>
      <c r="Z243" s="3094"/>
      <c r="AA243" s="3094"/>
      <c r="AB243" s="3094"/>
      <c r="AC243" s="3094"/>
      <c r="AD243" s="3094"/>
      <c r="AE243" s="3094"/>
      <c r="AF243" s="3094"/>
      <c r="AG243" s="3094"/>
      <c r="AH243" s="3094"/>
      <c r="AI243" s="3094"/>
      <c r="AJ243" s="3094"/>
      <c r="AK243" s="3094"/>
      <c r="AL243" s="3094"/>
      <c r="AM243" s="3094"/>
      <c r="AN243" s="3094"/>
      <c r="AO243" s="3094"/>
      <c r="AP243" s="3094"/>
      <c r="AQ243" s="3094"/>
      <c r="AR243" s="3094"/>
      <c r="AS243" s="3094"/>
      <c r="AT243" s="3094"/>
      <c r="AU243" s="3094"/>
      <c r="AV243" s="3094"/>
      <c r="AW243" s="3094"/>
      <c r="AX243" s="3094"/>
      <c r="AY243" s="3094"/>
      <c r="AZ243" s="3094"/>
      <c r="BA243" s="3094"/>
      <c r="BB243" s="3094"/>
      <c r="BC243" s="3094"/>
      <c r="BD243" s="3094"/>
      <c r="BE243" s="3094"/>
      <c r="BF243" s="3094"/>
      <c r="BG243" s="3094"/>
      <c r="BH243" s="3094"/>
      <c r="BI243" s="3094"/>
    </row>
    <row r="244" spans="1:61" ht="11.25" customHeight="1">
      <c r="A244" s="3094"/>
      <c r="B244" s="3094"/>
      <c r="C244" s="3094"/>
      <c r="D244" s="3094"/>
      <c r="E244" s="3094"/>
      <c r="F244" s="3094"/>
      <c r="G244" s="3094"/>
      <c r="H244" s="3094"/>
      <c r="I244" s="3094"/>
      <c r="J244" s="3094"/>
      <c r="K244" s="3094"/>
      <c r="L244" s="3094"/>
      <c r="M244" s="3094"/>
      <c r="N244" s="3094"/>
      <c r="O244" s="3094"/>
      <c r="P244" s="3094"/>
      <c r="Q244" s="3094"/>
      <c r="R244" s="3094"/>
      <c r="S244" s="3094"/>
      <c r="T244" s="3094"/>
      <c r="U244" s="3094"/>
      <c r="V244" s="3094"/>
      <c r="W244" s="3094"/>
      <c r="X244" s="3094"/>
      <c r="Y244" s="3094"/>
      <c r="Z244" s="3094"/>
      <c r="AA244" s="3094"/>
      <c r="AB244" s="3094"/>
      <c r="AC244" s="3094"/>
      <c r="AD244" s="3094"/>
      <c r="AE244" s="3094"/>
      <c r="AF244" s="3094"/>
      <c r="AG244" s="3094"/>
      <c r="AH244" s="3094"/>
      <c r="AI244" s="3094"/>
      <c r="AJ244" s="3094"/>
      <c r="AK244" s="3094"/>
      <c r="AL244" s="3094"/>
      <c r="AM244" s="3094"/>
      <c r="AN244" s="3094"/>
      <c r="AO244" s="3094"/>
      <c r="AP244" s="3094"/>
      <c r="AQ244" s="3094"/>
      <c r="AR244" s="3094"/>
      <c r="AS244" s="3094"/>
      <c r="AT244" s="3094"/>
      <c r="AU244" s="3094"/>
      <c r="AV244" s="3094"/>
      <c r="AW244" s="3094"/>
      <c r="AX244" s="3094"/>
      <c r="AY244" s="3094"/>
      <c r="AZ244" s="3094"/>
      <c r="BA244" s="3094"/>
      <c r="BB244" s="3094"/>
      <c r="BC244" s="3094"/>
      <c r="BD244" s="3094"/>
      <c r="BE244" s="3094"/>
      <c r="BF244" s="3094"/>
      <c r="BG244" s="3094"/>
      <c r="BH244" s="3094"/>
      <c r="BI244" s="3094"/>
    </row>
    <row r="245" spans="1:61" ht="11.25" customHeight="1">
      <c r="A245" s="3094"/>
      <c r="B245" s="3094"/>
      <c r="C245" s="3094"/>
      <c r="D245" s="3094"/>
      <c r="E245" s="3094"/>
      <c r="F245" s="3094"/>
      <c r="G245" s="3094"/>
      <c r="H245" s="3094"/>
      <c r="I245" s="3094"/>
      <c r="J245" s="3094"/>
      <c r="K245" s="3094"/>
      <c r="L245" s="3094"/>
      <c r="M245" s="3094"/>
      <c r="N245" s="3094"/>
      <c r="O245" s="3094"/>
      <c r="P245" s="3094"/>
      <c r="Q245" s="3094"/>
      <c r="R245" s="3094"/>
      <c r="S245" s="3094"/>
      <c r="T245" s="3094"/>
      <c r="U245" s="3094"/>
      <c r="V245" s="3094"/>
      <c r="W245" s="3094"/>
      <c r="X245" s="3094"/>
      <c r="Y245" s="3094"/>
      <c r="Z245" s="3094"/>
      <c r="AA245" s="3094"/>
      <c r="AB245" s="3094"/>
      <c r="AC245" s="3094"/>
      <c r="AD245" s="3094"/>
      <c r="AE245" s="3094"/>
      <c r="AF245" s="3094"/>
      <c r="AG245" s="3094"/>
      <c r="AH245" s="3094"/>
      <c r="AI245" s="3094"/>
      <c r="AJ245" s="3094"/>
      <c r="AK245" s="3094"/>
      <c r="AL245" s="3094"/>
      <c r="AM245" s="3094"/>
      <c r="AN245" s="3094"/>
      <c r="AO245" s="3094"/>
      <c r="AP245" s="3094"/>
      <c r="AQ245" s="3094"/>
      <c r="AR245" s="3094"/>
      <c r="AS245" s="3094"/>
      <c r="AT245" s="3094"/>
      <c r="AU245" s="3094"/>
      <c r="AV245" s="3094"/>
      <c r="AW245" s="3094"/>
      <c r="AX245" s="3094"/>
      <c r="AY245" s="3094"/>
      <c r="AZ245" s="3094"/>
      <c r="BA245" s="3094"/>
      <c r="BB245" s="3094"/>
      <c r="BC245" s="3094"/>
      <c r="BD245" s="3094"/>
      <c r="BE245" s="3094"/>
      <c r="BF245" s="3094"/>
      <c r="BG245" s="3094"/>
      <c r="BH245" s="3094"/>
      <c r="BI245" s="3094"/>
    </row>
    <row r="246" spans="1:61" ht="11.25" customHeight="1">
      <c r="A246" s="3094"/>
      <c r="B246" s="3094"/>
      <c r="C246" s="3094"/>
      <c r="D246" s="3094"/>
      <c r="E246" s="3094"/>
      <c r="F246" s="3094"/>
      <c r="G246" s="3094"/>
      <c r="H246" s="3094"/>
      <c r="I246" s="3094"/>
      <c r="J246" s="3094"/>
      <c r="K246" s="3094"/>
      <c r="L246" s="3094"/>
      <c r="M246" s="3094"/>
      <c r="N246" s="3094"/>
      <c r="O246" s="3094"/>
      <c r="P246" s="3094"/>
      <c r="Q246" s="3094"/>
      <c r="R246" s="3094"/>
      <c r="S246" s="3094"/>
      <c r="T246" s="3094"/>
      <c r="U246" s="3094"/>
      <c r="V246" s="3094"/>
      <c r="W246" s="3094"/>
      <c r="X246" s="3094"/>
      <c r="Y246" s="3094"/>
      <c r="Z246" s="3094"/>
      <c r="AA246" s="3094"/>
      <c r="AB246" s="3094"/>
      <c r="AC246" s="3094"/>
      <c r="AD246" s="3094"/>
      <c r="AE246" s="3094"/>
      <c r="AF246" s="3094"/>
      <c r="AG246" s="3094"/>
      <c r="AH246" s="3094"/>
      <c r="AI246" s="3094"/>
      <c r="AJ246" s="3094"/>
      <c r="AK246" s="3094"/>
      <c r="AL246" s="3094"/>
      <c r="AM246" s="3094"/>
      <c r="AN246" s="3094"/>
      <c r="AO246" s="3094"/>
      <c r="AP246" s="3094"/>
      <c r="AQ246" s="3094"/>
      <c r="AR246" s="3094"/>
      <c r="AS246" s="3094"/>
      <c r="AT246" s="3094"/>
      <c r="AU246" s="3094"/>
      <c r="AV246" s="3094"/>
      <c r="AW246" s="3094"/>
      <c r="AX246" s="3094"/>
      <c r="AY246" s="3094"/>
      <c r="AZ246" s="3094"/>
      <c r="BA246" s="3094"/>
      <c r="BB246" s="3094"/>
      <c r="BC246" s="3094"/>
      <c r="BD246" s="3094"/>
      <c r="BE246" s="3094"/>
      <c r="BF246" s="3094"/>
      <c r="BG246" s="3094"/>
      <c r="BH246" s="3094"/>
      <c r="BI246" s="3094"/>
    </row>
    <row r="247" spans="1:61" ht="11.25" customHeight="1">
      <c r="A247" s="3094"/>
      <c r="B247" s="3094"/>
      <c r="C247" s="3094"/>
      <c r="D247" s="3094"/>
      <c r="E247" s="3094"/>
      <c r="F247" s="3094"/>
      <c r="G247" s="3094"/>
      <c r="H247" s="3094"/>
      <c r="I247" s="3094"/>
      <c r="J247" s="3094"/>
      <c r="K247" s="3094"/>
      <c r="L247" s="3094"/>
      <c r="M247" s="3094"/>
      <c r="N247" s="3094"/>
      <c r="O247" s="3094"/>
      <c r="P247" s="3094"/>
      <c r="Q247" s="3094"/>
      <c r="R247" s="3094"/>
      <c r="S247" s="3094"/>
      <c r="T247" s="3094"/>
      <c r="U247" s="3094"/>
      <c r="V247" s="3094"/>
      <c r="W247" s="3094"/>
      <c r="X247" s="3094"/>
      <c r="Y247" s="3094"/>
      <c r="Z247" s="3094"/>
      <c r="AA247" s="3094"/>
      <c r="AB247" s="3094"/>
      <c r="AC247" s="3094"/>
      <c r="AD247" s="3094"/>
      <c r="AE247" s="3094"/>
      <c r="AF247" s="3094"/>
      <c r="AG247" s="3094"/>
      <c r="AH247" s="3094"/>
      <c r="AI247" s="3094"/>
      <c r="AJ247" s="3094"/>
      <c r="AK247" s="3094"/>
      <c r="AL247" s="3094"/>
      <c r="AM247" s="3094"/>
      <c r="AN247" s="3094"/>
      <c r="AO247" s="3094"/>
      <c r="AP247" s="3094"/>
      <c r="AQ247" s="3094"/>
      <c r="AR247" s="3094"/>
      <c r="AS247" s="3094"/>
      <c r="AT247" s="3094"/>
      <c r="AU247" s="3094"/>
      <c r="AV247" s="3094"/>
      <c r="AW247" s="3094"/>
      <c r="AX247" s="3094"/>
      <c r="AY247" s="3094"/>
      <c r="AZ247" s="3094"/>
      <c r="BA247" s="3094"/>
      <c r="BB247" s="3094"/>
      <c r="BC247" s="3094"/>
      <c r="BD247" s="3094"/>
      <c r="BE247" s="3094"/>
      <c r="BF247" s="3094"/>
      <c r="BG247" s="3094"/>
      <c r="BH247" s="3094"/>
      <c r="BI247" s="3094"/>
    </row>
    <row r="248" spans="1:61" ht="11.25" customHeight="1">
      <c r="A248" s="3094"/>
      <c r="B248" s="3094"/>
      <c r="C248" s="3094"/>
      <c r="D248" s="3094"/>
      <c r="E248" s="3094"/>
      <c r="F248" s="3094"/>
      <c r="G248" s="3094"/>
      <c r="H248" s="3094"/>
      <c r="I248" s="3094"/>
      <c r="J248" s="3094"/>
      <c r="K248" s="3094"/>
      <c r="L248" s="3094"/>
      <c r="M248" s="3094"/>
      <c r="N248" s="3094"/>
      <c r="O248" s="3094"/>
      <c r="P248" s="3094"/>
      <c r="Q248" s="3094"/>
      <c r="R248" s="3094"/>
      <c r="S248" s="3094"/>
      <c r="T248" s="3094"/>
      <c r="U248" s="3094"/>
      <c r="V248" s="3094"/>
      <c r="W248" s="3094"/>
      <c r="X248" s="3094"/>
      <c r="Y248" s="3094"/>
      <c r="Z248" s="3094"/>
      <c r="AA248" s="3094"/>
      <c r="AB248" s="3094"/>
      <c r="AC248" s="3094"/>
      <c r="AD248" s="3094"/>
      <c r="AE248" s="3094"/>
      <c r="AF248" s="3094"/>
      <c r="AG248" s="3094"/>
      <c r="AH248" s="3094"/>
      <c r="AI248" s="3094"/>
      <c r="AJ248" s="3094"/>
      <c r="AK248" s="3094"/>
      <c r="AL248" s="3094"/>
      <c r="AM248" s="3094"/>
      <c r="AN248" s="3094"/>
      <c r="AO248" s="3094"/>
      <c r="AP248" s="3094"/>
      <c r="AQ248" s="3094"/>
      <c r="AR248" s="3094"/>
      <c r="AS248" s="3094"/>
      <c r="AT248" s="3094"/>
      <c r="AU248" s="3094"/>
      <c r="AV248" s="3094"/>
      <c r="AW248" s="3094"/>
      <c r="AX248" s="3094"/>
      <c r="AY248" s="3094"/>
      <c r="AZ248" s="3094"/>
      <c r="BA248" s="3094"/>
      <c r="BB248" s="3094"/>
      <c r="BC248" s="3094"/>
      <c r="BD248" s="3094"/>
      <c r="BE248" s="3094"/>
      <c r="BF248" s="3094"/>
      <c r="BG248" s="3094"/>
      <c r="BH248" s="3094"/>
      <c r="BI248" s="3094"/>
    </row>
    <row r="249" spans="1:61" ht="11.25" customHeight="1">
      <c r="A249" s="3094"/>
      <c r="B249" s="3094"/>
      <c r="C249" s="3094"/>
      <c r="D249" s="3094"/>
      <c r="E249" s="3094"/>
      <c r="F249" s="3094"/>
      <c r="G249" s="3094"/>
      <c r="H249" s="3094"/>
      <c r="I249" s="3094"/>
      <c r="J249" s="3094"/>
      <c r="K249" s="3094"/>
      <c r="L249" s="3094"/>
      <c r="M249" s="3094"/>
      <c r="N249" s="3094"/>
      <c r="O249" s="3094"/>
      <c r="P249" s="3094"/>
      <c r="Q249" s="3094"/>
      <c r="R249" s="3094"/>
      <c r="S249" s="3094"/>
      <c r="T249" s="3094"/>
      <c r="U249" s="3094"/>
      <c r="V249" s="3094"/>
      <c r="W249" s="3094"/>
      <c r="X249" s="3094"/>
      <c r="Y249" s="3094"/>
      <c r="Z249" s="3094"/>
      <c r="AA249" s="3094"/>
      <c r="AB249" s="3094"/>
      <c r="AC249" s="3094"/>
      <c r="AD249" s="3094"/>
      <c r="AE249" s="3094"/>
      <c r="AF249" s="3094"/>
      <c r="AG249" s="3094"/>
      <c r="AH249" s="3094"/>
      <c r="AI249" s="3094"/>
      <c r="AJ249" s="3094"/>
      <c r="AK249" s="3094"/>
      <c r="AL249" s="3094"/>
      <c r="AM249" s="3094"/>
      <c r="AN249" s="3094"/>
      <c r="AO249" s="3094"/>
      <c r="AP249" s="3094"/>
      <c r="AQ249" s="3094"/>
      <c r="AR249" s="3094"/>
      <c r="AS249" s="3094"/>
      <c r="AT249" s="3094"/>
      <c r="AU249" s="3094"/>
      <c r="AV249" s="3094"/>
      <c r="AW249" s="3094"/>
      <c r="AX249" s="3094"/>
      <c r="AY249" s="3094"/>
      <c r="AZ249" s="3094"/>
      <c r="BA249" s="3094"/>
      <c r="BB249" s="3094"/>
      <c r="BC249" s="3094"/>
      <c r="BD249" s="3094"/>
      <c r="BE249" s="3094"/>
      <c r="BF249" s="3094"/>
      <c r="BG249" s="3094"/>
      <c r="BH249" s="3094"/>
      <c r="BI249" s="3094"/>
    </row>
    <row r="250" spans="1:61" ht="11.25" customHeight="1">
      <c r="A250" s="3094"/>
      <c r="B250" s="3094"/>
      <c r="C250" s="3094"/>
      <c r="D250" s="3094"/>
      <c r="E250" s="3094"/>
      <c r="F250" s="3094"/>
      <c r="G250" s="3094"/>
      <c r="H250" s="3094"/>
      <c r="I250" s="3094"/>
      <c r="J250" s="3094"/>
      <c r="K250" s="3094"/>
      <c r="L250" s="3094"/>
      <c r="M250" s="3094"/>
      <c r="N250" s="3094"/>
      <c r="O250" s="3094"/>
      <c r="P250" s="3094"/>
      <c r="Q250" s="3094"/>
      <c r="R250" s="3094"/>
      <c r="S250" s="3094"/>
      <c r="T250" s="3094"/>
      <c r="U250" s="3094"/>
      <c r="V250" s="3094"/>
      <c r="W250" s="3094"/>
      <c r="X250" s="3094"/>
      <c r="Y250" s="3094"/>
      <c r="Z250" s="3094"/>
      <c r="AA250" s="3094"/>
      <c r="AB250" s="3094"/>
      <c r="AC250" s="3094"/>
      <c r="AD250" s="3094"/>
      <c r="AE250" s="3094"/>
      <c r="AF250" s="3094"/>
      <c r="AG250" s="3094"/>
      <c r="AH250" s="3094"/>
      <c r="AI250" s="3094"/>
      <c r="AJ250" s="3094"/>
      <c r="AK250" s="3094"/>
      <c r="AL250" s="3094"/>
      <c r="AM250" s="3094"/>
      <c r="AN250" s="3094"/>
      <c r="AO250" s="3094"/>
      <c r="AP250" s="3094"/>
      <c r="AQ250" s="3094"/>
      <c r="AR250" s="3094"/>
      <c r="AS250" s="3094"/>
      <c r="AT250" s="3094"/>
      <c r="AU250" s="3094"/>
      <c r="AV250" s="3094"/>
      <c r="AW250" s="3094"/>
      <c r="AX250" s="3094"/>
      <c r="AY250" s="3094"/>
      <c r="AZ250" s="3094"/>
      <c r="BA250" s="3094"/>
      <c r="BB250" s="3094"/>
      <c r="BC250" s="3094"/>
      <c r="BD250" s="3094"/>
      <c r="BE250" s="3094"/>
      <c r="BF250" s="3094"/>
      <c r="BG250" s="3094"/>
      <c r="BH250" s="3094"/>
      <c r="BI250" s="3094"/>
    </row>
    <row r="251" spans="1:61" ht="11.25" customHeight="1">
      <c r="A251" s="3094"/>
      <c r="B251" s="3094"/>
      <c r="C251" s="3094"/>
      <c r="D251" s="3094"/>
      <c r="E251" s="3094"/>
      <c r="F251" s="3094"/>
      <c r="G251" s="3094"/>
      <c r="H251" s="3094"/>
      <c r="I251" s="3094"/>
      <c r="J251" s="3094"/>
      <c r="K251" s="3094"/>
      <c r="L251" s="3094"/>
      <c r="M251" s="3094"/>
      <c r="N251" s="3094"/>
      <c r="O251" s="3094"/>
      <c r="P251" s="3094"/>
      <c r="Q251" s="3094"/>
      <c r="R251" s="3094"/>
      <c r="S251" s="3094"/>
      <c r="T251" s="3094"/>
      <c r="U251" s="3094"/>
      <c r="V251" s="3094"/>
      <c r="W251" s="3094"/>
      <c r="X251" s="3094"/>
      <c r="Y251" s="3094"/>
      <c r="Z251" s="3094"/>
      <c r="AA251" s="3094"/>
      <c r="AB251" s="3094"/>
      <c r="AC251" s="3094"/>
      <c r="AD251" s="3094"/>
      <c r="AE251" s="3094"/>
      <c r="AF251" s="3094"/>
      <c r="AG251" s="3094"/>
      <c r="AH251" s="3094"/>
      <c r="AI251" s="3094"/>
      <c r="AJ251" s="3094"/>
      <c r="AK251" s="3094"/>
      <c r="AL251" s="3094"/>
      <c r="AM251" s="3094"/>
      <c r="AN251" s="3094"/>
      <c r="AO251" s="3094"/>
      <c r="AP251" s="3094"/>
      <c r="AQ251" s="3094"/>
      <c r="AR251" s="3094"/>
      <c r="AS251" s="3094"/>
      <c r="AT251" s="3094"/>
      <c r="AU251" s="3094"/>
      <c r="AV251" s="3094"/>
      <c r="AW251" s="3094"/>
      <c r="AX251" s="3094"/>
      <c r="AY251" s="3094"/>
      <c r="AZ251" s="3094"/>
      <c r="BA251" s="3094"/>
      <c r="BB251" s="3094"/>
      <c r="BC251" s="3094"/>
      <c r="BD251" s="3094"/>
      <c r="BE251" s="3094"/>
      <c r="BF251" s="3094"/>
      <c r="BG251" s="3094"/>
      <c r="BH251" s="3094"/>
      <c r="BI251" s="3094"/>
    </row>
    <row r="252" spans="1:61" ht="11.25" customHeight="1">
      <c r="A252" s="3094"/>
      <c r="B252" s="3094"/>
      <c r="C252" s="3094"/>
      <c r="D252" s="3094"/>
      <c r="E252" s="3094"/>
      <c r="F252" s="3094"/>
      <c r="G252" s="3094"/>
      <c r="H252" s="3094"/>
      <c r="I252" s="3094"/>
      <c r="J252" s="3094"/>
      <c r="K252" s="3094"/>
      <c r="L252" s="3094"/>
      <c r="M252" s="3094"/>
      <c r="N252" s="3094"/>
      <c r="O252" s="3094"/>
      <c r="P252" s="3094"/>
      <c r="Q252" s="3094"/>
      <c r="R252" s="3094"/>
      <c r="S252" s="3094"/>
      <c r="T252" s="3094"/>
      <c r="U252" s="3094"/>
      <c r="V252" s="3094"/>
      <c r="W252" s="3094"/>
      <c r="X252" s="3094"/>
      <c r="Y252" s="3094"/>
      <c r="Z252" s="3094"/>
      <c r="AA252" s="3094"/>
      <c r="AB252" s="3094"/>
      <c r="AC252" s="3094"/>
      <c r="AD252" s="3094"/>
      <c r="AE252" s="3094"/>
      <c r="AF252" s="3094"/>
      <c r="AG252" s="3094"/>
      <c r="AH252" s="3094"/>
      <c r="AI252" s="3094"/>
      <c r="AJ252" s="3094"/>
      <c r="AK252" s="3094"/>
      <c r="AL252" s="3094"/>
      <c r="AM252" s="3094"/>
      <c r="AN252" s="3094"/>
      <c r="AO252" s="3094"/>
      <c r="AP252" s="3094"/>
      <c r="AQ252" s="3094"/>
      <c r="AR252" s="3094"/>
      <c r="AS252" s="3094"/>
      <c r="AT252" s="3094"/>
      <c r="AU252" s="3094"/>
      <c r="AV252" s="3094"/>
      <c r="AW252" s="3094"/>
      <c r="AX252" s="3094"/>
      <c r="AY252" s="3094"/>
      <c r="AZ252" s="3094"/>
      <c r="BA252" s="3094"/>
      <c r="BB252" s="3094"/>
      <c r="BC252" s="3094"/>
      <c r="BD252" s="3094"/>
      <c r="BE252" s="3094"/>
      <c r="BF252" s="3094"/>
      <c r="BG252" s="3094"/>
      <c r="BH252" s="3094"/>
      <c r="BI252" s="3094"/>
    </row>
    <row r="253" spans="1:61" ht="11.25" customHeight="1">
      <c r="A253" s="3094"/>
      <c r="B253" s="3094"/>
      <c r="C253" s="3094"/>
      <c r="D253" s="3094"/>
      <c r="E253" s="3094"/>
      <c r="F253" s="3094"/>
      <c r="G253" s="3094"/>
      <c r="H253" s="3094"/>
      <c r="I253" s="3094"/>
      <c r="J253" s="3094"/>
      <c r="K253" s="3094"/>
      <c r="L253" s="3094"/>
      <c r="M253" s="3094"/>
      <c r="N253" s="3094"/>
      <c r="O253" s="3094"/>
      <c r="P253" s="3094"/>
      <c r="Q253" s="3094"/>
      <c r="R253" s="3094"/>
      <c r="S253" s="3094"/>
      <c r="T253" s="3094"/>
      <c r="U253" s="3094"/>
      <c r="V253" s="3094"/>
      <c r="W253" s="3094"/>
      <c r="X253" s="3094"/>
      <c r="Y253" s="3094"/>
      <c r="Z253" s="3094"/>
      <c r="AA253" s="3094"/>
      <c r="AB253" s="3094"/>
      <c r="AC253" s="3094"/>
      <c r="AD253" s="3094"/>
      <c r="AE253" s="3094"/>
      <c r="AF253" s="3094"/>
      <c r="AG253" s="3094"/>
      <c r="AH253" s="3094"/>
      <c r="AI253" s="3094"/>
      <c r="AJ253" s="3094"/>
      <c r="AK253" s="3094"/>
      <c r="AL253" s="3094"/>
      <c r="AM253" s="3094"/>
      <c r="AN253" s="3094"/>
      <c r="AO253" s="3094"/>
      <c r="AP253" s="3094"/>
      <c r="AQ253" s="3094"/>
      <c r="AR253" s="3094"/>
      <c r="AS253" s="3094"/>
      <c r="AT253" s="3094"/>
      <c r="AU253" s="3094"/>
      <c r="AV253" s="3094"/>
      <c r="AW253" s="3094"/>
      <c r="AX253" s="3094"/>
      <c r="AY253" s="3094"/>
      <c r="AZ253" s="3094"/>
      <c r="BA253" s="3094"/>
      <c r="BB253" s="3094"/>
      <c r="BC253" s="3094"/>
      <c r="BD253" s="3094"/>
      <c r="BE253" s="3094"/>
      <c r="BF253" s="3094"/>
      <c r="BG253" s="3094"/>
      <c r="BH253" s="3094"/>
      <c r="BI253" s="3094"/>
    </row>
    <row r="254" spans="1:61" ht="11.25" customHeight="1">
      <c r="A254" s="3094"/>
      <c r="B254" s="3094"/>
      <c r="C254" s="3094"/>
      <c r="D254" s="3094"/>
      <c r="E254" s="3094"/>
      <c r="F254" s="3094"/>
      <c r="G254" s="3094"/>
      <c r="H254" s="3094"/>
      <c r="I254" s="3094"/>
      <c r="J254" s="3094"/>
      <c r="K254" s="3094"/>
      <c r="L254" s="3094"/>
      <c r="M254" s="3094"/>
      <c r="N254" s="3094"/>
      <c r="O254" s="3094"/>
      <c r="P254" s="3094"/>
      <c r="Q254" s="3094"/>
      <c r="R254" s="3094"/>
      <c r="S254" s="3094"/>
      <c r="T254" s="3094"/>
      <c r="U254" s="3094"/>
      <c r="V254" s="3094"/>
      <c r="W254" s="3094"/>
      <c r="X254" s="3094"/>
      <c r="Y254" s="3094"/>
      <c r="Z254" s="3094"/>
      <c r="AA254" s="3094"/>
      <c r="AB254" s="3094"/>
      <c r="AC254" s="3094"/>
      <c r="AD254" s="3094"/>
      <c r="AE254" s="3094"/>
      <c r="AF254" s="3094"/>
      <c r="AG254" s="3094"/>
      <c r="AH254" s="3094"/>
      <c r="AI254" s="3094"/>
      <c r="AJ254" s="3094"/>
      <c r="AK254" s="3094"/>
      <c r="AL254" s="3094"/>
      <c r="AM254" s="3094"/>
      <c r="AN254" s="3094"/>
      <c r="AO254" s="3094"/>
      <c r="AP254" s="3094"/>
      <c r="AQ254" s="3094"/>
      <c r="AR254" s="3094"/>
      <c r="AS254" s="3094"/>
      <c r="AT254" s="3094"/>
      <c r="AU254" s="3094"/>
      <c r="AV254" s="3094"/>
      <c r="AW254" s="3094"/>
      <c r="AX254" s="3094"/>
      <c r="AY254" s="3094"/>
      <c r="AZ254" s="3094"/>
      <c r="BA254" s="3094"/>
      <c r="BB254" s="3094"/>
      <c r="BC254" s="3094"/>
      <c r="BD254" s="3094"/>
      <c r="BE254" s="3094"/>
      <c r="BF254" s="3094"/>
      <c r="BG254" s="3094"/>
      <c r="BH254" s="3094"/>
      <c r="BI254" s="3094"/>
    </row>
    <row r="255" spans="1:61" ht="11.25" customHeight="1">
      <c r="A255" s="3094"/>
      <c r="B255" s="3094"/>
      <c r="C255" s="3094"/>
      <c r="D255" s="3094"/>
      <c r="E255" s="3094"/>
      <c r="F255" s="3094"/>
      <c r="G255" s="3094"/>
      <c r="H255" s="3094"/>
      <c r="I255" s="3094"/>
      <c r="J255" s="3094"/>
      <c r="K255" s="3094"/>
      <c r="L255" s="3094"/>
      <c r="M255" s="3094"/>
      <c r="N255" s="3094"/>
      <c r="O255" s="3094"/>
      <c r="P255" s="3094"/>
      <c r="Q255" s="3094"/>
      <c r="R255" s="3094"/>
      <c r="S255" s="3094"/>
      <c r="T255" s="3094"/>
      <c r="U255" s="3094"/>
      <c r="V255" s="3094"/>
      <c r="W255" s="3094"/>
      <c r="X255" s="3094"/>
      <c r="Y255" s="3094"/>
      <c r="Z255" s="3094"/>
      <c r="AA255" s="3094"/>
      <c r="AB255" s="3094"/>
      <c r="AC255" s="3094"/>
      <c r="AD255" s="3094"/>
      <c r="AE255" s="3094"/>
      <c r="AF255" s="3094"/>
      <c r="AG255" s="3094"/>
      <c r="AH255" s="3094"/>
      <c r="AI255" s="3094"/>
      <c r="AJ255" s="3094"/>
      <c r="AK255" s="3094"/>
      <c r="AL255" s="3094"/>
      <c r="AM255" s="3094"/>
      <c r="AN255" s="3094"/>
      <c r="AO255" s="3094"/>
      <c r="AP255" s="3094"/>
      <c r="AQ255" s="3094"/>
      <c r="AR255" s="3094"/>
      <c r="AS255" s="3094"/>
      <c r="AT255" s="3094"/>
      <c r="AU255" s="3094"/>
      <c r="AV255" s="3094"/>
      <c r="AW255" s="3094"/>
      <c r="AX255" s="3094"/>
      <c r="AY255" s="3094"/>
      <c r="AZ255" s="3094"/>
      <c r="BA255" s="3094"/>
      <c r="BB255" s="3094"/>
      <c r="BC255" s="3094"/>
      <c r="BD255" s="3094"/>
      <c r="BE255" s="3094"/>
      <c r="BF255" s="3094"/>
      <c r="BG255" s="3094"/>
      <c r="BH255" s="3094"/>
      <c r="BI255" s="3094"/>
    </row>
    <row r="256" spans="1:61" ht="11.25" customHeight="1">
      <c r="A256" s="3094"/>
      <c r="B256" s="3094"/>
      <c r="C256" s="3094"/>
      <c r="D256" s="3094"/>
      <c r="E256" s="3094"/>
      <c r="F256" s="3094"/>
      <c r="G256" s="3094"/>
      <c r="H256" s="3094"/>
      <c r="I256" s="3094"/>
      <c r="J256" s="3094"/>
      <c r="K256" s="3094"/>
      <c r="L256" s="3094"/>
      <c r="M256" s="3094"/>
      <c r="N256" s="3094"/>
      <c r="O256" s="3094"/>
      <c r="P256" s="3094"/>
      <c r="Q256" s="3094"/>
      <c r="R256" s="3094"/>
      <c r="S256" s="3094"/>
      <c r="T256" s="3094"/>
      <c r="U256" s="3094"/>
      <c r="V256" s="3094"/>
      <c r="W256" s="3094"/>
      <c r="X256" s="3094"/>
      <c r="Y256" s="3094"/>
      <c r="Z256" s="3094"/>
      <c r="AA256" s="3094"/>
      <c r="AB256" s="3094"/>
      <c r="AC256" s="3094"/>
      <c r="AD256" s="3094"/>
      <c r="AE256" s="3094"/>
      <c r="AF256" s="3094"/>
      <c r="AG256" s="3094"/>
      <c r="AH256" s="3094"/>
      <c r="AI256" s="3094"/>
      <c r="AJ256" s="3094"/>
      <c r="AK256" s="3094"/>
      <c r="AL256" s="3094"/>
      <c r="AM256" s="3094"/>
      <c r="AN256" s="3094"/>
      <c r="AO256" s="3094"/>
      <c r="AP256" s="3094"/>
      <c r="AQ256" s="3094"/>
      <c r="AR256" s="3094"/>
      <c r="AS256" s="3094"/>
      <c r="AT256" s="3094"/>
      <c r="AU256" s="3094"/>
      <c r="AV256" s="3094"/>
      <c r="AW256" s="3094"/>
      <c r="AX256" s="3094"/>
      <c r="AY256" s="3094"/>
      <c r="AZ256" s="3094"/>
      <c r="BA256" s="3094"/>
      <c r="BB256" s="3094"/>
      <c r="BC256" s="3094"/>
      <c r="BD256" s="3094"/>
      <c r="BE256" s="3094"/>
      <c r="BF256" s="3094"/>
      <c r="BG256" s="3094"/>
      <c r="BH256" s="3094"/>
      <c r="BI256" s="3094"/>
    </row>
    <row r="257" spans="1:61" ht="11.25" customHeight="1">
      <c r="A257" s="3094"/>
      <c r="B257" s="3094"/>
      <c r="C257" s="3094"/>
      <c r="D257" s="3094"/>
      <c r="E257" s="3094"/>
      <c r="F257" s="3094"/>
      <c r="G257" s="3094"/>
      <c r="H257" s="3094"/>
      <c r="I257" s="3094"/>
      <c r="J257" s="3094"/>
      <c r="K257" s="3094"/>
      <c r="L257" s="3094"/>
      <c r="M257" s="3094"/>
      <c r="N257" s="3094"/>
      <c r="O257" s="3094"/>
      <c r="P257" s="3094"/>
      <c r="Q257" s="3094"/>
      <c r="R257" s="3094"/>
      <c r="S257" s="3094"/>
      <c r="T257" s="3094"/>
      <c r="U257" s="3094"/>
      <c r="V257" s="3094"/>
      <c r="W257" s="3094"/>
      <c r="X257" s="3094"/>
      <c r="Y257" s="3094"/>
      <c r="Z257" s="3094"/>
      <c r="AA257" s="3094"/>
      <c r="AB257" s="3094"/>
      <c r="AC257" s="3094"/>
      <c r="AD257" s="3094"/>
      <c r="AE257" s="3094"/>
      <c r="AF257" s="3094"/>
      <c r="AG257" s="3094"/>
      <c r="AH257" s="3094"/>
      <c r="AI257" s="3094"/>
      <c r="AJ257" s="3094"/>
      <c r="AK257" s="3094"/>
      <c r="AL257" s="3094"/>
      <c r="AM257" s="3094"/>
      <c r="AN257" s="3094"/>
      <c r="AO257" s="3094"/>
      <c r="AP257" s="3094"/>
      <c r="AQ257" s="3094"/>
      <c r="AR257" s="3094"/>
      <c r="AS257" s="3094"/>
      <c r="AT257" s="3094"/>
      <c r="AU257" s="3094"/>
      <c r="AV257" s="3094"/>
      <c r="AW257" s="3094"/>
      <c r="AX257" s="3094"/>
      <c r="AY257" s="3094"/>
      <c r="AZ257" s="3094"/>
      <c r="BA257" s="3094"/>
      <c r="BB257" s="3094"/>
      <c r="BC257" s="3094"/>
      <c r="BD257" s="3094"/>
      <c r="BE257" s="3094"/>
      <c r="BF257" s="3094"/>
      <c r="BG257" s="3094"/>
      <c r="BH257" s="3094"/>
      <c r="BI257" s="3094"/>
    </row>
    <row r="258" spans="1:61" ht="11.25" customHeight="1">
      <c r="A258" s="3094"/>
      <c r="B258" s="3094"/>
      <c r="C258" s="3094"/>
      <c r="D258" s="3094"/>
      <c r="E258" s="3094"/>
      <c r="F258" s="3094"/>
      <c r="G258" s="3094"/>
      <c r="H258" s="3094"/>
      <c r="I258" s="3094"/>
      <c r="J258" s="3094"/>
      <c r="K258" s="3094"/>
      <c r="L258" s="3094"/>
      <c r="M258" s="3094"/>
      <c r="N258" s="3094"/>
      <c r="O258" s="3094"/>
      <c r="P258" s="3094"/>
      <c r="Q258" s="3094"/>
      <c r="R258" s="3094"/>
      <c r="S258" s="3094"/>
      <c r="T258" s="3094"/>
      <c r="U258" s="3094"/>
      <c r="V258" s="3094"/>
      <c r="W258" s="3094"/>
      <c r="X258" s="3094"/>
      <c r="Y258" s="3094"/>
      <c r="Z258" s="3094"/>
      <c r="AA258" s="3094"/>
      <c r="AB258" s="3094"/>
      <c r="AC258" s="3094"/>
      <c r="AD258" s="3094"/>
      <c r="AE258" s="3094"/>
      <c r="AF258" s="3094"/>
      <c r="AG258" s="3094"/>
      <c r="AH258" s="3094"/>
      <c r="AI258" s="3094"/>
      <c r="AJ258" s="3094"/>
      <c r="AK258" s="3094"/>
      <c r="AL258" s="3094"/>
      <c r="AM258" s="3094"/>
      <c r="AN258" s="3094"/>
      <c r="AO258" s="3094"/>
      <c r="AP258" s="3094"/>
      <c r="AQ258" s="3094"/>
      <c r="AR258" s="3094"/>
      <c r="AS258" s="3094"/>
      <c r="AT258" s="3094"/>
      <c r="AU258" s="3094"/>
      <c r="AV258" s="3094"/>
      <c r="AW258" s="3094"/>
      <c r="AX258" s="3094"/>
      <c r="AY258" s="3094"/>
      <c r="AZ258" s="3094"/>
      <c r="BA258" s="3094"/>
      <c r="BB258" s="3094"/>
      <c r="BC258" s="3094"/>
      <c r="BD258" s="3094"/>
      <c r="BE258" s="3094"/>
      <c r="BF258" s="3094"/>
      <c r="BG258" s="3094"/>
      <c r="BH258" s="3094"/>
      <c r="BI258" s="3094"/>
    </row>
    <row r="259" spans="1:61" ht="11.25" customHeight="1">
      <c r="A259" s="3094"/>
      <c r="B259" s="3094"/>
      <c r="C259" s="3094"/>
      <c r="D259" s="3094"/>
      <c r="E259" s="3094"/>
      <c r="F259" s="3094"/>
      <c r="G259" s="3094"/>
      <c r="H259" s="3094"/>
      <c r="I259" s="3094"/>
      <c r="J259" s="3094"/>
      <c r="K259" s="3094"/>
      <c r="L259" s="3094"/>
      <c r="M259" s="3094"/>
      <c r="N259" s="3094"/>
      <c r="O259" s="3094"/>
      <c r="P259" s="3094"/>
      <c r="Q259" s="3094"/>
      <c r="R259" s="3094"/>
      <c r="S259" s="3094"/>
      <c r="T259" s="3094"/>
      <c r="U259" s="3094"/>
      <c r="V259" s="3094"/>
      <c r="W259" s="3094"/>
      <c r="X259" s="3094"/>
      <c r="Y259" s="3094"/>
      <c r="Z259" s="3094"/>
      <c r="AA259" s="3094"/>
      <c r="AB259" s="3094"/>
      <c r="AC259" s="3094"/>
      <c r="AD259" s="3094"/>
      <c r="AE259" s="3094"/>
      <c r="AF259" s="3094"/>
      <c r="AG259" s="3094"/>
      <c r="AH259" s="3094"/>
      <c r="AI259" s="3094"/>
      <c r="AJ259" s="3094"/>
      <c r="AK259" s="3094"/>
      <c r="AL259" s="3094"/>
      <c r="AM259" s="3094"/>
      <c r="AN259" s="3094"/>
      <c r="AO259" s="3094"/>
      <c r="AP259" s="3094"/>
      <c r="AQ259" s="3094"/>
      <c r="AR259" s="3094"/>
      <c r="AS259" s="3094"/>
      <c r="AT259" s="3094"/>
      <c r="AU259" s="3094"/>
      <c r="AV259" s="3094"/>
      <c r="AW259" s="3094"/>
      <c r="AX259" s="3094"/>
      <c r="AY259" s="3094"/>
      <c r="AZ259" s="3094"/>
      <c r="BA259" s="3094"/>
      <c r="BB259" s="3094"/>
      <c r="BC259" s="3094"/>
      <c r="BD259" s="3094"/>
      <c r="BE259" s="3094"/>
      <c r="BF259" s="3094"/>
      <c r="BG259" s="3094"/>
      <c r="BH259" s="3094"/>
      <c r="BI259" s="3094"/>
    </row>
    <row r="260" spans="1:61" ht="11.25" customHeight="1">
      <c r="A260" s="3094"/>
      <c r="B260" s="3094"/>
      <c r="C260" s="3094"/>
      <c r="D260" s="3094"/>
      <c r="E260" s="3094"/>
      <c r="F260" s="3094"/>
      <c r="G260" s="3094"/>
      <c r="H260" s="3094"/>
      <c r="I260" s="3094"/>
      <c r="J260" s="3094"/>
      <c r="K260" s="3094"/>
      <c r="L260" s="3094"/>
      <c r="M260" s="3094"/>
      <c r="N260" s="3094"/>
      <c r="O260" s="3094"/>
      <c r="P260" s="3094"/>
      <c r="Q260" s="3094"/>
      <c r="R260" s="3094"/>
      <c r="S260" s="3094"/>
      <c r="T260" s="3094"/>
      <c r="U260" s="3094"/>
      <c r="V260" s="3094"/>
      <c r="W260" s="3094"/>
      <c r="X260" s="3094"/>
      <c r="Y260" s="3094"/>
      <c r="Z260" s="3094"/>
      <c r="AA260" s="3094"/>
      <c r="AB260" s="3094"/>
      <c r="AC260" s="3094"/>
      <c r="AD260" s="3094"/>
      <c r="AE260" s="3094"/>
      <c r="AF260" s="3094"/>
      <c r="AG260" s="3094"/>
      <c r="AH260" s="3094"/>
      <c r="AI260" s="3094"/>
      <c r="AJ260" s="3094"/>
      <c r="AK260" s="3094"/>
      <c r="AL260" s="3094"/>
      <c r="AM260" s="3094"/>
      <c r="AN260" s="3094"/>
      <c r="AO260" s="3094"/>
      <c r="AP260" s="3094"/>
      <c r="AQ260" s="3094"/>
      <c r="AR260" s="3094"/>
      <c r="AS260" s="3094"/>
      <c r="AT260" s="3094"/>
      <c r="AU260" s="3094"/>
      <c r="AV260" s="3094"/>
      <c r="AW260" s="3094"/>
      <c r="AX260" s="3094"/>
      <c r="AY260" s="3094"/>
      <c r="AZ260" s="3094"/>
      <c r="BA260" s="3094"/>
      <c r="BB260" s="3094"/>
      <c r="BC260" s="3094"/>
      <c r="BD260" s="3094"/>
      <c r="BE260" s="3094"/>
      <c r="BF260" s="3094"/>
      <c r="BG260" s="3094"/>
      <c r="BH260" s="3094"/>
      <c r="BI260" s="3094"/>
    </row>
    <row r="261" spans="1:61" ht="11.25" customHeight="1">
      <c r="A261" s="3094"/>
      <c r="B261" s="3094"/>
      <c r="C261" s="3094"/>
      <c r="D261" s="3094"/>
      <c r="E261" s="3094"/>
      <c r="F261" s="3094"/>
      <c r="G261" s="3094"/>
      <c r="H261" s="3094"/>
      <c r="I261" s="3094"/>
      <c r="J261" s="3094"/>
      <c r="K261" s="3094"/>
      <c r="L261" s="3094"/>
      <c r="M261" s="3094"/>
      <c r="N261" s="3094"/>
      <c r="O261" s="3094"/>
      <c r="P261" s="3094"/>
      <c r="Q261" s="3094"/>
      <c r="R261" s="3094"/>
      <c r="S261" s="3094"/>
      <c r="T261" s="3094"/>
      <c r="U261" s="3094"/>
      <c r="V261" s="3094"/>
      <c r="W261" s="3094"/>
      <c r="X261" s="3094"/>
      <c r="Y261" s="3094"/>
      <c r="Z261" s="3094"/>
      <c r="AA261" s="3094"/>
      <c r="AB261" s="3094"/>
      <c r="AC261" s="3094"/>
      <c r="AD261" s="3094"/>
      <c r="AE261" s="3094"/>
      <c r="AF261" s="3094"/>
      <c r="AG261" s="3094"/>
      <c r="AH261" s="3094"/>
      <c r="AI261" s="3094"/>
      <c r="AJ261" s="3094"/>
      <c r="AK261" s="3094"/>
      <c r="AL261" s="3094"/>
      <c r="AM261" s="3094"/>
      <c r="AN261" s="3094"/>
      <c r="AO261" s="3094"/>
      <c r="AP261" s="3094"/>
      <c r="AQ261" s="3094"/>
      <c r="AR261" s="3094"/>
      <c r="AS261" s="3094"/>
      <c r="AT261" s="3094"/>
      <c r="AU261" s="3094"/>
      <c r="AV261" s="3094"/>
      <c r="AW261" s="3094"/>
      <c r="AX261" s="3094"/>
      <c r="AY261" s="3094"/>
      <c r="AZ261" s="3094"/>
      <c r="BA261" s="3094"/>
      <c r="BB261" s="3094"/>
      <c r="BC261" s="3094"/>
      <c r="BD261" s="3094"/>
      <c r="BE261" s="3094"/>
      <c r="BF261" s="3094"/>
      <c r="BG261" s="3094"/>
      <c r="BH261" s="3094"/>
      <c r="BI261" s="3094"/>
    </row>
    <row r="262" spans="1:61" ht="11.25" customHeight="1">
      <c r="A262" s="3094"/>
      <c r="B262" s="3094"/>
      <c r="C262" s="3094"/>
      <c r="D262" s="3094"/>
      <c r="E262" s="3094"/>
      <c r="F262" s="3094"/>
      <c r="G262" s="3094"/>
      <c r="H262" s="3094"/>
      <c r="I262" s="3094"/>
      <c r="J262" s="3094"/>
      <c r="K262" s="3094"/>
      <c r="L262" s="3094"/>
      <c r="M262" s="3094"/>
      <c r="N262" s="3094"/>
      <c r="O262" s="3094"/>
      <c r="P262" s="3094"/>
      <c r="Q262" s="3094"/>
      <c r="R262" s="3094"/>
      <c r="S262" s="3094"/>
      <c r="T262" s="3094"/>
      <c r="U262" s="3094"/>
      <c r="V262" s="3094"/>
      <c r="W262" s="3094"/>
      <c r="X262" s="3094"/>
      <c r="Y262" s="3094"/>
      <c r="Z262" s="3094"/>
      <c r="AA262" s="3094"/>
      <c r="AB262" s="3094"/>
      <c r="AC262" s="3094"/>
      <c r="AD262" s="3094"/>
      <c r="AE262" s="3094"/>
      <c r="AF262" s="3094"/>
      <c r="AG262" s="3094"/>
      <c r="AH262" s="3094"/>
      <c r="AI262" s="3094"/>
      <c r="AJ262" s="3094"/>
      <c r="AK262" s="3094"/>
      <c r="AL262" s="3094"/>
      <c r="AM262" s="3094"/>
      <c r="AN262" s="3094"/>
      <c r="AO262" s="3094"/>
      <c r="AP262" s="3094"/>
      <c r="AQ262" s="3094"/>
      <c r="AR262" s="3094"/>
      <c r="AS262" s="3094"/>
      <c r="AT262" s="3094"/>
      <c r="AU262" s="3094"/>
      <c r="AV262" s="3094"/>
      <c r="AW262" s="3094"/>
      <c r="AX262" s="3094"/>
      <c r="AY262" s="3094"/>
      <c r="AZ262" s="3094"/>
      <c r="BA262" s="3094"/>
      <c r="BB262" s="3094"/>
      <c r="BC262" s="3094"/>
      <c r="BD262" s="3094"/>
      <c r="BE262" s="3094"/>
      <c r="BF262" s="3094"/>
      <c r="BG262" s="3094"/>
      <c r="BH262" s="3094"/>
      <c r="BI262" s="3094"/>
    </row>
    <row r="263" spans="1:61" ht="11.25" customHeight="1">
      <c r="A263" s="3094"/>
      <c r="B263" s="3094"/>
      <c r="C263" s="3094"/>
      <c r="D263" s="3094"/>
      <c r="E263" s="3094"/>
      <c r="F263" s="3094"/>
      <c r="G263" s="3094"/>
      <c r="H263" s="3094"/>
      <c r="I263" s="3094"/>
      <c r="J263" s="3094"/>
      <c r="K263" s="3094"/>
      <c r="L263" s="3094"/>
      <c r="M263" s="3094"/>
      <c r="N263" s="3094"/>
      <c r="O263" s="3094"/>
      <c r="P263" s="3094"/>
      <c r="Q263" s="3094"/>
      <c r="R263" s="3094"/>
      <c r="S263" s="3094"/>
      <c r="T263" s="3094"/>
      <c r="U263" s="3094"/>
      <c r="V263" s="3094"/>
      <c r="W263" s="3094"/>
      <c r="X263" s="3094"/>
      <c r="Y263" s="3094"/>
      <c r="Z263" s="3094"/>
      <c r="AA263" s="3094"/>
      <c r="AB263" s="3094"/>
      <c r="AC263" s="3094"/>
      <c r="AD263" s="3094"/>
      <c r="AE263" s="3094"/>
      <c r="AF263" s="3094"/>
      <c r="AG263" s="3094"/>
      <c r="AH263" s="3094"/>
      <c r="AI263" s="3094"/>
      <c r="AJ263" s="3094"/>
      <c r="AK263" s="3094"/>
      <c r="AL263" s="3094"/>
      <c r="AM263" s="3094"/>
      <c r="AN263" s="3094"/>
      <c r="AO263" s="3094"/>
      <c r="AP263" s="3094"/>
      <c r="AQ263" s="3094"/>
      <c r="AR263" s="3094"/>
      <c r="AS263" s="3094"/>
      <c r="AT263" s="3094"/>
      <c r="AU263" s="3094"/>
      <c r="AV263" s="3094"/>
      <c r="AW263" s="3094"/>
      <c r="AX263" s="3094"/>
      <c r="AY263" s="3094"/>
      <c r="AZ263" s="3094"/>
      <c r="BA263" s="3094"/>
      <c r="BB263" s="3094"/>
      <c r="BC263" s="3094"/>
      <c r="BD263" s="3094"/>
      <c r="BE263" s="3094"/>
      <c r="BF263" s="3094"/>
      <c r="BG263" s="3094"/>
      <c r="BH263" s="3094"/>
      <c r="BI263" s="3094"/>
    </row>
    <row r="264" spans="1:61" ht="11.25" customHeight="1">
      <c r="A264" s="3094"/>
      <c r="B264" s="3094"/>
      <c r="C264" s="3094"/>
      <c r="D264" s="3094"/>
      <c r="E264" s="3094"/>
      <c r="F264" s="3094"/>
      <c r="G264" s="3094"/>
      <c r="H264" s="3094"/>
      <c r="I264" s="3094"/>
      <c r="J264" s="3094"/>
      <c r="K264" s="3094"/>
      <c r="L264" s="3094"/>
      <c r="M264" s="3094"/>
      <c r="N264" s="3094"/>
      <c r="O264" s="3094"/>
      <c r="P264" s="3094"/>
      <c r="Q264" s="3094"/>
      <c r="R264" s="3094"/>
      <c r="S264" s="3094"/>
      <c r="T264" s="3094"/>
      <c r="U264" s="3094"/>
      <c r="V264" s="3094"/>
      <c r="W264" s="3094"/>
      <c r="X264" s="3094"/>
      <c r="Y264" s="3094"/>
      <c r="Z264" s="3094"/>
      <c r="AA264" s="3094"/>
      <c r="AB264" s="3094"/>
      <c r="AC264" s="3094"/>
      <c r="AD264" s="3094"/>
      <c r="AE264" s="3094"/>
      <c r="AF264" s="3094"/>
      <c r="AG264" s="3094"/>
      <c r="AH264" s="3094"/>
      <c r="AI264" s="3094"/>
      <c r="AJ264" s="3094"/>
      <c r="AK264" s="3094"/>
      <c r="AL264" s="3094"/>
      <c r="AM264" s="3094"/>
      <c r="AN264" s="3094"/>
      <c r="AO264" s="3094"/>
      <c r="AP264" s="3094"/>
      <c r="AQ264" s="3094"/>
      <c r="AR264" s="3094"/>
      <c r="AS264" s="3094"/>
      <c r="AT264" s="3094"/>
      <c r="AU264" s="3094"/>
      <c r="AV264" s="3094"/>
      <c r="AW264" s="3094"/>
      <c r="AX264" s="3094"/>
      <c r="AY264" s="3094"/>
      <c r="AZ264" s="3094"/>
      <c r="BA264" s="3094"/>
      <c r="BB264" s="3094"/>
      <c r="BC264" s="3094"/>
      <c r="BD264" s="3094"/>
      <c r="BE264" s="3094"/>
      <c r="BF264" s="3094"/>
      <c r="BG264" s="3094"/>
      <c r="BH264" s="3094"/>
      <c r="BI264" s="3094"/>
    </row>
    <row r="265" spans="1:61" ht="11.25" customHeight="1">
      <c r="A265" s="3094"/>
      <c r="B265" s="3094"/>
      <c r="C265" s="3094"/>
      <c r="D265" s="3094"/>
      <c r="E265" s="3094"/>
      <c r="F265" s="3094"/>
      <c r="G265" s="3094"/>
      <c r="H265" s="3094"/>
      <c r="I265" s="3094"/>
      <c r="J265" s="3094"/>
      <c r="K265" s="3094"/>
      <c r="L265" s="3094"/>
      <c r="M265" s="3094"/>
      <c r="N265" s="3094"/>
      <c r="O265" s="3094"/>
      <c r="P265" s="3094"/>
      <c r="Q265" s="3094"/>
      <c r="R265" s="3094"/>
      <c r="S265" s="3094"/>
      <c r="T265" s="3094"/>
      <c r="U265" s="3094"/>
      <c r="V265" s="3094"/>
      <c r="W265" s="3094"/>
      <c r="X265" s="3094"/>
      <c r="Y265" s="3094"/>
      <c r="Z265" s="3094"/>
      <c r="AA265" s="3094"/>
      <c r="AB265" s="3094"/>
      <c r="AC265" s="3094"/>
      <c r="AD265" s="3094"/>
      <c r="AE265" s="3094"/>
      <c r="AF265" s="3094"/>
      <c r="AG265" s="3094"/>
      <c r="AH265" s="3094"/>
      <c r="AI265" s="3094"/>
      <c r="AJ265" s="3094"/>
      <c r="AK265" s="3094"/>
      <c r="AL265" s="3094"/>
      <c r="AM265" s="3094"/>
      <c r="AN265" s="3094"/>
      <c r="AO265" s="3094"/>
      <c r="AP265" s="3094"/>
      <c r="AQ265" s="3094"/>
      <c r="AR265" s="3094"/>
      <c r="AS265" s="3094"/>
      <c r="AT265" s="3094"/>
      <c r="AU265" s="3094"/>
      <c r="AV265" s="3094"/>
      <c r="AW265" s="3094"/>
      <c r="AX265" s="3094"/>
      <c r="AY265" s="3094"/>
      <c r="AZ265" s="3094"/>
      <c r="BA265" s="3094"/>
      <c r="BB265" s="3094"/>
      <c r="BC265" s="3094"/>
      <c r="BD265" s="3094"/>
      <c r="BE265" s="3094"/>
      <c r="BF265" s="3094"/>
      <c r="BG265" s="3094"/>
      <c r="BH265" s="3094"/>
      <c r="BI265" s="3094"/>
    </row>
    <row r="266" spans="1:61" ht="11.25" customHeight="1">
      <c r="A266" s="3094"/>
      <c r="B266" s="3094"/>
      <c r="C266" s="3094"/>
      <c r="D266" s="3094"/>
      <c r="E266" s="3094"/>
      <c r="F266" s="3094"/>
      <c r="G266" s="3094"/>
      <c r="H266" s="3094"/>
      <c r="I266" s="3094"/>
      <c r="J266" s="3094"/>
      <c r="K266" s="3094"/>
      <c r="L266" s="3094"/>
      <c r="M266" s="3094"/>
      <c r="N266" s="3094"/>
      <c r="O266" s="3094"/>
      <c r="P266" s="3094"/>
      <c r="Q266" s="3094"/>
      <c r="R266" s="3094"/>
      <c r="S266" s="3094"/>
      <c r="T266" s="3094"/>
      <c r="U266" s="3094"/>
      <c r="V266" s="3094"/>
      <c r="W266" s="3094"/>
      <c r="X266" s="3094"/>
      <c r="Y266" s="3094"/>
      <c r="Z266" s="3094"/>
      <c r="AA266" s="3094"/>
      <c r="AB266" s="3094"/>
      <c r="AC266" s="3094"/>
      <c r="AD266" s="3094"/>
      <c r="AE266" s="3094"/>
      <c r="AF266" s="3094"/>
      <c r="AG266" s="3094"/>
      <c r="AH266" s="3094"/>
      <c r="AI266" s="3094"/>
      <c r="AJ266" s="3094"/>
      <c r="AK266" s="3094"/>
      <c r="AL266" s="3094"/>
      <c r="AM266" s="3094"/>
      <c r="AN266" s="3094"/>
      <c r="AO266" s="3094"/>
      <c r="AP266" s="3094"/>
      <c r="AQ266" s="3094"/>
      <c r="AR266" s="3094"/>
      <c r="AS266" s="3094"/>
      <c r="AT266" s="3094"/>
      <c r="AU266" s="3094"/>
      <c r="AV266" s="3094"/>
      <c r="AW266" s="3094"/>
      <c r="AX266" s="3094"/>
      <c r="AY266" s="3094"/>
      <c r="AZ266" s="3094"/>
      <c r="BA266" s="3094"/>
      <c r="BB266" s="3094"/>
      <c r="BC266" s="3094"/>
      <c r="BD266" s="3094"/>
      <c r="BE266" s="3094"/>
      <c r="BF266" s="3094"/>
      <c r="BG266" s="3094"/>
      <c r="BH266" s="3094"/>
      <c r="BI266" s="3094"/>
    </row>
    <row r="267" spans="1:61" ht="11.25" customHeight="1">
      <c r="A267" s="3094"/>
      <c r="B267" s="3094"/>
      <c r="C267" s="3094"/>
      <c r="D267" s="3094"/>
      <c r="E267" s="3094"/>
      <c r="F267" s="3094"/>
      <c r="G267" s="3094"/>
      <c r="H267" s="3094"/>
      <c r="I267" s="3094"/>
      <c r="J267" s="3094"/>
      <c r="K267" s="3094"/>
      <c r="L267" s="3094"/>
      <c r="M267" s="3094"/>
      <c r="N267" s="3094"/>
      <c r="O267" s="3094"/>
      <c r="P267" s="3094"/>
      <c r="Q267" s="3094"/>
      <c r="R267" s="3094"/>
      <c r="S267" s="3094"/>
      <c r="T267" s="3094"/>
      <c r="U267" s="3094"/>
      <c r="V267" s="3094"/>
      <c r="W267" s="3094"/>
      <c r="X267" s="3094"/>
      <c r="Y267" s="3094"/>
      <c r="Z267" s="3094"/>
      <c r="AA267" s="3094"/>
      <c r="AB267" s="3094"/>
      <c r="AC267" s="3094"/>
      <c r="AD267" s="3094"/>
      <c r="AE267" s="3094"/>
      <c r="AF267" s="3094"/>
      <c r="AG267" s="3094"/>
      <c r="AH267" s="3094"/>
      <c r="AI267" s="3094"/>
      <c r="AJ267" s="3094"/>
      <c r="AK267" s="3094"/>
      <c r="AL267" s="3094"/>
      <c r="AM267" s="3094"/>
      <c r="AN267" s="3094"/>
      <c r="AO267" s="3094"/>
      <c r="AP267" s="3094"/>
      <c r="AQ267" s="3094"/>
      <c r="AR267" s="3094"/>
      <c r="AS267" s="3094"/>
      <c r="AT267" s="3094"/>
      <c r="AU267" s="3094"/>
      <c r="AV267" s="3094"/>
      <c r="AW267" s="3094"/>
      <c r="AX267" s="3094"/>
      <c r="AY267" s="3094"/>
      <c r="AZ267" s="3094"/>
      <c r="BA267" s="3094"/>
      <c r="BB267" s="3094"/>
      <c r="BC267" s="3094"/>
      <c r="BD267" s="3094"/>
      <c r="BE267" s="3094"/>
      <c r="BF267" s="3094"/>
      <c r="BG267" s="3094"/>
      <c r="BH267" s="3094"/>
      <c r="BI267" s="3094"/>
    </row>
    <row r="268" spans="1:61" ht="11.25" customHeight="1">
      <c r="A268" s="3094"/>
      <c r="B268" s="3094"/>
      <c r="C268" s="3094"/>
      <c r="D268" s="3094"/>
      <c r="E268" s="3094"/>
      <c r="F268" s="3094"/>
      <c r="G268" s="3094"/>
      <c r="H268" s="3094"/>
      <c r="I268" s="3094"/>
      <c r="J268" s="3094"/>
      <c r="K268" s="3094"/>
      <c r="L268" s="3094"/>
      <c r="M268" s="3094"/>
      <c r="N268" s="3094"/>
      <c r="O268" s="3094"/>
      <c r="P268" s="3094"/>
      <c r="Q268" s="3094"/>
      <c r="R268" s="3094"/>
      <c r="S268" s="3094"/>
      <c r="T268" s="3094"/>
      <c r="U268" s="3094"/>
      <c r="V268" s="3094"/>
      <c r="W268" s="3094"/>
      <c r="X268" s="3094"/>
      <c r="Y268" s="3094"/>
      <c r="Z268" s="3094"/>
      <c r="AA268" s="3094"/>
      <c r="AB268" s="3094"/>
      <c r="AC268" s="3094"/>
      <c r="AD268" s="3094"/>
      <c r="AE268" s="3094"/>
      <c r="AF268" s="3094"/>
      <c r="AG268" s="3094"/>
      <c r="AH268" s="3094"/>
      <c r="AI268" s="3094"/>
      <c r="AJ268" s="3094"/>
      <c r="AK268" s="3094"/>
      <c r="AL268" s="3094"/>
      <c r="AM268" s="3094"/>
      <c r="AN268" s="3094"/>
      <c r="AO268" s="3094"/>
      <c r="AP268" s="3094"/>
      <c r="AQ268" s="3094"/>
      <c r="AR268" s="3094"/>
      <c r="AS268" s="3094"/>
      <c r="AT268" s="3094"/>
      <c r="AU268" s="3094"/>
      <c r="AV268" s="3094"/>
      <c r="AW268" s="3094"/>
      <c r="AX268" s="3094"/>
      <c r="AY268" s="3094"/>
      <c r="AZ268" s="3094"/>
      <c r="BA268" s="3094"/>
      <c r="BB268" s="3094"/>
      <c r="BC268" s="3094"/>
      <c r="BD268" s="3094"/>
      <c r="BE268" s="3094"/>
      <c r="BF268" s="3094"/>
      <c r="BG268" s="3094"/>
      <c r="BH268" s="3094"/>
      <c r="BI268" s="3094"/>
    </row>
    <row r="269" spans="1:61" ht="11.25" customHeight="1">
      <c r="A269" s="3094"/>
      <c r="B269" s="3094"/>
      <c r="C269" s="3094"/>
      <c r="D269" s="3094"/>
      <c r="E269" s="3094"/>
      <c r="F269" s="3094"/>
      <c r="G269" s="3094"/>
      <c r="H269" s="3094"/>
      <c r="I269" s="3094"/>
      <c r="J269" s="3094"/>
      <c r="K269" s="3094"/>
      <c r="L269" s="3094"/>
      <c r="M269" s="3094"/>
      <c r="N269" s="3094"/>
      <c r="O269" s="3094"/>
      <c r="P269" s="3094"/>
      <c r="Q269" s="3094"/>
      <c r="R269" s="3094"/>
      <c r="S269" s="3094"/>
      <c r="T269" s="3094"/>
      <c r="U269" s="3094"/>
      <c r="V269" s="3094"/>
      <c r="W269" s="3094"/>
      <c r="X269" s="3094"/>
      <c r="Y269" s="3094"/>
      <c r="Z269" s="3094"/>
      <c r="AA269" s="3094"/>
      <c r="AB269" s="3094"/>
      <c r="AC269" s="3094"/>
      <c r="AD269" s="3094"/>
      <c r="AE269" s="3094"/>
      <c r="AF269" s="3094"/>
      <c r="AG269" s="3094"/>
      <c r="AH269" s="3094"/>
      <c r="AI269" s="3094"/>
      <c r="AJ269" s="3094"/>
      <c r="AK269" s="3094"/>
      <c r="AL269" s="3094"/>
      <c r="AM269" s="3094"/>
      <c r="AN269" s="3094"/>
      <c r="AO269" s="3094"/>
      <c r="AP269" s="3094"/>
      <c r="AQ269" s="3094"/>
      <c r="AR269" s="3094"/>
      <c r="AS269" s="3094"/>
      <c r="AT269" s="3094"/>
      <c r="AU269" s="3094"/>
      <c r="AV269" s="3094"/>
      <c r="AW269" s="3094"/>
      <c r="AX269" s="3094"/>
      <c r="AY269" s="3094"/>
      <c r="AZ269" s="3094"/>
      <c r="BA269" s="3094"/>
      <c r="BB269" s="3094"/>
      <c r="BC269" s="3094"/>
      <c r="BD269" s="3094"/>
      <c r="BE269" s="3094"/>
      <c r="BF269" s="3094"/>
      <c r="BG269" s="3094"/>
      <c r="BH269" s="3094"/>
      <c r="BI269" s="3094"/>
    </row>
    <row r="270" spans="1:61" ht="11.25" customHeight="1">
      <c r="A270" s="3094"/>
      <c r="B270" s="3094"/>
      <c r="C270" s="3094"/>
      <c r="D270" s="3094"/>
      <c r="E270" s="3094"/>
      <c r="F270" s="3094"/>
      <c r="G270" s="3094"/>
      <c r="H270" s="3094"/>
      <c r="I270" s="3094"/>
      <c r="J270" s="3094"/>
      <c r="K270" s="3094"/>
      <c r="L270" s="3094"/>
      <c r="M270" s="3094"/>
      <c r="N270" s="3094"/>
      <c r="O270" s="3094"/>
      <c r="P270" s="3094"/>
      <c r="Q270" s="3094"/>
      <c r="R270" s="3094"/>
      <c r="S270" s="3094"/>
      <c r="T270" s="3094"/>
      <c r="U270" s="3094"/>
      <c r="V270" s="3094"/>
      <c r="W270" s="3094"/>
      <c r="X270" s="3094"/>
      <c r="Y270" s="3094"/>
      <c r="Z270" s="3094"/>
      <c r="AA270" s="3094"/>
      <c r="AB270" s="3094"/>
      <c r="AC270" s="3094"/>
      <c r="AD270" s="3094"/>
      <c r="AE270" s="3094"/>
      <c r="AF270" s="3094"/>
      <c r="AG270" s="3094"/>
      <c r="AH270" s="3094"/>
      <c r="AI270" s="3094"/>
      <c r="AJ270" s="3094"/>
      <c r="AK270" s="3094"/>
      <c r="AL270" s="3094"/>
      <c r="AM270" s="3094"/>
      <c r="AN270" s="3094"/>
      <c r="AO270" s="3094"/>
      <c r="AP270" s="3094"/>
      <c r="AQ270" s="3094"/>
      <c r="AR270" s="3094"/>
      <c r="AS270" s="3094"/>
      <c r="AT270" s="3094"/>
      <c r="AU270" s="3094"/>
      <c r="AV270" s="3094"/>
      <c r="AW270" s="3094"/>
      <c r="AX270" s="3094"/>
      <c r="AY270" s="3094"/>
      <c r="AZ270" s="3094"/>
      <c r="BA270" s="3094"/>
      <c r="BB270" s="3094"/>
      <c r="BC270" s="3094"/>
      <c r="BD270" s="3094"/>
      <c r="BE270" s="3094"/>
      <c r="BF270" s="3094"/>
      <c r="BG270" s="3094"/>
      <c r="BH270" s="3094"/>
      <c r="BI270" s="3094"/>
    </row>
    <row r="271" spans="1:61" ht="11.25" customHeight="1">
      <c r="A271" s="3094"/>
      <c r="B271" s="3094"/>
      <c r="C271" s="3094"/>
      <c r="D271" s="3094"/>
      <c r="E271" s="3094"/>
      <c r="F271" s="3094"/>
      <c r="G271" s="3094"/>
      <c r="H271" s="3094"/>
      <c r="I271" s="3094"/>
      <c r="J271" s="3094"/>
      <c r="K271" s="3094"/>
      <c r="L271" s="3094"/>
      <c r="M271" s="3094"/>
      <c r="N271" s="3094"/>
      <c r="O271" s="3094"/>
      <c r="P271" s="3094"/>
      <c r="Q271" s="3094"/>
      <c r="R271" s="3094"/>
      <c r="S271" s="3094"/>
      <c r="T271" s="3094"/>
      <c r="U271" s="3094"/>
      <c r="V271" s="3094"/>
      <c r="W271" s="3094"/>
      <c r="X271" s="3094"/>
      <c r="Y271" s="3094"/>
      <c r="Z271" s="3094"/>
      <c r="AA271" s="3094"/>
      <c r="AB271" s="3094"/>
      <c r="AC271" s="3094"/>
      <c r="AD271" s="3094"/>
      <c r="AE271" s="3094"/>
      <c r="AF271" s="3094"/>
      <c r="AG271" s="3094"/>
      <c r="AH271" s="3094"/>
      <c r="AI271" s="3094"/>
      <c r="AJ271" s="3094"/>
      <c r="AK271" s="3094"/>
      <c r="AL271" s="3094"/>
      <c r="AM271" s="3094"/>
      <c r="AN271" s="3094"/>
      <c r="AO271" s="3094"/>
      <c r="AP271" s="3094"/>
      <c r="AQ271" s="3094"/>
      <c r="AR271" s="3094"/>
      <c r="AS271" s="3094"/>
      <c r="AT271" s="3094"/>
      <c r="AU271" s="3094"/>
      <c r="AV271" s="3094"/>
      <c r="AW271" s="3094"/>
      <c r="AX271" s="3094"/>
      <c r="AY271" s="3094"/>
      <c r="AZ271" s="3094"/>
      <c r="BA271" s="3094"/>
      <c r="BB271" s="3094"/>
      <c r="BC271" s="3094"/>
      <c r="BD271" s="3094"/>
      <c r="BE271" s="3094"/>
      <c r="BF271" s="3094"/>
      <c r="BG271" s="3094"/>
      <c r="BH271" s="3094"/>
      <c r="BI271" s="3094"/>
    </row>
    <row r="272" spans="1:61" ht="11.25" customHeight="1">
      <c r="A272" s="3094"/>
      <c r="B272" s="3094"/>
      <c r="C272" s="3094"/>
      <c r="D272" s="3094"/>
      <c r="E272" s="3094"/>
      <c r="F272" s="3094"/>
      <c r="G272" s="3094"/>
      <c r="H272" s="3094"/>
      <c r="I272" s="3094"/>
      <c r="J272" s="3094"/>
      <c r="K272" s="3094"/>
      <c r="L272" s="3094"/>
      <c r="M272" s="3094"/>
      <c r="N272" s="3094"/>
      <c r="O272" s="3094"/>
      <c r="P272" s="3094"/>
      <c r="Q272" s="3094"/>
      <c r="R272" s="3094"/>
      <c r="S272" s="3094"/>
      <c r="T272" s="3094"/>
      <c r="U272" s="3094"/>
      <c r="V272" s="3094"/>
      <c r="W272" s="3094"/>
      <c r="X272" s="3094"/>
      <c r="Y272" s="3094"/>
      <c r="Z272" s="3094"/>
      <c r="AA272" s="3094"/>
      <c r="AB272" s="3094"/>
      <c r="AC272" s="3094"/>
      <c r="AD272" s="3094"/>
      <c r="AE272" s="3094"/>
      <c r="AF272" s="3094"/>
      <c r="AG272" s="3094"/>
      <c r="AH272" s="3094"/>
      <c r="AI272" s="3094"/>
      <c r="AJ272" s="3094"/>
      <c r="AK272" s="3094"/>
      <c r="AL272" s="3094"/>
      <c r="AM272" s="3094"/>
      <c r="AN272" s="3094"/>
      <c r="AO272" s="3094"/>
      <c r="AP272" s="3094"/>
      <c r="AQ272" s="3094"/>
      <c r="AR272" s="3094"/>
      <c r="AS272" s="3094"/>
      <c r="AT272" s="3094"/>
      <c r="AU272" s="3094"/>
      <c r="AV272" s="3094"/>
      <c r="AW272" s="3094"/>
      <c r="AX272" s="3094"/>
      <c r="AY272" s="3094"/>
      <c r="AZ272" s="3094"/>
      <c r="BA272" s="3094"/>
      <c r="BB272" s="3094"/>
      <c r="BC272" s="3094"/>
      <c r="BD272" s="3094"/>
      <c r="BE272" s="3094"/>
      <c r="BF272" s="3094"/>
      <c r="BG272" s="3094"/>
      <c r="BH272" s="3094"/>
      <c r="BI272" s="3094"/>
    </row>
    <row r="273" spans="1:61" ht="11.25" customHeight="1">
      <c r="A273" s="3094"/>
      <c r="B273" s="3094"/>
      <c r="C273" s="3094"/>
      <c r="D273" s="3094"/>
      <c r="E273" s="3094"/>
      <c r="F273" s="3094"/>
      <c r="G273" s="3094"/>
      <c r="H273" s="3094"/>
      <c r="I273" s="3094"/>
      <c r="J273" s="3094"/>
      <c r="K273" s="3094"/>
      <c r="L273" s="3094"/>
      <c r="M273" s="3094"/>
      <c r="N273" s="3094"/>
      <c r="O273" s="3094"/>
      <c r="P273" s="3094"/>
      <c r="Q273" s="3094"/>
      <c r="R273" s="3094"/>
      <c r="S273" s="3094"/>
      <c r="T273" s="3094"/>
      <c r="U273" s="3094"/>
      <c r="V273" s="3094"/>
      <c r="W273" s="3094"/>
      <c r="X273" s="3094"/>
      <c r="Y273" s="3094"/>
      <c r="Z273" s="3094"/>
      <c r="AA273" s="3094"/>
      <c r="AB273" s="3094"/>
      <c r="AC273" s="3094"/>
      <c r="AD273" s="3094"/>
      <c r="AE273" s="3094"/>
      <c r="AF273" s="3094"/>
      <c r="AG273" s="3094"/>
      <c r="AH273" s="3094"/>
      <c r="AI273" s="3094"/>
      <c r="AJ273" s="3094"/>
      <c r="AK273" s="3094"/>
      <c r="AL273" s="3094"/>
      <c r="AM273" s="3094"/>
      <c r="AN273" s="3094"/>
      <c r="AO273" s="3094"/>
      <c r="AP273" s="3094"/>
      <c r="AQ273" s="3094"/>
      <c r="AR273" s="3094"/>
      <c r="AS273" s="3094"/>
      <c r="AT273" s="3094"/>
      <c r="AU273" s="3094"/>
      <c r="AV273" s="3094"/>
      <c r="AW273" s="3094"/>
      <c r="AX273" s="3094"/>
      <c r="AY273" s="3094"/>
      <c r="AZ273" s="3094"/>
      <c r="BA273" s="3094"/>
      <c r="BB273" s="3094"/>
      <c r="BC273" s="3094"/>
      <c r="BD273" s="3094"/>
      <c r="BE273" s="3094"/>
      <c r="BF273" s="3094"/>
      <c r="BG273" s="3094"/>
      <c r="BH273" s="3094"/>
      <c r="BI273" s="3094"/>
    </row>
    <row r="274" spans="1:61" ht="11.25" customHeight="1">
      <c r="A274" s="3094"/>
      <c r="B274" s="3094"/>
      <c r="C274" s="3094"/>
      <c r="D274" s="3094"/>
      <c r="E274" s="3094"/>
      <c r="F274" s="3094"/>
      <c r="G274" s="3094"/>
      <c r="H274" s="3094"/>
      <c r="I274" s="3094"/>
      <c r="J274" s="3094"/>
      <c r="K274" s="3094"/>
      <c r="L274" s="3094"/>
      <c r="M274" s="3094"/>
      <c r="N274" s="3094"/>
      <c r="O274" s="3094"/>
      <c r="P274" s="3094"/>
      <c r="Q274" s="3094"/>
      <c r="R274" s="3094"/>
      <c r="S274" s="3094"/>
      <c r="T274" s="3094"/>
      <c r="U274" s="3094"/>
      <c r="V274" s="3094"/>
      <c r="W274" s="3094"/>
      <c r="X274" s="3094"/>
      <c r="Y274" s="3094"/>
      <c r="Z274" s="3094"/>
      <c r="AA274" s="3094"/>
      <c r="AB274" s="3094"/>
      <c r="AC274" s="3094"/>
      <c r="AD274" s="3094"/>
      <c r="AE274" s="3094"/>
      <c r="AF274" s="3094"/>
      <c r="AG274" s="3094"/>
      <c r="AH274" s="3094"/>
      <c r="AI274" s="3094"/>
      <c r="AJ274" s="3094"/>
      <c r="AK274" s="3094"/>
      <c r="AL274" s="3094"/>
      <c r="AM274" s="3094"/>
      <c r="AN274" s="3094"/>
      <c r="AO274" s="3094"/>
      <c r="AP274" s="3094"/>
      <c r="AQ274" s="3094"/>
      <c r="AR274" s="3094"/>
      <c r="AS274" s="3094"/>
      <c r="AT274" s="3094"/>
      <c r="AU274" s="3094"/>
      <c r="AV274" s="3094"/>
      <c r="AW274" s="3094"/>
      <c r="AX274" s="3094"/>
      <c r="AY274" s="3094"/>
      <c r="AZ274" s="3094"/>
      <c r="BA274" s="3094"/>
      <c r="BB274" s="3094"/>
      <c r="BC274" s="3094"/>
      <c r="BD274" s="3094"/>
      <c r="BE274" s="3094"/>
      <c r="BF274" s="3094"/>
      <c r="BG274" s="3094"/>
      <c r="BH274" s="3094"/>
      <c r="BI274" s="3094"/>
    </row>
    <row r="275" spans="1:61" ht="11.25" customHeight="1">
      <c r="A275" s="3094"/>
      <c r="B275" s="3094"/>
      <c r="C275" s="3094"/>
      <c r="D275" s="3094"/>
      <c r="E275" s="3094"/>
      <c r="F275" s="3094"/>
      <c r="G275" s="3094"/>
      <c r="H275" s="3094"/>
      <c r="I275" s="3094"/>
      <c r="J275" s="3094"/>
      <c r="K275" s="3094"/>
      <c r="L275" s="3094"/>
      <c r="M275" s="3094"/>
      <c r="N275" s="3094"/>
      <c r="O275" s="3094"/>
      <c r="P275" s="3094"/>
      <c r="Q275" s="3094"/>
      <c r="R275" s="3094"/>
      <c r="S275" s="3094"/>
      <c r="T275" s="3094"/>
      <c r="U275" s="3094"/>
      <c r="V275" s="3094"/>
      <c r="W275" s="3094"/>
      <c r="X275" s="3094"/>
      <c r="Y275" s="3094"/>
      <c r="Z275" s="3094"/>
      <c r="AA275" s="3094"/>
      <c r="AB275" s="3094"/>
      <c r="AC275" s="3094"/>
      <c r="AD275" s="3094"/>
      <c r="AE275" s="3094"/>
      <c r="AF275" s="3094"/>
      <c r="AG275" s="3094"/>
      <c r="AH275" s="3094"/>
      <c r="AI275" s="3094"/>
      <c r="AJ275" s="3094"/>
      <c r="AK275" s="3094"/>
      <c r="AL275" s="3094"/>
      <c r="AM275" s="3094"/>
      <c r="AN275" s="3094"/>
      <c r="AO275" s="3094"/>
      <c r="AP275" s="3094"/>
      <c r="AQ275" s="3094"/>
      <c r="AR275" s="3094"/>
      <c r="AS275" s="3094"/>
      <c r="AT275" s="3094"/>
      <c r="AU275" s="3094"/>
      <c r="AV275" s="3094"/>
      <c r="AW275" s="3094"/>
      <c r="AX275" s="3094"/>
      <c r="AY275" s="3094"/>
      <c r="AZ275" s="3094"/>
      <c r="BA275" s="3094"/>
      <c r="BB275" s="3094"/>
      <c r="BC275" s="3094"/>
      <c r="BD275" s="3094"/>
      <c r="BE275" s="3094"/>
      <c r="BF275" s="3094"/>
      <c r="BG275" s="3094"/>
      <c r="BH275" s="3094"/>
      <c r="BI275" s="3094"/>
    </row>
    <row r="276" spans="1:61" ht="11.25" customHeight="1">
      <c r="A276" s="3094"/>
      <c r="B276" s="3094"/>
      <c r="C276" s="3094"/>
      <c r="D276" s="3094"/>
      <c r="E276" s="3094"/>
      <c r="F276" s="3094"/>
      <c r="G276" s="3094"/>
      <c r="H276" s="3094"/>
      <c r="I276" s="3094"/>
      <c r="J276" s="3094"/>
      <c r="K276" s="3094"/>
      <c r="L276" s="3094"/>
      <c r="M276" s="3094"/>
      <c r="N276" s="3094"/>
      <c r="O276" s="3094"/>
      <c r="P276" s="3094"/>
      <c r="Q276" s="3094"/>
      <c r="R276" s="3094"/>
      <c r="S276" s="3094"/>
      <c r="T276" s="3094"/>
      <c r="U276" s="3094"/>
      <c r="V276" s="3094"/>
      <c r="W276" s="3094"/>
      <c r="X276" s="3094"/>
      <c r="Y276" s="3094"/>
      <c r="Z276" s="3094"/>
      <c r="AA276" s="3094"/>
      <c r="AB276" s="3094"/>
      <c r="AC276" s="3094"/>
      <c r="AD276" s="3094"/>
      <c r="AE276" s="3094"/>
      <c r="AF276" s="3094"/>
      <c r="AG276" s="3094"/>
      <c r="AH276" s="3094"/>
      <c r="AI276" s="3094"/>
      <c r="AJ276" s="3094"/>
      <c r="AK276" s="3094"/>
      <c r="AL276" s="3094"/>
      <c r="AM276" s="3094"/>
      <c r="AN276" s="3094"/>
      <c r="AO276" s="3094"/>
      <c r="AP276" s="3094"/>
      <c r="AQ276" s="3094"/>
      <c r="AR276" s="3094"/>
      <c r="AS276" s="3094"/>
      <c r="AT276" s="3094"/>
      <c r="AU276" s="3094"/>
      <c r="AV276" s="3094"/>
      <c r="AW276" s="3094"/>
      <c r="AX276" s="3094"/>
      <c r="AY276" s="3094"/>
      <c r="AZ276" s="3094"/>
      <c r="BA276" s="3094"/>
      <c r="BB276" s="3094"/>
      <c r="BC276" s="3094"/>
      <c r="BD276" s="3094"/>
      <c r="BE276" s="3094"/>
      <c r="BF276" s="3094"/>
      <c r="BG276" s="3094"/>
      <c r="BH276" s="3094"/>
      <c r="BI276" s="3094"/>
    </row>
    <row r="277" spans="1:61" ht="11.25" customHeight="1">
      <c r="A277" s="3094"/>
      <c r="B277" s="3094"/>
      <c r="C277" s="3094"/>
      <c r="D277" s="3094"/>
      <c r="E277" s="3094"/>
      <c r="F277" s="3094"/>
      <c r="G277" s="3094"/>
      <c r="H277" s="3094"/>
      <c r="I277" s="3094"/>
      <c r="J277" s="3094"/>
      <c r="K277" s="3094"/>
      <c r="L277" s="3094"/>
      <c r="M277" s="3094"/>
      <c r="N277" s="3094"/>
      <c r="O277" s="3094"/>
      <c r="P277" s="3094"/>
      <c r="Q277" s="3094"/>
      <c r="R277" s="3094"/>
      <c r="S277" s="3094"/>
      <c r="T277" s="3094"/>
      <c r="U277" s="3094"/>
      <c r="V277" s="3094"/>
      <c r="W277" s="3094"/>
      <c r="X277" s="3094"/>
      <c r="Y277" s="3094"/>
      <c r="Z277" s="3094"/>
      <c r="AA277" s="3094"/>
      <c r="AB277" s="3094"/>
      <c r="AC277" s="3094"/>
      <c r="AD277" s="3094"/>
      <c r="AE277" s="3094"/>
      <c r="AF277" s="3094"/>
      <c r="AG277" s="3094"/>
      <c r="AH277" s="3094"/>
      <c r="AI277" s="3094"/>
      <c r="AJ277" s="3094"/>
      <c r="AK277" s="3094"/>
      <c r="AL277" s="3094"/>
      <c r="AM277" s="3094"/>
      <c r="AN277" s="3094"/>
      <c r="AO277" s="3094"/>
      <c r="AP277" s="3094"/>
      <c r="AQ277" s="3094"/>
      <c r="AR277" s="3094"/>
      <c r="AS277" s="3094"/>
      <c r="AT277" s="3094"/>
      <c r="AU277" s="3094"/>
      <c r="AV277" s="3094"/>
      <c r="AW277" s="3094"/>
      <c r="AX277" s="3094"/>
      <c r="AY277" s="3094"/>
      <c r="AZ277" s="3094"/>
      <c r="BA277" s="3094"/>
      <c r="BB277" s="3094"/>
      <c r="BC277" s="3094"/>
      <c r="BD277" s="3094"/>
      <c r="BE277" s="3094"/>
      <c r="BF277" s="3094"/>
      <c r="BG277" s="3094"/>
      <c r="BH277" s="3094"/>
      <c r="BI277" s="3094"/>
    </row>
    <row r="278" spans="1:61" ht="11.25" customHeight="1">
      <c r="A278" s="3094"/>
      <c r="B278" s="3094"/>
      <c r="C278" s="3094"/>
      <c r="D278" s="3094"/>
      <c r="E278" s="3094"/>
      <c r="F278" s="3094"/>
      <c r="G278" s="3094"/>
      <c r="H278" s="3094"/>
      <c r="I278" s="3094"/>
      <c r="J278" s="3094"/>
      <c r="K278" s="3094"/>
      <c r="L278" s="3094"/>
      <c r="M278" s="3094"/>
      <c r="N278" s="3094"/>
      <c r="O278" s="3094"/>
      <c r="P278" s="3094"/>
      <c r="Q278" s="3094"/>
      <c r="R278" s="3094"/>
      <c r="S278" s="3094"/>
      <c r="T278" s="3094"/>
      <c r="U278" s="3094"/>
      <c r="V278" s="3094"/>
      <c r="W278" s="3094"/>
      <c r="X278" s="3094"/>
      <c r="Y278" s="3094"/>
      <c r="Z278" s="3094"/>
      <c r="AA278" s="3094"/>
      <c r="AB278" s="3094"/>
      <c r="AC278" s="3094"/>
      <c r="AD278" s="3094"/>
      <c r="AE278" s="3094"/>
      <c r="AF278" s="3094"/>
      <c r="AG278" s="3094"/>
      <c r="AH278" s="3094"/>
      <c r="AI278" s="3094"/>
      <c r="AJ278" s="3094"/>
      <c r="AK278" s="3094"/>
      <c r="AL278" s="3094"/>
      <c r="AM278" s="3094"/>
      <c r="AN278" s="3094"/>
      <c r="AO278" s="3094"/>
      <c r="AP278" s="3094"/>
      <c r="AQ278" s="3094"/>
      <c r="AR278" s="3094"/>
      <c r="AS278" s="3094"/>
      <c r="AT278" s="3094"/>
      <c r="AU278" s="3094"/>
      <c r="AV278" s="3094"/>
      <c r="AW278" s="3094"/>
      <c r="AX278" s="3094"/>
      <c r="AY278" s="3094"/>
      <c r="AZ278" s="3094"/>
      <c r="BA278" s="3094"/>
      <c r="BB278" s="3094"/>
      <c r="BC278" s="3094"/>
      <c r="BD278" s="3094"/>
      <c r="BE278" s="3094"/>
      <c r="BF278" s="3094"/>
      <c r="BG278" s="3094"/>
      <c r="BH278" s="3094"/>
      <c r="BI278" s="3094"/>
    </row>
    <row r="279" spans="1:61" ht="11.25" customHeight="1">
      <c r="A279" s="3094"/>
      <c r="B279" s="3094"/>
      <c r="C279" s="3094"/>
      <c r="D279" s="3094"/>
      <c r="E279" s="3094"/>
      <c r="F279" s="3094"/>
      <c r="G279" s="3094"/>
      <c r="H279" s="3094"/>
      <c r="I279" s="3094"/>
      <c r="J279" s="3094"/>
      <c r="K279" s="3094"/>
      <c r="L279" s="3094"/>
      <c r="M279" s="3094"/>
      <c r="N279" s="3094"/>
      <c r="O279" s="3094"/>
      <c r="P279" s="3094"/>
      <c r="Q279" s="3094"/>
      <c r="R279" s="3094"/>
      <c r="S279" s="3094"/>
      <c r="T279" s="3094"/>
      <c r="U279" s="3094"/>
      <c r="V279" s="3094"/>
      <c r="W279" s="3094"/>
      <c r="X279" s="3094"/>
      <c r="Y279" s="3094"/>
      <c r="Z279" s="3094"/>
      <c r="AA279" s="3094"/>
      <c r="AB279" s="3094"/>
      <c r="AC279" s="3094"/>
      <c r="AD279" s="3094"/>
      <c r="AE279" s="3094"/>
      <c r="AF279" s="3094"/>
      <c r="AG279" s="3094"/>
      <c r="AH279" s="3094"/>
      <c r="AI279" s="3094"/>
      <c r="AJ279" s="3094"/>
      <c r="AK279" s="3094"/>
      <c r="AL279" s="3094"/>
      <c r="AM279" s="3094"/>
      <c r="AN279" s="3094"/>
      <c r="AO279" s="3094"/>
      <c r="AP279" s="3094"/>
      <c r="AQ279" s="3094"/>
      <c r="AR279" s="3094"/>
      <c r="AS279" s="3094"/>
      <c r="AT279" s="3094"/>
      <c r="AU279" s="3094"/>
      <c r="AV279" s="3094"/>
      <c r="AW279" s="3094"/>
      <c r="AX279" s="3094"/>
      <c r="AY279" s="3094"/>
      <c r="AZ279" s="3094"/>
      <c r="BA279" s="3094"/>
      <c r="BB279" s="3094"/>
      <c r="BC279" s="3094"/>
      <c r="BD279" s="3094"/>
      <c r="BE279" s="3094"/>
      <c r="BF279" s="3094"/>
      <c r="BG279" s="3094"/>
      <c r="BH279" s="3094"/>
      <c r="BI279" s="3094"/>
    </row>
    <row r="280" spans="1:61" ht="11.25" customHeight="1">
      <c r="A280" s="3094"/>
      <c r="B280" s="3094"/>
      <c r="C280" s="3094"/>
      <c r="D280" s="3094"/>
      <c r="E280" s="3094"/>
      <c r="F280" s="3094"/>
      <c r="G280" s="3094"/>
      <c r="H280" s="3094"/>
      <c r="I280" s="3094"/>
      <c r="J280" s="3094"/>
      <c r="K280" s="3094"/>
      <c r="L280" s="3094"/>
      <c r="M280" s="3094"/>
      <c r="N280" s="3094"/>
      <c r="O280" s="3094"/>
      <c r="P280" s="3094"/>
      <c r="Q280" s="3094"/>
      <c r="R280" s="3094"/>
      <c r="S280" s="3094"/>
      <c r="T280" s="3094"/>
      <c r="U280" s="3094"/>
      <c r="V280" s="3094"/>
      <c r="W280" s="3094"/>
      <c r="X280" s="3094"/>
      <c r="Y280" s="3094"/>
      <c r="Z280" s="3094"/>
      <c r="AA280" s="3094"/>
      <c r="AB280" s="3094"/>
      <c r="AC280" s="3094"/>
      <c r="AD280" s="3094"/>
      <c r="AE280" s="3094"/>
      <c r="AF280" s="3094"/>
      <c r="AG280" s="3094"/>
      <c r="AH280" s="3094"/>
      <c r="AI280" s="3094"/>
      <c r="AJ280" s="3094"/>
      <c r="AK280" s="3094"/>
      <c r="AL280" s="3094"/>
      <c r="AM280" s="3094"/>
      <c r="AN280" s="3094"/>
      <c r="AO280" s="3094"/>
      <c r="AP280" s="3094"/>
      <c r="AQ280" s="3094"/>
      <c r="AR280" s="3094"/>
      <c r="AS280" s="3094"/>
      <c r="AT280" s="3094"/>
      <c r="AU280" s="3094"/>
      <c r="AV280" s="3094"/>
      <c r="AW280" s="3094"/>
      <c r="AX280" s="3094"/>
      <c r="AY280" s="3094"/>
      <c r="AZ280" s="3094"/>
      <c r="BA280" s="3094"/>
      <c r="BB280" s="3094"/>
      <c r="BC280" s="3094"/>
      <c r="BD280" s="3094"/>
      <c r="BE280" s="3094"/>
      <c r="BF280" s="3094"/>
      <c r="BG280" s="3094"/>
      <c r="BH280" s="3094"/>
      <c r="BI280" s="3094"/>
    </row>
    <row r="281" spans="1:61" ht="11.25" customHeight="1">
      <c r="A281" s="3094"/>
      <c r="B281" s="3094"/>
      <c r="C281" s="3094"/>
      <c r="D281" s="3094"/>
      <c r="E281" s="3094"/>
      <c r="F281" s="3094"/>
      <c r="G281" s="3094"/>
      <c r="H281" s="3094"/>
      <c r="I281" s="3094"/>
      <c r="J281" s="3094"/>
      <c r="K281" s="3094"/>
      <c r="L281" s="3094"/>
      <c r="M281" s="3094"/>
      <c r="N281" s="3094"/>
      <c r="O281" s="3094"/>
      <c r="P281" s="3094"/>
      <c r="Q281" s="3094"/>
      <c r="R281" s="3094"/>
      <c r="S281" s="3094"/>
      <c r="T281" s="3094"/>
      <c r="U281" s="3094"/>
      <c r="V281" s="3094"/>
      <c r="W281" s="3094"/>
      <c r="X281" s="3094"/>
      <c r="Y281" s="3094"/>
      <c r="Z281" s="3094"/>
      <c r="AA281" s="3094"/>
      <c r="AB281" s="3094"/>
      <c r="AC281" s="3094"/>
      <c r="AD281" s="3094"/>
      <c r="AE281" s="3094"/>
      <c r="AF281" s="3094"/>
      <c r="AG281" s="3094"/>
      <c r="AH281" s="3094"/>
      <c r="AI281" s="3094"/>
      <c r="AJ281" s="3094"/>
      <c r="AK281" s="3094"/>
      <c r="AL281" s="3094"/>
      <c r="AM281" s="3094"/>
      <c r="AN281" s="3094"/>
      <c r="AO281" s="3094"/>
      <c r="AP281" s="3094"/>
      <c r="AQ281" s="3094"/>
      <c r="AR281" s="3094"/>
      <c r="AS281" s="3094"/>
      <c r="AT281" s="3094"/>
      <c r="AU281" s="3094"/>
      <c r="AV281" s="3094"/>
      <c r="AW281" s="3094"/>
      <c r="AX281" s="3094"/>
      <c r="AY281" s="3094"/>
      <c r="AZ281" s="3094"/>
      <c r="BA281" s="3094"/>
      <c r="BB281" s="3094"/>
      <c r="BC281" s="3094"/>
      <c r="BD281" s="3094"/>
      <c r="BE281" s="3094"/>
      <c r="BF281" s="3094"/>
      <c r="BG281" s="3094"/>
      <c r="BH281" s="3094"/>
      <c r="BI281" s="3094"/>
    </row>
    <row r="282" spans="1:61" ht="11.25" customHeight="1">
      <c r="A282" s="3094"/>
      <c r="B282" s="3094"/>
      <c r="C282" s="3094"/>
      <c r="D282" s="3094"/>
      <c r="E282" s="3094"/>
      <c r="F282" s="3094"/>
      <c r="G282" s="3094"/>
      <c r="H282" s="3094"/>
      <c r="I282" s="3094"/>
      <c r="J282" s="3094"/>
      <c r="K282" s="3094"/>
      <c r="L282" s="3094"/>
      <c r="M282" s="3094"/>
      <c r="N282" s="3094"/>
      <c r="O282" s="3094"/>
      <c r="P282" s="3094"/>
      <c r="Q282" s="3094"/>
      <c r="R282" s="3094"/>
      <c r="S282" s="3094"/>
      <c r="T282" s="3094"/>
      <c r="U282" s="3094"/>
      <c r="V282" s="3094"/>
      <c r="W282" s="3094"/>
      <c r="X282" s="3094"/>
      <c r="Y282" s="3094"/>
      <c r="Z282" s="3094"/>
      <c r="AA282" s="3094"/>
      <c r="AB282" s="3094"/>
      <c r="AC282" s="3094"/>
      <c r="AD282" s="3094"/>
      <c r="AE282" s="3094"/>
      <c r="AF282" s="3094"/>
      <c r="AG282" s="3094"/>
      <c r="AH282" s="3094"/>
      <c r="AI282" s="3094"/>
      <c r="AJ282" s="3094"/>
      <c r="AK282" s="3094"/>
      <c r="AL282" s="3094"/>
      <c r="AM282" s="3094"/>
      <c r="AN282" s="3094"/>
      <c r="AO282" s="3094"/>
      <c r="AP282" s="3094"/>
      <c r="AQ282" s="3094"/>
      <c r="AR282" s="3094"/>
      <c r="AS282" s="3094"/>
      <c r="AT282" s="3094"/>
      <c r="AU282" s="3094"/>
      <c r="AV282" s="3094"/>
      <c r="AW282" s="3094"/>
      <c r="AX282" s="3094"/>
      <c r="AY282" s="3094"/>
      <c r="AZ282" s="3094"/>
      <c r="BA282" s="3094"/>
      <c r="BB282" s="3094"/>
      <c r="BC282" s="3094"/>
      <c r="BD282" s="3094"/>
      <c r="BE282" s="3094"/>
      <c r="BF282" s="3094"/>
      <c r="BG282" s="3094"/>
      <c r="BH282" s="3094"/>
      <c r="BI282" s="3094"/>
    </row>
    <row r="283" spans="1:61" ht="11.25" customHeight="1">
      <c r="A283" s="3094"/>
      <c r="B283" s="3094"/>
      <c r="C283" s="3094"/>
      <c r="D283" s="3094"/>
      <c r="E283" s="3094"/>
      <c r="F283" s="3094"/>
      <c r="G283" s="3094"/>
      <c r="H283" s="3094"/>
      <c r="I283" s="3094"/>
      <c r="J283" s="3094"/>
      <c r="K283" s="3094"/>
      <c r="L283" s="3094"/>
      <c r="M283" s="3094"/>
      <c r="N283" s="3094"/>
      <c r="O283" s="3094"/>
      <c r="P283" s="3094"/>
      <c r="Q283" s="3094"/>
      <c r="R283" s="3094"/>
      <c r="S283" s="3094"/>
      <c r="T283" s="3094"/>
      <c r="U283" s="3094"/>
      <c r="V283" s="3094"/>
      <c r="W283" s="3094"/>
      <c r="X283" s="3094"/>
      <c r="Y283" s="3094"/>
      <c r="Z283" s="3094"/>
      <c r="AA283" s="3094"/>
      <c r="AB283" s="3094"/>
      <c r="AC283" s="3094"/>
      <c r="AD283" s="3094"/>
      <c r="AE283" s="3094"/>
      <c r="AF283" s="3094"/>
      <c r="AG283" s="3094"/>
      <c r="AH283" s="3094"/>
      <c r="AI283" s="3094"/>
      <c r="AJ283" s="3094"/>
      <c r="AK283" s="3094"/>
      <c r="AL283" s="3094"/>
      <c r="AM283" s="3094"/>
      <c r="AN283" s="3094"/>
      <c r="AO283" s="3094"/>
      <c r="AP283" s="3094"/>
      <c r="AQ283" s="3094"/>
      <c r="AR283" s="3094"/>
      <c r="AS283" s="3094"/>
      <c r="AT283" s="3094"/>
      <c r="AU283" s="3094"/>
      <c r="AV283" s="3094"/>
      <c r="AW283" s="3094"/>
      <c r="AX283" s="3094"/>
      <c r="AY283" s="3094"/>
      <c r="AZ283" s="3094"/>
      <c r="BA283" s="3094"/>
      <c r="BB283" s="3094"/>
      <c r="BC283" s="3094"/>
      <c r="BD283" s="3094"/>
      <c r="BE283" s="3094"/>
      <c r="BF283" s="3094"/>
      <c r="BG283" s="3094"/>
      <c r="BH283" s="3094"/>
      <c r="BI283" s="3094"/>
    </row>
    <row r="284" spans="1:61" ht="11.25" customHeight="1">
      <c r="A284" s="3094"/>
      <c r="B284" s="3094"/>
      <c r="C284" s="3094"/>
      <c r="D284" s="3094"/>
      <c r="E284" s="3094"/>
      <c r="F284" s="3094"/>
      <c r="G284" s="3094"/>
      <c r="H284" s="3094"/>
      <c r="I284" s="3094"/>
      <c r="J284" s="3094"/>
      <c r="K284" s="3094"/>
      <c r="L284" s="3094"/>
      <c r="M284" s="3094"/>
      <c r="N284" s="3094"/>
      <c r="O284" s="3094"/>
      <c r="P284" s="3094"/>
      <c r="Q284" s="3094"/>
      <c r="R284" s="3094"/>
      <c r="S284" s="3094"/>
      <c r="T284" s="3094"/>
      <c r="U284" s="3094"/>
      <c r="V284" s="3094"/>
      <c r="W284" s="3094"/>
      <c r="X284" s="3094"/>
      <c r="Y284" s="3094"/>
      <c r="Z284" s="3094"/>
      <c r="AA284" s="3094"/>
      <c r="AB284" s="3094"/>
      <c r="AC284" s="3094"/>
      <c r="AD284" s="3094"/>
      <c r="AE284" s="3094"/>
      <c r="AF284" s="3094"/>
      <c r="AG284" s="3094"/>
      <c r="AH284" s="3094"/>
      <c r="AI284" s="3094"/>
      <c r="AJ284" s="3094"/>
      <c r="AK284" s="3094"/>
      <c r="AL284" s="3094"/>
      <c r="AM284" s="3094"/>
      <c r="AN284" s="3094"/>
      <c r="AO284" s="3094"/>
      <c r="AP284" s="3094"/>
      <c r="AQ284" s="3094"/>
      <c r="AR284" s="3094"/>
      <c r="AS284" s="3094"/>
      <c r="AT284" s="3094"/>
      <c r="AU284" s="3094"/>
      <c r="AV284" s="3094"/>
      <c r="AW284" s="3094"/>
      <c r="AX284" s="3094"/>
      <c r="AY284" s="3094"/>
      <c r="AZ284" s="3094"/>
      <c r="BA284" s="3094"/>
      <c r="BB284" s="3094"/>
      <c r="BC284" s="3094"/>
      <c r="BD284" s="3094"/>
      <c r="BE284" s="3094"/>
      <c r="BF284" s="3094"/>
      <c r="BG284" s="3094"/>
      <c r="BH284" s="3094"/>
      <c r="BI284" s="3094"/>
    </row>
    <row r="285" spans="1:61" ht="11.25" customHeight="1">
      <c r="A285" s="3094"/>
      <c r="B285" s="3094"/>
      <c r="C285" s="3094"/>
      <c r="D285" s="3094"/>
      <c r="E285" s="3094"/>
      <c r="F285" s="3094"/>
      <c r="G285" s="3094"/>
      <c r="H285" s="3094"/>
      <c r="I285" s="3094"/>
      <c r="J285" s="3094"/>
      <c r="K285" s="3094"/>
      <c r="L285" s="3094"/>
      <c r="M285" s="3094"/>
      <c r="N285" s="3094"/>
      <c r="O285" s="3094"/>
      <c r="P285" s="3094"/>
      <c r="Q285" s="3094"/>
      <c r="R285" s="3094"/>
      <c r="S285" s="3094"/>
      <c r="T285" s="3094"/>
      <c r="U285" s="3094"/>
      <c r="V285" s="3094"/>
      <c r="W285" s="3094"/>
      <c r="X285" s="3094"/>
      <c r="Y285" s="3094"/>
      <c r="Z285" s="3094"/>
      <c r="AA285" s="3094"/>
      <c r="AB285" s="3094"/>
      <c r="AC285" s="3094"/>
      <c r="AD285" s="3094"/>
      <c r="AE285" s="3094"/>
      <c r="AF285" s="3094"/>
      <c r="AG285" s="3094"/>
      <c r="AH285" s="3094"/>
      <c r="AI285" s="3094"/>
      <c r="AJ285" s="3094"/>
      <c r="AK285" s="3094"/>
      <c r="AL285" s="3094"/>
      <c r="AM285" s="3094"/>
      <c r="AN285" s="3094"/>
      <c r="AO285" s="3094"/>
      <c r="AP285" s="3094"/>
      <c r="AQ285" s="3094"/>
      <c r="AR285" s="3094"/>
      <c r="AS285" s="3094"/>
      <c r="AT285" s="3094"/>
      <c r="AU285" s="3094"/>
      <c r="AV285" s="3094"/>
      <c r="AW285" s="3094"/>
      <c r="AX285" s="3094"/>
      <c r="AY285" s="3094"/>
      <c r="AZ285" s="3094"/>
      <c r="BA285" s="3094"/>
      <c r="BB285" s="3094"/>
      <c r="BC285" s="3094"/>
      <c r="BD285" s="3094"/>
      <c r="BE285" s="3094"/>
      <c r="BF285" s="3094"/>
      <c r="BG285" s="3094"/>
      <c r="BH285" s="3094"/>
      <c r="BI285" s="3094"/>
    </row>
    <row r="286" spans="1:61" ht="11.25" customHeight="1">
      <c r="A286" s="3094"/>
      <c r="B286" s="3094"/>
      <c r="C286" s="3094"/>
      <c r="D286" s="3094"/>
      <c r="E286" s="3094"/>
      <c r="F286" s="3094"/>
      <c r="G286" s="3094"/>
      <c r="H286" s="3094"/>
      <c r="I286" s="3094"/>
      <c r="J286" s="3094"/>
      <c r="K286" s="3094"/>
      <c r="L286" s="3094"/>
      <c r="M286" s="3094"/>
      <c r="N286" s="3094"/>
      <c r="O286" s="3094"/>
      <c r="P286" s="3094"/>
      <c r="Q286" s="3094"/>
      <c r="R286" s="3094"/>
      <c r="S286" s="3094"/>
      <c r="T286" s="3094"/>
      <c r="U286" s="3094"/>
      <c r="V286" s="3094"/>
      <c r="W286" s="3094"/>
      <c r="X286" s="3094"/>
      <c r="Y286" s="3094"/>
      <c r="Z286" s="3094"/>
      <c r="AA286" s="3094"/>
      <c r="AB286" s="3094"/>
      <c r="AC286" s="3094"/>
      <c r="AD286" s="3094"/>
      <c r="AE286" s="3094"/>
      <c r="AF286" s="3094"/>
      <c r="AG286" s="3094"/>
      <c r="AH286" s="3094"/>
      <c r="AI286" s="3094"/>
      <c r="AJ286" s="3094"/>
      <c r="AK286" s="3094"/>
      <c r="AL286" s="3094"/>
      <c r="AM286" s="3094"/>
      <c r="AN286" s="3094"/>
      <c r="AO286" s="3094"/>
      <c r="AP286" s="3094"/>
      <c r="AQ286" s="3094"/>
      <c r="AR286" s="3094"/>
      <c r="AS286" s="3094"/>
      <c r="AT286" s="3094"/>
      <c r="AU286" s="3094"/>
      <c r="AV286" s="3094"/>
      <c r="AW286" s="3094"/>
      <c r="AX286" s="3094"/>
      <c r="AY286" s="3094"/>
      <c r="AZ286" s="3094"/>
      <c r="BA286" s="3094"/>
      <c r="BB286" s="3094"/>
      <c r="BC286" s="3094"/>
      <c r="BD286" s="3094"/>
      <c r="BE286" s="3094"/>
      <c r="BF286" s="3094"/>
      <c r="BG286" s="3094"/>
      <c r="BH286" s="3094"/>
      <c r="BI286" s="3094"/>
    </row>
    <row r="287" spans="1:61" ht="11.25" customHeight="1">
      <c r="A287" s="3094"/>
      <c r="B287" s="3094"/>
      <c r="C287" s="3094"/>
      <c r="D287" s="3094"/>
      <c r="E287" s="3094"/>
      <c r="F287" s="3094"/>
      <c r="G287" s="3094"/>
      <c r="H287" s="3094"/>
      <c r="I287" s="3094"/>
      <c r="J287" s="3094"/>
      <c r="K287" s="3094"/>
      <c r="L287" s="3094"/>
      <c r="M287" s="3094"/>
      <c r="N287" s="3094"/>
      <c r="O287" s="3094"/>
      <c r="P287" s="3094"/>
      <c r="Q287" s="3094"/>
      <c r="R287" s="3094"/>
      <c r="S287" s="3094"/>
      <c r="T287" s="3094"/>
      <c r="U287" s="3094"/>
      <c r="V287" s="3094"/>
      <c r="W287" s="3094"/>
      <c r="X287" s="3094"/>
      <c r="Y287" s="3094"/>
      <c r="Z287" s="3094"/>
      <c r="AA287" s="3094"/>
      <c r="AB287" s="3094"/>
      <c r="AC287" s="3094"/>
      <c r="AD287" s="3094"/>
      <c r="AE287" s="3094"/>
      <c r="AF287" s="3094"/>
      <c r="AG287" s="3094"/>
      <c r="AH287" s="3094"/>
      <c r="AI287" s="3094"/>
      <c r="AJ287" s="3094"/>
      <c r="AK287" s="3094"/>
      <c r="AL287" s="3094"/>
      <c r="AM287" s="3094"/>
      <c r="AN287" s="3094"/>
      <c r="AO287" s="3094"/>
      <c r="AP287" s="3094"/>
      <c r="AQ287" s="3094"/>
      <c r="AR287" s="3094"/>
      <c r="AS287" s="3094"/>
      <c r="AT287" s="3094"/>
      <c r="AU287" s="3094"/>
      <c r="AV287" s="3094"/>
      <c r="AW287" s="3094"/>
      <c r="AX287" s="3094"/>
      <c r="AY287" s="3094"/>
      <c r="AZ287" s="3094"/>
      <c r="BA287" s="3094"/>
      <c r="BB287" s="3094"/>
      <c r="BC287" s="3094"/>
      <c r="BD287" s="3094"/>
      <c r="BE287" s="3094"/>
      <c r="BF287" s="3094"/>
      <c r="BG287" s="3094"/>
      <c r="BH287" s="3094"/>
      <c r="BI287" s="3094"/>
    </row>
    <row r="288" spans="1:61" ht="11.25" customHeight="1">
      <c r="A288" s="3094"/>
      <c r="B288" s="3094"/>
      <c r="C288" s="3094"/>
      <c r="D288" s="3094"/>
      <c r="E288" s="3094"/>
      <c r="F288" s="3094"/>
      <c r="G288" s="3094"/>
      <c r="H288" s="3094"/>
      <c r="I288" s="3094"/>
      <c r="J288" s="3094"/>
      <c r="K288" s="3094"/>
      <c r="L288" s="3094"/>
      <c r="M288" s="3094"/>
      <c r="N288" s="3094"/>
      <c r="O288" s="3094"/>
      <c r="P288" s="3094"/>
      <c r="Q288" s="3094"/>
      <c r="R288" s="3094"/>
      <c r="S288" s="3094"/>
      <c r="T288" s="3094"/>
      <c r="U288" s="3094"/>
      <c r="V288" s="3094"/>
      <c r="W288" s="3094"/>
      <c r="X288" s="3094"/>
      <c r="Y288" s="3094"/>
      <c r="Z288" s="3094"/>
      <c r="AA288" s="3094"/>
      <c r="AB288" s="3094"/>
      <c r="AC288" s="3094"/>
      <c r="AD288" s="3094"/>
      <c r="AE288" s="3094"/>
      <c r="AF288" s="3094"/>
      <c r="AG288" s="3094"/>
      <c r="AH288" s="3094"/>
      <c r="AI288" s="3094"/>
      <c r="AJ288" s="3094"/>
      <c r="AK288" s="3094"/>
      <c r="AL288" s="3094"/>
      <c r="AM288" s="3094"/>
      <c r="AN288" s="3094"/>
      <c r="AO288" s="3094"/>
      <c r="AP288" s="3094"/>
      <c r="AQ288" s="3094"/>
      <c r="AR288" s="3094"/>
      <c r="AS288" s="3094"/>
      <c r="AT288" s="3094"/>
      <c r="AU288" s="3094"/>
      <c r="AV288" s="3094"/>
      <c r="AW288" s="3094"/>
      <c r="AX288" s="3094"/>
      <c r="AY288" s="3094"/>
      <c r="AZ288" s="3094"/>
      <c r="BA288" s="3094"/>
      <c r="BB288" s="3094"/>
      <c r="BC288" s="3094"/>
      <c r="BD288" s="3094"/>
      <c r="BE288" s="3094"/>
      <c r="BF288" s="3094"/>
      <c r="BG288" s="3094"/>
      <c r="BH288" s="3094"/>
      <c r="BI288" s="3094"/>
    </row>
    <row r="289" spans="1:61" ht="11.25" customHeight="1">
      <c r="A289" s="3094"/>
      <c r="B289" s="3094"/>
      <c r="C289" s="3094"/>
      <c r="D289" s="3094"/>
      <c r="E289" s="3094"/>
      <c r="F289" s="3094"/>
      <c r="G289" s="3094"/>
      <c r="H289" s="3094"/>
      <c r="I289" s="3094"/>
      <c r="J289" s="3094"/>
      <c r="K289" s="3094"/>
      <c r="L289" s="3094"/>
      <c r="M289" s="3094"/>
      <c r="N289" s="3094"/>
      <c r="O289" s="3094"/>
      <c r="P289" s="3094"/>
      <c r="Q289" s="3094"/>
      <c r="R289" s="3094"/>
      <c r="S289" s="3094"/>
      <c r="T289" s="3094"/>
      <c r="U289" s="3094"/>
      <c r="V289" s="3094"/>
      <c r="W289" s="3094"/>
      <c r="X289" s="3094"/>
      <c r="Y289" s="3094"/>
      <c r="Z289" s="3094"/>
      <c r="AA289" s="3094"/>
      <c r="AB289" s="3094"/>
      <c r="AC289" s="3094"/>
      <c r="AD289" s="3094"/>
      <c r="AE289" s="3094"/>
      <c r="AF289" s="3094"/>
      <c r="AG289" s="3094"/>
      <c r="AH289" s="3094"/>
      <c r="AI289" s="3094"/>
      <c r="AJ289" s="3094"/>
      <c r="AK289" s="3094"/>
      <c r="AL289" s="3094"/>
      <c r="AM289" s="3094"/>
      <c r="AN289" s="3094"/>
      <c r="AO289" s="3094"/>
      <c r="AP289" s="3094"/>
      <c r="AQ289" s="3094"/>
      <c r="AR289" s="3094"/>
      <c r="AS289" s="3094"/>
      <c r="AT289" s="3094"/>
      <c r="AU289" s="3094"/>
      <c r="AV289" s="3094"/>
      <c r="AW289" s="3094"/>
      <c r="AX289" s="3094"/>
      <c r="AY289" s="3094"/>
      <c r="AZ289" s="3094"/>
      <c r="BA289" s="3094"/>
      <c r="BB289" s="3094"/>
      <c r="BC289" s="3094"/>
      <c r="BD289" s="3094"/>
      <c r="BE289" s="3094"/>
      <c r="BF289" s="3094"/>
      <c r="BG289" s="3094"/>
      <c r="BH289" s="3094"/>
      <c r="BI289" s="3094"/>
    </row>
    <row r="290" spans="1:61" ht="11.25" customHeight="1">
      <c r="A290" s="3094"/>
      <c r="B290" s="3094"/>
      <c r="C290" s="3094"/>
      <c r="D290" s="3094"/>
      <c r="E290" s="3094"/>
      <c r="F290" s="3094"/>
      <c r="G290" s="3094"/>
      <c r="H290" s="3094"/>
      <c r="I290" s="3094"/>
      <c r="J290" s="3094"/>
      <c r="K290" s="3094"/>
      <c r="L290" s="3094"/>
      <c r="M290" s="3094"/>
      <c r="N290" s="3094"/>
      <c r="O290" s="3094"/>
      <c r="P290" s="3094"/>
      <c r="Q290" s="3094"/>
      <c r="R290" s="3094"/>
      <c r="S290" s="3094"/>
      <c r="T290" s="3094"/>
      <c r="U290" s="3094"/>
      <c r="V290" s="3094"/>
      <c r="W290" s="3094"/>
      <c r="X290" s="3094"/>
      <c r="Y290" s="3094"/>
      <c r="Z290" s="3094"/>
      <c r="AA290" s="3094"/>
      <c r="AB290" s="3094"/>
      <c r="AC290" s="3094"/>
      <c r="AD290" s="3094"/>
      <c r="AE290" s="3094"/>
      <c r="AF290" s="3094"/>
      <c r="AG290" s="3094"/>
      <c r="AH290" s="3094"/>
      <c r="AI290" s="3094"/>
      <c r="AJ290" s="3094"/>
      <c r="AK290" s="3094"/>
      <c r="AL290" s="3094"/>
      <c r="AM290" s="3094"/>
      <c r="AN290" s="3094"/>
      <c r="AO290" s="3094"/>
      <c r="AP290" s="3094"/>
      <c r="AQ290" s="3094"/>
      <c r="AR290" s="3094"/>
      <c r="AS290" s="3094"/>
      <c r="AT290" s="3094"/>
      <c r="AU290" s="3094"/>
      <c r="AV290" s="3094"/>
      <c r="AW290" s="3094"/>
      <c r="AX290" s="3094"/>
      <c r="AY290" s="3094"/>
      <c r="AZ290" s="3094"/>
      <c r="BA290" s="3094"/>
      <c r="BB290" s="3094"/>
      <c r="BC290" s="3094"/>
      <c r="BD290" s="3094"/>
      <c r="BE290" s="3094"/>
      <c r="BF290" s="3094"/>
      <c r="BG290" s="3094"/>
      <c r="BH290" s="3094"/>
      <c r="BI290" s="3094"/>
    </row>
    <row r="291" spans="1:61" ht="11.25" customHeight="1">
      <c r="A291" s="3094"/>
      <c r="B291" s="3094"/>
      <c r="C291" s="3094"/>
      <c r="D291" s="3094"/>
      <c r="E291" s="3094"/>
      <c r="F291" s="3094"/>
      <c r="G291" s="3094"/>
      <c r="H291" s="3094"/>
      <c r="I291" s="3094"/>
      <c r="J291" s="3094"/>
      <c r="K291" s="3094"/>
      <c r="L291" s="3094"/>
      <c r="M291" s="3094"/>
      <c r="N291" s="3094"/>
      <c r="O291" s="3094"/>
      <c r="P291" s="3094"/>
      <c r="Q291" s="3094"/>
      <c r="R291" s="3094"/>
      <c r="S291" s="3094"/>
      <c r="T291" s="3094"/>
      <c r="U291" s="3094"/>
      <c r="V291" s="3094"/>
      <c r="W291" s="3094"/>
      <c r="X291" s="3094"/>
      <c r="Y291" s="3094"/>
      <c r="Z291" s="3094"/>
      <c r="AA291" s="3094"/>
      <c r="AB291" s="3094"/>
      <c r="AC291" s="3094"/>
      <c r="AD291" s="3094"/>
      <c r="AE291" s="3094"/>
      <c r="AF291" s="3094"/>
      <c r="AG291" s="3094"/>
      <c r="AH291" s="3094"/>
      <c r="AI291" s="3094"/>
      <c r="AJ291" s="3094"/>
      <c r="AK291" s="3094"/>
      <c r="AL291" s="3094"/>
      <c r="AM291" s="3094"/>
      <c r="AN291" s="3094"/>
      <c r="AO291" s="3094"/>
      <c r="AP291" s="3094"/>
      <c r="AQ291" s="3094"/>
      <c r="AR291" s="3094"/>
      <c r="AS291" s="3094"/>
      <c r="AT291" s="3094"/>
      <c r="AU291" s="3094"/>
      <c r="AV291" s="3094"/>
      <c r="AW291" s="3094"/>
      <c r="AX291" s="3094"/>
      <c r="AY291" s="3094"/>
      <c r="AZ291" s="3094"/>
      <c r="BA291" s="3094"/>
      <c r="BB291" s="3094"/>
      <c r="BC291" s="3094"/>
      <c r="BD291" s="3094"/>
      <c r="BE291" s="3094"/>
      <c r="BF291" s="3094"/>
      <c r="BG291" s="3094"/>
      <c r="BH291" s="3094"/>
      <c r="BI291" s="3094"/>
    </row>
    <row r="292" spans="1:61" ht="11.25" customHeight="1">
      <c r="A292" s="3094"/>
      <c r="B292" s="3094"/>
      <c r="C292" s="3094"/>
      <c r="D292" s="3094"/>
      <c r="E292" s="3094"/>
      <c r="F292" s="3094"/>
      <c r="G292" s="3094"/>
      <c r="H292" s="3094"/>
      <c r="I292" s="3094"/>
      <c r="J292" s="3094"/>
      <c r="K292" s="3094"/>
      <c r="L292" s="3094"/>
      <c r="M292" s="3094"/>
      <c r="N292" s="3094"/>
      <c r="O292" s="3094"/>
      <c r="P292" s="3094"/>
      <c r="Q292" s="3094"/>
      <c r="R292" s="3094"/>
      <c r="S292" s="3094"/>
      <c r="T292" s="3094"/>
      <c r="U292" s="3094"/>
      <c r="V292" s="3094"/>
      <c r="W292" s="3094"/>
      <c r="X292" s="3094"/>
      <c r="Y292" s="3094"/>
      <c r="Z292" s="3094"/>
      <c r="AA292" s="3094"/>
      <c r="AB292" s="3094"/>
      <c r="AC292" s="3094"/>
      <c r="AD292" s="3094"/>
      <c r="AE292" s="3094"/>
      <c r="AF292" s="3094"/>
      <c r="AG292" s="3094"/>
      <c r="AH292" s="3094"/>
      <c r="AI292" s="3094"/>
      <c r="AJ292" s="3094"/>
      <c r="AK292" s="3094"/>
      <c r="AL292" s="3094"/>
      <c r="AM292" s="3094"/>
      <c r="AN292" s="3094"/>
      <c r="AO292" s="3094"/>
      <c r="AP292" s="3094"/>
      <c r="AQ292" s="3094"/>
      <c r="AR292" s="3094"/>
      <c r="AS292" s="3094"/>
      <c r="AT292" s="3094"/>
      <c r="AU292" s="3094"/>
      <c r="AV292" s="3094"/>
      <c r="AW292" s="3094"/>
      <c r="AX292" s="3094"/>
      <c r="AY292" s="3094"/>
      <c r="AZ292" s="3094"/>
      <c r="BA292" s="3094"/>
      <c r="BB292" s="3094"/>
      <c r="BC292" s="3094"/>
      <c r="BD292" s="3094"/>
      <c r="BE292" s="3094"/>
      <c r="BF292" s="3094"/>
      <c r="BG292" s="3094"/>
      <c r="BH292" s="3094"/>
      <c r="BI292" s="3094"/>
    </row>
    <row r="293" spans="1:61" ht="11.25" customHeight="1">
      <c r="A293" s="3094"/>
      <c r="B293" s="3094"/>
      <c r="C293" s="3094"/>
      <c r="D293" s="3094"/>
      <c r="E293" s="3094"/>
      <c r="F293" s="3094"/>
      <c r="G293" s="3094"/>
      <c r="H293" s="3094"/>
      <c r="I293" s="3094"/>
      <c r="J293" s="3094"/>
      <c r="K293" s="3094"/>
      <c r="L293" s="3094"/>
      <c r="M293" s="3094"/>
      <c r="N293" s="3094"/>
      <c r="O293" s="3094"/>
      <c r="P293" s="3094"/>
      <c r="Q293" s="3094"/>
      <c r="R293" s="3094"/>
      <c r="S293" s="3094"/>
      <c r="T293" s="3094"/>
      <c r="U293" s="3094"/>
      <c r="V293" s="3094"/>
      <c r="W293" s="3094"/>
      <c r="X293" s="3094"/>
      <c r="Y293" s="3094"/>
      <c r="Z293" s="3094"/>
      <c r="AA293" s="3094"/>
      <c r="AB293" s="3094"/>
      <c r="AC293" s="3094"/>
      <c r="AD293" s="3094"/>
      <c r="AE293" s="3094"/>
      <c r="AF293" s="3094"/>
      <c r="AG293" s="3094"/>
      <c r="AH293" s="3094"/>
      <c r="AI293" s="3094"/>
      <c r="AJ293" s="3094"/>
      <c r="AK293" s="3094"/>
      <c r="AL293" s="3094"/>
      <c r="AM293" s="3094"/>
      <c r="AN293" s="3094"/>
      <c r="AO293" s="3094"/>
      <c r="AP293" s="3094"/>
      <c r="AQ293" s="3094"/>
      <c r="AR293" s="3094"/>
      <c r="AS293" s="3094"/>
      <c r="AT293" s="3094"/>
      <c r="AU293" s="3094"/>
      <c r="AV293" s="3094"/>
      <c r="AW293" s="3094"/>
      <c r="AX293" s="3094"/>
      <c r="AY293" s="3094"/>
      <c r="AZ293" s="3094"/>
      <c r="BA293" s="3094"/>
      <c r="BB293" s="3094"/>
      <c r="BC293" s="3094"/>
      <c r="BD293" s="3094"/>
      <c r="BE293" s="3094"/>
      <c r="BF293" s="3094"/>
      <c r="BG293" s="3094"/>
      <c r="BH293" s="3094"/>
      <c r="BI293" s="3094"/>
    </row>
    <row r="294" spans="1:61" ht="11.25" customHeight="1">
      <c r="A294" s="3094"/>
      <c r="B294" s="3094"/>
      <c r="C294" s="3094"/>
      <c r="D294" s="3094"/>
      <c r="E294" s="3094"/>
      <c r="F294" s="3094"/>
      <c r="G294" s="3094"/>
      <c r="H294" s="3094"/>
      <c r="I294" s="3094"/>
      <c r="J294" s="3094"/>
      <c r="K294" s="3094"/>
      <c r="L294" s="3094"/>
      <c r="M294" s="3094"/>
      <c r="N294" s="3094"/>
      <c r="O294" s="3094"/>
      <c r="P294" s="3094"/>
      <c r="Q294" s="3094"/>
      <c r="R294" s="3094"/>
      <c r="S294" s="3094"/>
      <c r="T294" s="3094"/>
      <c r="U294" s="3094"/>
      <c r="V294" s="3094"/>
      <c r="W294" s="3094"/>
      <c r="X294" s="3094"/>
      <c r="Y294" s="3094"/>
      <c r="Z294" s="3094"/>
      <c r="AA294" s="3094"/>
      <c r="AB294" s="3094"/>
      <c r="AC294" s="3094"/>
      <c r="AD294" s="3094"/>
      <c r="AE294" s="3094"/>
      <c r="AF294" s="3094"/>
      <c r="AG294" s="3094"/>
      <c r="AH294" s="3094"/>
      <c r="AI294" s="3094"/>
      <c r="AJ294" s="3094"/>
      <c r="AK294" s="3094"/>
      <c r="AL294" s="3094"/>
      <c r="AM294" s="3094"/>
      <c r="AN294" s="3094"/>
      <c r="AO294" s="3094"/>
      <c r="AP294" s="3094"/>
      <c r="AQ294" s="3094"/>
      <c r="AR294" s="3094"/>
      <c r="AS294" s="3094"/>
      <c r="AT294" s="3094"/>
      <c r="AU294" s="3094"/>
      <c r="AV294" s="3094"/>
      <c r="AW294" s="3094"/>
      <c r="AX294" s="3094"/>
      <c r="AY294" s="3094"/>
      <c r="AZ294" s="3094"/>
      <c r="BA294" s="3094"/>
      <c r="BB294" s="3094"/>
      <c r="BC294" s="3094"/>
      <c r="BD294" s="3094"/>
      <c r="BE294" s="3094"/>
      <c r="BF294" s="3094"/>
      <c r="BG294" s="3094"/>
      <c r="BH294" s="3094"/>
      <c r="BI294" s="3094"/>
    </row>
    <row r="295" spans="1:61" ht="11.25" customHeight="1">
      <c r="A295" s="3094"/>
      <c r="B295" s="3094"/>
      <c r="C295" s="3094"/>
      <c r="D295" s="3094"/>
      <c r="E295" s="3094"/>
      <c r="F295" s="3094"/>
      <c r="G295" s="3094"/>
      <c r="H295" s="3094"/>
      <c r="I295" s="3094"/>
      <c r="J295" s="3094"/>
      <c r="K295" s="3094"/>
      <c r="L295" s="3094"/>
      <c r="M295" s="3094"/>
      <c r="N295" s="3094"/>
      <c r="O295" s="3094"/>
      <c r="P295" s="3094"/>
      <c r="Q295" s="3094"/>
      <c r="R295" s="3094"/>
      <c r="S295" s="3094"/>
      <c r="T295" s="3094"/>
      <c r="U295" s="3094"/>
      <c r="V295" s="3094"/>
      <c r="W295" s="3094"/>
      <c r="X295" s="3094"/>
      <c r="Y295" s="3094"/>
      <c r="Z295" s="3094"/>
      <c r="AA295" s="3094"/>
      <c r="AB295" s="3094"/>
      <c r="AC295" s="3094"/>
      <c r="AD295" s="3094"/>
      <c r="AE295" s="3094"/>
      <c r="AF295" s="3094"/>
      <c r="AG295" s="3094"/>
      <c r="AH295" s="3094"/>
      <c r="AI295" s="3094"/>
      <c r="AJ295" s="3094"/>
      <c r="AK295" s="3094"/>
      <c r="AL295" s="3094"/>
      <c r="AM295" s="3094"/>
      <c r="AN295" s="3094"/>
      <c r="AO295" s="3094"/>
      <c r="AP295" s="3094"/>
      <c r="AQ295" s="3094"/>
      <c r="AR295" s="3094"/>
      <c r="AS295" s="3094"/>
      <c r="AT295" s="3094"/>
      <c r="AU295" s="3094"/>
      <c r="AV295" s="3094"/>
      <c r="AW295" s="3094"/>
      <c r="AX295" s="3094"/>
      <c r="AY295" s="3094"/>
      <c r="AZ295" s="3094"/>
      <c r="BA295" s="3094"/>
      <c r="BB295" s="3094"/>
      <c r="BC295" s="3094"/>
      <c r="BD295" s="3094"/>
      <c r="BE295" s="3094"/>
      <c r="BF295" s="3094"/>
      <c r="BG295" s="3094"/>
      <c r="BH295" s="3094"/>
      <c r="BI295" s="3094"/>
    </row>
    <row r="296" spans="1:61" ht="11.25" customHeight="1">
      <c r="A296" s="3094"/>
      <c r="B296" s="3094"/>
      <c r="C296" s="3094"/>
      <c r="D296" s="3094"/>
      <c r="E296" s="3094"/>
      <c r="F296" s="3094"/>
      <c r="G296" s="3094"/>
      <c r="H296" s="3094"/>
      <c r="I296" s="3094"/>
      <c r="J296" s="3094"/>
      <c r="K296" s="3094"/>
      <c r="L296" s="3094"/>
      <c r="M296" s="3094"/>
      <c r="N296" s="3094"/>
      <c r="O296" s="3094"/>
      <c r="P296" s="3094"/>
      <c r="Q296" s="3094"/>
      <c r="R296" s="3094"/>
      <c r="S296" s="3094"/>
      <c r="T296" s="3094"/>
      <c r="U296" s="3094"/>
      <c r="V296" s="3094"/>
      <c r="W296" s="3094"/>
      <c r="X296" s="3094"/>
      <c r="Y296" s="3094"/>
      <c r="Z296" s="3094"/>
      <c r="AA296" s="3094"/>
      <c r="AB296" s="3094"/>
      <c r="AC296" s="3094"/>
      <c r="AD296" s="3094"/>
      <c r="AE296" s="3094"/>
      <c r="AF296" s="3094"/>
      <c r="AG296" s="3094"/>
      <c r="AH296" s="3094"/>
      <c r="AI296" s="3094"/>
      <c r="AJ296" s="3094"/>
      <c r="AK296" s="3094"/>
      <c r="AL296" s="3094"/>
      <c r="AM296" s="3094"/>
      <c r="AN296" s="3094"/>
      <c r="AO296" s="3094"/>
      <c r="AP296" s="3094"/>
      <c r="AQ296" s="3094"/>
      <c r="AR296" s="3094"/>
      <c r="AS296" s="3094"/>
      <c r="AT296" s="3094"/>
      <c r="AU296" s="3094"/>
      <c r="AV296" s="3094"/>
      <c r="AW296" s="3094"/>
      <c r="AX296" s="3094"/>
      <c r="AY296" s="3094"/>
      <c r="AZ296" s="3094"/>
      <c r="BA296" s="3094"/>
      <c r="BB296" s="3094"/>
      <c r="BC296" s="3094"/>
      <c r="BD296" s="3094"/>
      <c r="BE296" s="3094"/>
      <c r="BF296" s="3094"/>
      <c r="BG296" s="3094"/>
      <c r="BH296" s="3094"/>
      <c r="BI296" s="3094"/>
    </row>
    <row r="297" spans="1:61" ht="11.25" customHeight="1">
      <c r="A297" s="3094"/>
      <c r="B297" s="3094"/>
      <c r="C297" s="3094"/>
      <c r="D297" s="3094"/>
      <c r="E297" s="3094"/>
      <c r="F297" s="3094"/>
      <c r="G297" s="3094"/>
      <c r="H297" s="3094"/>
      <c r="I297" s="3094"/>
      <c r="J297" s="3094"/>
      <c r="K297" s="3094"/>
      <c r="L297" s="3094"/>
      <c r="M297" s="3094"/>
      <c r="N297" s="3094"/>
      <c r="O297" s="3094"/>
      <c r="P297" s="3094"/>
      <c r="Q297" s="3094"/>
      <c r="R297" s="3094"/>
      <c r="S297" s="3094"/>
      <c r="T297" s="3094"/>
      <c r="U297" s="3094"/>
      <c r="V297" s="3094"/>
      <c r="W297" s="3094"/>
      <c r="X297" s="3094"/>
      <c r="Y297" s="3094"/>
      <c r="Z297" s="3094"/>
      <c r="AA297" s="3094"/>
      <c r="AB297" s="3094"/>
      <c r="AC297" s="3094"/>
      <c r="AD297" s="3094"/>
      <c r="AE297" s="3094"/>
      <c r="AF297" s="3094"/>
      <c r="AG297" s="3094"/>
      <c r="AH297" s="3094"/>
      <c r="AI297" s="3094"/>
      <c r="AJ297" s="3094"/>
      <c r="AK297" s="3094"/>
      <c r="AL297" s="3094"/>
      <c r="AM297" s="3094"/>
      <c r="AN297" s="3094"/>
      <c r="AO297" s="3094"/>
      <c r="AP297" s="3094"/>
      <c r="AQ297" s="3094"/>
      <c r="AR297" s="3094"/>
      <c r="AS297" s="3094"/>
      <c r="AT297" s="3094"/>
      <c r="AU297" s="3094"/>
      <c r="AV297" s="3094"/>
      <c r="AW297" s="3094"/>
      <c r="AX297" s="3094"/>
      <c r="AY297" s="3094"/>
      <c r="AZ297" s="3094"/>
      <c r="BA297" s="3094"/>
      <c r="BB297" s="3094"/>
      <c r="BC297" s="3094"/>
      <c r="BD297" s="3094"/>
      <c r="BE297" s="3094"/>
      <c r="BF297" s="3094"/>
      <c r="BG297" s="3094"/>
      <c r="BH297" s="3094"/>
      <c r="BI297" s="3094"/>
    </row>
    <row r="298" spans="1:61" ht="11.25" customHeight="1">
      <c r="A298" s="3094"/>
      <c r="B298" s="3094"/>
      <c r="C298" s="3094"/>
      <c r="D298" s="3094"/>
      <c r="E298" s="3094"/>
      <c r="F298" s="3094"/>
      <c r="G298" s="3094"/>
      <c r="H298" s="3094"/>
      <c r="I298" s="3094"/>
      <c r="J298" s="3094"/>
      <c r="K298" s="3094"/>
      <c r="L298" s="3094"/>
      <c r="M298" s="3094"/>
      <c r="N298" s="3094"/>
      <c r="O298" s="3094"/>
      <c r="P298" s="3094"/>
      <c r="Q298" s="3094"/>
      <c r="R298" s="3094"/>
      <c r="S298" s="3094"/>
      <c r="T298" s="3094"/>
      <c r="U298" s="3094"/>
      <c r="V298" s="3094"/>
      <c r="W298" s="3094"/>
      <c r="X298" s="3094"/>
      <c r="Y298" s="3094"/>
      <c r="Z298" s="3094"/>
      <c r="AA298" s="3094"/>
      <c r="AB298" s="3094"/>
      <c r="AC298" s="3094"/>
      <c r="AD298" s="3094"/>
      <c r="AE298" s="3094"/>
      <c r="AF298" s="3094"/>
      <c r="AG298" s="3094"/>
      <c r="AH298" s="3094"/>
      <c r="AI298" s="3094"/>
      <c r="AJ298" s="3094"/>
      <c r="AK298" s="3094"/>
      <c r="AL298" s="3094"/>
      <c r="AM298" s="3094"/>
      <c r="AN298" s="3094"/>
      <c r="AO298" s="3094"/>
      <c r="AP298" s="3094"/>
      <c r="AQ298" s="3094"/>
      <c r="AR298" s="3094"/>
      <c r="AS298" s="3094"/>
      <c r="AT298" s="3094"/>
      <c r="AU298" s="3094"/>
      <c r="AV298" s="3094"/>
      <c r="AW298" s="3094"/>
      <c r="AX298" s="3094"/>
      <c r="AY298" s="3094"/>
      <c r="AZ298" s="3094"/>
      <c r="BA298" s="3094"/>
      <c r="BB298" s="3094"/>
      <c r="BC298" s="3094"/>
      <c r="BD298" s="3094"/>
      <c r="BE298" s="3094"/>
      <c r="BF298" s="3094"/>
      <c r="BG298" s="3094"/>
      <c r="BH298" s="3094"/>
      <c r="BI298" s="3094"/>
    </row>
    <row r="299" spans="1:61" ht="11.25" customHeight="1">
      <c r="A299" s="3094"/>
      <c r="B299" s="3094"/>
      <c r="C299" s="3094"/>
      <c r="D299" s="3094"/>
      <c r="E299" s="3094"/>
      <c r="F299" s="3094"/>
      <c r="G299" s="3094"/>
      <c r="H299" s="3094"/>
      <c r="I299" s="3094"/>
      <c r="J299" s="3094"/>
      <c r="K299" s="3094"/>
      <c r="L299" s="3094"/>
      <c r="M299" s="3094"/>
      <c r="N299" s="3094"/>
      <c r="O299" s="3094"/>
      <c r="P299" s="3094"/>
      <c r="Q299" s="3094"/>
      <c r="R299" s="3094"/>
      <c r="S299" s="3094"/>
      <c r="T299" s="3094"/>
      <c r="U299" s="3094"/>
      <c r="V299" s="3094"/>
      <c r="W299" s="3094"/>
      <c r="X299" s="3094"/>
      <c r="Y299" s="3094"/>
      <c r="Z299" s="3094"/>
      <c r="AA299" s="3094"/>
      <c r="AB299" s="3094"/>
      <c r="AC299" s="3094"/>
      <c r="AD299" s="3094"/>
      <c r="AE299" s="3094"/>
      <c r="AF299" s="3094"/>
      <c r="AG299" s="3094"/>
      <c r="AH299" s="3094"/>
      <c r="AI299" s="3094"/>
      <c r="AJ299" s="3094"/>
      <c r="AK299" s="3094"/>
      <c r="AL299" s="3094"/>
      <c r="AM299" s="3094"/>
      <c r="AN299" s="3094"/>
      <c r="AO299" s="3094"/>
      <c r="AP299" s="3094"/>
      <c r="AQ299" s="3094"/>
      <c r="AR299" s="3094"/>
      <c r="AS299" s="3094"/>
      <c r="AT299" s="3094"/>
      <c r="AU299" s="3094"/>
      <c r="AV299" s="3094"/>
      <c r="AW299" s="3094"/>
      <c r="AX299" s="3094"/>
      <c r="AY299" s="3094"/>
      <c r="AZ299" s="3094"/>
      <c r="BA299" s="3094"/>
      <c r="BB299" s="3094"/>
      <c r="BC299" s="3094"/>
      <c r="BD299" s="3094"/>
      <c r="BE299" s="3094"/>
      <c r="BF299" s="3094"/>
      <c r="BG299" s="3094"/>
      <c r="BH299" s="3094"/>
      <c r="BI299" s="3094"/>
    </row>
    <row r="300" spans="1:61" ht="11.25" customHeight="1">
      <c r="A300" s="3094"/>
      <c r="B300" s="3094"/>
      <c r="C300" s="3094"/>
      <c r="D300" s="3094"/>
      <c r="E300" s="3094"/>
      <c r="F300" s="3094"/>
      <c r="G300" s="3094"/>
      <c r="H300" s="3094"/>
      <c r="I300" s="3094"/>
      <c r="J300" s="3094"/>
      <c r="K300" s="3094"/>
      <c r="L300" s="3094"/>
      <c r="M300" s="3094"/>
      <c r="N300" s="3094"/>
      <c r="O300" s="3094"/>
      <c r="P300" s="3094"/>
      <c r="Q300" s="3094"/>
      <c r="R300" s="3094"/>
      <c r="S300" s="3094"/>
      <c r="T300" s="3094"/>
      <c r="U300" s="3094"/>
      <c r="V300" s="3094"/>
      <c r="W300" s="3094"/>
      <c r="X300" s="3094"/>
      <c r="Y300" s="3094"/>
      <c r="Z300" s="3094"/>
      <c r="AA300" s="3094"/>
      <c r="AB300" s="3094"/>
      <c r="AC300" s="3094"/>
      <c r="AD300" s="3094"/>
      <c r="AE300" s="3094"/>
      <c r="AF300" s="3094"/>
      <c r="AG300" s="3094"/>
      <c r="AH300" s="3094"/>
      <c r="AI300" s="3094"/>
      <c r="AJ300" s="3094"/>
      <c r="AK300" s="3094"/>
      <c r="AL300" s="3094"/>
      <c r="AM300" s="3094"/>
      <c r="AN300" s="3094"/>
      <c r="AO300" s="3094"/>
      <c r="AP300" s="3094"/>
      <c r="AQ300" s="3094"/>
      <c r="AR300" s="3094"/>
      <c r="AS300" s="3094"/>
      <c r="AT300" s="3094"/>
      <c r="AU300" s="3094"/>
      <c r="AV300" s="3094"/>
      <c r="AW300" s="3094"/>
      <c r="AX300" s="3094"/>
      <c r="AY300" s="3094"/>
      <c r="AZ300" s="3094"/>
      <c r="BA300" s="3094"/>
      <c r="BB300" s="3094"/>
      <c r="BC300" s="3094"/>
      <c r="BD300" s="3094"/>
      <c r="BE300" s="3094"/>
      <c r="BF300" s="3094"/>
      <c r="BG300" s="3094"/>
      <c r="BH300" s="3094"/>
      <c r="BI300" s="3094"/>
    </row>
    <row r="301" spans="1:61" ht="11.25" customHeight="1">
      <c r="A301" s="3094"/>
      <c r="B301" s="3094"/>
      <c r="C301" s="3094"/>
      <c r="D301" s="3094"/>
      <c r="E301" s="3094"/>
      <c r="F301" s="3094"/>
      <c r="G301" s="3094"/>
      <c r="H301" s="3094"/>
      <c r="I301" s="3094"/>
      <c r="J301" s="3094"/>
      <c r="K301" s="3094"/>
      <c r="L301" s="3094"/>
      <c r="M301" s="3094"/>
      <c r="N301" s="3094"/>
      <c r="O301" s="3094"/>
      <c r="P301" s="3094"/>
      <c r="Q301" s="3094"/>
      <c r="R301" s="3094"/>
      <c r="S301" s="3094"/>
      <c r="T301" s="3094"/>
      <c r="U301" s="3094"/>
      <c r="V301" s="3094"/>
      <c r="W301" s="3094"/>
      <c r="X301" s="3094"/>
      <c r="Y301" s="3094"/>
      <c r="Z301" s="3094"/>
      <c r="AA301" s="3094"/>
      <c r="AB301" s="3094"/>
      <c r="AC301" s="3094"/>
      <c r="AD301" s="3094"/>
      <c r="AE301" s="3094"/>
      <c r="AF301" s="3094"/>
      <c r="AG301" s="3094"/>
      <c r="AH301" s="3094"/>
      <c r="AI301" s="3094"/>
      <c r="AJ301" s="3094"/>
      <c r="AK301" s="3094"/>
      <c r="AL301" s="3094"/>
      <c r="AM301" s="3094"/>
      <c r="AN301" s="3094"/>
      <c r="AO301" s="3094"/>
      <c r="AP301" s="3094"/>
      <c r="AQ301" s="3094"/>
      <c r="AR301" s="3094"/>
      <c r="AS301" s="3094"/>
      <c r="AT301" s="3094"/>
      <c r="AU301" s="3094"/>
      <c r="AV301" s="3094"/>
      <c r="AW301" s="3094"/>
      <c r="AX301" s="3094"/>
      <c r="AY301" s="3094"/>
      <c r="AZ301" s="3094"/>
      <c r="BA301" s="3094"/>
      <c r="BB301" s="3094"/>
      <c r="BC301" s="3094"/>
      <c r="BD301" s="3094"/>
      <c r="BE301" s="3094"/>
      <c r="BF301" s="3094"/>
      <c r="BG301" s="3094"/>
      <c r="BH301" s="3094"/>
      <c r="BI301" s="3094"/>
    </row>
    <row r="302" spans="1:61" ht="11.25" customHeight="1">
      <c r="A302" s="3094"/>
      <c r="B302" s="3094"/>
      <c r="C302" s="3094"/>
      <c r="D302" s="3094"/>
      <c r="E302" s="3094"/>
      <c r="F302" s="3094"/>
      <c r="G302" s="3094"/>
      <c r="H302" s="3094"/>
      <c r="I302" s="3094"/>
      <c r="J302" s="3094"/>
      <c r="K302" s="3094"/>
      <c r="L302" s="3094"/>
      <c r="M302" s="3094"/>
      <c r="N302" s="3094"/>
      <c r="O302" s="3094"/>
      <c r="P302" s="3094"/>
      <c r="Q302" s="3094"/>
      <c r="R302" s="3094"/>
      <c r="S302" s="3094"/>
      <c r="T302" s="3094"/>
      <c r="U302" s="3094"/>
      <c r="V302" s="3094"/>
      <c r="W302" s="3094"/>
      <c r="X302" s="3094"/>
      <c r="Y302" s="3094"/>
      <c r="Z302" s="3094"/>
      <c r="AA302" s="3094"/>
      <c r="AB302" s="3094"/>
      <c r="AC302" s="3094"/>
      <c r="AD302" s="3094"/>
      <c r="AE302" s="3094"/>
      <c r="AF302" s="3094"/>
      <c r="AG302" s="3094"/>
      <c r="AH302" s="3094"/>
      <c r="AI302" s="3094"/>
      <c r="AJ302" s="3094"/>
      <c r="AK302" s="3094"/>
      <c r="AL302" s="3094"/>
      <c r="AM302" s="3094"/>
      <c r="AN302" s="3094"/>
      <c r="AO302" s="3094"/>
      <c r="AP302" s="3094"/>
      <c r="AQ302" s="3094"/>
      <c r="AR302" s="3094"/>
      <c r="AS302" s="3094"/>
      <c r="AT302" s="3094"/>
      <c r="AU302" s="3094"/>
      <c r="AV302" s="3094"/>
      <c r="AW302" s="3094"/>
      <c r="AX302" s="3094"/>
      <c r="AY302" s="3094"/>
      <c r="AZ302" s="3094"/>
      <c r="BA302" s="3094"/>
      <c r="BB302" s="3094"/>
      <c r="BC302" s="3094"/>
      <c r="BD302" s="3094"/>
      <c r="BE302" s="3094"/>
      <c r="BF302" s="3094"/>
      <c r="BG302" s="3094"/>
      <c r="BH302" s="3094"/>
      <c r="BI302" s="3094"/>
    </row>
    <row r="303" spans="1:61" ht="11.25" customHeight="1">
      <c r="A303" s="3094"/>
      <c r="B303" s="3094"/>
      <c r="C303" s="3094"/>
      <c r="D303" s="3094"/>
      <c r="E303" s="3094"/>
      <c r="F303" s="3094"/>
      <c r="G303" s="3094"/>
      <c r="H303" s="3094"/>
      <c r="I303" s="3094"/>
      <c r="J303" s="3094"/>
      <c r="K303" s="3094"/>
      <c r="L303" s="3094"/>
      <c r="M303" s="3094"/>
      <c r="N303" s="3094"/>
      <c r="O303" s="3094"/>
      <c r="P303" s="3094"/>
      <c r="Q303" s="3094"/>
      <c r="R303" s="3094"/>
      <c r="S303" s="3094"/>
      <c r="T303" s="3094"/>
      <c r="U303" s="3094"/>
      <c r="V303" s="3094"/>
      <c r="W303" s="3094"/>
      <c r="X303" s="3094"/>
      <c r="Y303" s="3094"/>
      <c r="Z303" s="3094"/>
      <c r="AA303" s="3094"/>
      <c r="AB303" s="3094"/>
      <c r="AC303" s="3094"/>
      <c r="AD303" s="3094"/>
      <c r="AE303" s="3094"/>
      <c r="AF303" s="3094"/>
      <c r="AG303" s="3094"/>
      <c r="AH303" s="3094"/>
      <c r="AI303" s="3094"/>
      <c r="AJ303" s="3094"/>
      <c r="AK303" s="3094"/>
      <c r="AL303" s="3094"/>
      <c r="AM303" s="3094"/>
      <c r="AN303" s="3094"/>
      <c r="AO303" s="3094"/>
      <c r="AP303" s="3094"/>
      <c r="AQ303" s="3094"/>
      <c r="AR303" s="3094"/>
      <c r="AS303" s="3094"/>
      <c r="AT303" s="3094"/>
      <c r="AU303" s="3094"/>
      <c r="AV303" s="3094"/>
      <c r="AW303" s="3094"/>
      <c r="AX303" s="3094"/>
      <c r="AY303" s="3094"/>
      <c r="AZ303" s="3094"/>
      <c r="BA303" s="3094"/>
      <c r="BB303" s="3094"/>
      <c r="BC303" s="3094"/>
      <c r="BD303" s="3094"/>
      <c r="BE303" s="3094"/>
      <c r="BF303" s="3094"/>
      <c r="BG303" s="3094"/>
      <c r="BH303" s="3094"/>
      <c r="BI303" s="3094"/>
    </row>
    <row r="304" spans="1:61" ht="11.25" customHeight="1">
      <c r="A304" s="3094"/>
      <c r="B304" s="3094"/>
      <c r="C304" s="3094"/>
      <c r="D304" s="3094"/>
      <c r="E304" s="3094"/>
      <c r="F304" s="3094"/>
      <c r="G304" s="3094"/>
      <c r="H304" s="3094"/>
      <c r="I304" s="3094"/>
      <c r="J304" s="3094"/>
      <c r="K304" s="3094"/>
      <c r="L304" s="3094"/>
      <c r="M304" s="3094"/>
      <c r="N304" s="3094"/>
      <c r="O304" s="3094"/>
      <c r="P304" s="3094"/>
      <c r="Q304" s="3094"/>
      <c r="R304" s="3094"/>
      <c r="S304" s="3094"/>
      <c r="T304" s="3094"/>
      <c r="U304" s="3094"/>
      <c r="V304" s="3094"/>
      <c r="W304" s="3094"/>
      <c r="X304" s="3094"/>
      <c r="Y304" s="3094"/>
      <c r="Z304" s="3094"/>
      <c r="AA304" s="3094"/>
      <c r="AB304" s="3094"/>
      <c r="AC304" s="3094"/>
      <c r="AD304" s="3094"/>
      <c r="AE304" s="3094"/>
      <c r="AF304" s="3094"/>
      <c r="AG304" s="3094"/>
      <c r="AH304" s="3094"/>
      <c r="AI304" s="3094"/>
      <c r="AJ304" s="3094"/>
      <c r="AK304" s="3094"/>
      <c r="AL304" s="3094"/>
      <c r="AM304" s="3094"/>
      <c r="AN304" s="3094"/>
      <c r="AO304" s="3094"/>
      <c r="AP304" s="3094"/>
      <c r="AQ304" s="3094"/>
      <c r="AR304" s="3094"/>
      <c r="AS304" s="3094"/>
      <c r="AT304" s="3094"/>
      <c r="AU304" s="3094"/>
      <c r="AV304" s="3094"/>
      <c r="AW304" s="3094"/>
      <c r="AX304" s="3094"/>
      <c r="AY304" s="3094"/>
      <c r="AZ304" s="3094"/>
      <c r="BA304" s="3094"/>
      <c r="BB304" s="3094"/>
      <c r="BC304" s="3094"/>
      <c r="BD304" s="3094"/>
      <c r="BE304" s="3094"/>
      <c r="BF304" s="3094"/>
      <c r="BG304" s="3094"/>
      <c r="BH304" s="3094"/>
      <c r="BI304" s="3094"/>
    </row>
    <row r="305" spans="1:61" ht="11.25" customHeight="1">
      <c r="A305" s="3094"/>
      <c r="B305" s="3094"/>
      <c r="C305" s="3094"/>
      <c r="D305" s="3094"/>
      <c r="E305" s="3094"/>
      <c r="F305" s="3094"/>
      <c r="G305" s="3094"/>
      <c r="H305" s="3094"/>
      <c r="I305" s="3094"/>
      <c r="J305" s="3094"/>
      <c r="K305" s="3094"/>
      <c r="L305" s="3094"/>
      <c r="M305" s="3094"/>
      <c r="N305" s="3094"/>
      <c r="O305" s="3094"/>
      <c r="P305" s="3094"/>
      <c r="Q305" s="3094"/>
      <c r="R305" s="3094"/>
      <c r="S305" s="3094"/>
      <c r="T305" s="3094"/>
      <c r="U305" s="3094"/>
      <c r="V305" s="3094"/>
      <c r="W305" s="3094"/>
      <c r="X305" s="3094"/>
      <c r="Y305" s="3094"/>
      <c r="Z305" s="3094"/>
      <c r="AA305" s="3094"/>
      <c r="AB305" s="3094"/>
      <c r="AC305" s="3094"/>
      <c r="AD305" s="3094"/>
      <c r="AE305" s="3094"/>
      <c r="AF305" s="3094"/>
      <c r="AG305" s="3094"/>
      <c r="AH305" s="3094"/>
      <c r="AI305" s="3094"/>
      <c r="AJ305" s="3094"/>
      <c r="AK305" s="3094"/>
      <c r="AL305" s="3094"/>
      <c r="AM305" s="3094"/>
      <c r="AN305" s="3094"/>
      <c r="AO305" s="3094"/>
      <c r="AP305" s="3094"/>
      <c r="AQ305" s="3094"/>
      <c r="AR305" s="3094"/>
      <c r="AS305" s="3094"/>
      <c r="AT305" s="3094"/>
      <c r="AU305" s="3094"/>
      <c r="AV305" s="3094"/>
      <c r="AW305" s="3094"/>
      <c r="AX305" s="3094"/>
      <c r="AY305" s="3094"/>
      <c r="AZ305" s="3094"/>
      <c r="BA305" s="3094"/>
      <c r="BB305" s="3094"/>
      <c r="BC305" s="3094"/>
      <c r="BD305" s="3094"/>
      <c r="BE305" s="3094"/>
      <c r="BF305" s="3094"/>
      <c r="BG305" s="3094"/>
      <c r="BH305" s="3094"/>
      <c r="BI305" s="3094"/>
    </row>
    <row r="306" spans="1:61" ht="11.25" customHeight="1">
      <c r="A306" s="3094"/>
      <c r="B306" s="3094"/>
      <c r="C306" s="3094"/>
      <c r="D306" s="3094"/>
      <c r="E306" s="3094"/>
      <c r="F306" s="3094"/>
      <c r="G306" s="3094"/>
      <c r="H306" s="3094"/>
      <c r="I306" s="3094"/>
      <c r="J306" s="3094"/>
      <c r="K306" s="3094"/>
      <c r="L306" s="3094"/>
      <c r="M306" s="3094"/>
      <c r="N306" s="3094"/>
      <c r="O306" s="3094"/>
      <c r="P306" s="3094"/>
      <c r="Q306" s="3094"/>
      <c r="R306" s="3094"/>
      <c r="S306" s="3094"/>
      <c r="T306" s="3094"/>
      <c r="U306" s="3094"/>
      <c r="V306" s="3094"/>
      <c r="W306" s="3094"/>
      <c r="X306" s="3094"/>
      <c r="Y306" s="3094"/>
      <c r="Z306" s="3094"/>
      <c r="AA306" s="3094"/>
      <c r="AB306" s="3094"/>
      <c r="AC306" s="3094"/>
      <c r="AD306" s="3094"/>
      <c r="AE306" s="3094"/>
      <c r="AF306" s="3094"/>
      <c r="AG306" s="3094"/>
      <c r="AH306" s="3094"/>
      <c r="AI306" s="3094"/>
      <c r="AJ306" s="3094"/>
      <c r="AK306" s="3094"/>
      <c r="AL306" s="3094"/>
      <c r="AM306" s="3094"/>
      <c r="AN306" s="3094"/>
      <c r="AO306" s="3094"/>
      <c r="AP306" s="3094"/>
      <c r="AQ306" s="3094"/>
      <c r="AR306" s="3094"/>
      <c r="AS306" s="3094"/>
      <c r="AT306" s="3094"/>
      <c r="AU306" s="3094"/>
      <c r="AV306" s="3094"/>
      <c r="AW306" s="3094"/>
      <c r="AX306" s="3094"/>
      <c r="AY306" s="3094"/>
      <c r="AZ306" s="3094"/>
      <c r="BA306" s="3094"/>
      <c r="BB306" s="3094"/>
      <c r="BC306" s="3094"/>
      <c r="BD306" s="3094"/>
      <c r="BE306" s="3094"/>
      <c r="BF306" s="3094"/>
      <c r="BG306" s="3094"/>
      <c r="BH306" s="3094"/>
      <c r="BI306" s="3094"/>
    </row>
    <row r="307" spans="1:61" ht="11.25" customHeight="1">
      <c r="A307" s="3094"/>
      <c r="B307" s="3094"/>
      <c r="C307" s="3094"/>
      <c r="D307" s="3094"/>
      <c r="E307" s="3094"/>
      <c r="F307" s="3094"/>
      <c r="G307" s="3094"/>
      <c r="H307" s="3094"/>
      <c r="I307" s="3094"/>
      <c r="J307" s="3094"/>
      <c r="K307" s="3094"/>
      <c r="L307" s="3094"/>
      <c r="M307" s="3094"/>
      <c r="N307" s="3094"/>
      <c r="O307" s="3094"/>
      <c r="P307" s="3094"/>
      <c r="Q307" s="3094"/>
      <c r="R307" s="3094"/>
      <c r="S307" s="3094"/>
      <c r="T307" s="3094"/>
      <c r="U307" s="3094"/>
      <c r="V307" s="3094"/>
      <c r="W307" s="3094"/>
      <c r="X307" s="3094"/>
      <c r="Y307" s="3094"/>
      <c r="Z307" s="3094"/>
      <c r="AA307" s="3094"/>
      <c r="AB307" s="3094"/>
      <c r="AC307" s="3094"/>
      <c r="AD307" s="3094"/>
      <c r="AE307" s="3094"/>
      <c r="AF307" s="3094"/>
      <c r="AG307" s="3094"/>
      <c r="AH307" s="3094"/>
      <c r="AI307" s="3094"/>
      <c r="AJ307" s="3094"/>
      <c r="AK307" s="3094"/>
      <c r="AL307" s="3094"/>
      <c r="AM307" s="3094"/>
      <c r="AN307" s="3094"/>
      <c r="AO307" s="3094"/>
      <c r="AP307" s="3094"/>
      <c r="AQ307" s="3094"/>
      <c r="AR307" s="3094"/>
      <c r="AS307" s="3094"/>
      <c r="AT307" s="3094"/>
      <c r="AU307" s="3094"/>
      <c r="AV307" s="3094"/>
      <c r="AW307" s="3094"/>
      <c r="AX307" s="3094"/>
      <c r="AY307" s="3094"/>
      <c r="AZ307" s="3094"/>
      <c r="BA307" s="3094"/>
      <c r="BB307" s="3094"/>
      <c r="BC307" s="3094"/>
      <c r="BD307" s="3094"/>
      <c r="BE307" s="3094"/>
      <c r="BF307" s="3094"/>
      <c r="BG307" s="3094"/>
      <c r="BH307" s="3094"/>
      <c r="BI307" s="3094"/>
    </row>
    <row r="308" spans="1:61" ht="11.25" customHeight="1">
      <c r="A308" s="3094"/>
      <c r="B308" s="3094"/>
      <c r="C308" s="3094"/>
      <c r="D308" s="3094"/>
      <c r="E308" s="3094"/>
      <c r="F308" s="3094"/>
      <c r="G308" s="3094"/>
      <c r="H308" s="3094"/>
      <c r="I308" s="3094"/>
      <c r="J308" s="3094"/>
      <c r="K308" s="3094"/>
      <c r="L308" s="3094"/>
      <c r="M308" s="3094"/>
      <c r="N308" s="3094"/>
      <c r="O308" s="3094"/>
      <c r="P308" s="3094"/>
      <c r="Q308" s="3094"/>
      <c r="R308" s="3094"/>
      <c r="S308" s="3094"/>
      <c r="T308" s="3094"/>
      <c r="U308" s="3094"/>
      <c r="V308" s="3094"/>
      <c r="W308" s="3094"/>
      <c r="X308" s="3094"/>
      <c r="Y308" s="3094"/>
      <c r="Z308" s="3094"/>
      <c r="AA308" s="3094"/>
      <c r="AB308" s="3094"/>
      <c r="AC308" s="3094"/>
      <c r="AD308" s="3094"/>
      <c r="AE308" s="3094"/>
      <c r="AF308" s="3094"/>
      <c r="AG308" s="3094"/>
      <c r="AH308" s="3094"/>
      <c r="AI308" s="3094"/>
      <c r="AJ308" s="3094"/>
      <c r="AK308" s="3094"/>
      <c r="AL308" s="3094"/>
      <c r="AM308" s="3094"/>
      <c r="AN308" s="3094"/>
      <c r="AO308" s="3094"/>
      <c r="AP308" s="3094"/>
      <c r="AQ308" s="3094"/>
      <c r="AR308" s="3094"/>
      <c r="AS308" s="3094"/>
      <c r="AT308" s="3094"/>
      <c r="AU308" s="3094"/>
      <c r="AV308" s="3094"/>
      <c r="AW308" s="3094"/>
      <c r="AX308" s="3094"/>
      <c r="AY308" s="3094"/>
      <c r="AZ308" s="3094"/>
      <c r="BA308" s="3094"/>
      <c r="BB308" s="3094"/>
      <c r="BC308" s="3094"/>
      <c r="BD308" s="3094"/>
      <c r="BE308" s="3094"/>
      <c r="BF308" s="3094"/>
      <c r="BG308" s="3094"/>
      <c r="BH308" s="3094"/>
      <c r="BI308" s="3094"/>
    </row>
    <row r="309" spans="1:61" ht="11.25" customHeight="1">
      <c r="A309" s="3094"/>
      <c r="B309" s="3094"/>
      <c r="C309" s="3094"/>
      <c r="D309" s="3094"/>
      <c r="E309" s="3094"/>
      <c r="F309" s="3094"/>
      <c r="G309" s="3094"/>
      <c r="H309" s="3094"/>
      <c r="I309" s="3094"/>
      <c r="J309" s="3094"/>
      <c r="K309" s="3094"/>
      <c r="L309" s="3094"/>
      <c r="M309" s="3094"/>
      <c r="N309" s="3094"/>
      <c r="O309" s="3094"/>
      <c r="P309" s="3094"/>
      <c r="Q309" s="3094"/>
      <c r="R309" s="3094"/>
      <c r="S309" s="3094"/>
      <c r="T309" s="3094"/>
      <c r="U309" s="3094"/>
      <c r="V309" s="3094"/>
      <c r="W309" s="3094"/>
      <c r="X309" s="3094"/>
      <c r="Y309" s="3094"/>
      <c r="Z309" s="3094"/>
      <c r="AA309" s="3094"/>
      <c r="AB309" s="3094"/>
      <c r="AC309" s="3094"/>
      <c r="AD309" s="3094"/>
      <c r="AE309" s="3094"/>
      <c r="AF309" s="3094"/>
      <c r="AG309" s="3094"/>
      <c r="AH309" s="3094"/>
      <c r="AI309" s="3094"/>
      <c r="AJ309" s="3094"/>
      <c r="AK309" s="3094"/>
      <c r="AL309" s="3094"/>
      <c r="AM309" s="3094"/>
      <c r="AN309" s="3094"/>
      <c r="AO309" s="3094"/>
      <c r="AP309" s="3094"/>
      <c r="AQ309" s="3094"/>
      <c r="AR309" s="3094"/>
      <c r="AS309" s="3094"/>
      <c r="AT309" s="3094"/>
      <c r="AU309" s="3094"/>
      <c r="AV309" s="3094"/>
      <c r="AW309" s="3094"/>
      <c r="AX309" s="3094"/>
      <c r="AY309" s="3094"/>
      <c r="AZ309" s="3094"/>
      <c r="BA309" s="3094"/>
      <c r="BB309" s="3094"/>
      <c r="BC309" s="3094"/>
      <c r="BD309" s="3094"/>
      <c r="BE309" s="3094"/>
      <c r="BF309" s="3094"/>
      <c r="BG309" s="3094"/>
      <c r="BH309" s="3094"/>
      <c r="BI309" s="3094"/>
    </row>
    <row r="310" spans="1:61" ht="11.25" customHeight="1">
      <c r="A310" s="3094"/>
      <c r="B310" s="3094"/>
      <c r="C310" s="3094"/>
      <c r="D310" s="3094"/>
      <c r="E310" s="3094"/>
      <c r="F310" s="3094"/>
      <c r="G310" s="3094"/>
      <c r="H310" s="3094"/>
      <c r="I310" s="3094"/>
      <c r="J310" s="3094"/>
      <c r="K310" s="3094"/>
      <c r="L310" s="3094"/>
      <c r="M310" s="3094"/>
      <c r="N310" s="3094"/>
      <c r="O310" s="3094"/>
      <c r="P310" s="3094"/>
      <c r="Q310" s="3094"/>
      <c r="R310" s="3094"/>
      <c r="S310" s="3094"/>
      <c r="T310" s="3094"/>
      <c r="U310" s="3094"/>
      <c r="V310" s="3094"/>
      <c r="W310" s="3094"/>
      <c r="X310" s="3094"/>
      <c r="Y310" s="3094"/>
      <c r="Z310" s="3094"/>
      <c r="AA310" s="3094"/>
      <c r="AB310" s="3094"/>
      <c r="AC310" s="3094"/>
      <c r="AD310" s="3094"/>
      <c r="AE310" s="3094"/>
      <c r="AF310" s="3094"/>
      <c r="AG310" s="3094"/>
      <c r="AH310" s="3094"/>
      <c r="AI310" s="3094"/>
      <c r="AJ310" s="3094"/>
      <c r="AK310" s="3094"/>
      <c r="AL310" s="3094"/>
      <c r="AM310" s="3094"/>
      <c r="AN310" s="3094"/>
      <c r="AO310" s="3094"/>
      <c r="AP310" s="3094"/>
      <c r="AQ310" s="3094"/>
      <c r="AR310" s="3094"/>
      <c r="AS310" s="3094"/>
      <c r="AT310" s="3094"/>
      <c r="AU310" s="3094"/>
      <c r="AV310" s="3094"/>
      <c r="AW310" s="3094"/>
      <c r="AX310" s="3094"/>
      <c r="AY310" s="3094"/>
      <c r="AZ310" s="3094"/>
      <c r="BA310" s="3094"/>
      <c r="BB310" s="3094"/>
      <c r="BC310" s="3094"/>
      <c r="BD310" s="3094"/>
      <c r="BE310" s="3094"/>
      <c r="BF310" s="3094"/>
      <c r="BG310" s="3094"/>
      <c r="BH310" s="3094"/>
      <c r="BI310" s="3094"/>
    </row>
    <row r="311" spans="1:61" ht="11.25" customHeight="1">
      <c r="A311" s="3094"/>
      <c r="B311" s="3094"/>
      <c r="C311" s="3094"/>
      <c r="D311" s="3094"/>
      <c r="E311" s="3094"/>
      <c r="F311" s="3094"/>
      <c r="G311" s="3094"/>
      <c r="H311" s="3094"/>
      <c r="I311" s="3094"/>
      <c r="J311" s="3094"/>
      <c r="K311" s="3094"/>
      <c r="L311" s="3094"/>
      <c r="M311" s="3094"/>
      <c r="N311" s="3094"/>
      <c r="O311" s="3094"/>
      <c r="P311" s="3094"/>
      <c r="Q311" s="3094"/>
      <c r="R311" s="3094"/>
      <c r="S311" s="3094"/>
      <c r="T311" s="3094"/>
      <c r="U311" s="3094"/>
      <c r="V311" s="3094"/>
      <c r="W311" s="3094"/>
      <c r="X311" s="3094"/>
      <c r="Y311" s="3094"/>
      <c r="Z311" s="3094"/>
      <c r="AA311" s="3094"/>
      <c r="AB311" s="3094"/>
      <c r="AC311" s="3094"/>
      <c r="AD311" s="3094"/>
      <c r="AE311" s="3094"/>
      <c r="AF311" s="3094"/>
      <c r="AG311" s="3094"/>
      <c r="AH311" s="3094"/>
      <c r="AI311" s="3094"/>
      <c r="AJ311" s="3094"/>
      <c r="AK311" s="3094"/>
      <c r="AL311" s="3094"/>
      <c r="AM311" s="3094"/>
      <c r="AN311" s="3094"/>
      <c r="AO311" s="3094"/>
      <c r="AP311" s="3094"/>
      <c r="AQ311" s="3094"/>
      <c r="AR311" s="3094"/>
      <c r="AS311" s="3094"/>
      <c r="AT311" s="3094"/>
      <c r="AU311" s="3094"/>
      <c r="AV311" s="3094"/>
      <c r="AW311" s="3094"/>
      <c r="AX311" s="3094"/>
      <c r="AY311" s="3094"/>
      <c r="AZ311" s="3094"/>
      <c r="BA311" s="3094"/>
      <c r="BB311" s="3094"/>
      <c r="BC311" s="3094"/>
      <c r="BD311" s="3094"/>
      <c r="BE311" s="3094"/>
      <c r="BF311" s="3094"/>
      <c r="BG311" s="3094"/>
      <c r="BH311" s="3094"/>
      <c r="BI311" s="3094"/>
    </row>
    <row r="312" spans="1:61" ht="11.25" customHeight="1">
      <c r="A312" s="3094"/>
      <c r="B312" s="3094"/>
      <c r="C312" s="3094"/>
      <c r="D312" s="3094"/>
      <c r="E312" s="3094"/>
      <c r="F312" s="3094"/>
      <c r="G312" s="3094"/>
      <c r="H312" s="3094"/>
      <c r="I312" s="3094"/>
      <c r="J312" s="3094"/>
      <c r="K312" s="3094"/>
      <c r="L312" s="3094"/>
      <c r="M312" s="3094"/>
      <c r="N312" s="3094"/>
      <c r="O312" s="3094"/>
      <c r="P312" s="3094"/>
      <c r="Q312" s="3094"/>
      <c r="R312" s="3094"/>
      <c r="S312" s="3094"/>
      <c r="T312" s="3094"/>
      <c r="U312" s="3094"/>
      <c r="V312" s="3094"/>
      <c r="W312" s="3094"/>
      <c r="X312" s="3094"/>
      <c r="Y312" s="3094"/>
      <c r="Z312" s="3094"/>
      <c r="AA312" s="3094"/>
      <c r="AB312" s="3094"/>
      <c r="AC312" s="3094"/>
      <c r="AD312" s="3094"/>
      <c r="AE312" s="3094"/>
      <c r="AF312" s="3094"/>
      <c r="AG312" s="3094"/>
      <c r="AH312" s="3094"/>
      <c r="AI312" s="3094"/>
      <c r="AJ312" s="3094"/>
      <c r="AK312" s="3094"/>
      <c r="AL312" s="3094"/>
      <c r="AM312" s="3094"/>
      <c r="AN312" s="3094"/>
      <c r="AO312" s="3094"/>
      <c r="AP312" s="3094"/>
      <c r="AQ312" s="3094"/>
      <c r="AR312" s="3094"/>
      <c r="AS312" s="3094"/>
      <c r="AT312" s="3094"/>
      <c r="AU312" s="3094"/>
      <c r="AV312" s="3094"/>
      <c r="AW312" s="3094"/>
      <c r="AX312" s="3094"/>
      <c r="AY312" s="3094"/>
      <c r="AZ312" s="3094"/>
      <c r="BA312" s="3094"/>
      <c r="BB312" s="3094"/>
      <c r="BC312" s="3094"/>
      <c r="BD312" s="3094"/>
      <c r="BE312" s="3094"/>
      <c r="BF312" s="3094"/>
      <c r="BG312" s="3094"/>
      <c r="BH312" s="3094"/>
      <c r="BI312" s="3094"/>
    </row>
    <row r="313" spans="1:61" ht="11.25" customHeight="1">
      <c r="A313" s="3094"/>
      <c r="B313" s="3094"/>
      <c r="C313" s="3094"/>
      <c r="D313" s="3094"/>
      <c r="E313" s="3094"/>
      <c r="F313" s="3094"/>
      <c r="G313" s="3094"/>
      <c r="H313" s="3094"/>
      <c r="I313" s="3094"/>
      <c r="J313" s="3094"/>
      <c r="K313" s="3094"/>
      <c r="L313" s="3094"/>
      <c r="M313" s="3094"/>
      <c r="N313" s="3094"/>
      <c r="O313" s="3094"/>
      <c r="P313" s="3094"/>
      <c r="Q313" s="3094"/>
      <c r="R313" s="3094"/>
      <c r="S313" s="3094"/>
      <c r="T313" s="3094"/>
      <c r="U313" s="3094"/>
      <c r="V313" s="3094"/>
      <c r="W313" s="3094"/>
      <c r="X313" s="3094"/>
      <c r="Y313" s="3094"/>
      <c r="Z313" s="3094"/>
      <c r="AA313" s="3094"/>
      <c r="AB313" s="3094"/>
      <c r="AC313" s="3094"/>
      <c r="AD313" s="3094"/>
      <c r="AE313" s="3094"/>
      <c r="AF313" s="3094"/>
      <c r="AG313" s="3094"/>
      <c r="AH313" s="3094"/>
      <c r="AI313" s="3094"/>
      <c r="AJ313" s="3094"/>
      <c r="AK313" s="3094"/>
      <c r="AL313" s="3094"/>
      <c r="AM313" s="3094"/>
      <c r="AN313" s="3094"/>
      <c r="AO313" s="3094"/>
      <c r="AP313" s="3094"/>
      <c r="AQ313" s="3094"/>
      <c r="AR313" s="3094"/>
      <c r="AS313" s="3094"/>
      <c r="AT313" s="3094"/>
      <c r="AU313" s="3094"/>
      <c r="AV313" s="3094"/>
      <c r="AW313" s="3094"/>
      <c r="AX313" s="3094"/>
      <c r="AY313" s="3094"/>
      <c r="AZ313" s="3094"/>
      <c r="BA313" s="3094"/>
      <c r="BB313" s="3094"/>
      <c r="BC313" s="3094"/>
      <c r="BD313" s="3094"/>
      <c r="BE313" s="3094"/>
      <c r="BF313" s="3094"/>
      <c r="BG313" s="3094"/>
      <c r="BH313" s="3094"/>
      <c r="BI313" s="3094"/>
    </row>
    <row r="314" spans="1:61" ht="11.25" customHeight="1">
      <c r="A314" s="3094"/>
      <c r="B314" s="3094"/>
      <c r="C314" s="3094"/>
      <c r="D314" s="3094"/>
      <c r="E314" s="3094"/>
      <c r="F314" s="3094"/>
      <c r="G314" s="3094"/>
      <c r="H314" s="3094"/>
      <c r="I314" s="3094"/>
      <c r="J314" s="3094"/>
      <c r="K314" s="3094"/>
      <c r="L314" s="3094"/>
      <c r="M314" s="3094"/>
      <c r="N314" s="3094"/>
      <c r="O314" s="3094"/>
      <c r="P314" s="3094"/>
      <c r="Q314" s="3094"/>
      <c r="R314" s="3094"/>
      <c r="S314" s="3094"/>
      <c r="T314" s="3094"/>
      <c r="U314" s="3094"/>
      <c r="V314" s="3094"/>
      <c r="W314" s="3094"/>
      <c r="X314" s="3094"/>
      <c r="Y314" s="3094"/>
      <c r="Z314" s="3094"/>
      <c r="AA314" s="3094"/>
      <c r="AB314" s="3094"/>
      <c r="AC314" s="3094"/>
      <c r="AD314" s="3094"/>
      <c r="AE314" s="3094"/>
      <c r="AF314" s="3094"/>
      <c r="AG314" s="3094"/>
      <c r="AH314" s="3094"/>
      <c r="AI314" s="3094"/>
      <c r="AJ314" s="3094"/>
      <c r="AK314" s="3094"/>
      <c r="AL314" s="3094"/>
      <c r="AM314" s="3094"/>
      <c r="AN314" s="3094"/>
      <c r="AO314" s="3094"/>
      <c r="AP314" s="3094"/>
      <c r="AQ314" s="3094"/>
      <c r="AR314" s="3094"/>
      <c r="AS314" s="3094"/>
      <c r="AT314" s="3094"/>
      <c r="AU314" s="3094"/>
      <c r="AV314" s="3094"/>
      <c r="AW314" s="3094"/>
      <c r="AX314" s="3094"/>
      <c r="AY314" s="3094"/>
      <c r="AZ314" s="3094"/>
      <c r="BA314" s="3094"/>
      <c r="BB314" s="3094"/>
      <c r="BC314" s="3094"/>
      <c r="BD314" s="3094"/>
      <c r="BE314" s="3094"/>
      <c r="BF314" s="3094"/>
      <c r="BG314" s="3094"/>
      <c r="BH314" s="3094"/>
      <c r="BI314" s="3094"/>
    </row>
    <row r="315" spans="1:61" ht="11.25" customHeight="1">
      <c r="A315" s="3094"/>
      <c r="B315" s="3094"/>
      <c r="C315" s="3094"/>
      <c r="D315" s="3094"/>
      <c r="E315" s="3094"/>
      <c r="F315" s="3094"/>
      <c r="G315" s="3094"/>
      <c r="H315" s="3094"/>
      <c r="I315" s="3094"/>
      <c r="J315" s="3094"/>
      <c r="K315" s="3094"/>
      <c r="L315" s="3094"/>
      <c r="M315" s="3094"/>
      <c r="N315" s="3094"/>
      <c r="O315" s="3094"/>
      <c r="P315" s="3094"/>
      <c r="Q315" s="3094"/>
      <c r="R315" s="3094"/>
      <c r="S315" s="3094"/>
      <c r="T315" s="3094"/>
      <c r="U315" s="3094"/>
      <c r="V315" s="3094"/>
      <c r="W315" s="3094"/>
      <c r="X315" s="3094"/>
      <c r="Y315" s="3094"/>
      <c r="Z315" s="3094"/>
      <c r="AA315" s="3094"/>
      <c r="AB315" s="3094"/>
      <c r="AC315" s="3094"/>
      <c r="AD315" s="3094"/>
      <c r="AE315" s="3094"/>
      <c r="AF315" s="3094"/>
      <c r="AG315" s="3094"/>
      <c r="AH315" s="3094"/>
      <c r="AI315" s="3094"/>
      <c r="AJ315" s="3094"/>
      <c r="AK315" s="3094"/>
      <c r="AL315" s="3094"/>
      <c r="AM315" s="3094"/>
      <c r="AN315" s="3094"/>
      <c r="AO315" s="3094"/>
      <c r="AP315" s="3094"/>
      <c r="AQ315" s="3094"/>
      <c r="AR315" s="3094"/>
      <c r="AS315" s="3094"/>
      <c r="AT315" s="3094"/>
      <c r="AU315" s="3094"/>
      <c r="AV315" s="3094"/>
      <c r="AW315" s="3094"/>
      <c r="AX315" s="3094"/>
      <c r="AY315" s="3094"/>
      <c r="AZ315" s="3094"/>
      <c r="BA315" s="3094"/>
      <c r="BB315" s="3094"/>
      <c r="BC315" s="3094"/>
      <c r="BD315" s="3094"/>
      <c r="BE315" s="3094"/>
      <c r="BF315" s="3094"/>
      <c r="BG315" s="3094"/>
      <c r="BH315" s="3094"/>
      <c r="BI315" s="3094"/>
    </row>
    <row r="316" spans="1:61" ht="11.25" customHeight="1">
      <c r="A316" s="3094"/>
      <c r="B316" s="3094"/>
      <c r="C316" s="3094"/>
      <c r="D316" s="3094"/>
      <c r="E316" s="3094"/>
      <c r="F316" s="3094"/>
      <c r="G316" s="3094"/>
      <c r="H316" s="3094"/>
      <c r="I316" s="3094"/>
      <c r="J316" s="3094"/>
      <c r="K316" s="3094"/>
      <c r="L316" s="3094"/>
      <c r="M316" s="3094"/>
      <c r="N316" s="3094"/>
      <c r="O316" s="3094"/>
      <c r="P316" s="3094"/>
      <c r="Q316" s="3094"/>
      <c r="R316" s="3094"/>
      <c r="S316" s="3094"/>
      <c r="T316" s="3094"/>
      <c r="U316" s="3094"/>
      <c r="V316" s="3094"/>
      <c r="W316" s="3094"/>
      <c r="X316" s="3094"/>
      <c r="Y316" s="3094"/>
      <c r="Z316" s="3094"/>
      <c r="AA316" s="3094"/>
      <c r="AB316" s="3094"/>
      <c r="AC316" s="3094"/>
      <c r="AD316" s="3094"/>
      <c r="AE316" s="3094"/>
      <c r="AF316" s="3094"/>
      <c r="AG316" s="3094"/>
      <c r="AH316" s="3094"/>
      <c r="AI316" s="3094"/>
      <c r="AJ316" s="3094"/>
      <c r="AK316" s="3094"/>
      <c r="AL316" s="3094"/>
      <c r="AM316" s="3094"/>
      <c r="AN316" s="3094"/>
      <c r="AO316" s="3094"/>
      <c r="AP316" s="3094"/>
      <c r="AQ316" s="3094"/>
      <c r="AR316" s="3094"/>
      <c r="AS316" s="3094"/>
      <c r="AT316" s="3094"/>
      <c r="AU316" s="3094"/>
      <c r="AV316" s="3094"/>
      <c r="AW316" s="3094"/>
      <c r="AX316" s="3094"/>
      <c r="AY316" s="3094"/>
      <c r="AZ316" s="3094"/>
      <c r="BA316" s="3094"/>
      <c r="BB316" s="3094"/>
      <c r="BC316" s="3094"/>
      <c r="BD316" s="3094"/>
      <c r="BE316" s="3094"/>
      <c r="BF316" s="3094"/>
      <c r="BG316" s="3094"/>
      <c r="BH316" s="3094"/>
      <c r="BI316" s="3094"/>
    </row>
    <row r="317" spans="1:61" ht="11.25" customHeight="1">
      <c r="A317" s="3094"/>
      <c r="B317" s="3094"/>
      <c r="C317" s="3094"/>
      <c r="D317" s="3094"/>
      <c r="E317" s="3094"/>
      <c r="F317" s="3094"/>
      <c r="G317" s="3094"/>
      <c r="H317" s="3094"/>
      <c r="I317" s="3094"/>
      <c r="J317" s="3094"/>
      <c r="K317" s="3094"/>
      <c r="L317" s="3094"/>
      <c r="M317" s="3094"/>
      <c r="N317" s="3094"/>
      <c r="O317" s="3094"/>
      <c r="P317" s="3094"/>
      <c r="Q317" s="3094"/>
      <c r="R317" s="3094"/>
      <c r="S317" s="3094"/>
      <c r="T317" s="3094"/>
      <c r="U317" s="3094"/>
      <c r="V317" s="3094"/>
      <c r="W317" s="3094"/>
      <c r="X317" s="3094"/>
      <c r="Y317" s="3094"/>
      <c r="Z317" s="3094"/>
      <c r="AA317" s="3094"/>
      <c r="AB317" s="3094"/>
      <c r="AC317" s="3094"/>
      <c r="AD317" s="3094"/>
      <c r="AE317" s="3094"/>
      <c r="AF317" s="3094"/>
      <c r="AG317" s="3094"/>
      <c r="AH317" s="3094"/>
      <c r="AI317" s="3094"/>
      <c r="AJ317" s="3094"/>
      <c r="AK317" s="3094"/>
      <c r="AL317" s="3094"/>
      <c r="AM317" s="3094"/>
      <c r="AN317" s="3094"/>
      <c r="AO317" s="3094"/>
      <c r="AP317" s="3094"/>
      <c r="AQ317" s="3094"/>
      <c r="AR317" s="3094"/>
      <c r="AS317" s="3094"/>
      <c r="AT317" s="3094"/>
      <c r="AU317" s="3094"/>
      <c r="AV317" s="3094"/>
      <c r="AW317" s="3094"/>
      <c r="AX317" s="3094"/>
      <c r="AY317" s="3094"/>
      <c r="AZ317" s="3094"/>
      <c r="BA317" s="3094"/>
      <c r="BB317" s="3094"/>
      <c r="BC317" s="3094"/>
      <c r="BD317" s="3094"/>
      <c r="BE317" s="3094"/>
      <c r="BF317" s="3094"/>
      <c r="BG317" s="3094"/>
      <c r="BH317" s="3094"/>
      <c r="BI317" s="3094"/>
    </row>
    <row r="318" spans="1:61" ht="11.25" customHeight="1">
      <c r="A318" s="3094"/>
      <c r="B318" s="3094"/>
      <c r="C318" s="3094"/>
      <c r="D318" s="3094"/>
      <c r="E318" s="3094"/>
      <c r="F318" s="3094"/>
      <c r="G318" s="3094"/>
      <c r="H318" s="3094"/>
      <c r="I318" s="3094"/>
      <c r="J318" s="3094"/>
      <c r="K318" s="3094"/>
      <c r="L318" s="3094"/>
      <c r="M318" s="3094"/>
      <c r="N318" s="3094"/>
      <c r="O318" s="3094"/>
      <c r="P318" s="3094"/>
      <c r="Q318" s="3094"/>
      <c r="R318" s="3094"/>
      <c r="S318" s="3094"/>
      <c r="T318" s="3094"/>
      <c r="U318" s="3094"/>
      <c r="V318" s="3094"/>
      <c r="W318" s="3094"/>
      <c r="X318" s="3094"/>
      <c r="Y318" s="3094"/>
      <c r="Z318" s="3094"/>
      <c r="AA318" s="3094"/>
      <c r="AB318" s="3094"/>
      <c r="AC318" s="3094"/>
      <c r="AD318" s="3094"/>
      <c r="AE318" s="3094"/>
      <c r="AF318" s="3094"/>
      <c r="AG318" s="3094"/>
      <c r="AH318" s="3094"/>
      <c r="AI318" s="3094"/>
      <c r="AJ318" s="3094"/>
      <c r="AK318" s="3094"/>
      <c r="AL318" s="3094"/>
      <c r="AM318" s="3094"/>
      <c r="AN318" s="3094"/>
      <c r="AO318" s="3094"/>
      <c r="AP318" s="3094"/>
      <c r="AQ318" s="3094"/>
      <c r="AR318" s="3094"/>
      <c r="AS318" s="3094"/>
      <c r="AT318" s="3094"/>
      <c r="AU318" s="3094"/>
      <c r="AV318" s="3094"/>
      <c r="AW318" s="3094"/>
      <c r="AX318" s="3094"/>
      <c r="AY318" s="3094"/>
      <c r="AZ318" s="3094"/>
      <c r="BA318" s="3094"/>
      <c r="BB318" s="3094"/>
      <c r="BC318" s="3094"/>
      <c r="BD318" s="3094"/>
      <c r="BE318" s="3094"/>
      <c r="BF318" s="3094"/>
      <c r="BG318" s="3094"/>
      <c r="BH318" s="3094"/>
      <c r="BI318" s="3094"/>
    </row>
    <row r="319" spans="1:61" ht="11.25" customHeight="1">
      <c r="A319" s="3094"/>
      <c r="B319" s="3094"/>
      <c r="C319" s="3094"/>
      <c r="D319" s="3094"/>
      <c r="E319" s="3094"/>
      <c r="F319" s="3094"/>
      <c r="G319" s="3094"/>
      <c r="H319" s="3094"/>
      <c r="I319" s="3094"/>
      <c r="J319" s="3094"/>
      <c r="K319" s="3094"/>
      <c r="L319" s="3094"/>
      <c r="M319" s="3094"/>
      <c r="N319" s="3094"/>
      <c r="O319" s="3094"/>
      <c r="P319" s="3094"/>
      <c r="Q319" s="3094"/>
      <c r="R319" s="3094"/>
      <c r="S319" s="3094"/>
      <c r="T319" s="3094"/>
      <c r="U319" s="3094"/>
      <c r="V319" s="3094"/>
      <c r="W319" s="3094"/>
      <c r="X319" s="3094"/>
      <c r="Y319" s="3094"/>
      <c r="Z319" s="3094"/>
      <c r="AA319" s="3094"/>
      <c r="AB319" s="3094"/>
      <c r="AC319" s="3094"/>
      <c r="AD319" s="3094"/>
      <c r="AE319" s="3094"/>
      <c r="AF319" s="3094"/>
      <c r="AG319" s="3094"/>
      <c r="AH319" s="3094"/>
      <c r="AI319" s="3094"/>
      <c r="AJ319" s="3094"/>
      <c r="AK319" s="3094"/>
      <c r="AL319" s="3094"/>
      <c r="AM319" s="3094"/>
      <c r="AN319" s="3094"/>
      <c r="AO319" s="3094"/>
      <c r="AP319" s="3094"/>
      <c r="AQ319" s="3094"/>
      <c r="AR319" s="3094"/>
      <c r="AS319" s="3094"/>
      <c r="AT319" s="3094"/>
      <c r="AU319" s="3094"/>
      <c r="AV319" s="3094"/>
      <c r="AW319" s="3094"/>
      <c r="AX319" s="3094"/>
      <c r="AY319" s="3094"/>
      <c r="AZ319" s="3094"/>
      <c r="BA319" s="3094"/>
      <c r="BB319" s="3094"/>
      <c r="BC319" s="3094"/>
      <c r="BD319" s="3094"/>
      <c r="BE319" s="3094"/>
      <c r="BF319" s="3094"/>
      <c r="BG319" s="3094"/>
      <c r="BH319" s="3094"/>
      <c r="BI319" s="3094"/>
    </row>
    <row r="320" spans="1:61" ht="11.25" customHeight="1">
      <c r="A320" s="3094"/>
      <c r="B320" s="3094"/>
      <c r="C320" s="3094"/>
      <c r="D320" s="3094"/>
      <c r="E320" s="3094"/>
      <c r="F320" s="3094"/>
      <c r="G320" s="3094"/>
      <c r="H320" s="3094"/>
      <c r="I320" s="3094"/>
      <c r="J320" s="3094"/>
      <c r="K320" s="3094"/>
      <c r="L320" s="3094"/>
      <c r="M320" s="3094"/>
      <c r="N320" s="3094"/>
      <c r="O320" s="3094"/>
      <c r="P320" s="3094"/>
      <c r="Q320" s="3094"/>
      <c r="R320" s="3094"/>
      <c r="S320" s="3094"/>
      <c r="T320" s="3094"/>
      <c r="U320" s="3094"/>
      <c r="V320" s="3094"/>
      <c r="W320" s="3094"/>
      <c r="X320" s="3094"/>
      <c r="Y320" s="3094"/>
      <c r="Z320" s="3094"/>
      <c r="AA320" s="3094"/>
      <c r="AB320" s="3094"/>
      <c r="AC320" s="3094"/>
      <c r="AD320" s="3094"/>
      <c r="AE320" s="3094"/>
      <c r="AF320" s="3094"/>
      <c r="AG320" s="3094"/>
      <c r="AH320" s="3094"/>
      <c r="AI320" s="3094"/>
      <c r="AJ320" s="3094"/>
      <c r="AK320" s="3094"/>
      <c r="AL320" s="3094"/>
      <c r="AM320" s="3094"/>
      <c r="AN320" s="3094"/>
      <c r="AO320" s="3094"/>
      <c r="AP320" s="3094"/>
      <c r="AQ320" s="3094"/>
      <c r="AR320" s="3094"/>
      <c r="AS320" s="3094"/>
      <c r="AT320" s="3094"/>
      <c r="AU320" s="3094"/>
      <c r="AV320" s="3094"/>
      <c r="AW320" s="3094"/>
      <c r="AX320" s="3094"/>
      <c r="AY320" s="3094"/>
      <c r="AZ320" s="3094"/>
      <c r="BA320" s="3094"/>
      <c r="BB320" s="3094"/>
      <c r="BC320" s="3094"/>
      <c r="BD320" s="3094"/>
      <c r="BE320" s="3094"/>
      <c r="BF320" s="3094"/>
      <c r="BG320" s="3094"/>
      <c r="BH320" s="3094"/>
      <c r="BI320" s="3094"/>
    </row>
    <row r="321" spans="1:61" ht="11.25" customHeight="1">
      <c r="A321" s="3094"/>
      <c r="B321" s="3094"/>
      <c r="C321" s="3094"/>
      <c r="D321" s="3094"/>
      <c r="E321" s="3094"/>
      <c r="F321" s="3094"/>
      <c r="G321" s="3094"/>
      <c r="H321" s="3094"/>
      <c r="I321" s="3094"/>
      <c r="J321" s="3094"/>
      <c r="K321" s="3094"/>
      <c r="L321" s="3094"/>
      <c r="M321" s="3094"/>
      <c r="N321" s="3094"/>
      <c r="O321" s="3094"/>
      <c r="P321" s="3094"/>
      <c r="Q321" s="3094"/>
      <c r="R321" s="3094"/>
      <c r="S321" s="3094"/>
      <c r="T321" s="3094"/>
      <c r="U321" s="3094"/>
      <c r="V321" s="3094"/>
      <c r="W321" s="3094"/>
      <c r="X321" s="3094"/>
      <c r="Y321" s="3094"/>
      <c r="Z321" s="3094"/>
      <c r="AA321" s="3094"/>
      <c r="AB321" s="3094"/>
      <c r="AC321" s="3094"/>
      <c r="AD321" s="3094"/>
      <c r="AE321" s="3094"/>
      <c r="AF321" s="3094"/>
      <c r="AG321" s="3094"/>
      <c r="AH321" s="3094"/>
      <c r="AI321" s="3094"/>
      <c r="AJ321" s="3094"/>
      <c r="AK321" s="3094"/>
      <c r="AL321" s="3094"/>
      <c r="AM321" s="3094"/>
      <c r="AN321" s="3094"/>
      <c r="AO321" s="3094"/>
      <c r="AP321" s="3094"/>
      <c r="AQ321" s="3094"/>
      <c r="AR321" s="3094"/>
      <c r="AS321" s="3094"/>
      <c r="AT321" s="3094"/>
      <c r="AU321" s="3094"/>
      <c r="AV321" s="3094"/>
      <c r="AW321" s="3094"/>
      <c r="AX321" s="3094"/>
      <c r="AY321" s="3094"/>
      <c r="AZ321" s="3094"/>
      <c r="BA321" s="3094"/>
      <c r="BB321" s="3094"/>
      <c r="BC321" s="3094"/>
      <c r="BD321" s="3094"/>
      <c r="BE321" s="3094"/>
      <c r="BF321" s="3094"/>
      <c r="BG321" s="3094"/>
      <c r="BH321" s="3094"/>
      <c r="BI321" s="3094"/>
    </row>
    <row r="322" spans="1:61" ht="11.25" customHeight="1">
      <c r="A322" s="3094"/>
      <c r="B322" s="3094"/>
      <c r="C322" s="3094"/>
      <c r="D322" s="3094"/>
      <c r="E322" s="3094"/>
      <c r="F322" s="3094"/>
      <c r="G322" s="3094"/>
      <c r="H322" s="3094"/>
      <c r="I322" s="3094"/>
      <c r="J322" s="3094"/>
      <c r="K322" s="3094"/>
      <c r="L322" s="3094"/>
      <c r="M322" s="3094"/>
      <c r="N322" s="3094"/>
      <c r="O322" s="3094"/>
      <c r="P322" s="3094"/>
      <c r="Q322" s="3094"/>
      <c r="R322" s="3094"/>
      <c r="S322" s="3094"/>
      <c r="T322" s="3094"/>
      <c r="U322" s="3094"/>
      <c r="V322" s="3094"/>
      <c r="W322" s="3094"/>
      <c r="X322" s="3094"/>
      <c r="Y322" s="3094"/>
      <c r="Z322" s="3094"/>
      <c r="AA322" s="3094"/>
      <c r="AB322" s="3094"/>
      <c r="AC322" s="3094"/>
      <c r="AD322" s="3094"/>
      <c r="AE322" s="3094"/>
      <c r="AF322" s="3094"/>
      <c r="AG322" s="3094"/>
      <c r="AH322" s="3094"/>
      <c r="AI322" s="3094"/>
      <c r="AJ322" s="3094"/>
      <c r="AK322" s="3094"/>
      <c r="AL322" s="3094"/>
      <c r="AM322" s="3094"/>
      <c r="AN322" s="3094"/>
      <c r="AO322" s="3094"/>
      <c r="AP322" s="3094"/>
      <c r="AQ322" s="3094"/>
      <c r="AR322" s="3094"/>
      <c r="AS322" s="3094"/>
      <c r="AT322" s="3094"/>
      <c r="AU322" s="3094"/>
      <c r="AV322" s="3094"/>
      <c r="AW322" s="3094"/>
      <c r="AX322" s="3094"/>
      <c r="AY322" s="3094"/>
      <c r="AZ322" s="3094"/>
      <c r="BA322" s="3094"/>
      <c r="BB322" s="3094"/>
      <c r="BC322" s="3094"/>
      <c r="BD322" s="3094"/>
      <c r="BE322" s="3094"/>
      <c r="BF322" s="3094"/>
      <c r="BG322" s="3094"/>
      <c r="BH322" s="3094"/>
      <c r="BI322" s="3094"/>
    </row>
    <row r="323" spans="1:61" ht="11.25" customHeight="1">
      <c r="A323" s="3094"/>
      <c r="B323" s="3094"/>
      <c r="C323" s="3094"/>
      <c r="D323" s="3094"/>
      <c r="E323" s="3094"/>
      <c r="F323" s="3094"/>
      <c r="G323" s="3094"/>
      <c r="H323" s="3094"/>
      <c r="I323" s="3094"/>
      <c r="J323" s="3094"/>
      <c r="K323" s="3094"/>
      <c r="L323" s="3094"/>
      <c r="M323" s="3094"/>
      <c r="N323" s="3094"/>
      <c r="O323" s="3094"/>
      <c r="P323" s="3094"/>
      <c r="Q323" s="3094"/>
      <c r="R323" s="3094"/>
      <c r="S323" s="3094"/>
      <c r="T323" s="3094"/>
      <c r="U323" s="3094"/>
      <c r="V323" s="3094"/>
      <c r="W323" s="3094"/>
      <c r="X323" s="3094"/>
      <c r="Y323" s="3094"/>
      <c r="Z323" s="3094"/>
      <c r="AA323" s="3094"/>
      <c r="AB323" s="3094"/>
      <c r="AC323" s="3094"/>
      <c r="AD323" s="3094"/>
      <c r="AE323" s="3094"/>
      <c r="AF323" s="3094"/>
      <c r="AG323" s="3094"/>
      <c r="AH323" s="3094"/>
      <c r="AI323" s="3094"/>
      <c r="AJ323" s="3094"/>
      <c r="AK323" s="3094"/>
      <c r="AL323" s="3094"/>
      <c r="AM323" s="3094"/>
      <c r="AN323" s="3094"/>
      <c r="AO323" s="3094"/>
      <c r="AP323" s="3094"/>
      <c r="AQ323" s="3094"/>
      <c r="AR323" s="3094"/>
      <c r="AS323" s="3094"/>
      <c r="AT323" s="3094"/>
      <c r="AU323" s="3094"/>
      <c r="AV323" s="3094"/>
      <c r="AW323" s="3094"/>
      <c r="AX323" s="3094"/>
      <c r="AY323" s="3094"/>
      <c r="AZ323" s="3094"/>
      <c r="BA323" s="3094"/>
      <c r="BB323" s="3094"/>
      <c r="BC323" s="3094"/>
      <c r="BD323" s="3094"/>
      <c r="BE323" s="3094"/>
      <c r="BF323" s="3094"/>
      <c r="BG323" s="3094"/>
      <c r="BH323" s="3094"/>
      <c r="BI323" s="3094"/>
    </row>
    <row r="324" spans="1:61" ht="11.25" customHeight="1">
      <c r="A324" s="3094"/>
      <c r="B324" s="3094"/>
      <c r="C324" s="3094"/>
      <c r="D324" s="3094"/>
      <c r="E324" s="3094"/>
      <c r="F324" s="3094"/>
      <c r="G324" s="3094"/>
      <c r="H324" s="3094"/>
      <c r="I324" s="3094"/>
      <c r="J324" s="3094"/>
      <c r="K324" s="3094"/>
      <c r="L324" s="3094"/>
      <c r="M324" s="3094"/>
      <c r="N324" s="3094"/>
      <c r="O324" s="3094"/>
      <c r="P324" s="3094"/>
      <c r="Q324" s="3094"/>
      <c r="R324" s="3094"/>
      <c r="S324" s="3094"/>
      <c r="T324" s="3094"/>
      <c r="U324" s="3094"/>
      <c r="V324" s="3094"/>
      <c r="W324" s="3094"/>
      <c r="X324" s="3094"/>
      <c r="Y324" s="3094"/>
      <c r="Z324" s="3094"/>
      <c r="AA324" s="3094"/>
      <c r="AB324" s="3094"/>
      <c r="AC324" s="3094"/>
      <c r="AD324" s="3094"/>
      <c r="AE324" s="3094"/>
      <c r="AF324" s="3094"/>
      <c r="AG324" s="3094"/>
      <c r="AH324" s="3094"/>
      <c r="AI324" s="3094"/>
      <c r="AJ324" s="3094"/>
      <c r="AK324" s="3094"/>
      <c r="AL324" s="3094"/>
      <c r="AM324" s="3094"/>
      <c r="AN324" s="3094"/>
      <c r="AO324" s="3094"/>
      <c r="AP324" s="3094"/>
      <c r="AQ324" s="3094"/>
      <c r="AR324" s="3094"/>
      <c r="AS324" s="3094"/>
      <c r="AT324" s="3094"/>
      <c r="AU324" s="3094"/>
      <c r="AV324" s="3094"/>
      <c r="AW324" s="3094"/>
      <c r="AX324" s="3094"/>
      <c r="AY324" s="3094"/>
      <c r="AZ324" s="3094"/>
      <c r="BA324" s="3094"/>
      <c r="BB324" s="3094"/>
      <c r="BC324" s="3094"/>
      <c r="BD324" s="3094"/>
      <c r="BE324" s="3094"/>
      <c r="BF324" s="3094"/>
      <c r="BG324" s="3094"/>
      <c r="BH324" s="3094"/>
      <c r="BI324" s="3094"/>
    </row>
    <row r="325" spans="1:61" ht="11.25" customHeight="1">
      <c r="A325" s="3094"/>
      <c r="B325" s="3094"/>
      <c r="C325" s="3094"/>
      <c r="D325" s="3094"/>
      <c r="E325" s="3094"/>
      <c r="F325" s="3094"/>
      <c r="G325" s="3094"/>
      <c r="H325" s="3094"/>
      <c r="I325" s="3094"/>
      <c r="J325" s="3094"/>
      <c r="K325" s="3094"/>
      <c r="L325" s="3094"/>
      <c r="M325" s="3094"/>
      <c r="N325" s="3094"/>
      <c r="O325" s="3094"/>
      <c r="P325" s="3094"/>
      <c r="Q325" s="3094"/>
      <c r="R325" s="3094"/>
      <c r="S325" s="3094"/>
      <c r="T325" s="3094"/>
      <c r="U325" s="3094"/>
      <c r="V325" s="3094"/>
      <c r="W325" s="3094"/>
      <c r="X325" s="3094"/>
      <c r="Y325" s="3094"/>
      <c r="Z325" s="3094"/>
      <c r="AA325" s="3094"/>
      <c r="AB325" s="3094"/>
      <c r="AC325" s="3094"/>
      <c r="AD325" s="3094"/>
      <c r="AE325" s="3094"/>
      <c r="AF325" s="3094"/>
      <c r="AG325" s="3094"/>
      <c r="AH325" s="3094"/>
      <c r="AI325" s="3094"/>
      <c r="AJ325" s="3094"/>
      <c r="AK325" s="3094"/>
      <c r="AL325" s="3094"/>
      <c r="AM325" s="3094"/>
      <c r="AN325" s="3094"/>
      <c r="AO325" s="3094"/>
      <c r="AP325" s="3094"/>
      <c r="AQ325" s="3094"/>
      <c r="AR325" s="3094"/>
      <c r="AS325" s="3094"/>
      <c r="AT325" s="3094"/>
      <c r="AU325" s="3094"/>
      <c r="AV325" s="3094"/>
      <c r="AW325" s="3094"/>
      <c r="AX325" s="3094"/>
      <c r="AY325" s="3094"/>
      <c r="AZ325" s="3094"/>
      <c r="BA325" s="3094"/>
      <c r="BB325" s="3094"/>
      <c r="BC325" s="3094"/>
      <c r="BD325" s="3094"/>
      <c r="BE325" s="3094"/>
      <c r="BF325" s="3094"/>
      <c r="BG325" s="3094"/>
      <c r="BH325" s="3094"/>
      <c r="BI325" s="3094"/>
    </row>
    <row r="326" spans="1:61" ht="11.25" customHeight="1">
      <c r="A326" s="3094"/>
      <c r="B326" s="3094"/>
      <c r="C326" s="3094"/>
      <c r="D326" s="3094"/>
      <c r="E326" s="3094"/>
      <c r="F326" s="3094"/>
      <c r="G326" s="3094"/>
      <c r="H326" s="3094"/>
      <c r="I326" s="3094"/>
      <c r="J326" s="3094"/>
      <c r="K326" s="3094"/>
      <c r="L326" s="3094"/>
      <c r="M326" s="3094"/>
      <c r="N326" s="3094"/>
      <c r="O326" s="3094"/>
      <c r="P326" s="3094"/>
      <c r="Q326" s="3094"/>
      <c r="R326" s="3094"/>
      <c r="S326" s="3094"/>
      <c r="T326" s="3094"/>
      <c r="U326" s="3094"/>
      <c r="V326" s="3094"/>
      <c r="W326" s="3094"/>
      <c r="X326" s="3094"/>
      <c r="Y326" s="3094"/>
      <c r="Z326" s="3094"/>
      <c r="AA326" s="3094"/>
      <c r="AB326" s="3094"/>
      <c r="AC326" s="3094"/>
      <c r="AD326" s="3094"/>
      <c r="AE326" s="3094"/>
      <c r="AF326" s="3094"/>
      <c r="AG326" s="3094"/>
      <c r="AH326" s="3094"/>
      <c r="AI326" s="3094"/>
      <c r="AJ326" s="3094"/>
      <c r="AK326" s="3094"/>
      <c r="AL326" s="3094"/>
      <c r="AM326" s="3094"/>
      <c r="AN326" s="3094"/>
      <c r="AO326" s="3094"/>
      <c r="AP326" s="3094"/>
      <c r="AQ326" s="3094"/>
      <c r="AR326" s="3094"/>
      <c r="AS326" s="3094"/>
      <c r="AT326" s="3094"/>
      <c r="AU326" s="3094"/>
      <c r="AV326" s="3094"/>
      <c r="AW326" s="3094"/>
      <c r="AX326" s="3094"/>
      <c r="AY326" s="3094"/>
      <c r="AZ326" s="3094"/>
      <c r="BA326" s="3094"/>
      <c r="BB326" s="3094"/>
      <c r="BC326" s="3094"/>
      <c r="BD326" s="3094"/>
      <c r="BE326" s="3094"/>
      <c r="BF326" s="3094"/>
      <c r="BG326" s="3094"/>
      <c r="BH326" s="3094"/>
      <c r="BI326" s="3094"/>
    </row>
    <row r="327" spans="1:61" ht="11.25" customHeight="1">
      <c r="A327" s="3094"/>
      <c r="B327" s="3094"/>
      <c r="C327" s="3094"/>
      <c r="D327" s="3094"/>
      <c r="E327" s="3094"/>
      <c r="F327" s="3094"/>
      <c r="G327" s="3094"/>
      <c r="H327" s="3094"/>
      <c r="I327" s="3094"/>
      <c r="J327" s="3094"/>
      <c r="K327" s="3094"/>
      <c r="L327" s="3094"/>
      <c r="M327" s="3094"/>
      <c r="N327" s="3094"/>
      <c r="O327" s="3094"/>
      <c r="P327" s="3094"/>
      <c r="Q327" s="3094"/>
      <c r="R327" s="3094"/>
      <c r="S327" s="3094"/>
      <c r="T327" s="3094"/>
      <c r="U327" s="3094"/>
      <c r="V327" s="3094"/>
      <c r="W327" s="3094"/>
      <c r="X327" s="3094"/>
      <c r="Y327" s="3094"/>
      <c r="Z327" s="3094"/>
      <c r="AA327" s="3094"/>
      <c r="AB327" s="3094"/>
      <c r="AC327" s="3094"/>
      <c r="AD327" s="3094"/>
      <c r="AE327" s="3094"/>
      <c r="AF327" s="3094"/>
      <c r="AG327" s="3094"/>
      <c r="AH327" s="3094"/>
      <c r="AI327" s="3094"/>
      <c r="AJ327" s="3094"/>
      <c r="AK327" s="3094"/>
      <c r="AL327" s="3094"/>
      <c r="AM327" s="3094"/>
      <c r="AN327" s="3094"/>
      <c r="AO327" s="3094"/>
      <c r="AP327" s="3094"/>
      <c r="AQ327" s="3094"/>
      <c r="AR327" s="3094"/>
      <c r="AS327" s="3094"/>
      <c r="AT327" s="3094"/>
      <c r="AU327" s="3094"/>
      <c r="AV327" s="3094"/>
      <c r="AW327" s="3094"/>
      <c r="AX327" s="3094"/>
      <c r="AY327" s="3094"/>
      <c r="AZ327" s="3094"/>
      <c r="BA327" s="3094"/>
      <c r="BB327" s="3094"/>
      <c r="BC327" s="3094"/>
      <c r="BD327" s="3094"/>
      <c r="BE327" s="3094"/>
      <c r="BF327" s="3094"/>
      <c r="BG327" s="3094"/>
      <c r="BH327" s="3094"/>
      <c r="BI327" s="3094"/>
    </row>
    <row r="328" spans="1:61" ht="11.25" customHeight="1">
      <c r="A328" s="3094"/>
      <c r="B328" s="3094"/>
      <c r="C328" s="3094"/>
      <c r="D328" s="3094"/>
      <c r="E328" s="3094"/>
      <c r="F328" s="3094"/>
      <c r="G328" s="3094"/>
      <c r="H328" s="3094"/>
      <c r="I328" s="3094"/>
      <c r="J328" s="3094"/>
      <c r="K328" s="3094"/>
      <c r="L328" s="3094"/>
      <c r="M328" s="3094"/>
      <c r="N328" s="3094"/>
      <c r="O328" s="3094"/>
      <c r="P328" s="3094"/>
      <c r="Q328" s="3094"/>
      <c r="R328" s="3094"/>
      <c r="S328" s="3094"/>
      <c r="T328" s="3094"/>
      <c r="U328" s="3094"/>
      <c r="V328" s="3094"/>
      <c r="W328" s="3094"/>
      <c r="X328" s="3094"/>
      <c r="Y328" s="3094"/>
      <c r="Z328" s="3094"/>
      <c r="AA328" s="3094"/>
      <c r="AB328" s="3094"/>
      <c r="AC328" s="3094"/>
      <c r="AD328" s="3094"/>
      <c r="AE328" s="3094"/>
      <c r="AF328" s="3094"/>
      <c r="AG328" s="3094"/>
      <c r="AH328" s="3094"/>
      <c r="AI328" s="3094"/>
      <c r="AJ328" s="3094"/>
      <c r="AK328" s="3094"/>
      <c r="AL328" s="3094"/>
      <c r="AM328" s="3094"/>
      <c r="AN328" s="3094"/>
      <c r="AO328" s="3094"/>
      <c r="AP328" s="3094"/>
      <c r="AQ328" s="3094"/>
      <c r="AR328" s="3094"/>
      <c r="AS328" s="3094"/>
      <c r="AT328" s="3094"/>
      <c r="AU328" s="3094"/>
      <c r="AV328" s="3094"/>
      <c r="AW328" s="3094"/>
      <c r="AX328" s="3094"/>
      <c r="AY328" s="3094"/>
      <c r="AZ328" s="3094"/>
      <c r="BA328" s="3094"/>
      <c r="BB328" s="3094"/>
      <c r="BC328" s="3094"/>
      <c r="BD328" s="3094"/>
      <c r="BE328" s="3094"/>
      <c r="BF328" s="3094"/>
      <c r="BG328" s="3094"/>
      <c r="BH328" s="3094"/>
      <c r="BI328" s="3094"/>
    </row>
    <row r="329" spans="1:61" ht="11.25" customHeight="1">
      <c r="A329" s="3094"/>
      <c r="B329" s="3094"/>
      <c r="C329" s="3094"/>
      <c r="D329" s="3094"/>
      <c r="E329" s="3094"/>
      <c r="F329" s="3094"/>
      <c r="G329" s="3094"/>
      <c r="H329" s="3094"/>
      <c r="I329" s="3094"/>
      <c r="J329" s="3094"/>
      <c r="K329" s="3094"/>
      <c r="L329" s="3094"/>
      <c r="M329" s="3094"/>
      <c r="N329" s="3094"/>
      <c r="O329" s="3094"/>
      <c r="P329" s="3094"/>
      <c r="Q329" s="3094"/>
      <c r="R329" s="3094"/>
      <c r="S329" s="3094"/>
      <c r="T329" s="3094"/>
      <c r="U329" s="3094"/>
      <c r="V329" s="3094"/>
      <c r="W329" s="3094"/>
      <c r="X329" s="3094"/>
      <c r="Y329" s="3094"/>
      <c r="Z329" s="3094"/>
      <c r="AA329" s="3094"/>
      <c r="AB329" s="3094"/>
      <c r="AC329" s="3094"/>
      <c r="AD329" s="3094"/>
      <c r="AE329" s="3094"/>
      <c r="AF329" s="3094"/>
      <c r="AG329" s="3094"/>
      <c r="AH329" s="3094"/>
      <c r="AI329" s="3094"/>
      <c r="AJ329" s="3094"/>
      <c r="AK329" s="3094"/>
      <c r="AL329" s="3094"/>
      <c r="AM329" s="3094"/>
      <c r="AN329" s="3094"/>
      <c r="AO329" s="3094"/>
      <c r="AP329" s="3094"/>
      <c r="AQ329" s="3094"/>
      <c r="AR329" s="3094"/>
      <c r="AS329" s="3094"/>
      <c r="AT329" s="3094"/>
      <c r="AU329" s="3094"/>
      <c r="AV329" s="3094"/>
      <c r="AW329" s="3094"/>
      <c r="AX329" s="3094"/>
      <c r="AY329" s="3094"/>
      <c r="AZ329" s="3094"/>
      <c r="BA329" s="3094"/>
      <c r="BB329" s="3094"/>
      <c r="BC329" s="3094"/>
      <c r="BD329" s="3094"/>
      <c r="BE329" s="3094"/>
      <c r="BF329" s="3094"/>
      <c r="BG329" s="3094"/>
      <c r="BH329" s="3094"/>
      <c r="BI329" s="3094"/>
    </row>
    <row r="330" spans="1:61" ht="11.25" customHeight="1">
      <c r="A330" s="3094"/>
      <c r="B330" s="3094"/>
      <c r="C330" s="3094"/>
      <c r="D330" s="3094"/>
      <c r="E330" s="3094"/>
      <c r="F330" s="3094"/>
      <c r="G330" s="3094"/>
      <c r="H330" s="3094"/>
      <c r="I330" s="3094"/>
      <c r="J330" s="3094"/>
      <c r="K330" s="3094"/>
      <c r="L330" s="3094"/>
      <c r="M330" s="3094"/>
      <c r="N330" s="3094"/>
      <c r="O330" s="3094"/>
      <c r="P330" s="3094"/>
      <c r="Q330" s="3094"/>
      <c r="R330" s="3094"/>
      <c r="S330" s="3094"/>
      <c r="T330" s="3094"/>
      <c r="U330" s="3094"/>
      <c r="V330" s="3094"/>
      <c r="W330" s="3094"/>
      <c r="X330" s="3094"/>
      <c r="Y330" s="3094"/>
      <c r="Z330" s="3094"/>
      <c r="AA330" s="3094"/>
      <c r="AB330" s="3094"/>
      <c r="AC330" s="3094"/>
      <c r="AD330" s="3094"/>
      <c r="AE330" s="3094"/>
      <c r="AF330" s="3094"/>
      <c r="AG330" s="3094"/>
      <c r="AH330" s="3094"/>
      <c r="AI330" s="3094"/>
      <c r="AJ330" s="3094"/>
      <c r="AK330" s="3094"/>
      <c r="AL330" s="3094"/>
      <c r="AM330" s="3094"/>
      <c r="AN330" s="3094"/>
      <c r="AO330" s="3094"/>
      <c r="AP330" s="3094"/>
      <c r="AQ330" s="3094"/>
      <c r="AR330" s="3094"/>
      <c r="AS330" s="3094"/>
      <c r="AT330" s="3094"/>
      <c r="AU330" s="3094"/>
      <c r="AV330" s="3094"/>
      <c r="AW330" s="3094"/>
      <c r="AX330" s="3094"/>
      <c r="AY330" s="3094"/>
      <c r="AZ330" s="3094"/>
      <c r="BA330" s="3094"/>
      <c r="BB330" s="3094"/>
      <c r="BC330" s="3094"/>
      <c r="BD330" s="3094"/>
      <c r="BE330" s="3094"/>
      <c r="BF330" s="3094"/>
      <c r="BG330" s="3094"/>
      <c r="BH330" s="3094"/>
      <c r="BI330" s="3094"/>
    </row>
    <row r="331" spans="1:61" ht="11.25" customHeight="1">
      <c r="A331" s="3094"/>
      <c r="B331" s="3094"/>
      <c r="C331" s="3094"/>
      <c r="D331" s="3094"/>
      <c r="E331" s="3094"/>
      <c r="F331" s="3094"/>
      <c r="G331" s="3094"/>
      <c r="H331" s="3094"/>
      <c r="I331" s="3094"/>
      <c r="J331" s="3094"/>
      <c r="K331" s="3094"/>
      <c r="L331" s="3094"/>
      <c r="M331" s="3094"/>
      <c r="N331" s="3094"/>
      <c r="O331" s="3094"/>
      <c r="P331" s="3094"/>
      <c r="Q331" s="3094"/>
      <c r="R331" s="3094"/>
      <c r="S331" s="3094"/>
      <c r="T331" s="3094"/>
      <c r="U331" s="3094"/>
      <c r="V331" s="3094"/>
      <c r="W331" s="3094"/>
      <c r="X331" s="3094"/>
      <c r="Y331" s="3094"/>
      <c r="Z331" s="3094"/>
      <c r="AA331" s="3094"/>
      <c r="AB331" s="3094"/>
      <c r="AC331" s="3094"/>
      <c r="AD331" s="3094"/>
      <c r="AE331" s="3094"/>
      <c r="AF331" s="3094"/>
      <c r="AG331" s="3094"/>
      <c r="AH331" s="3094"/>
      <c r="AI331" s="3094"/>
      <c r="AJ331" s="3094"/>
      <c r="AK331" s="3094"/>
      <c r="AL331" s="3094"/>
      <c r="AM331" s="3094"/>
      <c r="AN331" s="3094"/>
      <c r="AO331" s="3094"/>
      <c r="AP331" s="3094"/>
      <c r="AQ331" s="3094"/>
      <c r="AR331" s="3094"/>
      <c r="AS331" s="3094"/>
      <c r="AT331" s="3094"/>
      <c r="AU331" s="3094"/>
      <c r="AV331" s="3094"/>
      <c r="AW331" s="3094"/>
      <c r="AX331" s="3094"/>
      <c r="AY331" s="3094"/>
      <c r="AZ331" s="3094"/>
      <c r="BA331" s="3094"/>
      <c r="BB331" s="3094"/>
      <c r="BC331" s="3094"/>
      <c r="BD331" s="3094"/>
      <c r="BE331" s="3094"/>
      <c r="BF331" s="3094"/>
      <c r="BG331" s="3094"/>
      <c r="BH331" s="3094"/>
      <c r="BI331" s="3094"/>
    </row>
    <row r="332" spans="1:61" ht="11.25" customHeight="1">
      <c r="A332" s="3094"/>
      <c r="B332" s="3094"/>
      <c r="C332" s="3094"/>
      <c r="D332" s="3094"/>
      <c r="E332" s="3094"/>
      <c r="F332" s="3094"/>
      <c r="G332" s="3094"/>
      <c r="H332" s="3094"/>
      <c r="I332" s="3094"/>
      <c r="J332" s="3094"/>
      <c r="K332" s="3094"/>
      <c r="L332" s="3094"/>
      <c r="M332" s="3094"/>
      <c r="N332" s="3094"/>
      <c r="O332" s="3094"/>
      <c r="P332" s="3094"/>
      <c r="Q332" s="3094"/>
      <c r="R332" s="3094"/>
      <c r="S332" s="3094"/>
      <c r="T332" s="3094"/>
      <c r="U332" s="3094"/>
      <c r="V332" s="3094"/>
      <c r="W332" s="3094"/>
      <c r="X332" s="3094"/>
      <c r="Y332" s="3094"/>
      <c r="Z332" s="3094"/>
      <c r="AA332" s="3094"/>
      <c r="AB332" s="3094"/>
      <c r="AC332" s="3094"/>
      <c r="AD332" s="3094"/>
      <c r="AE332" s="3094"/>
      <c r="AF332" s="3094"/>
      <c r="AG332" s="3094"/>
      <c r="AH332" s="3094"/>
      <c r="AI332" s="3094"/>
      <c r="AJ332" s="3094"/>
      <c r="AK332" s="3094"/>
      <c r="AL332" s="3094"/>
      <c r="AM332" s="3094"/>
      <c r="AN332" s="3094"/>
      <c r="AO332" s="3094"/>
      <c r="AP332" s="3094"/>
      <c r="AQ332" s="3094"/>
      <c r="AR332" s="3094"/>
      <c r="AS332" s="3094"/>
      <c r="AT332" s="3094"/>
      <c r="AU332" s="3094"/>
      <c r="AV332" s="3094"/>
      <c r="AW332" s="3094"/>
      <c r="AX332" s="3094"/>
      <c r="AY332" s="3094"/>
      <c r="AZ332" s="3094"/>
      <c r="BA332" s="3094"/>
      <c r="BB332" s="3094"/>
      <c r="BC332" s="3094"/>
      <c r="BD332" s="3094"/>
      <c r="BE332" s="3094"/>
      <c r="BF332" s="3094"/>
      <c r="BG332" s="3094"/>
      <c r="BH332" s="3094"/>
      <c r="BI332" s="3094"/>
    </row>
    <row r="333" spans="1:61" ht="11.25" customHeight="1">
      <c r="A333" s="3094"/>
      <c r="B333" s="3094"/>
      <c r="C333" s="3094"/>
      <c r="D333" s="3094"/>
      <c r="E333" s="3094"/>
      <c r="F333" s="3094"/>
      <c r="G333" s="3094"/>
      <c r="H333" s="3094"/>
      <c r="I333" s="3094"/>
      <c r="J333" s="3094"/>
      <c r="K333" s="3094"/>
      <c r="L333" s="3094"/>
      <c r="M333" s="3094"/>
      <c r="N333" s="3094"/>
      <c r="O333" s="3094"/>
      <c r="P333" s="3094"/>
      <c r="Q333" s="3094"/>
      <c r="R333" s="3094"/>
      <c r="S333" s="3094"/>
      <c r="T333" s="3094"/>
      <c r="U333" s="3094"/>
      <c r="V333" s="3094"/>
      <c r="W333" s="3094"/>
      <c r="X333" s="3094"/>
      <c r="Y333" s="3094"/>
      <c r="Z333" s="3094"/>
      <c r="AA333" s="3094"/>
      <c r="AB333" s="3094"/>
      <c r="AC333" s="3094"/>
      <c r="AD333" s="3094"/>
      <c r="AE333" s="3094"/>
      <c r="AF333" s="3094"/>
      <c r="AG333" s="3094"/>
      <c r="AH333" s="3094"/>
      <c r="AI333" s="3094"/>
      <c r="AJ333" s="3094"/>
      <c r="AK333" s="3094"/>
      <c r="AL333" s="3094"/>
      <c r="AM333" s="3094"/>
      <c r="AN333" s="3094"/>
      <c r="AO333" s="3094"/>
      <c r="AP333" s="3094"/>
      <c r="AQ333" s="3094"/>
      <c r="AR333" s="3094"/>
      <c r="AS333" s="3094"/>
      <c r="AT333" s="3094"/>
      <c r="AU333" s="3094"/>
      <c r="AV333" s="3094"/>
      <c r="AW333" s="3094"/>
      <c r="AX333" s="3094"/>
      <c r="AY333" s="3094"/>
      <c r="AZ333" s="3094"/>
      <c r="BA333" s="3094"/>
      <c r="BB333" s="3094"/>
      <c r="BC333" s="3094"/>
      <c r="BD333" s="3094"/>
      <c r="BE333" s="3094"/>
      <c r="BF333" s="3094"/>
      <c r="BG333" s="3094"/>
      <c r="BH333" s="3094"/>
      <c r="BI333" s="3094"/>
    </row>
    <row r="334" spans="1:61" ht="11.25" customHeight="1">
      <c r="A334" s="3094"/>
      <c r="B334" s="3094"/>
      <c r="C334" s="3094"/>
      <c r="D334" s="3094"/>
      <c r="E334" s="3094"/>
      <c r="F334" s="3094"/>
      <c r="G334" s="3094"/>
      <c r="H334" s="3094"/>
      <c r="I334" s="3094"/>
      <c r="J334" s="3094"/>
      <c r="K334" s="3094"/>
      <c r="L334" s="3094"/>
      <c r="M334" s="3094"/>
      <c r="N334" s="3094"/>
      <c r="O334" s="3094"/>
      <c r="P334" s="3094"/>
      <c r="Q334" s="3094"/>
      <c r="R334" s="3094"/>
      <c r="S334" s="3094"/>
      <c r="T334" s="3094"/>
      <c r="U334" s="3094"/>
      <c r="V334" s="3094"/>
      <c r="W334" s="3094"/>
      <c r="X334" s="3094"/>
      <c r="Y334" s="3094"/>
      <c r="Z334" s="3094"/>
      <c r="AA334" s="3094"/>
      <c r="AB334" s="3094"/>
      <c r="AC334" s="3094"/>
      <c r="AD334" s="3094"/>
      <c r="AE334" s="3094"/>
      <c r="AF334" s="3094"/>
      <c r="AG334" s="3094"/>
      <c r="AH334" s="3094"/>
      <c r="AI334" s="3094"/>
      <c r="AJ334" s="3094"/>
      <c r="AK334" s="3094"/>
      <c r="AL334" s="3094"/>
      <c r="AM334" s="3094"/>
      <c r="AN334" s="3094"/>
      <c r="AO334" s="3094"/>
      <c r="AP334" s="3094"/>
      <c r="AQ334" s="3094"/>
      <c r="AR334" s="3094"/>
      <c r="AS334" s="3094"/>
      <c r="AT334" s="3094"/>
      <c r="AU334" s="3094"/>
      <c r="AV334" s="3094"/>
      <c r="AW334" s="3094"/>
      <c r="AX334" s="3094"/>
      <c r="AY334" s="3094"/>
      <c r="AZ334" s="3094"/>
      <c r="BA334" s="3094"/>
      <c r="BB334" s="3094"/>
      <c r="BC334" s="3094"/>
      <c r="BD334" s="3094"/>
      <c r="BE334" s="3094"/>
      <c r="BF334" s="3094"/>
      <c r="BG334" s="3094"/>
      <c r="BH334" s="3094"/>
      <c r="BI334" s="3094"/>
    </row>
    <row r="335" spans="1:61" ht="11.25" customHeight="1">
      <c r="A335" s="3094"/>
      <c r="B335" s="3094"/>
      <c r="C335" s="3094"/>
      <c r="D335" s="3094"/>
      <c r="E335" s="3094"/>
      <c r="F335" s="3094"/>
      <c r="G335" s="3094"/>
      <c r="H335" s="3094"/>
      <c r="I335" s="3094"/>
      <c r="J335" s="3094"/>
      <c r="K335" s="3094"/>
      <c r="L335" s="3094"/>
      <c r="M335" s="3094"/>
      <c r="N335" s="3094"/>
      <c r="O335" s="3094"/>
      <c r="P335" s="3094"/>
      <c r="Q335" s="3094"/>
      <c r="R335" s="3094"/>
      <c r="S335" s="3094"/>
      <c r="T335" s="3094"/>
      <c r="U335" s="3094"/>
      <c r="V335" s="3094"/>
      <c r="W335" s="3094"/>
      <c r="X335" s="3094"/>
      <c r="Y335" s="3094"/>
      <c r="Z335" s="3094"/>
      <c r="AA335" s="3094"/>
      <c r="AB335" s="3094"/>
      <c r="AC335" s="3094"/>
      <c r="AD335" s="3094"/>
      <c r="AE335" s="3094"/>
      <c r="AF335" s="3094"/>
      <c r="AG335" s="3094"/>
      <c r="AH335" s="3094"/>
      <c r="AI335" s="3094"/>
      <c r="AJ335" s="3094"/>
      <c r="AK335" s="3094"/>
      <c r="AL335" s="3094"/>
      <c r="AM335" s="3094"/>
      <c r="AN335" s="3094"/>
      <c r="AO335" s="3094"/>
      <c r="AP335" s="3094"/>
      <c r="AQ335" s="3094"/>
      <c r="AR335" s="3094"/>
      <c r="AS335" s="3094"/>
      <c r="AT335" s="3094"/>
      <c r="AU335" s="3094"/>
      <c r="AV335" s="3094"/>
      <c r="AW335" s="3094"/>
      <c r="AX335" s="3094"/>
      <c r="AY335" s="3094"/>
      <c r="AZ335" s="3094"/>
      <c r="BA335" s="3094"/>
      <c r="BB335" s="3094"/>
      <c r="BC335" s="3094"/>
      <c r="BD335" s="3094"/>
      <c r="BE335" s="3094"/>
      <c r="BF335" s="3094"/>
      <c r="BG335" s="3094"/>
      <c r="BH335" s="3094"/>
      <c r="BI335" s="3094"/>
    </row>
    <row r="336" spans="1:61" ht="11.25" customHeight="1">
      <c r="A336" s="3094"/>
      <c r="B336" s="3094"/>
      <c r="C336" s="3094"/>
      <c r="D336" s="3094"/>
      <c r="E336" s="3094"/>
      <c r="F336" s="3094"/>
      <c r="G336" s="3094"/>
      <c r="H336" s="3094"/>
      <c r="I336" s="3094"/>
      <c r="J336" s="3094"/>
      <c r="K336" s="3094"/>
      <c r="L336" s="3094"/>
      <c r="M336" s="3094"/>
      <c r="N336" s="3094"/>
      <c r="O336" s="3094"/>
      <c r="P336" s="3094"/>
      <c r="Q336" s="3094"/>
      <c r="R336" s="3094"/>
      <c r="S336" s="3094"/>
      <c r="T336" s="3094"/>
      <c r="U336" s="3094"/>
      <c r="V336" s="3094"/>
      <c r="W336" s="3094"/>
      <c r="X336" s="3094"/>
      <c r="Y336" s="3094"/>
      <c r="Z336" s="3094"/>
      <c r="AA336" s="3094"/>
      <c r="AB336" s="3094"/>
      <c r="AC336" s="3094"/>
      <c r="AD336" s="3094"/>
      <c r="AE336" s="3094"/>
      <c r="AF336" s="3094"/>
      <c r="AG336" s="3094"/>
      <c r="AH336" s="3094"/>
      <c r="AI336" s="3094"/>
      <c r="AJ336" s="3094"/>
      <c r="AK336" s="3094"/>
      <c r="AL336" s="3094"/>
      <c r="AM336" s="3094"/>
      <c r="AN336" s="3094"/>
      <c r="AO336" s="3094"/>
      <c r="AP336" s="3094"/>
      <c r="AQ336" s="3094"/>
      <c r="AR336" s="3094"/>
      <c r="AS336" s="3094"/>
      <c r="AT336" s="3094"/>
      <c r="AU336" s="3094"/>
      <c r="AV336" s="3094"/>
      <c r="AW336" s="3094"/>
      <c r="AX336" s="3094"/>
      <c r="AY336" s="3094"/>
      <c r="AZ336" s="3094"/>
      <c r="BA336" s="3094"/>
      <c r="BB336" s="3094"/>
      <c r="BC336" s="3094"/>
      <c r="BD336" s="3094"/>
      <c r="BE336" s="3094"/>
      <c r="BF336" s="3094"/>
      <c r="BG336" s="3094"/>
      <c r="BH336" s="3094"/>
      <c r="BI336" s="3094"/>
    </row>
    <row r="337" spans="1:61" ht="11.25" customHeight="1">
      <c r="A337" s="3094"/>
      <c r="B337" s="3094"/>
      <c r="C337" s="3094"/>
      <c r="D337" s="3094"/>
      <c r="E337" s="3094"/>
      <c r="F337" s="3094"/>
      <c r="G337" s="3094"/>
      <c r="H337" s="3094"/>
      <c r="I337" s="3094"/>
      <c r="J337" s="3094"/>
      <c r="K337" s="3094"/>
      <c r="L337" s="3094"/>
      <c r="M337" s="3094"/>
      <c r="N337" s="3094"/>
      <c r="O337" s="3094"/>
      <c r="P337" s="3094"/>
      <c r="Q337" s="3094"/>
      <c r="R337" s="3094"/>
      <c r="S337" s="3094"/>
      <c r="T337" s="3094"/>
      <c r="U337" s="3094"/>
      <c r="V337" s="3094"/>
      <c r="W337" s="3094"/>
      <c r="X337" s="3094"/>
      <c r="Y337" s="3094"/>
      <c r="Z337" s="3094"/>
      <c r="AA337" s="3094"/>
      <c r="AB337" s="3094"/>
      <c r="AC337" s="3094"/>
      <c r="AD337" s="3094"/>
      <c r="AE337" s="3094"/>
      <c r="AF337" s="3094"/>
      <c r="AG337" s="3094"/>
      <c r="AH337" s="3094"/>
      <c r="AI337" s="3094"/>
      <c r="AJ337" s="3094"/>
      <c r="AK337" s="3094"/>
      <c r="AL337" s="3094"/>
      <c r="AM337" s="3094"/>
      <c r="AN337" s="3094"/>
      <c r="AO337" s="3094"/>
      <c r="AP337" s="3094"/>
      <c r="AQ337" s="3094"/>
      <c r="AR337" s="3094"/>
      <c r="AS337" s="3094"/>
      <c r="AT337" s="3094"/>
      <c r="AU337" s="3094"/>
      <c r="AV337" s="3094"/>
      <c r="AW337" s="3094"/>
      <c r="AX337" s="3094"/>
      <c r="AY337" s="3094"/>
      <c r="AZ337" s="3094"/>
      <c r="BA337" s="3094"/>
      <c r="BB337" s="3094"/>
      <c r="BC337" s="3094"/>
      <c r="BD337" s="3094"/>
      <c r="BE337" s="3094"/>
      <c r="BF337" s="3094"/>
      <c r="BG337" s="3094"/>
      <c r="BH337" s="3094"/>
      <c r="BI337" s="3094"/>
    </row>
    <row r="338" spans="1:61" ht="11.25" customHeight="1">
      <c r="A338" s="3094"/>
      <c r="B338" s="3094"/>
      <c r="C338" s="3094"/>
      <c r="D338" s="3094"/>
      <c r="E338" s="3094"/>
      <c r="F338" s="3094"/>
      <c r="G338" s="3094"/>
      <c r="H338" s="3094"/>
      <c r="I338" s="3094"/>
      <c r="J338" s="3094"/>
      <c r="K338" s="3094"/>
      <c r="L338" s="3094"/>
      <c r="M338" s="3094"/>
      <c r="N338" s="3094"/>
      <c r="O338" s="3094"/>
      <c r="P338" s="3094"/>
      <c r="Q338" s="3094"/>
      <c r="R338" s="3094"/>
      <c r="S338" s="3094"/>
      <c r="T338" s="3094"/>
      <c r="U338" s="3094"/>
      <c r="V338" s="3094"/>
      <c r="W338" s="3094"/>
      <c r="X338" s="3094"/>
      <c r="Y338" s="3094"/>
      <c r="Z338" s="3094"/>
      <c r="AA338" s="3094"/>
      <c r="AB338" s="3094"/>
      <c r="AC338" s="3094"/>
      <c r="AD338" s="3094"/>
      <c r="AE338" s="3094"/>
      <c r="AF338" s="3094"/>
      <c r="AG338" s="3094"/>
      <c r="AH338" s="3094"/>
      <c r="AI338" s="3094"/>
      <c r="AJ338" s="3094"/>
      <c r="AK338" s="3094"/>
      <c r="AL338" s="3094"/>
      <c r="AM338" s="3094"/>
      <c r="AN338" s="3094"/>
      <c r="AO338" s="3094"/>
      <c r="AP338" s="3094"/>
      <c r="AQ338" s="3094"/>
      <c r="AR338" s="3094"/>
      <c r="AS338" s="3094"/>
      <c r="AT338" s="3094"/>
      <c r="AU338" s="3094"/>
      <c r="AV338" s="3094"/>
      <c r="AW338" s="3094"/>
      <c r="AX338" s="3094"/>
      <c r="AY338" s="3094"/>
      <c r="AZ338" s="3094"/>
      <c r="BA338" s="3094"/>
      <c r="BB338" s="3094"/>
      <c r="BC338" s="3094"/>
      <c r="BD338" s="3094"/>
      <c r="BE338" s="3094"/>
      <c r="BF338" s="3094"/>
      <c r="BG338" s="3094"/>
      <c r="BH338" s="3094"/>
      <c r="BI338" s="3094"/>
    </row>
    <row r="339" spans="1:61" ht="11.25" customHeight="1">
      <c r="A339" s="3094"/>
      <c r="B339" s="3094"/>
      <c r="C339" s="3094"/>
      <c r="D339" s="3094"/>
      <c r="E339" s="3094"/>
      <c r="F339" s="3094"/>
      <c r="G339" s="3094"/>
      <c r="H339" s="3094"/>
      <c r="I339" s="3094"/>
      <c r="J339" s="3094"/>
      <c r="K339" s="3094"/>
      <c r="L339" s="3094"/>
      <c r="M339" s="3094"/>
      <c r="N339" s="3094"/>
      <c r="O339" s="3094"/>
      <c r="P339" s="3094"/>
      <c r="Q339" s="3094"/>
      <c r="R339" s="3094"/>
      <c r="S339" s="3094"/>
      <c r="T339" s="3094"/>
      <c r="U339" s="3094"/>
      <c r="V339" s="3094"/>
      <c r="W339" s="3094"/>
      <c r="X339" s="3094"/>
      <c r="Y339" s="3094"/>
      <c r="Z339" s="3094"/>
      <c r="AA339" s="3094"/>
      <c r="AB339" s="3094"/>
      <c r="AC339" s="3094"/>
      <c r="AD339" s="3094"/>
      <c r="AE339" s="3094"/>
      <c r="AF339" s="3094"/>
      <c r="AG339" s="3094"/>
      <c r="AH339" s="3094"/>
      <c r="AI339" s="3094"/>
      <c r="AJ339" s="3094"/>
      <c r="AK339" s="3094"/>
      <c r="AL339" s="3094"/>
      <c r="AM339" s="3094"/>
      <c r="AN339" s="3094"/>
      <c r="AO339" s="3094"/>
      <c r="AP339" s="3094"/>
      <c r="AQ339" s="3094"/>
      <c r="AR339" s="3094"/>
      <c r="AS339" s="3094"/>
      <c r="AT339" s="3094"/>
      <c r="AU339" s="3094"/>
      <c r="AV339" s="3094"/>
      <c r="AW339" s="3094"/>
      <c r="AX339" s="3094"/>
      <c r="AY339" s="3094"/>
      <c r="AZ339" s="3094"/>
      <c r="BA339" s="3094"/>
      <c r="BB339" s="3094"/>
      <c r="BC339" s="3094"/>
      <c r="BD339" s="3094"/>
      <c r="BE339" s="3094"/>
      <c r="BF339" s="3094"/>
      <c r="BG339" s="3094"/>
      <c r="BH339" s="3094"/>
      <c r="BI339" s="3094"/>
    </row>
    <row r="340" spans="1:61" ht="11.25" customHeight="1">
      <c r="A340" s="3094"/>
      <c r="B340" s="3094"/>
      <c r="C340" s="3094"/>
      <c r="D340" s="3094"/>
      <c r="E340" s="3094"/>
      <c r="F340" s="3094"/>
      <c r="G340" s="3094"/>
      <c r="H340" s="3094"/>
      <c r="I340" s="3094"/>
      <c r="J340" s="3094"/>
      <c r="K340" s="3094"/>
      <c r="L340" s="3094"/>
      <c r="M340" s="3094"/>
      <c r="N340" s="3094"/>
      <c r="O340" s="3094"/>
      <c r="P340" s="3094"/>
      <c r="Q340" s="3094"/>
      <c r="R340" s="3094"/>
      <c r="S340" s="3094"/>
      <c r="T340" s="3094"/>
      <c r="U340" s="3094"/>
      <c r="V340" s="3094"/>
      <c r="W340" s="3094"/>
      <c r="X340" s="3094"/>
      <c r="Y340" s="3094"/>
      <c r="Z340" s="3094"/>
      <c r="AA340" s="3094"/>
      <c r="AB340" s="3094"/>
      <c r="AC340" s="3094"/>
      <c r="AD340" s="3094"/>
      <c r="AE340" s="3094"/>
      <c r="AF340" s="3094"/>
      <c r="AG340" s="3094"/>
      <c r="AH340" s="3094"/>
      <c r="AI340" s="3094"/>
      <c r="AJ340" s="3094"/>
      <c r="AK340" s="3094"/>
      <c r="AL340" s="3094"/>
      <c r="AM340" s="3094"/>
      <c r="AN340" s="3094"/>
      <c r="AO340" s="3094"/>
      <c r="AP340" s="3094"/>
      <c r="AQ340" s="3094"/>
      <c r="AR340" s="3094"/>
      <c r="AS340" s="3094"/>
      <c r="AT340" s="3094"/>
      <c r="AU340" s="3094"/>
      <c r="AV340" s="3094"/>
      <c r="AW340" s="3094"/>
      <c r="AX340" s="3094"/>
      <c r="AY340" s="3094"/>
      <c r="AZ340" s="3094"/>
      <c r="BA340" s="3094"/>
      <c r="BB340" s="3094"/>
      <c r="BC340" s="3094"/>
      <c r="BD340" s="3094"/>
      <c r="BE340" s="3094"/>
      <c r="BF340" s="3094"/>
      <c r="BG340" s="3094"/>
      <c r="BH340" s="3094"/>
      <c r="BI340" s="3094"/>
    </row>
    <row r="341" spans="1:61" ht="11.25" customHeight="1">
      <c r="A341" s="3094"/>
      <c r="B341" s="3094"/>
      <c r="C341" s="3094"/>
      <c r="D341" s="3094"/>
      <c r="E341" s="3094"/>
      <c r="F341" s="3094"/>
      <c r="G341" s="3094"/>
      <c r="H341" s="3094"/>
      <c r="I341" s="3094"/>
      <c r="J341" s="3094"/>
      <c r="K341" s="3094"/>
      <c r="L341" s="3094"/>
      <c r="M341" s="3094"/>
      <c r="N341" s="3094"/>
      <c r="O341" s="3094"/>
      <c r="P341" s="3094"/>
      <c r="Q341" s="3094"/>
      <c r="R341" s="3094"/>
      <c r="S341" s="3094"/>
      <c r="T341" s="3094"/>
      <c r="U341" s="3094"/>
      <c r="V341" s="3094"/>
      <c r="W341" s="3094"/>
      <c r="X341" s="3094"/>
      <c r="Y341" s="3094"/>
      <c r="Z341" s="3094"/>
      <c r="AA341" s="3094"/>
      <c r="AB341" s="3094"/>
      <c r="AC341" s="3094"/>
      <c r="AD341" s="3094"/>
      <c r="AE341" s="3094"/>
      <c r="AF341" s="3094"/>
      <c r="AG341" s="3094"/>
      <c r="AH341" s="3094"/>
      <c r="AI341" s="3094"/>
      <c r="AJ341" s="3094"/>
      <c r="AK341" s="3094"/>
      <c r="AL341" s="3094"/>
      <c r="AM341" s="3094"/>
      <c r="AN341" s="3094"/>
      <c r="AO341" s="3094"/>
      <c r="AP341" s="3094"/>
      <c r="AQ341" s="3094"/>
      <c r="AR341" s="3094"/>
      <c r="AS341" s="3094"/>
      <c r="AT341" s="3094"/>
      <c r="AU341" s="3094"/>
      <c r="AV341" s="3094"/>
      <c r="AW341" s="3094"/>
      <c r="AX341" s="3094"/>
      <c r="AY341" s="3094"/>
      <c r="AZ341" s="3094"/>
      <c r="BA341" s="3094"/>
      <c r="BB341" s="3094"/>
      <c r="BC341" s="3094"/>
      <c r="BD341" s="3094"/>
      <c r="BE341" s="3094"/>
      <c r="BF341" s="3094"/>
      <c r="BG341" s="3094"/>
      <c r="BH341" s="3094"/>
      <c r="BI341" s="3094"/>
    </row>
    <row r="342" spans="1:61" ht="11.25" customHeight="1">
      <c r="A342" s="3094"/>
      <c r="B342" s="3094"/>
      <c r="C342" s="3094"/>
      <c r="D342" s="3094"/>
      <c r="E342" s="3094"/>
      <c r="F342" s="3094"/>
      <c r="G342" s="3094"/>
      <c r="H342" s="3094"/>
      <c r="I342" s="3094"/>
      <c r="J342" s="3094"/>
      <c r="K342" s="3094"/>
      <c r="L342" s="3094"/>
      <c r="M342" s="3094"/>
      <c r="N342" s="3094"/>
      <c r="O342" s="3094"/>
      <c r="P342" s="3094"/>
      <c r="Q342" s="3094"/>
      <c r="R342" s="3094"/>
      <c r="S342" s="3094"/>
      <c r="T342" s="3094"/>
      <c r="U342" s="3094"/>
      <c r="V342" s="3094"/>
      <c r="W342" s="3094"/>
      <c r="X342" s="3094"/>
      <c r="Y342" s="3094"/>
      <c r="Z342" s="3094"/>
      <c r="AA342" s="3094"/>
      <c r="AB342" s="3094"/>
      <c r="AC342" s="3094"/>
      <c r="AD342" s="3094"/>
      <c r="AE342" s="3094"/>
      <c r="AF342" s="3094"/>
      <c r="AG342" s="3094"/>
      <c r="AH342" s="3094"/>
      <c r="AI342" s="3094"/>
      <c r="AJ342" s="3094"/>
      <c r="AK342" s="3094"/>
      <c r="AL342" s="3094"/>
      <c r="AM342" s="3094"/>
      <c r="AN342" s="3094"/>
      <c r="AO342" s="3094"/>
      <c r="AP342" s="3094"/>
      <c r="AQ342" s="3094"/>
      <c r="AR342" s="3094"/>
      <c r="AS342" s="3094"/>
      <c r="AT342" s="3094"/>
      <c r="AU342" s="3094"/>
      <c r="AV342" s="3094"/>
      <c r="AW342" s="3094"/>
      <c r="AX342" s="3094"/>
      <c r="AY342" s="3094"/>
      <c r="AZ342" s="3094"/>
      <c r="BA342" s="3094"/>
      <c r="BB342" s="3094"/>
      <c r="BC342" s="3094"/>
      <c r="BD342" s="3094"/>
      <c r="BE342" s="3094"/>
      <c r="BF342" s="3094"/>
      <c r="BG342" s="3094"/>
      <c r="BH342" s="3094"/>
      <c r="BI342" s="3094"/>
    </row>
    <row r="343" spans="1:61" ht="11.25" customHeight="1">
      <c r="A343" s="3094"/>
      <c r="B343" s="3094"/>
      <c r="C343" s="3094"/>
      <c r="D343" s="3094"/>
      <c r="E343" s="3094"/>
      <c r="F343" s="3094"/>
      <c r="G343" s="3094"/>
      <c r="H343" s="3094"/>
      <c r="I343" s="3094"/>
      <c r="J343" s="3094"/>
      <c r="K343" s="3094"/>
      <c r="L343" s="3094"/>
      <c r="M343" s="3094"/>
      <c r="N343" s="3094"/>
      <c r="O343" s="3094"/>
      <c r="P343" s="3094"/>
      <c r="Q343" s="3094"/>
      <c r="R343" s="3094"/>
      <c r="S343" s="3094"/>
      <c r="T343" s="3094"/>
      <c r="U343" s="3094"/>
      <c r="V343" s="3094"/>
      <c r="W343" s="3094"/>
      <c r="X343" s="3094"/>
      <c r="Y343" s="3094"/>
      <c r="Z343" s="3094"/>
      <c r="AA343" s="3094"/>
      <c r="AB343" s="3094"/>
      <c r="AC343" s="3094"/>
      <c r="AD343" s="3094"/>
      <c r="AE343" s="3094"/>
      <c r="AF343" s="3094"/>
      <c r="AG343" s="3094"/>
      <c r="AH343" s="3094"/>
      <c r="AI343" s="3094"/>
      <c r="AJ343" s="3094"/>
      <c r="AK343" s="3094"/>
      <c r="AL343" s="3094"/>
      <c r="AM343" s="3094"/>
      <c r="AN343" s="3094"/>
      <c r="AO343" s="3094"/>
      <c r="AP343" s="3094"/>
      <c r="AQ343" s="3094"/>
      <c r="AR343" s="3094"/>
      <c r="AS343" s="3094"/>
      <c r="AT343" s="3094"/>
      <c r="AU343" s="3094"/>
      <c r="AV343" s="3094"/>
      <c r="AW343" s="3094"/>
      <c r="AX343" s="3094"/>
      <c r="AY343" s="3094"/>
      <c r="AZ343" s="3094"/>
      <c r="BA343" s="3094"/>
      <c r="BB343" s="3094"/>
      <c r="BC343" s="3094"/>
      <c r="BD343" s="3094"/>
      <c r="BE343" s="3094"/>
      <c r="BF343" s="3094"/>
      <c r="BG343" s="3094"/>
      <c r="BH343" s="3094"/>
      <c r="BI343" s="3094"/>
    </row>
    <row r="344" spans="1:61" ht="11.25" customHeight="1">
      <c r="A344" s="3094"/>
      <c r="B344" s="3094"/>
      <c r="C344" s="3094"/>
      <c r="D344" s="3094"/>
      <c r="E344" s="3094"/>
      <c r="F344" s="3094"/>
      <c r="G344" s="3094"/>
      <c r="H344" s="3094"/>
      <c r="I344" s="3094"/>
      <c r="J344" s="3094"/>
      <c r="K344" s="3094"/>
      <c r="L344" s="3094"/>
      <c r="M344" s="3094"/>
      <c r="N344" s="3094"/>
      <c r="O344" s="3094"/>
      <c r="P344" s="3094"/>
      <c r="Q344" s="3094"/>
      <c r="R344" s="3094"/>
      <c r="S344" s="3094"/>
      <c r="T344" s="3094"/>
      <c r="U344" s="3094"/>
      <c r="V344" s="3094"/>
      <c r="W344" s="3094"/>
      <c r="X344" s="3094"/>
      <c r="Y344" s="3094"/>
      <c r="Z344" s="3094"/>
      <c r="AA344" s="3094"/>
      <c r="AB344" s="3094"/>
      <c r="AC344" s="3094"/>
      <c r="AD344" s="3094"/>
      <c r="AE344" s="3094"/>
      <c r="AF344" s="3094"/>
      <c r="AG344" s="3094"/>
      <c r="AH344" s="3094"/>
      <c r="AI344" s="3094"/>
      <c r="AJ344" s="3094"/>
      <c r="AK344" s="3094"/>
      <c r="AL344" s="3094"/>
      <c r="AM344" s="3094"/>
      <c r="AN344" s="3094"/>
      <c r="AO344" s="3094"/>
      <c r="AP344" s="3094"/>
      <c r="AQ344" s="3094"/>
      <c r="AR344" s="3094"/>
      <c r="AS344" s="3094"/>
      <c r="AT344" s="3094"/>
      <c r="AU344" s="3094"/>
      <c r="AV344" s="3094"/>
      <c r="AW344" s="3094"/>
      <c r="AX344" s="3094"/>
      <c r="AY344" s="3094"/>
      <c r="AZ344" s="3094"/>
      <c r="BA344" s="3094"/>
      <c r="BB344" s="3094"/>
      <c r="BC344" s="3094"/>
      <c r="BD344" s="3094"/>
      <c r="BE344" s="3094"/>
      <c r="BF344" s="3094"/>
      <c r="BG344" s="3094"/>
      <c r="BH344" s="3094"/>
      <c r="BI344" s="3094"/>
    </row>
    <row r="345" spans="1:61" ht="11.25" customHeight="1">
      <c r="A345" s="3094"/>
      <c r="B345" s="3094"/>
      <c r="C345" s="3094"/>
      <c r="D345" s="3094"/>
      <c r="E345" s="3094"/>
      <c r="F345" s="3094"/>
      <c r="G345" s="3094"/>
      <c r="H345" s="3094"/>
      <c r="I345" s="3094"/>
      <c r="J345" s="3094"/>
      <c r="K345" s="3094"/>
      <c r="L345" s="3094"/>
      <c r="M345" s="3094"/>
      <c r="N345" s="3094"/>
      <c r="O345" s="3094"/>
      <c r="P345" s="3094"/>
      <c r="Q345" s="3094"/>
      <c r="R345" s="3094"/>
      <c r="S345" s="3094"/>
      <c r="T345" s="3094"/>
      <c r="U345" s="3094"/>
      <c r="V345" s="3094"/>
      <c r="W345" s="3094"/>
      <c r="X345" s="3094"/>
      <c r="Y345" s="3094"/>
      <c r="Z345" s="3094"/>
      <c r="AA345" s="3094"/>
      <c r="AB345" s="3094"/>
      <c r="AC345" s="3094"/>
      <c r="AD345" s="3094"/>
      <c r="AE345" s="3094"/>
      <c r="AF345" s="3094"/>
      <c r="AG345" s="3094"/>
      <c r="AH345" s="3094"/>
      <c r="AI345" s="3094"/>
      <c r="AJ345" s="3094"/>
      <c r="AK345" s="3094"/>
      <c r="AL345" s="3094"/>
      <c r="AM345" s="3094"/>
      <c r="AN345" s="3094"/>
      <c r="AO345" s="3094"/>
      <c r="AP345" s="3094"/>
      <c r="AQ345" s="3094"/>
      <c r="AR345" s="3094"/>
      <c r="AS345" s="3094"/>
      <c r="AT345" s="3094"/>
      <c r="AU345" s="3094"/>
      <c r="AV345" s="3094"/>
      <c r="AW345" s="3094"/>
      <c r="AX345" s="3094"/>
      <c r="AY345" s="3094"/>
      <c r="AZ345" s="3094"/>
      <c r="BA345" s="3094"/>
      <c r="BB345" s="3094"/>
      <c r="BC345" s="3094"/>
      <c r="BD345" s="3094"/>
      <c r="BE345" s="3094"/>
      <c r="BF345" s="3094"/>
      <c r="BG345" s="3094"/>
      <c r="BH345" s="3094"/>
      <c r="BI345" s="3094"/>
    </row>
    <row r="346" spans="1:61" ht="11.25" customHeight="1">
      <c r="A346" s="3094"/>
      <c r="B346" s="3094"/>
      <c r="C346" s="3094"/>
      <c r="D346" s="3094"/>
      <c r="E346" s="3094"/>
      <c r="F346" s="3094"/>
      <c r="G346" s="3094"/>
      <c r="H346" s="3094"/>
      <c r="I346" s="3094"/>
      <c r="J346" s="3094"/>
      <c r="K346" s="3094"/>
      <c r="L346" s="3094"/>
      <c r="M346" s="3094"/>
      <c r="N346" s="3094"/>
      <c r="O346" s="3094"/>
      <c r="P346" s="3094"/>
      <c r="Q346" s="3094"/>
      <c r="R346" s="3094"/>
      <c r="S346" s="3094"/>
      <c r="T346" s="3094"/>
      <c r="U346" s="3094"/>
      <c r="V346" s="3094"/>
      <c r="W346" s="3094"/>
      <c r="X346" s="3094"/>
      <c r="Y346" s="3094"/>
      <c r="Z346" s="3094"/>
      <c r="AA346" s="3094"/>
      <c r="AB346" s="3094"/>
      <c r="AC346" s="3094"/>
      <c r="AD346" s="3094"/>
      <c r="AE346" s="3094"/>
      <c r="AF346" s="3094"/>
      <c r="AG346" s="3094"/>
      <c r="AH346" s="3094"/>
      <c r="AI346" s="3094"/>
      <c r="AJ346" s="3094"/>
      <c r="AK346" s="3094"/>
      <c r="AL346" s="3094"/>
      <c r="AM346" s="3094"/>
      <c r="AN346" s="3094"/>
      <c r="AO346" s="3094"/>
      <c r="AP346" s="3094"/>
      <c r="AQ346" s="3094"/>
      <c r="AR346" s="3094"/>
      <c r="AS346" s="3094"/>
      <c r="AT346" s="3094"/>
      <c r="AU346" s="3094"/>
      <c r="AV346" s="3094"/>
      <c r="AW346" s="3094"/>
      <c r="AX346" s="3094"/>
      <c r="AY346" s="3094"/>
      <c r="AZ346" s="3094"/>
      <c r="BA346" s="3094"/>
      <c r="BB346" s="3094"/>
      <c r="BC346" s="3094"/>
      <c r="BD346" s="3094"/>
      <c r="BE346" s="3094"/>
      <c r="BF346" s="3094"/>
      <c r="BG346" s="3094"/>
      <c r="BH346" s="3094"/>
      <c r="BI346" s="3094"/>
    </row>
    <row r="347" spans="1:61" ht="11.25" customHeight="1">
      <c r="A347" s="3094"/>
      <c r="B347" s="3094"/>
      <c r="C347" s="3094"/>
      <c r="D347" s="3094"/>
      <c r="E347" s="3094"/>
      <c r="F347" s="3094"/>
      <c r="G347" s="3094"/>
      <c r="H347" s="3094"/>
      <c r="I347" s="3094"/>
      <c r="J347" s="3094"/>
      <c r="K347" s="3094"/>
      <c r="L347" s="3094"/>
      <c r="M347" s="3094"/>
      <c r="N347" s="3094"/>
      <c r="O347" s="3094"/>
      <c r="P347" s="3094"/>
      <c r="Q347" s="3094"/>
      <c r="R347" s="3094"/>
      <c r="S347" s="3094"/>
      <c r="T347" s="3094"/>
      <c r="U347" s="3094"/>
      <c r="V347" s="3094"/>
      <c r="W347" s="3094"/>
      <c r="X347" s="3094"/>
      <c r="Y347" s="3094"/>
      <c r="Z347" s="3094"/>
      <c r="AA347" s="3094"/>
      <c r="AB347" s="3094"/>
      <c r="AC347" s="3094"/>
      <c r="AD347" s="3094"/>
      <c r="AE347" s="3094"/>
      <c r="AF347" s="3094"/>
      <c r="AG347" s="3094"/>
      <c r="AH347" s="3094"/>
      <c r="AI347" s="3094"/>
      <c r="AJ347" s="3094"/>
      <c r="AK347" s="3094"/>
      <c r="AL347" s="3094"/>
      <c r="AM347" s="3094"/>
      <c r="AN347" s="3094"/>
      <c r="AO347" s="3094"/>
      <c r="AP347" s="3094"/>
      <c r="AQ347" s="3094"/>
      <c r="AR347" s="3094"/>
      <c r="AS347" s="3094"/>
      <c r="AT347" s="3094"/>
      <c r="AU347" s="3094"/>
      <c r="AV347" s="3094"/>
      <c r="AW347" s="3094"/>
      <c r="AX347" s="3094"/>
      <c r="AY347" s="3094"/>
      <c r="AZ347" s="3094"/>
      <c r="BA347" s="3094"/>
      <c r="BB347" s="3094"/>
      <c r="BC347" s="3094"/>
      <c r="BD347" s="3094"/>
      <c r="BE347" s="3094"/>
      <c r="BF347" s="3094"/>
      <c r="BG347" s="3094"/>
      <c r="BH347" s="3094"/>
      <c r="BI347" s="3094"/>
    </row>
    <row r="348" spans="1:61" ht="11.25" customHeight="1">
      <c r="A348" s="3094"/>
      <c r="B348" s="3094"/>
      <c r="C348" s="3094"/>
      <c r="D348" s="3094"/>
      <c r="E348" s="3094"/>
      <c r="F348" s="3094"/>
      <c r="G348" s="3094"/>
      <c r="H348" s="3094"/>
      <c r="I348" s="3094"/>
      <c r="J348" s="3094"/>
      <c r="K348" s="3094"/>
      <c r="L348" s="3094"/>
      <c r="M348" s="3094"/>
      <c r="N348" s="3094"/>
      <c r="O348" s="3094"/>
      <c r="P348" s="3094"/>
      <c r="Q348" s="3094"/>
      <c r="R348" s="3094"/>
      <c r="S348" s="3094"/>
      <c r="T348" s="3094"/>
      <c r="U348" s="3094"/>
      <c r="V348" s="3094"/>
      <c r="W348" s="3094"/>
      <c r="X348" s="3094"/>
      <c r="Y348" s="3094"/>
      <c r="Z348" s="3094"/>
      <c r="AA348" s="3094"/>
      <c r="AB348" s="3094"/>
      <c r="AC348" s="3094"/>
      <c r="AD348" s="3094"/>
      <c r="AE348" s="3094"/>
      <c r="AF348" s="3094"/>
      <c r="AG348" s="3094"/>
      <c r="AH348" s="3094"/>
      <c r="AI348" s="3094"/>
      <c r="AJ348" s="3094"/>
      <c r="AK348" s="3094"/>
      <c r="AL348" s="3094"/>
      <c r="AM348" s="3094"/>
      <c r="AN348" s="3094"/>
      <c r="AO348" s="3094"/>
      <c r="AP348" s="3094"/>
      <c r="AQ348" s="3094"/>
      <c r="AR348" s="3094"/>
      <c r="AS348" s="3094"/>
      <c r="AT348" s="3094"/>
      <c r="AU348" s="3094"/>
      <c r="AV348" s="3094"/>
      <c r="AW348" s="3094"/>
      <c r="AX348" s="3094"/>
      <c r="AY348" s="3094"/>
      <c r="AZ348" s="3094"/>
      <c r="BA348" s="3094"/>
      <c r="BB348" s="3094"/>
      <c r="BC348" s="3094"/>
      <c r="BD348" s="3094"/>
      <c r="BE348" s="3094"/>
      <c r="BF348" s="3094"/>
      <c r="BG348" s="3094"/>
      <c r="BH348" s="3094"/>
      <c r="BI348" s="3094"/>
    </row>
    <row r="349" spans="1:61" ht="11.25" customHeight="1">
      <c r="A349" s="3094"/>
      <c r="B349" s="3094"/>
      <c r="C349" s="3094"/>
      <c r="D349" s="3094"/>
      <c r="E349" s="3094"/>
      <c r="F349" s="3094"/>
      <c r="G349" s="3094"/>
      <c r="H349" s="3094"/>
      <c r="I349" s="3094"/>
      <c r="J349" s="3094"/>
      <c r="K349" s="3094"/>
      <c r="L349" s="3094"/>
      <c r="M349" s="3094"/>
      <c r="N349" s="3094"/>
      <c r="O349" s="3094"/>
      <c r="P349" s="3094"/>
      <c r="Q349" s="3094"/>
      <c r="R349" s="3094"/>
      <c r="S349" s="3094"/>
      <c r="T349" s="3094"/>
      <c r="U349" s="3094"/>
      <c r="V349" s="3094"/>
      <c r="W349" s="3094"/>
      <c r="X349" s="3094"/>
      <c r="Y349" s="3094"/>
      <c r="Z349" s="3094"/>
      <c r="AA349" s="3094"/>
      <c r="AB349" s="3094"/>
      <c r="AC349" s="3094"/>
      <c r="AD349" s="3094"/>
      <c r="AE349" s="3094"/>
      <c r="AF349" s="3094"/>
      <c r="AG349" s="3094"/>
      <c r="AH349" s="3094"/>
      <c r="AI349" s="3094"/>
      <c r="AJ349" s="3094"/>
      <c r="AK349" s="3094"/>
      <c r="AL349" s="3094"/>
      <c r="AM349" s="3094"/>
      <c r="AN349" s="3094"/>
      <c r="AO349" s="3094"/>
      <c r="AP349" s="3094"/>
      <c r="AQ349" s="3094"/>
      <c r="AR349" s="3094"/>
      <c r="AS349" s="3094"/>
      <c r="AT349" s="3094"/>
      <c r="AU349" s="3094"/>
      <c r="AV349" s="3094"/>
      <c r="AW349" s="3094"/>
      <c r="AX349" s="3094"/>
      <c r="AY349" s="3094"/>
      <c r="AZ349" s="3094"/>
      <c r="BA349" s="3094"/>
      <c r="BB349" s="3094"/>
      <c r="BC349" s="3094"/>
      <c r="BD349" s="3094"/>
      <c r="BE349" s="3094"/>
      <c r="BF349" s="3094"/>
      <c r="BG349" s="3094"/>
      <c r="BH349" s="3094"/>
      <c r="BI349" s="3094"/>
    </row>
    <row r="350" spans="1:61" ht="11.25" customHeight="1">
      <c r="A350" s="3094"/>
      <c r="B350" s="3094"/>
      <c r="C350" s="3094"/>
      <c r="D350" s="3094"/>
      <c r="E350" s="3094"/>
      <c r="F350" s="3094"/>
      <c r="G350" s="3094"/>
      <c r="H350" s="3094"/>
      <c r="I350" s="3094"/>
      <c r="J350" s="3094"/>
      <c r="K350" s="3094"/>
      <c r="L350" s="3094"/>
      <c r="M350" s="3094"/>
      <c r="N350" s="3094"/>
      <c r="O350" s="3094"/>
      <c r="P350" s="3094"/>
      <c r="Q350" s="3094"/>
      <c r="R350" s="3094"/>
      <c r="S350" s="3094"/>
      <c r="T350" s="3094"/>
      <c r="U350" s="3094"/>
      <c r="V350" s="3094"/>
      <c r="W350" s="3094"/>
      <c r="X350" s="3094"/>
      <c r="Y350" s="3094"/>
      <c r="Z350" s="3094"/>
      <c r="AA350" s="3094"/>
      <c r="AB350" s="3094"/>
      <c r="AC350" s="3094"/>
      <c r="AD350" s="3094"/>
      <c r="AE350" s="3094"/>
      <c r="AF350" s="3094"/>
      <c r="AG350" s="3094"/>
      <c r="AH350" s="3094"/>
      <c r="AI350" s="3094"/>
      <c r="AJ350" s="3094"/>
      <c r="AK350" s="3094"/>
      <c r="AL350" s="3094"/>
      <c r="AM350" s="3094"/>
      <c r="AN350" s="3094"/>
      <c r="AO350" s="3094"/>
      <c r="AP350" s="3094"/>
      <c r="AQ350" s="3094"/>
      <c r="AR350" s="3094"/>
      <c r="AS350" s="3094"/>
      <c r="AT350" s="3094"/>
      <c r="AU350" s="3094"/>
      <c r="AV350" s="3094"/>
      <c r="AW350" s="3094"/>
      <c r="AX350" s="3094"/>
      <c r="AY350" s="3094"/>
      <c r="AZ350" s="3094"/>
      <c r="BA350" s="3094"/>
      <c r="BB350" s="3094"/>
      <c r="BC350" s="3094"/>
      <c r="BD350" s="3094"/>
      <c r="BE350" s="3094"/>
      <c r="BF350" s="3094"/>
      <c r="BG350" s="3094"/>
      <c r="BH350" s="3094"/>
      <c r="BI350" s="3094"/>
    </row>
    <row r="351" spans="1:61" ht="11.25" customHeight="1">
      <c r="A351" s="3094"/>
      <c r="B351" s="3094"/>
      <c r="C351" s="3094"/>
      <c r="D351" s="3094"/>
      <c r="E351" s="3094"/>
      <c r="F351" s="3094"/>
      <c r="G351" s="3094"/>
      <c r="H351" s="3094"/>
      <c r="I351" s="3094"/>
      <c r="J351" s="3094"/>
      <c r="K351" s="3094"/>
      <c r="L351" s="3094"/>
      <c r="M351" s="3094"/>
      <c r="N351" s="3094"/>
      <c r="O351" s="3094"/>
      <c r="P351" s="3094"/>
      <c r="Q351" s="3094"/>
      <c r="R351" s="3094"/>
      <c r="S351" s="3094"/>
      <c r="T351" s="3094"/>
      <c r="U351" s="3094"/>
      <c r="V351" s="3094"/>
      <c r="W351" s="3094"/>
      <c r="X351" s="3094"/>
      <c r="Y351" s="3094"/>
      <c r="Z351" s="3094"/>
      <c r="AA351" s="3094"/>
      <c r="AB351" s="3094"/>
      <c r="AC351" s="3094"/>
      <c r="AD351" s="3094"/>
      <c r="AE351" s="3094"/>
      <c r="AF351" s="3094"/>
      <c r="AG351" s="3094"/>
      <c r="AH351" s="3094"/>
      <c r="AI351" s="3094"/>
      <c r="AJ351" s="3094"/>
      <c r="AK351" s="3094"/>
      <c r="AL351" s="3094"/>
      <c r="AM351" s="3094"/>
      <c r="AN351" s="3094"/>
      <c r="AO351" s="3094"/>
      <c r="AP351" s="3094"/>
      <c r="AQ351" s="3094"/>
      <c r="AR351" s="3094"/>
      <c r="AS351" s="3094"/>
      <c r="AT351" s="3094"/>
      <c r="AU351" s="3094"/>
      <c r="AV351" s="3094"/>
      <c r="AW351" s="3094"/>
      <c r="AX351" s="3094"/>
      <c r="AY351" s="3094"/>
      <c r="AZ351" s="3094"/>
      <c r="BA351" s="3094"/>
      <c r="BB351" s="3094"/>
      <c r="BC351" s="3094"/>
      <c r="BD351" s="3094"/>
      <c r="BE351" s="3094"/>
      <c r="BF351" s="3094"/>
      <c r="BG351" s="3094"/>
      <c r="BH351" s="3094"/>
      <c r="BI351" s="3094"/>
    </row>
    <row r="352" spans="1:61" ht="11.25" customHeight="1">
      <c r="A352" s="3094"/>
      <c r="B352" s="3094"/>
      <c r="C352" s="3094"/>
      <c r="D352" s="3094"/>
      <c r="E352" s="3094"/>
      <c r="F352" s="3094"/>
      <c r="G352" s="3094"/>
      <c r="H352" s="3094"/>
      <c r="I352" s="3094"/>
      <c r="J352" s="3094"/>
      <c r="K352" s="3094"/>
      <c r="L352" s="3094"/>
      <c r="M352" s="3094"/>
      <c r="N352" s="3094"/>
      <c r="O352" s="3094"/>
      <c r="P352" s="3094"/>
      <c r="Q352" s="3094"/>
      <c r="R352" s="3094"/>
      <c r="S352" s="3094"/>
      <c r="T352" s="3094"/>
      <c r="U352" s="3094"/>
      <c r="V352" s="3094"/>
      <c r="W352" s="3094"/>
      <c r="X352" s="3094"/>
      <c r="Y352" s="3094"/>
      <c r="Z352" s="3094"/>
      <c r="AA352" s="3094"/>
      <c r="AB352" s="3094"/>
      <c r="AC352" s="3094"/>
      <c r="AD352" s="3094"/>
      <c r="AE352" s="3094"/>
      <c r="AF352" s="3094"/>
      <c r="AG352" s="3094"/>
      <c r="AH352" s="3094"/>
      <c r="AI352" s="3094"/>
      <c r="AJ352" s="3094"/>
      <c r="AK352" s="3094"/>
      <c r="AL352" s="3094"/>
      <c r="AM352" s="3094"/>
      <c r="AN352" s="3094"/>
      <c r="AO352" s="3094"/>
      <c r="AP352" s="3094"/>
      <c r="AQ352" s="3094"/>
      <c r="AR352" s="3094"/>
      <c r="AS352" s="3094"/>
      <c r="AT352" s="3094"/>
      <c r="AU352" s="3094"/>
      <c r="AV352" s="3094"/>
      <c r="AW352" s="3094"/>
      <c r="AX352" s="3094"/>
      <c r="AY352" s="3094"/>
      <c r="AZ352" s="3094"/>
      <c r="BA352" s="3094"/>
      <c r="BB352" s="3094"/>
      <c r="BC352" s="3094"/>
      <c r="BD352" s="3094"/>
      <c r="BE352" s="3094"/>
      <c r="BF352" s="3094"/>
      <c r="BG352" s="3094"/>
      <c r="BH352" s="3094"/>
      <c r="BI352" s="3094"/>
    </row>
    <row r="353" spans="1:61" ht="11.25" customHeight="1">
      <c r="A353" s="3094"/>
      <c r="B353" s="3094"/>
      <c r="C353" s="3094"/>
      <c r="D353" s="3094"/>
      <c r="E353" s="3094"/>
      <c r="F353" s="3094"/>
      <c r="G353" s="3094"/>
      <c r="H353" s="3094"/>
      <c r="I353" s="3094"/>
      <c r="J353" s="3094"/>
      <c r="K353" s="3094"/>
      <c r="L353" s="3094"/>
      <c r="M353" s="3094"/>
      <c r="N353" s="3094"/>
      <c r="O353" s="3094"/>
      <c r="P353" s="3094"/>
      <c r="Q353" s="3094"/>
      <c r="R353" s="3094"/>
      <c r="S353" s="3094"/>
      <c r="T353" s="3094"/>
      <c r="U353" s="3094"/>
      <c r="V353" s="3094"/>
      <c r="W353" s="3094"/>
      <c r="X353" s="3094"/>
      <c r="Y353" s="3094"/>
      <c r="Z353" s="3094"/>
      <c r="AA353" s="3094"/>
      <c r="AB353" s="3094"/>
      <c r="AC353" s="3094"/>
      <c r="AD353" s="3094"/>
      <c r="AE353" s="3094"/>
      <c r="AF353" s="3094"/>
      <c r="AG353" s="3094"/>
      <c r="AH353" s="3094"/>
      <c r="AI353" s="3094"/>
      <c r="AJ353" s="3094"/>
      <c r="AK353" s="3094"/>
      <c r="AL353" s="3094"/>
      <c r="AM353" s="3094"/>
      <c r="AN353" s="3094"/>
      <c r="AO353" s="3094"/>
      <c r="AP353" s="3094"/>
      <c r="AQ353" s="3094"/>
      <c r="AR353" s="3094"/>
      <c r="AS353" s="3094"/>
      <c r="AT353" s="3094"/>
      <c r="AU353" s="3094"/>
      <c r="AV353" s="3094"/>
      <c r="AW353" s="3094"/>
      <c r="AX353" s="3094"/>
      <c r="AY353" s="3094"/>
      <c r="AZ353" s="3094"/>
      <c r="BA353" s="3094"/>
      <c r="BB353" s="3094"/>
      <c r="BC353" s="3094"/>
      <c r="BD353" s="3094"/>
      <c r="BE353" s="3094"/>
      <c r="BF353" s="3094"/>
      <c r="BG353" s="3094"/>
      <c r="BH353" s="3094"/>
      <c r="BI353" s="3094"/>
    </row>
    <row r="354" spans="1:61" ht="11.25" customHeight="1">
      <c r="A354" s="3094"/>
      <c r="B354" s="3094"/>
      <c r="C354" s="3094"/>
      <c r="D354" s="3094"/>
      <c r="E354" s="3094"/>
      <c r="F354" s="3094"/>
      <c r="G354" s="3094"/>
      <c r="H354" s="3094"/>
      <c r="I354" s="3094"/>
      <c r="J354" s="3094"/>
      <c r="K354" s="3094"/>
      <c r="L354" s="3094"/>
      <c r="M354" s="3094"/>
      <c r="N354" s="3094"/>
      <c r="O354" s="3094"/>
      <c r="P354" s="3094"/>
      <c r="Q354" s="3094"/>
      <c r="R354" s="3094"/>
      <c r="S354" s="3094"/>
      <c r="T354" s="3094"/>
      <c r="U354" s="3094"/>
      <c r="V354" s="3094"/>
      <c r="W354" s="3094"/>
      <c r="X354" s="3094"/>
      <c r="Y354" s="3094"/>
      <c r="Z354" s="3094"/>
      <c r="AA354" s="3094"/>
      <c r="AB354" s="3094"/>
      <c r="AC354" s="3094"/>
      <c r="AD354" s="3094"/>
      <c r="AE354" s="3094"/>
      <c r="AF354" s="3094"/>
      <c r="AG354" s="3094"/>
      <c r="AH354" s="3094"/>
      <c r="AI354" s="3094"/>
      <c r="AJ354" s="3094"/>
      <c r="AK354" s="3094"/>
      <c r="AL354" s="3094"/>
      <c r="AM354" s="3094"/>
      <c r="AN354" s="3094"/>
      <c r="AO354" s="3094"/>
      <c r="AP354" s="3094"/>
      <c r="AQ354" s="3094"/>
      <c r="AR354" s="3094"/>
      <c r="AS354" s="3094"/>
      <c r="AT354" s="3094"/>
      <c r="AU354" s="3094"/>
      <c r="AV354" s="3094"/>
      <c r="AW354" s="3094"/>
      <c r="AX354" s="3094"/>
      <c r="AY354" s="3094"/>
      <c r="AZ354" s="3094"/>
      <c r="BA354" s="3094"/>
      <c r="BB354" s="3094"/>
      <c r="BC354" s="3094"/>
      <c r="BD354" s="3094"/>
      <c r="BE354" s="3094"/>
      <c r="BF354" s="3094"/>
      <c r="BG354" s="3094"/>
      <c r="BH354" s="3094"/>
      <c r="BI354" s="3094"/>
    </row>
    <row r="355" spans="1:61" ht="11.25" customHeight="1">
      <c r="A355" s="3094"/>
      <c r="B355" s="3094"/>
      <c r="C355" s="3094"/>
      <c r="D355" s="3094"/>
      <c r="E355" s="3094"/>
      <c r="F355" s="3094"/>
      <c r="G355" s="3094"/>
      <c r="H355" s="3094"/>
      <c r="I355" s="3094"/>
      <c r="J355" s="3094"/>
      <c r="K355" s="3094"/>
      <c r="L355" s="3094"/>
      <c r="M355" s="3094"/>
      <c r="N355" s="3094"/>
      <c r="O355" s="3094"/>
      <c r="P355" s="3094"/>
      <c r="Q355" s="3094"/>
      <c r="R355" s="3094"/>
      <c r="S355" s="3094"/>
      <c r="T355" s="3094"/>
      <c r="U355" s="3094"/>
      <c r="V355" s="3094"/>
      <c r="W355" s="3094"/>
      <c r="X355" s="3094"/>
      <c r="Y355" s="3094"/>
      <c r="Z355" s="3094"/>
      <c r="AA355" s="3094"/>
      <c r="AB355" s="3094"/>
      <c r="AC355" s="3094"/>
      <c r="AD355" s="3094"/>
      <c r="AE355" s="3094"/>
      <c r="AF355" s="3094"/>
      <c r="AG355" s="3094"/>
      <c r="AH355" s="3094"/>
      <c r="AI355" s="3094"/>
      <c r="AJ355" s="3094"/>
      <c r="AK355" s="3094"/>
      <c r="AL355" s="3094"/>
      <c r="AM355" s="3094"/>
      <c r="AN355" s="3094"/>
      <c r="AO355" s="3094"/>
      <c r="AP355" s="3094"/>
      <c r="AQ355" s="3094"/>
      <c r="AR355" s="3094"/>
      <c r="AS355" s="3094"/>
      <c r="AT355" s="3094"/>
      <c r="AU355" s="3094"/>
      <c r="AV355" s="3094"/>
      <c r="AW355" s="3094"/>
      <c r="AX355" s="3094"/>
      <c r="AY355" s="3094"/>
      <c r="AZ355" s="3094"/>
      <c r="BA355" s="3094"/>
      <c r="BB355" s="3094"/>
      <c r="BC355" s="3094"/>
      <c r="BD355" s="3094"/>
      <c r="BE355" s="3094"/>
      <c r="BF355" s="3094"/>
      <c r="BG355" s="3094"/>
      <c r="BH355" s="3094"/>
      <c r="BI355" s="3094"/>
    </row>
    <row r="356" spans="1:61" ht="11.25" customHeight="1">
      <c r="A356" s="3094"/>
      <c r="B356" s="3094"/>
      <c r="C356" s="3094"/>
      <c r="D356" s="3094"/>
      <c r="E356" s="3094"/>
      <c r="F356" s="3094"/>
      <c r="G356" s="3094"/>
      <c r="H356" s="3094"/>
      <c r="I356" s="3094"/>
      <c r="J356" s="3094"/>
      <c r="K356" s="3094"/>
      <c r="L356" s="3094"/>
      <c r="M356" s="3094"/>
      <c r="N356" s="3094"/>
      <c r="O356" s="3094"/>
      <c r="P356" s="3094"/>
      <c r="Q356" s="3094"/>
      <c r="R356" s="3094"/>
      <c r="S356" s="3094"/>
      <c r="T356" s="3094"/>
      <c r="U356" s="3094"/>
      <c r="V356" s="3094"/>
      <c r="W356" s="3094"/>
      <c r="X356" s="3094"/>
      <c r="Y356" s="3094"/>
      <c r="Z356" s="3094"/>
      <c r="AA356" s="3094"/>
      <c r="AB356" s="3094"/>
      <c r="AC356" s="3094"/>
      <c r="AD356" s="3094"/>
      <c r="AE356" s="3094"/>
      <c r="AF356" s="3094"/>
      <c r="AG356" s="3094"/>
      <c r="AH356" s="3094"/>
      <c r="AI356" s="3094"/>
      <c r="AJ356" s="3094"/>
      <c r="AK356" s="3094"/>
      <c r="AL356" s="3094"/>
      <c r="AM356" s="3094"/>
      <c r="AN356" s="3094"/>
      <c r="AO356" s="3094"/>
      <c r="AP356" s="3094"/>
      <c r="AQ356" s="3094"/>
      <c r="AR356" s="3094"/>
      <c r="AS356" s="3094"/>
      <c r="AT356" s="3094"/>
      <c r="AU356" s="3094"/>
      <c r="AV356" s="3094"/>
      <c r="AW356" s="3094"/>
      <c r="AX356" s="3094"/>
      <c r="AY356" s="3094"/>
      <c r="AZ356" s="3094"/>
      <c r="BA356" s="3094"/>
      <c r="BB356" s="3094"/>
      <c r="BC356" s="3094"/>
      <c r="BD356" s="3094"/>
      <c r="BE356" s="3094"/>
      <c r="BF356" s="3094"/>
      <c r="BG356" s="3094"/>
      <c r="BH356" s="3094"/>
      <c r="BI356" s="3094"/>
    </row>
    <row r="357" spans="1:61" ht="11.25" customHeight="1">
      <c r="A357" s="3094"/>
      <c r="B357" s="3094"/>
      <c r="C357" s="3094"/>
      <c r="D357" s="3094"/>
      <c r="E357" s="3094"/>
      <c r="F357" s="3094"/>
      <c r="G357" s="3094"/>
      <c r="H357" s="3094"/>
      <c r="I357" s="3094"/>
      <c r="J357" s="3094"/>
      <c r="K357" s="3094"/>
      <c r="L357" s="3094"/>
      <c r="M357" s="3094"/>
      <c r="N357" s="3094"/>
      <c r="O357" s="3094"/>
      <c r="P357" s="3094"/>
      <c r="Q357" s="3094"/>
      <c r="R357" s="3094"/>
      <c r="S357" s="3094"/>
      <c r="T357" s="3094"/>
      <c r="U357" s="3094"/>
      <c r="V357" s="3094"/>
      <c r="W357" s="3094"/>
      <c r="X357" s="3094"/>
      <c r="Y357" s="3094"/>
      <c r="Z357" s="3094"/>
      <c r="AA357" s="3094"/>
      <c r="AB357" s="3094"/>
      <c r="AC357" s="3094"/>
      <c r="AD357" s="3094"/>
      <c r="AE357" s="3094"/>
      <c r="AF357" s="3094"/>
      <c r="AG357" s="3094"/>
      <c r="AH357" s="3094"/>
      <c r="AI357" s="3094"/>
      <c r="AJ357" s="3094"/>
      <c r="AK357" s="3094"/>
      <c r="AL357" s="3094"/>
      <c r="AM357" s="3094"/>
      <c r="AN357" s="3094"/>
      <c r="AO357" s="3094"/>
      <c r="AP357" s="3094"/>
      <c r="AQ357" s="3094"/>
      <c r="AR357" s="3094"/>
      <c r="AS357" s="3094"/>
      <c r="AT357" s="3094"/>
      <c r="AU357" s="3094"/>
      <c r="AV357" s="3094"/>
      <c r="AW357" s="3094"/>
      <c r="AX357" s="3094"/>
      <c r="AY357" s="3094"/>
      <c r="AZ357" s="3094"/>
      <c r="BA357" s="3094"/>
      <c r="BB357" s="3094"/>
      <c r="BC357" s="3094"/>
      <c r="BD357" s="3094"/>
      <c r="BE357" s="3094"/>
      <c r="BF357" s="3094"/>
      <c r="BG357" s="3094"/>
      <c r="BH357" s="3094"/>
      <c r="BI357" s="3094"/>
    </row>
    <row r="358" spans="1:61" ht="11.25" customHeight="1">
      <c r="A358" s="3094"/>
      <c r="B358" s="3094"/>
      <c r="C358" s="3094"/>
      <c r="D358" s="3094"/>
      <c r="E358" s="3094"/>
      <c r="F358" s="3094"/>
      <c r="G358" s="3094"/>
      <c r="H358" s="3094"/>
      <c r="I358" s="3094"/>
      <c r="J358" s="3094"/>
      <c r="K358" s="3094"/>
      <c r="L358" s="3094"/>
      <c r="M358" s="3094"/>
      <c r="N358" s="3094"/>
      <c r="O358" s="3094"/>
      <c r="P358" s="3094"/>
      <c r="Q358" s="3094"/>
      <c r="R358" s="3094"/>
      <c r="S358" s="3094"/>
      <c r="T358" s="3094"/>
      <c r="U358" s="3094"/>
      <c r="V358" s="3094"/>
      <c r="W358" s="3094"/>
      <c r="X358" s="3094"/>
      <c r="Y358" s="3094"/>
      <c r="Z358" s="3094"/>
      <c r="AA358" s="3094"/>
      <c r="AB358" s="3094"/>
      <c r="AC358" s="3094"/>
      <c r="AD358" s="3094"/>
      <c r="AE358" s="3094"/>
      <c r="AF358" s="3094"/>
      <c r="AG358" s="3094"/>
      <c r="AH358" s="3094"/>
      <c r="AI358" s="3094"/>
      <c r="AJ358" s="3094"/>
      <c r="AK358" s="3094"/>
      <c r="AL358" s="3094"/>
      <c r="AM358" s="3094"/>
      <c r="AN358" s="3094"/>
      <c r="AO358" s="3094"/>
      <c r="AP358" s="3094"/>
      <c r="AQ358" s="3094"/>
      <c r="AR358" s="3094"/>
      <c r="AS358" s="3094"/>
      <c r="AT358" s="3094"/>
      <c r="AU358" s="3094"/>
      <c r="AV358" s="3094"/>
      <c r="AW358" s="3094"/>
      <c r="AX358" s="3094"/>
      <c r="AY358" s="3094"/>
      <c r="AZ358" s="3094"/>
      <c r="BA358" s="3094"/>
      <c r="BB358" s="3094"/>
      <c r="BC358" s="3094"/>
      <c r="BD358" s="3094"/>
      <c r="BE358" s="3094"/>
      <c r="BF358" s="3094"/>
      <c r="BG358" s="3094"/>
      <c r="BH358" s="3094"/>
      <c r="BI358" s="3094"/>
    </row>
    <row r="359" spans="1:61" ht="11.25" customHeight="1">
      <c r="A359" s="3094"/>
      <c r="B359" s="3094"/>
      <c r="C359" s="3094"/>
      <c r="D359" s="3094"/>
      <c r="E359" s="3094"/>
      <c r="F359" s="3094"/>
      <c r="G359" s="3094"/>
      <c r="H359" s="3094"/>
      <c r="I359" s="3094"/>
      <c r="J359" s="3094"/>
      <c r="K359" s="3094"/>
      <c r="L359" s="3094"/>
      <c r="M359" s="3094"/>
      <c r="N359" s="3094"/>
      <c r="O359" s="3094"/>
      <c r="P359" s="3094"/>
      <c r="Q359" s="3094"/>
      <c r="R359" s="3094"/>
      <c r="S359" s="3094"/>
      <c r="T359" s="3094"/>
      <c r="U359" s="3094"/>
      <c r="V359" s="3094"/>
      <c r="W359" s="3094"/>
      <c r="X359" s="3094"/>
      <c r="Y359" s="3094"/>
      <c r="Z359" s="3094"/>
      <c r="AA359" s="3094"/>
      <c r="AB359" s="3094"/>
      <c r="AC359" s="3094"/>
      <c r="AD359" s="3094"/>
      <c r="AE359" s="3094"/>
      <c r="AF359" s="3094"/>
      <c r="AG359" s="3094"/>
      <c r="AH359" s="3094"/>
      <c r="AI359" s="3094"/>
      <c r="AJ359" s="3094"/>
      <c r="AK359" s="3094"/>
      <c r="AL359" s="3094"/>
      <c r="AM359" s="3094"/>
      <c r="AN359" s="3094"/>
      <c r="AO359" s="3094"/>
      <c r="AP359" s="3094"/>
      <c r="AQ359" s="3094"/>
      <c r="AR359" s="3094"/>
      <c r="AS359" s="3094"/>
      <c r="AT359" s="3094"/>
      <c r="AU359" s="3094"/>
      <c r="AV359" s="3094"/>
      <c r="AW359" s="3094"/>
      <c r="AX359" s="3094"/>
      <c r="AY359" s="3094"/>
      <c r="AZ359" s="3094"/>
      <c r="BA359" s="3094"/>
      <c r="BB359" s="3094"/>
      <c r="BC359" s="3094"/>
      <c r="BD359" s="3094"/>
      <c r="BE359" s="3094"/>
      <c r="BF359" s="3094"/>
      <c r="BG359" s="3094"/>
      <c r="BH359" s="3094"/>
      <c r="BI359" s="3094"/>
    </row>
    <row r="360" spans="1:61" ht="11.25" customHeight="1">
      <c r="A360" s="3094"/>
      <c r="B360" s="3094"/>
      <c r="C360" s="3094"/>
      <c r="D360" s="3094"/>
      <c r="E360" s="3094"/>
      <c r="F360" s="3094"/>
      <c r="G360" s="3094"/>
      <c r="H360" s="3094"/>
      <c r="I360" s="3094"/>
      <c r="J360" s="3094"/>
      <c r="K360" s="3094"/>
      <c r="L360" s="3094"/>
      <c r="M360" s="3094"/>
      <c r="N360" s="3094"/>
      <c r="O360" s="3094"/>
      <c r="P360" s="3094"/>
      <c r="Q360" s="3094"/>
      <c r="R360" s="3094"/>
      <c r="S360" s="3094"/>
      <c r="T360" s="3094"/>
      <c r="U360" s="3094"/>
      <c r="V360" s="3094"/>
      <c r="W360" s="3094"/>
      <c r="X360" s="3094"/>
      <c r="Y360" s="3094"/>
      <c r="Z360" s="3094"/>
      <c r="AA360" s="3094"/>
      <c r="AB360" s="3094"/>
      <c r="AC360" s="3094"/>
      <c r="AD360" s="3094"/>
      <c r="AE360" s="3094"/>
      <c r="AF360" s="3094"/>
      <c r="AG360" s="3094"/>
      <c r="AH360" s="3094"/>
      <c r="AI360" s="3094"/>
      <c r="AJ360" s="3094"/>
      <c r="AK360" s="3094"/>
      <c r="AL360" s="3094"/>
      <c r="AM360" s="3094"/>
      <c r="AN360" s="3094"/>
      <c r="AO360" s="3094"/>
      <c r="AP360" s="3094"/>
      <c r="AQ360" s="3094"/>
      <c r="AR360" s="3094"/>
      <c r="AS360" s="3094"/>
      <c r="AT360" s="3094"/>
      <c r="AU360" s="3094"/>
      <c r="AV360" s="3094"/>
      <c r="AW360" s="3094"/>
      <c r="AX360" s="3094"/>
      <c r="AY360" s="3094"/>
      <c r="AZ360" s="3094"/>
      <c r="BA360" s="3094"/>
      <c r="BB360" s="3094"/>
      <c r="BC360" s="3094"/>
      <c r="BD360" s="3094"/>
      <c r="BE360" s="3094"/>
      <c r="BF360" s="3094"/>
      <c r="BG360" s="3094"/>
      <c r="BH360" s="3094"/>
      <c r="BI360" s="3094"/>
    </row>
    <row r="361" spans="1:61" ht="11.25" customHeight="1">
      <c r="A361" s="3094"/>
      <c r="B361" s="3094"/>
      <c r="C361" s="3094"/>
      <c r="D361" s="3094"/>
      <c r="E361" s="3094"/>
      <c r="F361" s="3094"/>
      <c r="G361" s="3094"/>
      <c r="H361" s="3094"/>
      <c r="I361" s="3094"/>
      <c r="J361" s="3094"/>
      <c r="K361" s="3094"/>
      <c r="L361" s="3094"/>
      <c r="M361" s="3094"/>
      <c r="N361" s="3094"/>
      <c r="O361" s="3094"/>
      <c r="P361" s="3094"/>
      <c r="Q361" s="3094"/>
      <c r="R361" s="3094"/>
      <c r="S361" s="3094"/>
      <c r="T361" s="3094"/>
      <c r="U361" s="3094"/>
      <c r="V361" s="3094"/>
      <c r="W361" s="3094"/>
      <c r="X361" s="3094"/>
      <c r="Y361" s="3094"/>
      <c r="Z361" s="3094"/>
      <c r="AA361" s="3094"/>
      <c r="AB361" s="3094"/>
      <c r="AC361" s="3094"/>
      <c r="AD361" s="3094"/>
      <c r="AE361" s="3094"/>
      <c r="AF361" s="3094"/>
      <c r="AG361" s="3094"/>
      <c r="AH361" s="3094"/>
      <c r="AI361" s="3094"/>
      <c r="AJ361" s="3094"/>
      <c r="AK361" s="3094"/>
      <c r="AL361" s="3094"/>
      <c r="AM361" s="3094"/>
      <c r="AN361" s="3094"/>
      <c r="AO361" s="3094"/>
      <c r="AP361" s="3094"/>
      <c r="AQ361" s="3094"/>
      <c r="AR361" s="3094"/>
      <c r="AS361" s="3094"/>
      <c r="AT361" s="3094"/>
      <c r="AU361" s="3094"/>
      <c r="AV361" s="3094"/>
      <c r="AW361" s="3094"/>
      <c r="AX361" s="3094"/>
      <c r="AY361" s="3094"/>
      <c r="AZ361" s="3094"/>
      <c r="BA361" s="3094"/>
      <c r="BB361" s="3094"/>
      <c r="BC361" s="3094"/>
      <c r="BD361" s="3094"/>
      <c r="BE361" s="3094"/>
      <c r="BF361" s="3094"/>
      <c r="BG361" s="3094"/>
      <c r="BH361" s="3094"/>
      <c r="BI361" s="3094"/>
    </row>
    <row r="362" spans="1:61" ht="11.25" customHeight="1">
      <c r="A362" s="3094"/>
      <c r="B362" s="3094"/>
      <c r="C362" s="3094"/>
      <c r="D362" s="3094"/>
      <c r="E362" s="3094"/>
      <c r="F362" s="3094"/>
      <c r="G362" s="3094"/>
      <c r="H362" s="3094"/>
      <c r="I362" s="3094"/>
      <c r="J362" s="3094"/>
      <c r="K362" s="3094"/>
      <c r="L362" s="3094"/>
      <c r="M362" s="3094"/>
      <c r="N362" s="3094"/>
      <c r="O362" s="3094"/>
      <c r="P362" s="3094"/>
      <c r="Q362" s="3094"/>
      <c r="R362" s="3094"/>
      <c r="S362" s="3094"/>
      <c r="T362" s="3094"/>
      <c r="U362" s="3094"/>
      <c r="V362" s="3094"/>
      <c r="W362" s="3094"/>
      <c r="X362" s="3094"/>
      <c r="Y362" s="3094"/>
      <c r="Z362" s="3094"/>
      <c r="AA362" s="3094"/>
      <c r="AB362" s="3094"/>
      <c r="AC362" s="3094"/>
      <c r="AD362" s="3094"/>
      <c r="AE362" s="3094"/>
      <c r="AF362" s="3094"/>
      <c r="AG362" s="3094"/>
      <c r="AH362" s="3094"/>
      <c r="AI362" s="3094"/>
      <c r="AJ362" s="3094"/>
      <c r="AK362" s="3094"/>
      <c r="AL362" s="3094"/>
      <c r="AM362" s="3094"/>
      <c r="AN362" s="3094"/>
      <c r="AO362" s="3094"/>
      <c r="AP362" s="3094"/>
      <c r="AQ362" s="3094"/>
      <c r="AR362" s="3094"/>
      <c r="AS362" s="3094"/>
      <c r="AT362" s="3094"/>
      <c r="AU362" s="3094"/>
      <c r="AV362" s="3094"/>
      <c r="AW362" s="3094"/>
      <c r="AX362" s="3094"/>
      <c r="AY362" s="3094"/>
      <c r="AZ362" s="3094"/>
      <c r="BA362" s="3094"/>
      <c r="BB362" s="3094"/>
      <c r="BC362" s="3094"/>
      <c r="BD362" s="3094"/>
      <c r="BE362" s="3094"/>
      <c r="BF362" s="3094"/>
      <c r="BG362" s="3094"/>
      <c r="BH362" s="3094"/>
      <c r="BI362" s="3094"/>
    </row>
    <row r="363" spans="1:61" ht="11.25" customHeight="1">
      <c r="A363" s="3094"/>
      <c r="B363" s="3094"/>
      <c r="C363" s="3094"/>
      <c r="D363" s="3094"/>
      <c r="E363" s="3094"/>
      <c r="F363" s="3094"/>
      <c r="G363" s="3094"/>
      <c r="H363" s="3094"/>
      <c r="I363" s="3094"/>
      <c r="J363" s="3094"/>
      <c r="K363" s="3094"/>
      <c r="L363" s="3094"/>
      <c r="M363" s="3094"/>
      <c r="N363" s="3094"/>
      <c r="O363" s="3094"/>
      <c r="P363" s="3094"/>
      <c r="Q363" s="3094"/>
      <c r="R363" s="3094"/>
      <c r="S363" s="3094"/>
      <c r="T363" s="3094"/>
      <c r="U363" s="3094"/>
      <c r="V363" s="3094"/>
      <c r="W363" s="3094"/>
      <c r="X363" s="3094"/>
      <c r="Y363" s="3094"/>
      <c r="Z363" s="3094"/>
      <c r="AA363" s="3094"/>
      <c r="AB363" s="3094"/>
      <c r="AC363" s="3094"/>
      <c r="AD363" s="3094"/>
      <c r="AE363" s="3094"/>
      <c r="AF363" s="3094"/>
      <c r="AG363" s="3094"/>
      <c r="AH363" s="3094"/>
      <c r="AI363" s="3094"/>
      <c r="AJ363" s="3094"/>
      <c r="AK363" s="3094"/>
      <c r="AL363" s="3094"/>
      <c r="AM363" s="3094"/>
      <c r="AN363" s="3094"/>
      <c r="AO363" s="3094"/>
      <c r="AP363" s="3094"/>
      <c r="AQ363" s="3094"/>
      <c r="AR363" s="3094"/>
      <c r="AS363" s="3094"/>
      <c r="AT363" s="3094"/>
      <c r="AU363" s="3094"/>
      <c r="AV363" s="3094"/>
      <c r="AW363" s="3094"/>
      <c r="AX363" s="3094"/>
      <c r="AY363" s="3094"/>
      <c r="AZ363" s="3094"/>
      <c r="BA363" s="3094"/>
      <c r="BB363" s="3094"/>
      <c r="BC363" s="3094"/>
      <c r="BD363" s="3094"/>
      <c r="BE363" s="3094"/>
      <c r="BF363" s="3094"/>
      <c r="BG363" s="3094"/>
      <c r="BH363" s="3094"/>
      <c r="BI363" s="3094"/>
    </row>
    <row r="364" spans="1:61" ht="11.25" customHeight="1">
      <c r="A364" s="3094"/>
      <c r="B364" s="3094"/>
      <c r="C364" s="3094"/>
      <c r="D364" s="3094"/>
      <c r="E364" s="3094"/>
      <c r="F364" s="3094"/>
      <c r="G364" s="3094"/>
      <c r="H364" s="3094"/>
      <c r="I364" s="3094"/>
      <c r="J364" s="3094"/>
      <c r="K364" s="3094"/>
      <c r="L364" s="3094"/>
      <c r="M364" s="3094"/>
      <c r="N364" s="3094"/>
      <c r="O364" s="3094"/>
      <c r="P364" s="3094"/>
      <c r="Q364" s="3094"/>
      <c r="R364" s="3094"/>
      <c r="S364" s="3094"/>
      <c r="T364" s="3094"/>
      <c r="U364" s="3094"/>
      <c r="V364" s="3094"/>
      <c r="W364" s="3094"/>
      <c r="X364" s="3094"/>
      <c r="Y364" s="3094"/>
      <c r="Z364" s="3094"/>
      <c r="AA364" s="3094"/>
      <c r="AB364" s="3094"/>
      <c r="AC364" s="3094"/>
      <c r="AD364" s="3094"/>
      <c r="AE364" s="3094"/>
      <c r="AF364" s="3094"/>
      <c r="AG364" s="3094"/>
      <c r="AH364" s="3094"/>
      <c r="AI364" s="3094"/>
      <c r="AJ364" s="3094"/>
      <c r="AK364" s="3094"/>
      <c r="AL364" s="3094"/>
      <c r="AM364" s="3094"/>
      <c r="AN364" s="3094"/>
      <c r="AO364" s="3094"/>
      <c r="AP364" s="3094"/>
      <c r="AQ364" s="3094"/>
      <c r="AR364" s="3094"/>
      <c r="AS364" s="3094"/>
      <c r="AT364" s="3094"/>
      <c r="AU364" s="3094"/>
      <c r="AV364" s="3094"/>
      <c r="AW364" s="3094"/>
      <c r="AX364" s="3094"/>
      <c r="AY364" s="3094"/>
      <c r="AZ364" s="3094"/>
      <c r="BA364" s="3094"/>
      <c r="BB364" s="3094"/>
      <c r="BC364" s="3094"/>
      <c r="BD364" s="3094"/>
      <c r="BE364" s="3094"/>
      <c r="BF364" s="3094"/>
      <c r="BG364" s="3094"/>
      <c r="BH364" s="3094"/>
      <c r="BI364" s="3094"/>
    </row>
    <row r="365" spans="1:61" ht="11.25" customHeight="1">
      <c r="A365" s="3094"/>
      <c r="B365" s="3094"/>
      <c r="C365" s="3094"/>
      <c r="D365" s="3094"/>
      <c r="E365" s="3094"/>
      <c r="F365" s="3094"/>
      <c r="G365" s="3094"/>
      <c r="H365" s="3094"/>
      <c r="I365" s="3094"/>
      <c r="J365" s="3094"/>
      <c r="K365" s="3094"/>
      <c r="L365" s="3094"/>
      <c r="M365" s="3094"/>
      <c r="N365" s="3094"/>
      <c r="O365" s="3094"/>
      <c r="P365" s="3094"/>
      <c r="Q365" s="3094"/>
      <c r="R365" s="3094"/>
      <c r="S365" s="3094"/>
      <c r="T365" s="3094"/>
      <c r="U365" s="3094"/>
      <c r="V365" s="3094"/>
      <c r="W365" s="3094"/>
      <c r="X365" s="3094"/>
      <c r="Y365" s="3094"/>
      <c r="Z365" s="3094"/>
      <c r="AA365" s="3094"/>
      <c r="AB365" s="3094"/>
      <c r="AC365" s="3094"/>
      <c r="AD365" s="3094"/>
      <c r="AE365" s="3094"/>
      <c r="AF365" s="3094"/>
      <c r="AG365" s="3094"/>
      <c r="AH365" s="3094"/>
      <c r="AI365" s="3094"/>
      <c r="AJ365" s="3094"/>
      <c r="AK365" s="3094"/>
      <c r="AL365" s="3094"/>
      <c r="AM365" s="3094"/>
      <c r="AN365" s="3094"/>
      <c r="AO365" s="3094"/>
      <c r="AP365" s="3094"/>
      <c r="AQ365" s="3094"/>
      <c r="AR365" s="3094"/>
      <c r="AS365" s="3094"/>
      <c r="AT365" s="3094"/>
      <c r="AU365" s="3094"/>
      <c r="AV365" s="3094"/>
      <c r="AW365" s="3094"/>
      <c r="AX365" s="3094"/>
      <c r="AY365" s="3094"/>
      <c r="AZ365" s="3094"/>
      <c r="BA365" s="3094"/>
      <c r="BB365" s="3094"/>
      <c r="BC365" s="3094"/>
      <c r="BD365" s="3094"/>
      <c r="BE365" s="3094"/>
      <c r="BF365" s="3094"/>
      <c r="BG365" s="3094"/>
      <c r="BH365" s="3094"/>
      <c r="BI365" s="3094"/>
    </row>
    <row r="366" spans="1:61" ht="11.25" customHeight="1">
      <c r="A366" s="3094"/>
      <c r="B366" s="3094"/>
      <c r="C366" s="3094"/>
      <c r="D366" s="3094"/>
      <c r="E366" s="3094"/>
      <c r="F366" s="3094"/>
      <c r="G366" s="3094"/>
      <c r="H366" s="3094"/>
      <c r="I366" s="3094"/>
      <c r="J366" s="3094"/>
      <c r="K366" s="3094"/>
      <c r="L366" s="3094"/>
      <c r="M366" s="3094"/>
      <c r="N366" s="3094"/>
      <c r="O366" s="3094"/>
      <c r="P366" s="3094"/>
      <c r="Q366" s="3094"/>
      <c r="R366" s="3094"/>
      <c r="S366" s="3094"/>
      <c r="T366" s="3094"/>
      <c r="U366" s="3094"/>
      <c r="V366" s="3094"/>
      <c r="W366" s="3094"/>
      <c r="X366" s="3094"/>
      <c r="Y366" s="3094"/>
      <c r="Z366" s="3094"/>
      <c r="AA366" s="3094"/>
      <c r="AB366" s="3094"/>
      <c r="AC366" s="3094"/>
      <c r="AD366" s="3094"/>
      <c r="AE366" s="3094"/>
      <c r="AF366" s="3094"/>
      <c r="AG366" s="3094"/>
      <c r="AH366" s="3094"/>
      <c r="AI366" s="3094"/>
      <c r="AJ366" s="3094"/>
      <c r="AK366" s="3094"/>
      <c r="AL366" s="3094"/>
      <c r="AM366" s="3094"/>
      <c r="AN366" s="3094"/>
      <c r="AO366" s="3094"/>
      <c r="AP366" s="3094"/>
      <c r="AQ366" s="3094"/>
      <c r="AR366" s="3094"/>
      <c r="AS366" s="3094"/>
      <c r="AT366" s="3094"/>
      <c r="AU366" s="3094"/>
      <c r="AV366" s="3094"/>
      <c r="AW366" s="3094"/>
      <c r="AX366" s="3094"/>
      <c r="AY366" s="3094"/>
      <c r="AZ366" s="3094"/>
      <c r="BA366" s="3094"/>
      <c r="BB366" s="3094"/>
      <c r="BC366" s="3094"/>
      <c r="BD366" s="3094"/>
      <c r="BE366" s="3094"/>
      <c r="BF366" s="3094"/>
      <c r="BG366" s="3094"/>
      <c r="BH366" s="3094"/>
      <c r="BI366" s="3094"/>
    </row>
    <row r="367" spans="1:61" ht="11.25" customHeight="1">
      <c r="A367" s="3094"/>
      <c r="B367" s="3094"/>
      <c r="C367" s="3094"/>
      <c r="D367" s="3094"/>
      <c r="E367" s="3094"/>
      <c r="F367" s="3094"/>
      <c r="G367" s="3094"/>
      <c r="H367" s="3094"/>
      <c r="I367" s="3094"/>
      <c r="J367" s="3094"/>
      <c r="K367" s="3094"/>
      <c r="L367" s="3094"/>
      <c r="M367" s="3094"/>
      <c r="N367" s="3094"/>
      <c r="O367" s="3094"/>
      <c r="P367" s="3094"/>
      <c r="Q367" s="3094"/>
      <c r="R367" s="3094"/>
      <c r="S367" s="3094"/>
      <c r="T367" s="3094"/>
      <c r="U367" s="3094"/>
      <c r="V367" s="3094"/>
      <c r="W367" s="3094"/>
      <c r="X367" s="3094"/>
      <c r="Y367" s="3094"/>
      <c r="Z367" s="3094"/>
      <c r="AA367" s="3094"/>
      <c r="AB367" s="3094"/>
      <c r="AC367" s="3094"/>
      <c r="AD367" s="3094"/>
      <c r="AE367" s="3094"/>
      <c r="AF367" s="3094"/>
      <c r="AG367" s="3094"/>
      <c r="AH367" s="3094"/>
      <c r="AI367" s="3094"/>
      <c r="AJ367" s="3094"/>
      <c r="AK367" s="3094"/>
      <c r="AL367" s="3094"/>
      <c r="AM367" s="3094"/>
      <c r="AN367" s="3094"/>
      <c r="AO367" s="3094"/>
      <c r="AP367" s="3094"/>
      <c r="AQ367" s="3094"/>
      <c r="AR367" s="3094"/>
      <c r="AS367" s="3094"/>
      <c r="AT367" s="3094"/>
      <c r="AU367" s="3094"/>
      <c r="AV367" s="3094"/>
      <c r="AW367" s="3094"/>
      <c r="AX367" s="3094"/>
      <c r="AY367" s="3094"/>
      <c r="AZ367" s="3094"/>
      <c r="BA367" s="3094"/>
      <c r="BB367" s="3094"/>
      <c r="BC367" s="3094"/>
      <c r="BD367" s="3094"/>
      <c r="BE367" s="3094"/>
      <c r="BF367" s="3094"/>
      <c r="BG367" s="3094"/>
      <c r="BH367" s="3094"/>
      <c r="BI367" s="3094"/>
    </row>
    <row r="368" spans="1:61" ht="11.25" customHeight="1">
      <c r="A368" s="3094"/>
      <c r="B368" s="3094"/>
      <c r="C368" s="3094"/>
      <c r="D368" s="3094"/>
      <c r="E368" s="3094"/>
      <c r="F368" s="3094"/>
      <c r="G368" s="3094"/>
      <c r="H368" s="3094"/>
      <c r="I368" s="3094"/>
      <c r="J368" s="3094"/>
      <c r="K368" s="3094"/>
      <c r="L368" s="3094"/>
      <c r="M368" s="3094"/>
      <c r="N368" s="3094"/>
      <c r="O368" s="3094"/>
      <c r="P368" s="3094"/>
      <c r="Q368" s="3094"/>
      <c r="R368" s="3094"/>
      <c r="S368" s="3094"/>
      <c r="T368" s="3094"/>
      <c r="U368" s="3094"/>
      <c r="V368" s="3094"/>
      <c r="W368" s="3094"/>
      <c r="X368" s="3094"/>
      <c r="Y368" s="3094"/>
      <c r="Z368" s="3094"/>
      <c r="AA368" s="3094"/>
      <c r="AB368" s="3094"/>
      <c r="AC368" s="3094"/>
      <c r="AD368" s="3094"/>
      <c r="AE368" s="3094"/>
      <c r="AF368" s="3094"/>
      <c r="AG368" s="3094"/>
      <c r="AH368" s="3094"/>
      <c r="AI368" s="3094"/>
      <c r="AJ368" s="3094"/>
      <c r="AK368" s="3094"/>
      <c r="AL368" s="3094"/>
      <c r="AM368" s="3094"/>
      <c r="AN368" s="3094"/>
      <c r="AO368" s="3094"/>
      <c r="AP368" s="3094"/>
      <c r="AQ368" s="3094"/>
      <c r="AR368" s="3094"/>
      <c r="AS368" s="3094"/>
      <c r="AT368" s="3094"/>
      <c r="AU368" s="3094"/>
      <c r="AV368" s="3094"/>
      <c r="AW368" s="3094"/>
      <c r="AX368" s="3094"/>
      <c r="AY368" s="3094"/>
      <c r="AZ368" s="3094"/>
      <c r="BA368" s="3094"/>
      <c r="BB368" s="3094"/>
      <c r="BC368" s="3094"/>
      <c r="BD368" s="3094"/>
      <c r="BE368" s="3094"/>
      <c r="BF368" s="3094"/>
      <c r="BG368" s="3094"/>
      <c r="BH368" s="3094"/>
      <c r="BI368" s="3094"/>
    </row>
    <row r="369" spans="1:61" ht="11.25" customHeight="1">
      <c r="A369" s="3094"/>
      <c r="B369" s="3094"/>
      <c r="C369" s="3094"/>
      <c r="D369" s="3094"/>
      <c r="E369" s="3094"/>
      <c r="F369" s="3094"/>
      <c r="G369" s="3094"/>
      <c r="H369" s="3094"/>
      <c r="I369" s="3094"/>
      <c r="J369" s="3094"/>
      <c r="K369" s="3094"/>
      <c r="L369" s="3094"/>
      <c r="M369" s="3094"/>
      <c r="N369" s="3094"/>
      <c r="O369" s="3094"/>
      <c r="P369" s="3094"/>
      <c r="Q369" s="3094"/>
      <c r="R369" s="3094"/>
      <c r="S369" s="3094"/>
      <c r="T369" s="3094"/>
      <c r="U369" s="3094"/>
      <c r="V369" s="3094"/>
      <c r="W369" s="3094"/>
      <c r="X369" s="3094"/>
      <c r="Y369" s="3094"/>
      <c r="Z369" s="3094"/>
      <c r="AA369" s="3094"/>
      <c r="AB369" s="3094"/>
      <c r="AC369" s="3094"/>
      <c r="AD369" s="3094"/>
      <c r="AE369" s="3094"/>
      <c r="AF369" s="3094"/>
      <c r="AG369" s="3094"/>
      <c r="AH369" s="3094"/>
      <c r="AI369" s="3094"/>
      <c r="AJ369" s="3094"/>
      <c r="AK369" s="3094"/>
      <c r="AL369" s="3094"/>
      <c r="AM369" s="3094"/>
      <c r="AN369" s="3094"/>
      <c r="AO369" s="3094"/>
      <c r="AP369" s="3094"/>
      <c r="AQ369" s="3094"/>
      <c r="AR369" s="3094"/>
      <c r="AS369" s="3094"/>
      <c r="AT369" s="3094"/>
      <c r="AU369" s="3094"/>
      <c r="AV369" s="3094"/>
      <c r="AW369" s="3094"/>
      <c r="AX369" s="3094"/>
      <c r="AY369" s="3094"/>
      <c r="AZ369" s="3094"/>
      <c r="BA369" s="3094"/>
      <c r="BB369" s="3094"/>
      <c r="BC369" s="3094"/>
      <c r="BD369" s="3094"/>
      <c r="BE369" s="3094"/>
      <c r="BF369" s="3094"/>
      <c r="BG369" s="3094"/>
      <c r="BH369" s="3094"/>
      <c r="BI369" s="3094"/>
    </row>
    <row r="370" spans="1:61" ht="11.25" customHeight="1">
      <c r="A370" s="3094"/>
      <c r="B370" s="3094"/>
      <c r="C370" s="3094"/>
      <c r="D370" s="3094"/>
      <c r="E370" s="3094"/>
      <c r="F370" s="3094"/>
      <c r="G370" s="3094"/>
      <c r="H370" s="3094"/>
      <c r="I370" s="3094"/>
      <c r="J370" s="3094"/>
      <c r="K370" s="3094"/>
      <c r="L370" s="3094"/>
      <c r="M370" s="3094"/>
      <c r="N370" s="3094"/>
      <c r="O370" s="3094"/>
      <c r="P370" s="3094"/>
      <c r="Q370" s="3094"/>
      <c r="R370" s="3094"/>
      <c r="S370" s="3094"/>
      <c r="T370" s="3094"/>
      <c r="U370" s="3094"/>
      <c r="V370" s="3094"/>
      <c r="W370" s="3094"/>
      <c r="X370" s="3094"/>
      <c r="Y370" s="3094"/>
      <c r="Z370" s="3094"/>
      <c r="AA370" s="3094"/>
      <c r="AB370" s="3094"/>
      <c r="AC370" s="3094"/>
      <c r="AD370" s="3094"/>
      <c r="AE370" s="3094"/>
      <c r="AF370" s="3094"/>
      <c r="AG370" s="3094"/>
      <c r="AH370" s="3094"/>
      <c r="AI370" s="3094"/>
      <c r="AJ370" s="3094"/>
      <c r="AK370" s="3094"/>
      <c r="AL370" s="3094"/>
      <c r="AM370" s="3094"/>
      <c r="AN370" s="3094"/>
      <c r="AO370" s="3094"/>
      <c r="AP370" s="3094"/>
      <c r="AQ370" s="3094"/>
      <c r="AR370" s="3094"/>
      <c r="AS370" s="3094"/>
      <c r="AT370" s="3094"/>
      <c r="AU370" s="3094"/>
      <c r="AV370" s="3094"/>
      <c r="AW370" s="3094"/>
      <c r="AX370" s="3094"/>
      <c r="AY370" s="3094"/>
      <c r="AZ370" s="3094"/>
      <c r="BA370" s="3094"/>
      <c r="BB370" s="3094"/>
      <c r="BC370" s="3094"/>
      <c r="BD370" s="3094"/>
      <c r="BE370" s="3094"/>
      <c r="BF370" s="3094"/>
      <c r="BG370" s="3094"/>
      <c r="BH370" s="3094"/>
      <c r="BI370" s="3094"/>
    </row>
    <row r="371" spans="1:61" ht="11.25" customHeight="1">
      <c r="A371" s="3094"/>
      <c r="B371" s="3094"/>
      <c r="C371" s="3094"/>
      <c r="D371" s="3094"/>
      <c r="E371" s="3094"/>
      <c r="F371" s="3094"/>
      <c r="G371" s="3094"/>
      <c r="H371" s="3094"/>
      <c r="I371" s="3094"/>
      <c r="J371" s="3094"/>
      <c r="K371" s="3094"/>
      <c r="L371" s="3094"/>
      <c r="M371" s="3094"/>
      <c r="N371" s="3094"/>
      <c r="O371" s="3094"/>
      <c r="P371" s="3094"/>
      <c r="Q371" s="3094"/>
      <c r="R371" s="3094"/>
      <c r="S371" s="3094"/>
      <c r="T371" s="3094"/>
      <c r="U371" s="3094"/>
      <c r="V371" s="3094"/>
      <c r="W371" s="3094"/>
      <c r="X371" s="3094"/>
      <c r="Y371" s="3094"/>
      <c r="Z371" s="3094"/>
      <c r="AA371" s="3094"/>
      <c r="AB371" s="3094"/>
      <c r="AC371" s="3094"/>
      <c r="AD371" s="3094"/>
      <c r="AE371" s="3094"/>
      <c r="AF371" s="3094"/>
      <c r="AG371" s="3094"/>
      <c r="AH371" s="3094"/>
      <c r="AI371" s="3094"/>
      <c r="AJ371" s="3094"/>
      <c r="AK371" s="3094"/>
      <c r="AL371" s="3094"/>
      <c r="AM371" s="3094"/>
      <c r="AN371" s="3094"/>
      <c r="AO371" s="3094"/>
      <c r="AP371" s="3094"/>
      <c r="AQ371" s="3094"/>
      <c r="AR371" s="3094"/>
      <c r="AS371" s="3094"/>
      <c r="AT371" s="3094"/>
      <c r="AU371" s="3094"/>
      <c r="AV371" s="3094"/>
      <c r="AW371" s="3094"/>
      <c r="AX371" s="3094"/>
      <c r="AY371" s="3094"/>
      <c r="AZ371" s="3094"/>
      <c r="BA371" s="3094"/>
      <c r="BB371" s="3094"/>
      <c r="BC371" s="3094"/>
      <c r="BD371" s="3094"/>
      <c r="BE371" s="3094"/>
      <c r="BF371" s="3094"/>
      <c r="BG371" s="3094"/>
      <c r="BH371" s="3094"/>
      <c r="BI371" s="3094"/>
    </row>
    <row r="372" spans="1:61" ht="11.25" customHeight="1">
      <c r="A372" s="3094"/>
      <c r="B372" s="3094"/>
      <c r="C372" s="3094"/>
      <c r="D372" s="3094"/>
      <c r="E372" s="3094"/>
      <c r="F372" s="3094"/>
      <c r="G372" s="3094"/>
      <c r="H372" s="3094"/>
      <c r="I372" s="3094"/>
      <c r="J372" s="3094"/>
      <c r="K372" s="3094"/>
      <c r="L372" s="3094"/>
      <c r="M372" s="3094"/>
      <c r="N372" s="3094"/>
      <c r="O372" s="3094"/>
      <c r="P372" s="3094"/>
      <c r="Q372" s="3094"/>
      <c r="R372" s="3094"/>
      <c r="S372" s="3094"/>
      <c r="T372" s="3094"/>
      <c r="U372" s="3094"/>
      <c r="V372" s="3094"/>
      <c r="W372" s="3094"/>
      <c r="X372" s="3094"/>
      <c r="Y372" s="3094"/>
      <c r="Z372" s="3094"/>
      <c r="AA372" s="3094"/>
      <c r="AB372" s="3094"/>
      <c r="AC372" s="3094"/>
      <c r="AD372" s="3094"/>
      <c r="AE372" s="3094"/>
      <c r="AF372" s="3094"/>
      <c r="AG372" s="3094"/>
      <c r="AH372" s="3094"/>
      <c r="AI372" s="3094"/>
      <c r="AJ372" s="3094"/>
      <c r="AK372" s="3094"/>
      <c r="AL372" s="3094"/>
      <c r="AM372" s="3094"/>
      <c r="AN372" s="3094"/>
      <c r="AO372" s="3094"/>
      <c r="AP372" s="3094"/>
      <c r="AQ372" s="3094"/>
      <c r="AR372" s="3094"/>
      <c r="AS372" s="3094"/>
      <c r="AT372" s="3094"/>
      <c r="AU372" s="3094"/>
      <c r="AV372" s="3094"/>
      <c r="AW372" s="3094"/>
      <c r="AX372" s="3094"/>
      <c r="AY372" s="3094"/>
      <c r="AZ372" s="3094"/>
      <c r="BA372" s="3094"/>
      <c r="BB372" s="3094"/>
      <c r="BC372" s="3094"/>
      <c r="BD372" s="3094"/>
      <c r="BE372" s="3094"/>
      <c r="BF372" s="3094"/>
      <c r="BG372" s="3094"/>
      <c r="BH372" s="3094"/>
      <c r="BI372" s="3094"/>
    </row>
    <row r="373" spans="1:61" ht="11.25" customHeight="1">
      <c r="A373" s="3094"/>
      <c r="B373" s="3094"/>
      <c r="C373" s="3094"/>
      <c r="D373" s="3094"/>
      <c r="E373" s="3094"/>
      <c r="F373" s="3094"/>
      <c r="G373" s="3094"/>
      <c r="H373" s="3094"/>
      <c r="I373" s="3094"/>
      <c r="J373" s="3094"/>
      <c r="K373" s="3094"/>
      <c r="L373" s="3094"/>
      <c r="M373" s="3094"/>
      <c r="N373" s="3094"/>
      <c r="O373" s="3094"/>
      <c r="P373" s="3094"/>
      <c r="Q373" s="3094"/>
      <c r="R373" s="3094"/>
      <c r="S373" s="3094"/>
      <c r="T373" s="3094"/>
      <c r="U373" s="3094"/>
      <c r="V373" s="3094"/>
      <c r="W373" s="3094"/>
      <c r="X373" s="3094"/>
      <c r="Y373" s="3094"/>
      <c r="Z373" s="3094"/>
      <c r="AA373" s="3094"/>
      <c r="AB373" s="3094"/>
      <c r="AC373" s="3094"/>
      <c r="AD373" s="3094"/>
      <c r="AE373" s="3094"/>
      <c r="AF373" s="3094"/>
      <c r="AG373" s="3094"/>
      <c r="AH373" s="3094"/>
      <c r="AI373" s="3094"/>
      <c r="AJ373" s="3094"/>
      <c r="AK373" s="3094"/>
      <c r="AL373" s="3094"/>
      <c r="AM373" s="3094"/>
      <c r="AN373" s="3094"/>
      <c r="AO373" s="3094"/>
      <c r="AP373" s="3094"/>
      <c r="AQ373" s="3094"/>
      <c r="AR373" s="3094"/>
      <c r="AS373" s="3094"/>
      <c r="AT373" s="3094"/>
      <c r="AU373" s="3094"/>
      <c r="AV373" s="3094"/>
      <c r="AW373" s="3094"/>
      <c r="AX373" s="3094"/>
      <c r="AY373" s="3094"/>
      <c r="AZ373" s="3094"/>
      <c r="BA373" s="3094"/>
      <c r="BB373" s="3094"/>
      <c r="BC373" s="3094"/>
      <c r="BD373" s="3094"/>
      <c r="BE373" s="3094"/>
      <c r="BF373" s="3094"/>
      <c r="BG373" s="3094"/>
      <c r="BH373" s="3094"/>
      <c r="BI373" s="3094"/>
    </row>
    <row r="374" spans="1:61" ht="11.25" customHeight="1">
      <c r="A374" s="3094"/>
      <c r="B374" s="3094"/>
      <c r="C374" s="3094"/>
      <c r="D374" s="3094"/>
      <c r="E374" s="3094"/>
      <c r="F374" s="3094"/>
      <c r="G374" s="3094"/>
      <c r="H374" s="3094"/>
      <c r="I374" s="3094"/>
      <c r="J374" s="3094"/>
      <c r="K374" s="3094"/>
      <c r="L374" s="3094"/>
      <c r="M374" s="3094"/>
      <c r="N374" s="3094"/>
      <c r="O374" s="3094"/>
      <c r="P374" s="3094"/>
      <c r="Q374" s="3094"/>
      <c r="R374" s="3094"/>
      <c r="S374" s="3094"/>
      <c r="T374" s="3094"/>
      <c r="U374" s="3094"/>
      <c r="V374" s="3094"/>
      <c r="W374" s="3094"/>
      <c r="X374" s="3094"/>
      <c r="Y374" s="3094"/>
      <c r="Z374" s="3094"/>
      <c r="AA374" s="3094"/>
      <c r="AB374" s="3094"/>
      <c r="AC374" s="3094"/>
      <c r="AD374" s="3094"/>
      <c r="AE374" s="3094"/>
      <c r="AF374" s="3094"/>
      <c r="AG374" s="3094"/>
      <c r="AH374" s="3094"/>
      <c r="AI374" s="3094"/>
      <c r="AJ374" s="3094"/>
      <c r="AK374" s="3094"/>
      <c r="AL374" s="3094"/>
      <c r="AM374" s="3094"/>
      <c r="AN374" s="3094"/>
      <c r="AO374" s="3094"/>
      <c r="AP374" s="3094"/>
      <c r="AQ374" s="3094"/>
      <c r="AR374" s="3094"/>
      <c r="AS374" s="3094"/>
      <c r="AT374" s="3094"/>
      <c r="AU374" s="3094"/>
      <c r="AV374" s="3094"/>
      <c r="AW374" s="3094"/>
      <c r="AX374" s="3094"/>
      <c r="AY374" s="3094"/>
      <c r="AZ374" s="3094"/>
      <c r="BA374" s="3094"/>
      <c r="BB374" s="3094"/>
      <c r="BC374" s="3094"/>
      <c r="BD374" s="3094"/>
      <c r="BE374" s="3094"/>
      <c r="BF374" s="3094"/>
      <c r="BG374" s="3094"/>
      <c r="BH374" s="3094"/>
      <c r="BI374" s="3094"/>
    </row>
    <row r="375" spans="1:61" ht="11.25" customHeight="1">
      <c r="A375" s="3094"/>
      <c r="B375" s="3094"/>
      <c r="C375" s="3094"/>
      <c r="D375" s="3094"/>
      <c r="E375" s="3094"/>
      <c r="F375" s="3094"/>
      <c r="G375" s="3094"/>
      <c r="H375" s="3094"/>
      <c r="I375" s="3094"/>
      <c r="J375" s="3094"/>
      <c r="K375" s="3094"/>
      <c r="L375" s="3094"/>
      <c r="M375" s="3094"/>
      <c r="N375" s="3094"/>
      <c r="O375" s="3094"/>
      <c r="P375" s="3094"/>
      <c r="Q375" s="3094"/>
      <c r="R375" s="3094"/>
      <c r="S375" s="3094"/>
      <c r="T375" s="3094"/>
      <c r="U375" s="3094"/>
      <c r="V375" s="3094"/>
      <c r="W375" s="3094"/>
      <c r="X375" s="3094"/>
      <c r="Y375" s="3094"/>
      <c r="Z375" s="3094"/>
      <c r="AA375" s="3094"/>
      <c r="AB375" s="3094"/>
      <c r="AC375" s="3094"/>
      <c r="AD375" s="3094"/>
      <c r="AE375" s="3094"/>
      <c r="AF375" s="3094"/>
      <c r="AG375" s="3094"/>
      <c r="AH375" s="3094"/>
      <c r="AI375" s="3094"/>
      <c r="AJ375" s="3094"/>
      <c r="AK375" s="3094"/>
      <c r="AL375" s="3094"/>
      <c r="AM375" s="3094"/>
      <c r="AN375" s="3094"/>
      <c r="AO375" s="3094"/>
      <c r="AP375" s="3094"/>
      <c r="AQ375" s="3094"/>
      <c r="AR375" s="3094"/>
      <c r="AS375" s="3094"/>
      <c r="AT375" s="3094"/>
      <c r="AU375" s="3094"/>
      <c r="AV375" s="3094"/>
      <c r="AW375" s="3094"/>
      <c r="AX375" s="3094"/>
      <c r="AY375" s="3094"/>
      <c r="AZ375" s="3094"/>
      <c r="BA375" s="3094"/>
      <c r="BB375" s="3094"/>
      <c r="BC375" s="3094"/>
      <c r="BD375" s="3094"/>
      <c r="BE375" s="3094"/>
      <c r="BF375" s="3094"/>
      <c r="BG375" s="3094"/>
      <c r="BH375" s="3094"/>
      <c r="BI375" s="3094"/>
    </row>
    <row r="376" spans="1:61" ht="11.25" customHeight="1">
      <c r="A376" s="3094"/>
      <c r="B376" s="3094"/>
      <c r="C376" s="3094"/>
      <c r="D376" s="3094"/>
      <c r="E376" s="3094"/>
      <c r="F376" s="3094"/>
      <c r="G376" s="3094"/>
      <c r="H376" s="3094"/>
      <c r="I376" s="3094"/>
      <c r="J376" s="3094"/>
      <c r="K376" s="3094"/>
      <c r="L376" s="3094"/>
      <c r="M376" s="3094"/>
      <c r="N376" s="3094"/>
      <c r="O376" s="3094"/>
      <c r="P376" s="3094"/>
      <c r="Q376" s="3094"/>
      <c r="R376" s="3094"/>
      <c r="S376" s="3094"/>
      <c r="T376" s="3094"/>
      <c r="U376" s="3094"/>
      <c r="V376" s="3094"/>
      <c r="W376" s="3094"/>
      <c r="X376" s="3094"/>
      <c r="Y376" s="3094"/>
      <c r="Z376" s="3094"/>
      <c r="AA376" s="3094"/>
      <c r="AB376" s="3094"/>
      <c r="AC376" s="3094"/>
      <c r="AD376" s="3094"/>
      <c r="AE376" s="3094"/>
      <c r="AF376" s="3094"/>
      <c r="AG376" s="3094"/>
      <c r="AH376" s="3094"/>
      <c r="AI376" s="3094"/>
      <c r="AJ376" s="3094"/>
      <c r="AK376" s="3094"/>
      <c r="AL376" s="3094"/>
      <c r="AM376" s="3094"/>
      <c r="AN376" s="3094"/>
      <c r="AO376" s="3094"/>
      <c r="AP376" s="3094"/>
      <c r="AQ376" s="3094"/>
      <c r="AR376" s="3094"/>
      <c r="AS376" s="3094"/>
      <c r="AT376" s="3094"/>
      <c r="AU376" s="3094"/>
      <c r="AV376" s="3094"/>
      <c r="AW376" s="3094"/>
      <c r="AX376" s="3094"/>
      <c r="AY376" s="3094"/>
      <c r="AZ376" s="3094"/>
      <c r="BA376" s="3094"/>
      <c r="BB376" s="3094"/>
      <c r="BC376" s="3094"/>
      <c r="BD376" s="3094"/>
      <c r="BE376" s="3094"/>
      <c r="BF376" s="3094"/>
      <c r="BG376" s="3094"/>
      <c r="BH376" s="3094"/>
      <c r="BI376" s="3094"/>
    </row>
    <row r="377" spans="1:61" ht="11.25" customHeight="1">
      <c r="A377" s="3094"/>
      <c r="B377" s="3094"/>
      <c r="C377" s="3094"/>
      <c r="D377" s="3094"/>
      <c r="E377" s="3094"/>
      <c r="F377" s="3094"/>
      <c r="G377" s="3094"/>
      <c r="H377" s="3094"/>
      <c r="I377" s="3094"/>
      <c r="J377" s="3094"/>
      <c r="K377" s="3094"/>
      <c r="L377" s="3094"/>
      <c r="M377" s="3094"/>
      <c r="N377" s="3094"/>
      <c r="O377" s="3094"/>
      <c r="P377" s="3094"/>
      <c r="Q377" s="3094"/>
      <c r="R377" s="3094"/>
      <c r="S377" s="3094"/>
      <c r="T377" s="3094"/>
      <c r="U377" s="3094"/>
      <c r="V377" s="3094"/>
      <c r="W377" s="3094"/>
      <c r="X377" s="3094"/>
      <c r="Y377" s="3094"/>
      <c r="Z377" s="3094"/>
      <c r="AA377" s="3094"/>
      <c r="AB377" s="3094"/>
      <c r="AC377" s="3094"/>
      <c r="AD377" s="3094"/>
      <c r="AE377" s="3094"/>
      <c r="AF377" s="3094"/>
      <c r="AG377" s="3094"/>
      <c r="AH377" s="3094"/>
      <c r="AI377" s="3094"/>
      <c r="AJ377" s="3094"/>
      <c r="AK377" s="3094"/>
      <c r="AL377" s="3094"/>
      <c r="AM377" s="3094"/>
      <c r="AN377" s="3094"/>
      <c r="AO377" s="3094"/>
      <c r="AP377" s="3094"/>
      <c r="AQ377" s="3094"/>
      <c r="AR377" s="3094"/>
      <c r="AS377" s="3094"/>
      <c r="AT377" s="3094"/>
      <c r="AU377" s="3094"/>
      <c r="AV377" s="3094"/>
      <c r="AW377" s="3094"/>
      <c r="AX377" s="3094"/>
      <c r="AY377" s="3094"/>
      <c r="AZ377" s="3094"/>
      <c r="BA377" s="3094"/>
      <c r="BB377" s="3094"/>
      <c r="BC377" s="3094"/>
      <c r="BD377" s="3094"/>
      <c r="BE377" s="3094"/>
      <c r="BF377" s="3094"/>
      <c r="BG377" s="3094"/>
      <c r="BH377" s="3094"/>
      <c r="BI377" s="3094"/>
    </row>
    <row r="378" spans="1:61" ht="11.25" customHeight="1">
      <c r="A378" s="3094"/>
      <c r="B378" s="3094"/>
      <c r="C378" s="3094"/>
      <c r="D378" s="3094"/>
      <c r="E378" s="3094"/>
      <c r="F378" s="3094"/>
      <c r="G378" s="3094"/>
      <c r="H378" s="3094"/>
      <c r="I378" s="3094"/>
      <c r="J378" s="3094"/>
      <c r="K378" s="3094"/>
      <c r="L378" s="3094"/>
      <c r="M378" s="3094"/>
      <c r="N378" s="3094"/>
      <c r="O378" s="3094"/>
      <c r="P378" s="3094"/>
      <c r="Q378" s="3094"/>
      <c r="R378" s="3094"/>
      <c r="S378" s="3094"/>
      <c r="T378" s="3094"/>
      <c r="U378" s="3094"/>
      <c r="V378" s="3094"/>
      <c r="W378" s="3094"/>
      <c r="X378" s="3094"/>
      <c r="Y378" s="3094"/>
      <c r="Z378" s="3094"/>
      <c r="AA378" s="3094"/>
      <c r="AB378" s="3094"/>
      <c r="AC378" s="3094"/>
      <c r="AD378" s="3094"/>
      <c r="AE378" s="3094"/>
      <c r="AF378" s="3094"/>
      <c r="AG378" s="3094"/>
      <c r="AH378" s="3094"/>
      <c r="AI378" s="3094"/>
      <c r="AJ378" s="3094"/>
      <c r="AK378" s="3094"/>
      <c r="AL378" s="3094"/>
      <c r="AM378" s="3094"/>
      <c r="AN378" s="3094"/>
      <c r="AO378" s="3094"/>
      <c r="AP378" s="3094"/>
      <c r="AQ378" s="3094"/>
      <c r="AR378" s="3094"/>
      <c r="AS378" s="3094"/>
      <c r="AT378" s="3094"/>
      <c r="AU378" s="3094"/>
      <c r="AV378" s="3094"/>
      <c r="AW378" s="3094"/>
      <c r="AX378" s="3094"/>
      <c r="AY378" s="3094"/>
      <c r="AZ378" s="3094"/>
      <c r="BA378" s="3094"/>
      <c r="BB378" s="3094"/>
      <c r="BC378" s="3094"/>
      <c r="BD378" s="3094"/>
      <c r="BE378" s="3094"/>
      <c r="BF378" s="3094"/>
      <c r="BG378" s="3094"/>
      <c r="BH378" s="3094"/>
      <c r="BI378" s="3094"/>
    </row>
    <row r="379" spans="1:61" ht="11.25" customHeight="1">
      <c r="A379" s="3094"/>
      <c r="B379" s="3094"/>
      <c r="C379" s="3094"/>
      <c r="D379" s="3094"/>
      <c r="E379" s="3094"/>
      <c r="F379" s="3094"/>
      <c r="G379" s="3094"/>
      <c r="H379" s="3094"/>
      <c r="I379" s="3094"/>
      <c r="J379" s="3094"/>
      <c r="K379" s="3094"/>
      <c r="L379" s="3094"/>
      <c r="M379" s="3094"/>
      <c r="N379" s="3094"/>
      <c r="O379" s="3094"/>
      <c r="P379" s="3094"/>
      <c r="Q379" s="3094"/>
      <c r="R379" s="3094"/>
      <c r="S379" s="3094"/>
      <c r="T379" s="3094"/>
      <c r="U379" s="3094"/>
      <c r="V379" s="3094"/>
      <c r="W379" s="3094"/>
      <c r="X379" s="3094"/>
      <c r="Y379" s="3094"/>
      <c r="Z379" s="3094"/>
      <c r="AA379" s="3094"/>
      <c r="AB379" s="3094"/>
      <c r="AC379" s="3094"/>
      <c r="AD379" s="3094"/>
      <c r="AE379" s="3094"/>
      <c r="AF379" s="3094"/>
      <c r="AG379" s="3094"/>
      <c r="AH379" s="3094"/>
      <c r="AI379" s="3094"/>
      <c r="AJ379" s="3094"/>
      <c r="AK379" s="3094"/>
      <c r="AL379" s="3094"/>
      <c r="AM379" s="3094"/>
      <c r="AN379" s="3094"/>
      <c r="AO379" s="3094"/>
      <c r="AP379" s="3094"/>
      <c r="AQ379" s="3094"/>
      <c r="AR379" s="3094"/>
      <c r="AS379" s="3094"/>
      <c r="AT379" s="3094"/>
      <c r="AU379" s="3094"/>
      <c r="AV379" s="3094"/>
      <c r="AW379" s="3094"/>
      <c r="AX379" s="3094"/>
      <c r="AY379" s="3094"/>
      <c r="AZ379" s="3094"/>
      <c r="BA379" s="3094"/>
      <c r="BB379" s="3094"/>
      <c r="BC379" s="3094"/>
      <c r="BD379" s="3094"/>
      <c r="BE379" s="3094"/>
      <c r="BF379" s="3094"/>
      <c r="BG379" s="3094"/>
      <c r="BH379" s="3094"/>
      <c r="BI379" s="3094"/>
    </row>
    <row r="380" spans="1:61" ht="11.25" customHeight="1">
      <c r="A380" s="3094"/>
      <c r="B380" s="3094"/>
      <c r="C380" s="3094"/>
      <c r="D380" s="3094"/>
      <c r="E380" s="3094"/>
      <c r="F380" s="3094"/>
      <c r="G380" s="3094"/>
      <c r="H380" s="3094"/>
      <c r="I380" s="3094"/>
      <c r="J380" s="3094"/>
      <c r="K380" s="3094"/>
      <c r="L380" s="3094"/>
      <c r="M380" s="3094"/>
      <c r="N380" s="3094"/>
      <c r="O380" s="3094"/>
      <c r="P380" s="3094"/>
      <c r="Q380" s="3094"/>
      <c r="R380" s="3094"/>
      <c r="S380" s="3094"/>
      <c r="T380" s="3094"/>
      <c r="U380" s="3094"/>
      <c r="V380" s="3094"/>
      <c r="W380" s="3094"/>
      <c r="X380" s="3094"/>
      <c r="Y380" s="3094"/>
      <c r="Z380" s="3094"/>
      <c r="AA380" s="3094"/>
      <c r="AB380" s="3094"/>
      <c r="AC380" s="3094"/>
      <c r="AD380" s="3094"/>
      <c r="AE380" s="3094"/>
      <c r="AF380" s="3094"/>
      <c r="AG380" s="3094"/>
      <c r="AH380" s="3094"/>
      <c r="AI380" s="3094"/>
      <c r="AJ380" s="3094"/>
      <c r="AK380" s="3094"/>
      <c r="AL380" s="3094"/>
      <c r="AM380" s="3094"/>
      <c r="AN380" s="3094"/>
      <c r="AO380" s="3094"/>
      <c r="AP380" s="3094"/>
      <c r="AQ380" s="3094"/>
      <c r="AR380" s="3094"/>
      <c r="AS380" s="3094"/>
      <c r="AT380" s="3094"/>
      <c r="AU380" s="3094"/>
      <c r="AV380" s="3094"/>
      <c r="AW380" s="3094"/>
      <c r="AX380" s="3094"/>
      <c r="AY380" s="3094"/>
      <c r="AZ380" s="3094"/>
      <c r="BA380" s="3094"/>
      <c r="BB380" s="3094"/>
      <c r="BC380" s="3094"/>
      <c r="BD380" s="3094"/>
      <c r="BE380" s="3094"/>
      <c r="BF380" s="3094"/>
      <c r="BG380" s="3094"/>
      <c r="BH380" s="3094"/>
      <c r="BI380" s="3094"/>
    </row>
    <row r="381" spans="1:61" ht="11.25" customHeight="1">
      <c r="A381" s="3094"/>
      <c r="B381" s="3094"/>
      <c r="C381" s="3094"/>
      <c r="D381" s="3094"/>
      <c r="E381" s="3094"/>
      <c r="F381" s="3094"/>
      <c r="G381" s="3094"/>
      <c r="H381" s="3094"/>
      <c r="I381" s="3094"/>
      <c r="J381" s="3094"/>
      <c r="K381" s="3094"/>
      <c r="L381" s="3094"/>
      <c r="M381" s="3094"/>
      <c r="N381" s="3094"/>
      <c r="O381" s="3094"/>
      <c r="P381" s="3094"/>
      <c r="Q381" s="3094"/>
      <c r="R381" s="3094"/>
      <c r="S381" s="3094"/>
      <c r="T381" s="3094"/>
      <c r="U381" s="3094"/>
      <c r="V381" s="3094"/>
      <c r="W381" s="3094"/>
      <c r="X381" s="3094"/>
      <c r="Y381" s="3094"/>
      <c r="Z381" s="3094"/>
      <c r="AA381" s="3094"/>
      <c r="AB381" s="3094"/>
      <c r="AC381" s="3094"/>
      <c r="AD381" s="3094"/>
      <c r="AE381" s="3094"/>
      <c r="AF381" s="3094"/>
      <c r="AG381" s="3094"/>
      <c r="AH381" s="3094"/>
      <c r="AI381" s="3094"/>
      <c r="AJ381" s="3094"/>
      <c r="AK381" s="3094"/>
      <c r="AL381" s="3094"/>
      <c r="AM381" s="3094"/>
      <c r="AN381" s="3094"/>
      <c r="AO381" s="3094"/>
      <c r="AP381" s="3094"/>
      <c r="AQ381" s="3094"/>
      <c r="AR381" s="3094"/>
      <c r="AS381" s="3094"/>
      <c r="AT381" s="3094"/>
      <c r="AU381" s="3094"/>
      <c r="AV381" s="3094"/>
      <c r="AW381" s="3094"/>
      <c r="AX381" s="3094"/>
      <c r="AY381" s="3094"/>
      <c r="AZ381" s="3094"/>
      <c r="BA381" s="3094"/>
      <c r="BB381" s="3094"/>
      <c r="BC381" s="3094"/>
      <c r="BD381" s="3094"/>
      <c r="BE381" s="3094"/>
      <c r="BF381" s="3094"/>
      <c r="BG381" s="3094"/>
      <c r="BH381" s="3094"/>
      <c r="BI381" s="3094"/>
    </row>
    <row r="382" spans="1:61" ht="11.25" customHeight="1">
      <c r="A382" s="3094"/>
      <c r="B382" s="3094"/>
      <c r="C382" s="3094"/>
      <c r="D382" s="3094"/>
      <c r="E382" s="3094"/>
      <c r="F382" s="3094"/>
      <c r="G382" s="3094"/>
      <c r="H382" s="3094"/>
      <c r="I382" s="3094"/>
      <c r="J382" s="3094"/>
      <c r="K382" s="3094"/>
      <c r="L382" s="3094"/>
      <c r="M382" s="3094"/>
      <c r="N382" s="3094"/>
      <c r="O382" s="3094"/>
      <c r="P382" s="3094"/>
      <c r="Q382" s="3094"/>
      <c r="R382" s="3094"/>
      <c r="S382" s="3094"/>
      <c r="T382" s="3094"/>
      <c r="U382" s="3094"/>
      <c r="V382" s="3094"/>
      <c r="W382" s="3094"/>
      <c r="X382" s="3094"/>
      <c r="Y382" s="3094"/>
      <c r="Z382" s="3094"/>
      <c r="AA382" s="3094"/>
      <c r="AB382" s="3094"/>
      <c r="AC382" s="3094"/>
      <c r="AD382" s="3094"/>
      <c r="AE382" s="3094"/>
      <c r="AF382" s="3094"/>
      <c r="AG382" s="3094"/>
      <c r="AH382" s="3094"/>
      <c r="AI382" s="3094"/>
      <c r="AJ382" s="3094"/>
      <c r="AK382" s="3094"/>
      <c r="AL382" s="3094"/>
      <c r="AM382" s="3094"/>
      <c r="AN382" s="3094"/>
      <c r="AO382" s="3094"/>
      <c r="AP382" s="3094"/>
      <c r="AQ382" s="3094"/>
      <c r="AR382" s="3094"/>
      <c r="AS382" s="3094"/>
      <c r="AT382" s="3094"/>
      <c r="AU382" s="3094"/>
      <c r="AV382" s="3094"/>
      <c r="AW382" s="3094"/>
      <c r="AX382" s="3094"/>
      <c r="AY382" s="3094"/>
      <c r="AZ382" s="3094"/>
      <c r="BA382" s="3094"/>
      <c r="BB382" s="3094"/>
      <c r="BC382" s="3094"/>
      <c r="BD382" s="3094"/>
      <c r="BE382" s="3094"/>
      <c r="BF382" s="3094"/>
      <c r="BG382" s="3094"/>
      <c r="BH382" s="3094"/>
      <c r="BI382" s="3094"/>
    </row>
    <row r="383" spans="1:61" ht="11.25" customHeight="1">
      <c r="A383" s="3094"/>
      <c r="B383" s="3094"/>
      <c r="C383" s="3094"/>
      <c r="D383" s="3094"/>
      <c r="E383" s="3094"/>
      <c r="F383" s="3094"/>
      <c r="G383" s="3094"/>
      <c r="H383" s="3094"/>
      <c r="I383" s="3094"/>
      <c r="J383" s="3094"/>
      <c r="K383" s="3094"/>
      <c r="L383" s="3094"/>
      <c r="M383" s="3094"/>
      <c r="N383" s="3094"/>
      <c r="O383" s="3094"/>
      <c r="P383" s="3094"/>
      <c r="Q383" s="3094"/>
      <c r="R383" s="3094"/>
      <c r="S383" s="3094"/>
      <c r="T383" s="3094"/>
      <c r="U383" s="3094"/>
      <c r="V383" s="3094"/>
      <c r="W383" s="3094"/>
      <c r="X383" s="3094"/>
      <c r="Y383" s="3094"/>
      <c r="Z383" s="3094"/>
      <c r="AA383" s="3094"/>
      <c r="AB383" s="3094"/>
      <c r="AC383" s="3094"/>
      <c r="AD383" s="3094"/>
      <c r="AE383" s="3094"/>
      <c r="AF383" s="3094"/>
      <c r="AG383" s="3094"/>
      <c r="AH383" s="3094"/>
      <c r="AI383" s="3094"/>
      <c r="AJ383" s="3094"/>
      <c r="AK383" s="3094"/>
      <c r="AL383" s="3094"/>
      <c r="AM383" s="3094"/>
      <c r="AN383" s="3094"/>
      <c r="AO383" s="3094"/>
      <c r="AP383" s="3094"/>
      <c r="AQ383" s="3094"/>
      <c r="AR383" s="3094"/>
      <c r="AS383" s="3094"/>
      <c r="AT383" s="3094"/>
      <c r="AU383" s="3094"/>
      <c r="AV383" s="3094"/>
      <c r="AW383" s="3094"/>
      <c r="AX383" s="3094"/>
      <c r="AY383" s="3094"/>
      <c r="AZ383" s="3094"/>
      <c r="BA383" s="3094"/>
      <c r="BB383" s="3094"/>
      <c r="BC383" s="3094"/>
      <c r="BD383" s="3094"/>
      <c r="BE383" s="3094"/>
      <c r="BF383" s="3094"/>
      <c r="BG383" s="3094"/>
      <c r="BH383" s="3094"/>
      <c r="BI383" s="3094"/>
    </row>
    <row r="384" spans="1:61" ht="11.25" customHeight="1">
      <c r="A384" s="3094"/>
      <c r="B384" s="3094"/>
      <c r="C384" s="3094"/>
      <c r="D384" s="3094"/>
      <c r="E384" s="3094"/>
      <c r="F384" s="3094"/>
      <c r="G384" s="3094"/>
      <c r="H384" s="3094"/>
      <c r="I384" s="3094"/>
      <c r="J384" s="3094"/>
      <c r="K384" s="3094"/>
      <c r="L384" s="3094"/>
      <c r="M384" s="3094"/>
      <c r="N384" s="3094"/>
      <c r="O384" s="3094"/>
      <c r="P384" s="3094"/>
      <c r="Q384" s="3094"/>
      <c r="R384" s="3094"/>
      <c r="S384" s="3094"/>
      <c r="T384" s="3094"/>
      <c r="U384" s="3094"/>
      <c r="V384" s="3094"/>
      <c r="W384" s="3094"/>
      <c r="X384" s="3094"/>
      <c r="Y384" s="3094"/>
      <c r="Z384" s="3094"/>
      <c r="AA384" s="3094"/>
      <c r="AB384" s="3094"/>
      <c r="AC384" s="3094"/>
      <c r="AD384" s="3094"/>
      <c r="AE384" s="3094"/>
      <c r="AF384" s="3094"/>
      <c r="AG384" s="3094"/>
      <c r="AH384" s="3094"/>
      <c r="AI384" s="3094"/>
      <c r="AJ384" s="3094"/>
      <c r="AK384" s="3094"/>
      <c r="AL384" s="3094"/>
      <c r="AM384" s="3094"/>
      <c r="AN384" s="3094"/>
      <c r="AO384" s="3094"/>
      <c r="AP384" s="3094"/>
      <c r="AQ384" s="3094"/>
      <c r="AR384" s="3094"/>
      <c r="AS384" s="3094"/>
      <c r="AT384" s="3094"/>
      <c r="AU384" s="3094"/>
      <c r="AV384" s="3094"/>
      <c r="AW384" s="3094"/>
      <c r="AX384" s="3094"/>
      <c r="AY384" s="3094"/>
      <c r="AZ384" s="3094"/>
      <c r="BA384" s="3094"/>
      <c r="BB384" s="3094"/>
      <c r="BC384" s="3094"/>
      <c r="BD384" s="3094"/>
      <c r="BE384" s="3094"/>
      <c r="BF384" s="3094"/>
      <c r="BG384" s="3094"/>
      <c r="BH384" s="3094"/>
      <c r="BI384" s="3094"/>
    </row>
    <row r="385" spans="1:61" ht="11.25" customHeight="1">
      <c r="A385" s="3094"/>
      <c r="B385" s="3094"/>
      <c r="C385" s="3094"/>
      <c r="D385" s="3094"/>
      <c r="E385" s="3094"/>
      <c r="F385" s="3094"/>
      <c r="G385" s="3094"/>
      <c r="H385" s="3094"/>
      <c r="I385" s="3094"/>
      <c r="J385" s="3094"/>
      <c r="K385" s="3094"/>
      <c r="L385" s="3094"/>
      <c r="M385" s="3094"/>
      <c r="N385" s="3094"/>
      <c r="O385" s="3094"/>
      <c r="P385" s="3094"/>
      <c r="Q385" s="3094"/>
      <c r="R385" s="3094"/>
      <c r="S385" s="3094"/>
      <c r="T385" s="3094"/>
      <c r="U385" s="3094"/>
      <c r="V385" s="3094"/>
      <c r="W385" s="3094"/>
      <c r="X385" s="3094"/>
      <c r="Y385" s="3094"/>
      <c r="Z385" s="3094"/>
      <c r="AA385" s="3094"/>
      <c r="AB385" s="3094"/>
      <c r="AC385" s="3094"/>
      <c r="AD385" s="3094"/>
      <c r="AE385" s="3094"/>
      <c r="AF385" s="3094"/>
      <c r="AG385" s="3094"/>
      <c r="AH385" s="3094"/>
      <c r="AI385" s="3094"/>
      <c r="AJ385" s="3094"/>
      <c r="AK385" s="3094"/>
      <c r="AL385" s="3094"/>
      <c r="AM385" s="3094"/>
      <c r="AN385" s="3094"/>
      <c r="AO385" s="3094"/>
      <c r="AP385" s="3094"/>
      <c r="AQ385" s="3094"/>
      <c r="AR385" s="3094"/>
      <c r="AS385" s="3094"/>
      <c r="AT385" s="3094"/>
      <c r="AU385" s="3094"/>
      <c r="AV385" s="3094"/>
      <c r="AW385" s="3094"/>
      <c r="AX385" s="3094"/>
      <c r="AY385" s="3094"/>
      <c r="AZ385" s="3094"/>
      <c r="BA385" s="3094"/>
      <c r="BB385" s="3094"/>
      <c r="BC385" s="3094"/>
      <c r="BD385" s="3094"/>
      <c r="BE385" s="3094"/>
      <c r="BF385" s="3094"/>
      <c r="BG385" s="3094"/>
      <c r="BH385" s="3094"/>
      <c r="BI385" s="3094"/>
    </row>
    <row r="386" spans="1:61" ht="11.25" customHeight="1">
      <c r="A386" s="3094"/>
      <c r="B386" s="3094"/>
      <c r="C386" s="3094"/>
      <c r="D386" s="3094"/>
      <c r="E386" s="3094"/>
      <c r="F386" s="3094"/>
      <c r="G386" s="3094"/>
      <c r="H386" s="3094"/>
      <c r="I386" s="3094"/>
      <c r="J386" s="3094"/>
      <c r="K386" s="3094"/>
      <c r="L386" s="3094"/>
      <c r="M386" s="3094"/>
      <c r="N386" s="3094"/>
      <c r="O386" s="3094"/>
      <c r="P386" s="3094"/>
      <c r="Q386" s="3094"/>
      <c r="R386" s="3094"/>
      <c r="S386" s="3094"/>
      <c r="T386" s="3094"/>
      <c r="U386" s="3094"/>
      <c r="V386" s="3094"/>
      <c r="W386" s="3094"/>
      <c r="X386" s="3094"/>
      <c r="Y386" s="3094"/>
      <c r="Z386" s="3094"/>
      <c r="AA386" s="3094"/>
      <c r="AB386" s="3094"/>
      <c r="AC386" s="3094"/>
      <c r="AD386" s="3094"/>
      <c r="AE386" s="3094"/>
      <c r="AF386" s="3094"/>
      <c r="AG386" s="3094"/>
      <c r="AH386" s="3094"/>
      <c r="AI386" s="3094"/>
      <c r="AJ386" s="3094"/>
      <c r="AK386" s="3094"/>
      <c r="AL386" s="3094"/>
      <c r="AM386" s="3094"/>
      <c r="AN386" s="3094"/>
      <c r="AO386" s="3094"/>
      <c r="AP386" s="3094"/>
      <c r="AQ386" s="3094"/>
      <c r="AR386" s="3094"/>
      <c r="AS386" s="3094"/>
      <c r="AT386" s="3094"/>
      <c r="AU386" s="3094"/>
      <c r="AV386" s="3094"/>
      <c r="AW386" s="3094"/>
      <c r="AX386" s="3094"/>
      <c r="AY386" s="3094"/>
      <c r="AZ386" s="3094"/>
      <c r="BA386" s="3094"/>
      <c r="BB386" s="3094"/>
      <c r="BC386" s="3094"/>
      <c r="BD386" s="3094"/>
      <c r="BE386" s="3094"/>
      <c r="BF386" s="3094"/>
      <c r="BG386" s="3094"/>
      <c r="BH386" s="3094"/>
      <c r="BI386" s="3094"/>
    </row>
    <row r="387" spans="1:61" ht="11.25" customHeight="1">
      <c r="A387" s="3094"/>
      <c r="B387" s="3094"/>
      <c r="C387" s="3094"/>
      <c r="D387" s="3094"/>
      <c r="E387" s="3094"/>
      <c r="F387" s="3094"/>
      <c r="G387" s="3094"/>
      <c r="H387" s="3094"/>
      <c r="I387" s="3094"/>
      <c r="J387" s="3094"/>
      <c r="K387" s="3094"/>
      <c r="L387" s="3094"/>
      <c r="M387" s="3094"/>
      <c r="N387" s="3094"/>
      <c r="O387" s="3094"/>
      <c r="P387" s="3094"/>
      <c r="Q387" s="3094"/>
      <c r="R387" s="3094"/>
      <c r="S387" s="3094"/>
      <c r="T387" s="3094"/>
      <c r="U387" s="3094"/>
      <c r="V387" s="3094"/>
      <c r="W387" s="3094"/>
      <c r="X387" s="3094"/>
      <c r="Y387" s="3094"/>
      <c r="Z387" s="3094"/>
      <c r="AA387" s="3094"/>
      <c r="AB387" s="3094"/>
      <c r="AC387" s="3094"/>
      <c r="AD387" s="3094"/>
      <c r="AE387" s="3094"/>
      <c r="AF387" s="3094"/>
      <c r="AG387" s="3094"/>
      <c r="AH387" s="3094"/>
      <c r="AI387" s="3094"/>
      <c r="AJ387" s="3094"/>
      <c r="AK387" s="3094"/>
      <c r="AL387" s="3094"/>
      <c r="AM387" s="3094"/>
      <c r="AN387" s="3094"/>
      <c r="AO387" s="3094"/>
      <c r="AP387" s="3094"/>
      <c r="AQ387" s="3094"/>
      <c r="AR387" s="3094"/>
      <c r="AS387" s="3094"/>
      <c r="AT387" s="3094"/>
      <c r="AU387" s="3094"/>
      <c r="AV387" s="3094"/>
      <c r="AW387" s="3094"/>
      <c r="AX387" s="3094"/>
      <c r="AY387" s="3094"/>
      <c r="AZ387" s="3094"/>
      <c r="BA387" s="3094"/>
      <c r="BB387" s="3094"/>
      <c r="BC387" s="3094"/>
      <c r="BD387" s="3094"/>
      <c r="BE387" s="3094"/>
      <c r="BF387" s="3094"/>
      <c r="BG387" s="3094"/>
      <c r="BH387" s="3094"/>
      <c r="BI387" s="3094"/>
    </row>
    <row r="388" spans="1:61" ht="11.25" customHeight="1">
      <c r="A388" s="3094"/>
      <c r="B388" s="3094"/>
      <c r="C388" s="3094"/>
      <c r="D388" s="3094"/>
      <c r="E388" s="3094"/>
      <c r="F388" s="3094"/>
      <c r="G388" s="3094"/>
      <c r="H388" s="3094"/>
      <c r="I388" s="3094"/>
      <c r="J388" s="3094"/>
      <c r="K388" s="3094"/>
      <c r="L388" s="3094"/>
      <c r="M388" s="3094"/>
      <c r="N388" s="3094"/>
      <c r="O388" s="3094"/>
      <c r="P388" s="3094"/>
      <c r="Q388" s="3094"/>
      <c r="R388" s="3094"/>
      <c r="S388" s="3094"/>
      <c r="T388" s="3094"/>
      <c r="U388" s="3094"/>
      <c r="V388" s="3094"/>
      <c r="W388" s="3094"/>
      <c r="X388" s="3094"/>
      <c r="Y388" s="3094"/>
      <c r="Z388" s="3094"/>
      <c r="AA388" s="3094"/>
      <c r="AB388" s="3094"/>
      <c r="AC388" s="3094"/>
      <c r="AD388" s="3094"/>
      <c r="AE388" s="3094"/>
      <c r="AF388" s="3094"/>
      <c r="AG388" s="3094"/>
      <c r="AH388" s="3094"/>
      <c r="AI388" s="3094"/>
      <c r="AJ388" s="3094"/>
      <c r="AK388" s="3094"/>
      <c r="AL388" s="3094"/>
      <c r="AM388" s="3094"/>
      <c r="AN388" s="3094"/>
      <c r="AO388" s="3094"/>
      <c r="AP388" s="3094"/>
      <c r="AQ388" s="3094"/>
      <c r="AR388" s="3094"/>
      <c r="AS388" s="3094"/>
      <c r="AT388" s="3094"/>
      <c r="AU388" s="3094"/>
      <c r="AV388" s="3094"/>
      <c r="AW388" s="3094"/>
      <c r="AX388" s="3094"/>
      <c r="AY388" s="3094"/>
      <c r="AZ388" s="3094"/>
      <c r="BA388" s="3094"/>
      <c r="BB388" s="3094"/>
      <c r="BC388" s="3094"/>
      <c r="BD388" s="3094"/>
      <c r="BE388" s="3094"/>
      <c r="BF388" s="3094"/>
      <c r="BG388" s="3094"/>
      <c r="BH388" s="3094"/>
      <c r="BI388" s="3094"/>
    </row>
    <row r="389" spans="1:61" ht="11.25" customHeight="1">
      <c r="A389" s="3094"/>
      <c r="B389" s="3094"/>
      <c r="C389" s="3094"/>
      <c r="D389" s="3094"/>
      <c r="E389" s="3094"/>
      <c r="F389" s="3094"/>
      <c r="G389" s="3094"/>
      <c r="H389" s="3094"/>
      <c r="I389" s="3094"/>
      <c r="J389" s="3094"/>
      <c r="K389" s="3094"/>
      <c r="L389" s="3094"/>
      <c r="M389" s="3094"/>
      <c r="N389" s="3094"/>
      <c r="O389" s="3094"/>
      <c r="P389" s="3094"/>
      <c r="Q389" s="3094"/>
      <c r="R389" s="3094"/>
      <c r="S389" s="3094"/>
      <c r="T389" s="3094"/>
      <c r="U389" s="3094"/>
      <c r="V389" s="3094"/>
      <c r="W389" s="3094"/>
      <c r="X389" s="3094"/>
      <c r="Y389" s="3094"/>
      <c r="Z389" s="3094"/>
      <c r="AA389" s="3094"/>
      <c r="AB389" s="3094"/>
      <c r="AC389" s="3094"/>
      <c r="AD389" s="3094"/>
      <c r="AE389" s="3094"/>
      <c r="AF389" s="3094"/>
      <c r="AG389" s="3094"/>
      <c r="AH389" s="3094"/>
      <c r="AI389" s="3094"/>
      <c r="AJ389" s="3094"/>
      <c r="AK389" s="3094"/>
      <c r="AL389" s="3094"/>
      <c r="AM389" s="3094"/>
      <c r="AN389" s="3094"/>
      <c r="AO389" s="3094"/>
      <c r="AP389" s="3094"/>
      <c r="AQ389" s="3094"/>
      <c r="AR389" s="3094"/>
      <c r="AS389" s="3094"/>
      <c r="AT389" s="3094"/>
      <c r="AU389" s="3094"/>
      <c r="AV389" s="3094"/>
      <c r="AW389" s="3094"/>
      <c r="AX389" s="3094"/>
      <c r="AY389" s="3094"/>
      <c r="AZ389" s="3094"/>
      <c r="BA389" s="3094"/>
      <c r="BB389" s="3094"/>
      <c r="BC389" s="3094"/>
      <c r="BD389" s="3094"/>
      <c r="BE389" s="3094"/>
      <c r="BF389" s="3094"/>
      <c r="BG389" s="3094"/>
      <c r="BH389" s="3094"/>
      <c r="BI389" s="3094"/>
    </row>
    <row r="390" spans="1:61" ht="11.25" customHeight="1">
      <c r="A390" s="3094"/>
      <c r="B390" s="3094"/>
      <c r="C390" s="3094"/>
      <c r="D390" s="3094"/>
      <c r="E390" s="3094"/>
      <c r="F390" s="3094"/>
      <c r="G390" s="3094"/>
      <c r="H390" s="3094"/>
      <c r="I390" s="3094"/>
      <c r="J390" s="3094"/>
      <c r="K390" s="3094"/>
      <c r="L390" s="3094"/>
      <c r="M390" s="3094"/>
      <c r="N390" s="3094"/>
      <c r="O390" s="3094"/>
      <c r="P390" s="3094"/>
      <c r="Q390" s="3094"/>
      <c r="R390" s="3094"/>
      <c r="S390" s="3094"/>
      <c r="T390" s="3094"/>
      <c r="U390" s="3094"/>
      <c r="V390" s="3094"/>
      <c r="W390" s="3094"/>
      <c r="X390" s="3094"/>
      <c r="Y390" s="3094"/>
      <c r="Z390" s="3094"/>
      <c r="AA390" s="3094"/>
      <c r="AB390" s="3094"/>
      <c r="AC390" s="3094"/>
      <c r="AD390" s="3094"/>
      <c r="AE390" s="3094"/>
      <c r="AF390" s="3094"/>
      <c r="AG390" s="3094"/>
      <c r="AH390" s="3094"/>
      <c r="AI390" s="3094"/>
      <c r="AJ390" s="3094"/>
      <c r="AK390" s="3094"/>
      <c r="AL390" s="3094"/>
      <c r="AM390" s="3094"/>
      <c r="AN390" s="3094"/>
      <c r="AO390" s="3094"/>
      <c r="AP390" s="3094"/>
      <c r="AQ390" s="3094"/>
      <c r="AR390" s="3094"/>
      <c r="AS390" s="3094"/>
      <c r="AT390" s="3094"/>
      <c r="AU390" s="3094"/>
      <c r="AV390" s="3094"/>
      <c r="AW390" s="3094"/>
      <c r="AX390" s="3094"/>
      <c r="AY390" s="3094"/>
      <c r="AZ390" s="3094"/>
      <c r="BA390" s="3094"/>
      <c r="BB390" s="3094"/>
      <c r="BC390" s="3094"/>
      <c r="BD390" s="3094"/>
      <c r="BE390" s="3094"/>
      <c r="BF390" s="3094"/>
      <c r="BG390" s="3094"/>
      <c r="BH390" s="3094"/>
      <c r="BI390" s="3094"/>
    </row>
    <row r="391" spans="1:61" ht="11.25" customHeight="1">
      <c r="A391" s="3094"/>
      <c r="B391" s="3094"/>
      <c r="C391" s="3094"/>
      <c r="D391" s="3094"/>
      <c r="E391" s="3094"/>
      <c r="F391" s="3094"/>
      <c r="G391" s="3094"/>
      <c r="H391" s="3094"/>
      <c r="I391" s="3094"/>
      <c r="J391" s="3094"/>
      <c r="K391" s="3094"/>
      <c r="L391" s="3094"/>
      <c r="M391" s="3094"/>
      <c r="N391" s="3094"/>
      <c r="O391" s="3094"/>
      <c r="P391" s="3094"/>
      <c r="Q391" s="3094"/>
      <c r="R391" s="3094"/>
      <c r="S391" s="3094"/>
      <c r="T391" s="3094"/>
      <c r="U391" s="3094"/>
      <c r="V391" s="3094"/>
      <c r="W391" s="3094"/>
      <c r="X391" s="3094"/>
      <c r="Y391" s="3094"/>
      <c r="Z391" s="3094"/>
      <c r="AA391" s="3094"/>
      <c r="AB391" s="3094"/>
      <c r="AC391" s="3094"/>
      <c r="AD391" s="3094"/>
      <c r="AE391" s="3094"/>
      <c r="AF391" s="3094"/>
      <c r="AG391" s="3094"/>
      <c r="AH391" s="3094"/>
      <c r="AI391" s="3094"/>
      <c r="AJ391" s="3094"/>
      <c r="AK391" s="3094"/>
      <c r="AL391" s="3094"/>
      <c r="AM391" s="3094"/>
      <c r="AN391" s="3094"/>
      <c r="AO391" s="3094"/>
      <c r="AP391" s="3094"/>
      <c r="AQ391" s="3094"/>
      <c r="AR391" s="3094"/>
      <c r="AS391" s="3094"/>
      <c r="AT391" s="3094"/>
      <c r="AU391" s="3094"/>
      <c r="AV391" s="3094"/>
      <c r="AW391" s="3094"/>
      <c r="AX391" s="3094"/>
      <c r="AY391" s="3094"/>
      <c r="AZ391" s="3094"/>
      <c r="BA391" s="3094"/>
      <c r="BB391" s="3094"/>
      <c r="BC391" s="3094"/>
      <c r="BD391" s="3094"/>
      <c r="BE391" s="3094"/>
      <c r="BF391" s="3094"/>
      <c r="BG391" s="3094"/>
      <c r="BH391" s="3094"/>
      <c r="BI391" s="3094"/>
    </row>
    <row r="392" spans="1:61" ht="11.25" customHeight="1">
      <c r="A392" s="3094"/>
      <c r="B392" s="3094"/>
      <c r="C392" s="3094"/>
      <c r="D392" s="3094"/>
      <c r="E392" s="3094"/>
      <c r="F392" s="3094"/>
      <c r="G392" s="3094"/>
      <c r="H392" s="3094"/>
      <c r="I392" s="3094"/>
      <c r="J392" s="3094"/>
      <c r="K392" s="3094"/>
      <c r="L392" s="3094"/>
      <c r="M392" s="3094"/>
      <c r="N392" s="3094"/>
      <c r="O392" s="3094"/>
      <c r="P392" s="3094"/>
      <c r="Q392" s="3094"/>
      <c r="R392" s="3094"/>
      <c r="S392" s="3094"/>
      <c r="T392" s="3094"/>
      <c r="U392" s="3094"/>
      <c r="V392" s="3094"/>
      <c r="W392" s="3094"/>
      <c r="X392" s="3094"/>
      <c r="Y392" s="3094"/>
      <c r="Z392" s="3094"/>
      <c r="AA392" s="3094"/>
      <c r="AB392" s="3094"/>
      <c r="AC392" s="3094"/>
      <c r="AD392" s="3094"/>
      <c r="AE392" s="3094"/>
      <c r="AF392" s="3094"/>
      <c r="AG392" s="3094"/>
      <c r="AH392" s="3094"/>
      <c r="AI392" s="3094"/>
      <c r="AJ392" s="3094"/>
      <c r="AK392" s="3094"/>
      <c r="AL392" s="3094"/>
      <c r="AM392" s="3094"/>
      <c r="AN392" s="3094"/>
      <c r="AO392" s="3094"/>
      <c r="AP392" s="3094"/>
      <c r="AQ392" s="3094"/>
      <c r="AR392" s="3094"/>
      <c r="AS392" s="3094"/>
      <c r="AT392" s="3094"/>
      <c r="AU392" s="3094"/>
      <c r="AV392" s="3094"/>
      <c r="AW392" s="3094"/>
      <c r="AX392" s="3094"/>
      <c r="AY392" s="3094"/>
      <c r="AZ392" s="3094"/>
      <c r="BA392" s="3094"/>
      <c r="BB392" s="3094"/>
      <c r="BC392" s="3094"/>
      <c r="BD392" s="3094"/>
      <c r="BE392" s="3094"/>
      <c r="BF392" s="3094"/>
      <c r="BG392" s="3094"/>
      <c r="BH392" s="3094"/>
      <c r="BI392" s="3094"/>
    </row>
    <row r="393" spans="1:61" ht="11.25" customHeight="1">
      <c r="A393" s="3094"/>
      <c r="B393" s="3094"/>
      <c r="C393" s="3094"/>
      <c r="D393" s="3094"/>
      <c r="E393" s="3094"/>
      <c r="F393" s="3094"/>
      <c r="G393" s="3094"/>
      <c r="H393" s="3094"/>
      <c r="I393" s="3094"/>
      <c r="J393" s="3094"/>
      <c r="K393" s="3094"/>
      <c r="L393" s="3094"/>
      <c r="M393" s="3094"/>
      <c r="N393" s="3094"/>
      <c r="O393" s="3094"/>
      <c r="P393" s="3094"/>
      <c r="Q393" s="3094"/>
      <c r="R393" s="3094"/>
      <c r="S393" s="3094"/>
      <c r="T393" s="3094"/>
      <c r="U393" s="3094"/>
      <c r="V393" s="3094"/>
      <c r="W393" s="3094"/>
      <c r="X393" s="3094"/>
      <c r="Y393" s="3094"/>
      <c r="Z393" s="3094"/>
      <c r="AA393" s="3094"/>
      <c r="AB393" s="3094"/>
      <c r="AC393" s="3094"/>
      <c r="AD393" s="3094"/>
      <c r="AE393" s="3094"/>
      <c r="AF393" s="3094"/>
      <c r="AG393" s="3094"/>
      <c r="AH393" s="3094"/>
      <c r="AI393" s="3094"/>
      <c r="AJ393" s="3094"/>
      <c r="AK393" s="3094"/>
      <c r="AL393" s="3094"/>
      <c r="AM393" s="3094"/>
      <c r="AN393" s="3094"/>
      <c r="AO393" s="3094"/>
      <c r="AP393" s="3094"/>
      <c r="AQ393" s="3094"/>
      <c r="AR393" s="3094"/>
      <c r="AS393" s="3094"/>
      <c r="AT393" s="3094"/>
      <c r="AU393" s="3094"/>
      <c r="AV393" s="3094"/>
      <c r="AW393" s="3094"/>
      <c r="AX393" s="3094"/>
      <c r="AY393" s="3094"/>
      <c r="AZ393" s="3094"/>
      <c r="BA393" s="3094"/>
      <c r="BB393" s="3094"/>
      <c r="BC393" s="3094"/>
      <c r="BD393" s="3094"/>
      <c r="BE393" s="3094"/>
      <c r="BF393" s="3094"/>
      <c r="BG393" s="3094"/>
      <c r="BH393" s="3094"/>
      <c r="BI393" s="3094"/>
    </row>
    <row r="394" spans="1:61" ht="11.25" customHeight="1">
      <c r="A394" s="3094"/>
      <c r="B394" s="3094"/>
      <c r="C394" s="3094"/>
      <c r="D394" s="3094"/>
      <c r="E394" s="3094"/>
      <c r="F394" s="3094"/>
      <c r="G394" s="3094"/>
      <c r="H394" s="3094"/>
      <c r="I394" s="3094"/>
      <c r="J394" s="3094"/>
      <c r="K394" s="3094"/>
      <c r="L394" s="3094"/>
      <c r="M394" s="3094"/>
      <c r="N394" s="3094"/>
      <c r="O394" s="3094"/>
      <c r="P394" s="3094"/>
      <c r="Q394" s="3094"/>
      <c r="R394" s="3094"/>
      <c r="S394" s="3094"/>
      <c r="T394" s="3094"/>
      <c r="U394" s="3094"/>
      <c r="V394" s="3094"/>
      <c r="W394" s="3094"/>
      <c r="X394" s="3094"/>
      <c r="Y394" s="3094"/>
      <c r="Z394" s="3094"/>
      <c r="AA394" s="3094"/>
      <c r="AB394" s="3094"/>
      <c r="AC394" s="3094"/>
      <c r="AD394" s="3094"/>
      <c r="AE394" s="3094"/>
      <c r="AF394" s="3094"/>
      <c r="AG394" s="3094"/>
      <c r="AH394" s="3094"/>
      <c r="AI394" s="3094"/>
      <c r="AJ394" s="3094"/>
      <c r="AK394" s="3094"/>
      <c r="AL394" s="3094"/>
      <c r="AM394" s="3094"/>
      <c r="AN394" s="3094"/>
      <c r="AO394" s="3094"/>
      <c r="AP394" s="3094"/>
      <c r="AQ394" s="3094"/>
      <c r="AR394" s="3094"/>
      <c r="AS394" s="3094"/>
      <c r="AT394" s="3094"/>
      <c r="AU394" s="3094"/>
      <c r="AV394" s="3094"/>
      <c r="AW394" s="3094"/>
      <c r="AX394" s="3094"/>
      <c r="AY394" s="3094"/>
      <c r="AZ394" s="3094"/>
      <c r="BA394" s="3094"/>
      <c r="BB394" s="3094"/>
      <c r="BC394" s="3094"/>
      <c r="BD394" s="3094"/>
      <c r="BE394" s="3094"/>
      <c r="BF394" s="3094"/>
      <c r="BG394" s="3094"/>
      <c r="BH394" s="3094"/>
      <c r="BI394" s="3094"/>
    </row>
    <row r="395" spans="1:61" ht="11.25" customHeight="1">
      <c r="A395" s="3094"/>
      <c r="B395" s="3094"/>
      <c r="C395" s="3094"/>
      <c r="D395" s="3094"/>
      <c r="E395" s="3094"/>
      <c r="F395" s="3094"/>
      <c r="G395" s="3094"/>
      <c r="H395" s="3094"/>
      <c r="I395" s="3094"/>
      <c r="J395" s="3094"/>
      <c r="K395" s="3094"/>
      <c r="L395" s="3094"/>
      <c r="M395" s="3094"/>
      <c r="N395" s="3094"/>
      <c r="O395" s="3094"/>
      <c r="P395" s="3094"/>
      <c r="Q395" s="3094"/>
      <c r="R395" s="3094"/>
      <c r="S395" s="3094"/>
      <c r="T395" s="3094"/>
      <c r="U395" s="3094"/>
      <c r="V395" s="3094"/>
      <c r="W395" s="3094"/>
      <c r="X395" s="3094"/>
      <c r="Y395" s="3094"/>
      <c r="Z395" s="3094"/>
      <c r="AA395" s="3094"/>
      <c r="AB395" s="3094"/>
      <c r="AC395" s="3094"/>
      <c r="AD395" s="3094"/>
      <c r="AE395" s="3094"/>
      <c r="AF395" s="3094"/>
      <c r="AG395" s="3094"/>
      <c r="AH395" s="3094"/>
      <c r="AI395" s="3094"/>
      <c r="AJ395" s="3094"/>
      <c r="AK395" s="3094"/>
      <c r="AL395" s="3094"/>
      <c r="AM395" s="3094"/>
      <c r="AN395" s="3094"/>
      <c r="AO395" s="3094"/>
      <c r="AP395" s="3094"/>
      <c r="AQ395" s="3094"/>
      <c r="AR395" s="3094"/>
      <c r="AS395" s="3094"/>
      <c r="AT395" s="3094"/>
      <c r="AU395" s="3094"/>
      <c r="AV395" s="3094"/>
      <c r="AW395" s="3094"/>
      <c r="AX395" s="3094"/>
      <c r="AY395" s="3094"/>
      <c r="AZ395" s="3094"/>
      <c r="BA395" s="3094"/>
      <c r="BB395" s="3094"/>
      <c r="BC395" s="3094"/>
      <c r="BD395" s="3094"/>
      <c r="BE395" s="3094"/>
      <c r="BF395" s="3094"/>
      <c r="BG395" s="3094"/>
      <c r="BH395" s="3094"/>
      <c r="BI395" s="3094"/>
    </row>
    <row r="396" spans="1:61" ht="11.25" customHeight="1">
      <c r="A396" s="3094"/>
      <c r="B396" s="3094"/>
      <c r="C396" s="3094"/>
      <c r="D396" s="3094"/>
      <c r="E396" s="3094"/>
      <c r="F396" s="3094"/>
      <c r="G396" s="3094"/>
      <c r="H396" s="3094"/>
      <c r="I396" s="3094"/>
      <c r="J396" s="3094"/>
      <c r="K396" s="3094"/>
      <c r="L396" s="3094"/>
      <c r="M396" s="3094"/>
      <c r="N396" s="3094"/>
      <c r="O396" s="3094"/>
      <c r="P396" s="3094"/>
      <c r="Q396" s="3094"/>
      <c r="R396" s="3094"/>
      <c r="S396" s="3094"/>
      <c r="T396" s="3094"/>
      <c r="U396" s="3094"/>
      <c r="V396" s="3094"/>
      <c r="W396" s="3094"/>
      <c r="X396" s="3094"/>
      <c r="Y396" s="3094"/>
      <c r="Z396" s="3094"/>
      <c r="AA396" s="3094"/>
      <c r="AB396" s="3094"/>
      <c r="AC396" s="3094"/>
      <c r="AD396" s="3094"/>
      <c r="AE396" s="3094"/>
      <c r="AF396" s="3094"/>
      <c r="AG396" s="3094"/>
      <c r="AH396" s="3094"/>
      <c r="AI396" s="3094"/>
      <c r="AJ396" s="3094"/>
      <c r="AK396" s="3094"/>
      <c r="AL396" s="3094"/>
      <c r="AM396" s="3094"/>
      <c r="AN396" s="3094"/>
      <c r="AO396" s="3094"/>
      <c r="AP396" s="3094"/>
      <c r="AQ396" s="3094"/>
      <c r="AR396" s="3094"/>
      <c r="AS396" s="3094"/>
      <c r="AT396" s="3094"/>
      <c r="AU396" s="3094"/>
      <c r="AV396" s="3094"/>
      <c r="AW396" s="3094"/>
      <c r="AX396" s="3094"/>
      <c r="AY396" s="3094"/>
      <c r="AZ396" s="3094"/>
      <c r="BA396" s="3094"/>
      <c r="BB396" s="3094"/>
      <c r="BC396" s="3094"/>
      <c r="BD396" s="3094"/>
      <c r="BE396" s="3094"/>
      <c r="BF396" s="3094"/>
      <c r="BG396" s="3094"/>
      <c r="BH396" s="3094"/>
      <c r="BI396" s="3094"/>
    </row>
    <row r="397" spans="1:61" ht="11.25" customHeight="1">
      <c r="A397" s="3094"/>
      <c r="B397" s="3094"/>
      <c r="C397" s="3094"/>
      <c r="D397" s="3094"/>
      <c r="E397" s="3094"/>
      <c r="F397" s="3094"/>
      <c r="G397" s="3094"/>
      <c r="H397" s="3094"/>
      <c r="I397" s="3094"/>
      <c r="J397" s="3094"/>
      <c r="K397" s="3094"/>
      <c r="L397" s="3094"/>
      <c r="M397" s="3094"/>
      <c r="N397" s="3094"/>
      <c r="O397" s="3094"/>
      <c r="P397" s="3094"/>
      <c r="Q397" s="3094"/>
      <c r="R397" s="3094"/>
      <c r="S397" s="3094"/>
      <c r="T397" s="3094"/>
      <c r="U397" s="3094"/>
      <c r="V397" s="3094"/>
      <c r="W397" s="3094"/>
      <c r="X397" s="3094"/>
      <c r="Y397" s="3094"/>
      <c r="Z397" s="3094"/>
      <c r="AA397" s="3094"/>
      <c r="AB397" s="3094"/>
      <c r="AC397" s="3094"/>
      <c r="AD397" s="3094"/>
      <c r="AE397" s="3094"/>
      <c r="AF397" s="3094"/>
      <c r="AG397" s="3094"/>
      <c r="AH397" s="3094"/>
      <c r="AI397" s="3094"/>
      <c r="AJ397" s="3094"/>
      <c r="AK397" s="3094"/>
      <c r="AL397" s="3094"/>
      <c r="AM397" s="3094"/>
      <c r="AN397" s="3094"/>
      <c r="AO397" s="3094"/>
      <c r="AP397" s="3094"/>
      <c r="AQ397" s="3094"/>
      <c r="AR397" s="3094"/>
      <c r="AS397" s="3094"/>
      <c r="AT397" s="3094"/>
      <c r="AU397" s="3094"/>
      <c r="AV397" s="3094"/>
      <c r="AW397" s="3094"/>
      <c r="AX397" s="3094"/>
      <c r="AY397" s="3094"/>
      <c r="AZ397" s="3094"/>
      <c r="BA397" s="3094"/>
      <c r="BB397" s="3094"/>
      <c r="BC397" s="3094"/>
      <c r="BD397" s="3094"/>
      <c r="BE397" s="3094"/>
      <c r="BF397" s="3094"/>
      <c r="BG397" s="3094"/>
      <c r="BH397" s="3094"/>
      <c r="BI397" s="3094"/>
    </row>
    <row r="398" spans="1:61" ht="11.25" customHeight="1">
      <c r="A398" s="3094"/>
      <c r="B398" s="3094"/>
      <c r="C398" s="3094"/>
      <c r="D398" s="3094"/>
      <c r="E398" s="3094"/>
      <c r="F398" s="3094"/>
      <c r="G398" s="3094"/>
      <c r="H398" s="3094"/>
      <c r="I398" s="3094"/>
      <c r="J398" s="3094"/>
      <c r="K398" s="3094"/>
      <c r="L398" s="3094"/>
      <c r="M398" s="3094"/>
      <c r="N398" s="3094"/>
      <c r="O398" s="3094"/>
      <c r="P398" s="3094"/>
      <c r="Q398" s="3094"/>
      <c r="R398" s="3094"/>
      <c r="S398" s="3094"/>
      <c r="T398" s="3094"/>
      <c r="U398" s="3094"/>
      <c r="V398" s="3094"/>
      <c r="W398" s="3094"/>
      <c r="X398" s="3094"/>
      <c r="Y398" s="3094"/>
      <c r="Z398" s="3094"/>
      <c r="AA398" s="3094"/>
      <c r="AB398" s="3094"/>
      <c r="AC398" s="3094"/>
      <c r="AD398" s="3094"/>
      <c r="AE398" s="3094"/>
      <c r="AF398" s="3094"/>
      <c r="AG398" s="3094"/>
      <c r="AH398" s="3094"/>
      <c r="AI398" s="3094"/>
      <c r="AJ398" s="3094"/>
      <c r="AK398" s="3094"/>
      <c r="AL398" s="3094"/>
      <c r="AM398" s="3094"/>
      <c r="AN398" s="3094"/>
      <c r="AO398" s="3094"/>
      <c r="AP398" s="3094"/>
      <c r="AQ398" s="3094"/>
      <c r="AR398" s="3094"/>
      <c r="AS398" s="3094"/>
      <c r="AT398" s="3094"/>
      <c r="AU398" s="3094"/>
      <c r="AV398" s="3094"/>
      <c r="AW398" s="3094"/>
      <c r="AX398" s="3094"/>
      <c r="AY398" s="3094"/>
      <c r="AZ398" s="3094"/>
      <c r="BA398" s="3094"/>
      <c r="BB398" s="3094"/>
      <c r="BC398" s="3094"/>
      <c r="BD398" s="3094"/>
      <c r="BE398" s="3094"/>
      <c r="BF398" s="3094"/>
      <c r="BG398" s="3094"/>
      <c r="BH398" s="3094"/>
      <c r="BI398" s="3094"/>
    </row>
    <row r="399" spans="1:61" ht="11.25" customHeight="1">
      <c r="A399" s="3094"/>
      <c r="B399" s="3094"/>
      <c r="C399" s="3094"/>
      <c r="D399" s="3094"/>
      <c r="E399" s="3094"/>
      <c r="F399" s="3094"/>
      <c r="G399" s="3094"/>
      <c r="H399" s="3094"/>
      <c r="I399" s="3094"/>
      <c r="J399" s="3094"/>
      <c r="K399" s="3094"/>
      <c r="L399" s="3094"/>
      <c r="M399" s="3094"/>
      <c r="N399" s="3094"/>
      <c r="O399" s="3094"/>
      <c r="P399" s="3094"/>
      <c r="Q399" s="3094"/>
      <c r="R399" s="3094"/>
      <c r="S399" s="3094"/>
      <c r="T399" s="3094"/>
      <c r="U399" s="3094"/>
      <c r="V399" s="3094"/>
      <c r="W399" s="3094"/>
      <c r="X399" s="3094"/>
      <c r="Y399" s="3094"/>
      <c r="Z399" s="3094"/>
      <c r="AA399" s="3094"/>
      <c r="AB399" s="3094"/>
      <c r="AC399" s="3094"/>
      <c r="AD399" s="3094"/>
      <c r="AE399" s="3094"/>
      <c r="AF399" s="3094"/>
      <c r="AG399" s="3094"/>
      <c r="AH399" s="3094"/>
      <c r="AI399" s="3094"/>
      <c r="AJ399" s="3094"/>
      <c r="AK399" s="3094"/>
      <c r="AL399" s="3094"/>
      <c r="AM399" s="3094"/>
      <c r="AN399" s="3094"/>
      <c r="AO399" s="3094"/>
      <c r="AP399" s="3094"/>
      <c r="AQ399" s="3094"/>
      <c r="AR399" s="3094"/>
      <c r="AS399" s="3094"/>
      <c r="AT399" s="3094"/>
      <c r="AU399" s="3094"/>
      <c r="AV399" s="3094"/>
      <c r="AW399" s="3094"/>
      <c r="AX399" s="3094"/>
      <c r="AY399" s="3094"/>
      <c r="AZ399" s="3094"/>
      <c r="BA399" s="3094"/>
      <c r="BB399" s="3094"/>
      <c r="BC399" s="3094"/>
      <c r="BD399" s="3094"/>
      <c r="BE399" s="3094"/>
      <c r="BF399" s="3094"/>
      <c r="BG399" s="3094"/>
      <c r="BH399" s="3094"/>
      <c r="BI399" s="3094"/>
    </row>
    <row r="400" spans="1:61" ht="11.25" customHeight="1">
      <c r="A400" s="3094"/>
      <c r="B400" s="3094"/>
      <c r="C400" s="3094"/>
      <c r="D400" s="3094"/>
      <c r="E400" s="3094"/>
      <c r="F400" s="3094"/>
      <c r="G400" s="3094"/>
      <c r="H400" s="3094"/>
      <c r="I400" s="3094"/>
      <c r="J400" s="3094"/>
      <c r="K400" s="3094"/>
      <c r="L400" s="3094"/>
      <c r="M400" s="3094"/>
      <c r="N400" s="3094"/>
      <c r="O400" s="3094"/>
      <c r="P400" s="3094"/>
      <c r="Q400" s="3094"/>
      <c r="R400" s="3094"/>
      <c r="S400" s="3094"/>
      <c r="T400" s="3094"/>
      <c r="U400" s="3094"/>
      <c r="V400" s="3094"/>
      <c r="W400" s="3094"/>
      <c r="X400" s="3094"/>
      <c r="Y400" s="3094"/>
      <c r="Z400" s="3094"/>
      <c r="AA400" s="3094"/>
      <c r="AB400" s="3094"/>
      <c r="AC400" s="3094"/>
      <c r="AD400" s="3094"/>
      <c r="AE400" s="3094"/>
      <c r="AF400" s="3094"/>
      <c r="AG400" s="3094"/>
      <c r="AH400" s="3094"/>
      <c r="AI400" s="3094"/>
      <c r="AJ400" s="3094"/>
      <c r="AK400" s="3094"/>
      <c r="AL400" s="3094"/>
      <c r="AM400" s="3094"/>
      <c r="AN400" s="3094"/>
      <c r="AO400" s="3094"/>
      <c r="AP400" s="3094"/>
      <c r="AQ400" s="3094"/>
      <c r="AR400" s="3094"/>
      <c r="AS400" s="3094"/>
      <c r="AT400" s="3094"/>
      <c r="AU400" s="3094"/>
      <c r="AV400" s="3094"/>
      <c r="AW400" s="3094"/>
      <c r="AX400" s="3094"/>
      <c r="AY400" s="3094"/>
      <c r="AZ400" s="3094"/>
      <c r="BA400" s="3094"/>
      <c r="BB400" s="3094"/>
      <c r="BC400" s="3094"/>
      <c r="BD400" s="3094"/>
      <c r="BE400" s="3094"/>
      <c r="BF400" s="3094"/>
      <c r="BG400" s="3094"/>
      <c r="BH400" s="3094"/>
      <c r="BI400" s="3094"/>
    </row>
    <row r="401" spans="1:61" ht="11.25" customHeight="1">
      <c r="A401" s="3094"/>
      <c r="B401" s="3094"/>
      <c r="C401" s="3094"/>
      <c r="D401" s="3094"/>
      <c r="E401" s="3094"/>
      <c r="F401" s="3094"/>
      <c r="G401" s="3094"/>
      <c r="H401" s="3094"/>
      <c r="I401" s="3094"/>
      <c r="J401" s="3094"/>
      <c r="K401" s="3094"/>
      <c r="L401" s="3094"/>
      <c r="M401" s="3094"/>
      <c r="N401" s="3094"/>
      <c r="O401" s="3094"/>
      <c r="P401" s="3094"/>
      <c r="Q401" s="3094"/>
      <c r="R401" s="3094"/>
      <c r="S401" s="3094"/>
      <c r="T401" s="3094"/>
      <c r="U401" s="3094"/>
      <c r="V401" s="3094"/>
      <c r="W401" s="3094"/>
      <c r="X401" s="3094"/>
      <c r="Y401" s="3094"/>
      <c r="Z401" s="3094"/>
      <c r="AA401" s="3094"/>
      <c r="AB401" s="3094"/>
      <c r="AC401" s="3094"/>
      <c r="AD401" s="3094"/>
      <c r="AE401" s="3094"/>
      <c r="AF401" s="3094"/>
      <c r="AG401" s="3094"/>
      <c r="AH401" s="3094"/>
      <c r="AI401" s="3094"/>
      <c r="AJ401" s="3094"/>
      <c r="AK401" s="3094"/>
      <c r="AL401" s="3094"/>
      <c r="AM401" s="3094"/>
      <c r="AN401" s="3094"/>
      <c r="AO401" s="3094"/>
      <c r="AP401" s="3094"/>
      <c r="AQ401" s="3094"/>
      <c r="AR401" s="3094"/>
      <c r="AS401" s="3094"/>
      <c r="AT401" s="3094"/>
      <c r="AU401" s="3094"/>
      <c r="AV401" s="3094"/>
      <c r="AW401" s="3094"/>
      <c r="AX401" s="3094"/>
      <c r="AY401" s="3094"/>
      <c r="AZ401" s="3094"/>
      <c r="BA401" s="3094"/>
      <c r="BB401" s="3094"/>
      <c r="BC401" s="3094"/>
      <c r="BD401" s="3094"/>
      <c r="BE401" s="3094"/>
      <c r="BF401" s="3094"/>
      <c r="BG401" s="3094"/>
      <c r="BH401" s="3094"/>
      <c r="BI401" s="3094"/>
    </row>
    <row r="402" spans="1:61" ht="11.25" customHeight="1">
      <c r="A402" s="3094"/>
      <c r="B402" s="3094"/>
      <c r="C402" s="3094"/>
      <c r="D402" s="3094"/>
      <c r="E402" s="3094"/>
      <c r="F402" s="3094"/>
      <c r="G402" s="3094"/>
      <c r="H402" s="3094"/>
      <c r="I402" s="3094"/>
      <c r="J402" s="3094"/>
      <c r="K402" s="3094"/>
      <c r="L402" s="3094"/>
      <c r="M402" s="3094"/>
      <c r="N402" s="3094"/>
      <c r="O402" s="3094"/>
      <c r="P402" s="3094"/>
      <c r="Q402" s="3094"/>
      <c r="R402" s="3094"/>
      <c r="S402" s="3094"/>
      <c r="T402" s="3094"/>
      <c r="U402" s="3094"/>
      <c r="V402" s="3094"/>
      <c r="W402" s="3094"/>
      <c r="X402" s="3094"/>
      <c r="Y402" s="3094"/>
      <c r="Z402" s="3094"/>
      <c r="AA402" s="3094"/>
      <c r="AB402" s="3094"/>
      <c r="AC402" s="3094"/>
      <c r="AD402" s="3094"/>
      <c r="AE402" s="3094"/>
      <c r="AF402" s="3094"/>
      <c r="AG402" s="3094"/>
      <c r="AH402" s="3094"/>
      <c r="AI402" s="3094"/>
      <c r="AJ402" s="3094"/>
      <c r="AK402" s="3094"/>
      <c r="AL402" s="3094"/>
      <c r="AM402" s="3094"/>
      <c r="AN402" s="3094"/>
      <c r="AO402" s="3094"/>
      <c r="AP402" s="3094"/>
      <c r="AQ402" s="3094"/>
      <c r="AR402" s="3094"/>
      <c r="AS402" s="3094"/>
      <c r="AT402" s="3094"/>
      <c r="AU402" s="3094"/>
      <c r="AV402" s="3094"/>
      <c r="AW402" s="3094"/>
      <c r="AX402" s="3094"/>
      <c r="AY402" s="3094"/>
      <c r="AZ402" s="3094"/>
      <c r="BA402" s="3094"/>
      <c r="BB402" s="3094"/>
      <c r="BC402" s="3094"/>
      <c r="BD402" s="3094"/>
      <c r="BE402" s="3094"/>
      <c r="BF402" s="3094"/>
      <c r="BG402" s="3094"/>
      <c r="BH402" s="3094"/>
      <c r="BI402" s="3094"/>
    </row>
    <row r="403" spans="1:61" ht="11.25" customHeight="1">
      <c r="A403" s="3094"/>
      <c r="B403" s="3094"/>
      <c r="C403" s="3094"/>
      <c r="D403" s="3094"/>
      <c r="E403" s="3094"/>
      <c r="F403" s="3094"/>
      <c r="G403" s="3094"/>
      <c r="H403" s="3094"/>
      <c r="I403" s="3094"/>
      <c r="J403" s="3094"/>
      <c r="K403" s="3094"/>
      <c r="L403" s="3094"/>
      <c r="M403" s="3094"/>
      <c r="N403" s="3094"/>
      <c r="O403" s="3094"/>
      <c r="P403" s="3094"/>
      <c r="Q403" s="3094"/>
      <c r="R403" s="3094"/>
      <c r="S403" s="3094"/>
      <c r="T403" s="3094"/>
      <c r="U403" s="3094"/>
      <c r="V403" s="3094"/>
      <c r="W403" s="3094"/>
      <c r="X403" s="3094"/>
      <c r="Y403" s="3094"/>
      <c r="Z403" s="3094"/>
      <c r="AA403" s="3094"/>
      <c r="AB403" s="3094"/>
      <c r="AC403" s="3094"/>
      <c r="AD403" s="3094"/>
      <c r="AE403" s="3094"/>
      <c r="AF403" s="3094"/>
      <c r="AG403" s="3094"/>
      <c r="AH403" s="3094"/>
      <c r="AI403" s="3094"/>
      <c r="AJ403" s="3094"/>
      <c r="AK403" s="3094"/>
      <c r="AL403" s="3094"/>
      <c r="AM403" s="3094"/>
      <c r="AN403" s="3094"/>
      <c r="AO403" s="3094"/>
      <c r="AP403" s="3094"/>
      <c r="AQ403" s="3094"/>
      <c r="AR403" s="3094"/>
      <c r="AS403" s="3094"/>
      <c r="AT403" s="3094"/>
      <c r="AU403" s="3094"/>
      <c r="AV403" s="3094"/>
      <c r="AW403" s="3094"/>
      <c r="AX403" s="3094"/>
      <c r="AY403" s="3094"/>
      <c r="AZ403" s="3094"/>
      <c r="BA403" s="3094"/>
      <c r="BB403" s="3094"/>
      <c r="BC403" s="3094"/>
      <c r="BD403" s="3094"/>
      <c r="BE403" s="3094"/>
      <c r="BF403" s="3094"/>
      <c r="BG403" s="3094"/>
      <c r="BH403" s="3094"/>
      <c r="BI403" s="3094"/>
    </row>
    <row r="404" spans="1:61" ht="11.25" customHeight="1">
      <c r="A404" s="3094"/>
      <c r="B404" s="3094"/>
      <c r="C404" s="3094"/>
      <c r="D404" s="3094"/>
      <c r="E404" s="3094"/>
      <c r="F404" s="3094"/>
      <c r="G404" s="3094"/>
      <c r="H404" s="3094"/>
      <c r="I404" s="3094"/>
      <c r="J404" s="3094"/>
      <c r="K404" s="3094"/>
      <c r="L404" s="3094"/>
      <c r="M404" s="3094"/>
      <c r="N404" s="3094"/>
      <c r="O404" s="3094"/>
      <c r="P404" s="3094"/>
      <c r="Q404" s="3094"/>
      <c r="R404" s="3094"/>
      <c r="S404" s="3094"/>
      <c r="T404" s="3094"/>
      <c r="U404" s="3094"/>
      <c r="V404" s="3094"/>
      <c r="W404" s="3094"/>
      <c r="X404" s="3094"/>
      <c r="Y404" s="3094"/>
      <c r="Z404" s="3094"/>
      <c r="AA404" s="3094"/>
      <c r="AB404" s="3094"/>
      <c r="AC404" s="3094"/>
      <c r="AD404" s="3094"/>
      <c r="AE404" s="3094"/>
      <c r="AF404" s="3094"/>
      <c r="AG404" s="3094"/>
      <c r="AH404" s="3094"/>
      <c r="AI404" s="3094"/>
      <c r="AJ404" s="3094"/>
      <c r="AK404" s="3094"/>
      <c r="AL404" s="3094"/>
      <c r="AM404" s="3094"/>
      <c r="AN404" s="3094"/>
      <c r="AO404" s="3094"/>
      <c r="AP404" s="3094"/>
      <c r="AQ404" s="3094"/>
      <c r="AR404" s="3094"/>
      <c r="AS404" s="3094"/>
      <c r="AT404" s="3094"/>
      <c r="AU404" s="3094"/>
      <c r="AV404" s="3094"/>
      <c r="AW404" s="3094"/>
      <c r="AX404" s="3094"/>
      <c r="AY404" s="3094"/>
      <c r="AZ404" s="3094"/>
      <c r="BA404" s="3094"/>
      <c r="BB404" s="3094"/>
      <c r="BC404" s="3094"/>
      <c r="BD404" s="3094"/>
      <c r="BE404" s="3094"/>
      <c r="BF404" s="3094"/>
      <c r="BG404" s="3094"/>
      <c r="BH404" s="3094"/>
      <c r="BI404" s="3094"/>
    </row>
    <row r="405" spans="1:61" ht="11.25" customHeight="1">
      <c r="A405" s="3094"/>
      <c r="B405" s="3094"/>
      <c r="C405" s="3094"/>
      <c r="D405" s="3094"/>
      <c r="E405" s="3094"/>
      <c r="F405" s="3094"/>
      <c r="G405" s="3094"/>
      <c r="H405" s="3094"/>
      <c r="I405" s="3094"/>
      <c r="J405" s="3094"/>
      <c r="K405" s="3094"/>
      <c r="L405" s="3094"/>
      <c r="M405" s="3094"/>
      <c r="N405" s="3094"/>
      <c r="O405" s="3094"/>
      <c r="P405" s="3094"/>
      <c r="Q405" s="3094"/>
      <c r="R405" s="3094"/>
      <c r="S405" s="3094"/>
      <c r="T405" s="3094"/>
      <c r="U405" s="3094"/>
      <c r="V405" s="3094"/>
      <c r="W405" s="3094"/>
      <c r="X405" s="3094"/>
      <c r="Y405" s="3094"/>
      <c r="Z405" s="3094"/>
      <c r="AA405" s="3094"/>
      <c r="AB405" s="3094"/>
      <c r="AC405" s="3094"/>
      <c r="AD405" s="3094"/>
      <c r="AE405" s="3094"/>
      <c r="AF405" s="3094"/>
      <c r="AG405" s="3094"/>
      <c r="AH405" s="3094"/>
      <c r="AI405" s="3094"/>
      <c r="AJ405" s="3094"/>
      <c r="AK405" s="3094"/>
      <c r="AL405" s="3094"/>
      <c r="AM405" s="3094"/>
      <c r="AN405" s="3094"/>
      <c r="AO405" s="3094"/>
      <c r="AP405" s="3094"/>
      <c r="AQ405" s="3094"/>
      <c r="AR405" s="3094"/>
      <c r="AS405" s="3094"/>
      <c r="AT405" s="3094"/>
      <c r="AU405" s="3094"/>
      <c r="AV405" s="3094"/>
      <c r="AW405" s="3094"/>
      <c r="AX405" s="3094"/>
      <c r="AY405" s="3094"/>
      <c r="AZ405" s="3094"/>
      <c r="BA405" s="3094"/>
      <c r="BB405" s="3094"/>
      <c r="BC405" s="3094"/>
      <c r="BD405" s="3094"/>
      <c r="BE405" s="3094"/>
      <c r="BF405" s="3094"/>
      <c r="BG405" s="3094"/>
      <c r="BH405" s="3094"/>
      <c r="BI405" s="3094"/>
    </row>
    <row r="406" spans="1:61" ht="11.25" customHeight="1">
      <c r="A406" s="3094"/>
      <c r="B406" s="3094"/>
      <c r="C406" s="3094"/>
      <c r="D406" s="3094"/>
      <c r="E406" s="3094"/>
      <c r="F406" s="3094"/>
      <c r="G406" s="3094"/>
      <c r="H406" s="3094"/>
      <c r="I406" s="3094"/>
      <c r="J406" s="3094"/>
      <c r="K406" s="3094"/>
      <c r="L406" s="3094"/>
      <c r="M406" s="3094"/>
      <c r="N406" s="3094"/>
      <c r="O406" s="3094"/>
      <c r="P406" s="3094"/>
      <c r="Q406" s="3094"/>
      <c r="R406" s="3094"/>
      <c r="S406" s="3094"/>
      <c r="T406" s="3094"/>
      <c r="U406" s="3094"/>
      <c r="V406" s="3094"/>
      <c r="W406" s="3094"/>
      <c r="X406" s="3094"/>
      <c r="Y406" s="3094"/>
      <c r="Z406" s="3094"/>
      <c r="AA406" s="3094"/>
      <c r="AB406" s="3094"/>
      <c r="AC406" s="3094"/>
      <c r="AD406" s="3094"/>
      <c r="AE406" s="3094"/>
      <c r="AF406" s="3094"/>
      <c r="AG406" s="3094"/>
      <c r="AH406" s="3094"/>
      <c r="AI406" s="3094"/>
      <c r="AJ406" s="3094"/>
      <c r="AK406" s="3094"/>
      <c r="AL406" s="3094"/>
      <c r="AM406" s="3094"/>
      <c r="AN406" s="3094"/>
      <c r="AO406" s="3094"/>
      <c r="AP406" s="3094"/>
      <c r="AQ406" s="3094"/>
      <c r="AR406" s="3094"/>
      <c r="AS406" s="3094"/>
      <c r="AT406" s="3094"/>
      <c r="AU406" s="3094"/>
      <c r="AV406" s="3094"/>
      <c r="AW406" s="3094"/>
      <c r="AX406" s="3094"/>
      <c r="AY406" s="3094"/>
      <c r="AZ406" s="3094"/>
      <c r="BA406" s="3094"/>
      <c r="BB406" s="3094"/>
      <c r="BC406" s="3094"/>
      <c r="BD406" s="3094"/>
      <c r="BE406" s="3094"/>
      <c r="BF406" s="3094"/>
      <c r="BG406" s="3094"/>
      <c r="BH406" s="3094"/>
      <c r="BI406" s="3094"/>
    </row>
    <row r="407" spans="1:61" ht="11.25" customHeight="1">
      <c r="A407" s="3094"/>
      <c r="B407" s="3094"/>
      <c r="C407" s="3094"/>
      <c r="D407" s="3094"/>
      <c r="E407" s="3094"/>
      <c r="F407" s="3094"/>
      <c r="G407" s="3094"/>
      <c r="H407" s="3094"/>
      <c r="I407" s="3094"/>
      <c r="J407" s="3094"/>
      <c r="K407" s="3094"/>
      <c r="L407" s="3094"/>
      <c r="M407" s="3094"/>
      <c r="N407" s="3094"/>
      <c r="O407" s="3094"/>
      <c r="P407" s="3094"/>
      <c r="Q407" s="3094"/>
      <c r="R407" s="3094"/>
      <c r="S407" s="3094"/>
      <c r="T407" s="3094"/>
      <c r="U407" s="3094"/>
      <c r="V407" s="3094"/>
      <c r="W407" s="3094"/>
      <c r="X407" s="3094"/>
      <c r="Y407" s="3094"/>
      <c r="Z407" s="3094"/>
      <c r="AA407" s="3094"/>
      <c r="AB407" s="3094"/>
      <c r="AC407" s="3094"/>
      <c r="AD407" s="3094"/>
      <c r="AE407" s="3094"/>
      <c r="AF407" s="3094"/>
      <c r="AG407" s="3094"/>
      <c r="AH407" s="3094"/>
      <c r="AI407" s="3094"/>
      <c r="AJ407" s="3094"/>
      <c r="AK407" s="3094"/>
      <c r="AL407" s="3094"/>
      <c r="AM407" s="3094"/>
      <c r="AN407" s="3094"/>
      <c r="AO407" s="3094"/>
      <c r="AP407" s="3094"/>
      <c r="AQ407" s="3094"/>
      <c r="AR407" s="3094"/>
      <c r="AS407" s="3094"/>
      <c r="AT407" s="3094"/>
      <c r="AU407" s="3094"/>
      <c r="AV407" s="3094"/>
      <c r="AW407" s="3094"/>
      <c r="AX407" s="3094"/>
      <c r="AY407" s="3094"/>
      <c r="AZ407" s="3094"/>
      <c r="BA407" s="3094"/>
      <c r="BB407" s="3094"/>
      <c r="BC407" s="3094"/>
      <c r="BD407" s="3094"/>
      <c r="BE407" s="3094"/>
      <c r="BF407" s="3094"/>
      <c r="BG407" s="3094"/>
      <c r="BH407" s="3094"/>
      <c r="BI407" s="3094"/>
    </row>
    <row r="408" spans="1:61" ht="11.25" customHeight="1">
      <c r="A408" s="3094"/>
      <c r="B408" s="3094"/>
      <c r="C408" s="3094"/>
      <c r="D408" s="3094"/>
      <c r="E408" s="3094"/>
      <c r="F408" s="3094"/>
      <c r="G408" s="3094"/>
      <c r="H408" s="3094"/>
      <c r="I408" s="3094"/>
      <c r="J408" s="3094"/>
      <c r="K408" s="3094"/>
      <c r="L408" s="3094"/>
      <c r="M408" s="3094"/>
      <c r="N408" s="3094"/>
      <c r="O408" s="3094"/>
      <c r="P408" s="3094"/>
      <c r="Q408" s="3094"/>
      <c r="R408" s="3094"/>
      <c r="S408" s="3094"/>
      <c r="T408" s="3094"/>
      <c r="U408" s="3094"/>
      <c r="V408" s="3094"/>
      <c r="W408" s="3094"/>
      <c r="X408" s="3094"/>
      <c r="Y408" s="3094"/>
      <c r="Z408" s="3094"/>
      <c r="AA408" s="3094"/>
      <c r="AB408" s="3094"/>
      <c r="AC408" s="3094"/>
      <c r="AD408" s="3094"/>
      <c r="AE408" s="3094"/>
      <c r="AF408" s="3094"/>
      <c r="AG408" s="3094"/>
      <c r="AH408" s="3094"/>
      <c r="AI408" s="3094"/>
      <c r="AJ408" s="3094"/>
      <c r="AK408" s="3094"/>
      <c r="AL408" s="3094"/>
      <c r="AM408" s="3094"/>
      <c r="AN408" s="3094"/>
      <c r="AO408" s="3094"/>
      <c r="AP408" s="3094"/>
      <c r="AQ408" s="3094"/>
      <c r="AR408" s="3094"/>
      <c r="AS408" s="3094"/>
      <c r="AT408" s="3094"/>
      <c r="AU408" s="3094"/>
      <c r="AV408" s="3094"/>
      <c r="AW408" s="3094"/>
      <c r="AX408" s="3094"/>
      <c r="AY408" s="3094"/>
      <c r="AZ408" s="3094"/>
      <c r="BA408" s="3094"/>
      <c r="BB408" s="3094"/>
      <c r="BC408" s="3094"/>
      <c r="BD408" s="3094"/>
      <c r="BE408" s="3094"/>
      <c r="BF408" s="3094"/>
      <c r="BG408" s="3094"/>
      <c r="BH408" s="3094"/>
      <c r="BI408" s="3094"/>
    </row>
    <row r="409" spans="1:61" ht="11.25" customHeight="1">
      <c r="A409" s="3094"/>
      <c r="B409" s="3094"/>
      <c r="C409" s="3094"/>
      <c r="D409" s="3094"/>
      <c r="E409" s="3094"/>
      <c r="F409" s="3094"/>
      <c r="G409" s="3094"/>
      <c r="H409" s="3094"/>
      <c r="I409" s="3094"/>
      <c r="J409" s="3094"/>
      <c r="K409" s="3094"/>
      <c r="L409" s="3094"/>
      <c r="M409" s="3094"/>
      <c r="N409" s="3094"/>
      <c r="O409" s="3094"/>
      <c r="P409" s="3094"/>
      <c r="Q409" s="3094"/>
      <c r="R409" s="3094"/>
      <c r="S409" s="3094"/>
      <c r="T409" s="3094"/>
      <c r="U409" s="3094"/>
      <c r="V409" s="3094"/>
      <c r="W409" s="3094"/>
      <c r="X409" s="3094"/>
      <c r="Y409" s="3094"/>
      <c r="Z409" s="3094"/>
      <c r="AA409" s="3094"/>
      <c r="AB409" s="3094"/>
      <c r="AC409" s="3094"/>
      <c r="AD409" s="3094"/>
      <c r="AE409" s="3094"/>
      <c r="AF409" s="3094"/>
      <c r="AG409" s="3094"/>
      <c r="AH409" s="3094"/>
      <c r="AI409" s="3094"/>
      <c r="AJ409" s="3094"/>
      <c r="AK409" s="3094"/>
      <c r="AL409" s="3094"/>
      <c r="AM409" s="3094"/>
      <c r="AN409" s="3094"/>
      <c r="AO409" s="3094"/>
      <c r="AP409" s="3094"/>
      <c r="AQ409" s="3094"/>
      <c r="AR409" s="3094"/>
      <c r="AS409" s="3094"/>
      <c r="AT409" s="3094"/>
      <c r="AU409" s="3094"/>
      <c r="AV409" s="3094"/>
      <c r="AW409" s="3094"/>
      <c r="AX409" s="3094"/>
      <c r="AY409" s="3094"/>
      <c r="AZ409" s="3094"/>
      <c r="BA409" s="3094"/>
      <c r="BB409" s="3094"/>
      <c r="BC409" s="3094"/>
      <c r="BD409" s="3094"/>
      <c r="BE409" s="3094"/>
      <c r="BF409" s="3094"/>
      <c r="BG409" s="3094"/>
      <c r="BH409" s="3094"/>
      <c r="BI409" s="3094"/>
    </row>
    <row r="410" spans="1:61" ht="11.25" customHeight="1">
      <c r="A410" s="3094"/>
      <c r="B410" s="3094"/>
      <c r="C410" s="3094"/>
      <c r="D410" s="3094"/>
      <c r="E410" s="3094"/>
      <c r="F410" s="3094"/>
      <c r="G410" s="3094"/>
      <c r="H410" s="3094"/>
      <c r="I410" s="3094"/>
      <c r="J410" s="3094"/>
      <c r="K410" s="3094"/>
      <c r="L410" s="3094"/>
      <c r="M410" s="3094"/>
      <c r="N410" s="3094"/>
      <c r="O410" s="3094"/>
      <c r="P410" s="3094"/>
      <c r="Q410" s="3094"/>
      <c r="R410" s="3094"/>
      <c r="S410" s="3094"/>
      <c r="T410" s="3094"/>
      <c r="U410" s="3094"/>
      <c r="V410" s="3094"/>
      <c r="W410" s="3094"/>
      <c r="X410" s="3094"/>
      <c r="Y410" s="3094"/>
      <c r="Z410" s="3094"/>
      <c r="AA410" s="3094"/>
      <c r="AB410" s="3094"/>
      <c r="AC410" s="3094"/>
      <c r="AD410" s="3094"/>
      <c r="AE410" s="3094"/>
      <c r="AF410" s="3094"/>
      <c r="AG410" s="3094"/>
      <c r="AH410" s="3094"/>
      <c r="AI410" s="3094"/>
      <c r="AJ410" s="3094"/>
      <c r="AK410" s="3094"/>
      <c r="AL410" s="3094"/>
      <c r="AM410" s="3094"/>
      <c r="AN410" s="3094"/>
      <c r="AO410" s="3094"/>
      <c r="AP410" s="3094"/>
      <c r="AQ410" s="3094"/>
      <c r="AR410" s="3094"/>
      <c r="AS410" s="3094"/>
      <c r="AT410" s="3094"/>
      <c r="AU410" s="3094"/>
      <c r="AV410" s="3094"/>
      <c r="AW410" s="3094"/>
      <c r="AX410" s="3094"/>
      <c r="AY410" s="3094"/>
      <c r="AZ410" s="3094"/>
      <c r="BA410" s="3094"/>
      <c r="BB410" s="3094"/>
      <c r="BC410" s="3094"/>
      <c r="BD410" s="3094"/>
      <c r="BE410" s="3094"/>
      <c r="BF410" s="3094"/>
      <c r="BG410" s="3094"/>
      <c r="BH410" s="3094"/>
      <c r="BI410" s="3094"/>
    </row>
    <row r="411" spans="1:61" ht="11.25" customHeight="1">
      <c r="A411" s="3094"/>
      <c r="B411" s="3094"/>
      <c r="C411" s="3094"/>
      <c r="D411" s="3094"/>
      <c r="E411" s="3094"/>
      <c r="F411" s="3094"/>
      <c r="G411" s="3094"/>
      <c r="H411" s="3094"/>
      <c r="I411" s="3094"/>
      <c r="J411" s="3094"/>
      <c r="K411" s="3094"/>
      <c r="L411" s="3094"/>
      <c r="M411" s="3094"/>
      <c r="N411" s="3094"/>
      <c r="O411" s="3094"/>
      <c r="P411" s="3094"/>
      <c r="Q411" s="3094"/>
      <c r="R411" s="3094"/>
      <c r="S411" s="3094"/>
      <c r="T411" s="3094"/>
      <c r="U411" s="3094"/>
      <c r="V411" s="3094"/>
      <c r="W411" s="3094"/>
      <c r="X411" s="3094"/>
      <c r="Y411" s="3094"/>
      <c r="Z411" s="3094"/>
      <c r="AA411" s="3094"/>
      <c r="AB411" s="3094"/>
      <c r="AC411" s="3094"/>
      <c r="AD411" s="3094"/>
      <c r="AE411" s="3094"/>
      <c r="AF411" s="3094"/>
      <c r="AG411" s="3094"/>
      <c r="AH411" s="3094"/>
      <c r="AI411" s="3094"/>
      <c r="AJ411" s="3094"/>
      <c r="AK411" s="3094"/>
      <c r="AL411" s="3094"/>
      <c r="AM411" s="3094"/>
      <c r="AN411" s="3094"/>
      <c r="AO411" s="3094"/>
      <c r="AP411" s="3094"/>
      <c r="AQ411" s="3094"/>
      <c r="AR411" s="3094"/>
      <c r="AS411" s="3094"/>
      <c r="AT411" s="3094"/>
      <c r="AU411" s="3094"/>
      <c r="AV411" s="3094"/>
      <c r="AW411" s="3094"/>
      <c r="AX411" s="3094"/>
      <c r="AY411" s="3094"/>
      <c r="AZ411" s="3094"/>
      <c r="BA411" s="3094"/>
      <c r="BB411" s="3094"/>
      <c r="BC411" s="3094"/>
      <c r="BD411" s="3094"/>
      <c r="BE411" s="3094"/>
      <c r="BF411" s="3094"/>
      <c r="BG411" s="3094"/>
      <c r="BH411" s="3094"/>
      <c r="BI411" s="3094"/>
    </row>
    <row r="412" spans="1:61" ht="11.25" customHeight="1">
      <c r="A412" s="3094"/>
      <c r="B412" s="3094"/>
      <c r="C412" s="3094"/>
      <c r="D412" s="3094"/>
      <c r="E412" s="3094"/>
      <c r="F412" s="3094"/>
      <c r="G412" s="3094"/>
      <c r="H412" s="3094"/>
      <c r="I412" s="3094"/>
      <c r="J412" s="3094"/>
      <c r="K412" s="3094"/>
      <c r="L412" s="3094"/>
      <c r="M412" s="3094"/>
      <c r="N412" s="3094"/>
      <c r="O412" s="3094"/>
      <c r="P412" s="3094"/>
      <c r="Q412" s="3094"/>
      <c r="R412" s="3094"/>
      <c r="S412" s="3094"/>
      <c r="T412" s="3094"/>
      <c r="U412" s="3094"/>
      <c r="V412" s="3094"/>
      <c r="W412" s="3094"/>
      <c r="X412" s="3094"/>
      <c r="Y412" s="3094"/>
      <c r="Z412" s="3094"/>
      <c r="AA412" s="3094"/>
      <c r="AB412" s="3094"/>
      <c r="AC412" s="3094"/>
      <c r="AD412" s="3094"/>
      <c r="AE412" s="3094"/>
      <c r="AF412" s="3094"/>
      <c r="AG412" s="3094"/>
      <c r="AH412" s="3094"/>
      <c r="AI412" s="3094"/>
      <c r="AJ412" s="3094"/>
      <c r="AK412" s="3094"/>
      <c r="AL412" s="3094"/>
      <c r="AM412" s="3094"/>
      <c r="AN412" s="3094"/>
      <c r="AO412" s="3094"/>
      <c r="AP412" s="3094"/>
      <c r="AQ412" s="3094"/>
      <c r="AR412" s="3094"/>
      <c r="AS412" s="3094"/>
      <c r="AT412" s="3094"/>
      <c r="AU412" s="3094"/>
      <c r="AV412" s="3094"/>
      <c r="AW412" s="3094"/>
      <c r="AX412" s="3094"/>
      <c r="AY412" s="3094"/>
      <c r="AZ412" s="3094"/>
      <c r="BA412" s="3094"/>
      <c r="BB412" s="3094"/>
      <c r="BC412" s="3094"/>
      <c r="BD412" s="3094"/>
      <c r="BE412" s="3094"/>
      <c r="BF412" s="3094"/>
      <c r="BG412" s="3094"/>
      <c r="BH412" s="3094"/>
      <c r="BI412" s="3094"/>
    </row>
    <row r="413" spans="1:61" ht="11.25" customHeight="1">
      <c r="A413" s="3094"/>
      <c r="B413" s="3094"/>
      <c r="C413" s="3094"/>
      <c r="D413" s="3094"/>
      <c r="E413" s="3094"/>
      <c r="F413" s="3094"/>
      <c r="G413" s="3094"/>
      <c r="H413" s="3094"/>
      <c r="I413" s="3094"/>
      <c r="J413" s="3094"/>
      <c r="K413" s="3094"/>
      <c r="L413" s="3094"/>
      <c r="M413" s="3094"/>
      <c r="N413" s="3094"/>
      <c r="O413" s="3094"/>
      <c r="P413" s="3094"/>
      <c r="Q413" s="3094"/>
      <c r="R413" s="3094"/>
      <c r="S413" s="3094"/>
      <c r="T413" s="3094"/>
      <c r="U413" s="3094"/>
      <c r="V413" s="3094"/>
      <c r="W413" s="3094"/>
      <c r="X413" s="3094"/>
      <c r="Y413" s="3094"/>
      <c r="Z413" s="3094"/>
      <c r="AA413" s="3094"/>
      <c r="AB413" s="3094"/>
      <c r="AC413" s="3094"/>
      <c r="AD413" s="3094"/>
      <c r="AE413" s="3094"/>
      <c r="AF413" s="3094"/>
      <c r="AG413" s="3094"/>
      <c r="AH413" s="3094"/>
      <c r="AI413" s="3094"/>
      <c r="AJ413" s="3094"/>
      <c r="AK413" s="3094"/>
      <c r="AL413" s="3094"/>
      <c r="AM413" s="3094"/>
      <c r="AN413" s="3094"/>
      <c r="AO413" s="3094"/>
      <c r="AP413" s="3094"/>
      <c r="AQ413" s="3094"/>
      <c r="AR413" s="3094"/>
      <c r="AS413" s="3094"/>
      <c r="AT413" s="3094"/>
      <c r="AU413" s="3094"/>
      <c r="AV413" s="3094"/>
      <c r="AW413" s="3094"/>
      <c r="AX413" s="3094"/>
      <c r="AY413" s="3094"/>
      <c r="AZ413" s="3094"/>
      <c r="BA413" s="3094"/>
      <c r="BB413" s="3094"/>
      <c r="BC413" s="3094"/>
      <c r="BD413" s="3094"/>
      <c r="BE413" s="3094"/>
      <c r="BF413" s="3094"/>
      <c r="BG413" s="3094"/>
      <c r="BH413" s="3094"/>
      <c r="BI413" s="3094"/>
    </row>
    <row r="414" spans="1:61" ht="11.25" customHeight="1">
      <c r="A414" s="3094"/>
      <c r="B414" s="3094"/>
      <c r="C414" s="3094"/>
      <c r="D414" s="3094"/>
      <c r="E414" s="3094"/>
      <c r="F414" s="3094"/>
      <c r="G414" s="3094"/>
      <c r="H414" s="3094"/>
      <c r="I414" s="3094"/>
      <c r="J414" s="3094"/>
      <c r="K414" s="3094"/>
      <c r="L414" s="3094"/>
      <c r="M414" s="3094"/>
      <c r="N414" s="3094"/>
      <c r="O414" s="3094"/>
      <c r="P414" s="3094"/>
      <c r="Q414" s="3094"/>
      <c r="R414" s="3094"/>
      <c r="S414" s="3094"/>
      <c r="T414" s="3094"/>
      <c r="U414" s="3094"/>
      <c r="V414" s="3094"/>
      <c r="W414" s="3094"/>
      <c r="X414" s="3094"/>
      <c r="Y414" s="3094"/>
      <c r="Z414" s="3094"/>
      <c r="AA414" s="3094"/>
      <c r="AB414" s="3094"/>
      <c r="AC414" s="3094"/>
      <c r="AD414" s="3094"/>
      <c r="AE414" s="3094"/>
      <c r="AF414" s="3094"/>
      <c r="AG414" s="3094"/>
      <c r="AH414" s="3094"/>
      <c r="AI414" s="3094"/>
      <c r="AJ414" s="3094"/>
      <c r="AK414" s="3094"/>
      <c r="AL414" s="3094"/>
      <c r="AM414" s="3094"/>
      <c r="AN414" s="3094"/>
      <c r="AO414" s="3094"/>
      <c r="AP414" s="3094"/>
      <c r="AQ414" s="3094"/>
      <c r="AR414" s="3094"/>
      <c r="AS414" s="3094"/>
      <c r="AT414" s="3094"/>
      <c r="AU414" s="3094"/>
      <c r="AV414" s="3094"/>
      <c r="AW414" s="3094"/>
      <c r="AX414" s="3094"/>
      <c r="AY414" s="3094"/>
      <c r="AZ414" s="3094"/>
      <c r="BA414" s="3094"/>
      <c r="BB414" s="3094"/>
      <c r="BC414" s="3094"/>
      <c r="BD414" s="3094"/>
      <c r="BE414" s="3094"/>
      <c r="BF414" s="3094"/>
      <c r="BG414" s="3094"/>
      <c r="BH414" s="3094"/>
      <c r="BI414" s="3094"/>
    </row>
    <row r="415" spans="1:61" ht="11.25" customHeight="1">
      <c r="A415" s="3094"/>
      <c r="B415" s="3094"/>
      <c r="C415" s="3094"/>
      <c r="D415" s="3094"/>
      <c r="E415" s="3094"/>
      <c r="F415" s="3094"/>
      <c r="G415" s="3094"/>
      <c r="H415" s="3094"/>
      <c r="I415" s="3094"/>
      <c r="J415" s="3094"/>
      <c r="K415" s="3094"/>
      <c r="L415" s="3094"/>
      <c r="M415" s="3094"/>
      <c r="N415" s="3094"/>
      <c r="O415" s="3094"/>
      <c r="P415" s="3094"/>
      <c r="Q415" s="3094"/>
      <c r="R415" s="3094"/>
      <c r="S415" s="3094"/>
      <c r="T415" s="3094"/>
      <c r="U415" s="3094"/>
      <c r="V415" s="3094"/>
      <c r="W415" s="3094"/>
      <c r="X415" s="3094"/>
      <c r="Y415" s="3094"/>
      <c r="Z415" s="3094"/>
      <c r="AA415" s="3094"/>
      <c r="AB415" s="3094"/>
      <c r="AC415" s="3094"/>
      <c r="AD415" s="3094"/>
      <c r="AE415" s="3094"/>
      <c r="AF415" s="3094"/>
      <c r="AG415" s="3094"/>
      <c r="AH415" s="3094"/>
      <c r="AI415" s="3094"/>
      <c r="AJ415" s="3094"/>
      <c r="AK415" s="3094"/>
      <c r="AL415" s="3094"/>
      <c r="AM415" s="3094"/>
      <c r="AN415" s="3094"/>
      <c r="AO415" s="3094"/>
      <c r="AP415" s="3094"/>
      <c r="AQ415" s="3094"/>
      <c r="AR415" s="3094"/>
      <c r="AS415" s="3094"/>
      <c r="AT415" s="3094"/>
      <c r="AU415" s="3094"/>
      <c r="AV415" s="3094"/>
      <c r="AW415" s="3094"/>
      <c r="AX415" s="3094"/>
      <c r="AY415" s="3094"/>
      <c r="AZ415" s="3094"/>
      <c r="BA415" s="3094"/>
      <c r="BB415" s="3094"/>
      <c r="BC415" s="3094"/>
      <c r="BD415" s="3094"/>
      <c r="BE415" s="3094"/>
      <c r="BF415" s="3094"/>
      <c r="BG415" s="3094"/>
      <c r="BH415" s="3094"/>
      <c r="BI415" s="3094"/>
    </row>
    <row r="416" spans="1:61" ht="11.25" customHeight="1">
      <c r="A416" s="3094"/>
      <c r="B416" s="3094"/>
      <c r="C416" s="3094"/>
      <c r="D416" s="3094"/>
      <c r="E416" s="3094"/>
      <c r="F416" s="3094"/>
      <c r="G416" s="3094"/>
      <c r="H416" s="3094"/>
      <c r="I416" s="3094"/>
      <c r="J416" s="3094"/>
      <c r="K416" s="3094"/>
      <c r="L416" s="3094"/>
      <c r="M416" s="3094"/>
      <c r="N416" s="3094"/>
      <c r="O416" s="3094"/>
      <c r="P416" s="3094"/>
      <c r="Q416" s="3094"/>
      <c r="R416" s="3094"/>
      <c r="S416" s="3094"/>
      <c r="T416" s="3094"/>
      <c r="U416" s="3094"/>
      <c r="V416" s="3094"/>
      <c r="W416" s="3094"/>
      <c r="X416" s="3094"/>
      <c r="Y416" s="3094"/>
      <c r="Z416" s="3094"/>
      <c r="AA416" s="3094"/>
      <c r="AB416" s="3094"/>
      <c r="AC416" s="3094"/>
      <c r="AD416" s="3094"/>
      <c r="AE416" s="3094"/>
      <c r="AF416" s="3094"/>
      <c r="AG416" s="3094"/>
      <c r="AH416" s="3094"/>
      <c r="AI416" s="3094"/>
      <c r="AJ416" s="3094"/>
      <c r="AK416" s="3094"/>
      <c r="AL416" s="3094"/>
      <c r="AM416" s="3094"/>
      <c r="AN416" s="3094"/>
      <c r="AO416" s="3094"/>
      <c r="AP416" s="3094"/>
      <c r="AQ416" s="3094"/>
      <c r="AR416" s="3094"/>
      <c r="AS416" s="3094"/>
      <c r="AT416" s="3094"/>
      <c r="AU416" s="3094"/>
      <c r="AV416" s="3094"/>
      <c r="AW416" s="3094"/>
      <c r="AX416" s="3094"/>
      <c r="AY416" s="3094"/>
      <c r="AZ416" s="3094"/>
      <c r="BA416" s="3094"/>
      <c r="BB416" s="3094"/>
      <c r="BC416" s="3094"/>
      <c r="BD416" s="3094"/>
      <c r="BE416" s="3094"/>
      <c r="BF416" s="3094"/>
      <c r="BG416" s="3094"/>
      <c r="BH416" s="3094"/>
      <c r="BI416" s="3094"/>
    </row>
    <row r="417" spans="1:61" ht="11.25" customHeight="1">
      <c r="A417" s="3094"/>
      <c r="B417" s="3094"/>
      <c r="C417" s="3094"/>
      <c r="D417" s="3094"/>
      <c r="E417" s="3094"/>
      <c r="F417" s="3094"/>
      <c r="G417" s="3094"/>
      <c r="H417" s="3094"/>
      <c r="I417" s="3094"/>
      <c r="J417" s="3094"/>
      <c r="K417" s="3094"/>
      <c r="L417" s="3094"/>
      <c r="M417" s="3094"/>
      <c r="N417" s="3094"/>
      <c r="O417" s="3094"/>
      <c r="P417" s="3094"/>
      <c r="Q417" s="3094"/>
      <c r="R417" s="3094"/>
      <c r="S417" s="3094"/>
      <c r="T417" s="3094"/>
      <c r="U417" s="3094"/>
      <c r="V417" s="3094"/>
      <c r="W417" s="3094"/>
      <c r="X417" s="3094"/>
      <c r="Y417" s="3094"/>
      <c r="Z417" s="3094"/>
      <c r="AA417" s="3094"/>
      <c r="AB417" s="3094"/>
      <c r="AC417" s="3094"/>
      <c r="AD417" s="3094"/>
      <c r="AE417" s="3094"/>
      <c r="AF417" s="3094"/>
      <c r="AG417" s="3094"/>
      <c r="AH417" s="3094"/>
      <c r="AI417" s="3094"/>
      <c r="AJ417" s="3094"/>
      <c r="AK417" s="3094"/>
      <c r="AL417" s="3094"/>
      <c r="AM417" s="3094"/>
      <c r="AN417" s="3094"/>
      <c r="AO417" s="3094"/>
      <c r="AP417" s="3094"/>
      <c r="AQ417" s="3094"/>
      <c r="AR417" s="3094"/>
      <c r="AS417" s="3094"/>
      <c r="AT417" s="3094"/>
      <c r="AU417" s="3094"/>
      <c r="AV417" s="3094"/>
      <c r="AW417" s="3094"/>
      <c r="AX417" s="3094"/>
      <c r="AY417" s="3094"/>
      <c r="AZ417" s="3094"/>
      <c r="BA417" s="3094"/>
      <c r="BB417" s="3094"/>
      <c r="BC417" s="3094"/>
      <c r="BD417" s="3094"/>
      <c r="BE417" s="3094"/>
      <c r="BF417" s="3094"/>
      <c r="BG417" s="3094"/>
      <c r="BH417" s="3094"/>
      <c r="BI417" s="3094"/>
    </row>
    <row r="418" spans="1:61" ht="11.25" customHeight="1">
      <c r="A418" s="3094"/>
      <c r="B418" s="3094"/>
      <c r="C418" s="3094"/>
      <c r="D418" s="3094"/>
      <c r="E418" s="3094"/>
      <c r="F418" s="3094"/>
      <c r="G418" s="3094"/>
      <c r="H418" s="3094"/>
      <c r="I418" s="3094"/>
      <c r="J418" s="3094"/>
      <c r="K418" s="3094"/>
      <c r="L418" s="3094"/>
      <c r="M418" s="3094"/>
      <c r="N418" s="3094"/>
      <c r="O418" s="3094"/>
      <c r="P418" s="3094"/>
      <c r="Q418" s="3094"/>
      <c r="R418" s="3094"/>
      <c r="S418" s="3094"/>
      <c r="T418" s="3094"/>
      <c r="U418" s="3094"/>
      <c r="V418" s="3094"/>
      <c r="W418" s="3094"/>
      <c r="X418" s="3094"/>
      <c r="Y418" s="3094"/>
      <c r="Z418" s="3094"/>
      <c r="AA418" s="3094"/>
      <c r="AB418" s="3094"/>
      <c r="AC418" s="3094"/>
      <c r="AD418" s="3094"/>
      <c r="AE418" s="3094"/>
      <c r="AF418" s="3094"/>
      <c r="AG418" s="3094"/>
      <c r="AH418" s="3094"/>
      <c r="AI418" s="3094"/>
      <c r="AJ418" s="3094"/>
      <c r="AK418" s="3094"/>
      <c r="AL418" s="3094"/>
      <c r="AM418" s="3094"/>
      <c r="AN418" s="3094"/>
      <c r="AO418" s="3094"/>
      <c r="AP418" s="3094"/>
      <c r="AQ418" s="3094"/>
      <c r="AR418" s="3094"/>
      <c r="AS418" s="3094"/>
      <c r="AT418" s="3094"/>
      <c r="AU418" s="3094"/>
      <c r="AV418" s="3094"/>
      <c r="AW418" s="3094"/>
      <c r="AX418" s="3094"/>
      <c r="AY418" s="3094"/>
      <c r="AZ418" s="3094"/>
      <c r="BA418" s="3094"/>
      <c r="BB418" s="3094"/>
      <c r="BC418" s="3094"/>
      <c r="BD418" s="3094"/>
      <c r="BE418" s="3094"/>
      <c r="BF418" s="3094"/>
      <c r="BG418" s="3094"/>
      <c r="BH418" s="3094"/>
      <c r="BI418" s="3094"/>
    </row>
    <row r="419" spans="1:61" ht="11.25" customHeight="1">
      <c r="A419" s="3094"/>
      <c r="B419" s="3094"/>
      <c r="C419" s="3094"/>
      <c r="D419" s="3094"/>
      <c r="E419" s="3094"/>
      <c r="F419" s="3094"/>
      <c r="G419" s="3094"/>
      <c r="H419" s="3094"/>
      <c r="I419" s="3094"/>
      <c r="J419" s="3094"/>
      <c r="K419" s="3094"/>
      <c r="L419" s="3094"/>
      <c r="M419" s="3094"/>
      <c r="N419" s="3094"/>
      <c r="O419" s="3094"/>
      <c r="P419" s="3094"/>
      <c r="Q419" s="3094"/>
      <c r="R419" s="3094"/>
      <c r="S419" s="3094"/>
      <c r="T419" s="3094"/>
      <c r="U419" s="3094"/>
      <c r="V419" s="3094"/>
      <c r="W419" s="3094"/>
      <c r="X419" s="3094"/>
      <c r="Y419" s="3094"/>
      <c r="Z419" s="3094"/>
      <c r="AA419" s="3094"/>
      <c r="AB419" s="3094"/>
      <c r="AC419" s="3094"/>
      <c r="AD419" s="3094"/>
      <c r="AE419" s="3094"/>
      <c r="AF419" s="3094"/>
      <c r="AG419" s="3094"/>
      <c r="AH419" s="3094"/>
      <c r="AI419" s="3094"/>
      <c r="AJ419" s="3094"/>
      <c r="AK419" s="3094"/>
      <c r="AL419" s="3094"/>
      <c r="AM419" s="3094"/>
      <c r="AN419" s="3094"/>
      <c r="AO419" s="3094"/>
      <c r="AP419" s="3094"/>
      <c r="AQ419" s="3094"/>
      <c r="AR419" s="3094"/>
      <c r="AS419" s="3094"/>
      <c r="AT419" s="3094"/>
      <c r="AU419" s="3094"/>
      <c r="AV419" s="3094"/>
      <c r="AW419" s="3094"/>
      <c r="AX419" s="3094"/>
      <c r="AY419" s="3094"/>
      <c r="AZ419" s="3094"/>
      <c r="BA419" s="3094"/>
      <c r="BB419" s="3094"/>
      <c r="BC419" s="3094"/>
      <c r="BD419" s="3094"/>
      <c r="BE419" s="3094"/>
      <c r="BF419" s="3094"/>
      <c r="BG419" s="3094"/>
      <c r="BH419" s="3094"/>
      <c r="BI419" s="3094"/>
    </row>
    <row r="420" spans="1:61" ht="11.25" customHeight="1">
      <c r="A420" s="3094"/>
      <c r="B420" s="3094"/>
      <c r="C420" s="3094"/>
      <c r="D420" s="3094"/>
      <c r="E420" s="3094"/>
      <c r="F420" s="3094"/>
      <c r="G420" s="3094"/>
      <c r="H420" s="3094"/>
      <c r="I420" s="3094"/>
      <c r="J420" s="3094"/>
      <c r="K420" s="3094"/>
      <c r="L420" s="3094"/>
      <c r="M420" s="3094"/>
      <c r="N420" s="3094"/>
      <c r="O420" s="3094"/>
      <c r="P420" s="3094"/>
      <c r="Q420" s="3094"/>
      <c r="R420" s="3094"/>
      <c r="S420" s="3094"/>
      <c r="T420" s="3094"/>
      <c r="U420" s="3094"/>
      <c r="V420" s="3094"/>
      <c r="W420" s="3094"/>
      <c r="X420" s="3094"/>
      <c r="Y420" s="3094"/>
      <c r="Z420" s="3094"/>
      <c r="AA420" s="3094"/>
      <c r="AB420" s="3094"/>
      <c r="AC420" s="3094"/>
      <c r="AD420" s="3094"/>
      <c r="AE420" s="3094"/>
      <c r="AF420" s="3094"/>
      <c r="AG420" s="3094"/>
      <c r="AH420" s="3094"/>
      <c r="AI420" s="3094"/>
      <c r="AJ420" s="3094"/>
      <c r="AK420" s="3094"/>
      <c r="AL420" s="3094"/>
      <c r="AM420" s="3094"/>
      <c r="AN420" s="3094"/>
      <c r="AO420" s="3094"/>
      <c r="AP420" s="3094"/>
      <c r="AQ420" s="3094"/>
      <c r="AR420" s="3094"/>
      <c r="AS420" s="3094"/>
      <c r="AT420" s="3094"/>
      <c r="AU420" s="3094"/>
      <c r="AV420" s="3094"/>
      <c r="AW420" s="3094"/>
      <c r="AX420" s="3094"/>
      <c r="AY420" s="3094"/>
      <c r="AZ420" s="3094"/>
      <c r="BA420" s="3094"/>
      <c r="BB420" s="3094"/>
      <c r="BC420" s="3094"/>
      <c r="BD420" s="3094"/>
      <c r="BE420" s="3094"/>
      <c r="BF420" s="3094"/>
      <c r="BG420" s="3094"/>
      <c r="BH420" s="3094"/>
      <c r="BI420" s="3094"/>
    </row>
    <row r="421" spans="1:61" ht="11.25" customHeight="1">
      <c r="A421" s="3094"/>
      <c r="B421" s="3094"/>
      <c r="C421" s="3094"/>
      <c r="D421" s="3094"/>
      <c r="E421" s="3094"/>
      <c r="F421" s="3094"/>
      <c r="G421" s="3094"/>
      <c r="H421" s="3094"/>
      <c r="I421" s="3094"/>
      <c r="J421" s="3094"/>
      <c r="K421" s="3094"/>
      <c r="L421" s="3094"/>
      <c r="M421" s="3094"/>
      <c r="N421" s="3094"/>
      <c r="O421" s="3094"/>
      <c r="P421" s="3094"/>
      <c r="Q421" s="3094"/>
      <c r="R421" s="3094"/>
      <c r="S421" s="3094"/>
      <c r="T421" s="3094"/>
      <c r="U421" s="3094"/>
      <c r="V421" s="3094"/>
      <c r="W421" s="3094"/>
      <c r="X421" s="3094"/>
      <c r="Y421" s="3094"/>
      <c r="Z421" s="3094"/>
      <c r="AA421" s="3094"/>
      <c r="AB421" s="3094"/>
      <c r="AC421" s="3094"/>
      <c r="AD421" s="3094"/>
      <c r="AE421" s="3094"/>
      <c r="AF421" s="3094"/>
      <c r="AG421" s="3094"/>
      <c r="AH421" s="3094"/>
      <c r="AI421" s="3094"/>
      <c r="AJ421" s="3094"/>
      <c r="AK421" s="3094"/>
      <c r="AL421" s="3094"/>
      <c r="AM421" s="3094"/>
      <c r="AN421" s="3094"/>
      <c r="AO421" s="3094"/>
      <c r="AP421" s="3094"/>
      <c r="AQ421" s="3094"/>
      <c r="AR421" s="3094"/>
      <c r="AS421" s="3094"/>
      <c r="AT421" s="3094"/>
      <c r="AU421" s="3094"/>
      <c r="AV421" s="3094"/>
      <c r="AW421" s="3094"/>
      <c r="AX421" s="3094"/>
      <c r="AY421" s="3094"/>
      <c r="AZ421" s="3094"/>
      <c r="BA421" s="3094"/>
      <c r="BB421" s="3094"/>
      <c r="BC421" s="3094"/>
      <c r="BD421" s="3094"/>
      <c r="BE421" s="3094"/>
      <c r="BF421" s="3094"/>
      <c r="BG421" s="3094"/>
      <c r="BH421" s="3094"/>
      <c r="BI421" s="3094"/>
    </row>
    <row r="422" spans="1:61" ht="11.25" customHeight="1">
      <c r="A422" s="3094"/>
      <c r="B422" s="3094"/>
      <c r="C422" s="3094"/>
      <c r="D422" s="3094"/>
      <c r="E422" s="3094"/>
      <c r="F422" s="3094"/>
      <c r="G422" s="3094"/>
      <c r="H422" s="3094"/>
      <c r="I422" s="3094"/>
      <c r="J422" s="3094"/>
      <c r="K422" s="3094"/>
      <c r="L422" s="3094"/>
      <c r="M422" s="3094"/>
      <c r="N422" s="3094"/>
      <c r="O422" s="3094"/>
      <c r="P422" s="3094"/>
      <c r="Q422" s="3094"/>
      <c r="R422" s="3094"/>
      <c r="S422" s="3094"/>
      <c r="T422" s="3094"/>
      <c r="U422" s="3094"/>
      <c r="V422" s="3094"/>
      <c r="W422" s="3094"/>
      <c r="X422" s="3094"/>
      <c r="Y422" s="3094"/>
      <c r="Z422" s="3094"/>
      <c r="AA422" s="3094"/>
      <c r="AB422" s="3094"/>
      <c r="AC422" s="3094"/>
      <c r="AD422" s="3094"/>
      <c r="AE422" s="3094"/>
      <c r="AF422" s="3094"/>
      <c r="AG422" s="3094"/>
      <c r="AH422" s="3094"/>
      <c r="AI422" s="3094"/>
      <c r="AJ422" s="3094"/>
      <c r="AK422" s="3094"/>
      <c r="AL422" s="3094"/>
      <c r="AM422" s="3094"/>
      <c r="AN422" s="3094"/>
      <c r="AO422" s="3094"/>
      <c r="AP422" s="3094"/>
      <c r="AQ422" s="3094"/>
      <c r="AR422" s="3094"/>
      <c r="AS422" s="3094"/>
      <c r="AT422" s="3094"/>
      <c r="AU422" s="3094"/>
      <c r="AV422" s="3094"/>
      <c r="AW422" s="3094"/>
      <c r="AX422" s="3094"/>
      <c r="AY422" s="3094"/>
      <c r="AZ422" s="3094"/>
      <c r="BA422" s="3094"/>
      <c r="BB422" s="3094"/>
      <c r="BC422" s="3094"/>
      <c r="BD422" s="3094"/>
      <c r="BE422" s="3094"/>
      <c r="BF422" s="3094"/>
      <c r="BG422" s="3094"/>
      <c r="BH422" s="3094"/>
      <c r="BI422" s="3094"/>
    </row>
    <row r="423" spans="1:61" ht="11.25" customHeight="1">
      <c r="A423" s="3094"/>
      <c r="B423" s="3094"/>
      <c r="C423" s="3094"/>
      <c r="D423" s="3094"/>
      <c r="E423" s="3094"/>
      <c r="F423" s="3094"/>
      <c r="G423" s="3094"/>
      <c r="H423" s="3094"/>
      <c r="I423" s="3094"/>
      <c r="J423" s="3094"/>
      <c r="K423" s="3094"/>
      <c r="L423" s="3094"/>
      <c r="M423" s="3094"/>
      <c r="N423" s="3094"/>
      <c r="O423" s="3094"/>
      <c r="P423" s="3094"/>
      <c r="Q423" s="3094"/>
      <c r="R423" s="3094"/>
      <c r="S423" s="3094"/>
      <c r="T423" s="3094"/>
      <c r="U423" s="3094"/>
      <c r="V423" s="3094"/>
      <c r="W423" s="3094"/>
      <c r="X423" s="3094"/>
      <c r="Y423" s="3094"/>
      <c r="Z423" s="3094"/>
      <c r="AA423" s="3094"/>
      <c r="AB423" s="3094"/>
      <c r="AC423" s="3094"/>
      <c r="AD423" s="3094"/>
      <c r="AE423" s="3094"/>
      <c r="AF423" s="3094"/>
      <c r="AG423" s="3094"/>
      <c r="AH423" s="3094"/>
      <c r="AI423" s="3094"/>
      <c r="AJ423" s="3094"/>
      <c r="AK423" s="3094"/>
      <c r="AL423" s="3094"/>
      <c r="AM423" s="3094"/>
      <c r="AN423" s="3094"/>
      <c r="AO423" s="3094"/>
      <c r="AP423" s="3094"/>
      <c r="AQ423" s="3094"/>
      <c r="AR423" s="3094"/>
      <c r="AS423" s="3094"/>
      <c r="AT423" s="3094"/>
      <c r="AU423" s="3094"/>
      <c r="AV423" s="3094"/>
      <c r="AW423" s="3094"/>
      <c r="AX423" s="3094"/>
      <c r="AY423" s="3094"/>
      <c r="AZ423" s="3094"/>
      <c r="BA423" s="3094"/>
      <c r="BB423" s="3094"/>
      <c r="BC423" s="3094"/>
      <c r="BD423" s="3094"/>
      <c r="BE423" s="3094"/>
      <c r="BF423" s="3094"/>
      <c r="BG423" s="3094"/>
      <c r="BH423" s="3094"/>
      <c r="BI423" s="3094"/>
    </row>
    <row r="424" spans="1:61" ht="11.25" customHeight="1">
      <c r="A424" s="3094"/>
      <c r="B424" s="3094"/>
      <c r="C424" s="3094"/>
      <c r="D424" s="3094"/>
      <c r="E424" s="3094"/>
      <c r="F424" s="3094"/>
      <c r="G424" s="3094"/>
      <c r="H424" s="3094"/>
      <c r="I424" s="3094"/>
      <c r="J424" s="3094"/>
      <c r="K424" s="3094"/>
      <c r="L424" s="3094"/>
      <c r="M424" s="3094"/>
      <c r="N424" s="3094"/>
      <c r="O424" s="3094"/>
      <c r="P424" s="3094"/>
      <c r="Q424" s="3094"/>
      <c r="R424" s="3094"/>
      <c r="S424" s="3094"/>
      <c r="T424" s="3094"/>
      <c r="U424" s="3094"/>
      <c r="V424" s="3094"/>
      <c r="W424" s="3094"/>
      <c r="X424" s="3094"/>
      <c r="Y424" s="3094"/>
      <c r="Z424" s="3094"/>
      <c r="AA424" s="3094"/>
      <c r="AB424" s="3094"/>
      <c r="AC424" s="3094"/>
      <c r="AD424" s="3094"/>
      <c r="AE424" s="3094"/>
      <c r="AF424" s="3094"/>
      <c r="AG424" s="3094"/>
      <c r="AH424" s="3094"/>
      <c r="AI424" s="3094"/>
      <c r="AJ424" s="3094"/>
      <c r="AK424" s="3094"/>
      <c r="AL424" s="3094"/>
      <c r="AM424" s="3094"/>
      <c r="AN424" s="3094"/>
      <c r="AO424" s="3094"/>
      <c r="AP424" s="3094"/>
      <c r="AQ424" s="3094"/>
      <c r="AR424" s="3094"/>
      <c r="AS424" s="3094"/>
      <c r="AT424" s="3094"/>
      <c r="AU424" s="3094"/>
      <c r="AV424" s="3094"/>
      <c r="AW424" s="3094"/>
      <c r="AX424" s="3094"/>
      <c r="AY424" s="3094"/>
      <c r="AZ424" s="3094"/>
      <c r="BA424" s="3094"/>
      <c r="BB424" s="3094"/>
      <c r="BC424" s="3094"/>
      <c r="BD424" s="3094"/>
      <c r="BE424" s="3094"/>
      <c r="BF424" s="3094"/>
      <c r="BG424" s="3094"/>
      <c r="BH424" s="3094"/>
      <c r="BI424" s="3094"/>
    </row>
    <row r="425" spans="1:61" ht="11.25" customHeight="1">
      <c r="A425" s="3094"/>
      <c r="B425" s="3094"/>
      <c r="C425" s="3094"/>
      <c r="D425" s="3094"/>
      <c r="E425" s="3094"/>
      <c r="F425" s="3094"/>
      <c r="G425" s="3094"/>
      <c r="H425" s="3094"/>
      <c r="I425" s="3094"/>
      <c r="J425" s="3094"/>
      <c r="K425" s="3094"/>
      <c r="L425" s="3094"/>
      <c r="M425" s="3094"/>
      <c r="N425" s="3094"/>
      <c r="O425" s="3094"/>
      <c r="P425" s="3094"/>
      <c r="Q425" s="3094"/>
      <c r="R425" s="3094"/>
      <c r="S425" s="3094"/>
      <c r="T425" s="3094"/>
      <c r="U425" s="3094"/>
      <c r="V425" s="3094"/>
      <c r="W425" s="3094"/>
      <c r="X425" s="3094"/>
      <c r="Y425" s="3094"/>
      <c r="Z425" s="3094"/>
      <c r="AA425" s="3094"/>
      <c r="AB425" s="3094"/>
      <c r="AC425" s="3094"/>
      <c r="AD425" s="3094"/>
      <c r="AE425" s="3094"/>
      <c r="AF425" s="3094"/>
      <c r="AG425" s="3094"/>
      <c r="AH425" s="3094"/>
      <c r="AI425" s="3094"/>
      <c r="AJ425" s="3094"/>
      <c r="AK425" s="3094"/>
      <c r="AL425" s="3094"/>
      <c r="AM425" s="3094"/>
      <c r="AN425" s="3094"/>
      <c r="AO425" s="3094"/>
      <c r="AP425" s="3094"/>
      <c r="AQ425" s="3094"/>
      <c r="AR425" s="3094"/>
      <c r="AS425" s="3094"/>
      <c r="AT425" s="3094"/>
      <c r="AU425" s="3094"/>
      <c r="AV425" s="3094"/>
      <c r="AW425" s="3094"/>
      <c r="AX425" s="3094"/>
      <c r="AY425" s="3094"/>
      <c r="AZ425" s="3094"/>
      <c r="BA425" s="3094"/>
      <c r="BB425" s="3094"/>
      <c r="BC425" s="3094"/>
      <c r="BD425" s="3094"/>
      <c r="BE425" s="3094"/>
      <c r="BF425" s="3094"/>
      <c r="BG425" s="3094"/>
      <c r="BH425" s="3094"/>
      <c r="BI425" s="3094"/>
    </row>
    <row r="426" spans="1:61" ht="11.25" customHeight="1">
      <c r="A426" s="3094"/>
      <c r="B426" s="3094"/>
      <c r="C426" s="3094"/>
      <c r="D426" s="3094"/>
      <c r="E426" s="3094"/>
      <c r="F426" s="3094"/>
      <c r="G426" s="3094"/>
      <c r="H426" s="3094"/>
      <c r="I426" s="3094"/>
      <c r="J426" s="3094"/>
      <c r="K426" s="3094"/>
      <c r="L426" s="3094"/>
      <c r="M426" s="3094"/>
      <c r="N426" s="3094"/>
      <c r="O426" s="3094"/>
      <c r="P426" s="3094"/>
      <c r="Q426" s="3094"/>
      <c r="R426" s="3094"/>
      <c r="S426" s="3094"/>
      <c r="T426" s="3094"/>
      <c r="U426" s="3094"/>
      <c r="V426" s="3094"/>
      <c r="W426" s="3094"/>
      <c r="X426" s="3094"/>
      <c r="Y426" s="3094"/>
      <c r="Z426" s="3094"/>
      <c r="AA426" s="3094"/>
      <c r="AB426" s="3094"/>
      <c r="AC426" s="3094"/>
      <c r="AD426" s="3094"/>
      <c r="AE426" s="3094"/>
      <c r="AF426" s="3094"/>
      <c r="AG426" s="3094"/>
      <c r="AH426" s="3094"/>
      <c r="AI426" s="3094"/>
      <c r="AJ426" s="3094"/>
      <c r="AK426" s="3094"/>
      <c r="AL426" s="3094"/>
      <c r="AM426" s="3094"/>
      <c r="AN426" s="3094"/>
      <c r="AO426" s="3094"/>
      <c r="AP426" s="3094"/>
      <c r="AQ426" s="3094"/>
      <c r="AR426" s="3094"/>
      <c r="AS426" s="3094"/>
      <c r="AT426" s="3094"/>
      <c r="AU426" s="3094"/>
      <c r="AV426" s="3094"/>
      <c r="AW426" s="3094"/>
      <c r="AX426" s="3094"/>
      <c r="AY426" s="3094"/>
      <c r="AZ426" s="3094"/>
      <c r="BA426" s="3094"/>
      <c r="BB426" s="3094"/>
      <c r="BC426" s="3094"/>
      <c r="BD426" s="3094"/>
      <c r="BE426" s="3094"/>
      <c r="BF426" s="3094"/>
      <c r="BG426" s="3094"/>
      <c r="BH426" s="3094"/>
      <c r="BI426" s="3094"/>
    </row>
    <row r="427" spans="1:61" ht="11.25" customHeight="1">
      <c r="A427" s="3094"/>
      <c r="B427" s="3094"/>
      <c r="C427" s="3094"/>
      <c r="D427" s="3094"/>
      <c r="E427" s="3094"/>
      <c r="F427" s="3094"/>
      <c r="G427" s="3094"/>
      <c r="H427" s="3094"/>
      <c r="I427" s="3094"/>
      <c r="J427" s="3094"/>
      <c r="K427" s="3094"/>
      <c r="L427" s="3094"/>
      <c r="M427" s="3094"/>
      <c r="N427" s="3094"/>
      <c r="O427" s="3094"/>
      <c r="P427" s="3094"/>
      <c r="Q427" s="3094"/>
      <c r="R427" s="3094"/>
      <c r="S427" s="3094"/>
      <c r="T427" s="3094"/>
      <c r="U427" s="3094"/>
      <c r="V427" s="3094"/>
      <c r="W427" s="3094"/>
      <c r="X427" s="3094"/>
      <c r="Y427" s="3094"/>
      <c r="Z427" s="3094"/>
      <c r="AA427" s="3094"/>
      <c r="AB427" s="3094"/>
      <c r="AC427" s="3094"/>
      <c r="AD427" s="3094"/>
      <c r="AE427" s="3094"/>
      <c r="AF427" s="3094"/>
      <c r="AG427" s="3094"/>
      <c r="AH427" s="3094"/>
      <c r="AI427" s="3094"/>
      <c r="AJ427" s="3094"/>
      <c r="AK427" s="3094"/>
      <c r="AL427" s="3094"/>
      <c r="AM427" s="3094"/>
      <c r="AN427" s="3094"/>
      <c r="AO427" s="3094"/>
      <c r="AP427" s="3094"/>
      <c r="AQ427" s="3094"/>
      <c r="AR427" s="3094"/>
      <c r="AS427" s="3094"/>
      <c r="AT427" s="3094"/>
      <c r="AU427" s="3094"/>
      <c r="AV427" s="3094"/>
      <c r="AW427" s="3094"/>
      <c r="AX427" s="3094"/>
      <c r="AY427" s="3094"/>
      <c r="AZ427" s="3094"/>
      <c r="BA427" s="3094"/>
      <c r="BB427" s="3094"/>
      <c r="BC427" s="3094"/>
      <c r="BD427" s="3094"/>
      <c r="BE427" s="3094"/>
      <c r="BF427" s="3094"/>
      <c r="BG427" s="3094"/>
      <c r="BH427" s="3094"/>
      <c r="BI427" s="3094"/>
    </row>
    <row r="428" spans="1:61" ht="11.25" customHeight="1">
      <c r="A428" s="3094"/>
      <c r="B428" s="3094"/>
      <c r="C428" s="3094"/>
      <c r="D428" s="3094"/>
      <c r="E428" s="3094"/>
      <c r="F428" s="3094"/>
      <c r="G428" s="3094"/>
      <c r="H428" s="3094"/>
      <c r="I428" s="3094"/>
      <c r="J428" s="3094"/>
      <c r="K428" s="3094"/>
      <c r="L428" s="3094"/>
      <c r="M428" s="3094"/>
      <c r="N428" s="3094"/>
      <c r="O428" s="3094"/>
      <c r="P428" s="3094"/>
      <c r="Q428" s="3094"/>
      <c r="R428" s="3094"/>
      <c r="S428" s="3094"/>
      <c r="T428" s="3094"/>
      <c r="U428" s="3094"/>
      <c r="V428" s="3094"/>
      <c r="W428" s="3094"/>
      <c r="X428" s="3094"/>
      <c r="Y428" s="3094"/>
      <c r="Z428" s="3094"/>
      <c r="AA428" s="3094"/>
      <c r="AB428" s="3094"/>
      <c r="AC428" s="3094"/>
      <c r="AD428" s="3094"/>
      <c r="AE428" s="3094"/>
      <c r="AF428" s="3094"/>
      <c r="AG428" s="3094"/>
      <c r="AH428" s="3094"/>
      <c r="AI428" s="3094"/>
      <c r="AJ428" s="3094"/>
      <c r="AK428" s="3094"/>
      <c r="AL428" s="3094"/>
      <c r="AM428" s="3094"/>
      <c r="AN428" s="3094"/>
      <c r="AO428" s="3094"/>
      <c r="AP428" s="3094"/>
      <c r="AQ428" s="3094"/>
      <c r="AR428" s="3094"/>
      <c r="AS428" s="3094"/>
      <c r="AT428" s="3094"/>
      <c r="AU428" s="3094"/>
      <c r="AV428" s="3094"/>
      <c r="AW428" s="3094"/>
      <c r="AX428" s="3094"/>
      <c r="AY428" s="3094"/>
      <c r="AZ428" s="3094"/>
      <c r="BA428" s="3094"/>
      <c r="BB428" s="3094"/>
      <c r="BC428" s="3094"/>
      <c r="BD428" s="3094"/>
      <c r="BE428" s="3094"/>
      <c r="BF428" s="3094"/>
      <c r="BG428" s="3094"/>
      <c r="BH428" s="3094"/>
      <c r="BI428" s="3094"/>
    </row>
    <row r="429" spans="1:61" ht="11.25" customHeight="1">
      <c r="A429" s="3094"/>
      <c r="B429" s="3094"/>
      <c r="C429" s="3094"/>
      <c r="D429" s="3094"/>
      <c r="E429" s="3094"/>
      <c r="F429" s="3094"/>
      <c r="G429" s="3094"/>
      <c r="H429" s="3094"/>
      <c r="I429" s="3094"/>
      <c r="J429" s="3094"/>
      <c r="K429" s="3094"/>
      <c r="L429" s="3094"/>
      <c r="M429" s="3094"/>
      <c r="N429" s="3094"/>
      <c r="O429" s="3094"/>
      <c r="P429" s="3094"/>
      <c r="Q429" s="3094"/>
      <c r="R429" s="3094"/>
      <c r="S429" s="3094"/>
      <c r="T429" s="3094"/>
      <c r="U429" s="3094"/>
      <c r="V429" s="3094"/>
      <c r="W429" s="3094"/>
      <c r="X429" s="3094"/>
      <c r="Y429" s="3094"/>
      <c r="Z429" s="3094"/>
      <c r="AA429" s="3094"/>
      <c r="AB429" s="3094"/>
      <c r="AC429" s="3094"/>
      <c r="AD429" s="3094"/>
      <c r="AE429" s="3094"/>
      <c r="AF429" s="3094"/>
      <c r="AG429" s="3094"/>
      <c r="AH429" s="3094"/>
      <c r="AI429" s="3094"/>
      <c r="AJ429" s="3094"/>
      <c r="AK429" s="3094"/>
      <c r="AL429" s="3094"/>
      <c r="AM429" s="3094"/>
      <c r="AN429" s="3094"/>
      <c r="AO429" s="3094"/>
      <c r="AP429" s="3094"/>
      <c r="AQ429" s="3094"/>
      <c r="AR429" s="3094"/>
      <c r="AS429" s="3094"/>
      <c r="AT429" s="3094"/>
      <c r="AU429" s="3094"/>
      <c r="AV429" s="3094"/>
      <c r="AW429" s="3094"/>
      <c r="AX429" s="3094"/>
      <c r="AY429" s="3094"/>
      <c r="AZ429" s="3094"/>
      <c r="BA429" s="3094"/>
      <c r="BB429" s="3094"/>
      <c r="BC429" s="3094"/>
      <c r="BD429" s="3094"/>
      <c r="BE429" s="3094"/>
      <c r="BF429" s="3094"/>
      <c r="BG429" s="3094"/>
      <c r="BH429" s="3094"/>
      <c r="BI429" s="3094"/>
    </row>
    <row r="430" spans="1:61" ht="11.25" customHeight="1">
      <c r="A430" s="3094"/>
      <c r="B430" s="3094"/>
      <c r="C430" s="3094"/>
      <c r="D430" s="3094"/>
      <c r="E430" s="3094"/>
      <c r="F430" s="3094"/>
      <c r="G430" s="3094"/>
      <c r="H430" s="3094"/>
      <c r="I430" s="3094"/>
      <c r="J430" s="3094"/>
      <c r="K430" s="3094"/>
      <c r="L430" s="3094"/>
      <c r="M430" s="3094"/>
      <c r="N430" s="3094"/>
      <c r="O430" s="3094"/>
      <c r="P430" s="3094"/>
      <c r="Q430" s="3094"/>
      <c r="R430" s="3094"/>
      <c r="S430" s="3094"/>
      <c r="T430" s="3094"/>
      <c r="U430" s="3094"/>
      <c r="V430" s="3094"/>
      <c r="W430" s="3094"/>
      <c r="X430" s="3094"/>
      <c r="Y430" s="3094"/>
      <c r="Z430" s="3094"/>
      <c r="AA430" s="3094"/>
      <c r="AB430" s="3094"/>
      <c r="AC430" s="3094"/>
      <c r="AD430" s="3094"/>
      <c r="AE430" s="3094"/>
      <c r="AF430" s="3094"/>
      <c r="AG430" s="3094"/>
      <c r="AH430" s="3094"/>
      <c r="AI430" s="3094"/>
      <c r="AJ430" s="3094"/>
      <c r="AK430" s="3094"/>
      <c r="AL430" s="3094"/>
      <c r="AM430" s="3094"/>
      <c r="AN430" s="3094"/>
      <c r="AO430" s="3094"/>
      <c r="AP430" s="3094"/>
      <c r="AQ430" s="3094"/>
      <c r="AR430" s="3094"/>
      <c r="AS430" s="3094"/>
      <c r="AT430" s="3094"/>
      <c r="AU430" s="3094"/>
      <c r="AV430" s="3094"/>
      <c r="AW430" s="3094"/>
      <c r="AX430" s="3094"/>
      <c r="AY430" s="3094"/>
      <c r="AZ430" s="3094"/>
      <c r="BA430" s="3094"/>
      <c r="BB430" s="3094"/>
      <c r="BC430" s="3094"/>
      <c r="BD430" s="3094"/>
      <c r="BE430" s="3094"/>
      <c r="BF430" s="3094"/>
      <c r="BG430" s="3094"/>
      <c r="BH430" s="3094"/>
      <c r="BI430" s="3094"/>
    </row>
    <row r="431" spans="1:61" ht="11.25" customHeight="1">
      <c r="A431" s="3094"/>
      <c r="B431" s="3094"/>
      <c r="C431" s="3094"/>
      <c r="D431" s="3094"/>
      <c r="E431" s="3094"/>
      <c r="F431" s="3094"/>
      <c r="G431" s="3094"/>
      <c r="H431" s="3094"/>
      <c r="I431" s="3094"/>
      <c r="J431" s="3094"/>
      <c r="K431" s="3094"/>
      <c r="L431" s="3094"/>
      <c r="M431" s="3094"/>
      <c r="N431" s="3094"/>
      <c r="O431" s="3094"/>
      <c r="P431" s="3094"/>
      <c r="Q431" s="3094"/>
      <c r="R431" s="3094"/>
      <c r="S431" s="3094"/>
      <c r="T431" s="3094"/>
      <c r="U431" s="3094"/>
      <c r="V431" s="3094"/>
      <c r="W431" s="3094"/>
      <c r="X431" s="3094"/>
      <c r="Y431" s="3094"/>
      <c r="Z431" s="3094"/>
      <c r="AA431" s="3094"/>
      <c r="AB431" s="3094"/>
      <c r="AC431" s="3094"/>
      <c r="AD431" s="3094"/>
      <c r="AE431" s="3094"/>
      <c r="AF431" s="3094"/>
      <c r="AG431" s="3094"/>
      <c r="AH431" s="3094"/>
      <c r="AI431" s="3094"/>
      <c r="AJ431" s="3094"/>
      <c r="AK431" s="3094"/>
      <c r="AL431" s="3094"/>
      <c r="AM431" s="3094"/>
      <c r="AN431" s="3094"/>
      <c r="AO431" s="3094"/>
      <c r="AP431" s="3094"/>
      <c r="AQ431" s="3094"/>
      <c r="AR431" s="3094"/>
      <c r="AS431" s="3094"/>
      <c r="AT431" s="3094"/>
      <c r="AU431" s="3094"/>
      <c r="AV431" s="3094"/>
      <c r="AW431" s="3094"/>
      <c r="AX431" s="3094"/>
      <c r="AY431" s="3094"/>
      <c r="AZ431" s="3094"/>
      <c r="BA431" s="3094"/>
      <c r="BB431" s="3094"/>
      <c r="BC431" s="3094"/>
      <c r="BD431" s="3094"/>
      <c r="BE431" s="3094"/>
      <c r="BF431" s="3094"/>
      <c r="BG431" s="3094"/>
      <c r="BH431" s="3094"/>
      <c r="BI431" s="3094"/>
    </row>
    <row r="432" spans="1:61" ht="11.25" customHeight="1">
      <c r="A432" s="3094"/>
      <c r="B432" s="3094"/>
      <c r="C432" s="3094"/>
      <c r="D432" s="3094"/>
      <c r="E432" s="3094"/>
      <c r="F432" s="3094"/>
      <c r="G432" s="3094"/>
      <c r="H432" s="3094"/>
      <c r="I432" s="3094"/>
      <c r="J432" s="3094"/>
      <c r="K432" s="3094"/>
      <c r="L432" s="3094"/>
      <c r="M432" s="3094"/>
      <c r="N432" s="3094"/>
      <c r="O432" s="3094"/>
      <c r="P432" s="3094"/>
      <c r="Q432" s="3094"/>
      <c r="R432" s="3094"/>
      <c r="S432" s="3094"/>
      <c r="T432" s="3094"/>
      <c r="U432" s="3094"/>
      <c r="V432" s="3094"/>
      <c r="W432" s="3094"/>
      <c r="X432" s="3094"/>
      <c r="Y432" s="3094"/>
      <c r="Z432" s="3094"/>
      <c r="AA432" s="3094"/>
      <c r="AB432" s="3094"/>
      <c r="AC432" s="3094"/>
      <c r="AD432" s="3094"/>
      <c r="AE432" s="3094"/>
      <c r="AF432" s="3094"/>
      <c r="AG432" s="3094"/>
      <c r="AH432" s="3094"/>
      <c r="AI432" s="3094"/>
      <c r="AJ432" s="3094"/>
      <c r="AK432" s="3094"/>
      <c r="AL432" s="3094"/>
      <c r="AM432" s="3094"/>
      <c r="AN432" s="3094"/>
      <c r="AO432" s="3094"/>
      <c r="AP432" s="3094"/>
      <c r="AQ432" s="3094"/>
      <c r="AR432" s="3094"/>
      <c r="AS432" s="3094"/>
      <c r="AT432" s="3094"/>
      <c r="AU432" s="3094"/>
      <c r="AV432" s="3094"/>
      <c r="AW432" s="3094"/>
      <c r="AX432" s="3094"/>
      <c r="AY432" s="3094"/>
      <c r="AZ432" s="3094"/>
      <c r="BA432" s="3094"/>
      <c r="BB432" s="3094"/>
      <c r="BC432" s="3094"/>
      <c r="BD432" s="3094"/>
      <c r="BE432" s="3094"/>
      <c r="BF432" s="3094"/>
      <c r="BG432" s="3094"/>
      <c r="BH432" s="3094"/>
      <c r="BI432" s="3094"/>
    </row>
    <row r="433" spans="1:61" ht="11.25" customHeight="1">
      <c r="A433" s="3094"/>
      <c r="B433" s="3094"/>
      <c r="C433" s="3094"/>
      <c r="D433" s="3094"/>
      <c r="E433" s="3094"/>
      <c r="F433" s="3094"/>
      <c r="G433" s="3094"/>
      <c r="H433" s="3094"/>
      <c r="I433" s="3094"/>
      <c r="J433" s="3094"/>
      <c r="K433" s="3094"/>
      <c r="L433" s="3094"/>
      <c r="M433" s="3094"/>
      <c r="N433" s="3094"/>
      <c r="O433" s="3094"/>
      <c r="P433" s="3094"/>
      <c r="Q433" s="3094"/>
      <c r="R433" s="3094"/>
      <c r="S433" s="3094"/>
      <c r="T433" s="3094"/>
      <c r="U433" s="3094"/>
      <c r="V433" s="3094"/>
      <c r="W433" s="3094"/>
      <c r="X433" s="3094"/>
      <c r="Y433" s="3094"/>
      <c r="Z433" s="3094"/>
      <c r="AA433" s="3094"/>
      <c r="AB433" s="3094"/>
      <c r="AC433" s="3094"/>
      <c r="AD433" s="3094"/>
      <c r="AE433" s="3094"/>
      <c r="AF433" s="3094"/>
      <c r="AG433" s="3094"/>
      <c r="AH433" s="3094"/>
      <c r="AI433" s="3094"/>
      <c r="AJ433" s="3094"/>
      <c r="AK433" s="3094"/>
      <c r="AL433" s="3094"/>
      <c r="AM433" s="3094"/>
      <c r="AN433" s="3094"/>
      <c r="AO433" s="3094"/>
      <c r="AP433" s="3094"/>
      <c r="AQ433" s="3094"/>
      <c r="AR433" s="3094"/>
      <c r="AS433" s="3094"/>
      <c r="AT433" s="3094"/>
      <c r="AU433" s="3094"/>
      <c r="AV433" s="3094"/>
      <c r="AW433" s="3094"/>
      <c r="AX433" s="3094"/>
      <c r="AY433" s="3094"/>
      <c r="AZ433" s="3094"/>
      <c r="BA433" s="3094"/>
      <c r="BB433" s="3094"/>
      <c r="BC433" s="3094"/>
      <c r="BD433" s="3094"/>
      <c r="BE433" s="3094"/>
      <c r="BF433" s="3094"/>
      <c r="BG433" s="3094"/>
      <c r="BH433" s="3094"/>
      <c r="BI433" s="3094"/>
    </row>
    <row r="434" spans="1:61" ht="11.25" customHeight="1">
      <c r="A434" s="3094"/>
      <c r="B434" s="3094"/>
      <c r="C434" s="3094"/>
      <c r="D434" s="3094"/>
      <c r="E434" s="3094"/>
      <c r="F434" s="3094"/>
      <c r="G434" s="3094"/>
      <c r="H434" s="3094"/>
      <c r="I434" s="3094"/>
      <c r="J434" s="3094"/>
      <c r="K434" s="3094"/>
      <c r="L434" s="3094"/>
      <c r="M434" s="3094"/>
      <c r="N434" s="3094"/>
      <c r="O434" s="3094"/>
      <c r="P434" s="3094"/>
      <c r="Q434" s="3094"/>
      <c r="R434" s="3094"/>
      <c r="S434" s="3094"/>
      <c r="T434" s="3094"/>
      <c r="U434" s="3094"/>
      <c r="V434" s="3094"/>
      <c r="W434" s="3094"/>
      <c r="X434" s="3094"/>
      <c r="Y434" s="3094"/>
      <c r="Z434" s="3094"/>
      <c r="AA434" s="3094"/>
      <c r="AB434" s="3094"/>
      <c r="AC434" s="3094"/>
      <c r="AD434" s="3094"/>
      <c r="AE434" s="3094"/>
      <c r="AF434" s="3094"/>
      <c r="AG434" s="3094"/>
      <c r="AH434" s="3094"/>
      <c r="AI434" s="3094"/>
      <c r="AJ434" s="3094"/>
      <c r="AK434" s="3094"/>
      <c r="AL434" s="3094"/>
      <c r="AM434" s="3094"/>
      <c r="AN434" s="3094"/>
      <c r="AO434" s="3094"/>
      <c r="AP434" s="3094"/>
      <c r="AQ434" s="3094"/>
      <c r="AR434" s="3094"/>
      <c r="AS434" s="3094"/>
      <c r="AT434" s="3094"/>
      <c r="AU434" s="3094"/>
      <c r="AV434" s="3094"/>
      <c r="AW434" s="3094"/>
      <c r="AX434" s="3094"/>
      <c r="AY434" s="3094"/>
      <c r="AZ434" s="3094"/>
      <c r="BA434" s="3094"/>
      <c r="BB434" s="3094"/>
      <c r="BC434" s="3094"/>
      <c r="BD434" s="3094"/>
      <c r="BE434" s="3094"/>
      <c r="BF434" s="3094"/>
      <c r="BG434" s="3094"/>
      <c r="BH434" s="3094"/>
      <c r="BI434" s="3094"/>
    </row>
    <row r="435" spans="1:61" ht="11.25" customHeight="1">
      <c r="A435" s="3094"/>
      <c r="B435" s="3094"/>
      <c r="C435" s="3094"/>
      <c r="D435" s="3094"/>
      <c r="E435" s="3094"/>
      <c r="F435" s="3094"/>
      <c r="G435" s="3094"/>
      <c r="H435" s="3094"/>
      <c r="I435" s="3094"/>
      <c r="J435" s="3094"/>
      <c r="K435" s="3094"/>
      <c r="L435" s="3094"/>
      <c r="M435" s="3094"/>
      <c r="N435" s="3094"/>
      <c r="O435" s="3094"/>
      <c r="P435" s="3094"/>
      <c r="Q435" s="3094"/>
      <c r="R435" s="3094"/>
      <c r="S435" s="3094"/>
      <c r="T435" s="3094"/>
      <c r="U435" s="3094"/>
      <c r="V435" s="3094"/>
      <c r="W435" s="3094"/>
      <c r="X435" s="3094"/>
      <c r="Y435" s="3094"/>
      <c r="Z435" s="3094"/>
      <c r="AA435" s="3094"/>
      <c r="AB435" s="3094"/>
      <c r="AC435" s="3094"/>
      <c r="AD435" s="3094"/>
      <c r="AE435" s="3094"/>
      <c r="AF435" s="3094"/>
      <c r="AG435" s="3094"/>
      <c r="AH435" s="3094"/>
      <c r="AI435" s="3094"/>
      <c r="AJ435" s="3094"/>
      <c r="AK435" s="3094"/>
      <c r="AL435" s="3094"/>
      <c r="AM435" s="3094"/>
      <c r="AN435" s="3094"/>
      <c r="AO435" s="3094"/>
      <c r="AP435" s="3094"/>
      <c r="AQ435" s="3094"/>
      <c r="AR435" s="3094"/>
      <c r="AS435" s="3094"/>
      <c r="AT435" s="3094"/>
      <c r="AU435" s="3094"/>
      <c r="AV435" s="3094"/>
      <c r="AW435" s="3094"/>
      <c r="AX435" s="3094"/>
      <c r="AY435" s="3094"/>
      <c r="AZ435" s="3094"/>
      <c r="BA435" s="3094"/>
      <c r="BB435" s="3094"/>
      <c r="BC435" s="3094"/>
      <c r="BD435" s="3094"/>
      <c r="BE435" s="3094"/>
      <c r="BF435" s="3094"/>
      <c r="BG435" s="3094"/>
      <c r="BH435" s="3094"/>
      <c r="BI435" s="3094"/>
    </row>
    <row r="436" spans="1:61" ht="11.25" customHeight="1">
      <c r="A436" s="3094"/>
      <c r="B436" s="3094"/>
      <c r="C436" s="3094"/>
      <c r="D436" s="3094"/>
      <c r="E436" s="3094"/>
      <c r="F436" s="3094"/>
      <c r="G436" s="3094"/>
      <c r="H436" s="3094"/>
      <c r="I436" s="3094"/>
      <c r="J436" s="3094"/>
      <c r="K436" s="3094"/>
      <c r="L436" s="3094"/>
      <c r="M436" s="3094"/>
      <c r="N436" s="3094"/>
      <c r="O436" s="3094"/>
      <c r="P436" s="3094"/>
      <c r="Q436" s="3094"/>
      <c r="R436" s="3094"/>
      <c r="S436" s="3094"/>
      <c r="T436" s="3094"/>
      <c r="U436" s="3094"/>
      <c r="V436" s="3094"/>
      <c r="W436" s="3094"/>
      <c r="X436" s="3094"/>
      <c r="Y436" s="3094"/>
      <c r="Z436" s="3094"/>
      <c r="AA436" s="3094"/>
      <c r="AB436" s="3094"/>
      <c r="AC436" s="3094"/>
      <c r="AD436" s="3094"/>
      <c r="AE436" s="3094"/>
      <c r="AF436" s="3094"/>
      <c r="AG436" s="3094"/>
      <c r="AH436" s="3094"/>
      <c r="AI436" s="3094"/>
      <c r="AJ436" s="3094"/>
      <c r="AK436" s="3094"/>
      <c r="AL436" s="3094"/>
      <c r="AM436" s="3094"/>
      <c r="AN436" s="3094"/>
      <c r="AO436" s="3094"/>
      <c r="AP436" s="3094"/>
      <c r="AQ436" s="3094"/>
      <c r="AR436" s="3094"/>
      <c r="AS436" s="3094"/>
      <c r="AT436" s="3094"/>
      <c r="AU436" s="3094"/>
      <c r="AV436" s="3094"/>
      <c r="AW436" s="3094"/>
      <c r="AX436" s="3094"/>
      <c r="AY436" s="3094"/>
      <c r="AZ436" s="3094"/>
      <c r="BA436" s="3094"/>
      <c r="BB436" s="3094"/>
      <c r="BC436" s="3094"/>
      <c r="BD436" s="3094"/>
      <c r="BE436" s="3094"/>
      <c r="BF436" s="3094"/>
      <c r="BG436" s="3094"/>
      <c r="BH436" s="3094"/>
      <c r="BI436" s="3094"/>
    </row>
    <row r="437" spans="1:61" ht="11.25" customHeight="1">
      <c r="A437" s="3094"/>
      <c r="B437" s="3094"/>
      <c r="C437" s="3094"/>
      <c r="D437" s="3094"/>
      <c r="E437" s="3094"/>
      <c r="F437" s="3094"/>
      <c r="G437" s="3094"/>
      <c r="H437" s="3094"/>
      <c r="I437" s="3094"/>
      <c r="J437" s="3094"/>
      <c r="K437" s="3094"/>
      <c r="L437" s="3094"/>
      <c r="M437" s="3094"/>
      <c r="N437" s="3094"/>
      <c r="O437" s="3094"/>
      <c r="P437" s="3094"/>
      <c r="Q437" s="3094"/>
      <c r="R437" s="3094"/>
      <c r="S437" s="3094"/>
      <c r="T437" s="3094"/>
      <c r="U437" s="3094"/>
      <c r="V437" s="3094"/>
      <c r="W437" s="3094"/>
      <c r="X437" s="3094"/>
      <c r="Y437" s="3094"/>
      <c r="Z437" s="3094"/>
      <c r="AA437" s="3094"/>
      <c r="AB437" s="3094"/>
      <c r="AC437" s="3094"/>
      <c r="AD437" s="3094"/>
      <c r="AE437" s="3094"/>
      <c r="AF437" s="3094"/>
      <c r="AG437" s="3094"/>
      <c r="AH437" s="3094"/>
      <c r="AI437" s="3094"/>
      <c r="AJ437" s="3094"/>
      <c r="AK437" s="3094"/>
      <c r="AL437" s="3094"/>
      <c r="AM437" s="3094"/>
      <c r="AN437" s="3094"/>
      <c r="AO437" s="3094"/>
      <c r="AP437" s="3094"/>
      <c r="AQ437" s="3094"/>
      <c r="AR437" s="3094"/>
      <c r="AS437" s="3094"/>
      <c r="AT437" s="3094"/>
      <c r="AU437" s="3094"/>
      <c r="AV437" s="3094"/>
      <c r="AW437" s="3094"/>
      <c r="AX437" s="3094"/>
      <c r="AY437" s="3094"/>
      <c r="AZ437" s="3094"/>
      <c r="BA437" s="3094"/>
      <c r="BB437" s="3094"/>
      <c r="BC437" s="3094"/>
      <c r="BD437" s="3094"/>
      <c r="BE437" s="3094"/>
      <c r="BF437" s="3094"/>
      <c r="BG437" s="3094"/>
      <c r="BH437" s="3094"/>
      <c r="BI437" s="3094"/>
    </row>
    <row r="438" spans="1:61" ht="11.25" customHeight="1">
      <c r="A438" s="3094"/>
      <c r="B438" s="3094"/>
      <c r="C438" s="3094"/>
      <c r="D438" s="3094"/>
      <c r="E438" s="3094"/>
      <c r="F438" s="3094"/>
      <c r="G438" s="3094"/>
      <c r="H438" s="3094"/>
      <c r="I438" s="3094"/>
      <c r="J438" s="3094"/>
      <c r="K438" s="3094"/>
      <c r="L438" s="3094"/>
      <c r="M438" s="3094"/>
      <c r="N438" s="3094"/>
      <c r="O438" s="3094"/>
      <c r="P438" s="3094"/>
      <c r="Q438" s="3094"/>
      <c r="R438" s="3094"/>
      <c r="S438" s="3094"/>
      <c r="T438" s="3094"/>
      <c r="U438" s="3094"/>
      <c r="V438" s="3094"/>
      <c r="W438" s="3094"/>
      <c r="X438" s="3094"/>
      <c r="Y438" s="3094"/>
      <c r="Z438" s="3094"/>
      <c r="AA438" s="3094"/>
      <c r="AB438" s="3094"/>
      <c r="AC438" s="3094"/>
      <c r="AD438" s="3094"/>
      <c r="AE438" s="3094"/>
      <c r="AF438" s="3094"/>
      <c r="AG438" s="3094"/>
      <c r="AH438" s="3094"/>
      <c r="AI438" s="3094"/>
      <c r="AJ438" s="3094"/>
      <c r="AK438" s="3094"/>
      <c r="AL438" s="3094"/>
      <c r="AM438" s="3094"/>
      <c r="AN438" s="3094"/>
      <c r="AO438" s="3094"/>
      <c r="AP438" s="3094"/>
      <c r="AQ438" s="3094"/>
      <c r="AR438" s="3094"/>
      <c r="AS438" s="3094"/>
      <c r="AT438" s="3094"/>
      <c r="AU438" s="3094"/>
      <c r="AV438" s="3094"/>
      <c r="AW438" s="3094"/>
      <c r="AX438" s="3094"/>
      <c r="AY438" s="3094"/>
      <c r="AZ438" s="3094"/>
      <c r="BA438" s="3094"/>
      <c r="BB438" s="3094"/>
      <c r="BC438" s="3094"/>
      <c r="BD438" s="3094"/>
      <c r="BE438" s="3094"/>
      <c r="BF438" s="3094"/>
      <c r="BG438" s="3094"/>
      <c r="BH438" s="3094"/>
      <c r="BI438" s="3094"/>
    </row>
    <row r="439" spans="1:61" ht="11.25" customHeight="1">
      <c r="A439" s="3094"/>
      <c r="B439" s="3094"/>
      <c r="C439" s="3094"/>
      <c r="D439" s="3094"/>
      <c r="E439" s="3094"/>
      <c r="F439" s="3094"/>
      <c r="G439" s="3094"/>
      <c r="H439" s="3094"/>
      <c r="I439" s="3094"/>
      <c r="J439" s="3094"/>
      <c r="K439" s="3094"/>
      <c r="L439" s="3094"/>
      <c r="M439" s="3094"/>
      <c r="N439" s="3094"/>
      <c r="O439" s="3094"/>
      <c r="P439" s="3094"/>
      <c r="Q439" s="3094"/>
      <c r="R439" s="3094"/>
      <c r="S439" s="3094"/>
      <c r="T439" s="3094"/>
      <c r="U439" s="3094"/>
      <c r="V439" s="3094"/>
      <c r="W439" s="3094"/>
      <c r="X439" s="3094"/>
      <c r="Y439" s="3094"/>
      <c r="Z439" s="3094"/>
      <c r="AA439" s="3094"/>
      <c r="AB439" s="3094"/>
      <c r="AC439" s="3094"/>
      <c r="AD439" s="3094"/>
      <c r="AE439" s="3094"/>
      <c r="AF439" s="3094"/>
      <c r="AG439" s="3094"/>
      <c r="AH439" s="3094"/>
      <c r="AI439" s="3094"/>
      <c r="AJ439" s="3094"/>
      <c r="AK439" s="3094"/>
      <c r="AL439" s="3094"/>
      <c r="AM439" s="3094"/>
      <c r="AN439" s="3094"/>
      <c r="AO439" s="3094"/>
      <c r="AP439" s="3094"/>
      <c r="AQ439" s="3094"/>
      <c r="AR439" s="3094"/>
      <c r="AS439" s="3094"/>
      <c r="AT439" s="3094"/>
      <c r="AU439" s="3094"/>
      <c r="AV439" s="3094"/>
      <c r="AW439" s="3094"/>
      <c r="AX439" s="3094"/>
      <c r="AY439" s="3094"/>
      <c r="AZ439" s="3094"/>
      <c r="BA439" s="3094"/>
      <c r="BB439" s="3094"/>
      <c r="BC439" s="3094"/>
      <c r="BD439" s="3094"/>
      <c r="BE439" s="3094"/>
      <c r="BF439" s="3094"/>
      <c r="BG439" s="3094"/>
      <c r="BH439" s="3094"/>
      <c r="BI439" s="3094"/>
    </row>
    <row r="440" spans="1:61" ht="11.25" customHeight="1">
      <c r="A440" s="3094"/>
      <c r="B440" s="3094"/>
      <c r="C440" s="3094"/>
      <c r="D440" s="3094"/>
      <c r="E440" s="3094"/>
      <c r="F440" s="3094"/>
      <c r="G440" s="3094"/>
      <c r="H440" s="3094"/>
      <c r="I440" s="3094"/>
      <c r="J440" s="3094"/>
      <c r="K440" s="3094"/>
      <c r="L440" s="3094"/>
      <c r="M440" s="3094"/>
      <c r="N440" s="3094"/>
      <c r="O440" s="3094"/>
      <c r="P440" s="3094"/>
      <c r="Q440" s="3094"/>
      <c r="R440" s="3094"/>
      <c r="S440" s="3094"/>
      <c r="T440" s="3094"/>
      <c r="U440" s="3094"/>
      <c r="V440" s="3094"/>
      <c r="W440" s="3094"/>
      <c r="X440" s="3094"/>
      <c r="Y440" s="3094"/>
      <c r="Z440" s="3094"/>
      <c r="AA440" s="3094"/>
      <c r="AB440" s="3094"/>
      <c r="AC440" s="3094"/>
      <c r="AD440" s="3094"/>
      <c r="AE440" s="3094"/>
      <c r="AF440" s="3094"/>
      <c r="AG440" s="3094"/>
      <c r="AH440" s="3094"/>
      <c r="AI440" s="3094"/>
      <c r="AJ440" s="3094"/>
      <c r="AK440" s="3094"/>
      <c r="AL440" s="3094"/>
      <c r="AM440" s="3094"/>
      <c r="AN440" s="3094"/>
      <c r="AO440" s="3094"/>
      <c r="AP440" s="3094"/>
      <c r="AQ440" s="3094"/>
      <c r="AR440" s="3094"/>
      <c r="AS440" s="3094"/>
      <c r="AT440" s="3094"/>
      <c r="AU440" s="3094"/>
      <c r="AV440" s="3094"/>
      <c r="AW440" s="3094"/>
      <c r="AX440" s="3094"/>
      <c r="AY440" s="3094"/>
      <c r="AZ440" s="3094"/>
      <c r="BA440" s="3094"/>
      <c r="BB440" s="3094"/>
      <c r="BC440" s="3094"/>
      <c r="BD440" s="3094"/>
      <c r="BE440" s="3094"/>
      <c r="BF440" s="3094"/>
      <c r="BG440" s="3094"/>
      <c r="BH440" s="3094"/>
      <c r="BI440" s="3094"/>
    </row>
    <row r="441" spans="1:61" ht="11.25" customHeight="1">
      <c r="A441" s="3094"/>
      <c r="B441" s="3094"/>
      <c r="C441" s="3094"/>
      <c r="D441" s="3094"/>
      <c r="E441" s="3094"/>
      <c r="F441" s="3094"/>
      <c r="G441" s="3094"/>
      <c r="H441" s="3094"/>
      <c r="I441" s="3094"/>
      <c r="J441" s="3094"/>
      <c r="K441" s="3094"/>
      <c r="L441" s="3094"/>
      <c r="M441" s="3094"/>
      <c r="N441" s="3094"/>
      <c r="O441" s="3094"/>
      <c r="P441" s="3094"/>
      <c r="Q441" s="3094"/>
      <c r="R441" s="3094"/>
      <c r="S441" s="3094"/>
      <c r="T441" s="3094"/>
      <c r="U441" s="3094"/>
      <c r="V441" s="3094"/>
      <c r="W441" s="3094"/>
      <c r="X441" s="3094"/>
      <c r="Y441" s="3094"/>
      <c r="Z441" s="3094"/>
      <c r="AA441" s="3094"/>
      <c r="AB441" s="3094"/>
      <c r="AC441" s="3094"/>
      <c r="AD441" s="3094"/>
      <c r="AE441" s="3094"/>
      <c r="AF441" s="3094"/>
      <c r="AG441" s="3094"/>
      <c r="AH441" s="3094"/>
      <c r="AI441" s="3094"/>
      <c r="AJ441" s="3094"/>
      <c r="AK441" s="3094"/>
      <c r="AL441" s="3094"/>
      <c r="AM441" s="3094"/>
      <c r="AN441" s="3094"/>
      <c r="AO441" s="3094"/>
      <c r="AP441" s="3094"/>
      <c r="AQ441" s="3094"/>
      <c r="AR441" s="3094"/>
      <c r="AS441" s="3094"/>
      <c r="AT441" s="3094"/>
      <c r="AU441" s="3094"/>
      <c r="AV441" s="3094"/>
      <c r="AW441" s="3094"/>
      <c r="AX441" s="3094"/>
      <c r="AY441" s="3094"/>
      <c r="AZ441" s="3094"/>
      <c r="BA441" s="3094"/>
      <c r="BB441" s="3094"/>
      <c r="BC441" s="3094"/>
      <c r="BD441" s="3094"/>
      <c r="BE441" s="3094"/>
      <c r="BF441" s="3094"/>
      <c r="BG441" s="3094"/>
      <c r="BH441" s="3094"/>
      <c r="BI441" s="3094"/>
    </row>
    <row r="442" spans="1:61" ht="11.25" customHeight="1">
      <c r="A442" s="3094"/>
      <c r="B442" s="3094"/>
      <c r="C442" s="3094"/>
      <c r="D442" s="3094"/>
      <c r="E442" s="3094"/>
      <c r="F442" s="3094"/>
      <c r="G442" s="3094"/>
      <c r="H442" s="3094"/>
      <c r="I442" s="3094"/>
      <c r="J442" s="3094"/>
      <c r="K442" s="3094"/>
      <c r="L442" s="3094"/>
      <c r="M442" s="3094"/>
      <c r="N442" s="3094"/>
      <c r="O442" s="3094"/>
      <c r="P442" s="3094"/>
      <c r="Q442" s="3094"/>
      <c r="R442" s="3094"/>
      <c r="S442" s="3094"/>
      <c r="T442" s="3094"/>
      <c r="U442" s="3094"/>
      <c r="V442" s="3094"/>
      <c r="W442" s="3094"/>
      <c r="X442" s="3094"/>
      <c r="Y442" s="3094"/>
      <c r="Z442" s="3094"/>
      <c r="AA442" s="3094"/>
      <c r="AB442" s="3094"/>
      <c r="AC442" s="3094"/>
      <c r="AD442" s="3094"/>
      <c r="AE442" s="3094"/>
      <c r="AF442" s="3094"/>
      <c r="AG442" s="3094"/>
      <c r="AH442" s="3094"/>
      <c r="AI442" s="3094"/>
      <c r="AJ442" s="3094"/>
      <c r="AK442" s="3094"/>
      <c r="AL442" s="3094"/>
      <c r="AM442" s="3094"/>
      <c r="AN442" s="3094"/>
      <c r="AO442" s="3094"/>
      <c r="AP442" s="3094"/>
      <c r="AQ442" s="3094"/>
      <c r="AR442" s="3094"/>
      <c r="AS442" s="3094"/>
      <c r="AT442" s="3094"/>
      <c r="AU442" s="3094"/>
      <c r="AV442" s="3094"/>
      <c r="AW442" s="3094"/>
      <c r="AX442" s="3094"/>
      <c r="AY442" s="3094"/>
      <c r="AZ442" s="3094"/>
      <c r="BA442" s="3094"/>
      <c r="BB442" s="3094"/>
      <c r="BC442" s="3094"/>
      <c r="BD442" s="3094"/>
      <c r="BE442" s="3094"/>
      <c r="BF442" s="3094"/>
      <c r="BG442" s="3094"/>
      <c r="BH442" s="3094"/>
      <c r="BI442" s="3094"/>
    </row>
    <row r="443" spans="1:61" ht="11.25" customHeight="1">
      <c r="A443" s="3094"/>
      <c r="B443" s="3094"/>
      <c r="C443" s="3094"/>
      <c r="D443" s="3094"/>
      <c r="E443" s="3094"/>
      <c r="F443" s="3094"/>
      <c r="G443" s="3094"/>
      <c r="H443" s="3094"/>
      <c r="I443" s="3094"/>
      <c r="J443" s="3094"/>
      <c r="K443" s="3094"/>
      <c r="L443" s="3094"/>
      <c r="M443" s="3094"/>
      <c r="N443" s="3094"/>
      <c r="O443" s="3094"/>
      <c r="P443" s="3094"/>
      <c r="Q443" s="3094"/>
      <c r="R443" s="3094"/>
      <c r="S443" s="3094"/>
      <c r="T443" s="3094"/>
      <c r="U443" s="3094"/>
      <c r="V443" s="3094"/>
      <c r="W443" s="3094"/>
      <c r="X443" s="3094"/>
      <c r="Y443" s="3094"/>
      <c r="Z443" s="3094"/>
      <c r="AA443" s="3094"/>
      <c r="AB443" s="3094"/>
      <c r="AC443" s="3094"/>
      <c r="AD443" s="3094"/>
      <c r="AE443" s="3094"/>
      <c r="AF443" s="3094"/>
      <c r="AG443" s="3094"/>
      <c r="AH443" s="3094"/>
      <c r="AI443" s="3094"/>
      <c r="AJ443" s="3094"/>
      <c r="AK443" s="3094"/>
      <c r="AL443" s="3094"/>
      <c r="AM443" s="3094"/>
      <c r="AN443" s="3094"/>
      <c r="AO443" s="3094"/>
      <c r="AP443" s="3094"/>
      <c r="AQ443" s="3094"/>
      <c r="AR443" s="3094"/>
      <c r="AS443" s="3094"/>
      <c r="AT443" s="3094"/>
      <c r="AU443" s="3094"/>
      <c r="AV443" s="3094"/>
      <c r="AW443" s="3094"/>
      <c r="AX443" s="3094"/>
      <c r="AY443" s="3094"/>
      <c r="AZ443" s="3094"/>
      <c r="BA443" s="3094"/>
      <c r="BB443" s="3094"/>
      <c r="BC443" s="3094"/>
      <c r="BD443" s="3094"/>
      <c r="BE443" s="3094"/>
      <c r="BF443" s="3094"/>
      <c r="BG443" s="3094"/>
      <c r="BH443" s="3094"/>
      <c r="BI443" s="3094"/>
    </row>
    <row r="444" spans="1:61" ht="11.25" customHeight="1">
      <c r="A444" s="3094"/>
      <c r="B444" s="3094"/>
      <c r="C444" s="3094"/>
      <c r="D444" s="3094"/>
      <c r="E444" s="3094"/>
      <c r="F444" s="3094"/>
      <c r="G444" s="3094"/>
      <c r="H444" s="3094"/>
      <c r="I444" s="3094"/>
      <c r="J444" s="3094"/>
      <c r="K444" s="3094"/>
      <c r="L444" s="3094"/>
      <c r="M444" s="3094"/>
      <c r="N444" s="3094"/>
      <c r="O444" s="3094"/>
      <c r="P444" s="3094"/>
      <c r="Q444" s="3094"/>
      <c r="R444" s="3094"/>
      <c r="S444" s="3094"/>
      <c r="T444" s="3094"/>
      <c r="U444" s="3094"/>
      <c r="V444" s="3094"/>
      <c r="W444" s="3094"/>
      <c r="X444" s="3094"/>
      <c r="Y444" s="3094"/>
      <c r="Z444" s="3094"/>
      <c r="AA444" s="3094"/>
      <c r="AB444" s="3094"/>
      <c r="AC444" s="3094"/>
      <c r="AD444" s="3094"/>
      <c r="AE444" s="3094"/>
      <c r="AF444" s="3094"/>
      <c r="AG444" s="3094"/>
      <c r="AH444" s="3094"/>
      <c r="AI444" s="3094"/>
      <c r="AJ444" s="3094"/>
      <c r="AK444" s="3094"/>
      <c r="AL444" s="3094"/>
      <c r="AM444" s="3094"/>
      <c r="AN444" s="3094"/>
      <c r="AO444" s="3094"/>
      <c r="AP444" s="3094"/>
      <c r="AQ444" s="3094"/>
      <c r="AR444" s="3094"/>
      <c r="AS444" s="3094"/>
      <c r="AT444" s="3094"/>
      <c r="AU444" s="3094"/>
      <c r="AV444" s="3094"/>
      <c r="AW444" s="3094"/>
      <c r="AX444" s="3094"/>
      <c r="AY444" s="3094"/>
      <c r="AZ444" s="3094"/>
      <c r="BA444" s="3094"/>
      <c r="BB444" s="3094"/>
      <c r="BC444" s="3094"/>
      <c r="BD444" s="3094"/>
      <c r="BE444" s="3094"/>
      <c r="BF444" s="3094"/>
      <c r="BG444" s="3094"/>
      <c r="BH444" s="3094"/>
      <c r="BI444" s="3094"/>
    </row>
    <row r="445" spans="1:61" ht="11.25" customHeight="1">
      <c r="A445" s="3094"/>
      <c r="B445" s="3094"/>
      <c r="C445" s="3094"/>
      <c r="D445" s="3094"/>
      <c r="E445" s="3094"/>
      <c r="F445" s="3094"/>
      <c r="G445" s="3094"/>
      <c r="H445" s="3094"/>
      <c r="I445" s="3094"/>
      <c r="J445" s="3094"/>
      <c r="K445" s="3094"/>
      <c r="L445" s="3094"/>
      <c r="M445" s="3094"/>
      <c r="N445" s="3094"/>
      <c r="O445" s="3094"/>
      <c r="P445" s="3094"/>
      <c r="Q445" s="3094"/>
      <c r="R445" s="3094"/>
      <c r="S445" s="3094"/>
      <c r="T445" s="3094"/>
      <c r="U445" s="3094"/>
      <c r="V445" s="3094"/>
      <c r="W445" s="3094"/>
      <c r="X445" s="3094"/>
      <c r="Y445" s="3094"/>
      <c r="Z445" s="3094"/>
      <c r="AA445" s="3094"/>
      <c r="AB445" s="3094"/>
      <c r="AC445" s="3094"/>
      <c r="AD445" s="3094"/>
      <c r="AE445" s="3094"/>
      <c r="AF445" s="3094"/>
      <c r="AG445" s="3094"/>
      <c r="AH445" s="3094"/>
      <c r="AI445" s="3094"/>
      <c r="AJ445" s="3094"/>
      <c r="AK445" s="3094"/>
      <c r="AL445" s="3094"/>
      <c r="AM445" s="3094"/>
      <c r="AN445" s="3094"/>
      <c r="AO445" s="3094"/>
      <c r="AP445" s="3094"/>
      <c r="AQ445" s="3094"/>
      <c r="AR445" s="3094"/>
      <c r="AS445" s="3094"/>
      <c r="AT445" s="3094"/>
      <c r="AU445" s="3094"/>
      <c r="AV445" s="3094"/>
      <c r="AW445" s="3094"/>
      <c r="AX445" s="3094"/>
      <c r="AY445" s="3094"/>
      <c r="AZ445" s="3094"/>
      <c r="BA445" s="3094"/>
      <c r="BB445" s="3094"/>
      <c r="BC445" s="3094"/>
      <c r="BD445" s="3094"/>
      <c r="BE445" s="3094"/>
      <c r="BF445" s="3094"/>
      <c r="BG445" s="3094"/>
      <c r="BH445" s="3094"/>
      <c r="BI445" s="3094"/>
    </row>
    <row r="446" spans="1:61" ht="11.25" customHeight="1">
      <c r="A446" s="3094"/>
      <c r="B446" s="3094"/>
      <c r="C446" s="3094"/>
      <c r="D446" s="3094"/>
      <c r="E446" s="3094"/>
      <c r="F446" s="3094"/>
      <c r="G446" s="3094"/>
      <c r="H446" s="3094"/>
      <c r="I446" s="3094"/>
      <c r="J446" s="3094"/>
      <c r="K446" s="3094"/>
      <c r="L446" s="3094"/>
      <c r="M446" s="3094"/>
      <c r="N446" s="3094"/>
      <c r="O446" s="3094"/>
      <c r="P446" s="3094"/>
      <c r="Q446" s="3094"/>
      <c r="R446" s="3094"/>
      <c r="S446" s="3094"/>
      <c r="T446" s="3094"/>
      <c r="U446" s="3094"/>
      <c r="V446" s="3094"/>
      <c r="W446" s="3094"/>
      <c r="X446" s="3094"/>
      <c r="Y446" s="3094"/>
      <c r="Z446" s="3094"/>
      <c r="AA446" s="3094"/>
      <c r="AB446" s="3094"/>
      <c r="AC446" s="3094"/>
      <c r="AD446" s="3094"/>
      <c r="AE446" s="3094"/>
      <c r="AF446" s="3094"/>
      <c r="AG446" s="3094"/>
      <c r="AH446" s="3094"/>
      <c r="AI446" s="3094"/>
      <c r="AJ446" s="3094"/>
      <c r="AK446" s="3094"/>
      <c r="AL446" s="3094"/>
      <c r="AM446" s="3094"/>
      <c r="AN446" s="3094"/>
      <c r="AO446" s="3094"/>
      <c r="AP446" s="3094"/>
      <c r="AQ446" s="3094"/>
      <c r="AR446" s="3094"/>
      <c r="AS446" s="3094"/>
      <c r="AT446" s="3094"/>
      <c r="AU446" s="3094"/>
      <c r="AV446" s="3094"/>
      <c r="AW446" s="3094"/>
      <c r="AX446" s="3094"/>
      <c r="AY446" s="3094"/>
      <c r="AZ446" s="3094"/>
      <c r="BA446" s="3094"/>
      <c r="BB446" s="3094"/>
      <c r="BC446" s="3094"/>
      <c r="BD446" s="3094"/>
      <c r="BE446" s="3094"/>
      <c r="BF446" s="3094"/>
      <c r="BG446" s="3094"/>
      <c r="BH446" s="3094"/>
      <c r="BI446" s="3094"/>
    </row>
    <row r="447" spans="1:61" ht="11.25" customHeight="1">
      <c r="A447" s="3094"/>
      <c r="B447" s="3094"/>
      <c r="C447" s="3094"/>
      <c r="D447" s="3094"/>
      <c r="E447" s="3094"/>
      <c r="F447" s="3094"/>
      <c r="G447" s="3094"/>
      <c r="H447" s="3094"/>
      <c r="I447" s="3094"/>
      <c r="J447" s="3094"/>
      <c r="K447" s="3094"/>
      <c r="L447" s="3094"/>
      <c r="M447" s="3094"/>
      <c r="N447" s="3094"/>
      <c r="O447" s="3094"/>
      <c r="P447" s="3094"/>
      <c r="Q447" s="3094"/>
      <c r="R447" s="3094"/>
      <c r="S447" s="3094"/>
      <c r="T447" s="3094"/>
      <c r="U447" s="3094"/>
      <c r="V447" s="3094"/>
      <c r="W447" s="3094"/>
      <c r="X447" s="3094"/>
      <c r="Y447" s="3094"/>
      <c r="Z447" s="3094"/>
      <c r="AA447" s="3094"/>
      <c r="AB447" s="3094"/>
      <c r="AC447" s="3094"/>
      <c r="AD447" s="3094"/>
      <c r="AE447" s="3094"/>
      <c r="AF447" s="3094"/>
      <c r="AG447" s="3094"/>
      <c r="AH447" s="3094"/>
      <c r="AI447" s="3094"/>
      <c r="AJ447" s="3094"/>
      <c r="AK447" s="3094"/>
      <c r="AL447" s="3094"/>
      <c r="AM447" s="3094"/>
      <c r="AN447" s="3094"/>
      <c r="AO447" s="3094"/>
      <c r="AP447" s="3094"/>
      <c r="AQ447" s="3094"/>
      <c r="AR447" s="3094"/>
      <c r="AS447" s="3094"/>
      <c r="AT447" s="3094"/>
      <c r="AU447" s="3094"/>
      <c r="AV447" s="3094"/>
      <c r="AW447" s="3094"/>
      <c r="AX447" s="3094"/>
      <c r="AY447" s="3094"/>
      <c r="AZ447" s="3094"/>
      <c r="BA447" s="3094"/>
      <c r="BB447" s="3094"/>
      <c r="BC447" s="3094"/>
      <c r="BD447" s="3094"/>
      <c r="BE447" s="3094"/>
      <c r="BF447" s="3094"/>
      <c r="BG447" s="3094"/>
      <c r="BH447" s="3094"/>
      <c r="BI447" s="3094"/>
    </row>
    <row r="448" spans="1:61" ht="11.25" customHeight="1">
      <c r="A448" s="3094"/>
      <c r="B448" s="3094"/>
      <c r="C448" s="3094"/>
      <c r="D448" s="3094"/>
      <c r="E448" s="3094"/>
      <c r="F448" s="3094"/>
      <c r="G448" s="3094"/>
      <c r="H448" s="3094"/>
      <c r="I448" s="3094"/>
      <c r="J448" s="3094"/>
      <c r="K448" s="3094"/>
      <c r="L448" s="3094"/>
      <c r="M448" s="3094"/>
      <c r="N448" s="3094"/>
      <c r="O448" s="3094"/>
      <c r="P448" s="3094"/>
      <c r="Q448" s="3094"/>
      <c r="R448" s="3094"/>
      <c r="S448" s="3094"/>
      <c r="T448" s="3094"/>
      <c r="U448" s="3094"/>
      <c r="V448" s="3094"/>
      <c r="W448" s="3094"/>
      <c r="X448" s="3094"/>
      <c r="Y448" s="3094"/>
      <c r="Z448" s="3094"/>
      <c r="AA448" s="3094"/>
      <c r="AB448" s="3094"/>
      <c r="AC448" s="3094"/>
      <c r="AD448" s="3094"/>
      <c r="AE448" s="3094"/>
      <c r="AF448" s="3094"/>
      <c r="AG448" s="3094"/>
      <c r="AH448" s="3094"/>
      <c r="AI448" s="3094"/>
      <c r="AJ448" s="3094"/>
      <c r="AK448" s="3094"/>
      <c r="AL448" s="3094"/>
      <c r="AM448" s="3094"/>
      <c r="AN448" s="3094"/>
      <c r="AO448" s="3094"/>
      <c r="AP448" s="3094"/>
      <c r="AQ448" s="3094"/>
      <c r="AR448" s="3094"/>
      <c r="AS448" s="3094"/>
      <c r="AT448" s="3094"/>
      <c r="AU448" s="3094"/>
      <c r="AV448" s="3094"/>
      <c r="AW448" s="3094"/>
      <c r="AX448" s="3094"/>
      <c r="AY448" s="3094"/>
      <c r="AZ448" s="3094"/>
      <c r="BA448" s="3094"/>
      <c r="BB448" s="3094"/>
      <c r="BC448" s="3094"/>
      <c r="BD448" s="3094"/>
      <c r="BE448" s="3094"/>
      <c r="BF448" s="3094"/>
      <c r="BG448" s="3094"/>
      <c r="BH448" s="3094"/>
      <c r="BI448" s="3094"/>
    </row>
    <row r="449" spans="1:61" ht="11.25" customHeight="1">
      <c r="A449" s="3094"/>
      <c r="B449" s="3094"/>
      <c r="C449" s="3094"/>
      <c r="D449" s="3094"/>
      <c r="E449" s="3094"/>
      <c r="F449" s="3094"/>
      <c r="G449" s="3094"/>
      <c r="H449" s="3094"/>
      <c r="I449" s="3094"/>
      <c r="J449" s="3094"/>
      <c r="K449" s="3094"/>
      <c r="L449" s="3094"/>
      <c r="M449" s="3094"/>
      <c r="N449" s="3094"/>
      <c r="O449" s="3094"/>
      <c r="P449" s="3094"/>
      <c r="Q449" s="3094"/>
      <c r="R449" s="3094"/>
      <c r="S449" s="3094"/>
      <c r="T449" s="3094"/>
      <c r="U449" s="3094"/>
      <c r="V449" s="3094"/>
      <c r="W449" s="3094"/>
      <c r="X449" s="3094"/>
      <c r="Y449" s="3094"/>
      <c r="Z449" s="3094"/>
      <c r="AA449" s="3094"/>
      <c r="AB449" s="3094"/>
      <c r="AC449" s="3094"/>
      <c r="AD449" s="3094"/>
      <c r="AE449" s="3094"/>
      <c r="AF449" s="3094"/>
      <c r="AG449" s="3094"/>
      <c r="AH449" s="3094"/>
      <c r="AI449" s="3094"/>
      <c r="AJ449" s="3094"/>
      <c r="AK449" s="3094"/>
      <c r="AL449" s="3094"/>
      <c r="AM449" s="3094"/>
      <c r="AN449" s="3094"/>
      <c r="AO449" s="3094"/>
      <c r="AP449" s="3094"/>
      <c r="AQ449" s="3094"/>
      <c r="AR449" s="3094"/>
      <c r="AS449" s="3094"/>
      <c r="AT449" s="3094"/>
      <c r="AU449" s="3094"/>
      <c r="AV449" s="3094"/>
      <c r="AW449" s="3094"/>
      <c r="AX449" s="3094"/>
      <c r="AY449" s="3094"/>
      <c r="AZ449" s="3094"/>
      <c r="BA449" s="3094"/>
      <c r="BB449" s="3094"/>
      <c r="BC449" s="3094"/>
      <c r="BD449" s="3094"/>
      <c r="BE449" s="3094"/>
      <c r="BF449" s="3094"/>
      <c r="BG449" s="3094"/>
      <c r="BH449" s="3094"/>
      <c r="BI449" s="3094"/>
    </row>
    <row r="450" spans="1:61" ht="11.25" customHeight="1">
      <c r="A450" s="3094"/>
      <c r="B450" s="3094"/>
      <c r="C450" s="3094"/>
      <c r="D450" s="3094"/>
      <c r="E450" s="3094"/>
      <c r="F450" s="3094"/>
      <c r="G450" s="3094"/>
      <c r="H450" s="3094"/>
      <c r="I450" s="3094"/>
      <c r="J450" s="3094"/>
      <c r="K450" s="3094"/>
      <c r="L450" s="3094"/>
      <c r="M450" s="3094"/>
      <c r="N450" s="3094"/>
      <c r="O450" s="3094"/>
      <c r="P450" s="3094"/>
      <c r="Q450" s="3094"/>
      <c r="R450" s="3094"/>
      <c r="S450" s="3094"/>
      <c r="T450" s="3094"/>
      <c r="U450" s="3094"/>
      <c r="V450" s="3094"/>
      <c r="W450" s="3094"/>
      <c r="X450" s="3094"/>
      <c r="Y450" s="3094"/>
      <c r="Z450" s="3094"/>
      <c r="AA450" s="3094"/>
      <c r="AB450" s="3094"/>
      <c r="AC450" s="3094"/>
      <c r="AD450" s="3094"/>
      <c r="AE450" s="3094"/>
      <c r="AF450" s="3094"/>
      <c r="AG450" s="3094"/>
      <c r="AH450" s="3094"/>
      <c r="AI450" s="3094"/>
      <c r="AJ450" s="3094"/>
      <c r="AK450" s="3094"/>
      <c r="AL450" s="3094"/>
      <c r="AM450" s="3094"/>
      <c r="AN450" s="3094"/>
      <c r="AO450" s="3094"/>
      <c r="AP450" s="3094"/>
      <c r="AQ450" s="3094"/>
      <c r="AR450" s="3094"/>
      <c r="AS450" s="3094"/>
      <c r="AT450" s="3094"/>
      <c r="AU450" s="3094"/>
      <c r="AV450" s="3094"/>
      <c r="AW450" s="3094"/>
      <c r="AX450" s="3094"/>
      <c r="AY450" s="3094"/>
      <c r="AZ450" s="3094"/>
      <c r="BA450" s="3094"/>
      <c r="BB450" s="3094"/>
      <c r="BC450" s="3094"/>
      <c r="BD450" s="3094"/>
      <c r="BE450" s="3094"/>
      <c r="BF450" s="3094"/>
      <c r="BG450" s="3094"/>
      <c r="BH450" s="3094"/>
      <c r="BI450" s="3094"/>
    </row>
    <row r="451" spans="1:61" ht="11.25" customHeight="1">
      <c r="A451" s="3094"/>
      <c r="B451" s="3094"/>
      <c r="C451" s="3094"/>
      <c r="D451" s="3094"/>
      <c r="E451" s="3094"/>
      <c r="F451" s="3094"/>
      <c r="G451" s="3094"/>
      <c r="H451" s="3094"/>
      <c r="I451" s="3094"/>
      <c r="J451" s="3094"/>
      <c r="K451" s="3094"/>
      <c r="L451" s="3094"/>
      <c r="M451" s="3094"/>
      <c r="N451" s="3094"/>
      <c r="O451" s="3094"/>
      <c r="P451" s="3094"/>
      <c r="Q451" s="3094"/>
      <c r="R451" s="3094"/>
      <c r="S451" s="3094"/>
      <c r="T451" s="3094"/>
      <c r="U451" s="3094"/>
      <c r="V451" s="3094"/>
      <c r="W451" s="3094"/>
      <c r="X451" s="3094"/>
      <c r="Y451" s="3094"/>
      <c r="Z451" s="3094"/>
      <c r="AA451" s="3094"/>
      <c r="AB451" s="3094"/>
      <c r="AC451" s="3094"/>
      <c r="AD451" s="3094"/>
      <c r="AE451" s="3094"/>
      <c r="AF451" s="3094"/>
      <c r="AG451" s="3094"/>
      <c r="AH451" s="3094"/>
      <c r="AI451" s="3094"/>
      <c r="AJ451" s="3094"/>
      <c r="AK451" s="3094"/>
      <c r="AL451" s="3094"/>
      <c r="AM451" s="3094"/>
      <c r="AN451" s="3094"/>
      <c r="AO451" s="3094"/>
      <c r="AP451" s="3094"/>
      <c r="AQ451" s="3094"/>
      <c r="AR451" s="3094"/>
      <c r="AS451" s="3094"/>
      <c r="AT451" s="3094"/>
      <c r="AU451" s="3094"/>
      <c r="AV451" s="3094"/>
      <c r="AW451" s="3094"/>
      <c r="AX451" s="3094"/>
      <c r="AY451" s="3094"/>
      <c r="AZ451" s="3094"/>
      <c r="BA451" s="3094"/>
      <c r="BB451" s="3094"/>
      <c r="BC451" s="3094"/>
      <c r="BD451" s="3094"/>
      <c r="BE451" s="3094"/>
      <c r="BF451" s="3094"/>
      <c r="BG451" s="3094"/>
      <c r="BH451" s="3094"/>
      <c r="BI451" s="3094"/>
    </row>
    <row r="452" spans="1:61" ht="11.25" customHeight="1">
      <c r="A452" s="3094"/>
      <c r="B452" s="3094"/>
      <c r="C452" s="3094"/>
      <c r="D452" s="3094"/>
      <c r="E452" s="3094"/>
      <c r="F452" s="3094"/>
      <c r="G452" s="3094"/>
      <c r="H452" s="3094"/>
      <c r="I452" s="3094"/>
      <c r="J452" s="3094"/>
      <c r="K452" s="3094"/>
      <c r="L452" s="3094"/>
      <c r="M452" s="3094"/>
      <c r="N452" s="3094"/>
      <c r="O452" s="3094"/>
      <c r="P452" s="3094"/>
      <c r="Q452" s="3094"/>
      <c r="R452" s="3094"/>
      <c r="S452" s="3094"/>
      <c r="T452" s="3094"/>
      <c r="U452" s="3094"/>
      <c r="V452" s="3094"/>
      <c r="W452" s="3094"/>
      <c r="X452" s="3094"/>
      <c r="Y452" s="3094"/>
      <c r="Z452" s="3094"/>
      <c r="AA452" s="3094"/>
      <c r="AB452" s="3094"/>
      <c r="AC452" s="3094"/>
      <c r="AD452" s="3094"/>
      <c r="AE452" s="3094"/>
      <c r="AF452" s="3094"/>
      <c r="AG452" s="3094"/>
      <c r="AH452" s="3094"/>
      <c r="AI452" s="3094"/>
      <c r="AJ452" s="3094"/>
      <c r="AK452" s="3094"/>
      <c r="AL452" s="3094"/>
      <c r="AM452" s="3094"/>
      <c r="AN452" s="3094"/>
      <c r="AO452" s="3094"/>
      <c r="AP452" s="3094"/>
      <c r="AQ452" s="3094"/>
      <c r="AR452" s="3094"/>
      <c r="AS452" s="3094"/>
      <c r="AT452" s="3094"/>
      <c r="AU452" s="3094"/>
      <c r="AV452" s="3094"/>
      <c r="AW452" s="3094"/>
      <c r="AX452" s="3094"/>
      <c r="AY452" s="3094"/>
      <c r="AZ452" s="3094"/>
      <c r="BA452" s="3094"/>
      <c r="BB452" s="3094"/>
      <c r="BC452" s="3094"/>
      <c r="BD452" s="3094"/>
      <c r="BE452" s="3094"/>
      <c r="BF452" s="3094"/>
      <c r="BG452" s="3094"/>
      <c r="BH452" s="3094"/>
      <c r="BI452" s="3094"/>
    </row>
    <row r="453" spans="1:61" ht="11.25" customHeight="1">
      <c r="A453" s="3094"/>
      <c r="B453" s="3094"/>
      <c r="C453" s="3094"/>
      <c r="D453" s="3094"/>
      <c r="E453" s="3094"/>
      <c r="F453" s="3094"/>
      <c r="G453" s="3094"/>
      <c r="H453" s="3094"/>
      <c r="I453" s="3094"/>
      <c r="J453" s="3094"/>
      <c r="K453" s="3094"/>
      <c r="L453" s="3094"/>
      <c r="M453" s="3094"/>
      <c r="N453" s="3094"/>
      <c r="O453" s="3094"/>
      <c r="P453" s="3094"/>
      <c r="Q453" s="3094"/>
      <c r="R453" s="3094"/>
      <c r="S453" s="3094"/>
      <c r="T453" s="3094"/>
      <c r="U453" s="3094"/>
      <c r="V453" s="3094"/>
      <c r="W453" s="3094"/>
      <c r="X453" s="3094"/>
      <c r="Y453" s="3094"/>
      <c r="Z453" s="3094"/>
      <c r="AA453" s="3094"/>
      <c r="AB453" s="3094"/>
      <c r="AC453" s="3094"/>
      <c r="AD453" s="3094"/>
      <c r="AE453" s="3094"/>
      <c r="AF453" s="3094"/>
      <c r="AG453" s="3094"/>
      <c r="AH453" s="3094"/>
      <c r="AI453" s="3094"/>
      <c r="AJ453" s="3094"/>
      <c r="AK453" s="3094"/>
      <c r="AL453" s="3094"/>
      <c r="AM453" s="3094"/>
      <c r="AN453" s="3094"/>
      <c r="AO453" s="3094"/>
      <c r="AP453" s="3094"/>
      <c r="AQ453" s="3094"/>
      <c r="AR453" s="3094"/>
      <c r="AS453" s="3094"/>
      <c r="AT453" s="3094"/>
      <c r="AU453" s="3094"/>
      <c r="AV453" s="3094"/>
      <c r="AW453" s="3094"/>
      <c r="AX453" s="3094"/>
      <c r="AY453" s="3094"/>
      <c r="AZ453" s="3094"/>
      <c r="BA453" s="3094"/>
      <c r="BB453" s="3094"/>
      <c r="BC453" s="3094"/>
      <c r="BD453" s="3094"/>
      <c r="BE453" s="3094"/>
      <c r="BF453" s="3094"/>
      <c r="BG453" s="3094"/>
      <c r="BH453" s="3094"/>
      <c r="BI453" s="3094"/>
    </row>
    <row r="454" spans="1:61" ht="11.25" customHeight="1">
      <c r="A454" s="3094"/>
      <c r="B454" s="3094"/>
      <c r="C454" s="3094"/>
      <c r="D454" s="3094"/>
      <c r="E454" s="3094"/>
      <c r="F454" s="3094"/>
      <c r="G454" s="3094"/>
      <c r="H454" s="3094"/>
      <c r="I454" s="3094"/>
      <c r="J454" s="3094"/>
      <c r="K454" s="3094"/>
      <c r="L454" s="3094"/>
      <c r="M454" s="3094"/>
      <c r="N454" s="3094"/>
      <c r="O454" s="3094"/>
      <c r="P454" s="3094"/>
      <c r="Q454" s="3094"/>
      <c r="R454" s="3094"/>
      <c r="S454" s="3094"/>
      <c r="T454" s="3094"/>
      <c r="U454" s="3094"/>
      <c r="V454" s="3094"/>
      <c r="W454" s="3094"/>
      <c r="X454" s="3094"/>
      <c r="Y454" s="3094"/>
      <c r="Z454" s="3094"/>
      <c r="AA454" s="3094"/>
      <c r="AB454" s="3094"/>
      <c r="AC454" s="3094"/>
      <c r="AD454" s="3094"/>
      <c r="AE454" s="3094"/>
      <c r="AF454" s="3094"/>
      <c r="AG454" s="3094"/>
      <c r="AH454" s="3094"/>
      <c r="AI454" s="3094"/>
      <c r="AJ454" s="3094"/>
      <c r="AK454" s="3094"/>
      <c r="AL454" s="3094"/>
      <c r="AM454" s="3094"/>
      <c r="AN454" s="3094"/>
      <c r="AO454" s="3094"/>
      <c r="AP454" s="3094"/>
      <c r="AQ454" s="3094"/>
      <c r="AR454" s="3094"/>
      <c r="AS454" s="3094"/>
      <c r="AT454" s="3094"/>
      <c r="AU454" s="3094"/>
      <c r="AV454" s="3094"/>
      <c r="AW454" s="3094"/>
      <c r="AX454" s="3094"/>
      <c r="AY454" s="3094"/>
      <c r="AZ454" s="3094"/>
      <c r="BA454" s="3094"/>
      <c r="BB454" s="3094"/>
      <c r="BC454" s="3094"/>
      <c r="BD454" s="3094"/>
      <c r="BE454" s="3094"/>
      <c r="BF454" s="3094"/>
      <c r="BG454" s="3094"/>
      <c r="BH454" s="3094"/>
      <c r="BI454" s="3094"/>
    </row>
    <row r="455" spans="1:61" ht="11.25" customHeight="1">
      <c r="A455" s="3094"/>
      <c r="B455" s="3094"/>
      <c r="C455" s="3094"/>
      <c r="D455" s="3094"/>
      <c r="E455" s="3094"/>
      <c r="F455" s="3094"/>
      <c r="G455" s="3094"/>
      <c r="H455" s="3094"/>
      <c r="I455" s="3094"/>
      <c r="J455" s="3094"/>
      <c r="K455" s="3094"/>
      <c r="L455" s="3094"/>
      <c r="M455" s="3094"/>
      <c r="N455" s="3094"/>
      <c r="O455" s="3094"/>
      <c r="P455" s="3094"/>
      <c r="Q455" s="3094"/>
      <c r="R455" s="3094"/>
      <c r="S455" s="3094"/>
      <c r="T455" s="3094"/>
      <c r="U455" s="3094"/>
      <c r="V455" s="3094"/>
      <c r="W455" s="3094"/>
      <c r="X455" s="3094"/>
      <c r="Y455" s="3094"/>
      <c r="Z455" s="3094"/>
      <c r="AA455" s="3094"/>
      <c r="AB455" s="3094"/>
      <c r="AC455" s="3094"/>
      <c r="AD455" s="3094"/>
      <c r="AE455" s="3094"/>
      <c r="AF455" s="3094"/>
      <c r="AG455" s="3094"/>
      <c r="AH455" s="3094"/>
      <c r="AI455" s="3094"/>
      <c r="AJ455" s="3094"/>
      <c r="AK455" s="3094"/>
      <c r="AL455" s="3094"/>
      <c r="AM455" s="3094"/>
      <c r="AN455" s="3094"/>
      <c r="AO455" s="3094"/>
      <c r="AP455" s="3094"/>
      <c r="AQ455" s="3094"/>
      <c r="AR455" s="3094"/>
      <c r="AS455" s="3094"/>
      <c r="AT455" s="3094"/>
      <c r="AU455" s="3094"/>
      <c r="AV455" s="3094"/>
      <c r="AW455" s="3094"/>
      <c r="AX455" s="3094"/>
      <c r="AY455" s="3094"/>
      <c r="AZ455" s="3094"/>
      <c r="BA455" s="3094"/>
      <c r="BB455" s="3094"/>
      <c r="BC455" s="3094"/>
      <c r="BD455" s="3094"/>
      <c r="BE455" s="3094"/>
      <c r="BF455" s="3094"/>
      <c r="BG455" s="3094"/>
      <c r="BH455" s="3094"/>
      <c r="BI455" s="3094"/>
    </row>
    <row r="456" spans="1:61" ht="11.25" customHeight="1">
      <c r="A456" s="3094"/>
      <c r="B456" s="3094"/>
      <c r="C456" s="3094"/>
      <c r="D456" s="3094"/>
      <c r="E456" s="3094"/>
      <c r="F456" s="3094"/>
      <c r="G456" s="3094"/>
      <c r="H456" s="3094"/>
      <c r="I456" s="3094"/>
      <c r="J456" s="3094"/>
      <c r="K456" s="3094"/>
      <c r="L456" s="3094"/>
      <c r="M456" s="3094"/>
      <c r="N456" s="3094"/>
      <c r="O456" s="3094"/>
      <c r="P456" s="3094"/>
      <c r="Q456" s="3094"/>
      <c r="R456" s="3094"/>
      <c r="S456" s="3094"/>
      <c r="T456" s="3094"/>
      <c r="U456" s="3094"/>
      <c r="V456" s="3094"/>
      <c r="W456" s="3094"/>
      <c r="X456" s="3094"/>
      <c r="Y456" s="3094"/>
      <c r="Z456" s="3094"/>
      <c r="AA456" s="3094"/>
      <c r="AB456" s="3094"/>
      <c r="AC456" s="3094"/>
      <c r="AD456" s="3094"/>
      <c r="AE456" s="3094"/>
      <c r="AF456" s="3094"/>
      <c r="AG456" s="3094"/>
      <c r="AH456" s="3094"/>
      <c r="AI456" s="3094"/>
      <c r="AJ456" s="3094"/>
      <c r="AK456" s="3094"/>
      <c r="AL456" s="3094"/>
      <c r="AM456" s="3094"/>
      <c r="AN456" s="3094"/>
      <c r="AO456" s="3094"/>
      <c r="AP456" s="3094"/>
      <c r="AQ456" s="3094"/>
      <c r="AR456" s="3094"/>
      <c r="AS456" s="3094"/>
      <c r="AT456" s="3094"/>
      <c r="AU456" s="3094"/>
      <c r="AV456" s="3094"/>
      <c r="AW456" s="3094"/>
      <c r="AX456" s="3094"/>
      <c r="AY456" s="3094"/>
      <c r="AZ456" s="3094"/>
      <c r="BA456" s="3094"/>
      <c r="BB456" s="3094"/>
      <c r="BC456" s="3094"/>
      <c r="BD456" s="3094"/>
      <c r="BE456" s="3094"/>
      <c r="BF456" s="3094"/>
      <c r="BG456" s="3094"/>
      <c r="BH456" s="3094"/>
      <c r="BI456" s="3094"/>
    </row>
    <row r="457" spans="1:61" ht="11.25" customHeight="1">
      <c r="A457" s="3094"/>
      <c r="B457" s="3094"/>
      <c r="C457" s="3094"/>
      <c r="D457" s="3094"/>
      <c r="E457" s="3094"/>
      <c r="F457" s="3094"/>
      <c r="G457" s="3094"/>
      <c r="H457" s="3094"/>
      <c r="I457" s="3094"/>
      <c r="J457" s="3094"/>
      <c r="K457" s="3094"/>
      <c r="L457" s="3094"/>
      <c r="M457" s="3094"/>
      <c r="N457" s="3094"/>
      <c r="O457" s="3094"/>
      <c r="P457" s="3094"/>
      <c r="Q457" s="3094"/>
      <c r="R457" s="3094"/>
      <c r="S457" s="3094"/>
      <c r="T457" s="3094"/>
      <c r="U457" s="3094"/>
      <c r="V457" s="3094"/>
      <c r="W457" s="3094"/>
      <c r="X457" s="3094"/>
      <c r="Y457" s="3094"/>
      <c r="Z457" s="3094"/>
      <c r="AA457" s="3094"/>
      <c r="AB457" s="3094"/>
      <c r="AC457" s="3094"/>
      <c r="AD457" s="3094"/>
      <c r="AE457" s="3094"/>
      <c r="AF457" s="3094"/>
      <c r="AG457" s="3094"/>
      <c r="AH457" s="3094"/>
      <c r="AI457" s="3094"/>
      <c r="AJ457" s="3094"/>
      <c r="AK457" s="3094"/>
      <c r="AL457" s="3094"/>
      <c r="AM457" s="3094"/>
      <c r="AN457" s="3094"/>
      <c r="AO457" s="3094"/>
      <c r="AP457" s="3094"/>
      <c r="AQ457" s="3094"/>
      <c r="AR457" s="3094"/>
      <c r="AS457" s="3094"/>
      <c r="AT457" s="3094"/>
      <c r="AU457" s="3094"/>
      <c r="AV457" s="3094"/>
      <c r="AW457" s="3094"/>
      <c r="AX457" s="3094"/>
      <c r="AY457" s="3094"/>
      <c r="AZ457" s="3094"/>
      <c r="BA457" s="3094"/>
      <c r="BB457" s="3094"/>
      <c r="BC457" s="3094"/>
      <c r="BD457" s="3094"/>
      <c r="BE457" s="3094"/>
      <c r="BF457" s="3094"/>
      <c r="BG457" s="3094"/>
      <c r="BH457" s="3094"/>
      <c r="BI457" s="3094"/>
    </row>
    <row r="458" spans="1:61" ht="11.25" customHeight="1">
      <c r="A458" s="3094"/>
      <c r="B458" s="3094"/>
      <c r="C458" s="3094"/>
      <c r="D458" s="3094"/>
      <c r="E458" s="3094"/>
      <c r="F458" s="3094"/>
      <c r="G458" s="3094"/>
      <c r="H458" s="3094"/>
      <c r="I458" s="3094"/>
      <c r="J458" s="3094"/>
      <c r="K458" s="3094"/>
      <c r="L458" s="3094"/>
      <c r="M458" s="3094"/>
      <c r="N458" s="3094"/>
      <c r="O458" s="3094"/>
      <c r="P458" s="3094"/>
      <c r="Q458" s="3094"/>
      <c r="R458" s="3094"/>
      <c r="S458" s="3094"/>
      <c r="T458" s="3094"/>
      <c r="U458" s="3094"/>
      <c r="V458" s="3094"/>
      <c r="W458" s="3094"/>
      <c r="X458" s="3094"/>
      <c r="Y458" s="3094"/>
      <c r="Z458" s="3094"/>
      <c r="AA458" s="3094"/>
      <c r="AB458" s="3094"/>
      <c r="AC458" s="3094"/>
      <c r="AD458" s="3094"/>
      <c r="AE458" s="3094"/>
      <c r="AF458" s="3094"/>
      <c r="AG458" s="3094"/>
      <c r="AH458" s="3094"/>
      <c r="AI458" s="3094"/>
      <c r="AJ458" s="3094"/>
      <c r="AK458" s="3094"/>
      <c r="AL458" s="3094"/>
      <c r="AM458" s="3094"/>
      <c r="AN458" s="3094"/>
      <c r="AO458" s="3094"/>
      <c r="AP458" s="3094"/>
      <c r="AQ458" s="3094"/>
      <c r="AR458" s="3094"/>
      <c r="AS458" s="3094"/>
      <c r="AT458" s="3094"/>
      <c r="AU458" s="3094"/>
      <c r="AV458" s="3094"/>
      <c r="AW458" s="3094"/>
      <c r="AX458" s="3094"/>
      <c r="AY458" s="3094"/>
      <c r="AZ458" s="3094"/>
      <c r="BA458" s="3094"/>
      <c r="BB458" s="3094"/>
      <c r="BC458" s="3094"/>
      <c r="BD458" s="3094"/>
      <c r="BE458" s="3094"/>
      <c r="BF458" s="3094"/>
      <c r="BG458" s="3094"/>
      <c r="BH458" s="3094"/>
      <c r="BI458" s="3094"/>
    </row>
    <row r="459" spans="1:61" ht="11.25" customHeight="1">
      <c r="A459" s="3094"/>
      <c r="B459" s="3094"/>
      <c r="C459" s="3094"/>
      <c r="D459" s="3094"/>
      <c r="E459" s="3094"/>
      <c r="F459" s="3094"/>
      <c r="G459" s="3094"/>
      <c r="H459" s="3094"/>
      <c r="I459" s="3094"/>
      <c r="J459" s="3094"/>
      <c r="K459" s="3094"/>
      <c r="L459" s="3094"/>
      <c r="M459" s="3094"/>
      <c r="N459" s="3094"/>
      <c r="O459" s="3094"/>
      <c r="P459" s="3094"/>
      <c r="Q459" s="3094"/>
      <c r="R459" s="3094"/>
      <c r="S459" s="3094"/>
      <c r="T459" s="3094"/>
      <c r="U459" s="3094"/>
      <c r="V459" s="3094"/>
      <c r="W459" s="3094"/>
      <c r="X459" s="3094"/>
      <c r="Y459" s="3094"/>
      <c r="Z459" s="3094"/>
      <c r="AA459" s="3094"/>
      <c r="AB459" s="3094"/>
      <c r="AC459" s="3094"/>
      <c r="AD459" s="3094"/>
      <c r="AE459" s="3094"/>
      <c r="AF459" s="3094"/>
      <c r="AG459" s="3094"/>
      <c r="AH459" s="3094"/>
      <c r="AI459" s="3094"/>
      <c r="AJ459" s="3094"/>
      <c r="AK459" s="3094"/>
      <c r="AL459" s="3094"/>
      <c r="AM459" s="3094"/>
      <c r="AN459" s="3094"/>
      <c r="AO459" s="3094"/>
      <c r="AP459" s="3094"/>
      <c r="AQ459" s="3094"/>
      <c r="AR459" s="3094"/>
      <c r="AS459" s="3094"/>
      <c r="AT459" s="3094"/>
      <c r="AU459" s="3094"/>
      <c r="AV459" s="3094"/>
      <c r="AW459" s="3094"/>
      <c r="AX459" s="3094"/>
      <c r="AY459" s="3094"/>
      <c r="AZ459" s="3094"/>
      <c r="BA459" s="3094"/>
      <c r="BB459" s="3094"/>
      <c r="BC459" s="3094"/>
      <c r="BD459" s="3094"/>
      <c r="BE459" s="3094"/>
      <c r="BF459" s="3094"/>
      <c r="BG459" s="3094"/>
      <c r="BH459" s="3094"/>
      <c r="BI459" s="3094"/>
    </row>
    <row r="460" spans="1:61" ht="11.25" customHeight="1">
      <c r="A460" s="3094"/>
      <c r="B460" s="3094"/>
      <c r="C460" s="3094"/>
      <c r="D460" s="3094"/>
      <c r="E460" s="3094"/>
      <c r="F460" s="3094"/>
      <c r="G460" s="3094"/>
      <c r="H460" s="3094"/>
      <c r="I460" s="3094"/>
      <c r="J460" s="3094"/>
      <c r="K460" s="3094"/>
      <c r="L460" s="3094"/>
      <c r="M460" s="3094"/>
      <c r="N460" s="3094"/>
      <c r="O460" s="3094"/>
      <c r="P460" s="3094"/>
      <c r="Q460" s="3094"/>
      <c r="R460" s="3094"/>
      <c r="S460" s="3094"/>
      <c r="T460" s="3094"/>
      <c r="U460" s="3094"/>
      <c r="V460" s="3094"/>
      <c r="W460" s="3094"/>
      <c r="X460" s="3094"/>
      <c r="Y460" s="3094"/>
      <c r="Z460" s="3094"/>
      <c r="AA460" s="3094"/>
      <c r="AB460" s="3094"/>
      <c r="AC460" s="3094"/>
      <c r="AD460" s="3094"/>
      <c r="AE460" s="3094"/>
      <c r="AF460" s="3094"/>
      <c r="AG460" s="3094"/>
      <c r="AH460" s="3094"/>
      <c r="AI460" s="3094"/>
      <c r="AJ460" s="3094"/>
      <c r="AK460" s="3094"/>
      <c r="AL460" s="3094"/>
      <c r="AM460" s="3094"/>
      <c r="AN460" s="3094"/>
      <c r="AO460" s="3094"/>
      <c r="AP460" s="3094"/>
      <c r="AQ460" s="3094"/>
      <c r="AR460" s="3094"/>
      <c r="AS460" s="3094"/>
      <c r="AT460" s="3094"/>
      <c r="AU460" s="3094"/>
      <c r="AV460" s="3094"/>
      <c r="AW460" s="3094"/>
      <c r="AX460" s="3094"/>
      <c r="AY460" s="3094"/>
      <c r="AZ460" s="3094"/>
      <c r="BA460" s="3094"/>
      <c r="BB460" s="3094"/>
      <c r="BC460" s="3094"/>
      <c r="BD460" s="3094"/>
      <c r="BE460" s="3094"/>
      <c r="BF460" s="3094"/>
      <c r="BG460" s="3094"/>
      <c r="BH460" s="3094"/>
      <c r="BI460" s="3094"/>
    </row>
    <row r="461" spans="1:61" ht="11.25" customHeight="1">
      <c r="A461" s="3094"/>
      <c r="B461" s="3094"/>
      <c r="C461" s="3094"/>
      <c r="D461" s="3094"/>
      <c r="E461" s="3094"/>
      <c r="F461" s="3094"/>
      <c r="G461" s="3094"/>
      <c r="H461" s="3094"/>
      <c r="I461" s="3094"/>
      <c r="J461" s="3094"/>
      <c r="K461" s="3094"/>
      <c r="L461" s="3094"/>
      <c r="M461" s="3094"/>
      <c r="N461" s="3094"/>
      <c r="O461" s="3094"/>
      <c r="P461" s="3094"/>
      <c r="Q461" s="3094"/>
      <c r="R461" s="3094"/>
      <c r="S461" s="3094"/>
      <c r="T461" s="3094"/>
      <c r="U461" s="3094"/>
      <c r="V461" s="3094"/>
      <c r="W461" s="3094"/>
      <c r="X461" s="3094"/>
      <c r="Y461" s="3094"/>
      <c r="Z461" s="3094"/>
      <c r="AA461" s="3094"/>
      <c r="AB461" s="3094"/>
      <c r="AC461" s="3094"/>
      <c r="AD461" s="3094"/>
      <c r="AE461" s="3094"/>
      <c r="AF461" s="3094"/>
      <c r="AG461" s="3094"/>
      <c r="AH461" s="3094"/>
      <c r="AI461" s="3094"/>
      <c r="AJ461" s="3094"/>
      <c r="AK461" s="3094"/>
      <c r="AL461" s="3094"/>
      <c r="AM461" s="3094"/>
      <c r="AN461" s="3094"/>
      <c r="AO461" s="3094"/>
      <c r="AP461" s="3094"/>
      <c r="AQ461" s="3094"/>
      <c r="AR461" s="3094"/>
      <c r="AS461" s="3094"/>
      <c r="AT461" s="3094"/>
      <c r="AU461" s="3094"/>
      <c r="AV461" s="3094"/>
      <c r="AW461" s="3094"/>
      <c r="AX461" s="3094"/>
      <c r="AY461" s="3094"/>
      <c r="AZ461" s="3094"/>
      <c r="BA461" s="3094"/>
      <c r="BB461" s="3094"/>
      <c r="BC461" s="3094"/>
      <c r="BD461" s="3094"/>
      <c r="BE461" s="3094"/>
      <c r="BF461" s="3094"/>
      <c r="BG461" s="3094"/>
      <c r="BH461" s="3094"/>
      <c r="BI461" s="3094"/>
    </row>
    <row r="462" spans="1:61" ht="11.25" customHeight="1">
      <c r="A462" s="3094"/>
      <c r="B462" s="3094"/>
      <c r="C462" s="3094"/>
      <c r="D462" s="3094"/>
      <c r="E462" s="3094"/>
      <c r="F462" s="3094"/>
      <c r="G462" s="3094"/>
      <c r="H462" s="3094"/>
      <c r="I462" s="3094"/>
      <c r="J462" s="3094"/>
      <c r="K462" s="3094"/>
      <c r="L462" s="3094"/>
      <c r="M462" s="3094"/>
      <c r="N462" s="3094"/>
      <c r="O462" s="3094"/>
      <c r="P462" s="3094"/>
      <c r="Q462" s="3094"/>
      <c r="R462" s="3094"/>
      <c r="S462" s="3094"/>
      <c r="T462" s="3094"/>
      <c r="U462" s="3094"/>
      <c r="V462" s="3094"/>
      <c r="W462" s="3094"/>
      <c r="X462" s="3094"/>
      <c r="Y462" s="3094"/>
      <c r="Z462" s="3094"/>
      <c r="AA462" s="3094"/>
      <c r="AB462" s="3094"/>
      <c r="AC462" s="3094"/>
      <c r="AD462" s="3094"/>
      <c r="AE462" s="3094"/>
      <c r="AF462" s="3094"/>
      <c r="AG462" s="3094"/>
      <c r="AH462" s="3094"/>
      <c r="AI462" s="3094"/>
      <c r="AJ462" s="3094"/>
      <c r="AK462" s="3094"/>
      <c r="AL462" s="3094"/>
      <c r="AM462" s="3094"/>
      <c r="AN462" s="3094"/>
      <c r="AO462" s="3094"/>
      <c r="AP462" s="3094"/>
      <c r="AQ462" s="3094"/>
      <c r="AR462" s="3094"/>
      <c r="AS462" s="3094"/>
      <c r="AT462" s="3094"/>
      <c r="AU462" s="3094"/>
      <c r="AV462" s="3094"/>
      <c r="AW462" s="3094"/>
      <c r="AX462" s="3094"/>
      <c r="AY462" s="3094"/>
      <c r="AZ462" s="3094"/>
      <c r="BA462" s="3094"/>
      <c r="BB462" s="3094"/>
      <c r="BC462" s="3094"/>
      <c r="BD462" s="3094"/>
      <c r="BE462" s="3094"/>
      <c r="BF462" s="3094"/>
      <c r="BG462" s="3094"/>
      <c r="BH462" s="3094"/>
      <c r="BI462" s="3094"/>
    </row>
    <row r="463" spans="1:61" ht="11.25" customHeight="1">
      <c r="A463" s="3094"/>
      <c r="B463" s="3094"/>
      <c r="C463" s="3094"/>
      <c r="D463" s="3094"/>
      <c r="E463" s="3094"/>
      <c r="F463" s="3094"/>
      <c r="G463" s="3094"/>
      <c r="H463" s="3094"/>
      <c r="I463" s="3094"/>
      <c r="J463" s="3094"/>
      <c r="K463" s="3094"/>
      <c r="L463" s="3094"/>
      <c r="M463" s="3094"/>
      <c r="N463" s="3094"/>
      <c r="O463" s="3094"/>
      <c r="P463" s="3094"/>
      <c r="Q463" s="3094"/>
      <c r="R463" s="3094"/>
      <c r="S463" s="3094"/>
      <c r="T463" s="3094"/>
      <c r="U463" s="3094"/>
      <c r="V463" s="3094"/>
      <c r="W463" s="3094"/>
      <c r="X463" s="3094"/>
      <c r="Y463" s="3094"/>
      <c r="Z463" s="3094"/>
      <c r="AA463" s="3094"/>
      <c r="AB463" s="3094"/>
      <c r="AC463" s="3094"/>
      <c r="AD463" s="3094"/>
      <c r="AE463" s="3094"/>
      <c r="AF463" s="3094"/>
      <c r="AG463" s="3094"/>
      <c r="AH463" s="3094"/>
      <c r="AI463" s="3094"/>
      <c r="AJ463" s="3094"/>
      <c r="AK463" s="3094"/>
      <c r="AL463" s="3094"/>
      <c r="AM463" s="3094"/>
      <c r="AN463" s="3094"/>
      <c r="AO463" s="3094"/>
      <c r="AP463" s="3094"/>
      <c r="AQ463" s="3094"/>
      <c r="AR463" s="3094"/>
      <c r="AS463" s="3094"/>
      <c r="AT463" s="3094"/>
      <c r="AU463" s="3094"/>
      <c r="AV463" s="3094"/>
      <c r="AW463" s="3094"/>
      <c r="AX463" s="3094"/>
      <c r="AY463" s="3094"/>
      <c r="AZ463" s="3094"/>
      <c r="BA463" s="3094"/>
      <c r="BB463" s="3094"/>
      <c r="BC463" s="3094"/>
      <c r="BD463" s="3094"/>
      <c r="BE463" s="3094"/>
      <c r="BF463" s="3094"/>
      <c r="BG463" s="3094"/>
      <c r="BH463" s="3094"/>
      <c r="BI463" s="3094"/>
    </row>
    <row r="464" spans="1:61" ht="11.25" customHeight="1">
      <c r="A464" s="3094"/>
      <c r="B464" s="3094"/>
      <c r="C464" s="3094"/>
      <c r="D464" s="3094"/>
      <c r="E464" s="3094"/>
      <c r="F464" s="3094"/>
      <c r="G464" s="3094"/>
      <c r="H464" s="3094"/>
      <c r="I464" s="3094"/>
      <c r="J464" s="3094"/>
      <c r="K464" s="3094"/>
      <c r="L464" s="3094"/>
      <c r="M464" s="3094"/>
      <c r="N464" s="3094"/>
      <c r="O464" s="3094"/>
      <c r="P464" s="3094"/>
      <c r="Q464" s="3094"/>
      <c r="R464" s="3094"/>
      <c r="S464" s="3094"/>
      <c r="T464" s="3094"/>
      <c r="U464" s="3094"/>
      <c r="V464" s="3094"/>
      <c r="W464" s="3094"/>
      <c r="X464" s="3094"/>
      <c r="Y464" s="3094"/>
      <c r="Z464" s="3094"/>
      <c r="AA464" s="3094"/>
      <c r="AB464" s="3094"/>
      <c r="AC464" s="3094"/>
      <c r="AD464" s="3094"/>
      <c r="AE464" s="3094"/>
      <c r="AF464" s="3094"/>
      <c r="AG464" s="3094"/>
      <c r="AH464" s="3094"/>
      <c r="AI464" s="3094"/>
      <c r="AJ464" s="3094"/>
      <c r="AK464" s="3094"/>
      <c r="AL464" s="3094"/>
      <c r="AM464" s="3094"/>
      <c r="AN464" s="3094"/>
      <c r="AO464" s="3094"/>
      <c r="AP464" s="3094"/>
      <c r="AQ464" s="3094"/>
      <c r="AR464" s="3094"/>
      <c r="AS464" s="3094"/>
      <c r="AT464" s="3094"/>
      <c r="AU464" s="3094"/>
      <c r="AV464" s="3094"/>
      <c r="AW464" s="3094"/>
      <c r="AX464" s="3094"/>
      <c r="AY464" s="3094"/>
      <c r="AZ464" s="3094"/>
      <c r="BA464" s="3094"/>
      <c r="BB464" s="3094"/>
      <c r="BC464" s="3094"/>
      <c r="BD464" s="3094"/>
      <c r="BE464" s="3094"/>
      <c r="BF464" s="3094"/>
      <c r="BG464" s="3094"/>
      <c r="BH464" s="3094"/>
      <c r="BI464" s="3094"/>
    </row>
    <row r="465" spans="1:61" ht="11.25" customHeight="1">
      <c r="A465" s="3094"/>
      <c r="B465" s="3094"/>
      <c r="C465" s="3094"/>
      <c r="D465" s="3094"/>
      <c r="E465" s="3094"/>
      <c r="F465" s="3094"/>
      <c r="G465" s="3094"/>
      <c r="H465" s="3094"/>
      <c r="I465" s="3094"/>
      <c r="J465" s="3094"/>
      <c r="K465" s="3094"/>
      <c r="L465" s="3094"/>
      <c r="M465" s="3094"/>
      <c r="N465" s="3094"/>
      <c r="O465" s="3094"/>
      <c r="P465" s="3094"/>
      <c r="Q465" s="3094"/>
      <c r="R465" s="3094"/>
      <c r="S465" s="3094"/>
      <c r="T465" s="3094"/>
      <c r="U465" s="3094"/>
      <c r="V465" s="3094"/>
      <c r="W465" s="3094"/>
      <c r="X465" s="3094"/>
      <c r="Y465" s="3094"/>
      <c r="Z465" s="3094"/>
      <c r="AA465" s="3094"/>
      <c r="AB465" s="3094"/>
      <c r="AC465" s="3094"/>
      <c r="AD465" s="3094"/>
      <c r="AE465" s="3094"/>
      <c r="AF465" s="3094"/>
      <c r="AG465" s="3094"/>
      <c r="AH465" s="3094"/>
      <c r="AI465" s="3094"/>
      <c r="AJ465" s="3094"/>
      <c r="AK465" s="3094"/>
      <c r="AL465" s="3094"/>
      <c r="AM465" s="3094"/>
      <c r="AN465" s="3094"/>
      <c r="AO465" s="3094"/>
      <c r="AP465" s="3094"/>
      <c r="AQ465" s="3094"/>
      <c r="AR465" s="3094"/>
      <c r="AS465" s="3094"/>
      <c r="AT465" s="3094"/>
      <c r="AU465" s="3094"/>
      <c r="AV465" s="3094"/>
      <c r="AW465" s="3094"/>
      <c r="AX465" s="3094"/>
      <c r="AY465" s="3094"/>
      <c r="AZ465" s="3094"/>
      <c r="BA465" s="3094"/>
      <c r="BB465" s="3094"/>
      <c r="BC465" s="3094"/>
      <c r="BD465" s="3094"/>
      <c r="BE465" s="3094"/>
      <c r="BF465" s="3094"/>
      <c r="BG465" s="3094"/>
      <c r="BH465" s="3094"/>
      <c r="BI465" s="3094"/>
    </row>
    <row r="466" spans="1:61" ht="11.25" customHeight="1">
      <c r="A466" s="3094"/>
      <c r="B466" s="3094"/>
      <c r="C466" s="3094"/>
      <c r="D466" s="3094"/>
      <c r="E466" s="3094"/>
      <c r="F466" s="3094"/>
      <c r="G466" s="3094"/>
      <c r="H466" s="3094"/>
      <c r="I466" s="3094"/>
      <c r="J466" s="3094"/>
      <c r="K466" s="3094"/>
      <c r="L466" s="3094"/>
      <c r="M466" s="3094"/>
      <c r="N466" s="3094"/>
      <c r="O466" s="3094"/>
      <c r="P466" s="3094"/>
      <c r="Q466" s="3094"/>
      <c r="R466" s="3094"/>
      <c r="S466" s="3094"/>
      <c r="T466" s="3094"/>
      <c r="U466" s="3094"/>
      <c r="V466" s="3094"/>
      <c r="W466" s="3094"/>
      <c r="X466" s="3094"/>
      <c r="Y466" s="3094"/>
      <c r="Z466" s="3094"/>
      <c r="AA466" s="3094"/>
      <c r="AB466" s="3094"/>
      <c r="AC466" s="3094"/>
      <c r="AD466" s="3094"/>
      <c r="AE466" s="3094"/>
      <c r="AF466" s="3094"/>
      <c r="AG466" s="3094"/>
      <c r="AH466" s="3094"/>
      <c r="AI466" s="3094"/>
      <c r="AJ466" s="3094"/>
      <c r="AK466" s="3094"/>
      <c r="AL466" s="3094"/>
      <c r="AM466" s="3094"/>
      <c r="AN466" s="3094"/>
      <c r="AO466" s="3094"/>
      <c r="AP466" s="3094"/>
      <c r="AQ466" s="3094"/>
      <c r="AR466" s="3094"/>
      <c r="AS466" s="3094"/>
      <c r="AT466" s="3094"/>
      <c r="AU466" s="3094"/>
      <c r="AV466" s="3094"/>
      <c r="AW466" s="3094"/>
      <c r="AX466" s="3094"/>
      <c r="AY466" s="3094"/>
      <c r="AZ466" s="3094"/>
      <c r="BA466" s="3094"/>
      <c r="BB466" s="3094"/>
      <c r="BC466" s="3094"/>
      <c r="BD466" s="3094"/>
      <c r="BE466" s="3094"/>
      <c r="BF466" s="3094"/>
      <c r="BG466" s="3094"/>
      <c r="BH466" s="3094"/>
      <c r="BI466" s="3094"/>
    </row>
    <row r="467" spans="1:61" ht="11.25" customHeight="1">
      <c r="A467" s="3094"/>
      <c r="B467" s="3094"/>
      <c r="C467" s="3094"/>
      <c r="D467" s="3094"/>
      <c r="E467" s="3094"/>
      <c r="F467" s="3094"/>
      <c r="G467" s="3094"/>
      <c r="H467" s="3094"/>
      <c r="I467" s="3094"/>
      <c r="J467" s="3094"/>
      <c r="K467" s="3094"/>
      <c r="L467" s="3094"/>
      <c r="M467" s="3094"/>
      <c r="N467" s="3094"/>
      <c r="O467" s="3094"/>
      <c r="P467" s="3094"/>
      <c r="Q467" s="3094"/>
      <c r="R467" s="3094"/>
      <c r="S467" s="3094"/>
      <c r="T467" s="3094"/>
      <c r="U467" s="3094"/>
      <c r="V467" s="3094"/>
      <c r="W467" s="3094"/>
      <c r="X467" s="3094"/>
      <c r="Y467" s="3094"/>
      <c r="Z467" s="3094"/>
      <c r="AA467" s="3094"/>
      <c r="AB467" s="3094"/>
      <c r="AC467" s="3094"/>
      <c r="AD467" s="3094"/>
      <c r="AE467" s="3094"/>
      <c r="AF467" s="3094"/>
      <c r="AG467" s="3094"/>
      <c r="AH467" s="3094"/>
      <c r="AI467" s="3094"/>
      <c r="AJ467" s="3094"/>
      <c r="AK467" s="3094"/>
      <c r="AL467" s="3094"/>
      <c r="AM467" s="3094"/>
      <c r="AN467" s="3094"/>
      <c r="AO467" s="3094"/>
      <c r="AP467" s="3094"/>
      <c r="AQ467" s="3094"/>
      <c r="AR467" s="3094"/>
      <c r="AS467" s="3094"/>
      <c r="AT467" s="3094"/>
      <c r="AU467" s="3094"/>
      <c r="AV467" s="3094"/>
      <c r="AW467" s="3094"/>
      <c r="AX467" s="3094"/>
      <c r="AY467" s="3094"/>
      <c r="AZ467" s="3094"/>
      <c r="BA467" s="3094"/>
      <c r="BB467" s="3094"/>
      <c r="BC467" s="3094"/>
      <c r="BD467" s="3094"/>
      <c r="BE467" s="3094"/>
      <c r="BF467" s="3094"/>
      <c r="BG467" s="3094"/>
      <c r="BH467" s="3094"/>
      <c r="BI467" s="3094"/>
    </row>
    <row r="468" spans="1:61" ht="11.25" customHeight="1">
      <c r="A468" s="3094"/>
      <c r="B468" s="3094"/>
      <c r="C468" s="3094"/>
      <c r="D468" s="3094"/>
      <c r="E468" s="3094"/>
      <c r="F468" s="3094"/>
      <c r="G468" s="3094"/>
      <c r="H468" s="3094"/>
      <c r="I468" s="3094"/>
      <c r="J468" s="3094"/>
      <c r="K468" s="3094"/>
      <c r="L468" s="3094"/>
      <c r="M468" s="3094"/>
      <c r="N468" s="3094"/>
      <c r="O468" s="3094"/>
      <c r="P468" s="3094"/>
      <c r="Q468" s="3094"/>
      <c r="R468" s="3094"/>
      <c r="S468" s="3094"/>
      <c r="T468" s="3094"/>
      <c r="U468" s="3094"/>
      <c r="V468" s="3094"/>
      <c r="W468" s="3094"/>
      <c r="X468" s="3094"/>
      <c r="Y468" s="3094"/>
      <c r="Z468" s="3094"/>
      <c r="AA468" s="3094"/>
      <c r="AB468" s="3094"/>
      <c r="AC468" s="3094"/>
      <c r="AD468" s="3094"/>
      <c r="AE468" s="3094"/>
      <c r="AF468" s="3094"/>
      <c r="AG468" s="3094"/>
      <c r="AH468" s="3094"/>
      <c r="AI468" s="3094"/>
      <c r="AJ468" s="3094"/>
      <c r="AK468" s="3094"/>
      <c r="AL468" s="3094"/>
      <c r="AM468" s="3094"/>
      <c r="AN468" s="3094"/>
      <c r="AO468" s="3094"/>
      <c r="AP468" s="3094"/>
      <c r="AQ468" s="3094"/>
      <c r="AR468" s="3094"/>
      <c r="AS468" s="3094"/>
      <c r="AT468" s="3094"/>
      <c r="AU468" s="3094"/>
      <c r="AV468" s="3094"/>
      <c r="AW468" s="3094"/>
      <c r="AX468" s="3094"/>
      <c r="AY468" s="3094"/>
      <c r="AZ468" s="3094"/>
      <c r="BA468" s="3094"/>
      <c r="BB468" s="3094"/>
      <c r="BC468" s="3094"/>
      <c r="BD468" s="3094"/>
      <c r="BE468" s="3094"/>
      <c r="BF468" s="3094"/>
      <c r="BG468" s="3094"/>
      <c r="BH468" s="3094"/>
      <c r="BI468" s="3094"/>
    </row>
    <row r="469" spans="1:61" ht="11.25" customHeight="1">
      <c r="A469" s="3094"/>
      <c r="B469" s="3094"/>
      <c r="C469" s="3094"/>
      <c r="D469" s="3094"/>
      <c r="E469" s="3094"/>
      <c r="F469" s="3094"/>
      <c r="G469" s="3094"/>
      <c r="H469" s="3094"/>
      <c r="I469" s="3094"/>
      <c r="J469" s="3094"/>
      <c r="K469" s="3094"/>
      <c r="L469" s="3094"/>
      <c r="M469" s="3094"/>
      <c r="N469" s="3094"/>
      <c r="O469" s="3094"/>
      <c r="P469" s="3094"/>
      <c r="Q469" s="3094"/>
      <c r="R469" s="3094"/>
      <c r="S469" s="3094"/>
      <c r="T469" s="3094"/>
      <c r="U469" s="3094"/>
      <c r="V469" s="3094"/>
      <c r="W469" s="3094"/>
      <c r="X469" s="3094"/>
      <c r="Y469" s="3094"/>
      <c r="Z469" s="3094"/>
      <c r="AA469" s="3094"/>
      <c r="AB469" s="3094"/>
      <c r="AC469" s="3094"/>
      <c r="AD469" s="3094"/>
      <c r="AE469" s="3094"/>
      <c r="AF469" s="3094"/>
      <c r="AG469" s="3094"/>
      <c r="AH469" s="3094"/>
      <c r="AI469" s="3094"/>
      <c r="AJ469" s="3094"/>
      <c r="AK469" s="3094"/>
      <c r="AL469" s="3094"/>
      <c r="AM469" s="3094"/>
      <c r="AN469" s="3094"/>
      <c r="AO469" s="3094"/>
      <c r="AP469" s="3094"/>
      <c r="AQ469" s="3094"/>
      <c r="AR469" s="3094"/>
      <c r="AS469" s="3094"/>
      <c r="AT469" s="3094"/>
      <c r="AU469" s="3094"/>
      <c r="AV469" s="3094"/>
      <c r="AW469" s="3094"/>
      <c r="AX469" s="3094"/>
      <c r="AY469" s="3094"/>
      <c r="AZ469" s="3094"/>
      <c r="BA469" s="3094"/>
      <c r="BB469" s="3094"/>
      <c r="BC469" s="3094"/>
      <c r="BD469" s="3094"/>
      <c r="BE469" s="3094"/>
      <c r="BF469" s="3094"/>
      <c r="BG469" s="3094"/>
      <c r="BH469" s="3094"/>
      <c r="BI469" s="3094"/>
    </row>
    <row r="470" spans="1:61" ht="11.25" customHeight="1">
      <c r="A470" s="3094"/>
      <c r="B470" s="3094"/>
      <c r="C470" s="3094"/>
      <c r="D470" s="3094"/>
      <c r="E470" s="3094"/>
      <c r="F470" s="3094"/>
      <c r="G470" s="3094"/>
      <c r="H470" s="3094"/>
      <c r="I470" s="3094"/>
      <c r="J470" s="3094"/>
      <c r="K470" s="3094"/>
      <c r="L470" s="3094"/>
      <c r="M470" s="3094"/>
      <c r="N470" s="3094"/>
      <c r="O470" s="3094"/>
      <c r="P470" s="3094"/>
      <c r="Q470" s="3094"/>
      <c r="R470" s="3094"/>
      <c r="S470" s="3094"/>
      <c r="T470" s="3094"/>
      <c r="U470" s="3094"/>
      <c r="V470" s="3094"/>
      <c r="W470" s="3094"/>
      <c r="X470" s="3094"/>
      <c r="Y470" s="3094"/>
      <c r="Z470" s="3094"/>
      <c r="AA470" s="3094"/>
      <c r="AB470" s="3094"/>
      <c r="AC470" s="3094"/>
      <c r="AD470" s="3094"/>
      <c r="AE470" s="3094"/>
      <c r="AF470" s="3094"/>
      <c r="AG470" s="3094"/>
      <c r="AH470" s="3094"/>
      <c r="AI470" s="3094"/>
      <c r="AJ470" s="3094"/>
      <c r="AK470" s="3094"/>
      <c r="AL470" s="3094"/>
      <c r="AM470" s="3094"/>
      <c r="AN470" s="3094"/>
      <c r="AO470" s="3094"/>
      <c r="AP470" s="3094"/>
      <c r="AQ470" s="3094"/>
      <c r="AR470" s="3094"/>
      <c r="AS470" s="3094"/>
      <c r="AT470" s="3094"/>
      <c r="AU470" s="3094"/>
      <c r="AV470" s="3094"/>
      <c r="AW470" s="3094"/>
      <c r="AX470" s="3094"/>
      <c r="AY470" s="3094"/>
      <c r="AZ470" s="3094"/>
      <c r="BA470" s="3094"/>
      <c r="BB470" s="3094"/>
      <c r="BC470" s="3094"/>
      <c r="BD470" s="3094"/>
      <c r="BE470" s="3094"/>
      <c r="BF470" s="3094"/>
      <c r="BG470" s="3094"/>
      <c r="BH470" s="3094"/>
      <c r="BI470" s="3094"/>
    </row>
    <row r="471" spans="1:61" ht="11.25" customHeight="1">
      <c r="A471" s="3094"/>
      <c r="B471" s="3094"/>
      <c r="C471" s="3094"/>
      <c r="D471" s="3094"/>
      <c r="E471" s="3094"/>
      <c r="F471" s="3094"/>
      <c r="G471" s="3094"/>
      <c r="H471" s="3094"/>
      <c r="I471" s="3094"/>
      <c r="J471" s="3094"/>
      <c r="K471" s="3094"/>
      <c r="L471" s="3094"/>
      <c r="M471" s="3094"/>
      <c r="N471" s="3094"/>
      <c r="O471" s="3094"/>
      <c r="P471" s="3094"/>
      <c r="Q471" s="3094"/>
      <c r="R471" s="3094"/>
      <c r="S471" s="3094"/>
      <c r="T471" s="3094"/>
      <c r="U471" s="3094"/>
      <c r="V471" s="3094"/>
      <c r="W471" s="3094"/>
      <c r="X471" s="3094"/>
      <c r="Y471" s="3094"/>
      <c r="Z471" s="3094"/>
      <c r="AA471" s="3094"/>
      <c r="AB471" s="3094"/>
      <c r="AC471" s="3094"/>
      <c r="AD471" s="3094"/>
      <c r="AE471" s="3094"/>
      <c r="AF471" s="3094"/>
      <c r="AG471" s="3094"/>
      <c r="AH471" s="3094"/>
      <c r="AI471" s="3094"/>
      <c r="AJ471" s="3094"/>
      <c r="AK471" s="3094"/>
      <c r="AL471" s="3094"/>
      <c r="AM471" s="3094"/>
      <c r="AN471" s="3094"/>
      <c r="AO471" s="3094"/>
      <c r="AP471" s="3094"/>
      <c r="AQ471" s="3094"/>
      <c r="AR471" s="3094"/>
      <c r="AS471" s="3094"/>
      <c r="AT471" s="3094"/>
      <c r="AU471" s="3094"/>
      <c r="AV471" s="3094"/>
      <c r="AW471" s="3094"/>
      <c r="AX471" s="3094"/>
      <c r="AY471" s="3094"/>
      <c r="AZ471" s="3094"/>
      <c r="BA471" s="3094"/>
      <c r="BB471" s="3094"/>
      <c r="BC471" s="3094"/>
      <c r="BD471" s="3094"/>
      <c r="BE471" s="3094"/>
      <c r="BF471" s="3094"/>
      <c r="BG471" s="3094"/>
      <c r="BH471" s="3094"/>
      <c r="BI471" s="3094"/>
    </row>
    <row r="472" spans="1:61" ht="11.25" customHeight="1">
      <c r="A472" s="3094"/>
      <c r="B472" s="3094"/>
      <c r="C472" s="3094"/>
      <c r="D472" s="3094"/>
      <c r="E472" s="3094"/>
      <c r="F472" s="3094"/>
      <c r="G472" s="3094"/>
      <c r="H472" s="3094"/>
      <c r="I472" s="3094"/>
      <c r="J472" s="3094"/>
      <c r="K472" s="3094"/>
      <c r="L472" s="3094"/>
      <c r="M472" s="3094"/>
      <c r="N472" s="3094"/>
      <c r="O472" s="3094"/>
      <c r="P472" s="3094"/>
      <c r="Q472" s="3094"/>
      <c r="R472" s="3094"/>
      <c r="S472" s="3094"/>
      <c r="T472" s="3094"/>
      <c r="U472" s="3094"/>
      <c r="V472" s="3094"/>
      <c r="W472" s="3094"/>
      <c r="X472" s="3094"/>
      <c r="Y472" s="3094"/>
      <c r="Z472" s="3094"/>
      <c r="AA472" s="3094"/>
      <c r="AB472" s="3094"/>
      <c r="AC472" s="3094"/>
      <c r="AD472" s="3094"/>
      <c r="AE472" s="3094"/>
      <c r="AF472" s="3094"/>
      <c r="AG472" s="3094"/>
      <c r="AH472" s="3094"/>
      <c r="AI472" s="3094"/>
      <c r="AJ472" s="3094"/>
      <c r="AK472" s="3094"/>
      <c r="AL472" s="3094"/>
      <c r="AM472" s="3094"/>
      <c r="AN472" s="3094"/>
      <c r="AO472" s="3094"/>
      <c r="AP472" s="3094"/>
      <c r="AQ472" s="3094"/>
      <c r="AR472" s="3094"/>
      <c r="AS472" s="3094"/>
      <c r="AT472" s="3094"/>
      <c r="AU472" s="3094"/>
      <c r="AV472" s="3094"/>
      <c r="AW472" s="3094"/>
      <c r="AX472" s="3094"/>
      <c r="AY472" s="3094"/>
      <c r="AZ472" s="3094"/>
      <c r="BA472" s="3094"/>
      <c r="BB472" s="3094"/>
      <c r="BC472" s="3094"/>
      <c r="BD472" s="3094"/>
      <c r="BE472" s="3094"/>
      <c r="BF472" s="3094"/>
      <c r="BG472" s="3094"/>
      <c r="BH472" s="3094"/>
      <c r="BI472" s="3094"/>
    </row>
    <row r="473" spans="1:61" ht="11.25" customHeight="1">
      <c r="A473" s="3094"/>
      <c r="B473" s="3094"/>
      <c r="C473" s="3094"/>
      <c r="D473" s="3094"/>
      <c r="E473" s="3094"/>
      <c r="F473" s="3094"/>
      <c r="G473" s="3094"/>
      <c r="H473" s="3094"/>
      <c r="I473" s="3094"/>
      <c r="J473" s="3094"/>
      <c r="K473" s="3094"/>
      <c r="L473" s="3094"/>
      <c r="M473" s="3094"/>
      <c r="N473" s="3094"/>
      <c r="O473" s="3094"/>
      <c r="P473" s="3094"/>
      <c r="Q473" s="3094"/>
      <c r="R473" s="3094"/>
      <c r="S473" s="3094"/>
      <c r="T473" s="3094"/>
      <c r="U473" s="3094"/>
      <c r="V473" s="3094"/>
      <c r="W473" s="3094"/>
      <c r="X473" s="3094"/>
      <c r="Y473" s="3094"/>
      <c r="Z473" s="3094"/>
      <c r="AA473" s="3094"/>
      <c r="AB473" s="3094"/>
      <c r="AC473" s="3094"/>
      <c r="AD473" s="3094"/>
      <c r="AE473" s="3094"/>
      <c r="AF473" s="3094"/>
      <c r="AG473" s="3094"/>
      <c r="AH473" s="3094"/>
      <c r="AI473" s="3094"/>
      <c r="AJ473" s="3094"/>
      <c r="AK473" s="3094"/>
      <c r="AL473" s="3094"/>
      <c r="AM473" s="3094"/>
      <c r="AN473" s="3094"/>
      <c r="AO473" s="3094"/>
      <c r="AP473" s="3094"/>
      <c r="AQ473" s="3094"/>
      <c r="AR473" s="3094"/>
      <c r="AS473" s="3094"/>
      <c r="AT473" s="3094"/>
      <c r="AU473" s="3094"/>
      <c r="AV473" s="3094"/>
      <c r="AW473" s="3094"/>
      <c r="AX473" s="3094"/>
      <c r="AY473" s="3094"/>
      <c r="AZ473" s="3094"/>
      <c r="BA473" s="3094"/>
      <c r="BB473" s="3094"/>
      <c r="BC473" s="3094"/>
      <c r="BD473" s="3094"/>
      <c r="BE473" s="3094"/>
      <c r="BF473" s="3094"/>
      <c r="BG473" s="3094"/>
      <c r="BH473" s="3094"/>
      <c r="BI473" s="3094"/>
    </row>
    <row r="474" spans="1:61" ht="11.25" customHeight="1">
      <c r="A474" s="3094"/>
      <c r="B474" s="3094"/>
      <c r="C474" s="3094"/>
      <c r="D474" s="3094"/>
      <c r="E474" s="3094"/>
      <c r="F474" s="3094"/>
      <c r="G474" s="3094"/>
      <c r="H474" s="3094"/>
      <c r="I474" s="3094"/>
      <c r="J474" s="3094"/>
      <c r="K474" s="3094"/>
      <c r="L474" s="3094"/>
      <c r="M474" s="3094"/>
      <c r="N474" s="3094"/>
      <c r="O474" s="3094"/>
      <c r="P474" s="3094"/>
      <c r="Q474" s="3094"/>
      <c r="R474" s="3094"/>
      <c r="S474" s="3094"/>
      <c r="T474" s="3094"/>
      <c r="U474" s="3094"/>
      <c r="V474" s="3094"/>
      <c r="W474" s="3094"/>
      <c r="X474" s="3094"/>
      <c r="Y474" s="3094"/>
      <c r="Z474" s="3094"/>
      <c r="AA474" s="3094"/>
      <c r="AB474" s="3094"/>
      <c r="AC474" s="3094"/>
      <c r="AD474" s="3094"/>
      <c r="AE474" s="3094"/>
      <c r="AF474" s="3094"/>
      <c r="AG474" s="3094"/>
      <c r="AH474" s="3094"/>
      <c r="AI474" s="3094"/>
      <c r="AJ474" s="3094"/>
      <c r="AK474" s="3094"/>
      <c r="AL474" s="3094"/>
      <c r="AM474" s="3094"/>
      <c r="AN474" s="3094"/>
      <c r="AO474" s="3094"/>
      <c r="AP474" s="3094"/>
      <c r="AQ474" s="3094"/>
      <c r="AR474" s="3094"/>
      <c r="AS474" s="3094"/>
      <c r="AT474" s="3094"/>
      <c r="AU474" s="3094"/>
      <c r="AV474" s="3094"/>
      <c r="AW474" s="3094"/>
      <c r="AX474" s="3094"/>
      <c r="AY474" s="3094"/>
      <c r="AZ474" s="3094"/>
      <c r="BA474" s="3094"/>
      <c r="BB474" s="3094"/>
      <c r="BC474" s="3094"/>
      <c r="BD474" s="3094"/>
      <c r="BE474" s="3094"/>
      <c r="BF474" s="3094"/>
      <c r="BG474" s="3094"/>
      <c r="BH474" s="3094"/>
      <c r="BI474" s="3094"/>
    </row>
    <row r="475" spans="1:61" ht="11.25" customHeight="1">
      <c r="A475" s="3094"/>
      <c r="B475" s="3094"/>
      <c r="C475" s="3094"/>
      <c r="D475" s="3094"/>
      <c r="E475" s="3094"/>
      <c r="F475" s="3094"/>
      <c r="G475" s="3094"/>
      <c r="H475" s="3094"/>
      <c r="I475" s="3094"/>
      <c r="J475" s="3094"/>
      <c r="K475" s="3094"/>
      <c r="L475" s="3094"/>
      <c r="M475" s="3094"/>
      <c r="N475" s="3094"/>
      <c r="O475" s="3094"/>
      <c r="P475" s="3094"/>
      <c r="Q475" s="3094"/>
      <c r="R475" s="3094"/>
      <c r="S475" s="3094"/>
      <c r="T475" s="3094"/>
      <c r="U475" s="3094"/>
      <c r="V475" s="3094"/>
      <c r="W475" s="3094"/>
      <c r="X475" s="3094"/>
      <c r="Y475" s="3094"/>
      <c r="Z475" s="3094"/>
      <c r="AA475" s="3094"/>
      <c r="AB475" s="3094"/>
      <c r="AC475" s="3094"/>
      <c r="AD475" s="3094"/>
      <c r="AE475" s="3094"/>
      <c r="AF475" s="3094"/>
      <c r="AG475" s="3094"/>
      <c r="AH475" s="3094"/>
      <c r="AI475" s="3094"/>
      <c r="AJ475" s="3094"/>
      <c r="AK475" s="3094"/>
      <c r="AL475" s="3094"/>
      <c r="AM475" s="3094"/>
      <c r="AN475" s="3094"/>
      <c r="AO475" s="3094"/>
      <c r="AP475" s="3094"/>
      <c r="AQ475" s="3094"/>
      <c r="AR475" s="3094"/>
      <c r="AS475" s="3094"/>
      <c r="AT475" s="3094"/>
      <c r="AU475" s="3094"/>
      <c r="AV475" s="3094"/>
      <c r="AW475" s="3094"/>
      <c r="AX475" s="3094"/>
      <c r="AY475" s="3094"/>
      <c r="AZ475" s="3094"/>
      <c r="BA475" s="3094"/>
      <c r="BB475" s="3094"/>
      <c r="BC475" s="3094"/>
      <c r="BD475" s="3094"/>
      <c r="BE475" s="3094"/>
      <c r="BF475" s="3094"/>
      <c r="BG475" s="3094"/>
      <c r="BH475" s="3094"/>
      <c r="BI475" s="3094"/>
    </row>
    <row r="476" spans="1:61" ht="11.25" customHeight="1">
      <c r="A476" s="3094"/>
      <c r="B476" s="3094"/>
      <c r="C476" s="3094"/>
      <c r="D476" s="3094"/>
      <c r="E476" s="3094"/>
      <c r="F476" s="3094"/>
      <c r="G476" s="3094"/>
      <c r="H476" s="3094"/>
      <c r="I476" s="3094"/>
      <c r="J476" s="3094"/>
      <c r="K476" s="3094"/>
      <c r="L476" s="3094"/>
      <c r="M476" s="3094"/>
      <c r="N476" s="3094"/>
      <c r="O476" s="3094"/>
      <c r="P476" s="3094"/>
      <c r="Q476" s="3094"/>
      <c r="R476" s="3094"/>
      <c r="S476" s="3094"/>
      <c r="T476" s="3094"/>
      <c r="U476" s="3094"/>
      <c r="V476" s="3094"/>
      <c r="W476" s="3094"/>
      <c r="X476" s="3094"/>
      <c r="Y476" s="3094"/>
      <c r="Z476" s="3094"/>
      <c r="AA476" s="3094"/>
      <c r="AB476" s="3094"/>
      <c r="AC476" s="3094"/>
      <c r="AD476" s="3094"/>
      <c r="AE476" s="3094"/>
      <c r="AF476" s="3094"/>
      <c r="AG476" s="3094"/>
      <c r="AH476" s="3094"/>
      <c r="AI476" s="3094"/>
      <c r="AJ476" s="3094"/>
      <c r="AK476" s="3094"/>
      <c r="AL476" s="3094"/>
      <c r="AM476" s="3094"/>
      <c r="AN476" s="3094"/>
      <c r="AO476" s="3094"/>
      <c r="AP476" s="3094"/>
      <c r="AQ476" s="3094"/>
      <c r="AR476" s="3094"/>
      <c r="AS476" s="3094"/>
      <c r="AT476" s="3094"/>
      <c r="AU476" s="3094"/>
      <c r="AV476" s="3094"/>
      <c r="AW476" s="3094"/>
      <c r="AX476" s="3094"/>
      <c r="AY476" s="3094"/>
      <c r="AZ476" s="3094"/>
      <c r="BA476" s="3094"/>
      <c r="BB476" s="3094"/>
      <c r="BC476" s="3094"/>
      <c r="BD476" s="3094"/>
      <c r="BE476" s="3094"/>
      <c r="BF476" s="3094"/>
      <c r="BG476" s="3094"/>
      <c r="BH476" s="3094"/>
      <c r="BI476" s="3094"/>
    </row>
    <row r="477" spans="1:61" ht="11.25" customHeight="1">
      <c r="A477" s="3094"/>
      <c r="B477" s="3094"/>
      <c r="C477" s="3094"/>
      <c r="D477" s="3094"/>
      <c r="E477" s="3094"/>
      <c r="F477" s="3094"/>
      <c r="G477" s="3094"/>
      <c r="H477" s="3094"/>
      <c r="I477" s="3094"/>
      <c r="J477" s="3094"/>
      <c r="K477" s="3094"/>
      <c r="L477" s="3094"/>
      <c r="M477" s="3094"/>
      <c r="N477" s="3094"/>
      <c r="O477" s="3094"/>
      <c r="P477" s="3094"/>
      <c r="Q477" s="3094"/>
      <c r="R477" s="3094"/>
      <c r="S477" s="3094"/>
      <c r="T477" s="3094"/>
      <c r="U477" s="3094"/>
      <c r="V477" s="3094"/>
      <c r="W477" s="3094"/>
      <c r="X477" s="3094"/>
      <c r="Y477" s="3094"/>
      <c r="Z477" s="3094"/>
      <c r="AA477" s="3094"/>
      <c r="AB477" s="3094"/>
      <c r="AC477" s="3094"/>
      <c r="AD477" s="3094"/>
      <c r="AE477" s="3094"/>
      <c r="AF477" s="3094"/>
      <c r="AG477" s="3094"/>
      <c r="AH477" s="3094"/>
      <c r="AI477" s="3094"/>
      <c r="AJ477" s="3094"/>
      <c r="AK477" s="3094"/>
      <c r="AL477" s="3094"/>
      <c r="AM477" s="3094"/>
      <c r="AN477" s="3094"/>
      <c r="AO477" s="3094"/>
      <c r="AP477" s="3094"/>
      <c r="AQ477" s="3094"/>
      <c r="AR477" s="3094"/>
      <c r="AS477" s="3094"/>
      <c r="AT477" s="3094"/>
      <c r="AU477" s="3094"/>
      <c r="AV477" s="3094"/>
      <c r="AW477" s="3094"/>
      <c r="AX477" s="3094"/>
      <c r="AY477" s="3094"/>
      <c r="AZ477" s="3094"/>
      <c r="BA477" s="3094"/>
      <c r="BB477" s="3094"/>
      <c r="BC477" s="3094"/>
      <c r="BD477" s="3094"/>
      <c r="BE477" s="3094"/>
      <c r="BF477" s="3094"/>
      <c r="BG477" s="3094"/>
      <c r="BH477" s="3094"/>
      <c r="BI477" s="3094"/>
    </row>
    <row r="478" spans="1:61" ht="11.25" customHeight="1">
      <c r="A478" s="3094"/>
      <c r="B478" s="3094"/>
      <c r="C478" s="3094"/>
      <c r="D478" s="3094"/>
      <c r="E478" s="3094"/>
      <c r="F478" s="3094"/>
      <c r="G478" s="3094"/>
      <c r="H478" s="3094"/>
      <c r="I478" s="3094"/>
      <c r="J478" s="3094"/>
      <c r="K478" s="3094"/>
      <c r="L478" s="3094"/>
      <c r="M478" s="3094"/>
      <c r="N478" s="3094"/>
      <c r="O478" s="3094"/>
      <c r="P478" s="3094"/>
      <c r="Q478" s="3094"/>
      <c r="R478" s="3094"/>
      <c r="S478" s="3094"/>
      <c r="T478" s="3094"/>
      <c r="U478" s="3094"/>
      <c r="V478" s="3094"/>
      <c r="W478" s="3094"/>
      <c r="X478" s="3094"/>
      <c r="Y478" s="3094"/>
      <c r="Z478" s="3094"/>
      <c r="AA478" s="3094"/>
      <c r="AB478" s="3094"/>
      <c r="AC478" s="3094"/>
      <c r="AD478" s="3094"/>
      <c r="AE478" s="3094"/>
      <c r="AF478" s="3094"/>
      <c r="AG478" s="3094"/>
      <c r="AH478" s="3094"/>
      <c r="AI478" s="3094"/>
      <c r="AJ478" s="3094"/>
      <c r="AK478" s="3094"/>
      <c r="AL478" s="3094"/>
      <c r="AM478" s="3094"/>
      <c r="AN478" s="3094"/>
      <c r="AO478" s="3094"/>
      <c r="AP478" s="3094"/>
      <c r="AQ478" s="3094"/>
      <c r="AR478" s="3094"/>
      <c r="AS478" s="3094"/>
      <c r="AT478" s="3094"/>
      <c r="AU478" s="3094"/>
      <c r="AV478" s="3094"/>
      <c r="AW478" s="3094"/>
      <c r="AX478" s="3094"/>
      <c r="AY478" s="3094"/>
      <c r="AZ478" s="3094"/>
      <c r="BA478" s="3094"/>
      <c r="BB478" s="3094"/>
      <c r="BC478" s="3094"/>
      <c r="BD478" s="3094"/>
      <c r="BE478" s="3094"/>
      <c r="BF478" s="3094"/>
      <c r="BG478" s="3094"/>
      <c r="BH478" s="3094"/>
      <c r="BI478" s="3094"/>
    </row>
    <row r="479" spans="1:61" ht="11.25" customHeight="1">
      <c r="A479" s="3094"/>
      <c r="B479" s="3094"/>
      <c r="C479" s="3094"/>
      <c r="D479" s="3094"/>
      <c r="E479" s="3094"/>
      <c r="F479" s="3094"/>
      <c r="G479" s="3094"/>
      <c r="H479" s="3094"/>
      <c r="I479" s="3094"/>
      <c r="J479" s="3094"/>
      <c r="K479" s="3094"/>
      <c r="L479" s="3094"/>
      <c r="M479" s="3094"/>
      <c r="N479" s="3094"/>
      <c r="O479" s="3094"/>
      <c r="P479" s="3094"/>
      <c r="Q479" s="3094"/>
      <c r="R479" s="3094"/>
      <c r="S479" s="3094"/>
      <c r="T479" s="3094"/>
      <c r="U479" s="3094"/>
      <c r="V479" s="3094"/>
      <c r="W479" s="3094"/>
      <c r="X479" s="3094"/>
      <c r="Y479" s="3094"/>
      <c r="Z479" s="3094"/>
      <c r="AA479" s="3094"/>
      <c r="AB479" s="3094"/>
      <c r="AC479" s="3094"/>
      <c r="AD479" s="3094"/>
      <c r="AE479" s="3094"/>
      <c r="AF479" s="3094"/>
      <c r="AG479" s="3094"/>
      <c r="AH479" s="3094"/>
      <c r="AI479" s="3094"/>
      <c r="AJ479" s="3094"/>
      <c r="AK479" s="3094"/>
      <c r="AL479" s="3094"/>
      <c r="AM479" s="3094"/>
      <c r="AN479" s="3094"/>
      <c r="AO479" s="3094"/>
      <c r="AP479" s="3094"/>
      <c r="AQ479" s="3094"/>
      <c r="AR479" s="3094"/>
      <c r="AS479" s="3094"/>
      <c r="AT479" s="3094"/>
      <c r="AU479" s="3094"/>
      <c r="AV479" s="3094"/>
      <c r="AW479" s="3094"/>
      <c r="AX479" s="3094"/>
      <c r="AY479" s="3094"/>
      <c r="AZ479" s="3094"/>
      <c r="BA479" s="3094"/>
      <c r="BB479" s="3094"/>
      <c r="BC479" s="3094"/>
      <c r="BD479" s="3094"/>
      <c r="BE479" s="3094"/>
      <c r="BF479" s="3094"/>
      <c r="BG479" s="3094"/>
      <c r="BH479" s="3094"/>
      <c r="BI479" s="3094"/>
    </row>
    <row r="480" spans="1:61" ht="11.25" customHeight="1">
      <c r="A480" s="3094"/>
      <c r="B480" s="3094"/>
      <c r="C480" s="3094"/>
      <c r="D480" s="3094"/>
      <c r="E480" s="3094"/>
      <c r="F480" s="3094"/>
      <c r="G480" s="3094"/>
      <c r="H480" s="3094"/>
      <c r="I480" s="3094"/>
      <c r="J480" s="3094"/>
      <c r="K480" s="3094"/>
      <c r="L480" s="3094"/>
      <c r="M480" s="3094"/>
      <c r="N480" s="3094"/>
      <c r="O480" s="3094"/>
      <c r="P480" s="3094"/>
      <c r="Q480" s="3094"/>
      <c r="R480" s="3094"/>
      <c r="S480" s="3094"/>
      <c r="T480" s="3094"/>
      <c r="U480" s="3094"/>
      <c r="V480" s="3094"/>
      <c r="W480" s="3094"/>
      <c r="X480" s="3094"/>
      <c r="Y480" s="3094"/>
      <c r="Z480" s="3094"/>
      <c r="AA480" s="3094"/>
      <c r="AB480" s="3094"/>
      <c r="AC480" s="3094"/>
      <c r="AD480" s="3094"/>
      <c r="AE480" s="3094"/>
      <c r="AF480" s="3094"/>
      <c r="AG480" s="3094"/>
      <c r="AH480" s="3094"/>
      <c r="AI480" s="3094"/>
      <c r="AJ480" s="3094"/>
      <c r="AK480" s="3094"/>
      <c r="AL480" s="3094"/>
      <c r="AM480" s="3094"/>
      <c r="AN480" s="3094"/>
      <c r="AO480" s="3094"/>
      <c r="AP480" s="3094"/>
      <c r="AQ480" s="3094"/>
      <c r="AR480" s="3094"/>
      <c r="AS480" s="3094"/>
      <c r="AT480" s="3094"/>
      <c r="AU480" s="3094"/>
      <c r="AV480" s="3094"/>
      <c r="AW480" s="3094"/>
      <c r="AX480" s="3094"/>
      <c r="AY480" s="3094"/>
      <c r="AZ480" s="3094"/>
      <c r="BA480" s="3094"/>
      <c r="BB480" s="3094"/>
      <c r="BC480" s="3094"/>
      <c r="BD480" s="3094"/>
      <c r="BE480" s="3094"/>
      <c r="BF480" s="3094"/>
      <c r="BG480" s="3094"/>
      <c r="BH480" s="3094"/>
      <c r="BI480" s="3094"/>
    </row>
    <row r="481" spans="1:61" ht="11.25" customHeight="1">
      <c r="A481" s="3094"/>
      <c r="B481" s="3094"/>
      <c r="C481" s="3094"/>
      <c r="D481" s="3094"/>
      <c r="E481" s="3094"/>
      <c r="F481" s="3094"/>
      <c r="G481" s="3094"/>
      <c r="H481" s="3094"/>
      <c r="I481" s="3094"/>
      <c r="J481" s="3094"/>
      <c r="K481" s="3094"/>
      <c r="L481" s="3094"/>
      <c r="M481" s="3094"/>
      <c r="N481" s="3094"/>
      <c r="O481" s="3094"/>
      <c r="P481" s="3094"/>
      <c r="Q481" s="3094"/>
      <c r="R481" s="3094"/>
      <c r="S481" s="3094"/>
      <c r="T481" s="3094"/>
      <c r="U481" s="3094"/>
      <c r="V481" s="3094"/>
      <c r="W481" s="3094"/>
      <c r="X481" s="3094"/>
      <c r="Y481" s="3094"/>
      <c r="Z481" s="3094"/>
      <c r="AA481" s="3094"/>
      <c r="AB481" s="3094"/>
      <c r="AC481" s="3094"/>
      <c r="AD481" s="3094"/>
      <c r="AE481" s="3094"/>
      <c r="AF481" s="3094"/>
      <c r="AG481" s="3094"/>
      <c r="AH481" s="3094"/>
      <c r="AI481" s="3094"/>
      <c r="AJ481" s="3094"/>
      <c r="AK481" s="3094"/>
      <c r="AL481" s="3094"/>
      <c r="AM481" s="3094"/>
      <c r="AN481" s="3094"/>
      <c r="AO481" s="3094"/>
      <c r="AP481" s="3094"/>
      <c r="AQ481" s="3094"/>
      <c r="AR481" s="3094"/>
      <c r="AS481" s="3094"/>
      <c r="AT481" s="3094"/>
      <c r="AU481" s="3094"/>
      <c r="AV481" s="3094"/>
      <c r="AW481" s="3094"/>
      <c r="AX481" s="3094"/>
      <c r="AY481" s="3094"/>
      <c r="AZ481" s="3094"/>
      <c r="BA481" s="3094"/>
      <c r="BB481" s="3094"/>
      <c r="BC481" s="3094"/>
      <c r="BD481" s="3094"/>
      <c r="BE481" s="3094"/>
      <c r="BF481" s="3094"/>
      <c r="BG481" s="3094"/>
      <c r="BH481" s="3094"/>
      <c r="BI481" s="3094"/>
    </row>
    <row r="482" spans="1:61" ht="11.25" customHeight="1">
      <c r="A482" s="3094"/>
      <c r="B482" s="3094"/>
      <c r="C482" s="3094"/>
      <c r="D482" s="3094"/>
      <c r="E482" s="3094"/>
      <c r="F482" s="3094"/>
      <c r="G482" s="3094"/>
      <c r="H482" s="3094"/>
      <c r="I482" s="3094"/>
      <c r="J482" s="3094"/>
      <c r="K482" s="3094"/>
      <c r="L482" s="3094"/>
      <c r="M482" s="3094"/>
      <c r="N482" s="3094"/>
      <c r="O482" s="3094"/>
      <c r="P482" s="3094"/>
      <c r="Q482" s="3094"/>
      <c r="R482" s="3094"/>
      <c r="S482" s="3094"/>
      <c r="T482" s="3094"/>
      <c r="U482" s="3094"/>
      <c r="V482" s="3094"/>
      <c r="W482" s="3094"/>
      <c r="X482" s="3094"/>
      <c r="Y482" s="3094"/>
      <c r="Z482" s="3094"/>
      <c r="AA482" s="3094"/>
      <c r="AB482" s="3094"/>
      <c r="AC482" s="3094"/>
      <c r="AD482" s="3094"/>
      <c r="AE482" s="3094"/>
      <c r="AF482" s="3094"/>
      <c r="AG482" s="3094"/>
      <c r="AH482" s="3094"/>
      <c r="AI482" s="3094"/>
      <c r="AJ482" s="3094"/>
      <c r="AK482" s="3094"/>
      <c r="AL482" s="3094"/>
      <c r="AM482" s="3094"/>
      <c r="AN482" s="3094"/>
      <c r="AO482" s="3094"/>
      <c r="AP482" s="3094"/>
      <c r="AQ482" s="3094"/>
      <c r="AR482" s="3094"/>
      <c r="AS482" s="3094"/>
      <c r="AT482" s="3094"/>
      <c r="AU482" s="3094"/>
      <c r="AV482" s="3094"/>
      <c r="AW482" s="3094"/>
      <c r="AX482" s="3094"/>
      <c r="AY482" s="3094"/>
      <c r="AZ482" s="3094"/>
      <c r="BA482" s="3094"/>
      <c r="BB482" s="3094"/>
      <c r="BC482" s="3094"/>
      <c r="BD482" s="3094"/>
      <c r="BE482" s="3094"/>
      <c r="BF482" s="3094"/>
      <c r="BG482" s="3094"/>
      <c r="BH482" s="3094"/>
      <c r="BI482" s="3094"/>
    </row>
    <row r="483" spans="1:61" ht="11.25" customHeight="1">
      <c r="A483" s="3094"/>
      <c r="B483" s="3094"/>
      <c r="C483" s="3094"/>
      <c r="D483" s="3094"/>
      <c r="E483" s="3094"/>
      <c r="F483" s="3094"/>
      <c r="G483" s="3094"/>
      <c r="H483" s="3094"/>
      <c r="I483" s="3094"/>
      <c r="J483" s="3094"/>
      <c r="K483" s="3094"/>
      <c r="L483" s="3094"/>
      <c r="M483" s="3094"/>
      <c r="N483" s="3094"/>
      <c r="O483" s="3094"/>
      <c r="P483" s="3094"/>
      <c r="Q483" s="3094"/>
      <c r="R483" s="3094"/>
      <c r="S483" s="3094"/>
      <c r="T483" s="3094"/>
      <c r="U483" s="3094"/>
      <c r="V483" s="3094"/>
      <c r="W483" s="3094"/>
      <c r="X483" s="3094"/>
      <c r="Y483" s="3094"/>
      <c r="Z483" s="3094"/>
      <c r="AA483" s="3094"/>
      <c r="AB483" s="3094"/>
      <c r="AC483" s="3094"/>
      <c r="AD483" s="3094"/>
      <c r="AE483" s="3094"/>
      <c r="AF483" s="3094"/>
      <c r="AG483" s="3094"/>
      <c r="AH483" s="3094"/>
      <c r="AI483" s="3094"/>
      <c r="AJ483" s="3094"/>
      <c r="AK483" s="3094"/>
      <c r="AL483" s="3094"/>
      <c r="AM483" s="3094"/>
      <c r="AN483" s="3094"/>
      <c r="AO483" s="3094"/>
      <c r="AP483" s="3094"/>
      <c r="AQ483" s="3094"/>
      <c r="AR483" s="3094"/>
      <c r="AS483" s="3094"/>
      <c r="AT483" s="3094"/>
      <c r="AU483" s="3094"/>
      <c r="AV483" s="3094"/>
      <c r="AW483" s="3094"/>
      <c r="AX483" s="3094"/>
      <c r="AY483" s="3094"/>
      <c r="AZ483" s="3094"/>
      <c r="BA483" s="3094"/>
      <c r="BB483" s="3094"/>
      <c r="BC483" s="3094"/>
      <c r="BD483" s="3094"/>
      <c r="BE483" s="3094"/>
      <c r="BF483" s="3094"/>
      <c r="BG483" s="3094"/>
      <c r="BH483" s="3094"/>
      <c r="BI483" s="3094"/>
    </row>
    <row r="484" spans="1:61" ht="11.25" customHeight="1">
      <c r="A484" s="3094"/>
      <c r="B484" s="3094"/>
      <c r="C484" s="3094"/>
      <c r="D484" s="3094"/>
      <c r="E484" s="3094"/>
      <c r="F484" s="3094"/>
      <c r="G484" s="3094"/>
      <c r="H484" s="3094"/>
      <c r="I484" s="3094"/>
      <c r="J484" s="3094"/>
      <c r="K484" s="3094"/>
      <c r="L484" s="3094"/>
      <c r="M484" s="3094"/>
      <c r="N484" s="3094"/>
      <c r="O484" s="3094"/>
      <c r="P484" s="3094"/>
      <c r="Q484" s="3094"/>
      <c r="R484" s="3094"/>
      <c r="S484" s="3094"/>
      <c r="T484" s="3094"/>
      <c r="U484" s="3094"/>
      <c r="V484" s="3094"/>
      <c r="W484" s="3094"/>
      <c r="X484" s="3094"/>
      <c r="Y484" s="3094"/>
      <c r="Z484" s="3094"/>
      <c r="AA484" s="3094"/>
      <c r="AB484" s="3094"/>
      <c r="AC484" s="3094"/>
      <c r="AD484" s="3094"/>
      <c r="AE484" s="3094"/>
      <c r="AF484" s="3094"/>
      <c r="AG484" s="3094"/>
      <c r="AH484" s="3094"/>
      <c r="AI484" s="3094"/>
      <c r="AJ484" s="3094"/>
      <c r="AK484" s="3094"/>
      <c r="AL484" s="3094"/>
      <c r="AM484" s="3094"/>
      <c r="AN484" s="3094"/>
      <c r="AO484" s="3094"/>
      <c r="AP484" s="3094"/>
      <c r="AQ484" s="3094"/>
      <c r="AR484" s="3094"/>
      <c r="AS484" s="3094"/>
      <c r="AT484" s="3094"/>
      <c r="AU484" s="3094"/>
      <c r="AV484" s="3094"/>
      <c r="AW484" s="3094"/>
      <c r="AX484" s="3094"/>
      <c r="AY484" s="3094"/>
      <c r="AZ484" s="3094"/>
      <c r="BA484" s="3094"/>
      <c r="BB484" s="3094"/>
      <c r="BC484" s="3094"/>
      <c r="BD484" s="3094"/>
      <c r="BE484" s="3094"/>
      <c r="BF484" s="3094"/>
      <c r="BG484" s="3094"/>
      <c r="BH484" s="3094"/>
      <c r="BI484" s="3094"/>
    </row>
    <row r="485" spans="1:61" ht="11.25" customHeight="1">
      <c r="A485" s="3094"/>
      <c r="B485" s="3094"/>
      <c r="C485" s="3094"/>
      <c r="D485" s="3094"/>
      <c r="E485" s="3094"/>
      <c r="F485" s="3094"/>
      <c r="G485" s="3094"/>
      <c r="H485" s="3094"/>
      <c r="I485" s="3094"/>
      <c r="J485" s="3094"/>
      <c r="K485" s="3094"/>
      <c r="L485" s="3094"/>
      <c r="M485" s="3094"/>
      <c r="N485" s="3094"/>
      <c r="O485" s="3094"/>
      <c r="P485" s="3094"/>
      <c r="Q485" s="3094"/>
      <c r="R485" s="3094"/>
      <c r="S485" s="3094"/>
      <c r="T485" s="3094"/>
      <c r="U485" s="3094"/>
      <c r="V485" s="3094"/>
      <c r="W485" s="3094"/>
      <c r="X485" s="3094"/>
      <c r="Y485" s="3094"/>
      <c r="Z485" s="3094"/>
      <c r="AA485" s="3094"/>
      <c r="AB485" s="3094"/>
      <c r="AC485" s="3094"/>
      <c r="AD485" s="3094"/>
      <c r="AE485" s="3094"/>
      <c r="AF485" s="3094"/>
      <c r="AG485" s="3094"/>
      <c r="AH485" s="3094"/>
      <c r="AI485" s="3094"/>
      <c r="AJ485" s="3094"/>
      <c r="AK485" s="3094"/>
      <c r="AL485" s="3094"/>
      <c r="AM485" s="3094"/>
      <c r="AN485" s="3094"/>
      <c r="AO485" s="3094"/>
      <c r="AP485" s="3094"/>
      <c r="AQ485" s="3094"/>
      <c r="AR485" s="3094"/>
      <c r="AS485" s="3094"/>
      <c r="AT485" s="3094"/>
      <c r="AU485" s="3094"/>
      <c r="AV485" s="3094"/>
      <c r="AW485" s="3094"/>
      <c r="AX485" s="3094"/>
      <c r="AY485" s="3094"/>
      <c r="AZ485" s="3094"/>
      <c r="BA485" s="3094"/>
      <c r="BB485" s="3094"/>
      <c r="BC485" s="3094"/>
      <c r="BD485" s="3094"/>
      <c r="BE485" s="3094"/>
      <c r="BF485" s="3094"/>
      <c r="BG485" s="3094"/>
      <c r="BH485" s="3094"/>
      <c r="BI485" s="3094"/>
    </row>
    <row r="486" spans="1:61" ht="11.25" customHeight="1">
      <c r="A486" s="3094"/>
      <c r="B486" s="3094"/>
      <c r="C486" s="3094"/>
      <c r="D486" s="3094"/>
      <c r="E486" s="3094"/>
      <c r="F486" s="3094"/>
      <c r="G486" s="3094"/>
      <c r="H486" s="3094"/>
      <c r="I486" s="3094"/>
      <c r="J486" s="3094"/>
      <c r="K486" s="3094"/>
      <c r="L486" s="3094"/>
      <c r="M486" s="3094"/>
      <c r="N486" s="3094"/>
      <c r="O486" s="3094"/>
      <c r="P486" s="3094"/>
      <c r="Q486" s="3094"/>
      <c r="R486" s="3094"/>
      <c r="S486" s="3094"/>
      <c r="T486" s="3094"/>
      <c r="U486" s="3094"/>
      <c r="V486" s="3094"/>
      <c r="W486" s="3094"/>
      <c r="X486" s="3094"/>
      <c r="Y486" s="3094"/>
      <c r="Z486" s="3094"/>
      <c r="AA486" s="3094"/>
      <c r="AB486" s="3094"/>
      <c r="AC486" s="3094"/>
      <c r="AD486" s="3094"/>
      <c r="AE486" s="3094"/>
      <c r="AF486" s="3094"/>
      <c r="AG486" s="3094"/>
      <c r="AH486" s="3094"/>
      <c r="AI486" s="3094"/>
      <c r="AJ486" s="3094"/>
      <c r="AK486" s="3094"/>
      <c r="AL486" s="3094"/>
      <c r="AM486" s="3094"/>
      <c r="AN486" s="3094"/>
      <c r="AO486" s="3094"/>
      <c r="AP486" s="3094"/>
      <c r="AQ486" s="3094"/>
      <c r="AR486" s="3094"/>
      <c r="AS486" s="3094"/>
      <c r="AT486" s="3094"/>
      <c r="AU486" s="3094"/>
      <c r="AV486" s="3094"/>
      <c r="AW486" s="3094"/>
      <c r="AX486" s="3094"/>
      <c r="AY486" s="3094"/>
      <c r="AZ486" s="3094"/>
      <c r="BA486" s="3094"/>
      <c r="BB486" s="3094"/>
      <c r="BC486" s="3094"/>
      <c r="BD486" s="3094"/>
      <c r="BE486" s="3094"/>
      <c r="BF486" s="3094"/>
      <c r="BG486" s="3094"/>
      <c r="BH486" s="3094"/>
      <c r="BI486" s="3094"/>
    </row>
    <row r="487" spans="1:61" ht="11.25" customHeight="1">
      <c r="A487" s="3094"/>
      <c r="B487" s="3094"/>
      <c r="C487" s="3094"/>
      <c r="D487" s="3094"/>
      <c r="E487" s="3094"/>
      <c r="F487" s="3094"/>
      <c r="G487" s="3094"/>
      <c r="H487" s="3094"/>
      <c r="I487" s="3094"/>
      <c r="J487" s="3094"/>
      <c r="K487" s="3094"/>
      <c r="L487" s="3094"/>
      <c r="M487" s="3094"/>
      <c r="N487" s="3094"/>
      <c r="O487" s="3094"/>
      <c r="P487" s="3094"/>
      <c r="Q487" s="3094"/>
      <c r="R487" s="3094"/>
      <c r="S487" s="3094"/>
      <c r="T487" s="3094"/>
      <c r="U487" s="3094"/>
      <c r="V487" s="3094"/>
      <c r="W487" s="3094"/>
      <c r="X487" s="3094"/>
      <c r="Y487" s="3094"/>
      <c r="Z487" s="3094"/>
      <c r="AA487" s="3094"/>
      <c r="AB487" s="3094"/>
      <c r="AC487" s="3094"/>
      <c r="AD487" s="3094"/>
      <c r="AE487" s="3094"/>
      <c r="AF487" s="3094"/>
      <c r="AG487" s="3094"/>
      <c r="AH487" s="3094"/>
      <c r="AI487" s="3094"/>
      <c r="AJ487" s="3094"/>
      <c r="AK487" s="3094"/>
      <c r="AL487" s="3094"/>
      <c r="AM487" s="3094"/>
      <c r="AN487" s="3094"/>
      <c r="AO487" s="3094"/>
      <c r="AP487" s="3094"/>
      <c r="AQ487" s="3094"/>
      <c r="AR487" s="3094"/>
      <c r="AS487" s="3094"/>
      <c r="AT487" s="3094"/>
      <c r="AU487" s="3094"/>
      <c r="AV487" s="3094"/>
      <c r="AW487" s="3094"/>
      <c r="AX487" s="3094"/>
      <c r="AY487" s="3094"/>
      <c r="AZ487" s="3094"/>
      <c r="BA487" s="3094"/>
      <c r="BB487" s="3094"/>
      <c r="BC487" s="3094"/>
      <c r="BD487" s="3094"/>
      <c r="BE487" s="3094"/>
      <c r="BF487" s="3094"/>
      <c r="BG487" s="3094"/>
      <c r="BH487" s="3094"/>
      <c r="BI487" s="3094"/>
    </row>
    <row r="488" spans="1:61" ht="11.25" customHeight="1">
      <c r="A488" s="3094"/>
      <c r="B488" s="3094"/>
      <c r="C488" s="3094"/>
      <c r="D488" s="3094"/>
      <c r="E488" s="3094"/>
      <c r="F488" s="3094"/>
      <c r="G488" s="3094"/>
      <c r="H488" s="3094"/>
      <c r="I488" s="3094"/>
      <c r="J488" s="3094"/>
      <c r="K488" s="3094"/>
      <c r="L488" s="3094"/>
      <c r="M488" s="3094"/>
      <c r="N488" s="3094"/>
      <c r="O488" s="3094"/>
      <c r="P488" s="3094"/>
      <c r="Q488" s="3094"/>
      <c r="R488" s="3094"/>
      <c r="S488" s="3094"/>
      <c r="T488" s="3094"/>
      <c r="U488" s="3094"/>
      <c r="V488" s="3094"/>
      <c r="W488" s="3094"/>
      <c r="X488" s="3094"/>
      <c r="Y488" s="3094"/>
      <c r="Z488" s="3094"/>
      <c r="AA488" s="3094"/>
      <c r="AB488" s="3094"/>
      <c r="AC488" s="3094"/>
      <c r="AD488" s="3094"/>
      <c r="AE488" s="3094"/>
      <c r="AF488" s="3094"/>
      <c r="AG488" s="3094"/>
      <c r="AH488" s="3094"/>
      <c r="AI488" s="3094"/>
      <c r="AJ488" s="3094"/>
      <c r="AK488" s="3094"/>
      <c r="AL488" s="3094"/>
      <c r="AM488" s="3094"/>
      <c r="AN488" s="3094"/>
      <c r="AO488" s="3094"/>
      <c r="AP488" s="3094"/>
      <c r="AQ488" s="3094"/>
      <c r="AR488" s="3094"/>
      <c r="AS488" s="3094"/>
      <c r="AT488" s="3094"/>
      <c r="AU488" s="3094"/>
      <c r="AV488" s="3094"/>
      <c r="AW488" s="3094"/>
      <c r="AX488" s="3094"/>
      <c r="AY488" s="3094"/>
      <c r="AZ488" s="3094"/>
      <c r="BA488" s="3094"/>
      <c r="BB488" s="3094"/>
      <c r="BC488" s="3094"/>
      <c r="BD488" s="3094"/>
      <c r="BE488" s="3094"/>
      <c r="BF488" s="3094"/>
      <c r="BG488" s="3094"/>
      <c r="BH488" s="3094"/>
      <c r="BI488" s="3094"/>
    </row>
    <row r="489" spans="1:61" ht="11.25" customHeight="1">
      <c r="A489" s="3094"/>
      <c r="B489" s="3094"/>
      <c r="C489" s="3094"/>
      <c r="D489" s="3094"/>
      <c r="E489" s="3094"/>
      <c r="F489" s="3094"/>
      <c r="G489" s="3094"/>
      <c r="H489" s="3094"/>
      <c r="I489" s="3094"/>
      <c r="J489" s="3094"/>
      <c r="K489" s="3094"/>
      <c r="L489" s="3094"/>
      <c r="M489" s="3094"/>
      <c r="N489" s="3094"/>
      <c r="O489" s="3094"/>
      <c r="P489" s="3094"/>
      <c r="Q489" s="3094"/>
      <c r="R489" s="3094"/>
      <c r="S489" s="3094"/>
      <c r="T489" s="3094"/>
      <c r="U489" s="3094"/>
      <c r="V489" s="3094"/>
      <c r="W489" s="3094"/>
      <c r="X489" s="3094"/>
      <c r="Y489" s="3094"/>
      <c r="Z489" s="3094"/>
      <c r="AA489" s="3094"/>
      <c r="AB489" s="3094"/>
      <c r="AC489" s="3094"/>
      <c r="AD489" s="3094"/>
      <c r="AE489" s="3094"/>
      <c r="AF489" s="3094"/>
      <c r="AG489" s="3094"/>
      <c r="AH489" s="3094"/>
      <c r="AI489" s="3094"/>
      <c r="AJ489" s="3094"/>
      <c r="AK489" s="3094"/>
      <c r="AL489" s="3094"/>
      <c r="AM489" s="3094"/>
      <c r="AN489" s="3094"/>
      <c r="AO489" s="3094"/>
      <c r="AP489" s="3094"/>
      <c r="AQ489" s="3094"/>
      <c r="AR489" s="3094"/>
      <c r="AS489" s="3094"/>
      <c r="AT489" s="3094"/>
      <c r="AU489" s="3094"/>
      <c r="AV489" s="3094"/>
      <c r="AW489" s="3094"/>
      <c r="AX489" s="3094"/>
      <c r="AY489" s="3094"/>
      <c r="AZ489" s="3094"/>
      <c r="BA489" s="3094"/>
      <c r="BB489" s="3094"/>
      <c r="BC489" s="3094"/>
      <c r="BD489" s="3094"/>
      <c r="BE489" s="3094"/>
      <c r="BF489" s="3094"/>
      <c r="BG489" s="3094"/>
      <c r="BH489" s="3094"/>
      <c r="BI489" s="3094"/>
    </row>
    <row r="490" spans="1:61" ht="11.25" customHeight="1">
      <c r="A490" s="3094"/>
      <c r="B490" s="3094"/>
      <c r="C490" s="3094"/>
      <c r="D490" s="3094"/>
      <c r="E490" s="3094"/>
      <c r="F490" s="3094"/>
      <c r="G490" s="3094"/>
      <c r="H490" s="3094"/>
      <c r="I490" s="3094"/>
      <c r="J490" s="3094"/>
      <c r="K490" s="3094"/>
      <c r="L490" s="3094"/>
      <c r="M490" s="3094"/>
      <c r="N490" s="3094"/>
      <c r="O490" s="3094"/>
      <c r="P490" s="3094"/>
      <c r="Q490" s="3094"/>
      <c r="R490" s="3094"/>
      <c r="S490" s="3094"/>
      <c r="T490" s="3094"/>
      <c r="U490" s="3094"/>
      <c r="V490" s="3094"/>
      <c r="W490" s="3094"/>
      <c r="X490" s="3094"/>
      <c r="Y490" s="3094"/>
      <c r="Z490" s="3094"/>
      <c r="AA490" s="3094"/>
      <c r="AB490" s="3094"/>
      <c r="AC490" s="3094"/>
      <c r="AD490" s="3094"/>
      <c r="AE490" s="3094"/>
      <c r="AF490" s="3094"/>
      <c r="AG490" s="3094"/>
      <c r="AH490" s="3094"/>
      <c r="AI490" s="3094"/>
      <c r="AJ490" s="3094"/>
      <c r="AK490" s="3094"/>
      <c r="AL490" s="3094"/>
      <c r="AM490" s="3094"/>
      <c r="AN490" s="3094"/>
      <c r="AO490" s="3094"/>
      <c r="AP490" s="3094"/>
      <c r="AQ490" s="3094"/>
      <c r="AR490" s="3094"/>
      <c r="AS490" s="3094"/>
      <c r="AT490" s="3094"/>
      <c r="AU490" s="3094"/>
      <c r="AV490" s="3094"/>
      <c r="AW490" s="3094"/>
      <c r="AX490" s="3094"/>
      <c r="AY490" s="3094"/>
      <c r="AZ490" s="3094"/>
      <c r="BA490" s="3094"/>
      <c r="BB490" s="3094"/>
      <c r="BC490" s="3094"/>
      <c r="BD490" s="3094"/>
      <c r="BE490" s="3094"/>
      <c r="BF490" s="3094"/>
      <c r="BG490" s="3094"/>
      <c r="BH490" s="3094"/>
      <c r="BI490" s="3094"/>
    </row>
    <row r="491" spans="1:61" ht="11.25" customHeight="1">
      <c r="A491" s="3094"/>
      <c r="B491" s="3094"/>
      <c r="C491" s="3094"/>
      <c r="D491" s="3094"/>
      <c r="E491" s="3094"/>
      <c r="F491" s="3094"/>
      <c r="G491" s="3094"/>
      <c r="H491" s="3094"/>
      <c r="I491" s="3094"/>
      <c r="J491" s="3094"/>
      <c r="K491" s="3094"/>
      <c r="L491" s="3094"/>
      <c r="M491" s="3094"/>
      <c r="N491" s="3094"/>
      <c r="O491" s="3094"/>
      <c r="P491" s="3094"/>
      <c r="Q491" s="3094"/>
      <c r="R491" s="3094"/>
      <c r="S491" s="3094"/>
      <c r="T491" s="3094"/>
      <c r="U491" s="3094"/>
      <c r="V491" s="3094"/>
      <c r="W491" s="3094"/>
      <c r="X491" s="3094"/>
      <c r="Y491" s="3094"/>
      <c r="Z491" s="3094"/>
      <c r="AA491" s="3094"/>
      <c r="AB491" s="3094"/>
      <c r="AC491" s="3094"/>
      <c r="AD491" s="3094"/>
      <c r="AE491" s="3094"/>
      <c r="AF491" s="3094"/>
      <c r="AG491" s="3094"/>
      <c r="AH491" s="3094"/>
      <c r="AI491" s="3094"/>
      <c r="AJ491" s="3094"/>
      <c r="AK491" s="3094"/>
      <c r="AL491" s="3094"/>
      <c r="AM491" s="3094"/>
      <c r="AN491" s="3094"/>
      <c r="AO491" s="3094"/>
      <c r="AP491" s="3094"/>
      <c r="AQ491" s="3094"/>
      <c r="AR491" s="3094"/>
      <c r="AS491" s="3094"/>
      <c r="AT491" s="3094"/>
      <c r="AU491" s="3094"/>
      <c r="AV491" s="3094"/>
      <c r="AW491" s="3094"/>
      <c r="AX491" s="3094"/>
      <c r="AY491" s="3094"/>
      <c r="AZ491" s="3094"/>
      <c r="BA491" s="3094"/>
      <c r="BB491" s="3094"/>
      <c r="BC491" s="3094"/>
      <c r="BD491" s="3094"/>
      <c r="BE491" s="3094"/>
      <c r="BF491" s="3094"/>
      <c r="BG491" s="3094"/>
      <c r="BH491" s="3094"/>
      <c r="BI491" s="3094"/>
    </row>
    <row r="492" spans="1:61" ht="11.25" customHeight="1">
      <c r="A492" s="3094"/>
      <c r="B492" s="3094"/>
      <c r="C492" s="3094"/>
      <c r="D492" s="3094"/>
      <c r="E492" s="3094"/>
      <c r="F492" s="3094"/>
      <c r="G492" s="3094"/>
      <c r="H492" s="3094"/>
      <c r="I492" s="3094"/>
      <c r="J492" s="3094"/>
      <c r="K492" s="3094"/>
      <c r="L492" s="3094"/>
      <c r="M492" s="3094"/>
      <c r="N492" s="3094"/>
      <c r="O492" s="3094"/>
      <c r="P492" s="3094"/>
      <c r="Q492" s="3094"/>
      <c r="R492" s="3094"/>
      <c r="S492" s="3094"/>
      <c r="T492" s="3094"/>
      <c r="U492" s="3094"/>
      <c r="V492" s="3094"/>
      <c r="W492" s="3094"/>
      <c r="X492" s="3094"/>
      <c r="Y492" s="3094"/>
      <c r="Z492" s="3094"/>
      <c r="AA492" s="3094"/>
      <c r="AB492" s="3094"/>
      <c r="AC492" s="3094"/>
      <c r="AD492" s="3094"/>
      <c r="AE492" s="3094"/>
      <c r="AF492" s="3094"/>
      <c r="AG492" s="3094"/>
      <c r="AH492" s="3094"/>
      <c r="AI492" s="3094"/>
      <c r="AJ492" s="3094"/>
      <c r="AK492" s="3094"/>
      <c r="AL492" s="3094"/>
      <c r="AM492" s="3094"/>
      <c r="AN492" s="3094"/>
      <c r="AO492" s="3094"/>
      <c r="AP492" s="3094"/>
      <c r="AQ492" s="3094"/>
      <c r="AR492" s="3094"/>
      <c r="AS492" s="3094"/>
      <c r="AT492" s="3094"/>
      <c r="AU492" s="3094"/>
      <c r="AV492" s="3094"/>
      <c r="AW492" s="3094"/>
      <c r="AX492" s="3094"/>
      <c r="AY492" s="3094"/>
      <c r="AZ492" s="3094"/>
      <c r="BA492" s="3094"/>
      <c r="BB492" s="3094"/>
      <c r="BC492" s="3094"/>
      <c r="BD492" s="3094"/>
      <c r="BE492" s="3094"/>
      <c r="BF492" s="3094"/>
      <c r="BG492" s="3094"/>
      <c r="BH492" s="3094"/>
      <c r="BI492" s="3094"/>
    </row>
    <row r="493" spans="1:61" ht="11.25" customHeight="1">
      <c r="A493" s="3094"/>
      <c r="B493" s="3094"/>
      <c r="C493" s="3094"/>
      <c r="D493" s="3094"/>
      <c r="E493" s="3094"/>
      <c r="F493" s="3094"/>
      <c r="G493" s="3094"/>
      <c r="H493" s="3094"/>
      <c r="I493" s="3094"/>
      <c r="J493" s="3094"/>
      <c r="K493" s="3094"/>
      <c r="L493" s="3094"/>
      <c r="M493" s="3094"/>
      <c r="N493" s="3094"/>
      <c r="O493" s="3094"/>
      <c r="P493" s="3094"/>
      <c r="Q493" s="3094"/>
      <c r="R493" s="3094"/>
      <c r="S493" s="3094"/>
      <c r="T493" s="3094"/>
      <c r="U493" s="3094"/>
      <c r="V493" s="3094"/>
      <c r="W493" s="3094"/>
      <c r="X493" s="3094"/>
      <c r="Y493" s="3094"/>
      <c r="Z493" s="3094"/>
      <c r="AA493" s="3094"/>
      <c r="AB493" s="3094"/>
      <c r="AC493" s="3094"/>
      <c r="AD493" s="3094"/>
      <c r="AE493" s="3094"/>
      <c r="AF493" s="3094"/>
      <c r="AG493" s="3094"/>
      <c r="AH493" s="3094"/>
      <c r="AI493" s="3094"/>
      <c r="AJ493" s="3094"/>
      <c r="AK493" s="3094"/>
      <c r="AL493" s="3094"/>
      <c r="AM493" s="3094"/>
      <c r="AN493" s="3094"/>
      <c r="AO493" s="3094"/>
      <c r="AP493" s="3094"/>
      <c r="AQ493" s="3094"/>
      <c r="AR493" s="3094"/>
      <c r="AS493" s="3094"/>
      <c r="AT493" s="3094"/>
      <c r="AU493" s="3094"/>
      <c r="AV493" s="3094"/>
      <c r="AW493" s="3094"/>
      <c r="AX493" s="3094"/>
      <c r="AY493" s="3094"/>
      <c r="AZ493" s="3094"/>
      <c r="BA493" s="3094"/>
      <c r="BB493" s="3094"/>
      <c r="BC493" s="3094"/>
      <c r="BD493" s="3094"/>
      <c r="BE493" s="3094"/>
      <c r="BF493" s="3094"/>
      <c r="BG493" s="3094"/>
      <c r="BH493" s="3094"/>
      <c r="BI493" s="3094"/>
    </row>
    <row r="494" spans="1:61" ht="11.25" customHeight="1">
      <c r="A494" s="3094"/>
      <c r="B494" s="3094"/>
      <c r="C494" s="3094"/>
      <c r="D494" s="3094"/>
      <c r="E494" s="3094"/>
      <c r="F494" s="3094"/>
      <c r="G494" s="3094"/>
      <c r="H494" s="3094"/>
      <c r="I494" s="3094"/>
      <c r="J494" s="3094"/>
      <c r="K494" s="3094"/>
      <c r="L494" s="3094"/>
      <c r="M494" s="3094"/>
      <c r="N494" s="3094"/>
      <c r="O494" s="3094"/>
      <c r="P494" s="3094"/>
      <c r="Q494" s="3094"/>
      <c r="R494" s="3094"/>
      <c r="S494" s="3094"/>
      <c r="T494" s="3094"/>
      <c r="U494" s="3094"/>
      <c r="V494" s="3094"/>
      <c r="W494" s="3094"/>
      <c r="X494" s="3094"/>
      <c r="Y494" s="3094"/>
      <c r="Z494" s="3094"/>
      <c r="AA494" s="3094"/>
      <c r="AB494" s="3094"/>
      <c r="AC494" s="3094"/>
      <c r="AD494" s="3094"/>
      <c r="AE494" s="3094"/>
      <c r="AF494" s="3094"/>
      <c r="AG494" s="3094"/>
      <c r="AH494" s="3094"/>
      <c r="AI494" s="3094"/>
      <c r="AJ494" s="3094"/>
      <c r="AK494" s="3094"/>
      <c r="AL494" s="3094"/>
      <c r="AM494" s="3094"/>
      <c r="AN494" s="3094"/>
      <c r="AO494" s="3094"/>
      <c r="AP494" s="3094"/>
      <c r="AQ494" s="3094"/>
      <c r="AR494" s="3094"/>
      <c r="AS494" s="3094"/>
      <c r="AT494" s="3094"/>
      <c r="AU494" s="3094"/>
      <c r="AV494" s="3094"/>
      <c r="AW494" s="3094"/>
      <c r="AX494" s="3094"/>
      <c r="AY494" s="3094"/>
      <c r="AZ494" s="3094"/>
      <c r="BA494" s="3094"/>
      <c r="BB494" s="3094"/>
      <c r="BC494" s="3094"/>
      <c r="BD494" s="3094"/>
      <c r="BE494" s="3094"/>
      <c r="BF494" s="3094"/>
      <c r="BG494" s="3094"/>
      <c r="BH494" s="3094"/>
      <c r="BI494" s="3094"/>
    </row>
    <row r="495" spans="1:61" ht="11.25" customHeight="1">
      <c r="A495" s="3094"/>
      <c r="B495" s="3094"/>
      <c r="C495" s="3094"/>
      <c r="D495" s="3094"/>
      <c r="E495" s="3094"/>
      <c r="F495" s="3094"/>
      <c r="G495" s="3094"/>
      <c r="H495" s="3094"/>
      <c r="I495" s="3094"/>
      <c r="J495" s="3094"/>
      <c r="K495" s="3094"/>
      <c r="L495" s="3094"/>
      <c r="M495" s="3094"/>
      <c r="N495" s="3094"/>
      <c r="O495" s="3094"/>
      <c r="P495" s="3094"/>
      <c r="Q495" s="3094"/>
      <c r="R495" s="3094"/>
      <c r="S495" s="3094"/>
      <c r="T495" s="3094"/>
      <c r="U495" s="3094"/>
      <c r="V495" s="3094"/>
      <c r="W495" s="3094"/>
      <c r="X495" s="3094"/>
      <c r="Y495" s="3094"/>
      <c r="Z495" s="3094"/>
      <c r="AA495" s="3094"/>
      <c r="AB495" s="3094"/>
      <c r="AC495" s="3094"/>
      <c r="AD495" s="3094"/>
      <c r="AE495" s="3094"/>
      <c r="AF495" s="3094"/>
      <c r="AG495" s="3094"/>
      <c r="AH495" s="3094"/>
      <c r="AI495" s="3094"/>
      <c r="AJ495" s="3094"/>
      <c r="AK495" s="3094"/>
      <c r="AL495" s="3094"/>
      <c r="AM495" s="3094"/>
      <c r="AN495" s="3094"/>
      <c r="AO495" s="3094"/>
      <c r="AP495" s="3094"/>
      <c r="AQ495" s="3094"/>
      <c r="AR495" s="3094"/>
      <c r="AS495" s="3094"/>
      <c r="AT495" s="3094"/>
      <c r="AU495" s="3094"/>
      <c r="AV495" s="3094"/>
      <c r="AW495" s="3094"/>
      <c r="AX495" s="3094"/>
      <c r="AY495" s="3094"/>
      <c r="AZ495" s="3094"/>
      <c r="BA495" s="3094"/>
      <c r="BB495" s="3094"/>
      <c r="BC495" s="3094"/>
      <c r="BD495" s="3094"/>
      <c r="BE495" s="3094"/>
      <c r="BF495" s="3094"/>
      <c r="BG495" s="3094"/>
      <c r="BH495" s="3094"/>
      <c r="BI495" s="3094"/>
    </row>
    <row r="496" spans="1:61" ht="11.25" customHeight="1">
      <c r="A496" s="3094"/>
      <c r="B496" s="3094"/>
      <c r="C496" s="3094"/>
      <c r="D496" s="3094"/>
      <c r="E496" s="3094"/>
      <c r="F496" s="3094"/>
      <c r="G496" s="3094"/>
      <c r="H496" s="3094"/>
      <c r="I496" s="3094"/>
      <c r="J496" s="3094"/>
      <c r="K496" s="3094"/>
      <c r="L496" s="3094"/>
      <c r="M496" s="3094"/>
      <c r="N496" s="3094"/>
      <c r="O496" s="3094"/>
      <c r="P496" s="3094"/>
      <c r="Q496" s="3094"/>
      <c r="R496" s="3094"/>
      <c r="S496" s="3094"/>
      <c r="T496" s="3094"/>
      <c r="U496" s="3094"/>
      <c r="V496" s="3094"/>
      <c r="W496" s="3094"/>
      <c r="X496" s="3094"/>
      <c r="Y496" s="3094"/>
      <c r="Z496" s="3094"/>
      <c r="AA496" s="3094"/>
      <c r="AB496" s="3094"/>
      <c r="AC496" s="3094"/>
      <c r="AD496" s="3094"/>
      <c r="AE496" s="3094"/>
      <c r="AF496" s="3094"/>
      <c r="AG496" s="3094"/>
      <c r="AH496" s="3094"/>
      <c r="AI496" s="3094"/>
      <c r="AJ496" s="3094"/>
      <c r="AK496" s="3094"/>
      <c r="AL496" s="3094"/>
      <c r="AM496" s="3094"/>
      <c r="AN496" s="3094"/>
      <c r="AO496" s="3094"/>
      <c r="AP496" s="3094"/>
      <c r="AQ496" s="3094"/>
      <c r="AR496" s="3094"/>
      <c r="AS496" s="3094"/>
      <c r="AT496" s="3094"/>
      <c r="AU496" s="3094"/>
      <c r="AV496" s="3094"/>
      <c r="AW496" s="3094"/>
      <c r="AX496" s="3094"/>
      <c r="AY496" s="3094"/>
      <c r="AZ496" s="3094"/>
      <c r="BA496" s="3094"/>
      <c r="BB496" s="3094"/>
      <c r="BC496" s="3094"/>
      <c r="BD496" s="3094"/>
      <c r="BE496" s="3094"/>
      <c r="BF496" s="3094"/>
      <c r="BG496" s="3094"/>
      <c r="BH496" s="3094"/>
      <c r="BI496" s="3094"/>
    </row>
    <row r="497" spans="1:61" ht="11.25" customHeight="1">
      <c r="A497" s="3094"/>
      <c r="B497" s="3094"/>
      <c r="C497" s="3094"/>
      <c r="D497" s="3094"/>
      <c r="E497" s="3094"/>
      <c r="F497" s="3094"/>
      <c r="G497" s="3094"/>
      <c r="H497" s="3094"/>
      <c r="I497" s="3094"/>
      <c r="J497" s="3094"/>
      <c r="K497" s="3094"/>
      <c r="L497" s="3094"/>
      <c r="M497" s="3094"/>
      <c r="N497" s="3094"/>
      <c r="O497" s="3094"/>
      <c r="P497" s="3094"/>
      <c r="Q497" s="3094"/>
      <c r="R497" s="3094"/>
      <c r="S497" s="3094"/>
      <c r="T497" s="3094"/>
      <c r="U497" s="3094"/>
      <c r="V497" s="3094"/>
      <c r="W497" s="3094"/>
      <c r="X497" s="3094"/>
      <c r="Y497" s="3094"/>
      <c r="Z497" s="3094"/>
      <c r="AA497" s="3094"/>
      <c r="AB497" s="3094"/>
      <c r="AC497" s="3094"/>
      <c r="AD497" s="3094"/>
      <c r="AE497" s="3094"/>
      <c r="AF497" s="3094"/>
      <c r="AG497" s="3094"/>
      <c r="AH497" s="3094"/>
      <c r="AI497" s="3094"/>
      <c r="AJ497" s="3094"/>
      <c r="AK497" s="3094"/>
      <c r="AL497" s="3094"/>
      <c r="AM497" s="3094"/>
      <c r="AN497" s="3094"/>
      <c r="AO497" s="3094"/>
      <c r="AP497" s="3094"/>
      <c r="AQ497" s="3094"/>
      <c r="AR497" s="3094"/>
      <c r="AS497" s="3094"/>
      <c r="AT497" s="3094"/>
      <c r="AU497" s="3094"/>
      <c r="AV497" s="3094"/>
      <c r="AW497" s="3094"/>
      <c r="AX497" s="3094"/>
      <c r="AY497" s="3094"/>
      <c r="AZ497" s="3094"/>
      <c r="BA497" s="3094"/>
      <c r="BB497" s="3094"/>
      <c r="BC497" s="3094"/>
      <c r="BD497" s="3094"/>
      <c r="BE497" s="3094"/>
      <c r="BF497" s="3094"/>
      <c r="BG497" s="3094"/>
      <c r="BH497" s="3094"/>
      <c r="BI497" s="3094"/>
    </row>
    <row r="498" spans="1:61" ht="11.25" customHeight="1">
      <c r="A498" s="3094"/>
      <c r="B498" s="3094"/>
      <c r="C498" s="3094"/>
      <c r="D498" s="3094"/>
      <c r="E498" s="3094"/>
      <c r="F498" s="3094"/>
      <c r="G498" s="3094"/>
      <c r="H498" s="3094"/>
      <c r="I498" s="3094"/>
      <c r="J498" s="3094"/>
      <c r="K498" s="3094"/>
      <c r="L498" s="3094"/>
      <c r="M498" s="3094"/>
      <c r="N498" s="3094"/>
      <c r="O498" s="3094"/>
      <c r="P498" s="3094"/>
      <c r="Q498" s="3094"/>
      <c r="R498" s="3094"/>
      <c r="S498" s="3094"/>
      <c r="T498" s="3094"/>
      <c r="U498" s="3094"/>
      <c r="V498" s="3094"/>
      <c r="W498" s="3094"/>
      <c r="X498" s="3094"/>
      <c r="Y498" s="3094"/>
      <c r="Z498" s="3094"/>
      <c r="AA498" s="3094"/>
      <c r="AB498" s="3094"/>
      <c r="AC498" s="3094"/>
      <c r="AD498" s="3094"/>
      <c r="AE498" s="3094"/>
      <c r="AF498" s="3094"/>
      <c r="AG498" s="3094"/>
      <c r="AH498" s="3094"/>
      <c r="AI498" s="3094"/>
      <c r="AJ498" s="3094"/>
      <c r="AK498" s="3094"/>
      <c r="AL498" s="3094"/>
      <c r="AM498" s="3094"/>
      <c r="AN498" s="3094"/>
      <c r="AO498" s="3094"/>
      <c r="AP498" s="3094"/>
      <c r="AQ498" s="3094"/>
      <c r="AR498" s="3094"/>
      <c r="AS498" s="3094"/>
      <c r="AT498" s="3094"/>
      <c r="AU498" s="3094"/>
      <c r="AV498" s="3094"/>
      <c r="AW498" s="3094"/>
      <c r="AX498" s="3094"/>
      <c r="AY498" s="3094"/>
      <c r="AZ498" s="3094"/>
      <c r="BA498" s="3094"/>
      <c r="BB498" s="3094"/>
      <c r="BC498" s="3094"/>
      <c r="BD498" s="3094"/>
      <c r="BE498" s="3094"/>
      <c r="BF498" s="3094"/>
      <c r="BG498" s="3094"/>
      <c r="BH498" s="3094"/>
      <c r="BI498" s="3094"/>
    </row>
    <row r="499" spans="1:61" ht="11.25" customHeight="1">
      <c r="A499" s="3094"/>
      <c r="B499" s="3094"/>
      <c r="C499" s="3094"/>
      <c r="D499" s="3094"/>
      <c r="E499" s="3094"/>
      <c r="F499" s="3094"/>
      <c r="G499" s="3094"/>
      <c r="H499" s="3094"/>
      <c r="I499" s="3094"/>
      <c r="J499" s="3094"/>
      <c r="K499" s="3094"/>
      <c r="L499" s="3094"/>
      <c r="M499" s="3094"/>
      <c r="N499" s="3094"/>
      <c r="O499" s="3094"/>
      <c r="P499" s="3094"/>
      <c r="Q499" s="3094"/>
      <c r="R499" s="3094"/>
      <c r="S499" s="3094"/>
      <c r="T499" s="3094"/>
      <c r="U499" s="3094"/>
      <c r="V499" s="3094"/>
      <c r="W499" s="3094"/>
      <c r="X499" s="3094"/>
      <c r="Y499" s="3094"/>
      <c r="Z499" s="3094"/>
      <c r="AA499" s="3094"/>
      <c r="AB499" s="3094"/>
      <c r="AC499" s="3094"/>
      <c r="AD499" s="3094"/>
      <c r="AE499" s="3094"/>
      <c r="AF499" s="3094"/>
      <c r="AG499" s="3094"/>
      <c r="AH499" s="3094"/>
      <c r="AI499" s="3094"/>
      <c r="AJ499" s="3094"/>
      <c r="AK499" s="3094"/>
      <c r="AL499" s="3094"/>
      <c r="AM499" s="3094"/>
      <c r="AN499" s="3094"/>
      <c r="AO499" s="3094"/>
      <c r="AP499" s="3094"/>
      <c r="AQ499" s="3094"/>
      <c r="AR499" s="3094"/>
      <c r="AS499" s="3094"/>
      <c r="AT499" s="3094"/>
      <c r="AU499" s="3094"/>
      <c r="AV499" s="3094"/>
      <c r="AW499" s="3094"/>
      <c r="AX499" s="3094"/>
      <c r="AY499" s="3094"/>
      <c r="AZ499" s="3094"/>
      <c r="BA499" s="3094"/>
      <c r="BB499" s="3094"/>
      <c r="BC499" s="3094"/>
      <c r="BD499" s="3094"/>
      <c r="BE499" s="3094"/>
      <c r="BF499" s="3094"/>
      <c r="BG499" s="3094"/>
      <c r="BH499" s="3094"/>
      <c r="BI499" s="3094"/>
    </row>
    <row r="500" spans="1:61" ht="11.25" customHeight="1">
      <c r="A500" s="3094"/>
      <c r="B500" s="3094"/>
      <c r="C500" s="3094"/>
      <c r="D500" s="3094"/>
      <c r="E500" s="3094"/>
      <c r="F500" s="3094"/>
      <c r="G500" s="3094"/>
      <c r="H500" s="3094"/>
      <c r="I500" s="3094"/>
      <c r="J500" s="3094"/>
      <c r="K500" s="3094"/>
      <c r="L500" s="3094"/>
      <c r="M500" s="3094"/>
      <c r="N500" s="3094"/>
      <c r="O500" s="3094"/>
      <c r="P500" s="3094"/>
      <c r="Q500" s="3094"/>
      <c r="R500" s="3094"/>
      <c r="S500" s="3094"/>
      <c r="T500" s="3094"/>
      <c r="U500" s="3094"/>
      <c r="V500" s="3094"/>
      <c r="W500" s="3094"/>
      <c r="X500" s="3094"/>
      <c r="Y500" s="3094"/>
      <c r="Z500" s="3094"/>
      <c r="AA500" s="3094"/>
      <c r="AB500" s="3094"/>
      <c r="AC500" s="3094"/>
      <c r="AD500" s="3094"/>
      <c r="AE500" s="3094"/>
      <c r="AF500" s="3094"/>
      <c r="AG500" s="3094"/>
      <c r="AH500" s="3094"/>
      <c r="AI500" s="3094"/>
      <c r="AJ500" s="3094"/>
      <c r="AK500" s="3094"/>
      <c r="AL500" s="3094"/>
      <c r="AM500" s="3094"/>
      <c r="AN500" s="3094"/>
      <c r="AO500" s="3094"/>
      <c r="AP500" s="3094"/>
      <c r="AQ500" s="3094"/>
      <c r="AR500" s="3094"/>
      <c r="AS500" s="3094"/>
      <c r="AT500" s="3094"/>
      <c r="AU500" s="3094"/>
      <c r="AV500" s="3094"/>
      <c r="AW500" s="3094"/>
      <c r="AX500" s="3094"/>
      <c r="AY500" s="3094"/>
      <c r="AZ500" s="3094"/>
      <c r="BA500" s="3094"/>
      <c r="BB500" s="3094"/>
      <c r="BC500" s="3094"/>
      <c r="BD500" s="3094"/>
      <c r="BE500" s="3094"/>
      <c r="BF500" s="3094"/>
      <c r="BG500" s="3094"/>
      <c r="BH500" s="3094"/>
      <c r="BI500" s="3094"/>
    </row>
    <row r="501" spans="1:61" ht="11.25" customHeight="1">
      <c r="A501" s="3094"/>
      <c r="B501" s="3094"/>
      <c r="C501" s="3094"/>
      <c r="D501" s="3094"/>
      <c r="E501" s="3094"/>
      <c r="F501" s="3094"/>
      <c r="G501" s="3094"/>
      <c r="H501" s="3094"/>
      <c r="I501" s="3094"/>
      <c r="J501" s="3094"/>
      <c r="K501" s="3094"/>
      <c r="L501" s="3094"/>
      <c r="M501" s="3094"/>
      <c r="N501" s="3094"/>
      <c r="O501" s="3094"/>
      <c r="P501" s="3094"/>
      <c r="Q501" s="3094"/>
      <c r="R501" s="3094"/>
      <c r="S501" s="3094"/>
      <c r="T501" s="3094"/>
      <c r="U501" s="3094"/>
      <c r="V501" s="3094"/>
      <c r="W501" s="3094"/>
      <c r="X501" s="3094"/>
      <c r="Y501" s="3094"/>
      <c r="Z501" s="3094"/>
      <c r="AA501" s="3094"/>
      <c r="AB501" s="3094"/>
      <c r="AC501" s="3094"/>
      <c r="AD501" s="3094"/>
      <c r="AE501" s="3094"/>
      <c r="AF501" s="3094"/>
      <c r="AG501" s="3094"/>
      <c r="AH501" s="3094"/>
      <c r="AI501" s="3094"/>
      <c r="AJ501" s="3094"/>
      <c r="AK501" s="3094"/>
      <c r="AL501" s="3094"/>
      <c r="AM501" s="3094"/>
      <c r="AN501" s="3094"/>
      <c r="AO501" s="3094"/>
      <c r="AP501" s="3094"/>
      <c r="AQ501" s="3094"/>
      <c r="AR501" s="3094"/>
      <c r="AS501" s="3094"/>
      <c r="AT501" s="3094"/>
      <c r="AU501" s="3094"/>
      <c r="AV501" s="3094"/>
      <c r="AW501" s="3094"/>
      <c r="AX501" s="3094"/>
      <c r="AY501" s="3094"/>
      <c r="AZ501" s="3094"/>
      <c r="BA501" s="3094"/>
      <c r="BB501" s="3094"/>
      <c r="BC501" s="3094"/>
      <c r="BD501" s="3094"/>
      <c r="BE501" s="3094"/>
      <c r="BF501" s="3094"/>
      <c r="BG501" s="3094"/>
      <c r="BH501" s="3094"/>
      <c r="BI501" s="3094"/>
    </row>
    <row r="502" spans="1:61" ht="11.25" customHeight="1">
      <c r="A502" s="3094"/>
      <c r="B502" s="3094"/>
      <c r="C502" s="3094"/>
      <c r="D502" s="3094"/>
      <c r="E502" s="3094"/>
      <c r="F502" s="3094"/>
      <c r="G502" s="3094"/>
      <c r="H502" s="3094"/>
      <c r="I502" s="3094"/>
      <c r="J502" s="3094"/>
      <c r="K502" s="3094"/>
      <c r="L502" s="3094"/>
      <c r="M502" s="3094"/>
      <c r="N502" s="3094"/>
      <c r="O502" s="3094"/>
      <c r="P502" s="3094"/>
      <c r="Q502" s="3094"/>
      <c r="R502" s="3094"/>
      <c r="S502" s="3094"/>
      <c r="T502" s="3094"/>
      <c r="U502" s="3094"/>
      <c r="V502" s="3094"/>
      <c r="W502" s="3094"/>
      <c r="X502" s="3094"/>
      <c r="Y502" s="3094"/>
      <c r="Z502" s="3094"/>
      <c r="AA502" s="3094"/>
      <c r="AB502" s="3094"/>
      <c r="AC502" s="3094"/>
      <c r="AD502" s="3094"/>
      <c r="AE502" s="3094"/>
      <c r="AF502" s="3094"/>
      <c r="AG502" s="3094"/>
      <c r="AH502" s="3094"/>
      <c r="AI502" s="3094"/>
      <c r="AJ502" s="3094"/>
      <c r="AK502" s="3094"/>
      <c r="AL502" s="3094"/>
      <c r="AM502" s="3094"/>
      <c r="AN502" s="3094"/>
      <c r="AO502" s="3094"/>
      <c r="AP502" s="3094"/>
      <c r="AQ502" s="3094"/>
      <c r="AR502" s="3094"/>
      <c r="AS502" s="3094"/>
      <c r="AT502" s="3094"/>
      <c r="AU502" s="3094"/>
      <c r="AV502" s="3094"/>
      <c r="AW502" s="3094"/>
      <c r="AX502" s="3094"/>
      <c r="AY502" s="3094"/>
      <c r="AZ502" s="3094"/>
      <c r="BA502" s="3094"/>
      <c r="BB502" s="3094"/>
      <c r="BC502" s="3094"/>
      <c r="BD502" s="3094"/>
      <c r="BE502" s="3094"/>
      <c r="BF502" s="3094"/>
      <c r="BG502" s="3094"/>
      <c r="BH502" s="3094"/>
      <c r="BI502" s="3094"/>
    </row>
    <row r="503" spans="1:61" ht="11.25" customHeight="1">
      <c r="A503" s="3094"/>
      <c r="B503" s="3094"/>
      <c r="C503" s="3094"/>
      <c r="D503" s="3094"/>
      <c r="E503" s="3094"/>
      <c r="F503" s="3094"/>
      <c r="G503" s="3094"/>
      <c r="H503" s="3094"/>
      <c r="I503" s="3094"/>
      <c r="J503" s="3094"/>
      <c r="K503" s="3094"/>
      <c r="L503" s="3094"/>
      <c r="M503" s="3094"/>
      <c r="N503" s="3094"/>
      <c r="O503" s="3094"/>
      <c r="P503" s="3094"/>
      <c r="Q503" s="3094"/>
      <c r="R503" s="3094"/>
      <c r="S503" s="3094"/>
      <c r="T503" s="3094"/>
      <c r="U503" s="3094"/>
      <c r="V503" s="3094"/>
      <c r="W503" s="3094"/>
      <c r="X503" s="3094"/>
      <c r="Y503" s="3094"/>
      <c r="Z503" s="3094"/>
      <c r="AA503" s="3094"/>
      <c r="AB503" s="3094"/>
      <c r="AC503" s="3094"/>
      <c r="AD503" s="3094"/>
      <c r="AE503" s="3094"/>
      <c r="AF503" s="3094"/>
      <c r="AG503" s="3094"/>
      <c r="AH503" s="3094"/>
      <c r="AI503" s="3094"/>
      <c r="AJ503" s="3094"/>
      <c r="AK503" s="3094"/>
      <c r="AL503" s="3094"/>
      <c r="AM503" s="3094"/>
      <c r="AN503" s="3094"/>
      <c r="AO503" s="3094"/>
      <c r="AP503" s="3094"/>
      <c r="AQ503" s="3094"/>
      <c r="AR503" s="3094"/>
      <c r="AS503" s="3094"/>
      <c r="AT503" s="3094"/>
      <c r="AU503" s="3094"/>
      <c r="AV503" s="3094"/>
      <c r="AW503" s="3094"/>
      <c r="AX503" s="3094"/>
      <c r="AY503" s="3094"/>
      <c r="AZ503" s="3094"/>
      <c r="BA503" s="3094"/>
      <c r="BB503" s="3094"/>
      <c r="BC503" s="3094"/>
      <c r="BD503" s="3094"/>
      <c r="BE503" s="3094"/>
      <c r="BF503" s="3094"/>
      <c r="BG503" s="3094"/>
      <c r="BH503" s="3094"/>
      <c r="BI503" s="3094"/>
    </row>
    <row r="504" spans="1:61" ht="11.25" customHeight="1">
      <c r="A504" s="3094"/>
      <c r="B504" s="3094"/>
      <c r="C504" s="3094"/>
      <c r="D504" s="3094"/>
      <c r="E504" s="3094"/>
      <c r="F504" s="3094"/>
      <c r="G504" s="3094"/>
      <c r="H504" s="3094"/>
      <c r="I504" s="3094"/>
      <c r="J504" s="3094"/>
      <c r="K504" s="3094"/>
      <c r="L504" s="3094"/>
      <c r="M504" s="3094"/>
      <c r="N504" s="3094"/>
      <c r="O504" s="3094"/>
      <c r="P504" s="3094"/>
      <c r="Q504" s="3094"/>
      <c r="R504" s="3094"/>
      <c r="S504" s="3094"/>
      <c r="T504" s="3094"/>
      <c r="U504" s="3094"/>
      <c r="V504" s="3094"/>
      <c r="W504" s="3094"/>
      <c r="X504" s="3094"/>
      <c r="Y504" s="3094"/>
      <c r="Z504" s="3094"/>
      <c r="AA504" s="3094"/>
      <c r="AB504" s="3094"/>
      <c r="AC504" s="3094"/>
      <c r="AD504" s="3094"/>
      <c r="AE504" s="3094"/>
      <c r="AF504" s="3094"/>
      <c r="AG504" s="3094"/>
      <c r="AH504" s="3094"/>
      <c r="AI504" s="3094"/>
      <c r="AJ504" s="3094"/>
      <c r="AK504" s="3094"/>
      <c r="AL504" s="3094"/>
      <c r="AM504" s="3094"/>
      <c r="AN504" s="3094"/>
      <c r="AO504" s="3094"/>
      <c r="AP504" s="3094"/>
      <c r="AQ504" s="3094"/>
      <c r="AR504" s="3094"/>
      <c r="AS504" s="3094"/>
      <c r="AT504" s="3094"/>
      <c r="AU504" s="3094"/>
      <c r="AV504" s="3094"/>
      <c r="AW504" s="3094"/>
      <c r="AX504" s="3094"/>
      <c r="AY504" s="3094"/>
      <c r="AZ504" s="3094"/>
      <c r="BA504" s="3094"/>
      <c r="BB504" s="3094"/>
      <c r="BC504" s="3094"/>
      <c r="BD504" s="3094"/>
      <c r="BE504" s="3094"/>
      <c r="BF504" s="3094"/>
      <c r="BG504" s="3094"/>
      <c r="BH504" s="3094"/>
      <c r="BI504" s="3094"/>
    </row>
    <row r="505" spans="1:61" ht="11.25" customHeight="1">
      <c r="A505" s="3094"/>
      <c r="B505" s="3094"/>
      <c r="C505" s="3094"/>
      <c r="D505" s="3094"/>
      <c r="E505" s="3094"/>
      <c r="F505" s="3094"/>
      <c r="G505" s="3094"/>
      <c r="H505" s="3094"/>
      <c r="I505" s="3094"/>
      <c r="J505" s="3094"/>
      <c r="K505" s="3094"/>
      <c r="L505" s="3094"/>
      <c r="M505" s="3094"/>
      <c r="N505" s="3094"/>
      <c r="O505" s="3094"/>
      <c r="P505" s="3094"/>
      <c r="Q505" s="3094"/>
      <c r="R505" s="3094"/>
      <c r="S505" s="3094"/>
      <c r="T505" s="3094"/>
      <c r="U505" s="3094"/>
      <c r="V505" s="3094"/>
      <c r="W505" s="3094"/>
      <c r="X505" s="3094"/>
      <c r="Y505" s="3094"/>
      <c r="Z505" s="3094"/>
      <c r="AA505" s="3094"/>
      <c r="AB505" s="3094"/>
      <c r="AC505" s="3094"/>
      <c r="AD505" s="3094"/>
      <c r="AE505" s="3094"/>
      <c r="AF505" s="3094"/>
      <c r="AG505" s="3094"/>
      <c r="AH505" s="3094"/>
      <c r="AI505" s="3094"/>
      <c r="AJ505" s="3094"/>
      <c r="AK505" s="3094"/>
      <c r="AL505" s="3094"/>
      <c r="AM505" s="3094"/>
      <c r="AN505" s="3094"/>
      <c r="AO505" s="3094"/>
      <c r="AP505" s="3094"/>
      <c r="AQ505" s="3094"/>
      <c r="AR505" s="3094"/>
      <c r="AS505" s="3094"/>
      <c r="AT505" s="3094"/>
      <c r="AU505" s="3094"/>
      <c r="AV505" s="3094"/>
      <c r="AW505" s="3094"/>
      <c r="AX505" s="3094"/>
      <c r="AY505" s="3094"/>
      <c r="AZ505" s="3094"/>
      <c r="BA505" s="3094"/>
      <c r="BB505" s="3094"/>
      <c r="BC505" s="3094"/>
      <c r="BD505" s="3094"/>
      <c r="BE505" s="3094"/>
      <c r="BF505" s="3094"/>
      <c r="BG505" s="3094"/>
      <c r="BH505" s="3094"/>
      <c r="BI505" s="3094"/>
    </row>
    <row r="506" spans="1:61" ht="11.25" customHeight="1">
      <c r="A506" s="3094"/>
      <c r="B506" s="3094"/>
      <c r="C506" s="3094"/>
      <c r="D506" s="3094"/>
      <c r="E506" s="3094"/>
      <c r="F506" s="3094"/>
      <c r="G506" s="3094"/>
      <c r="H506" s="3094"/>
      <c r="I506" s="3094"/>
      <c r="J506" s="3094"/>
      <c r="K506" s="3094"/>
      <c r="L506" s="3094"/>
      <c r="M506" s="3094"/>
      <c r="N506" s="3094"/>
      <c r="O506" s="3094"/>
      <c r="P506" s="3094"/>
      <c r="Q506" s="3094"/>
      <c r="R506" s="3094"/>
      <c r="S506" s="3094"/>
      <c r="T506" s="3094"/>
      <c r="U506" s="3094"/>
      <c r="V506" s="3094"/>
      <c r="W506" s="3094"/>
      <c r="X506" s="3094"/>
      <c r="Y506" s="3094"/>
      <c r="Z506" s="3094"/>
      <c r="AA506" s="3094"/>
      <c r="AB506" s="3094"/>
      <c r="AC506" s="3094"/>
      <c r="AD506" s="3094"/>
      <c r="AE506" s="3094"/>
      <c r="AF506" s="3094"/>
      <c r="AG506" s="3094"/>
      <c r="AH506" s="3094"/>
      <c r="AI506" s="3094"/>
      <c r="AJ506" s="3094"/>
      <c r="AK506" s="3094"/>
      <c r="AL506" s="3094"/>
      <c r="AM506" s="3094"/>
      <c r="AN506" s="3094"/>
      <c r="AO506" s="3094"/>
      <c r="AP506" s="3094"/>
      <c r="AQ506" s="3094"/>
      <c r="AR506" s="3094"/>
      <c r="AS506" s="3094"/>
      <c r="AT506" s="3094"/>
      <c r="AU506" s="3094"/>
      <c r="AV506" s="3094"/>
      <c r="AW506" s="3094"/>
      <c r="AX506" s="3094"/>
      <c r="AY506" s="3094"/>
      <c r="AZ506" s="3094"/>
      <c r="BA506" s="3094"/>
      <c r="BB506" s="3094"/>
      <c r="BC506" s="3094"/>
      <c r="BD506" s="3094"/>
      <c r="BE506" s="3094"/>
      <c r="BF506" s="3094"/>
      <c r="BG506" s="3094"/>
      <c r="BH506" s="3094"/>
      <c r="BI506" s="3094"/>
    </row>
    <row r="507" spans="1:61" ht="11.25" customHeight="1">
      <c r="A507" s="3094"/>
      <c r="B507" s="3094"/>
      <c r="C507" s="3094"/>
      <c r="D507" s="3094"/>
      <c r="E507" s="3094"/>
      <c r="F507" s="3094"/>
      <c r="G507" s="3094"/>
      <c r="H507" s="3094"/>
      <c r="I507" s="3094"/>
      <c r="J507" s="3094"/>
      <c r="K507" s="3094"/>
      <c r="L507" s="3094"/>
      <c r="M507" s="3094"/>
      <c r="N507" s="3094"/>
      <c r="O507" s="3094"/>
      <c r="P507" s="3094"/>
      <c r="Q507" s="3094"/>
      <c r="R507" s="3094"/>
      <c r="S507" s="3094"/>
      <c r="T507" s="3094"/>
      <c r="U507" s="3094"/>
      <c r="V507" s="3094"/>
      <c r="W507" s="3094"/>
      <c r="X507" s="3094"/>
      <c r="Y507" s="3094"/>
      <c r="Z507" s="3094"/>
      <c r="AA507" s="3094"/>
      <c r="AB507" s="3094"/>
      <c r="AC507" s="3094"/>
      <c r="AD507" s="3094"/>
      <c r="AE507" s="3094"/>
      <c r="AF507" s="3094"/>
      <c r="AG507" s="3094"/>
      <c r="AH507" s="3094"/>
      <c r="AI507" s="3094"/>
      <c r="AJ507" s="3094"/>
      <c r="AK507" s="3094"/>
      <c r="AL507" s="3094"/>
      <c r="AM507" s="3094"/>
      <c r="AN507" s="3094"/>
      <c r="AO507" s="3094"/>
      <c r="AP507" s="3094"/>
      <c r="AQ507" s="3094"/>
      <c r="AR507" s="3094"/>
      <c r="AS507" s="3094"/>
      <c r="AT507" s="3094"/>
      <c r="AU507" s="3094"/>
      <c r="AV507" s="3094"/>
      <c r="AW507" s="3094"/>
      <c r="AX507" s="3094"/>
      <c r="AY507" s="3094"/>
      <c r="AZ507" s="3094"/>
      <c r="BA507" s="3094"/>
      <c r="BB507" s="3094"/>
      <c r="BC507" s="3094"/>
      <c r="BD507" s="3094"/>
      <c r="BE507" s="3094"/>
      <c r="BF507" s="3094"/>
      <c r="BG507" s="3094"/>
      <c r="BH507" s="3094"/>
      <c r="BI507" s="3094"/>
    </row>
    <row r="508" spans="1:61" ht="11.25" customHeight="1">
      <c r="A508" s="3094"/>
      <c r="B508" s="3094"/>
      <c r="C508" s="3094"/>
      <c r="D508" s="3094"/>
      <c r="E508" s="3094"/>
      <c r="F508" s="3094"/>
      <c r="G508" s="3094"/>
      <c r="H508" s="3094"/>
      <c r="I508" s="3094"/>
      <c r="J508" s="3094"/>
      <c r="K508" s="3094"/>
      <c r="L508" s="3094"/>
      <c r="M508" s="3094"/>
      <c r="N508" s="3094"/>
      <c r="O508" s="3094"/>
      <c r="P508" s="3094"/>
      <c r="Q508" s="3094"/>
      <c r="R508" s="3094"/>
      <c r="S508" s="3094"/>
      <c r="T508" s="3094"/>
      <c r="U508" s="3094"/>
      <c r="V508" s="3094"/>
      <c r="W508" s="3094"/>
      <c r="X508" s="3094"/>
      <c r="Y508" s="3094"/>
      <c r="Z508" s="3094"/>
      <c r="AA508" s="3094"/>
      <c r="AB508" s="3094"/>
      <c r="AC508" s="3094"/>
      <c r="AD508" s="3094"/>
      <c r="AE508" s="3094"/>
      <c r="AF508" s="3094"/>
      <c r="AG508" s="3094"/>
      <c r="AH508" s="3094"/>
      <c r="AI508" s="3094"/>
      <c r="AJ508" s="3094"/>
      <c r="AK508" s="3094"/>
      <c r="AL508" s="3094"/>
      <c r="AM508" s="3094"/>
      <c r="AN508" s="3094"/>
      <c r="AO508" s="3094"/>
      <c r="AP508" s="3094"/>
      <c r="AQ508" s="3094"/>
      <c r="AR508" s="3094"/>
      <c r="AS508" s="3094"/>
      <c r="AT508" s="3094"/>
      <c r="AU508" s="3094"/>
      <c r="AV508" s="3094"/>
      <c r="AW508" s="3094"/>
      <c r="AX508" s="3094"/>
      <c r="AY508" s="3094"/>
      <c r="AZ508" s="3094"/>
      <c r="BA508" s="3094"/>
      <c r="BB508" s="3094"/>
      <c r="BC508" s="3094"/>
      <c r="BD508" s="3094"/>
      <c r="BE508" s="3094"/>
      <c r="BF508" s="3094"/>
      <c r="BG508" s="3094"/>
      <c r="BH508" s="3094"/>
      <c r="BI508" s="3094"/>
    </row>
    <row r="509" spans="1:61" ht="11.25" customHeight="1">
      <c r="A509" s="3094"/>
      <c r="B509" s="3094"/>
      <c r="C509" s="3094"/>
      <c r="D509" s="3094"/>
      <c r="E509" s="3094"/>
      <c r="F509" s="3094"/>
      <c r="G509" s="3094"/>
      <c r="H509" s="3094"/>
      <c r="I509" s="3094"/>
      <c r="J509" s="3094"/>
      <c r="K509" s="3094"/>
      <c r="L509" s="3094"/>
      <c r="M509" s="3094"/>
      <c r="N509" s="3094"/>
      <c r="O509" s="3094"/>
      <c r="P509" s="3094"/>
      <c r="Q509" s="3094"/>
      <c r="R509" s="3094"/>
      <c r="S509" s="3094"/>
      <c r="T509" s="3094"/>
      <c r="U509" s="3094"/>
      <c r="V509" s="3094"/>
      <c r="W509" s="3094"/>
      <c r="X509" s="3094"/>
      <c r="Y509" s="3094"/>
      <c r="Z509" s="3094"/>
      <c r="AA509" s="3094"/>
      <c r="AB509" s="3094"/>
      <c r="AC509" s="3094"/>
      <c r="AD509" s="3094"/>
      <c r="AE509" s="3094"/>
      <c r="AF509" s="3094"/>
      <c r="AG509" s="3094"/>
      <c r="AH509" s="3094"/>
      <c r="AI509" s="3094"/>
      <c r="AJ509" s="3094"/>
      <c r="AK509" s="3094"/>
      <c r="AL509" s="3094"/>
      <c r="AM509" s="3094"/>
      <c r="AN509" s="3094"/>
      <c r="AO509" s="3094"/>
      <c r="AP509" s="3094"/>
      <c r="AQ509" s="3094"/>
      <c r="AR509" s="3094"/>
      <c r="AS509" s="3094"/>
      <c r="AT509" s="3094"/>
      <c r="AU509" s="3094"/>
      <c r="AV509" s="3094"/>
      <c r="AW509" s="3094"/>
      <c r="AX509" s="3094"/>
      <c r="AY509" s="3094"/>
      <c r="AZ509" s="3094"/>
      <c r="BA509" s="3094"/>
      <c r="BB509" s="3094"/>
      <c r="BC509" s="3094"/>
      <c r="BD509" s="3094"/>
      <c r="BE509" s="3094"/>
      <c r="BF509" s="3094"/>
      <c r="BG509" s="3094"/>
      <c r="BH509" s="3094"/>
      <c r="BI509" s="3094"/>
    </row>
    <row r="510" spans="1:61" ht="11.25" customHeight="1">
      <c r="A510" s="3094"/>
      <c r="B510" s="3094"/>
      <c r="C510" s="3094"/>
      <c r="D510" s="3094"/>
      <c r="E510" s="3094"/>
      <c r="F510" s="3094"/>
      <c r="G510" s="3094"/>
      <c r="H510" s="3094"/>
      <c r="I510" s="3094"/>
      <c r="J510" s="3094"/>
      <c r="K510" s="3094"/>
      <c r="L510" s="3094"/>
      <c r="M510" s="3094"/>
      <c r="N510" s="3094"/>
      <c r="O510" s="3094"/>
      <c r="P510" s="3094"/>
      <c r="Q510" s="3094"/>
      <c r="R510" s="3094"/>
      <c r="S510" s="3094"/>
      <c r="T510" s="3094"/>
      <c r="U510" s="3094"/>
      <c r="V510" s="3094"/>
      <c r="W510" s="3094"/>
      <c r="X510" s="3094"/>
      <c r="Y510" s="3094"/>
      <c r="Z510" s="3094"/>
      <c r="AA510" s="3094"/>
      <c r="AB510" s="3094"/>
      <c r="AC510" s="3094"/>
      <c r="AD510" s="3094"/>
      <c r="AE510" s="3094"/>
      <c r="AF510" s="3094"/>
      <c r="AG510" s="3094"/>
      <c r="AH510" s="3094"/>
      <c r="AI510" s="3094"/>
      <c r="AJ510" s="3094"/>
      <c r="AK510" s="3094"/>
      <c r="AL510" s="3094"/>
      <c r="AM510" s="3094"/>
      <c r="AN510" s="3094"/>
      <c r="AO510" s="3094"/>
      <c r="AP510" s="3094"/>
      <c r="AQ510" s="3094"/>
      <c r="AR510" s="3094"/>
      <c r="AS510" s="3094"/>
      <c r="AT510" s="3094"/>
      <c r="AU510" s="3094"/>
      <c r="AV510" s="3094"/>
      <c r="AW510" s="3094"/>
      <c r="AX510" s="3094"/>
      <c r="AY510" s="3094"/>
      <c r="AZ510" s="3094"/>
      <c r="BA510" s="3094"/>
      <c r="BB510" s="3094"/>
      <c r="BC510" s="3094"/>
      <c r="BD510" s="3094"/>
      <c r="BE510" s="3094"/>
      <c r="BF510" s="3094"/>
      <c r="BG510" s="3094"/>
      <c r="BH510" s="3094"/>
      <c r="BI510" s="3094"/>
    </row>
    <row r="511" spans="1:61" ht="11.25" customHeight="1">
      <c r="A511" s="3094"/>
      <c r="B511" s="3094"/>
      <c r="C511" s="3094"/>
      <c r="D511" s="3094"/>
      <c r="E511" s="3094"/>
      <c r="F511" s="3094"/>
      <c r="G511" s="3094"/>
      <c r="H511" s="3094"/>
      <c r="I511" s="3094"/>
      <c r="J511" s="3094"/>
      <c r="K511" s="3094"/>
      <c r="L511" s="3094"/>
      <c r="M511" s="3094"/>
      <c r="N511" s="3094"/>
      <c r="O511" s="3094"/>
      <c r="P511" s="3094"/>
      <c r="Q511" s="3094"/>
      <c r="R511" s="3094"/>
      <c r="S511" s="3094"/>
      <c r="T511" s="3094"/>
      <c r="U511" s="3094"/>
      <c r="V511" s="3094"/>
      <c r="W511" s="3094"/>
      <c r="X511" s="3094"/>
      <c r="Y511" s="3094"/>
      <c r="Z511" s="3094"/>
      <c r="AA511" s="3094"/>
      <c r="AB511" s="3094"/>
      <c r="AC511" s="3094"/>
      <c r="AD511" s="3094"/>
      <c r="AE511" s="3094"/>
      <c r="AF511" s="3094"/>
      <c r="AG511" s="3094"/>
      <c r="AH511" s="3094"/>
      <c r="AI511" s="3094"/>
      <c r="AJ511" s="3094"/>
      <c r="AK511" s="3094"/>
      <c r="AL511" s="3094"/>
      <c r="AM511" s="3094"/>
      <c r="AN511" s="3094"/>
      <c r="AO511" s="3094"/>
      <c r="AP511" s="3094"/>
      <c r="AQ511" s="3094"/>
      <c r="AR511" s="3094"/>
      <c r="AS511" s="3094"/>
      <c r="AT511" s="3094"/>
      <c r="AU511" s="3094"/>
      <c r="AV511" s="3094"/>
      <c r="AW511" s="3094"/>
      <c r="AX511" s="3094"/>
      <c r="AY511" s="3094"/>
      <c r="AZ511" s="3094"/>
      <c r="BA511" s="3094"/>
      <c r="BB511" s="3094"/>
      <c r="BC511" s="3094"/>
      <c r="BD511" s="3094"/>
      <c r="BE511" s="3094"/>
      <c r="BF511" s="3094"/>
      <c r="BG511" s="3094"/>
      <c r="BH511" s="3094"/>
      <c r="BI511" s="3094"/>
    </row>
    <row r="512" spans="1:61" ht="11.25" customHeight="1">
      <c r="A512" s="3094"/>
      <c r="B512" s="3094"/>
      <c r="C512" s="3094"/>
      <c r="D512" s="3094"/>
      <c r="E512" s="3094"/>
      <c r="F512" s="3094"/>
      <c r="G512" s="3094"/>
      <c r="H512" s="3094"/>
      <c r="I512" s="3094"/>
      <c r="J512" s="3094"/>
      <c r="K512" s="3094"/>
      <c r="L512" s="3094"/>
      <c r="M512" s="3094"/>
      <c r="N512" s="3094"/>
      <c r="O512" s="3094"/>
      <c r="P512" s="3094"/>
      <c r="Q512" s="3094"/>
      <c r="R512" s="3094"/>
      <c r="S512" s="3094"/>
      <c r="T512" s="3094"/>
      <c r="U512" s="3094"/>
      <c r="V512" s="3094"/>
      <c r="W512" s="3094"/>
      <c r="X512" s="3094"/>
      <c r="Y512" s="3094"/>
      <c r="Z512" s="3094"/>
      <c r="AA512" s="3094"/>
      <c r="AB512" s="3094"/>
      <c r="AC512" s="3094"/>
      <c r="AD512" s="3094"/>
      <c r="AE512" s="3094"/>
      <c r="AF512" s="3094"/>
      <c r="AG512" s="3094"/>
      <c r="AH512" s="3094"/>
      <c r="AI512" s="3094"/>
      <c r="AJ512" s="3094"/>
      <c r="AK512" s="3094"/>
      <c r="AL512" s="3094"/>
      <c r="AM512" s="3094"/>
      <c r="AN512" s="3094"/>
      <c r="AO512" s="3094"/>
      <c r="AP512" s="3094"/>
      <c r="AQ512" s="3094"/>
      <c r="AR512" s="3094"/>
      <c r="AS512" s="3094"/>
      <c r="AT512" s="3094"/>
      <c r="AU512" s="3094"/>
      <c r="AV512" s="3094"/>
      <c r="AW512" s="3094"/>
      <c r="AX512" s="3094"/>
      <c r="AY512" s="3094"/>
      <c r="AZ512" s="3094"/>
      <c r="BA512" s="3094"/>
      <c r="BB512" s="3094"/>
      <c r="BC512" s="3094"/>
      <c r="BD512" s="3094"/>
      <c r="BE512" s="3094"/>
      <c r="BF512" s="3094"/>
      <c r="BG512" s="3094"/>
      <c r="BH512" s="3094"/>
      <c r="BI512" s="3094"/>
    </row>
    <row r="513" spans="1:61" ht="11.25" customHeight="1">
      <c r="A513" s="3094"/>
      <c r="B513" s="3094"/>
      <c r="C513" s="3094"/>
      <c r="D513" s="3094"/>
      <c r="E513" s="3094"/>
      <c r="F513" s="3094"/>
      <c r="G513" s="3094"/>
      <c r="H513" s="3094"/>
      <c r="I513" s="3094"/>
      <c r="J513" s="3094"/>
      <c r="K513" s="3094"/>
      <c r="L513" s="3094"/>
      <c r="M513" s="3094"/>
      <c r="N513" s="3094"/>
      <c r="O513" s="3094"/>
      <c r="P513" s="3094"/>
      <c r="Q513" s="3094"/>
      <c r="R513" s="3094"/>
      <c r="S513" s="3094"/>
      <c r="T513" s="3094"/>
      <c r="U513" s="3094"/>
      <c r="V513" s="3094"/>
      <c r="W513" s="3094"/>
      <c r="X513" s="3094"/>
      <c r="Y513" s="3094"/>
      <c r="Z513" s="3094"/>
      <c r="AA513" s="3094"/>
      <c r="AB513" s="3094"/>
      <c r="AC513" s="3094"/>
      <c r="AD513" s="3094"/>
      <c r="AE513" s="3094"/>
      <c r="AF513" s="3094"/>
      <c r="AG513" s="3094"/>
      <c r="AH513" s="3094"/>
      <c r="AI513" s="3094"/>
      <c r="AJ513" s="3094"/>
      <c r="AK513" s="3094"/>
      <c r="AL513" s="3094"/>
      <c r="AM513" s="3094"/>
      <c r="AN513" s="3094"/>
      <c r="AO513" s="3094"/>
      <c r="AP513" s="3094"/>
      <c r="AQ513" s="3094"/>
      <c r="AR513" s="3094"/>
      <c r="AS513" s="3094"/>
      <c r="AT513" s="3094"/>
      <c r="AU513" s="3094"/>
      <c r="AV513" s="3094"/>
      <c r="AW513" s="3094"/>
      <c r="AX513" s="3094"/>
      <c r="AY513" s="3094"/>
      <c r="AZ513" s="3094"/>
      <c r="BA513" s="3094"/>
      <c r="BB513" s="3094"/>
      <c r="BC513" s="3094"/>
      <c r="BD513" s="3094"/>
      <c r="BE513" s="3094"/>
      <c r="BF513" s="3094"/>
      <c r="BG513" s="3094"/>
      <c r="BH513" s="3094"/>
      <c r="BI513" s="3094"/>
    </row>
    <row r="514" spans="1:61" ht="11.25" customHeight="1">
      <c r="A514" s="3094"/>
      <c r="B514" s="3094"/>
      <c r="C514" s="3094"/>
      <c r="D514" s="3094"/>
      <c r="E514" s="3094"/>
      <c r="F514" s="3094"/>
      <c r="G514" s="3094"/>
      <c r="H514" s="3094"/>
      <c r="I514" s="3094"/>
      <c r="J514" s="3094"/>
      <c r="K514" s="3094"/>
      <c r="L514" s="3094"/>
      <c r="M514" s="3094"/>
      <c r="N514" s="3094"/>
      <c r="O514" s="3094"/>
      <c r="P514" s="3094"/>
      <c r="Q514" s="3094"/>
      <c r="R514" s="3094"/>
      <c r="S514" s="3094"/>
      <c r="T514" s="3094"/>
      <c r="U514" s="3094"/>
      <c r="V514" s="3094"/>
      <c r="W514" s="3094"/>
      <c r="X514" s="3094"/>
      <c r="Y514" s="3094"/>
      <c r="Z514" s="3094"/>
      <c r="AA514" s="3094"/>
      <c r="AB514" s="3094"/>
      <c r="AC514" s="3094"/>
      <c r="AD514" s="3094"/>
      <c r="AE514" s="3094"/>
      <c r="AF514" s="3094"/>
      <c r="AG514" s="3094"/>
      <c r="AH514" s="3094"/>
      <c r="AI514" s="3094"/>
      <c r="AJ514" s="3094"/>
      <c r="AK514" s="3094"/>
      <c r="AL514" s="3094"/>
      <c r="AM514" s="3094"/>
      <c r="AN514" s="3094"/>
      <c r="AO514" s="3094"/>
      <c r="AP514" s="3094"/>
      <c r="AQ514" s="3094"/>
      <c r="AR514" s="3094"/>
      <c r="AS514" s="3094"/>
      <c r="AT514" s="3094"/>
      <c r="AU514" s="3094"/>
      <c r="AV514" s="3094"/>
      <c r="AW514" s="3094"/>
      <c r="AX514" s="3094"/>
      <c r="AY514" s="3094"/>
      <c r="AZ514" s="3094"/>
      <c r="BA514" s="3094"/>
      <c r="BB514" s="3094"/>
      <c r="BC514" s="3094"/>
      <c r="BD514" s="3094"/>
      <c r="BE514" s="3094"/>
      <c r="BF514" s="3094"/>
      <c r="BG514" s="3094"/>
      <c r="BH514" s="3094"/>
      <c r="BI514" s="3094"/>
    </row>
    <row r="515" spans="1:61" ht="11.25" customHeight="1">
      <c r="A515" s="3094"/>
      <c r="B515" s="3094"/>
      <c r="C515" s="3094"/>
      <c r="D515" s="3094"/>
      <c r="E515" s="3094"/>
      <c r="F515" s="3094"/>
      <c r="G515" s="3094"/>
      <c r="H515" s="3094"/>
      <c r="I515" s="3094"/>
      <c r="J515" s="3094"/>
      <c r="K515" s="3094"/>
      <c r="L515" s="3094"/>
      <c r="M515" s="3094"/>
      <c r="N515" s="3094"/>
      <c r="O515" s="3094"/>
      <c r="P515" s="3094"/>
      <c r="Q515" s="3094"/>
      <c r="R515" s="3094"/>
      <c r="S515" s="3094"/>
      <c r="T515" s="3094"/>
      <c r="U515" s="3094"/>
      <c r="V515" s="3094"/>
      <c r="W515" s="3094"/>
      <c r="X515" s="3094"/>
      <c r="Y515" s="3094"/>
      <c r="Z515" s="3094"/>
      <c r="AA515" s="3094"/>
      <c r="AB515" s="3094"/>
      <c r="AC515" s="3094"/>
      <c r="AD515" s="3094"/>
      <c r="AE515" s="3094"/>
      <c r="AF515" s="3094"/>
      <c r="AG515" s="3094"/>
      <c r="AH515" s="3094"/>
      <c r="AI515" s="3094"/>
      <c r="AJ515" s="3094"/>
      <c r="AK515" s="3094"/>
      <c r="AL515" s="3094"/>
      <c r="AM515" s="3094"/>
      <c r="AN515" s="3094"/>
      <c r="AO515" s="3094"/>
      <c r="AP515" s="3094"/>
      <c r="AQ515" s="3094"/>
      <c r="AR515" s="3094"/>
      <c r="AS515" s="3094"/>
      <c r="AT515" s="3094"/>
      <c r="AU515" s="3094"/>
      <c r="AV515" s="3094"/>
      <c r="AW515" s="3094"/>
      <c r="AX515" s="3094"/>
      <c r="AY515" s="3094"/>
      <c r="AZ515" s="3094"/>
      <c r="BA515" s="3094"/>
      <c r="BB515" s="3094"/>
      <c r="BC515" s="3094"/>
      <c r="BD515" s="3094"/>
      <c r="BE515" s="3094"/>
      <c r="BF515" s="3094"/>
      <c r="BG515" s="3094"/>
      <c r="BH515" s="3094"/>
      <c r="BI515" s="3094"/>
    </row>
    <row r="516" spans="1:61" ht="11.25" customHeight="1">
      <c r="A516" s="3094"/>
      <c r="B516" s="3094"/>
      <c r="C516" s="3094"/>
      <c r="D516" s="3094"/>
      <c r="E516" s="3094"/>
      <c r="F516" s="3094"/>
      <c r="G516" s="3094"/>
      <c r="H516" s="3094"/>
      <c r="I516" s="3094"/>
      <c r="J516" s="3094"/>
      <c r="K516" s="3094"/>
      <c r="L516" s="3094"/>
      <c r="M516" s="3094"/>
      <c r="N516" s="3094"/>
      <c r="O516" s="3094"/>
      <c r="P516" s="3094"/>
      <c r="Q516" s="3094"/>
      <c r="R516" s="3094"/>
      <c r="S516" s="3094"/>
      <c r="T516" s="3094"/>
      <c r="U516" s="3094"/>
      <c r="V516" s="3094"/>
      <c r="W516" s="3094"/>
      <c r="X516" s="3094"/>
      <c r="Y516" s="3094"/>
      <c r="Z516" s="3094"/>
      <c r="AA516" s="3094"/>
      <c r="AB516" s="3094"/>
      <c r="AC516" s="3094"/>
      <c r="AD516" s="3094"/>
      <c r="AE516" s="3094"/>
      <c r="AF516" s="3094"/>
      <c r="AG516" s="3094"/>
      <c r="AH516" s="3094"/>
      <c r="AI516" s="3094"/>
      <c r="AJ516" s="3094"/>
      <c r="AK516" s="3094"/>
      <c r="AL516" s="3094"/>
      <c r="AM516" s="3094"/>
      <c r="AN516" s="3094"/>
      <c r="AO516" s="3094"/>
      <c r="AP516" s="3094"/>
      <c r="AQ516" s="3094"/>
      <c r="AR516" s="3094"/>
      <c r="AS516" s="3094"/>
      <c r="AT516" s="3094"/>
      <c r="AU516" s="3094"/>
      <c r="AV516" s="3094"/>
      <c r="AW516" s="3094"/>
      <c r="AX516" s="3094"/>
      <c r="AY516" s="3094"/>
      <c r="AZ516" s="3094"/>
      <c r="BA516" s="3094"/>
      <c r="BB516" s="3094"/>
      <c r="BC516" s="3094"/>
      <c r="BD516" s="3094"/>
      <c r="BE516" s="3094"/>
      <c r="BF516" s="3094"/>
      <c r="BG516" s="3094"/>
      <c r="BH516" s="3094"/>
      <c r="BI516" s="3094"/>
    </row>
    <row r="517" spans="1:61" ht="11.25" customHeight="1">
      <c r="A517" s="3094"/>
      <c r="B517" s="3094"/>
      <c r="C517" s="3094"/>
      <c r="D517" s="3094"/>
      <c r="E517" s="3094"/>
      <c r="F517" s="3094"/>
      <c r="G517" s="3094"/>
      <c r="H517" s="3094"/>
      <c r="I517" s="3094"/>
      <c r="J517" s="3094"/>
      <c r="K517" s="3094"/>
      <c r="L517" s="3094"/>
      <c r="M517" s="3094"/>
      <c r="N517" s="3094"/>
      <c r="O517" s="3094"/>
      <c r="P517" s="3094"/>
      <c r="Q517" s="3094"/>
      <c r="R517" s="3094"/>
      <c r="S517" s="3094"/>
      <c r="T517" s="3094"/>
      <c r="U517" s="3094"/>
      <c r="V517" s="3094"/>
      <c r="W517" s="3094"/>
      <c r="X517" s="3094"/>
      <c r="Y517" s="3094"/>
      <c r="Z517" s="3094"/>
      <c r="AA517" s="3094"/>
      <c r="AB517" s="3094"/>
      <c r="AC517" s="3094"/>
      <c r="AD517" s="3094"/>
      <c r="AE517" s="3094"/>
      <c r="AF517" s="3094"/>
      <c r="AG517" s="3094"/>
      <c r="AH517" s="3094"/>
      <c r="AI517" s="3094"/>
      <c r="AJ517" s="3094"/>
      <c r="AK517" s="3094"/>
      <c r="AL517" s="3094"/>
      <c r="AM517" s="3094"/>
      <c r="AN517" s="3094"/>
      <c r="AO517" s="3094"/>
      <c r="AP517" s="3094"/>
      <c r="AQ517" s="3094"/>
      <c r="AR517" s="3094"/>
      <c r="AS517" s="3094"/>
      <c r="AT517" s="3094"/>
      <c r="AU517" s="3094"/>
      <c r="AV517" s="3094"/>
      <c r="AW517" s="3094"/>
      <c r="AX517" s="3094"/>
      <c r="AY517" s="3094"/>
      <c r="AZ517" s="3094"/>
      <c r="BA517" s="3094"/>
      <c r="BB517" s="3094"/>
      <c r="BC517" s="3094"/>
      <c r="BD517" s="3094"/>
      <c r="BE517" s="3094"/>
      <c r="BF517" s="3094"/>
      <c r="BG517" s="3094"/>
      <c r="BH517" s="3094"/>
      <c r="BI517" s="3094"/>
    </row>
    <row r="518" spans="1:61" ht="11.25" customHeight="1">
      <c r="A518" s="3094"/>
      <c r="B518" s="3094"/>
      <c r="C518" s="3094"/>
      <c r="D518" s="3094"/>
      <c r="E518" s="3094"/>
      <c r="F518" s="3094"/>
      <c r="G518" s="3094"/>
      <c r="H518" s="3094"/>
      <c r="I518" s="3094"/>
      <c r="J518" s="3094"/>
      <c r="K518" s="3094"/>
      <c r="L518" s="3094"/>
      <c r="M518" s="3094"/>
      <c r="N518" s="3094"/>
      <c r="O518" s="3094"/>
      <c r="P518" s="3094"/>
      <c r="Q518" s="3094"/>
      <c r="R518" s="3094"/>
      <c r="S518" s="3094"/>
      <c r="T518" s="3094"/>
      <c r="U518" s="3094"/>
      <c r="V518" s="3094"/>
      <c r="W518" s="3094"/>
      <c r="X518" s="3094"/>
      <c r="Y518" s="3094"/>
      <c r="Z518" s="3094"/>
      <c r="AA518" s="3094"/>
      <c r="AB518" s="3094"/>
      <c r="AC518" s="3094"/>
      <c r="AD518" s="3094"/>
      <c r="AE518" s="3094"/>
      <c r="AF518" s="3094"/>
      <c r="AG518" s="3094"/>
      <c r="AH518" s="3094"/>
      <c r="AI518" s="3094"/>
      <c r="AJ518" s="3094"/>
      <c r="AK518" s="3094"/>
      <c r="AL518" s="3094"/>
      <c r="AM518" s="3094"/>
      <c r="AN518" s="3094"/>
      <c r="AO518" s="3094"/>
      <c r="AP518" s="3094"/>
      <c r="AQ518" s="3094"/>
      <c r="AR518" s="3094"/>
      <c r="AS518" s="3094"/>
      <c r="AT518" s="3094"/>
      <c r="AU518" s="3094"/>
      <c r="AV518" s="3094"/>
      <c r="AW518" s="3094"/>
      <c r="AX518" s="3094"/>
      <c r="AY518" s="3094"/>
      <c r="AZ518" s="3094"/>
      <c r="BA518" s="3094"/>
      <c r="BB518" s="3094"/>
      <c r="BC518" s="3094"/>
      <c r="BD518" s="3094"/>
      <c r="BE518" s="3094"/>
      <c r="BF518" s="3094"/>
      <c r="BG518" s="3094"/>
      <c r="BH518" s="3094"/>
      <c r="BI518" s="3094"/>
    </row>
    <row r="519" spans="1:61" ht="11.25" customHeight="1">
      <c r="A519" s="3094"/>
      <c r="B519" s="3094"/>
      <c r="C519" s="3094"/>
      <c r="D519" s="3094"/>
      <c r="E519" s="3094"/>
      <c r="F519" s="3094"/>
      <c r="G519" s="3094"/>
      <c r="H519" s="3094"/>
      <c r="I519" s="3094"/>
      <c r="J519" s="3094"/>
      <c r="K519" s="3094"/>
      <c r="L519" s="3094"/>
      <c r="M519" s="3094"/>
      <c r="N519" s="3094"/>
      <c r="O519" s="3094"/>
      <c r="P519" s="3094"/>
      <c r="Q519" s="3094"/>
      <c r="R519" s="3094"/>
      <c r="S519" s="3094"/>
      <c r="T519" s="3094"/>
      <c r="U519" s="3094"/>
      <c r="V519" s="3094"/>
      <c r="W519" s="3094"/>
      <c r="X519" s="3094"/>
      <c r="Y519" s="3094"/>
      <c r="Z519" s="3094"/>
      <c r="AA519" s="3094"/>
      <c r="AB519" s="3094"/>
      <c r="AC519" s="3094"/>
      <c r="AD519" s="3094"/>
      <c r="AE519" s="3094"/>
      <c r="AF519" s="3094"/>
      <c r="AG519" s="3094"/>
      <c r="AH519" s="3094"/>
      <c r="AI519" s="3094"/>
      <c r="AJ519" s="3094"/>
      <c r="AK519" s="3094"/>
      <c r="AL519" s="3094"/>
      <c r="AM519" s="3094"/>
      <c r="AN519" s="3094"/>
      <c r="AO519" s="3094"/>
      <c r="AP519" s="3094"/>
      <c r="AQ519" s="3094"/>
      <c r="AR519" s="3094"/>
      <c r="AS519" s="3094"/>
      <c r="AT519" s="3094"/>
      <c r="AU519" s="3094"/>
      <c r="AV519" s="3094"/>
      <c r="AW519" s="3094"/>
      <c r="AX519" s="3094"/>
      <c r="AY519" s="3094"/>
      <c r="AZ519" s="3094"/>
      <c r="BA519" s="3094"/>
      <c r="BB519" s="3094"/>
      <c r="BC519" s="3094"/>
      <c r="BD519" s="3094"/>
      <c r="BE519" s="3094"/>
      <c r="BF519" s="3094"/>
      <c r="BG519" s="3094"/>
      <c r="BH519" s="3094"/>
      <c r="BI519" s="3094"/>
    </row>
    <row r="520" spans="1:61" ht="11.25" customHeight="1">
      <c r="A520" s="3094"/>
      <c r="B520" s="3094"/>
      <c r="C520" s="3094"/>
      <c r="D520" s="3094"/>
      <c r="E520" s="3094"/>
      <c r="F520" s="3094"/>
      <c r="G520" s="3094"/>
      <c r="H520" s="3094"/>
      <c r="I520" s="3094"/>
      <c r="J520" s="3094"/>
      <c r="K520" s="3094"/>
      <c r="L520" s="3094"/>
      <c r="M520" s="3094"/>
      <c r="N520" s="3094"/>
      <c r="O520" s="3094"/>
      <c r="P520" s="3094"/>
      <c r="Q520" s="3094"/>
      <c r="R520" s="3094"/>
      <c r="S520" s="3094"/>
      <c r="T520" s="3094"/>
      <c r="U520" s="3094"/>
      <c r="V520" s="3094"/>
      <c r="W520" s="3094"/>
      <c r="X520" s="3094"/>
      <c r="Y520" s="3094"/>
      <c r="Z520" s="3094"/>
      <c r="AA520" s="3094"/>
      <c r="AB520" s="3094"/>
      <c r="AC520" s="3094"/>
      <c r="AD520" s="3094"/>
      <c r="AE520" s="3094"/>
      <c r="AF520" s="3094"/>
      <c r="AG520" s="3094"/>
      <c r="AH520" s="3094"/>
      <c r="AI520" s="3094"/>
      <c r="AJ520" s="3094"/>
      <c r="AK520" s="3094"/>
      <c r="AL520" s="3094"/>
      <c r="AM520" s="3094"/>
      <c r="AN520" s="3094"/>
      <c r="AO520" s="3094"/>
      <c r="AP520" s="3094"/>
      <c r="AQ520" s="3094"/>
      <c r="AR520" s="3094"/>
      <c r="AS520" s="3094"/>
      <c r="AT520" s="3094"/>
      <c r="AU520" s="3094"/>
      <c r="AV520" s="3094"/>
      <c r="AW520" s="3094"/>
      <c r="AX520" s="3094"/>
      <c r="AY520" s="3094"/>
      <c r="AZ520" s="3094"/>
      <c r="BA520" s="3094"/>
      <c r="BB520" s="3094"/>
      <c r="BC520" s="3094"/>
      <c r="BD520" s="3094"/>
      <c r="BE520" s="3094"/>
      <c r="BF520" s="3094"/>
      <c r="BG520" s="3094"/>
      <c r="BH520" s="3094"/>
      <c r="BI520" s="3094"/>
    </row>
    <row r="521" spans="1:61" ht="11.25" customHeight="1">
      <c r="A521" s="3094"/>
      <c r="B521" s="3094"/>
      <c r="C521" s="3094"/>
      <c r="D521" s="3094"/>
      <c r="E521" s="3094"/>
      <c r="F521" s="3094"/>
      <c r="G521" s="3094"/>
      <c r="H521" s="3094"/>
      <c r="I521" s="3094"/>
      <c r="J521" s="3094"/>
      <c r="K521" s="3094"/>
      <c r="L521" s="3094"/>
      <c r="M521" s="3094"/>
      <c r="N521" s="3094"/>
      <c r="O521" s="3094"/>
      <c r="P521" s="3094"/>
      <c r="Q521" s="3094"/>
      <c r="R521" s="3094"/>
      <c r="S521" s="3094"/>
      <c r="T521" s="3094"/>
      <c r="U521" s="3094"/>
      <c r="V521" s="3094"/>
      <c r="W521" s="3094"/>
      <c r="X521" s="3094"/>
      <c r="Y521" s="3094"/>
      <c r="Z521" s="3094"/>
      <c r="AA521" s="3094"/>
      <c r="AB521" s="3094"/>
      <c r="AC521" s="3094"/>
      <c r="AD521" s="3094"/>
      <c r="AE521" s="3094"/>
      <c r="AF521" s="3094"/>
      <c r="AG521" s="3094"/>
      <c r="AH521" s="3094"/>
      <c r="AI521" s="3094"/>
      <c r="AJ521" s="3094"/>
      <c r="AK521" s="3094"/>
      <c r="AL521" s="3094"/>
      <c r="AM521" s="3094"/>
      <c r="AN521" s="3094"/>
      <c r="AO521" s="3094"/>
      <c r="AP521" s="3094"/>
      <c r="AQ521" s="3094"/>
      <c r="AR521" s="3094"/>
      <c r="AS521" s="3094"/>
      <c r="AT521" s="3094"/>
      <c r="AU521" s="3094"/>
      <c r="AV521" s="3094"/>
      <c r="AW521" s="3094"/>
      <c r="AX521" s="3094"/>
      <c r="AY521" s="3094"/>
      <c r="AZ521" s="3094"/>
      <c r="BA521" s="3094"/>
      <c r="BB521" s="3094"/>
      <c r="BC521" s="3094"/>
      <c r="BD521" s="3094"/>
      <c r="BE521" s="3094"/>
      <c r="BF521" s="3094"/>
      <c r="BG521" s="3094"/>
      <c r="BH521" s="3094"/>
      <c r="BI521" s="3094"/>
    </row>
    <row r="522" spans="1:61" ht="11.25" customHeight="1">
      <c r="A522" s="3094"/>
      <c r="B522" s="3094"/>
      <c r="C522" s="3094"/>
      <c r="D522" s="3094"/>
      <c r="E522" s="3094"/>
      <c r="F522" s="3094"/>
      <c r="G522" s="3094"/>
      <c r="H522" s="3094"/>
      <c r="I522" s="3094"/>
      <c r="J522" s="3094"/>
      <c r="K522" s="3094"/>
      <c r="L522" s="3094"/>
      <c r="M522" s="3094"/>
      <c r="N522" s="3094"/>
      <c r="O522" s="3094"/>
      <c r="P522" s="3094"/>
      <c r="Q522" s="3094"/>
      <c r="R522" s="3094"/>
      <c r="S522" s="3094"/>
      <c r="T522" s="3094"/>
      <c r="U522" s="3094"/>
      <c r="V522" s="3094"/>
      <c r="W522" s="3094"/>
      <c r="X522" s="3094"/>
      <c r="Y522" s="3094"/>
      <c r="Z522" s="3094"/>
      <c r="AA522" s="3094"/>
      <c r="AB522" s="3094"/>
      <c r="AC522" s="3094"/>
      <c r="AD522" s="3094"/>
      <c r="AE522" s="3094"/>
      <c r="AF522" s="3094"/>
      <c r="AG522" s="3094"/>
      <c r="AH522" s="3094"/>
      <c r="AI522" s="3094"/>
      <c r="AJ522" s="3094"/>
      <c r="AK522" s="3094"/>
      <c r="AL522" s="3094"/>
      <c r="AM522" s="3094"/>
      <c r="AN522" s="3094"/>
      <c r="AO522" s="3094"/>
      <c r="AP522" s="3094"/>
      <c r="AQ522" s="3094"/>
      <c r="AR522" s="3094"/>
      <c r="AS522" s="3094"/>
      <c r="AT522" s="3094"/>
      <c r="AU522" s="3094"/>
      <c r="AV522" s="3094"/>
      <c r="AW522" s="3094"/>
      <c r="AX522" s="3094"/>
      <c r="AY522" s="3094"/>
      <c r="AZ522" s="3094"/>
      <c r="BA522" s="3094"/>
      <c r="BB522" s="3094"/>
      <c r="BC522" s="3094"/>
      <c r="BD522" s="3094"/>
      <c r="BE522" s="3094"/>
      <c r="BF522" s="3094"/>
      <c r="BG522" s="3094"/>
      <c r="BH522" s="3094"/>
      <c r="BI522" s="3094"/>
    </row>
    <row r="523" spans="1:61" ht="11.25" customHeight="1">
      <c r="A523" s="3094"/>
      <c r="B523" s="3094"/>
      <c r="C523" s="3094"/>
      <c r="D523" s="3094"/>
      <c r="E523" s="3094"/>
      <c r="F523" s="3094"/>
      <c r="G523" s="3094"/>
      <c r="H523" s="3094"/>
      <c r="I523" s="3094"/>
      <c r="J523" s="3094"/>
      <c r="K523" s="3094"/>
      <c r="L523" s="3094"/>
      <c r="M523" s="3094"/>
      <c r="N523" s="3094"/>
      <c r="O523" s="3094"/>
      <c r="P523" s="3094"/>
      <c r="Q523" s="3094"/>
      <c r="R523" s="3094"/>
      <c r="S523" s="3094"/>
      <c r="T523" s="3094"/>
      <c r="U523" s="3094"/>
      <c r="V523" s="3094"/>
      <c r="W523" s="3094"/>
      <c r="X523" s="3094"/>
      <c r="Y523" s="3094"/>
      <c r="Z523" s="3094"/>
      <c r="AA523" s="3094"/>
      <c r="AB523" s="3094"/>
      <c r="AC523" s="3094"/>
      <c r="AD523" s="3094"/>
      <c r="AE523" s="3094"/>
      <c r="AF523" s="3094"/>
      <c r="AG523" s="3094"/>
      <c r="AH523" s="3094"/>
      <c r="AI523" s="3094"/>
      <c r="AJ523" s="3094"/>
      <c r="AK523" s="3094"/>
      <c r="AL523" s="3094"/>
      <c r="AM523" s="3094"/>
      <c r="AN523" s="3094"/>
      <c r="AO523" s="3094"/>
      <c r="AP523" s="3094"/>
      <c r="AQ523" s="3094"/>
      <c r="AR523" s="3094"/>
      <c r="AS523" s="3094"/>
      <c r="AT523" s="3094"/>
      <c r="AU523" s="3094"/>
      <c r="AV523" s="3094"/>
      <c r="AW523" s="3094"/>
      <c r="AX523" s="3094"/>
      <c r="AY523" s="3094"/>
      <c r="AZ523" s="3094"/>
      <c r="BA523" s="3094"/>
      <c r="BB523" s="3094"/>
      <c r="BC523" s="3094"/>
      <c r="BD523" s="3094"/>
      <c r="BE523" s="3094"/>
      <c r="BF523" s="3094"/>
      <c r="BG523" s="3094"/>
      <c r="BH523" s="3094"/>
      <c r="BI523" s="3094"/>
    </row>
    <row r="524" spans="1:61" ht="11.25" customHeight="1">
      <c r="A524" s="3094"/>
      <c r="B524" s="3094"/>
      <c r="C524" s="3094"/>
      <c r="D524" s="3094"/>
      <c r="E524" s="3094"/>
      <c r="F524" s="3094"/>
      <c r="G524" s="3094"/>
      <c r="H524" s="3094"/>
      <c r="I524" s="3094"/>
      <c r="J524" s="3094"/>
      <c r="K524" s="3094"/>
      <c r="L524" s="3094"/>
      <c r="M524" s="3094"/>
      <c r="N524" s="3094"/>
      <c r="O524" s="3094"/>
      <c r="P524" s="3094"/>
      <c r="Q524" s="3094"/>
      <c r="R524" s="3094"/>
      <c r="S524" s="3094"/>
      <c r="T524" s="3094"/>
      <c r="U524" s="3094"/>
      <c r="V524" s="3094"/>
      <c r="W524" s="3094"/>
      <c r="X524" s="3094"/>
      <c r="Y524" s="3094"/>
      <c r="Z524" s="3094"/>
      <c r="AA524" s="3094"/>
      <c r="AB524" s="3094"/>
      <c r="AC524" s="3094"/>
      <c r="AD524" s="3094"/>
      <c r="AE524" s="3094"/>
      <c r="AF524" s="3094"/>
      <c r="AG524" s="3094"/>
      <c r="AH524" s="3094"/>
      <c r="AI524" s="3094"/>
      <c r="AJ524" s="3094"/>
      <c r="AK524" s="3094"/>
      <c r="AL524" s="3094"/>
      <c r="AM524" s="3094"/>
      <c r="AN524" s="3094"/>
      <c r="AO524" s="3094"/>
      <c r="AP524" s="3094"/>
      <c r="AQ524" s="3094"/>
      <c r="AR524" s="3094"/>
      <c r="AS524" s="3094"/>
      <c r="AT524" s="3094"/>
      <c r="AU524" s="3094"/>
      <c r="AV524" s="3094"/>
      <c r="AW524" s="3094"/>
      <c r="AX524" s="3094"/>
      <c r="AY524" s="3094"/>
      <c r="AZ524" s="3094"/>
      <c r="BA524" s="3094"/>
      <c r="BB524" s="3094"/>
      <c r="BC524" s="3094"/>
      <c r="BD524" s="3094"/>
      <c r="BE524" s="3094"/>
      <c r="BF524" s="3094"/>
      <c r="BG524" s="3094"/>
      <c r="BH524" s="3094"/>
      <c r="BI524" s="3094"/>
    </row>
    <row r="525" spans="1:61" ht="11.25" customHeight="1">
      <c r="A525" s="3094"/>
      <c r="B525" s="3094"/>
      <c r="C525" s="3094"/>
      <c r="D525" s="3094"/>
      <c r="E525" s="3094"/>
      <c r="F525" s="3094"/>
      <c r="G525" s="3094"/>
      <c r="H525" s="3094"/>
      <c r="I525" s="3094"/>
      <c r="J525" s="3094"/>
      <c r="K525" s="3094"/>
      <c r="L525" s="3094"/>
      <c r="M525" s="3094"/>
      <c r="N525" s="3094"/>
      <c r="O525" s="3094"/>
      <c r="P525" s="3094"/>
      <c r="Q525" s="3094"/>
      <c r="R525" s="3094"/>
      <c r="S525" s="3094"/>
      <c r="T525" s="3094"/>
      <c r="U525" s="3094"/>
      <c r="V525" s="3094"/>
      <c r="W525" s="3094"/>
      <c r="X525" s="3094"/>
      <c r="Y525" s="3094"/>
      <c r="Z525" s="3094"/>
      <c r="AA525" s="3094"/>
      <c r="AB525" s="3094"/>
      <c r="AC525" s="3094"/>
      <c r="AD525" s="3094"/>
      <c r="AE525" s="3094"/>
      <c r="AF525" s="3094"/>
      <c r="AG525" s="3094"/>
      <c r="AH525" s="3094"/>
      <c r="AI525" s="3094"/>
      <c r="AJ525" s="3094"/>
      <c r="AK525" s="3094"/>
      <c r="AL525" s="3094"/>
      <c r="AM525" s="3094"/>
      <c r="AN525" s="3094"/>
      <c r="AO525" s="3094"/>
      <c r="AP525" s="3094"/>
      <c r="AQ525" s="3094"/>
      <c r="AR525" s="3094"/>
      <c r="AS525" s="3094"/>
      <c r="AT525" s="3094"/>
      <c r="AU525" s="3094"/>
      <c r="AV525" s="3094"/>
      <c r="AW525" s="3094"/>
      <c r="AX525" s="3094"/>
      <c r="AY525" s="3094"/>
      <c r="AZ525" s="3094"/>
      <c r="BA525" s="3094"/>
      <c r="BB525" s="3094"/>
      <c r="BC525" s="3094"/>
      <c r="BD525" s="3094"/>
      <c r="BE525" s="3094"/>
      <c r="BF525" s="3094"/>
      <c r="BG525" s="3094"/>
      <c r="BH525" s="3094"/>
      <c r="BI525" s="3094"/>
    </row>
    <row r="526" spans="1:61" ht="11.25" customHeight="1">
      <c r="A526" s="3094"/>
      <c r="B526" s="3094"/>
      <c r="C526" s="3094"/>
      <c r="D526" s="3094"/>
      <c r="E526" s="3094"/>
      <c r="F526" s="3094"/>
      <c r="G526" s="3094"/>
      <c r="H526" s="3094"/>
      <c r="I526" s="3094"/>
      <c r="J526" s="3094"/>
      <c r="K526" s="3094"/>
      <c r="L526" s="3094"/>
      <c r="M526" s="3094"/>
      <c r="N526" s="3094"/>
      <c r="O526" s="3094"/>
      <c r="P526" s="3094"/>
      <c r="Q526" s="3094"/>
      <c r="R526" s="3094"/>
      <c r="S526" s="3094"/>
      <c r="T526" s="3094"/>
      <c r="U526" s="3094"/>
      <c r="V526" s="3094"/>
      <c r="W526" s="3094"/>
      <c r="X526" s="3094"/>
      <c r="Y526" s="3094"/>
      <c r="Z526" s="3094"/>
      <c r="AA526" s="3094"/>
      <c r="AB526" s="3094"/>
      <c r="AC526" s="3094"/>
      <c r="AD526" s="3094"/>
      <c r="AE526" s="3094"/>
      <c r="AF526" s="3094"/>
      <c r="AG526" s="3094"/>
      <c r="AH526" s="3094"/>
      <c r="AI526" s="3094"/>
      <c r="AJ526" s="3094"/>
      <c r="AK526" s="3094"/>
      <c r="AL526" s="3094"/>
      <c r="AM526" s="3094"/>
      <c r="AN526" s="3094"/>
      <c r="AO526" s="3094"/>
      <c r="AP526" s="3094"/>
      <c r="AQ526" s="3094"/>
      <c r="AR526" s="3094"/>
      <c r="AS526" s="3094"/>
      <c r="AT526" s="3094"/>
      <c r="AU526" s="3094"/>
      <c r="AV526" s="3094"/>
      <c r="AW526" s="3094"/>
      <c r="AX526" s="3094"/>
      <c r="AY526" s="3094"/>
      <c r="AZ526" s="3094"/>
      <c r="BA526" s="3094"/>
      <c r="BB526" s="3094"/>
      <c r="BC526" s="3094"/>
      <c r="BD526" s="3094"/>
      <c r="BE526" s="3094"/>
      <c r="BF526" s="3094"/>
      <c r="BG526" s="3094"/>
      <c r="BH526" s="3094"/>
      <c r="BI526" s="3094"/>
    </row>
    <row r="527" spans="1:61" ht="11.25" customHeight="1">
      <c r="A527" s="3094"/>
      <c r="B527" s="3094"/>
      <c r="C527" s="3094"/>
      <c r="D527" s="3094"/>
      <c r="E527" s="3094"/>
      <c r="F527" s="3094"/>
      <c r="G527" s="3094"/>
      <c r="H527" s="3094"/>
      <c r="I527" s="3094"/>
      <c r="J527" s="3094"/>
      <c r="K527" s="3094"/>
      <c r="L527" s="3094"/>
      <c r="M527" s="3094"/>
      <c r="N527" s="3094"/>
      <c r="O527" s="3094"/>
      <c r="P527" s="3094"/>
      <c r="Q527" s="3094"/>
      <c r="R527" s="3094"/>
      <c r="S527" s="3094"/>
      <c r="T527" s="3094"/>
      <c r="U527" s="3094"/>
      <c r="V527" s="3094"/>
      <c r="W527" s="3094"/>
      <c r="X527" s="3094"/>
      <c r="Y527" s="3094"/>
      <c r="Z527" s="3094"/>
      <c r="AA527" s="3094"/>
      <c r="AB527" s="3094"/>
      <c r="AC527" s="3094"/>
      <c r="AD527" s="3094"/>
      <c r="AE527" s="3094"/>
      <c r="AF527" s="3094"/>
      <c r="AG527" s="3094"/>
      <c r="AH527" s="3094"/>
      <c r="AI527" s="3094"/>
      <c r="AJ527" s="3094"/>
      <c r="AK527" s="3094"/>
      <c r="AL527" s="3094"/>
      <c r="AM527" s="3094"/>
      <c r="AN527" s="3094"/>
      <c r="AO527" s="3094"/>
      <c r="AP527" s="3094"/>
      <c r="AQ527" s="3094"/>
      <c r="AR527" s="3094"/>
      <c r="AS527" s="3094"/>
      <c r="AT527" s="3094"/>
      <c r="AU527" s="3094"/>
      <c r="AV527" s="3094"/>
      <c r="AW527" s="3094"/>
      <c r="AX527" s="3094"/>
      <c r="AY527" s="3094"/>
      <c r="AZ527" s="3094"/>
      <c r="BA527" s="3094"/>
      <c r="BB527" s="3094"/>
      <c r="BC527" s="3094"/>
      <c r="BD527" s="3094"/>
      <c r="BE527" s="3094"/>
      <c r="BF527" s="3094"/>
      <c r="BG527" s="3094"/>
      <c r="BH527" s="3094"/>
      <c r="BI527" s="3094"/>
    </row>
    <row r="528" spans="1:61" ht="11.25" customHeight="1">
      <c r="A528" s="3094"/>
      <c r="B528" s="3094"/>
      <c r="C528" s="3094"/>
      <c r="D528" s="3094"/>
      <c r="E528" s="3094"/>
      <c r="F528" s="3094"/>
      <c r="G528" s="3094"/>
      <c r="H528" s="3094"/>
      <c r="I528" s="3094"/>
      <c r="J528" s="3094"/>
      <c r="K528" s="3094"/>
      <c r="L528" s="3094"/>
      <c r="M528" s="3094"/>
      <c r="N528" s="3094"/>
      <c r="O528" s="3094"/>
      <c r="P528" s="3094"/>
      <c r="Q528" s="3094"/>
      <c r="R528" s="3094"/>
      <c r="S528" s="3094"/>
      <c r="T528" s="3094"/>
      <c r="U528" s="3094"/>
      <c r="V528" s="3094"/>
      <c r="W528" s="3094"/>
      <c r="X528" s="3094"/>
      <c r="Y528" s="3094"/>
      <c r="Z528" s="3094"/>
      <c r="AA528" s="3094"/>
      <c r="AB528" s="3094"/>
      <c r="AC528" s="3094"/>
      <c r="AD528" s="3094"/>
      <c r="AE528" s="3094"/>
      <c r="AF528" s="3094"/>
      <c r="AG528" s="3094"/>
      <c r="AH528" s="3094"/>
      <c r="AI528" s="3094"/>
      <c r="AJ528" s="3094"/>
      <c r="AK528" s="3094"/>
      <c r="AL528" s="3094"/>
      <c r="AM528" s="3094"/>
      <c r="AN528" s="3094"/>
      <c r="AO528" s="3094"/>
      <c r="AP528" s="3094"/>
      <c r="AQ528" s="3094"/>
      <c r="AR528" s="3094"/>
      <c r="AS528" s="3094"/>
      <c r="AT528" s="3094"/>
      <c r="AU528" s="3094"/>
      <c r="AV528" s="3094"/>
      <c r="AW528" s="3094"/>
      <c r="AX528" s="3094"/>
      <c r="AY528" s="3094"/>
      <c r="AZ528" s="3094"/>
      <c r="BA528" s="3094"/>
      <c r="BB528" s="3094"/>
      <c r="BC528" s="3094"/>
      <c r="BD528" s="3094"/>
      <c r="BE528" s="3094"/>
      <c r="BF528" s="3094"/>
      <c r="BG528" s="3094"/>
      <c r="BH528" s="3094"/>
      <c r="BI528" s="3094"/>
    </row>
    <row r="529" spans="1:61" ht="11.25" customHeight="1">
      <c r="A529" s="3094"/>
      <c r="B529" s="3094"/>
      <c r="C529" s="3094"/>
      <c r="D529" s="3094"/>
      <c r="E529" s="3094"/>
      <c r="F529" s="3094"/>
      <c r="G529" s="3094"/>
      <c r="H529" s="3094"/>
      <c r="I529" s="3094"/>
      <c r="J529" s="3094"/>
      <c r="K529" s="3094"/>
      <c r="L529" s="3094"/>
      <c r="M529" s="3094"/>
      <c r="N529" s="3094"/>
      <c r="O529" s="3094"/>
      <c r="P529" s="3094"/>
      <c r="Q529" s="3094"/>
      <c r="R529" s="3094"/>
      <c r="S529" s="3094"/>
      <c r="T529" s="3094"/>
      <c r="U529" s="3094"/>
      <c r="V529" s="3094"/>
      <c r="W529" s="3094"/>
      <c r="X529" s="3094"/>
      <c r="Y529" s="3094"/>
      <c r="Z529" s="3094"/>
      <c r="AA529" s="3094"/>
      <c r="AB529" s="3094"/>
      <c r="AC529" s="3094"/>
      <c r="AD529" s="3094"/>
      <c r="AE529" s="3094"/>
      <c r="AF529" s="3094"/>
      <c r="AG529" s="3094"/>
      <c r="AH529" s="3094"/>
      <c r="AI529" s="3094"/>
      <c r="AJ529" s="3094"/>
      <c r="AK529" s="3094"/>
      <c r="AL529" s="3094"/>
      <c r="AM529" s="3094"/>
      <c r="AN529" s="3094"/>
      <c r="AO529" s="3094"/>
      <c r="AP529" s="3094"/>
      <c r="AQ529" s="3094"/>
      <c r="AR529" s="3094"/>
      <c r="AS529" s="3094"/>
      <c r="AT529" s="3094"/>
      <c r="AU529" s="3094"/>
      <c r="AV529" s="3094"/>
      <c r="AW529" s="3094"/>
      <c r="AX529" s="3094"/>
      <c r="AY529" s="3094"/>
      <c r="AZ529" s="3094"/>
      <c r="BA529" s="3094"/>
      <c r="BB529" s="3094"/>
      <c r="BC529" s="3094"/>
      <c r="BD529" s="3094"/>
      <c r="BE529" s="3094"/>
      <c r="BF529" s="3094"/>
      <c r="BG529" s="3094"/>
      <c r="BH529" s="3094"/>
      <c r="BI529" s="3094"/>
    </row>
    <row r="530" spans="1:61" ht="11.25" customHeight="1">
      <c r="A530" s="3094"/>
      <c r="B530" s="3094"/>
      <c r="C530" s="3094"/>
      <c r="D530" s="3094"/>
      <c r="E530" s="3094"/>
      <c r="F530" s="3094"/>
      <c r="G530" s="3094"/>
      <c r="H530" s="3094"/>
      <c r="I530" s="3094"/>
      <c r="J530" s="3094"/>
      <c r="K530" s="3094"/>
      <c r="L530" s="3094"/>
      <c r="M530" s="3094"/>
      <c r="N530" s="3094"/>
      <c r="O530" s="3094"/>
      <c r="P530" s="3094"/>
      <c r="Q530" s="3094"/>
      <c r="R530" s="3094"/>
      <c r="S530" s="3094"/>
      <c r="T530" s="3094"/>
      <c r="U530" s="3094"/>
      <c r="V530" s="3094"/>
      <c r="W530" s="3094"/>
      <c r="X530" s="3094"/>
      <c r="Y530" s="3094"/>
      <c r="Z530" s="3094"/>
      <c r="AA530" s="3094"/>
      <c r="AB530" s="3094"/>
      <c r="AC530" s="3094"/>
      <c r="AD530" s="3094"/>
      <c r="AE530" s="3094"/>
      <c r="AF530" s="3094"/>
      <c r="AG530" s="3094"/>
      <c r="AH530" s="3094"/>
      <c r="AI530" s="3094"/>
      <c r="AJ530" s="3094"/>
      <c r="AK530" s="3094"/>
      <c r="AL530" s="3094"/>
      <c r="AM530" s="3094"/>
      <c r="AN530" s="3094"/>
      <c r="AO530" s="3094"/>
      <c r="AP530" s="3094"/>
      <c r="AQ530" s="3094"/>
      <c r="AR530" s="3094"/>
      <c r="AS530" s="3094"/>
      <c r="AT530" s="3094"/>
      <c r="AU530" s="3094"/>
      <c r="AV530" s="3094"/>
      <c r="AW530" s="3094"/>
      <c r="AX530" s="3094"/>
      <c r="AY530" s="3094"/>
      <c r="AZ530" s="3094"/>
      <c r="BA530" s="3094"/>
      <c r="BB530" s="3094"/>
      <c r="BC530" s="3094"/>
      <c r="BD530" s="3094"/>
      <c r="BE530" s="3094"/>
      <c r="BF530" s="3094"/>
      <c r="BG530" s="3094"/>
      <c r="BH530" s="3094"/>
      <c r="BI530" s="3094"/>
    </row>
    <row r="531" spans="1:61" ht="11.25" customHeight="1">
      <c r="A531" s="3094"/>
      <c r="B531" s="3094"/>
      <c r="C531" s="3094"/>
      <c r="D531" s="3094"/>
      <c r="E531" s="3094"/>
      <c r="F531" s="3094"/>
      <c r="G531" s="3094"/>
      <c r="H531" s="3094"/>
      <c r="I531" s="3094"/>
      <c r="J531" s="3094"/>
      <c r="K531" s="3094"/>
      <c r="L531" s="3094"/>
      <c r="M531" s="3094"/>
      <c r="N531" s="3094"/>
      <c r="O531" s="3094"/>
      <c r="P531" s="3094"/>
      <c r="Q531" s="3094"/>
      <c r="R531" s="3094"/>
      <c r="S531" s="3094"/>
      <c r="T531" s="3094"/>
      <c r="U531" s="3094"/>
      <c r="V531" s="3094"/>
      <c r="W531" s="3094"/>
      <c r="X531" s="3094"/>
      <c r="Y531" s="3094"/>
      <c r="Z531" s="3094"/>
      <c r="AA531" s="3094"/>
      <c r="AB531" s="3094"/>
      <c r="AC531" s="3094"/>
      <c r="AD531" s="3094"/>
      <c r="AE531" s="3094"/>
      <c r="AF531" s="3094"/>
      <c r="AG531" s="3094"/>
      <c r="AH531" s="3094"/>
      <c r="AI531" s="3094"/>
      <c r="AJ531" s="3094"/>
      <c r="AK531" s="3094"/>
      <c r="AL531" s="3094"/>
      <c r="AM531" s="3094"/>
      <c r="AN531" s="3094"/>
      <c r="AO531" s="3094"/>
      <c r="AP531" s="3094"/>
      <c r="AQ531" s="3094"/>
      <c r="AR531" s="3094"/>
      <c r="AS531" s="3094"/>
      <c r="AT531" s="3094"/>
      <c r="AU531" s="3094"/>
      <c r="AV531" s="3094"/>
      <c r="AW531" s="3094"/>
      <c r="AX531" s="3094"/>
      <c r="AY531" s="3094"/>
      <c r="AZ531" s="3094"/>
      <c r="BA531" s="3094"/>
      <c r="BB531" s="3094"/>
      <c r="BC531" s="3094"/>
      <c r="BD531" s="3094"/>
      <c r="BE531" s="3094"/>
      <c r="BF531" s="3094"/>
      <c r="BG531" s="3094"/>
      <c r="BH531" s="3094"/>
      <c r="BI531" s="3094"/>
    </row>
    <row r="532" spans="1:61" ht="11.25" customHeight="1">
      <c r="A532" s="3094"/>
      <c r="B532" s="3094"/>
      <c r="C532" s="3094"/>
      <c r="D532" s="3094"/>
      <c r="E532" s="3094"/>
      <c r="F532" s="3094"/>
      <c r="G532" s="3094"/>
      <c r="H532" s="3094"/>
      <c r="I532" s="3094"/>
      <c r="J532" s="3094"/>
      <c r="K532" s="3094"/>
      <c r="L532" s="3094"/>
      <c r="M532" s="3094"/>
      <c r="N532" s="3094"/>
      <c r="O532" s="3094"/>
      <c r="P532" s="3094"/>
      <c r="Q532" s="3094"/>
      <c r="R532" s="3094"/>
      <c r="S532" s="3094"/>
      <c r="T532" s="3094"/>
      <c r="U532" s="3094"/>
      <c r="V532" s="3094"/>
      <c r="W532" s="3094"/>
      <c r="X532" s="3094"/>
      <c r="Y532" s="3094"/>
      <c r="Z532" s="3094"/>
      <c r="AA532" s="3094"/>
      <c r="AB532" s="3094"/>
      <c r="AC532" s="3094"/>
      <c r="AD532" s="3094"/>
      <c r="AE532" s="3094"/>
      <c r="AF532" s="3094"/>
      <c r="AG532" s="3094"/>
      <c r="AH532" s="3094"/>
      <c r="AI532" s="3094"/>
      <c r="AJ532" s="3094"/>
      <c r="AK532" s="3094"/>
      <c r="AL532" s="3094"/>
      <c r="AM532" s="3094"/>
      <c r="AN532" s="3094"/>
      <c r="AO532" s="3094"/>
      <c r="AP532" s="3094"/>
      <c r="AQ532" s="3094"/>
      <c r="AR532" s="3094"/>
      <c r="AS532" s="3094"/>
      <c r="AT532" s="3094"/>
      <c r="AU532" s="3094"/>
      <c r="AV532" s="3094"/>
      <c r="AW532" s="3094"/>
      <c r="AX532" s="3094"/>
      <c r="AY532" s="3094"/>
      <c r="AZ532" s="3094"/>
      <c r="BA532" s="3094"/>
      <c r="BB532" s="3094"/>
      <c r="BC532" s="3094"/>
      <c r="BD532" s="3094"/>
      <c r="BE532" s="3094"/>
      <c r="BF532" s="3094"/>
      <c r="BG532" s="3094"/>
      <c r="BH532" s="3094"/>
      <c r="BI532" s="3094"/>
    </row>
    <row r="533" spans="1:61" ht="11.25" customHeight="1">
      <c r="A533" s="3094"/>
      <c r="B533" s="3094"/>
      <c r="C533" s="3094"/>
      <c r="D533" s="3094"/>
      <c r="E533" s="3094"/>
      <c r="F533" s="3094"/>
      <c r="G533" s="3094"/>
      <c r="H533" s="3094"/>
      <c r="I533" s="3094"/>
      <c r="J533" s="3094"/>
      <c r="K533" s="3094"/>
      <c r="L533" s="3094"/>
      <c r="M533" s="3094"/>
      <c r="N533" s="3094"/>
      <c r="O533" s="3094"/>
      <c r="P533" s="3094"/>
      <c r="Q533" s="3094"/>
      <c r="R533" s="3094"/>
      <c r="S533" s="3094"/>
      <c r="T533" s="3094"/>
      <c r="U533" s="3094"/>
      <c r="V533" s="3094"/>
      <c r="W533" s="3094"/>
      <c r="X533" s="3094"/>
      <c r="Y533" s="3094"/>
      <c r="Z533" s="3094"/>
      <c r="AA533" s="3094"/>
      <c r="AB533" s="3094"/>
      <c r="AC533" s="3094"/>
      <c r="AD533" s="3094"/>
      <c r="AE533" s="3094"/>
      <c r="AF533" s="3094"/>
      <c r="AG533" s="3094"/>
      <c r="AH533" s="3094"/>
      <c r="AI533" s="3094"/>
      <c r="AJ533" s="3094"/>
      <c r="AK533" s="3094"/>
      <c r="AL533" s="3094"/>
      <c r="AM533" s="3094"/>
      <c r="AN533" s="3094"/>
      <c r="AO533" s="3094"/>
      <c r="AP533" s="3094"/>
      <c r="AQ533" s="3094"/>
      <c r="AR533" s="3094"/>
      <c r="AS533" s="3094"/>
      <c r="AT533" s="3094"/>
      <c r="AU533" s="3094"/>
      <c r="AV533" s="3094"/>
      <c r="AW533" s="3094"/>
      <c r="AX533" s="3094"/>
      <c r="AY533" s="3094"/>
      <c r="AZ533" s="3094"/>
      <c r="BA533" s="3094"/>
      <c r="BB533" s="3094"/>
      <c r="BC533" s="3094"/>
      <c r="BD533" s="3094"/>
      <c r="BE533" s="3094"/>
      <c r="BF533" s="3094"/>
      <c r="BG533" s="3094"/>
      <c r="BH533" s="3094"/>
      <c r="BI533" s="3094"/>
    </row>
    <row r="534" spans="1:61" ht="11.25" customHeight="1">
      <c r="A534" s="3094"/>
      <c r="B534" s="3094"/>
      <c r="C534" s="3094"/>
      <c r="D534" s="3094"/>
      <c r="E534" s="3094"/>
      <c r="F534" s="3094"/>
      <c r="G534" s="3094"/>
      <c r="H534" s="3094"/>
      <c r="I534" s="3094"/>
      <c r="J534" s="3094"/>
      <c r="K534" s="3094"/>
      <c r="L534" s="3094"/>
      <c r="M534" s="3094"/>
      <c r="N534" s="3094"/>
      <c r="O534" s="3094"/>
      <c r="P534" s="3094"/>
      <c r="Q534" s="3094"/>
      <c r="R534" s="3094"/>
      <c r="S534" s="3094"/>
      <c r="T534" s="3094"/>
      <c r="U534" s="3094"/>
      <c r="V534" s="3094"/>
      <c r="W534" s="3094"/>
      <c r="X534" s="3094"/>
      <c r="Y534" s="3094"/>
      <c r="Z534" s="3094"/>
      <c r="AA534" s="3094"/>
      <c r="AB534" s="3094"/>
      <c r="AC534" s="3094"/>
      <c r="AD534" s="3094"/>
      <c r="AE534" s="3094"/>
      <c r="AF534" s="3094"/>
      <c r="AG534" s="3094"/>
      <c r="AH534" s="3094"/>
      <c r="AI534" s="3094"/>
      <c r="AJ534" s="3094"/>
      <c r="AK534" s="3094"/>
      <c r="AL534" s="3094"/>
      <c r="AM534" s="3094"/>
      <c r="AN534" s="3094"/>
      <c r="AO534" s="3094"/>
      <c r="AP534" s="3094"/>
      <c r="AQ534" s="3094"/>
      <c r="AR534" s="3094"/>
      <c r="AS534" s="3094"/>
      <c r="AT534" s="3094"/>
      <c r="AU534" s="3094"/>
      <c r="AV534" s="3094"/>
      <c r="AW534" s="3094"/>
      <c r="AX534" s="3094"/>
      <c r="AY534" s="3094"/>
      <c r="AZ534" s="3094"/>
      <c r="BA534" s="3094"/>
      <c r="BB534" s="3094"/>
      <c r="BC534" s="3094"/>
      <c r="BD534" s="3094"/>
      <c r="BE534" s="3094"/>
      <c r="BF534" s="3094"/>
      <c r="BG534" s="3094"/>
      <c r="BH534" s="3094"/>
      <c r="BI534" s="3094"/>
    </row>
    <row r="535" spans="1:61" ht="11.25" customHeight="1">
      <c r="A535" s="3094"/>
      <c r="B535" s="3094"/>
      <c r="C535" s="3094"/>
      <c r="D535" s="3094"/>
      <c r="E535" s="3094"/>
      <c r="F535" s="3094"/>
      <c r="G535" s="3094"/>
      <c r="H535" s="3094"/>
      <c r="I535" s="3094"/>
      <c r="J535" s="3094"/>
      <c r="K535" s="3094"/>
      <c r="L535" s="3094"/>
      <c r="M535" s="3094"/>
      <c r="N535" s="3094"/>
      <c r="O535" s="3094"/>
      <c r="P535" s="3094"/>
      <c r="Q535" s="3094"/>
      <c r="R535" s="3094"/>
      <c r="S535" s="3094"/>
      <c r="T535" s="3094"/>
      <c r="U535" s="3094"/>
      <c r="V535" s="3094"/>
      <c r="W535" s="3094"/>
      <c r="X535" s="3094"/>
      <c r="Y535" s="3094"/>
      <c r="Z535" s="3094"/>
      <c r="AA535" s="3094"/>
      <c r="AB535" s="3094"/>
      <c r="AC535" s="3094"/>
      <c r="AD535" s="3094"/>
      <c r="AE535" s="3094"/>
      <c r="AF535" s="3094"/>
      <c r="AG535" s="3094"/>
      <c r="AH535" s="3094"/>
      <c r="AI535" s="3094"/>
      <c r="AJ535" s="3094"/>
      <c r="AK535" s="3094"/>
      <c r="AL535" s="3094"/>
      <c r="AM535" s="3094"/>
      <c r="AN535" s="3094"/>
      <c r="AO535" s="3094"/>
      <c r="AP535" s="3094"/>
      <c r="AQ535" s="3094"/>
      <c r="AR535" s="3094"/>
      <c r="AS535" s="3094"/>
      <c r="AT535" s="3094"/>
      <c r="AU535" s="3094"/>
      <c r="AV535" s="3094"/>
      <c r="AW535" s="3094"/>
      <c r="AX535" s="3094"/>
      <c r="AY535" s="3094"/>
      <c r="AZ535" s="3094"/>
      <c r="BA535" s="3094"/>
      <c r="BB535" s="3094"/>
      <c r="BC535" s="3094"/>
      <c r="BD535" s="3094"/>
      <c r="BE535" s="3094"/>
      <c r="BF535" s="3094"/>
      <c r="BG535" s="3094"/>
      <c r="BH535" s="3094"/>
      <c r="BI535" s="3094"/>
    </row>
    <row r="536" spans="1:61" ht="11.25" customHeight="1">
      <c r="A536" s="3094"/>
      <c r="B536" s="3094"/>
      <c r="C536" s="3094"/>
      <c r="D536" s="3094"/>
      <c r="E536" s="3094"/>
      <c r="F536" s="3094"/>
      <c r="G536" s="3094"/>
      <c r="H536" s="3094"/>
      <c r="I536" s="3094"/>
      <c r="J536" s="3094"/>
      <c r="K536" s="3094"/>
      <c r="L536" s="3094"/>
      <c r="M536" s="3094"/>
      <c r="N536" s="3094"/>
      <c r="O536" s="3094"/>
      <c r="P536" s="3094"/>
      <c r="Q536" s="3094"/>
      <c r="R536" s="3094"/>
      <c r="S536" s="3094"/>
      <c r="T536" s="3094"/>
      <c r="U536" s="3094"/>
      <c r="V536" s="3094"/>
      <c r="W536" s="3094"/>
      <c r="X536" s="3094"/>
      <c r="Y536" s="3094"/>
      <c r="Z536" s="3094"/>
      <c r="AA536" s="3094"/>
      <c r="AB536" s="3094"/>
      <c r="AC536" s="3094"/>
      <c r="AD536" s="3094"/>
      <c r="AE536" s="3094"/>
      <c r="AF536" s="3094"/>
      <c r="AG536" s="3094"/>
      <c r="AH536" s="3094"/>
      <c r="AI536" s="3094"/>
      <c r="AJ536" s="3094"/>
      <c r="AK536" s="3094"/>
      <c r="AL536" s="3094"/>
      <c r="AM536" s="3094"/>
      <c r="AN536" s="3094"/>
      <c r="AO536" s="3094"/>
      <c r="AP536" s="3094"/>
      <c r="AQ536" s="3094"/>
      <c r="AR536" s="3094"/>
      <c r="AS536" s="3094"/>
      <c r="AT536" s="3094"/>
      <c r="AU536" s="3094"/>
      <c r="AV536" s="3094"/>
      <c r="AW536" s="3094"/>
      <c r="AX536" s="3094"/>
      <c r="AY536" s="3094"/>
      <c r="AZ536" s="3094"/>
      <c r="BA536" s="3094"/>
      <c r="BB536" s="3094"/>
      <c r="BC536" s="3094"/>
      <c r="BD536" s="3094"/>
      <c r="BE536" s="3094"/>
      <c r="BF536" s="3094"/>
      <c r="BG536" s="3094"/>
      <c r="BH536" s="3094"/>
      <c r="BI536" s="3094"/>
    </row>
    <row r="537" spans="1:61" ht="11.25" customHeight="1">
      <c r="A537" s="3094"/>
      <c r="B537" s="3094"/>
      <c r="C537" s="3094"/>
      <c r="D537" s="3094"/>
      <c r="E537" s="3094"/>
      <c r="F537" s="3094"/>
      <c r="G537" s="3094"/>
      <c r="H537" s="3094"/>
      <c r="I537" s="3094"/>
      <c r="J537" s="3094"/>
      <c r="K537" s="3094"/>
      <c r="L537" s="3094"/>
      <c r="M537" s="3094"/>
      <c r="N537" s="3094"/>
      <c r="O537" s="3094"/>
      <c r="P537" s="3094"/>
      <c r="Q537" s="3094"/>
      <c r="R537" s="3094"/>
      <c r="S537" s="3094"/>
      <c r="T537" s="3094"/>
      <c r="U537" s="3094"/>
      <c r="V537" s="3094"/>
      <c r="W537" s="3094"/>
      <c r="X537" s="3094"/>
      <c r="Y537" s="3094"/>
      <c r="Z537" s="3094"/>
      <c r="AA537" s="3094"/>
      <c r="AB537" s="3094"/>
      <c r="AC537" s="3094"/>
      <c r="AD537" s="3094"/>
      <c r="AE537" s="3094"/>
      <c r="AF537" s="3094"/>
      <c r="AG537" s="3094"/>
      <c r="AH537" s="3094"/>
      <c r="AI537" s="3094"/>
      <c r="AJ537" s="3094"/>
      <c r="AK537" s="3094"/>
      <c r="AL537" s="3094"/>
      <c r="AM537" s="3094"/>
      <c r="AN537" s="3094"/>
      <c r="AO537" s="3094"/>
      <c r="AP537" s="3094"/>
      <c r="AQ537" s="3094"/>
      <c r="AR537" s="3094"/>
      <c r="AS537" s="3094"/>
      <c r="AT537" s="3094"/>
      <c r="AU537" s="3094"/>
      <c r="AV537" s="3094"/>
      <c r="AW537" s="3094"/>
      <c r="AX537" s="3094"/>
      <c r="AY537" s="3094"/>
      <c r="AZ537" s="3094"/>
      <c r="BA537" s="3094"/>
      <c r="BB537" s="3094"/>
      <c r="BC537" s="3094"/>
      <c r="BD537" s="3094"/>
      <c r="BE537" s="3094"/>
      <c r="BF537" s="3094"/>
      <c r="BG537" s="3094"/>
      <c r="BH537" s="3094"/>
      <c r="BI537" s="3094"/>
    </row>
    <row r="538" spans="1:61" ht="11.25" customHeight="1">
      <c r="A538" s="3094"/>
      <c r="B538" s="3094"/>
      <c r="C538" s="3094"/>
      <c r="D538" s="3094"/>
      <c r="E538" s="3094"/>
      <c r="F538" s="3094"/>
      <c r="G538" s="3094"/>
      <c r="H538" s="3094"/>
      <c r="I538" s="3094"/>
      <c r="J538" s="3094"/>
      <c r="K538" s="3094"/>
      <c r="L538" s="3094"/>
      <c r="M538" s="3094"/>
      <c r="N538" s="3094"/>
      <c r="O538" s="3094"/>
      <c r="P538" s="3094"/>
      <c r="Q538" s="3094"/>
      <c r="R538" s="3094"/>
      <c r="S538" s="3094"/>
      <c r="T538" s="3094"/>
      <c r="U538" s="3094"/>
      <c r="V538" s="3094"/>
      <c r="W538" s="3094"/>
      <c r="X538" s="3094"/>
      <c r="Y538" s="3094"/>
      <c r="Z538" s="3094"/>
      <c r="AA538" s="3094"/>
      <c r="AB538" s="3094"/>
      <c r="AC538" s="3094"/>
      <c r="AD538" s="3094"/>
      <c r="AE538" s="3094"/>
      <c r="AF538" s="3094"/>
      <c r="AG538" s="3094"/>
      <c r="AH538" s="3094"/>
      <c r="AI538" s="3094"/>
      <c r="AJ538" s="3094"/>
      <c r="AK538" s="3094"/>
      <c r="AL538" s="3094"/>
      <c r="AM538" s="3094"/>
      <c r="AN538" s="3094"/>
      <c r="AO538" s="3094"/>
      <c r="AP538" s="3094"/>
      <c r="AQ538" s="3094"/>
      <c r="AR538" s="3094"/>
      <c r="AS538" s="3094"/>
      <c r="AT538" s="3094"/>
      <c r="AU538" s="3094"/>
      <c r="AV538" s="3094"/>
      <c r="AW538" s="3094"/>
      <c r="AX538" s="3094"/>
      <c r="AY538" s="3094"/>
      <c r="AZ538" s="3094"/>
      <c r="BA538" s="3094"/>
      <c r="BB538" s="3094"/>
      <c r="BC538" s="3094"/>
      <c r="BD538" s="3094"/>
      <c r="BE538" s="3094"/>
      <c r="BF538" s="3094"/>
      <c r="BG538" s="3094"/>
      <c r="BH538" s="3094"/>
      <c r="BI538" s="3094"/>
    </row>
    <row r="539" spans="1:61" ht="11.25" customHeight="1">
      <c r="A539" s="3094"/>
      <c r="B539" s="3094"/>
      <c r="C539" s="3094"/>
      <c r="D539" s="3094"/>
      <c r="E539" s="3094"/>
      <c r="F539" s="3094"/>
      <c r="G539" s="3094"/>
      <c r="H539" s="3094"/>
      <c r="I539" s="3094"/>
      <c r="J539" s="3094"/>
      <c r="K539" s="3094"/>
      <c r="L539" s="3094"/>
      <c r="M539" s="3094"/>
      <c r="N539" s="3094"/>
      <c r="O539" s="3094"/>
      <c r="P539" s="3094"/>
      <c r="Q539" s="3094"/>
      <c r="R539" s="3094"/>
      <c r="S539" s="3094"/>
      <c r="T539" s="3094"/>
      <c r="U539" s="3094"/>
      <c r="V539" s="3094"/>
      <c r="W539" s="3094"/>
      <c r="X539" s="3094"/>
      <c r="Y539" s="3094"/>
      <c r="Z539" s="3094"/>
      <c r="AA539" s="3094"/>
      <c r="AB539" s="3094"/>
      <c r="AC539" s="3094"/>
      <c r="AD539" s="3094"/>
      <c r="AE539" s="3094"/>
      <c r="AF539" s="3094"/>
      <c r="AG539" s="3094"/>
      <c r="AH539" s="3094"/>
      <c r="AI539" s="3094"/>
      <c r="AJ539" s="3094"/>
      <c r="AK539" s="3094"/>
      <c r="AL539" s="3094"/>
      <c r="AM539" s="3094"/>
      <c r="AN539" s="3094"/>
      <c r="AO539" s="3094"/>
      <c r="AP539" s="3094"/>
      <c r="AQ539" s="3094"/>
      <c r="AR539" s="3094"/>
      <c r="AS539" s="3094"/>
      <c r="AT539" s="3094"/>
      <c r="AU539" s="3094"/>
      <c r="AV539" s="3094"/>
      <c r="AW539" s="3094"/>
      <c r="AX539" s="3094"/>
      <c r="AY539" s="3094"/>
      <c r="AZ539" s="3094"/>
      <c r="BA539" s="3094"/>
      <c r="BB539" s="3094"/>
      <c r="BC539" s="3094"/>
      <c r="BD539" s="3094"/>
      <c r="BE539" s="3094"/>
      <c r="BF539" s="3094"/>
      <c r="BG539" s="3094"/>
      <c r="BH539" s="3094"/>
      <c r="BI539" s="3094"/>
    </row>
    <row r="540" spans="1:61" ht="11.25" customHeight="1">
      <c r="A540" s="3094"/>
      <c r="B540" s="3094"/>
      <c r="C540" s="3094"/>
      <c r="D540" s="3094"/>
      <c r="E540" s="3094"/>
      <c r="F540" s="3094"/>
      <c r="G540" s="3094"/>
      <c r="H540" s="3094"/>
      <c r="I540" s="3094"/>
      <c r="J540" s="3094"/>
      <c r="K540" s="3094"/>
      <c r="L540" s="3094"/>
      <c r="M540" s="3094"/>
      <c r="N540" s="3094"/>
      <c r="O540" s="3094"/>
      <c r="P540" s="3094"/>
      <c r="Q540" s="3094"/>
      <c r="R540" s="3094"/>
      <c r="S540" s="3094"/>
      <c r="T540" s="3094"/>
      <c r="U540" s="3094"/>
      <c r="V540" s="3094"/>
      <c r="W540" s="3094"/>
      <c r="X540" s="3094"/>
      <c r="Y540" s="3094"/>
      <c r="Z540" s="3094"/>
      <c r="AA540" s="3094"/>
      <c r="AB540" s="3094"/>
      <c r="AC540" s="3094"/>
      <c r="AD540" s="3094"/>
      <c r="AE540" s="3094"/>
      <c r="AF540" s="3094"/>
      <c r="AG540" s="3094"/>
      <c r="AH540" s="3094"/>
      <c r="AI540" s="3094"/>
      <c r="AJ540" s="3094"/>
      <c r="AK540" s="3094"/>
      <c r="AL540" s="3094"/>
      <c r="AM540" s="3094"/>
      <c r="AN540" s="3094"/>
      <c r="AO540" s="3094"/>
      <c r="AP540" s="3094"/>
      <c r="AQ540" s="3094"/>
      <c r="AR540" s="3094"/>
      <c r="AS540" s="3094"/>
      <c r="AT540" s="3094"/>
      <c r="AU540" s="3094"/>
      <c r="AV540" s="3094"/>
      <c r="AW540" s="3094"/>
      <c r="AX540" s="3094"/>
      <c r="AY540" s="3094"/>
      <c r="AZ540" s="3094"/>
      <c r="BA540" s="3094"/>
      <c r="BB540" s="3094"/>
      <c r="BC540" s="3094"/>
      <c r="BD540" s="3094"/>
      <c r="BE540" s="3094"/>
      <c r="BF540" s="3094"/>
      <c r="BG540" s="3094"/>
      <c r="BH540" s="3094"/>
      <c r="BI540" s="3094"/>
    </row>
    <row r="541" spans="1:61" ht="11.25" customHeight="1">
      <c r="A541" s="3094"/>
      <c r="B541" s="3094"/>
      <c r="C541" s="3094"/>
      <c r="D541" s="3094"/>
      <c r="E541" s="3094"/>
      <c r="F541" s="3094"/>
      <c r="G541" s="3094"/>
      <c r="H541" s="3094"/>
      <c r="I541" s="3094"/>
      <c r="J541" s="3094"/>
      <c r="K541" s="3094"/>
      <c r="L541" s="3094"/>
      <c r="M541" s="3094"/>
      <c r="N541" s="3094"/>
      <c r="O541" s="3094"/>
      <c r="P541" s="3094"/>
      <c r="Q541" s="3094"/>
      <c r="R541" s="3094"/>
      <c r="S541" s="3094"/>
      <c r="T541" s="3094"/>
      <c r="U541" s="3094"/>
      <c r="V541" s="3094"/>
      <c r="W541" s="3094"/>
      <c r="X541" s="3094"/>
      <c r="Y541" s="3094"/>
      <c r="Z541" s="3094"/>
      <c r="AA541" s="3094"/>
      <c r="AB541" s="3094"/>
      <c r="AC541" s="3094"/>
      <c r="AD541" s="3094"/>
      <c r="AE541" s="3094"/>
      <c r="AF541" s="3094"/>
      <c r="AG541" s="3094"/>
      <c r="AH541" s="3094"/>
      <c r="AI541" s="3094"/>
      <c r="AJ541" s="3094"/>
      <c r="AK541" s="3094"/>
      <c r="AL541" s="3094"/>
      <c r="AM541" s="3094"/>
      <c r="AN541" s="3094"/>
      <c r="AO541" s="3094"/>
      <c r="AP541" s="3094"/>
      <c r="AQ541" s="3094"/>
      <c r="AR541" s="3094"/>
      <c r="AS541" s="3094"/>
      <c r="AT541" s="3094"/>
      <c r="AU541" s="3094"/>
      <c r="AV541" s="3094"/>
      <c r="AW541" s="3094"/>
      <c r="AX541" s="3094"/>
      <c r="AY541" s="3094"/>
      <c r="AZ541" s="3094"/>
      <c r="BA541" s="3094"/>
      <c r="BB541" s="3094"/>
      <c r="BC541" s="3094"/>
      <c r="BD541" s="3094"/>
      <c r="BE541" s="3094"/>
      <c r="BF541" s="3094"/>
      <c r="BG541" s="3094"/>
      <c r="BH541" s="3094"/>
      <c r="BI541" s="3094"/>
    </row>
    <row r="542" spans="1:61" ht="11.25" customHeight="1">
      <c r="A542" s="3094"/>
      <c r="B542" s="3094"/>
      <c r="C542" s="3094"/>
      <c r="D542" s="3094"/>
      <c r="E542" s="3094"/>
      <c r="F542" s="3094"/>
      <c r="G542" s="3094"/>
      <c r="H542" s="3094"/>
      <c r="I542" s="3094"/>
      <c r="J542" s="3094"/>
      <c r="K542" s="3094"/>
      <c r="L542" s="3094"/>
      <c r="M542" s="3094"/>
      <c r="N542" s="3094"/>
      <c r="O542" s="3094"/>
      <c r="P542" s="3094"/>
      <c r="Q542" s="3094"/>
      <c r="R542" s="3094"/>
      <c r="S542" s="3094"/>
      <c r="T542" s="3094"/>
      <c r="U542" s="3094"/>
      <c r="V542" s="3094"/>
      <c r="W542" s="3094"/>
      <c r="X542" s="3094"/>
      <c r="Y542" s="3094"/>
      <c r="Z542" s="3094"/>
      <c r="AA542" s="3094"/>
      <c r="AB542" s="3094"/>
      <c r="AC542" s="3094"/>
      <c r="AD542" s="3094"/>
      <c r="AE542" s="3094"/>
      <c r="AF542" s="3094"/>
      <c r="AG542" s="3094"/>
      <c r="AH542" s="3094"/>
      <c r="AI542" s="3094"/>
      <c r="AJ542" s="3094"/>
      <c r="AK542" s="3094"/>
      <c r="AL542" s="3094"/>
      <c r="AM542" s="3094"/>
      <c r="AN542" s="3094"/>
      <c r="AO542" s="3094"/>
      <c r="AP542" s="3094"/>
      <c r="AQ542" s="3094"/>
      <c r="AR542" s="3094"/>
      <c r="AS542" s="3094"/>
      <c r="AT542" s="3094"/>
      <c r="AU542" s="3094"/>
      <c r="AV542" s="3094"/>
      <c r="AW542" s="3094"/>
      <c r="AX542" s="3094"/>
      <c r="AY542" s="3094"/>
      <c r="AZ542" s="3094"/>
      <c r="BA542" s="3094"/>
      <c r="BB542" s="3094"/>
      <c r="BC542" s="3094"/>
      <c r="BD542" s="3094"/>
      <c r="BE542" s="3094"/>
      <c r="BF542" s="3094"/>
      <c r="BG542" s="3094"/>
      <c r="BH542" s="3094"/>
      <c r="BI542" s="3094"/>
    </row>
    <row r="543" spans="1:61" ht="11.25" customHeight="1">
      <c r="A543" s="3094"/>
      <c r="B543" s="3094"/>
      <c r="C543" s="3094"/>
      <c r="D543" s="3094"/>
      <c r="E543" s="3094"/>
      <c r="F543" s="3094"/>
      <c r="G543" s="3094"/>
      <c r="H543" s="3094"/>
      <c r="I543" s="3094"/>
      <c r="J543" s="3094"/>
      <c r="K543" s="3094"/>
      <c r="L543" s="3094"/>
      <c r="M543" s="3094"/>
      <c r="N543" s="3094"/>
      <c r="O543" s="3094"/>
      <c r="P543" s="3094"/>
      <c r="Q543" s="3094"/>
      <c r="R543" s="3094"/>
      <c r="S543" s="3094"/>
      <c r="T543" s="3094"/>
      <c r="U543" s="3094"/>
      <c r="V543" s="3094"/>
      <c r="W543" s="3094"/>
      <c r="X543" s="3094"/>
      <c r="Y543" s="3094"/>
      <c r="Z543" s="3094"/>
      <c r="AA543" s="3094"/>
      <c r="AB543" s="3094"/>
      <c r="AC543" s="3094"/>
      <c r="AD543" s="3094"/>
      <c r="AE543" s="3094"/>
      <c r="AF543" s="3094"/>
      <c r="AG543" s="3094"/>
      <c r="AH543" s="3094"/>
      <c r="AI543" s="3094"/>
      <c r="AJ543" s="3094"/>
      <c r="AK543" s="3094"/>
      <c r="AL543" s="3094"/>
      <c r="AM543" s="3094"/>
      <c r="AN543" s="3094"/>
      <c r="AO543" s="3094"/>
      <c r="AP543" s="3094"/>
      <c r="AQ543" s="3094"/>
      <c r="AR543" s="3094"/>
      <c r="AS543" s="3094"/>
      <c r="AT543" s="3094"/>
      <c r="AU543" s="3094"/>
      <c r="AV543" s="3094"/>
      <c r="AW543" s="3094"/>
      <c r="AX543" s="3094"/>
      <c r="AY543" s="3094"/>
      <c r="AZ543" s="3094"/>
      <c r="BA543" s="3094"/>
      <c r="BB543" s="3094"/>
      <c r="BC543" s="3094"/>
      <c r="BD543" s="3094"/>
      <c r="BE543" s="3094"/>
      <c r="BF543" s="3094"/>
      <c r="BG543" s="3094"/>
      <c r="BH543" s="3094"/>
      <c r="BI543" s="3094"/>
    </row>
    <row r="544" spans="1:61" ht="11.25" customHeight="1">
      <c r="A544" s="3094"/>
      <c r="B544" s="3094"/>
      <c r="C544" s="3094"/>
      <c r="D544" s="3094"/>
      <c r="E544" s="3094"/>
      <c r="F544" s="3094"/>
      <c r="G544" s="3094"/>
      <c r="H544" s="3094"/>
      <c r="I544" s="3094"/>
      <c r="J544" s="3094"/>
      <c r="K544" s="3094"/>
      <c r="L544" s="3094"/>
      <c r="M544" s="3094"/>
      <c r="N544" s="3094"/>
      <c r="O544" s="3094"/>
      <c r="P544" s="3094"/>
      <c r="Q544" s="3094"/>
      <c r="R544" s="3094"/>
      <c r="S544" s="3094"/>
      <c r="T544" s="3094"/>
      <c r="U544" s="3094"/>
      <c r="V544" s="3094"/>
      <c r="W544" s="3094"/>
      <c r="X544" s="3094"/>
      <c r="Y544" s="3094"/>
      <c r="Z544" s="3094"/>
      <c r="AA544" s="3094"/>
      <c r="AB544" s="3094"/>
      <c r="AC544" s="3094"/>
      <c r="AD544" s="3094"/>
      <c r="AE544" s="3094"/>
      <c r="AF544" s="3094"/>
      <c r="AG544" s="3094"/>
      <c r="AH544" s="3094"/>
      <c r="AI544" s="3094"/>
      <c r="AJ544" s="3094"/>
      <c r="AK544" s="3094"/>
      <c r="AL544" s="3094"/>
      <c r="AM544" s="3094"/>
      <c r="AN544" s="3094"/>
      <c r="AO544" s="3094"/>
      <c r="AP544" s="3094"/>
      <c r="AQ544" s="3094"/>
      <c r="AR544" s="3094"/>
      <c r="AS544" s="3094"/>
      <c r="AT544" s="3094"/>
      <c r="AU544" s="3094"/>
      <c r="AV544" s="3094"/>
      <c r="AW544" s="3094"/>
      <c r="AX544" s="3094"/>
      <c r="AY544" s="3094"/>
      <c r="AZ544" s="3094"/>
      <c r="BA544" s="3094"/>
      <c r="BB544" s="3094"/>
      <c r="BC544" s="3094"/>
      <c r="BD544" s="3094"/>
      <c r="BE544" s="3094"/>
      <c r="BF544" s="3094"/>
      <c r="BG544" s="3094"/>
      <c r="BH544" s="3094"/>
      <c r="BI544" s="3094"/>
    </row>
    <row r="545" spans="1:61" ht="11.25" customHeight="1">
      <c r="A545" s="3094"/>
      <c r="B545" s="3094"/>
      <c r="C545" s="3094"/>
      <c r="D545" s="3094"/>
      <c r="E545" s="3094"/>
      <c r="F545" s="3094"/>
      <c r="G545" s="3094"/>
      <c r="H545" s="3094"/>
      <c r="I545" s="3094"/>
      <c r="J545" s="3094"/>
      <c r="K545" s="3094"/>
      <c r="L545" s="3094"/>
      <c r="M545" s="3094"/>
      <c r="N545" s="3094"/>
      <c r="O545" s="3094"/>
      <c r="P545" s="3094"/>
      <c r="Q545" s="3094"/>
      <c r="R545" s="3094"/>
      <c r="S545" s="3094"/>
      <c r="T545" s="3094"/>
      <c r="U545" s="3094"/>
      <c r="V545" s="3094"/>
      <c r="W545" s="3094"/>
      <c r="X545" s="3094"/>
      <c r="Y545" s="3094"/>
      <c r="Z545" s="3094"/>
      <c r="AA545" s="3094"/>
      <c r="AB545" s="3094"/>
      <c r="AC545" s="3094"/>
      <c r="AD545" s="3094"/>
      <c r="AE545" s="3094"/>
      <c r="AF545" s="3094"/>
      <c r="AG545" s="3094"/>
      <c r="AH545" s="3094"/>
      <c r="AI545" s="3094"/>
      <c r="AJ545" s="3094"/>
      <c r="AK545" s="3094"/>
      <c r="AL545" s="3094"/>
      <c r="AM545" s="3094"/>
      <c r="AN545" s="3094"/>
      <c r="AO545" s="3094"/>
      <c r="AP545" s="3094"/>
      <c r="AQ545" s="3094"/>
      <c r="AR545" s="3094"/>
      <c r="AS545" s="3094"/>
      <c r="AT545" s="3094"/>
      <c r="AU545" s="3094"/>
      <c r="AV545" s="3094"/>
      <c r="AW545" s="3094"/>
      <c r="AX545" s="3094"/>
      <c r="AY545" s="3094"/>
      <c r="AZ545" s="3094"/>
      <c r="BA545" s="3094"/>
      <c r="BB545" s="3094"/>
      <c r="BC545" s="3094"/>
      <c r="BD545" s="3094"/>
      <c r="BE545" s="3094"/>
      <c r="BF545" s="3094"/>
      <c r="BG545" s="3094"/>
      <c r="BH545" s="3094"/>
      <c r="BI545" s="3094"/>
    </row>
    <row r="546" spans="1:61" ht="11.25" customHeight="1">
      <c r="A546" s="3094"/>
      <c r="B546" s="3094"/>
      <c r="C546" s="3094"/>
      <c r="D546" s="3094"/>
      <c r="E546" s="3094"/>
      <c r="F546" s="3094"/>
      <c r="G546" s="3094"/>
      <c r="H546" s="3094"/>
      <c r="I546" s="3094"/>
      <c r="J546" s="3094"/>
      <c r="K546" s="3094"/>
      <c r="L546" s="3094"/>
      <c r="M546" s="3094"/>
      <c r="N546" s="3094"/>
      <c r="O546" s="3094"/>
      <c r="P546" s="3094"/>
      <c r="Q546" s="3094"/>
      <c r="R546" s="3094"/>
      <c r="S546" s="3094"/>
      <c r="T546" s="3094"/>
      <c r="U546" s="3094"/>
      <c r="V546" s="3094"/>
      <c r="W546" s="3094"/>
      <c r="X546" s="3094"/>
      <c r="Y546" s="3094"/>
      <c r="Z546" s="3094"/>
      <c r="AA546" s="3094"/>
      <c r="AB546" s="3094"/>
      <c r="AC546" s="3094"/>
      <c r="AD546" s="3094"/>
      <c r="AE546" s="3094"/>
      <c r="AF546" s="3094"/>
      <c r="AG546" s="3094"/>
      <c r="AH546" s="3094"/>
      <c r="AI546" s="3094"/>
      <c r="AJ546" s="3094"/>
      <c r="AK546" s="3094"/>
      <c r="AL546" s="3094"/>
      <c r="AM546" s="3094"/>
      <c r="AN546" s="3094"/>
      <c r="AO546" s="3094"/>
      <c r="AP546" s="3094"/>
      <c r="AQ546" s="3094"/>
      <c r="AR546" s="3094"/>
      <c r="AS546" s="3094"/>
      <c r="AT546" s="3094"/>
      <c r="AU546" s="3094"/>
      <c r="AV546" s="3094"/>
      <c r="AW546" s="3094"/>
      <c r="AX546" s="3094"/>
      <c r="AY546" s="3094"/>
      <c r="AZ546" s="3094"/>
      <c r="BA546" s="3094"/>
      <c r="BB546" s="3094"/>
      <c r="BC546" s="3094"/>
      <c r="BD546" s="3094"/>
      <c r="BE546" s="3094"/>
      <c r="BF546" s="3094"/>
      <c r="BG546" s="3094"/>
      <c r="BH546" s="3094"/>
      <c r="BI546" s="3094"/>
    </row>
    <row r="547" spans="1:61" ht="11.25" customHeight="1">
      <c r="A547" s="3094"/>
      <c r="B547" s="3094"/>
      <c r="C547" s="3094"/>
      <c r="D547" s="3094"/>
      <c r="E547" s="3094"/>
      <c r="F547" s="3094"/>
      <c r="G547" s="3094"/>
      <c r="H547" s="3094"/>
      <c r="I547" s="3094"/>
      <c r="J547" s="3094"/>
      <c r="K547" s="3094"/>
      <c r="L547" s="3094"/>
      <c r="M547" s="3094"/>
      <c r="N547" s="3094"/>
      <c r="O547" s="3094"/>
      <c r="P547" s="3094"/>
      <c r="Q547" s="3094"/>
      <c r="R547" s="3094"/>
      <c r="S547" s="3094"/>
      <c r="T547" s="3094"/>
      <c r="U547" s="3094"/>
      <c r="V547" s="3094"/>
      <c r="W547" s="3094"/>
      <c r="X547" s="3094"/>
      <c r="Y547" s="3094"/>
      <c r="Z547" s="3094"/>
      <c r="AA547" s="3094"/>
      <c r="AB547" s="3094"/>
      <c r="AC547" s="3094"/>
      <c r="AD547" s="3094"/>
      <c r="AE547" s="3094"/>
      <c r="AF547" s="3094"/>
      <c r="AG547" s="3094"/>
      <c r="AH547" s="3094"/>
      <c r="AI547" s="3094"/>
      <c r="AJ547" s="3094"/>
      <c r="AK547" s="3094"/>
      <c r="AL547" s="3094"/>
      <c r="AM547" s="3094"/>
      <c r="AN547" s="3094"/>
      <c r="AO547" s="3094"/>
      <c r="AP547" s="3094"/>
      <c r="AQ547" s="3094"/>
      <c r="AR547" s="3094"/>
      <c r="AS547" s="3094"/>
      <c r="AT547" s="3094"/>
      <c r="AU547" s="3094"/>
      <c r="AV547" s="3094"/>
      <c r="AW547" s="3094"/>
      <c r="AX547" s="3094"/>
      <c r="AY547" s="3094"/>
      <c r="AZ547" s="3094"/>
      <c r="BA547" s="3094"/>
      <c r="BB547" s="3094"/>
      <c r="BC547" s="3094"/>
      <c r="BD547" s="3094"/>
      <c r="BE547" s="3094"/>
      <c r="BF547" s="3094"/>
      <c r="BG547" s="3094"/>
      <c r="BH547" s="3094"/>
      <c r="BI547" s="3094"/>
    </row>
    <row r="548" spans="1:61" ht="11.25" customHeight="1">
      <c r="A548" s="3094"/>
      <c r="B548" s="3094"/>
      <c r="C548" s="3094"/>
      <c r="D548" s="3094"/>
      <c r="E548" s="3094"/>
      <c r="F548" s="3094"/>
      <c r="G548" s="3094"/>
      <c r="H548" s="3094"/>
      <c r="I548" s="3094"/>
      <c r="J548" s="3094"/>
      <c r="K548" s="3094"/>
      <c r="L548" s="3094"/>
      <c r="M548" s="3094"/>
      <c r="N548" s="3094"/>
      <c r="O548" s="3094"/>
      <c r="P548" s="3094"/>
      <c r="Q548" s="3094"/>
      <c r="R548" s="3094"/>
      <c r="S548" s="3094"/>
      <c r="T548" s="3094"/>
      <c r="U548" s="3094"/>
      <c r="V548" s="3094"/>
      <c r="W548" s="3094"/>
      <c r="X548" s="3094"/>
      <c r="Y548" s="3094"/>
      <c r="Z548" s="3094"/>
      <c r="AA548" s="3094"/>
      <c r="AB548" s="3094"/>
      <c r="AC548" s="3094"/>
      <c r="AD548" s="3094"/>
      <c r="AE548" s="3094"/>
      <c r="AF548" s="3094"/>
      <c r="AG548" s="3094"/>
      <c r="AH548" s="3094"/>
      <c r="AI548" s="3094"/>
      <c r="AJ548" s="3094"/>
      <c r="AK548" s="3094"/>
      <c r="AL548" s="3094"/>
      <c r="AM548" s="3094"/>
      <c r="AN548" s="3094"/>
      <c r="AO548" s="3094"/>
      <c r="AP548" s="3094"/>
      <c r="AQ548" s="3094"/>
      <c r="AR548" s="3094"/>
      <c r="AS548" s="3094"/>
      <c r="AT548" s="3094"/>
      <c r="AU548" s="3094"/>
      <c r="AV548" s="3094"/>
      <c r="AW548" s="3094"/>
      <c r="AX548" s="3094"/>
      <c r="AY548" s="3094"/>
      <c r="AZ548" s="3094"/>
      <c r="BA548" s="3094"/>
      <c r="BB548" s="3094"/>
      <c r="BC548" s="3094"/>
      <c r="BD548" s="3094"/>
      <c r="BE548" s="3094"/>
      <c r="BF548" s="3094"/>
      <c r="BG548" s="3094"/>
      <c r="BH548" s="3094"/>
      <c r="BI548" s="3094"/>
    </row>
    <row r="549" spans="1:61" ht="11.25" customHeight="1">
      <c r="A549" s="3094"/>
      <c r="B549" s="3094"/>
      <c r="C549" s="3094"/>
      <c r="D549" s="3094"/>
      <c r="E549" s="3094"/>
      <c r="F549" s="3094"/>
      <c r="G549" s="3094"/>
      <c r="H549" s="3094"/>
      <c r="I549" s="3094"/>
      <c r="J549" s="3094"/>
      <c r="K549" s="3094"/>
      <c r="L549" s="3094"/>
      <c r="M549" s="3094"/>
      <c r="N549" s="3094"/>
      <c r="O549" s="3094"/>
      <c r="P549" s="3094"/>
      <c r="Q549" s="3094"/>
      <c r="R549" s="3094"/>
      <c r="S549" s="3094"/>
      <c r="T549" s="3094"/>
      <c r="U549" s="3094"/>
      <c r="V549" s="3094"/>
      <c r="W549" s="3094"/>
      <c r="X549" s="3094"/>
      <c r="Y549" s="3094"/>
      <c r="Z549" s="3094"/>
      <c r="AA549" s="3094"/>
      <c r="AB549" s="3094"/>
      <c r="AC549" s="3094"/>
      <c r="AD549" s="3094"/>
      <c r="AE549" s="3094"/>
      <c r="AF549" s="3094"/>
      <c r="AG549" s="3094"/>
      <c r="AH549" s="3094"/>
      <c r="AI549" s="3094"/>
      <c r="AJ549" s="3094"/>
      <c r="AK549" s="3094"/>
      <c r="AL549" s="3094"/>
      <c r="AM549" s="3094"/>
      <c r="AN549" s="3094"/>
      <c r="AO549" s="3094"/>
      <c r="AP549" s="3094"/>
      <c r="AQ549" s="3094"/>
      <c r="AR549" s="3094"/>
      <c r="AS549" s="3094"/>
      <c r="AT549" s="3094"/>
      <c r="AU549" s="3094"/>
      <c r="AV549" s="3094"/>
      <c r="AW549" s="3094"/>
      <c r="AX549" s="3094"/>
      <c r="AY549" s="3094"/>
      <c r="AZ549" s="3094"/>
      <c r="BA549" s="3094"/>
      <c r="BB549" s="3094"/>
      <c r="BC549" s="3094"/>
      <c r="BD549" s="3094"/>
      <c r="BE549" s="3094"/>
      <c r="BF549" s="3094"/>
      <c r="BG549" s="3094"/>
      <c r="BH549" s="3094"/>
      <c r="BI549" s="3094"/>
    </row>
    <row r="550" spans="1:61" ht="11.25" customHeight="1">
      <c r="A550" s="3094"/>
      <c r="B550" s="3094"/>
      <c r="C550" s="3094"/>
      <c r="D550" s="3094"/>
      <c r="E550" s="3094"/>
      <c r="F550" s="3094"/>
      <c r="G550" s="3094"/>
      <c r="H550" s="3094"/>
      <c r="I550" s="3094"/>
      <c r="J550" s="3094"/>
      <c r="K550" s="3094"/>
      <c r="L550" s="3094"/>
      <c r="M550" s="3094"/>
      <c r="N550" s="3094"/>
      <c r="O550" s="3094"/>
      <c r="P550" s="3094"/>
      <c r="Q550" s="3094"/>
      <c r="R550" s="3094"/>
      <c r="S550" s="3094"/>
      <c r="T550" s="3094"/>
      <c r="U550" s="3094"/>
      <c r="V550" s="3094"/>
      <c r="W550" s="3094"/>
      <c r="X550" s="3094"/>
      <c r="Y550" s="3094"/>
      <c r="Z550" s="3094"/>
      <c r="AA550" s="3094"/>
      <c r="AB550" s="3094"/>
      <c r="AC550" s="3094"/>
      <c r="AD550" s="3094"/>
      <c r="AE550" s="3094"/>
      <c r="AF550" s="3094"/>
      <c r="AG550" s="3094"/>
      <c r="AH550" s="3094"/>
      <c r="AI550" s="3094"/>
      <c r="AJ550" s="3094"/>
      <c r="AK550" s="3094"/>
      <c r="AL550" s="3094"/>
      <c r="AM550" s="3094"/>
      <c r="AN550" s="3094"/>
      <c r="AO550" s="3094"/>
      <c r="AP550" s="3094"/>
      <c r="AQ550" s="3094"/>
      <c r="AR550" s="3094"/>
      <c r="AS550" s="3094"/>
      <c r="AT550" s="3094"/>
      <c r="AU550" s="3094"/>
      <c r="AV550" s="3094"/>
      <c r="AW550" s="3094"/>
      <c r="AX550" s="3094"/>
      <c r="AY550" s="3094"/>
      <c r="AZ550" s="3094"/>
      <c r="BA550" s="3094"/>
      <c r="BB550" s="3094"/>
      <c r="BC550" s="3094"/>
      <c r="BD550" s="3094"/>
      <c r="BE550" s="3094"/>
      <c r="BF550" s="3094"/>
      <c r="BG550" s="3094"/>
      <c r="BH550" s="3094"/>
      <c r="BI550" s="3094"/>
    </row>
    <row r="551" spans="1:61" ht="11.25" customHeight="1">
      <c r="A551" s="3094"/>
      <c r="B551" s="3094"/>
      <c r="C551" s="3094"/>
      <c r="D551" s="3094"/>
      <c r="E551" s="3094"/>
      <c r="F551" s="3094"/>
      <c r="G551" s="3094"/>
      <c r="H551" s="3094"/>
      <c r="I551" s="3094"/>
      <c r="J551" s="3094"/>
      <c r="K551" s="3094"/>
      <c r="L551" s="3094"/>
      <c r="M551" s="3094"/>
      <c r="N551" s="3094"/>
      <c r="O551" s="3094"/>
      <c r="P551" s="3094"/>
      <c r="Q551" s="3094"/>
      <c r="R551" s="3094"/>
      <c r="S551" s="3094"/>
      <c r="T551" s="3094"/>
      <c r="U551" s="3094"/>
      <c r="V551" s="3094"/>
      <c r="W551" s="3094"/>
      <c r="X551" s="3094"/>
      <c r="Y551" s="3094"/>
      <c r="Z551" s="3094"/>
      <c r="AA551" s="3094"/>
      <c r="AB551" s="3094"/>
      <c r="AC551" s="3094"/>
      <c r="AD551" s="3094"/>
      <c r="AE551" s="3094"/>
      <c r="AF551" s="3094"/>
      <c r="AG551" s="3094"/>
      <c r="AH551" s="3094"/>
      <c r="AI551" s="3094"/>
      <c r="AJ551" s="3094"/>
      <c r="AK551" s="3094"/>
      <c r="AL551" s="3094"/>
      <c r="AM551" s="3094"/>
      <c r="AN551" s="3094"/>
      <c r="AO551" s="3094"/>
      <c r="AP551" s="3094"/>
      <c r="AQ551" s="3094"/>
      <c r="AR551" s="3094"/>
      <c r="AS551" s="3094"/>
      <c r="AT551" s="3094"/>
      <c r="AU551" s="3094"/>
      <c r="AV551" s="3094"/>
      <c r="AW551" s="3094"/>
      <c r="AX551" s="3094"/>
      <c r="AY551" s="3094"/>
      <c r="AZ551" s="3094"/>
      <c r="BA551" s="3094"/>
      <c r="BB551" s="3094"/>
      <c r="BC551" s="3094"/>
      <c r="BD551" s="3094"/>
      <c r="BE551" s="3094"/>
      <c r="BF551" s="3094"/>
      <c r="BG551" s="3094"/>
      <c r="BH551" s="3094"/>
      <c r="BI551" s="3094"/>
    </row>
    <row r="552" spans="1:61" ht="11.25" customHeight="1">
      <c r="A552" s="3094"/>
      <c r="B552" s="3094"/>
      <c r="C552" s="3094"/>
      <c r="D552" s="3094"/>
      <c r="E552" s="3094"/>
      <c r="F552" s="3094"/>
      <c r="G552" s="3094"/>
      <c r="H552" s="3094"/>
      <c r="I552" s="3094"/>
      <c r="J552" s="3094"/>
      <c r="K552" s="3094"/>
      <c r="L552" s="3094"/>
      <c r="M552" s="3094"/>
      <c r="N552" s="3094"/>
      <c r="O552" s="3094"/>
      <c r="P552" s="3094"/>
      <c r="Q552" s="3094"/>
      <c r="R552" s="3094"/>
      <c r="S552" s="3094"/>
      <c r="T552" s="3094"/>
      <c r="U552" s="3094"/>
      <c r="V552" s="3094"/>
      <c r="W552" s="3094"/>
      <c r="X552" s="3094"/>
      <c r="Y552" s="3094"/>
      <c r="Z552" s="3094"/>
      <c r="AA552" s="3094"/>
      <c r="AB552" s="3094"/>
      <c r="AC552" s="3094"/>
      <c r="AD552" s="3094"/>
      <c r="AE552" s="3094"/>
      <c r="AF552" s="3094"/>
      <c r="AG552" s="3094"/>
      <c r="AH552" s="3094"/>
      <c r="AI552" s="3094"/>
      <c r="AJ552" s="3094"/>
      <c r="AK552" s="3094"/>
      <c r="AL552" s="3094"/>
      <c r="AM552" s="3094"/>
      <c r="AN552" s="3094"/>
      <c r="AO552" s="3094"/>
      <c r="AP552" s="3094"/>
      <c r="AQ552" s="3094"/>
      <c r="AR552" s="3094"/>
      <c r="AS552" s="3094"/>
      <c r="AT552" s="3094"/>
      <c r="AU552" s="3094"/>
      <c r="AV552" s="3094"/>
      <c r="AW552" s="3094"/>
      <c r="AX552" s="3094"/>
      <c r="AY552" s="3094"/>
      <c r="AZ552" s="3094"/>
      <c r="BA552" s="3094"/>
      <c r="BB552" s="3094"/>
      <c r="BC552" s="3094"/>
      <c r="BD552" s="3094"/>
      <c r="BE552" s="3094"/>
      <c r="BF552" s="3094"/>
      <c r="BG552" s="3094"/>
      <c r="BH552" s="3094"/>
      <c r="BI552" s="3094"/>
    </row>
    <row r="553" spans="1:61" ht="11.25" customHeight="1">
      <c r="A553" s="3094"/>
      <c r="B553" s="3094"/>
      <c r="C553" s="3094"/>
      <c r="D553" s="3094"/>
      <c r="E553" s="3094"/>
      <c r="F553" s="3094"/>
      <c r="G553" s="3094"/>
      <c r="H553" s="3094"/>
      <c r="I553" s="3094"/>
      <c r="J553" s="3094"/>
      <c r="K553" s="3094"/>
      <c r="L553" s="3094"/>
      <c r="M553" s="3094"/>
      <c r="N553" s="3094"/>
      <c r="O553" s="3094"/>
      <c r="P553" s="3094"/>
      <c r="Q553" s="3094"/>
      <c r="R553" s="3094"/>
      <c r="S553" s="3094"/>
      <c r="T553" s="3094"/>
      <c r="U553" s="3094"/>
      <c r="V553" s="3094"/>
      <c r="W553" s="3094"/>
      <c r="X553" s="3094"/>
      <c r="Y553" s="3094"/>
      <c r="Z553" s="3094"/>
      <c r="AA553" s="3094"/>
      <c r="AB553" s="3094"/>
      <c r="AC553" s="3094"/>
      <c r="AD553" s="3094"/>
      <c r="AE553" s="3094"/>
      <c r="AF553" s="3094"/>
      <c r="AG553" s="3094"/>
      <c r="AH553" s="3094"/>
      <c r="AI553" s="3094"/>
      <c r="AJ553" s="3094"/>
      <c r="AK553" s="3094"/>
      <c r="AL553" s="3094"/>
      <c r="AM553" s="3094"/>
      <c r="AN553" s="3094"/>
      <c r="AO553" s="3094"/>
      <c r="AP553" s="3094"/>
      <c r="AQ553" s="3094"/>
      <c r="AR553" s="3094"/>
      <c r="AS553" s="3094"/>
      <c r="AT553" s="3094"/>
      <c r="AU553" s="3094"/>
      <c r="AV553" s="3094"/>
      <c r="AW553" s="3094"/>
      <c r="AX553" s="3094"/>
      <c r="AY553" s="3094"/>
      <c r="AZ553" s="3094"/>
      <c r="BA553" s="3094"/>
      <c r="BB553" s="3094"/>
      <c r="BC553" s="3094"/>
      <c r="BD553" s="3094"/>
      <c r="BE553" s="3094"/>
      <c r="BF553" s="3094"/>
      <c r="BG553" s="3094"/>
      <c r="BH553" s="3094"/>
      <c r="BI553" s="3094"/>
    </row>
    <row r="554" spans="1:61" ht="11.25" customHeight="1">
      <c r="A554" s="3094"/>
      <c r="B554" s="3094"/>
      <c r="C554" s="3094"/>
      <c r="D554" s="3094"/>
      <c r="E554" s="3094"/>
      <c r="F554" s="3094"/>
      <c r="G554" s="3094"/>
      <c r="H554" s="3094"/>
      <c r="I554" s="3094"/>
      <c r="J554" s="3094"/>
      <c r="K554" s="3094"/>
      <c r="L554" s="3094"/>
      <c r="M554" s="3094"/>
      <c r="N554" s="3094"/>
      <c r="O554" s="3094"/>
      <c r="P554" s="3094"/>
      <c r="Q554" s="3094"/>
      <c r="R554" s="3094"/>
      <c r="S554" s="3094"/>
      <c r="T554" s="3094"/>
      <c r="U554" s="3094"/>
      <c r="V554" s="3094"/>
      <c r="W554" s="3094"/>
      <c r="X554" s="3094"/>
      <c r="Y554" s="3094"/>
      <c r="Z554" s="3094"/>
      <c r="AA554" s="3094"/>
      <c r="AB554" s="3094"/>
      <c r="AC554" s="3094"/>
      <c r="AD554" s="3094"/>
      <c r="AE554" s="3094"/>
      <c r="AF554" s="3094"/>
      <c r="AG554" s="3094"/>
      <c r="AH554" s="3094"/>
      <c r="AI554" s="3094"/>
      <c r="AJ554" s="3094"/>
      <c r="AK554" s="3094"/>
      <c r="AL554" s="3094"/>
      <c r="AM554" s="3094"/>
      <c r="AN554" s="3094"/>
      <c r="AO554" s="3094"/>
      <c r="AP554" s="3094"/>
      <c r="AQ554" s="3094"/>
      <c r="AR554" s="3094"/>
      <c r="AS554" s="3094"/>
      <c r="AT554" s="3094"/>
      <c r="AU554" s="3094"/>
      <c r="AV554" s="3094"/>
      <c r="AW554" s="3094"/>
      <c r="AX554" s="3094"/>
      <c r="AY554" s="3094"/>
      <c r="AZ554" s="3094"/>
      <c r="BA554" s="3094"/>
      <c r="BB554" s="3094"/>
      <c r="BC554" s="3094"/>
      <c r="BD554" s="3094"/>
      <c r="BE554" s="3094"/>
      <c r="BF554" s="3094"/>
      <c r="BG554" s="3094"/>
      <c r="BH554" s="3094"/>
      <c r="BI554" s="3094"/>
    </row>
    <row r="555" spans="1:61" ht="11.25" customHeight="1">
      <c r="A555" s="3094"/>
      <c r="B555" s="3094"/>
      <c r="C555" s="3094"/>
      <c r="D555" s="3094"/>
      <c r="E555" s="3094"/>
      <c r="F555" s="3094"/>
      <c r="G555" s="3094"/>
      <c r="H555" s="3094"/>
      <c r="I555" s="3094"/>
      <c r="J555" s="3094"/>
      <c r="K555" s="3094"/>
      <c r="L555" s="3094"/>
      <c r="M555" s="3094"/>
      <c r="N555" s="3094"/>
      <c r="O555" s="3094"/>
      <c r="P555" s="3094"/>
      <c r="Q555" s="3094"/>
      <c r="R555" s="3094"/>
      <c r="S555" s="3094"/>
      <c r="T555" s="3094"/>
      <c r="U555" s="3094"/>
      <c r="V555" s="3094"/>
      <c r="W555" s="3094"/>
      <c r="X555" s="3094"/>
      <c r="Y555" s="3094"/>
      <c r="Z555" s="3094"/>
      <c r="AA555" s="3094"/>
      <c r="AB555" s="3094"/>
      <c r="AC555" s="3094"/>
      <c r="AD555" s="3094"/>
      <c r="AE555" s="3094"/>
      <c r="AF555" s="3094"/>
      <c r="AG555" s="3094"/>
      <c r="AH555" s="3094"/>
      <c r="AI555" s="3094"/>
      <c r="AJ555" s="3094"/>
      <c r="AK555" s="3094"/>
      <c r="AL555" s="3094"/>
      <c r="AM555" s="3094"/>
      <c r="AN555" s="3094"/>
      <c r="AO555" s="3094"/>
      <c r="AP555" s="3094"/>
      <c r="AQ555" s="3094"/>
      <c r="AR555" s="3094"/>
      <c r="AS555" s="3094"/>
      <c r="AT555" s="3094"/>
      <c r="AU555" s="3094"/>
      <c r="AV555" s="3094"/>
      <c r="AW555" s="3094"/>
      <c r="AX555" s="3094"/>
      <c r="AY555" s="3094"/>
      <c r="AZ555" s="3094"/>
      <c r="BA555" s="3094"/>
      <c r="BB555" s="3094"/>
      <c r="BC555" s="3094"/>
      <c r="BD555" s="3094"/>
      <c r="BE555" s="3094"/>
      <c r="BF555" s="3094"/>
      <c r="BG555" s="3094"/>
      <c r="BH555" s="3094"/>
      <c r="BI555" s="3094"/>
    </row>
    <row r="556" spans="1:61" ht="11.25" customHeight="1">
      <c r="A556" s="3094"/>
      <c r="B556" s="3094"/>
      <c r="C556" s="3094"/>
      <c r="D556" s="3094"/>
      <c r="E556" s="3094"/>
      <c r="F556" s="3094"/>
      <c r="G556" s="3094"/>
      <c r="H556" s="3094"/>
      <c r="I556" s="3094"/>
      <c r="J556" s="3094"/>
      <c r="K556" s="3094"/>
      <c r="L556" s="3094"/>
      <c r="M556" s="3094"/>
      <c r="N556" s="3094"/>
      <c r="O556" s="3094"/>
      <c r="P556" s="3094"/>
      <c r="Q556" s="3094"/>
      <c r="R556" s="3094"/>
      <c r="S556" s="3094"/>
      <c r="T556" s="3094"/>
      <c r="U556" s="3094"/>
      <c r="V556" s="3094"/>
      <c r="W556" s="3094"/>
      <c r="X556" s="3094"/>
      <c r="Y556" s="3094"/>
      <c r="Z556" s="3094"/>
      <c r="AA556" s="3094"/>
      <c r="AB556" s="3094"/>
      <c r="AC556" s="3094"/>
      <c r="AD556" s="3094"/>
      <c r="AE556" s="3094"/>
      <c r="AF556" s="3094"/>
      <c r="AG556" s="3094"/>
      <c r="AH556" s="3094"/>
      <c r="AI556" s="3094"/>
      <c r="AJ556" s="3094"/>
      <c r="AK556" s="3094"/>
      <c r="AL556" s="3094"/>
      <c r="AM556" s="3094"/>
      <c r="AN556" s="3094"/>
      <c r="AO556" s="3094"/>
      <c r="AP556" s="3094"/>
      <c r="AQ556" s="3094"/>
      <c r="AR556" s="3094"/>
      <c r="AS556" s="3094"/>
      <c r="AT556" s="3094"/>
      <c r="AU556" s="3094"/>
      <c r="AV556" s="3094"/>
      <c r="AW556" s="3094"/>
      <c r="AX556" s="3094"/>
      <c r="AY556" s="3094"/>
      <c r="AZ556" s="3094"/>
      <c r="BA556" s="3094"/>
      <c r="BB556" s="3094"/>
      <c r="BC556" s="3094"/>
      <c r="BD556" s="3094"/>
      <c r="BE556" s="3094"/>
      <c r="BF556" s="3094"/>
      <c r="BG556" s="3094"/>
      <c r="BH556" s="3094"/>
      <c r="BI556" s="3094"/>
    </row>
    <row r="557" spans="1:61" ht="11.25" customHeight="1">
      <c r="A557" s="3094"/>
      <c r="B557" s="3094"/>
      <c r="C557" s="3094"/>
      <c r="D557" s="3094"/>
      <c r="E557" s="3094"/>
      <c r="F557" s="3094"/>
      <c r="G557" s="3094"/>
      <c r="H557" s="3094"/>
      <c r="I557" s="3094"/>
      <c r="J557" s="3094"/>
      <c r="K557" s="3094"/>
      <c r="L557" s="3094"/>
      <c r="M557" s="3094"/>
      <c r="N557" s="3094"/>
      <c r="O557" s="3094"/>
      <c r="P557" s="3094"/>
      <c r="Q557" s="3094"/>
      <c r="R557" s="3094"/>
      <c r="S557" s="3094"/>
      <c r="T557" s="3094"/>
      <c r="U557" s="3094"/>
      <c r="V557" s="3094"/>
      <c r="W557" s="3094"/>
      <c r="X557" s="3094"/>
      <c r="Y557" s="3094"/>
      <c r="Z557" s="3094"/>
      <c r="AA557" s="3094"/>
      <c r="AB557" s="3094"/>
      <c r="AC557" s="3094"/>
      <c r="AD557" s="3094"/>
      <c r="AE557" s="3094"/>
      <c r="AF557" s="3094"/>
      <c r="AG557" s="3094"/>
      <c r="AH557" s="3094"/>
      <c r="AI557" s="3094"/>
      <c r="AJ557" s="3094"/>
      <c r="AK557" s="3094"/>
      <c r="AL557" s="3094"/>
      <c r="AM557" s="3094"/>
      <c r="AN557" s="3094"/>
      <c r="AO557" s="3094"/>
      <c r="AP557" s="3094"/>
      <c r="AQ557" s="3094"/>
      <c r="AR557" s="3094"/>
      <c r="AS557" s="3094"/>
      <c r="AT557" s="3094"/>
      <c r="AU557" s="3094"/>
      <c r="AV557" s="3094"/>
      <c r="AW557" s="3094"/>
      <c r="AX557" s="3094"/>
      <c r="AY557" s="3094"/>
      <c r="AZ557" s="3094"/>
      <c r="BA557" s="3094"/>
      <c r="BB557" s="3094"/>
      <c r="BC557" s="3094"/>
      <c r="BD557" s="3094"/>
      <c r="BE557" s="3094"/>
      <c r="BF557" s="3094"/>
      <c r="BG557" s="3094"/>
      <c r="BH557" s="3094"/>
      <c r="BI557" s="3094"/>
    </row>
    <row r="558" spans="1:61" ht="11.25" customHeight="1">
      <c r="A558" s="3094"/>
      <c r="B558" s="3094"/>
      <c r="C558" s="3094"/>
      <c r="D558" s="3094"/>
      <c r="E558" s="3094"/>
      <c r="F558" s="3094"/>
      <c r="G558" s="3094"/>
      <c r="H558" s="3094"/>
      <c r="I558" s="3094"/>
      <c r="J558" s="3094"/>
      <c r="K558" s="3094"/>
      <c r="L558" s="3094"/>
      <c r="M558" s="3094"/>
      <c r="N558" s="3094"/>
      <c r="O558" s="3094"/>
      <c r="P558" s="3094"/>
      <c r="Q558" s="3094"/>
      <c r="R558" s="3094"/>
      <c r="S558" s="3094"/>
      <c r="T558" s="3094"/>
      <c r="U558" s="3094"/>
      <c r="V558" s="3094"/>
      <c r="W558" s="3094"/>
      <c r="X558" s="3094"/>
      <c r="Y558" s="3094"/>
      <c r="Z558" s="3094"/>
      <c r="AA558" s="3094"/>
      <c r="AB558" s="3094"/>
      <c r="AC558" s="3094"/>
      <c r="AD558" s="3094"/>
      <c r="AE558" s="3094"/>
      <c r="AF558" s="3094"/>
      <c r="AG558" s="3094"/>
      <c r="AH558" s="3094"/>
      <c r="AI558" s="3094"/>
      <c r="AJ558" s="3094"/>
      <c r="AK558" s="3094"/>
      <c r="AL558" s="3094"/>
      <c r="AM558" s="3094"/>
      <c r="AN558" s="3094"/>
      <c r="AO558" s="3094"/>
      <c r="AP558" s="3094"/>
      <c r="AQ558" s="3094"/>
      <c r="AR558" s="3094"/>
      <c r="AS558" s="3094"/>
      <c r="AT558" s="3094"/>
      <c r="AU558" s="3094"/>
      <c r="AV558" s="3094"/>
      <c r="AW558" s="3094"/>
      <c r="AX558" s="3094"/>
      <c r="AY558" s="3094"/>
      <c r="AZ558" s="3094"/>
      <c r="BA558" s="3094"/>
      <c r="BB558" s="3094"/>
      <c r="BC558" s="3094"/>
      <c r="BD558" s="3094"/>
      <c r="BE558" s="3094"/>
      <c r="BF558" s="3094"/>
      <c r="BG558" s="3094"/>
      <c r="BH558" s="3094"/>
      <c r="BI558" s="3094"/>
    </row>
    <row r="559" spans="1:61" ht="11.25" customHeight="1">
      <c r="A559" s="3094"/>
      <c r="B559" s="3094"/>
      <c r="C559" s="3094"/>
      <c r="D559" s="3094"/>
      <c r="E559" s="3094"/>
      <c r="F559" s="3094"/>
      <c r="G559" s="3094"/>
      <c r="H559" s="3094"/>
      <c r="I559" s="3094"/>
      <c r="J559" s="3094"/>
      <c r="K559" s="3094"/>
      <c r="L559" s="3094"/>
      <c r="M559" s="3094"/>
      <c r="N559" s="3094"/>
      <c r="O559" s="3094"/>
      <c r="P559" s="3094"/>
      <c r="Q559" s="3094"/>
      <c r="R559" s="3094"/>
      <c r="S559" s="3094"/>
      <c r="T559" s="3094"/>
      <c r="U559" s="3094"/>
      <c r="V559" s="3094"/>
      <c r="W559" s="3094"/>
      <c r="X559" s="3094"/>
      <c r="Y559" s="3094"/>
      <c r="Z559" s="3094"/>
      <c r="AA559" s="3094"/>
      <c r="AB559" s="3094"/>
      <c r="AC559" s="3094"/>
      <c r="AD559" s="3094"/>
      <c r="AE559" s="3094"/>
      <c r="AF559" s="3094"/>
      <c r="AG559" s="3094"/>
      <c r="AH559" s="3094"/>
      <c r="AI559" s="3094"/>
      <c r="AJ559" s="3094"/>
      <c r="AK559" s="3094"/>
      <c r="AL559" s="3094"/>
      <c r="AM559" s="3094"/>
      <c r="AN559" s="3094"/>
      <c r="AO559" s="3094"/>
      <c r="AP559" s="3094"/>
      <c r="AQ559" s="3094"/>
      <c r="AR559" s="3094"/>
      <c r="AS559" s="3094"/>
      <c r="AT559" s="3094"/>
      <c r="AU559" s="3094"/>
      <c r="AV559" s="3094"/>
      <c r="AW559" s="3094"/>
      <c r="AX559" s="3094"/>
      <c r="AY559" s="3094"/>
      <c r="AZ559" s="3094"/>
      <c r="BA559" s="3094"/>
      <c r="BB559" s="3094"/>
      <c r="BC559" s="3094"/>
      <c r="BD559" s="3094"/>
      <c r="BE559" s="3094"/>
      <c r="BF559" s="3094"/>
      <c r="BG559" s="3094"/>
      <c r="BH559" s="3094"/>
      <c r="BI559" s="3094"/>
    </row>
    <row r="560" spans="1:61" ht="11.25" customHeight="1">
      <c r="A560" s="3094"/>
      <c r="B560" s="3094"/>
      <c r="C560" s="3094"/>
      <c r="D560" s="3094"/>
      <c r="E560" s="3094"/>
      <c r="F560" s="3094"/>
      <c r="G560" s="3094"/>
      <c r="H560" s="3094"/>
      <c r="I560" s="3094"/>
      <c r="J560" s="3094"/>
      <c r="K560" s="3094"/>
      <c r="L560" s="3094"/>
      <c r="M560" s="3094"/>
      <c r="N560" s="3094"/>
      <c r="O560" s="3094"/>
      <c r="P560" s="3094"/>
      <c r="Q560" s="3094"/>
      <c r="R560" s="3094"/>
      <c r="S560" s="3094"/>
      <c r="T560" s="3094"/>
      <c r="U560" s="3094"/>
      <c r="V560" s="3094"/>
      <c r="W560" s="3094"/>
      <c r="X560" s="3094"/>
      <c r="Y560" s="3094"/>
      <c r="Z560" s="3094"/>
      <c r="AA560" s="3094"/>
      <c r="AB560" s="3094"/>
      <c r="AC560" s="3094"/>
      <c r="AD560" s="3094"/>
      <c r="AE560" s="3094"/>
      <c r="AF560" s="3094"/>
      <c r="AG560" s="3094"/>
      <c r="AH560" s="3094"/>
      <c r="AI560" s="3094"/>
      <c r="AJ560" s="3094"/>
      <c r="AK560" s="3094"/>
      <c r="AL560" s="3094"/>
      <c r="AM560" s="3094"/>
      <c r="AN560" s="3094"/>
      <c r="AO560" s="3094"/>
      <c r="AP560" s="3094"/>
      <c r="AQ560" s="3094"/>
      <c r="AR560" s="3094"/>
      <c r="AS560" s="3094"/>
      <c r="AT560" s="3094"/>
      <c r="AU560" s="3094"/>
      <c r="AV560" s="3094"/>
      <c r="AW560" s="3094"/>
      <c r="AX560" s="3094"/>
      <c r="AY560" s="3094"/>
      <c r="AZ560" s="3094"/>
      <c r="BA560" s="3094"/>
      <c r="BB560" s="3094"/>
      <c r="BC560" s="3094"/>
      <c r="BD560" s="3094"/>
      <c r="BE560" s="3094"/>
      <c r="BF560" s="3094"/>
      <c r="BG560" s="3094"/>
      <c r="BH560" s="3094"/>
      <c r="BI560" s="3094"/>
    </row>
    <row r="561" spans="1:61" ht="11.25" customHeight="1">
      <c r="A561" s="3094"/>
      <c r="B561" s="3094"/>
      <c r="C561" s="3094"/>
      <c r="D561" s="3094"/>
      <c r="E561" s="3094"/>
      <c r="F561" s="3094"/>
      <c r="G561" s="3094"/>
      <c r="H561" s="3094"/>
      <c r="I561" s="3094"/>
      <c r="J561" s="3094"/>
      <c r="K561" s="3094"/>
      <c r="L561" s="3094"/>
      <c r="M561" s="3094"/>
      <c r="N561" s="3094"/>
      <c r="O561" s="3094"/>
      <c r="P561" s="3094"/>
      <c r="Q561" s="3094"/>
      <c r="R561" s="3094"/>
      <c r="S561" s="3094"/>
      <c r="T561" s="3094"/>
      <c r="U561" s="3094"/>
      <c r="V561" s="3094"/>
      <c r="W561" s="3094"/>
      <c r="X561" s="3094"/>
      <c r="Y561" s="3094"/>
      <c r="Z561" s="3094"/>
      <c r="AA561" s="3094"/>
      <c r="AB561" s="3094"/>
      <c r="AC561" s="3094"/>
      <c r="AD561" s="3094"/>
      <c r="AE561" s="3094"/>
      <c r="AF561" s="3094"/>
      <c r="AG561" s="3094"/>
      <c r="AH561" s="3094"/>
      <c r="AI561" s="3094"/>
      <c r="AJ561" s="3094"/>
      <c r="AK561" s="3094"/>
      <c r="AL561" s="3094"/>
      <c r="AM561" s="3094"/>
      <c r="AN561" s="3094"/>
      <c r="AO561" s="3094"/>
      <c r="AP561" s="3094"/>
      <c r="AQ561" s="3094"/>
      <c r="AR561" s="3094"/>
      <c r="AS561" s="3094"/>
      <c r="AT561" s="3094"/>
      <c r="AU561" s="3094"/>
      <c r="AV561" s="3094"/>
      <c r="AW561" s="3094"/>
      <c r="AX561" s="3094"/>
      <c r="AY561" s="3094"/>
      <c r="AZ561" s="3094"/>
      <c r="BA561" s="3094"/>
      <c r="BB561" s="3094"/>
      <c r="BC561" s="3094"/>
      <c r="BD561" s="3094"/>
      <c r="BE561" s="3094"/>
      <c r="BF561" s="3094"/>
      <c r="BG561" s="3094"/>
      <c r="BH561" s="3094"/>
      <c r="BI561" s="3094"/>
    </row>
    <row r="562" spans="1:61" ht="11.25" customHeight="1">
      <c r="A562" s="3094"/>
      <c r="B562" s="3094"/>
      <c r="C562" s="3094"/>
      <c r="D562" s="3094"/>
      <c r="E562" s="3094"/>
      <c r="F562" s="3094"/>
      <c r="G562" s="3094"/>
      <c r="H562" s="3094"/>
      <c r="I562" s="3094"/>
      <c r="J562" s="3094"/>
      <c r="K562" s="3094"/>
      <c r="L562" s="3094"/>
      <c r="M562" s="3094"/>
      <c r="N562" s="3094"/>
      <c r="O562" s="3094"/>
      <c r="P562" s="3094"/>
      <c r="Q562" s="3094"/>
      <c r="R562" s="3094"/>
      <c r="S562" s="3094"/>
      <c r="T562" s="3094"/>
      <c r="U562" s="3094"/>
      <c r="V562" s="3094"/>
      <c r="W562" s="3094"/>
      <c r="X562" s="3094"/>
      <c r="Y562" s="3094"/>
      <c r="Z562" s="3094"/>
      <c r="AA562" s="3094"/>
      <c r="AB562" s="3094"/>
      <c r="AC562" s="3094"/>
      <c r="AD562" s="3094"/>
      <c r="AE562" s="3094"/>
      <c r="AF562" s="3094"/>
      <c r="AG562" s="3094"/>
      <c r="AH562" s="3094"/>
      <c r="AI562" s="3094"/>
      <c r="AJ562" s="3094"/>
      <c r="AK562" s="3094"/>
      <c r="AL562" s="3094"/>
      <c r="AM562" s="3094"/>
      <c r="AN562" s="3094"/>
      <c r="AO562" s="3094"/>
      <c r="AP562" s="3094"/>
      <c r="AQ562" s="3094"/>
      <c r="AR562" s="3094"/>
      <c r="AS562" s="3094"/>
      <c r="AT562" s="3094"/>
      <c r="AU562" s="3094"/>
      <c r="AV562" s="3094"/>
      <c r="AW562" s="3094"/>
      <c r="AX562" s="3094"/>
      <c r="AY562" s="3094"/>
      <c r="AZ562" s="3094"/>
      <c r="BA562" s="3094"/>
      <c r="BB562" s="3094"/>
      <c r="BC562" s="3094"/>
      <c r="BD562" s="3094"/>
      <c r="BE562" s="3094"/>
      <c r="BF562" s="3094"/>
      <c r="BG562" s="3094"/>
      <c r="BH562" s="3094"/>
      <c r="BI562" s="3094"/>
    </row>
    <row r="563" spans="1:61" ht="11.25" customHeight="1">
      <c r="A563" s="3094"/>
      <c r="B563" s="3094"/>
      <c r="C563" s="3094"/>
      <c r="D563" s="3094"/>
      <c r="E563" s="3094"/>
      <c r="F563" s="3094"/>
      <c r="G563" s="3094"/>
      <c r="H563" s="3094"/>
      <c r="I563" s="3094"/>
      <c r="J563" s="3094"/>
      <c r="K563" s="3094"/>
      <c r="L563" s="3094"/>
      <c r="M563" s="3094"/>
      <c r="N563" s="3094"/>
      <c r="O563" s="3094"/>
      <c r="P563" s="3094"/>
      <c r="Q563" s="3094"/>
      <c r="R563" s="3094"/>
      <c r="S563" s="3094"/>
      <c r="T563" s="3094"/>
      <c r="U563" s="3094"/>
      <c r="V563" s="3094"/>
      <c r="W563" s="3094"/>
      <c r="X563" s="3094"/>
      <c r="Y563" s="3094"/>
      <c r="Z563" s="3094"/>
      <c r="AA563" s="3094"/>
      <c r="AB563" s="3094"/>
      <c r="AC563" s="3094"/>
      <c r="AD563" s="3094"/>
      <c r="AE563" s="3094"/>
      <c r="AF563" s="3094"/>
      <c r="AG563" s="3094"/>
      <c r="AH563" s="3094"/>
      <c r="AI563" s="3094"/>
      <c r="AJ563" s="3094"/>
      <c r="AK563" s="3094"/>
      <c r="AL563" s="3094"/>
      <c r="AM563" s="3094"/>
      <c r="AN563" s="3094"/>
      <c r="AO563" s="3094"/>
      <c r="AP563" s="3094"/>
      <c r="AQ563" s="3094"/>
      <c r="AR563" s="3094"/>
      <c r="AS563" s="3094"/>
      <c r="AT563" s="3094"/>
      <c r="AU563" s="3094"/>
      <c r="AV563" s="3094"/>
      <c r="AW563" s="3094"/>
      <c r="AX563" s="3094"/>
      <c r="AY563" s="3094"/>
      <c r="AZ563" s="3094"/>
      <c r="BA563" s="3094"/>
      <c r="BB563" s="3094"/>
      <c r="BC563" s="3094"/>
      <c r="BD563" s="3094"/>
      <c r="BE563" s="3094"/>
      <c r="BF563" s="3094"/>
      <c r="BG563" s="3094"/>
      <c r="BH563" s="3094"/>
      <c r="BI563" s="3094"/>
    </row>
    <row r="564" spans="1:61" ht="11.25" customHeight="1">
      <c r="A564" s="3094"/>
      <c r="B564" s="3094"/>
      <c r="C564" s="3094"/>
      <c r="D564" s="3094"/>
      <c r="E564" s="3094"/>
      <c r="F564" s="3094"/>
      <c r="G564" s="3094"/>
      <c r="H564" s="3094"/>
      <c r="I564" s="3094"/>
      <c r="J564" s="3094"/>
      <c r="K564" s="3094"/>
      <c r="L564" s="3094"/>
      <c r="M564" s="3094"/>
      <c r="N564" s="3094"/>
      <c r="O564" s="3094"/>
      <c r="P564" s="3094"/>
      <c r="Q564" s="3094"/>
      <c r="R564" s="3094"/>
      <c r="S564" s="3094"/>
      <c r="T564" s="3094"/>
      <c r="U564" s="3094"/>
      <c r="V564" s="3094"/>
      <c r="W564" s="3094"/>
      <c r="X564" s="3094"/>
      <c r="Y564" s="3094"/>
      <c r="Z564" s="3094"/>
      <c r="AA564" s="3094"/>
      <c r="AB564" s="3094"/>
      <c r="AC564" s="3094"/>
      <c r="AD564" s="3094"/>
      <c r="AE564" s="3094"/>
      <c r="AF564" s="3094"/>
      <c r="AG564" s="3094"/>
      <c r="AH564" s="3094"/>
      <c r="AI564" s="3094"/>
      <c r="AJ564" s="3094"/>
      <c r="AK564" s="3094"/>
      <c r="AL564" s="3094"/>
      <c r="AM564" s="3094"/>
      <c r="AN564" s="3094"/>
      <c r="AO564" s="3094"/>
      <c r="AP564" s="3094"/>
      <c r="AQ564" s="3094"/>
      <c r="AR564" s="3094"/>
      <c r="AS564" s="3094"/>
      <c r="AT564" s="3094"/>
      <c r="AU564" s="3094"/>
      <c r="AV564" s="3094"/>
      <c r="AW564" s="3094"/>
      <c r="AX564" s="3094"/>
      <c r="AY564" s="3094"/>
      <c r="AZ564" s="3094"/>
      <c r="BA564" s="3094"/>
      <c r="BB564" s="3094"/>
      <c r="BC564" s="3094"/>
      <c r="BD564" s="3094"/>
      <c r="BE564" s="3094"/>
      <c r="BF564" s="3094"/>
      <c r="BG564" s="3094"/>
      <c r="BH564" s="3094"/>
      <c r="BI564" s="3094"/>
    </row>
    <row r="565" spans="1:61" ht="11.25" customHeight="1">
      <c r="A565" s="3094"/>
      <c r="B565" s="3094"/>
      <c r="C565" s="3094"/>
      <c r="D565" s="3094"/>
      <c r="E565" s="3094"/>
      <c r="F565" s="3094"/>
      <c r="G565" s="3094"/>
      <c r="H565" s="3094"/>
      <c r="I565" s="3094"/>
      <c r="J565" s="3094"/>
      <c r="K565" s="3094"/>
      <c r="L565" s="3094"/>
      <c r="M565" s="3094"/>
      <c r="N565" s="3094"/>
      <c r="O565" s="3094"/>
      <c r="P565" s="3094"/>
      <c r="Q565" s="3094"/>
      <c r="R565" s="3094"/>
      <c r="S565" s="3094"/>
      <c r="T565" s="3094"/>
      <c r="U565" s="3094"/>
      <c r="V565" s="3094"/>
      <c r="W565" s="3094"/>
      <c r="X565" s="3094"/>
      <c r="Y565" s="3094"/>
      <c r="Z565" s="3094"/>
      <c r="AA565" s="3094"/>
      <c r="AB565" s="3094"/>
      <c r="AC565" s="3094"/>
      <c r="AD565" s="3094"/>
      <c r="AE565" s="3094"/>
      <c r="AF565" s="3094"/>
      <c r="AG565" s="3094"/>
      <c r="AH565" s="3094"/>
      <c r="AI565" s="3094"/>
      <c r="AJ565" s="3094"/>
      <c r="AK565" s="3094"/>
      <c r="AL565" s="3094"/>
      <c r="AM565" s="3094"/>
      <c r="AN565" s="3094"/>
      <c r="AO565" s="3094"/>
      <c r="AP565" s="3094"/>
      <c r="AQ565" s="3094"/>
      <c r="AR565" s="3094"/>
      <c r="AS565" s="3094"/>
      <c r="AT565" s="3094"/>
      <c r="AU565" s="3094"/>
      <c r="AV565" s="3094"/>
      <c r="AW565" s="3094"/>
      <c r="AX565" s="3094"/>
      <c r="AY565" s="3094"/>
      <c r="AZ565" s="3094"/>
      <c r="BA565" s="3094"/>
      <c r="BB565" s="3094"/>
      <c r="BC565" s="3094"/>
      <c r="BD565" s="3094"/>
      <c r="BE565" s="3094"/>
      <c r="BF565" s="3094"/>
      <c r="BG565" s="3094"/>
      <c r="BH565" s="3094"/>
      <c r="BI565" s="3094"/>
    </row>
    <row r="566" spans="1:61" ht="11.25" customHeight="1">
      <c r="A566" s="3094"/>
      <c r="B566" s="3094"/>
      <c r="C566" s="3094"/>
      <c r="D566" s="3094"/>
      <c r="E566" s="3094"/>
      <c r="F566" s="3094"/>
      <c r="G566" s="3094"/>
      <c r="H566" s="3094"/>
      <c r="I566" s="3094"/>
      <c r="J566" s="3094"/>
      <c r="K566" s="3094"/>
      <c r="L566" s="3094"/>
      <c r="M566" s="3094"/>
      <c r="N566" s="3094"/>
      <c r="O566" s="3094"/>
      <c r="P566" s="3094"/>
      <c r="Q566" s="3094"/>
      <c r="R566" s="3094"/>
      <c r="S566" s="3094"/>
      <c r="T566" s="3094"/>
      <c r="U566" s="3094"/>
      <c r="V566" s="3094"/>
      <c r="W566" s="3094"/>
      <c r="X566" s="3094"/>
      <c r="Y566" s="3094"/>
      <c r="Z566" s="3094"/>
      <c r="AA566" s="3094"/>
      <c r="AB566" s="3094"/>
      <c r="AC566" s="3094"/>
      <c r="AD566" s="3094"/>
      <c r="AE566" s="3094"/>
      <c r="AF566" s="3094"/>
      <c r="AG566" s="3094"/>
      <c r="AH566" s="3094"/>
      <c r="AI566" s="3094"/>
      <c r="AJ566" s="3094"/>
      <c r="AK566" s="3094"/>
      <c r="AL566" s="3094"/>
      <c r="AM566" s="3094"/>
      <c r="AN566" s="3094"/>
      <c r="AO566" s="3094"/>
      <c r="AP566" s="3094"/>
      <c r="AQ566" s="3094"/>
      <c r="AR566" s="3094"/>
      <c r="AS566" s="3094"/>
      <c r="AT566" s="3094"/>
      <c r="AU566" s="3094"/>
      <c r="AV566" s="3094"/>
      <c r="AW566" s="3094"/>
      <c r="AX566" s="3094"/>
      <c r="AY566" s="3094"/>
      <c r="AZ566" s="3094"/>
      <c r="BA566" s="3094"/>
      <c r="BB566" s="3094"/>
      <c r="BC566" s="3094"/>
      <c r="BD566" s="3094"/>
      <c r="BE566" s="3094"/>
      <c r="BF566" s="3094"/>
      <c r="BG566" s="3094"/>
      <c r="BH566" s="3094"/>
      <c r="BI566" s="3094"/>
    </row>
    <row r="567" spans="1:61" ht="11.25" customHeight="1">
      <c r="A567" s="3094"/>
      <c r="B567" s="3094"/>
      <c r="C567" s="3094"/>
      <c r="D567" s="3094"/>
      <c r="E567" s="3094"/>
      <c r="F567" s="3094"/>
      <c r="G567" s="3094"/>
      <c r="H567" s="3094"/>
      <c r="I567" s="3094"/>
      <c r="J567" s="3094"/>
      <c r="K567" s="3094"/>
      <c r="L567" s="3094"/>
      <c r="M567" s="3094"/>
      <c r="N567" s="3094"/>
      <c r="O567" s="3094"/>
      <c r="P567" s="3094"/>
      <c r="Q567" s="3094"/>
      <c r="R567" s="3094"/>
      <c r="S567" s="3094"/>
      <c r="T567" s="3094"/>
      <c r="U567" s="3094"/>
      <c r="V567" s="3094"/>
      <c r="W567" s="3094"/>
      <c r="X567" s="3094"/>
      <c r="Y567" s="3094"/>
      <c r="Z567" s="3094"/>
      <c r="AA567" s="3094"/>
      <c r="AB567" s="3094"/>
      <c r="AC567" s="3094"/>
      <c r="AD567" s="3094"/>
      <c r="AE567" s="3094"/>
      <c r="AF567" s="3094"/>
      <c r="AG567" s="3094"/>
      <c r="AH567" s="3094"/>
      <c r="AI567" s="3094"/>
      <c r="AJ567" s="3094"/>
      <c r="AK567" s="3094"/>
      <c r="AL567" s="3094"/>
      <c r="AM567" s="3094"/>
      <c r="AN567" s="3094"/>
      <c r="AO567" s="3094"/>
      <c r="AP567" s="3094"/>
      <c r="AQ567" s="3094"/>
      <c r="AR567" s="3094"/>
      <c r="AS567" s="3094"/>
      <c r="AT567" s="3094"/>
      <c r="AU567" s="3094"/>
      <c r="AV567" s="3094"/>
      <c r="AW567" s="3094"/>
      <c r="AX567" s="3094"/>
      <c r="AY567" s="3094"/>
      <c r="AZ567" s="3094"/>
      <c r="BA567" s="3094"/>
      <c r="BB567" s="3094"/>
      <c r="BC567" s="3094"/>
      <c r="BD567" s="3094"/>
      <c r="BE567" s="3094"/>
      <c r="BF567" s="3094"/>
      <c r="BG567" s="3094"/>
      <c r="BH567" s="3094"/>
      <c r="BI567" s="3094"/>
    </row>
    <row r="568" spans="1:61" ht="11.25" customHeight="1">
      <c r="A568" s="3094"/>
      <c r="B568" s="3094"/>
      <c r="C568" s="3094"/>
      <c r="D568" s="3094"/>
      <c r="E568" s="3094"/>
      <c r="F568" s="3094"/>
      <c r="G568" s="3094"/>
      <c r="H568" s="3094"/>
      <c r="I568" s="3094"/>
      <c r="J568" s="3094"/>
      <c r="K568" s="3094"/>
      <c r="L568" s="3094"/>
      <c r="M568" s="3094"/>
      <c r="N568" s="3094"/>
      <c r="O568" s="3094"/>
      <c r="P568" s="3094"/>
      <c r="Q568" s="3094"/>
      <c r="R568" s="3094"/>
      <c r="S568" s="3094"/>
      <c r="T568" s="3094"/>
      <c r="U568" s="3094"/>
      <c r="V568" s="3094"/>
      <c r="W568" s="3094"/>
      <c r="X568" s="3094"/>
      <c r="Y568" s="3094"/>
      <c r="Z568" s="3094"/>
      <c r="AA568" s="3094"/>
      <c r="AB568" s="3094"/>
      <c r="AC568" s="3094"/>
      <c r="AD568" s="3094"/>
      <c r="AE568" s="3094"/>
      <c r="AF568" s="3094"/>
      <c r="AG568" s="3094"/>
      <c r="AH568" s="3094"/>
      <c r="AI568" s="3094"/>
      <c r="AJ568" s="3094"/>
      <c r="AK568" s="3094"/>
      <c r="AL568" s="3094"/>
      <c r="AM568" s="3094"/>
      <c r="AN568" s="3094"/>
      <c r="AO568" s="3094"/>
      <c r="AP568" s="3094"/>
      <c r="AQ568" s="3094"/>
      <c r="AR568" s="3094"/>
      <c r="AS568" s="3094"/>
      <c r="AT568" s="3094"/>
      <c r="AU568" s="3094"/>
      <c r="AV568" s="3094"/>
      <c r="AW568" s="3094"/>
      <c r="AX568" s="3094"/>
      <c r="AY568" s="3094"/>
      <c r="AZ568" s="3094"/>
      <c r="BA568" s="3094"/>
      <c r="BB568" s="3094"/>
      <c r="BC568" s="3094"/>
      <c r="BD568" s="3094"/>
      <c r="BE568" s="3094"/>
      <c r="BF568" s="3094"/>
      <c r="BG568" s="3094"/>
      <c r="BH568" s="3094"/>
      <c r="BI568" s="3094"/>
    </row>
    <row r="569" spans="1:61" ht="11.25" customHeight="1">
      <c r="A569" s="3094"/>
      <c r="B569" s="3094"/>
      <c r="C569" s="3094"/>
      <c r="D569" s="3094"/>
      <c r="E569" s="3094"/>
      <c r="F569" s="3094"/>
      <c r="G569" s="3094"/>
      <c r="H569" s="3094"/>
      <c r="I569" s="3094"/>
      <c r="J569" s="3094"/>
      <c r="K569" s="3094"/>
      <c r="L569" s="3094"/>
      <c r="M569" s="3094"/>
      <c r="N569" s="3094"/>
      <c r="O569" s="3094"/>
      <c r="P569" s="3094"/>
      <c r="Q569" s="3094"/>
      <c r="R569" s="3094"/>
      <c r="S569" s="3094"/>
      <c r="T569" s="3094"/>
      <c r="U569" s="3094"/>
      <c r="V569" s="3094"/>
      <c r="W569" s="3094"/>
      <c r="X569" s="3094"/>
      <c r="Y569" s="3094"/>
      <c r="Z569" s="3094"/>
      <c r="AA569" s="3094"/>
      <c r="AB569" s="3094"/>
      <c r="AC569" s="3094"/>
      <c r="AD569" s="3094"/>
      <c r="AE569" s="3094"/>
      <c r="AF569" s="3094"/>
      <c r="AG569" s="3094"/>
      <c r="AH569" s="3094"/>
      <c r="AI569" s="3094"/>
      <c r="AJ569" s="3094"/>
      <c r="AK569" s="3094"/>
      <c r="AL569" s="3094"/>
      <c r="AM569" s="3094"/>
      <c r="AN569" s="3094"/>
      <c r="AO569" s="3094"/>
      <c r="AP569" s="3094"/>
      <c r="AQ569" s="3094"/>
      <c r="AR569" s="3094"/>
      <c r="AS569" s="3094"/>
      <c r="AT569" s="3094"/>
      <c r="AU569" s="3094"/>
      <c r="AV569" s="3094"/>
      <c r="AW569" s="3094"/>
      <c r="AX569" s="3094"/>
      <c r="AY569" s="3094"/>
      <c r="AZ569" s="3094"/>
      <c r="BA569" s="3094"/>
      <c r="BB569" s="3094"/>
      <c r="BC569" s="3094"/>
      <c r="BD569" s="3094"/>
      <c r="BE569" s="3094"/>
      <c r="BF569" s="3094"/>
      <c r="BG569" s="3094"/>
      <c r="BH569" s="3094"/>
      <c r="BI569" s="3094"/>
    </row>
    <row r="570" spans="1:61" ht="11.25" customHeight="1">
      <c r="A570" s="3094"/>
      <c r="B570" s="3094"/>
      <c r="C570" s="3094"/>
      <c r="D570" s="3094"/>
      <c r="E570" s="3094"/>
      <c r="F570" s="3094"/>
      <c r="G570" s="3094"/>
      <c r="H570" s="3094"/>
      <c r="I570" s="3094"/>
      <c r="J570" s="3094"/>
      <c r="K570" s="3094"/>
      <c r="L570" s="3094"/>
      <c r="M570" s="3094"/>
      <c r="N570" s="3094"/>
      <c r="O570" s="3094"/>
      <c r="P570" s="3094"/>
      <c r="Q570" s="3094"/>
      <c r="R570" s="3094"/>
      <c r="S570" s="3094"/>
      <c r="T570" s="3094"/>
      <c r="U570" s="3094"/>
      <c r="V570" s="3094"/>
      <c r="W570" s="3094"/>
      <c r="X570" s="3094"/>
      <c r="Y570" s="3094"/>
      <c r="Z570" s="3094"/>
      <c r="AA570" s="3094"/>
      <c r="AB570" s="3094"/>
      <c r="AC570" s="3094"/>
      <c r="AD570" s="3094"/>
      <c r="AE570" s="3094"/>
      <c r="AF570" s="3094"/>
      <c r="AG570" s="3094"/>
      <c r="AH570" s="3094"/>
      <c r="AI570" s="3094"/>
      <c r="AJ570" s="3094"/>
      <c r="AK570" s="3094"/>
      <c r="AL570" s="3094"/>
      <c r="AM570" s="3094"/>
      <c r="AN570" s="3094"/>
      <c r="AO570" s="3094"/>
      <c r="AP570" s="3094"/>
      <c r="AQ570" s="3094"/>
      <c r="AR570" s="3094"/>
      <c r="AS570" s="3094"/>
      <c r="AT570" s="3094"/>
      <c r="AU570" s="3094"/>
      <c r="AV570" s="3094"/>
      <c r="AW570" s="3094"/>
      <c r="AX570" s="3094"/>
      <c r="AY570" s="3094"/>
      <c r="AZ570" s="3094"/>
      <c r="BA570" s="3094"/>
      <c r="BB570" s="3094"/>
      <c r="BC570" s="3094"/>
      <c r="BD570" s="3094"/>
      <c r="BE570" s="3094"/>
      <c r="BF570" s="3094"/>
      <c r="BG570" s="3094"/>
      <c r="BH570" s="3094"/>
      <c r="BI570" s="3094"/>
    </row>
    <row r="571" spans="1:61" ht="11.25" customHeight="1">
      <c r="A571" s="3094"/>
      <c r="B571" s="3094"/>
      <c r="C571" s="3094"/>
      <c r="D571" s="3094"/>
      <c r="E571" s="3094"/>
      <c r="F571" s="3094"/>
      <c r="G571" s="3094"/>
      <c r="H571" s="3094"/>
      <c r="I571" s="3094"/>
      <c r="J571" s="3094"/>
      <c r="K571" s="3094"/>
      <c r="L571" s="3094"/>
      <c r="M571" s="3094"/>
      <c r="N571" s="3094"/>
      <c r="O571" s="3094"/>
      <c r="P571" s="3094"/>
      <c r="Q571" s="3094"/>
      <c r="R571" s="3094"/>
      <c r="S571" s="3094"/>
      <c r="T571" s="3094"/>
      <c r="U571" s="3094"/>
      <c r="V571" s="3094"/>
      <c r="W571" s="3094"/>
      <c r="X571" s="3094"/>
      <c r="Y571" s="3094"/>
      <c r="Z571" s="3094"/>
      <c r="AA571" s="3094"/>
      <c r="AB571" s="3094"/>
      <c r="AC571" s="3094"/>
      <c r="AD571" s="3094"/>
      <c r="AE571" s="3094"/>
      <c r="AF571" s="3094"/>
      <c r="AG571" s="3094"/>
      <c r="AH571" s="3094"/>
      <c r="AI571" s="3094"/>
      <c r="AJ571" s="3094"/>
      <c r="AK571" s="3094"/>
      <c r="AL571" s="3094"/>
      <c r="AM571" s="3094"/>
      <c r="AN571" s="3094"/>
      <c r="AO571" s="3094"/>
      <c r="AP571" s="3094"/>
      <c r="AQ571" s="3094"/>
      <c r="AR571" s="3094"/>
      <c r="AS571" s="3094"/>
      <c r="AT571" s="3094"/>
      <c r="AU571" s="3094"/>
      <c r="AV571" s="3094"/>
      <c r="AW571" s="3094"/>
      <c r="AX571" s="3094"/>
      <c r="AY571" s="3094"/>
      <c r="AZ571" s="3094"/>
      <c r="BA571" s="3094"/>
      <c r="BB571" s="3094"/>
      <c r="BC571" s="3094"/>
      <c r="BD571" s="3094"/>
      <c r="BE571" s="3094"/>
      <c r="BF571" s="3094"/>
      <c r="BG571" s="3094"/>
      <c r="BH571" s="3094"/>
      <c r="BI571" s="3094"/>
    </row>
    <row r="572" spans="1:61" ht="11.25" customHeight="1">
      <c r="A572" s="3094"/>
      <c r="B572" s="3094"/>
      <c r="C572" s="3094"/>
      <c r="D572" s="3094"/>
      <c r="E572" s="3094"/>
      <c r="F572" s="3094"/>
      <c r="G572" s="3094"/>
      <c r="H572" s="3094"/>
      <c r="I572" s="3094"/>
      <c r="J572" s="3094"/>
      <c r="K572" s="3094"/>
      <c r="L572" s="3094"/>
      <c r="M572" s="3094"/>
      <c r="N572" s="3094"/>
      <c r="O572" s="3094"/>
      <c r="P572" s="3094"/>
      <c r="Q572" s="3094"/>
      <c r="R572" s="3094"/>
      <c r="S572" s="3094"/>
      <c r="T572" s="3094"/>
      <c r="U572" s="3094"/>
      <c r="V572" s="3094"/>
      <c r="W572" s="3094"/>
      <c r="X572" s="3094"/>
      <c r="Y572" s="3094"/>
      <c r="Z572" s="3094"/>
      <c r="AA572" s="3094"/>
      <c r="AB572" s="3094"/>
      <c r="AC572" s="3094"/>
      <c r="AD572" s="3094"/>
      <c r="AE572" s="3094"/>
      <c r="AF572" s="3094"/>
      <c r="AG572" s="3094"/>
      <c r="AH572" s="3094"/>
      <c r="AI572" s="3094"/>
      <c r="AJ572" s="3094"/>
      <c r="AK572" s="3094"/>
      <c r="AL572" s="3094"/>
      <c r="AM572" s="3094"/>
      <c r="AN572" s="3094"/>
      <c r="AO572" s="3094"/>
      <c r="AP572" s="3094"/>
      <c r="AQ572" s="3094"/>
      <c r="AR572" s="3094"/>
      <c r="AS572" s="3094"/>
      <c r="AT572" s="3094"/>
      <c r="AU572" s="3094"/>
      <c r="AV572" s="3094"/>
      <c r="AW572" s="3094"/>
      <c r="AX572" s="3094"/>
      <c r="AY572" s="3094"/>
      <c r="AZ572" s="3094"/>
      <c r="BA572" s="3094"/>
      <c r="BB572" s="3094"/>
      <c r="BC572" s="3094"/>
      <c r="BD572" s="3094"/>
      <c r="BE572" s="3094"/>
      <c r="BF572" s="3094"/>
      <c r="BG572" s="3094"/>
      <c r="BH572" s="3094"/>
      <c r="BI572" s="3094"/>
    </row>
    <row r="573" spans="1:61" ht="11.25" customHeight="1">
      <c r="A573" s="3094"/>
      <c r="B573" s="3094"/>
      <c r="C573" s="3094"/>
      <c r="D573" s="3094"/>
      <c r="E573" s="3094"/>
      <c r="F573" s="3094"/>
      <c r="G573" s="3094"/>
      <c r="H573" s="3094"/>
      <c r="I573" s="3094"/>
      <c r="J573" s="3094"/>
      <c r="K573" s="3094"/>
      <c r="L573" s="3094"/>
      <c r="M573" s="3094"/>
      <c r="N573" s="3094"/>
      <c r="O573" s="3094"/>
      <c r="P573" s="3094"/>
      <c r="Q573" s="3094"/>
      <c r="R573" s="3094"/>
      <c r="S573" s="3094"/>
      <c r="T573" s="3094"/>
      <c r="U573" s="3094"/>
      <c r="V573" s="3094"/>
      <c r="W573" s="3094"/>
      <c r="X573" s="3094"/>
      <c r="Y573" s="3094"/>
      <c r="Z573" s="3094"/>
      <c r="AA573" s="3094"/>
      <c r="AB573" s="3094"/>
      <c r="AC573" s="3094"/>
      <c r="AD573" s="3094"/>
      <c r="AE573" s="3094"/>
      <c r="AF573" s="3094"/>
      <c r="AG573" s="3094"/>
      <c r="AH573" s="3094"/>
      <c r="AI573" s="3094"/>
      <c r="AJ573" s="3094"/>
      <c r="AK573" s="3094"/>
      <c r="AL573" s="3094"/>
      <c r="AM573" s="3094"/>
      <c r="AN573" s="3094"/>
      <c r="AO573" s="3094"/>
      <c r="AP573" s="3094"/>
      <c r="AQ573" s="3094"/>
      <c r="AR573" s="3094"/>
      <c r="AS573" s="3094"/>
      <c r="AT573" s="3094"/>
      <c r="AU573" s="3094"/>
      <c r="AV573" s="3094"/>
      <c r="AW573" s="3094"/>
      <c r="AX573" s="3094"/>
      <c r="AY573" s="3094"/>
      <c r="AZ573" s="3094"/>
      <c r="BA573" s="3094"/>
      <c r="BB573" s="3094"/>
      <c r="BC573" s="3094"/>
      <c r="BD573" s="3094"/>
      <c r="BE573" s="3094"/>
      <c r="BF573" s="3094"/>
      <c r="BG573" s="3094"/>
      <c r="BH573" s="3094"/>
      <c r="BI573" s="3094"/>
    </row>
    <row r="574" spans="1:61" ht="11.25" customHeight="1">
      <c r="A574" s="3094"/>
      <c r="B574" s="3094"/>
      <c r="C574" s="3094"/>
      <c r="D574" s="3094"/>
      <c r="E574" s="3094"/>
      <c r="F574" s="3094"/>
      <c r="G574" s="3094"/>
      <c r="H574" s="3094"/>
      <c r="I574" s="3094"/>
      <c r="J574" s="3094"/>
      <c r="K574" s="3094"/>
      <c r="L574" s="3094"/>
      <c r="M574" s="3094"/>
      <c r="N574" s="3094"/>
      <c r="O574" s="3094"/>
      <c r="P574" s="3094"/>
      <c r="Q574" s="3094"/>
      <c r="R574" s="3094"/>
      <c r="S574" s="3094"/>
      <c r="T574" s="3094"/>
      <c r="U574" s="3094"/>
      <c r="V574" s="3094"/>
      <c r="W574" s="3094"/>
      <c r="X574" s="3094"/>
      <c r="Y574" s="3094"/>
      <c r="Z574" s="3094"/>
      <c r="AA574" s="3094"/>
      <c r="AB574" s="3094"/>
      <c r="AC574" s="3094"/>
      <c r="AD574" s="3094"/>
      <c r="AE574" s="3094"/>
      <c r="AF574" s="3094"/>
      <c r="AG574" s="3094"/>
      <c r="AH574" s="3094"/>
      <c r="AI574" s="3094"/>
      <c r="AJ574" s="3094"/>
      <c r="AK574" s="3094"/>
      <c r="AL574" s="3094"/>
      <c r="AM574" s="3094"/>
      <c r="AN574" s="3094"/>
      <c r="AO574" s="3094"/>
      <c r="AP574" s="3094"/>
      <c r="AQ574" s="3094"/>
      <c r="AR574" s="3094"/>
      <c r="AS574" s="3094"/>
      <c r="AT574" s="3094"/>
      <c r="AU574" s="3094"/>
      <c r="AV574" s="3094"/>
      <c r="AW574" s="3094"/>
      <c r="AX574" s="3094"/>
      <c r="AY574" s="3094"/>
      <c r="AZ574" s="3094"/>
      <c r="BA574" s="3094"/>
      <c r="BB574" s="3094"/>
      <c r="BC574" s="3094"/>
      <c r="BD574" s="3094"/>
      <c r="BE574" s="3094"/>
      <c r="BF574" s="3094"/>
      <c r="BG574" s="3094"/>
      <c r="BH574" s="3094"/>
      <c r="BI574" s="3094"/>
    </row>
    <row r="575" spans="1:61" ht="11.25" customHeight="1">
      <c r="A575" s="3094"/>
      <c r="B575" s="3094"/>
      <c r="C575" s="3094"/>
      <c r="D575" s="3094"/>
      <c r="E575" s="3094"/>
      <c r="F575" s="3094"/>
      <c r="G575" s="3094"/>
      <c r="H575" s="3094"/>
      <c r="I575" s="3094"/>
      <c r="J575" s="3094"/>
      <c r="K575" s="3094"/>
      <c r="L575" s="3094"/>
      <c r="M575" s="3094"/>
      <c r="N575" s="3094"/>
      <c r="O575" s="3094"/>
      <c r="P575" s="3094"/>
      <c r="Q575" s="3094"/>
      <c r="R575" s="3094"/>
      <c r="S575" s="3094"/>
      <c r="T575" s="3094"/>
      <c r="U575" s="3094"/>
      <c r="V575" s="3094"/>
      <c r="W575" s="3094"/>
      <c r="X575" s="3094"/>
      <c r="Y575" s="3094"/>
      <c r="Z575" s="3094"/>
      <c r="AA575" s="3094"/>
      <c r="AB575" s="3094"/>
      <c r="AC575" s="3094"/>
      <c r="AD575" s="3094"/>
      <c r="AE575" s="3094"/>
      <c r="AF575" s="3094"/>
      <c r="AG575" s="3094"/>
      <c r="AH575" s="3094"/>
      <c r="AI575" s="3094"/>
      <c r="AJ575" s="3094"/>
      <c r="AK575" s="3094"/>
      <c r="AL575" s="3094"/>
      <c r="AM575" s="3094"/>
      <c r="AN575" s="3094"/>
      <c r="AO575" s="3094"/>
      <c r="AP575" s="3094"/>
      <c r="AQ575" s="3094"/>
      <c r="AR575" s="3094"/>
      <c r="AS575" s="3094"/>
      <c r="AT575" s="3094"/>
      <c r="AU575" s="3094"/>
      <c r="AV575" s="3094"/>
      <c r="AW575" s="3094"/>
      <c r="AX575" s="3094"/>
      <c r="AY575" s="3094"/>
      <c r="AZ575" s="3094"/>
      <c r="BA575" s="3094"/>
      <c r="BB575" s="3094"/>
      <c r="BC575" s="3094"/>
      <c r="BD575" s="3094"/>
      <c r="BE575" s="3094"/>
      <c r="BF575" s="3094"/>
      <c r="BG575" s="3094"/>
      <c r="BH575" s="3094"/>
      <c r="BI575" s="3094"/>
    </row>
    <row r="576" spans="1:61" ht="11.25" customHeight="1">
      <c r="A576" s="3094"/>
      <c r="B576" s="3094"/>
      <c r="C576" s="3094"/>
      <c r="D576" s="3094"/>
      <c r="E576" s="3094"/>
      <c r="F576" s="3094"/>
      <c r="G576" s="3094"/>
      <c r="H576" s="3094"/>
      <c r="I576" s="3094"/>
      <c r="J576" s="3094"/>
      <c r="K576" s="3094"/>
      <c r="L576" s="3094"/>
      <c r="M576" s="3094"/>
      <c r="N576" s="3094"/>
      <c r="O576" s="3094"/>
      <c r="P576" s="3094"/>
      <c r="Q576" s="3094"/>
      <c r="R576" s="3094"/>
      <c r="S576" s="3094"/>
      <c r="T576" s="3094"/>
      <c r="U576" s="3094"/>
      <c r="V576" s="3094"/>
      <c r="W576" s="3094"/>
      <c r="X576" s="3094"/>
      <c r="Y576" s="3094"/>
      <c r="Z576" s="3094"/>
      <c r="AA576" s="3094"/>
      <c r="AB576" s="3094"/>
      <c r="AC576" s="3094"/>
      <c r="AD576" s="3094"/>
      <c r="AE576" s="3094"/>
      <c r="AF576" s="3094"/>
      <c r="AG576" s="3094"/>
      <c r="AH576" s="3094"/>
      <c r="AI576" s="3094"/>
      <c r="AJ576" s="3094"/>
      <c r="AK576" s="3094"/>
      <c r="AL576" s="3094"/>
      <c r="AM576" s="3094"/>
      <c r="AN576" s="3094"/>
      <c r="AO576" s="3094"/>
      <c r="AP576" s="3094"/>
      <c r="AQ576" s="3094"/>
      <c r="AR576" s="3094"/>
      <c r="AS576" s="3094"/>
      <c r="AT576" s="3094"/>
      <c r="AU576" s="3094"/>
      <c r="AV576" s="3094"/>
      <c r="AW576" s="3094"/>
      <c r="AX576" s="3094"/>
      <c r="AY576" s="3094"/>
      <c r="AZ576" s="3094"/>
      <c r="BA576" s="3094"/>
      <c r="BB576" s="3094"/>
      <c r="BC576" s="3094"/>
      <c r="BD576" s="3094"/>
      <c r="BE576" s="3094"/>
      <c r="BF576" s="3094"/>
      <c r="BG576" s="3094"/>
      <c r="BH576" s="3094"/>
      <c r="BI576" s="3094"/>
    </row>
    <row r="577" spans="1:61" ht="11.25" customHeight="1">
      <c r="A577" s="3094"/>
      <c r="B577" s="3094"/>
      <c r="C577" s="3094"/>
      <c r="D577" s="3094"/>
      <c r="E577" s="3094"/>
      <c r="F577" s="3094"/>
      <c r="G577" s="3094"/>
      <c r="H577" s="3094"/>
      <c r="I577" s="3094"/>
      <c r="J577" s="3094"/>
      <c r="K577" s="3094"/>
      <c r="L577" s="3094"/>
      <c r="M577" s="3094"/>
      <c r="N577" s="3094"/>
      <c r="O577" s="3094"/>
      <c r="P577" s="3094"/>
      <c r="Q577" s="3094"/>
      <c r="R577" s="3094"/>
      <c r="S577" s="3094"/>
      <c r="T577" s="3094"/>
      <c r="U577" s="3094"/>
      <c r="V577" s="3094"/>
      <c r="W577" s="3094"/>
      <c r="X577" s="3094"/>
      <c r="Y577" s="3094"/>
      <c r="Z577" s="3094"/>
      <c r="AA577" s="3094"/>
      <c r="AB577" s="3094"/>
      <c r="AC577" s="3094"/>
      <c r="AD577" s="3094"/>
      <c r="AE577" s="3094"/>
      <c r="AF577" s="3094"/>
      <c r="AG577" s="3094"/>
      <c r="AH577" s="3094"/>
      <c r="AI577" s="3094"/>
      <c r="AJ577" s="3094"/>
      <c r="AK577" s="3094"/>
      <c r="AL577" s="3094"/>
      <c r="AM577" s="3094"/>
      <c r="AN577" s="3094"/>
      <c r="AO577" s="3094"/>
      <c r="AP577" s="3094"/>
      <c r="AQ577" s="3094"/>
      <c r="AR577" s="3094"/>
      <c r="AS577" s="3094"/>
      <c r="AT577" s="3094"/>
      <c r="AU577" s="3094"/>
      <c r="AV577" s="3094"/>
      <c r="AW577" s="3094"/>
      <c r="AX577" s="3094"/>
      <c r="AY577" s="3094"/>
      <c r="AZ577" s="3094"/>
      <c r="BA577" s="3094"/>
      <c r="BB577" s="3094"/>
      <c r="BC577" s="3094"/>
      <c r="BD577" s="3094"/>
      <c r="BE577" s="3094"/>
      <c r="BF577" s="3094"/>
      <c r="BG577" s="3094"/>
      <c r="BH577" s="3094"/>
      <c r="BI577" s="3094"/>
    </row>
    <row r="578" spans="1:61" ht="11.25" customHeight="1">
      <c r="A578" s="3094"/>
      <c r="B578" s="3094"/>
      <c r="C578" s="3094"/>
      <c r="D578" s="3094"/>
      <c r="E578" s="3094"/>
      <c r="F578" s="3094"/>
      <c r="G578" s="3094"/>
      <c r="H578" s="3094"/>
      <c r="I578" s="3094"/>
      <c r="J578" s="3094"/>
      <c r="K578" s="3094"/>
      <c r="L578" s="3094"/>
      <c r="M578" s="3094"/>
      <c r="N578" s="3094"/>
      <c r="O578" s="3094"/>
      <c r="P578" s="3094"/>
      <c r="Q578" s="3094"/>
      <c r="R578" s="3094"/>
      <c r="S578" s="3094"/>
      <c r="T578" s="3094"/>
      <c r="U578" s="3094"/>
      <c r="V578" s="3094"/>
      <c r="W578" s="3094"/>
      <c r="X578" s="3094"/>
      <c r="Y578" s="3094"/>
      <c r="Z578" s="3094"/>
      <c r="AA578" s="3094"/>
      <c r="AB578" s="3094"/>
      <c r="AC578" s="3094"/>
      <c r="AD578" s="3094"/>
      <c r="AE578" s="3094"/>
      <c r="AF578" s="3094"/>
      <c r="AG578" s="3094"/>
      <c r="AH578" s="3094"/>
      <c r="AI578" s="3094"/>
      <c r="AJ578" s="3094"/>
      <c r="AK578" s="3094"/>
      <c r="AL578" s="3094"/>
      <c r="AM578" s="3094"/>
      <c r="AN578" s="3094"/>
      <c r="AO578" s="3094"/>
      <c r="AP578" s="3094"/>
      <c r="AQ578" s="3094"/>
      <c r="AR578" s="3094"/>
      <c r="AS578" s="3094"/>
      <c r="AT578" s="3094"/>
      <c r="AU578" s="3094"/>
      <c r="AV578" s="3094"/>
      <c r="AW578" s="3094"/>
      <c r="AX578" s="3094"/>
      <c r="AY578" s="3094"/>
      <c r="AZ578" s="3094"/>
      <c r="BA578" s="3094"/>
      <c r="BB578" s="3094"/>
      <c r="BC578" s="3094"/>
      <c r="BD578" s="3094"/>
      <c r="BE578" s="3094"/>
      <c r="BF578" s="3094"/>
      <c r="BG578" s="3094"/>
      <c r="BH578" s="3094"/>
      <c r="BI578" s="3094"/>
    </row>
    <row r="579" spans="1:61" ht="11.25" customHeight="1">
      <c r="A579" s="3094"/>
      <c r="B579" s="3094"/>
      <c r="C579" s="3094"/>
      <c r="D579" s="3094"/>
      <c r="E579" s="3094"/>
      <c r="F579" s="3094"/>
      <c r="G579" s="3094"/>
      <c r="H579" s="3094"/>
      <c r="I579" s="3094"/>
      <c r="J579" s="3094"/>
      <c r="K579" s="3094"/>
      <c r="L579" s="3094"/>
      <c r="M579" s="3094"/>
      <c r="N579" s="3094"/>
      <c r="O579" s="3094"/>
      <c r="P579" s="3094"/>
      <c r="Q579" s="3094"/>
      <c r="R579" s="3094"/>
      <c r="S579" s="3094"/>
      <c r="T579" s="3094"/>
      <c r="U579" s="3094"/>
      <c r="V579" s="3094"/>
      <c r="W579" s="3094"/>
      <c r="X579" s="3094"/>
      <c r="Y579" s="3094"/>
      <c r="Z579" s="3094"/>
      <c r="AA579" s="3094"/>
      <c r="AB579" s="3094"/>
      <c r="AC579" s="3094"/>
      <c r="AD579" s="3094"/>
      <c r="AE579" s="3094"/>
      <c r="AF579" s="3094"/>
      <c r="AG579" s="3094"/>
      <c r="AH579" s="3094"/>
      <c r="AI579" s="3094"/>
      <c r="AJ579" s="3094"/>
      <c r="AK579" s="3094"/>
      <c r="AL579" s="3094"/>
      <c r="AM579" s="3094"/>
      <c r="AN579" s="3094"/>
      <c r="AO579" s="3094"/>
      <c r="AP579" s="3094"/>
      <c r="AQ579" s="3094"/>
      <c r="AR579" s="3094"/>
      <c r="AS579" s="3094"/>
      <c r="AT579" s="3094"/>
      <c r="AU579" s="3094"/>
      <c r="AV579" s="3094"/>
      <c r="AW579" s="3094"/>
      <c r="AX579" s="3094"/>
      <c r="AY579" s="3094"/>
      <c r="AZ579" s="3094"/>
      <c r="BA579" s="3094"/>
      <c r="BB579" s="3094"/>
      <c r="BC579" s="3094"/>
      <c r="BD579" s="3094"/>
      <c r="BE579" s="3094"/>
      <c r="BF579" s="3094"/>
      <c r="BG579" s="3094"/>
      <c r="BH579" s="3094"/>
      <c r="BI579" s="3094"/>
    </row>
    <row r="580" spans="1:61" ht="11.25" customHeight="1">
      <c r="A580" s="3094"/>
      <c r="B580" s="3094"/>
      <c r="C580" s="3094"/>
      <c r="D580" s="3094"/>
      <c r="E580" s="3094"/>
      <c r="F580" s="3094"/>
      <c r="G580" s="3094"/>
      <c r="H580" s="3094"/>
      <c r="I580" s="3094"/>
      <c r="J580" s="3094"/>
      <c r="K580" s="3094"/>
      <c r="L580" s="3094"/>
      <c r="M580" s="3094"/>
      <c r="N580" s="3094"/>
      <c r="O580" s="3094"/>
      <c r="P580" s="3094"/>
      <c r="Q580" s="3094"/>
      <c r="R580" s="3094"/>
      <c r="S580" s="3094"/>
      <c r="T580" s="3094"/>
      <c r="U580" s="3094"/>
      <c r="V580" s="3094"/>
      <c r="W580" s="3094"/>
      <c r="X580" s="3094"/>
      <c r="Y580" s="3094"/>
      <c r="Z580" s="3094"/>
      <c r="AA580" s="3094"/>
      <c r="AB580" s="3094"/>
      <c r="AC580" s="3094"/>
      <c r="AD580" s="3094"/>
      <c r="AE580" s="3094"/>
      <c r="AF580" s="3094"/>
      <c r="AG580" s="3094"/>
      <c r="AH580" s="3094"/>
      <c r="AI580" s="3094"/>
      <c r="AJ580" s="3094"/>
      <c r="AK580" s="3094"/>
      <c r="AL580" s="3094"/>
      <c r="AM580" s="3094"/>
      <c r="AN580" s="3094"/>
      <c r="AO580" s="3094"/>
      <c r="AP580" s="3094"/>
      <c r="AQ580" s="3094"/>
      <c r="AR580" s="3094"/>
      <c r="AS580" s="3094"/>
      <c r="AT580" s="3094"/>
      <c r="AU580" s="3094"/>
      <c r="AV580" s="3094"/>
      <c r="AW580" s="3094"/>
      <c r="AX580" s="3094"/>
      <c r="AY580" s="3094"/>
      <c r="AZ580" s="3094"/>
      <c r="BA580" s="3094"/>
      <c r="BB580" s="3094"/>
      <c r="BC580" s="3094"/>
      <c r="BD580" s="3094"/>
      <c r="BE580" s="3094"/>
      <c r="BF580" s="3094"/>
      <c r="BG580" s="3094"/>
      <c r="BH580" s="3094"/>
      <c r="BI580" s="3094"/>
    </row>
    <row r="581" spans="1:61" ht="11.25" customHeight="1">
      <c r="A581" s="3094"/>
      <c r="B581" s="3094"/>
      <c r="C581" s="3094"/>
      <c r="D581" s="3094"/>
      <c r="E581" s="3094"/>
      <c r="F581" s="3094"/>
      <c r="G581" s="3094"/>
      <c r="H581" s="3094"/>
      <c r="I581" s="3094"/>
      <c r="J581" s="3094"/>
      <c r="K581" s="3094"/>
      <c r="L581" s="3094"/>
      <c r="M581" s="3094"/>
      <c r="N581" s="3094"/>
      <c r="O581" s="3094"/>
      <c r="P581" s="3094"/>
      <c r="Q581" s="3094"/>
      <c r="R581" s="3094"/>
      <c r="S581" s="3094"/>
      <c r="T581" s="3094"/>
      <c r="U581" s="3094"/>
      <c r="V581" s="3094"/>
      <c r="W581" s="3094"/>
      <c r="X581" s="3094"/>
      <c r="Y581" s="3094"/>
      <c r="Z581" s="3094"/>
      <c r="AA581" s="3094"/>
      <c r="AB581" s="3094"/>
      <c r="AC581" s="3094"/>
      <c r="AD581" s="3094"/>
      <c r="AE581" s="3094"/>
      <c r="AF581" s="3094"/>
      <c r="AG581" s="3094"/>
      <c r="AH581" s="3094"/>
      <c r="AI581" s="3094"/>
      <c r="AJ581" s="3094"/>
      <c r="AK581" s="3094"/>
      <c r="AL581" s="3094"/>
      <c r="AM581" s="3094"/>
      <c r="AN581" s="3094"/>
      <c r="AO581" s="3094"/>
      <c r="AP581" s="3094"/>
      <c r="AQ581" s="3094"/>
      <c r="AR581" s="3094"/>
      <c r="AS581" s="3094"/>
      <c r="AT581" s="3094"/>
      <c r="AU581" s="3094"/>
      <c r="AV581" s="3094"/>
      <c r="AW581" s="3094"/>
      <c r="AX581" s="3094"/>
      <c r="AY581" s="3094"/>
      <c r="AZ581" s="3094"/>
      <c r="BA581" s="3094"/>
      <c r="BB581" s="3094"/>
      <c r="BC581" s="3094"/>
      <c r="BD581" s="3094"/>
      <c r="BE581" s="3094"/>
      <c r="BF581" s="3094"/>
      <c r="BG581" s="3094"/>
      <c r="BH581" s="3094"/>
      <c r="BI581" s="3094"/>
    </row>
    <row r="582" spans="1:61" ht="11.25" customHeight="1">
      <c r="A582" s="3094"/>
      <c r="B582" s="3094"/>
      <c r="C582" s="3094"/>
      <c r="D582" s="3094"/>
      <c r="E582" s="3094"/>
      <c r="F582" s="3094"/>
      <c r="G582" s="3094"/>
      <c r="H582" s="3094"/>
      <c r="I582" s="3094"/>
      <c r="J582" s="3094"/>
      <c r="K582" s="3094"/>
      <c r="L582" s="3094"/>
      <c r="M582" s="3094"/>
      <c r="N582" s="3094"/>
      <c r="O582" s="3094"/>
      <c r="P582" s="3094"/>
      <c r="Q582" s="3094"/>
      <c r="R582" s="3094"/>
      <c r="S582" s="3094"/>
      <c r="T582" s="3094"/>
      <c r="U582" s="3094"/>
      <c r="V582" s="3094"/>
      <c r="W582" s="3094"/>
      <c r="X582" s="3094"/>
      <c r="Y582" s="3094"/>
      <c r="Z582" s="3094"/>
      <c r="AA582" s="3094"/>
      <c r="AB582" s="3094"/>
      <c r="AC582" s="3094"/>
      <c r="AD582" s="3094"/>
      <c r="AE582" s="3094"/>
      <c r="AF582" s="3094"/>
      <c r="AG582" s="3094"/>
      <c r="AH582" s="3094"/>
      <c r="AI582" s="3094"/>
      <c r="AJ582" s="3094"/>
      <c r="AK582" s="3094"/>
      <c r="AL582" s="3094"/>
      <c r="AM582" s="3094"/>
      <c r="AN582" s="3094"/>
      <c r="AO582" s="3094"/>
      <c r="AP582" s="3094"/>
      <c r="AQ582" s="3094"/>
      <c r="AR582" s="3094"/>
      <c r="AS582" s="3094"/>
      <c r="AT582" s="3094"/>
      <c r="AU582" s="3094"/>
      <c r="AV582" s="3094"/>
      <c r="AW582" s="3094"/>
      <c r="AX582" s="3094"/>
      <c r="AY582" s="3094"/>
      <c r="AZ582" s="3094"/>
      <c r="BA582" s="3094"/>
      <c r="BB582" s="3094"/>
      <c r="BC582" s="3094"/>
      <c r="BD582" s="3094"/>
      <c r="BE582" s="3094"/>
      <c r="BF582" s="3094"/>
      <c r="BG582" s="3094"/>
      <c r="BH582" s="3094"/>
      <c r="BI582" s="3094"/>
    </row>
    <row r="583" spans="1:61" ht="11.25" customHeight="1">
      <c r="A583" s="3094"/>
      <c r="B583" s="3094"/>
      <c r="C583" s="3094"/>
      <c r="D583" s="3094"/>
      <c r="E583" s="3094"/>
      <c r="F583" s="3094"/>
      <c r="G583" s="3094"/>
      <c r="H583" s="3094"/>
      <c r="I583" s="3094"/>
      <c r="J583" s="3094"/>
      <c r="K583" s="3094"/>
      <c r="L583" s="3094"/>
      <c r="M583" s="3094"/>
      <c r="N583" s="3094"/>
      <c r="O583" s="3094"/>
      <c r="P583" s="3094"/>
      <c r="Q583" s="3094"/>
      <c r="R583" s="3094"/>
      <c r="S583" s="3094"/>
      <c r="T583" s="3094"/>
      <c r="U583" s="3094"/>
      <c r="V583" s="3094"/>
      <c r="W583" s="3094"/>
      <c r="X583" s="3094"/>
      <c r="Y583" s="3094"/>
      <c r="Z583" s="3094"/>
      <c r="AA583" s="3094"/>
      <c r="AB583" s="3094"/>
      <c r="AC583" s="3094"/>
      <c r="AD583" s="3094"/>
      <c r="AE583" s="3094"/>
      <c r="AF583" s="3094"/>
      <c r="AG583" s="3094"/>
      <c r="AH583" s="3094"/>
      <c r="AI583" s="3094"/>
      <c r="AJ583" s="3094"/>
      <c r="AK583" s="3094"/>
      <c r="AL583" s="3094"/>
      <c r="AM583" s="3094"/>
      <c r="AN583" s="3094"/>
      <c r="AO583" s="3094"/>
      <c r="AP583" s="3094"/>
      <c r="AQ583" s="3094"/>
      <c r="AR583" s="3094"/>
      <c r="AS583" s="3094"/>
      <c r="AT583" s="3094"/>
      <c r="AU583" s="3094"/>
      <c r="AV583" s="3094"/>
      <c r="AW583" s="3094"/>
      <c r="AX583" s="3094"/>
      <c r="AY583" s="3094"/>
      <c r="AZ583" s="3094"/>
      <c r="BA583" s="3094"/>
      <c r="BB583" s="3094"/>
      <c r="BC583" s="3094"/>
      <c r="BD583" s="3094"/>
      <c r="BE583" s="3094"/>
      <c r="BF583" s="3094"/>
      <c r="BG583" s="3094"/>
      <c r="BH583" s="3094"/>
      <c r="BI583" s="3094"/>
    </row>
    <row r="584" spans="1:61" ht="11.25" customHeight="1">
      <c r="A584" s="3094"/>
      <c r="B584" s="3094"/>
      <c r="C584" s="3094"/>
      <c r="D584" s="3094"/>
      <c r="E584" s="3094"/>
      <c r="F584" s="3094"/>
      <c r="G584" s="3094"/>
      <c r="H584" s="3094"/>
      <c r="I584" s="3094"/>
      <c r="J584" s="3094"/>
      <c r="K584" s="3094"/>
      <c r="L584" s="3094"/>
      <c r="M584" s="3094"/>
      <c r="N584" s="3094"/>
      <c r="O584" s="3094"/>
      <c r="P584" s="3094"/>
      <c r="Q584" s="3094"/>
      <c r="R584" s="3094"/>
      <c r="S584" s="3094"/>
      <c r="T584" s="3094"/>
      <c r="U584" s="3094"/>
      <c r="V584" s="3094"/>
      <c r="W584" s="3094"/>
      <c r="X584" s="3094"/>
      <c r="Y584" s="3094"/>
      <c r="Z584" s="3094"/>
      <c r="AA584" s="3094"/>
      <c r="AB584" s="3094"/>
      <c r="AC584" s="3094"/>
      <c r="AD584" s="3094"/>
      <c r="AE584" s="3094"/>
      <c r="AF584" s="3094"/>
      <c r="AG584" s="3094"/>
      <c r="AH584" s="3094"/>
      <c r="AI584" s="3094"/>
      <c r="AJ584" s="3094"/>
      <c r="AK584" s="3094"/>
      <c r="AL584" s="3094"/>
      <c r="AM584" s="3094"/>
      <c r="AN584" s="3094"/>
      <c r="AO584" s="3094"/>
      <c r="AP584" s="3094"/>
      <c r="AQ584" s="3094"/>
      <c r="AR584" s="3094"/>
      <c r="AS584" s="3094"/>
      <c r="AT584" s="3094"/>
      <c r="AU584" s="3094"/>
      <c r="AV584" s="3094"/>
      <c r="AW584" s="3094"/>
      <c r="AX584" s="3094"/>
      <c r="AY584" s="3094"/>
      <c r="AZ584" s="3094"/>
      <c r="BA584" s="3094"/>
      <c r="BB584" s="3094"/>
      <c r="BC584" s="3094"/>
      <c r="BD584" s="3094"/>
      <c r="BE584" s="3094"/>
      <c r="BF584" s="3094"/>
      <c r="BG584" s="3094"/>
      <c r="BH584" s="3094"/>
      <c r="BI584" s="3094"/>
    </row>
    <row r="585" spans="1:61" ht="11.25" customHeight="1">
      <c r="A585" s="3094"/>
      <c r="B585" s="3094"/>
      <c r="C585" s="3094"/>
      <c r="D585" s="3094"/>
      <c r="E585" s="3094"/>
      <c r="F585" s="3094"/>
      <c r="G585" s="3094"/>
      <c r="H585" s="3094"/>
      <c r="I585" s="3094"/>
      <c r="J585" s="3094"/>
      <c r="K585" s="3094"/>
      <c r="L585" s="3094"/>
      <c r="M585" s="3094"/>
      <c r="N585" s="3094"/>
      <c r="O585" s="3094"/>
      <c r="P585" s="3094"/>
      <c r="Q585" s="3094"/>
      <c r="R585" s="3094"/>
      <c r="S585" s="3094"/>
      <c r="T585" s="3094"/>
      <c r="U585" s="3094"/>
      <c r="V585" s="3094"/>
      <c r="W585" s="3094"/>
      <c r="X585" s="3094"/>
      <c r="Y585" s="3094"/>
      <c r="Z585" s="3094"/>
      <c r="AA585" s="3094"/>
      <c r="AB585" s="3094"/>
      <c r="AC585" s="3094"/>
      <c r="AD585" s="3094"/>
      <c r="AE585" s="3094"/>
      <c r="AF585" s="3094"/>
      <c r="AG585" s="3094"/>
      <c r="AH585" s="3094"/>
      <c r="AI585" s="3094"/>
      <c r="AJ585" s="3094"/>
      <c r="AK585" s="3094"/>
      <c r="AL585" s="3094"/>
      <c r="AM585" s="3094"/>
      <c r="AN585" s="3094"/>
      <c r="AO585" s="3094"/>
      <c r="AP585" s="3094"/>
      <c r="AQ585" s="3094"/>
      <c r="AR585" s="3094"/>
      <c r="AS585" s="3094"/>
      <c r="AT585" s="3094"/>
      <c r="AU585" s="3094"/>
      <c r="AV585" s="3094"/>
      <c r="AW585" s="3094"/>
      <c r="AX585" s="3094"/>
      <c r="AY585" s="3094"/>
      <c r="AZ585" s="3094"/>
      <c r="BA585" s="3094"/>
      <c r="BB585" s="3094"/>
      <c r="BC585" s="3094"/>
      <c r="BD585" s="3094"/>
      <c r="BE585" s="3094"/>
      <c r="BF585" s="3094"/>
      <c r="BG585" s="3094"/>
      <c r="BH585" s="3094"/>
      <c r="BI585" s="3094"/>
    </row>
    <row r="586" spans="1:61" ht="11.25" customHeight="1">
      <c r="A586" s="3094"/>
      <c r="B586" s="3094"/>
      <c r="C586" s="3094"/>
      <c r="D586" s="3094"/>
      <c r="E586" s="3094"/>
      <c r="F586" s="3094"/>
      <c r="G586" s="3094"/>
      <c r="H586" s="3094"/>
      <c r="I586" s="3094"/>
      <c r="J586" s="3094"/>
      <c r="K586" s="3094"/>
      <c r="L586" s="3094"/>
      <c r="M586" s="3094"/>
      <c r="N586" s="3094"/>
      <c r="O586" s="3094"/>
      <c r="P586" s="3094"/>
      <c r="Q586" s="3094"/>
      <c r="R586" s="3094"/>
      <c r="S586" s="3094"/>
      <c r="T586" s="3094"/>
      <c r="U586" s="3094"/>
      <c r="V586" s="3094"/>
      <c r="W586" s="3094"/>
      <c r="X586" s="3094"/>
      <c r="Y586" s="3094"/>
      <c r="Z586" s="3094"/>
      <c r="AA586" s="3094"/>
      <c r="AB586" s="3094"/>
      <c r="AC586" s="3094"/>
      <c r="AD586" s="3094"/>
      <c r="AE586" s="3094"/>
      <c r="AF586" s="3094"/>
      <c r="AG586" s="3094"/>
      <c r="AH586" s="3094"/>
      <c r="AI586" s="3094"/>
      <c r="AJ586" s="3094"/>
      <c r="AK586" s="3094"/>
      <c r="AL586" s="3094"/>
      <c r="AM586" s="3094"/>
      <c r="AN586" s="3094"/>
      <c r="AO586" s="3094"/>
      <c r="AP586" s="3094"/>
      <c r="AQ586" s="3094"/>
      <c r="AR586" s="3094"/>
      <c r="AS586" s="3094"/>
      <c r="AT586" s="3094"/>
      <c r="AU586" s="3094"/>
      <c r="AV586" s="3094"/>
      <c r="AW586" s="3094"/>
      <c r="AX586" s="3094"/>
      <c r="AY586" s="3094"/>
      <c r="AZ586" s="3094"/>
      <c r="BA586" s="3094"/>
      <c r="BB586" s="3094"/>
      <c r="BC586" s="3094"/>
      <c r="BD586" s="3094"/>
      <c r="BE586" s="3094"/>
      <c r="BF586" s="3094"/>
      <c r="BG586" s="3094"/>
      <c r="BH586" s="3094"/>
      <c r="BI586" s="3094"/>
    </row>
    <row r="587" spans="1:61" ht="11.25" customHeight="1">
      <c r="A587" s="3094"/>
      <c r="B587" s="3094"/>
      <c r="C587" s="3094"/>
      <c r="D587" s="3094"/>
      <c r="E587" s="3094"/>
      <c r="F587" s="3094"/>
      <c r="G587" s="3094"/>
      <c r="H587" s="3094"/>
      <c r="I587" s="3094"/>
      <c r="J587" s="3094"/>
      <c r="K587" s="3094"/>
      <c r="L587" s="3094"/>
      <c r="M587" s="3094"/>
      <c r="N587" s="3094"/>
      <c r="O587" s="3094"/>
      <c r="P587" s="3094"/>
      <c r="Q587" s="3094"/>
      <c r="R587" s="3094"/>
      <c r="S587" s="3094"/>
      <c r="T587" s="3094"/>
      <c r="U587" s="3094"/>
      <c r="V587" s="3094"/>
      <c r="W587" s="3094"/>
      <c r="X587" s="3094"/>
      <c r="Y587" s="3094"/>
      <c r="Z587" s="3094"/>
      <c r="AA587" s="3094"/>
      <c r="AB587" s="3094"/>
      <c r="AC587" s="3094"/>
      <c r="AD587" s="3094"/>
      <c r="AE587" s="3094"/>
      <c r="AF587" s="3094"/>
      <c r="AG587" s="3094"/>
      <c r="AH587" s="3094"/>
      <c r="AI587" s="3094"/>
      <c r="AJ587" s="3094"/>
      <c r="AK587" s="3094"/>
      <c r="AL587" s="3094"/>
      <c r="AM587" s="3094"/>
      <c r="AN587" s="3094"/>
      <c r="AO587" s="3094"/>
      <c r="AP587" s="3094"/>
      <c r="AQ587" s="3094"/>
      <c r="AR587" s="3094"/>
      <c r="AS587" s="3094"/>
      <c r="AT587" s="3094"/>
      <c r="AU587" s="3094"/>
      <c r="AV587" s="3094"/>
      <c r="AW587" s="3094"/>
      <c r="AX587" s="3094"/>
      <c r="AY587" s="3094"/>
      <c r="AZ587" s="3094"/>
      <c r="BA587" s="3094"/>
      <c r="BB587" s="3094"/>
      <c r="BC587" s="3094"/>
      <c r="BD587" s="3094"/>
      <c r="BE587" s="3094"/>
      <c r="BF587" s="3094"/>
      <c r="BG587" s="3094"/>
      <c r="BH587" s="3094"/>
      <c r="BI587" s="3094"/>
    </row>
    <row r="588" spans="1:61" ht="11.25" customHeight="1">
      <c r="A588" s="3094"/>
      <c r="B588" s="3094"/>
      <c r="C588" s="3094"/>
      <c r="D588" s="3094"/>
      <c r="E588" s="3094"/>
      <c r="F588" s="3094"/>
      <c r="G588" s="3094"/>
      <c r="H588" s="3094"/>
      <c r="I588" s="3094"/>
      <c r="J588" s="3094"/>
      <c r="K588" s="3094"/>
      <c r="L588" s="3094"/>
      <c r="M588" s="3094"/>
      <c r="N588" s="3094"/>
      <c r="O588" s="3094"/>
      <c r="P588" s="3094"/>
      <c r="Q588" s="3094"/>
      <c r="R588" s="3094"/>
      <c r="S588" s="3094"/>
      <c r="T588" s="3094"/>
      <c r="U588" s="3094"/>
      <c r="V588" s="3094"/>
      <c r="W588" s="3094"/>
      <c r="X588" s="3094"/>
      <c r="Y588" s="3094"/>
      <c r="Z588" s="3094"/>
      <c r="AA588" s="3094"/>
      <c r="AB588" s="3094"/>
      <c r="AC588" s="3094"/>
      <c r="AD588" s="3094"/>
      <c r="AE588" s="3094"/>
      <c r="AF588" s="3094"/>
      <c r="AG588" s="3094"/>
      <c r="AH588" s="3094"/>
      <c r="AI588" s="3094"/>
      <c r="AJ588" s="3094"/>
      <c r="AK588" s="3094"/>
      <c r="AL588" s="3094"/>
      <c r="AM588" s="3094"/>
      <c r="AN588" s="3094"/>
      <c r="AO588" s="3094"/>
      <c r="AP588" s="3094"/>
      <c r="AQ588" s="3094"/>
      <c r="AR588" s="3094"/>
      <c r="AS588" s="3094"/>
      <c r="AT588" s="3094"/>
      <c r="AU588" s="3094"/>
      <c r="AV588" s="3094"/>
      <c r="AW588" s="3094"/>
      <c r="AX588" s="3094"/>
      <c r="AY588" s="3094"/>
      <c r="AZ588" s="3094"/>
      <c r="BA588" s="3094"/>
      <c r="BB588" s="3094"/>
      <c r="BC588" s="3094"/>
      <c r="BD588" s="3094"/>
      <c r="BE588" s="3094"/>
      <c r="BF588" s="3094"/>
      <c r="BG588" s="3094"/>
      <c r="BH588" s="3094"/>
      <c r="BI588" s="3094"/>
    </row>
    <row r="589" spans="1:61" ht="11.25" customHeight="1">
      <c r="A589" s="3094"/>
      <c r="B589" s="3094"/>
      <c r="C589" s="3094"/>
      <c r="D589" s="3094"/>
      <c r="E589" s="3094"/>
      <c r="F589" s="3094"/>
      <c r="G589" s="3094"/>
      <c r="H589" s="3094"/>
      <c r="I589" s="3094"/>
      <c r="J589" s="3094"/>
      <c r="K589" s="3094"/>
      <c r="L589" s="3094"/>
      <c r="M589" s="3094"/>
      <c r="N589" s="3094"/>
      <c r="O589" s="3094"/>
      <c r="P589" s="3094"/>
      <c r="Q589" s="3094"/>
      <c r="R589" s="3094"/>
      <c r="S589" s="3094"/>
      <c r="T589" s="3094"/>
      <c r="U589" s="3094"/>
      <c r="V589" s="3094"/>
      <c r="W589" s="3094"/>
      <c r="X589" s="3094"/>
      <c r="Y589" s="3094"/>
      <c r="Z589" s="3094"/>
      <c r="AA589" s="3094"/>
      <c r="AB589" s="3094"/>
      <c r="AC589" s="3094"/>
      <c r="AD589" s="3094"/>
      <c r="AE589" s="3094"/>
      <c r="AF589" s="3094"/>
      <c r="AG589" s="3094"/>
      <c r="AH589" s="3094"/>
      <c r="AI589" s="3094"/>
      <c r="AJ589" s="3094"/>
      <c r="AK589" s="3094"/>
      <c r="AL589" s="3094"/>
      <c r="AM589" s="3094"/>
      <c r="AN589" s="3094"/>
      <c r="AO589" s="3094"/>
      <c r="AP589" s="3094"/>
      <c r="AQ589" s="3094"/>
      <c r="AR589" s="3094"/>
      <c r="AS589" s="3094"/>
      <c r="AT589" s="3094"/>
      <c r="AU589" s="3094"/>
      <c r="AV589" s="3094"/>
      <c r="AW589" s="3094"/>
      <c r="AX589" s="3094"/>
      <c r="AY589" s="3094"/>
      <c r="AZ589" s="3094"/>
      <c r="BA589" s="3094"/>
      <c r="BB589" s="3094"/>
      <c r="BC589" s="3094"/>
      <c r="BD589" s="3094"/>
      <c r="BE589" s="3094"/>
      <c r="BF589" s="3094"/>
      <c r="BG589" s="3094"/>
      <c r="BH589" s="3094"/>
      <c r="BI589" s="3094"/>
    </row>
    <row r="590" spans="1:61" ht="11.25" customHeight="1">
      <c r="A590" s="3094"/>
      <c r="B590" s="3094"/>
      <c r="C590" s="3094"/>
      <c r="D590" s="3094"/>
      <c r="E590" s="3094"/>
      <c r="F590" s="3094"/>
      <c r="G590" s="3094"/>
      <c r="H590" s="3094"/>
      <c r="I590" s="3094"/>
      <c r="J590" s="3094"/>
      <c r="K590" s="3094"/>
      <c r="L590" s="3094"/>
      <c r="M590" s="3094"/>
      <c r="N590" s="3094"/>
      <c r="O590" s="3094"/>
      <c r="P590" s="3094"/>
      <c r="Q590" s="3094"/>
      <c r="R590" s="3094"/>
      <c r="S590" s="3094"/>
      <c r="T590" s="3094"/>
      <c r="U590" s="3094"/>
      <c r="V590" s="3094"/>
      <c r="W590" s="3094"/>
      <c r="X590" s="3094"/>
      <c r="Y590" s="3094"/>
      <c r="Z590" s="3094"/>
      <c r="AA590" s="3094"/>
      <c r="AB590" s="3094"/>
      <c r="AC590" s="3094"/>
      <c r="AD590" s="3094"/>
      <c r="AE590" s="3094"/>
      <c r="AF590" s="3094"/>
      <c r="AG590" s="3094"/>
      <c r="AH590" s="3094"/>
      <c r="AI590" s="3094"/>
      <c r="AJ590" s="3094"/>
      <c r="AK590" s="3094"/>
      <c r="AL590" s="3094"/>
      <c r="AM590" s="3094"/>
      <c r="AN590" s="3094"/>
      <c r="AO590" s="3094"/>
      <c r="AP590" s="3094"/>
      <c r="AQ590" s="3094"/>
      <c r="AR590" s="3094"/>
      <c r="AS590" s="3094"/>
      <c r="AT590" s="3094"/>
      <c r="AU590" s="3094"/>
      <c r="AV590" s="3094"/>
      <c r="AW590" s="3094"/>
      <c r="AX590" s="3094"/>
      <c r="AY590" s="3094"/>
      <c r="AZ590" s="3094"/>
      <c r="BA590" s="3094"/>
      <c r="BB590" s="3094"/>
      <c r="BC590" s="3094"/>
      <c r="BD590" s="3094"/>
      <c r="BE590" s="3094"/>
      <c r="BF590" s="3094"/>
      <c r="BG590" s="3094"/>
      <c r="BH590" s="3094"/>
      <c r="BI590" s="3094"/>
    </row>
    <row r="591" spans="1:61" ht="11.25" customHeight="1">
      <c r="A591" s="3094"/>
      <c r="B591" s="3094"/>
      <c r="C591" s="3094"/>
      <c r="D591" s="3094"/>
      <c r="E591" s="3094"/>
      <c r="F591" s="3094"/>
      <c r="G591" s="3094"/>
      <c r="H591" s="3094"/>
      <c r="I591" s="3094"/>
      <c r="J591" s="3094"/>
      <c r="K591" s="3094"/>
      <c r="L591" s="3094"/>
      <c r="M591" s="3094"/>
      <c r="N591" s="3094"/>
      <c r="O591" s="3094"/>
      <c r="P591" s="3094"/>
      <c r="Q591" s="3094"/>
      <c r="R591" s="3094"/>
      <c r="S591" s="3094"/>
      <c r="T591" s="3094"/>
      <c r="U591" s="3094"/>
      <c r="V591" s="3094"/>
      <c r="W591" s="3094"/>
      <c r="X591" s="3094"/>
      <c r="Y591" s="3094"/>
      <c r="Z591" s="3094"/>
      <c r="AA591" s="3094"/>
      <c r="AB591" s="3094"/>
      <c r="AC591" s="3094"/>
      <c r="AD591" s="3094"/>
      <c r="AE591" s="3094"/>
      <c r="AF591" s="3094"/>
      <c r="AG591" s="3094"/>
      <c r="AH591" s="3094"/>
      <c r="AI591" s="3094"/>
      <c r="AJ591" s="3094"/>
      <c r="AK591" s="3094"/>
      <c r="AL591" s="3094"/>
      <c r="AM591" s="3094"/>
      <c r="AN591" s="3094"/>
      <c r="AO591" s="3094"/>
      <c r="AP591" s="3094"/>
      <c r="AQ591" s="3094"/>
      <c r="AR591" s="3094"/>
      <c r="AS591" s="3094"/>
      <c r="AT591" s="3094"/>
      <c r="AU591" s="3094"/>
      <c r="AV591" s="3094"/>
      <c r="AW591" s="3094"/>
      <c r="AX591" s="3094"/>
      <c r="AY591" s="3094"/>
      <c r="AZ591" s="3094"/>
      <c r="BA591" s="3094"/>
      <c r="BB591" s="3094"/>
      <c r="BC591" s="3094"/>
      <c r="BD591" s="3094"/>
      <c r="BE591" s="3094"/>
      <c r="BF591" s="3094"/>
      <c r="BG591" s="3094"/>
      <c r="BH591" s="3094"/>
      <c r="BI591" s="3094"/>
    </row>
    <row r="592" spans="1:61" ht="11.25" customHeight="1">
      <c r="A592" s="3094"/>
      <c r="B592" s="3094"/>
      <c r="C592" s="3094"/>
      <c r="D592" s="3094"/>
      <c r="E592" s="3094"/>
      <c r="F592" s="3094"/>
      <c r="G592" s="3094"/>
      <c r="H592" s="3094"/>
      <c r="I592" s="3094"/>
      <c r="J592" s="3094"/>
      <c r="K592" s="3094"/>
      <c r="L592" s="3094"/>
      <c r="M592" s="3094"/>
      <c r="N592" s="3094"/>
      <c r="O592" s="3094"/>
      <c r="P592" s="3094"/>
      <c r="Q592" s="3094"/>
      <c r="R592" s="3094"/>
      <c r="S592" s="3094"/>
      <c r="T592" s="3094"/>
      <c r="U592" s="3094"/>
      <c r="V592" s="3094"/>
      <c r="W592" s="3094"/>
      <c r="X592" s="3094"/>
      <c r="Y592" s="3094"/>
      <c r="Z592" s="3094"/>
      <c r="AA592" s="3094"/>
      <c r="AB592" s="3094"/>
      <c r="AC592" s="3094"/>
      <c r="AD592" s="3094"/>
      <c r="AE592" s="3094"/>
      <c r="AF592" s="3094"/>
      <c r="AG592" s="3094"/>
      <c r="AH592" s="3094"/>
      <c r="AI592" s="3094"/>
      <c r="AJ592" s="3094"/>
      <c r="AK592" s="3094"/>
      <c r="AL592" s="3094"/>
      <c r="AM592" s="3094"/>
      <c r="AN592" s="3094"/>
      <c r="AO592" s="3094"/>
      <c r="AP592" s="3094"/>
      <c r="AQ592" s="3094"/>
      <c r="AR592" s="3094"/>
      <c r="AS592" s="3094"/>
      <c r="AT592" s="3094"/>
      <c r="AU592" s="3094"/>
      <c r="AV592" s="3094"/>
      <c r="AW592" s="3094"/>
      <c r="AX592" s="3094"/>
      <c r="AY592" s="3094"/>
      <c r="AZ592" s="3094"/>
      <c r="BA592" s="3094"/>
      <c r="BB592" s="3094"/>
      <c r="BC592" s="3094"/>
      <c r="BD592" s="3094"/>
      <c r="BE592" s="3094"/>
      <c r="BF592" s="3094"/>
      <c r="BG592" s="3094"/>
      <c r="BH592" s="3094"/>
      <c r="BI592" s="3094"/>
    </row>
    <row r="593" spans="1:61" ht="11.25" customHeight="1">
      <c r="A593" s="3094"/>
      <c r="B593" s="3094"/>
      <c r="C593" s="3094"/>
      <c r="D593" s="3094"/>
      <c r="E593" s="3094"/>
      <c r="F593" s="3094"/>
      <c r="G593" s="3094"/>
      <c r="H593" s="3094"/>
      <c r="I593" s="3094"/>
      <c r="J593" s="3094"/>
      <c r="K593" s="3094"/>
      <c r="L593" s="3094"/>
      <c r="M593" s="3094"/>
      <c r="N593" s="3094"/>
      <c r="O593" s="3094"/>
      <c r="P593" s="3094"/>
      <c r="Q593" s="3094"/>
      <c r="R593" s="3094"/>
      <c r="S593" s="3094"/>
      <c r="T593" s="3094"/>
      <c r="U593" s="3094"/>
      <c r="V593" s="3094"/>
      <c r="W593" s="3094"/>
      <c r="X593" s="3094"/>
      <c r="Y593" s="3094"/>
      <c r="Z593" s="3094"/>
      <c r="AA593" s="3094"/>
      <c r="AB593" s="3094"/>
      <c r="AC593" s="3094"/>
      <c r="AD593" s="3094"/>
      <c r="AE593" s="3094"/>
      <c r="AF593" s="3094"/>
      <c r="AG593" s="3094"/>
      <c r="AH593" s="3094"/>
      <c r="AI593" s="3094"/>
      <c r="AJ593" s="3094"/>
      <c r="AK593" s="3094"/>
      <c r="AL593" s="3094"/>
      <c r="AM593" s="3094"/>
      <c r="AN593" s="3094"/>
      <c r="AO593" s="3094"/>
      <c r="AP593" s="3094"/>
      <c r="AQ593" s="3094"/>
      <c r="AR593" s="3094"/>
      <c r="AS593" s="3094"/>
      <c r="AT593" s="3094"/>
      <c r="AU593" s="3094"/>
      <c r="AV593" s="3094"/>
      <c r="AW593" s="3094"/>
      <c r="AX593" s="3094"/>
      <c r="AY593" s="3094"/>
      <c r="AZ593" s="3094"/>
      <c r="BA593" s="3094"/>
      <c r="BB593" s="3094"/>
      <c r="BC593" s="3094"/>
      <c r="BD593" s="3094"/>
      <c r="BE593" s="3094"/>
      <c r="BF593" s="3094"/>
      <c r="BG593" s="3094"/>
      <c r="BH593" s="3094"/>
      <c r="BI593" s="3094"/>
    </row>
    <row r="594" spans="1:61" ht="11.25" customHeight="1">
      <c r="A594" s="3094"/>
      <c r="B594" s="3094"/>
      <c r="C594" s="3094"/>
      <c r="D594" s="3094"/>
      <c r="E594" s="3094"/>
      <c r="F594" s="3094"/>
      <c r="G594" s="3094"/>
      <c r="H594" s="3094"/>
      <c r="I594" s="3094"/>
      <c r="J594" s="3094"/>
      <c r="K594" s="3094"/>
      <c r="L594" s="3094"/>
      <c r="M594" s="3094"/>
      <c r="N594" s="3094"/>
      <c r="O594" s="3094"/>
      <c r="P594" s="3094"/>
      <c r="Q594" s="3094"/>
      <c r="R594" s="3094"/>
      <c r="S594" s="3094"/>
      <c r="T594" s="3094"/>
      <c r="U594" s="3094"/>
      <c r="V594" s="3094"/>
      <c r="W594" s="3094"/>
      <c r="X594" s="3094"/>
      <c r="Y594" s="3094"/>
      <c r="Z594" s="3094"/>
      <c r="AA594" s="3094"/>
      <c r="AB594" s="3094"/>
      <c r="AC594" s="3094"/>
      <c r="AD594" s="3094"/>
      <c r="AE594" s="3094"/>
      <c r="AF594" s="3094"/>
      <c r="AG594" s="3094"/>
      <c r="AH594" s="3094"/>
      <c r="AI594" s="3094"/>
      <c r="AJ594" s="3094"/>
      <c r="AK594" s="3094"/>
      <c r="AL594" s="3094"/>
      <c r="AM594" s="3094"/>
      <c r="AN594" s="3094"/>
      <c r="AO594" s="3094"/>
      <c r="AP594" s="3094"/>
      <c r="AQ594" s="3094"/>
      <c r="AR594" s="3094"/>
      <c r="AS594" s="3094"/>
      <c r="AT594" s="3094"/>
      <c r="AU594" s="3094"/>
      <c r="AV594" s="3094"/>
      <c r="AW594" s="3094"/>
      <c r="AX594" s="3094"/>
      <c r="AY594" s="3094"/>
      <c r="AZ594" s="3094"/>
      <c r="BA594" s="3094"/>
      <c r="BB594" s="3094"/>
      <c r="BC594" s="3094"/>
      <c r="BD594" s="3094"/>
      <c r="BE594" s="3094"/>
      <c r="BF594" s="3094"/>
      <c r="BG594" s="3094"/>
      <c r="BH594" s="3094"/>
      <c r="BI594" s="3094"/>
    </row>
    <row r="595" spans="1:61" ht="11.25" customHeight="1">
      <c r="A595" s="3094"/>
      <c r="B595" s="3094"/>
      <c r="C595" s="3094"/>
      <c r="D595" s="3094"/>
      <c r="E595" s="3094"/>
      <c r="F595" s="3094"/>
      <c r="G595" s="3094"/>
      <c r="H595" s="3094"/>
      <c r="I595" s="3094"/>
      <c r="J595" s="3094"/>
      <c r="K595" s="3094"/>
      <c r="L595" s="3094"/>
      <c r="M595" s="3094"/>
      <c r="N595" s="3094"/>
      <c r="O595" s="3094"/>
      <c r="P595" s="3094"/>
      <c r="Q595" s="3094"/>
      <c r="R595" s="3094"/>
      <c r="S595" s="3094"/>
      <c r="T595" s="3094"/>
      <c r="U595" s="3094"/>
      <c r="V595" s="3094"/>
      <c r="W595" s="3094"/>
      <c r="X595" s="3094"/>
      <c r="Y595" s="3094"/>
      <c r="Z595" s="3094"/>
      <c r="AA595" s="3094"/>
      <c r="AB595" s="3094"/>
      <c r="AC595" s="3094"/>
      <c r="AD595" s="3094"/>
      <c r="AE595" s="3094"/>
      <c r="AF595" s="3094"/>
      <c r="AG595" s="3094"/>
      <c r="AH595" s="3094"/>
      <c r="AI595" s="3094"/>
      <c r="AJ595" s="3094"/>
      <c r="AK595" s="3094"/>
      <c r="AL595" s="3094"/>
      <c r="AM595" s="3094"/>
      <c r="AN595" s="3094"/>
      <c r="AO595" s="3094"/>
      <c r="AP595" s="3094"/>
      <c r="AQ595" s="3094"/>
      <c r="AR595" s="3094"/>
      <c r="AS595" s="3094"/>
      <c r="AT595" s="3094"/>
      <c r="AU595" s="3094"/>
      <c r="AV595" s="3094"/>
      <c r="AW595" s="3094"/>
      <c r="AX595" s="3094"/>
      <c r="AY595" s="3094"/>
      <c r="AZ595" s="3094"/>
      <c r="BA595" s="3094"/>
      <c r="BB595" s="3094"/>
      <c r="BC595" s="3094"/>
      <c r="BD595" s="3094"/>
      <c r="BE595" s="3094"/>
      <c r="BF595" s="3094"/>
      <c r="BG595" s="3094"/>
      <c r="BH595" s="3094"/>
      <c r="BI595" s="3094"/>
    </row>
    <row r="596" spans="1:61" ht="11.25" customHeight="1">
      <c r="A596" s="3094"/>
      <c r="B596" s="3094"/>
      <c r="C596" s="3094"/>
      <c r="D596" s="3094"/>
      <c r="E596" s="3094"/>
      <c r="F596" s="3094"/>
      <c r="G596" s="3094"/>
      <c r="H596" s="3094"/>
      <c r="I596" s="3094"/>
      <c r="J596" s="3094"/>
      <c r="K596" s="3094"/>
      <c r="L596" s="3094"/>
      <c r="M596" s="3094"/>
      <c r="N596" s="3094"/>
      <c r="O596" s="3094"/>
      <c r="P596" s="3094"/>
      <c r="Q596" s="3094"/>
      <c r="R596" s="3094"/>
      <c r="S596" s="3094"/>
      <c r="T596" s="3094"/>
      <c r="U596" s="3094"/>
      <c r="V596" s="3094"/>
      <c r="W596" s="3094"/>
      <c r="X596" s="3094"/>
      <c r="Y596" s="3094"/>
      <c r="Z596" s="3094"/>
      <c r="AA596" s="3094"/>
      <c r="AB596" s="3094"/>
      <c r="AC596" s="3094"/>
      <c r="AD596" s="3094"/>
      <c r="AE596" s="3094"/>
      <c r="AF596" s="3094"/>
      <c r="AG596" s="3094"/>
      <c r="AH596" s="3094"/>
      <c r="AI596" s="3094"/>
      <c r="AJ596" s="3094"/>
      <c r="AK596" s="3094"/>
      <c r="AL596" s="3094"/>
      <c r="AM596" s="3094"/>
      <c r="AN596" s="3094"/>
      <c r="AO596" s="3094"/>
      <c r="AP596" s="3094"/>
      <c r="AQ596" s="3094"/>
      <c r="AR596" s="3094"/>
      <c r="AS596" s="3094"/>
      <c r="AT596" s="3094"/>
      <c r="AU596" s="3094"/>
      <c r="AV596" s="3094"/>
      <c r="AW596" s="3094"/>
      <c r="AX596" s="3094"/>
      <c r="AY596" s="3094"/>
      <c r="AZ596" s="3094"/>
      <c r="BA596" s="3094"/>
      <c r="BB596" s="3094"/>
      <c r="BC596" s="3094"/>
      <c r="BD596" s="3094"/>
      <c r="BE596" s="3094"/>
      <c r="BF596" s="3094"/>
      <c r="BG596" s="3094"/>
      <c r="BH596" s="3094"/>
      <c r="BI596" s="3094"/>
    </row>
    <row r="597" spans="1:61" ht="11.25" customHeight="1">
      <c r="A597" s="3094"/>
      <c r="B597" s="3094"/>
      <c r="C597" s="3094"/>
      <c r="D597" s="3094"/>
      <c r="E597" s="3094"/>
      <c r="F597" s="3094"/>
      <c r="G597" s="3094"/>
      <c r="H597" s="3094"/>
      <c r="I597" s="3094"/>
      <c r="J597" s="3094"/>
      <c r="K597" s="3094"/>
      <c r="L597" s="3094"/>
      <c r="M597" s="3094"/>
      <c r="N597" s="3094"/>
      <c r="O597" s="3094"/>
      <c r="P597" s="3094"/>
      <c r="Q597" s="3094"/>
      <c r="R597" s="3094"/>
      <c r="S597" s="3094"/>
      <c r="T597" s="3094"/>
      <c r="U597" s="3094"/>
      <c r="V597" s="3094"/>
      <c r="W597" s="3094"/>
      <c r="X597" s="3094"/>
      <c r="Y597" s="3094"/>
      <c r="Z597" s="3094"/>
      <c r="AA597" s="3094"/>
      <c r="AB597" s="3094"/>
      <c r="AC597" s="3094"/>
      <c r="AD597" s="3094"/>
      <c r="AE597" s="3094"/>
      <c r="AF597" s="3094"/>
      <c r="AG597" s="3094"/>
      <c r="AH597" s="3094"/>
      <c r="AI597" s="3094"/>
      <c r="AJ597" s="3094"/>
      <c r="AK597" s="3094"/>
      <c r="AL597" s="3094"/>
      <c r="AM597" s="3094"/>
      <c r="AN597" s="3094"/>
      <c r="AO597" s="3094"/>
      <c r="AP597" s="3094"/>
      <c r="AQ597" s="3094"/>
      <c r="AR597" s="3094"/>
      <c r="AS597" s="3094"/>
      <c r="AT597" s="3094"/>
      <c r="AU597" s="3094"/>
      <c r="AV597" s="3094"/>
      <c r="AW597" s="3094"/>
      <c r="AX597" s="3094"/>
      <c r="AY597" s="3094"/>
      <c r="AZ597" s="3094"/>
      <c r="BA597" s="3094"/>
      <c r="BB597" s="3094"/>
      <c r="BC597" s="3094"/>
      <c r="BD597" s="3094"/>
      <c r="BE597" s="3094"/>
      <c r="BF597" s="3094"/>
      <c r="BG597" s="3094"/>
      <c r="BH597" s="3094"/>
      <c r="BI597" s="3094"/>
    </row>
    <row r="598" spans="1:61" ht="11.25" customHeight="1">
      <c r="A598" s="3094"/>
      <c r="B598" s="3094"/>
      <c r="C598" s="3094"/>
      <c r="D598" s="3094"/>
      <c r="E598" s="3094"/>
      <c r="F598" s="3094"/>
      <c r="G598" s="3094"/>
      <c r="H598" s="3094"/>
      <c r="I598" s="3094"/>
      <c r="J598" s="3094"/>
      <c r="K598" s="3094"/>
      <c r="L598" s="3094"/>
      <c r="M598" s="3094"/>
      <c r="N598" s="3094"/>
      <c r="O598" s="3094"/>
      <c r="P598" s="3094"/>
      <c r="Q598" s="3094"/>
      <c r="R598" s="3094"/>
      <c r="S598" s="3094"/>
      <c r="T598" s="3094"/>
      <c r="U598" s="3094"/>
      <c r="V598" s="3094"/>
      <c r="W598" s="3094"/>
      <c r="X598" s="3094"/>
      <c r="Y598" s="3094"/>
      <c r="Z598" s="3094"/>
      <c r="AA598" s="3094"/>
      <c r="AB598" s="3094"/>
      <c r="AC598" s="3094"/>
      <c r="AD598" s="3094"/>
      <c r="AE598" s="3094"/>
      <c r="AF598" s="3094"/>
      <c r="AG598" s="3094"/>
      <c r="AH598" s="3094"/>
      <c r="AI598" s="3094"/>
      <c r="AJ598" s="3094"/>
      <c r="AK598" s="3094"/>
      <c r="AL598" s="3094"/>
      <c r="AM598" s="3094"/>
      <c r="AN598" s="3094"/>
      <c r="AO598" s="3094"/>
      <c r="AP598" s="3094"/>
      <c r="AQ598" s="3094"/>
      <c r="AR598" s="3094"/>
      <c r="AS598" s="3094"/>
      <c r="AT598" s="3094"/>
      <c r="AU598" s="3094"/>
      <c r="AV598" s="3094"/>
      <c r="AW598" s="3094"/>
      <c r="AX598" s="3094"/>
      <c r="AY598" s="3094"/>
      <c r="AZ598" s="3094"/>
      <c r="BA598" s="3094"/>
      <c r="BB598" s="3094"/>
      <c r="BC598" s="3094"/>
      <c r="BD598" s="3094"/>
      <c r="BE598" s="3094"/>
      <c r="BF598" s="3094"/>
      <c r="BG598" s="3094"/>
      <c r="BH598" s="3094"/>
      <c r="BI598" s="3094"/>
    </row>
    <row r="599" spans="1:61" ht="11.25" customHeight="1">
      <c r="A599" s="3094"/>
      <c r="B599" s="3094"/>
      <c r="C599" s="3094"/>
      <c r="D599" s="3094"/>
      <c r="E599" s="3094"/>
      <c r="F599" s="3094"/>
      <c r="G599" s="3094"/>
      <c r="H599" s="3094"/>
      <c r="I599" s="3094"/>
      <c r="J599" s="3094"/>
      <c r="K599" s="3094"/>
      <c r="L599" s="3094"/>
      <c r="M599" s="3094"/>
      <c r="N599" s="3094"/>
      <c r="O599" s="3094"/>
      <c r="P599" s="3094"/>
      <c r="Q599" s="3094"/>
      <c r="R599" s="3094"/>
      <c r="S599" s="3094"/>
      <c r="T599" s="3094"/>
      <c r="U599" s="3094"/>
      <c r="V599" s="3094"/>
      <c r="W599" s="3094"/>
      <c r="X599" s="3094"/>
      <c r="Y599" s="3094"/>
      <c r="Z599" s="3094"/>
      <c r="AA599" s="3094"/>
      <c r="AB599" s="3094"/>
      <c r="AC599" s="3094"/>
      <c r="AD599" s="3094"/>
      <c r="AE599" s="3094"/>
      <c r="AF599" s="3094"/>
      <c r="AG599" s="3094"/>
      <c r="AH599" s="3094"/>
      <c r="AI599" s="3094"/>
      <c r="AJ599" s="3094"/>
      <c r="AK599" s="3094"/>
      <c r="AL599" s="3094"/>
      <c r="AM599" s="3094"/>
      <c r="AN599" s="3094"/>
      <c r="AO599" s="3094"/>
      <c r="AP599" s="3094"/>
      <c r="AQ599" s="3094"/>
      <c r="AR599" s="3094"/>
      <c r="AS599" s="3094"/>
      <c r="AT599" s="3094"/>
      <c r="AU599" s="3094"/>
      <c r="AV599" s="3094"/>
      <c r="AW599" s="3094"/>
      <c r="AX599" s="3094"/>
      <c r="AY599" s="3094"/>
      <c r="AZ599" s="3094"/>
      <c r="BA599" s="3094"/>
      <c r="BB599" s="3094"/>
      <c r="BC599" s="3094"/>
      <c r="BD599" s="3094"/>
      <c r="BE599" s="3094"/>
      <c r="BF599" s="3094"/>
      <c r="BG599" s="3094"/>
      <c r="BH599" s="3094"/>
      <c r="BI599" s="3094"/>
    </row>
    <row r="600" spans="1:61" ht="11.25" customHeight="1">
      <c r="A600" s="3094"/>
      <c r="B600" s="3094"/>
      <c r="C600" s="3094"/>
      <c r="D600" s="3094"/>
      <c r="E600" s="3094"/>
      <c r="F600" s="3094"/>
      <c r="G600" s="3094"/>
      <c r="H600" s="3094"/>
      <c r="I600" s="3094"/>
      <c r="J600" s="3094"/>
      <c r="K600" s="3094"/>
      <c r="L600" s="3094"/>
      <c r="M600" s="3094"/>
      <c r="N600" s="3094"/>
      <c r="O600" s="3094"/>
      <c r="P600" s="3094"/>
      <c r="Q600" s="3094"/>
      <c r="R600" s="3094"/>
      <c r="S600" s="3094"/>
      <c r="T600" s="3094"/>
      <c r="U600" s="3094"/>
      <c r="V600" s="3094"/>
      <c r="W600" s="3094"/>
      <c r="X600" s="3094"/>
      <c r="Y600" s="3094"/>
      <c r="Z600" s="3094"/>
      <c r="AA600" s="3094"/>
      <c r="AB600" s="3094"/>
      <c r="AC600" s="3094"/>
      <c r="AD600" s="3094"/>
      <c r="AE600" s="3094"/>
      <c r="AF600" s="3094"/>
      <c r="AG600" s="3094"/>
      <c r="AH600" s="3094"/>
      <c r="AI600" s="3094"/>
      <c r="AJ600" s="3094"/>
      <c r="AK600" s="3094"/>
      <c r="AL600" s="3094"/>
      <c r="AM600" s="3094"/>
      <c r="AN600" s="3094"/>
      <c r="AO600" s="3094"/>
      <c r="AP600" s="3094"/>
      <c r="AQ600" s="3094"/>
      <c r="AR600" s="3094"/>
      <c r="AS600" s="3094"/>
      <c r="AT600" s="3094"/>
      <c r="AU600" s="3094"/>
      <c r="AV600" s="3094"/>
      <c r="AW600" s="3094"/>
      <c r="AX600" s="3094"/>
      <c r="AY600" s="3094"/>
      <c r="AZ600" s="3094"/>
      <c r="BA600" s="3094"/>
      <c r="BB600" s="3094"/>
      <c r="BC600" s="3094"/>
      <c r="BD600" s="3094"/>
      <c r="BE600" s="3094"/>
      <c r="BF600" s="3094"/>
      <c r="BG600" s="3094"/>
      <c r="BH600" s="3094"/>
      <c r="BI600" s="3094"/>
    </row>
    <row r="601" spans="1:61" ht="11.25" customHeight="1">
      <c r="A601" s="3094"/>
      <c r="B601" s="3094"/>
      <c r="C601" s="3094"/>
      <c r="D601" s="3094"/>
      <c r="E601" s="3094"/>
      <c r="F601" s="3094"/>
      <c r="G601" s="3094"/>
      <c r="H601" s="3094"/>
      <c r="I601" s="3094"/>
      <c r="J601" s="3094"/>
      <c r="K601" s="3094"/>
      <c r="L601" s="3094"/>
      <c r="M601" s="3094"/>
      <c r="N601" s="3094"/>
      <c r="O601" s="3094"/>
      <c r="P601" s="3094"/>
      <c r="Q601" s="3094"/>
      <c r="R601" s="3094"/>
      <c r="S601" s="3094"/>
      <c r="T601" s="3094"/>
      <c r="U601" s="3094"/>
      <c r="V601" s="3094"/>
      <c r="W601" s="3094"/>
      <c r="X601" s="3094"/>
      <c r="Y601" s="3094"/>
      <c r="Z601" s="3094"/>
      <c r="AA601" s="3094"/>
      <c r="AB601" s="3094"/>
      <c r="AC601" s="3094"/>
      <c r="AD601" s="3094"/>
      <c r="AE601" s="3094"/>
      <c r="AF601" s="3094"/>
      <c r="AG601" s="3094"/>
      <c r="AH601" s="3094"/>
      <c r="AI601" s="3094"/>
      <c r="AJ601" s="3094"/>
      <c r="AK601" s="3094"/>
      <c r="AL601" s="3094"/>
      <c r="AM601" s="3094"/>
      <c r="AN601" s="3094"/>
      <c r="AO601" s="3094"/>
      <c r="AP601" s="3094"/>
      <c r="AQ601" s="3094"/>
      <c r="AR601" s="3094"/>
      <c r="AS601" s="3094"/>
      <c r="AT601" s="3094"/>
      <c r="AU601" s="3094"/>
      <c r="AV601" s="3094"/>
      <c r="AW601" s="3094"/>
      <c r="AX601" s="3094"/>
      <c r="AY601" s="3094"/>
      <c r="AZ601" s="3094"/>
      <c r="BA601" s="3094"/>
      <c r="BB601" s="3094"/>
      <c r="BC601" s="3094"/>
      <c r="BD601" s="3094"/>
      <c r="BE601" s="3094"/>
      <c r="BF601" s="3094"/>
      <c r="BG601" s="3094"/>
      <c r="BH601" s="3094"/>
      <c r="BI601" s="3094"/>
    </row>
    <row r="602" spans="1:61" ht="11.25" customHeight="1">
      <c r="A602" s="3094"/>
      <c r="B602" s="3094"/>
      <c r="C602" s="3094"/>
      <c r="D602" s="3094"/>
      <c r="E602" s="3094"/>
      <c r="F602" s="3094"/>
      <c r="G602" s="3094"/>
      <c r="H602" s="3094"/>
      <c r="I602" s="3094"/>
      <c r="J602" s="3094"/>
      <c r="K602" s="3094"/>
      <c r="L602" s="3094"/>
      <c r="M602" s="3094"/>
      <c r="N602" s="3094"/>
      <c r="O602" s="3094"/>
      <c r="P602" s="3094"/>
      <c r="Q602" s="3094"/>
      <c r="R602" s="3094"/>
      <c r="S602" s="3094"/>
      <c r="T602" s="3094"/>
      <c r="U602" s="3094"/>
      <c r="V602" s="3094"/>
      <c r="W602" s="3094"/>
      <c r="X602" s="3094"/>
      <c r="Y602" s="3094"/>
      <c r="Z602" s="3094"/>
      <c r="AA602" s="3094"/>
      <c r="AB602" s="3094"/>
      <c r="AC602" s="3094"/>
      <c r="AD602" s="3094"/>
      <c r="AE602" s="3094"/>
      <c r="AF602" s="3094"/>
      <c r="AG602" s="3094"/>
      <c r="AH602" s="3094"/>
      <c r="AI602" s="3094"/>
      <c r="AJ602" s="3094"/>
      <c r="AK602" s="3094"/>
      <c r="AL602" s="3094"/>
      <c r="AM602" s="3094"/>
      <c r="AN602" s="3094"/>
      <c r="AO602" s="3094"/>
      <c r="AP602" s="3094"/>
      <c r="AQ602" s="3094"/>
      <c r="AR602" s="3094"/>
      <c r="AS602" s="3094"/>
      <c r="AT602" s="3094"/>
      <c r="AU602" s="3094"/>
      <c r="AV602" s="3094"/>
      <c r="AW602" s="3094"/>
      <c r="AX602" s="3094"/>
      <c r="AY602" s="3094"/>
      <c r="AZ602" s="3094"/>
      <c r="BA602" s="3094"/>
      <c r="BB602" s="3094"/>
      <c r="BC602" s="3094"/>
      <c r="BD602" s="3094"/>
      <c r="BE602" s="3094"/>
      <c r="BF602" s="3094"/>
      <c r="BG602" s="3094"/>
      <c r="BH602" s="3094"/>
      <c r="BI602" s="3094"/>
    </row>
    <row r="603" spans="1:61" ht="11.25" customHeight="1">
      <c r="A603" s="3094"/>
      <c r="B603" s="3094"/>
      <c r="C603" s="3094"/>
      <c r="D603" s="3094"/>
      <c r="E603" s="3094"/>
      <c r="F603" s="3094"/>
      <c r="G603" s="3094"/>
      <c r="H603" s="3094"/>
      <c r="I603" s="3094"/>
      <c r="J603" s="3094"/>
      <c r="K603" s="3094"/>
      <c r="L603" s="3094"/>
      <c r="M603" s="3094"/>
      <c r="N603" s="3094"/>
      <c r="O603" s="3094"/>
      <c r="P603" s="3094"/>
      <c r="Q603" s="3094"/>
      <c r="R603" s="3094"/>
      <c r="S603" s="3094"/>
      <c r="T603" s="3094"/>
      <c r="U603" s="3094"/>
      <c r="V603" s="3094"/>
      <c r="W603" s="3094"/>
      <c r="X603" s="3094"/>
      <c r="Y603" s="3094"/>
      <c r="Z603" s="3094"/>
      <c r="AA603" s="3094"/>
      <c r="AB603" s="3094"/>
      <c r="AC603" s="3094"/>
      <c r="AD603" s="3094"/>
      <c r="AE603" s="3094"/>
      <c r="AF603" s="3094"/>
      <c r="AG603" s="3094"/>
      <c r="AH603" s="3094"/>
      <c r="AI603" s="3094"/>
      <c r="AJ603" s="3094"/>
      <c r="AK603" s="3094"/>
      <c r="AL603" s="3094"/>
      <c r="AM603" s="3094"/>
      <c r="AN603" s="3094"/>
      <c r="AO603" s="3094"/>
      <c r="AP603" s="3094"/>
      <c r="AQ603" s="3094"/>
      <c r="AR603" s="3094"/>
      <c r="AS603" s="3094"/>
      <c r="AT603" s="3094"/>
      <c r="AU603" s="3094"/>
      <c r="AV603" s="3094"/>
      <c r="AW603" s="3094"/>
      <c r="AX603" s="3094"/>
      <c r="AY603" s="3094"/>
      <c r="AZ603" s="3094"/>
      <c r="BA603" s="3094"/>
      <c r="BB603" s="3094"/>
      <c r="BC603" s="3094"/>
      <c r="BD603" s="3094"/>
      <c r="BE603" s="3094"/>
      <c r="BF603" s="3094"/>
      <c r="BG603" s="3094"/>
      <c r="BH603" s="3094"/>
      <c r="BI603" s="3094"/>
    </row>
    <row r="604" spans="1:61" ht="11.25" customHeight="1">
      <c r="A604" s="3094"/>
      <c r="B604" s="3094"/>
      <c r="C604" s="3094"/>
      <c r="D604" s="3094"/>
      <c r="E604" s="3094"/>
      <c r="F604" s="3094"/>
      <c r="G604" s="3094"/>
      <c r="H604" s="3094"/>
      <c r="I604" s="3094"/>
      <c r="J604" s="3094"/>
      <c r="K604" s="3094"/>
      <c r="L604" s="3094"/>
      <c r="M604" s="3094"/>
      <c r="N604" s="3094"/>
      <c r="O604" s="3094"/>
      <c r="P604" s="3094"/>
      <c r="Q604" s="3094"/>
      <c r="R604" s="3094"/>
      <c r="S604" s="3094"/>
      <c r="T604" s="3094"/>
      <c r="U604" s="3094"/>
      <c r="V604" s="3094"/>
      <c r="W604" s="3094"/>
      <c r="X604" s="3094"/>
      <c r="Y604" s="3094"/>
      <c r="Z604" s="3094"/>
      <c r="AA604" s="3094"/>
      <c r="AB604" s="3094"/>
      <c r="AC604" s="3094"/>
      <c r="AD604" s="3094"/>
      <c r="AE604" s="3094"/>
      <c r="AF604" s="3094"/>
      <c r="AG604" s="3094"/>
      <c r="AH604" s="3094"/>
      <c r="AI604" s="3094"/>
      <c r="AJ604" s="3094"/>
      <c r="AK604" s="3094"/>
      <c r="AL604" s="3094"/>
      <c r="AM604" s="3094"/>
      <c r="AN604" s="3094"/>
      <c r="AO604" s="3094"/>
      <c r="AP604" s="3094"/>
      <c r="AQ604" s="3094"/>
      <c r="AR604" s="3094"/>
      <c r="AS604" s="3094"/>
      <c r="AT604" s="3094"/>
      <c r="AU604" s="3094"/>
      <c r="AV604" s="3094"/>
      <c r="AW604" s="3094"/>
      <c r="AX604" s="3094"/>
      <c r="AY604" s="3094"/>
      <c r="AZ604" s="3094"/>
      <c r="BA604" s="3094"/>
      <c r="BB604" s="3094"/>
      <c r="BC604" s="3094"/>
      <c r="BD604" s="3094"/>
      <c r="BE604" s="3094"/>
      <c r="BF604" s="3094"/>
      <c r="BG604" s="3094"/>
      <c r="BH604" s="3094"/>
      <c r="BI604" s="3094"/>
    </row>
    <row r="605" spans="1:61" ht="11.25" customHeight="1">
      <c r="A605" s="3094"/>
      <c r="B605" s="3094"/>
      <c r="C605" s="3094"/>
      <c r="D605" s="3094"/>
      <c r="E605" s="3094"/>
      <c r="F605" s="3094"/>
      <c r="G605" s="3094"/>
      <c r="H605" s="3094"/>
      <c r="I605" s="3094"/>
      <c r="J605" s="3094"/>
      <c r="K605" s="3094"/>
      <c r="L605" s="3094"/>
      <c r="M605" s="3094"/>
      <c r="N605" s="3094"/>
      <c r="O605" s="3094"/>
      <c r="P605" s="3094"/>
      <c r="Q605" s="3094"/>
      <c r="R605" s="3094"/>
      <c r="S605" s="3094"/>
      <c r="T605" s="3094"/>
      <c r="U605" s="3094"/>
      <c r="V605" s="3094"/>
      <c r="W605" s="3094"/>
      <c r="X605" s="3094"/>
      <c r="Y605" s="3094"/>
      <c r="Z605" s="3094"/>
      <c r="AA605" s="3094"/>
      <c r="AB605" s="3094"/>
      <c r="AC605" s="3094"/>
      <c r="AD605" s="3094"/>
      <c r="AE605" s="3094"/>
      <c r="AF605" s="3094"/>
      <c r="AG605" s="3094"/>
      <c r="AH605" s="3094"/>
      <c r="AI605" s="3094"/>
      <c r="AJ605" s="3094"/>
      <c r="AK605" s="3094"/>
      <c r="AL605" s="3094"/>
      <c r="AM605" s="3094"/>
      <c r="AN605" s="3094"/>
      <c r="AO605" s="3094"/>
      <c r="AP605" s="3094"/>
      <c r="AQ605" s="3094"/>
      <c r="AR605" s="3094"/>
      <c r="AS605" s="3094"/>
      <c r="AT605" s="3094"/>
      <c r="AU605" s="3094"/>
      <c r="AV605" s="3094"/>
      <c r="AW605" s="3094"/>
      <c r="AX605" s="3094"/>
      <c r="AY605" s="3094"/>
      <c r="AZ605" s="3094"/>
      <c r="BA605" s="3094"/>
      <c r="BB605" s="3094"/>
      <c r="BC605" s="3094"/>
      <c r="BD605" s="3094"/>
      <c r="BE605" s="3094"/>
      <c r="BF605" s="3094"/>
      <c r="BG605" s="3094"/>
      <c r="BH605" s="3094"/>
      <c r="BI605" s="3094"/>
    </row>
    <row r="606" spans="1:61" ht="11.25" customHeight="1">
      <c r="A606" s="3094"/>
      <c r="B606" s="3094"/>
      <c r="C606" s="3094"/>
      <c r="D606" s="3094"/>
      <c r="E606" s="3094"/>
      <c r="F606" s="3094"/>
      <c r="G606" s="3094"/>
      <c r="H606" s="3094"/>
      <c r="I606" s="3094"/>
      <c r="J606" s="3094"/>
      <c r="K606" s="3094"/>
      <c r="L606" s="3094"/>
      <c r="M606" s="3094"/>
      <c r="N606" s="3094"/>
      <c r="O606" s="3094"/>
      <c r="P606" s="3094"/>
      <c r="Q606" s="3094"/>
      <c r="R606" s="3094"/>
      <c r="S606" s="3094"/>
      <c r="T606" s="3094"/>
      <c r="U606" s="3094"/>
      <c r="V606" s="3094"/>
      <c r="W606" s="3094"/>
      <c r="X606" s="3094"/>
      <c r="Y606" s="3094"/>
      <c r="Z606" s="3094"/>
      <c r="AA606" s="3094"/>
      <c r="AB606" s="3094"/>
      <c r="AC606" s="3094"/>
      <c r="AD606" s="3094"/>
      <c r="AE606" s="3094"/>
      <c r="AF606" s="3094"/>
      <c r="AG606" s="3094"/>
      <c r="AH606" s="3094"/>
      <c r="AI606" s="3094"/>
      <c r="AJ606" s="3094"/>
      <c r="AK606" s="3094"/>
      <c r="AL606" s="3094"/>
      <c r="AM606" s="3094"/>
      <c r="AN606" s="3094"/>
      <c r="AO606" s="3094"/>
      <c r="AP606" s="3094"/>
      <c r="AQ606" s="3094"/>
      <c r="AR606" s="3094"/>
      <c r="AS606" s="3094"/>
      <c r="AT606" s="3094"/>
      <c r="AU606" s="3094"/>
      <c r="AV606" s="3094"/>
      <c r="AW606" s="3094"/>
      <c r="AX606" s="3094"/>
      <c r="AY606" s="3094"/>
      <c r="AZ606" s="3094"/>
      <c r="BA606" s="3094"/>
      <c r="BB606" s="3094"/>
      <c r="BC606" s="3094"/>
      <c r="BD606" s="3094"/>
      <c r="BE606" s="3094"/>
      <c r="BF606" s="3094"/>
      <c r="BG606" s="3094"/>
      <c r="BH606" s="3094"/>
      <c r="BI606" s="3094"/>
    </row>
    <row r="607" spans="1:61" ht="11.25" customHeight="1">
      <c r="A607" s="3094"/>
      <c r="B607" s="3094"/>
      <c r="C607" s="3094"/>
      <c r="D607" s="3094"/>
      <c r="E607" s="3094"/>
      <c r="F607" s="3094"/>
      <c r="G607" s="3094"/>
      <c r="H607" s="3094"/>
      <c r="I607" s="3094"/>
      <c r="J607" s="3094"/>
      <c r="K607" s="3094"/>
      <c r="L607" s="3094"/>
      <c r="M607" s="3094"/>
      <c r="N607" s="3094"/>
      <c r="O607" s="3094"/>
      <c r="P607" s="3094"/>
      <c r="Q607" s="3094"/>
      <c r="R607" s="3094"/>
      <c r="S607" s="3094"/>
      <c r="T607" s="3094"/>
      <c r="U607" s="3094"/>
      <c r="V607" s="3094"/>
      <c r="W607" s="3094"/>
      <c r="X607" s="3094"/>
      <c r="Y607" s="3094"/>
      <c r="Z607" s="3094"/>
      <c r="AA607" s="3094"/>
      <c r="AB607" s="3094"/>
      <c r="AC607" s="3094"/>
      <c r="AD607" s="3094"/>
      <c r="AE607" s="3094"/>
      <c r="AF607" s="3094"/>
      <c r="AG607" s="3094"/>
      <c r="AH607" s="3094"/>
      <c r="AI607" s="3094"/>
      <c r="AJ607" s="3094"/>
      <c r="AK607" s="3094"/>
      <c r="AL607" s="3094"/>
      <c r="AM607" s="3094"/>
      <c r="AN607" s="3094"/>
      <c r="AO607" s="3094"/>
      <c r="AP607" s="3094"/>
      <c r="AQ607" s="3094"/>
      <c r="AR607" s="3094"/>
      <c r="AS607" s="3094"/>
      <c r="AT607" s="3094"/>
      <c r="AU607" s="3094"/>
      <c r="AV607" s="3094"/>
      <c r="AW607" s="3094"/>
      <c r="AX607" s="3094"/>
      <c r="AY607" s="3094"/>
      <c r="AZ607" s="3094"/>
      <c r="BA607" s="3094"/>
      <c r="BB607" s="3094"/>
      <c r="BC607" s="3094"/>
      <c r="BD607" s="3094"/>
      <c r="BE607" s="3094"/>
      <c r="BF607" s="3094"/>
      <c r="BG607" s="3094"/>
      <c r="BH607" s="3094"/>
      <c r="BI607" s="3094"/>
    </row>
    <row r="608" spans="1:61" ht="11.25" customHeight="1">
      <c r="A608" s="3094"/>
      <c r="B608" s="3094"/>
      <c r="C608" s="3094"/>
      <c r="D608" s="3094"/>
      <c r="E608" s="3094"/>
      <c r="F608" s="3094"/>
      <c r="G608" s="3094"/>
      <c r="H608" s="3094"/>
      <c r="I608" s="3094"/>
      <c r="J608" s="3094"/>
      <c r="K608" s="3094"/>
      <c r="L608" s="3094"/>
      <c r="M608" s="3094"/>
      <c r="N608" s="3094"/>
      <c r="O608" s="3094"/>
      <c r="P608" s="3094"/>
      <c r="Q608" s="3094"/>
      <c r="R608" s="3094"/>
      <c r="S608" s="3094"/>
      <c r="T608" s="3094"/>
      <c r="U608" s="3094"/>
      <c r="V608" s="3094"/>
      <c r="W608" s="3094"/>
      <c r="X608" s="3094"/>
      <c r="Y608" s="3094"/>
      <c r="Z608" s="3094"/>
      <c r="AA608" s="3094"/>
      <c r="AB608" s="3094"/>
      <c r="AC608" s="3094"/>
      <c r="AD608" s="3094"/>
      <c r="AE608" s="3094"/>
      <c r="AF608" s="3094"/>
      <c r="AG608" s="3094"/>
      <c r="AH608" s="3094"/>
      <c r="AI608" s="3094"/>
      <c r="AJ608" s="3094"/>
      <c r="AK608" s="3094"/>
      <c r="AL608" s="3094"/>
      <c r="AM608" s="3094"/>
      <c r="AN608" s="3094"/>
      <c r="AO608" s="3094"/>
      <c r="AP608" s="3094"/>
      <c r="AQ608" s="3094"/>
      <c r="AR608" s="3094"/>
      <c r="AS608" s="3094"/>
      <c r="AT608" s="3094"/>
      <c r="AU608" s="3094"/>
      <c r="AV608" s="3094"/>
      <c r="AW608" s="3094"/>
      <c r="AX608" s="3094"/>
      <c r="AY608" s="3094"/>
      <c r="AZ608" s="3094"/>
      <c r="BA608" s="3094"/>
      <c r="BB608" s="3094"/>
      <c r="BC608" s="3094"/>
      <c r="BD608" s="3094"/>
      <c r="BE608" s="3094"/>
      <c r="BF608" s="3094"/>
      <c r="BG608" s="3094"/>
      <c r="BH608" s="3094"/>
      <c r="BI608" s="3094"/>
    </row>
    <row r="609" spans="1:61" ht="11.25" customHeight="1">
      <c r="A609" s="3094"/>
      <c r="B609" s="3094"/>
      <c r="C609" s="3094"/>
      <c r="D609" s="3094"/>
      <c r="E609" s="3094"/>
      <c r="F609" s="3094"/>
      <c r="G609" s="3094"/>
      <c r="H609" s="3094"/>
      <c r="I609" s="3094"/>
      <c r="J609" s="3094"/>
      <c r="K609" s="3094"/>
      <c r="L609" s="3094"/>
      <c r="M609" s="3094"/>
      <c r="N609" s="3094"/>
      <c r="O609" s="3094"/>
      <c r="P609" s="3094"/>
      <c r="Q609" s="3094"/>
      <c r="R609" s="3094"/>
      <c r="S609" s="3094"/>
      <c r="T609" s="3094"/>
      <c r="U609" s="3094"/>
      <c r="V609" s="3094"/>
      <c r="W609" s="3094"/>
      <c r="X609" s="3094"/>
      <c r="Y609" s="3094"/>
      <c r="Z609" s="3094"/>
      <c r="AA609" s="3094"/>
      <c r="AB609" s="3094"/>
      <c r="AC609" s="3094"/>
      <c r="AD609" s="3094"/>
      <c r="AE609" s="3094"/>
      <c r="AF609" s="3094"/>
      <c r="AG609" s="3094"/>
      <c r="AH609" s="3094"/>
      <c r="AI609" s="3094"/>
      <c r="AJ609" s="3094"/>
      <c r="AK609" s="3094"/>
      <c r="AL609" s="3094"/>
      <c r="AM609" s="3094"/>
      <c r="AN609" s="3094"/>
      <c r="AO609" s="3094"/>
      <c r="AP609" s="3094"/>
      <c r="AQ609" s="3094"/>
      <c r="AR609" s="3094"/>
      <c r="AS609" s="3094"/>
      <c r="AT609" s="3094"/>
      <c r="AU609" s="3094"/>
      <c r="AV609" s="3094"/>
      <c r="AW609" s="3094"/>
      <c r="AX609" s="3094"/>
      <c r="AY609" s="3094"/>
      <c r="AZ609" s="3094"/>
      <c r="BA609" s="3094"/>
      <c r="BB609" s="3094"/>
      <c r="BC609" s="3094"/>
      <c r="BD609" s="3094"/>
      <c r="BE609" s="3094"/>
      <c r="BF609" s="3094"/>
      <c r="BG609" s="3094"/>
      <c r="BH609" s="3094"/>
      <c r="BI609" s="3094"/>
    </row>
    <row r="610" spans="1:61" ht="11.25" customHeight="1">
      <c r="A610" s="3094"/>
      <c r="B610" s="3094"/>
      <c r="C610" s="3094"/>
      <c r="D610" s="3094"/>
      <c r="E610" s="3094"/>
      <c r="F610" s="3094"/>
      <c r="G610" s="3094"/>
      <c r="H610" s="3094"/>
      <c r="I610" s="3094"/>
      <c r="J610" s="3094"/>
      <c r="K610" s="3094"/>
      <c r="L610" s="3094"/>
      <c r="M610" s="3094"/>
      <c r="N610" s="3094"/>
      <c r="O610" s="3094"/>
      <c r="P610" s="3094"/>
      <c r="Q610" s="3094"/>
      <c r="R610" s="3094"/>
      <c r="S610" s="3094"/>
      <c r="T610" s="3094"/>
      <c r="U610" s="3094"/>
      <c r="V610" s="3094"/>
      <c r="W610" s="3094"/>
      <c r="X610" s="3094"/>
      <c r="Y610" s="3094"/>
      <c r="Z610" s="3094"/>
      <c r="AA610" s="3094"/>
      <c r="AB610" s="3094"/>
      <c r="AC610" s="3094"/>
      <c r="AD610" s="3094"/>
      <c r="AE610" s="3094"/>
      <c r="AF610" s="3094"/>
      <c r="AG610" s="3094"/>
      <c r="AH610" s="3094"/>
      <c r="AI610" s="3094"/>
      <c r="AJ610" s="3094"/>
      <c r="AK610" s="3094"/>
      <c r="AL610" s="3094"/>
      <c r="AM610" s="3094"/>
      <c r="AN610" s="3094"/>
      <c r="AO610" s="3094"/>
      <c r="AP610" s="3094"/>
      <c r="AQ610" s="3094"/>
      <c r="AR610" s="3094"/>
      <c r="AS610" s="3094"/>
      <c r="AT610" s="3094"/>
      <c r="AU610" s="3094"/>
      <c r="AV610" s="3094"/>
      <c r="AW610" s="3094"/>
      <c r="AX610" s="3094"/>
      <c r="AY610" s="3094"/>
      <c r="AZ610" s="3094"/>
      <c r="BA610" s="3094"/>
      <c r="BB610" s="3094"/>
      <c r="BC610" s="3094"/>
      <c r="BD610" s="3094"/>
      <c r="BE610" s="3094"/>
      <c r="BF610" s="3094"/>
      <c r="BG610" s="3094"/>
      <c r="BH610" s="3094"/>
      <c r="BI610" s="3094"/>
    </row>
    <row r="611" spans="1:61" ht="11.25" customHeight="1">
      <c r="A611" s="3094"/>
      <c r="B611" s="3094"/>
      <c r="C611" s="3094"/>
      <c r="D611" s="3094"/>
      <c r="E611" s="3094"/>
      <c r="F611" s="3094"/>
      <c r="G611" s="3094"/>
      <c r="H611" s="3094"/>
      <c r="I611" s="3094"/>
      <c r="J611" s="3094"/>
      <c r="K611" s="3094"/>
      <c r="L611" s="3094"/>
      <c r="M611" s="3094"/>
      <c r="N611" s="3094"/>
      <c r="O611" s="3094"/>
      <c r="P611" s="3094"/>
      <c r="Q611" s="3094"/>
      <c r="R611" s="3094"/>
      <c r="S611" s="3094"/>
      <c r="T611" s="3094"/>
      <c r="U611" s="3094"/>
      <c r="V611" s="3094"/>
      <c r="W611" s="3094"/>
      <c r="X611" s="3094"/>
      <c r="Y611" s="3094"/>
      <c r="Z611" s="3094"/>
      <c r="AA611" s="3094"/>
      <c r="AB611" s="3094"/>
      <c r="AC611" s="3094"/>
      <c r="AD611" s="3094"/>
      <c r="AE611" s="3094"/>
      <c r="AF611" s="3094"/>
      <c r="AG611" s="3094"/>
      <c r="AH611" s="3094"/>
      <c r="AI611" s="3094"/>
      <c r="AJ611" s="3094"/>
      <c r="AK611" s="3094"/>
      <c r="AL611" s="3094"/>
      <c r="AM611" s="3094"/>
      <c r="AN611" s="3094"/>
      <c r="AO611" s="3094"/>
      <c r="AP611" s="3094"/>
      <c r="AQ611" s="3094"/>
      <c r="AR611" s="3094"/>
      <c r="AS611" s="3094"/>
      <c r="AT611" s="3094"/>
      <c r="AU611" s="3094"/>
      <c r="AV611" s="3094"/>
      <c r="AW611" s="3094"/>
      <c r="AX611" s="3094"/>
      <c r="AY611" s="3094"/>
      <c r="AZ611" s="3094"/>
      <c r="BA611" s="3094"/>
      <c r="BB611" s="3094"/>
      <c r="BC611" s="3094"/>
      <c r="BD611" s="3094"/>
      <c r="BE611" s="3094"/>
      <c r="BF611" s="3094"/>
      <c r="BG611" s="3094"/>
      <c r="BH611" s="3094"/>
      <c r="BI611" s="3094"/>
    </row>
    <row r="612" spans="1:61" ht="11.25" customHeight="1">
      <c r="A612" s="3094"/>
      <c r="B612" s="3094"/>
      <c r="C612" s="3094"/>
      <c r="D612" s="3094"/>
      <c r="E612" s="3094"/>
      <c r="F612" s="3094"/>
      <c r="G612" s="3094"/>
      <c r="H612" s="3094"/>
      <c r="I612" s="3094"/>
      <c r="J612" s="3094"/>
      <c r="K612" s="3094"/>
      <c r="L612" s="3094"/>
      <c r="M612" s="3094"/>
      <c r="N612" s="3094"/>
      <c r="O612" s="3094"/>
      <c r="P612" s="3094"/>
      <c r="Q612" s="3094"/>
      <c r="R612" s="3094"/>
      <c r="S612" s="3094"/>
      <c r="T612" s="3094"/>
      <c r="U612" s="3094"/>
      <c r="V612" s="3094"/>
      <c r="W612" s="3094"/>
      <c r="X612" s="3094"/>
      <c r="Y612" s="3094"/>
      <c r="Z612" s="3094"/>
      <c r="AA612" s="3094"/>
      <c r="AB612" s="3094"/>
      <c r="AC612" s="3094"/>
      <c r="AD612" s="3094"/>
      <c r="AE612" s="3094"/>
      <c r="AF612" s="3094"/>
      <c r="AG612" s="3094"/>
      <c r="AH612" s="3094"/>
      <c r="AI612" s="3094"/>
      <c r="AJ612" s="3094"/>
      <c r="AK612" s="3094"/>
      <c r="AL612" s="3094"/>
      <c r="AM612" s="3094"/>
      <c r="AN612" s="3094"/>
      <c r="AO612" s="3094"/>
      <c r="AP612" s="3094"/>
      <c r="AQ612" s="3094"/>
      <c r="AR612" s="3094"/>
      <c r="AS612" s="3094"/>
      <c r="AT612" s="3094"/>
      <c r="AU612" s="3094"/>
      <c r="AV612" s="3094"/>
      <c r="AW612" s="3094"/>
      <c r="AX612" s="3094"/>
      <c r="AY612" s="3094"/>
      <c r="AZ612" s="3094"/>
      <c r="BA612" s="3094"/>
      <c r="BB612" s="3094"/>
      <c r="BC612" s="3094"/>
      <c r="BD612" s="3094"/>
      <c r="BE612" s="3094"/>
      <c r="BF612" s="3094"/>
      <c r="BG612" s="3094"/>
      <c r="BH612" s="3094"/>
      <c r="BI612" s="3094"/>
    </row>
    <row r="613" spans="1:61" ht="11.25" customHeight="1">
      <c r="A613" s="3094"/>
      <c r="B613" s="3094"/>
      <c r="C613" s="3094"/>
      <c r="D613" s="3094"/>
      <c r="E613" s="3094"/>
      <c r="F613" s="3094"/>
      <c r="G613" s="3094"/>
      <c r="H613" s="3094"/>
      <c r="I613" s="3094"/>
      <c r="J613" s="3094"/>
      <c r="K613" s="3094"/>
      <c r="L613" s="3094"/>
      <c r="M613" s="3094"/>
      <c r="N613" s="3094"/>
      <c r="O613" s="3094"/>
      <c r="P613" s="3094"/>
      <c r="Q613" s="3094"/>
      <c r="R613" s="3094"/>
      <c r="S613" s="3094"/>
      <c r="T613" s="3094"/>
      <c r="U613" s="3094"/>
      <c r="V613" s="3094"/>
      <c r="W613" s="3094"/>
      <c r="X613" s="3094"/>
      <c r="Y613" s="3094"/>
      <c r="Z613" s="3094"/>
      <c r="AA613" s="3094"/>
      <c r="AB613" s="3094"/>
      <c r="AC613" s="3094"/>
      <c r="AD613" s="3094"/>
      <c r="AE613" s="3094"/>
      <c r="AF613" s="3094"/>
      <c r="AG613" s="3094"/>
      <c r="AH613" s="3094"/>
      <c r="AI613" s="3094"/>
      <c r="AJ613" s="3094"/>
      <c r="AK613" s="3094"/>
      <c r="AL613" s="3094"/>
      <c r="AM613" s="3094"/>
      <c r="AN613" s="3094"/>
      <c r="AO613" s="3094"/>
      <c r="AP613" s="3094"/>
      <c r="AQ613" s="3094"/>
      <c r="AR613" s="3094"/>
      <c r="AS613" s="3094"/>
      <c r="AT613" s="3094"/>
      <c r="AU613" s="3094"/>
      <c r="AV613" s="3094"/>
      <c r="AW613" s="3094"/>
      <c r="AX613" s="3094"/>
      <c r="AY613" s="3094"/>
      <c r="AZ613" s="3094"/>
      <c r="BA613" s="3094"/>
      <c r="BB613" s="3094"/>
      <c r="BC613" s="3094"/>
      <c r="BD613" s="3094"/>
      <c r="BE613" s="3094"/>
      <c r="BF613" s="3094"/>
      <c r="BG613" s="3094"/>
      <c r="BH613" s="3094"/>
      <c r="BI613" s="3094"/>
    </row>
    <row r="614" spans="1:61" ht="11.25" customHeight="1">
      <c r="A614" s="3094"/>
      <c r="B614" s="3094"/>
      <c r="C614" s="3094"/>
      <c r="D614" s="3094"/>
      <c r="E614" s="3094"/>
      <c r="F614" s="3094"/>
      <c r="G614" s="3094"/>
      <c r="H614" s="3094"/>
      <c r="I614" s="3094"/>
      <c r="J614" s="3094"/>
      <c r="K614" s="3094"/>
      <c r="L614" s="3094"/>
      <c r="M614" s="3094"/>
      <c r="N614" s="3094"/>
      <c r="O614" s="3094"/>
      <c r="P614" s="3094"/>
      <c r="Q614" s="3094"/>
      <c r="R614" s="3094"/>
      <c r="S614" s="3094"/>
      <c r="T614" s="3094"/>
      <c r="U614" s="3094"/>
      <c r="V614" s="3094"/>
      <c r="W614" s="3094"/>
      <c r="X614" s="3094"/>
      <c r="Y614" s="3094"/>
      <c r="Z614" s="3094"/>
      <c r="AA614" s="3094"/>
      <c r="AB614" s="3094"/>
      <c r="AC614" s="3094"/>
      <c r="AD614" s="3094"/>
      <c r="AE614" s="3094"/>
      <c r="AF614" s="3094"/>
      <c r="AG614" s="3094"/>
      <c r="AH614" s="3094"/>
      <c r="AI614" s="3094"/>
      <c r="AJ614" s="3094"/>
      <c r="AK614" s="3094"/>
      <c r="AL614" s="3094"/>
      <c r="AM614" s="3094"/>
      <c r="AN614" s="3094"/>
      <c r="AO614" s="3094"/>
      <c r="AP614" s="3094"/>
      <c r="AQ614" s="3094"/>
      <c r="AR614" s="3094"/>
      <c r="AS614" s="3094"/>
      <c r="AT614" s="3094"/>
      <c r="AU614" s="3094"/>
      <c r="AV614" s="3094"/>
      <c r="AW614" s="3094"/>
      <c r="AX614" s="3094"/>
      <c r="AY614" s="3094"/>
      <c r="AZ614" s="3094"/>
      <c r="BA614" s="3094"/>
      <c r="BB614" s="3094"/>
      <c r="BC614" s="3094"/>
      <c r="BD614" s="3094"/>
      <c r="BE614" s="3094"/>
      <c r="BF614" s="3094"/>
      <c r="BG614" s="3094"/>
      <c r="BH614" s="3094"/>
      <c r="BI614" s="3094"/>
    </row>
    <row r="615" spans="1:61" ht="11.25" customHeight="1">
      <c r="A615" s="3094"/>
      <c r="B615" s="3094"/>
      <c r="C615" s="3094"/>
      <c r="D615" s="3094"/>
      <c r="E615" s="3094"/>
      <c r="F615" s="3094"/>
      <c r="G615" s="3094"/>
      <c r="H615" s="3094"/>
      <c r="I615" s="3094"/>
      <c r="J615" s="3094"/>
      <c r="K615" s="3094"/>
      <c r="L615" s="3094"/>
      <c r="M615" s="3094"/>
      <c r="N615" s="3094"/>
      <c r="O615" s="3094"/>
      <c r="P615" s="3094"/>
      <c r="Q615" s="3094"/>
      <c r="R615" s="3094"/>
      <c r="S615" s="3094"/>
      <c r="T615" s="3094"/>
      <c r="U615" s="3094"/>
      <c r="V615" s="3094"/>
      <c r="W615" s="3094"/>
      <c r="X615" s="3094"/>
      <c r="Y615" s="3094"/>
      <c r="Z615" s="3094"/>
      <c r="AA615" s="3094"/>
      <c r="AB615" s="3094"/>
      <c r="AC615" s="3094"/>
      <c r="AD615" s="3094"/>
      <c r="AE615" s="3094"/>
      <c r="AF615" s="3094"/>
      <c r="AG615" s="3094"/>
      <c r="AH615" s="3094"/>
      <c r="AI615" s="3094"/>
      <c r="AJ615" s="3094"/>
      <c r="AK615" s="3094"/>
      <c r="AL615" s="3094"/>
      <c r="AM615" s="3094"/>
      <c r="AN615" s="3094"/>
      <c r="AO615" s="3094"/>
      <c r="AP615" s="3094"/>
      <c r="AQ615" s="3094"/>
      <c r="AR615" s="3094"/>
      <c r="AS615" s="3094"/>
      <c r="AT615" s="3094"/>
      <c r="AU615" s="3094"/>
      <c r="AV615" s="3094"/>
      <c r="AW615" s="3094"/>
      <c r="AX615" s="3094"/>
      <c r="AY615" s="3094"/>
      <c r="AZ615" s="3094"/>
      <c r="BA615" s="3094"/>
      <c r="BB615" s="3094"/>
      <c r="BC615" s="3094"/>
      <c r="BD615" s="3094"/>
      <c r="BE615" s="3094"/>
      <c r="BF615" s="3094"/>
      <c r="BG615" s="3094"/>
      <c r="BH615" s="3094"/>
      <c r="BI615" s="3094"/>
    </row>
    <row r="616" spans="1:61" ht="11.25" customHeight="1">
      <c r="A616" s="3094"/>
      <c r="B616" s="3094"/>
      <c r="C616" s="3094"/>
      <c r="D616" s="3094"/>
      <c r="E616" s="3094"/>
      <c r="F616" s="3094"/>
      <c r="G616" s="3094"/>
      <c r="H616" s="3094"/>
      <c r="I616" s="3094"/>
      <c r="J616" s="3094"/>
      <c r="K616" s="3094"/>
      <c r="L616" s="3094"/>
      <c r="M616" s="3094"/>
      <c r="N616" s="3094"/>
      <c r="O616" s="3094"/>
      <c r="P616" s="3094"/>
      <c r="Q616" s="3094"/>
      <c r="R616" s="3094"/>
      <c r="S616" s="3094"/>
      <c r="T616" s="3094"/>
      <c r="U616" s="3094"/>
      <c r="V616" s="3094"/>
      <c r="W616" s="3094"/>
      <c r="X616" s="3094"/>
      <c r="Y616" s="3094"/>
      <c r="Z616" s="3094"/>
      <c r="AA616" s="3094"/>
      <c r="AB616" s="3094"/>
      <c r="AC616" s="3094"/>
      <c r="AD616" s="3094"/>
      <c r="AE616" s="3094"/>
      <c r="AF616" s="3094"/>
      <c r="AG616" s="3094"/>
      <c r="AH616" s="3094"/>
      <c r="AI616" s="3094"/>
      <c r="AJ616" s="3094"/>
      <c r="AK616" s="3094"/>
      <c r="AL616" s="3094"/>
      <c r="AM616" s="3094"/>
      <c r="AN616" s="3094"/>
      <c r="AO616" s="3094"/>
      <c r="AP616" s="3094"/>
      <c r="AQ616" s="3094"/>
      <c r="AR616" s="3094"/>
      <c r="AS616" s="3094"/>
      <c r="AT616" s="3094"/>
      <c r="AU616" s="3094"/>
      <c r="AV616" s="3094"/>
      <c r="AW616" s="3094"/>
      <c r="AX616" s="3094"/>
      <c r="AY616" s="3094"/>
      <c r="AZ616" s="3094"/>
      <c r="BA616" s="3094"/>
      <c r="BB616" s="3094"/>
      <c r="BC616" s="3094"/>
      <c r="BD616" s="3094"/>
      <c r="BE616" s="3094"/>
      <c r="BF616" s="3094"/>
      <c r="BG616" s="3094"/>
      <c r="BH616" s="3094"/>
      <c r="BI616" s="3094"/>
    </row>
    <row r="617" spans="1:61" ht="11.25" customHeight="1">
      <c r="A617" s="3094"/>
      <c r="B617" s="3094"/>
      <c r="C617" s="3094"/>
      <c r="D617" s="3094"/>
      <c r="E617" s="3094"/>
      <c r="F617" s="3094"/>
      <c r="G617" s="3094"/>
      <c r="H617" s="3094"/>
      <c r="I617" s="3094"/>
      <c r="J617" s="3094"/>
      <c r="K617" s="3094"/>
      <c r="L617" s="3094"/>
      <c r="M617" s="3094"/>
      <c r="N617" s="3094"/>
      <c r="O617" s="3094"/>
      <c r="P617" s="3094"/>
      <c r="Q617" s="3094"/>
      <c r="R617" s="3094"/>
      <c r="S617" s="3094"/>
      <c r="T617" s="3094"/>
      <c r="U617" s="3094"/>
      <c r="V617" s="3094"/>
      <c r="W617" s="3094"/>
      <c r="X617" s="3094"/>
      <c r="Y617" s="3094"/>
      <c r="Z617" s="3094"/>
      <c r="AA617" s="3094"/>
      <c r="AB617" s="3094"/>
      <c r="AC617" s="3094"/>
      <c r="AD617" s="3094"/>
      <c r="AE617" s="3094"/>
      <c r="AF617" s="3094"/>
      <c r="AG617" s="3094"/>
      <c r="AH617" s="3094"/>
      <c r="AI617" s="3094"/>
      <c r="AJ617" s="3094"/>
      <c r="AK617" s="3094"/>
      <c r="AL617" s="3094"/>
      <c r="AM617" s="3094"/>
      <c r="AN617" s="3094"/>
      <c r="AO617" s="3094"/>
      <c r="AP617" s="3094"/>
      <c r="AQ617" s="3094"/>
      <c r="AR617" s="3094"/>
      <c r="AS617" s="3094"/>
      <c r="AT617" s="3094"/>
      <c r="AU617" s="3094"/>
      <c r="AV617" s="3094"/>
      <c r="AW617" s="3094"/>
      <c r="AX617" s="3094"/>
      <c r="AY617" s="3094"/>
      <c r="AZ617" s="3094"/>
      <c r="BA617" s="3094"/>
      <c r="BB617" s="3094"/>
      <c r="BC617" s="3094"/>
      <c r="BD617" s="3094"/>
      <c r="BE617" s="3094"/>
      <c r="BF617" s="3094"/>
      <c r="BG617" s="3094"/>
      <c r="BH617" s="3094"/>
      <c r="BI617" s="3094"/>
    </row>
    <row r="618" spans="1:61" ht="11.25" customHeight="1">
      <c r="A618" s="3094"/>
      <c r="B618" s="3094"/>
      <c r="C618" s="3094"/>
      <c r="D618" s="3094"/>
      <c r="E618" s="3094"/>
      <c r="F618" s="3094"/>
      <c r="G618" s="3094"/>
      <c r="H618" s="3094"/>
      <c r="I618" s="3094"/>
      <c r="J618" s="3094"/>
      <c r="K618" s="3094"/>
      <c r="L618" s="3094"/>
      <c r="M618" s="3094"/>
      <c r="N618" s="3094"/>
      <c r="O618" s="3094"/>
      <c r="P618" s="3094"/>
      <c r="Q618" s="3094"/>
      <c r="R618" s="3094"/>
      <c r="S618" s="3094"/>
      <c r="T618" s="3094"/>
      <c r="U618" s="3094"/>
      <c r="V618" s="3094"/>
      <c r="W618" s="3094"/>
      <c r="X618" s="3094"/>
      <c r="Y618" s="3094"/>
      <c r="Z618" s="3094"/>
      <c r="AA618" s="3094"/>
      <c r="AB618" s="3094"/>
      <c r="AC618" s="3094"/>
      <c r="AD618" s="3094"/>
      <c r="AE618" s="3094"/>
      <c r="AF618" s="3094"/>
      <c r="AG618" s="3094"/>
      <c r="AH618" s="3094"/>
      <c r="AI618" s="3094"/>
      <c r="AJ618" s="3094"/>
      <c r="AK618" s="3094"/>
      <c r="AL618" s="3094"/>
      <c r="AM618" s="3094"/>
      <c r="AN618" s="3094"/>
      <c r="AO618" s="3094"/>
      <c r="AP618" s="3094"/>
      <c r="AQ618" s="3094"/>
      <c r="AR618" s="3094"/>
      <c r="AS618" s="3094"/>
      <c r="AT618" s="3094"/>
      <c r="AU618" s="3094"/>
      <c r="AV618" s="3094"/>
      <c r="AW618" s="3094"/>
      <c r="AX618" s="3094"/>
      <c r="AY618" s="3094"/>
      <c r="AZ618" s="3094"/>
      <c r="BA618" s="3094"/>
      <c r="BB618" s="3094"/>
      <c r="BC618" s="3094"/>
      <c r="BD618" s="3094"/>
      <c r="BE618" s="3094"/>
      <c r="BF618" s="3094"/>
      <c r="BG618" s="3094"/>
      <c r="BH618" s="3094"/>
      <c r="BI618" s="3094"/>
    </row>
    <row r="619" spans="1:61" ht="11.25" customHeight="1">
      <c r="A619" s="3094"/>
      <c r="B619" s="3094"/>
      <c r="C619" s="3094"/>
      <c r="D619" s="3094"/>
      <c r="E619" s="3094"/>
      <c r="F619" s="3094"/>
      <c r="G619" s="3094"/>
      <c r="H619" s="3094"/>
      <c r="I619" s="3094"/>
      <c r="J619" s="3094"/>
      <c r="K619" s="3094"/>
      <c r="L619" s="3094"/>
      <c r="M619" s="3094"/>
      <c r="N619" s="3094"/>
      <c r="O619" s="3094"/>
      <c r="P619" s="3094"/>
      <c r="Q619" s="3094"/>
      <c r="R619" s="3094"/>
      <c r="S619" s="3094"/>
      <c r="T619" s="3094"/>
      <c r="U619" s="3094"/>
      <c r="V619" s="3094"/>
      <c r="W619" s="3094"/>
      <c r="X619" s="3094"/>
      <c r="Y619" s="3094"/>
      <c r="Z619" s="3094"/>
      <c r="AA619" s="3094"/>
      <c r="AB619" s="3094"/>
      <c r="AC619" s="3094"/>
      <c r="AD619" s="3094"/>
      <c r="AE619" s="3094"/>
      <c r="AF619" s="3094"/>
      <c r="AG619" s="3094"/>
      <c r="AH619" s="3094"/>
      <c r="AI619" s="3094"/>
      <c r="AJ619" s="3094"/>
      <c r="AK619" s="3094"/>
      <c r="AL619" s="3094"/>
      <c r="AM619" s="3094"/>
      <c r="AN619" s="3094"/>
      <c r="AO619" s="3094"/>
      <c r="AP619" s="3094"/>
      <c r="AQ619" s="3094"/>
      <c r="AR619" s="3094"/>
      <c r="AS619" s="3094"/>
      <c r="AT619" s="3094"/>
      <c r="AU619" s="3094"/>
      <c r="AV619" s="3094"/>
      <c r="AW619" s="3094"/>
      <c r="AX619" s="3094"/>
      <c r="AY619" s="3094"/>
      <c r="AZ619" s="3094"/>
      <c r="BA619" s="3094"/>
      <c r="BB619" s="3094"/>
      <c r="BC619" s="3094"/>
      <c r="BD619" s="3094"/>
      <c r="BE619" s="3094"/>
      <c r="BF619" s="3094"/>
      <c r="BG619" s="3094"/>
      <c r="BH619" s="3094"/>
      <c r="BI619" s="3094"/>
    </row>
    <row r="620" spans="1:61" ht="11.25" customHeight="1">
      <c r="A620" s="3094"/>
      <c r="B620" s="3094"/>
      <c r="C620" s="3094"/>
      <c r="D620" s="3094"/>
      <c r="E620" s="3094"/>
      <c r="F620" s="3094"/>
      <c r="G620" s="3094"/>
      <c r="H620" s="3094"/>
      <c r="I620" s="3094"/>
      <c r="J620" s="3094"/>
      <c r="K620" s="3094"/>
      <c r="L620" s="3094"/>
      <c r="M620" s="3094"/>
      <c r="N620" s="3094"/>
      <c r="O620" s="3094"/>
      <c r="P620" s="3094"/>
      <c r="Q620" s="3094"/>
      <c r="R620" s="3094"/>
      <c r="S620" s="3094"/>
      <c r="T620" s="3094"/>
      <c r="U620" s="3094"/>
      <c r="V620" s="3094"/>
      <c r="W620" s="3094"/>
      <c r="X620" s="3094"/>
      <c r="Y620" s="3094"/>
      <c r="Z620" s="3094"/>
      <c r="AA620" s="3094"/>
      <c r="AB620" s="3094"/>
      <c r="AC620" s="3094"/>
      <c r="AD620" s="3094"/>
      <c r="AE620" s="3094"/>
      <c r="AF620" s="3094"/>
      <c r="AG620" s="3094"/>
      <c r="AH620" s="3094"/>
      <c r="AI620" s="3094"/>
      <c r="AJ620" s="3094"/>
      <c r="AK620" s="3094"/>
      <c r="AL620" s="3094"/>
      <c r="AM620" s="3094"/>
      <c r="AN620" s="3094"/>
      <c r="AO620" s="3094"/>
      <c r="AP620" s="3094"/>
      <c r="AQ620" s="3094"/>
      <c r="AR620" s="3094"/>
      <c r="AS620" s="3094"/>
      <c r="AT620" s="3094"/>
      <c r="AU620" s="3094"/>
      <c r="AV620" s="3094"/>
      <c r="AW620" s="3094"/>
      <c r="AX620" s="3094"/>
      <c r="AY620" s="3094"/>
      <c r="AZ620" s="3094"/>
      <c r="BA620" s="3094"/>
      <c r="BB620" s="3094"/>
      <c r="BC620" s="3094"/>
      <c r="BD620" s="3094"/>
      <c r="BE620" s="3094"/>
      <c r="BF620" s="3094"/>
      <c r="BG620" s="3094"/>
      <c r="BH620" s="3094"/>
      <c r="BI620" s="3094"/>
    </row>
    <row r="621" spans="1:61" ht="11.25" customHeight="1">
      <c r="A621" s="3094"/>
      <c r="B621" s="3094"/>
      <c r="C621" s="3094"/>
      <c r="D621" s="3094"/>
      <c r="E621" s="3094"/>
      <c r="F621" s="3094"/>
      <c r="G621" s="3094"/>
      <c r="H621" s="3094"/>
      <c r="I621" s="3094"/>
      <c r="J621" s="3094"/>
      <c r="K621" s="3094"/>
      <c r="L621" s="3094"/>
      <c r="M621" s="3094"/>
      <c r="N621" s="3094"/>
      <c r="O621" s="3094"/>
      <c r="P621" s="3094"/>
      <c r="Q621" s="3094"/>
      <c r="R621" s="3094"/>
      <c r="S621" s="3094"/>
      <c r="T621" s="3094"/>
      <c r="U621" s="3094"/>
      <c r="V621" s="3094"/>
      <c r="W621" s="3094"/>
      <c r="X621" s="3094"/>
      <c r="Y621" s="3094"/>
      <c r="Z621" s="3094"/>
      <c r="AA621" s="3094"/>
      <c r="AB621" s="3094"/>
      <c r="AC621" s="3094"/>
      <c r="AD621" s="3094"/>
      <c r="AE621" s="3094"/>
      <c r="AF621" s="3094"/>
      <c r="AG621" s="3094"/>
      <c r="AH621" s="3094"/>
      <c r="AI621" s="3094"/>
      <c r="AJ621" s="3094"/>
      <c r="AK621" s="3094"/>
      <c r="AL621" s="3094"/>
      <c r="AM621" s="3094"/>
      <c r="AN621" s="3094"/>
      <c r="AO621" s="3094"/>
      <c r="AP621" s="3094"/>
      <c r="AQ621" s="3094"/>
      <c r="AR621" s="3094"/>
      <c r="AS621" s="3094"/>
      <c r="AT621" s="3094"/>
      <c r="AU621" s="3094"/>
      <c r="AV621" s="3094"/>
      <c r="AW621" s="3094"/>
      <c r="AX621" s="3094"/>
      <c r="AY621" s="3094"/>
      <c r="AZ621" s="3094"/>
      <c r="BA621" s="3094"/>
      <c r="BB621" s="3094"/>
      <c r="BC621" s="3094"/>
      <c r="BD621" s="3094"/>
      <c r="BE621" s="3094"/>
      <c r="BF621" s="3094"/>
      <c r="BG621" s="3094"/>
      <c r="BH621" s="3094"/>
      <c r="BI621" s="3094"/>
    </row>
    <row r="622" spans="1:61" ht="11.25" customHeight="1">
      <c r="A622" s="3094"/>
      <c r="B622" s="3094"/>
      <c r="C622" s="3094"/>
      <c r="D622" s="3094"/>
      <c r="E622" s="3094"/>
      <c r="F622" s="3094"/>
      <c r="G622" s="3094"/>
      <c r="H622" s="3094"/>
      <c r="I622" s="3094"/>
      <c r="J622" s="3094"/>
      <c r="K622" s="3094"/>
      <c r="L622" s="3094"/>
      <c r="M622" s="3094"/>
      <c r="N622" s="3094"/>
      <c r="O622" s="3094"/>
      <c r="P622" s="3094"/>
      <c r="Q622" s="3094"/>
      <c r="R622" s="3094"/>
      <c r="S622" s="3094"/>
      <c r="T622" s="3094"/>
      <c r="U622" s="3094"/>
      <c r="V622" s="3094"/>
      <c r="W622" s="3094"/>
      <c r="X622" s="3094"/>
      <c r="Y622" s="3094"/>
      <c r="Z622" s="3094"/>
      <c r="AA622" s="3094"/>
      <c r="AB622" s="3094"/>
      <c r="AC622" s="3094"/>
      <c r="AD622" s="3094"/>
      <c r="AE622" s="3094"/>
      <c r="AF622" s="3094"/>
      <c r="AG622" s="3094"/>
      <c r="AH622" s="3094"/>
      <c r="AI622" s="3094"/>
      <c r="AJ622" s="3094"/>
      <c r="AK622" s="3094"/>
      <c r="AL622" s="3094"/>
      <c r="AM622" s="3094"/>
      <c r="AN622" s="3094"/>
      <c r="AO622" s="3094"/>
      <c r="AP622" s="3094"/>
      <c r="AQ622" s="3094"/>
      <c r="AR622" s="3094"/>
      <c r="AS622" s="3094"/>
      <c r="AT622" s="3094"/>
      <c r="AU622" s="3094"/>
      <c r="AV622" s="3094"/>
      <c r="AW622" s="3094"/>
      <c r="AX622" s="3094"/>
      <c r="AY622" s="3094"/>
      <c r="AZ622" s="3094"/>
      <c r="BA622" s="3094"/>
      <c r="BB622" s="3094"/>
      <c r="BC622" s="3094"/>
      <c r="BD622" s="3094"/>
      <c r="BE622" s="3094"/>
      <c r="BF622" s="3094"/>
      <c r="BG622" s="3094"/>
      <c r="BH622" s="3094"/>
      <c r="BI622" s="3094"/>
    </row>
    <row r="623" spans="1:61" ht="11.25" customHeight="1">
      <c r="A623" s="3094"/>
      <c r="B623" s="3094"/>
      <c r="C623" s="3094"/>
      <c r="D623" s="3094"/>
      <c r="E623" s="3094"/>
      <c r="F623" s="3094"/>
      <c r="G623" s="3094"/>
      <c r="H623" s="3094"/>
      <c r="I623" s="3094"/>
      <c r="J623" s="3094"/>
      <c r="K623" s="3094"/>
      <c r="L623" s="3094"/>
      <c r="M623" s="3094"/>
      <c r="N623" s="3094"/>
      <c r="O623" s="3094"/>
      <c r="P623" s="3094"/>
      <c r="Q623" s="3094"/>
      <c r="R623" s="3094"/>
      <c r="S623" s="3094"/>
      <c r="T623" s="3094"/>
      <c r="U623" s="3094"/>
      <c r="V623" s="3094"/>
      <c r="W623" s="3094"/>
      <c r="X623" s="3094"/>
      <c r="Y623" s="3094"/>
      <c r="Z623" s="3094"/>
      <c r="AA623" s="3094"/>
      <c r="AB623" s="3094"/>
      <c r="AC623" s="3094"/>
      <c r="AD623" s="3094"/>
      <c r="AE623" s="3094"/>
      <c r="AF623" s="3094"/>
      <c r="AG623" s="3094"/>
      <c r="AH623" s="3094"/>
      <c r="AI623" s="3094"/>
      <c r="AJ623" s="3094"/>
      <c r="AK623" s="3094"/>
      <c r="AL623" s="3094"/>
      <c r="AM623" s="3094"/>
      <c r="AN623" s="3094"/>
      <c r="AO623" s="3094"/>
      <c r="AP623" s="3094"/>
      <c r="AQ623" s="3094"/>
      <c r="AR623" s="3094"/>
      <c r="AS623" s="3094"/>
      <c r="AT623" s="3094"/>
      <c r="AU623" s="3094"/>
      <c r="AV623" s="3094"/>
      <c r="AW623" s="3094"/>
      <c r="AX623" s="3094"/>
      <c r="AY623" s="3094"/>
      <c r="AZ623" s="3094"/>
      <c r="BA623" s="3094"/>
      <c r="BB623" s="3094"/>
      <c r="BC623" s="3094"/>
      <c r="BD623" s="3094"/>
      <c r="BE623" s="3094"/>
      <c r="BF623" s="3094"/>
      <c r="BG623" s="3094"/>
      <c r="BH623" s="3094"/>
      <c r="BI623" s="3094"/>
    </row>
    <row r="624" spans="1:61" ht="11.25" customHeight="1">
      <c r="A624" s="3094"/>
      <c r="B624" s="3094"/>
      <c r="C624" s="3094"/>
      <c r="D624" s="3094"/>
      <c r="E624" s="3094"/>
      <c r="F624" s="3094"/>
      <c r="G624" s="3094"/>
      <c r="H624" s="3094"/>
      <c r="I624" s="3094"/>
      <c r="J624" s="3094"/>
      <c r="K624" s="3094"/>
      <c r="L624" s="3094"/>
      <c r="M624" s="3094"/>
      <c r="N624" s="3094"/>
      <c r="O624" s="3094"/>
      <c r="P624" s="3094"/>
      <c r="Q624" s="3094"/>
      <c r="R624" s="3094"/>
      <c r="S624" s="3094"/>
      <c r="T624" s="3094"/>
      <c r="U624" s="3094"/>
      <c r="V624" s="3094"/>
      <c r="W624" s="3094"/>
      <c r="X624" s="3094"/>
      <c r="Y624" s="3094"/>
      <c r="Z624" s="3094"/>
      <c r="AA624" s="3094"/>
      <c r="AB624" s="3094"/>
      <c r="AC624" s="3094"/>
      <c r="AD624" s="3094"/>
      <c r="AE624" s="3094"/>
      <c r="AF624" s="3094"/>
      <c r="AG624" s="3094"/>
      <c r="AH624" s="3094"/>
      <c r="AI624" s="3094"/>
      <c r="AJ624" s="3094"/>
      <c r="AK624" s="3094"/>
      <c r="AL624" s="3094"/>
      <c r="AM624" s="3094"/>
      <c r="AN624" s="3094"/>
      <c r="AO624" s="3094"/>
      <c r="AP624" s="3094"/>
      <c r="AQ624" s="3094"/>
      <c r="AR624" s="3094"/>
      <c r="AS624" s="3094"/>
      <c r="AT624" s="3094"/>
      <c r="AU624" s="3094"/>
      <c r="AV624" s="3094"/>
      <c r="AW624" s="3094"/>
      <c r="AX624" s="3094"/>
      <c r="AY624" s="3094"/>
      <c r="AZ624" s="3094"/>
      <c r="BA624" s="3094"/>
      <c r="BB624" s="3094"/>
      <c r="BC624" s="3094"/>
      <c r="BD624" s="3094"/>
      <c r="BE624" s="3094"/>
      <c r="BF624" s="3094"/>
      <c r="BG624" s="3094"/>
      <c r="BH624" s="3094"/>
      <c r="BI624" s="3094"/>
    </row>
    <row r="625" spans="1:61" ht="11.25" customHeight="1">
      <c r="A625" s="3094"/>
      <c r="B625" s="3094"/>
      <c r="C625" s="3094"/>
      <c r="D625" s="3094"/>
      <c r="E625" s="3094"/>
      <c r="F625" s="3094"/>
      <c r="G625" s="3094"/>
      <c r="H625" s="3094"/>
      <c r="I625" s="3094"/>
      <c r="J625" s="3094"/>
      <c r="K625" s="3094"/>
      <c r="L625" s="3094"/>
      <c r="M625" s="3094"/>
      <c r="N625" s="3094"/>
      <c r="O625" s="3094"/>
      <c r="P625" s="3094"/>
      <c r="Q625" s="3094"/>
      <c r="R625" s="3094"/>
      <c r="S625" s="3094"/>
      <c r="T625" s="3094"/>
      <c r="U625" s="3094"/>
      <c r="V625" s="3094"/>
      <c r="W625" s="3094"/>
      <c r="X625" s="3094"/>
      <c r="Y625" s="3094"/>
      <c r="Z625" s="3094"/>
      <c r="AA625" s="3094"/>
      <c r="AB625" s="3094"/>
      <c r="AC625" s="3094"/>
      <c r="AD625" s="3094"/>
      <c r="AE625" s="3094"/>
      <c r="AF625" s="3094"/>
      <c r="AG625" s="3094"/>
      <c r="AH625" s="3094"/>
      <c r="AI625" s="3094"/>
      <c r="AJ625" s="3094"/>
      <c r="AK625" s="3094"/>
      <c r="AL625" s="3094"/>
      <c r="AM625" s="3094"/>
      <c r="AN625" s="3094"/>
      <c r="AO625" s="3094"/>
      <c r="AP625" s="3094"/>
      <c r="AQ625" s="3094"/>
      <c r="AR625" s="3094"/>
      <c r="AS625" s="3094"/>
      <c r="AT625" s="3094"/>
      <c r="AU625" s="3094"/>
      <c r="AV625" s="3094"/>
      <c r="AW625" s="3094"/>
      <c r="AX625" s="3094"/>
      <c r="AY625" s="3094"/>
      <c r="AZ625" s="3094"/>
      <c r="BA625" s="3094"/>
      <c r="BB625" s="3094"/>
      <c r="BC625" s="3094"/>
      <c r="BD625" s="3094"/>
      <c r="BE625" s="3094"/>
      <c r="BF625" s="3094"/>
      <c r="BG625" s="3094"/>
      <c r="BH625" s="3094"/>
      <c r="BI625" s="3094"/>
    </row>
    <row r="626" spans="1:61" ht="11.25" customHeight="1">
      <c r="A626" s="3094"/>
      <c r="B626" s="3094"/>
      <c r="C626" s="3094"/>
      <c r="D626" s="3094"/>
      <c r="E626" s="3094"/>
      <c r="F626" s="3094"/>
      <c r="G626" s="3094"/>
      <c r="H626" s="3094"/>
      <c r="I626" s="3094"/>
      <c r="J626" s="3094"/>
      <c r="K626" s="3094"/>
      <c r="L626" s="3094"/>
      <c r="M626" s="3094"/>
      <c r="N626" s="3094"/>
      <c r="O626" s="3094"/>
      <c r="P626" s="3094"/>
      <c r="Q626" s="3094"/>
      <c r="R626" s="3094"/>
      <c r="S626" s="3094"/>
      <c r="T626" s="3094"/>
      <c r="U626" s="3094"/>
      <c r="V626" s="3094"/>
      <c r="W626" s="3094"/>
      <c r="X626" s="3094"/>
      <c r="Y626" s="3094"/>
      <c r="Z626" s="3094"/>
      <c r="AA626" s="3094"/>
      <c r="AB626" s="3094"/>
      <c r="AC626" s="3094"/>
      <c r="AD626" s="3094"/>
      <c r="AE626" s="3094"/>
      <c r="AF626" s="3094"/>
      <c r="AG626" s="3094"/>
      <c r="AH626" s="3094"/>
      <c r="AI626" s="3094"/>
      <c r="AJ626" s="3094"/>
      <c r="AK626" s="3094"/>
      <c r="AL626" s="3094"/>
      <c r="AM626" s="3094"/>
      <c r="AN626" s="3094"/>
      <c r="AO626" s="3094"/>
      <c r="AP626" s="3094"/>
      <c r="AQ626" s="3094"/>
      <c r="AR626" s="3094"/>
      <c r="AS626" s="3094"/>
      <c r="AT626" s="3094"/>
      <c r="AU626" s="3094"/>
      <c r="AV626" s="3094"/>
      <c r="AW626" s="3094"/>
      <c r="AX626" s="3094"/>
      <c r="AY626" s="3094"/>
      <c r="AZ626" s="3094"/>
      <c r="BA626" s="3094"/>
      <c r="BB626" s="3094"/>
      <c r="BC626" s="3094"/>
      <c r="BD626" s="3094"/>
      <c r="BE626" s="3094"/>
      <c r="BF626" s="3094"/>
      <c r="BG626" s="3094"/>
      <c r="BH626" s="3094"/>
      <c r="BI626" s="3094"/>
    </row>
    <row r="627" spans="1:61" ht="11.25" customHeight="1">
      <c r="A627" s="3094"/>
      <c r="B627" s="3094"/>
      <c r="C627" s="3094"/>
      <c r="D627" s="3094"/>
      <c r="E627" s="3094"/>
      <c r="F627" s="3094"/>
      <c r="G627" s="3094"/>
      <c r="H627" s="3094"/>
      <c r="I627" s="3094"/>
      <c r="J627" s="3094"/>
      <c r="K627" s="3094"/>
      <c r="L627" s="3094"/>
      <c r="M627" s="3094"/>
      <c r="N627" s="3094"/>
      <c r="O627" s="3094"/>
      <c r="P627" s="3094"/>
      <c r="Q627" s="3094"/>
      <c r="R627" s="3094"/>
      <c r="S627" s="3094"/>
      <c r="T627" s="3094"/>
      <c r="U627" s="3094"/>
      <c r="V627" s="3094"/>
      <c r="W627" s="3094"/>
      <c r="X627" s="3094"/>
      <c r="Y627" s="3094"/>
      <c r="Z627" s="3094"/>
      <c r="AA627" s="3094"/>
      <c r="AB627" s="3094"/>
      <c r="AC627" s="3094"/>
      <c r="AD627" s="3094"/>
      <c r="AE627" s="3094"/>
      <c r="AF627" s="3094"/>
      <c r="AG627" s="3094"/>
      <c r="AH627" s="3094"/>
      <c r="AI627" s="3094"/>
      <c r="AJ627" s="3094"/>
      <c r="AK627" s="3094"/>
      <c r="AL627" s="3094"/>
      <c r="AM627" s="3094"/>
      <c r="AN627" s="3094"/>
      <c r="AO627" s="3094"/>
      <c r="AP627" s="3094"/>
      <c r="AQ627" s="3094"/>
      <c r="AR627" s="3094"/>
      <c r="AS627" s="3094"/>
      <c r="AT627" s="3094"/>
      <c r="AU627" s="3094"/>
      <c r="AV627" s="3094"/>
      <c r="AW627" s="3094"/>
      <c r="AX627" s="3094"/>
      <c r="AY627" s="3094"/>
      <c r="AZ627" s="3094"/>
      <c r="BA627" s="3094"/>
      <c r="BB627" s="3094"/>
      <c r="BC627" s="3094"/>
      <c r="BD627" s="3094"/>
      <c r="BE627" s="3094"/>
      <c r="BF627" s="3094"/>
      <c r="BG627" s="3094"/>
      <c r="BH627" s="3094"/>
      <c r="BI627" s="3094"/>
    </row>
    <row r="628" spans="1:61" ht="11.25" customHeight="1">
      <c r="A628" s="3094"/>
      <c r="B628" s="3094"/>
      <c r="C628" s="3094"/>
      <c r="D628" s="3094"/>
      <c r="E628" s="3094"/>
      <c r="F628" s="3094"/>
      <c r="G628" s="3094"/>
      <c r="H628" s="3094"/>
      <c r="I628" s="3094"/>
      <c r="J628" s="3094"/>
      <c r="K628" s="3094"/>
      <c r="L628" s="3094"/>
      <c r="M628" s="3094"/>
      <c r="N628" s="3094"/>
      <c r="O628" s="3094"/>
      <c r="P628" s="3094"/>
      <c r="Q628" s="3094"/>
      <c r="R628" s="3094"/>
      <c r="S628" s="3094"/>
      <c r="T628" s="3094"/>
      <c r="U628" s="3094"/>
      <c r="V628" s="3094"/>
      <c r="W628" s="3094"/>
      <c r="X628" s="3094"/>
      <c r="Y628" s="3094"/>
      <c r="Z628" s="3094"/>
      <c r="AA628" s="3094"/>
      <c r="AB628" s="3094"/>
      <c r="AC628" s="3094"/>
      <c r="AD628" s="3094"/>
      <c r="AE628" s="3094"/>
      <c r="AF628" s="3094"/>
      <c r="AG628" s="3094"/>
      <c r="AH628" s="3094"/>
      <c r="AI628" s="3094"/>
      <c r="AJ628" s="3094"/>
      <c r="AK628" s="3094"/>
      <c r="AL628" s="3094"/>
      <c r="AM628" s="3094"/>
      <c r="AN628" s="3094"/>
      <c r="AO628" s="3094"/>
      <c r="AP628" s="3094"/>
      <c r="AQ628" s="3094"/>
      <c r="AR628" s="3094"/>
      <c r="AS628" s="3094"/>
      <c r="AT628" s="3094"/>
      <c r="AU628" s="3094"/>
      <c r="AV628" s="3094"/>
      <c r="AW628" s="3094"/>
      <c r="AX628" s="3094"/>
      <c r="AY628" s="3094"/>
      <c r="AZ628" s="3094"/>
      <c r="BA628" s="3094"/>
      <c r="BB628" s="3094"/>
      <c r="BC628" s="3094"/>
      <c r="BD628" s="3094"/>
      <c r="BE628" s="3094"/>
      <c r="BF628" s="3094"/>
      <c r="BG628" s="3094"/>
      <c r="BH628" s="3094"/>
      <c r="BI628" s="3094"/>
    </row>
    <row r="629" spans="1:61" ht="11.25" customHeight="1">
      <c r="A629" s="3094"/>
      <c r="B629" s="3094"/>
      <c r="C629" s="3094"/>
      <c r="D629" s="3094"/>
      <c r="E629" s="3094"/>
      <c r="F629" s="3094"/>
      <c r="G629" s="3094"/>
      <c r="H629" s="3094"/>
      <c r="I629" s="3094"/>
      <c r="J629" s="3094"/>
      <c r="K629" s="3094"/>
      <c r="L629" s="3094"/>
      <c r="M629" s="3094"/>
      <c r="N629" s="3094"/>
      <c r="O629" s="3094"/>
      <c r="P629" s="3094"/>
      <c r="Q629" s="3094"/>
      <c r="R629" s="3094"/>
      <c r="S629" s="3094"/>
      <c r="T629" s="3094"/>
      <c r="U629" s="3094"/>
      <c r="V629" s="3094"/>
      <c r="W629" s="3094"/>
      <c r="X629" s="3094"/>
      <c r="Y629" s="3094"/>
      <c r="Z629" s="3094"/>
      <c r="AA629" s="3094"/>
      <c r="AB629" s="3094"/>
      <c r="AC629" s="3094"/>
      <c r="AD629" s="3094"/>
      <c r="AE629" s="3094"/>
      <c r="AF629" s="3094"/>
      <c r="AG629" s="3094"/>
      <c r="AH629" s="3094"/>
      <c r="AI629" s="3094"/>
      <c r="AJ629" s="3094"/>
      <c r="AK629" s="3094"/>
      <c r="AL629" s="3094"/>
      <c r="AM629" s="3094"/>
      <c r="AN629" s="3094"/>
      <c r="AO629" s="3094"/>
      <c r="AP629" s="3094"/>
      <c r="AQ629" s="3094"/>
      <c r="AR629" s="3094"/>
      <c r="AS629" s="3094"/>
      <c r="AT629" s="3094"/>
      <c r="AU629" s="3094"/>
      <c r="AV629" s="3094"/>
      <c r="AW629" s="3094"/>
      <c r="AX629" s="3094"/>
      <c r="AY629" s="3094"/>
      <c r="AZ629" s="3094"/>
      <c r="BA629" s="3094"/>
      <c r="BB629" s="3094"/>
      <c r="BC629" s="3094"/>
      <c r="BD629" s="3094"/>
      <c r="BE629" s="3094"/>
      <c r="BF629" s="3094"/>
      <c r="BG629" s="3094"/>
      <c r="BH629" s="3094"/>
      <c r="BI629" s="3094"/>
    </row>
    <row r="630" spans="1:61" ht="11.25" customHeight="1">
      <c r="A630" s="3094"/>
      <c r="B630" s="3094"/>
      <c r="C630" s="3094"/>
      <c r="D630" s="3094"/>
      <c r="E630" s="3094"/>
      <c r="F630" s="3094"/>
      <c r="G630" s="3094"/>
      <c r="H630" s="3094"/>
      <c r="I630" s="3094"/>
      <c r="J630" s="3094"/>
      <c r="K630" s="3094"/>
      <c r="L630" s="3094"/>
      <c r="M630" s="3094"/>
      <c r="N630" s="3094"/>
      <c r="O630" s="3094"/>
      <c r="P630" s="3094"/>
      <c r="Q630" s="3094"/>
      <c r="R630" s="3094"/>
      <c r="S630" s="3094"/>
      <c r="T630" s="3094"/>
      <c r="U630" s="3094"/>
      <c r="V630" s="3094"/>
      <c r="W630" s="3094"/>
      <c r="X630" s="3094"/>
      <c r="Y630" s="3094"/>
      <c r="Z630" s="3094"/>
      <c r="AA630" s="3094"/>
      <c r="AB630" s="3094"/>
      <c r="AC630" s="3094"/>
      <c r="AD630" s="3094"/>
      <c r="AE630" s="3094"/>
      <c r="AF630" s="3094"/>
      <c r="AG630" s="3094"/>
      <c r="AH630" s="3094"/>
      <c r="AI630" s="3094"/>
      <c r="AJ630" s="3094"/>
      <c r="AK630" s="3094"/>
      <c r="AL630" s="3094"/>
      <c r="AM630" s="3094"/>
      <c r="AN630" s="3094"/>
      <c r="AO630" s="3094"/>
      <c r="AP630" s="3094"/>
      <c r="AQ630" s="3094"/>
      <c r="AR630" s="3094"/>
      <c r="AS630" s="3094"/>
      <c r="AT630" s="3094"/>
      <c r="AU630" s="3094"/>
      <c r="AV630" s="3094"/>
      <c r="AW630" s="3094"/>
      <c r="AX630" s="3094"/>
      <c r="AY630" s="3094"/>
      <c r="AZ630" s="3094"/>
      <c r="BA630" s="3094"/>
      <c r="BB630" s="3094"/>
      <c r="BC630" s="3094"/>
      <c r="BD630" s="3094"/>
      <c r="BE630" s="3094"/>
      <c r="BF630" s="3094"/>
      <c r="BG630" s="3094"/>
      <c r="BH630" s="3094"/>
      <c r="BI630" s="3094"/>
    </row>
    <row r="631" spans="1:61" ht="11.25" customHeight="1">
      <c r="A631" s="3094"/>
      <c r="B631" s="3094"/>
      <c r="C631" s="3094"/>
      <c r="D631" s="3094"/>
      <c r="E631" s="3094"/>
      <c r="F631" s="3094"/>
      <c r="G631" s="3094"/>
      <c r="H631" s="3094"/>
      <c r="I631" s="3094"/>
      <c r="J631" s="3094"/>
      <c r="K631" s="3094"/>
      <c r="L631" s="3094"/>
      <c r="M631" s="3094"/>
      <c r="N631" s="3094"/>
      <c r="O631" s="3094"/>
      <c r="P631" s="3094"/>
      <c r="Q631" s="3094"/>
      <c r="R631" s="3094"/>
      <c r="S631" s="3094"/>
      <c r="T631" s="3094"/>
      <c r="U631" s="3094"/>
      <c r="V631" s="3094"/>
      <c r="W631" s="3094"/>
      <c r="X631" s="3094"/>
      <c r="Y631" s="3094"/>
      <c r="Z631" s="3094"/>
      <c r="AA631" s="3094"/>
      <c r="AB631" s="3094"/>
      <c r="AC631" s="3094"/>
      <c r="AD631" s="3094"/>
      <c r="AE631" s="3094"/>
      <c r="AF631" s="3094"/>
      <c r="AG631" s="3094"/>
      <c r="AH631" s="3094"/>
      <c r="AI631" s="3094"/>
      <c r="AJ631" s="3094"/>
      <c r="AK631" s="3094"/>
      <c r="AL631" s="3094"/>
      <c r="AM631" s="3094"/>
      <c r="AN631" s="3094"/>
      <c r="AO631" s="3094"/>
      <c r="AP631" s="3094"/>
      <c r="AQ631" s="3094"/>
      <c r="AR631" s="3094"/>
      <c r="AS631" s="3094"/>
      <c r="AT631" s="3094"/>
      <c r="AU631" s="3094"/>
      <c r="AV631" s="3094"/>
      <c r="AW631" s="3094"/>
      <c r="AX631" s="3094"/>
      <c r="AY631" s="3094"/>
      <c r="AZ631" s="3094"/>
      <c r="BA631" s="3094"/>
      <c r="BB631" s="3094"/>
      <c r="BC631" s="3094"/>
      <c r="BD631" s="3094"/>
      <c r="BE631" s="3094"/>
      <c r="BF631" s="3094"/>
      <c r="BG631" s="3094"/>
      <c r="BH631" s="3094"/>
      <c r="BI631" s="3094"/>
    </row>
    <row r="632" spans="1:61" ht="11.25" customHeight="1">
      <c r="A632" s="3094"/>
      <c r="B632" s="3094"/>
      <c r="C632" s="3094"/>
      <c r="D632" s="3094"/>
      <c r="E632" s="3094"/>
      <c r="F632" s="3094"/>
      <c r="G632" s="3094"/>
      <c r="H632" s="3094"/>
      <c r="I632" s="3094"/>
      <c r="J632" s="3094"/>
      <c r="K632" s="3094"/>
      <c r="L632" s="3094"/>
      <c r="M632" s="3094"/>
      <c r="N632" s="3094"/>
      <c r="O632" s="3094"/>
      <c r="P632" s="3094"/>
      <c r="Q632" s="3094"/>
      <c r="R632" s="3094"/>
      <c r="S632" s="3094"/>
      <c r="T632" s="3094"/>
      <c r="U632" s="3094"/>
      <c r="V632" s="3094"/>
      <c r="W632" s="3094"/>
      <c r="X632" s="3094"/>
      <c r="Y632" s="3094"/>
      <c r="Z632" s="3094"/>
      <c r="AA632" s="3094"/>
      <c r="AB632" s="3094"/>
      <c r="AC632" s="3094"/>
      <c r="AD632" s="3094"/>
      <c r="AE632" s="3094"/>
      <c r="AF632" s="3094"/>
      <c r="AG632" s="3094"/>
      <c r="AH632" s="3094"/>
      <c r="AI632" s="3094"/>
      <c r="AJ632" s="3094"/>
      <c r="AK632" s="3094"/>
      <c r="AL632" s="3094"/>
      <c r="AM632" s="3094"/>
      <c r="AN632" s="3094"/>
      <c r="AO632" s="3094"/>
      <c r="AP632" s="3094"/>
      <c r="AQ632" s="3094"/>
      <c r="AR632" s="3094"/>
      <c r="AS632" s="3094"/>
      <c r="AT632" s="3094"/>
      <c r="AU632" s="3094"/>
      <c r="AV632" s="3094"/>
      <c r="AW632" s="3094"/>
      <c r="AX632" s="3094"/>
      <c r="AY632" s="3094"/>
      <c r="AZ632" s="3094"/>
      <c r="BA632" s="3094"/>
      <c r="BB632" s="3094"/>
      <c r="BC632" s="3094"/>
      <c r="BD632" s="3094"/>
      <c r="BE632" s="3094"/>
      <c r="BF632" s="3094"/>
      <c r="BG632" s="3094"/>
      <c r="BH632" s="3094"/>
      <c r="BI632" s="3094"/>
    </row>
    <row r="633" spans="1:61" ht="11.25" customHeight="1">
      <c r="A633" s="3094"/>
      <c r="B633" s="3094"/>
      <c r="C633" s="3094"/>
      <c r="D633" s="3094"/>
      <c r="E633" s="3094"/>
      <c r="F633" s="3094"/>
      <c r="G633" s="3094"/>
      <c r="H633" s="3094"/>
      <c r="I633" s="3094"/>
      <c r="J633" s="3094"/>
      <c r="K633" s="3094"/>
      <c r="L633" s="3094"/>
      <c r="M633" s="3094"/>
      <c r="N633" s="3094"/>
      <c r="O633" s="3094"/>
      <c r="P633" s="3094"/>
      <c r="Q633" s="3094"/>
      <c r="R633" s="3094"/>
      <c r="S633" s="3094"/>
      <c r="T633" s="3094"/>
      <c r="U633" s="3094"/>
      <c r="V633" s="3094"/>
      <c r="W633" s="3094"/>
      <c r="X633" s="3094"/>
      <c r="Y633" s="3094"/>
      <c r="Z633" s="3094"/>
      <c r="AA633" s="3094"/>
      <c r="AB633" s="3094"/>
      <c r="AC633" s="3094"/>
      <c r="AD633" s="3094"/>
      <c r="AE633" s="3094"/>
      <c r="AF633" s="3094"/>
      <c r="AG633" s="3094"/>
      <c r="AH633" s="3094"/>
      <c r="AI633" s="3094"/>
      <c r="AJ633" s="3094"/>
      <c r="AK633" s="3094"/>
      <c r="AL633" s="3094"/>
      <c r="AM633" s="3094"/>
      <c r="AN633" s="3094"/>
      <c r="AO633" s="3094"/>
      <c r="AP633" s="3094"/>
      <c r="AQ633" s="3094"/>
      <c r="AR633" s="3094"/>
      <c r="AS633" s="3094"/>
      <c r="AT633" s="3094"/>
      <c r="AU633" s="3094"/>
      <c r="AV633" s="3094"/>
      <c r="AW633" s="3094"/>
      <c r="AX633" s="3094"/>
      <c r="AY633" s="3094"/>
      <c r="AZ633" s="3094"/>
      <c r="BA633" s="3094"/>
      <c r="BB633" s="3094"/>
      <c r="BC633" s="3094"/>
      <c r="BD633" s="3094"/>
      <c r="BE633" s="3094"/>
      <c r="BF633" s="3094"/>
      <c r="BG633" s="3094"/>
      <c r="BH633" s="3094"/>
      <c r="BI633" s="3094"/>
    </row>
    <row r="634" spans="1:61" ht="11.25" customHeight="1">
      <c r="A634" s="3094"/>
      <c r="B634" s="3094"/>
      <c r="C634" s="3094"/>
      <c r="D634" s="3094"/>
      <c r="E634" s="3094"/>
      <c r="F634" s="3094"/>
      <c r="G634" s="3094"/>
      <c r="H634" s="3094"/>
      <c r="I634" s="3094"/>
      <c r="J634" s="3094"/>
      <c r="K634" s="3094"/>
      <c r="L634" s="3094"/>
      <c r="M634" s="3094"/>
      <c r="N634" s="3094"/>
      <c r="O634" s="3094"/>
      <c r="P634" s="3094"/>
      <c r="Q634" s="3094"/>
      <c r="R634" s="3094"/>
      <c r="S634" s="3094"/>
      <c r="T634" s="3094"/>
      <c r="U634" s="3094"/>
      <c r="V634" s="3094"/>
      <c r="W634" s="3094"/>
      <c r="X634" s="3094"/>
      <c r="Y634" s="3094"/>
      <c r="Z634" s="3094"/>
      <c r="AA634" s="3094"/>
      <c r="AB634" s="3094"/>
      <c r="AC634" s="3094"/>
      <c r="AD634" s="3094"/>
      <c r="AE634" s="3094"/>
      <c r="AF634" s="3094"/>
      <c r="AG634" s="3094"/>
      <c r="AH634" s="3094"/>
      <c r="AI634" s="3094"/>
      <c r="AJ634" s="3094"/>
      <c r="AK634" s="3094"/>
      <c r="AL634" s="3094"/>
      <c r="AM634" s="3094"/>
      <c r="AN634" s="3094"/>
      <c r="AO634" s="3094"/>
      <c r="AP634" s="3094"/>
      <c r="AQ634" s="3094"/>
      <c r="AR634" s="3094"/>
      <c r="AS634" s="3094"/>
      <c r="AT634" s="3094"/>
      <c r="AU634" s="3094"/>
      <c r="AV634" s="3094"/>
      <c r="AW634" s="3094"/>
      <c r="AX634" s="3094"/>
      <c r="AY634" s="3094"/>
      <c r="AZ634" s="3094"/>
      <c r="BA634" s="3094"/>
      <c r="BB634" s="3094"/>
      <c r="BC634" s="3094"/>
      <c r="BD634" s="3094"/>
      <c r="BE634" s="3094"/>
      <c r="BF634" s="3094"/>
      <c r="BG634" s="3094"/>
      <c r="BH634" s="3094"/>
      <c r="BI634" s="3094"/>
    </row>
    <row r="635" spans="1:61" ht="11.25" customHeight="1">
      <c r="A635" s="3094"/>
      <c r="B635" s="3094"/>
      <c r="C635" s="3094"/>
      <c r="D635" s="3094"/>
      <c r="E635" s="3094"/>
      <c r="F635" s="3094"/>
      <c r="G635" s="3094"/>
      <c r="H635" s="3094"/>
      <c r="I635" s="3094"/>
      <c r="J635" s="3094"/>
      <c r="K635" s="3094"/>
      <c r="L635" s="3094"/>
      <c r="M635" s="3094"/>
      <c r="N635" s="3094"/>
      <c r="O635" s="3094"/>
      <c r="P635" s="3094"/>
      <c r="Q635" s="3094"/>
      <c r="R635" s="3094"/>
      <c r="S635" s="3094"/>
      <c r="T635" s="3094"/>
      <c r="U635" s="3094"/>
      <c r="V635" s="3094"/>
      <c r="W635" s="3094"/>
      <c r="X635" s="3094"/>
      <c r="Y635" s="3094"/>
      <c r="Z635" s="3094"/>
      <c r="AA635" s="3094"/>
      <c r="AB635" s="3094"/>
      <c r="AC635" s="3094"/>
      <c r="AD635" s="3094"/>
      <c r="AE635" s="3094"/>
      <c r="AF635" s="3094"/>
      <c r="AG635" s="3094"/>
      <c r="AH635" s="3094"/>
      <c r="AI635" s="3094"/>
      <c r="AJ635" s="3094"/>
      <c r="AK635" s="3094"/>
      <c r="AL635" s="3094"/>
      <c r="AM635" s="3094"/>
      <c r="AN635" s="3094"/>
      <c r="AO635" s="3094"/>
      <c r="AP635" s="3094"/>
      <c r="AQ635" s="3094"/>
      <c r="AR635" s="3094"/>
      <c r="AS635" s="3094"/>
      <c r="AT635" s="3094"/>
      <c r="AU635" s="3094"/>
      <c r="AV635" s="3094"/>
      <c r="AW635" s="3094"/>
      <c r="AX635" s="3094"/>
      <c r="AY635" s="3094"/>
      <c r="AZ635" s="3094"/>
      <c r="BA635" s="3094"/>
      <c r="BB635" s="3094"/>
      <c r="BC635" s="3094"/>
      <c r="BD635" s="3094"/>
      <c r="BE635" s="3094"/>
      <c r="BF635" s="3094"/>
      <c r="BG635" s="3094"/>
      <c r="BH635" s="3094"/>
      <c r="BI635" s="3094"/>
    </row>
    <row r="636" spans="1:61" ht="11.25" customHeight="1">
      <c r="A636" s="3094"/>
      <c r="B636" s="3094"/>
      <c r="C636" s="3094"/>
      <c r="D636" s="3094"/>
      <c r="E636" s="3094"/>
      <c r="F636" s="3094"/>
      <c r="G636" s="3094"/>
      <c r="H636" s="3094"/>
      <c r="I636" s="3094"/>
      <c r="J636" s="3094"/>
      <c r="K636" s="3094"/>
      <c r="L636" s="3094"/>
      <c r="M636" s="3094"/>
      <c r="N636" s="3094"/>
      <c r="O636" s="3094"/>
      <c r="P636" s="3094"/>
      <c r="Q636" s="3094"/>
      <c r="R636" s="3094"/>
      <c r="S636" s="3094"/>
      <c r="T636" s="3094"/>
      <c r="U636" s="3094"/>
      <c r="V636" s="3094"/>
      <c r="W636" s="3094"/>
      <c r="X636" s="3094"/>
      <c r="Y636" s="3094"/>
      <c r="Z636" s="3094"/>
      <c r="AA636" s="3094"/>
      <c r="AB636" s="3094"/>
      <c r="AC636" s="3094"/>
      <c r="AD636" s="3094"/>
      <c r="AE636" s="3094"/>
      <c r="AF636" s="3094"/>
      <c r="AG636" s="3094"/>
      <c r="AH636" s="3094"/>
      <c r="AI636" s="3094"/>
      <c r="AJ636" s="3094"/>
      <c r="AK636" s="3094"/>
      <c r="AL636" s="3094"/>
      <c r="AM636" s="3094"/>
      <c r="AN636" s="3094"/>
      <c r="AO636" s="3094"/>
      <c r="AP636" s="3094"/>
      <c r="AQ636" s="3094"/>
      <c r="AR636" s="3094"/>
      <c r="AS636" s="3094"/>
      <c r="AT636" s="3094"/>
      <c r="AU636" s="3094"/>
      <c r="AV636" s="3094"/>
      <c r="AW636" s="3094"/>
      <c r="AX636" s="3094"/>
      <c r="AY636" s="3094"/>
      <c r="AZ636" s="3094"/>
      <c r="BA636" s="3094"/>
      <c r="BB636" s="3094"/>
      <c r="BC636" s="3094"/>
      <c r="BD636" s="3094"/>
      <c r="BE636" s="3094"/>
      <c r="BF636" s="3094"/>
      <c r="BG636" s="3094"/>
      <c r="BH636" s="3094"/>
      <c r="BI636" s="3094"/>
    </row>
    <row r="637" spans="1:61" ht="11.25" customHeight="1">
      <c r="A637" s="3094"/>
      <c r="B637" s="3094"/>
      <c r="C637" s="3094"/>
      <c r="D637" s="3094"/>
      <c r="E637" s="3094"/>
      <c r="F637" s="3094"/>
      <c r="G637" s="3094"/>
      <c r="H637" s="3094"/>
      <c r="I637" s="3094"/>
      <c r="J637" s="3094"/>
      <c r="K637" s="3094"/>
      <c r="L637" s="3094"/>
      <c r="M637" s="3094"/>
      <c r="N637" s="3094"/>
      <c r="O637" s="3094"/>
      <c r="P637" s="3094"/>
      <c r="Q637" s="3094"/>
      <c r="R637" s="3094"/>
      <c r="S637" s="3094"/>
      <c r="T637" s="3094"/>
      <c r="U637" s="3094"/>
      <c r="V637" s="3094"/>
      <c r="W637" s="3094"/>
      <c r="X637" s="3094"/>
      <c r="Y637" s="3094"/>
      <c r="Z637" s="3094"/>
      <c r="AA637" s="3094"/>
      <c r="AB637" s="3094"/>
      <c r="AC637" s="3094"/>
      <c r="AD637" s="3094"/>
      <c r="AE637" s="3094"/>
      <c r="AF637" s="3094"/>
      <c r="AG637" s="3094"/>
      <c r="AH637" s="3094"/>
      <c r="AI637" s="3094"/>
      <c r="AJ637" s="3094"/>
      <c r="AK637" s="3094"/>
      <c r="AL637" s="3094"/>
      <c r="AM637" s="3094"/>
      <c r="AN637" s="3094"/>
      <c r="AO637" s="3094"/>
      <c r="AP637" s="3094"/>
      <c r="AQ637" s="3094"/>
      <c r="AR637" s="3094"/>
      <c r="AS637" s="3094"/>
      <c r="AT637" s="3094"/>
      <c r="AU637" s="3094"/>
      <c r="AV637" s="3094"/>
      <c r="AW637" s="3094"/>
      <c r="AX637" s="3094"/>
      <c r="AY637" s="3094"/>
      <c r="AZ637" s="3094"/>
      <c r="BA637" s="3094"/>
      <c r="BB637" s="3094"/>
      <c r="BC637" s="3094"/>
      <c r="BD637" s="3094"/>
      <c r="BE637" s="3094"/>
      <c r="BF637" s="3094"/>
      <c r="BG637" s="3094"/>
      <c r="BH637" s="3094"/>
      <c r="BI637" s="3094"/>
    </row>
    <row r="638" spans="1:61" ht="11.25" customHeight="1">
      <c r="A638" s="3094"/>
      <c r="B638" s="3094"/>
      <c r="C638" s="3094"/>
      <c r="D638" s="3094"/>
      <c r="E638" s="3094"/>
      <c r="F638" s="3094"/>
      <c r="G638" s="3094"/>
      <c r="H638" s="3094"/>
      <c r="I638" s="3094"/>
      <c r="J638" s="3094"/>
      <c r="K638" s="3094"/>
      <c r="L638" s="3094"/>
      <c r="M638" s="3094"/>
      <c r="N638" s="3094"/>
      <c r="O638" s="3094"/>
      <c r="P638" s="3094"/>
      <c r="Q638" s="3094"/>
      <c r="R638" s="3094"/>
      <c r="S638" s="3094"/>
      <c r="T638" s="3094"/>
      <c r="U638" s="3094"/>
      <c r="V638" s="3094"/>
      <c r="W638" s="3094"/>
      <c r="X638" s="3094"/>
      <c r="Y638" s="3094"/>
      <c r="Z638" s="3094"/>
      <c r="AA638" s="3094"/>
      <c r="AB638" s="3094"/>
      <c r="AC638" s="3094"/>
      <c r="AD638" s="3094"/>
      <c r="AE638" s="3094"/>
      <c r="AF638" s="3094"/>
      <c r="AG638" s="3094"/>
      <c r="AH638" s="3094"/>
      <c r="AI638" s="3094"/>
      <c r="AJ638" s="3094"/>
      <c r="AK638" s="3094"/>
      <c r="AL638" s="3094"/>
      <c r="AM638" s="3094"/>
      <c r="AN638" s="3094"/>
      <c r="AO638" s="3094"/>
      <c r="AP638" s="3094"/>
      <c r="AQ638" s="3094"/>
      <c r="AR638" s="3094"/>
      <c r="AS638" s="3094"/>
      <c r="AT638" s="3094"/>
      <c r="AU638" s="3094"/>
      <c r="AV638" s="3094"/>
      <c r="AW638" s="3094"/>
      <c r="AX638" s="3094"/>
      <c r="AY638" s="3094"/>
      <c r="AZ638" s="3094"/>
      <c r="BA638" s="3094"/>
      <c r="BB638" s="3094"/>
      <c r="BC638" s="3094"/>
      <c r="BD638" s="3094"/>
      <c r="BE638" s="3094"/>
      <c r="BF638" s="3094"/>
      <c r="BG638" s="3094"/>
      <c r="BH638" s="3094"/>
      <c r="BI638" s="3094"/>
    </row>
    <row r="639" spans="1:61" ht="11.25" customHeight="1">
      <c r="A639" s="3094"/>
      <c r="B639" s="3094"/>
      <c r="C639" s="3094"/>
      <c r="D639" s="3094"/>
      <c r="E639" s="3094"/>
      <c r="F639" s="3094"/>
      <c r="G639" s="3094"/>
      <c r="H639" s="3094"/>
      <c r="I639" s="3094"/>
      <c r="J639" s="3094"/>
      <c r="K639" s="3094"/>
      <c r="L639" s="3094"/>
      <c r="M639" s="3094"/>
      <c r="N639" s="3094"/>
      <c r="O639" s="3094"/>
      <c r="P639" s="3094"/>
      <c r="Q639" s="3094"/>
      <c r="R639" s="3094"/>
      <c r="S639" s="3094"/>
      <c r="T639" s="3094"/>
      <c r="U639" s="3094"/>
      <c r="V639" s="3094"/>
      <c r="W639" s="3094"/>
      <c r="X639" s="3094"/>
      <c r="Y639" s="3094"/>
      <c r="Z639" s="3094"/>
      <c r="AA639" s="3094"/>
      <c r="AB639" s="3094"/>
      <c r="AC639" s="3094"/>
      <c r="AD639" s="3094"/>
      <c r="AE639" s="3094"/>
      <c r="AF639" s="3094"/>
      <c r="AG639" s="3094"/>
      <c r="AH639" s="3094"/>
      <c r="AI639" s="3094"/>
      <c r="AJ639" s="3094"/>
      <c r="AK639" s="3094"/>
      <c r="AL639" s="3094"/>
      <c r="AM639" s="3094"/>
      <c r="AN639" s="3094"/>
      <c r="AO639" s="3094"/>
      <c r="AP639" s="3094"/>
      <c r="AQ639" s="3094"/>
      <c r="AR639" s="3094"/>
      <c r="AS639" s="3094"/>
      <c r="AT639" s="3094"/>
      <c r="AU639" s="3094"/>
      <c r="AV639" s="3094"/>
      <c r="AW639" s="3094"/>
      <c r="AX639" s="3094"/>
      <c r="AY639" s="3094"/>
      <c r="AZ639" s="3094"/>
      <c r="BA639" s="3094"/>
      <c r="BB639" s="3094"/>
      <c r="BC639" s="3094"/>
      <c r="BD639" s="3094"/>
      <c r="BE639" s="3094"/>
      <c r="BF639" s="3094"/>
      <c r="BG639" s="3094"/>
      <c r="BH639" s="3094"/>
      <c r="BI639" s="3094"/>
    </row>
    <row r="640" spans="1:61" ht="11.25" customHeight="1">
      <c r="A640" s="3094"/>
      <c r="B640" s="3094"/>
      <c r="C640" s="3094"/>
      <c r="D640" s="3094"/>
      <c r="E640" s="3094"/>
      <c r="F640" s="3094"/>
      <c r="G640" s="3094"/>
      <c r="H640" s="3094"/>
      <c r="I640" s="3094"/>
      <c r="J640" s="3094"/>
      <c r="K640" s="3094"/>
      <c r="L640" s="3094"/>
      <c r="M640" s="3094"/>
      <c r="N640" s="3094"/>
      <c r="O640" s="3094"/>
      <c r="P640" s="3094"/>
      <c r="Q640" s="3094"/>
      <c r="R640" s="3094"/>
      <c r="S640" s="3094"/>
      <c r="T640" s="3094"/>
      <c r="U640" s="3094"/>
      <c r="V640" s="3094"/>
      <c r="W640" s="3094"/>
      <c r="X640" s="3094"/>
      <c r="Y640" s="3094"/>
      <c r="Z640" s="3094"/>
      <c r="AA640" s="3094"/>
      <c r="AB640" s="3094"/>
      <c r="AC640" s="3094"/>
      <c r="AD640" s="3094"/>
      <c r="AE640" s="3094"/>
      <c r="AF640" s="3094"/>
      <c r="AG640" s="3094"/>
      <c r="AH640" s="3094"/>
      <c r="AI640" s="3094"/>
      <c r="AJ640" s="3094"/>
      <c r="AK640" s="3094"/>
      <c r="AL640" s="3094"/>
      <c r="AM640" s="3094"/>
      <c r="AN640" s="3094"/>
      <c r="AO640" s="3094"/>
      <c r="AP640" s="3094"/>
      <c r="AQ640" s="3094"/>
      <c r="AR640" s="3094"/>
      <c r="AS640" s="3094"/>
      <c r="AT640" s="3094"/>
      <c r="AU640" s="3094"/>
      <c r="AV640" s="3094"/>
      <c r="AW640" s="3094"/>
      <c r="AX640" s="3094"/>
      <c r="AY640" s="3094"/>
      <c r="AZ640" s="3094"/>
      <c r="BA640" s="3094"/>
      <c r="BB640" s="3094"/>
      <c r="BC640" s="3094"/>
      <c r="BD640" s="3094"/>
      <c r="BE640" s="3094"/>
      <c r="BF640" s="3094"/>
      <c r="BG640" s="3094"/>
      <c r="BH640" s="3094"/>
      <c r="BI640" s="3094"/>
    </row>
    <row r="641" spans="1:61" ht="11.25" customHeight="1">
      <c r="A641" s="3094"/>
      <c r="B641" s="3094"/>
      <c r="C641" s="3094"/>
      <c r="D641" s="3094"/>
      <c r="E641" s="3094"/>
      <c r="F641" s="3094"/>
      <c r="G641" s="3094"/>
      <c r="H641" s="3094"/>
      <c r="I641" s="3094"/>
      <c r="J641" s="3094"/>
      <c r="K641" s="3094"/>
      <c r="L641" s="3094"/>
      <c r="M641" s="3094"/>
      <c r="N641" s="3094"/>
      <c r="O641" s="3094"/>
      <c r="P641" s="3094"/>
      <c r="Q641" s="3094"/>
      <c r="R641" s="3094"/>
      <c r="S641" s="3094"/>
      <c r="T641" s="3094"/>
      <c r="U641" s="3094"/>
      <c r="V641" s="3094"/>
      <c r="W641" s="3094"/>
      <c r="X641" s="3094"/>
      <c r="Y641" s="3094"/>
      <c r="Z641" s="3094"/>
      <c r="AA641" s="3094"/>
      <c r="AB641" s="3094"/>
      <c r="AC641" s="3094"/>
      <c r="AD641" s="3094"/>
      <c r="AE641" s="3094"/>
      <c r="AF641" s="3094"/>
      <c r="AG641" s="3094"/>
      <c r="AH641" s="3094"/>
      <c r="AI641" s="3094"/>
      <c r="AJ641" s="3094"/>
      <c r="AK641" s="3094"/>
      <c r="AL641" s="3094"/>
      <c r="AM641" s="3094"/>
      <c r="AN641" s="3094"/>
      <c r="AO641" s="3094"/>
      <c r="AP641" s="3094"/>
      <c r="AQ641" s="3094"/>
      <c r="AR641" s="3094"/>
      <c r="AS641" s="3094"/>
      <c r="AT641" s="3094"/>
      <c r="AU641" s="3094"/>
      <c r="AV641" s="3094"/>
      <c r="AW641" s="3094"/>
      <c r="AX641" s="3094"/>
      <c r="AY641" s="3094"/>
      <c r="AZ641" s="3094"/>
      <c r="BA641" s="3094"/>
      <c r="BB641" s="3094"/>
      <c r="BC641" s="3094"/>
      <c r="BD641" s="3094"/>
      <c r="BE641" s="3094"/>
      <c r="BF641" s="3094"/>
      <c r="BG641" s="3094"/>
      <c r="BH641" s="3094"/>
      <c r="BI641" s="3094"/>
    </row>
    <row r="642" spans="1:61" ht="11.25" customHeight="1">
      <c r="A642" s="3094"/>
      <c r="B642" s="3094"/>
      <c r="C642" s="3094"/>
      <c r="D642" s="3094"/>
      <c r="E642" s="3094"/>
      <c r="F642" s="3094"/>
      <c r="G642" s="3094"/>
      <c r="H642" s="3094"/>
      <c r="I642" s="3094"/>
      <c r="J642" s="3094"/>
      <c r="K642" s="3094"/>
      <c r="L642" s="3094"/>
      <c r="M642" s="3094"/>
      <c r="N642" s="3094"/>
      <c r="O642" s="3094"/>
      <c r="P642" s="3094"/>
      <c r="Q642" s="3094"/>
      <c r="R642" s="3094"/>
      <c r="S642" s="3094"/>
      <c r="T642" s="3094"/>
      <c r="U642" s="3094"/>
      <c r="V642" s="3094"/>
      <c r="W642" s="3094"/>
      <c r="X642" s="3094"/>
      <c r="Y642" s="3094"/>
      <c r="Z642" s="3094"/>
      <c r="AA642" s="3094"/>
      <c r="AB642" s="3094"/>
      <c r="AC642" s="3094"/>
      <c r="AD642" s="3094"/>
      <c r="AE642" s="3094"/>
      <c r="AF642" s="3094"/>
      <c r="AG642" s="3094"/>
      <c r="AH642" s="3094"/>
      <c r="AI642" s="3094"/>
      <c r="AJ642" s="3094"/>
      <c r="AK642" s="3094"/>
      <c r="AL642" s="3094"/>
      <c r="AM642" s="3094"/>
      <c r="AN642" s="3094"/>
      <c r="AO642" s="3094"/>
      <c r="AP642" s="3094"/>
      <c r="AQ642" s="3094"/>
      <c r="AR642" s="3094"/>
      <c r="AS642" s="3094"/>
      <c r="AT642" s="3094"/>
      <c r="AU642" s="3094"/>
      <c r="AV642" s="3094"/>
      <c r="AW642" s="3094"/>
      <c r="AX642" s="3094"/>
      <c r="AY642" s="3094"/>
      <c r="AZ642" s="3094"/>
      <c r="BA642" s="3094"/>
      <c r="BB642" s="3094"/>
      <c r="BC642" s="3094"/>
      <c r="BD642" s="3094"/>
      <c r="BE642" s="3094"/>
      <c r="BF642" s="3094"/>
      <c r="BG642" s="3094"/>
      <c r="BH642" s="3094"/>
      <c r="BI642" s="3094"/>
    </row>
    <row r="643" spans="1:61" ht="11.25" customHeight="1">
      <c r="A643" s="3094"/>
      <c r="B643" s="3094"/>
      <c r="C643" s="3094"/>
      <c r="D643" s="3094"/>
      <c r="E643" s="3094"/>
      <c r="F643" s="3094"/>
      <c r="G643" s="3094"/>
      <c r="H643" s="3094"/>
      <c r="I643" s="3094"/>
      <c r="J643" s="3094"/>
      <c r="K643" s="3094"/>
      <c r="L643" s="3094"/>
      <c r="M643" s="3094"/>
      <c r="N643" s="3094"/>
      <c r="O643" s="3094"/>
      <c r="P643" s="3094"/>
      <c r="Q643" s="3094"/>
      <c r="R643" s="3094"/>
      <c r="S643" s="3094"/>
      <c r="T643" s="3094"/>
      <c r="U643" s="3094"/>
      <c r="V643" s="3094"/>
      <c r="W643" s="3094"/>
      <c r="X643" s="3094"/>
      <c r="Y643" s="3094"/>
      <c r="Z643" s="3094"/>
      <c r="AA643" s="3094"/>
      <c r="AB643" s="3094"/>
      <c r="AC643" s="3094"/>
      <c r="AD643" s="3094"/>
      <c r="AE643" s="3094"/>
      <c r="AF643" s="3094"/>
      <c r="AG643" s="3094"/>
      <c r="AH643" s="3094"/>
      <c r="AI643" s="3094"/>
      <c r="AJ643" s="3094"/>
      <c r="AK643" s="3094"/>
      <c r="AL643" s="3094"/>
      <c r="AM643" s="3094"/>
      <c r="AN643" s="3094"/>
      <c r="AO643" s="3094"/>
      <c r="AP643" s="3094"/>
      <c r="AQ643" s="3094"/>
      <c r="AR643" s="3094"/>
      <c r="AS643" s="3094"/>
      <c r="AT643" s="3094"/>
      <c r="AU643" s="3094"/>
      <c r="AV643" s="3094"/>
      <c r="AW643" s="3094"/>
      <c r="AX643" s="3094"/>
      <c r="AY643" s="3094"/>
      <c r="AZ643" s="3094"/>
      <c r="BA643" s="3094"/>
      <c r="BB643" s="3094"/>
      <c r="BC643" s="3094"/>
      <c r="BD643" s="3094"/>
      <c r="BE643" s="3094"/>
      <c r="BF643" s="3094"/>
      <c r="BG643" s="3094"/>
      <c r="BH643" s="3094"/>
      <c r="BI643" s="3094"/>
    </row>
    <row r="644" spans="1:61" ht="11.25" customHeight="1">
      <c r="A644" s="3094"/>
      <c r="B644" s="3094"/>
      <c r="C644" s="3094"/>
      <c r="D644" s="3094"/>
      <c r="E644" s="3094"/>
      <c r="F644" s="3094"/>
      <c r="G644" s="3094"/>
      <c r="H644" s="3094"/>
      <c r="I644" s="3094"/>
      <c r="J644" s="3094"/>
      <c r="K644" s="3094"/>
      <c r="L644" s="3094"/>
      <c r="M644" s="3094"/>
      <c r="N644" s="3094"/>
      <c r="O644" s="3094"/>
      <c r="P644" s="3094"/>
      <c r="Q644" s="3094"/>
      <c r="R644" s="3094"/>
      <c r="S644" s="3094"/>
      <c r="T644" s="3094"/>
      <c r="U644" s="3094"/>
      <c r="V644" s="3094"/>
      <c r="W644" s="3094"/>
      <c r="X644" s="3094"/>
      <c r="Y644" s="3094"/>
      <c r="Z644" s="3094"/>
      <c r="AA644" s="3094"/>
      <c r="AB644" s="3094"/>
      <c r="AC644" s="3094"/>
      <c r="AD644" s="3094"/>
      <c r="AE644" s="3094"/>
      <c r="AF644" s="3094"/>
      <c r="AG644" s="3094"/>
      <c r="AH644" s="3094"/>
      <c r="AI644" s="3094"/>
      <c r="AJ644" s="3094"/>
      <c r="AK644" s="3094"/>
      <c r="AL644" s="3094"/>
      <c r="AM644" s="3094"/>
      <c r="AN644" s="3094"/>
      <c r="AO644" s="3094"/>
      <c r="AP644" s="3094"/>
      <c r="AQ644" s="3094"/>
      <c r="AR644" s="3094"/>
      <c r="AS644" s="3094"/>
      <c r="AT644" s="3094"/>
      <c r="AU644" s="3094"/>
      <c r="AV644" s="3094"/>
      <c r="AW644" s="3094"/>
      <c r="AX644" s="3094"/>
      <c r="AY644" s="3094"/>
      <c r="AZ644" s="3094"/>
      <c r="BA644" s="3094"/>
      <c r="BB644" s="3094"/>
      <c r="BC644" s="3094"/>
      <c r="BD644" s="3094"/>
      <c r="BE644" s="3094"/>
      <c r="BF644" s="3094"/>
      <c r="BG644" s="3094"/>
      <c r="BH644" s="3094"/>
      <c r="BI644" s="3094"/>
    </row>
    <row r="645" spans="1:61" ht="11.25" customHeight="1">
      <c r="A645" s="3094"/>
      <c r="B645" s="3094"/>
      <c r="C645" s="3094"/>
      <c r="D645" s="3094"/>
      <c r="E645" s="3094"/>
      <c r="F645" s="3094"/>
      <c r="G645" s="3094"/>
      <c r="H645" s="3094"/>
      <c r="I645" s="3094"/>
      <c r="J645" s="3094"/>
      <c r="K645" s="3094"/>
      <c r="L645" s="3094"/>
      <c r="M645" s="3094"/>
      <c r="N645" s="3094"/>
      <c r="O645" s="3094"/>
      <c r="P645" s="3094"/>
      <c r="Q645" s="3094"/>
      <c r="R645" s="3094"/>
      <c r="S645" s="3094"/>
      <c r="T645" s="3094"/>
      <c r="U645" s="3094"/>
      <c r="V645" s="3094"/>
      <c r="W645" s="3094"/>
      <c r="X645" s="3094"/>
      <c r="Y645" s="3094"/>
      <c r="Z645" s="3094"/>
      <c r="AA645" s="3094"/>
      <c r="AB645" s="3094"/>
      <c r="AC645" s="3094"/>
      <c r="AD645" s="3094"/>
      <c r="AE645" s="3094"/>
      <c r="AF645" s="3094"/>
      <c r="AG645" s="3094"/>
      <c r="AH645" s="3094"/>
      <c r="AI645" s="3094"/>
      <c r="AJ645" s="3094"/>
      <c r="AK645" s="3094"/>
      <c r="AL645" s="3094"/>
      <c r="AM645" s="3094"/>
      <c r="AN645" s="3094"/>
      <c r="AO645" s="3094"/>
      <c r="AP645" s="3094"/>
      <c r="AQ645" s="3094"/>
      <c r="AR645" s="3094"/>
      <c r="AS645" s="3094"/>
      <c r="AT645" s="3094"/>
      <c r="AU645" s="3094"/>
      <c r="AV645" s="3094"/>
      <c r="AW645" s="3094"/>
      <c r="AX645" s="3094"/>
      <c r="AY645" s="3094"/>
      <c r="AZ645" s="3094"/>
      <c r="BA645" s="3094"/>
      <c r="BB645" s="3094"/>
      <c r="BC645" s="3094"/>
      <c r="BD645" s="3094"/>
      <c r="BE645" s="3094"/>
      <c r="BF645" s="3094"/>
      <c r="BG645" s="3094"/>
      <c r="BH645" s="3094"/>
      <c r="BI645" s="3094"/>
    </row>
    <row r="646" spans="1:61" ht="11.25" customHeight="1">
      <c r="A646" s="3094"/>
      <c r="B646" s="3094"/>
      <c r="C646" s="3094"/>
      <c r="D646" s="3094"/>
      <c r="E646" s="3094"/>
      <c r="F646" s="3094"/>
      <c r="G646" s="3094"/>
      <c r="H646" s="3094"/>
      <c r="I646" s="3094"/>
      <c r="J646" s="3094"/>
      <c r="K646" s="3094"/>
      <c r="L646" s="3094"/>
      <c r="M646" s="3094"/>
      <c r="N646" s="3094"/>
      <c r="O646" s="3094"/>
      <c r="P646" s="3094"/>
      <c r="Q646" s="3094"/>
      <c r="R646" s="3094"/>
      <c r="S646" s="3094"/>
      <c r="T646" s="3094"/>
      <c r="U646" s="3094"/>
      <c r="V646" s="3094"/>
      <c r="W646" s="3094"/>
      <c r="X646" s="3094"/>
      <c r="Y646" s="3094"/>
      <c r="Z646" s="3094"/>
      <c r="AA646" s="3094"/>
      <c r="AB646" s="3094"/>
      <c r="AC646" s="3094"/>
      <c r="AD646" s="3094"/>
      <c r="AE646" s="3094"/>
      <c r="AF646" s="3094"/>
      <c r="AG646" s="3094"/>
      <c r="AH646" s="3094"/>
      <c r="AI646" s="3094"/>
      <c r="AJ646" s="3094"/>
      <c r="AK646" s="3094"/>
      <c r="AL646" s="3094"/>
      <c r="AM646" s="3094"/>
      <c r="AN646" s="3094"/>
      <c r="AO646" s="3094"/>
      <c r="AP646" s="3094"/>
      <c r="AQ646" s="3094"/>
      <c r="AR646" s="3094"/>
      <c r="AS646" s="3094"/>
      <c r="AT646" s="3094"/>
      <c r="AU646" s="3094"/>
      <c r="AV646" s="3094"/>
      <c r="AW646" s="3094"/>
      <c r="AX646" s="3094"/>
      <c r="AY646" s="3094"/>
      <c r="AZ646" s="3094"/>
      <c r="BA646" s="3094"/>
      <c r="BB646" s="3094"/>
      <c r="BC646" s="3094"/>
      <c r="BD646" s="3094"/>
      <c r="BE646" s="3094"/>
      <c r="BF646" s="3094"/>
      <c r="BG646" s="3094"/>
      <c r="BH646" s="3094"/>
      <c r="BI646" s="3094"/>
    </row>
    <row r="647" spans="1:61" ht="11.25" customHeight="1">
      <c r="A647" s="3094"/>
      <c r="B647" s="3094"/>
      <c r="C647" s="3094"/>
      <c r="D647" s="3094"/>
      <c r="E647" s="3094"/>
      <c r="F647" s="3094"/>
      <c r="G647" s="3094"/>
      <c r="H647" s="3094"/>
      <c r="I647" s="3094"/>
      <c r="J647" s="3094"/>
      <c r="K647" s="3094"/>
      <c r="L647" s="3094"/>
      <c r="M647" s="3094"/>
      <c r="N647" s="3094"/>
      <c r="O647" s="3094"/>
      <c r="P647" s="3094"/>
      <c r="Q647" s="3094"/>
      <c r="R647" s="3094"/>
      <c r="S647" s="3094"/>
      <c r="T647" s="3094"/>
      <c r="U647" s="3094"/>
      <c r="V647" s="3094"/>
      <c r="W647" s="3094"/>
      <c r="X647" s="3094"/>
      <c r="Y647" s="3094"/>
      <c r="Z647" s="3094"/>
      <c r="AA647" s="3094"/>
      <c r="AB647" s="3094"/>
      <c r="AC647" s="3094"/>
      <c r="AD647" s="3094"/>
      <c r="AE647" s="3094"/>
      <c r="AF647" s="3094"/>
      <c r="AG647" s="3094"/>
      <c r="AH647" s="3094"/>
      <c r="AI647" s="3094"/>
      <c r="AJ647" s="3094"/>
      <c r="AK647" s="3094"/>
      <c r="AL647" s="3094"/>
      <c r="AM647" s="3094"/>
      <c r="AN647" s="3094"/>
      <c r="AO647" s="3094"/>
      <c r="AP647" s="3094"/>
      <c r="AQ647" s="3094"/>
      <c r="AR647" s="3094"/>
      <c r="AS647" s="3094"/>
      <c r="AT647" s="3094"/>
      <c r="AU647" s="3094"/>
      <c r="AV647" s="3094"/>
      <c r="AW647" s="3094"/>
      <c r="AX647" s="3094"/>
      <c r="AY647" s="3094"/>
      <c r="AZ647" s="3094"/>
      <c r="BA647" s="3094"/>
      <c r="BB647" s="3094"/>
      <c r="BC647" s="3094"/>
      <c r="BD647" s="3094"/>
      <c r="BE647" s="3094"/>
      <c r="BF647" s="3094"/>
      <c r="BG647" s="3094"/>
      <c r="BH647" s="3094"/>
      <c r="BI647" s="3094"/>
    </row>
    <row r="648" spans="1:61" ht="11.25" customHeight="1">
      <c r="A648" s="3094"/>
      <c r="B648" s="3094"/>
      <c r="C648" s="3094"/>
      <c r="D648" s="3094"/>
      <c r="E648" s="3094"/>
      <c r="F648" s="3094"/>
      <c r="G648" s="3094"/>
      <c r="H648" s="3094"/>
      <c r="I648" s="3094"/>
      <c r="J648" s="3094"/>
      <c r="K648" s="3094"/>
      <c r="L648" s="3094"/>
      <c r="M648" s="3094"/>
      <c r="N648" s="3094"/>
      <c r="O648" s="3094"/>
      <c r="P648" s="3094"/>
      <c r="Q648" s="3094"/>
      <c r="R648" s="3094"/>
      <c r="S648" s="3094"/>
      <c r="T648" s="3094"/>
      <c r="U648" s="3094"/>
      <c r="V648" s="3094"/>
      <c r="W648" s="3094"/>
      <c r="X648" s="3094"/>
      <c r="Y648" s="3094"/>
      <c r="Z648" s="3094"/>
      <c r="AA648" s="3094"/>
      <c r="AB648" s="3094"/>
      <c r="AC648" s="3094"/>
      <c r="AD648" s="3094"/>
      <c r="AE648" s="3094"/>
      <c r="AF648" s="3094"/>
      <c r="AG648" s="3094"/>
      <c r="AH648" s="3094"/>
      <c r="AI648" s="3094"/>
      <c r="AJ648" s="3094"/>
      <c r="AK648" s="3094"/>
      <c r="AL648" s="3094"/>
      <c r="AM648" s="3094"/>
      <c r="AN648" s="3094"/>
      <c r="AO648" s="3094"/>
      <c r="AP648" s="3094"/>
      <c r="AQ648" s="3094"/>
      <c r="AR648" s="3094"/>
      <c r="AS648" s="3094"/>
      <c r="AT648" s="3094"/>
      <c r="AU648" s="3094"/>
      <c r="AV648" s="3094"/>
      <c r="AW648" s="3094"/>
      <c r="AX648" s="3094"/>
      <c r="AY648" s="3094"/>
      <c r="AZ648" s="3094"/>
      <c r="BA648" s="3094"/>
      <c r="BB648" s="3094"/>
      <c r="BC648" s="3094"/>
      <c r="BD648" s="3094"/>
      <c r="BE648" s="3094"/>
      <c r="BF648" s="3094"/>
      <c r="BG648" s="3094"/>
      <c r="BH648" s="3094"/>
      <c r="BI648" s="3094"/>
    </row>
    <row r="649" spans="1:61" ht="11.25" customHeight="1">
      <c r="A649" s="3094"/>
      <c r="B649" s="3094"/>
      <c r="C649" s="3094"/>
      <c r="D649" s="3094"/>
      <c r="E649" s="3094"/>
      <c r="F649" s="3094"/>
      <c r="G649" s="3094"/>
      <c r="H649" s="3094"/>
      <c r="I649" s="3094"/>
      <c r="J649" s="3094"/>
      <c r="K649" s="3094"/>
      <c r="L649" s="3094"/>
      <c r="M649" s="3094"/>
      <c r="N649" s="3094"/>
      <c r="O649" s="3094"/>
      <c r="P649" s="3094"/>
      <c r="Q649" s="3094"/>
      <c r="R649" s="3094"/>
      <c r="S649" s="3094"/>
      <c r="T649" s="3094"/>
      <c r="U649" s="3094"/>
      <c r="V649" s="3094"/>
      <c r="W649" s="3094"/>
      <c r="X649" s="3094"/>
      <c r="Y649" s="3094"/>
      <c r="Z649" s="3094"/>
      <c r="AA649" s="3094"/>
      <c r="AB649" s="3094"/>
      <c r="AC649" s="3094"/>
      <c r="AD649" s="3094"/>
      <c r="AE649" s="3094"/>
      <c r="AF649" s="3094"/>
      <c r="AG649" s="3094"/>
      <c r="AH649" s="3094"/>
      <c r="AI649" s="3094"/>
      <c r="AJ649" s="3094"/>
      <c r="AK649" s="3094"/>
      <c r="AL649" s="3094"/>
      <c r="AM649" s="3094"/>
      <c r="AN649" s="3094"/>
      <c r="AO649" s="3094"/>
      <c r="AP649" s="3094"/>
      <c r="AQ649" s="3094"/>
      <c r="AR649" s="3094"/>
      <c r="AS649" s="3094"/>
      <c r="AT649" s="3094"/>
      <c r="AU649" s="3094"/>
      <c r="AV649" s="3094"/>
      <c r="AW649" s="3094"/>
      <c r="AX649" s="3094"/>
      <c r="AY649" s="3094"/>
      <c r="AZ649" s="3094"/>
      <c r="BA649" s="3094"/>
      <c r="BB649" s="3094"/>
      <c r="BC649" s="3094"/>
      <c r="BD649" s="3094"/>
      <c r="BE649" s="3094"/>
      <c r="BF649" s="3094"/>
      <c r="BG649" s="3094"/>
      <c r="BH649" s="3094"/>
      <c r="BI649" s="3094"/>
    </row>
    <row r="650" spans="1:61" ht="11.25" customHeight="1">
      <c r="A650" s="3094"/>
      <c r="B650" s="3094"/>
      <c r="C650" s="3094"/>
      <c r="D650" s="3094"/>
      <c r="E650" s="3094"/>
      <c r="F650" s="3094"/>
      <c r="G650" s="3094"/>
      <c r="H650" s="3094"/>
      <c r="I650" s="3094"/>
      <c r="J650" s="3094"/>
      <c r="K650" s="3094"/>
      <c r="L650" s="3094"/>
      <c r="M650" s="3094"/>
      <c r="N650" s="3094"/>
      <c r="O650" s="3094"/>
      <c r="P650" s="3094"/>
      <c r="Q650" s="3094"/>
      <c r="R650" s="3094"/>
      <c r="S650" s="3094"/>
      <c r="T650" s="3094"/>
      <c r="U650" s="3094"/>
      <c r="V650" s="3094"/>
      <c r="W650" s="3094"/>
      <c r="X650" s="3094"/>
      <c r="Y650" s="3094"/>
      <c r="Z650" s="3094"/>
      <c r="AA650" s="3094"/>
      <c r="AB650" s="3094"/>
      <c r="AC650" s="3094"/>
      <c r="AD650" s="3094"/>
      <c r="AE650" s="3094"/>
      <c r="AF650" s="3094"/>
      <c r="AG650" s="3094"/>
      <c r="AH650" s="3094"/>
      <c r="AI650" s="3094"/>
      <c r="AJ650" s="3094"/>
      <c r="AK650" s="3094"/>
      <c r="AL650" s="3094"/>
      <c r="AM650" s="3094"/>
      <c r="AN650" s="3094"/>
      <c r="AO650" s="3094"/>
      <c r="AP650" s="3094"/>
      <c r="AQ650" s="3094"/>
      <c r="AR650" s="3094"/>
      <c r="AS650" s="3094"/>
      <c r="AT650" s="3094"/>
      <c r="AU650" s="3094"/>
      <c r="AV650" s="3094"/>
      <c r="AW650" s="3094"/>
      <c r="AX650" s="3094"/>
      <c r="AY650" s="3094"/>
      <c r="AZ650" s="3094"/>
      <c r="BA650" s="3094"/>
      <c r="BB650" s="3094"/>
      <c r="BC650" s="3094"/>
      <c r="BD650" s="3094"/>
      <c r="BE650" s="3094"/>
      <c r="BF650" s="3094"/>
      <c r="BG650" s="3094"/>
      <c r="BH650" s="3094"/>
      <c r="BI650" s="3094"/>
    </row>
    <row r="651" spans="1:61" ht="11.25" customHeight="1">
      <c r="A651" s="3094"/>
      <c r="B651" s="3094"/>
      <c r="C651" s="3094"/>
      <c r="D651" s="3094"/>
      <c r="E651" s="3094"/>
      <c r="F651" s="3094"/>
      <c r="G651" s="3094"/>
      <c r="H651" s="3094"/>
      <c r="I651" s="3094"/>
      <c r="J651" s="3094"/>
      <c r="K651" s="3094"/>
      <c r="L651" s="3094"/>
      <c r="M651" s="3094"/>
      <c r="N651" s="3094"/>
      <c r="O651" s="3094"/>
      <c r="P651" s="3094"/>
      <c r="Q651" s="3094"/>
      <c r="R651" s="3094"/>
      <c r="S651" s="3094"/>
      <c r="T651" s="3094"/>
      <c r="U651" s="3094"/>
      <c r="V651" s="3094"/>
      <c r="W651" s="3094"/>
      <c r="X651" s="3094"/>
      <c r="Y651" s="3094"/>
      <c r="Z651" s="3094"/>
      <c r="AA651" s="3094"/>
      <c r="AB651" s="3094"/>
      <c r="AC651" s="3094"/>
      <c r="AD651" s="3094"/>
      <c r="AE651" s="3094"/>
      <c r="AF651" s="3094"/>
      <c r="AG651" s="3094"/>
      <c r="AH651" s="3094"/>
      <c r="AI651" s="3094"/>
      <c r="AJ651" s="3094"/>
      <c r="AK651" s="3094"/>
      <c r="AL651" s="3094"/>
      <c r="AM651" s="3094"/>
      <c r="AN651" s="3094"/>
      <c r="AO651" s="3094"/>
      <c r="AP651" s="3094"/>
      <c r="AQ651" s="3094"/>
      <c r="AR651" s="3094"/>
      <c r="AS651" s="3094"/>
      <c r="AT651" s="3094"/>
      <c r="AU651" s="3094"/>
      <c r="AV651" s="3094"/>
      <c r="AW651" s="3094"/>
      <c r="AX651" s="3094"/>
      <c r="AY651" s="3094"/>
      <c r="AZ651" s="3094"/>
      <c r="BA651" s="3094"/>
      <c r="BB651" s="3094"/>
      <c r="BC651" s="3094"/>
      <c r="BD651" s="3094"/>
      <c r="BE651" s="3094"/>
      <c r="BF651" s="3094"/>
      <c r="BG651" s="3094"/>
      <c r="BH651" s="3094"/>
      <c r="BI651" s="3094"/>
    </row>
    <row r="652" spans="1:61" ht="11.25" customHeight="1">
      <c r="A652" s="3094"/>
      <c r="B652" s="3094"/>
      <c r="C652" s="3094"/>
      <c r="D652" s="3094"/>
      <c r="E652" s="3094"/>
      <c r="F652" s="3094"/>
      <c r="G652" s="3094"/>
      <c r="H652" s="3094"/>
      <c r="I652" s="3094"/>
      <c r="J652" s="3094"/>
      <c r="K652" s="3094"/>
      <c r="L652" s="3094"/>
      <c r="M652" s="3094"/>
      <c r="N652" s="3094"/>
      <c r="O652" s="3094"/>
      <c r="P652" s="3094"/>
      <c r="Q652" s="3094"/>
      <c r="R652" s="3094"/>
      <c r="S652" s="3094"/>
      <c r="T652" s="3094"/>
      <c r="U652" s="3094"/>
      <c r="V652" s="3094"/>
      <c r="W652" s="3094"/>
      <c r="X652" s="3094"/>
      <c r="Y652" s="3094"/>
      <c r="Z652" s="3094"/>
      <c r="AA652" s="3094"/>
      <c r="AB652" s="3094"/>
      <c r="AC652" s="3094"/>
      <c r="AD652" s="3094"/>
      <c r="AE652" s="3094"/>
      <c r="AF652" s="3094"/>
      <c r="AG652" s="3094"/>
      <c r="AH652" s="3094"/>
      <c r="AI652" s="3094"/>
      <c r="AJ652" s="3094"/>
      <c r="AK652" s="3094"/>
      <c r="AL652" s="3094"/>
      <c r="AM652" s="3094"/>
      <c r="AN652" s="3094"/>
      <c r="AO652" s="3094"/>
      <c r="AP652" s="3094"/>
      <c r="AQ652" s="3094"/>
      <c r="AR652" s="3094"/>
      <c r="AS652" s="3094"/>
      <c r="AT652" s="3094"/>
      <c r="AU652" s="3094"/>
      <c r="AV652" s="3094"/>
      <c r="AW652" s="3094"/>
      <c r="AX652" s="3094"/>
      <c r="AY652" s="3094"/>
      <c r="AZ652" s="3094"/>
      <c r="BA652" s="3094"/>
      <c r="BB652" s="3094"/>
      <c r="BC652" s="3094"/>
      <c r="BD652" s="3094"/>
      <c r="BE652" s="3094"/>
      <c r="BF652" s="3094"/>
      <c r="BG652" s="3094"/>
      <c r="BH652" s="3094"/>
      <c r="BI652" s="3094"/>
    </row>
    <row r="653" spans="1:61" ht="11.25" customHeight="1">
      <c r="A653" s="3094"/>
      <c r="B653" s="3094"/>
      <c r="C653" s="3094"/>
      <c r="D653" s="3094"/>
      <c r="E653" s="3094"/>
      <c r="F653" s="3094"/>
      <c r="G653" s="3094"/>
      <c r="H653" s="3094"/>
      <c r="I653" s="3094"/>
      <c r="J653" s="3094"/>
      <c r="K653" s="3094"/>
      <c r="L653" s="3094"/>
      <c r="M653" s="3094"/>
      <c r="N653" s="3094"/>
      <c r="O653" s="3094"/>
      <c r="P653" s="3094"/>
      <c r="Q653" s="3094"/>
      <c r="R653" s="3094"/>
      <c r="S653" s="3094"/>
      <c r="T653" s="3094"/>
      <c r="U653" s="3094"/>
      <c r="V653" s="3094"/>
      <c r="W653" s="3094"/>
      <c r="X653" s="3094"/>
      <c r="Y653" s="3094"/>
      <c r="Z653" s="3094"/>
      <c r="AA653" s="3094"/>
      <c r="AB653" s="3094"/>
      <c r="AC653" s="3094"/>
      <c r="AD653" s="3094"/>
      <c r="AE653" s="3094"/>
      <c r="AF653" s="3094"/>
      <c r="AG653" s="3094"/>
      <c r="AH653" s="3094"/>
      <c r="AI653" s="3094"/>
      <c r="AJ653" s="3094"/>
      <c r="AK653" s="3094"/>
      <c r="AL653" s="3094"/>
      <c r="AM653" s="3094"/>
      <c r="AN653" s="3094"/>
      <c r="AO653" s="3094"/>
      <c r="AP653" s="3094"/>
      <c r="AQ653" s="3094"/>
      <c r="AR653" s="3094"/>
      <c r="AS653" s="3094"/>
      <c r="AT653" s="3094"/>
      <c r="AU653" s="3094"/>
      <c r="AV653" s="3094"/>
      <c r="AW653" s="3094"/>
      <c r="AX653" s="3094"/>
      <c r="AY653" s="3094"/>
      <c r="AZ653" s="3094"/>
      <c r="BA653" s="3094"/>
      <c r="BB653" s="3094"/>
      <c r="BC653" s="3094"/>
      <c r="BD653" s="3094"/>
      <c r="BE653" s="3094"/>
      <c r="BF653" s="3094"/>
      <c r="BG653" s="3094"/>
      <c r="BH653" s="3094"/>
      <c r="BI653" s="3094"/>
    </row>
    <row r="654" spans="1:61" ht="11.25" customHeight="1">
      <c r="A654" s="3094"/>
      <c r="B654" s="3094"/>
      <c r="C654" s="3094"/>
      <c r="D654" s="3094"/>
      <c r="E654" s="3094"/>
      <c r="F654" s="3094"/>
      <c r="G654" s="3094"/>
      <c r="H654" s="3094"/>
      <c r="I654" s="3094"/>
      <c r="J654" s="3094"/>
      <c r="K654" s="3094"/>
      <c r="L654" s="3094"/>
      <c r="M654" s="3094"/>
      <c r="N654" s="3094"/>
      <c r="O654" s="3094"/>
      <c r="P654" s="3094"/>
      <c r="Q654" s="3094"/>
      <c r="R654" s="3094"/>
      <c r="S654" s="3094"/>
      <c r="T654" s="3094"/>
      <c r="U654" s="3094"/>
      <c r="V654" s="3094"/>
      <c r="W654" s="3094"/>
      <c r="X654" s="3094"/>
      <c r="Y654" s="3094"/>
      <c r="Z654" s="3094"/>
      <c r="AA654" s="3094"/>
      <c r="AB654" s="3094"/>
      <c r="AC654" s="3094"/>
      <c r="AD654" s="3094"/>
      <c r="AE654" s="3094"/>
      <c r="AF654" s="3094"/>
      <c r="AG654" s="3094"/>
      <c r="AH654" s="3094"/>
      <c r="AI654" s="3094"/>
      <c r="AJ654" s="3094"/>
      <c r="AK654" s="3094"/>
      <c r="AL654" s="3094"/>
      <c r="AM654" s="3094"/>
      <c r="AN654" s="3094"/>
      <c r="AO654" s="3094"/>
      <c r="AP654" s="3094"/>
      <c r="AQ654" s="3094"/>
      <c r="AR654" s="3094"/>
      <c r="AS654" s="3094"/>
      <c r="AT654" s="3094"/>
      <c r="AU654" s="3094"/>
      <c r="AV654" s="3094"/>
      <c r="AW654" s="3094"/>
      <c r="AX654" s="3094"/>
      <c r="AY654" s="3094"/>
      <c r="AZ654" s="3094"/>
      <c r="BA654" s="3094"/>
      <c r="BB654" s="3094"/>
      <c r="BC654" s="3094"/>
      <c r="BD654" s="3094"/>
      <c r="BE654" s="3094"/>
      <c r="BF654" s="3094"/>
      <c r="BG654" s="3094"/>
      <c r="BH654" s="3094"/>
      <c r="BI654" s="3094"/>
    </row>
    <row r="655" spans="1:61" ht="11.25" customHeight="1">
      <c r="A655" s="3094"/>
      <c r="B655" s="3094"/>
      <c r="C655" s="3094"/>
      <c r="D655" s="3094"/>
      <c r="E655" s="3094"/>
      <c r="F655" s="3094"/>
      <c r="G655" s="3094"/>
      <c r="H655" s="3094"/>
      <c r="I655" s="3094"/>
      <c r="J655" s="3094"/>
      <c r="K655" s="3094"/>
      <c r="L655" s="3094"/>
      <c r="M655" s="3094"/>
      <c r="N655" s="3094"/>
      <c r="O655" s="3094"/>
      <c r="P655" s="3094"/>
      <c r="Q655" s="3094"/>
      <c r="R655" s="3094"/>
      <c r="S655" s="3094"/>
      <c r="T655" s="3094"/>
      <c r="U655" s="3094"/>
      <c r="V655" s="3094"/>
      <c r="W655" s="3094"/>
      <c r="X655" s="3094"/>
      <c r="Y655" s="3094"/>
      <c r="Z655" s="3094"/>
      <c r="AA655" s="3094"/>
      <c r="AB655" s="3094"/>
      <c r="AC655" s="3094"/>
      <c r="AD655" s="3094"/>
      <c r="AE655" s="3094"/>
      <c r="AF655" s="3094"/>
      <c r="AG655" s="3094"/>
      <c r="AH655" s="3094"/>
      <c r="AI655" s="3094"/>
      <c r="AJ655" s="3094"/>
      <c r="AK655" s="3094"/>
      <c r="AL655" s="3094"/>
      <c r="AM655" s="3094"/>
      <c r="AN655" s="3094"/>
      <c r="AO655" s="3094"/>
      <c r="AP655" s="3094"/>
      <c r="AQ655" s="3094"/>
      <c r="AR655" s="3094"/>
      <c r="AS655" s="3094"/>
      <c r="AT655" s="3094"/>
      <c r="AU655" s="3094"/>
      <c r="AV655" s="3094"/>
      <c r="AW655" s="3094"/>
      <c r="AX655" s="3094"/>
      <c r="AY655" s="3094"/>
      <c r="AZ655" s="3094"/>
      <c r="BA655" s="3094"/>
      <c r="BB655" s="3094"/>
      <c r="BC655" s="3094"/>
      <c r="BD655" s="3094"/>
      <c r="BE655" s="3094"/>
      <c r="BF655" s="3094"/>
      <c r="BG655" s="3094"/>
      <c r="BH655" s="3094"/>
      <c r="BI655" s="3094"/>
    </row>
    <row r="656" spans="1:61" ht="11.25" customHeight="1">
      <c r="A656" s="3094"/>
      <c r="B656" s="3094"/>
      <c r="C656" s="3094"/>
      <c r="D656" s="3094"/>
      <c r="E656" s="3094"/>
      <c r="F656" s="3094"/>
      <c r="G656" s="3094"/>
      <c r="H656" s="3094"/>
      <c r="I656" s="3094"/>
      <c r="J656" s="3094"/>
      <c r="K656" s="3094"/>
      <c r="L656" s="3094"/>
      <c r="M656" s="3094"/>
      <c r="N656" s="3094"/>
      <c r="O656" s="3094"/>
      <c r="P656" s="3094"/>
      <c r="Q656" s="3094"/>
      <c r="R656" s="3094"/>
      <c r="S656" s="3094"/>
      <c r="T656" s="3094"/>
      <c r="U656" s="3094"/>
      <c r="V656" s="3094"/>
      <c r="W656" s="3094"/>
      <c r="X656" s="3094"/>
      <c r="Y656" s="3094"/>
      <c r="Z656" s="3094"/>
      <c r="AA656" s="3094"/>
      <c r="AB656" s="3094"/>
      <c r="AC656" s="3094"/>
      <c r="AD656" s="3094"/>
      <c r="AE656" s="3094"/>
      <c r="AF656" s="3094"/>
      <c r="AG656" s="3094"/>
      <c r="AH656" s="3094"/>
      <c r="AI656" s="3094"/>
      <c r="AJ656" s="3094"/>
      <c r="AK656" s="3094"/>
      <c r="AL656" s="3094"/>
      <c r="AM656" s="3094"/>
      <c r="AN656" s="3094"/>
      <c r="AO656" s="3094"/>
      <c r="AP656" s="3094"/>
      <c r="AQ656" s="3094"/>
      <c r="AR656" s="3094"/>
      <c r="AS656" s="3094"/>
      <c r="AT656" s="3094"/>
      <c r="AU656" s="3094"/>
      <c r="AV656" s="3094"/>
      <c r="AW656" s="3094"/>
      <c r="AX656" s="3094"/>
      <c r="AY656" s="3094"/>
      <c r="AZ656" s="3094"/>
      <c r="BA656" s="3094"/>
      <c r="BB656" s="3094"/>
      <c r="BC656" s="3094"/>
      <c r="BD656" s="3094"/>
      <c r="BE656" s="3094"/>
      <c r="BF656" s="3094"/>
      <c r="BG656" s="3094"/>
      <c r="BH656" s="3094"/>
      <c r="BI656" s="3094"/>
    </row>
    <row r="657" spans="1:61" ht="11.25" customHeight="1">
      <c r="A657" s="3094"/>
      <c r="B657" s="3094"/>
      <c r="C657" s="3094"/>
      <c r="D657" s="3094"/>
      <c r="E657" s="3094"/>
      <c r="F657" s="3094"/>
      <c r="G657" s="3094"/>
      <c r="H657" s="3094"/>
      <c r="I657" s="3094"/>
      <c r="J657" s="3094"/>
      <c r="K657" s="3094"/>
      <c r="L657" s="3094"/>
      <c r="M657" s="3094"/>
      <c r="N657" s="3094"/>
      <c r="O657" s="3094"/>
      <c r="P657" s="3094"/>
      <c r="Q657" s="3094"/>
      <c r="R657" s="3094"/>
      <c r="S657" s="3094"/>
      <c r="T657" s="3094"/>
      <c r="U657" s="3094"/>
      <c r="V657" s="3094"/>
      <c r="W657" s="3094"/>
      <c r="X657" s="3094"/>
      <c r="Y657" s="3094"/>
      <c r="Z657" s="3094"/>
      <c r="AA657" s="3094"/>
      <c r="AB657" s="3094"/>
      <c r="AC657" s="3094"/>
      <c r="AD657" s="3094"/>
      <c r="AE657" s="3094"/>
      <c r="AF657" s="3094"/>
      <c r="AG657" s="3094"/>
      <c r="AH657" s="3094"/>
      <c r="AI657" s="3094"/>
      <c r="AJ657" s="3094"/>
      <c r="AK657" s="3094"/>
      <c r="AL657" s="3094"/>
      <c r="AM657" s="3094"/>
      <c r="AN657" s="3094"/>
      <c r="AO657" s="3094"/>
      <c r="AP657" s="3094"/>
      <c r="AQ657" s="3094"/>
      <c r="AR657" s="3094"/>
      <c r="AS657" s="3094"/>
      <c r="AT657" s="3094"/>
      <c r="AU657" s="3094"/>
      <c r="AV657" s="3094"/>
      <c r="AW657" s="3094"/>
      <c r="AX657" s="3094"/>
      <c r="AY657" s="3094"/>
      <c r="AZ657" s="3094"/>
      <c r="BA657" s="3094"/>
      <c r="BB657" s="3094"/>
      <c r="BC657" s="3094"/>
      <c r="BD657" s="3094"/>
      <c r="BE657" s="3094"/>
      <c r="BF657" s="3094"/>
      <c r="BG657" s="3094"/>
      <c r="BH657" s="3094"/>
      <c r="BI657" s="3094"/>
    </row>
    <row r="658" spans="1:61" ht="11.25" customHeight="1">
      <c r="A658" s="3094"/>
      <c r="B658" s="3094"/>
      <c r="C658" s="3094"/>
      <c r="D658" s="3094"/>
      <c r="E658" s="3094"/>
      <c r="F658" s="3094"/>
      <c r="G658" s="3094"/>
      <c r="H658" s="3094"/>
      <c r="I658" s="3094"/>
      <c r="J658" s="3094"/>
      <c r="K658" s="3094"/>
      <c r="L658" s="3094"/>
      <c r="M658" s="3094"/>
      <c r="N658" s="3094"/>
      <c r="O658" s="3094"/>
      <c r="P658" s="3094"/>
      <c r="Q658" s="3094"/>
      <c r="R658" s="3094"/>
      <c r="S658" s="3094"/>
      <c r="T658" s="3094"/>
      <c r="U658" s="3094"/>
      <c r="V658" s="3094"/>
      <c r="W658" s="3094"/>
      <c r="X658" s="3094"/>
      <c r="Y658" s="3094"/>
      <c r="Z658" s="3094"/>
      <c r="AA658" s="3094"/>
      <c r="AB658" s="3094"/>
      <c r="AC658" s="3094"/>
      <c r="AD658" s="3094"/>
      <c r="AE658" s="3094"/>
      <c r="AF658" s="3094"/>
      <c r="AG658" s="3094"/>
      <c r="AH658" s="3094"/>
      <c r="AI658" s="3094"/>
      <c r="AJ658" s="3094"/>
      <c r="AK658" s="3094"/>
      <c r="AL658" s="3094"/>
      <c r="AM658" s="3094"/>
      <c r="AN658" s="3094"/>
      <c r="AO658" s="3094"/>
      <c r="AP658" s="3094"/>
      <c r="AQ658" s="3094"/>
      <c r="AR658" s="3094"/>
      <c r="AS658" s="3094"/>
      <c r="AT658" s="3094"/>
      <c r="AU658" s="3094"/>
      <c r="AV658" s="3094"/>
      <c r="AW658" s="3094"/>
      <c r="AX658" s="3094"/>
      <c r="AY658" s="3094"/>
      <c r="AZ658" s="3094"/>
      <c r="BA658" s="3094"/>
      <c r="BB658" s="3094"/>
      <c r="BC658" s="3094"/>
      <c r="BD658" s="3094"/>
      <c r="BE658" s="3094"/>
      <c r="BF658" s="3094"/>
      <c r="BG658" s="3094"/>
      <c r="BH658" s="3094"/>
      <c r="BI658" s="3094"/>
    </row>
    <row r="659" spans="1:61" ht="11.25" customHeight="1">
      <c r="A659" s="3094"/>
      <c r="B659" s="3094"/>
      <c r="C659" s="3094"/>
      <c r="D659" s="3094"/>
      <c r="E659" s="3094"/>
      <c r="F659" s="3094"/>
      <c r="G659" s="3094"/>
      <c r="H659" s="3094"/>
      <c r="I659" s="3094"/>
      <c r="J659" s="3094"/>
      <c r="K659" s="3094"/>
      <c r="L659" s="3094"/>
      <c r="M659" s="3094"/>
      <c r="N659" s="3094"/>
      <c r="O659" s="3094"/>
      <c r="P659" s="3094"/>
      <c r="Q659" s="3094"/>
      <c r="R659" s="3094"/>
      <c r="S659" s="3094"/>
      <c r="T659" s="3094"/>
      <c r="U659" s="3094"/>
      <c r="V659" s="3094"/>
      <c r="W659" s="3094"/>
      <c r="X659" s="3094"/>
      <c r="Y659" s="3094"/>
      <c r="Z659" s="3094"/>
      <c r="AA659" s="3094"/>
      <c r="AB659" s="3094"/>
      <c r="AC659" s="3094"/>
      <c r="AD659" s="3094"/>
      <c r="AE659" s="3094"/>
      <c r="AF659" s="3094"/>
      <c r="AG659" s="3094"/>
      <c r="AH659" s="3094"/>
      <c r="AI659" s="3094"/>
      <c r="AJ659" s="3094"/>
      <c r="AK659" s="3094"/>
      <c r="AL659" s="3094"/>
      <c r="AM659" s="3094"/>
      <c r="AN659" s="3094"/>
      <c r="AO659" s="3094"/>
      <c r="AP659" s="3094"/>
      <c r="AQ659" s="3094"/>
      <c r="AR659" s="3094"/>
      <c r="AS659" s="3094"/>
      <c r="AT659" s="3094"/>
      <c r="AU659" s="3094"/>
      <c r="AV659" s="3094"/>
      <c r="AW659" s="3094"/>
      <c r="AX659" s="3094"/>
      <c r="AY659" s="3094"/>
      <c r="AZ659" s="3094"/>
      <c r="BA659" s="3094"/>
      <c r="BB659" s="3094"/>
      <c r="BC659" s="3094"/>
      <c r="BD659" s="3094"/>
      <c r="BE659" s="3094"/>
      <c r="BF659" s="3094"/>
      <c r="BG659" s="3094"/>
      <c r="BH659" s="3094"/>
      <c r="BI659" s="3094"/>
    </row>
    <row r="660" spans="1:61" ht="11.25" customHeight="1">
      <c r="A660" s="3094"/>
      <c r="B660" s="3094"/>
      <c r="C660" s="3094"/>
      <c r="D660" s="3094"/>
      <c r="E660" s="3094"/>
      <c r="F660" s="3094"/>
      <c r="G660" s="3094"/>
      <c r="H660" s="3094"/>
      <c r="I660" s="3094"/>
      <c r="J660" s="3094"/>
      <c r="K660" s="3094"/>
      <c r="L660" s="3094"/>
      <c r="M660" s="3094"/>
      <c r="N660" s="3094"/>
      <c r="O660" s="3094"/>
      <c r="P660" s="3094"/>
      <c r="Q660" s="3094"/>
      <c r="R660" s="3094"/>
      <c r="S660" s="3094"/>
      <c r="T660" s="3094"/>
      <c r="U660" s="3094"/>
      <c r="V660" s="3094"/>
      <c r="W660" s="3094"/>
      <c r="X660" s="3094"/>
      <c r="Y660" s="3094"/>
      <c r="Z660" s="3094"/>
      <c r="AA660" s="3094"/>
      <c r="AB660" s="3094"/>
      <c r="AC660" s="3094"/>
      <c r="AD660" s="3094"/>
      <c r="AE660" s="3094"/>
      <c r="AF660" s="3094"/>
      <c r="AG660" s="3094"/>
      <c r="AH660" s="3094"/>
      <c r="AI660" s="3094"/>
      <c r="AJ660" s="3094"/>
      <c r="AK660" s="3094"/>
      <c r="AL660" s="3094"/>
      <c r="AM660" s="3094"/>
      <c r="AN660" s="3094"/>
      <c r="AO660" s="3094"/>
      <c r="AP660" s="3094"/>
      <c r="AQ660" s="3094"/>
      <c r="AR660" s="3094"/>
      <c r="AS660" s="3094"/>
      <c r="AT660" s="3094"/>
      <c r="AU660" s="3094"/>
      <c r="AV660" s="3094"/>
      <c r="AW660" s="3094"/>
      <c r="AX660" s="3094"/>
      <c r="AY660" s="3094"/>
      <c r="AZ660" s="3094"/>
      <c r="BA660" s="3094"/>
      <c r="BB660" s="3094"/>
      <c r="BC660" s="3094"/>
      <c r="BD660" s="3094"/>
      <c r="BE660" s="3094"/>
      <c r="BF660" s="3094"/>
      <c r="BG660" s="3094"/>
      <c r="BH660" s="3094"/>
      <c r="BI660" s="3094"/>
    </row>
    <row r="661" spans="1:61" ht="11.25" customHeight="1">
      <c r="A661" s="3094"/>
      <c r="B661" s="3094"/>
      <c r="C661" s="3094"/>
      <c r="D661" s="3094"/>
      <c r="E661" s="3094"/>
      <c r="F661" s="3094"/>
      <c r="G661" s="3094"/>
      <c r="H661" s="3094"/>
      <c r="I661" s="3094"/>
      <c r="J661" s="3094"/>
      <c r="K661" s="3094"/>
      <c r="L661" s="3094"/>
      <c r="M661" s="3094"/>
      <c r="N661" s="3094"/>
      <c r="O661" s="3094"/>
      <c r="P661" s="3094"/>
      <c r="Q661" s="3094"/>
      <c r="R661" s="3094"/>
      <c r="S661" s="3094"/>
      <c r="T661" s="3094"/>
      <c r="U661" s="3094"/>
      <c r="V661" s="3094"/>
      <c r="W661" s="3094"/>
      <c r="X661" s="3094"/>
      <c r="Y661" s="3094"/>
      <c r="Z661" s="3094"/>
      <c r="AA661" s="3094"/>
      <c r="AB661" s="3094"/>
      <c r="AC661" s="3094"/>
      <c r="AD661" s="3094"/>
      <c r="AE661" s="3094"/>
      <c r="AF661" s="3094"/>
      <c r="AG661" s="3094"/>
      <c r="AH661" s="3094"/>
      <c r="AI661" s="3094"/>
      <c r="AJ661" s="3094"/>
      <c r="AK661" s="3094"/>
      <c r="AL661" s="3094"/>
      <c r="AM661" s="3094"/>
      <c r="AN661" s="3094"/>
      <c r="AO661" s="3094"/>
      <c r="AP661" s="3094"/>
      <c r="AQ661" s="3094"/>
      <c r="AR661" s="3094"/>
      <c r="AS661" s="3094"/>
      <c r="AT661" s="3094"/>
      <c r="AU661" s="3094"/>
      <c r="AV661" s="3094"/>
      <c r="AW661" s="3094"/>
      <c r="AX661" s="3094"/>
      <c r="AY661" s="3094"/>
      <c r="AZ661" s="3094"/>
      <c r="BA661" s="3094"/>
      <c r="BB661" s="3094"/>
      <c r="BC661" s="3094"/>
      <c r="BD661" s="3094"/>
      <c r="BE661" s="3094"/>
      <c r="BF661" s="3094"/>
      <c r="BG661" s="3094"/>
      <c r="BH661" s="3094"/>
      <c r="BI661" s="3094"/>
    </row>
    <row r="662" spans="1:61" ht="11.25" customHeight="1">
      <c r="A662" s="3094"/>
      <c r="B662" s="3094"/>
      <c r="C662" s="3094"/>
      <c r="D662" s="3094"/>
      <c r="E662" s="3094"/>
      <c r="F662" s="3094"/>
      <c r="G662" s="3094"/>
      <c r="H662" s="3094"/>
      <c r="I662" s="3094"/>
      <c r="J662" s="3094"/>
      <c r="K662" s="3094"/>
      <c r="L662" s="3094"/>
      <c r="M662" s="3094"/>
      <c r="N662" s="3094"/>
      <c r="O662" s="3094"/>
      <c r="P662" s="3094"/>
      <c r="Q662" s="3094"/>
      <c r="R662" s="3094"/>
      <c r="S662" s="3094"/>
      <c r="T662" s="3094"/>
      <c r="U662" s="3094"/>
      <c r="V662" s="3094"/>
      <c r="W662" s="3094"/>
      <c r="X662" s="3094"/>
      <c r="Y662" s="3094"/>
      <c r="Z662" s="3094"/>
      <c r="AA662" s="3094"/>
      <c r="AB662" s="3094"/>
      <c r="AC662" s="3094"/>
      <c r="AD662" s="3094"/>
      <c r="AE662" s="3094"/>
      <c r="AF662" s="3094"/>
      <c r="AG662" s="3094"/>
      <c r="AH662" s="3094"/>
      <c r="AI662" s="3094"/>
      <c r="AJ662" s="3094"/>
      <c r="AK662" s="3094"/>
      <c r="AL662" s="3094"/>
      <c r="AM662" s="3094"/>
      <c r="AN662" s="3094"/>
      <c r="AO662" s="3094"/>
      <c r="AP662" s="3094"/>
      <c r="AQ662" s="3094"/>
      <c r="AR662" s="3094"/>
      <c r="AS662" s="3094"/>
      <c r="AT662" s="3094"/>
      <c r="AU662" s="3094"/>
      <c r="AV662" s="3094"/>
      <c r="AW662" s="3094"/>
      <c r="AX662" s="3094"/>
      <c r="AY662" s="3094"/>
      <c r="AZ662" s="3094"/>
      <c r="BA662" s="3094"/>
      <c r="BB662" s="3094"/>
      <c r="BC662" s="3094"/>
      <c r="BD662" s="3094"/>
      <c r="BE662" s="3094"/>
      <c r="BF662" s="3094"/>
      <c r="BG662" s="3094"/>
      <c r="BH662" s="3094"/>
      <c r="BI662" s="3094"/>
    </row>
    <row r="663" spans="1:61" ht="11.25" customHeight="1">
      <c r="A663" s="3094"/>
      <c r="B663" s="3094"/>
      <c r="C663" s="3094"/>
      <c r="D663" s="3094"/>
      <c r="E663" s="3094"/>
      <c r="F663" s="3094"/>
      <c r="G663" s="3094"/>
      <c r="H663" s="3094"/>
      <c r="I663" s="3094"/>
      <c r="J663" s="3094"/>
      <c r="K663" s="3094"/>
      <c r="L663" s="3094"/>
      <c r="M663" s="3094"/>
      <c r="N663" s="3094"/>
      <c r="O663" s="3094"/>
      <c r="P663" s="3094"/>
      <c r="Q663" s="3094"/>
      <c r="R663" s="3094"/>
      <c r="S663" s="3094"/>
      <c r="T663" s="3094"/>
      <c r="U663" s="3094"/>
      <c r="V663" s="3094"/>
      <c r="W663" s="3094"/>
      <c r="X663" s="3094"/>
      <c r="Y663" s="3094"/>
      <c r="Z663" s="3094"/>
      <c r="AA663" s="3094"/>
      <c r="AB663" s="3094"/>
      <c r="AC663" s="3094"/>
      <c r="AD663" s="3094"/>
      <c r="AE663" s="3094"/>
      <c r="AF663" s="3094"/>
      <c r="AG663" s="3094"/>
      <c r="AH663" s="3094"/>
      <c r="AI663" s="3094"/>
      <c r="AJ663" s="3094"/>
      <c r="AK663" s="3094"/>
      <c r="AL663" s="3094"/>
      <c r="AM663" s="3094"/>
      <c r="AN663" s="3094"/>
      <c r="AO663" s="3094"/>
      <c r="AP663" s="3094"/>
      <c r="AQ663" s="3094"/>
      <c r="AR663" s="3094"/>
      <c r="AS663" s="3094"/>
      <c r="AT663" s="3094"/>
      <c r="AU663" s="3094"/>
      <c r="AV663" s="3094"/>
      <c r="AW663" s="3094"/>
      <c r="AX663" s="3094"/>
      <c r="AY663" s="3094"/>
      <c r="AZ663" s="3094"/>
      <c r="BA663" s="3094"/>
      <c r="BB663" s="3094"/>
      <c r="BC663" s="3094"/>
      <c r="BD663" s="3094"/>
      <c r="BE663" s="3094"/>
      <c r="BF663" s="3094"/>
      <c r="BG663" s="3094"/>
      <c r="BH663" s="3094"/>
      <c r="BI663" s="3094"/>
    </row>
    <row r="664" spans="1:61" ht="11.25" customHeight="1">
      <c r="A664" s="3094"/>
      <c r="B664" s="3094"/>
      <c r="C664" s="3094"/>
      <c r="D664" s="3094"/>
      <c r="E664" s="3094"/>
      <c r="F664" s="3094"/>
      <c r="G664" s="3094"/>
      <c r="H664" s="3094"/>
      <c r="I664" s="3094"/>
      <c r="J664" s="3094"/>
      <c r="K664" s="3094"/>
      <c r="L664" s="3094"/>
      <c r="M664" s="3094"/>
      <c r="N664" s="3094"/>
      <c r="O664" s="3094"/>
      <c r="P664" s="3094"/>
      <c r="Q664" s="3094"/>
      <c r="R664" s="3094"/>
      <c r="S664" s="3094"/>
      <c r="T664" s="3094"/>
      <c r="U664" s="3094"/>
      <c r="V664" s="3094"/>
      <c r="W664" s="3094"/>
      <c r="X664" s="3094"/>
      <c r="Y664" s="3094"/>
      <c r="Z664" s="3094"/>
      <c r="AA664" s="3094"/>
      <c r="AB664" s="3094"/>
      <c r="AC664" s="3094"/>
      <c r="AD664" s="3094"/>
      <c r="AE664" s="3094"/>
      <c r="AF664" s="3094"/>
      <c r="AG664" s="3094"/>
      <c r="AH664" s="3094"/>
      <c r="AI664" s="3094"/>
      <c r="AJ664" s="3094"/>
      <c r="AK664" s="3094"/>
      <c r="AL664" s="3094"/>
      <c r="AM664" s="3094"/>
      <c r="AN664" s="3094"/>
      <c r="AO664" s="3094"/>
      <c r="AP664" s="3094"/>
      <c r="AQ664" s="3094"/>
      <c r="AR664" s="3094"/>
      <c r="AS664" s="3094"/>
      <c r="AT664" s="3094"/>
      <c r="AU664" s="3094"/>
      <c r="AV664" s="3094"/>
      <c r="AW664" s="3094"/>
      <c r="AX664" s="3094"/>
      <c r="AY664" s="3094"/>
      <c r="AZ664" s="3094"/>
      <c r="BA664" s="3094"/>
      <c r="BB664" s="3094"/>
      <c r="BC664" s="3094"/>
      <c r="BD664" s="3094"/>
      <c r="BE664" s="3094"/>
      <c r="BF664" s="3094"/>
      <c r="BG664" s="3094"/>
      <c r="BH664" s="3094"/>
      <c r="BI664" s="3094"/>
    </row>
    <row r="665" spans="1:61" ht="11.25" customHeight="1">
      <c r="A665" s="3094"/>
      <c r="B665" s="3094"/>
      <c r="C665" s="3094"/>
      <c r="D665" s="3094"/>
      <c r="E665" s="3094"/>
      <c r="F665" s="3094"/>
      <c r="G665" s="3094"/>
      <c r="H665" s="3094"/>
      <c r="I665" s="3094"/>
      <c r="J665" s="3094"/>
      <c r="K665" s="3094"/>
      <c r="L665" s="3094"/>
      <c r="M665" s="3094"/>
      <c r="N665" s="3094"/>
      <c r="O665" s="3094"/>
      <c r="P665" s="3094"/>
      <c r="Q665" s="3094"/>
      <c r="R665" s="3094"/>
      <c r="S665" s="3094"/>
      <c r="T665" s="3094"/>
      <c r="U665" s="3094"/>
      <c r="V665" s="3094"/>
      <c r="W665" s="3094"/>
      <c r="X665" s="3094"/>
      <c r="Y665" s="3094"/>
      <c r="Z665" s="3094"/>
      <c r="AA665" s="3094"/>
      <c r="AB665" s="3094"/>
      <c r="AC665" s="3094"/>
      <c r="AD665" s="3094"/>
      <c r="AE665" s="3094"/>
      <c r="AF665" s="3094"/>
      <c r="AG665" s="3094"/>
      <c r="AH665" s="3094"/>
      <c r="AI665" s="3094"/>
      <c r="AJ665" s="3094"/>
      <c r="AK665" s="3094"/>
      <c r="AL665" s="3094"/>
      <c r="AM665" s="3094"/>
      <c r="AN665" s="3094"/>
      <c r="AO665" s="3094"/>
      <c r="AP665" s="3094"/>
      <c r="AQ665" s="3094"/>
      <c r="AR665" s="3094"/>
      <c r="AS665" s="3094"/>
      <c r="AT665" s="3094"/>
      <c r="AU665" s="3094"/>
      <c r="AV665" s="3094"/>
      <c r="AW665" s="3094"/>
      <c r="AX665" s="3094"/>
      <c r="AY665" s="3094"/>
      <c r="AZ665" s="3094"/>
      <c r="BA665" s="3094"/>
      <c r="BB665" s="3094"/>
      <c r="BC665" s="3094"/>
      <c r="BD665" s="3094"/>
      <c r="BE665" s="3094"/>
      <c r="BF665" s="3094"/>
      <c r="BG665" s="3094"/>
      <c r="BH665" s="3094"/>
      <c r="BI665" s="3094"/>
    </row>
    <row r="666" spans="1:61" ht="11.25" customHeight="1">
      <c r="A666" s="3094"/>
      <c r="B666" s="3094"/>
      <c r="C666" s="3094"/>
      <c r="D666" s="3094"/>
      <c r="E666" s="3094"/>
      <c r="F666" s="3094"/>
      <c r="G666" s="3094"/>
      <c r="H666" s="3094"/>
      <c r="I666" s="3094"/>
      <c r="J666" s="3094"/>
      <c r="K666" s="3094"/>
      <c r="L666" s="3094"/>
      <c r="M666" s="3094"/>
      <c r="N666" s="3094"/>
      <c r="O666" s="3094"/>
      <c r="P666" s="3094"/>
      <c r="Q666" s="3094"/>
      <c r="R666" s="3094"/>
      <c r="S666" s="3094"/>
      <c r="T666" s="3094"/>
      <c r="U666" s="3094"/>
      <c r="V666" s="3094"/>
      <c r="W666" s="3094"/>
      <c r="X666" s="3094"/>
      <c r="Y666" s="3094"/>
      <c r="Z666" s="3094"/>
      <c r="AA666" s="3094"/>
      <c r="AB666" s="3094"/>
      <c r="AC666" s="3094"/>
      <c r="AD666" s="3094"/>
      <c r="AE666" s="3094"/>
      <c r="AF666" s="3094"/>
      <c r="AG666" s="3094"/>
      <c r="AH666" s="3094"/>
      <c r="AI666" s="3094"/>
      <c r="AJ666" s="3094"/>
      <c r="AK666" s="3094"/>
      <c r="AL666" s="3094"/>
      <c r="AM666" s="3094"/>
      <c r="AN666" s="3094"/>
      <c r="AO666" s="3094"/>
      <c r="AP666" s="3094"/>
      <c r="AQ666" s="3094"/>
      <c r="AR666" s="3094"/>
      <c r="AS666" s="3094"/>
      <c r="AT666" s="3094"/>
      <c r="AU666" s="3094"/>
      <c r="AV666" s="3094"/>
      <c r="AW666" s="3094"/>
      <c r="AX666" s="3094"/>
      <c r="AY666" s="3094"/>
      <c r="AZ666" s="3094"/>
      <c r="BA666" s="3094"/>
      <c r="BB666" s="3094"/>
      <c r="BC666" s="3094"/>
      <c r="BD666" s="3094"/>
      <c r="BE666" s="3094"/>
      <c r="BF666" s="3094"/>
      <c r="BG666" s="3094"/>
      <c r="BH666" s="3094"/>
      <c r="BI666" s="3094"/>
    </row>
    <row r="667" spans="1:61" ht="11.25" customHeight="1">
      <c r="A667" s="3094"/>
      <c r="B667" s="3094"/>
      <c r="C667" s="3094"/>
      <c r="D667" s="3094"/>
      <c r="E667" s="3094"/>
      <c r="F667" s="3094"/>
      <c r="G667" s="3094"/>
      <c r="H667" s="3094"/>
      <c r="I667" s="3094"/>
      <c r="J667" s="3094"/>
      <c r="K667" s="3094"/>
      <c r="L667" s="3094"/>
      <c r="M667" s="3094"/>
      <c r="N667" s="3094"/>
      <c r="O667" s="3094"/>
      <c r="P667" s="3094"/>
      <c r="Q667" s="3094"/>
      <c r="R667" s="3094"/>
      <c r="S667" s="3094"/>
      <c r="T667" s="3094"/>
      <c r="U667" s="3094"/>
      <c r="V667" s="3094"/>
      <c r="W667" s="3094"/>
      <c r="X667" s="3094"/>
      <c r="Y667" s="3094"/>
      <c r="Z667" s="3094"/>
      <c r="AA667" s="3094"/>
      <c r="AB667" s="3094"/>
      <c r="AC667" s="3094"/>
      <c r="AD667" s="3094"/>
      <c r="AE667" s="3094"/>
      <c r="AF667" s="3094"/>
      <c r="AG667" s="3094"/>
      <c r="AH667" s="3094"/>
      <c r="AI667" s="3094"/>
      <c r="AJ667" s="3094"/>
      <c r="AK667" s="3094"/>
      <c r="AL667" s="3094"/>
      <c r="AM667" s="3094"/>
      <c r="AN667" s="3094"/>
      <c r="AO667" s="3094"/>
      <c r="AP667" s="3094"/>
      <c r="AQ667" s="3094"/>
      <c r="AR667" s="3094"/>
      <c r="AS667" s="3094"/>
      <c r="AT667" s="3094"/>
      <c r="AU667" s="3094"/>
      <c r="AV667" s="3094"/>
      <c r="AW667" s="3094"/>
      <c r="AX667" s="3094"/>
      <c r="AY667" s="3094"/>
      <c r="AZ667" s="3094"/>
      <c r="BA667" s="3094"/>
      <c r="BB667" s="3094"/>
      <c r="BC667" s="3094"/>
      <c r="BD667" s="3094"/>
      <c r="BE667" s="3094"/>
      <c r="BF667" s="3094"/>
      <c r="BG667" s="3094"/>
      <c r="BH667" s="3094"/>
      <c r="BI667" s="3094"/>
    </row>
    <row r="668" spans="1:61" ht="11.25" customHeight="1">
      <c r="A668" s="3094"/>
      <c r="B668" s="3094"/>
      <c r="C668" s="3094"/>
      <c r="D668" s="3094"/>
      <c r="E668" s="3094"/>
      <c r="F668" s="3094"/>
      <c r="G668" s="3094"/>
      <c r="H668" s="3094"/>
      <c r="I668" s="3094"/>
      <c r="J668" s="3094"/>
      <c r="K668" s="3094"/>
      <c r="L668" s="3094"/>
      <c r="M668" s="3094"/>
      <c r="N668" s="3094"/>
      <c r="O668" s="3094"/>
      <c r="P668" s="3094"/>
      <c r="Q668" s="3094"/>
      <c r="R668" s="3094"/>
      <c r="S668" s="3094"/>
      <c r="T668" s="3094"/>
      <c r="U668" s="3094"/>
      <c r="V668" s="3094"/>
      <c r="W668" s="3094"/>
      <c r="X668" s="3094"/>
      <c r="Y668" s="3094"/>
      <c r="Z668" s="3094"/>
      <c r="AA668" s="3094"/>
      <c r="AB668" s="3094"/>
      <c r="AC668" s="3094"/>
      <c r="AD668" s="3094"/>
      <c r="AE668" s="3094"/>
      <c r="AF668" s="3094"/>
      <c r="AG668" s="3094"/>
      <c r="AH668" s="3094"/>
      <c r="AI668" s="3094"/>
      <c r="AJ668" s="3094"/>
      <c r="AK668" s="3094"/>
      <c r="AL668" s="3094"/>
      <c r="AM668" s="3094"/>
      <c r="AN668" s="3094"/>
      <c r="AO668" s="3094"/>
      <c r="AP668" s="3094"/>
      <c r="AQ668" s="3094"/>
      <c r="AR668" s="3094"/>
      <c r="AS668" s="3094"/>
      <c r="AT668" s="3094"/>
      <c r="AU668" s="3094"/>
      <c r="AV668" s="3094"/>
      <c r="AW668" s="3094"/>
      <c r="AX668" s="3094"/>
      <c r="AY668" s="3094"/>
      <c r="AZ668" s="3094"/>
      <c r="BA668" s="3094"/>
      <c r="BB668" s="3094"/>
      <c r="BC668" s="3094"/>
      <c r="BD668" s="3094"/>
      <c r="BE668" s="3094"/>
      <c r="BF668" s="3094"/>
      <c r="BG668" s="3094"/>
      <c r="BH668" s="3094"/>
      <c r="BI668" s="3094"/>
    </row>
    <row r="669" spans="1:61" ht="11.25" customHeight="1">
      <c r="A669" s="3094"/>
      <c r="B669" s="3094"/>
      <c r="C669" s="3094"/>
      <c r="D669" s="3094"/>
      <c r="E669" s="3094"/>
      <c r="F669" s="3094"/>
      <c r="G669" s="3094"/>
      <c r="H669" s="3094"/>
      <c r="I669" s="3094"/>
      <c r="J669" s="3094"/>
      <c r="K669" s="3094"/>
      <c r="L669" s="3094"/>
      <c r="M669" s="3094"/>
      <c r="N669" s="3094"/>
      <c r="O669" s="3094"/>
      <c r="P669" s="3094"/>
      <c r="Q669" s="3094"/>
      <c r="R669" s="3094"/>
      <c r="S669" s="3094"/>
      <c r="T669" s="3094"/>
      <c r="U669" s="3094"/>
      <c r="V669" s="3094"/>
      <c r="W669" s="3094"/>
      <c r="X669" s="3094"/>
      <c r="Y669" s="3094"/>
      <c r="Z669" s="3094"/>
      <c r="AA669" s="3094"/>
      <c r="AB669" s="3094"/>
      <c r="AC669" s="3094"/>
      <c r="AD669" s="3094"/>
      <c r="AE669" s="3094"/>
      <c r="AF669" s="3094"/>
      <c r="AG669" s="3094"/>
      <c r="AH669" s="3094"/>
      <c r="AI669" s="3094"/>
      <c r="AJ669" s="3094"/>
      <c r="AK669" s="3094"/>
      <c r="AL669" s="3094"/>
      <c r="AM669" s="3094"/>
      <c r="AN669" s="3094"/>
      <c r="AO669" s="3094"/>
      <c r="AP669" s="3094"/>
      <c r="AQ669" s="3094"/>
      <c r="AR669" s="3094"/>
      <c r="AS669" s="3094"/>
      <c r="AT669" s="3094"/>
      <c r="AU669" s="3094"/>
      <c r="AV669" s="3094"/>
      <c r="AW669" s="3094"/>
      <c r="AX669" s="3094"/>
      <c r="AY669" s="3094"/>
      <c r="AZ669" s="3094"/>
      <c r="BA669" s="3094"/>
      <c r="BB669" s="3094"/>
      <c r="BC669" s="3094"/>
      <c r="BD669" s="3094"/>
      <c r="BE669" s="3094"/>
      <c r="BF669" s="3094"/>
      <c r="BG669" s="3094"/>
      <c r="BH669" s="3094"/>
      <c r="BI669" s="3094"/>
    </row>
    <row r="670" spans="1:61" ht="11.25" customHeight="1">
      <c r="A670" s="3094"/>
      <c r="B670" s="3094"/>
      <c r="C670" s="3094"/>
      <c r="D670" s="3094"/>
      <c r="E670" s="3094"/>
      <c r="F670" s="3094"/>
      <c r="G670" s="3094"/>
      <c r="H670" s="3094"/>
      <c r="I670" s="3094"/>
      <c r="J670" s="3094"/>
      <c r="K670" s="3094"/>
      <c r="L670" s="3094"/>
      <c r="M670" s="3094"/>
      <c r="N670" s="3094"/>
      <c r="O670" s="3094"/>
      <c r="P670" s="3094"/>
      <c r="Q670" s="3094"/>
      <c r="R670" s="3094"/>
      <c r="S670" s="3094"/>
      <c r="T670" s="3094"/>
      <c r="U670" s="3094"/>
      <c r="V670" s="3094"/>
      <c r="W670" s="3094"/>
      <c r="X670" s="3094"/>
      <c r="Y670" s="3094"/>
      <c r="Z670" s="3094"/>
      <c r="AA670" s="3094"/>
      <c r="AB670" s="3094"/>
      <c r="AC670" s="3094"/>
      <c r="AD670" s="3094"/>
      <c r="AE670" s="3094"/>
      <c r="AF670" s="3094"/>
      <c r="AG670" s="3094"/>
      <c r="AH670" s="3094"/>
      <c r="AI670" s="3094"/>
      <c r="AJ670" s="3094"/>
      <c r="AK670" s="3094"/>
      <c r="AL670" s="3094"/>
      <c r="AM670" s="3094"/>
      <c r="AN670" s="3094"/>
      <c r="AO670" s="3094"/>
      <c r="AP670" s="3094"/>
      <c r="AQ670" s="3094"/>
      <c r="AR670" s="3094"/>
      <c r="AS670" s="3094"/>
      <c r="AT670" s="3094"/>
      <c r="AU670" s="3094"/>
      <c r="AV670" s="3094"/>
      <c r="AW670" s="3094"/>
      <c r="AX670" s="3094"/>
      <c r="AY670" s="3094"/>
      <c r="AZ670" s="3094"/>
      <c r="BA670" s="3094"/>
      <c r="BB670" s="3094"/>
      <c r="BC670" s="3094"/>
      <c r="BD670" s="3094"/>
      <c r="BE670" s="3094"/>
      <c r="BF670" s="3094"/>
      <c r="BG670" s="3094"/>
      <c r="BH670" s="3094"/>
      <c r="BI670" s="3094"/>
    </row>
    <row r="671" spans="1:61" ht="11.25" customHeight="1">
      <c r="A671" s="3094"/>
      <c r="B671" s="3094"/>
      <c r="C671" s="3094"/>
      <c r="D671" s="3094"/>
      <c r="E671" s="3094"/>
      <c r="F671" s="3094"/>
      <c r="G671" s="3094"/>
      <c r="H671" s="3094"/>
      <c r="I671" s="3094"/>
      <c r="J671" s="3094"/>
      <c r="K671" s="3094"/>
      <c r="L671" s="3094"/>
      <c r="M671" s="3094"/>
      <c r="N671" s="3094"/>
      <c r="O671" s="3094"/>
      <c r="P671" s="3094"/>
      <c r="Q671" s="3094"/>
      <c r="R671" s="3094"/>
      <c r="S671" s="3094"/>
      <c r="T671" s="3094"/>
      <c r="U671" s="3094"/>
      <c r="V671" s="3094"/>
      <c r="W671" s="3094"/>
      <c r="X671" s="3094"/>
      <c r="Y671" s="3094"/>
      <c r="Z671" s="3094"/>
      <c r="AA671" s="3094"/>
      <c r="AB671" s="3094"/>
      <c r="AC671" s="3094"/>
      <c r="AD671" s="3094"/>
      <c r="AE671" s="3094"/>
      <c r="AF671" s="3094"/>
      <c r="AG671" s="3094"/>
      <c r="AH671" s="3094"/>
      <c r="AI671" s="3094"/>
      <c r="AJ671" s="3094"/>
      <c r="AK671" s="3094"/>
      <c r="AL671" s="3094"/>
      <c r="AM671" s="3094"/>
      <c r="AN671" s="3094"/>
      <c r="AO671" s="3094"/>
      <c r="AP671" s="3094"/>
      <c r="AQ671" s="3094"/>
      <c r="AR671" s="3094"/>
      <c r="AS671" s="3094"/>
      <c r="AT671" s="3094"/>
      <c r="AU671" s="3094"/>
      <c r="AV671" s="3094"/>
      <c r="AW671" s="3094"/>
      <c r="AX671" s="3094"/>
      <c r="AY671" s="3094"/>
      <c r="AZ671" s="3094"/>
      <c r="BA671" s="3094"/>
      <c r="BB671" s="3094"/>
      <c r="BC671" s="3094"/>
      <c r="BD671" s="3094"/>
      <c r="BE671" s="3094"/>
      <c r="BF671" s="3094"/>
      <c r="BG671" s="3094"/>
      <c r="BH671" s="3094"/>
      <c r="BI671" s="3094"/>
    </row>
    <row r="672" spans="1:61" ht="11.25" customHeight="1">
      <c r="A672" s="3094"/>
      <c r="B672" s="3094"/>
      <c r="C672" s="3094"/>
      <c r="D672" s="3094"/>
      <c r="E672" s="3094"/>
      <c r="F672" s="3094"/>
      <c r="G672" s="3094"/>
      <c r="H672" s="3094"/>
      <c r="I672" s="3094"/>
      <c r="J672" s="3094"/>
      <c r="K672" s="3094"/>
      <c r="L672" s="3094"/>
      <c r="M672" s="3094"/>
      <c r="N672" s="3094"/>
      <c r="O672" s="3094"/>
      <c r="P672" s="3094"/>
      <c r="Q672" s="3094"/>
      <c r="R672" s="3094"/>
      <c r="S672" s="3094"/>
      <c r="T672" s="3094"/>
      <c r="U672" s="3094"/>
      <c r="V672" s="3094"/>
      <c r="W672" s="3094"/>
      <c r="X672" s="3094"/>
      <c r="Y672" s="3094"/>
      <c r="Z672" s="3094"/>
      <c r="AA672" s="3094"/>
      <c r="AB672" s="3094"/>
      <c r="AC672" s="3094"/>
      <c r="AD672" s="3094"/>
      <c r="AE672" s="3094"/>
      <c r="AF672" s="3094"/>
      <c r="AG672" s="3094"/>
      <c r="AH672" s="3094"/>
      <c r="AI672" s="3094"/>
      <c r="AJ672" s="3094"/>
      <c r="AK672" s="3094"/>
      <c r="AL672" s="3094"/>
      <c r="AM672" s="3094"/>
      <c r="AN672" s="3094"/>
      <c r="AO672" s="3094"/>
      <c r="AP672" s="3094"/>
      <c r="AQ672" s="3094"/>
      <c r="AR672" s="3094"/>
      <c r="AS672" s="3094"/>
      <c r="AT672" s="3094"/>
      <c r="AU672" s="3094"/>
      <c r="AV672" s="3094"/>
      <c r="AW672" s="3094"/>
      <c r="AX672" s="3094"/>
      <c r="AY672" s="3094"/>
      <c r="AZ672" s="3094"/>
      <c r="BA672" s="3094"/>
      <c r="BB672" s="3094"/>
      <c r="BC672" s="3094"/>
      <c r="BD672" s="3094"/>
      <c r="BE672" s="3094"/>
      <c r="BF672" s="3094"/>
      <c r="BG672" s="3094"/>
      <c r="BH672" s="3094"/>
      <c r="BI672" s="3094"/>
    </row>
    <row r="673" spans="1:61" ht="11.25" customHeight="1">
      <c r="A673" s="3094"/>
      <c r="B673" s="3094"/>
      <c r="C673" s="3094"/>
      <c r="D673" s="3094"/>
      <c r="E673" s="3094"/>
      <c r="F673" s="3094"/>
      <c r="G673" s="3094"/>
      <c r="H673" s="3094"/>
      <c r="I673" s="3094"/>
      <c r="J673" s="3094"/>
      <c r="K673" s="3094"/>
      <c r="L673" s="3094"/>
      <c r="M673" s="3094"/>
      <c r="N673" s="3094"/>
      <c r="O673" s="3094"/>
      <c r="P673" s="3094"/>
      <c r="Q673" s="3094"/>
      <c r="R673" s="3094"/>
      <c r="S673" s="3094"/>
      <c r="T673" s="3094"/>
      <c r="U673" s="3094"/>
      <c r="V673" s="3094"/>
      <c r="W673" s="3094"/>
      <c r="X673" s="3094"/>
      <c r="Y673" s="3094"/>
      <c r="Z673" s="3094"/>
      <c r="AA673" s="3094"/>
      <c r="AB673" s="3094"/>
      <c r="AC673" s="3094"/>
      <c r="AD673" s="3094"/>
      <c r="AE673" s="3094"/>
      <c r="AF673" s="3094"/>
      <c r="AG673" s="3094"/>
      <c r="AH673" s="3094"/>
      <c r="AI673" s="3094"/>
      <c r="AJ673" s="3094"/>
      <c r="AK673" s="3094"/>
      <c r="AL673" s="3094"/>
      <c r="AM673" s="3094"/>
      <c r="AN673" s="3094"/>
      <c r="AO673" s="3094"/>
      <c r="AP673" s="3094"/>
      <c r="AQ673" s="3094"/>
      <c r="AR673" s="3094"/>
      <c r="AS673" s="3094"/>
      <c r="AT673" s="3094"/>
      <c r="AU673" s="3094"/>
      <c r="AV673" s="3094"/>
      <c r="AW673" s="3094"/>
      <c r="AX673" s="3094"/>
      <c r="AY673" s="3094"/>
      <c r="AZ673" s="3094"/>
      <c r="BA673" s="3094"/>
      <c r="BB673" s="3094"/>
      <c r="BC673" s="3094"/>
      <c r="BD673" s="3094"/>
      <c r="BE673" s="3094"/>
      <c r="BF673" s="3094"/>
      <c r="BG673" s="3094"/>
      <c r="BH673" s="3094"/>
      <c r="BI673" s="3094"/>
    </row>
    <row r="674" spans="1:61" ht="11.25" customHeight="1">
      <c r="A674" s="3094"/>
      <c r="B674" s="3094"/>
      <c r="C674" s="3094"/>
      <c r="D674" s="3094"/>
      <c r="E674" s="3094"/>
      <c r="F674" s="3094"/>
      <c r="G674" s="3094"/>
      <c r="H674" s="3094"/>
      <c r="I674" s="3094"/>
      <c r="J674" s="3094"/>
      <c r="K674" s="3094"/>
      <c r="L674" s="3094"/>
      <c r="M674" s="3094"/>
      <c r="N674" s="3094"/>
      <c r="O674" s="3094"/>
      <c r="P674" s="3094"/>
      <c r="Q674" s="3094"/>
      <c r="R674" s="3094"/>
      <c r="S674" s="3094"/>
      <c r="T674" s="3094"/>
      <c r="U674" s="3094"/>
      <c r="V674" s="3094"/>
      <c r="W674" s="3094"/>
      <c r="X674" s="3094"/>
      <c r="Y674" s="3094"/>
      <c r="Z674" s="3094"/>
      <c r="AA674" s="3094"/>
      <c r="AB674" s="3094"/>
      <c r="AC674" s="3094"/>
      <c r="AD674" s="3094"/>
      <c r="AE674" s="3094"/>
      <c r="AF674" s="3094"/>
      <c r="AG674" s="3094"/>
      <c r="AH674" s="3094"/>
      <c r="AI674" s="3094"/>
      <c r="AJ674" s="3094"/>
      <c r="AK674" s="3094"/>
      <c r="AL674" s="3094"/>
      <c r="AM674" s="3094"/>
      <c r="AN674" s="3094"/>
      <c r="AO674" s="3094"/>
      <c r="AP674" s="3094"/>
      <c r="AQ674" s="3094"/>
      <c r="AR674" s="3094"/>
      <c r="AS674" s="3094"/>
      <c r="AT674" s="3094"/>
      <c r="AU674" s="3094"/>
      <c r="AV674" s="3094"/>
      <c r="AW674" s="3094"/>
      <c r="AX674" s="3094"/>
      <c r="AY674" s="3094"/>
      <c r="AZ674" s="3094"/>
      <c r="BA674" s="3094"/>
      <c r="BB674" s="3094"/>
      <c r="BC674" s="3094"/>
      <c r="BD674" s="3094"/>
      <c r="BE674" s="3094"/>
      <c r="BF674" s="3094"/>
      <c r="BG674" s="3094"/>
      <c r="BH674" s="3094"/>
      <c r="BI674" s="3094"/>
    </row>
    <row r="675" spans="1:61" ht="11.25" customHeight="1">
      <c r="A675" s="3094"/>
      <c r="B675" s="3094"/>
      <c r="C675" s="3094"/>
      <c r="D675" s="3094"/>
      <c r="E675" s="3094"/>
      <c r="F675" s="3094"/>
      <c r="G675" s="3094"/>
      <c r="H675" s="3094"/>
      <c r="I675" s="3094"/>
      <c r="J675" s="3094"/>
      <c r="K675" s="3094"/>
      <c r="L675" s="3094"/>
      <c r="M675" s="3094"/>
      <c r="N675" s="3094"/>
      <c r="O675" s="3094"/>
      <c r="P675" s="3094"/>
      <c r="Q675" s="3094"/>
      <c r="R675" s="3094"/>
      <c r="S675" s="3094"/>
      <c r="T675" s="3094"/>
      <c r="U675" s="3094"/>
      <c r="V675" s="3094"/>
      <c r="W675" s="3094"/>
      <c r="X675" s="3094"/>
      <c r="Y675" s="3094"/>
      <c r="Z675" s="3094"/>
      <c r="AA675" s="3094"/>
      <c r="AB675" s="3094"/>
      <c r="AC675" s="3094"/>
      <c r="AD675" s="3094"/>
      <c r="AE675" s="3094"/>
      <c r="AF675" s="3094"/>
      <c r="AG675" s="3094"/>
      <c r="AH675" s="3094"/>
      <c r="AI675" s="3094"/>
      <c r="AJ675" s="3094"/>
      <c r="AK675" s="3094"/>
      <c r="AL675" s="3094"/>
      <c r="AM675" s="3094"/>
      <c r="AN675" s="3094"/>
      <c r="AO675" s="3094"/>
      <c r="AP675" s="3094"/>
      <c r="AQ675" s="3094"/>
      <c r="AR675" s="3094"/>
      <c r="AS675" s="3094"/>
      <c r="AT675" s="3094"/>
      <c r="AU675" s="3094"/>
      <c r="AV675" s="3094"/>
      <c r="AW675" s="3094"/>
      <c r="AX675" s="3094"/>
      <c r="AY675" s="3094"/>
      <c r="AZ675" s="3094"/>
      <c r="BA675" s="3094"/>
      <c r="BB675" s="3094"/>
      <c r="BC675" s="3094"/>
      <c r="BD675" s="3094"/>
      <c r="BE675" s="3094"/>
      <c r="BF675" s="3094"/>
      <c r="BG675" s="3094"/>
      <c r="BH675" s="3094"/>
      <c r="BI675" s="3094"/>
    </row>
    <row r="676" spans="1:61" ht="11.25" customHeight="1">
      <c r="A676" s="3094"/>
      <c r="B676" s="3094"/>
      <c r="C676" s="3094"/>
      <c r="D676" s="3094"/>
      <c r="E676" s="3094"/>
      <c r="F676" s="3094"/>
      <c r="G676" s="3094"/>
      <c r="H676" s="3094"/>
      <c r="I676" s="3094"/>
      <c r="J676" s="3094"/>
      <c r="K676" s="3094"/>
      <c r="L676" s="3094"/>
      <c r="M676" s="3094"/>
      <c r="N676" s="3094"/>
      <c r="O676" s="3094"/>
      <c r="P676" s="3094"/>
      <c r="Q676" s="3094"/>
      <c r="R676" s="3094"/>
      <c r="S676" s="3094"/>
      <c r="T676" s="3094"/>
      <c r="U676" s="3094"/>
      <c r="V676" s="3094"/>
      <c r="W676" s="3094"/>
      <c r="X676" s="3094"/>
      <c r="Y676" s="3094"/>
      <c r="Z676" s="3094"/>
      <c r="AA676" s="3094"/>
      <c r="AB676" s="3094"/>
      <c r="AC676" s="3094"/>
      <c r="AD676" s="3094"/>
      <c r="AE676" s="3094"/>
      <c r="AF676" s="3094"/>
      <c r="AG676" s="3094"/>
      <c r="AH676" s="3094"/>
      <c r="AI676" s="3094"/>
      <c r="AJ676" s="3094"/>
      <c r="AK676" s="3094"/>
      <c r="AL676" s="3094"/>
      <c r="AM676" s="3094"/>
      <c r="AN676" s="3094"/>
      <c r="AO676" s="3094"/>
      <c r="AP676" s="3094"/>
      <c r="AQ676" s="3094"/>
      <c r="AR676" s="3094"/>
      <c r="AS676" s="3094"/>
      <c r="AT676" s="3094"/>
      <c r="AU676" s="3094"/>
      <c r="AV676" s="3094"/>
      <c r="AW676" s="3094"/>
      <c r="AX676" s="3094"/>
      <c r="AY676" s="3094"/>
      <c r="AZ676" s="3094"/>
      <c r="BA676" s="3094"/>
      <c r="BB676" s="3094"/>
      <c r="BC676" s="3094"/>
      <c r="BD676" s="3094"/>
      <c r="BE676" s="3094"/>
      <c r="BF676" s="3094"/>
      <c r="BG676" s="3094"/>
      <c r="BH676" s="3094"/>
      <c r="BI676" s="3094"/>
    </row>
    <row r="677" spans="1:61" ht="11.25" customHeight="1">
      <c r="A677" s="3094"/>
      <c r="B677" s="3094"/>
      <c r="C677" s="3094"/>
      <c r="D677" s="3094"/>
      <c r="E677" s="3094"/>
      <c r="F677" s="3094"/>
      <c r="G677" s="3094"/>
      <c r="H677" s="3094"/>
      <c r="I677" s="3094"/>
      <c r="J677" s="3094"/>
      <c r="K677" s="3094"/>
      <c r="L677" s="3094"/>
      <c r="M677" s="3094"/>
      <c r="N677" s="3094"/>
      <c r="O677" s="3094"/>
      <c r="P677" s="3094"/>
      <c r="Q677" s="3094"/>
      <c r="R677" s="3094"/>
      <c r="S677" s="3094"/>
      <c r="T677" s="3094"/>
      <c r="U677" s="3094"/>
      <c r="V677" s="3094"/>
      <c r="W677" s="3094"/>
      <c r="X677" s="3094"/>
      <c r="Y677" s="3094"/>
      <c r="Z677" s="3094"/>
      <c r="AA677" s="3094"/>
      <c r="AB677" s="3094"/>
      <c r="AC677" s="3094"/>
      <c r="AD677" s="3094"/>
      <c r="AE677" s="3094"/>
      <c r="AF677" s="3094"/>
      <c r="AG677" s="3094"/>
      <c r="AH677" s="3094"/>
      <c r="AI677" s="3094"/>
      <c r="AJ677" s="3094"/>
      <c r="AK677" s="3094"/>
      <c r="AL677" s="3094"/>
      <c r="AM677" s="3094"/>
      <c r="AN677" s="3094"/>
      <c r="AO677" s="3094"/>
      <c r="AP677" s="3094"/>
      <c r="AQ677" s="3094"/>
      <c r="AR677" s="3094"/>
      <c r="AS677" s="3094"/>
      <c r="AT677" s="3094"/>
      <c r="AU677" s="3094"/>
      <c r="AV677" s="3094"/>
      <c r="AW677" s="3094"/>
      <c r="AX677" s="3094"/>
      <c r="AY677" s="3094"/>
      <c r="AZ677" s="3094"/>
      <c r="BA677" s="3094"/>
      <c r="BB677" s="3094"/>
      <c r="BC677" s="3094"/>
      <c r="BD677" s="3094"/>
      <c r="BE677" s="3094"/>
      <c r="BF677" s="3094"/>
      <c r="BG677" s="3094"/>
      <c r="BH677" s="3094"/>
      <c r="BI677" s="3094"/>
    </row>
    <row r="678" spans="1:61" ht="11.25" customHeight="1">
      <c r="A678" s="3094"/>
      <c r="B678" s="3094"/>
      <c r="C678" s="3094"/>
      <c r="D678" s="3094"/>
      <c r="E678" s="3094"/>
      <c r="F678" s="3094"/>
      <c r="G678" s="3094"/>
      <c r="H678" s="3094"/>
      <c r="I678" s="3094"/>
      <c r="J678" s="3094"/>
      <c r="K678" s="3094"/>
      <c r="L678" s="3094"/>
      <c r="M678" s="3094"/>
      <c r="N678" s="3094"/>
      <c r="O678" s="3094"/>
      <c r="P678" s="3094"/>
      <c r="Q678" s="3094"/>
      <c r="R678" s="3094"/>
      <c r="S678" s="3094"/>
      <c r="T678" s="3094"/>
      <c r="U678" s="3094"/>
      <c r="V678" s="3094"/>
      <c r="W678" s="3094"/>
      <c r="X678" s="3094"/>
      <c r="Y678" s="3094"/>
      <c r="Z678" s="3094"/>
      <c r="AA678" s="3094"/>
      <c r="AB678" s="3094"/>
      <c r="AC678" s="3094"/>
      <c r="AD678" s="3094"/>
      <c r="AE678" s="3094"/>
      <c r="AF678" s="3094"/>
      <c r="AG678" s="3094"/>
      <c r="AH678" s="3094"/>
      <c r="AI678" s="3094"/>
      <c r="AJ678" s="3094"/>
      <c r="AK678" s="3094"/>
      <c r="AL678" s="3094"/>
      <c r="AM678" s="3094"/>
      <c r="AN678" s="3094"/>
      <c r="AO678" s="3094"/>
      <c r="AP678" s="3094"/>
      <c r="AQ678" s="3094"/>
      <c r="AR678" s="3094"/>
      <c r="AS678" s="3094"/>
      <c r="AT678" s="3094"/>
      <c r="AU678" s="3094"/>
      <c r="AV678" s="3094"/>
      <c r="AW678" s="3094"/>
      <c r="AX678" s="3094"/>
      <c r="AY678" s="3094"/>
      <c r="AZ678" s="3094"/>
      <c r="BA678" s="3094"/>
      <c r="BB678" s="3094"/>
      <c r="BC678" s="3094"/>
      <c r="BD678" s="3094"/>
      <c r="BE678" s="3094"/>
      <c r="BF678" s="3094"/>
      <c r="BG678" s="3094"/>
      <c r="BH678" s="3094"/>
      <c r="BI678" s="3094"/>
    </row>
    <row r="679" spans="1:61" ht="11.25" customHeight="1">
      <c r="A679" s="3094"/>
      <c r="B679" s="3094"/>
      <c r="C679" s="3094"/>
      <c r="D679" s="3094"/>
      <c r="E679" s="3094"/>
      <c r="F679" s="3094"/>
      <c r="G679" s="3094"/>
      <c r="H679" s="3094"/>
      <c r="I679" s="3094"/>
      <c r="J679" s="3094"/>
      <c r="K679" s="3094"/>
      <c r="L679" s="3094"/>
      <c r="M679" s="3094"/>
      <c r="N679" s="3094"/>
      <c r="O679" s="3094"/>
      <c r="P679" s="3094"/>
      <c r="Q679" s="3094"/>
      <c r="R679" s="3094"/>
      <c r="S679" s="3094"/>
      <c r="T679" s="3094"/>
      <c r="U679" s="3094"/>
      <c r="V679" s="3094"/>
      <c r="W679" s="3094"/>
      <c r="X679" s="3094"/>
      <c r="Y679" s="3094"/>
      <c r="Z679" s="3094"/>
      <c r="AA679" s="3094"/>
      <c r="AB679" s="3094"/>
      <c r="AC679" s="3094"/>
      <c r="AD679" s="3094"/>
      <c r="AE679" s="3094"/>
      <c r="AF679" s="3094"/>
      <c r="AG679" s="3094"/>
      <c r="AH679" s="3094"/>
      <c r="AI679" s="3094"/>
      <c r="AJ679" s="3094"/>
      <c r="AK679" s="3094"/>
      <c r="AL679" s="3094"/>
      <c r="AM679" s="3094"/>
      <c r="AN679" s="3094"/>
      <c r="AO679" s="3094"/>
      <c r="AP679" s="3094"/>
      <c r="AQ679" s="3094"/>
      <c r="AR679" s="3094"/>
      <c r="AS679" s="3094"/>
      <c r="AT679" s="3094"/>
      <c r="AU679" s="3094"/>
      <c r="AV679" s="3094"/>
      <c r="AW679" s="3094"/>
      <c r="AX679" s="3094"/>
      <c r="AY679" s="3094"/>
      <c r="AZ679" s="3094"/>
      <c r="BA679" s="3094"/>
      <c r="BB679" s="3094"/>
      <c r="BC679" s="3094"/>
      <c r="BD679" s="3094"/>
      <c r="BE679" s="3094"/>
      <c r="BF679" s="3094"/>
      <c r="BG679" s="3094"/>
      <c r="BH679" s="3094"/>
      <c r="BI679" s="3094"/>
    </row>
    <row r="680" spans="1:61" ht="11.25" customHeight="1">
      <c r="A680" s="3094"/>
      <c r="B680" s="3094"/>
      <c r="C680" s="3094"/>
      <c r="D680" s="3094"/>
      <c r="E680" s="3094"/>
      <c r="F680" s="3094"/>
      <c r="G680" s="3094"/>
      <c r="H680" s="3094"/>
      <c r="I680" s="3094"/>
      <c r="J680" s="3094"/>
      <c r="K680" s="3094"/>
      <c r="L680" s="3094"/>
      <c r="M680" s="3094"/>
      <c r="N680" s="3094"/>
      <c r="O680" s="3094"/>
      <c r="P680" s="3094"/>
      <c r="Q680" s="3094"/>
      <c r="R680" s="3094"/>
      <c r="S680" s="3094"/>
      <c r="T680" s="3094"/>
      <c r="U680" s="3094"/>
      <c r="V680" s="3094"/>
      <c r="W680" s="3094"/>
      <c r="X680" s="3094"/>
      <c r="Y680" s="3094"/>
      <c r="Z680" s="3094"/>
      <c r="AA680" s="3094"/>
      <c r="AB680" s="3094"/>
      <c r="AC680" s="3094"/>
      <c r="AD680" s="3094"/>
      <c r="AE680" s="3094"/>
      <c r="AF680" s="3094"/>
      <c r="AG680" s="3094"/>
      <c r="AH680" s="3094"/>
      <c r="AI680" s="3094"/>
      <c r="AJ680" s="3094"/>
      <c r="AK680" s="3094"/>
      <c r="AL680" s="3094"/>
      <c r="AM680" s="3094"/>
      <c r="AN680" s="3094"/>
      <c r="AO680" s="3094"/>
      <c r="AP680" s="3094"/>
      <c r="AQ680" s="3094"/>
      <c r="AR680" s="3094"/>
      <c r="AS680" s="3094"/>
      <c r="AT680" s="3094"/>
      <c r="AU680" s="3094"/>
      <c r="AV680" s="3094"/>
      <c r="AW680" s="3094"/>
      <c r="AX680" s="3094"/>
      <c r="AY680" s="3094"/>
      <c r="AZ680" s="3094"/>
      <c r="BA680" s="3094"/>
      <c r="BB680" s="3094"/>
      <c r="BC680" s="3094"/>
      <c r="BD680" s="3094"/>
      <c r="BE680" s="3094"/>
      <c r="BF680" s="3094"/>
      <c r="BG680" s="3094"/>
      <c r="BH680" s="3094"/>
      <c r="BI680" s="3094"/>
    </row>
    <row r="681" spans="1:61" ht="11.25" customHeight="1">
      <c r="A681" s="3094"/>
      <c r="B681" s="3094"/>
      <c r="C681" s="3094"/>
      <c r="D681" s="3094"/>
      <c r="E681" s="3094"/>
      <c r="F681" s="3094"/>
      <c r="G681" s="3094"/>
      <c r="H681" s="3094"/>
      <c r="I681" s="3094"/>
      <c r="J681" s="3094"/>
      <c r="K681" s="3094"/>
      <c r="L681" s="3094"/>
      <c r="M681" s="3094"/>
      <c r="N681" s="3094"/>
      <c r="O681" s="3094"/>
      <c r="P681" s="3094"/>
      <c r="Q681" s="3094"/>
      <c r="R681" s="3094"/>
      <c r="S681" s="3094"/>
      <c r="T681" s="3094"/>
      <c r="U681" s="3094"/>
      <c r="V681" s="3094"/>
      <c r="W681" s="3094"/>
      <c r="X681" s="3094"/>
      <c r="Y681" s="3094"/>
      <c r="Z681" s="3094"/>
      <c r="AA681" s="3094"/>
      <c r="AB681" s="3094"/>
      <c r="AC681" s="3094"/>
      <c r="AD681" s="3094"/>
      <c r="AE681" s="3094"/>
      <c r="AF681" s="3094"/>
      <c r="AG681" s="3094"/>
      <c r="AH681" s="3094"/>
      <c r="AI681" s="3094"/>
      <c r="AJ681" s="3094"/>
      <c r="AK681" s="3094"/>
      <c r="AL681" s="3094"/>
      <c r="AM681" s="3094"/>
      <c r="AN681" s="3094"/>
      <c r="AO681" s="3094"/>
      <c r="AP681" s="3094"/>
      <c r="AQ681" s="3094"/>
      <c r="AR681" s="3094"/>
      <c r="AS681" s="3094"/>
      <c r="AT681" s="3094"/>
      <c r="AU681" s="3094"/>
      <c r="AV681" s="3094"/>
      <c r="AW681" s="3094"/>
      <c r="AX681" s="3094"/>
      <c r="AY681" s="3094"/>
      <c r="AZ681" s="3094"/>
      <c r="BA681" s="3094"/>
      <c r="BB681" s="3094"/>
      <c r="BC681" s="3094"/>
      <c r="BD681" s="3094"/>
      <c r="BE681" s="3094"/>
      <c r="BF681" s="3094"/>
      <c r="BG681" s="3094"/>
      <c r="BH681" s="3094"/>
      <c r="BI681" s="3094"/>
    </row>
    <row r="682" spans="1:61" ht="11.25" customHeight="1">
      <c r="A682" s="3094"/>
      <c r="B682" s="3094"/>
      <c r="C682" s="3094"/>
      <c r="D682" s="3094"/>
      <c r="E682" s="3094"/>
      <c r="F682" s="3094"/>
      <c r="G682" s="3094"/>
      <c r="H682" s="3094"/>
      <c r="I682" s="3094"/>
      <c r="J682" s="3094"/>
      <c r="K682" s="3094"/>
      <c r="L682" s="3094"/>
      <c r="M682" s="3094"/>
      <c r="N682" s="3094"/>
      <c r="O682" s="3094"/>
      <c r="P682" s="3094"/>
      <c r="Q682" s="3094"/>
      <c r="R682" s="3094"/>
      <c r="S682" s="3094"/>
      <c r="T682" s="3094"/>
      <c r="U682" s="3094"/>
      <c r="V682" s="3094"/>
      <c r="W682" s="3094"/>
      <c r="X682" s="3094"/>
      <c r="Y682" s="3094"/>
      <c r="Z682" s="3094"/>
      <c r="AA682" s="3094"/>
      <c r="AB682" s="3094"/>
      <c r="AC682" s="3094"/>
      <c r="AD682" s="3094"/>
      <c r="AE682" s="3094"/>
      <c r="AF682" s="3094"/>
      <c r="AG682" s="3094"/>
      <c r="AH682" s="3094"/>
      <c r="AI682" s="3094"/>
      <c r="AJ682" s="3094"/>
      <c r="AK682" s="3094"/>
      <c r="AL682" s="3094"/>
      <c r="AM682" s="3094"/>
      <c r="AN682" s="3094"/>
      <c r="AO682" s="3094"/>
      <c r="AP682" s="3094"/>
      <c r="AQ682" s="3094"/>
      <c r="AR682" s="3094"/>
      <c r="AS682" s="3094"/>
      <c r="AT682" s="3094"/>
      <c r="AU682" s="3094"/>
      <c r="AV682" s="3094"/>
      <c r="AW682" s="3094"/>
      <c r="AX682" s="3094"/>
      <c r="AY682" s="3094"/>
      <c r="AZ682" s="3094"/>
      <c r="BA682" s="3094"/>
      <c r="BB682" s="3094"/>
      <c r="BC682" s="3094"/>
      <c r="BD682" s="3094"/>
      <c r="BE682" s="3094"/>
      <c r="BF682" s="3094"/>
      <c r="BG682" s="3094"/>
      <c r="BH682" s="3094"/>
      <c r="BI682" s="3094"/>
    </row>
    <row r="683" spans="1:61" ht="11.25" customHeight="1">
      <c r="A683" s="3094"/>
      <c r="B683" s="3094"/>
      <c r="C683" s="3094"/>
      <c r="D683" s="3094"/>
      <c r="E683" s="3094"/>
      <c r="F683" s="3094"/>
      <c r="G683" s="3094"/>
      <c r="H683" s="3094"/>
      <c r="I683" s="3094"/>
      <c r="J683" s="3094"/>
      <c r="K683" s="3094"/>
      <c r="L683" s="3094"/>
      <c r="M683" s="3094"/>
      <c r="N683" s="3094"/>
      <c r="O683" s="3094"/>
      <c r="P683" s="3094"/>
      <c r="Q683" s="3094"/>
      <c r="R683" s="3094"/>
      <c r="S683" s="3094"/>
      <c r="T683" s="3094"/>
      <c r="U683" s="3094"/>
      <c r="V683" s="3094"/>
      <c r="W683" s="3094"/>
      <c r="X683" s="3094"/>
      <c r="Y683" s="3094"/>
      <c r="Z683" s="3094"/>
      <c r="AA683" s="3094"/>
      <c r="AB683" s="3094"/>
      <c r="AC683" s="3094"/>
      <c r="AD683" s="3094"/>
      <c r="AE683" s="3094"/>
      <c r="AF683" s="3094"/>
      <c r="AG683" s="3094"/>
      <c r="AH683" s="3094"/>
      <c r="AI683" s="3094"/>
      <c r="AJ683" s="3094"/>
      <c r="AK683" s="3094"/>
      <c r="AL683" s="3094"/>
      <c r="AM683" s="3094"/>
      <c r="AN683" s="3094"/>
      <c r="AO683" s="3094"/>
      <c r="AP683" s="3094"/>
      <c r="AQ683" s="3094"/>
      <c r="AR683" s="3094"/>
      <c r="AS683" s="3094"/>
      <c r="AT683" s="3094"/>
      <c r="AU683" s="3094"/>
      <c r="AV683" s="3094"/>
      <c r="AW683" s="3094"/>
      <c r="AX683" s="3094"/>
      <c r="AY683" s="3094"/>
      <c r="AZ683" s="3094"/>
      <c r="BA683" s="3094"/>
      <c r="BB683" s="3094"/>
      <c r="BC683" s="3094"/>
      <c r="BD683" s="3094"/>
      <c r="BE683" s="3094"/>
      <c r="BF683" s="3094"/>
      <c r="BG683" s="3094"/>
      <c r="BH683" s="3094"/>
      <c r="BI683" s="3094"/>
    </row>
    <row r="684" spans="1:61" ht="11.25" customHeight="1">
      <c r="A684" s="3094"/>
      <c r="B684" s="3094"/>
      <c r="C684" s="3094"/>
      <c r="D684" s="3094"/>
      <c r="E684" s="3094"/>
      <c r="F684" s="3094"/>
      <c r="G684" s="3094"/>
      <c r="H684" s="3094"/>
      <c r="I684" s="3094"/>
      <c r="J684" s="3094"/>
      <c r="K684" s="3094"/>
      <c r="L684" s="3094"/>
      <c r="M684" s="3094"/>
      <c r="N684" s="3094"/>
      <c r="O684" s="3094"/>
      <c r="P684" s="3094"/>
      <c r="Q684" s="3094"/>
      <c r="R684" s="3094"/>
      <c r="S684" s="3094"/>
      <c r="T684" s="3094"/>
      <c r="U684" s="3094"/>
      <c r="V684" s="3094"/>
      <c r="W684" s="3094"/>
      <c r="X684" s="3094"/>
      <c r="Y684" s="3094"/>
      <c r="Z684" s="3094"/>
      <c r="AA684" s="3094"/>
      <c r="AB684" s="3094"/>
      <c r="AC684" s="3094"/>
      <c r="AD684" s="3094"/>
      <c r="AE684" s="3094"/>
      <c r="AF684" s="3094"/>
      <c r="AG684" s="3094"/>
      <c r="AH684" s="3094"/>
      <c r="AI684" s="3094"/>
      <c r="AJ684" s="3094"/>
      <c r="AK684" s="3094"/>
      <c r="AL684" s="3094"/>
      <c r="AM684" s="3094"/>
      <c r="AN684" s="3094"/>
      <c r="AO684" s="3094"/>
      <c r="AP684" s="3094"/>
      <c r="AQ684" s="3094"/>
      <c r="AR684" s="3094"/>
      <c r="AS684" s="3094"/>
      <c r="AT684" s="3094"/>
      <c r="AU684" s="3094"/>
      <c r="AV684" s="3094"/>
      <c r="AW684" s="3094"/>
      <c r="AX684" s="3094"/>
      <c r="AY684" s="3094"/>
      <c r="AZ684" s="3094"/>
      <c r="BA684" s="3094"/>
      <c r="BB684" s="3094"/>
      <c r="BC684" s="3094"/>
      <c r="BD684" s="3094"/>
      <c r="BE684" s="3094"/>
      <c r="BF684" s="3094"/>
      <c r="BG684" s="3094"/>
      <c r="BH684" s="3094"/>
      <c r="BI684" s="3094"/>
    </row>
    <row r="685" spans="1:61" ht="11.25" customHeight="1">
      <c r="A685" s="3094"/>
      <c r="B685" s="3094"/>
      <c r="C685" s="3094"/>
      <c r="D685" s="3094"/>
      <c r="E685" s="3094"/>
      <c r="F685" s="3094"/>
      <c r="G685" s="3094"/>
      <c r="H685" s="3094"/>
      <c r="I685" s="3094"/>
      <c r="J685" s="3094"/>
      <c r="K685" s="3094"/>
      <c r="L685" s="3094"/>
      <c r="M685" s="3094"/>
      <c r="N685" s="3094"/>
      <c r="O685" s="3094"/>
      <c r="P685" s="3094"/>
      <c r="Q685" s="3094"/>
      <c r="R685" s="3094"/>
      <c r="S685" s="3094"/>
      <c r="T685" s="3094"/>
      <c r="U685" s="3094"/>
      <c r="V685" s="3094"/>
      <c r="W685" s="3094"/>
      <c r="X685" s="3094"/>
      <c r="Y685" s="3094"/>
      <c r="Z685" s="3094"/>
      <c r="AA685" s="3094"/>
      <c r="AB685" s="3094"/>
      <c r="AC685" s="3094"/>
      <c r="AD685" s="3094"/>
      <c r="AE685" s="3094"/>
      <c r="AF685" s="3094"/>
      <c r="AG685" s="3094"/>
      <c r="AH685" s="3094"/>
      <c r="AI685" s="3094"/>
      <c r="AJ685" s="3094"/>
      <c r="AK685" s="3094"/>
      <c r="AL685" s="3094"/>
      <c r="AM685" s="3094"/>
      <c r="AN685" s="3094"/>
      <c r="AO685" s="3094"/>
      <c r="AP685" s="3094"/>
      <c r="AQ685" s="3094"/>
      <c r="AR685" s="3094"/>
      <c r="AS685" s="3094"/>
      <c r="AT685" s="3094"/>
      <c r="AU685" s="3094"/>
      <c r="AV685" s="3094"/>
      <c r="AW685" s="3094"/>
      <c r="AX685" s="3094"/>
      <c r="AY685" s="3094"/>
      <c r="AZ685" s="3094"/>
      <c r="BA685" s="3094"/>
      <c r="BB685" s="3094"/>
      <c r="BC685" s="3094"/>
      <c r="BD685" s="3094"/>
      <c r="BE685" s="3094"/>
      <c r="BF685" s="3094"/>
      <c r="BG685" s="3094"/>
      <c r="BH685" s="3094"/>
      <c r="BI685" s="3094"/>
    </row>
    <row r="686" spans="1:61" ht="11.25" customHeight="1">
      <c r="A686" s="3094"/>
      <c r="B686" s="3094"/>
      <c r="C686" s="3094"/>
      <c r="D686" s="3094"/>
      <c r="E686" s="3094"/>
      <c r="F686" s="3094"/>
      <c r="G686" s="3094"/>
      <c r="H686" s="3094"/>
      <c r="I686" s="3094"/>
      <c r="J686" s="3094"/>
      <c r="K686" s="3094"/>
      <c r="L686" s="3094"/>
      <c r="M686" s="3094"/>
      <c r="N686" s="3094"/>
      <c r="O686" s="3094"/>
      <c r="P686" s="3094"/>
      <c r="Q686" s="3094"/>
      <c r="R686" s="3094"/>
      <c r="S686" s="3094"/>
      <c r="T686" s="3094"/>
      <c r="U686" s="3094"/>
      <c r="V686" s="3094"/>
      <c r="W686" s="3094"/>
      <c r="X686" s="3094"/>
      <c r="Y686" s="3094"/>
      <c r="Z686" s="3094"/>
      <c r="AA686" s="3094"/>
      <c r="AB686" s="3094"/>
      <c r="AC686" s="3094"/>
      <c r="AD686" s="3094"/>
      <c r="AE686" s="3094"/>
      <c r="AF686" s="3094"/>
      <c r="AG686" s="3094"/>
      <c r="AH686" s="3094"/>
      <c r="AI686" s="3094"/>
      <c r="AJ686" s="3094"/>
      <c r="AK686" s="3094"/>
      <c r="AL686" s="3094"/>
      <c r="AM686" s="3094"/>
      <c r="AN686" s="3094"/>
      <c r="AO686" s="3094"/>
      <c r="AP686" s="3094"/>
      <c r="AQ686" s="3094"/>
      <c r="AR686" s="3094"/>
      <c r="AS686" s="3094"/>
      <c r="AT686" s="3094"/>
      <c r="AU686" s="3094"/>
      <c r="AV686" s="3094"/>
      <c r="AW686" s="3094"/>
      <c r="AX686" s="3094"/>
      <c r="AY686" s="3094"/>
      <c r="AZ686" s="3094"/>
      <c r="BA686" s="3094"/>
      <c r="BB686" s="3094"/>
      <c r="BC686" s="3094"/>
      <c r="BD686" s="3094"/>
      <c r="BE686" s="3094"/>
      <c r="BF686" s="3094"/>
      <c r="BG686" s="3094"/>
      <c r="BH686" s="3094"/>
      <c r="BI686" s="3094"/>
    </row>
    <row r="687" spans="1:61" ht="11.25" customHeight="1">
      <c r="A687" s="3094"/>
      <c r="B687" s="3094"/>
      <c r="C687" s="3094"/>
      <c r="D687" s="3094"/>
      <c r="E687" s="3094"/>
      <c r="F687" s="3094"/>
      <c r="G687" s="3094"/>
      <c r="H687" s="3094"/>
      <c r="I687" s="3094"/>
      <c r="J687" s="3094"/>
      <c r="K687" s="3094"/>
      <c r="L687" s="3094"/>
      <c r="M687" s="3094"/>
      <c r="N687" s="3094"/>
      <c r="O687" s="3094"/>
      <c r="P687" s="3094"/>
      <c r="Q687" s="3094"/>
      <c r="R687" s="3094"/>
      <c r="S687" s="3094"/>
      <c r="T687" s="3094"/>
      <c r="U687" s="3094"/>
      <c r="V687" s="3094"/>
      <c r="W687" s="3094"/>
      <c r="X687" s="3094"/>
      <c r="Y687" s="3094"/>
      <c r="Z687" s="3094"/>
      <c r="AA687" s="3094"/>
      <c r="AB687" s="3094"/>
      <c r="AC687" s="3094"/>
      <c r="AD687" s="3094"/>
      <c r="AE687" s="3094"/>
      <c r="AF687" s="3094"/>
      <c r="AG687" s="3094"/>
      <c r="AH687" s="3094"/>
      <c r="AI687" s="3094"/>
      <c r="AJ687" s="3094"/>
      <c r="AK687" s="3094"/>
      <c r="AL687" s="3094"/>
      <c r="AM687" s="3094"/>
      <c r="AN687" s="3094"/>
      <c r="AO687" s="3094"/>
      <c r="AP687" s="3094"/>
      <c r="AQ687" s="3094"/>
      <c r="AR687" s="3094"/>
      <c r="AS687" s="3094"/>
      <c r="AT687" s="3094"/>
      <c r="AU687" s="3094"/>
      <c r="AV687" s="3094"/>
      <c r="AW687" s="3094"/>
      <c r="AX687" s="3094"/>
      <c r="AY687" s="3094"/>
      <c r="AZ687" s="3094"/>
      <c r="BA687" s="3094"/>
      <c r="BB687" s="3094"/>
      <c r="BC687" s="3094"/>
      <c r="BD687" s="3094"/>
      <c r="BE687" s="3094"/>
      <c r="BF687" s="3094"/>
      <c r="BG687" s="3094"/>
      <c r="BH687" s="3094"/>
      <c r="BI687" s="3094"/>
    </row>
    <row r="688" spans="1:61" ht="11.25" customHeight="1">
      <c r="A688" s="3094"/>
      <c r="B688" s="3094"/>
      <c r="C688" s="3094"/>
      <c r="D688" s="3094"/>
      <c r="E688" s="3094"/>
      <c r="F688" s="3094"/>
      <c r="G688" s="3094"/>
      <c r="H688" s="3094"/>
      <c r="I688" s="3094"/>
      <c r="J688" s="3094"/>
      <c r="K688" s="3094"/>
      <c r="L688" s="3094"/>
      <c r="M688" s="3094"/>
      <c r="N688" s="3094"/>
      <c r="O688" s="3094"/>
      <c r="P688" s="3094"/>
      <c r="Q688" s="3094"/>
      <c r="R688" s="3094"/>
      <c r="S688" s="3094"/>
      <c r="T688" s="3094"/>
      <c r="U688" s="3094"/>
      <c r="V688" s="3094"/>
      <c r="W688" s="3094"/>
      <c r="X688" s="3094"/>
      <c r="Y688" s="3094"/>
      <c r="Z688" s="3094"/>
      <c r="AA688" s="3094"/>
      <c r="AB688" s="3094"/>
      <c r="AC688" s="3094"/>
      <c r="AD688" s="3094"/>
      <c r="AE688" s="3094"/>
      <c r="AF688" s="3094"/>
      <c r="AG688" s="3094"/>
      <c r="AH688" s="3094"/>
      <c r="AI688" s="3094"/>
      <c r="AJ688" s="3094"/>
      <c r="AK688" s="3094"/>
      <c r="AL688" s="3094"/>
      <c r="AM688" s="3094"/>
      <c r="AN688" s="3094"/>
      <c r="AO688" s="3094"/>
      <c r="AP688" s="3094"/>
      <c r="AQ688" s="3094"/>
      <c r="AR688" s="3094"/>
      <c r="AS688" s="3094"/>
      <c r="AT688" s="3094"/>
      <c r="AU688" s="3094"/>
      <c r="AV688" s="3094"/>
      <c r="AW688" s="3094"/>
      <c r="AX688" s="3094"/>
      <c r="AY688" s="3094"/>
      <c r="AZ688" s="3094"/>
      <c r="BA688" s="3094"/>
      <c r="BB688" s="3094"/>
      <c r="BC688" s="3094"/>
      <c r="BD688" s="3094"/>
      <c r="BE688" s="3094"/>
      <c r="BF688" s="3094"/>
      <c r="BG688" s="3094"/>
      <c r="BH688" s="3094"/>
      <c r="BI688" s="3094"/>
    </row>
    <row r="689" spans="1:61" ht="11.25" customHeight="1">
      <c r="A689" s="3094"/>
      <c r="B689" s="3094"/>
      <c r="C689" s="3094"/>
      <c r="D689" s="3094"/>
      <c r="E689" s="3094"/>
      <c r="F689" s="3094"/>
      <c r="G689" s="3094"/>
      <c r="H689" s="3094"/>
      <c r="I689" s="3094"/>
      <c r="J689" s="3094"/>
      <c r="K689" s="3094"/>
      <c r="L689" s="3094"/>
      <c r="M689" s="3094"/>
      <c r="N689" s="3094"/>
      <c r="O689" s="3094"/>
      <c r="P689" s="3094"/>
      <c r="Q689" s="3094"/>
      <c r="R689" s="3094"/>
      <c r="S689" s="3094"/>
      <c r="T689" s="3094"/>
      <c r="U689" s="3094"/>
      <c r="V689" s="3094"/>
      <c r="W689" s="3094"/>
      <c r="X689" s="3094"/>
      <c r="Y689" s="3094"/>
      <c r="Z689" s="3094"/>
      <c r="AA689" s="3094"/>
      <c r="AB689" s="3094"/>
      <c r="AC689" s="3094"/>
      <c r="AD689" s="3094"/>
      <c r="AE689" s="3094"/>
      <c r="AF689" s="3094"/>
      <c r="AG689" s="3094"/>
      <c r="AH689" s="3094"/>
      <c r="AI689" s="3094"/>
      <c r="AJ689" s="3094"/>
      <c r="AK689" s="3094"/>
      <c r="AL689" s="3094"/>
      <c r="AM689" s="3094"/>
      <c r="AN689" s="3094"/>
      <c r="AO689" s="3094"/>
      <c r="AP689" s="3094"/>
      <c r="AQ689" s="3094"/>
      <c r="AR689" s="3094"/>
      <c r="AS689" s="3094"/>
      <c r="AT689" s="3094"/>
      <c r="AU689" s="3094"/>
      <c r="AV689" s="3094"/>
      <c r="AW689" s="3094"/>
      <c r="AX689" s="3094"/>
      <c r="AY689" s="3094"/>
      <c r="AZ689" s="3094"/>
      <c r="BA689" s="3094"/>
      <c r="BB689" s="3094"/>
      <c r="BC689" s="3094"/>
      <c r="BD689" s="3094"/>
      <c r="BE689" s="3094"/>
      <c r="BF689" s="3094"/>
      <c r="BG689" s="3094"/>
      <c r="BH689" s="3094"/>
      <c r="BI689" s="3094"/>
    </row>
    <row r="690" spans="1:61" ht="11.25" customHeight="1">
      <c r="A690" s="3094"/>
      <c r="B690" s="3094"/>
      <c r="C690" s="3094"/>
      <c r="D690" s="3094"/>
      <c r="E690" s="3094"/>
      <c r="F690" s="3094"/>
      <c r="G690" s="3094"/>
      <c r="H690" s="3094"/>
      <c r="I690" s="3094"/>
      <c r="J690" s="3094"/>
      <c r="K690" s="3094"/>
      <c r="L690" s="3094"/>
      <c r="M690" s="3094"/>
      <c r="N690" s="3094"/>
      <c r="O690" s="3094"/>
      <c r="P690" s="3094"/>
      <c r="Q690" s="3094"/>
      <c r="R690" s="3094"/>
      <c r="S690" s="3094"/>
      <c r="T690" s="3094"/>
      <c r="U690" s="3094"/>
      <c r="V690" s="3094"/>
      <c r="W690" s="3094"/>
      <c r="X690" s="3094"/>
      <c r="Y690" s="3094"/>
      <c r="Z690" s="3094"/>
      <c r="AA690" s="3094"/>
      <c r="AB690" s="3094"/>
      <c r="AC690" s="3094"/>
      <c r="AD690" s="3094"/>
      <c r="AE690" s="3094"/>
      <c r="AF690" s="3094"/>
      <c r="AG690" s="3094"/>
      <c r="AH690" s="3094"/>
      <c r="AI690" s="3094"/>
      <c r="AJ690" s="3094"/>
      <c r="AK690" s="3094"/>
      <c r="AL690" s="3094"/>
      <c r="AM690" s="3094"/>
      <c r="AN690" s="3094"/>
      <c r="AO690" s="3094"/>
      <c r="AP690" s="3094"/>
      <c r="AQ690" s="3094"/>
      <c r="AR690" s="3094"/>
      <c r="AS690" s="3094"/>
      <c r="AT690" s="3094"/>
      <c r="AU690" s="3094"/>
      <c r="AV690" s="3094"/>
      <c r="AW690" s="3094"/>
      <c r="AX690" s="3094"/>
      <c r="AY690" s="3094"/>
      <c r="AZ690" s="3094"/>
      <c r="BA690" s="3094"/>
      <c r="BB690" s="3094"/>
      <c r="BC690" s="3094"/>
      <c r="BD690" s="3094"/>
      <c r="BE690" s="3094"/>
      <c r="BF690" s="3094"/>
      <c r="BG690" s="3094"/>
      <c r="BH690" s="3094"/>
      <c r="BI690" s="3094"/>
    </row>
    <row r="691" spans="1:61" ht="11.25" customHeight="1">
      <c r="A691" s="3094"/>
      <c r="B691" s="3094"/>
      <c r="C691" s="3094"/>
      <c r="D691" s="3094"/>
      <c r="E691" s="3094"/>
      <c r="F691" s="3094"/>
      <c r="G691" s="3094"/>
      <c r="H691" s="3094"/>
      <c r="I691" s="3094"/>
      <c r="J691" s="3094"/>
      <c r="K691" s="3094"/>
      <c r="L691" s="3094"/>
      <c r="M691" s="3094"/>
      <c r="N691" s="3094"/>
      <c r="O691" s="3094"/>
      <c r="P691" s="3094"/>
      <c r="Q691" s="3094"/>
      <c r="R691" s="3094"/>
      <c r="S691" s="3094"/>
      <c r="T691" s="3094"/>
      <c r="U691" s="3094"/>
      <c r="V691" s="3094"/>
      <c r="W691" s="3094"/>
      <c r="X691" s="3094"/>
      <c r="Y691" s="3094"/>
      <c r="Z691" s="3094"/>
      <c r="AA691" s="3094"/>
      <c r="AB691" s="3094"/>
      <c r="AC691" s="3094"/>
      <c r="AD691" s="3094"/>
      <c r="AE691" s="3094"/>
      <c r="AF691" s="3094"/>
      <c r="AG691" s="3094"/>
      <c r="AH691" s="3094"/>
      <c r="AI691" s="3094"/>
      <c r="AJ691" s="3094"/>
      <c r="AK691" s="3094"/>
      <c r="AL691" s="3094"/>
      <c r="AM691" s="3094"/>
      <c r="AN691" s="3094"/>
      <c r="AO691" s="3094"/>
      <c r="AP691" s="3094"/>
      <c r="AQ691" s="3094"/>
      <c r="AR691" s="3094"/>
      <c r="AS691" s="3094"/>
      <c r="AT691" s="3094"/>
      <c r="AU691" s="3094"/>
      <c r="AV691" s="3094"/>
      <c r="AW691" s="3094"/>
      <c r="AX691" s="3094"/>
      <c r="AY691" s="3094"/>
      <c r="AZ691" s="3094"/>
      <c r="BA691" s="3094"/>
      <c r="BB691" s="3094"/>
      <c r="BC691" s="3094"/>
      <c r="BD691" s="3094"/>
      <c r="BE691" s="3094"/>
      <c r="BF691" s="3094"/>
      <c r="BG691" s="3094"/>
      <c r="BH691" s="3094"/>
      <c r="BI691" s="3094"/>
    </row>
    <row r="692" spans="1:61" ht="11.25" customHeight="1">
      <c r="A692" s="3094"/>
      <c r="B692" s="3094"/>
      <c r="C692" s="3094"/>
      <c r="D692" s="3094"/>
      <c r="E692" s="3094"/>
      <c r="F692" s="3094"/>
      <c r="G692" s="3094"/>
      <c r="H692" s="3094"/>
      <c r="I692" s="3094"/>
      <c r="J692" s="3094"/>
      <c r="K692" s="3094"/>
      <c r="L692" s="3094"/>
      <c r="M692" s="3094"/>
      <c r="N692" s="3094"/>
      <c r="O692" s="3094"/>
      <c r="P692" s="3094"/>
      <c r="Q692" s="3094"/>
      <c r="R692" s="3094"/>
      <c r="S692" s="3094"/>
      <c r="T692" s="3094"/>
      <c r="U692" s="3094"/>
      <c r="V692" s="3094"/>
      <c r="W692" s="3094"/>
      <c r="X692" s="3094"/>
      <c r="Y692" s="3094"/>
      <c r="Z692" s="3094"/>
      <c r="AA692" s="3094"/>
      <c r="AB692" s="3094"/>
      <c r="AC692" s="3094"/>
      <c r="AD692" s="3094"/>
      <c r="AE692" s="3094"/>
      <c r="AF692" s="3094"/>
      <c r="AG692" s="3094"/>
      <c r="AH692" s="3094"/>
      <c r="AI692" s="3094"/>
      <c r="AJ692" s="3094"/>
      <c r="AK692" s="3094"/>
      <c r="AL692" s="3094"/>
      <c r="AM692" s="3094"/>
      <c r="AN692" s="3094"/>
      <c r="AO692" s="3094"/>
      <c r="AP692" s="3094"/>
      <c r="AQ692" s="3094"/>
      <c r="AR692" s="3094"/>
      <c r="AS692" s="3094"/>
      <c r="AT692" s="3094"/>
      <c r="AU692" s="3094"/>
      <c r="AV692" s="3094"/>
      <c r="AW692" s="3094"/>
      <c r="AX692" s="3094"/>
      <c r="AY692" s="3094"/>
      <c r="AZ692" s="3094"/>
      <c r="BA692" s="3094"/>
      <c r="BB692" s="3094"/>
      <c r="BC692" s="3094"/>
      <c r="BD692" s="3094"/>
      <c r="BE692" s="3094"/>
      <c r="BF692" s="3094"/>
      <c r="BG692" s="3094"/>
      <c r="BH692" s="3094"/>
      <c r="BI692" s="3094"/>
    </row>
    <row r="693" spans="1:61" ht="11.25" customHeight="1">
      <c r="A693" s="3094"/>
      <c r="B693" s="3094"/>
      <c r="C693" s="3094"/>
      <c r="D693" s="3094"/>
      <c r="E693" s="3094"/>
      <c r="F693" s="3094"/>
      <c r="G693" s="3094"/>
      <c r="H693" s="3094"/>
      <c r="I693" s="3094"/>
      <c r="J693" s="3094"/>
      <c r="K693" s="3094"/>
      <c r="L693" s="3094"/>
      <c r="M693" s="3094"/>
      <c r="N693" s="3094"/>
      <c r="O693" s="3094"/>
      <c r="P693" s="3094"/>
      <c r="Q693" s="3094"/>
      <c r="R693" s="3094"/>
      <c r="S693" s="3094"/>
      <c r="T693" s="3094"/>
      <c r="U693" s="3094"/>
      <c r="V693" s="3094"/>
      <c r="W693" s="3094"/>
      <c r="X693" s="3094"/>
      <c r="Y693" s="3094"/>
      <c r="Z693" s="3094"/>
      <c r="AA693" s="3094"/>
      <c r="AB693" s="3094"/>
      <c r="AC693" s="3094"/>
      <c r="AD693" s="3094"/>
      <c r="AE693" s="3094"/>
      <c r="AF693" s="3094"/>
      <c r="AG693" s="3094"/>
      <c r="AH693" s="3094"/>
      <c r="AI693" s="3094"/>
      <c r="AJ693" s="3094"/>
      <c r="AK693" s="3094"/>
      <c r="AL693" s="3094"/>
      <c r="AM693" s="3094"/>
      <c r="AN693" s="3094"/>
      <c r="AO693" s="3094"/>
      <c r="AP693" s="3094"/>
      <c r="AQ693" s="3094"/>
      <c r="AR693" s="3094"/>
      <c r="AS693" s="3094"/>
      <c r="AT693" s="3094"/>
      <c r="AU693" s="3094"/>
      <c r="AV693" s="3094"/>
      <c r="AW693" s="3094"/>
      <c r="AX693" s="3094"/>
      <c r="AY693" s="3094"/>
      <c r="AZ693" s="3094"/>
      <c r="BA693" s="3094"/>
      <c r="BB693" s="3094"/>
      <c r="BC693" s="3094"/>
      <c r="BD693" s="3094"/>
      <c r="BE693" s="3094"/>
      <c r="BF693" s="3094"/>
      <c r="BG693" s="3094"/>
      <c r="BH693" s="3094"/>
      <c r="BI693" s="3094"/>
    </row>
    <row r="694" spans="1:61" ht="11.25" customHeight="1">
      <c r="A694" s="3094"/>
      <c r="B694" s="3094"/>
      <c r="C694" s="3094"/>
      <c r="D694" s="3094"/>
      <c r="E694" s="3094"/>
      <c r="F694" s="3094"/>
      <c r="G694" s="3094"/>
      <c r="H694" s="3094"/>
      <c r="I694" s="3094"/>
      <c r="J694" s="3094"/>
      <c r="K694" s="3094"/>
      <c r="L694" s="3094"/>
      <c r="M694" s="3094"/>
      <c r="N694" s="3094"/>
      <c r="O694" s="3094"/>
      <c r="P694" s="3094"/>
      <c r="Q694" s="3094"/>
      <c r="R694" s="3094"/>
      <c r="S694" s="3094"/>
      <c r="T694" s="3094"/>
      <c r="U694" s="3094"/>
      <c r="V694" s="3094"/>
      <c r="W694" s="3094"/>
      <c r="X694" s="3094"/>
      <c r="Y694" s="3094"/>
      <c r="Z694" s="3094"/>
      <c r="AA694" s="3094"/>
      <c r="AB694" s="3094"/>
      <c r="AC694" s="3094"/>
      <c r="AD694" s="3094"/>
      <c r="AE694" s="3094"/>
      <c r="AF694" s="3094"/>
      <c r="AG694" s="3094"/>
      <c r="AH694" s="3094"/>
      <c r="AI694" s="3094"/>
      <c r="AJ694" s="3094"/>
      <c r="AK694" s="3094"/>
      <c r="AL694" s="3094"/>
      <c r="AM694" s="3094"/>
      <c r="AN694" s="3094"/>
      <c r="AO694" s="3094"/>
      <c r="AP694" s="3094"/>
      <c r="AQ694" s="3094"/>
      <c r="AR694" s="3094"/>
      <c r="AS694" s="3094"/>
      <c r="AT694" s="3094"/>
      <c r="AU694" s="3094"/>
      <c r="AV694" s="3094"/>
      <c r="AW694" s="3094"/>
      <c r="AX694" s="3094"/>
      <c r="AY694" s="3094"/>
      <c r="AZ694" s="3094"/>
      <c r="BA694" s="3094"/>
      <c r="BB694" s="3094"/>
      <c r="BC694" s="3094"/>
      <c r="BD694" s="3094"/>
      <c r="BE694" s="3094"/>
      <c r="BF694" s="3094"/>
      <c r="BG694" s="3094"/>
      <c r="BH694" s="3094"/>
      <c r="BI694" s="3094"/>
    </row>
    <row r="695" spans="1:61" ht="11.25" customHeight="1">
      <c r="A695" s="3094"/>
      <c r="B695" s="3094"/>
      <c r="C695" s="3094"/>
      <c r="D695" s="3094"/>
      <c r="E695" s="3094"/>
      <c r="F695" s="3094"/>
      <c r="G695" s="3094"/>
      <c r="H695" s="3094"/>
      <c r="I695" s="3094"/>
      <c r="J695" s="3094"/>
      <c r="K695" s="3094"/>
      <c r="L695" s="3094"/>
      <c r="M695" s="3094"/>
      <c r="N695" s="3094"/>
      <c r="O695" s="3094"/>
      <c r="P695" s="3094"/>
      <c r="Q695" s="3094"/>
      <c r="R695" s="3094"/>
      <c r="S695" s="3094"/>
      <c r="T695" s="3094"/>
      <c r="U695" s="3094"/>
      <c r="V695" s="3094"/>
      <c r="W695" s="3094"/>
      <c r="X695" s="3094"/>
      <c r="Y695" s="3094"/>
      <c r="Z695" s="3094"/>
      <c r="AA695" s="3094"/>
      <c r="AB695" s="3094"/>
      <c r="AC695" s="3094"/>
      <c r="AD695" s="3094"/>
      <c r="AE695" s="3094"/>
      <c r="AF695" s="3094"/>
      <c r="AG695" s="3094"/>
      <c r="AH695" s="3094"/>
      <c r="AI695" s="3094"/>
      <c r="AJ695" s="3094"/>
      <c r="AK695" s="3094"/>
      <c r="AL695" s="3094"/>
      <c r="AM695" s="3094"/>
      <c r="AN695" s="3094"/>
      <c r="AO695" s="3094"/>
      <c r="AP695" s="3094"/>
      <c r="AQ695" s="3094"/>
      <c r="AR695" s="3094"/>
      <c r="AS695" s="3094"/>
      <c r="AT695" s="3094"/>
      <c r="AU695" s="3094"/>
      <c r="AV695" s="3094"/>
      <c r="AW695" s="3094"/>
      <c r="AX695" s="3094"/>
      <c r="AY695" s="3094"/>
      <c r="AZ695" s="3094"/>
      <c r="BA695" s="3094"/>
      <c r="BB695" s="3094"/>
      <c r="BC695" s="3094"/>
      <c r="BD695" s="3094"/>
      <c r="BE695" s="3094"/>
      <c r="BF695" s="3094"/>
      <c r="BG695" s="3094"/>
      <c r="BH695" s="3094"/>
      <c r="BI695" s="3094"/>
    </row>
    <row r="696" spans="1:61" ht="11.25" customHeight="1">
      <c r="A696" s="3094"/>
      <c r="B696" s="3094"/>
      <c r="C696" s="3094"/>
      <c r="D696" s="3094"/>
      <c r="E696" s="3094"/>
      <c r="F696" s="3094"/>
      <c r="G696" s="3094"/>
      <c r="H696" s="3094"/>
      <c r="I696" s="3094"/>
      <c r="J696" s="3094"/>
      <c r="K696" s="3094"/>
      <c r="L696" s="3094"/>
      <c r="M696" s="3094"/>
      <c r="N696" s="3094"/>
      <c r="O696" s="3094"/>
      <c r="P696" s="3094"/>
      <c r="Q696" s="3094"/>
      <c r="R696" s="3094"/>
      <c r="S696" s="3094"/>
      <c r="T696" s="3094"/>
      <c r="U696" s="3094"/>
      <c r="V696" s="3094"/>
      <c r="W696" s="3094"/>
      <c r="X696" s="3094"/>
      <c r="Y696" s="3094"/>
      <c r="Z696" s="3094"/>
      <c r="AA696" s="3094"/>
      <c r="AB696" s="3094"/>
      <c r="AC696" s="3094"/>
      <c r="AD696" s="3094"/>
      <c r="AE696" s="3094"/>
      <c r="AF696" s="3094"/>
      <c r="AG696" s="3094"/>
      <c r="AH696" s="3094"/>
      <c r="AI696" s="3094"/>
      <c r="AJ696" s="3094"/>
      <c r="AK696" s="3094"/>
      <c r="AL696" s="3094"/>
      <c r="AM696" s="3094"/>
      <c r="AN696" s="3094"/>
      <c r="AO696" s="3094"/>
      <c r="AP696" s="3094"/>
      <c r="AQ696" s="3094"/>
      <c r="AR696" s="3094"/>
      <c r="AS696" s="3094"/>
      <c r="AT696" s="3094"/>
      <c r="AU696" s="3094"/>
      <c r="AV696" s="3094"/>
      <c r="AW696" s="3094"/>
      <c r="AX696" s="3094"/>
      <c r="AY696" s="3094"/>
      <c r="AZ696" s="3094"/>
      <c r="BA696" s="3094"/>
      <c r="BB696" s="3094"/>
      <c r="BC696" s="3094"/>
      <c r="BD696" s="3094"/>
      <c r="BE696" s="3094"/>
      <c r="BF696" s="3094"/>
      <c r="BG696" s="3094"/>
      <c r="BH696" s="3094"/>
      <c r="BI696" s="3094"/>
    </row>
    <row r="697" spans="1:61" ht="11.25" customHeight="1">
      <c r="A697" s="3094"/>
      <c r="B697" s="3094"/>
      <c r="C697" s="3094"/>
      <c r="D697" s="3094"/>
      <c r="E697" s="3094"/>
      <c r="F697" s="3094"/>
      <c r="G697" s="3094"/>
      <c r="H697" s="3094"/>
      <c r="I697" s="3094"/>
      <c r="J697" s="3094"/>
      <c r="K697" s="3094"/>
      <c r="L697" s="3094"/>
      <c r="M697" s="3094"/>
      <c r="N697" s="3094"/>
      <c r="O697" s="3094"/>
      <c r="P697" s="3094"/>
      <c r="Q697" s="3094"/>
      <c r="R697" s="3094"/>
      <c r="S697" s="3094"/>
      <c r="T697" s="3094"/>
      <c r="U697" s="3094"/>
      <c r="V697" s="3094"/>
      <c r="W697" s="3094"/>
      <c r="X697" s="3094"/>
      <c r="Y697" s="3094"/>
      <c r="Z697" s="3094"/>
      <c r="AA697" s="3094"/>
      <c r="AB697" s="3094"/>
      <c r="AC697" s="3094"/>
      <c r="AD697" s="3094"/>
      <c r="AE697" s="3094"/>
      <c r="AF697" s="3094"/>
      <c r="AG697" s="3094"/>
      <c r="AH697" s="3094"/>
      <c r="AI697" s="3094"/>
      <c r="AJ697" s="3094"/>
      <c r="AK697" s="3094"/>
      <c r="AL697" s="3094"/>
      <c r="AM697" s="3094"/>
      <c r="AN697" s="3094"/>
      <c r="AO697" s="3094"/>
      <c r="AP697" s="3094"/>
      <c r="AQ697" s="3094"/>
      <c r="AR697" s="3094"/>
      <c r="AS697" s="3094"/>
      <c r="AT697" s="3094"/>
      <c r="AU697" s="3094"/>
      <c r="AV697" s="3094"/>
      <c r="AW697" s="3094"/>
      <c r="AX697" s="3094"/>
      <c r="AY697" s="3094"/>
      <c r="AZ697" s="3094"/>
      <c r="BA697" s="3094"/>
      <c r="BB697" s="3094"/>
      <c r="BC697" s="3094"/>
      <c r="BD697" s="3094"/>
      <c r="BE697" s="3094"/>
      <c r="BF697" s="3094"/>
      <c r="BG697" s="3094"/>
      <c r="BH697" s="3094"/>
      <c r="BI697" s="3094"/>
    </row>
    <row r="698" spans="1:61" ht="11.25" customHeight="1">
      <c r="A698" s="3094"/>
      <c r="B698" s="3094"/>
      <c r="C698" s="3094"/>
      <c r="D698" s="3094"/>
      <c r="E698" s="3094"/>
      <c r="F698" s="3094"/>
      <c r="G698" s="3094"/>
      <c r="H698" s="3094"/>
      <c r="I698" s="3094"/>
      <c r="J698" s="3094"/>
      <c r="K698" s="3094"/>
      <c r="L698" s="3094"/>
      <c r="M698" s="3094"/>
      <c r="N698" s="3094"/>
      <c r="O698" s="3094"/>
      <c r="P698" s="3094"/>
      <c r="Q698" s="3094"/>
      <c r="R698" s="3094"/>
      <c r="S698" s="3094"/>
      <c r="T698" s="3094"/>
      <c r="U698" s="3094"/>
      <c r="V698" s="3094"/>
      <c r="W698" s="3094"/>
      <c r="X698" s="3094"/>
      <c r="Y698" s="3094"/>
      <c r="Z698" s="3094"/>
      <c r="AA698" s="3094"/>
      <c r="AB698" s="3094"/>
      <c r="AC698" s="3094"/>
      <c r="AD698" s="3094"/>
      <c r="AE698" s="3094"/>
      <c r="AF698" s="3094"/>
      <c r="AG698" s="3094"/>
      <c r="AH698" s="3094"/>
      <c r="AI698" s="3094"/>
      <c r="AJ698" s="3094"/>
      <c r="AK698" s="3094"/>
      <c r="AL698" s="3094"/>
      <c r="AM698" s="3094"/>
      <c r="AN698" s="3094"/>
      <c r="AO698" s="3094"/>
      <c r="AP698" s="3094"/>
      <c r="AQ698" s="3094"/>
      <c r="AR698" s="3094"/>
      <c r="AS698" s="3094"/>
      <c r="AT698" s="3094"/>
      <c r="AU698" s="3094"/>
      <c r="AV698" s="3094"/>
      <c r="AW698" s="3094"/>
      <c r="AX698" s="3094"/>
      <c r="AY698" s="3094"/>
      <c r="AZ698" s="3094"/>
      <c r="BA698" s="3094"/>
      <c r="BB698" s="3094"/>
      <c r="BC698" s="3094"/>
      <c r="BD698" s="3094"/>
      <c r="BE698" s="3094"/>
      <c r="BF698" s="3094"/>
      <c r="BG698" s="3094"/>
      <c r="BH698" s="3094"/>
      <c r="BI698" s="3094"/>
    </row>
    <row r="699" spans="1:61" ht="11.25" customHeight="1">
      <c r="A699" s="3094"/>
      <c r="B699" s="3094"/>
      <c r="C699" s="3094"/>
      <c r="D699" s="3094"/>
      <c r="E699" s="3094"/>
      <c r="F699" s="3094"/>
      <c r="G699" s="3094"/>
      <c r="H699" s="3094"/>
      <c r="I699" s="3094"/>
      <c r="J699" s="3094"/>
      <c r="K699" s="3094"/>
      <c r="L699" s="3094"/>
      <c r="M699" s="3094"/>
      <c r="N699" s="3094"/>
      <c r="O699" s="3094"/>
      <c r="P699" s="3094"/>
      <c r="Q699" s="3094"/>
      <c r="R699" s="3094"/>
      <c r="S699" s="3094"/>
      <c r="T699" s="3094"/>
      <c r="U699" s="3094"/>
      <c r="V699" s="3094"/>
      <c r="W699" s="3094"/>
      <c r="X699" s="3094"/>
      <c r="Y699" s="3094"/>
      <c r="Z699" s="3094"/>
      <c r="AA699" s="3094"/>
      <c r="AB699" s="3094"/>
      <c r="AC699" s="3094"/>
      <c r="AD699" s="3094"/>
      <c r="AE699" s="3094"/>
      <c r="AF699" s="3094"/>
      <c r="AG699" s="3094"/>
      <c r="AH699" s="3094"/>
      <c r="AI699" s="3094"/>
      <c r="AJ699" s="3094"/>
      <c r="AK699" s="3094"/>
      <c r="AL699" s="3094"/>
      <c r="AM699" s="3094"/>
      <c r="AN699" s="3094"/>
      <c r="AO699" s="3094"/>
      <c r="AP699" s="3094"/>
      <c r="AQ699" s="3094"/>
      <c r="AR699" s="3094"/>
      <c r="AS699" s="3094"/>
      <c r="AT699" s="3094"/>
      <c r="AU699" s="3094"/>
      <c r="AV699" s="3094"/>
      <c r="AW699" s="3094"/>
      <c r="AX699" s="3094"/>
      <c r="AY699" s="3094"/>
      <c r="AZ699" s="3094"/>
      <c r="BA699" s="3094"/>
      <c r="BB699" s="3094"/>
      <c r="BC699" s="3094"/>
      <c r="BD699" s="3094"/>
      <c r="BE699" s="3094"/>
      <c r="BF699" s="3094"/>
      <c r="BG699" s="3094"/>
      <c r="BH699" s="3094"/>
      <c r="BI699" s="3094"/>
    </row>
    <row r="700" spans="1:61" ht="11.25" customHeight="1">
      <c r="A700" s="3094"/>
      <c r="B700" s="3094"/>
      <c r="C700" s="3094"/>
      <c r="D700" s="3094"/>
      <c r="E700" s="3094"/>
      <c r="F700" s="3094"/>
      <c r="G700" s="3094"/>
      <c r="H700" s="3094"/>
      <c r="I700" s="3094"/>
      <c r="J700" s="3094"/>
      <c r="K700" s="3094"/>
      <c r="L700" s="3094"/>
      <c r="M700" s="3094"/>
      <c r="N700" s="3094"/>
      <c r="O700" s="3094"/>
      <c r="P700" s="3094"/>
      <c r="Q700" s="3094"/>
      <c r="R700" s="3094"/>
      <c r="S700" s="3094"/>
      <c r="T700" s="3094"/>
      <c r="U700" s="3094"/>
      <c r="V700" s="3094"/>
      <c r="W700" s="3094"/>
      <c r="X700" s="3094"/>
      <c r="Y700" s="3094"/>
      <c r="Z700" s="3094"/>
      <c r="AA700" s="3094"/>
      <c r="AB700" s="3094"/>
      <c r="AC700" s="3094"/>
      <c r="AD700" s="3094"/>
      <c r="AE700" s="3094"/>
      <c r="AF700" s="3094"/>
      <c r="AG700" s="3094"/>
      <c r="AH700" s="3094"/>
      <c r="AI700" s="3094"/>
      <c r="AJ700" s="3094"/>
      <c r="AK700" s="3094"/>
      <c r="AL700" s="3094"/>
      <c r="AM700" s="3094"/>
      <c r="AN700" s="3094"/>
      <c r="AO700" s="3094"/>
      <c r="AP700" s="3094"/>
      <c r="AQ700" s="3094"/>
      <c r="AR700" s="3094"/>
      <c r="AS700" s="3094"/>
      <c r="AT700" s="3094"/>
      <c r="AU700" s="3094"/>
      <c r="AV700" s="3094"/>
      <c r="AW700" s="3094"/>
      <c r="AX700" s="3094"/>
      <c r="AY700" s="3094"/>
      <c r="AZ700" s="3094"/>
      <c r="BA700" s="3094"/>
      <c r="BB700" s="3094"/>
      <c r="BC700" s="3094"/>
      <c r="BD700" s="3094"/>
      <c r="BE700" s="3094"/>
      <c r="BF700" s="3094"/>
      <c r="BG700" s="3094"/>
      <c r="BH700" s="3094"/>
      <c r="BI700" s="3094"/>
    </row>
    <row r="701" spans="1:61" ht="11.25" customHeight="1">
      <c r="A701" s="3094"/>
      <c r="B701" s="3094"/>
      <c r="C701" s="3094"/>
      <c r="D701" s="3094"/>
      <c r="E701" s="3094"/>
      <c r="F701" s="3094"/>
      <c r="G701" s="3094"/>
      <c r="H701" s="3094"/>
      <c r="I701" s="3094"/>
      <c r="J701" s="3094"/>
      <c r="K701" s="3094"/>
      <c r="L701" s="3094"/>
      <c r="M701" s="3094"/>
      <c r="N701" s="3094"/>
      <c r="O701" s="3094"/>
      <c r="P701" s="3094"/>
      <c r="Q701" s="3094"/>
      <c r="R701" s="3094"/>
      <c r="S701" s="3094"/>
      <c r="T701" s="3094"/>
      <c r="U701" s="3094"/>
      <c r="V701" s="3094"/>
      <c r="W701" s="3094"/>
      <c r="X701" s="3094"/>
      <c r="Y701" s="3094"/>
      <c r="Z701" s="3094"/>
      <c r="AA701" s="3094"/>
      <c r="AB701" s="3094"/>
      <c r="AC701" s="3094"/>
      <c r="AD701" s="3094"/>
      <c r="AE701" s="3094"/>
      <c r="AF701" s="3094"/>
      <c r="AG701" s="3094"/>
      <c r="AH701" s="3094"/>
      <c r="AI701" s="3094"/>
      <c r="AJ701" s="3094"/>
      <c r="AK701" s="3094"/>
      <c r="AL701" s="3094"/>
      <c r="AM701" s="3094"/>
      <c r="AN701" s="3094"/>
      <c r="AO701" s="3094"/>
      <c r="AP701" s="3094"/>
      <c r="AQ701" s="3094"/>
      <c r="AR701" s="3094"/>
      <c r="AS701" s="3094"/>
      <c r="AT701" s="3094"/>
      <c r="AU701" s="3094"/>
      <c r="AV701" s="3094"/>
      <c r="AW701" s="3094"/>
      <c r="AX701" s="3094"/>
      <c r="AY701" s="3094"/>
      <c r="AZ701" s="3094"/>
      <c r="BA701" s="3094"/>
      <c r="BB701" s="3094"/>
      <c r="BC701" s="3094"/>
      <c r="BD701" s="3094"/>
      <c r="BE701" s="3094"/>
      <c r="BF701" s="3094"/>
      <c r="BG701" s="3094"/>
      <c r="BH701" s="3094"/>
      <c r="BI701" s="3094"/>
    </row>
    <row r="702" spans="1:61" ht="11.25" customHeight="1">
      <c r="A702" s="3094"/>
      <c r="B702" s="3094"/>
      <c r="C702" s="3094"/>
      <c r="D702" s="3094"/>
      <c r="E702" s="3094"/>
      <c r="F702" s="3094"/>
      <c r="G702" s="3094"/>
      <c r="H702" s="3094"/>
      <c r="I702" s="3094"/>
      <c r="J702" s="3094"/>
      <c r="K702" s="3094"/>
      <c r="L702" s="3094"/>
      <c r="M702" s="3094"/>
      <c r="N702" s="3094"/>
      <c r="O702" s="3094"/>
      <c r="P702" s="3094"/>
      <c r="Q702" s="3094"/>
      <c r="R702" s="3094"/>
      <c r="S702" s="3094"/>
      <c r="T702" s="3094"/>
      <c r="U702" s="3094"/>
      <c r="V702" s="3094"/>
      <c r="W702" s="3094"/>
      <c r="X702" s="3094"/>
      <c r="Y702" s="3094"/>
      <c r="Z702" s="3094"/>
      <c r="AA702" s="3094"/>
      <c r="AB702" s="3094"/>
      <c r="AC702" s="3094"/>
      <c r="AD702" s="3094"/>
      <c r="AE702" s="3094"/>
      <c r="AF702" s="3094"/>
      <c r="AG702" s="3094"/>
      <c r="AH702" s="3094"/>
      <c r="AI702" s="3094"/>
      <c r="AJ702" s="3094"/>
      <c r="AK702" s="3094"/>
      <c r="AL702" s="3094"/>
      <c r="AM702" s="3094"/>
      <c r="AN702" s="3094"/>
      <c r="AO702" s="3094"/>
      <c r="AP702" s="3094"/>
      <c r="AQ702" s="3094"/>
      <c r="AR702" s="3094"/>
      <c r="AS702" s="3094"/>
      <c r="AT702" s="3094"/>
      <c r="AU702" s="3094"/>
      <c r="AV702" s="3094"/>
      <c r="AW702" s="3094"/>
      <c r="AX702" s="3094"/>
      <c r="AY702" s="3094"/>
      <c r="AZ702" s="3094"/>
      <c r="BA702" s="3094"/>
      <c r="BB702" s="3094"/>
      <c r="BC702" s="3094"/>
      <c r="BD702" s="3094"/>
      <c r="BE702" s="3094"/>
      <c r="BF702" s="3094"/>
      <c r="BG702" s="3094"/>
      <c r="BH702" s="3094"/>
      <c r="BI702" s="3094"/>
    </row>
    <row r="703" spans="1:61" ht="11.25" customHeight="1">
      <c r="A703" s="3094"/>
      <c r="B703" s="3094"/>
      <c r="C703" s="3094"/>
      <c r="D703" s="3094"/>
      <c r="E703" s="3094"/>
      <c r="F703" s="3094"/>
      <c r="G703" s="3094"/>
      <c r="H703" s="3094"/>
      <c r="I703" s="3094"/>
      <c r="J703" s="3094"/>
      <c r="K703" s="3094"/>
      <c r="L703" s="3094"/>
      <c r="M703" s="3094"/>
      <c r="N703" s="3094"/>
      <c r="O703" s="3094"/>
      <c r="P703" s="3094"/>
      <c r="Q703" s="3094"/>
      <c r="R703" s="3094"/>
      <c r="S703" s="3094"/>
      <c r="T703" s="3094"/>
      <c r="U703" s="3094"/>
      <c r="V703" s="3094"/>
      <c r="W703" s="3094"/>
      <c r="X703" s="3094"/>
      <c r="Y703" s="3094"/>
      <c r="Z703" s="3094"/>
      <c r="AA703" s="3094"/>
      <c r="AB703" s="3094"/>
      <c r="AC703" s="3094"/>
      <c r="AD703" s="3094"/>
      <c r="AE703" s="3094"/>
      <c r="AF703" s="3094"/>
      <c r="AG703" s="3094"/>
      <c r="AH703" s="3094"/>
      <c r="AI703" s="3094"/>
      <c r="AJ703" s="3094"/>
      <c r="AK703" s="3094"/>
      <c r="AL703" s="3094"/>
      <c r="AM703" s="3094"/>
      <c r="AN703" s="3094"/>
      <c r="AO703" s="3094"/>
      <c r="AP703" s="3094"/>
      <c r="AQ703" s="3094"/>
      <c r="AR703" s="3094"/>
      <c r="AS703" s="3094"/>
      <c r="AT703" s="3094"/>
      <c r="AU703" s="3094"/>
      <c r="AV703" s="3094"/>
      <c r="AW703" s="3094"/>
      <c r="AX703" s="3094"/>
      <c r="AY703" s="3094"/>
      <c r="AZ703" s="3094"/>
      <c r="BA703" s="3094"/>
      <c r="BB703" s="3094"/>
      <c r="BC703" s="3094"/>
      <c r="BD703" s="3094"/>
      <c r="BE703" s="3094"/>
      <c r="BF703" s="3094"/>
      <c r="BG703" s="3094"/>
      <c r="BH703" s="3094"/>
      <c r="BI703" s="3094"/>
    </row>
    <row r="704" spans="1:61" ht="11.25" customHeight="1">
      <c r="A704" s="3094"/>
      <c r="B704" s="3094"/>
      <c r="C704" s="3094"/>
      <c r="D704" s="3094"/>
      <c r="E704" s="3094"/>
      <c r="F704" s="3094"/>
      <c r="G704" s="3094"/>
      <c r="H704" s="3094"/>
      <c r="I704" s="3094"/>
      <c r="J704" s="3094"/>
      <c r="K704" s="3094"/>
      <c r="L704" s="3094"/>
      <c r="M704" s="3094"/>
      <c r="N704" s="3094"/>
      <c r="O704" s="3094"/>
      <c r="P704" s="3094"/>
      <c r="Q704" s="3094"/>
      <c r="R704" s="3094"/>
      <c r="S704" s="3094"/>
      <c r="T704" s="3094"/>
      <c r="U704" s="3094"/>
      <c r="V704" s="3094"/>
      <c r="W704" s="3094"/>
      <c r="X704" s="3094"/>
      <c r="Y704" s="3094"/>
      <c r="Z704" s="3094"/>
      <c r="AA704" s="3094"/>
      <c r="AB704" s="3094"/>
      <c r="AC704" s="3094"/>
      <c r="AD704" s="3094"/>
      <c r="AE704" s="3094"/>
      <c r="AF704" s="3094"/>
      <c r="AG704" s="3094"/>
      <c r="AH704" s="3094"/>
      <c r="AI704" s="3094"/>
      <c r="AJ704" s="3094"/>
      <c r="AK704" s="3094"/>
      <c r="AL704" s="3094"/>
      <c r="AM704" s="3094"/>
      <c r="AN704" s="3094"/>
      <c r="AO704" s="3094"/>
      <c r="AP704" s="3094"/>
      <c r="AQ704" s="3094"/>
      <c r="AR704" s="3094"/>
      <c r="AS704" s="3094"/>
      <c r="AT704" s="3094"/>
      <c r="AU704" s="3094"/>
      <c r="AV704" s="3094"/>
      <c r="AW704" s="3094"/>
      <c r="AX704" s="3094"/>
      <c r="AY704" s="3094"/>
      <c r="AZ704" s="3094"/>
      <c r="BA704" s="3094"/>
      <c r="BB704" s="3094"/>
      <c r="BC704" s="3094"/>
      <c r="BD704" s="3094"/>
      <c r="BE704" s="3094"/>
      <c r="BF704" s="3094"/>
      <c r="BG704" s="3094"/>
      <c r="BH704" s="3094"/>
      <c r="BI704" s="3094"/>
    </row>
    <row r="705" spans="1:61" ht="11.25" customHeight="1">
      <c r="A705" s="3094"/>
      <c r="B705" s="3094"/>
      <c r="C705" s="3094"/>
      <c r="D705" s="3094"/>
      <c r="E705" s="3094"/>
      <c r="F705" s="3094"/>
      <c r="G705" s="3094"/>
      <c r="H705" s="3094"/>
      <c r="I705" s="3094"/>
      <c r="J705" s="3094"/>
      <c r="K705" s="3094"/>
      <c r="L705" s="3094"/>
      <c r="M705" s="3094"/>
      <c r="N705" s="3094"/>
      <c r="O705" s="3094"/>
      <c r="P705" s="3094"/>
      <c r="Q705" s="3094"/>
      <c r="R705" s="3094"/>
      <c r="S705" s="3094"/>
      <c r="T705" s="3094"/>
      <c r="U705" s="3094"/>
      <c r="V705" s="3094"/>
      <c r="W705" s="3094"/>
      <c r="X705" s="3094"/>
      <c r="Y705" s="3094"/>
      <c r="Z705" s="3094"/>
      <c r="AA705" s="3094"/>
      <c r="AB705" s="3094"/>
      <c r="AC705" s="3094"/>
      <c r="AD705" s="3094"/>
      <c r="AE705" s="3094"/>
      <c r="AF705" s="3094"/>
      <c r="AG705" s="3094"/>
      <c r="AH705" s="3094"/>
      <c r="AI705" s="3094"/>
      <c r="AJ705" s="3094"/>
      <c r="AK705" s="3094"/>
      <c r="AL705" s="3094"/>
      <c r="AM705" s="3094"/>
      <c r="AN705" s="3094"/>
      <c r="AO705" s="3094"/>
      <c r="AP705" s="3094"/>
      <c r="AQ705" s="3094"/>
      <c r="AR705" s="3094"/>
      <c r="AS705" s="3094"/>
      <c r="AT705" s="3094"/>
      <c r="AU705" s="3094"/>
      <c r="AV705" s="3094"/>
      <c r="AW705" s="3094"/>
      <c r="AX705" s="3094"/>
      <c r="AY705" s="3094"/>
      <c r="AZ705" s="3094"/>
      <c r="BA705" s="3094"/>
      <c r="BB705" s="3094"/>
      <c r="BC705" s="3094"/>
      <c r="BD705" s="3094"/>
      <c r="BE705" s="3094"/>
      <c r="BF705" s="3094"/>
      <c r="BG705" s="3094"/>
      <c r="BH705" s="3094"/>
      <c r="BI705" s="3094"/>
    </row>
    <row r="706" spans="1:61" ht="11.25" customHeight="1">
      <c r="A706" s="3094"/>
      <c r="B706" s="3094"/>
      <c r="C706" s="3094"/>
      <c r="D706" s="3094"/>
      <c r="E706" s="3094"/>
      <c r="F706" s="3094"/>
      <c r="G706" s="3094"/>
      <c r="H706" s="3094"/>
      <c r="I706" s="3094"/>
      <c r="J706" s="3094"/>
      <c r="K706" s="3094"/>
      <c r="L706" s="3094"/>
      <c r="M706" s="3094"/>
      <c r="N706" s="3094"/>
      <c r="O706" s="3094"/>
      <c r="P706" s="3094"/>
      <c r="Q706" s="3094"/>
      <c r="R706" s="3094"/>
      <c r="S706" s="3094"/>
      <c r="T706" s="3094"/>
      <c r="U706" s="3094"/>
      <c r="V706" s="3094"/>
      <c r="W706" s="3094"/>
      <c r="X706" s="3094"/>
      <c r="Y706" s="3094"/>
      <c r="Z706" s="3094"/>
      <c r="AA706" s="3094"/>
      <c r="AB706" s="3094"/>
      <c r="AC706" s="3094"/>
      <c r="AD706" s="3094"/>
      <c r="AE706" s="3094"/>
      <c r="AF706" s="3094"/>
      <c r="AG706" s="3094"/>
      <c r="AH706" s="3094"/>
      <c r="AI706" s="3094"/>
      <c r="AJ706" s="3094"/>
      <c r="AK706" s="3094"/>
      <c r="AL706" s="3094"/>
      <c r="AM706" s="3094"/>
      <c r="AN706" s="3094"/>
      <c r="AO706" s="3094"/>
      <c r="AP706" s="3094"/>
      <c r="AQ706" s="3094"/>
      <c r="AR706" s="3094"/>
      <c r="AS706" s="3094"/>
      <c r="AT706" s="3094"/>
      <c r="AU706" s="3094"/>
      <c r="AV706" s="3094"/>
      <c r="AW706" s="3094"/>
      <c r="AX706" s="3094"/>
      <c r="AY706" s="3094"/>
      <c r="AZ706" s="3094"/>
      <c r="BA706" s="3094"/>
      <c r="BB706" s="3094"/>
      <c r="BC706" s="3094"/>
      <c r="BD706" s="3094"/>
      <c r="BE706" s="3094"/>
      <c r="BF706" s="3094"/>
      <c r="BG706" s="3094"/>
      <c r="BH706" s="3094"/>
      <c r="BI706" s="3094"/>
    </row>
    <row r="707" spans="1:61" ht="11.25" customHeight="1">
      <c r="A707" s="3094"/>
      <c r="B707" s="3094"/>
      <c r="C707" s="3094"/>
      <c r="D707" s="3094"/>
      <c r="E707" s="3094"/>
      <c r="F707" s="3094"/>
      <c r="G707" s="3094"/>
      <c r="H707" s="3094"/>
      <c r="I707" s="3094"/>
      <c r="J707" s="3094"/>
      <c r="K707" s="3094"/>
      <c r="L707" s="3094"/>
      <c r="M707" s="3094"/>
      <c r="N707" s="3094"/>
      <c r="O707" s="3094"/>
      <c r="P707" s="3094"/>
      <c r="Q707" s="3094"/>
      <c r="R707" s="3094"/>
      <c r="S707" s="3094"/>
      <c r="T707" s="3094"/>
      <c r="U707" s="3094"/>
      <c r="V707" s="3094"/>
      <c r="W707" s="3094"/>
      <c r="X707" s="3094"/>
      <c r="Y707" s="3094"/>
      <c r="Z707" s="3094"/>
      <c r="AA707" s="3094"/>
      <c r="AB707" s="3094"/>
      <c r="AC707" s="3094"/>
      <c r="AD707" s="3094"/>
      <c r="AE707" s="3094"/>
      <c r="AF707" s="3094"/>
      <c r="AG707" s="3094"/>
      <c r="AH707" s="3094"/>
      <c r="AI707" s="3094"/>
      <c r="AJ707" s="3094"/>
      <c r="AK707" s="3094"/>
      <c r="AL707" s="3094"/>
      <c r="AM707" s="3094"/>
      <c r="AN707" s="3094"/>
      <c r="AO707" s="3094"/>
      <c r="AP707" s="3094"/>
      <c r="AQ707" s="3094"/>
      <c r="AR707" s="3094"/>
      <c r="AS707" s="3094"/>
      <c r="AT707" s="3094"/>
      <c r="AU707" s="3094"/>
      <c r="AV707" s="3094"/>
      <c r="AW707" s="3094"/>
      <c r="AX707" s="3094"/>
      <c r="AY707" s="3094"/>
      <c r="AZ707" s="3094"/>
      <c r="BA707" s="3094"/>
      <c r="BB707" s="3094"/>
      <c r="BC707" s="3094"/>
      <c r="BD707" s="3094"/>
      <c r="BE707" s="3094"/>
      <c r="BF707" s="3094"/>
      <c r="BG707" s="3094"/>
      <c r="BH707" s="3094"/>
      <c r="BI707" s="3094"/>
    </row>
    <row r="708" spans="1:61" ht="11.25" customHeight="1">
      <c r="A708" s="3094"/>
      <c r="B708" s="3094"/>
      <c r="C708" s="3094"/>
      <c r="D708" s="3094"/>
      <c r="E708" s="3094"/>
      <c r="F708" s="3094"/>
      <c r="G708" s="3094"/>
      <c r="H708" s="3094"/>
      <c r="I708" s="3094"/>
      <c r="J708" s="3094"/>
      <c r="K708" s="3094"/>
      <c r="L708" s="3094"/>
      <c r="M708" s="3094"/>
      <c r="N708" s="3094"/>
      <c r="O708" s="3094"/>
      <c r="P708" s="3094"/>
      <c r="Q708" s="3094"/>
      <c r="R708" s="3094"/>
      <c r="S708" s="3094"/>
      <c r="T708" s="3094"/>
      <c r="U708" s="3094"/>
      <c r="V708" s="3094"/>
      <c r="W708" s="3094"/>
      <c r="X708" s="3094"/>
      <c r="Y708" s="3094"/>
      <c r="Z708" s="3094"/>
      <c r="AA708" s="3094"/>
      <c r="AB708" s="3094"/>
      <c r="AC708" s="3094"/>
      <c r="AD708" s="3094"/>
      <c r="AE708" s="3094"/>
      <c r="AF708" s="3094"/>
      <c r="AG708" s="3094"/>
      <c r="AH708" s="3094"/>
      <c r="AI708" s="3094"/>
      <c r="AJ708" s="3094"/>
      <c r="AK708" s="3094"/>
      <c r="AL708" s="3094"/>
      <c r="AM708" s="3094"/>
      <c r="AN708" s="3094"/>
      <c r="AO708" s="3094"/>
      <c r="AP708" s="3094"/>
      <c r="AQ708" s="3094"/>
      <c r="AR708" s="3094"/>
      <c r="AS708" s="3094"/>
      <c r="AT708" s="3094"/>
      <c r="AU708" s="3094"/>
      <c r="AV708" s="3094"/>
      <c r="AW708" s="3094"/>
      <c r="AX708" s="3094"/>
      <c r="AY708" s="3094"/>
      <c r="AZ708" s="3094"/>
      <c r="BA708" s="3094"/>
      <c r="BB708" s="3094"/>
      <c r="BC708" s="3094"/>
      <c r="BD708" s="3094"/>
      <c r="BE708" s="3094"/>
      <c r="BF708" s="3094"/>
      <c r="BG708" s="3094"/>
      <c r="BH708" s="3094"/>
      <c r="BI708" s="3094"/>
    </row>
    <row r="709" spans="1:61" ht="11.25" customHeight="1">
      <c r="A709" s="3094"/>
      <c r="B709" s="3094"/>
      <c r="C709" s="3094"/>
      <c r="D709" s="3094"/>
      <c r="E709" s="3094"/>
      <c r="F709" s="3094"/>
      <c r="G709" s="3094"/>
      <c r="H709" s="3094"/>
      <c r="I709" s="3094"/>
      <c r="J709" s="3094"/>
      <c r="K709" s="3094"/>
      <c r="L709" s="3094"/>
      <c r="M709" s="3094"/>
      <c r="N709" s="3094"/>
      <c r="O709" s="3094"/>
      <c r="P709" s="3094"/>
      <c r="Q709" s="3094"/>
      <c r="R709" s="3094"/>
      <c r="S709" s="3094"/>
      <c r="T709" s="3094"/>
      <c r="U709" s="3094"/>
      <c r="V709" s="3094"/>
      <c r="W709" s="3094"/>
      <c r="X709" s="3094"/>
      <c r="Y709" s="3094"/>
      <c r="Z709" s="3094"/>
      <c r="AA709" s="3094"/>
      <c r="AB709" s="3094"/>
      <c r="AC709" s="3094"/>
      <c r="AD709" s="3094"/>
      <c r="AE709" s="3094"/>
      <c r="AF709" s="3094"/>
      <c r="AG709" s="3094"/>
      <c r="AH709" s="3094"/>
      <c r="AI709" s="3094"/>
      <c r="AJ709" s="3094"/>
      <c r="AK709" s="3094"/>
      <c r="AL709" s="3094"/>
      <c r="AM709" s="3094"/>
      <c r="AN709" s="3094"/>
      <c r="AO709" s="3094"/>
      <c r="AP709" s="3094"/>
      <c r="AQ709" s="3094"/>
      <c r="AR709" s="3094"/>
      <c r="AS709" s="3094"/>
      <c r="AT709" s="3094"/>
      <c r="AU709" s="3094"/>
      <c r="AV709" s="3094"/>
      <c r="AW709" s="3094"/>
      <c r="AX709" s="3094"/>
      <c r="AY709" s="3094"/>
      <c r="AZ709" s="3094"/>
      <c r="BA709" s="3094"/>
      <c r="BB709" s="3094"/>
      <c r="BC709" s="3094"/>
      <c r="BD709" s="3094"/>
      <c r="BE709" s="3094"/>
      <c r="BF709" s="3094"/>
      <c r="BG709" s="3094"/>
      <c r="BH709" s="3094"/>
      <c r="BI709" s="3094"/>
    </row>
    <row r="710" spans="1:61" ht="11.25" customHeight="1">
      <c r="A710" s="3094"/>
      <c r="B710" s="3094"/>
      <c r="C710" s="3094"/>
      <c r="D710" s="3094"/>
      <c r="E710" s="3094"/>
      <c r="F710" s="3094"/>
      <c r="G710" s="3094"/>
      <c r="H710" s="3094"/>
      <c r="I710" s="3094"/>
      <c r="J710" s="3094"/>
      <c r="K710" s="3094"/>
      <c r="L710" s="3094"/>
      <c r="M710" s="3094"/>
      <c r="N710" s="3094"/>
      <c r="O710" s="3094"/>
      <c r="P710" s="3094"/>
      <c r="Q710" s="3094"/>
      <c r="R710" s="3094"/>
      <c r="S710" s="3094"/>
      <c r="T710" s="3094"/>
      <c r="U710" s="3094"/>
      <c r="V710" s="3094"/>
      <c r="W710" s="3094"/>
      <c r="X710" s="3094"/>
      <c r="Y710" s="3094"/>
      <c r="Z710" s="3094"/>
      <c r="AA710" s="3094"/>
      <c r="AB710" s="3094"/>
      <c r="AC710" s="3094"/>
      <c r="AD710" s="3094"/>
      <c r="AE710" s="3094"/>
      <c r="AF710" s="3094"/>
      <c r="AG710" s="3094"/>
      <c r="AH710" s="3094"/>
      <c r="AI710" s="3094"/>
      <c r="AJ710" s="3094"/>
      <c r="AK710" s="3094"/>
      <c r="AL710" s="3094"/>
      <c r="AM710" s="3094"/>
      <c r="AN710" s="3094"/>
      <c r="AO710" s="3094"/>
      <c r="AP710" s="3094"/>
      <c r="AQ710" s="3094"/>
      <c r="AR710" s="3094"/>
      <c r="AS710" s="3094"/>
      <c r="AT710" s="3094"/>
      <c r="AU710" s="3094"/>
      <c r="AV710" s="3094"/>
      <c r="AW710" s="3094"/>
      <c r="AX710" s="3094"/>
      <c r="AY710" s="3094"/>
      <c r="AZ710" s="3094"/>
      <c r="BA710" s="3094"/>
      <c r="BB710" s="3094"/>
      <c r="BC710" s="3094"/>
      <c r="BD710" s="3094"/>
      <c r="BE710" s="3094"/>
      <c r="BF710" s="3094"/>
      <c r="BG710" s="3094"/>
      <c r="BH710" s="3094"/>
      <c r="BI710" s="3094"/>
    </row>
    <row r="711" spans="1:61" ht="11.25" customHeight="1">
      <c r="A711" s="3094"/>
      <c r="B711" s="3094"/>
      <c r="C711" s="3094"/>
      <c r="D711" s="3094"/>
      <c r="E711" s="3094"/>
      <c r="F711" s="3094"/>
      <c r="G711" s="3094"/>
      <c r="H711" s="3094"/>
      <c r="I711" s="3094"/>
      <c r="J711" s="3094"/>
      <c r="K711" s="3094"/>
      <c r="L711" s="3094"/>
      <c r="M711" s="3094"/>
      <c r="N711" s="3094"/>
      <c r="O711" s="3094"/>
      <c r="P711" s="3094"/>
      <c r="Q711" s="3094"/>
      <c r="R711" s="3094"/>
      <c r="S711" s="3094"/>
      <c r="T711" s="3094"/>
      <c r="U711" s="3094"/>
      <c r="V711" s="3094"/>
      <c r="W711" s="3094"/>
      <c r="X711" s="3094"/>
      <c r="Y711" s="3094"/>
      <c r="Z711" s="3094"/>
      <c r="AA711" s="3094"/>
      <c r="AB711" s="3094"/>
      <c r="AC711" s="3094"/>
      <c r="AD711" s="3094"/>
      <c r="AE711" s="3094"/>
      <c r="AF711" s="3094"/>
      <c r="AG711" s="3094"/>
      <c r="AH711" s="3094"/>
      <c r="AI711" s="3094"/>
      <c r="AJ711" s="3094"/>
      <c r="AK711" s="3094"/>
      <c r="AL711" s="3094"/>
      <c r="AM711" s="3094"/>
      <c r="AN711" s="3094"/>
      <c r="AO711" s="3094"/>
      <c r="AP711" s="3094"/>
      <c r="AQ711" s="3094"/>
      <c r="AR711" s="3094"/>
      <c r="AS711" s="3094"/>
      <c r="AT711" s="3094"/>
      <c r="AU711" s="3094"/>
      <c r="AV711" s="3094"/>
      <c r="AW711" s="3094"/>
      <c r="AX711" s="3094"/>
      <c r="AY711" s="3094"/>
      <c r="AZ711" s="3094"/>
      <c r="BA711" s="3094"/>
      <c r="BB711" s="3094"/>
      <c r="BC711" s="3094"/>
      <c r="BD711" s="3094"/>
      <c r="BE711" s="3094"/>
      <c r="BF711" s="3094"/>
      <c r="BG711" s="3094"/>
      <c r="BH711" s="3094"/>
      <c r="BI711" s="3094"/>
    </row>
    <row r="712" spans="1:61" ht="11.25" customHeight="1">
      <c r="A712" s="3094"/>
      <c r="B712" s="3094"/>
      <c r="C712" s="3094"/>
      <c r="D712" s="3094"/>
      <c r="E712" s="3094"/>
      <c r="F712" s="3094"/>
      <c r="G712" s="3094"/>
      <c r="H712" s="3094"/>
      <c r="I712" s="3094"/>
      <c r="J712" s="3094"/>
      <c r="K712" s="3094"/>
      <c r="L712" s="3094"/>
      <c r="M712" s="3094"/>
      <c r="N712" s="3094"/>
      <c r="O712" s="3094"/>
      <c r="P712" s="3094"/>
      <c r="Q712" s="3094"/>
      <c r="R712" s="3094"/>
      <c r="S712" s="3094"/>
      <c r="T712" s="3094"/>
      <c r="U712" s="3094"/>
      <c r="V712" s="3094"/>
      <c r="W712" s="3094"/>
      <c r="X712" s="3094"/>
      <c r="Y712" s="3094"/>
      <c r="Z712" s="3094"/>
      <c r="AA712" s="3094"/>
      <c r="AB712" s="3094"/>
      <c r="AC712" s="3094"/>
      <c r="AD712" s="3094"/>
      <c r="AE712" s="3094"/>
      <c r="AF712" s="3094"/>
      <c r="AG712" s="3094"/>
      <c r="AH712" s="3094"/>
      <c r="AI712" s="3094"/>
      <c r="AJ712" s="3094"/>
      <c r="AK712" s="3094"/>
      <c r="AL712" s="3094"/>
      <c r="AM712" s="3094"/>
      <c r="AN712" s="3094"/>
      <c r="AO712" s="3094"/>
      <c r="AP712" s="3094"/>
      <c r="AQ712" s="3094"/>
      <c r="AR712" s="3094"/>
      <c r="AS712" s="3094"/>
      <c r="AT712" s="3094"/>
      <c r="AU712" s="3094"/>
      <c r="AV712" s="3094"/>
      <c r="AW712" s="3094"/>
      <c r="AX712" s="3094"/>
      <c r="AY712" s="3094"/>
      <c r="AZ712" s="3094"/>
      <c r="BA712" s="3094"/>
      <c r="BB712" s="3094"/>
      <c r="BC712" s="3094"/>
      <c r="BD712" s="3094"/>
      <c r="BE712" s="3094"/>
      <c r="BF712" s="3094"/>
      <c r="BG712" s="3094"/>
      <c r="BH712" s="3094"/>
      <c r="BI712" s="3094"/>
    </row>
    <row r="713" spans="1:61" ht="11.25" customHeight="1">
      <c r="A713" s="3094"/>
      <c r="B713" s="3094"/>
      <c r="C713" s="3094"/>
      <c r="D713" s="3094"/>
      <c r="E713" s="3094"/>
      <c r="F713" s="3094"/>
      <c r="G713" s="3094"/>
      <c r="H713" s="3094"/>
      <c r="I713" s="3094"/>
      <c r="J713" s="3094"/>
      <c r="K713" s="3094"/>
      <c r="L713" s="3094"/>
      <c r="M713" s="3094"/>
      <c r="N713" s="3094"/>
      <c r="O713" s="3094"/>
      <c r="P713" s="3094"/>
      <c r="Q713" s="3094"/>
      <c r="R713" s="3094"/>
      <c r="S713" s="3094"/>
      <c r="T713" s="3094"/>
      <c r="U713" s="3094"/>
      <c r="V713" s="3094"/>
      <c r="W713" s="3094"/>
      <c r="X713" s="3094"/>
      <c r="Y713" s="3094"/>
      <c r="Z713" s="3094"/>
      <c r="AA713" s="3094"/>
      <c r="AB713" s="3094"/>
      <c r="AC713" s="3094"/>
      <c r="AD713" s="3094"/>
      <c r="AE713" s="3094"/>
      <c r="AF713" s="3094"/>
      <c r="AG713" s="3094"/>
      <c r="AH713" s="3094"/>
      <c r="AI713" s="3094"/>
      <c r="AJ713" s="3094"/>
      <c r="AK713" s="3094"/>
      <c r="AL713" s="3094"/>
      <c r="AM713" s="3094"/>
      <c r="AN713" s="3094"/>
      <c r="AO713" s="3094"/>
      <c r="AP713" s="3094"/>
      <c r="AQ713" s="3094"/>
      <c r="AR713" s="3094"/>
      <c r="AS713" s="3094"/>
      <c r="AT713" s="3094"/>
      <c r="AU713" s="3094"/>
      <c r="AV713" s="3094"/>
      <c r="AW713" s="3094"/>
      <c r="AX713" s="3094"/>
      <c r="AY713" s="3094"/>
      <c r="AZ713" s="3094"/>
      <c r="BA713" s="3094"/>
      <c r="BB713" s="3094"/>
      <c r="BC713" s="3094"/>
      <c r="BD713" s="3094"/>
      <c r="BE713" s="3094"/>
      <c r="BF713" s="3094"/>
      <c r="BG713" s="3094"/>
      <c r="BH713" s="3094"/>
      <c r="BI713" s="3094"/>
    </row>
    <row r="714" spans="1:61" ht="11.25" customHeight="1">
      <c r="A714" s="3094"/>
      <c r="B714" s="3094"/>
      <c r="C714" s="3094"/>
      <c r="D714" s="3094"/>
      <c r="E714" s="3094"/>
      <c r="F714" s="3094"/>
      <c r="G714" s="3094"/>
      <c r="H714" s="3094"/>
      <c r="I714" s="3094"/>
      <c r="J714" s="3094"/>
      <c r="K714" s="3094"/>
      <c r="L714" s="3094"/>
      <c r="M714" s="3094"/>
      <c r="N714" s="3094"/>
      <c r="O714" s="3094"/>
      <c r="P714" s="3094"/>
      <c r="Q714" s="3094"/>
      <c r="R714" s="3094"/>
      <c r="S714" s="3094"/>
      <c r="T714" s="3094"/>
      <c r="U714" s="3094"/>
      <c r="V714" s="3094"/>
      <c r="W714" s="3094"/>
      <c r="X714" s="3094"/>
      <c r="Y714" s="3094"/>
      <c r="Z714" s="3094"/>
      <c r="AA714" s="3094"/>
      <c r="AB714" s="3094"/>
      <c r="AC714" s="3094"/>
      <c r="AD714" s="3094"/>
      <c r="AE714" s="3094"/>
      <c r="AF714" s="3094"/>
      <c r="AG714" s="3094"/>
      <c r="AH714" s="3094"/>
      <c r="AI714" s="3094"/>
      <c r="AJ714" s="3094"/>
      <c r="AK714" s="3094"/>
      <c r="AL714" s="3094"/>
      <c r="AM714" s="3094"/>
      <c r="AN714" s="3094"/>
      <c r="AO714" s="3094"/>
      <c r="AP714" s="3094"/>
      <c r="AQ714" s="3094"/>
      <c r="AR714" s="3094"/>
      <c r="AS714" s="3094"/>
      <c r="AT714" s="3094"/>
      <c r="AU714" s="3094"/>
      <c r="AV714" s="3094"/>
      <c r="AW714" s="3094"/>
      <c r="AX714" s="3094"/>
      <c r="AY714" s="3094"/>
      <c r="AZ714" s="3094"/>
      <c r="BA714" s="3094"/>
      <c r="BB714" s="3094"/>
      <c r="BC714" s="3094"/>
      <c r="BD714" s="3094"/>
      <c r="BE714" s="3094"/>
      <c r="BF714" s="3094"/>
      <c r="BG714" s="3094"/>
      <c r="BH714" s="3094"/>
      <c r="BI714" s="3094"/>
    </row>
    <row r="715" spans="1:61" ht="11.25" customHeight="1">
      <c r="A715" s="3094"/>
      <c r="B715" s="3094"/>
      <c r="C715" s="3094"/>
      <c r="D715" s="3094"/>
      <c r="E715" s="3094"/>
      <c r="F715" s="3094"/>
      <c r="G715" s="3094"/>
      <c r="H715" s="3094"/>
      <c r="I715" s="3094"/>
      <c r="J715" s="3094"/>
      <c r="K715" s="3094"/>
      <c r="L715" s="3094"/>
      <c r="M715" s="3094"/>
      <c r="N715" s="3094"/>
      <c r="O715" s="3094"/>
      <c r="P715" s="3094"/>
      <c r="Q715" s="3094"/>
      <c r="R715" s="3094"/>
      <c r="S715" s="3094"/>
      <c r="T715" s="3094"/>
      <c r="U715" s="3094"/>
      <c r="V715" s="3094"/>
      <c r="W715" s="3094"/>
      <c r="X715" s="3094"/>
      <c r="Y715" s="3094"/>
      <c r="Z715" s="3094"/>
      <c r="AA715" s="3094"/>
      <c r="AB715" s="3094"/>
      <c r="AC715" s="3094"/>
      <c r="AD715" s="3094"/>
      <c r="AE715" s="3094"/>
      <c r="AF715" s="3094"/>
      <c r="AG715" s="3094"/>
      <c r="AH715" s="3094"/>
      <c r="AI715" s="3094"/>
      <c r="AJ715" s="3094"/>
      <c r="AK715" s="3094"/>
      <c r="AL715" s="3094"/>
      <c r="AM715" s="3094"/>
      <c r="AN715" s="3094"/>
      <c r="AO715" s="3094"/>
      <c r="AP715" s="3094"/>
      <c r="AQ715" s="3094"/>
      <c r="AR715" s="3094"/>
      <c r="AS715" s="3094"/>
      <c r="AT715" s="3094"/>
      <c r="AU715" s="3094"/>
      <c r="AV715" s="3094"/>
      <c r="AW715" s="3094"/>
      <c r="AX715" s="3094"/>
      <c r="AY715" s="3094"/>
      <c r="AZ715" s="3094"/>
      <c r="BA715" s="3094"/>
      <c r="BB715" s="3094"/>
      <c r="BC715" s="3094"/>
      <c r="BD715" s="3094"/>
      <c r="BE715" s="3094"/>
      <c r="BF715" s="3094"/>
      <c r="BG715" s="3094"/>
      <c r="BH715" s="3094"/>
      <c r="BI715" s="3094"/>
    </row>
    <row r="716" spans="1:61" ht="11.25" customHeight="1">
      <c r="A716" s="3094"/>
      <c r="B716" s="3094"/>
      <c r="C716" s="3094"/>
      <c r="D716" s="3094"/>
      <c r="E716" s="3094"/>
      <c r="F716" s="3094"/>
      <c r="G716" s="3094"/>
      <c r="H716" s="3094"/>
      <c r="I716" s="3094"/>
      <c r="J716" s="3094"/>
      <c r="K716" s="3094"/>
      <c r="L716" s="3094"/>
      <c r="M716" s="3094"/>
      <c r="N716" s="3094"/>
      <c r="O716" s="3094"/>
      <c r="P716" s="3094"/>
      <c r="Q716" s="3094"/>
      <c r="R716" s="3094"/>
      <c r="S716" s="3094"/>
      <c r="T716" s="3094"/>
      <c r="U716" s="3094"/>
      <c r="V716" s="3094"/>
      <c r="W716" s="3094"/>
      <c r="X716" s="3094"/>
      <c r="Y716" s="3094"/>
      <c r="Z716" s="3094"/>
      <c r="AA716" s="3094"/>
      <c r="AB716" s="3094"/>
      <c r="AC716" s="3094"/>
      <c r="AD716" s="3094"/>
      <c r="AE716" s="3094"/>
      <c r="AF716" s="3094"/>
      <c r="AG716" s="3094"/>
      <c r="AH716" s="3094"/>
      <c r="AI716" s="3094"/>
      <c r="AJ716" s="3094"/>
      <c r="AK716" s="3094"/>
      <c r="AL716" s="3094"/>
      <c r="AM716" s="3094"/>
      <c r="AN716" s="3094"/>
      <c r="AO716" s="3094"/>
      <c r="AP716" s="3094"/>
      <c r="AQ716" s="3094"/>
      <c r="AR716" s="3094"/>
      <c r="AS716" s="3094"/>
      <c r="AT716" s="3094"/>
      <c r="AU716" s="3094"/>
      <c r="AV716" s="3094"/>
      <c r="AW716" s="3094"/>
      <c r="AX716" s="3094"/>
      <c r="AY716" s="3094"/>
      <c r="AZ716" s="3094"/>
      <c r="BA716" s="3094"/>
      <c r="BB716" s="3094"/>
      <c r="BC716" s="3094"/>
      <c r="BD716" s="3094"/>
      <c r="BE716" s="3094"/>
      <c r="BF716" s="3094"/>
      <c r="BG716" s="3094"/>
      <c r="BH716" s="3094"/>
      <c r="BI716" s="3094"/>
    </row>
    <row r="717" spans="1:61" ht="11.25" customHeight="1">
      <c r="A717" s="3094"/>
      <c r="B717" s="3094"/>
      <c r="C717" s="3094"/>
      <c r="D717" s="3094"/>
      <c r="E717" s="3094"/>
      <c r="F717" s="3094"/>
      <c r="G717" s="3094"/>
      <c r="H717" s="3094"/>
      <c r="I717" s="3094"/>
      <c r="J717" s="3094"/>
      <c r="K717" s="3094"/>
      <c r="L717" s="3094"/>
      <c r="M717" s="3094"/>
      <c r="N717" s="3094"/>
      <c r="O717" s="3094"/>
      <c r="P717" s="3094"/>
      <c r="Q717" s="3094"/>
      <c r="R717" s="3094"/>
      <c r="S717" s="3094"/>
      <c r="T717" s="3094"/>
      <c r="U717" s="3094"/>
      <c r="V717" s="3094"/>
      <c r="W717" s="3094"/>
      <c r="X717" s="3094"/>
      <c r="Y717" s="3094"/>
      <c r="Z717" s="3094"/>
      <c r="AA717" s="3094"/>
      <c r="AB717" s="3094"/>
      <c r="AC717" s="3094"/>
      <c r="AD717" s="3094"/>
      <c r="AE717" s="3094"/>
      <c r="AF717" s="3094"/>
      <c r="AG717" s="3094"/>
      <c r="AH717" s="3094"/>
      <c r="AI717" s="3094"/>
      <c r="AJ717" s="3094"/>
      <c r="AK717" s="3094"/>
      <c r="AL717" s="3094"/>
      <c r="AM717" s="3094"/>
      <c r="AN717" s="3094"/>
      <c r="AO717" s="3094"/>
      <c r="AP717" s="3094"/>
      <c r="AQ717" s="3094"/>
      <c r="AR717" s="3094"/>
      <c r="AS717" s="3094"/>
      <c r="AT717" s="3094"/>
      <c r="AU717" s="3094"/>
      <c r="AV717" s="3094"/>
      <c r="AW717" s="3094"/>
      <c r="AX717" s="3094"/>
      <c r="AY717" s="3094"/>
      <c r="AZ717" s="3094"/>
      <c r="BA717" s="3094"/>
      <c r="BB717" s="3094"/>
      <c r="BC717" s="3094"/>
      <c r="BD717" s="3094"/>
      <c r="BE717" s="3094"/>
      <c r="BF717" s="3094"/>
      <c r="BG717" s="3094"/>
      <c r="BH717" s="3094"/>
      <c r="BI717" s="3094"/>
    </row>
    <row r="718" spans="1:61" ht="11.25" customHeight="1">
      <c r="A718" s="3094"/>
      <c r="B718" s="3094"/>
      <c r="C718" s="3094"/>
      <c r="D718" s="3094"/>
      <c r="E718" s="3094"/>
      <c r="F718" s="3094"/>
      <c r="G718" s="3094"/>
      <c r="H718" s="3094"/>
      <c r="I718" s="3094"/>
      <c r="J718" s="3094"/>
      <c r="K718" s="3094"/>
      <c r="L718" s="3094"/>
      <c r="M718" s="3094"/>
      <c r="N718" s="3094"/>
      <c r="O718" s="3094"/>
      <c r="P718" s="3094"/>
      <c r="Q718" s="3094"/>
      <c r="R718" s="3094"/>
      <c r="S718" s="3094"/>
      <c r="T718" s="3094"/>
      <c r="U718" s="3094"/>
      <c r="V718" s="3094"/>
      <c r="W718" s="3094"/>
      <c r="X718" s="3094"/>
      <c r="Y718" s="3094"/>
      <c r="Z718" s="3094"/>
      <c r="AA718" s="3094"/>
      <c r="AB718" s="3094"/>
      <c r="AC718" s="3094"/>
      <c r="AD718" s="3094"/>
      <c r="AE718" s="3094"/>
      <c r="AF718" s="3094"/>
      <c r="AG718" s="3094"/>
      <c r="AH718" s="3094"/>
      <c r="AI718" s="3094"/>
      <c r="AJ718" s="3094"/>
      <c r="AK718" s="3094"/>
      <c r="AL718" s="3094"/>
      <c r="AM718" s="3094"/>
      <c r="AN718" s="3094"/>
      <c r="AO718" s="3094"/>
      <c r="AP718" s="3094"/>
      <c r="AQ718" s="3094"/>
      <c r="AR718" s="3094"/>
      <c r="AS718" s="3094"/>
      <c r="AT718" s="3094"/>
      <c r="AU718" s="3094"/>
      <c r="AV718" s="3094"/>
      <c r="AW718" s="3094"/>
      <c r="AX718" s="3094"/>
      <c r="AY718" s="3094"/>
      <c r="AZ718" s="3094"/>
      <c r="BA718" s="3094"/>
      <c r="BB718" s="3094"/>
      <c r="BC718" s="3094"/>
      <c r="BD718" s="3094"/>
      <c r="BE718" s="3094"/>
      <c r="BF718" s="3094"/>
      <c r="BG718" s="3094"/>
      <c r="BH718" s="3094"/>
      <c r="BI718" s="3094"/>
    </row>
    <row r="719" spans="1:61" ht="11.25" customHeight="1">
      <c r="A719" s="3094"/>
      <c r="B719" s="3094"/>
      <c r="C719" s="3094"/>
      <c r="D719" s="3094"/>
      <c r="E719" s="3094"/>
      <c r="F719" s="3094"/>
      <c r="G719" s="3094"/>
      <c r="H719" s="3094"/>
      <c r="I719" s="3094"/>
      <c r="J719" s="3094"/>
      <c r="K719" s="3094"/>
      <c r="L719" s="3094"/>
      <c r="M719" s="3094"/>
      <c r="N719" s="3094"/>
      <c r="O719" s="3094"/>
      <c r="P719" s="3094"/>
      <c r="Q719" s="3094"/>
      <c r="R719" s="3094"/>
      <c r="S719" s="3094"/>
      <c r="T719" s="3094"/>
      <c r="U719" s="3094"/>
      <c r="V719" s="3094"/>
      <c r="W719" s="3094"/>
      <c r="X719" s="3094"/>
      <c r="Y719" s="3094"/>
      <c r="Z719" s="3094"/>
      <c r="AA719" s="3094"/>
      <c r="AB719" s="3094"/>
      <c r="AC719" s="3094"/>
      <c r="AD719" s="3094"/>
      <c r="AE719" s="3094"/>
      <c r="AF719" s="3094"/>
      <c r="AG719" s="3094"/>
      <c r="AH719" s="3094"/>
      <c r="AI719" s="3094"/>
      <c r="AJ719" s="3094"/>
      <c r="AK719" s="3094"/>
      <c r="AL719" s="3094"/>
      <c r="AM719" s="3094"/>
      <c r="AN719" s="3094"/>
      <c r="AO719" s="3094"/>
      <c r="AP719" s="3094"/>
      <c r="AQ719" s="3094"/>
      <c r="AR719" s="3094"/>
      <c r="AS719" s="3094"/>
      <c r="AT719" s="3094"/>
      <c r="AU719" s="3094"/>
      <c r="AV719" s="3094"/>
      <c r="AW719" s="3094"/>
      <c r="AX719" s="3094"/>
      <c r="AY719" s="3094"/>
      <c r="AZ719" s="3094"/>
      <c r="BA719" s="3094"/>
      <c r="BB719" s="3094"/>
      <c r="BC719" s="3094"/>
      <c r="BD719" s="3094"/>
      <c r="BE719" s="3094"/>
      <c r="BF719" s="3094"/>
      <c r="BG719" s="3094"/>
      <c r="BH719" s="3094"/>
      <c r="BI719" s="3094"/>
    </row>
    <row r="720" spans="1:61" ht="11.25" customHeight="1">
      <c r="A720" s="3094"/>
      <c r="B720" s="3094"/>
      <c r="C720" s="3094"/>
      <c r="D720" s="3094"/>
      <c r="E720" s="3094"/>
      <c r="F720" s="3094"/>
      <c r="G720" s="3094"/>
      <c r="H720" s="3094"/>
      <c r="I720" s="3094"/>
      <c r="J720" s="3094"/>
      <c r="K720" s="3094"/>
      <c r="L720" s="3094"/>
      <c r="M720" s="3094"/>
      <c r="N720" s="3094"/>
      <c r="O720" s="3094"/>
      <c r="P720" s="3094"/>
      <c r="Q720" s="3094"/>
      <c r="R720" s="3094"/>
      <c r="S720" s="3094"/>
      <c r="T720" s="3094"/>
      <c r="U720" s="3094"/>
      <c r="V720" s="3094"/>
      <c r="W720" s="3094"/>
      <c r="X720" s="3094"/>
      <c r="Y720" s="3094"/>
      <c r="Z720" s="3094"/>
      <c r="AA720" s="3094"/>
      <c r="AB720" s="3094"/>
      <c r="AC720" s="3094"/>
      <c r="AD720" s="3094"/>
      <c r="AE720" s="3094"/>
      <c r="AF720" s="3094"/>
      <c r="AG720" s="3094"/>
      <c r="AH720" s="3094"/>
      <c r="AI720" s="3094"/>
      <c r="AJ720" s="3094"/>
      <c r="AK720" s="3094"/>
      <c r="AL720" s="3094"/>
      <c r="AM720" s="3094"/>
      <c r="AN720" s="3094"/>
      <c r="AO720" s="3094"/>
      <c r="AP720" s="3094"/>
      <c r="AQ720" s="3094"/>
      <c r="AR720" s="3094"/>
      <c r="AS720" s="3094"/>
      <c r="AT720" s="3094"/>
      <c r="AU720" s="3094"/>
      <c r="AV720" s="3094"/>
      <c r="AW720" s="3094"/>
      <c r="AX720" s="3094"/>
      <c r="AY720" s="3094"/>
      <c r="AZ720" s="3094"/>
      <c r="BA720" s="3094"/>
      <c r="BB720" s="3094"/>
      <c r="BC720" s="3094"/>
      <c r="BD720" s="3094"/>
      <c r="BE720" s="3094"/>
      <c r="BF720" s="3094"/>
      <c r="BG720" s="3094"/>
      <c r="BH720" s="3094"/>
      <c r="BI720" s="3094"/>
    </row>
    <row r="721" spans="1:61" ht="11.25" customHeight="1">
      <c r="A721" s="3094"/>
      <c r="B721" s="3094"/>
      <c r="C721" s="3094"/>
      <c r="D721" s="3094"/>
      <c r="E721" s="3094"/>
      <c r="F721" s="3094"/>
      <c r="G721" s="3094"/>
      <c r="H721" s="3094"/>
      <c r="I721" s="3094"/>
      <c r="J721" s="3094"/>
      <c r="K721" s="3094"/>
      <c r="L721" s="3094"/>
      <c r="M721" s="3094"/>
      <c r="N721" s="3094"/>
      <c r="O721" s="3094"/>
      <c r="P721" s="3094"/>
      <c r="Q721" s="3094"/>
      <c r="R721" s="3094"/>
      <c r="S721" s="3094"/>
      <c r="T721" s="3094"/>
      <c r="U721" s="3094"/>
      <c r="V721" s="3094"/>
      <c r="W721" s="3094"/>
      <c r="X721" s="3094"/>
      <c r="Y721" s="3094"/>
      <c r="Z721" s="3094"/>
      <c r="AA721" s="3094"/>
      <c r="AB721" s="3094"/>
      <c r="AC721" s="3094"/>
      <c r="AD721" s="3094"/>
      <c r="AE721" s="3094"/>
      <c r="AF721" s="3094"/>
      <c r="AG721" s="3094"/>
      <c r="AH721" s="3094"/>
      <c r="AI721" s="3094"/>
      <c r="AJ721" s="3094"/>
      <c r="AK721" s="3094"/>
      <c r="AL721" s="3094"/>
      <c r="AM721" s="3094"/>
      <c r="AN721" s="3094"/>
      <c r="AO721" s="3094"/>
      <c r="AP721" s="3094"/>
      <c r="AQ721" s="3094"/>
      <c r="AR721" s="3094"/>
      <c r="AS721" s="3094"/>
      <c r="AT721" s="3094"/>
      <c r="AU721" s="3094"/>
      <c r="AV721" s="3094"/>
      <c r="AW721" s="3094"/>
      <c r="AX721" s="3094"/>
      <c r="AY721" s="3094"/>
      <c r="AZ721" s="3094"/>
      <c r="BA721" s="3094"/>
      <c r="BB721" s="3094"/>
      <c r="BC721" s="3094"/>
      <c r="BD721" s="3094"/>
      <c r="BE721" s="3094"/>
      <c r="BF721" s="3094"/>
      <c r="BG721" s="3094"/>
      <c r="BH721" s="3094"/>
      <c r="BI721" s="3094"/>
    </row>
    <row r="722" spans="1:61" ht="11.25" customHeight="1">
      <c r="A722" s="3094"/>
      <c r="B722" s="3094"/>
      <c r="C722" s="3094"/>
      <c r="D722" s="3094"/>
      <c r="E722" s="3094"/>
      <c r="F722" s="3094"/>
      <c r="G722" s="3094"/>
      <c r="H722" s="3094"/>
      <c r="I722" s="3094"/>
      <c r="J722" s="3094"/>
      <c r="K722" s="3094"/>
      <c r="L722" s="3094"/>
      <c r="M722" s="3094"/>
      <c r="N722" s="3094"/>
      <c r="O722" s="3094"/>
      <c r="P722" s="3094"/>
      <c r="Q722" s="3094"/>
      <c r="R722" s="3094"/>
      <c r="S722" s="3094"/>
      <c r="T722" s="3094"/>
      <c r="U722" s="3094"/>
      <c r="V722" s="3094"/>
      <c r="W722" s="3094"/>
      <c r="X722" s="3094"/>
      <c r="Y722" s="3094"/>
      <c r="Z722" s="3094"/>
      <c r="AA722" s="3094"/>
      <c r="AB722" s="3094"/>
      <c r="AC722" s="3094"/>
      <c r="AD722" s="3094"/>
      <c r="AE722" s="3094"/>
      <c r="AF722" s="3094"/>
      <c r="AG722" s="3094"/>
      <c r="AH722" s="3094"/>
      <c r="AI722" s="3094"/>
      <c r="AJ722" s="3094"/>
      <c r="AK722" s="3094"/>
      <c r="AL722" s="3094"/>
      <c r="AM722" s="3094"/>
      <c r="AN722" s="3094"/>
      <c r="AO722" s="3094"/>
      <c r="AP722" s="3094"/>
      <c r="AQ722" s="3094"/>
      <c r="AR722" s="3094"/>
      <c r="AS722" s="3094"/>
      <c r="AT722" s="3094"/>
      <c r="AU722" s="3094"/>
      <c r="AV722" s="3094"/>
      <c r="AW722" s="3094"/>
      <c r="AX722" s="3094"/>
      <c r="AY722" s="3094"/>
      <c r="AZ722" s="3094"/>
      <c r="BA722" s="3094"/>
      <c r="BB722" s="3094"/>
      <c r="BC722" s="3094"/>
      <c r="BD722" s="3094"/>
      <c r="BE722" s="3094"/>
      <c r="BF722" s="3094"/>
      <c r="BG722" s="3094"/>
      <c r="BH722" s="3094"/>
      <c r="BI722" s="3094"/>
    </row>
    <row r="723" spans="1:61" ht="11.25" customHeight="1">
      <c r="A723" s="3094"/>
      <c r="B723" s="3094"/>
      <c r="C723" s="3094"/>
      <c r="D723" s="3094"/>
      <c r="E723" s="3094"/>
      <c r="F723" s="3094"/>
      <c r="G723" s="3094"/>
      <c r="H723" s="3094"/>
      <c r="I723" s="3094"/>
      <c r="J723" s="3094"/>
      <c r="K723" s="3094"/>
      <c r="L723" s="3094"/>
      <c r="M723" s="3094"/>
      <c r="N723" s="3094"/>
      <c r="O723" s="3094"/>
      <c r="P723" s="3094"/>
      <c r="Q723" s="3094"/>
      <c r="R723" s="3094"/>
      <c r="S723" s="3094"/>
      <c r="T723" s="3094"/>
      <c r="U723" s="3094"/>
      <c r="V723" s="3094"/>
      <c r="W723" s="3094"/>
      <c r="X723" s="3094"/>
      <c r="Y723" s="3094"/>
      <c r="Z723" s="3094"/>
      <c r="AA723" s="3094"/>
      <c r="AB723" s="3094"/>
      <c r="AC723" s="3094"/>
      <c r="AD723" s="3094"/>
      <c r="AE723" s="3094"/>
      <c r="AF723" s="3094"/>
      <c r="AG723" s="3094"/>
      <c r="AH723" s="3094"/>
      <c r="AI723" s="3094"/>
      <c r="AJ723" s="3094"/>
      <c r="AK723" s="3094"/>
      <c r="AL723" s="3094"/>
      <c r="AM723" s="3094"/>
      <c r="AN723" s="3094"/>
      <c r="AO723" s="3094"/>
      <c r="AP723" s="3094"/>
      <c r="AQ723" s="3094"/>
      <c r="AR723" s="3094"/>
      <c r="AS723" s="3094"/>
      <c r="AT723" s="3094"/>
      <c r="AU723" s="3094"/>
      <c r="AV723" s="3094"/>
      <c r="AW723" s="3094"/>
      <c r="AX723" s="3094"/>
      <c r="AY723" s="3094"/>
      <c r="AZ723" s="3094"/>
      <c r="BA723" s="3094"/>
      <c r="BB723" s="3094"/>
      <c r="BC723" s="3094"/>
      <c r="BD723" s="3094"/>
      <c r="BE723" s="3094"/>
      <c r="BF723" s="3094"/>
      <c r="BG723" s="3094"/>
      <c r="BH723" s="3094"/>
      <c r="BI723" s="3094"/>
    </row>
    <row r="724" spans="1:61" ht="11.25" customHeight="1">
      <c r="A724" s="3094"/>
      <c r="B724" s="3094"/>
      <c r="C724" s="3094"/>
      <c r="D724" s="3094"/>
      <c r="E724" s="3094"/>
      <c r="F724" s="3094"/>
      <c r="G724" s="3094"/>
      <c r="H724" s="3094"/>
      <c r="I724" s="3094"/>
      <c r="J724" s="3094"/>
      <c r="K724" s="3094"/>
      <c r="L724" s="3094"/>
      <c r="M724" s="3094"/>
      <c r="N724" s="3094"/>
      <c r="O724" s="3094"/>
      <c r="P724" s="3094"/>
      <c r="Q724" s="3094"/>
      <c r="R724" s="3094"/>
      <c r="S724" s="3094"/>
      <c r="T724" s="3094"/>
      <c r="U724" s="3094"/>
      <c r="V724" s="3094"/>
      <c r="W724" s="3094"/>
      <c r="X724" s="3094"/>
      <c r="Y724" s="3094"/>
      <c r="Z724" s="3094"/>
      <c r="AA724" s="3094"/>
      <c r="AB724" s="3094"/>
      <c r="AC724" s="3094"/>
      <c r="AD724" s="3094"/>
      <c r="AE724" s="3094"/>
      <c r="AF724" s="3094"/>
      <c r="AG724" s="3094"/>
      <c r="AH724" s="3094"/>
      <c r="AI724" s="3094"/>
      <c r="AJ724" s="3094"/>
      <c r="AK724" s="3094"/>
      <c r="AL724" s="3094"/>
      <c r="AM724" s="3094"/>
      <c r="AN724" s="3094"/>
      <c r="AO724" s="3094"/>
      <c r="AP724" s="3094"/>
      <c r="AQ724" s="3094"/>
      <c r="AR724" s="3094"/>
      <c r="AS724" s="3094"/>
      <c r="AT724" s="3094"/>
      <c r="AU724" s="3094"/>
      <c r="AV724" s="3094"/>
      <c r="AW724" s="3094"/>
      <c r="AX724" s="3094"/>
      <c r="AY724" s="3094"/>
      <c r="AZ724" s="3094"/>
      <c r="BA724" s="3094"/>
      <c r="BB724" s="3094"/>
      <c r="BC724" s="3094"/>
      <c r="BD724" s="3094"/>
      <c r="BE724" s="3094"/>
      <c r="BF724" s="3094"/>
      <c r="BG724" s="3094"/>
      <c r="BH724" s="3094"/>
      <c r="BI724" s="3094"/>
    </row>
    <row r="725" spans="1:61" ht="11.25" customHeight="1">
      <c r="A725" s="3094"/>
      <c r="B725" s="3094"/>
      <c r="C725" s="3094"/>
      <c r="D725" s="3094"/>
      <c r="E725" s="3094"/>
      <c r="F725" s="3094"/>
      <c r="G725" s="3094"/>
      <c r="H725" s="3094"/>
      <c r="I725" s="3094"/>
      <c r="J725" s="3094"/>
      <c r="K725" s="3094"/>
      <c r="L725" s="3094"/>
      <c r="M725" s="3094"/>
      <c r="N725" s="3094"/>
      <c r="O725" s="3094"/>
      <c r="P725" s="3094"/>
      <c r="Q725" s="3094"/>
      <c r="R725" s="3094"/>
      <c r="S725" s="3094"/>
      <c r="T725" s="3094"/>
      <c r="U725" s="3094"/>
      <c r="V725" s="3094"/>
      <c r="W725" s="3094"/>
      <c r="X725" s="3094"/>
      <c r="Y725" s="3094"/>
      <c r="Z725" s="3094"/>
      <c r="AA725" s="3094"/>
      <c r="AB725" s="3094"/>
      <c r="AC725" s="3094"/>
      <c r="AD725" s="3094"/>
      <c r="AE725" s="3094"/>
      <c r="AF725" s="3094"/>
      <c r="AG725" s="3094"/>
      <c r="AH725" s="3094"/>
      <c r="AI725" s="3094"/>
      <c r="AJ725" s="3094"/>
      <c r="AK725" s="3094"/>
      <c r="AL725" s="3094"/>
      <c r="AM725" s="3094"/>
      <c r="AN725" s="3094"/>
      <c r="AO725" s="3094"/>
      <c r="AP725" s="3094"/>
      <c r="AQ725" s="3094"/>
      <c r="AR725" s="3094"/>
      <c r="AS725" s="3094"/>
      <c r="AT725" s="3094"/>
      <c r="AU725" s="3094"/>
      <c r="AV725" s="3094"/>
      <c r="AW725" s="3094"/>
      <c r="AX725" s="3094"/>
      <c r="AY725" s="3094"/>
      <c r="AZ725" s="3094"/>
      <c r="BA725" s="3094"/>
      <c r="BB725" s="3094"/>
      <c r="BC725" s="3094"/>
      <c r="BD725" s="3094"/>
      <c r="BE725" s="3094"/>
      <c r="BF725" s="3094"/>
      <c r="BG725" s="3094"/>
      <c r="BH725" s="3094"/>
      <c r="BI725" s="3094"/>
    </row>
    <row r="726" spans="1:61" ht="11.25" customHeight="1">
      <c r="A726" s="3094"/>
      <c r="B726" s="3094"/>
      <c r="C726" s="3094"/>
      <c r="D726" s="3094"/>
      <c r="E726" s="3094"/>
      <c r="F726" s="3094"/>
      <c r="G726" s="3094"/>
      <c r="H726" s="3094"/>
      <c r="I726" s="3094"/>
      <c r="J726" s="3094"/>
      <c r="K726" s="3094"/>
      <c r="L726" s="3094"/>
      <c r="M726" s="3094"/>
      <c r="N726" s="3094"/>
      <c r="O726" s="3094"/>
      <c r="P726" s="3094"/>
      <c r="Q726" s="3094"/>
      <c r="R726" s="3094"/>
      <c r="S726" s="3094"/>
      <c r="T726" s="3094"/>
      <c r="U726" s="3094"/>
      <c r="V726" s="3094"/>
      <c r="W726" s="3094"/>
      <c r="X726" s="3094"/>
      <c r="Y726" s="3094"/>
      <c r="Z726" s="3094"/>
      <c r="AA726" s="3094"/>
      <c r="AB726" s="3094"/>
      <c r="AC726" s="3094"/>
      <c r="AD726" s="3094"/>
      <c r="AE726" s="3094"/>
      <c r="AF726" s="3094"/>
      <c r="AG726" s="3094"/>
      <c r="AH726" s="3094"/>
      <c r="AI726" s="3094"/>
      <c r="AJ726" s="3094"/>
      <c r="AK726" s="3094"/>
      <c r="AL726" s="3094"/>
      <c r="AM726" s="3094"/>
      <c r="AN726" s="3094"/>
      <c r="AO726" s="3094"/>
      <c r="AP726" s="3094"/>
      <c r="AQ726" s="3094"/>
      <c r="AR726" s="3094"/>
      <c r="AS726" s="3094"/>
      <c r="AT726" s="3094"/>
      <c r="AU726" s="3094"/>
      <c r="AV726" s="3094"/>
      <c r="AW726" s="3094"/>
      <c r="AX726" s="3094"/>
      <c r="AY726" s="3094"/>
      <c r="AZ726" s="3094"/>
      <c r="BA726" s="3094"/>
      <c r="BB726" s="3094"/>
      <c r="BC726" s="3094"/>
      <c r="BD726" s="3094"/>
      <c r="BE726" s="3094"/>
      <c r="BF726" s="3094"/>
      <c r="BG726" s="3094"/>
      <c r="BH726" s="3094"/>
      <c r="BI726" s="3094"/>
    </row>
    <row r="727" spans="1:61" ht="11.25" customHeight="1">
      <c r="A727" s="3094"/>
      <c r="B727" s="3094"/>
      <c r="C727" s="3094"/>
      <c r="D727" s="3094"/>
      <c r="E727" s="3094"/>
      <c r="F727" s="3094"/>
      <c r="G727" s="3094"/>
      <c r="H727" s="3094"/>
      <c r="I727" s="3094"/>
      <c r="J727" s="3094"/>
      <c r="K727" s="3094"/>
      <c r="L727" s="3094"/>
      <c r="M727" s="3094"/>
      <c r="N727" s="3094"/>
      <c r="O727" s="3094"/>
      <c r="P727" s="3094"/>
      <c r="Q727" s="3094"/>
      <c r="R727" s="3094"/>
      <c r="S727" s="3094"/>
      <c r="T727" s="3094"/>
      <c r="U727" s="3094"/>
      <c r="V727" s="3094"/>
      <c r="W727" s="3094"/>
      <c r="X727" s="3094"/>
      <c r="Y727" s="3094"/>
      <c r="Z727" s="3094"/>
      <c r="AA727" s="3094"/>
      <c r="AB727" s="3094"/>
      <c r="AC727" s="3094"/>
      <c r="AD727" s="3094"/>
      <c r="AE727" s="3094"/>
      <c r="AF727" s="3094"/>
      <c r="AG727" s="3094"/>
      <c r="AH727" s="3094"/>
      <c r="AI727" s="3094"/>
      <c r="AJ727" s="3094"/>
      <c r="AK727" s="3094"/>
      <c r="AL727" s="3094"/>
      <c r="AM727" s="3094"/>
      <c r="AN727" s="3094"/>
      <c r="AO727" s="3094"/>
      <c r="AP727" s="3094"/>
      <c r="AQ727" s="3094"/>
      <c r="AR727" s="3094"/>
      <c r="AS727" s="3094"/>
      <c r="AT727" s="3094"/>
      <c r="AU727" s="3094"/>
      <c r="AV727" s="3094"/>
      <c r="AW727" s="3094"/>
      <c r="AX727" s="3094"/>
      <c r="AY727" s="3094"/>
      <c r="AZ727" s="3094"/>
      <c r="BA727" s="3094"/>
      <c r="BB727" s="3094"/>
      <c r="BC727" s="3094"/>
      <c r="BD727" s="3094"/>
      <c r="BE727" s="3094"/>
      <c r="BF727" s="3094"/>
      <c r="BG727" s="3094"/>
      <c r="BH727" s="3094"/>
      <c r="BI727" s="3094"/>
    </row>
    <row r="728" spans="1:61" ht="11.25" customHeight="1">
      <c r="A728" s="3094"/>
      <c r="B728" s="3094"/>
      <c r="C728" s="3094"/>
      <c r="D728" s="3094"/>
      <c r="E728" s="3094"/>
      <c r="F728" s="3094"/>
      <c r="G728" s="3094"/>
      <c r="H728" s="3094"/>
      <c r="I728" s="3094"/>
      <c r="J728" s="3094"/>
      <c r="K728" s="3094"/>
      <c r="L728" s="3094"/>
      <c r="M728" s="3094"/>
      <c r="N728" s="3094"/>
      <c r="O728" s="3094"/>
      <c r="P728" s="3094"/>
      <c r="Q728" s="3094"/>
      <c r="R728" s="3094"/>
      <c r="S728" s="3094"/>
      <c r="T728" s="3094"/>
      <c r="U728" s="3094"/>
      <c r="V728" s="3094"/>
      <c r="W728" s="3094"/>
      <c r="X728" s="3094"/>
      <c r="Y728" s="3094"/>
      <c r="Z728" s="3094"/>
      <c r="AA728" s="3094"/>
      <c r="AB728" s="3094"/>
      <c r="AC728" s="3094"/>
      <c r="AD728" s="3094"/>
      <c r="AE728" s="3094"/>
      <c r="AF728" s="3094"/>
      <c r="AG728" s="3094"/>
      <c r="AH728" s="3094"/>
      <c r="AI728" s="3094"/>
      <c r="AJ728" s="3094"/>
      <c r="AK728" s="3094"/>
      <c r="AL728" s="3094"/>
      <c r="AM728" s="3094"/>
      <c r="AN728" s="3094"/>
      <c r="AO728" s="3094"/>
      <c r="AP728" s="3094"/>
      <c r="AQ728" s="3094"/>
      <c r="AR728" s="3094"/>
      <c r="AS728" s="3094"/>
      <c r="AT728" s="3094"/>
      <c r="AU728" s="3094"/>
      <c r="AV728" s="3094"/>
      <c r="AW728" s="3094"/>
      <c r="AX728" s="3094"/>
      <c r="AY728" s="3094"/>
      <c r="AZ728" s="3094"/>
      <c r="BA728" s="3094"/>
      <c r="BB728" s="3094"/>
      <c r="BC728" s="3094"/>
      <c r="BD728" s="3094"/>
      <c r="BE728" s="3094"/>
      <c r="BF728" s="3094"/>
      <c r="BG728" s="3094"/>
      <c r="BH728" s="3094"/>
      <c r="BI728" s="3094"/>
    </row>
    <row r="729" spans="1:61" ht="11.25" customHeight="1">
      <c r="A729" s="3094"/>
      <c r="B729" s="3094"/>
      <c r="C729" s="3094"/>
      <c r="D729" s="3094"/>
      <c r="E729" s="3094"/>
      <c r="F729" s="3094"/>
      <c r="G729" s="3094"/>
      <c r="H729" s="3094"/>
      <c r="I729" s="3094"/>
      <c r="J729" s="3094"/>
      <c r="K729" s="3094"/>
      <c r="L729" s="3094"/>
      <c r="M729" s="3094"/>
      <c r="N729" s="3094"/>
      <c r="O729" s="3094"/>
      <c r="P729" s="3094"/>
      <c r="Q729" s="3094"/>
      <c r="R729" s="3094"/>
      <c r="S729" s="3094"/>
      <c r="T729" s="3094"/>
      <c r="U729" s="3094"/>
      <c r="V729" s="3094"/>
      <c r="W729" s="3094"/>
      <c r="X729" s="3094"/>
      <c r="Y729" s="3094"/>
      <c r="Z729" s="3094"/>
      <c r="AA729" s="3094"/>
      <c r="AB729" s="3094"/>
      <c r="AC729" s="3094"/>
      <c r="AD729" s="3094"/>
      <c r="AE729" s="3094"/>
      <c r="AF729" s="3094"/>
      <c r="AG729" s="3094"/>
      <c r="AH729" s="3094"/>
      <c r="AI729" s="3094"/>
      <c r="AJ729" s="3094"/>
      <c r="AK729" s="3094"/>
      <c r="AL729" s="3094"/>
      <c r="AM729" s="3094"/>
      <c r="AN729" s="3094"/>
      <c r="AO729" s="3094"/>
      <c r="AP729" s="3094"/>
      <c r="AQ729" s="3094"/>
      <c r="AR729" s="3094"/>
      <c r="AS729" s="3094"/>
      <c r="AT729" s="3094"/>
      <c r="AU729" s="3094"/>
      <c r="AV729" s="3094"/>
      <c r="AW729" s="3094"/>
      <c r="AX729" s="3094"/>
      <c r="AY729" s="3094"/>
      <c r="AZ729" s="3094"/>
      <c r="BA729" s="3094"/>
      <c r="BB729" s="3094"/>
      <c r="BC729" s="3094"/>
      <c r="BD729" s="3094"/>
      <c r="BE729" s="3094"/>
      <c r="BF729" s="3094"/>
      <c r="BG729" s="3094"/>
      <c r="BH729" s="3094"/>
      <c r="BI729" s="3094"/>
    </row>
    <row r="730" spans="1:61" ht="11.25" customHeight="1">
      <c r="A730" s="3094"/>
      <c r="B730" s="3094"/>
      <c r="C730" s="3094"/>
      <c r="D730" s="3094"/>
      <c r="E730" s="3094"/>
      <c r="F730" s="3094"/>
      <c r="G730" s="3094"/>
      <c r="H730" s="3094"/>
      <c r="I730" s="3094"/>
      <c r="J730" s="3094"/>
      <c r="K730" s="3094"/>
      <c r="L730" s="3094"/>
      <c r="M730" s="3094"/>
      <c r="N730" s="3094"/>
      <c r="O730" s="3094"/>
      <c r="P730" s="3094"/>
      <c r="Q730" s="3094"/>
      <c r="R730" s="3094"/>
      <c r="S730" s="3094"/>
      <c r="T730" s="3094"/>
      <c r="U730" s="3094"/>
      <c r="V730" s="3094"/>
      <c r="W730" s="3094"/>
      <c r="X730" s="3094"/>
      <c r="Y730" s="3094"/>
      <c r="Z730" s="3094"/>
      <c r="AA730" s="3094"/>
      <c r="AB730" s="3094"/>
      <c r="AC730" s="3094"/>
      <c r="AD730" s="3094"/>
      <c r="AE730" s="3094"/>
      <c r="AF730" s="3094"/>
      <c r="AG730" s="3094"/>
      <c r="AH730" s="3094"/>
      <c r="AI730" s="3094"/>
      <c r="AJ730" s="3094"/>
      <c r="AK730" s="3094"/>
      <c r="AL730" s="3094"/>
      <c r="AM730" s="3094"/>
      <c r="AN730" s="3094"/>
      <c r="AO730" s="3094"/>
      <c r="AP730" s="3094"/>
      <c r="AQ730" s="3094"/>
      <c r="AR730" s="3094"/>
      <c r="AS730" s="3094"/>
      <c r="AT730" s="3094"/>
      <c r="AU730" s="3094"/>
      <c r="AV730" s="3094"/>
      <c r="AW730" s="3094"/>
      <c r="AX730" s="3094"/>
      <c r="AY730" s="3094"/>
      <c r="AZ730" s="3094"/>
      <c r="BA730" s="3094"/>
      <c r="BB730" s="3094"/>
      <c r="BC730" s="3094"/>
      <c r="BD730" s="3094"/>
      <c r="BE730" s="3094"/>
      <c r="BF730" s="3094"/>
      <c r="BG730" s="3094"/>
      <c r="BH730" s="3094"/>
      <c r="BI730" s="3094"/>
    </row>
    <row r="731" spans="1:61" ht="11.25" customHeight="1">
      <c r="A731" s="3094"/>
      <c r="B731" s="3094"/>
      <c r="C731" s="3094"/>
      <c r="D731" s="3094"/>
      <c r="E731" s="3094"/>
      <c r="F731" s="3094"/>
      <c r="G731" s="3094"/>
      <c r="H731" s="3094"/>
      <c r="I731" s="3094"/>
      <c r="J731" s="3094"/>
      <c r="K731" s="3094"/>
      <c r="L731" s="3094"/>
      <c r="M731" s="3094"/>
      <c r="N731" s="3094"/>
      <c r="O731" s="3094"/>
      <c r="P731" s="3094"/>
      <c r="Q731" s="3094"/>
      <c r="R731" s="3094"/>
      <c r="S731" s="3094"/>
      <c r="T731" s="3094"/>
      <c r="U731" s="3094"/>
      <c r="V731" s="3094"/>
      <c r="W731" s="3094"/>
      <c r="X731" s="3094"/>
      <c r="Y731" s="3094"/>
      <c r="Z731" s="3094"/>
      <c r="AA731" s="3094"/>
      <c r="AB731" s="3094"/>
      <c r="AC731" s="3094"/>
      <c r="AD731" s="3094"/>
      <c r="AE731" s="3094"/>
      <c r="AF731" s="3094"/>
      <c r="AG731" s="3094"/>
      <c r="AH731" s="3094"/>
      <c r="AI731" s="3094"/>
      <c r="AJ731" s="3094"/>
      <c r="AK731" s="3094"/>
      <c r="AL731" s="3094"/>
      <c r="AM731" s="3094"/>
      <c r="AN731" s="3094"/>
      <c r="AO731" s="3094"/>
      <c r="AP731" s="3094"/>
      <c r="AQ731" s="3094"/>
      <c r="AR731" s="3094"/>
      <c r="AS731" s="3094"/>
      <c r="AT731" s="3094"/>
      <c r="AU731" s="3094"/>
      <c r="AV731" s="3094"/>
      <c r="AW731" s="3094"/>
      <c r="AX731" s="3094"/>
      <c r="AY731" s="3094"/>
      <c r="AZ731" s="3094"/>
      <c r="BA731" s="3094"/>
      <c r="BB731" s="3094"/>
      <c r="BC731" s="3094"/>
      <c r="BD731" s="3094"/>
      <c r="BE731" s="3094"/>
      <c r="BF731" s="3094"/>
      <c r="BG731" s="3094"/>
      <c r="BH731" s="3094"/>
      <c r="BI731" s="3094"/>
    </row>
    <row r="732" spans="1:61" ht="11.25" customHeight="1">
      <c r="A732" s="3094"/>
      <c r="B732" s="3094"/>
      <c r="C732" s="3094"/>
      <c r="D732" s="3094"/>
      <c r="E732" s="3094"/>
      <c r="F732" s="3094"/>
      <c r="G732" s="3094"/>
      <c r="H732" s="3094"/>
      <c r="I732" s="3094"/>
      <c r="J732" s="3094"/>
      <c r="K732" s="3094"/>
      <c r="L732" s="3094"/>
      <c r="M732" s="3094"/>
      <c r="N732" s="3094"/>
      <c r="O732" s="3094"/>
      <c r="P732" s="3094"/>
      <c r="Q732" s="3094"/>
      <c r="R732" s="3094"/>
      <c r="S732" s="3094"/>
      <c r="T732" s="3094"/>
      <c r="U732" s="3094"/>
      <c r="V732" s="3094"/>
      <c r="W732" s="3094"/>
      <c r="X732" s="3094"/>
      <c r="Y732" s="3094"/>
      <c r="Z732" s="3094"/>
      <c r="AA732" s="3094"/>
      <c r="AB732" s="3094"/>
      <c r="AC732" s="3094"/>
      <c r="AD732" s="3094"/>
      <c r="AE732" s="3094"/>
      <c r="AF732" s="3094"/>
      <c r="AG732" s="3094"/>
      <c r="AH732" s="3094"/>
      <c r="AI732" s="3094"/>
      <c r="AJ732" s="3094"/>
      <c r="AK732" s="3094"/>
      <c r="AL732" s="3094"/>
      <c r="AM732" s="3094"/>
      <c r="AN732" s="3094"/>
      <c r="AO732" s="3094"/>
      <c r="AP732" s="3094"/>
      <c r="AQ732" s="3094"/>
      <c r="AR732" s="3094"/>
      <c r="AS732" s="3094"/>
      <c r="AT732" s="3094"/>
      <c r="AU732" s="3094"/>
      <c r="AV732" s="3094"/>
      <c r="AW732" s="3094"/>
      <c r="AX732" s="3094"/>
      <c r="AY732" s="3094"/>
      <c r="AZ732" s="3094"/>
      <c r="BA732" s="3094"/>
      <c r="BB732" s="3094"/>
      <c r="BC732" s="3094"/>
      <c r="BD732" s="3094"/>
      <c r="BE732" s="3094"/>
      <c r="BF732" s="3094"/>
      <c r="BG732" s="3094"/>
      <c r="BH732" s="3094"/>
      <c r="BI732" s="3094"/>
    </row>
    <row r="733" spans="1:61" ht="11.25" customHeight="1">
      <c r="A733" s="3094"/>
      <c r="B733" s="3094"/>
      <c r="C733" s="3094"/>
      <c r="D733" s="3094"/>
      <c r="E733" s="3094"/>
      <c r="F733" s="3094"/>
      <c r="G733" s="3094"/>
      <c r="H733" s="3094"/>
      <c r="I733" s="3094"/>
      <c r="J733" s="3094"/>
      <c r="K733" s="3094"/>
      <c r="L733" s="3094"/>
      <c r="M733" s="3094"/>
      <c r="N733" s="3094"/>
      <c r="O733" s="3094"/>
      <c r="P733" s="3094"/>
      <c r="Q733" s="3094"/>
      <c r="R733" s="3094"/>
      <c r="S733" s="3094"/>
      <c r="T733" s="3094"/>
      <c r="U733" s="3094"/>
      <c r="V733" s="3094"/>
      <c r="W733" s="3094"/>
      <c r="X733" s="3094"/>
      <c r="Y733" s="3094"/>
      <c r="Z733" s="3094"/>
      <c r="AA733" s="3094"/>
      <c r="AB733" s="3094"/>
      <c r="AC733" s="3094"/>
      <c r="AD733" s="3094"/>
      <c r="AE733" s="3094"/>
      <c r="AF733" s="3094"/>
      <c r="AG733" s="3094"/>
      <c r="AH733" s="3094"/>
      <c r="AI733" s="3094"/>
      <c r="AJ733" s="3094"/>
      <c r="AK733" s="3094"/>
      <c r="AL733" s="3094"/>
      <c r="AM733" s="3094"/>
      <c r="AN733" s="3094"/>
      <c r="AO733" s="3094"/>
      <c r="AP733" s="3094"/>
      <c r="AQ733" s="3094"/>
      <c r="AR733" s="3094"/>
      <c r="AS733" s="3094"/>
      <c r="AT733" s="3094"/>
      <c r="AU733" s="3094"/>
      <c r="AV733" s="3094"/>
      <c r="AW733" s="3094"/>
      <c r="AX733" s="3094"/>
      <c r="AY733" s="3094"/>
      <c r="AZ733" s="3094"/>
      <c r="BA733" s="3094"/>
      <c r="BB733" s="3094"/>
      <c r="BC733" s="3094"/>
      <c r="BD733" s="3094"/>
      <c r="BE733" s="3094"/>
      <c r="BF733" s="3094"/>
      <c r="BG733" s="3094"/>
      <c r="BH733" s="3094"/>
      <c r="BI733" s="3094"/>
    </row>
    <row r="734" spans="1:61" ht="11.25" customHeight="1">
      <c r="A734" s="3094"/>
      <c r="B734" s="3094"/>
      <c r="C734" s="3094"/>
      <c r="D734" s="3094"/>
      <c r="E734" s="3094"/>
      <c r="F734" s="3094"/>
      <c r="G734" s="3094"/>
      <c r="H734" s="3094"/>
      <c r="I734" s="3094"/>
      <c r="J734" s="3094"/>
      <c r="K734" s="3094"/>
      <c r="L734" s="3094"/>
      <c r="M734" s="3094"/>
      <c r="N734" s="3094"/>
      <c r="O734" s="3094"/>
      <c r="P734" s="3094"/>
      <c r="Q734" s="3094"/>
      <c r="R734" s="3094"/>
      <c r="S734" s="3094"/>
      <c r="T734" s="3094"/>
      <c r="U734" s="3094"/>
      <c r="V734" s="3094"/>
      <c r="W734" s="3094"/>
      <c r="X734" s="3094"/>
      <c r="Y734" s="3094"/>
      <c r="Z734" s="3094"/>
      <c r="AA734" s="3094"/>
      <c r="AB734" s="3094"/>
      <c r="AC734" s="3094"/>
      <c r="AD734" s="3094"/>
      <c r="AE734" s="3094"/>
      <c r="AF734" s="3094"/>
      <c r="AG734" s="3094"/>
      <c r="AH734" s="3094"/>
      <c r="AI734" s="3094"/>
      <c r="AJ734" s="3094"/>
      <c r="AK734" s="3094"/>
      <c r="AL734" s="3094"/>
      <c r="AM734" s="3094"/>
      <c r="AN734" s="3094"/>
      <c r="AO734" s="3094"/>
      <c r="AP734" s="3094"/>
      <c r="AQ734" s="3094"/>
      <c r="AR734" s="3094"/>
      <c r="AS734" s="3094"/>
      <c r="AT734" s="3094"/>
      <c r="AU734" s="3094"/>
      <c r="AV734" s="3094"/>
      <c r="AW734" s="3094"/>
      <c r="AX734" s="3094"/>
      <c r="AY734" s="3094"/>
      <c r="AZ734" s="3094"/>
      <c r="BA734" s="3094"/>
      <c r="BB734" s="3094"/>
      <c r="BC734" s="3094"/>
      <c r="BD734" s="3094"/>
      <c r="BE734" s="3094"/>
      <c r="BF734" s="3094"/>
      <c r="BG734" s="3094"/>
      <c r="BH734" s="3094"/>
      <c r="BI734" s="3094"/>
    </row>
    <row r="735" spans="1:61" ht="11.25" customHeight="1">
      <c r="A735" s="3094"/>
      <c r="B735" s="3094"/>
      <c r="C735" s="3094"/>
      <c r="D735" s="3094"/>
      <c r="E735" s="3094"/>
      <c r="F735" s="3094"/>
      <c r="G735" s="3094"/>
      <c r="H735" s="3094"/>
      <c r="I735" s="3094"/>
      <c r="J735" s="3094"/>
      <c r="K735" s="3094"/>
      <c r="L735" s="3094"/>
      <c r="M735" s="3094"/>
      <c r="N735" s="3094"/>
      <c r="O735" s="3094"/>
      <c r="P735" s="3094"/>
      <c r="Q735" s="3094"/>
      <c r="R735" s="3094"/>
      <c r="S735" s="3094"/>
      <c r="T735" s="3094"/>
      <c r="U735" s="3094"/>
      <c r="V735" s="3094"/>
      <c r="W735" s="3094"/>
      <c r="X735" s="3094"/>
      <c r="Y735" s="3094"/>
      <c r="Z735" s="3094"/>
      <c r="AA735" s="3094"/>
      <c r="AB735" s="3094"/>
      <c r="AC735" s="3094"/>
      <c r="AD735" s="3094"/>
      <c r="AE735" s="3094"/>
      <c r="AF735" s="3094"/>
      <c r="AG735" s="3094"/>
      <c r="AH735" s="3094"/>
      <c r="AI735" s="3094"/>
      <c r="AJ735" s="3094"/>
      <c r="AK735" s="3094"/>
      <c r="AL735" s="3094"/>
      <c r="AM735" s="3094"/>
      <c r="AN735" s="3094"/>
      <c r="AO735" s="3094"/>
      <c r="AP735" s="3094"/>
      <c r="AQ735" s="3094"/>
      <c r="AR735" s="3094"/>
      <c r="AS735" s="3094"/>
      <c r="AT735" s="3094"/>
      <c r="AU735" s="3094"/>
      <c r="AV735" s="3094"/>
      <c r="AW735" s="3094"/>
      <c r="AX735" s="3094"/>
      <c r="AY735" s="3094"/>
      <c r="AZ735" s="3094"/>
      <c r="BA735" s="3094"/>
      <c r="BB735" s="3094"/>
      <c r="BC735" s="3094"/>
      <c r="BD735" s="3094"/>
      <c r="BE735" s="3094"/>
      <c r="BF735" s="3094"/>
      <c r="BG735" s="3094"/>
      <c r="BH735" s="3094"/>
      <c r="BI735" s="3094"/>
    </row>
    <row r="736" spans="1:61" ht="11.25" customHeight="1">
      <c r="A736" s="3094"/>
      <c r="B736" s="3094"/>
      <c r="C736" s="3094"/>
      <c r="D736" s="3094"/>
      <c r="E736" s="3094"/>
      <c r="F736" s="3094"/>
      <c r="G736" s="3094"/>
      <c r="H736" s="3094"/>
      <c r="I736" s="3094"/>
      <c r="J736" s="3094"/>
      <c r="K736" s="3094"/>
      <c r="L736" s="3094"/>
      <c r="M736" s="3094"/>
      <c r="N736" s="3094"/>
      <c r="O736" s="3094"/>
      <c r="P736" s="3094"/>
      <c r="Q736" s="3094"/>
      <c r="R736" s="3094"/>
      <c r="S736" s="3094"/>
      <c r="T736" s="3094"/>
      <c r="U736" s="3094"/>
      <c r="V736" s="3094"/>
      <c r="W736" s="3094"/>
      <c r="X736" s="3094"/>
      <c r="Y736" s="3094"/>
      <c r="Z736" s="3094"/>
      <c r="AA736" s="3094"/>
      <c r="AB736" s="3094"/>
      <c r="AC736" s="3094"/>
      <c r="AD736" s="3094"/>
      <c r="AE736" s="3094"/>
      <c r="AF736" s="3094"/>
      <c r="AG736" s="3094"/>
      <c r="AH736" s="3094"/>
      <c r="AI736" s="3094"/>
      <c r="AJ736" s="3094"/>
      <c r="AK736" s="3094"/>
      <c r="AL736" s="3094"/>
      <c r="AM736" s="3094"/>
      <c r="AN736" s="3094"/>
      <c r="AO736" s="3094"/>
      <c r="AP736" s="3094"/>
      <c r="AQ736" s="3094"/>
      <c r="AR736" s="3094"/>
      <c r="AS736" s="3094"/>
      <c r="AT736" s="3094"/>
      <c r="AU736" s="3094"/>
      <c r="AV736" s="3094"/>
      <c r="AW736" s="3094"/>
      <c r="AX736" s="3094"/>
      <c r="AY736" s="3094"/>
      <c r="AZ736" s="3094"/>
      <c r="BA736" s="3094"/>
      <c r="BB736" s="3094"/>
      <c r="BC736" s="3094"/>
      <c r="BD736" s="3094"/>
      <c r="BE736" s="3094"/>
      <c r="BF736" s="3094"/>
      <c r="BG736" s="3094"/>
      <c r="BH736" s="3094"/>
      <c r="BI736" s="3094"/>
    </row>
    <row r="737" spans="1:61" ht="11.25" customHeight="1">
      <c r="A737" s="3094"/>
      <c r="B737" s="3094"/>
      <c r="C737" s="3094"/>
      <c r="D737" s="3094"/>
      <c r="E737" s="3094"/>
      <c r="F737" s="3094"/>
      <c r="G737" s="3094"/>
      <c r="H737" s="3094"/>
      <c r="I737" s="3094"/>
      <c r="J737" s="3094"/>
      <c r="K737" s="3094"/>
      <c r="L737" s="3094"/>
      <c r="M737" s="3094"/>
      <c r="N737" s="3094"/>
      <c r="O737" s="3094"/>
      <c r="P737" s="3094"/>
      <c r="Q737" s="3094"/>
      <c r="R737" s="3094"/>
      <c r="S737" s="3094"/>
      <c r="T737" s="3094"/>
      <c r="U737" s="3094"/>
      <c r="V737" s="3094"/>
      <c r="W737" s="3094"/>
      <c r="X737" s="3094"/>
      <c r="Y737" s="3094"/>
      <c r="Z737" s="3094"/>
      <c r="AA737" s="3094"/>
      <c r="AB737" s="3094"/>
      <c r="AC737" s="3094"/>
      <c r="AD737" s="3094"/>
      <c r="AE737" s="3094"/>
      <c r="AF737" s="3094"/>
      <c r="AG737" s="3094"/>
      <c r="AH737" s="3094"/>
      <c r="AI737" s="3094"/>
      <c r="AJ737" s="3094"/>
      <c r="AK737" s="3094"/>
      <c r="AL737" s="3094"/>
      <c r="AM737" s="3094"/>
      <c r="AN737" s="3094"/>
      <c r="AO737" s="3094"/>
      <c r="AP737" s="3094"/>
      <c r="AQ737" s="3094"/>
      <c r="AR737" s="3094"/>
      <c r="AS737" s="3094"/>
      <c r="AT737" s="3094"/>
      <c r="AU737" s="3094"/>
      <c r="AV737" s="3094"/>
      <c r="AW737" s="3094"/>
      <c r="AX737" s="3094"/>
      <c r="AY737" s="3094"/>
      <c r="AZ737" s="3094"/>
      <c r="BA737" s="3094"/>
      <c r="BB737" s="3094"/>
      <c r="BC737" s="3094"/>
      <c r="BD737" s="3094"/>
      <c r="BE737" s="3094"/>
      <c r="BF737" s="3094"/>
      <c r="BG737" s="3094"/>
      <c r="BH737" s="3094"/>
      <c r="BI737" s="3094"/>
    </row>
    <row r="738" spans="1:61" ht="11.25" customHeight="1">
      <c r="A738" s="3094"/>
      <c r="B738" s="3094"/>
      <c r="C738" s="3094"/>
      <c r="D738" s="3094"/>
      <c r="E738" s="3094"/>
      <c r="F738" s="3094"/>
      <c r="G738" s="3094"/>
      <c r="H738" s="3094"/>
      <c r="I738" s="3094"/>
      <c r="J738" s="3094"/>
      <c r="K738" s="3094"/>
      <c r="L738" s="3094"/>
      <c r="M738" s="3094"/>
      <c r="N738" s="3094"/>
      <c r="O738" s="3094"/>
      <c r="P738" s="3094"/>
      <c r="Q738" s="3094"/>
      <c r="R738" s="3094"/>
      <c r="S738" s="3094"/>
      <c r="T738" s="3094"/>
      <c r="U738" s="3094"/>
      <c r="V738" s="3094"/>
      <c r="W738" s="3094"/>
      <c r="X738" s="3094"/>
      <c r="Y738" s="3094"/>
      <c r="Z738" s="3094"/>
      <c r="AA738" s="3094"/>
      <c r="AB738" s="3094"/>
      <c r="AC738" s="3094"/>
      <c r="AD738" s="3094"/>
      <c r="AE738" s="3094"/>
      <c r="AF738" s="3094"/>
      <c r="AG738" s="3094"/>
      <c r="AH738" s="3094"/>
      <c r="AI738" s="3094"/>
      <c r="AJ738" s="3094"/>
      <c r="AK738" s="3094"/>
      <c r="AL738" s="3094"/>
      <c r="AM738" s="3094"/>
      <c r="AN738" s="3094"/>
      <c r="AO738" s="3094"/>
      <c r="AP738" s="3094"/>
      <c r="AQ738" s="3094"/>
      <c r="AR738" s="3094"/>
      <c r="AS738" s="3094"/>
      <c r="AT738" s="3094"/>
      <c r="AU738" s="3094"/>
      <c r="AV738" s="3094"/>
      <c r="AW738" s="3094"/>
      <c r="AX738" s="3094"/>
      <c r="AY738" s="3094"/>
      <c r="AZ738" s="3094"/>
      <c r="BA738" s="3094"/>
      <c r="BB738" s="3094"/>
      <c r="BC738" s="3094"/>
      <c r="BD738" s="3094"/>
      <c r="BE738" s="3094"/>
      <c r="BF738" s="3094"/>
      <c r="BG738" s="3094"/>
      <c r="BH738" s="3094"/>
      <c r="BI738" s="3094"/>
    </row>
    <row r="739" spans="1:61" ht="11.25" customHeight="1">
      <c r="A739" s="3094"/>
      <c r="B739" s="3094"/>
      <c r="C739" s="3094"/>
      <c r="D739" s="3094"/>
      <c r="E739" s="3094"/>
      <c r="F739" s="3094"/>
      <c r="G739" s="3094"/>
      <c r="H739" s="3094"/>
      <c r="I739" s="3094"/>
      <c r="J739" s="3094"/>
      <c r="K739" s="3094"/>
      <c r="L739" s="3094"/>
      <c r="M739" s="3094"/>
      <c r="N739" s="3094"/>
      <c r="O739" s="3094"/>
      <c r="P739" s="3094"/>
      <c r="Q739" s="3094"/>
      <c r="R739" s="3094"/>
      <c r="S739" s="3094"/>
      <c r="T739" s="3094"/>
      <c r="U739" s="3094"/>
      <c r="V739" s="3094"/>
      <c r="W739" s="3094"/>
      <c r="X739" s="3094"/>
      <c r="Y739" s="3094"/>
      <c r="Z739" s="3094"/>
      <c r="AA739" s="3094"/>
      <c r="AB739" s="3094"/>
      <c r="AC739" s="3094"/>
      <c r="AD739" s="3094"/>
      <c r="AE739" s="3094"/>
      <c r="AF739" s="3094"/>
      <c r="AG739" s="3094"/>
      <c r="AH739" s="3094"/>
      <c r="AI739" s="3094"/>
      <c r="AJ739" s="3094"/>
      <c r="AK739" s="3094"/>
      <c r="AL739" s="3094"/>
      <c r="AM739" s="3094"/>
      <c r="AN739" s="3094"/>
      <c r="AO739" s="3094"/>
      <c r="AP739" s="3094"/>
      <c r="AQ739" s="3094"/>
      <c r="AR739" s="3094"/>
      <c r="AS739" s="3094"/>
      <c r="AT739" s="3094"/>
      <c r="AU739" s="3094"/>
      <c r="AV739" s="3094"/>
      <c r="AW739" s="3094"/>
      <c r="AX739" s="3094"/>
      <c r="AY739" s="3094"/>
      <c r="AZ739" s="3094"/>
      <c r="BA739" s="3094"/>
      <c r="BB739" s="3094"/>
      <c r="BC739" s="3094"/>
      <c r="BD739" s="3094"/>
      <c r="BE739" s="3094"/>
      <c r="BF739" s="3094"/>
      <c r="BG739" s="3094"/>
      <c r="BH739" s="3094"/>
      <c r="BI739" s="3094"/>
    </row>
    <row r="740" spans="1:61" ht="11.25" customHeight="1">
      <c r="A740" s="3094"/>
      <c r="B740" s="3094"/>
      <c r="C740" s="3094"/>
      <c r="D740" s="3094"/>
      <c r="E740" s="3094"/>
      <c r="F740" s="3094"/>
      <c r="G740" s="3094"/>
      <c r="H740" s="3094"/>
      <c r="I740" s="3094"/>
      <c r="J740" s="3094"/>
      <c r="K740" s="3094"/>
      <c r="L740" s="3094"/>
      <c r="M740" s="3094"/>
      <c r="N740" s="3094"/>
      <c r="O740" s="3094"/>
      <c r="P740" s="3094"/>
      <c r="Q740" s="3094"/>
      <c r="R740" s="3094"/>
      <c r="S740" s="3094"/>
      <c r="T740" s="3094"/>
      <c r="U740" s="3094"/>
      <c r="V740" s="3094"/>
      <c r="W740" s="3094"/>
      <c r="X740" s="3094"/>
      <c r="Y740" s="3094"/>
      <c r="Z740" s="3094"/>
      <c r="AA740" s="3094"/>
      <c r="AB740" s="3094"/>
      <c r="AC740" s="3094"/>
      <c r="AD740" s="3094"/>
      <c r="AE740" s="3094"/>
      <c r="AF740" s="3094"/>
      <c r="AG740" s="3094"/>
      <c r="AH740" s="3094"/>
      <c r="AI740" s="3094"/>
      <c r="AJ740" s="3094"/>
      <c r="AK740" s="3094"/>
      <c r="AL740" s="3094"/>
      <c r="AM740" s="3094"/>
      <c r="AN740" s="3094"/>
      <c r="AO740" s="3094"/>
      <c r="AP740" s="3094"/>
      <c r="AQ740" s="3094"/>
      <c r="AR740" s="3094"/>
      <c r="AS740" s="3094"/>
      <c r="AT740" s="3094"/>
      <c r="AU740" s="3094"/>
      <c r="AV740" s="3094"/>
      <c r="AW740" s="3094"/>
      <c r="AX740" s="3094"/>
      <c r="AY740" s="3094"/>
      <c r="AZ740" s="3094"/>
      <c r="BA740" s="3094"/>
      <c r="BB740" s="3094"/>
      <c r="BC740" s="3094"/>
      <c r="BD740" s="3094"/>
      <c r="BE740" s="3094"/>
      <c r="BF740" s="3094"/>
      <c r="BG740" s="3094"/>
      <c r="BH740" s="3094"/>
      <c r="BI740" s="3094"/>
    </row>
    <row r="741" spans="1:61" ht="11.25" customHeight="1">
      <c r="A741" s="3094"/>
      <c r="B741" s="3094"/>
      <c r="C741" s="3094"/>
      <c r="D741" s="3094"/>
      <c r="E741" s="3094"/>
      <c r="F741" s="3094"/>
      <c r="G741" s="3094"/>
      <c r="H741" s="3094"/>
      <c r="I741" s="3094"/>
      <c r="J741" s="3094"/>
      <c r="K741" s="3094"/>
      <c r="L741" s="3094"/>
      <c r="M741" s="3094"/>
      <c r="N741" s="3094"/>
      <c r="O741" s="3094"/>
      <c r="P741" s="3094"/>
      <c r="Q741" s="3094"/>
      <c r="R741" s="3094"/>
      <c r="S741" s="3094"/>
      <c r="T741" s="3094"/>
      <c r="U741" s="3094"/>
      <c r="V741" s="3094"/>
      <c r="W741" s="3094"/>
      <c r="X741" s="3094"/>
      <c r="Y741" s="3094"/>
      <c r="Z741" s="3094"/>
      <c r="AA741" s="3094"/>
      <c r="AB741" s="3094"/>
      <c r="AC741" s="3094"/>
      <c r="AD741" s="3094"/>
      <c r="AE741" s="3094"/>
      <c r="AF741" s="3094"/>
      <c r="AG741" s="3094"/>
      <c r="AH741" s="3094"/>
      <c r="AI741" s="3094"/>
      <c r="AJ741" s="3094"/>
      <c r="AK741" s="3094"/>
      <c r="AL741" s="3094"/>
      <c r="AM741" s="3094"/>
      <c r="AN741" s="3094"/>
      <c r="AO741" s="3094"/>
      <c r="AP741" s="3094"/>
      <c r="AQ741" s="3094"/>
      <c r="AR741" s="3094"/>
      <c r="AS741" s="3094"/>
      <c r="AT741" s="3094"/>
      <c r="AU741" s="3094"/>
      <c r="AV741" s="3094"/>
      <c r="AW741" s="3094"/>
      <c r="AX741" s="3094"/>
      <c r="AY741" s="3094"/>
      <c r="AZ741" s="3094"/>
      <c r="BA741" s="3094"/>
      <c r="BB741" s="3094"/>
      <c r="BC741" s="3094"/>
      <c r="BD741" s="3094"/>
      <c r="BE741" s="3094"/>
      <c r="BF741" s="3094"/>
      <c r="BG741" s="3094"/>
      <c r="BH741" s="3094"/>
      <c r="BI741" s="3094"/>
    </row>
    <row r="742" spans="1:61" ht="11.25" customHeight="1">
      <c r="A742" s="3094"/>
      <c r="B742" s="3094"/>
      <c r="C742" s="3094"/>
      <c r="D742" s="3094"/>
      <c r="E742" s="3094"/>
      <c r="F742" s="3094"/>
      <c r="G742" s="3094"/>
      <c r="H742" s="3094"/>
      <c r="I742" s="3094"/>
      <c r="J742" s="3094"/>
      <c r="K742" s="3094"/>
      <c r="L742" s="3094"/>
      <c r="M742" s="3094"/>
      <c r="N742" s="3094"/>
      <c r="O742" s="3094"/>
      <c r="P742" s="3094"/>
      <c r="Q742" s="3094"/>
      <c r="R742" s="3094"/>
      <c r="S742" s="3094"/>
      <c r="T742" s="3094"/>
      <c r="U742" s="3094"/>
      <c r="V742" s="3094"/>
      <c r="W742" s="3094"/>
      <c r="X742" s="3094"/>
      <c r="Y742" s="3094"/>
      <c r="Z742" s="3094"/>
      <c r="AA742" s="3094"/>
      <c r="AB742" s="3094"/>
      <c r="AC742" s="3094"/>
      <c r="AD742" s="3094"/>
      <c r="AE742" s="3094"/>
      <c r="AF742" s="3094"/>
      <c r="AG742" s="3094"/>
      <c r="AH742" s="3094"/>
      <c r="AI742" s="3094"/>
      <c r="AJ742" s="3094"/>
      <c r="AK742" s="3094"/>
      <c r="AL742" s="3094"/>
      <c r="AM742" s="3094"/>
      <c r="AN742" s="3094"/>
      <c r="AO742" s="3094"/>
      <c r="AP742" s="3094"/>
      <c r="AQ742" s="3094"/>
      <c r="AR742" s="3094"/>
      <c r="AS742" s="3094"/>
      <c r="AT742" s="3094"/>
      <c r="AU742" s="3094"/>
      <c r="AV742" s="3094"/>
      <c r="AW742" s="3094"/>
      <c r="AX742" s="3094"/>
      <c r="AY742" s="3094"/>
      <c r="AZ742" s="3094"/>
      <c r="BA742" s="3094"/>
      <c r="BB742" s="3094"/>
      <c r="BC742" s="3094"/>
      <c r="BD742" s="3094"/>
      <c r="BE742" s="3094"/>
      <c r="BF742" s="3094"/>
      <c r="BG742" s="3094"/>
      <c r="BH742" s="3094"/>
      <c r="BI742" s="3094"/>
    </row>
    <row r="743" spans="1:61" ht="11.25" customHeight="1">
      <c r="A743" s="3094"/>
      <c r="B743" s="3094"/>
      <c r="C743" s="3094"/>
      <c r="D743" s="3094"/>
      <c r="E743" s="3094"/>
      <c r="F743" s="3094"/>
      <c r="G743" s="3094"/>
      <c r="H743" s="3094"/>
      <c r="I743" s="3094"/>
      <c r="J743" s="3094"/>
      <c r="K743" s="3094"/>
      <c r="L743" s="3094"/>
      <c r="M743" s="3094"/>
      <c r="N743" s="3094"/>
      <c r="O743" s="3094"/>
      <c r="P743" s="3094"/>
      <c r="Q743" s="3094"/>
      <c r="R743" s="3094"/>
      <c r="S743" s="3094"/>
      <c r="T743" s="3094"/>
      <c r="U743" s="3094"/>
      <c r="V743" s="3094"/>
      <c r="W743" s="3094"/>
      <c r="X743" s="3094"/>
      <c r="Y743" s="3094"/>
      <c r="Z743" s="3094"/>
      <c r="AA743" s="3094"/>
      <c r="AB743" s="3094"/>
      <c r="AC743" s="3094"/>
      <c r="AD743" s="3094"/>
      <c r="AE743" s="3094"/>
      <c r="AF743" s="3094"/>
      <c r="AG743" s="3094"/>
      <c r="AH743" s="3094"/>
      <c r="AI743" s="3094"/>
      <c r="AJ743" s="3094"/>
      <c r="AK743" s="3094"/>
      <c r="AL743" s="3094"/>
      <c r="AM743" s="3094"/>
      <c r="AN743" s="3094"/>
      <c r="AO743" s="3094"/>
      <c r="AP743" s="3094"/>
      <c r="AQ743" s="3094"/>
      <c r="AR743" s="3094"/>
      <c r="AS743" s="3094"/>
      <c r="AT743" s="3094"/>
      <c r="AU743" s="3094"/>
      <c r="AV743" s="3094"/>
      <c r="AW743" s="3094"/>
      <c r="AX743" s="3094"/>
      <c r="AY743" s="3094"/>
      <c r="AZ743" s="3094"/>
      <c r="BA743" s="3094"/>
      <c r="BB743" s="3094"/>
      <c r="BC743" s="3094"/>
      <c r="BD743" s="3094"/>
      <c r="BE743" s="3094"/>
      <c r="BF743" s="3094"/>
      <c r="BG743" s="3094"/>
      <c r="BH743" s="3094"/>
      <c r="BI743" s="3094"/>
    </row>
    <row r="744" spans="1:61" ht="11.25" customHeight="1">
      <c r="A744" s="3094"/>
      <c r="B744" s="3094"/>
      <c r="C744" s="3094"/>
      <c r="D744" s="3094"/>
      <c r="E744" s="3094"/>
      <c r="F744" s="3094"/>
      <c r="G744" s="3094"/>
      <c r="H744" s="3094"/>
      <c r="I744" s="3094"/>
      <c r="J744" s="3094"/>
      <c r="K744" s="3094"/>
      <c r="L744" s="3094"/>
      <c r="M744" s="3094"/>
      <c r="N744" s="3094"/>
      <c r="O744" s="3094"/>
      <c r="P744" s="3094"/>
      <c r="Q744" s="3094"/>
      <c r="R744" s="3094"/>
      <c r="S744" s="3094"/>
      <c r="T744" s="3094"/>
      <c r="U744" s="3094"/>
      <c r="V744" s="3094"/>
      <c r="W744" s="3094"/>
      <c r="X744" s="3094"/>
      <c r="Y744" s="3094"/>
      <c r="Z744" s="3094"/>
      <c r="AA744" s="3094"/>
      <c r="AB744" s="3094"/>
      <c r="AC744" s="3094"/>
      <c r="AD744" s="3094"/>
      <c r="AE744" s="3094"/>
      <c r="AF744" s="3094"/>
      <c r="AG744" s="3094"/>
      <c r="AH744" s="3094"/>
      <c r="AI744" s="3094"/>
      <c r="AJ744" s="3094"/>
      <c r="AK744" s="3094"/>
      <c r="AL744" s="3094"/>
      <c r="AM744" s="3094"/>
      <c r="AN744" s="3094"/>
      <c r="AO744" s="3094"/>
      <c r="AP744" s="3094"/>
      <c r="AQ744" s="3094"/>
      <c r="AR744" s="3094"/>
      <c r="AS744" s="3094"/>
      <c r="AT744" s="3094"/>
      <c r="AU744" s="3094"/>
      <c r="AV744" s="3094"/>
      <c r="AW744" s="3094"/>
      <c r="AX744" s="3094"/>
      <c r="AY744" s="3094"/>
      <c r="AZ744" s="3094"/>
      <c r="BA744" s="3094"/>
      <c r="BB744" s="3094"/>
      <c r="BC744" s="3094"/>
      <c r="BD744" s="3094"/>
      <c r="BE744" s="3094"/>
      <c r="BF744" s="3094"/>
      <c r="BG744" s="3094"/>
      <c r="BH744" s="3094"/>
      <c r="BI744" s="3094"/>
    </row>
    <row r="745" spans="1:61" ht="11.25" customHeight="1">
      <c r="A745" s="3094"/>
      <c r="B745" s="3094"/>
      <c r="C745" s="3094"/>
      <c r="D745" s="3094"/>
      <c r="E745" s="3094"/>
      <c r="F745" s="3094"/>
      <c r="G745" s="3094"/>
      <c r="H745" s="3094"/>
      <c r="I745" s="3094"/>
      <c r="J745" s="3094"/>
      <c r="K745" s="3094"/>
      <c r="L745" s="3094"/>
      <c r="M745" s="3094"/>
      <c r="N745" s="3094"/>
      <c r="O745" s="3094"/>
      <c r="P745" s="3094"/>
      <c r="Q745" s="3094"/>
      <c r="R745" s="3094"/>
      <c r="S745" s="3094"/>
      <c r="T745" s="3094"/>
      <c r="U745" s="3094"/>
      <c r="V745" s="3094"/>
      <c r="W745" s="3094"/>
      <c r="X745" s="3094"/>
      <c r="Y745" s="3094"/>
      <c r="Z745" s="3094"/>
      <c r="AA745" s="3094"/>
      <c r="AB745" s="3094"/>
      <c r="AC745" s="3094"/>
      <c r="AD745" s="3094"/>
      <c r="AE745" s="3094"/>
      <c r="AF745" s="3094"/>
      <c r="AG745" s="3094"/>
      <c r="AH745" s="3094"/>
      <c r="AI745" s="3094"/>
      <c r="AJ745" s="3094"/>
      <c r="AK745" s="3094"/>
      <c r="AL745" s="3094"/>
      <c r="AM745" s="3094"/>
      <c r="AN745" s="3094"/>
      <c r="AO745" s="3094"/>
      <c r="AP745" s="3094"/>
      <c r="AQ745" s="3094"/>
      <c r="AR745" s="3094"/>
      <c r="AS745" s="3094"/>
      <c r="AT745" s="3094"/>
      <c r="AU745" s="3094"/>
      <c r="AV745" s="3094"/>
      <c r="AW745" s="3094"/>
      <c r="AX745" s="3094"/>
      <c r="AY745" s="3094"/>
      <c r="AZ745" s="3094"/>
      <c r="BA745" s="3094"/>
      <c r="BB745" s="3094"/>
      <c r="BC745" s="3094"/>
      <c r="BD745" s="3094"/>
      <c r="BE745" s="3094"/>
      <c r="BF745" s="3094"/>
      <c r="BG745" s="3094"/>
      <c r="BH745" s="3094"/>
      <c r="BI745" s="3094"/>
    </row>
    <row r="746" spans="1:61" ht="11.25" customHeight="1">
      <c r="A746" s="3094"/>
      <c r="B746" s="3094"/>
      <c r="C746" s="3094"/>
      <c r="D746" s="3094"/>
      <c r="E746" s="3094"/>
      <c r="F746" s="3094"/>
      <c r="G746" s="3094"/>
      <c r="H746" s="3094"/>
      <c r="I746" s="3094"/>
      <c r="J746" s="3094"/>
      <c r="K746" s="3094"/>
      <c r="L746" s="3094"/>
      <c r="M746" s="3094"/>
      <c r="N746" s="3094"/>
      <c r="O746" s="3094"/>
      <c r="P746" s="3094"/>
      <c r="Q746" s="3094"/>
      <c r="R746" s="3094"/>
      <c r="S746" s="3094"/>
      <c r="T746" s="3094"/>
      <c r="U746" s="3094"/>
      <c r="V746" s="3094"/>
      <c r="W746" s="3094"/>
      <c r="X746" s="3094"/>
      <c r="Y746" s="3094"/>
      <c r="Z746" s="3094"/>
      <c r="AA746" s="3094"/>
      <c r="AB746" s="3094"/>
      <c r="AC746" s="3094"/>
      <c r="AD746" s="3094"/>
      <c r="AE746" s="3094"/>
      <c r="AF746" s="3094"/>
      <c r="AG746" s="3094"/>
      <c r="AH746" s="3094"/>
      <c r="AI746" s="3094"/>
      <c r="AJ746" s="3094"/>
      <c r="AK746" s="3094"/>
      <c r="AL746" s="3094"/>
      <c r="AM746" s="3094"/>
      <c r="AN746" s="3094"/>
      <c r="AO746" s="3094"/>
      <c r="AP746" s="3094"/>
      <c r="AQ746" s="3094"/>
      <c r="AR746" s="3094"/>
      <c r="AS746" s="3094"/>
      <c r="AT746" s="3094"/>
      <c r="AU746" s="3094"/>
      <c r="AV746" s="3094"/>
      <c r="AW746" s="3094"/>
      <c r="AX746" s="3094"/>
      <c r="AY746" s="3094"/>
      <c r="AZ746" s="3094"/>
      <c r="BA746" s="3094"/>
      <c r="BB746" s="3094"/>
      <c r="BC746" s="3094"/>
      <c r="BD746" s="3094"/>
      <c r="BE746" s="3094"/>
      <c r="BF746" s="3094"/>
      <c r="BG746" s="3094"/>
      <c r="BH746" s="3094"/>
      <c r="BI746" s="3094"/>
    </row>
    <row r="747" spans="1:61" ht="11.25" customHeight="1">
      <c r="A747" s="3094"/>
      <c r="B747" s="3094"/>
      <c r="C747" s="3094"/>
      <c r="D747" s="3094"/>
      <c r="E747" s="3094"/>
      <c r="F747" s="3094"/>
      <c r="G747" s="3094"/>
      <c r="H747" s="3094"/>
      <c r="I747" s="3094"/>
      <c r="J747" s="3094"/>
      <c r="K747" s="3094"/>
      <c r="L747" s="3094"/>
      <c r="M747" s="3094"/>
      <c r="N747" s="3094"/>
      <c r="O747" s="3094"/>
      <c r="P747" s="3094"/>
      <c r="Q747" s="3094"/>
      <c r="R747" s="3094"/>
      <c r="S747" s="3094"/>
      <c r="T747" s="3094"/>
      <c r="U747" s="3094"/>
      <c r="V747" s="3094"/>
      <c r="W747" s="3094"/>
      <c r="X747" s="3094"/>
      <c r="Y747" s="3094"/>
      <c r="Z747" s="3094"/>
      <c r="AA747" s="3094"/>
      <c r="AB747" s="3094"/>
      <c r="AC747" s="3094"/>
      <c r="AD747" s="3094"/>
      <c r="AE747" s="3094"/>
      <c r="AF747" s="3094"/>
      <c r="AG747" s="3094"/>
      <c r="AH747" s="3094"/>
      <c r="AI747" s="3094"/>
      <c r="AJ747" s="3094"/>
      <c r="AK747" s="3094"/>
      <c r="AL747" s="3094"/>
      <c r="AM747" s="3094"/>
      <c r="AN747" s="3094"/>
      <c r="AO747" s="3094"/>
      <c r="AP747" s="3094"/>
      <c r="AQ747" s="3094"/>
      <c r="AR747" s="3094"/>
      <c r="AS747" s="3094"/>
      <c r="AT747" s="3094"/>
      <c r="AU747" s="3094"/>
      <c r="AV747" s="3094"/>
      <c r="AW747" s="3094"/>
      <c r="AX747" s="3094"/>
      <c r="AY747" s="3094"/>
      <c r="AZ747" s="3094"/>
      <c r="BA747" s="3094"/>
      <c r="BB747" s="3094"/>
      <c r="BC747" s="3094"/>
      <c r="BD747" s="3094"/>
      <c r="BE747" s="3094"/>
      <c r="BF747" s="3094"/>
      <c r="BG747" s="3094"/>
      <c r="BH747" s="3094"/>
      <c r="BI747" s="3094"/>
    </row>
    <row r="748" spans="1:61" ht="11.25" customHeight="1">
      <c r="A748" s="3094"/>
      <c r="B748" s="3094"/>
      <c r="C748" s="3094"/>
      <c r="D748" s="3094"/>
      <c r="E748" s="3094"/>
      <c r="F748" s="3094"/>
      <c r="G748" s="3094"/>
      <c r="H748" s="3094"/>
      <c r="I748" s="3094"/>
      <c r="J748" s="3094"/>
      <c r="K748" s="3094"/>
      <c r="L748" s="3094"/>
      <c r="M748" s="3094"/>
      <c r="N748" s="3094"/>
      <c r="O748" s="3094"/>
      <c r="P748" s="3094"/>
      <c r="Q748" s="3094"/>
      <c r="R748" s="3094"/>
      <c r="S748" s="3094"/>
      <c r="T748" s="3094"/>
      <c r="U748" s="3094"/>
      <c r="V748" s="3094"/>
      <c r="W748" s="3094"/>
      <c r="X748" s="3094"/>
      <c r="Y748" s="3094"/>
      <c r="Z748" s="3094"/>
      <c r="AA748" s="3094"/>
      <c r="AB748" s="3094"/>
      <c r="AC748" s="3094"/>
      <c r="AD748" s="3094"/>
      <c r="AE748" s="3094"/>
      <c r="AF748" s="3094"/>
      <c r="AG748" s="3094"/>
      <c r="AH748" s="3094"/>
      <c r="AI748" s="3094"/>
      <c r="AJ748" s="3094"/>
      <c r="AK748" s="3094"/>
      <c r="AL748" s="3094"/>
      <c r="AM748" s="3094"/>
      <c r="AN748" s="3094"/>
      <c r="AO748" s="3094"/>
      <c r="AP748" s="3094"/>
      <c r="AQ748" s="3094"/>
      <c r="AR748" s="3094"/>
      <c r="AS748" s="3094"/>
      <c r="AT748" s="3094"/>
      <c r="AU748" s="3094"/>
      <c r="AV748" s="3094"/>
      <c r="AW748" s="3094"/>
      <c r="AX748" s="3094"/>
      <c r="AY748" s="3094"/>
      <c r="AZ748" s="3094"/>
      <c r="BA748" s="3094"/>
      <c r="BB748" s="3094"/>
      <c r="BC748" s="3094"/>
      <c r="BD748" s="3094"/>
      <c r="BE748" s="3094"/>
      <c r="BF748" s="3094"/>
      <c r="BG748" s="3094"/>
      <c r="BH748" s="3094"/>
      <c r="BI748" s="3094"/>
    </row>
    <row r="749" spans="1:61" ht="11.25" customHeight="1">
      <c r="A749" s="3094"/>
      <c r="B749" s="3094"/>
      <c r="C749" s="3094"/>
      <c r="D749" s="3094"/>
      <c r="E749" s="3094"/>
      <c r="F749" s="3094"/>
      <c r="G749" s="3094"/>
      <c r="H749" s="3094"/>
      <c r="I749" s="3094"/>
      <c r="J749" s="3094"/>
      <c r="K749" s="3094"/>
      <c r="L749" s="3094"/>
      <c r="M749" s="3094"/>
      <c r="N749" s="3094"/>
      <c r="O749" s="3094"/>
      <c r="P749" s="3094"/>
      <c r="Q749" s="3094"/>
      <c r="R749" s="3094"/>
      <c r="S749" s="3094"/>
      <c r="T749" s="3094"/>
      <c r="U749" s="3094"/>
      <c r="V749" s="3094"/>
      <c r="W749" s="3094"/>
      <c r="X749" s="3094"/>
      <c r="Y749" s="3094"/>
      <c r="Z749" s="3094"/>
      <c r="AA749" s="3094"/>
      <c r="AB749" s="3094"/>
      <c r="AC749" s="3094"/>
      <c r="AD749" s="3094"/>
      <c r="AE749" s="3094"/>
      <c r="AF749" s="3094"/>
      <c r="AG749" s="3094"/>
      <c r="AH749" s="3094"/>
      <c r="AI749" s="3094"/>
      <c r="AJ749" s="3094"/>
      <c r="AK749" s="3094"/>
      <c r="AL749" s="3094"/>
      <c r="AM749" s="3094"/>
      <c r="AN749" s="3094"/>
      <c r="AO749" s="3094"/>
      <c r="AP749" s="3094"/>
      <c r="AQ749" s="3094"/>
      <c r="AR749" s="3094"/>
      <c r="AS749" s="3094"/>
      <c r="AT749" s="3094"/>
      <c r="AU749" s="3094"/>
      <c r="AV749" s="3094"/>
      <c r="AW749" s="3094"/>
      <c r="AX749" s="3094"/>
      <c r="AY749" s="3094"/>
      <c r="AZ749" s="3094"/>
      <c r="BA749" s="3094"/>
      <c r="BB749" s="3094"/>
      <c r="BC749" s="3094"/>
      <c r="BD749" s="3094"/>
      <c r="BE749" s="3094"/>
      <c r="BF749" s="3094"/>
      <c r="BG749" s="3094"/>
      <c r="BH749" s="3094"/>
      <c r="BI749" s="3094"/>
    </row>
    <row r="750" spans="1:61" ht="11.25" customHeight="1">
      <c r="A750" s="3094"/>
      <c r="B750" s="3094"/>
      <c r="C750" s="3094"/>
      <c r="D750" s="3094"/>
      <c r="E750" s="3094"/>
      <c r="F750" s="3094"/>
      <c r="G750" s="3094"/>
      <c r="H750" s="3094"/>
      <c r="I750" s="3094"/>
      <c r="J750" s="3094"/>
      <c r="K750" s="3094"/>
      <c r="L750" s="3094"/>
      <c r="M750" s="3094"/>
      <c r="N750" s="3094"/>
      <c r="O750" s="3094"/>
      <c r="P750" s="3094"/>
      <c r="Q750" s="3094"/>
      <c r="R750" s="3094"/>
      <c r="S750" s="3094"/>
      <c r="T750" s="3094"/>
      <c r="U750" s="3094"/>
      <c r="V750" s="3094"/>
      <c r="W750" s="3094"/>
      <c r="X750" s="3094"/>
      <c r="Y750" s="3094"/>
      <c r="Z750" s="3094"/>
      <c r="AA750" s="3094"/>
      <c r="AB750" s="3094"/>
      <c r="AC750" s="3094"/>
      <c r="AD750" s="3094"/>
      <c r="AE750" s="3094"/>
      <c r="AF750" s="3094"/>
      <c r="AG750" s="3094"/>
      <c r="AH750" s="3094"/>
      <c r="AI750" s="3094"/>
      <c r="AJ750" s="3094"/>
      <c r="AK750" s="3094"/>
      <c r="AL750" s="3094"/>
      <c r="AM750" s="3094"/>
      <c r="AN750" s="3094"/>
      <c r="AO750" s="3094"/>
      <c r="AP750" s="3094"/>
      <c r="AQ750" s="3094"/>
      <c r="AR750" s="3094"/>
      <c r="AS750" s="3094"/>
      <c r="AT750" s="3094"/>
      <c r="AU750" s="3094"/>
      <c r="AV750" s="3094"/>
      <c r="AW750" s="3094"/>
      <c r="AX750" s="3094"/>
      <c r="AY750" s="3094"/>
      <c r="AZ750" s="3094"/>
      <c r="BA750" s="3094"/>
      <c r="BB750" s="3094"/>
      <c r="BC750" s="3094"/>
      <c r="BD750" s="3094"/>
      <c r="BE750" s="3094"/>
      <c r="BF750" s="3094"/>
      <c r="BG750" s="3094"/>
      <c r="BH750" s="3094"/>
      <c r="BI750" s="3094"/>
    </row>
    <row r="751" spans="1:61" ht="11.25" customHeight="1">
      <c r="A751" s="3094"/>
      <c r="B751" s="3094"/>
      <c r="C751" s="3094"/>
      <c r="D751" s="3094"/>
      <c r="E751" s="3094"/>
      <c r="F751" s="3094"/>
      <c r="G751" s="3094"/>
      <c r="H751" s="3094"/>
      <c r="I751" s="3094"/>
      <c r="J751" s="3094"/>
      <c r="K751" s="3094"/>
      <c r="L751" s="3094"/>
      <c r="M751" s="3094"/>
      <c r="N751" s="3094"/>
      <c r="O751" s="3094"/>
      <c r="P751" s="3094"/>
      <c r="Q751" s="3094"/>
      <c r="R751" s="3094"/>
      <c r="S751" s="3094"/>
      <c r="T751" s="3094"/>
      <c r="U751" s="3094"/>
      <c r="V751" s="3094"/>
      <c r="W751" s="3094"/>
      <c r="X751" s="3094"/>
      <c r="Y751" s="3094"/>
      <c r="Z751" s="3094"/>
      <c r="AA751" s="3094"/>
      <c r="AB751" s="3094"/>
      <c r="AC751" s="3094"/>
      <c r="AD751" s="3094"/>
      <c r="AE751" s="3094"/>
      <c r="AF751" s="3094"/>
      <c r="AG751" s="3094"/>
      <c r="AH751" s="3094"/>
      <c r="AI751" s="3094"/>
      <c r="AJ751" s="3094"/>
      <c r="AK751" s="3094"/>
      <c r="AL751" s="3094"/>
      <c r="AM751" s="3094"/>
      <c r="AN751" s="3094"/>
      <c r="AO751" s="3094"/>
      <c r="AP751" s="3094"/>
      <c r="AQ751" s="3094"/>
      <c r="AR751" s="3094"/>
      <c r="AS751" s="3094"/>
      <c r="AT751" s="3094"/>
      <c r="AU751" s="3094"/>
      <c r="AV751" s="3094"/>
      <c r="AW751" s="3094"/>
      <c r="AX751" s="3094"/>
      <c r="AY751" s="3094"/>
      <c r="AZ751" s="3094"/>
      <c r="BA751" s="3094"/>
      <c r="BB751" s="3094"/>
      <c r="BC751" s="3094"/>
      <c r="BD751" s="3094"/>
      <c r="BE751" s="3094"/>
      <c r="BF751" s="3094"/>
      <c r="BG751" s="3094"/>
      <c r="BH751" s="3094"/>
      <c r="BI751" s="3094"/>
    </row>
    <row r="752" spans="1:61" ht="11.25" customHeight="1">
      <c r="A752" s="3094"/>
      <c r="B752" s="3094"/>
      <c r="C752" s="3094"/>
      <c r="D752" s="3094"/>
      <c r="E752" s="3094"/>
      <c r="F752" s="3094"/>
      <c r="G752" s="3094"/>
      <c r="H752" s="3094"/>
      <c r="I752" s="3094"/>
      <c r="J752" s="3094"/>
      <c r="K752" s="3094"/>
      <c r="L752" s="3094"/>
      <c r="M752" s="3094"/>
      <c r="N752" s="3094"/>
      <c r="O752" s="3094"/>
      <c r="P752" s="3094"/>
      <c r="Q752" s="3094"/>
      <c r="R752" s="3094"/>
      <c r="S752" s="3094"/>
      <c r="T752" s="3094"/>
      <c r="U752" s="3094"/>
      <c r="V752" s="3094"/>
      <c r="W752" s="3094"/>
      <c r="X752" s="3094"/>
      <c r="Y752" s="3094"/>
      <c r="Z752" s="3094"/>
      <c r="AA752" s="3094"/>
      <c r="AB752" s="3094"/>
      <c r="AC752" s="3094"/>
      <c r="AD752" s="3094"/>
      <c r="AE752" s="3094"/>
      <c r="AF752" s="3094"/>
      <c r="AG752" s="3094"/>
      <c r="AH752" s="3094"/>
      <c r="AI752" s="3094"/>
      <c r="AJ752" s="3094"/>
      <c r="AK752" s="3094"/>
      <c r="AL752" s="3094"/>
      <c r="AM752" s="3094"/>
      <c r="AN752" s="3094"/>
      <c r="AO752" s="3094"/>
      <c r="AP752" s="3094"/>
      <c r="AQ752" s="3094"/>
      <c r="AR752" s="3094"/>
      <c r="AS752" s="3094"/>
      <c r="AT752" s="3094"/>
      <c r="AU752" s="3094"/>
      <c r="AV752" s="3094"/>
      <c r="AW752" s="3094"/>
      <c r="AX752" s="3094"/>
      <c r="AY752" s="3094"/>
      <c r="AZ752" s="3094"/>
      <c r="BA752" s="3094"/>
      <c r="BB752" s="3094"/>
      <c r="BC752" s="3094"/>
      <c r="BD752" s="3094"/>
      <c r="BE752" s="3094"/>
      <c r="BF752" s="3094"/>
      <c r="BG752" s="3094"/>
      <c r="BH752" s="3094"/>
      <c r="BI752" s="3094"/>
    </row>
    <row r="753" spans="1:61" ht="11.25" customHeight="1">
      <c r="A753" s="3094"/>
      <c r="B753" s="3094"/>
      <c r="C753" s="3094"/>
      <c r="D753" s="3094"/>
      <c r="E753" s="3094"/>
      <c r="F753" s="3094"/>
      <c r="G753" s="3094"/>
      <c r="H753" s="3094"/>
      <c r="I753" s="3094"/>
      <c r="J753" s="3094"/>
      <c r="K753" s="3094"/>
      <c r="L753" s="3094"/>
      <c r="M753" s="3094"/>
      <c r="N753" s="3094"/>
      <c r="O753" s="3094"/>
      <c r="P753" s="3094"/>
      <c r="Q753" s="3094"/>
      <c r="R753" s="3094"/>
      <c r="S753" s="3094"/>
      <c r="T753" s="3094"/>
      <c r="U753" s="3094"/>
      <c r="V753" s="3094"/>
      <c r="W753" s="3094"/>
      <c r="X753" s="3094"/>
      <c r="Y753" s="3094"/>
      <c r="Z753" s="3094"/>
      <c r="AA753" s="3094"/>
      <c r="AB753" s="3094"/>
      <c r="AC753" s="3094"/>
      <c r="AD753" s="3094"/>
      <c r="AE753" s="3094"/>
      <c r="AF753" s="3094"/>
      <c r="AG753" s="3094"/>
      <c r="AH753" s="3094"/>
      <c r="AI753" s="3094"/>
      <c r="AJ753" s="3094"/>
      <c r="AK753" s="3094"/>
      <c r="AL753" s="3094"/>
      <c r="AM753" s="3094"/>
      <c r="AN753" s="3094"/>
      <c r="AO753" s="3094"/>
      <c r="AP753" s="3094"/>
      <c r="AQ753" s="3094"/>
      <c r="AR753" s="3094"/>
      <c r="AS753" s="3094"/>
      <c r="AT753" s="3094"/>
      <c r="AU753" s="3094"/>
      <c r="AV753" s="3094"/>
      <c r="AW753" s="3094"/>
      <c r="AX753" s="3094"/>
      <c r="AY753" s="3094"/>
      <c r="AZ753" s="3094"/>
      <c r="BA753" s="3094"/>
      <c r="BB753" s="3094"/>
      <c r="BC753" s="3094"/>
      <c r="BD753" s="3094"/>
      <c r="BE753" s="3094"/>
      <c r="BF753" s="3094"/>
      <c r="BG753" s="3094"/>
      <c r="BH753" s="3094"/>
      <c r="BI753" s="3094"/>
    </row>
    <row r="754" spans="1:61" ht="11.25" customHeight="1">
      <c r="A754" s="3094"/>
      <c r="B754" s="3094"/>
      <c r="C754" s="3094"/>
      <c r="D754" s="3094"/>
      <c r="E754" s="3094"/>
      <c r="F754" s="3094"/>
      <c r="G754" s="3094"/>
      <c r="H754" s="3094"/>
      <c r="I754" s="3094"/>
      <c r="J754" s="3094"/>
      <c r="K754" s="3094"/>
      <c r="L754" s="3094"/>
      <c r="M754" s="3094"/>
      <c r="N754" s="3094"/>
      <c r="O754" s="3094"/>
      <c r="P754" s="3094"/>
      <c r="Q754" s="3094"/>
      <c r="R754" s="3094"/>
      <c r="S754" s="3094"/>
      <c r="T754" s="3094"/>
      <c r="U754" s="3094"/>
      <c r="V754" s="3094"/>
      <c r="W754" s="3094"/>
      <c r="X754" s="3094"/>
      <c r="Y754" s="3094"/>
      <c r="Z754" s="3094"/>
      <c r="AA754" s="3094"/>
      <c r="AB754" s="3094"/>
      <c r="AC754" s="3094"/>
      <c r="AD754" s="3094"/>
      <c r="AE754" s="3094"/>
      <c r="AF754" s="3094"/>
      <c r="AG754" s="3094"/>
      <c r="AH754" s="3094"/>
      <c r="AI754" s="3094"/>
      <c r="AJ754" s="3094"/>
      <c r="AK754" s="3094"/>
      <c r="AL754" s="3094"/>
      <c r="AM754" s="3094"/>
      <c r="AN754" s="3094"/>
      <c r="AO754" s="3094"/>
      <c r="AP754" s="3094"/>
      <c r="AQ754" s="3094"/>
      <c r="AR754" s="3094"/>
      <c r="AS754" s="3094"/>
      <c r="AT754" s="3094"/>
      <c r="AU754" s="3094"/>
      <c r="AV754" s="3094"/>
      <c r="AW754" s="3094"/>
      <c r="AX754" s="3094"/>
      <c r="AY754" s="3094"/>
      <c r="AZ754" s="3094"/>
      <c r="BA754" s="3094"/>
      <c r="BB754" s="3094"/>
      <c r="BC754" s="3094"/>
      <c r="BD754" s="3094"/>
      <c r="BE754" s="3094"/>
      <c r="BF754" s="3094"/>
      <c r="BG754" s="3094"/>
      <c r="BH754" s="3094"/>
      <c r="BI754" s="3094"/>
    </row>
    <row r="755" spans="1:61" ht="11.25" customHeight="1">
      <c r="A755" s="3094"/>
      <c r="B755" s="3094"/>
      <c r="C755" s="3094"/>
      <c r="D755" s="3094"/>
      <c r="E755" s="3094"/>
      <c r="F755" s="3094"/>
      <c r="G755" s="3094"/>
      <c r="H755" s="3094"/>
      <c r="I755" s="3094"/>
      <c r="J755" s="3094"/>
      <c r="K755" s="3094"/>
      <c r="L755" s="3094"/>
      <c r="M755" s="3094"/>
      <c r="N755" s="3094"/>
      <c r="O755" s="3094"/>
      <c r="P755" s="3094"/>
      <c r="Q755" s="3094"/>
      <c r="R755" s="3094"/>
      <c r="S755" s="3094"/>
      <c r="T755" s="3094"/>
      <c r="U755" s="3094"/>
      <c r="V755" s="3094"/>
      <c r="W755" s="3094"/>
      <c r="X755" s="3094"/>
      <c r="Y755" s="3094"/>
      <c r="Z755" s="3094"/>
      <c r="AA755" s="3094"/>
      <c r="AB755" s="3094"/>
      <c r="AC755" s="3094"/>
      <c r="AD755" s="3094"/>
      <c r="AE755" s="3094"/>
      <c r="AF755" s="3094"/>
      <c r="AG755" s="3094"/>
      <c r="AH755" s="3094"/>
      <c r="AI755" s="3094"/>
      <c r="AJ755" s="3094"/>
      <c r="AK755" s="3094"/>
      <c r="AL755" s="3094"/>
      <c r="AM755" s="3094"/>
      <c r="AN755" s="3094"/>
      <c r="AO755" s="3094"/>
      <c r="AP755" s="3094"/>
      <c r="AQ755" s="3094"/>
      <c r="AR755" s="3094"/>
      <c r="AS755" s="3094"/>
      <c r="AT755" s="3094"/>
      <c r="AU755" s="3094"/>
      <c r="AV755" s="3094"/>
      <c r="AW755" s="3094"/>
      <c r="AX755" s="3094"/>
      <c r="AY755" s="3094"/>
      <c r="AZ755" s="3094"/>
      <c r="BA755" s="3094"/>
      <c r="BB755" s="3094"/>
      <c r="BC755" s="3094"/>
      <c r="BD755" s="3094"/>
      <c r="BE755" s="3094"/>
      <c r="BF755" s="3094"/>
      <c r="BG755" s="3094"/>
      <c r="BH755" s="3094"/>
      <c r="BI755" s="3094"/>
    </row>
    <row r="756" spans="1:61" ht="11.25" customHeight="1">
      <c r="A756" s="3094"/>
      <c r="B756" s="3094"/>
      <c r="C756" s="3094"/>
      <c r="D756" s="3094"/>
      <c r="E756" s="3094"/>
      <c r="F756" s="3094"/>
      <c r="G756" s="3094"/>
      <c r="H756" s="3094"/>
      <c r="I756" s="3094"/>
      <c r="J756" s="3094"/>
      <c r="K756" s="3094"/>
      <c r="L756" s="3094"/>
      <c r="M756" s="3094"/>
      <c r="N756" s="3094"/>
      <c r="O756" s="3094"/>
      <c r="P756" s="3094"/>
      <c r="Q756" s="3094"/>
      <c r="R756" s="3094"/>
      <c r="S756" s="3094"/>
      <c r="T756" s="3094"/>
      <c r="U756" s="3094"/>
      <c r="V756" s="3094"/>
      <c r="W756" s="3094"/>
      <c r="X756" s="3094"/>
      <c r="Y756" s="3094"/>
      <c r="Z756" s="3094"/>
      <c r="AA756" s="3094"/>
      <c r="AB756" s="3094"/>
      <c r="AC756" s="3094"/>
      <c r="AD756" s="3094"/>
      <c r="AE756" s="3094"/>
      <c r="AF756" s="3094"/>
      <c r="AG756" s="3094"/>
      <c r="AH756" s="3094"/>
      <c r="AI756" s="3094"/>
      <c r="AJ756" s="3094"/>
      <c r="AK756" s="3094"/>
      <c r="AL756" s="3094"/>
      <c r="AM756" s="3094"/>
      <c r="AN756" s="3094"/>
      <c r="AO756" s="3094"/>
      <c r="AP756" s="3094"/>
      <c r="AQ756" s="3094"/>
      <c r="AR756" s="3094"/>
      <c r="AS756" s="3094"/>
      <c r="AT756" s="3094"/>
      <c r="AU756" s="3094"/>
      <c r="AV756" s="3094"/>
      <c r="AW756" s="3094"/>
      <c r="AX756" s="3094"/>
      <c r="AY756" s="3094"/>
      <c r="AZ756" s="3094"/>
      <c r="BA756" s="3094"/>
      <c r="BB756" s="3094"/>
      <c r="BC756" s="3094"/>
      <c r="BD756" s="3094"/>
      <c r="BE756" s="3094"/>
      <c r="BF756" s="3094"/>
      <c r="BG756" s="3094"/>
      <c r="BH756" s="3094"/>
      <c r="BI756" s="3094"/>
    </row>
    <row r="757" spans="1:61" ht="11.25" customHeight="1">
      <c r="A757" s="3094"/>
      <c r="B757" s="3094"/>
      <c r="C757" s="3094"/>
      <c r="D757" s="3094"/>
      <c r="E757" s="3094"/>
      <c r="F757" s="3094"/>
      <c r="G757" s="3094"/>
      <c r="H757" s="3094"/>
      <c r="I757" s="3094"/>
      <c r="J757" s="3094"/>
      <c r="K757" s="3094"/>
      <c r="L757" s="3094"/>
      <c r="M757" s="3094"/>
      <c r="N757" s="3094"/>
      <c r="O757" s="3094"/>
      <c r="P757" s="3094"/>
      <c r="Q757" s="3094"/>
      <c r="R757" s="3094"/>
      <c r="S757" s="3094"/>
      <c r="T757" s="3094"/>
      <c r="U757" s="3094"/>
      <c r="V757" s="3094"/>
      <c r="W757" s="3094"/>
      <c r="X757" s="3094"/>
      <c r="Y757" s="3094"/>
      <c r="Z757" s="3094"/>
      <c r="AA757" s="3094"/>
      <c r="AB757" s="3094"/>
      <c r="AC757" s="3094"/>
      <c r="AD757" s="3094"/>
      <c r="AE757" s="3094"/>
      <c r="AF757" s="3094"/>
      <c r="AG757" s="3094"/>
      <c r="AH757" s="3094"/>
      <c r="AI757" s="3094"/>
      <c r="AJ757" s="3094"/>
      <c r="AK757" s="3094"/>
      <c r="AL757" s="3094"/>
      <c r="AM757" s="3094"/>
      <c r="AN757" s="3094"/>
      <c r="AO757" s="3094"/>
      <c r="AP757" s="3094"/>
      <c r="AQ757" s="3094"/>
      <c r="AR757" s="3094"/>
      <c r="AS757" s="3094"/>
      <c r="AT757" s="3094"/>
      <c r="AU757" s="3094"/>
      <c r="AV757" s="3094"/>
      <c r="AW757" s="3094"/>
      <c r="AX757" s="3094"/>
      <c r="AY757" s="3094"/>
      <c r="AZ757" s="3094"/>
      <c r="BA757" s="3094"/>
      <c r="BB757" s="3094"/>
      <c r="BC757" s="3094"/>
      <c r="BD757" s="3094"/>
      <c r="BE757" s="3094"/>
      <c r="BF757" s="3094"/>
      <c r="BG757" s="3094"/>
      <c r="BH757" s="3094"/>
      <c r="BI757" s="3094"/>
    </row>
    <row r="758" spans="1:61" ht="11.25" customHeight="1">
      <c r="A758" s="3094"/>
      <c r="B758" s="3094"/>
      <c r="C758" s="3094"/>
      <c r="D758" s="3094"/>
      <c r="E758" s="3094"/>
      <c r="F758" s="3094"/>
      <c r="G758" s="3094"/>
      <c r="H758" s="3094"/>
      <c r="I758" s="3094"/>
      <c r="J758" s="3094"/>
      <c r="K758" s="3094"/>
      <c r="L758" s="3094"/>
      <c r="M758" s="3094"/>
      <c r="N758" s="3094"/>
      <c r="O758" s="3094"/>
      <c r="P758" s="3094"/>
      <c r="Q758" s="3094"/>
      <c r="R758" s="3094"/>
      <c r="S758" s="3094"/>
      <c r="T758" s="3094"/>
      <c r="U758" s="3094"/>
      <c r="V758" s="3094"/>
      <c r="W758" s="3094"/>
      <c r="X758" s="3094"/>
      <c r="Y758" s="3094"/>
      <c r="Z758" s="3094"/>
      <c r="AA758" s="3094"/>
      <c r="AB758" s="3094"/>
      <c r="AC758" s="3094"/>
      <c r="AD758" s="3094"/>
      <c r="AE758" s="3094"/>
      <c r="AF758" s="3094"/>
      <c r="AG758" s="3094"/>
      <c r="AH758" s="3094"/>
      <c r="AI758" s="3094"/>
      <c r="AJ758" s="3094"/>
      <c r="AK758" s="3094"/>
      <c r="AL758" s="3094"/>
      <c r="AM758" s="3094"/>
      <c r="AN758" s="3094"/>
      <c r="AO758" s="3094"/>
      <c r="AP758" s="3094"/>
      <c r="AQ758" s="3094"/>
      <c r="AR758" s="3094"/>
      <c r="AS758" s="3094"/>
      <c r="AT758" s="3094"/>
      <c r="AU758" s="3094"/>
      <c r="AV758" s="3094"/>
      <c r="AW758" s="3094"/>
      <c r="AX758" s="3094"/>
      <c r="AY758" s="3094"/>
      <c r="AZ758" s="3094"/>
      <c r="BA758" s="3094"/>
      <c r="BB758" s="3094"/>
      <c r="BC758" s="3094"/>
      <c r="BD758" s="3094"/>
      <c r="BE758" s="3094"/>
      <c r="BF758" s="3094"/>
      <c r="BG758" s="3094"/>
      <c r="BH758" s="3094"/>
      <c r="BI758" s="3094"/>
    </row>
    <row r="759" spans="1:61" ht="11.25" customHeight="1">
      <c r="A759" s="3094"/>
      <c r="B759" s="3094"/>
      <c r="C759" s="3094"/>
      <c r="D759" s="3094"/>
      <c r="E759" s="3094"/>
      <c r="F759" s="3094"/>
      <c r="G759" s="3094"/>
      <c r="H759" s="3094"/>
      <c r="I759" s="3094"/>
      <c r="J759" s="3094"/>
      <c r="K759" s="3094"/>
      <c r="L759" s="3094"/>
      <c r="M759" s="3094"/>
      <c r="N759" s="3094"/>
      <c r="O759" s="3094"/>
      <c r="P759" s="3094"/>
      <c r="Q759" s="3094"/>
      <c r="R759" s="3094"/>
      <c r="S759" s="3094"/>
      <c r="T759" s="3094"/>
      <c r="U759" s="3094"/>
      <c r="V759" s="3094"/>
      <c r="W759" s="3094"/>
      <c r="X759" s="3094"/>
      <c r="Y759" s="3094"/>
      <c r="Z759" s="3094"/>
      <c r="AA759" s="3094"/>
      <c r="AB759" s="3094"/>
      <c r="AC759" s="3094"/>
      <c r="AD759" s="3094"/>
      <c r="AE759" s="3094"/>
      <c r="AF759" s="3094"/>
      <c r="AG759" s="3094"/>
      <c r="AH759" s="3094"/>
      <c r="AI759" s="3094"/>
      <c r="AJ759" s="3094"/>
      <c r="AK759" s="3094"/>
      <c r="AL759" s="3094"/>
      <c r="AM759" s="3094"/>
      <c r="AN759" s="3094"/>
      <c r="AO759" s="3094"/>
      <c r="AP759" s="3094"/>
      <c r="AQ759" s="3094"/>
      <c r="AR759" s="3094"/>
      <c r="AS759" s="3094"/>
      <c r="AT759" s="3094"/>
      <c r="AU759" s="3094"/>
      <c r="AV759" s="3094"/>
      <c r="AW759" s="3094"/>
      <c r="AX759" s="3094"/>
      <c r="AY759" s="3094"/>
      <c r="AZ759" s="3094"/>
      <c r="BA759" s="3094"/>
      <c r="BB759" s="3094"/>
      <c r="BC759" s="3094"/>
      <c r="BD759" s="3094"/>
      <c r="BE759" s="3094"/>
      <c r="BF759" s="3094"/>
      <c r="BG759" s="3094"/>
      <c r="BH759" s="3094"/>
      <c r="BI759" s="3094"/>
    </row>
    <row r="760" spans="1:61" ht="11.25" customHeight="1">
      <c r="A760" s="3094"/>
      <c r="B760" s="3094"/>
      <c r="C760" s="3094"/>
      <c r="D760" s="3094"/>
      <c r="E760" s="3094"/>
      <c r="F760" s="3094"/>
      <c r="G760" s="3094"/>
      <c r="H760" s="3094"/>
      <c r="I760" s="3094"/>
      <c r="J760" s="3094"/>
      <c r="K760" s="3094"/>
      <c r="L760" s="3094"/>
      <c r="M760" s="3094"/>
      <c r="N760" s="3094"/>
      <c r="O760" s="3094"/>
      <c r="P760" s="3094"/>
      <c r="Q760" s="3094"/>
      <c r="R760" s="3094"/>
      <c r="S760" s="3094"/>
      <c r="T760" s="3094"/>
      <c r="U760" s="3094"/>
      <c r="V760" s="3094"/>
      <c r="W760" s="3094"/>
      <c r="X760" s="3094"/>
      <c r="Y760" s="3094"/>
      <c r="Z760" s="3094"/>
      <c r="AA760" s="3094"/>
      <c r="AB760" s="3094"/>
      <c r="AC760" s="3094"/>
      <c r="AD760" s="3094"/>
      <c r="AE760" s="3094"/>
      <c r="AF760" s="3094"/>
      <c r="AG760" s="3094"/>
      <c r="AH760" s="3094"/>
      <c r="AI760" s="3094"/>
      <c r="AJ760" s="3094"/>
      <c r="AK760" s="3094"/>
      <c r="AL760" s="3094"/>
      <c r="AM760" s="3094"/>
      <c r="AN760" s="3094"/>
      <c r="AO760" s="3094"/>
      <c r="AP760" s="3094"/>
      <c r="AQ760" s="3094"/>
      <c r="AR760" s="3094"/>
      <c r="AS760" s="3094"/>
      <c r="AT760" s="3094"/>
      <c r="AU760" s="3094"/>
      <c r="AV760" s="3094"/>
      <c r="AW760" s="3094"/>
      <c r="AX760" s="3094"/>
      <c r="AY760" s="3094"/>
      <c r="AZ760" s="3094"/>
      <c r="BA760" s="3094"/>
      <c r="BB760" s="3094"/>
      <c r="BC760" s="3094"/>
      <c r="BD760" s="3094"/>
      <c r="BE760" s="3094"/>
      <c r="BF760" s="3094"/>
      <c r="BG760" s="3094"/>
      <c r="BH760" s="3094"/>
      <c r="BI760" s="3094"/>
    </row>
    <row r="761" spans="1:61" ht="11.25" customHeight="1">
      <c r="A761" s="3094"/>
      <c r="B761" s="3094"/>
      <c r="C761" s="3094"/>
      <c r="D761" s="3094"/>
      <c r="E761" s="3094"/>
      <c r="F761" s="3094"/>
      <c r="G761" s="3094"/>
      <c r="H761" s="3094"/>
      <c r="I761" s="3094"/>
      <c r="J761" s="3094"/>
      <c r="K761" s="3094"/>
      <c r="L761" s="3094"/>
      <c r="M761" s="3094"/>
      <c r="N761" s="3094"/>
      <c r="O761" s="3094"/>
      <c r="P761" s="3094"/>
      <c r="Q761" s="3094"/>
      <c r="R761" s="3094"/>
      <c r="S761" s="3094"/>
      <c r="T761" s="3094"/>
      <c r="U761" s="3094"/>
      <c r="V761" s="3094"/>
      <c r="W761" s="3094"/>
      <c r="X761" s="3094"/>
      <c r="Y761" s="3094"/>
      <c r="Z761" s="3094"/>
      <c r="AA761" s="3094"/>
      <c r="AB761" s="3094"/>
      <c r="AC761" s="3094"/>
      <c r="AD761" s="3094"/>
      <c r="AE761" s="3094"/>
      <c r="AF761" s="3094"/>
      <c r="AG761" s="3094"/>
      <c r="AH761" s="3094"/>
      <c r="AI761" s="3094"/>
      <c r="AJ761" s="3094"/>
      <c r="AK761" s="3094"/>
      <c r="AL761" s="3094"/>
      <c r="AM761" s="3094"/>
      <c r="AN761" s="3094"/>
      <c r="AO761" s="3094"/>
      <c r="AP761" s="3094"/>
      <c r="AQ761" s="3094"/>
      <c r="AR761" s="3094"/>
      <c r="AS761" s="3094"/>
      <c r="AT761" s="3094"/>
      <c r="AU761" s="3094"/>
      <c r="AV761" s="3094"/>
      <c r="AW761" s="3094"/>
      <c r="AX761" s="3094"/>
      <c r="AY761" s="3094"/>
      <c r="AZ761" s="3094"/>
      <c r="BA761" s="3094"/>
      <c r="BB761" s="3094"/>
      <c r="BC761" s="3094"/>
      <c r="BD761" s="3094"/>
      <c r="BE761" s="3094"/>
      <c r="BF761" s="3094"/>
      <c r="BG761" s="3094"/>
      <c r="BH761" s="3094"/>
      <c r="BI761" s="3094"/>
    </row>
    <row r="762" spans="1:61" ht="11.25" customHeight="1">
      <c r="A762" s="3094"/>
      <c r="B762" s="3094"/>
      <c r="C762" s="3094"/>
      <c r="D762" s="3094"/>
      <c r="E762" s="3094"/>
      <c r="F762" s="3094"/>
      <c r="G762" s="3094"/>
      <c r="H762" s="3094"/>
      <c r="I762" s="3094"/>
      <c r="J762" s="3094"/>
      <c r="K762" s="3094"/>
      <c r="L762" s="3094"/>
      <c r="M762" s="3094"/>
      <c r="N762" s="3094"/>
      <c r="O762" s="3094"/>
      <c r="P762" s="3094"/>
      <c r="Q762" s="3094"/>
      <c r="R762" s="3094"/>
      <c r="S762" s="3094"/>
      <c r="T762" s="3094"/>
      <c r="U762" s="3094"/>
      <c r="V762" s="3094"/>
      <c r="W762" s="3094"/>
      <c r="X762" s="3094"/>
      <c r="Y762" s="3094"/>
      <c r="Z762" s="3094"/>
      <c r="AA762" s="3094"/>
      <c r="AB762" s="3094"/>
      <c r="AC762" s="3094"/>
      <c r="AD762" s="3094"/>
      <c r="AE762" s="3094"/>
      <c r="AF762" s="3094"/>
      <c r="AG762" s="3094"/>
      <c r="AH762" s="3094"/>
      <c r="AI762" s="3094"/>
      <c r="AJ762" s="3094"/>
      <c r="AK762" s="3094"/>
      <c r="AL762" s="3094"/>
      <c r="AM762" s="3094"/>
      <c r="AN762" s="3094"/>
      <c r="AO762" s="3094"/>
      <c r="AP762" s="3094"/>
      <c r="AQ762" s="3094"/>
      <c r="AR762" s="3094"/>
      <c r="AS762" s="3094"/>
      <c r="AT762" s="3094"/>
      <c r="AU762" s="3094"/>
      <c r="AV762" s="3094"/>
      <c r="AW762" s="3094"/>
      <c r="AX762" s="3094"/>
      <c r="AY762" s="3094"/>
      <c r="AZ762" s="3094"/>
      <c r="BA762" s="3094"/>
      <c r="BB762" s="3094"/>
      <c r="BC762" s="3094"/>
      <c r="BD762" s="3094"/>
      <c r="BE762" s="3094"/>
      <c r="BF762" s="3094"/>
      <c r="BG762" s="3094"/>
      <c r="BH762" s="3094"/>
      <c r="BI762" s="3094"/>
    </row>
    <row r="763" spans="1:61" ht="11.25" customHeight="1">
      <c r="A763" s="3094"/>
      <c r="B763" s="3094"/>
      <c r="C763" s="3094"/>
      <c r="D763" s="3094"/>
      <c r="E763" s="3094"/>
      <c r="F763" s="3094"/>
      <c r="G763" s="3094"/>
      <c r="H763" s="3094"/>
      <c r="I763" s="3094"/>
      <c r="J763" s="3094"/>
      <c r="K763" s="3094"/>
      <c r="L763" s="3094"/>
      <c r="M763" s="3094"/>
      <c r="N763" s="3094"/>
      <c r="O763" s="3094"/>
      <c r="P763" s="3094"/>
      <c r="Q763" s="3094"/>
      <c r="R763" s="3094"/>
      <c r="S763" s="3094"/>
      <c r="T763" s="3094"/>
      <c r="U763" s="3094"/>
      <c r="V763" s="3094"/>
      <c r="W763" s="3094"/>
      <c r="X763" s="3094"/>
      <c r="Y763" s="3094"/>
      <c r="Z763" s="3094"/>
      <c r="AA763" s="3094"/>
      <c r="AB763" s="3094"/>
      <c r="AC763" s="3094"/>
      <c r="AD763" s="3094"/>
      <c r="AE763" s="3094"/>
      <c r="AF763" s="3094"/>
      <c r="AG763" s="3094"/>
      <c r="AH763" s="3094"/>
      <c r="AI763" s="3094"/>
      <c r="AJ763" s="3094"/>
      <c r="AK763" s="3094"/>
      <c r="AL763" s="3094"/>
      <c r="AM763" s="3094"/>
      <c r="AN763" s="3094"/>
      <c r="AO763" s="3094"/>
      <c r="AP763" s="3094"/>
      <c r="AQ763" s="3094"/>
      <c r="AR763" s="3094"/>
      <c r="AS763" s="3094"/>
      <c r="AT763" s="3094"/>
      <c r="AU763" s="3094"/>
      <c r="AV763" s="3094"/>
      <c r="AW763" s="3094"/>
      <c r="AX763" s="3094"/>
      <c r="AY763" s="3094"/>
      <c r="AZ763" s="3094"/>
      <c r="BA763" s="3094"/>
      <c r="BB763" s="3094"/>
      <c r="BC763" s="3094"/>
      <c r="BD763" s="3094"/>
      <c r="BE763" s="3094"/>
      <c r="BF763" s="3094"/>
      <c r="BG763" s="3094"/>
      <c r="BH763" s="3094"/>
      <c r="BI763" s="3094"/>
    </row>
    <row r="764" spans="1:61" ht="11.25" customHeight="1">
      <c r="A764" s="3094"/>
      <c r="B764" s="3094"/>
      <c r="C764" s="3094"/>
      <c r="D764" s="3094"/>
      <c r="E764" s="3094"/>
      <c r="F764" s="3094"/>
      <c r="G764" s="3094"/>
      <c r="H764" s="3094"/>
      <c r="I764" s="3094"/>
      <c r="J764" s="3094"/>
      <c r="K764" s="3094"/>
      <c r="L764" s="3094"/>
      <c r="M764" s="3094"/>
      <c r="N764" s="3094"/>
      <c r="O764" s="3094"/>
      <c r="P764" s="3094"/>
      <c r="Q764" s="3094"/>
      <c r="R764" s="3094"/>
      <c r="S764" s="3094"/>
      <c r="T764" s="3094"/>
      <c r="U764" s="3094"/>
      <c r="V764" s="3094"/>
      <c r="W764" s="3094"/>
      <c r="X764" s="3094"/>
      <c r="Y764" s="3094"/>
      <c r="Z764" s="3094"/>
      <c r="AA764" s="3094"/>
      <c r="AB764" s="3094"/>
      <c r="AC764" s="3094"/>
      <c r="AD764" s="3094"/>
      <c r="AE764" s="3094"/>
      <c r="AF764" s="3094"/>
      <c r="AG764" s="3094"/>
      <c r="AH764" s="3094"/>
      <c r="AI764" s="3094"/>
      <c r="AJ764" s="3094"/>
      <c r="AK764" s="3094"/>
      <c r="AL764" s="3094"/>
      <c r="AM764" s="3094"/>
      <c r="AN764" s="3094"/>
      <c r="AO764" s="3094"/>
      <c r="AP764" s="3094"/>
      <c r="AQ764" s="3094"/>
      <c r="AR764" s="3094"/>
      <c r="AS764" s="3094"/>
      <c r="AT764" s="3094"/>
      <c r="AU764" s="3094"/>
      <c r="AV764" s="3094"/>
      <c r="AW764" s="3094"/>
      <c r="AX764" s="3094"/>
      <c r="AY764" s="3094"/>
      <c r="AZ764" s="3094"/>
      <c r="BA764" s="3094"/>
      <c r="BB764" s="3094"/>
      <c r="BC764" s="3094"/>
      <c r="BD764" s="3094"/>
      <c r="BE764" s="3094"/>
      <c r="BF764" s="3094"/>
      <c r="BG764" s="3094"/>
      <c r="BH764" s="3094"/>
      <c r="BI764" s="3094"/>
    </row>
    <row r="765" spans="1:61" ht="11.25" customHeight="1">
      <c r="A765" s="3094"/>
      <c r="B765" s="3094"/>
      <c r="C765" s="3094"/>
      <c r="D765" s="3094"/>
      <c r="E765" s="3094"/>
      <c r="F765" s="3094"/>
      <c r="G765" s="3094"/>
      <c r="H765" s="3094"/>
      <c r="I765" s="3094"/>
      <c r="J765" s="3094"/>
      <c r="K765" s="3094"/>
      <c r="L765" s="3094"/>
      <c r="M765" s="3094"/>
      <c r="N765" s="3094"/>
      <c r="O765" s="3094"/>
      <c r="P765" s="3094"/>
      <c r="Q765" s="3094"/>
      <c r="R765" s="3094"/>
      <c r="S765" s="3094"/>
      <c r="T765" s="3094"/>
      <c r="U765" s="3094"/>
      <c r="V765" s="3094"/>
      <c r="W765" s="3094"/>
      <c r="X765" s="3094"/>
      <c r="Y765" s="3094"/>
      <c r="Z765" s="3094"/>
      <c r="AA765" s="3094"/>
      <c r="AB765" s="3094"/>
      <c r="AC765" s="3094"/>
      <c r="AD765" s="3094"/>
      <c r="AE765" s="3094"/>
      <c r="AF765" s="3094"/>
      <c r="AG765" s="3094"/>
      <c r="AH765" s="3094"/>
      <c r="AI765" s="3094"/>
      <c r="AJ765" s="3094"/>
      <c r="AK765" s="3094"/>
      <c r="AL765" s="3094"/>
      <c r="AM765" s="3094"/>
      <c r="AN765" s="3094"/>
      <c r="AO765" s="3094"/>
      <c r="AP765" s="3094"/>
      <c r="AQ765" s="3094"/>
      <c r="AR765" s="3094"/>
      <c r="AS765" s="3094"/>
      <c r="AT765" s="3094"/>
      <c r="AU765" s="3094"/>
      <c r="AV765" s="3094"/>
      <c r="AW765" s="3094"/>
      <c r="AX765" s="3094"/>
      <c r="AY765" s="3094"/>
      <c r="AZ765" s="3094"/>
      <c r="BA765" s="3094"/>
      <c r="BB765" s="3094"/>
      <c r="BC765" s="3094"/>
      <c r="BD765" s="3094"/>
      <c r="BE765" s="3094"/>
      <c r="BF765" s="3094"/>
      <c r="BG765" s="3094"/>
      <c r="BH765" s="3094"/>
      <c r="BI765" s="3094"/>
    </row>
    <row r="766" spans="1:61" ht="11.25" customHeight="1">
      <c r="A766" s="3094"/>
      <c r="B766" s="3094"/>
      <c r="C766" s="3094"/>
      <c r="D766" s="3094"/>
      <c r="E766" s="3094"/>
      <c r="F766" s="3094"/>
      <c r="G766" s="3094"/>
      <c r="H766" s="3094"/>
      <c r="I766" s="3094"/>
      <c r="J766" s="3094"/>
      <c r="K766" s="3094"/>
      <c r="L766" s="3094"/>
      <c r="M766" s="3094"/>
      <c r="N766" s="3094"/>
      <c r="O766" s="3094"/>
      <c r="P766" s="3094"/>
      <c r="Q766" s="3094"/>
      <c r="R766" s="3094"/>
      <c r="S766" s="3094"/>
      <c r="T766" s="3094"/>
      <c r="U766" s="3094"/>
      <c r="V766" s="3094"/>
      <c r="W766" s="3094"/>
      <c r="X766" s="3094"/>
      <c r="Y766" s="3094"/>
      <c r="Z766" s="3094"/>
      <c r="AA766" s="3094"/>
      <c r="AB766" s="3094"/>
      <c r="AC766" s="3094"/>
      <c r="AD766" s="3094"/>
      <c r="AE766" s="3094"/>
      <c r="AF766" s="3094"/>
      <c r="AG766" s="3094"/>
      <c r="AH766" s="3094"/>
      <c r="AI766" s="3094"/>
      <c r="AJ766" s="3094"/>
      <c r="AK766" s="3094"/>
      <c r="AL766" s="3094"/>
      <c r="AM766" s="3094"/>
      <c r="AN766" s="3094"/>
      <c r="AO766" s="3094"/>
      <c r="AP766" s="3094"/>
      <c r="AQ766" s="3094"/>
      <c r="AR766" s="3094"/>
      <c r="AS766" s="3094"/>
      <c r="AT766" s="3094"/>
      <c r="AU766" s="3094"/>
      <c r="AV766" s="3094"/>
      <c r="AW766" s="3094"/>
      <c r="AX766" s="3094"/>
      <c r="AY766" s="3094"/>
      <c r="AZ766" s="3094"/>
      <c r="BA766" s="3094"/>
      <c r="BB766" s="3094"/>
      <c r="BC766" s="3094"/>
      <c r="BD766" s="3094"/>
      <c r="BE766" s="3094"/>
      <c r="BF766" s="3094"/>
      <c r="BG766" s="3094"/>
      <c r="BH766" s="3094"/>
      <c r="BI766" s="3094"/>
    </row>
    <row r="767" spans="1:61" ht="11.25" customHeight="1">
      <c r="A767" s="3094"/>
      <c r="B767" s="3094"/>
      <c r="C767" s="3094"/>
      <c r="D767" s="3094"/>
      <c r="E767" s="3094"/>
      <c r="F767" s="3094"/>
      <c r="G767" s="3094"/>
      <c r="H767" s="3094"/>
      <c r="I767" s="3094"/>
      <c r="J767" s="3094"/>
      <c r="K767" s="3094"/>
      <c r="L767" s="3094"/>
      <c r="M767" s="3094"/>
      <c r="N767" s="3094"/>
      <c r="O767" s="3094"/>
      <c r="P767" s="3094"/>
      <c r="Q767" s="3094"/>
      <c r="R767" s="3094"/>
      <c r="S767" s="3094"/>
      <c r="T767" s="3094"/>
      <c r="U767" s="3094"/>
      <c r="V767" s="3094"/>
      <c r="W767" s="3094"/>
      <c r="X767" s="3094"/>
      <c r="Y767" s="3094"/>
      <c r="Z767" s="3094"/>
      <c r="AA767" s="3094"/>
      <c r="AB767" s="3094"/>
      <c r="AC767" s="3094"/>
      <c r="AD767" s="3094"/>
      <c r="AE767" s="3094"/>
      <c r="AF767" s="3094"/>
      <c r="AG767" s="3094"/>
      <c r="AH767" s="3094"/>
      <c r="AI767" s="3094"/>
      <c r="AJ767" s="3094"/>
      <c r="AK767" s="3094"/>
      <c r="AL767" s="3094"/>
      <c r="AM767" s="3094"/>
      <c r="AN767" s="3094"/>
      <c r="AO767" s="3094"/>
      <c r="AP767" s="3094"/>
      <c r="AQ767" s="3094"/>
      <c r="AR767" s="3094"/>
      <c r="AS767" s="3094"/>
      <c r="AT767" s="3094"/>
      <c r="AU767" s="3094"/>
      <c r="AV767" s="3094"/>
      <c r="AW767" s="3094"/>
      <c r="AX767" s="3094"/>
      <c r="AY767" s="3094"/>
      <c r="AZ767" s="3094"/>
      <c r="BA767" s="3094"/>
      <c r="BB767" s="3094"/>
      <c r="BC767" s="3094"/>
      <c r="BD767" s="3094"/>
      <c r="BE767" s="3094"/>
      <c r="BF767" s="3094"/>
      <c r="BG767" s="3094"/>
      <c r="BH767" s="3094"/>
      <c r="BI767" s="3094"/>
    </row>
    <row r="768" spans="1:61" ht="11.25" customHeight="1">
      <c r="A768" s="3094"/>
      <c r="B768" s="3094"/>
      <c r="C768" s="3094"/>
      <c r="D768" s="3094"/>
      <c r="E768" s="3094"/>
      <c r="F768" s="3094"/>
      <c r="G768" s="3094"/>
      <c r="H768" s="3094"/>
      <c r="I768" s="3094"/>
      <c r="J768" s="3094"/>
      <c r="K768" s="3094"/>
      <c r="L768" s="3094"/>
      <c r="M768" s="3094"/>
      <c r="N768" s="3094"/>
      <c r="O768" s="3094"/>
      <c r="P768" s="3094"/>
      <c r="Q768" s="3094"/>
      <c r="R768" s="3094"/>
      <c r="S768" s="3094"/>
      <c r="T768" s="3094"/>
      <c r="U768" s="3094"/>
      <c r="V768" s="3094"/>
      <c r="W768" s="3094"/>
      <c r="X768" s="3094"/>
      <c r="Y768" s="3094"/>
      <c r="Z768" s="3094"/>
      <c r="AA768" s="3094"/>
      <c r="AB768" s="3094"/>
      <c r="AC768" s="3094"/>
      <c r="AD768" s="3094"/>
      <c r="AE768" s="3094"/>
      <c r="AF768" s="3094"/>
      <c r="AG768" s="3094"/>
      <c r="AH768" s="3094"/>
      <c r="AI768" s="3094"/>
      <c r="AJ768" s="3094"/>
      <c r="AK768" s="3094"/>
      <c r="AL768" s="3094"/>
      <c r="AM768" s="3094"/>
      <c r="AN768" s="3094"/>
      <c r="AO768" s="3094"/>
      <c r="AP768" s="3094"/>
      <c r="AQ768" s="3094"/>
      <c r="AR768" s="3094"/>
      <c r="AS768" s="3094"/>
      <c r="AT768" s="3094"/>
      <c r="AU768" s="3094"/>
      <c r="AV768" s="3094"/>
      <c r="AW768" s="3094"/>
      <c r="AX768" s="3094"/>
      <c r="AY768" s="3094"/>
      <c r="AZ768" s="3094"/>
      <c r="BA768" s="3094"/>
      <c r="BB768" s="3094"/>
      <c r="BC768" s="3094"/>
      <c r="BD768" s="3094"/>
      <c r="BE768" s="3094"/>
      <c r="BF768" s="3094"/>
      <c r="BG768" s="3094"/>
      <c r="BH768" s="3094"/>
      <c r="BI768" s="3094"/>
    </row>
    <row r="769" spans="1:61" ht="11.25" customHeight="1">
      <c r="A769" s="3094"/>
      <c r="B769" s="3094"/>
      <c r="C769" s="3094"/>
      <c r="D769" s="3094"/>
      <c r="E769" s="3094"/>
      <c r="F769" s="3094"/>
      <c r="G769" s="3094"/>
      <c r="H769" s="3094"/>
      <c r="I769" s="3094"/>
      <c r="J769" s="3094"/>
      <c r="K769" s="3094"/>
      <c r="L769" s="3094"/>
      <c r="M769" s="3094"/>
      <c r="N769" s="3094"/>
      <c r="O769" s="3094"/>
      <c r="P769" s="3094"/>
      <c r="Q769" s="3094"/>
      <c r="R769" s="3094"/>
      <c r="S769" s="3094"/>
      <c r="T769" s="3094"/>
      <c r="U769" s="3094"/>
      <c r="V769" s="3094"/>
      <c r="W769" s="3094"/>
      <c r="X769" s="3094"/>
      <c r="Y769" s="3094"/>
      <c r="Z769" s="3094"/>
      <c r="AA769" s="3094"/>
      <c r="AB769" s="3094"/>
      <c r="AC769" s="3094"/>
      <c r="AD769" s="3094"/>
      <c r="AE769" s="3094"/>
      <c r="AF769" s="3094"/>
      <c r="AG769" s="3094"/>
      <c r="AH769" s="3094"/>
      <c r="AI769" s="3094"/>
      <c r="AJ769" s="3094"/>
      <c r="AK769" s="3094"/>
      <c r="AL769" s="3094"/>
      <c r="AM769" s="3094"/>
      <c r="AN769" s="3094"/>
      <c r="AO769" s="3094"/>
      <c r="AP769" s="3094"/>
      <c r="AQ769" s="3094"/>
      <c r="AR769" s="3094"/>
      <c r="AS769" s="3094"/>
      <c r="AT769" s="3094"/>
      <c r="AU769" s="3094"/>
      <c r="AV769" s="3094"/>
      <c r="AW769" s="3094"/>
      <c r="AX769" s="3094"/>
      <c r="AY769" s="3094"/>
      <c r="AZ769" s="3094"/>
      <c r="BA769" s="3094"/>
      <c r="BB769" s="3094"/>
      <c r="BC769" s="3094"/>
      <c r="BD769" s="3094"/>
      <c r="BE769" s="3094"/>
      <c r="BF769" s="3094"/>
      <c r="BG769" s="3094"/>
      <c r="BH769" s="3094"/>
      <c r="BI769" s="3094"/>
    </row>
    <row r="770" spans="1:61" ht="11.25" customHeight="1">
      <c r="A770" s="3094"/>
      <c r="B770" s="3094"/>
      <c r="C770" s="3094"/>
      <c r="D770" s="3094"/>
      <c r="E770" s="3094"/>
      <c r="F770" s="3094"/>
      <c r="G770" s="3094"/>
      <c r="H770" s="3094"/>
      <c r="I770" s="3094"/>
      <c r="J770" s="3094"/>
      <c r="K770" s="3094"/>
      <c r="L770" s="3094"/>
      <c r="M770" s="3094"/>
      <c r="N770" s="3094"/>
      <c r="O770" s="3094"/>
      <c r="P770" s="3094"/>
      <c r="Q770" s="3094"/>
      <c r="R770" s="3094"/>
      <c r="S770" s="3094"/>
      <c r="T770" s="3094"/>
      <c r="U770" s="3094"/>
      <c r="V770" s="3094"/>
      <c r="W770" s="3094"/>
      <c r="X770" s="3094"/>
      <c r="Y770" s="3094"/>
      <c r="Z770" s="3094"/>
      <c r="AA770" s="3094"/>
      <c r="AB770" s="3094"/>
      <c r="AC770" s="3094"/>
      <c r="AD770" s="3094"/>
      <c r="AE770" s="3094"/>
      <c r="AF770" s="3094"/>
      <c r="AG770" s="3094"/>
      <c r="AH770" s="3094"/>
      <c r="AI770" s="3094"/>
      <c r="AJ770" s="3094"/>
      <c r="AK770" s="3094"/>
      <c r="AL770" s="3094"/>
      <c r="AM770" s="3094"/>
      <c r="AN770" s="3094"/>
      <c r="AO770" s="3094"/>
      <c r="AP770" s="3094"/>
      <c r="AQ770" s="3094"/>
      <c r="AR770" s="3094"/>
      <c r="AS770" s="3094"/>
      <c r="AT770" s="3094"/>
      <c r="AU770" s="3094"/>
      <c r="AV770" s="3094"/>
      <c r="AW770" s="3094"/>
      <c r="AX770" s="3094"/>
      <c r="AY770" s="3094"/>
      <c r="AZ770" s="3094"/>
      <c r="BA770" s="3094"/>
      <c r="BB770" s="3094"/>
      <c r="BC770" s="3094"/>
      <c r="BD770" s="3094"/>
      <c r="BE770" s="3094"/>
      <c r="BF770" s="3094"/>
      <c r="BG770" s="3094"/>
      <c r="BH770" s="3094"/>
      <c r="BI770" s="3094"/>
    </row>
    <row r="771" spans="1:61" ht="11.25" customHeight="1">
      <c r="A771" s="3094"/>
      <c r="B771" s="3094"/>
      <c r="C771" s="3094"/>
      <c r="D771" s="3094"/>
      <c r="E771" s="3094"/>
      <c r="F771" s="3094"/>
      <c r="G771" s="3094"/>
      <c r="H771" s="3094"/>
      <c r="I771" s="3094"/>
      <c r="J771" s="3094"/>
      <c r="K771" s="3094"/>
      <c r="L771" s="3094"/>
      <c r="M771" s="3094"/>
      <c r="N771" s="3094"/>
      <c r="O771" s="3094"/>
      <c r="P771" s="3094"/>
      <c r="Q771" s="3094"/>
      <c r="R771" s="3094"/>
      <c r="S771" s="3094"/>
      <c r="T771" s="3094"/>
      <c r="U771" s="3094"/>
      <c r="V771" s="3094"/>
      <c r="W771" s="3094"/>
      <c r="X771" s="3094"/>
      <c r="Y771" s="3094"/>
      <c r="Z771" s="3094"/>
      <c r="AA771" s="3094"/>
      <c r="AB771" s="3094"/>
      <c r="AC771" s="3094"/>
      <c r="AD771" s="3094"/>
      <c r="AE771" s="3094"/>
      <c r="AF771" s="3094"/>
      <c r="AG771" s="3094"/>
      <c r="AH771" s="3094"/>
      <c r="AI771" s="3094"/>
      <c r="AJ771" s="3094"/>
      <c r="AK771" s="3094"/>
      <c r="AL771" s="3094"/>
      <c r="AM771" s="3094"/>
      <c r="AN771" s="3094"/>
      <c r="AO771" s="3094"/>
      <c r="AP771" s="3094"/>
      <c r="AQ771" s="3094"/>
      <c r="AR771" s="3094"/>
      <c r="AS771" s="3094"/>
      <c r="AT771" s="3094"/>
      <c r="AU771" s="3094"/>
      <c r="AV771" s="3094"/>
      <c r="AW771" s="3094"/>
      <c r="AX771" s="3094"/>
      <c r="AY771" s="3094"/>
      <c r="AZ771" s="3094"/>
      <c r="BA771" s="3094"/>
      <c r="BB771" s="3094"/>
      <c r="BC771" s="3094"/>
      <c r="BD771" s="3094"/>
      <c r="BE771" s="3094"/>
      <c r="BF771" s="3094"/>
      <c r="BG771" s="3094"/>
      <c r="BH771" s="3094"/>
      <c r="BI771" s="3094"/>
    </row>
    <row r="772" spans="1:61" ht="11.25" customHeight="1">
      <c r="A772" s="3094"/>
      <c r="B772" s="3094"/>
      <c r="C772" s="3094"/>
      <c r="D772" s="3094"/>
      <c r="E772" s="3094"/>
      <c r="F772" s="3094"/>
      <c r="G772" s="3094"/>
      <c r="H772" s="3094"/>
      <c r="I772" s="3094"/>
      <c r="J772" s="3094"/>
      <c r="K772" s="3094"/>
      <c r="L772" s="3094"/>
      <c r="M772" s="3094"/>
      <c r="N772" s="3094"/>
      <c r="O772" s="3094"/>
      <c r="P772" s="3094"/>
      <c r="Q772" s="3094"/>
      <c r="R772" s="3094"/>
      <c r="S772" s="3094"/>
      <c r="T772" s="3094"/>
      <c r="U772" s="3094"/>
      <c r="V772" s="3094"/>
      <c r="W772" s="3094"/>
      <c r="X772" s="3094"/>
      <c r="Y772" s="3094"/>
      <c r="Z772" s="3094"/>
      <c r="AA772" s="3094"/>
      <c r="AB772" s="3094"/>
      <c r="AC772" s="3094"/>
      <c r="AD772" s="3094"/>
      <c r="AE772" s="3094"/>
      <c r="AF772" s="3094"/>
      <c r="AG772" s="3094"/>
      <c r="AH772" s="3094"/>
      <c r="AI772" s="3094"/>
      <c r="AJ772" s="3094"/>
      <c r="AK772" s="3094"/>
      <c r="AL772" s="3094"/>
      <c r="AM772" s="3094"/>
      <c r="AN772" s="3094"/>
      <c r="AO772" s="3094"/>
      <c r="AP772" s="3094"/>
      <c r="AQ772" s="3094"/>
      <c r="AR772" s="3094"/>
      <c r="AS772" s="3094"/>
      <c r="AT772" s="3094"/>
      <c r="AU772" s="3094"/>
      <c r="AV772" s="3094"/>
      <c r="AW772" s="3094"/>
      <c r="AX772" s="3094"/>
      <c r="AY772" s="3094"/>
      <c r="AZ772" s="3094"/>
      <c r="BA772" s="3094"/>
      <c r="BB772" s="3094"/>
      <c r="BC772" s="3094"/>
      <c r="BD772" s="3094"/>
      <c r="BE772" s="3094"/>
      <c r="BF772" s="3094"/>
      <c r="BG772" s="3094"/>
      <c r="BH772" s="3094"/>
      <c r="BI772" s="3094"/>
    </row>
    <row r="773" spans="1:61" ht="11.25" customHeight="1">
      <c r="A773" s="3094"/>
      <c r="B773" s="3094"/>
      <c r="C773" s="3094"/>
      <c r="D773" s="3094"/>
      <c r="E773" s="3094"/>
      <c r="F773" s="3094"/>
      <c r="G773" s="3094"/>
      <c r="H773" s="3094"/>
      <c r="I773" s="3094"/>
      <c r="J773" s="3094"/>
      <c r="K773" s="3094"/>
      <c r="L773" s="3094"/>
      <c r="M773" s="3094"/>
      <c r="N773" s="3094"/>
      <c r="O773" s="3094"/>
      <c r="P773" s="3094"/>
      <c r="Q773" s="3094"/>
      <c r="R773" s="3094"/>
      <c r="S773" s="3094"/>
      <c r="T773" s="3094"/>
      <c r="U773" s="3094"/>
      <c r="V773" s="3094"/>
      <c r="W773" s="3094"/>
      <c r="X773" s="3094"/>
      <c r="Y773" s="3094"/>
      <c r="Z773" s="3094"/>
      <c r="AA773" s="3094"/>
      <c r="AB773" s="3094"/>
      <c r="AC773" s="3094"/>
      <c r="AD773" s="3094"/>
      <c r="AE773" s="3094"/>
      <c r="AF773" s="3094"/>
      <c r="AG773" s="3094"/>
      <c r="AH773" s="3094"/>
      <c r="AI773" s="3094"/>
      <c r="AJ773" s="3094"/>
      <c r="AK773" s="3094"/>
      <c r="AL773" s="3094"/>
      <c r="AM773" s="3094"/>
      <c r="AN773" s="3094"/>
      <c r="AO773" s="3094"/>
      <c r="AP773" s="3094"/>
      <c r="AQ773" s="3094"/>
      <c r="AR773" s="3094"/>
      <c r="AS773" s="3094"/>
      <c r="AT773" s="3094"/>
      <c r="AU773" s="3094"/>
      <c r="AV773" s="3094"/>
      <c r="AW773" s="3094"/>
      <c r="AX773" s="3094"/>
      <c r="AY773" s="3094"/>
      <c r="AZ773" s="3094"/>
      <c r="BA773" s="3094"/>
      <c r="BB773" s="3094"/>
      <c r="BC773" s="3094"/>
      <c r="BD773" s="3094"/>
      <c r="BE773" s="3094"/>
      <c r="BF773" s="3094"/>
      <c r="BG773" s="3094"/>
      <c r="BH773" s="3094"/>
      <c r="BI773" s="3094"/>
    </row>
    <row r="774" spans="1:61" ht="11.25" customHeight="1">
      <c r="A774" s="3094"/>
      <c r="B774" s="3094"/>
      <c r="C774" s="3094"/>
      <c r="D774" s="3094"/>
      <c r="E774" s="3094"/>
      <c r="F774" s="3094"/>
      <c r="G774" s="3094"/>
      <c r="H774" s="3094"/>
      <c r="I774" s="3094"/>
      <c r="J774" s="3094"/>
      <c r="K774" s="3094"/>
      <c r="L774" s="3094"/>
      <c r="M774" s="3094"/>
      <c r="N774" s="3094"/>
      <c r="O774" s="3094"/>
      <c r="P774" s="3094"/>
      <c r="Q774" s="3094"/>
      <c r="R774" s="3094"/>
      <c r="S774" s="3094"/>
      <c r="T774" s="3094"/>
      <c r="U774" s="3094"/>
      <c r="V774" s="3094"/>
      <c r="W774" s="3094"/>
      <c r="X774" s="3094"/>
      <c r="Y774" s="3094"/>
      <c r="Z774" s="3094"/>
      <c r="AA774" s="3094"/>
      <c r="AB774" s="3094"/>
      <c r="AC774" s="3094"/>
      <c r="AD774" s="3094"/>
      <c r="AE774" s="3094"/>
      <c r="AF774" s="3094"/>
      <c r="AG774" s="3094"/>
      <c r="AH774" s="3094"/>
      <c r="AI774" s="3094"/>
      <c r="AJ774" s="3094"/>
      <c r="AK774" s="3094"/>
      <c r="AL774" s="3094"/>
      <c r="AM774" s="3094"/>
      <c r="AN774" s="3094"/>
      <c r="AO774" s="3094"/>
      <c r="AP774" s="3094"/>
      <c r="AQ774" s="3094"/>
      <c r="AR774" s="3094"/>
      <c r="AS774" s="3094"/>
      <c r="AT774" s="3094"/>
      <c r="AU774" s="3094"/>
      <c r="AV774" s="3094"/>
      <c r="AW774" s="3094"/>
      <c r="AX774" s="3094"/>
      <c r="AY774" s="3094"/>
      <c r="AZ774" s="3094"/>
      <c r="BA774" s="3094"/>
      <c r="BB774" s="3094"/>
      <c r="BC774" s="3094"/>
      <c r="BD774" s="3094"/>
      <c r="BE774" s="3094"/>
      <c r="BF774" s="3094"/>
      <c r="BG774" s="3094"/>
      <c r="BH774" s="3094"/>
      <c r="BI774" s="3094"/>
    </row>
    <row r="775" spans="1:61" ht="11.25" customHeight="1">
      <c r="A775" s="3094"/>
      <c r="B775" s="3094"/>
      <c r="C775" s="3094"/>
      <c r="D775" s="3094"/>
      <c r="E775" s="3094"/>
      <c r="F775" s="3094"/>
      <c r="G775" s="3094"/>
      <c r="H775" s="3094"/>
      <c r="I775" s="3094"/>
      <c r="J775" s="3094"/>
      <c r="K775" s="3094"/>
      <c r="L775" s="3094"/>
      <c r="M775" s="3094"/>
      <c r="N775" s="3094"/>
      <c r="O775" s="3094"/>
      <c r="P775" s="3094"/>
      <c r="Q775" s="3094"/>
      <c r="R775" s="3094"/>
      <c r="S775" s="3094"/>
      <c r="T775" s="3094"/>
      <c r="U775" s="3094"/>
      <c r="V775" s="3094"/>
      <c r="W775" s="3094"/>
      <c r="X775" s="3094"/>
      <c r="Y775" s="3094"/>
      <c r="Z775" s="3094"/>
      <c r="AA775" s="3094"/>
      <c r="AB775" s="3094"/>
      <c r="AC775" s="3094"/>
      <c r="AD775" s="3094"/>
      <c r="AE775" s="3094"/>
      <c r="AF775" s="3094"/>
      <c r="AG775" s="3094"/>
      <c r="AH775" s="3094"/>
      <c r="AI775" s="3094"/>
      <c r="AJ775" s="3094"/>
      <c r="AK775" s="3094"/>
      <c r="AL775" s="3094"/>
      <c r="AM775" s="3094"/>
      <c r="AN775" s="3094"/>
      <c r="AO775" s="3094"/>
      <c r="AP775" s="3094"/>
      <c r="AQ775" s="3094"/>
      <c r="AR775" s="3094"/>
      <c r="AS775" s="3094"/>
      <c r="AT775" s="3094"/>
      <c r="AU775" s="3094"/>
      <c r="AV775" s="3094"/>
      <c r="AW775" s="3094"/>
      <c r="AX775" s="3094"/>
      <c r="AY775" s="3094"/>
      <c r="AZ775" s="3094"/>
      <c r="BA775" s="3094"/>
      <c r="BB775" s="3094"/>
      <c r="BC775" s="3094"/>
      <c r="BD775" s="3094"/>
      <c r="BE775" s="3094"/>
      <c r="BF775" s="3094"/>
      <c r="BG775" s="3094"/>
      <c r="BH775" s="3094"/>
      <c r="BI775" s="3094"/>
    </row>
    <row r="776" spans="1:61" ht="11.25" customHeight="1">
      <c r="A776" s="3094"/>
      <c r="B776" s="3094"/>
      <c r="C776" s="3094"/>
      <c r="D776" s="3094"/>
      <c r="E776" s="3094"/>
      <c r="F776" s="3094"/>
      <c r="G776" s="3094"/>
      <c r="H776" s="3094"/>
      <c r="I776" s="3094"/>
      <c r="J776" s="3094"/>
      <c r="K776" s="3094"/>
      <c r="L776" s="3094"/>
      <c r="M776" s="3094"/>
      <c r="N776" s="3094"/>
      <c r="O776" s="3094"/>
      <c r="P776" s="3094"/>
      <c r="Q776" s="3094"/>
      <c r="R776" s="3094"/>
      <c r="S776" s="3094"/>
      <c r="T776" s="3094"/>
      <c r="U776" s="3094"/>
      <c r="V776" s="3094"/>
      <c r="W776" s="3094"/>
      <c r="X776" s="3094"/>
      <c r="Y776" s="3094"/>
      <c r="Z776" s="3094"/>
      <c r="AA776" s="3094"/>
      <c r="AB776" s="3094"/>
      <c r="AC776" s="3094"/>
      <c r="AD776" s="3094"/>
      <c r="AE776" s="3094"/>
      <c r="AF776" s="3094"/>
      <c r="AG776" s="3094"/>
      <c r="AH776" s="3094"/>
      <c r="AI776" s="3094"/>
      <c r="AJ776" s="3094"/>
      <c r="AK776" s="3094"/>
      <c r="AL776" s="3094"/>
      <c r="AM776" s="3094"/>
      <c r="AN776" s="3094"/>
      <c r="AO776" s="3094"/>
      <c r="AP776" s="3094"/>
      <c r="AQ776" s="3094"/>
      <c r="AR776" s="3094"/>
      <c r="AS776" s="3094"/>
      <c r="AT776" s="3094"/>
      <c r="AU776" s="3094"/>
      <c r="AV776" s="3094"/>
      <c r="AW776" s="3094"/>
      <c r="AX776" s="3094"/>
      <c r="AY776" s="3094"/>
      <c r="AZ776" s="3094"/>
      <c r="BA776" s="3094"/>
      <c r="BB776" s="3094"/>
      <c r="BC776" s="3094"/>
      <c r="BD776" s="3094"/>
      <c r="BE776" s="3094"/>
      <c r="BF776" s="3094"/>
      <c r="BG776" s="3094"/>
      <c r="BH776" s="3094"/>
      <c r="BI776" s="3094"/>
    </row>
    <row r="777" spans="1:61" ht="11.25" customHeight="1">
      <c r="A777" s="3094"/>
      <c r="B777" s="3094"/>
      <c r="C777" s="3094"/>
      <c r="D777" s="3094"/>
      <c r="E777" s="3094"/>
      <c r="F777" s="3094"/>
      <c r="G777" s="3094"/>
      <c r="H777" s="3094"/>
      <c r="I777" s="3094"/>
      <c r="J777" s="3094"/>
      <c r="K777" s="3094"/>
      <c r="L777" s="3094"/>
      <c r="M777" s="3094"/>
      <c r="N777" s="3094"/>
      <c r="O777" s="3094"/>
      <c r="P777" s="3094"/>
      <c r="Q777" s="3094"/>
      <c r="R777" s="3094"/>
      <c r="S777" s="3094"/>
      <c r="T777" s="3094"/>
      <c r="U777" s="3094"/>
      <c r="V777" s="3094"/>
      <c r="W777" s="3094"/>
      <c r="X777" s="3094"/>
      <c r="Y777" s="3094"/>
      <c r="Z777" s="3094"/>
      <c r="AA777" s="3094"/>
      <c r="AB777" s="3094"/>
      <c r="AC777" s="3094"/>
      <c r="AD777" s="3094"/>
      <c r="AE777" s="3094"/>
      <c r="AF777" s="3094"/>
      <c r="AG777" s="3094"/>
      <c r="AH777" s="3094"/>
      <c r="AI777" s="3094"/>
      <c r="AJ777" s="3094"/>
      <c r="AK777" s="3094"/>
      <c r="AL777" s="3094"/>
      <c r="AM777" s="3094"/>
      <c r="AN777" s="3094"/>
      <c r="AO777" s="3094"/>
      <c r="AP777" s="3094"/>
      <c r="AQ777" s="3094"/>
      <c r="AR777" s="3094"/>
      <c r="AS777" s="3094"/>
      <c r="AT777" s="3094"/>
      <c r="AU777" s="3094"/>
      <c r="AV777" s="3094"/>
      <c r="AW777" s="3094"/>
      <c r="AX777" s="3094"/>
      <c r="AY777" s="3094"/>
      <c r="AZ777" s="3094"/>
      <c r="BA777" s="3094"/>
      <c r="BB777" s="3094"/>
      <c r="BC777" s="3094"/>
      <c r="BD777" s="3094"/>
      <c r="BE777" s="3094"/>
      <c r="BF777" s="3094"/>
      <c r="BG777" s="3094"/>
      <c r="BH777" s="3094"/>
      <c r="BI777" s="3094"/>
    </row>
    <row r="778" spans="1:61" ht="11.25" customHeight="1">
      <c r="A778" s="3094"/>
      <c r="B778" s="3094"/>
      <c r="C778" s="3094"/>
      <c r="D778" s="3094"/>
      <c r="E778" s="3094"/>
      <c r="F778" s="3094"/>
      <c r="G778" s="3094"/>
      <c r="H778" s="3094"/>
      <c r="I778" s="3094"/>
      <c r="J778" s="3094"/>
      <c r="K778" s="3094"/>
      <c r="L778" s="3094"/>
      <c r="M778" s="3094"/>
      <c r="N778" s="3094"/>
      <c r="O778" s="3094"/>
      <c r="P778" s="3094"/>
      <c r="Q778" s="3094"/>
      <c r="R778" s="3094"/>
      <c r="S778" s="3094"/>
      <c r="T778" s="3094"/>
      <c r="U778" s="3094"/>
      <c r="V778" s="3094"/>
      <c r="W778" s="3094"/>
      <c r="X778" s="3094"/>
      <c r="Y778" s="3094"/>
      <c r="Z778" s="3094"/>
      <c r="AA778" s="3094"/>
      <c r="AB778" s="3094"/>
      <c r="AC778" s="3094"/>
      <c r="AD778" s="3094"/>
      <c r="AE778" s="3094"/>
      <c r="AF778" s="3094"/>
      <c r="AG778" s="3094"/>
      <c r="AH778" s="3094"/>
      <c r="AI778" s="3094"/>
      <c r="AJ778" s="3094"/>
      <c r="AK778" s="3094"/>
      <c r="AL778" s="3094"/>
      <c r="AM778" s="3094"/>
      <c r="AN778" s="3094"/>
      <c r="AO778" s="3094"/>
      <c r="AP778" s="3094"/>
      <c r="AQ778" s="3094"/>
      <c r="AR778" s="3094"/>
      <c r="AS778" s="3094"/>
      <c r="AT778" s="3094"/>
      <c r="AU778" s="3094"/>
      <c r="AV778" s="3094"/>
      <c r="AW778" s="3094"/>
      <c r="AX778" s="3094"/>
      <c r="AY778" s="3094"/>
      <c r="AZ778" s="3094"/>
      <c r="BA778" s="3094"/>
      <c r="BB778" s="3094"/>
      <c r="BC778" s="3094"/>
      <c r="BD778" s="3094"/>
      <c r="BE778" s="3094"/>
      <c r="BF778" s="3094"/>
      <c r="BG778" s="3094"/>
      <c r="BH778" s="3094"/>
      <c r="BI778" s="3094"/>
    </row>
    <row r="779" spans="1:61" ht="11.25" customHeight="1">
      <c r="A779" s="3094"/>
      <c r="B779" s="3094"/>
      <c r="C779" s="3094"/>
      <c r="D779" s="3094"/>
      <c r="E779" s="3094"/>
      <c r="F779" s="3094"/>
      <c r="G779" s="3094"/>
      <c r="H779" s="3094"/>
      <c r="I779" s="3094"/>
      <c r="J779" s="3094"/>
      <c r="K779" s="3094"/>
      <c r="L779" s="3094"/>
      <c r="M779" s="3094"/>
      <c r="N779" s="3094"/>
      <c r="O779" s="3094"/>
      <c r="P779" s="3094"/>
      <c r="Q779" s="3094"/>
      <c r="R779" s="3094"/>
      <c r="S779" s="3094"/>
      <c r="T779" s="3094"/>
      <c r="U779" s="3094"/>
      <c r="V779" s="3094"/>
      <c r="W779" s="3094"/>
      <c r="X779" s="3094"/>
      <c r="Y779" s="3094"/>
      <c r="Z779" s="3094"/>
      <c r="AA779" s="3094"/>
      <c r="AB779" s="3094"/>
      <c r="AC779" s="3094"/>
      <c r="AD779" s="3094"/>
      <c r="AE779" s="3094"/>
      <c r="AF779" s="3094"/>
      <c r="AG779" s="3094"/>
      <c r="AH779" s="3094"/>
      <c r="AI779" s="3094"/>
      <c r="AJ779" s="3094"/>
      <c r="AK779" s="3094"/>
      <c r="AL779" s="3094"/>
      <c r="AM779" s="3094"/>
      <c r="AN779" s="3094"/>
      <c r="AO779" s="3094"/>
      <c r="AP779" s="3094"/>
      <c r="AQ779" s="3094"/>
      <c r="AR779" s="3094"/>
      <c r="AS779" s="3094"/>
      <c r="AT779" s="3094"/>
      <c r="AU779" s="3094"/>
      <c r="AV779" s="3094"/>
      <c r="AW779" s="3094"/>
      <c r="AX779" s="3094"/>
      <c r="AY779" s="3094"/>
      <c r="AZ779" s="3094"/>
      <c r="BA779" s="3094"/>
      <c r="BB779" s="3094"/>
      <c r="BC779" s="3094"/>
      <c r="BD779" s="3094"/>
      <c r="BE779" s="3094"/>
      <c r="BF779" s="3094"/>
      <c r="BG779" s="3094"/>
      <c r="BH779" s="3094"/>
      <c r="BI779" s="3094"/>
    </row>
    <row r="780" spans="1:61" ht="11.25" customHeight="1">
      <c r="A780" s="3094"/>
      <c r="B780" s="3094"/>
      <c r="C780" s="3094"/>
      <c r="D780" s="3094"/>
      <c r="E780" s="3094"/>
      <c r="F780" s="3094"/>
      <c r="G780" s="3094"/>
      <c r="H780" s="3094"/>
      <c r="I780" s="3094"/>
      <c r="J780" s="3094"/>
      <c r="K780" s="3094"/>
      <c r="L780" s="3094"/>
      <c r="M780" s="3094"/>
      <c r="N780" s="3094"/>
      <c r="O780" s="3094"/>
      <c r="P780" s="3094"/>
      <c r="Q780" s="3094"/>
      <c r="R780" s="3094"/>
      <c r="S780" s="3094"/>
      <c r="T780" s="3094"/>
      <c r="U780" s="3094"/>
      <c r="V780" s="3094"/>
      <c r="W780" s="3094"/>
      <c r="X780" s="3094"/>
      <c r="Y780" s="3094"/>
      <c r="Z780" s="3094"/>
      <c r="AA780" s="3094"/>
      <c r="AB780" s="3094"/>
      <c r="AC780" s="3094"/>
      <c r="AD780" s="3094"/>
      <c r="AE780" s="3094"/>
      <c r="AF780" s="3094"/>
      <c r="AG780" s="3094"/>
      <c r="AH780" s="3094"/>
      <c r="AI780" s="3094"/>
      <c r="AJ780" s="3094"/>
      <c r="AK780" s="3094"/>
      <c r="AL780" s="3094"/>
      <c r="AM780" s="3094"/>
      <c r="AN780" s="3094"/>
      <c r="AO780" s="3094"/>
      <c r="AP780" s="3094"/>
      <c r="AQ780" s="3094"/>
      <c r="AR780" s="3094"/>
      <c r="AS780" s="3094"/>
      <c r="AT780" s="3094"/>
      <c r="AU780" s="3094"/>
      <c r="AV780" s="3094"/>
      <c r="AW780" s="3094"/>
      <c r="AX780" s="3094"/>
      <c r="AY780" s="3094"/>
      <c r="AZ780" s="3094"/>
      <c r="BA780" s="3094"/>
      <c r="BB780" s="3094"/>
      <c r="BC780" s="3094"/>
      <c r="BD780" s="3094"/>
      <c r="BE780" s="3094"/>
      <c r="BF780" s="3094"/>
      <c r="BG780" s="3094"/>
      <c r="BH780" s="3094"/>
      <c r="BI780" s="3094"/>
    </row>
    <row r="781" spans="1:61" ht="11.25" customHeight="1">
      <c r="A781" s="3094"/>
      <c r="B781" s="3094"/>
      <c r="C781" s="3094"/>
      <c r="D781" s="3094"/>
      <c r="E781" s="3094"/>
      <c r="F781" s="3094"/>
      <c r="G781" s="3094"/>
      <c r="H781" s="3094"/>
      <c r="I781" s="3094"/>
      <c r="J781" s="3094"/>
      <c r="K781" s="3094"/>
      <c r="L781" s="3094"/>
      <c r="M781" s="3094"/>
      <c r="N781" s="3094"/>
      <c r="O781" s="3094"/>
      <c r="P781" s="3094"/>
      <c r="Q781" s="3094"/>
      <c r="R781" s="3094"/>
      <c r="S781" s="3094"/>
      <c r="T781" s="3094"/>
      <c r="U781" s="3094"/>
      <c r="V781" s="3094"/>
      <c r="W781" s="3094"/>
      <c r="X781" s="3094"/>
      <c r="Y781" s="3094"/>
      <c r="Z781" s="3094"/>
      <c r="AA781" s="3094"/>
      <c r="AB781" s="3094"/>
      <c r="AC781" s="3094"/>
      <c r="AD781" s="3094"/>
      <c r="AE781" s="3094"/>
      <c r="AF781" s="3094"/>
      <c r="AG781" s="3094"/>
      <c r="AH781" s="3094"/>
      <c r="AI781" s="3094"/>
      <c r="AJ781" s="3094"/>
      <c r="AK781" s="3094"/>
      <c r="AL781" s="3094"/>
      <c r="AM781" s="3094"/>
      <c r="AN781" s="3094"/>
      <c r="AO781" s="3094"/>
      <c r="AP781" s="3094"/>
      <c r="AQ781" s="3094"/>
      <c r="AR781" s="3094"/>
      <c r="AS781" s="3094"/>
      <c r="AT781" s="3094"/>
      <c r="AU781" s="3094"/>
      <c r="AV781" s="3094"/>
      <c r="AW781" s="3094"/>
      <c r="AX781" s="3094"/>
      <c r="AY781" s="3094"/>
      <c r="AZ781" s="3094"/>
      <c r="BA781" s="3094"/>
      <c r="BB781" s="3094"/>
      <c r="BC781" s="3094"/>
      <c r="BD781" s="3094"/>
      <c r="BE781" s="3094"/>
      <c r="BF781" s="3094"/>
      <c r="BG781" s="3094"/>
      <c r="BH781" s="3094"/>
      <c r="BI781" s="3094"/>
    </row>
    <row r="782" spans="1:61" ht="11.25" customHeight="1">
      <c r="A782" s="3094"/>
      <c r="B782" s="3094"/>
      <c r="C782" s="3094"/>
      <c r="D782" s="3094"/>
      <c r="E782" s="3094"/>
      <c r="F782" s="3094"/>
      <c r="G782" s="3094"/>
      <c r="H782" s="3094"/>
      <c r="I782" s="3094"/>
      <c r="J782" s="3094"/>
      <c r="K782" s="3094"/>
      <c r="L782" s="3094"/>
      <c r="M782" s="3094"/>
      <c r="N782" s="3094"/>
      <c r="O782" s="3094"/>
      <c r="P782" s="3094"/>
      <c r="Q782" s="3094"/>
      <c r="R782" s="3094"/>
      <c r="S782" s="3094"/>
      <c r="T782" s="3094"/>
      <c r="U782" s="3094"/>
      <c r="V782" s="3094"/>
      <c r="W782" s="3094"/>
      <c r="X782" s="3094"/>
      <c r="Y782" s="3094"/>
      <c r="Z782" s="3094"/>
      <c r="AA782" s="3094"/>
      <c r="AB782" s="3094"/>
      <c r="AC782" s="3094"/>
      <c r="AD782" s="3094"/>
      <c r="AE782" s="3094"/>
      <c r="AF782" s="3094"/>
      <c r="AG782" s="3094"/>
      <c r="AH782" s="3094"/>
      <c r="AI782" s="3094"/>
      <c r="AJ782" s="3094"/>
      <c r="AK782" s="3094"/>
      <c r="AL782" s="3094"/>
      <c r="AM782" s="3094"/>
      <c r="AN782" s="3094"/>
      <c r="AO782" s="3094"/>
      <c r="AP782" s="3094"/>
      <c r="AQ782" s="3094"/>
      <c r="AR782" s="3094"/>
      <c r="AS782" s="3094"/>
      <c r="AT782" s="3094"/>
      <c r="AU782" s="3094"/>
      <c r="AV782" s="3094"/>
      <c r="AW782" s="3094"/>
      <c r="AX782" s="3094"/>
      <c r="AY782" s="3094"/>
      <c r="AZ782" s="3094"/>
      <c r="BA782" s="3094"/>
      <c r="BB782" s="3094"/>
      <c r="BC782" s="3094"/>
      <c r="BD782" s="3094"/>
      <c r="BE782" s="3094"/>
      <c r="BF782" s="3094"/>
      <c r="BG782" s="3094"/>
      <c r="BH782" s="3094"/>
      <c r="BI782" s="3094"/>
    </row>
    <row r="783" spans="1:61" ht="11.25" customHeight="1">
      <c r="A783" s="3094"/>
      <c r="B783" s="3094"/>
      <c r="C783" s="3094"/>
      <c r="D783" s="3094"/>
      <c r="E783" s="3094"/>
      <c r="F783" s="3094"/>
      <c r="G783" s="3094"/>
      <c r="H783" s="3094"/>
      <c r="I783" s="3094"/>
      <c r="J783" s="3094"/>
      <c r="K783" s="3094"/>
      <c r="L783" s="3094"/>
      <c r="M783" s="3094"/>
      <c r="N783" s="3094"/>
      <c r="O783" s="3094"/>
      <c r="P783" s="3094"/>
      <c r="Q783" s="3094"/>
      <c r="R783" s="3094"/>
      <c r="S783" s="3094"/>
      <c r="T783" s="3094"/>
      <c r="U783" s="3094"/>
      <c r="V783" s="3094"/>
      <c r="W783" s="3094"/>
      <c r="X783" s="3094"/>
      <c r="Y783" s="3094"/>
      <c r="Z783" s="3094"/>
      <c r="AA783" s="3094"/>
      <c r="AB783" s="3094"/>
      <c r="AC783" s="3094"/>
      <c r="AD783" s="3094"/>
      <c r="AE783" s="3094"/>
      <c r="AF783" s="3094"/>
      <c r="AG783" s="3094"/>
      <c r="AH783" s="3094"/>
      <c r="AI783" s="3094"/>
      <c r="AJ783" s="3094"/>
      <c r="AK783" s="3094"/>
      <c r="AL783" s="3094"/>
      <c r="AM783" s="3094"/>
      <c r="AN783" s="3094"/>
      <c r="AO783" s="3094"/>
      <c r="AP783" s="3094"/>
      <c r="AQ783" s="3094"/>
      <c r="AR783" s="3094"/>
      <c r="AS783" s="3094"/>
      <c r="AT783" s="3094"/>
      <c r="AU783" s="3094"/>
      <c r="AV783" s="3094"/>
      <c r="AW783" s="3094"/>
      <c r="AX783" s="3094"/>
      <c r="AY783" s="3094"/>
      <c r="AZ783" s="3094"/>
      <c r="BA783" s="3094"/>
      <c r="BB783" s="3094"/>
      <c r="BC783" s="3094"/>
      <c r="BD783" s="3094"/>
      <c r="BE783" s="3094"/>
      <c r="BF783" s="3094"/>
      <c r="BG783" s="3094"/>
      <c r="BH783" s="3094"/>
      <c r="BI783" s="3094"/>
    </row>
    <row r="784" spans="1:61" ht="11.25" customHeight="1">
      <c r="A784" s="3094"/>
      <c r="B784" s="3094"/>
      <c r="C784" s="3094"/>
      <c r="D784" s="3094"/>
      <c r="E784" s="3094"/>
      <c r="F784" s="3094"/>
      <c r="G784" s="3094"/>
      <c r="H784" s="3094"/>
      <c r="I784" s="3094"/>
      <c r="J784" s="3094"/>
      <c r="K784" s="3094"/>
      <c r="L784" s="3094"/>
      <c r="M784" s="3094"/>
      <c r="N784" s="3094"/>
      <c r="O784" s="3094"/>
      <c r="P784" s="3094"/>
      <c r="Q784" s="3094"/>
      <c r="R784" s="3094"/>
      <c r="S784" s="3094"/>
      <c r="T784" s="3094"/>
      <c r="U784" s="3094"/>
      <c r="V784" s="3094"/>
      <c r="W784" s="3094"/>
      <c r="X784" s="3094"/>
      <c r="Y784" s="3094"/>
      <c r="Z784" s="3094"/>
      <c r="AA784" s="3094"/>
      <c r="AB784" s="3094"/>
      <c r="AC784" s="3094"/>
      <c r="AD784" s="3094"/>
      <c r="AE784" s="3094"/>
      <c r="AF784" s="3094"/>
      <c r="AG784" s="3094"/>
      <c r="AH784" s="3094"/>
      <c r="AI784" s="3094"/>
      <c r="AJ784" s="3094"/>
      <c r="AK784" s="3094"/>
      <c r="AL784" s="3094"/>
      <c r="AM784" s="3094"/>
      <c r="AN784" s="3094"/>
      <c r="AO784" s="3094"/>
      <c r="AP784" s="3094"/>
      <c r="AQ784" s="3094"/>
      <c r="AR784" s="3094"/>
      <c r="AS784" s="3094"/>
      <c r="AT784" s="3094"/>
      <c r="AU784" s="3094"/>
      <c r="AV784" s="3094"/>
      <c r="AW784" s="3094"/>
      <c r="AX784" s="3094"/>
      <c r="AY784" s="3094"/>
      <c r="AZ784" s="3094"/>
      <c r="BA784" s="3094"/>
      <c r="BB784" s="3094"/>
      <c r="BC784" s="3094"/>
      <c r="BD784" s="3094"/>
      <c r="BE784" s="3094"/>
      <c r="BF784" s="3094"/>
      <c r="BG784" s="3094"/>
      <c r="BH784" s="3094"/>
      <c r="BI784" s="3094"/>
    </row>
    <row r="785" spans="1:61" ht="11.25" customHeight="1">
      <c r="A785" s="3094"/>
      <c r="B785" s="3094"/>
      <c r="C785" s="3094"/>
      <c r="D785" s="3094"/>
      <c r="E785" s="3094"/>
      <c r="F785" s="3094"/>
      <c r="G785" s="3094"/>
      <c r="H785" s="3094"/>
      <c r="I785" s="3094"/>
      <c r="J785" s="3094"/>
      <c r="K785" s="3094"/>
      <c r="L785" s="3094"/>
      <c r="M785" s="3094"/>
      <c r="N785" s="3094"/>
      <c r="O785" s="3094"/>
      <c r="P785" s="3094"/>
      <c r="Q785" s="3094"/>
      <c r="R785" s="3094"/>
      <c r="S785" s="3094"/>
      <c r="T785" s="3094"/>
      <c r="U785" s="3094"/>
      <c r="V785" s="3094"/>
      <c r="W785" s="3094"/>
      <c r="X785" s="3094"/>
      <c r="Y785" s="3094"/>
      <c r="Z785" s="3094"/>
      <c r="AA785" s="3094"/>
      <c r="AB785" s="3094"/>
      <c r="AC785" s="3094"/>
      <c r="AD785" s="3094"/>
      <c r="AE785" s="3094"/>
      <c r="AF785" s="3094"/>
      <c r="AG785" s="3094"/>
      <c r="AH785" s="3094"/>
      <c r="AI785" s="3094"/>
      <c r="AJ785" s="3094"/>
      <c r="AK785" s="3094"/>
      <c r="AL785" s="3094"/>
      <c r="AM785" s="3094"/>
      <c r="AN785" s="3094"/>
      <c r="AO785" s="3094"/>
      <c r="AP785" s="3094"/>
      <c r="AQ785" s="3094"/>
      <c r="AR785" s="3094"/>
      <c r="AS785" s="3094"/>
      <c r="AT785" s="3094"/>
      <c r="AU785" s="3094"/>
      <c r="AV785" s="3094"/>
      <c r="AW785" s="3094"/>
      <c r="AX785" s="3094"/>
      <c r="AY785" s="3094"/>
      <c r="AZ785" s="3094"/>
      <c r="BA785" s="3094"/>
      <c r="BB785" s="3094"/>
      <c r="BC785" s="3094"/>
      <c r="BD785" s="3094"/>
      <c r="BE785" s="3094"/>
      <c r="BF785" s="3094"/>
      <c r="BG785" s="3094"/>
      <c r="BH785" s="3094"/>
      <c r="BI785" s="3094"/>
    </row>
    <row r="786" spans="1:61" ht="11.25" customHeight="1">
      <c r="A786" s="3094"/>
      <c r="B786" s="3094"/>
      <c r="C786" s="3094"/>
      <c r="D786" s="3094"/>
      <c r="E786" s="3094"/>
      <c r="F786" s="3094"/>
      <c r="G786" s="3094"/>
      <c r="H786" s="3094"/>
      <c r="I786" s="3094"/>
      <c r="J786" s="3094"/>
      <c r="K786" s="3094"/>
      <c r="L786" s="3094"/>
      <c r="M786" s="3094"/>
      <c r="N786" s="3094"/>
      <c r="O786" s="3094"/>
      <c r="P786" s="3094"/>
      <c r="Q786" s="3094"/>
      <c r="R786" s="3094"/>
      <c r="S786" s="3094"/>
      <c r="T786" s="3094"/>
      <c r="U786" s="3094"/>
      <c r="V786" s="3094"/>
      <c r="W786" s="3094"/>
      <c r="X786" s="3094"/>
      <c r="Y786" s="3094"/>
      <c r="Z786" s="3094"/>
      <c r="AA786" s="3094"/>
      <c r="AB786" s="3094"/>
      <c r="AC786" s="3094"/>
      <c r="AD786" s="3094"/>
      <c r="AE786" s="3094"/>
      <c r="AF786" s="3094"/>
      <c r="AG786" s="3094"/>
      <c r="AH786" s="3094"/>
      <c r="AI786" s="3094"/>
      <c r="AJ786" s="3094"/>
      <c r="AK786" s="3094"/>
      <c r="AL786" s="3094"/>
      <c r="AM786" s="3094"/>
      <c r="AN786" s="3094"/>
      <c r="AO786" s="3094"/>
      <c r="AP786" s="3094"/>
      <c r="AQ786" s="3094"/>
      <c r="AR786" s="3094"/>
      <c r="AS786" s="3094"/>
      <c r="AT786" s="3094"/>
      <c r="AU786" s="3094"/>
      <c r="AV786" s="3094"/>
      <c r="AW786" s="3094"/>
      <c r="AX786" s="3094"/>
      <c r="AY786" s="3094"/>
      <c r="AZ786" s="3094"/>
      <c r="BA786" s="3094"/>
      <c r="BB786" s="3094"/>
      <c r="BC786" s="3094"/>
      <c r="BD786" s="3094"/>
      <c r="BE786" s="3094"/>
      <c r="BF786" s="3094"/>
      <c r="BG786" s="3094"/>
      <c r="BH786" s="3094"/>
      <c r="BI786" s="3094"/>
    </row>
    <row r="787" spans="1:61" ht="11.25" customHeight="1">
      <c r="A787" s="3094"/>
      <c r="B787" s="3094"/>
      <c r="C787" s="3094"/>
      <c r="D787" s="3094"/>
      <c r="E787" s="3094"/>
      <c r="F787" s="3094"/>
      <c r="G787" s="3094"/>
      <c r="H787" s="3094"/>
      <c r="I787" s="3094"/>
      <c r="J787" s="3094"/>
      <c r="K787" s="3094"/>
      <c r="L787" s="3094"/>
      <c r="M787" s="3094"/>
      <c r="N787" s="3094"/>
      <c r="O787" s="3094"/>
      <c r="P787" s="3094"/>
      <c r="Q787" s="3094"/>
      <c r="R787" s="3094"/>
      <c r="S787" s="3094"/>
      <c r="T787" s="3094"/>
      <c r="U787" s="3094"/>
      <c r="V787" s="3094"/>
      <c r="W787" s="3094"/>
      <c r="X787" s="3094"/>
      <c r="Y787" s="3094"/>
      <c r="Z787" s="3094"/>
      <c r="AA787" s="3094"/>
      <c r="AB787" s="3094"/>
      <c r="AC787" s="3094"/>
      <c r="AD787" s="3094"/>
      <c r="AE787" s="3094"/>
      <c r="AF787" s="3094"/>
      <c r="AG787" s="3094"/>
      <c r="AH787" s="3094"/>
      <c r="AI787" s="3094"/>
      <c r="AJ787" s="3094"/>
      <c r="AK787" s="3094"/>
      <c r="AL787" s="3094"/>
      <c r="AM787" s="3094"/>
      <c r="AN787" s="3094"/>
      <c r="AO787" s="3094"/>
      <c r="AP787" s="3094"/>
      <c r="AQ787" s="3094"/>
      <c r="AR787" s="3094"/>
      <c r="AS787" s="3094"/>
      <c r="AT787" s="3094"/>
      <c r="AU787" s="3094"/>
      <c r="AV787" s="3094"/>
      <c r="AW787" s="3094"/>
      <c r="AX787" s="3094"/>
      <c r="AY787" s="3094"/>
      <c r="AZ787" s="3094"/>
      <c r="BA787" s="3094"/>
      <c r="BB787" s="3094"/>
      <c r="BC787" s="3094"/>
      <c r="BD787" s="3094"/>
      <c r="BE787" s="3094"/>
      <c r="BF787" s="3094"/>
      <c r="BG787" s="3094"/>
      <c r="BH787" s="3094"/>
      <c r="BI787" s="3094"/>
    </row>
    <row r="788" spans="1:61" ht="11.25" customHeight="1">
      <c r="A788" s="3094"/>
      <c r="B788" s="3094"/>
      <c r="C788" s="3094"/>
      <c r="D788" s="3094"/>
      <c r="E788" s="3094"/>
      <c r="F788" s="3094"/>
      <c r="G788" s="3094"/>
      <c r="H788" s="3094"/>
      <c r="I788" s="3094"/>
      <c r="J788" s="3094"/>
      <c r="K788" s="3094"/>
      <c r="L788" s="3094"/>
      <c r="M788" s="3094"/>
      <c r="N788" s="3094"/>
      <c r="O788" s="3094"/>
      <c r="P788" s="3094"/>
      <c r="Q788" s="3094"/>
      <c r="R788" s="3094"/>
      <c r="S788" s="3094"/>
      <c r="T788" s="3094"/>
      <c r="U788" s="3094"/>
      <c r="V788" s="3094"/>
      <c r="W788" s="3094"/>
      <c r="X788" s="3094"/>
      <c r="Y788" s="3094"/>
      <c r="Z788" s="3094"/>
      <c r="AA788" s="3094"/>
      <c r="AB788" s="3094"/>
      <c r="AC788" s="3094"/>
      <c r="AD788" s="3094"/>
      <c r="AE788" s="3094"/>
      <c r="AF788" s="3094"/>
      <c r="AG788" s="3094"/>
      <c r="AH788" s="3094"/>
      <c r="AI788" s="3094"/>
      <c r="AJ788" s="3094"/>
      <c r="AK788" s="3094"/>
      <c r="AL788" s="3094"/>
      <c r="AM788" s="3094"/>
      <c r="AN788" s="3094"/>
      <c r="AO788" s="3094"/>
      <c r="AP788" s="3094"/>
      <c r="AQ788" s="3094"/>
      <c r="AR788" s="3094"/>
      <c r="AS788" s="3094"/>
      <c r="AT788" s="3094"/>
      <c r="AU788" s="3094"/>
      <c r="AV788" s="3094"/>
      <c r="AW788" s="3094"/>
      <c r="AX788" s="3094"/>
      <c r="AY788" s="3094"/>
      <c r="AZ788" s="3094"/>
      <c r="BA788" s="3094"/>
      <c r="BB788" s="3094"/>
      <c r="BC788" s="3094"/>
      <c r="BD788" s="3094"/>
      <c r="BE788" s="3094"/>
      <c r="BF788" s="3094"/>
      <c r="BG788" s="3094"/>
      <c r="BH788" s="3094"/>
      <c r="BI788" s="3094"/>
    </row>
    <row r="789" spans="1:61" ht="11.25" customHeight="1">
      <c r="A789" s="3094"/>
      <c r="B789" s="3094"/>
      <c r="C789" s="3094"/>
      <c r="D789" s="3094"/>
      <c r="E789" s="3094"/>
      <c r="F789" s="3094"/>
      <c r="G789" s="3094"/>
      <c r="H789" s="3094"/>
      <c r="I789" s="3094"/>
      <c r="J789" s="3094"/>
      <c r="K789" s="3094"/>
      <c r="L789" s="3094"/>
      <c r="M789" s="3094"/>
      <c r="N789" s="3094"/>
      <c r="O789" s="3094"/>
      <c r="P789" s="3094"/>
      <c r="Q789" s="3094"/>
      <c r="R789" s="3094"/>
      <c r="S789" s="3094"/>
      <c r="T789" s="3094"/>
      <c r="U789" s="3094"/>
      <c r="V789" s="3094"/>
      <c r="W789" s="3094"/>
      <c r="X789" s="3094"/>
      <c r="Y789" s="3094"/>
      <c r="Z789" s="3094"/>
      <c r="AA789" s="3094"/>
      <c r="AB789" s="3094"/>
      <c r="AC789" s="3094"/>
      <c r="AD789" s="3094"/>
      <c r="AE789" s="3094"/>
      <c r="AF789" s="3094"/>
      <c r="AG789" s="3094"/>
      <c r="AH789" s="3094"/>
      <c r="AI789" s="3094"/>
      <c r="AJ789" s="3094"/>
      <c r="AK789" s="3094"/>
      <c r="AL789" s="3094"/>
      <c r="AM789" s="3094"/>
      <c r="AN789" s="3094"/>
      <c r="AO789" s="3094"/>
      <c r="AP789" s="3094"/>
      <c r="AQ789" s="3094"/>
      <c r="AR789" s="3094"/>
      <c r="AS789" s="3094"/>
      <c r="AT789" s="3094"/>
      <c r="AU789" s="3094"/>
      <c r="AV789" s="3094"/>
      <c r="AW789" s="3094"/>
      <c r="AX789" s="3094"/>
      <c r="AY789" s="3094"/>
      <c r="AZ789" s="3094"/>
      <c r="BA789" s="3094"/>
      <c r="BB789" s="3094"/>
      <c r="BC789" s="3094"/>
      <c r="BD789" s="3094"/>
      <c r="BE789" s="3094"/>
      <c r="BF789" s="3094"/>
      <c r="BG789" s="3094"/>
      <c r="BH789" s="3094"/>
      <c r="BI789" s="3094"/>
    </row>
    <row r="790" spans="1:61" ht="11.25" customHeight="1">
      <c r="A790" s="3094"/>
      <c r="B790" s="3094"/>
      <c r="C790" s="3094"/>
      <c r="D790" s="3094"/>
      <c r="E790" s="3094"/>
      <c r="F790" s="3094"/>
      <c r="G790" s="3094"/>
      <c r="H790" s="3094"/>
      <c r="I790" s="3094"/>
      <c r="J790" s="3094"/>
      <c r="K790" s="3094"/>
      <c r="L790" s="3094"/>
      <c r="M790" s="3094"/>
      <c r="N790" s="3094"/>
      <c r="O790" s="3094"/>
      <c r="P790" s="3094"/>
      <c r="Q790" s="3094"/>
      <c r="R790" s="3094"/>
      <c r="S790" s="3094"/>
      <c r="T790" s="3094"/>
      <c r="U790" s="3094"/>
      <c r="V790" s="3094"/>
      <c r="W790" s="3094"/>
      <c r="X790" s="3094"/>
      <c r="Y790" s="3094"/>
      <c r="Z790" s="3094"/>
      <c r="AA790" s="3094"/>
      <c r="AB790" s="3094"/>
      <c r="AC790" s="3094"/>
      <c r="AD790" s="3094"/>
      <c r="AE790" s="3094"/>
      <c r="AF790" s="3094"/>
      <c r="AG790" s="3094"/>
      <c r="AH790" s="3094"/>
      <c r="AI790" s="3094"/>
      <c r="AJ790" s="3094"/>
      <c r="AK790" s="3094"/>
      <c r="AL790" s="3094"/>
      <c r="AM790" s="3094"/>
      <c r="AN790" s="3094"/>
      <c r="AO790" s="3094"/>
      <c r="AP790" s="3094"/>
      <c r="AQ790" s="3094"/>
      <c r="AR790" s="3094"/>
      <c r="AS790" s="3094"/>
      <c r="AT790" s="3094"/>
      <c r="AU790" s="3094"/>
      <c r="AV790" s="3094"/>
      <c r="AW790" s="3094"/>
      <c r="AX790" s="3094"/>
      <c r="AY790" s="3094"/>
      <c r="AZ790" s="3094"/>
      <c r="BA790" s="3094"/>
      <c r="BB790" s="3094"/>
      <c r="BC790" s="3094"/>
      <c r="BD790" s="3094"/>
      <c r="BE790" s="3094"/>
      <c r="BF790" s="3094"/>
      <c r="BG790" s="3094"/>
      <c r="BH790" s="3094"/>
      <c r="BI790" s="3094"/>
    </row>
    <row r="791" spans="1:61" ht="11.25" customHeight="1">
      <c r="A791" s="3094"/>
      <c r="B791" s="3094"/>
      <c r="C791" s="3094"/>
      <c r="D791" s="3094"/>
      <c r="E791" s="3094"/>
      <c r="F791" s="3094"/>
      <c r="G791" s="3094"/>
      <c r="H791" s="3094"/>
      <c r="I791" s="3094"/>
      <c r="J791" s="3094"/>
      <c r="K791" s="3094"/>
      <c r="L791" s="3094"/>
      <c r="M791" s="3094"/>
      <c r="N791" s="3094"/>
      <c r="O791" s="3094"/>
      <c r="P791" s="3094"/>
      <c r="Q791" s="3094"/>
      <c r="R791" s="3094"/>
      <c r="S791" s="3094"/>
      <c r="T791" s="3094"/>
      <c r="U791" s="3094"/>
      <c r="V791" s="3094"/>
      <c r="W791" s="3094"/>
      <c r="X791" s="3094"/>
      <c r="Y791" s="3094"/>
      <c r="Z791" s="3094"/>
      <c r="AA791" s="3094"/>
      <c r="AB791" s="3094"/>
      <c r="AC791" s="3094"/>
      <c r="AD791" s="3094"/>
      <c r="AE791" s="3094"/>
      <c r="AF791" s="3094"/>
      <c r="AG791" s="3094"/>
      <c r="AH791" s="3094"/>
      <c r="AI791" s="3094"/>
      <c r="AJ791" s="3094"/>
      <c r="AK791" s="3094"/>
      <c r="AL791" s="3094"/>
      <c r="AM791" s="3094"/>
      <c r="AN791" s="3094"/>
      <c r="AO791" s="3094"/>
      <c r="AP791" s="3094"/>
      <c r="AQ791" s="3094"/>
      <c r="AR791" s="3094"/>
      <c r="AS791" s="3094"/>
      <c r="AT791" s="3094"/>
      <c r="AU791" s="3094"/>
      <c r="AV791" s="3094"/>
      <c r="AW791" s="3094"/>
      <c r="AX791" s="3094"/>
      <c r="AY791" s="3094"/>
      <c r="AZ791" s="3094"/>
      <c r="BA791" s="3094"/>
      <c r="BB791" s="3094"/>
      <c r="BC791" s="3094"/>
      <c r="BD791" s="3094"/>
      <c r="BE791" s="3094"/>
      <c r="BF791" s="3094"/>
      <c r="BG791" s="3094"/>
      <c r="BH791" s="3094"/>
      <c r="BI791" s="3094"/>
    </row>
    <row r="792" spans="1:61" ht="11.25" customHeight="1">
      <c r="A792" s="3094"/>
      <c r="B792" s="3094"/>
      <c r="C792" s="3094"/>
      <c r="D792" s="3094"/>
      <c r="E792" s="3094"/>
      <c r="F792" s="3094"/>
      <c r="G792" s="3094"/>
      <c r="H792" s="3094"/>
      <c r="I792" s="3094"/>
      <c r="J792" s="3094"/>
      <c r="K792" s="3094"/>
      <c r="L792" s="3094"/>
      <c r="M792" s="3094"/>
      <c r="N792" s="3094"/>
      <c r="O792" s="3094"/>
      <c r="P792" s="3094"/>
      <c r="Q792" s="3094"/>
      <c r="R792" s="3094"/>
      <c r="S792" s="3094"/>
      <c r="T792" s="3094"/>
      <c r="U792" s="3094"/>
      <c r="V792" s="3094"/>
      <c r="W792" s="3094"/>
      <c r="X792" s="3094"/>
      <c r="Y792" s="3094"/>
      <c r="Z792" s="3094"/>
      <c r="AA792" s="3094"/>
      <c r="AB792" s="3094"/>
      <c r="AC792" s="3094"/>
      <c r="AD792" s="3094"/>
      <c r="AE792" s="3094"/>
      <c r="AF792" s="3094"/>
      <c r="AG792" s="3094"/>
      <c r="AH792" s="3094"/>
      <c r="AI792" s="3094"/>
      <c r="AJ792" s="3094"/>
      <c r="AK792" s="3094"/>
      <c r="AL792" s="3094"/>
      <c r="AM792" s="3094"/>
      <c r="AN792" s="3094"/>
      <c r="AO792" s="3094"/>
      <c r="AP792" s="3094"/>
      <c r="AQ792" s="3094"/>
      <c r="AR792" s="3094"/>
      <c r="AS792" s="3094"/>
      <c r="AT792" s="3094"/>
      <c r="AU792" s="3094"/>
      <c r="AV792" s="3094"/>
      <c r="AW792" s="3094"/>
      <c r="AX792" s="3094"/>
      <c r="AY792" s="3094"/>
      <c r="AZ792" s="3094"/>
      <c r="BA792" s="3094"/>
      <c r="BB792" s="3094"/>
      <c r="BC792" s="3094"/>
      <c r="BD792" s="3094"/>
      <c r="BE792" s="3094"/>
      <c r="BF792" s="3094"/>
      <c r="BG792" s="3094"/>
      <c r="BH792" s="3094"/>
      <c r="BI792" s="3094"/>
    </row>
    <row r="793" spans="1:61" ht="11.25" customHeight="1">
      <c r="A793" s="3094"/>
      <c r="B793" s="3094"/>
      <c r="C793" s="3094"/>
      <c r="D793" s="3094"/>
      <c r="E793" s="3094"/>
      <c r="F793" s="3094"/>
      <c r="G793" s="3094"/>
      <c r="H793" s="3094"/>
      <c r="I793" s="3094"/>
      <c r="J793" s="3094"/>
      <c r="K793" s="3094"/>
      <c r="L793" s="3094"/>
      <c r="M793" s="3094"/>
      <c r="N793" s="3094"/>
      <c r="O793" s="3094"/>
      <c r="P793" s="3094"/>
      <c r="Q793" s="3094"/>
      <c r="R793" s="3094"/>
      <c r="S793" s="3094"/>
      <c r="T793" s="3094"/>
      <c r="U793" s="3094"/>
      <c r="V793" s="3094"/>
      <c r="W793" s="3094"/>
      <c r="X793" s="3094"/>
      <c r="Y793" s="3094"/>
      <c r="Z793" s="3094"/>
      <c r="AA793" s="3094"/>
      <c r="AB793" s="3094"/>
      <c r="AC793" s="3094"/>
      <c r="AD793" s="3094"/>
      <c r="AE793" s="3094"/>
      <c r="AF793" s="3094"/>
      <c r="AG793" s="3094"/>
      <c r="AH793" s="3094"/>
      <c r="AI793" s="3094"/>
      <c r="AJ793" s="3094"/>
      <c r="AK793" s="3094"/>
      <c r="AL793" s="3094"/>
      <c r="AM793" s="3094"/>
      <c r="AN793" s="3094"/>
      <c r="AO793" s="3094"/>
      <c r="AP793" s="3094"/>
      <c r="AQ793" s="3094"/>
      <c r="AR793" s="3094"/>
      <c r="AS793" s="3094"/>
      <c r="AT793" s="3094"/>
      <c r="AU793" s="3094"/>
      <c r="AV793" s="3094"/>
      <c r="AW793" s="3094"/>
      <c r="AX793" s="3094"/>
      <c r="AY793" s="3094"/>
      <c r="AZ793" s="3094"/>
      <c r="BA793" s="3094"/>
      <c r="BB793" s="3094"/>
      <c r="BC793" s="3094"/>
      <c r="BD793" s="3094"/>
      <c r="BE793" s="3094"/>
      <c r="BF793" s="3094"/>
      <c r="BG793" s="3094"/>
      <c r="BH793" s="3094"/>
      <c r="BI793" s="3094"/>
    </row>
    <row r="794" spans="1:61" ht="11.25" customHeight="1">
      <c r="A794" s="3094"/>
      <c r="B794" s="3094"/>
      <c r="C794" s="3094"/>
      <c r="D794" s="3094"/>
      <c r="E794" s="3094"/>
      <c r="F794" s="3094"/>
      <c r="G794" s="3094"/>
      <c r="H794" s="3094"/>
      <c r="I794" s="3094"/>
      <c r="J794" s="3094"/>
      <c r="K794" s="3094"/>
      <c r="L794" s="3094"/>
      <c r="M794" s="3094"/>
      <c r="N794" s="3094"/>
      <c r="O794" s="3094"/>
      <c r="P794" s="3094"/>
      <c r="Q794" s="3094"/>
      <c r="R794" s="3094"/>
      <c r="S794" s="3094"/>
      <c r="T794" s="3094"/>
      <c r="U794" s="3094"/>
      <c r="V794" s="3094"/>
      <c r="W794" s="3094"/>
      <c r="X794" s="3094"/>
      <c r="Y794" s="3094"/>
      <c r="Z794" s="3094"/>
      <c r="AA794" s="3094"/>
      <c r="AB794" s="3094"/>
      <c r="AC794" s="3094"/>
      <c r="AD794" s="3094"/>
      <c r="AE794" s="3094"/>
      <c r="AF794" s="3094"/>
      <c r="AG794" s="3094"/>
      <c r="AH794" s="3094"/>
      <c r="AI794" s="3094"/>
      <c r="AJ794" s="3094"/>
      <c r="AK794" s="3094"/>
      <c r="AL794" s="3094"/>
      <c r="AM794" s="3094"/>
      <c r="AN794" s="3094"/>
      <c r="AO794" s="3094"/>
      <c r="AP794" s="3094"/>
      <c r="AQ794" s="3094"/>
      <c r="AR794" s="3094"/>
      <c r="AS794" s="3094"/>
      <c r="AT794" s="3094"/>
      <c r="AU794" s="3094"/>
      <c r="AV794" s="3094"/>
      <c r="AW794" s="3094"/>
      <c r="AX794" s="3094"/>
      <c r="AY794" s="3094"/>
      <c r="AZ794" s="3094"/>
      <c r="BA794" s="3094"/>
      <c r="BB794" s="3094"/>
      <c r="BC794" s="3094"/>
      <c r="BD794" s="3094"/>
      <c r="BE794" s="3094"/>
      <c r="BF794" s="3094"/>
      <c r="BG794" s="3094"/>
      <c r="BH794" s="3094"/>
      <c r="BI794" s="3094"/>
    </row>
    <row r="795" spans="1:61" ht="11.25" customHeight="1">
      <c r="A795" s="3094"/>
      <c r="B795" s="3094"/>
      <c r="C795" s="3094"/>
      <c r="D795" s="3094"/>
      <c r="E795" s="3094"/>
      <c r="F795" s="3094"/>
      <c r="G795" s="3094"/>
      <c r="H795" s="3094"/>
      <c r="I795" s="3094"/>
      <c r="J795" s="3094"/>
      <c r="K795" s="3094"/>
      <c r="L795" s="3094"/>
      <c r="M795" s="3094"/>
      <c r="N795" s="3094"/>
      <c r="O795" s="3094"/>
      <c r="P795" s="3094"/>
      <c r="Q795" s="3094"/>
      <c r="R795" s="3094"/>
      <c r="S795" s="3094"/>
      <c r="T795" s="3094"/>
      <c r="U795" s="3094"/>
      <c r="V795" s="3094"/>
      <c r="W795" s="3094"/>
      <c r="X795" s="3094"/>
      <c r="Y795" s="3094"/>
      <c r="Z795" s="3094"/>
      <c r="AA795" s="3094"/>
      <c r="AB795" s="3094"/>
      <c r="AC795" s="3094"/>
      <c r="AD795" s="3094"/>
      <c r="AE795" s="3094"/>
      <c r="AF795" s="3094"/>
      <c r="AG795" s="3094"/>
      <c r="AH795" s="3094"/>
      <c r="AI795" s="3094"/>
      <c r="AJ795" s="3094"/>
      <c r="AK795" s="3094"/>
      <c r="AL795" s="3094"/>
      <c r="AM795" s="3094"/>
      <c r="AN795" s="3094"/>
      <c r="AO795" s="3094"/>
      <c r="AP795" s="3094"/>
      <c r="AQ795" s="3094"/>
      <c r="AR795" s="3094"/>
      <c r="AS795" s="3094"/>
      <c r="AT795" s="3094"/>
      <c r="AU795" s="3094"/>
      <c r="AV795" s="3094"/>
      <c r="AW795" s="3094"/>
      <c r="AX795" s="3094"/>
      <c r="AY795" s="3094"/>
      <c r="AZ795" s="3094"/>
      <c r="BA795" s="3094"/>
      <c r="BB795" s="3094"/>
      <c r="BC795" s="3094"/>
      <c r="BD795" s="3094"/>
      <c r="BE795" s="3094"/>
      <c r="BF795" s="3094"/>
      <c r="BG795" s="3094"/>
      <c r="BH795" s="3094"/>
      <c r="BI795" s="3094"/>
    </row>
    <row r="796" spans="1:61" ht="11.25" customHeight="1">
      <c r="A796" s="3094"/>
      <c r="B796" s="3094"/>
      <c r="C796" s="3094"/>
      <c r="D796" s="3094"/>
      <c r="E796" s="3094"/>
      <c r="F796" s="3094"/>
      <c r="G796" s="3094"/>
      <c r="H796" s="3094"/>
      <c r="I796" s="3094"/>
      <c r="J796" s="3094"/>
      <c r="K796" s="3094"/>
      <c r="L796" s="3094"/>
      <c r="M796" s="3094"/>
      <c r="N796" s="3094"/>
      <c r="O796" s="3094"/>
      <c r="P796" s="3094"/>
      <c r="Q796" s="3094"/>
      <c r="R796" s="3094"/>
      <c r="S796" s="3094"/>
      <c r="T796" s="3094"/>
      <c r="U796" s="3094"/>
      <c r="V796" s="3094"/>
      <c r="W796" s="3094"/>
      <c r="X796" s="3094"/>
      <c r="Y796" s="3094"/>
      <c r="Z796" s="3094"/>
      <c r="AA796" s="3094"/>
      <c r="AB796" s="3094"/>
      <c r="AC796" s="3094"/>
      <c r="AD796" s="3094"/>
      <c r="AE796" s="3094"/>
      <c r="AF796" s="3094"/>
      <c r="AG796" s="3094"/>
      <c r="AH796" s="3094"/>
      <c r="AI796" s="3094"/>
      <c r="AJ796" s="3094"/>
      <c r="AK796" s="3094"/>
      <c r="AL796" s="3094"/>
      <c r="AM796" s="3094"/>
      <c r="AN796" s="3094"/>
      <c r="AO796" s="3094"/>
      <c r="AP796" s="3094"/>
      <c r="AQ796" s="3094"/>
      <c r="AR796" s="3094"/>
      <c r="AS796" s="3094"/>
      <c r="AT796" s="3094"/>
      <c r="AU796" s="3094"/>
      <c r="AV796" s="3094"/>
      <c r="AW796" s="3094"/>
      <c r="AX796" s="3094"/>
      <c r="AY796" s="3094"/>
      <c r="AZ796" s="3094"/>
      <c r="BA796" s="3094"/>
      <c r="BB796" s="3094"/>
      <c r="BC796" s="3094"/>
      <c r="BD796" s="3094"/>
      <c r="BE796" s="3094"/>
      <c r="BF796" s="3094"/>
      <c r="BG796" s="3094"/>
      <c r="BH796" s="3094"/>
      <c r="BI796" s="3094"/>
    </row>
    <row r="797" spans="1:61" ht="11.25" customHeight="1">
      <c r="A797" s="3094"/>
      <c r="B797" s="3094"/>
      <c r="C797" s="3094"/>
      <c r="D797" s="3094"/>
      <c r="E797" s="3094"/>
      <c r="F797" s="3094"/>
      <c r="G797" s="3094"/>
      <c r="H797" s="3094"/>
      <c r="I797" s="3094"/>
      <c r="J797" s="3094"/>
      <c r="K797" s="3094"/>
      <c r="L797" s="3094"/>
      <c r="M797" s="3094"/>
      <c r="N797" s="3094"/>
      <c r="O797" s="3094"/>
      <c r="P797" s="3094"/>
      <c r="Q797" s="3094"/>
      <c r="R797" s="3094"/>
      <c r="S797" s="3094"/>
      <c r="T797" s="3094"/>
      <c r="U797" s="3094"/>
      <c r="V797" s="3094"/>
      <c r="W797" s="3094"/>
      <c r="X797" s="3094"/>
      <c r="Y797" s="3094"/>
      <c r="Z797" s="3094"/>
      <c r="AA797" s="3094"/>
      <c r="AB797" s="3094"/>
      <c r="AC797" s="3094"/>
      <c r="AD797" s="3094"/>
      <c r="AE797" s="3094"/>
      <c r="AF797" s="3094"/>
      <c r="AG797" s="3094"/>
      <c r="AH797" s="3094"/>
      <c r="AI797" s="3094"/>
      <c r="AJ797" s="3094"/>
      <c r="AK797" s="3094"/>
      <c r="AL797" s="3094"/>
      <c r="AM797" s="3094"/>
      <c r="AN797" s="3094"/>
      <c r="AO797" s="3094"/>
      <c r="AP797" s="3094"/>
      <c r="AQ797" s="3094"/>
      <c r="AR797" s="3094"/>
      <c r="AS797" s="3094"/>
      <c r="AT797" s="3094"/>
      <c r="AU797" s="3094"/>
      <c r="AV797" s="3094"/>
      <c r="AW797" s="3094"/>
      <c r="AX797" s="3094"/>
      <c r="AY797" s="3094"/>
      <c r="AZ797" s="3094"/>
      <c r="BA797" s="3094"/>
      <c r="BB797" s="3094"/>
      <c r="BC797" s="3094"/>
      <c r="BD797" s="3094"/>
      <c r="BE797" s="3094"/>
      <c r="BF797" s="3094"/>
      <c r="BG797" s="3094"/>
      <c r="BH797" s="3094"/>
      <c r="BI797" s="3094"/>
    </row>
    <row r="798" spans="1:61" ht="11.25" customHeight="1">
      <c r="A798" s="3094"/>
      <c r="B798" s="3094"/>
      <c r="C798" s="3094"/>
      <c r="D798" s="3094"/>
      <c r="E798" s="3094"/>
      <c r="F798" s="3094"/>
      <c r="G798" s="3094"/>
      <c r="H798" s="3094"/>
      <c r="I798" s="3094"/>
      <c r="J798" s="3094"/>
      <c r="K798" s="3094"/>
      <c r="L798" s="3094"/>
      <c r="M798" s="3094"/>
      <c r="N798" s="3094"/>
      <c r="O798" s="3094"/>
      <c r="P798" s="3094"/>
      <c r="Q798" s="3094"/>
      <c r="R798" s="3094"/>
      <c r="S798" s="3094"/>
      <c r="T798" s="3094"/>
      <c r="U798" s="3094"/>
      <c r="V798" s="3094"/>
      <c r="W798" s="3094"/>
      <c r="X798" s="3094"/>
      <c r="Y798" s="3094"/>
      <c r="Z798" s="3094"/>
      <c r="AA798" s="3094"/>
      <c r="AB798" s="3094"/>
      <c r="AC798" s="3094"/>
      <c r="AD798" s="3094"/>
      <c r="AE798" s="3094"/>
      <c r="AF798" s="3094"/>
      <c r="AG798" s="3094"/>
      <c r="AH798" s="3094"/>
      <c r="AI798" s="3094"/>
      <c r="AJ798" s="3094"/>
      <c r="AK798" s="3094"/>
      <c r="AL798" s="3094"/>
      <c r="AM798" s="3094"/>
      <c r="AN798" s="3094"/>
      <c r="AO798" s="3094"/>
      <c r="AP798" s="3094"/>
      <c r="AQ798" s="3094"/>
      <c r="AR798" s="3094"/>
      <c r="AS798" s="3094"/>
      <c r="AT798" s="3094"/>
      <c r="AU798" s="3094"/>
      <c r="AV798" s="3094"/>
      <c r="AW798" s="3094"/>
      <c r="AX798" s="3094"/>
      <c r="AY798" s="3094"/>
      <c r="AZ798" s="3094"/>
      <c r="BA798" s="3094"/>
      <c r="BB798" s="3094"/>
      <c r="BC798" s="3094"/>
      <c r="BD798" s="3094"/>
      <c r="BE798" s="3094"/>
      <c r="BF798" s="3094"/>
      <c r="BG798" s="3094"/>
      <c r="BH798" s="3094"/>
      <c r="BI798" s="3094"/>
    </row>
    <row r="799" spans="1:61" ht="11.25" customHeight="1">
      <c r="A799" s="3094"/>
      <c r="B799" s="3094"/>
      <c r="C799" s="3094"/>
      <c r="D799" s="3094"/>
      <c r="E799" s="3094"/>
      <c r="F799" s="3094"/>
      <c r="G799" s="3094"/>
      <c r="H799" s="3094"/>
      <c r="I799" s="3094"/>
      <c r="J799" s="3094"/>
      <c r="K799" s="3094"/>
      <c r="L799" s="3094"/>
      <c r="M799" s="3094"/>
      <c r="N799" s="3094"/>
      <c r="O799" s="3094"/>
      <c r="P799" s="3094"/>
      <c r="Q799" s="3094"/>
      <c r="R799" s="3094"/>
      <c r="S799" s="3094"/>
      <c r="T799" s="3094"/>
      <c r="U799" s="3094"/>
      <c r="V799" s="3094"/>
      <c r="W799" s="3094"/>
      <c r="X799" s="3094"/>
      <c r="Y799" s="3094"/>
      <c r="Z799" s="3094"/>
      <c r="AA799" s="3094"/>
      <c r="AB799" s="3094"/>
      <c r="AC799" s="3094"/>
      <c r="AD799" s="3094"/>
      <c r="AE799" s="3094"/>
      <c r="AF799" s="3094"/>
      <c r="AG799" s="3094"/>
      <c r="AH799" s="3094"/>
      <c r="AI799" s="3094"/>
      <c r="AJ799" s="3094"/>
      <c r="AK799" s="3094"/>
      <c r="AL799" s="3094"/>
      <c r="AM799" s="3094"/>
      <c r="AN799" s="3094"/>
      <c r="AO799" s="3094"/>
      <c r="AP799" s="3094"/>
      <c r="AQ799" s="3094"/>
      <c r="AR799" s="3094"/>
      <c r="AS799" s="3094"/>
      <c r="AT799" s="3094"/>
      <c r="AU799" s="3094"/>
      <c r="AV799" s="3094"/>
      <c r="AW799" s="3094"/>
      <c r="AX799" s="3094"/>
      <c r="AY799" s="3094"/>
      <c r="AZ799" s="3094"/>
      <c r="BA799" s="3094"/>
      <c r="BB799" s="3094"/>
      <c r="BC799" s="3094"/>
      <c r="BD799" s="3094"/>
      <c r="BE799" s="3094"/>
      <c r="BF799" s="3094"/>
      <c r="BG799" s="3094"/>
      <c r="BH799" s="3094"/>
      <c r="BI799" s="3094"/>
    </row>
    <row r="800" spans="1:61" ht="11.25" customHeight="1">
      <c r="A800" s="3094"/>
      <c r="B800" s="3094"/>
      <c r="C800" s="3094"/>
      <c r="D800" s="3094"/>
      <c r="E800" s="3094"/>
      <c r="F800" s="3094"/>
      <c r="G800" s="3094"/>
      <c r="H800" s="3094"/>
      <c r="I800" s="3094"/>
      <c r="J800" s="3094"/>
      <c r="K800" s="3094"/>
      <c r="L800" s="3094"/>
      <c r="M800" s="3094"/>
      <c r="N800" s="3094"/>
      <c r="O800" s="3094"/>
      <c r="P800" s="3094"/>
      <c r="Q800" s="3094"/>
      <c r="R800" s="3094"/>
      <c r="S800" s="3094"/>
      <c r="T800" s="3094"/>
      <c r="U800" s="3094"/>
      <c r="V800" s="3094"/>
      <c r="W800" s="3094"/>
      <c r="X800" s="3094"/>
      <c r="Y800" s="3094"/>
      <c r="Z800" s="3094"/>
      <c r="AA800" s="3094"/>
      <c r="AB800" s="3094"/>
      <c r="AC800" s="3094"/>
      <c r="AD800" s="3094"/>
      <c r="AE800" s="3094"/>
      <c r="AF800" s="3094"/>
      <c r="AG800" s="3094"/>
      <c r="AH800" s="3094"/>
      <c r="AI800" s="3094"/>
      <c r="AJ800" s="3094"/>
      <c r="AK800" s="3094"/>
      <c r="AL800" s="3094"/>
      <c r="AM800" s="3094"/>
      <c r="AN800" s="3094"/>
      <c r="AO800" s="3094"/>
      <c r="AP800" s="3094"/>
      <c r="AQ800" s="3094"/>
      <c r="AR800" s="3094"/>
      <c r="AS800" s="3094"/>
      <c r="AT800" s="3094"/>
      <c r="AU800" s="3094"/>
      <c r="AV800" s="3094"/>
      <c r="AW800" s="3094"/>
      <c r="AX800" s="3094"/>
      <c r="AY800" s="3094"/>
      <c r="AZ800" s="3094"/>
      <c r="BA800" s="3094"/>
      <c r="BB800" s="3094"/>
      <c r="BC800" s="3094"/>
      <c r="BD800" s="3094"/>
      <c r="BE800" s="3094"/>
      <c r="BF800" s="3094"/>
      <c r="BG800" s="3094"/>
      <c r="BH800" s="3094"/>
      <c r="BI800" s="3094"/>
    </row>
    <row r="801" spans="1:61" ht="11.25" customHeight="1">
      <c r="A801" s="3094"/>
      <c r="B801" s="3094"/>
      <c r="C801" s="3094"/>
      <c r="D801" s="3094"/>
      <c r="E801" s="3094"/>
      <c r="F801" s="3094"/>
      <c r="G801" s="3094"/>
      <c r="H801" s="3094"/>
      <c r="I801" s="3094"/>
      <c r="J801" s="3094"/>
      <c r="K801" s="3094"/>
      <c r="L801" s="3094"/>
      <c r="M801" s="3094"/>
      <c r="N801" s="3094"/>
      <c r="O801" s="3094"/>
      <c r="P801" s="3094"/>
      <c r="Q801" s="3094"/>
      <c r="R801" s="3094"/>
      <c r="S801" s="3094"/>
      <c r="T801" s="3094"/>
      <c r="U801" s="3094"/>
      <c r="V801" s="3094"/>
      <c r="W801" s="3094"/>
      <c r="X801" s="3094"/>
      <c r="Y801" s="3094"/>
      <c r="Z801" s="3094"/>
      <c r="AA801" s="3094"/>
      <c r="AB801" s="3094"/>
      <c r="AC801" s="3094"/>
      <c r="AD801" s="3094"/>
      <c r="AE801" s="3094"/>
      <c r="AF801" s="3094"/>
      <c r="AG801" s="3094"/>
      <c r="AH801" s="3094"/>
      <c r="AI801" s="3094"/>
      <c r="AJ801" s="3094"/>
      <c r="AK801" s="3094"/>
      <c r="AL801" s="3094"/>
      <c r="AM801" s="3094"/>
      <c r="AN801" s="3094"/>
      <c r="AO801" s="3094"/>
      <c r="AP801" s="3094"/>
      <c r="AQ801" s="3094"/>
      <c r="AR801" s="3094"/>
      <c r="AS801" s="3094"/>
      <c r="AT801" s="3094"/>
      <c r="AU801" s="3094"/>
      <c r="AV801" s="3094"/>
      <c r="AW801" s="3094"/>
      <c r="AX801" s="3094"/>
      <c r="AY801" s="3094"/>
      <c r="AZ801" s="3094"/>
      <c r="BA801" s="3094"/>
      <c r="BB801" s="3094"/>
      <c r="BC801" s="3094"/>
      <c r="BD801" s="3094"/>
      <c r="BE801" s="3094"/>
      <c r="BF801" s="3094"/>
      <c r="BG801" s="3094"/>
      <c r="BH801" s="3094"/>
      <c r="BI801" s="3094"/>
    </row>
    <row r="802" spans="1:61" ht="11.25" customHeight="1">
      <c r="A802" s="3094"/>
      <c r="B802" s="3094"/>
      <c r="C802" s="3094"/>
      <c r="D802" s="3094"/>
      <c r="E802" s="3094"/>
      <c r="F802" s="3094"/>
      <c r="G802" s="3094"/>
      <c r="H802" s="3094"/>
      <c r="I802" s="3094"/>
      <c r="J802" s="3094"/>
      <c r="K802" s="3094"/>
      <c r="L802" s="3094"/>
      <c r="M802" s="3094"/>
      <c r="N802" s="3094"/>
      <c r="O802" s="3094"/>
      <c r="P802" s="3094"/>
      <c r="Q802" s="3094"/>
      <c r="R802" s="3094"/>
      <c r="S802" s="3094"/>
      <c r="T802" s="3094"/>
      <c r="U802" s="3094"/>
      <c r="V802" s="3094"/>
      <c r="W802" s="3094"/>
      <c r="X802" s="3094"/>
      <c r="Y802" s="3094"/>
      <c r="Z802" s="3094"/>
      <c r="AA802" s="3094"/>
      <c r="AB802" s="3094"/>
      <c r="AC802" s="3094"/>
      <c r="AD802" s="3094"/>
      <c r="AE802" s="3094"/>
      <c r="AF802" s="3094"/>
      <c r="AG802" s="3094"/>
      <c r="AH802" s="3094"/>
      <c r="AI802" s="3094"/>
      <c r="AJ802" s="3094"/>
      <c r="AK802" s="3094"/>
      <c r="AL802" s="3094"/>
      <c r="AM802" s="3094"/>
      <c r="AN802" s="3094"/>
      <c r="AO802" s="3094"/>
      <c r="AP802" s="3094"/>
      <c r="AQ802" s="3094"/>
      <c r="AR802" s="3094"/>
      <c r="AS802" s="3094"/>
      <c r="AT802" s="3094"/>
      <c r="AU802" s="3094"/>
      <c r="AV802" s="3094"/>
      <c r="AW802" s="3094"/>
      <c r="AX802" s="3094"/>
      <c r="AY802" s="3094"/>
      <c r="AZ802" s="3094"/>
      <c r="BA802" s="3094"/>
      <c r="BB802" s="3094"/>
      <c r="BC802" s="3094"/>
      <c r="BD802" s="3094"/>
      <c r="BE802" s="3094"/>
      <c r="BF802" s="3094"/>
      <c r="BG802" s="3094"/>
      <c r="BH802" s="3094"/>
      <c r="BI802" s="3094"/>
    </row>
    <row r="803" spans="1:61" ht="11.25" customHeight="1">
      <c r="A803" s="3094"/>
      <c r="B803" s="3094"/>
      <c r="C803" s="3094"/>
      <c r="D803" s="3094"/>
      <c r="E803" s="3094"/>
      <c r="F803" s="3094"/>
      <c r="G803" s="3094"/>
      <c r="H803" s="3094"/>
      <c r="I803" s="3094"/>
      <c r="J803" s="3094"/>
      <c r="K803" s="3094"/>
      <c r="L803" s="3094"/>
      <c r="M803" s="3094"/>
      <c r="N803" s="3094"/>
      <c r="O803" s="3094"/>
      <c r="P803" s="3094"/>
      <c r="Q803" s="3094"/>
      <c r="R803" s="3094"/>
      <c r="S803" s="3094"/>
      <c r="T803" s="3094"/>
      <c r="U803" s="3094"/>
      <c r="V803" s="3094"/>
      <c r="W803" s="3094"/>
      <c r="X803" s="3094"/>
      <c r="Y803" s="3094"/>
      <c r="Z803" s="3094"/>
      <c r="AA803" s="3094"/>
      <c r="AB803" s="3094"/>
      <c r="AC803" s="3094"/>
      <c r="AD803" s="3094"/>
      <c r="AE803" s="3094"/>
      <c r="AF803" s="3094"/>
      <c r="AG803" s="3094"/>
      <c r="AH803" s="3094"/>
      <c r="AI803" s="3094"/>
      <c r="AJ803" s="3094"/>
      <c r="AK803" s="3094"/>
      <c r="AL803" s="3094"/>
      <c r="AM803" s="3094"/>
      <c r="AN803" s="3094"/>
      <c r="AO803" s="3094"/>
      <c r="AP803" s="3094"/>
      <c r="AQ803" s="3094"/>
      <c r="AR803" s="3094"/>
      <c r="AS803" s="3094"/>
      <c r="AT803" s="3094"/>
      <c r="AU803" s="3094"/>
      <c r="AV803" s="3094"/>
      <c r="AW803" s="3094"/>
      <c r="AX803" s="3094"/>
      <c r="AY803" s="3094"/>
      <c r="AZ803" s="3094"/>
      <c r="BA803" s="3094"/>
      <c r="BB803" s="3094"/>
      <c r="BC803" s="3094"/>
      <c r="BD803" s="3094"/>
      <c r="BE803" s="3094"/>
      <c r="BF803" s="3094"/>
      <c r="BG803" s="3094"/>
      <c r="BH803" s="3094"/>
      <c r="BI803" s="3094"/>
    </row>
    <row r="804" spans="1:61" ht="11.25" customHeight="1">
      <c r="A804" s="3094"/>
      <c r="B804" s="3094"/>
      <c r="C804" s="3094"/>
      <c r="D804" s="3094"/>
      <c r="E804" s="3094"/>
      <c r="F804" s="3094"/>
      <c r="G804" s="3094"/>
      <c r="H804" s="3094"/>
      <c r="I804" s="3094"/>
      <c r="J804" s="3094"/>
      <c r="K804" s="3094"/>
      <c r="L804" s="3094"/>
      <c r="M804" s="3094"/>
      <c r="N804" s="3094"/>
      <c r="O804" s="3094"/>
      <c r="P804" s="3094"/>
      <c r="Q804" s="3094"/>
      <c r="R804" s="3094"/>
      <c r="S804" s="3094"/>
      <c r="T804" s="3094"/>
      <c r="U804" s="3094"/>
      <c r="V804" s="3094"/>
      <c r="W804" s="3094"/>
      <c r="X804" s="3094"/>
      <c r="Y804" s="3094"/>
      <c r="Z804" s="3094"/>
      <c r="AA804" s="3094"/>
      <c r="AB804" s="3094"/>
      <c r="AC804" s="3094"/>
      <c r="AD804" s="3094"/>
      <c r="AE804" s="3094"/>
      <c r="AF804" s="3094"/>
      <c r="AG804" s="3094"/>
      <c r="AH804" s="3094"/>
      <c r="AI804" s="3094"/>
      <c r="AJ804" s="3094"/>
      <c r="AK804" s="3094"/>
      <c r="AL804" s="3094"/>
      <c r="AM804" s="3094"/>
      <c r="AN804" s="3094"/>
      <c r="AO804" s="3094"/>
      <c r="AP804" s="3094"/>
      <c r="AQ804" s="3094"/>
      <c r="AR804" s="3094"/>
      <c r="AS804" s="3094"/>
      <c r="AT804" s="3094"/>
      <c r="AU804" s="3094"/>
      <c r="AV804" s="3094"/>
      <c r="AW804" s="3094"/>
      <c r="AX804" s="3094"/>
      <c r="AY804" s="3094"/>
      <c r="AZ804" s="3094"/>
      <c r="BA804" s="3094"/>
      <c r="BB804" s="3094"/>
      <c r="BC804" s="3094"/>
      <c r="BD804" s="3094"/>
      <c r="BE804" s="3094"/>
      <c r="BF804" s="3094"/>
      <c r="BG804" s="3094"/>
      <c r="BH804" s="3094"/>
      <c r="BI804" s="3094"/>
    </row>
    <row r="805" spans="1:61" ht="11.25" customHeight="1">
      <c r="A805" s="3094"/>
      <c r="B805" s="3094"/>
      <c r="C805" s="3094"/>
      <c r="D805" s="3094"/>
      <c r="E805" s="3094"/>
      <c r="F805" s="3094"/>
      <c r="G805" s="3094"/>
      <c r="H805" s="3094"/>
      <c r="I805" s="3094"/>
      <c r="J805" s="3094"/>
      <c r="K805" s="3094"/>
      <c r="L805" s="3094"/>
      <c r="M805" s="3094"/>
      <c r="N805" s="3094"/>
      <c r="O805" s="3094"/>
      <c r="P805" s="3094"/>
      <c r="Q805" s="3094"/>
      <c r="R805" s="3094"/>
      <c r="S805" s="3094"/>
      <c r="T805" s="3094"/>
      <c r="U805" s="3094"/>
      <c r="V805" s="3094"/>
      <c r="W805" s="3094"/>
      <c r="X805" s="3094"/>
      <c r="Y805" s="3094"/>
      <c r="Z805" s="3094"/>
      <c r="AA805" s="3094"/>
      <c r="AB805" s="3094"/>
      <c r="AC805" s="3094"/>
      <c r="AD805" s="3094"/>
      <c r="AE805" s="3094"/>
      <c r="AF805" s="3094"/>
      <c r="AG805" s="3094"/>
      <c r="AH805" s="3094"/>
      <c r="AI805" s="3094"/>
      <c r="AJ805" s="3094"/>
      <c r="AK805" s="3094"/>
      <c r="AL805" s="3094"/>
      <c r="AM805" s="3094"/>
      <c r="AN805" s="3094"/>
      <c r="AO805" s="3094"/>
      <c r="AP805" s="3094"/>
      <c r="AQ805" s="3094"/>
      <c r="AR805" s="3094"/>
      <c r="AS805" s="3094"/>
      <c r="AT805" s="3094"/>
      <c r="AU805" s="3094"/>
      <c r="AV805" s="3094"/>
      <c r="AW805" s="3094"/>
      <c r="AX805" s="3094"/>
      <c r="AY805" s="3094"/>
      <c r="AZ805" s="3094"/>
      <c r="BA805" s="3094"/>
      <c r="BB805" s="3094"/>
      <c r="BC805" s="3094"/>
      <c r="BD805" s="3094"/>
      <c r="BE805" s="3094"/>
      <c r="BF805" s="3094"/>
      <c r="BG805" s="3094"/>
      <c r="BH805" s="3094"/>
      <c r="BI805" s="3094"/>
    </row>
    <row r="806" spans="1:61" ht="11.25" customHeight="1">
      <c r="A806" s="3094"/>
      <c r="B806" s="3094"/>
      <c r="C806" s="3094"/>
      <c r="D806" s="3094"/>
      <c r="E806" s="3094"/>
      <c r="F806" s="3094"/>
      <c r="G806" s="3094"/>
      <c r="H806" s="3094"/>
      <c r="I806" s="3094"/>
      <c r="J806" s="3094"/>
      <c r="K806" s="3094"/>
      <c r="L806" s="3094"/>
      <c r="M806" s="3094"/>
      <c r="N806" s="3094"/>
      <c r="O806" s="3094"/>
      <c r="P806" s="3094"/>
      <c r="Q806" s="3094"/>
      <c r="R806" s="3094"/>
      <c r="S806" s="3094"/>
      <c r="T806" s="3094"/>
      <c r="U806" s="3094"/>
      <c r="V806" s="3094"/>
      <c r="W806" s="3094"/>
      <c r="X806" s="3094"/>
      <c r="Y806" s="3094"/>
      <c r="Z806" s="3094"/>
      <c r="AA806" s="3094"/>
      <c r="AB806" s="3094"/>
      <c r="AC806" s="3094"/>
      <c r="AD806" s="3094"/>
      <c r="AE806" s="3094"/>
      <c r="AF806" s="3094"/>
      <c r="AG806" s="3094"/>
      <c r="AH806" s="3094"/>
      <c r="AI806" s="3094"/>
      <c r="AJ806" s="3094"/>
      <c r="AK806" s="3094"/>
      <c r="AL806" s="3094"/>
      <c r="AM806" s="3094"/>
      <c r="AN806" s="3094"/>
      <c r="AO806" s="3094"/>
      <c r="AP806" s="3094"/>
      <c r="AQ806" s="3094"/>
      <c r="AR806" s="3094"/>
      <c r="AS806" s="3094"/>
      <c r="AT806" s="3094"/>
      <c r="AU806" s="3094"/>
      <c r="AV806" s="3094"/>
      <c r="AW806" s="3094"/>
      <c r="AX806" s="3094"/>
      <c r="AY806" s="3094"/>
      <c r="AZ806" s="3094"/>
      <c r="BA806" s="3094"/>
      <c r="BB806" s="3094"/>
      <c r="BC806" s="3094"/>
      <c r="BD806" s="3094"/>
      <c r="BE806" s="3094"/>
      <c r="BF806" s="3094"/>
      <c r="BG806" s="3094"/>
      <c r="BH806" s="3094"/>
      <c r="BI806" s="3094"/>
    </row>
    <row r="807" spans="1:61" ht="11.25" customHeight="1">
      <c r="A807" s="3094"/>
      <c r="B807" s="3094"/>
      <c r="C807" s="3094"/>
      <c r="D807" s="3094"/>
      <c r="E807" s="3094"/>
      <c r="F807" s="3094"/>
      <c r="G807" s="3094"/>
      <c r="H807" s="3094"/>
      <c r="I807" s="3094"/>
      <c r="J807" s="3094"/>
      <c r="K807" s="3094"/>
      <c r="L807" s="3094"/>
      <c r="M807" s="3094"/>
      <c r="N807" s="3094"/>
      <c r="O807" s="3094"/>
      <c r="P807" s="3094"/>
      <c r="Q807" s="3094"/>
      <c r="R807" s="3094"/>
      <c r="S807" s="3094"/>
      <c r="T807" s="3094"/>
      <c r="U807" s="3094"/>
      <c r="V807" s="3094"/>
      <c r="W807" s="3094"/>
      <c r="X807" s="3094"/>
      <c r="Y807" s="3094"/>
      <c r="Z807" s="3094"/>
      <c r="AA807" s="3094"/>
      <c r="AB807" s="3094"/>
      <c r="AC807" s="3094"/>
      <c r="AD807" s="3094"/>
      <c r="AE807" s="3094"/>
      <c r="AF807" s="3094"/>
      <c r="AG807" s="3094"/>
      <c r="AH807" s="3094"/>
      <c r="AI807" s="3094"/>
      <c r="AJ807" s="3094"/>
      <c r="AK807" s="3094"/>
      <c r="AL807" s="3094"/>
      <c r="AM807" s="3094"/>
      <c r="AN807" s="3094"/>
      <c r="AO807" s="3094"/>
      <c r="AP807" s="3094"/>
      <c r="AQ807" s="3094"/>
      <c r="AR807" s="3094"/>
      <c r="AS807" s="3094"/>
      <c r="AT807" s="3094"/>
      <c r="AU807" s="3094"/>
      <c r="AV807" s="3094"/>
      <c r="AW807" s="3094"/>
      <c r="AX807" s="3094"/>
      <c r="AY807" s="3094"/>
      <c r="AZ807" s="3094"/>
      <c r="BA807" s="3094"/>
      <c r="BB807" s="3094"/>
      <c r="BC807" s="3094"/>
      <c r="BD807" s="3094"/>
      <c r="BE807" s="3094"/>
      <c r="BF807" s="3094"/>
      <c r="BG807" s="3094"/>
      <c r="BH807" s="3094"/>
      <c r="BI807" s="3094"/>
    </row>
    <row r="808" spans="1:61" ht="11.25" customHeight="1">
      <c r="A808" s="3094"/>
      <c r="B808" s="3094"/>
      <c r="C808" s="3094"/>
      <c r="D808" s="3094"/>
      <c r="E808" s="3094"/>
      <c r="F808" s="3094"/>
      <c r="G808" s="3094"/>
      <c r="H808" s="3094"/>
      <c r="I808" s="3094"/>
      <c r="J808" s="3094"/>
      <c r="K808" s="3094"/>
      <c r="L808" s="3094"/>
      <c r="M808" s="3094"/>
      <c r="N808" s="3094"/>
      <c r="O808" s="3094"/>
      <c r="P808" s="3094"/>
      <c r="Q808" s="3094"/>
      <c r="R808" s="3094"/>
      <c r="S808" s="3094"/>
      <c r="T808" s="3094"/>
      <c r="U808" s="3094"/>
      <c r="V808" s="3094"/>
      <c r="W808" s="3094"/>
      <c r="X808" s="3094"/>
      <c r="Y808" s="3094"/>
      <c r="Z808" s="3094"/>
      <c r="AA808" s="3094"/>
      <c r="AB808" s="3094"/>
      <c r="AC808" s="3094"/>
      <c r="AD808" s="3094"/>
      <c r="AE808" s="3094"/>
      <c r="AF808" s="3094"/>
      <c r="AG808" s="3094"/>
      <c r="AH808" s="3094"/>
      <c r="AI808" s="3094"/>
      <c r="AJ808" s="3094"/>
      <c r="AK808" s="3094"/>
      <c r="AL808" s="3094"/>
      <c r="AM808" s="3094"/>
      <c r="AN808" s="3094"/>
      <c r="AO808" s="3094"/>
      <c r="AP808" s="3094"/>
      <c r="AQ808" s="3094"/>
      <c r="AR808" s="3094"/>
      <c r="AS808" s="3094"/>
      <c r="AT808" s="3094"/>
      <c r="AU808" s="3094"/>
      <c r="AV808" s="3094"/>
      <c r="AW808" s="3094"/>
      <c r="AX808" s="3094"/>
      <c r="AY808" s="3094"/>
      <c r="AZ808" s="3094"/>
      <c r="BA808" s="3094"/>
      <c r="BB808" s="3094"/>
      <c r="BC808" s="3094"/>
      <c r="BD808" s="3094"/>
      <c r="BE808" s="3094"/>
      <c r="BF808" s="3094"/>
      <c r="BG808" s="3094"/>
      <c r="BH808" s="3094"/>
      <c r="BI808" s="3094"/>
    </row>
    <row r="809" spans="1:61" ht="11.25" customHeight="1">
      <c r="A809" s="3094"/>
      <c r="B809" s="3094"/>
      <c r="C809" s="3094"/>
      <c r="D809" s="3094"/>
      <c r="E809" s="3094"/>
      <c r="F809" s="3094"/>
      <c r="G809" s="3094"/>
      <c r="H809" s="3094"/>
      <c r="I809" s="3094"/>
      <c r="J809" s="3094"/>
      <c r="K809" s="3094"/>
      <c r="L809" s="3094"/>
      <c r="M809" s="3094"/>
      <c r="N809" s="3094"/>
      <c r="O809" s="3094"/>
      <c r="P809" s="3094"/>
      <c r="Q809" s="3094"/>
      <c r="R809" s="3094"/>
      <c r="S809" s="3094"/>
      <c r="T809" s="3094"/>
      <c r="U809" s="3094"/>
      <c r="V809" s="3094"/>
      <c r="W809" s="3094"/>
      <c r="X809" s="3094"/>
      <c r="Y809" s="3094"/>
      <c r="Z809" s="3094"/>
      <c r="AA809" s="3094"/>
      <c r="AB809" s="3094"/>
      <c r="AC809" s="3094"/>
      <c r="AD809" s="3094"/>
      <c r="AE809" s="3094"/>
      <c r="AF809" s="3094"/>
      <c r="AG809" s="3094"/>
      <c r="AH809" s="3094"/>
      <c r="AI809" s="3094"/>
      <c r="AJ809" s="3094"/>
      <c r="AK809" s="3094"/>
      <c r="AL809" s="3094"/>
      <c r="AM809" s="3094"/>
      <c r="AN809" s="3094"/>
      <c r="AO809" s="3094"/>
      <c r="AP809" s="3094"/>
      <c r="AQ809" s="3094"/>
      <c r="AR809" s="3094"/>
      <c r="AS809" s="3094"/>
      <c r="AT809" s="3094"/>
      <c r="AU809" s="3094"/>
      <c r="AV809" s="3094"/>
      <c r="AW809" s="3094"/>
      <c r="AX809" s="3094"/>
      <c r="AY809" s="3094"/>
      <c r="AZ809" s="3094"/>
      <c r="BA809" s="3094"/>
      <c r="BB809" s="3094"/>
      <c r="BC809" s="3094"/>
      <c r="BD809" s="3094"/>
      <c r="BE809" s="3094"/>
      <c r="BF809" s="3094"/>
      <c r="BG809" s="3094"/>
      <c r="BH809" s="3094"/>
      <c r="BI809" s="3094"/>
    </row>
    <row r="810" spans="1:61" ht="11.25" customHeight="1">
      <c r="A810" s="3094"/>
      <c r="B810" s="3094"/>
      <c r="C810" s="3094"/>
      <c r="D810" s="3094"/>
      <c r="E810" s="3094"/>
      <c r="F810" s="3094"/>
      <c r="G810" s="3094"/>
      <c r="H810" s="3094"/>
      <c r="I810" s="3094"/>
      <c r="J810" s="3094"/>
      <c r="K810" s="3094"/>
      <c r="L810" s="3094"/>
      <c r="M810" s="3094"/>
      <c r="N810" s="3094"/>
      <c r="O810" s="3094"/>
      <c r="P810" s="3094"/>
      <c r="Q810" s="3094"/>
      <c r="R810" s="3094"/>
      <c r="S810" s="3094"/>
      <c r="T810" s="3094"/>
      <c r="U810" s="3094"/>
      <c r="V810" s="3094"/>
      <c r="W810" s="3094"/>
      <c r="X810" s="3094"/>
      <c r="Y810" s="3094"/>
      <c r="Z810" s="3094"/>
      <c r="AA810" s="3094"/>
      <c r="AB810" s="3094"/>
      <c r="AC810" s="3094"/>
      <c r="AD810" s="3094"/>
      <c r="AE810" s="3094"/>
      <c r="AF810" s="3094"/>
      <c r="AG810" s="3094"/>
      <c r="AH810" s="3094"/>
      <c r="AI810" s="3094"/>
      <c r="AJ810" s="3094"/>
      <c r="AK810" s="3094"/>
      <c r="AL810" s="3094"/>
      <c r="AM810" s="3094"/>
      <c r="AN810" s="3094"/>
      <c r="AO810" s="3094"/>
      <c r="AP810" s="3094"/>
      <c r="AQ810" s="3094"/>
      <c r="AR810" s="3094"/>
      <c r="AS810" s="3094"/>
      <c r="AT810" s="3094"/>
      <c r="AU810" s="3094"/>
      <c r="AV810" s="3094"/>
      <c r="AW810" s="3094"/>
      <c r="AX810" s="3094"/>
      <c r="AY810" s="3094"/>
      <c r="AZ810" s="3094"/>
      <c r="BA810" s="3094"/>
      <c r="BB810" s="3094"/>
      <c r="BC810" s="3094"/>
      <c r="BD810" s="3094"/>
      <c r="BE810" s="3094"/>
      <c r="BF810" s="3094"/>
      <c r="BG810" s="3094"/>
      <c r="BH810" s="3094"/>
      <c r="BI810" s="3094"/>
    </row>
    <row r="811" spans="1:61" ht="11.25" customHeight="1">
      <c r="A811" s="3094"/>
      <c r="B811" s="3094"/>
      <c r="C811" s="3094"/>
      <c r="D811" s="3094"/>
      <c r="E811" s="3094"/>
      <c r="F811" s="3094"/>
      <c r="G811" s="3094"/>
      <c r="H811" s="3094"/>
      <c r="I811" s="3094"/>
      <c r="J811" s="3094"/>
      <c r="K811" s="3094"/>
      <c r="L811" s="3094"/>
      <c r="M811" s="3094"/>
      <c r="N811" s="3094"/>
      <c r="O811" s="3094"/>
      <c r="P811" s="3094"/>
      <c r="Q811" s="3094"/>
      <c r="R811" s="3094"/>
      <c r="S811" s="3094"/>
      <c r="T811" s="3094"/>
      <c r="U811" s="3094"/>
      <c r="V811" s="3094"/>
      <c r="W811" s="3094"/>
      <c r="X811" s="3094"/>
      <c r="Y811" s="3094"/>
      <c r="Z811" s="3094"/>
      <c r="AA811" s="3094"/>
      <c r="AB811" s="3094"/>
      <c r="AC811" s="3094"/>
      <c r="AD811" s="3094"/>
      <c r="AE811" s="3094"/>
      <c r="AF811" s="3094"/>
      <c r="AG811" s="3094"/>
      <c r="AH811" s="3094"/>
      <c r="AI811" s="3094"/>
      <c r="AJ811" s="3094"/>
      <c r="AK811" s="3094"/>
      <c r="AL811" s="3094"/>
      <c r="AM811" s="3094"/>
      <c r="AN811" s="3094"/>
      <c r="AO811" s="3094"/>
      <c r="AP811" s="3094"/>
      <c r="AQ811" s="3094"/>
      <c r="AR811" s="3094"/>
      <c r="AS811" s="3094"/>
      <c r="AT811" s="3094"/>
      <c r="AU811" s="3094"/>
      <c r="AV811" s="3094"/>
      <c r="AW811" s="3094"/>
      <c r="AX811" s="3094"/>
      <c r="AY811" s="3094"/>
      <c r="AZ811" s="3094"/>
      <c r="BA811" s="3094"/>
      <c r="BB811" s="3094"/>
      <c r="BC811" s="3094"/>
      <c r="BD811" s="3094"/>
      <c r="BE811" s="3094"/>
      <c r="BF811" s="3094"/>
      <c r="BG811" s="3094"/>
      <c r="BH811" s="3094"/>
      <c r="BI811" s="3094"/>
    </row>
    <row r="812" spans="1:61" ht="11.25" customHeight="1">
      <c r="A812" s="3094"/>
      <c r="B812" s="3094"/>
      <c r="C812" s="3094"/>
      <c r="D812" s="3094"/>
      <c r="E812" s="3094"/>
      <c r="F812" s="3094"/>
      <c r="G812" s="3094"/>
      <c r="H812" s="3094"/>
      <c r="I812" s="3094"/>
      <c r="J812" s="3094"/>
      <c r="K812" s="3094"/>
      <c r="L812" s="3094"/>
      <c r="M812" s="3094"/>
      <c r="N812" s="3094"/>
      <c r="O812" s="3094"/>
      <c r="P812" s="3094"/>
      <c r="Q812" s="3094"/>
      <c r="R812" s="3094"/>
      <c r="S812" s="3094"/>
      <c r="T812" s="3094"/>
      <c r="U812" s="3094"/>
      <c r="V812" s="3094"/>
      <c r="W812" s="3094"/>
      <c r="X812" s="3094"/>
      <c r="Y812" s="3094"/>
      <c r="Z812" s="3094"/>
      <c r="AA812" s="3094"/>
      <c r="AB812" s="3094"/>
      <c r="AC812" s="3094"/>
      <c r="AD812" s="3094"/>
      <c r="AE812" s="3094"/>
      <c r="AF812" s="3094"/>
      <c r="AG812" s="3094"/>
      <c r="AH812" s="3094"/>
      <c r="AI812" s="3094"/>
      <c r="AJ812" s="3094"/>
      <c r="AK812" s="3094"/>
      <c r="AL812" s="3094"/>
      <c r="AM812" s="3094"/>
      <c r="AN812" s="3094"/>
      <c r="AO812" s="3094"/>
      <c r="AP812" s="3094"/>
      <c r="AQ812" s="3094"/>
      <c r="AR812" s="3094"/>
      <c r="AS812" s="3094"/>
      <c r="AT812" s="3094"/>
      <c r="AU812" s="3094"/>
      <c r="AV812" s="3094"/>
      <c r="AW812" s="3094"/>
      <c r="AX812" s="3094"/>
      <c r="AY812" s="3094"/>
      <c r="AZ812" s="3094"/>
      <c r="BA812" s="3094"/>
      <c r="BB812" s="3094"/>
      <c r="BC812" s="3094"/>
      <c r="BD812" s="3094"/>
      <c r="BE812" s="3094"/>
      <c r="BF812" s="3094"/>
      <c r="BG812" s="3094"/>
      <c r="BH812" s="3094"/>
      <c r="BI812" s="3094"/>
    </row>
    <row r="813" spans="1:61" ht="11.25" customHeight="1">
      <c r="A813" s="3094"/>
      <c r="B813" s="3094"/>
      <c r="C813" s="3094"/>
      <c r="D813" s="3094"/>
      <c r="E813" s="3094"/>
      <c r="F813" s="3094"/>
      <c r="G813" s="3094"/>
      <c r="H813" s="3094"/>
      <c r="I813" s="3094"/>
      <c r="J813" s="3094"/>
      <c r="K813" s="3094"/>
      <c r="L813" s="3094"/>
      <c r="M813" s="3094"/>
      <c r="N813" s="3094"/>
      <c r="O813" s="3094"/>
      <c r="P813" s="3094"/>
      <c r="Q813" s="3094"/>
      <c r="R813" s="3094"/>
      <c r="S813" s="3094"/>
      <c r="T813" s="3094"/>
      <c r="U813" s="3094"/>
      <c r="V813" s="3094"/>
      <c r="W813" s="3094"/>
      <c r="X813" s="3094"/>
      <c r="Y813" s="3094"/>
      <c r="Z813" s="3094"/>
      <c r="AA813" s="3094"/>
      <c r="AB813" s="3094"/>
      <c r="AC813" s="3094"/>
      <c r="AD813" s="3094"/>
      <c r="AE813" s="3094"/>
      <c r="AF813" s="3094"/>
      <c r="AG813" s="3094"/>
      <c r="AH813" s="3094"/>
      <c r="AI813" s="3094"/>
      <c r="AJ813" s="3094"/>
      <c r="AK813" s="3094"/>
      <c r="AL813" s="3094"/>
      <c r="AM813" s="3094"/>
      <c r="AN813" s="3094"/>
      <c r="AO813" s="3094"/>
      <c r="AP813" s="3094"/>
      <c r="AQ813" s="3094"/>
      <c r="AR813" s="3094"/>
      <c r="AS813" s="3094"/>
      <c r="AT813" s="3094"/>
      <c r="AU813" s="3094"/>
      <c r="AV813" s="3094"/>
      <c r="AW813" s="3094"/>
      <c r="AX813" s="3094"/>
      <c r="AY813" s="3094"/>
      <c r="AZ813" s="3094"/>
      <c r="BA813" s="3094"/>
      <c r="BB813" s="3094"/>
      <c r="BC813" s="3094"/>
      <c r="BD813" s="3094"/>
      <c r="BE813" s="3094"/>
      <c r="BF813" s="3094"/>
      <c r="BG813" s="3094"/>
      <c r="BH813" s="3094"/>
      <c r="BI813" s="3094"/>
    </row>
    <row r="814" spans="1:61" ht="11.25" customHeight="1">
      <c r="A814" s="3094"/>
      <c r="B814" s="3094"/>
      <c r="C814" s="3094"/>
      <c r="D814" s="3094"/>
      <c r="E814" s="3094"/>
      <c r="F814" s="3094"/>
      <c r="G814" s="3094"/>
      <c r="H814" s="3094"/>
      <c r="I814" s="3094"/>
      <c r="J814" s="3094"/>
      <c r="K814" s="3094"/>
      <c r="L814" s="3094"/>
      <c r="M814" s="3094"/>
      <c r="N814" s="3094"/>
      <c r="O814" s="3094"/>
      <c r="P814" s="3094"/>
      <c r="Q814" s="3094"/>
      <c r="R814" s="3094"/>
      <c r="S814" s="3094"/>
      <c r="T814" s="3094"/>
      <c r="U814" s="3094"/>
      <c r="V814" s="3094"/>
      <c r="W814" s="3094"/>
      <c r="X814" s="3094"/>
      <c r="Y814" s="3094"/>
      <c r="Z814" s="3094"/>
      <c r="AA814" s="3094"/>
      <c r="AB814" s="3094"/>
      <c r="AC814" s="3094"/>
      <c r="AD814" s="3094"/>
      <c r="AE814" s="3094"/>
      <c r="AF814" s="3094"/>
      <c r="AG814" s="3094"/>
      <c r="AH814" s="3094"/>
      <c r="AI814" s="3094"/>
      <c r="AJ814" s="3094"/>
      <c r="AK814" s="3094"/>
      <c r="AL814" s="3094"/>
      <c r="AM814" s="3094"/>
      <c r="AN814" s="3094"/>
      <c r="AO814" s="3094"/>
      <c r="AP814" s="3094"/>
      <c r="AQ814" s="3094"/>
      <c r="AR814" s="3094"/>
      <c r="AS814" s="3094"/>
      <c r="AT814" s="3094"/>
      <c r="AU814" s="3094"/>
      <c r="AV814" s="3094"/>
      <c r="AW814" s="3094"/>
      <c r="AX814" s="3094"/>
      <c r="AY814" s="3094"/>
      <c r="AZ814" s="3094"/>
      <c r="BA814" s="3094"/>
      <c r="BB814" s="3094"/>
      <c r="BC814" s="3094"/>
      <c r="BD814" s="3094"/>
      <c r="BE814" s="3094"/>
      <c r="BF814" s="3094"/>
      <c r="BG814" s="3094"/>
      <c r="BH814" s="3094"/>
      <c r="BI814" s="3094"/>
    </row>
    <row r="815" spans="1:61" ht="11.25" customHeight="1">
      <c r="A815" s="3094"/>
      <c r="B815" s="3094"/>
      <c r="C815" s="3094"/>
      <c r="D815" s="3094"/>
      <c r="E815" s="3094"/>
      <c r="F815" s="3094"/>
      <c r="G815" s="3094"/>
      <c r="H815" s="3094"/>
      <c r="I815" s="3094"/>
      <c r="J815" s="3094"/>
      <c r="K815" s="3094"/>
      <c r="L815" s="3094"/>
      <c r="M815" s="3094"/>
      <c r="N815" s="3094"/>
      <c r="O815" s="3094"/>
      <c r="P815" s="3094"/>
      <c r="Q815" s="3094"/>
      <c r="R815" s="3094"/>
      <c r="S815" s="3094"/>
      <c r="T815" s="3094"/>
      <c r="U815" s="3094"/>
      <c r="V815" s="3094"/>
      <c r="W815" s="3094"/>
      <c r="X815" s="3094"/>
      <c r="Y815" s="3094"/>
      <c r="Z815" s="3094"/>
      <c r="AA815" s="3094"/>
      <c r="AB815" s="3094"/>
      <c r="AC815" s="3094"/>
      <c r="AD815" s="3094"/>
      <c r="AE815" s="3094"/>
      <c r="AF815" s="3094"/>
      <c r="AG815" s="3094"/>
      <c r="AH815" s="3094"/>
      <c r="AI815" s="3094"/>
      <c r="AJ815" s="3094"/>
      <c r="AK815" s="3094"/>
      <c r="AL815" s="3094"/>
      <c r="AM815" s="3094"/>
      <c r="AN815" s="3094"/>
      <c r="AO815" s="3094"/>
      <c r="AP815" s="3094"/>
      <c r="AQ815" s="3094"/>
      <c r="AR815" s="3094"/>
      <c r="AS815" s="3094"/>
      <c r="AT815" s="3094"/>
      <c r="AU815" s="3094"/>
      <c r="AV815" s="3094"/>
      <c r="AW815" s="3094"/>
      <c r="AX815" s="3094"/>
      <c r="AY815" s="3094"/>
      <c r="AZ815" s="3094"/>
      <c r="BA815" s="3094"/>
      <c r="BB815" s="3094"/>
      <c r="BC815" s="3094"/>
      <c r="BD815" s="3094"/>
      <c r="BE815" s="3094"/>
      <c r="BF815" s="3094"/>
      <c r="BG815" s="3094"/>
      <c r="BH815" s="3094"/>
      <c r="BI815" s="3094"/>
    </row>
    <row r="816" spans="1:61" ht="11.25" customHeight="1">
      <c r="A816" s="3094"/>
      <c r="B816" s="3094"/>
      <c r="C816" s="3094"/>
      <c r="D816" s="3094"/>
      <c r="E816" s="3094"/>
      <c r="F816" s="3094"/>
      <c r="G816" s="3094"/>
      <c r="H816" s="3094"/>
      <c r="I816" s="3094"/>
      <c r="J816" s="3094"/>
      <c r="K816" s="3094"/>
      <c r="L816" s="3094"/>
      <c r="M816" s="3094"/>
      <c r="N816" s="3094"/>
      <c r="O816" s="3094"/>
      <c r="P816" s="3094"/>
      <c r="Q816" s="3094"/>
      <c r="R816" s="3094"/>
      <c r="S816" s="3094"/>
      <c r="T816" s="3094"/>
      <c r="U816" s="3094"/>
      <c r="V816" s="3094"/>
      <c r="W816" s="3094"/>
      <c r="X816" s="3094"/>
      <c r="Y816" s="3094"/>
      <c r="Z816" s="3094"/>
      <c r="AA816" s="3094"/>
      <c r="AB816" s="3094"/>
      <c r="AC816" s="3094"/>
      <c r="AD816" s="3094"/>
      <c r="AE816" s="3094"/>
      <c r="AF816" s="3094"/>
      <c r="AG816" s="3094"/>
      <c r="AH816" s="3094"/>
      <c r="AI816" s="3094"/>
      <c r="AJ816" s="3094"/>
      <c r="AK816" s="3094"/>
      <c r="AL816" s="3094"/>
      <c r="AM816" s="3094"/>
      <c r="AN816" s="3094"/>
      <c r="AO816" s="3094"/>
      <c r="AP816" s="3094"/>
      <c r="AQ816" s="3094"/>
      <c r="AR816" s="3094"/>
      <c r="AS816" s="3094"/>
      <c r="AT816" s="3094"/>
      <c r="AU816" s="3094"/>
      <c r="AV816" s="3094"/>
      <c r="AW816" s="3094"/>
      <c r="AX816" s="3094"/>
      <c r="AY816" s="3094"/>
      <c r="AZ816" s="3094"/>
      <c r="BA816" s="3094"/>
      <c r="BB816" s="3094"/>
      <c r="BC816" s="3094"/>
      <c r="BD816" s="3094"/>
      <c r="BE816" s="3094"/>
      <c r="BF816" s="3094"/>
      <c r="BG816" s="3094"/>
      <c r="BH816" s="3094"/>
      <c r="BI816" s="3094"/>
    </row>
    <row r="817" spans="1:61" ht="11.25" customHeight="1">
      <c r="A817" s="3094"/>
      <c r="B817" s="3094"/>
      <c r="C817" s="3094"/>
      <c r="D817" s="3094"/>
      <c r="E817" s="3094"/>
      <c r="F817" s="3094"/>
      <c r="G817" s="3094"/>
      <c r="H817" s="3094"/>
      <c r="I817" s="3094"/>
      <c r="J817" s="3094"/>
      <c r="K817" s="3094"/>
      <c r="L817" s="3094"/>
      <c r="M817" s="3094"/>
      <c r="N817" s="3094"/>
      <c r="O817" s="3094"/>
      <c r="P817" s="3094"/>
      <c r="Q817" s="3094"/>
      <c r="R817" s="3094"/>
      <c r="S817" s="3094"/>
      <c r="T817" s="3094"/>
      <c r="U817" s="3094"/>
      <c r="V817" s="3094"/>
      <c r="W817" s="3094"/>
      <c r="X817" s="3094"/>
      <c r="Y817" s="3094"/>
      <c r="Z817" s="3094"/>
      <c r="AA817" s="3094"/>
      <c r="AB817" s="3094"/>
      <c r="AC817" s="3094"/>
      <c r="AD817" s="3094"/>
      <c r="AE817" s="3094"/>
      <c r="AF817" s="3094"/>
      <c r="AG817" s="3094"/>
      <c r="AH817" s="3094"/>
      <c r="AI817" s="3094"/>
      <c r="AJ817" s="3094"/>
      <c r="AK817" s="3094"/>
      <c r="AL817" s="3094"/>
      <c r="AM817" s="3094"/>
      <c r="AN817" s="3094"/>
      <c r="AO817" s="3094"/>
      <c r="AP817" s="3094"/>
      <c r="AQ817" s="3094"/>
      <c r="AR817" s="3094"/>
      <c r="AS817" s="3094"/>
      <c r="AT817" s="3094"/>
      <c r="AU817" s="3094"/>
      <c r="AV817" s="3094"/>
      <c r="AW817" s="3094"/>
      <c r="AX817" s="3094"/>
      <c r="AY817" s="3094"/>
      <c r="AZ817" s="3094"/>
      <c r="BA817" s="3094"/>
      <c r="BB817" s="3094"/>
      <c r="BC817" s="3094"/>
      <c r="BD817" s="3094"/>
      <c r="BE817" s="3094"/>
      <c r="BF817" s="3094"/>
      <c r="BG817" s="3094"/>
      <c r="BH817" s="3094"/>
      <c r="BI817" s="3094"/>
    </row>
    <row r="818" spans="1:61" ht="11.25" customHeight="1">
      <c r="A818" s="3094"/>
      <c r="B818" s="3094"/>
      <c r="C818" s="3094"/>
      <c r="D818" s="3094"/>
      <c r="E818" s="3094"/>
      <c r="F818" s="3094"/>
      <c r="G818" s="3094"/>
      <c r="H818" s="3094"/>
      <c r="I818" s="3094"/>
      <c r="J818" s="3094"/>
      <c r="K818" s="3094"/>
      <c r="L818" s="3094"/>
      <c r="M818" s="3094"/>
      <c r="N818" s="3094"/>
      <c r="O818" s="3094"/>
      <c r="P818" s="3094"/>
      <c r="Q818" s="3094"/>
      <c r="R818" s="3094"/>
      <c r="S818" s="3094"/>
      <c r="T818" s="3094"/>
      <c r="U818" s="3094"/>
      <c r="V818" s="3094"/>
      <c r="W818" s="3094"/>
      <c r="X818" s="3094"/>
      <c r="Y818" s="3094"/>
      <c r="Z818" s="3094"/>
      <c r="AA818" s="3094"/>
      <c r="AB818" s="3094"/>
      <c r="AC818" s="3094"/>
      <c r="AD818" s="3094"/>
      <c r="AE818" s="3094"/>
      <c r="AF818" s="3094"/>
      <c r="AG818" s="3094"/>
      <c r="AH818" s="3094"/>
      <c r="AI818" s="3094"/>
      <c r="AJ818" s="3094"/>
      <c r="AK818" s="3094"/>
      <c r="AL818" s="3094"/>
      <c r="AM818" s="3094"/>
      <c r="AN818" s="3094"/>
      <c r="AO818" s="3094"/>
      <c r="AP818" s="3094"/>
      <c r="AQ818" s="3094"/>
      <c r="AR818" s="3094"/>
      <c r="AS818" s="3094"/>
      <c r="AT818" s="3094"/>
      <c r="AU818" s="3094"/>
      <c r="AV818" s="3094"/>
      <c r="AW818" s="3094"/>
      <c r="AX818" s="3094"/>
      <c r="AY818" s="3094"/>
      <c r="AZ818" s="3094"/>
      <c r="BA818" s="3094"/>
      <c r="BB818" s="3094"/>
      <c r="BC818" s="3094"/>
      <c r="BD818" s="3094"/>
      <c r="BE818" s="3094"/>
      <c r="BF818" s="3094"/>
      <c r="BG818" s="3094"/>
      <c r="BH818" s="3094"/>
      <c r="BI818" s="3094"/>
    </row>
    <row r="819" spans="1:61" ht="11.25" customHeight="1">
      <c r="A819" s="3094"/>
      <c r="B819" s="3094"/>
      <c r="C819" s="3094"/>
      <c r="D819" s="3094"/>
      <c r="E819" s="3094"/>
      <c r="F819" s="3094"/>
      <c r="G819" s="3094"/>
      <c r="H819" s="3094"/>
      <c r="I819" s="3094"/>
      <c r="J819" s="3094"/>
      <c r="K819" s="3094"/>
      <c r="L819" s="3094"/>
      <c r="M819" s="3094"/>
      <c r="N819" s="3094"/>
      <c r="O819" s="3094"/>
      <c r="P819" s="3094"/>
      <c r="Q819" s="3094"/>
      <c r="R819" s="3094"/>
      <c r="S819" s="3094"/>
      <c r="T819" s="3094"/>
      <c r="U819" s="3094"/>
      <c r="V819" s="3094"/>
      <c r="W819" s="3094"/>
      <c r="X819" s="3094"/>
      <c r="Y819" s="3094"/>
      <c r="Z819" s="3094"/>
      <c r="AA819" s="3094"/>
      <c r="AB819" s="3094"/>
      <c r="AC819" s="3094"/>
      <c r="AD819" s="3094"/>
      <c r="AE819" s="3094"/>
      <c r="AF819" s="3094"/>
      <c r="AG819" s="3094"/>
      <c r="AH819" s="3094"/>
      <c r="AI819" s="3094"/>
      <c r="AJ819" s="3094"/>
      <c r="AK819" s="3094"/>
      <c r="AL819" s="3094"/>
      <c r="AM819" s="3094"/>
      <c r="AN819" s="3094"/>
      <c r="AO819" s="3094"/>
      <c r="AP819" s="3094"/>
      <c r="AQ819" s="3094"/>
      <c r="AR819" s="3094"/>
      <c r="AS819" s="3094"/>
      <c r="AT819" s="3094"/>
      <c r="AU819" s="3094"/>
      <c r="AV819" s="3094"/>
      <c r="AW819" s="3094"/>
      <c r="AX819" s="3094"/>
      <c r="AY819" s="3094"/>
      <c r="AZ819" s="3094"/>
      <c r="BA819" s="3094"/>
      <c r="BB819" s="3094"/>
      <c r="BC819" s="3094"/>
      <c r="BD819" s="3094"/>
      <c r="BE819" s="3094"/>
      <c r="BF819" s="3094"/>
      <c r="BG819" s="3094"/>
      <c r="BH819" s="3094"/>
      <c r="BI819" s="3094"/>
    </row>
    <row r="820" spans="1:61" ht="11.25" customHeight="1">
      <c r="A820" s="3094"/>
      <c r="B820" s="3094"/>
      <c r="C820" s="3094"/>
      <c r="D820" s="3094"/>
      <c r="E820" s="3094"/>
      <c r="F820" s="3094"/>
      <c r="G820" s="3094"/>
      <c r="H820" s="3094"/>
      <c r="I820" s="3094"/>
      <c r="J820" s="3094"/>
      <c r="K820" s="3094"/>
      <c r="L820" s="3094"/>
      <c r="M820" s="3094"/>
      <c r="N820" s="3094"/>
      <c r="O820" s="3094"/>
      <c r="P820" s="3094"/>
      <c r="Q820" s="3094"/>
      <c r="R820" s="3094"/>
      <c r="S820" s="3094"/>
      <c r="T820" s="3094"/>
      <c r="U820" s="3094"/>
      <c r="V820" s="3094"/>
      <c r="W820" s="3094"/>
      <c r="X820" s="3094"/>
      <c r="Y820" s="3094"/>
      <c r="Z820" s="3094"/>
      <c r="AA820" s="3094"/>
      <c r="AB820" s="3094"/>
      <c r="AC820" s="3094"/>
      <c r="AD820" s="3094"/>
      <c r="AE820" s="3094"/>
      <c r="AF820" s="3094"/>
      <c r="AG820" s="3094"/>
      <c r="AH820" s="3094"/>
      <c r="AI820" s="3094"/>
      <c r="AJ820" s="3094"/>
      <c r="AK820" s="3094"/>
      <c r="AL820" s="3094"/>
      <c r="AM820" s="3094"/>
      <c r="AN820" s="3094"/>
      <c r="AO820" s="3094"/>
      <c r="AP820" s="3094"/>
      <c r="AQ820" s="3094"/>
      <c r="AR820" s="3094"/>
      <c r="AS820" s="3094"/>
      <c r="AT820" s="3094"/>
      <c r="AU820" s="3094"/>
      <c r="AV820" s="3094"/>
      <c r="AW820" s="3094"/>
      <c r="AX820" s="3094"/>
      <c r="AY820" s="3094"/>
      <c r="AZ820" s="3094"/>
      <c r="BA820" s="3094"/>
      <c r="BB820" s="3094"/>
      <c r="BC820" s="3094"/>
      <c r="BD820" s="3094"/>
      <c r="BE820" s="3094"/>
      <c r="BF820" s="3094"/>
      <c r="BG820" s="3094"/>
      <c r="BH820" s="3094"/>
      <c r="BI820" s="3094"/>
    </row>
    <row r="821" spans="1:61" ht="11.25" customHeight="1">
      <c r="A821" s="3094"/>
      <c r="B821" s="3094"/>
      <c r="C821" s="3094"/>
      <c r="D821" s="3094"/>
      <c r="E821" s="3094"/>
      <c r="F821" s="3094"/>
      <c r="G821" s="3094"/>
      <c r="H821" s="3094"/>
      <c r="I821" s="3094"/>
      <c r="J821" s="3094"/>
      <c r="K821" s="3094"/>
      <c r="L821" s="3094"/>
      <c r="M821" s="3094"/>
      <c r="N821" s="3094"/>
      <c r="O821" s="3094"/>
      <c r="P821" s="3094"/>
      <c r="Q821" s="3094"/>
      <c r="R821" s="3094"/>
      <c r="S821" s="3094"/>
      <c r="T821" s="3094"/>
      <c r="U821" s="3094"/>
      <c r="V821" s="3094"/>
      <c r="W821" s="3094"/>
      <c r="X821" s="3094"/>
      <c r="Y821" s="3094"/>
      <c r="Z821" s="3094"/>
      <c r="AA821" s="3094"/>
      <c r="AB821" s="3094"/>
      <c r="AC821" s="3094"/>
      <c r="AD821" s="3094"/>
      <c r="AE821" s="3094"/>
      <c r="AF821" s="3094"/>
      <c r="AG821" s="3094"/>
      <c r="AH821" s="3094"/>
      <c r="AI821" s="3094"/>
      <c r="AJ821" s="3094"/>
      <c r="AK821" s="3094"/>
      <c r="AL821" s="3094"/>
      <c r="AM821" s="3094"/>
      <c r="AN821" s="3094"/>
      <c r="AO821" s="3094"/>
      <c r="AP821" s="3094"/>
      <c r="AQ821" s="3094"/>
      <c r="AR821" s="3094"/>
      <c r="AS821" s="3094"/>
      <c r="AT821" s="3094"/>
      <c r="AU821" s="3094"/>
      <c r="AV821" s="3094"/>
      <c r="AW821" s="3094"/>
      <c r="AX821" s="3094"/>
      <c r="AY821" s="3094"/>
      <c r="AZ821" s="3094"/>
      <c r="BA821" s="3094"/>
      <c r="BB821" s="3094"/>
      <c r="BC821" s="3094"/>
      <c r="BD821" s="3094"/>
      <c r="BE821" s="3094"/>
      <c r="BF821" s="3094"/>
      <c r="BG821" s="3094"/>
      <c r="BH821" s="3094"/>
      <c r="BI821" s="3094"/>
    </row>
    <row r="822" spans="1:61" ht="11.25" customHeight="1">
      <c r="A822" s="3094"/>
      <c r="B822" s="3094"/>
      <c r="C822" s="3094"/>
      <c r="D822" s="3094"/>
      <c r="E822" s="3094"/>
      <c r="F822" s="3094"/>
      <c r="G822" s="3094"/>
      <c r="H822" s="3094"/>
      <c r="I822" s="3094"/>
      <c r="J822" s="3094"/>
      <c r="K822" s="3094"/>
      <c r="L822" s="3094"/>
      <c r="M822" s="3094"/>
      <c r="N822" s="3094"/>
      <c r="O822" s="3094"/>
      <c r="P822" s="3094"/>
      <c r="Q822" s="3094"/>
      <c r="R822" s="3094"/>
      <c r="S822" s="3094"/>
      <c r="T822" s="3094"/>
      <c r="U822" s="3094"/>
      <c r="V822" s="3094"/>
      <c r="W822" s="3094"/>
      <c r="X822" s="3094"/>
      <c r="Y822" s="3094"/>
      <c r="Z822" s="3094"/>
      <c r="AA822" s="3094"/>
      <c r="AB822" s="3094"/>
      <c r="AC822" s="3094"/>
      <c r="AD822" s="3094"/>
      <c r="AE822" s="3094"/>
      <c r="AF822" s="3094"/>
      <c r="AG822" s="3094"/>
      <c r="AH822" s="3094"/>
      <c r="AI822" s="3094"/>
      <c r="AJ822" s="3094"/>
      <c r="AK822" s="3094"/>
      <c r="AL822" s="3094"/>
      <c r="AM822" s="3094"/>
      <c r="AN822" s="3094"/>
      <c r="AO822" s="3094"/>
      <c r="AP822" s="3094"/>
      <c r="AQ822" s="3094"/>
      <c r="AR822" s="3094"/>
      <c r="AS822" s="3094"/>
      <c r="AT822" s="3094"/>
      <c r="AU822" s="3094"/>
      <c r="AV822" s="3094"/>
      <c r="AW822" s="3094"/>
      <c r="AX822" s="3094"/>
      <c r="AY822" s="3094"/>
      <c r="AZ822" s="3094"/>
      <c r="BA822" s="3094"/>
      <c r="BB822" s="3094"/>
      <c r="BC822" s="3094"/>
      <c r="BD822" s="3094"/>
      <c r="BE822" s="3094"/>
      <c r="BF822" s="3094"/>
      <c r="BG822" s="3094"/>
      <c r="BH822" s="3094"/>
      <c r="BI822" s="3094"/>
    </row>
    <row r="823" spans="1:61" ht="11.25" customHeight="1">
      <c r="A823" s="3094"/>
      <c r="B823" s="3094"/>
      <c r="C823" s="3094"/>
      <c r="D823" s="3094"/>
      <c r="E823" s="3094"/>
      <c r="F823" s="3094"/>
      <c r="G823" s="3094"/>
      <c r="H823" s="3094"/>
      <c r="I823" s="3094"/>
      <c r="J823" s="3094"/>
      <c r="K823" s="3094"/>
      <c r="L823" s="3094"/>
      <c r="M823" s="3094"/>
      <c r="N823" s="3094"/>
      <c r="O823" s="3094"/>
      <c r="P823" s="3094"/>
      <c r="Q823" s="3094"/>
      <c r="R823" s="3094"/>
      <c r="S823" s="3094"/>
      <c r="T823" s="3094"/>
      <c r="U823" s="3094"/>
      <c r="V823" s="3094"/>
      <c r="W823" s="3094"/>
      <c r="X823" s="3094"/>
      <c r="Y823" s="3094"/>
      <c r="Z823" s="3094"/>
      <c r="AA823" s="3094"/>
      <c r="AB823" s="3094"/>
      <c r="AC823" s="3094"/>
      <c r="AD823" s="3094"/>
      <c r="AE823" s="3094"/>
      <c r="AF823" s="3094"/>
      <c r="AG823" s="3094"/>
      <c r="AH823" s="3094"/>
      <c r="AI823" s="3094"/>
      <c r="AJ823" s="3094"/>
      <c r="AK823" s="3094"/>
      <c r="AL823" s="3094"/>
      <c r="AM823" s="3094"/>
      <c r="AN823" s="3094"/>
      <c r="AO823" s="3094"/>
      <c r="AP823" s="3094"/>
      <c r="AQ823" s="3094"/>
      <c r="AR823" s="3094"/>
      <c r="AS823" s="3094"/>
      <c r="AT823" s="3094"/>
      <c r="AU823" s="3094"/>
      <c r="AV823" s="3094"/>
      <c r="AW823" s="3094"/>
      <c r="AX823" s="3094"/>
      <c r="AY823" s="3094"/>
      <c r="AZ823" s="3094"/>
      <c r="BA823" s="3094"/>
      <c r="BB823" s="3094"/>
      <c r="BC823" s="3094"/>
      <c r="BD823" s="3094"/>
      <c r="BE823" s="3094"/>
      <c r="BF823" s="3094"/>
      <c r="BG823" s="3094"/>
      <c r="BH823" s="3094"/>
      <c r="BI823" s="3094"/>
    </row>
    <row r="824" spans="1:61" ht="11.25" customHeight="1">
      <c r="A824" s="3094"/>
      <c r="B824" s="3094"/>
      <c r="C824" s="3094"/>
      <c r="D824" s="3094"/>
      <c r="E824" s="3094"/>
      <c r="F824" s="3094"/>
      <c r="G824" s="3094"/>
      <c r="H824" s="3094"/>
      <c r="I824" s="3094"/>
      <c r="J824" s="3094"/>
      <c r="K824" s="3094"/>
      <c r="L824" s="3094"/>
      <c r="M824" s="3094"/>
      <c r="N824" s="3094"/>
      <c r="O824" s="3094"/>
      <c r="P824" s="3094"/>
      <c r="Q824" s="3094"/>
      <c r="R824" s="3094"/>
      <c r="S824" s="3094"/>
      <c r="T824" s="3094"/>
      <c r="U824" s="3094"/>
      <c r="V824" s="3094"/>
      <c r="W824" s="3094"/>
      <c r="X824" s="3094"/>
      <c r="Y824" s="3094"/>
      <c r="Z824" s="3094"/>
      <c r="AA824" s="3094"/>
      <c r="AB824" s="3094"/>
      <c r="AC824" s="3094"/>
      <c r="AD824" s="3094"/>
      <c r="AE824" s="3094"/>
      <c r="AF824" s="3094"/>
      <c r="AG824" s="3094"/>
      <c r="AH824" s="3094"/>
      <c r="AI824" s="3094"/>
      <c r="AJ824" s="3094"/>
      <c r="AK824" s="3094"/>
      <c r="AL824" s="3094"/>
      <c r="AM824" s="3094"/>
      <c r="AN824" s="3094"/>
      <c r="AO824" s="3094"/>
      <c r="AP824" s="3094"/>
      <c r="AQ824" s="3094"/>
      <c r="AR824" s="3094"/>
      <c r="AS824" s="3094"/>
      <c r="AT824" s="3094"/>
      <c r="AU824" s="3094"/>
      <c r="AV824" s="3094"/>
      <c r="AW824" s="3094"/>
      <c r="AX824" s="3094"/>
      <c r="AY824" s="3094"/>
      <c r="AZ824" s="3094"/>
      <c r="BA824" s="3094"/>
      <c r="BB824" s="3094"/>
      <c r="BC824" s="3094"/>
      <c r="BD824" s="3094"/>
      <c r="BE824" s="3094"/>
      <c r="BF824" s="3094"/>
      <c r="BG824" s="3094"/>
      <c r="BH824" s="3094"/>
      <c r="BI824" s="3094"/>
    </row>
    <row r="825" spans="1:61" ht="11.25" customHeight="1">
      <c r="A825" s="3094"/>
      <c r="B825" s="3094"/>
      <c r="C825" s="3094"/>
      <c r="D825" s="3094"/>
      <c r="E825" s="3094"/>
      <c r="F825" s="3094"/>
      <c r="G825" s="3094"/>
      <c r="H825" s="3094"/>
      <c r="I825" s="3094"/>
      <c r="J825" s="3094"/>
      <c r="K825" s="3094"/>
      <c r="L825" s="3094"/>
      <c r="M825" s="3094"/>
      <c r="N825" s="3094"/>
      <c r="O825" s="3094"/>
      <c r="P825" s="3094"/>
      <c r="Q825" s="3094"/>
      <c r="R825" s="3094"/>
      <c r="S825" s="3094"/>
      <c r="T825" s="3094"/>
      <c r="U825" s="3094"/>
      <c r="V825" s="3094"/>
      <c r="W825" s="3094"/>
      <c r="X825" s="3094"/>
      <c r="Y825" s="3094"/>
      <c r="Z825" s="3094"/>
      <c r="AA825" s="3094"/>
      <c r="AB825" s="3094"/>
      <c r="AC825" s="3094"/>
      <c r="AD825" s="3094"/>
      <c r="AE825" s="3094"/>
      <c r="AF825" s="3094"/>
      <c r="AG825" s="3094"/>
      <c r="AH825" s="3094"/>
      <c r="AI825" s="3094"/>
      <c r="AJ825" s="3094"/>
      <c r="AK825" s="3094"/>
      <c r="AL825" s="3094"/>
      <c r="AM825" s="3094"/>
      <c r="AN825" s="3094"/>
      <c r="AO825" s="3094"/>
      <c r="AP825" s="3094"/>
      <c r="AQ825" s="3094"/>
      <c r="AR825" s="3094"/>
      <c r="AS825" s="3094"/>
      <c r="AT825" s="3094"/>
      <c r="AU825" s="3094"/>
      <c r="AV825" s="3094"/>
      <c r="AW825" s="3094"/>
      <c r="AX825" s="3094"/>
      <c r="AY825" s="3094"/>
      <c r="AZ825" s="3094"/>
      <c r="BA825" s="3094"/>
      <c r="BB825" s="3094"/>
      <c r="BC825" s="3094"/>
      <c r="BD825" s="3094"/>
      <c r="BE825" s="3094"/>
      <c r="BF825" s="3094"/>
      <c r="BG825" s="3094"/>
      <c r="BH825" s="3094"/>
      <c r="BI825" s="3094"/>
    </row>
    <row r="826" spans="1:61" ht="11.25" customHeight="1">
      <c r="A826" s="3094"/>
      <c r="B826" s="3094"/>
      <c r="C826" s="3094"/>
      <c r="D826" s="3094"/>
      <c r="E826" s="3094"/>
      <c r="F826" s="3094"/>
      <c r="G826" s="3094"/>
      <c r="H826" s="3094"/>
      <c r="I826" s="3094"/>
      <c r="J826" s="3094"/>
      <c r="K826" s="3094"/>
      <c r="L826" s="3094"/>
      <c r="M826" s="3094"/>
      <c r="N826" s="3094"/>
      <c r="O826" s="3094"/>
      <c r="P826" s="3094"/>
      <c r="Q826" s="3094"/>
      <c r="R826" s="3094"/>
      <c r="S826" s="3094"/>
      <c r="T826" s="3094"/>
      <c r="U826" s="3094"/>
      <c r="V826" s="3094"/>
      <c r="W826" s="3094"/>
      <c r="X826" s="3094"/>
      <c r="Y826" s="3094"/>
      <c r="Z826" s="3094"/>
      <c r="AA826" s="3094"/>
      <c r="AB826" s="3094"/>
      <c r="AC826" s="3094"/>
      <c r="AD826" s="3094"/>
      <c r="AE826" s="3094"/>
      <c r="AF826" s="3094"/>
      <c r="AG826" s="3094"/>
      <c r="AH826" s="3094"/>
      <c r="AI826" s="3094"/>
      <c r="AJ826" s="3094"/>
      <c r="AK826" s="3094"/>
      <c r="AL826" s="3094"/>
      <c r="AM826" s="3094"/>
      <c r="AN826" s="3094"/>
      <c r="AO826" s="3094"/>
      <c r="AP826" s="3094"/>
      <c r="AQ826" s="3094"/>
      <c r="AR826" s="3094"/>
      <c r="AS826" s="3094"/>
      <c r="AT826" s="3094"/>
      <c r="AU826" s="3094"/>
      <c r="AV826" s="3094"/>
      <c r="AW826" s="3094"/>
      <c r="AX826" s="3094"/>
      <c r="AY826" s="3094"/>
      <c r="AZ826" s="3094"/>
      <c r="BA826" s="3094"/>
      <c r="BB826" s="3094"/>
      <c r="BC826" s="3094"/>
      <c r="BD826" s="3094"/>
      <c r="BE826" s="3094"/>
      <c r="BF826" s="3094"/>
      <c r="BG826" s="3094"/>
      <c r="BH826" s="3094"/>
      <c r="BI826" s="3094"/>
    </row>
    <row r="827" spans="1:61" ht="11.25" customHeight="1">
      <c r="A827" s="3094"/>
      <c r="B827" s="3094"/>
      <c r="C827" s="3094"/>
      <c r="D827" s="3094"/>
      <c r="E827" s="3094"/>
      <c r="F827" s="3094"/>
      <c r="G827" s="3094"/>
      <c r="H827" s="3094"/>
      <c r="I827" s="3094"/>
      <c r="J827" s="3094"/>
      <c r="K827" s="3094"/>
      <c r="L827" s="3094"/>
      <c r="M827" s="3094"/>
      <c r="N827" s="3094"/>
      <c r="O827" s="3094"/>
      <c r="P827" s="3094"/>
      <c r="Q827" s="3094"/>
      <c r="R827" s="3094"/>
      <c r="S827" s="3094"/>
      <c r="T827" s="3094"/>
      <c r="U827" s="3094"/>
      <c r="V827" s="3094"/>
      <c r="W827" s="3094"/>
      <c r="X827" s="3094"/>
      <c r="Y827" s="3094"/>
      <c r="Z827" s="3094"/>
      <c r="AA827" s="3094"/>
      <c r="AB827" s="3094"/>
      <c r="AC827" s="3094"/>
      <c r="AD827" s="3094"/>
      <c r="AE827" s="3094"/>
      <c r="AF827" s="3094"/>
      <c r="AG827" s="3094"/>
      <c r="AH827" s="3094"/>
      <c r="AI827" s="3094"/>
      <c r="AJ827" s="3094"/>
      <c r="AK827" s="3094"/>
      <c r="AL827" s="3094"/>
      <c r="AM827" s="3094"/>
      <c r="AN827" s="3094"/>
      <c r="AO827" s="3094"/>
      <c r="AP827" s="3094"/>
      <c r="AQ827" s="3094"/>
      <c r="AR827" s="3094"/>
      <c r="AS827" s="3094"/>
      <c r="AT827" s="3094"/>
      <c r="AU827" s="3094"/>
      <c r="AV827" s="3094"/>
      <c r="AW827" s="3094"/>
      <c r="AX827" s="3094"/>
      <c r="AY827" s="3094"/>
      <c r="AZ827" s="3094"/>
      <c r="BA827" s="3094"/>
      <c r="BB827" s="3094"/>
      <c r="BC827" s="3094"/>
      <c r="BD827" s="3094"/>
      <c r="BE827" s="3094"/>
      <c r="BF827" s="3094"/>
      <c r="BG827" s="3094"/>
      <c r="BH827" s="3094"/>
      <c r="BI827" s="3094"/>
    </row>
    <row r="828" spans="1:61" ht="11.25" customHeight="1">
      <c r="A828" s="3094"/>
      <c r="B828" s="3094"/>
      <c r="C828" s="3094"/>
      <c r="D828" s="3094"/>
      <c r="E828" s="3094"/>
      <c r="F828" s="3094"/>
      <c r="G828" s="3094"/>
      <c r="H828" s="3094"/>
      <c r="I828" s="3094"/>
      <c r="J828" s="3094"/>
      <c r="K828" s="3094"/>
      <c r="L828" s="3094"/>
      <c r="M828" s="3094"/>
      <c r="N828" s="3094"/>
      <c r="O828" s="3094"/>
      <c r="P828" s="3094"/>
      <c r="Q828" s="3094"/>
      <c r="R828" s="3094"/>
      <c r="S828" s="3094"/>
      <c r="T828" s="3094"/>
      <c r="U828" s="3094"/>
      <c r="V828" s="3094"/>
      <c r="W828" s="3094"/>
      <c r="X828" s="3094"/>
      <c r="Y828" s="3094"/>
      <c r="Z828" s="3094"/>
      <c r="AA828" s="3094"/>
      <c r="AB828" s="3094"/>
      <c r="AC828" s="3094"/>
      <c r="AD828" s="3094"/>
      <c r="AE828" s="3094"/>
      <c r="AF828" s="3094"/>
      <c r="AG828" s="3094"/>
      <c r="AH828" s="3094"/>
      <c r="AI828" s="3094"/>
      <c r="AJ828" s="3094"/>
      <c r="AK828" s="3094"/>
      <c r="AL828" s="3094"/>
      <c r="AM828" s="3094"/>
      <c r="AN828" s="3094"/>
      <c r="AO828" s="3094"/>
      <c r="AP828" s="3094"/>
      <c r="AQ828" s="3094"/>
      <c r="AR828" s="3094"/>
      <c r="AS828" s="3094"/>
      <c r="AT828" s="3094"/>
      <c r="AU828" s="3094"/>
      <c r="AV828" s="3094"/>
      <c r="AW828" s="3094"/>
      <c r="AX828" s="3094"/>
      <c r="AY828" s="3094"/>
      <c r="AZ828" s="3094"/>
      <c r="BA828" s="3094"/>
      <c r="BB828" s="3094"/>
      <c r="BC828" s="3094"/>
      <c r="BD828" s="3094"/>
      <c r="BE828" s="3094"/>
      <c r="BF828" s="3094"/>
      <c r="BG828" s="3094"/>
      <c r="BH828" s="3094"/>
      <c r="BI828" s="3094"/>
    </row>
    <row r="829" spans="1:61" ht="11.25" customHeight="1">
      <c r="A829" s="3094"/>
      <c r="B829" s="3094"/>
      <c r="C829" s="3094"/>
      <c r="D829" s="3094"/>
      <c r="E829" s="3094"/>
      <c r="F829" s="3094"/>
      <c r="G829" s="3094"/>
      <c r="H829" s="3094"/>
      <c r="I829" s="3094"/>
      <c r="J829" s="3094"/>
      <c r="K829" s="3094"/>
      <c r="L829" s="3094"/>
      <c r="M829" s="3094"/>
      <c r="N829" s="3094"/>
      <c r="O829" s="3094"/>
      <c r="P829" s="3094"/>
      <c r="Q829" s="3094"/>
      <c r="R829" s="3094"/>
      <c r="S829" s="3094"/>
      <c r="T829" s="3094"/>
      <c r="U829" s="3094"/>
      <c r="V829" s="3094"/>
      <c r="W829" s="3094"/>
      <c r="X829" s="3094"/>
      <c r="Y829" s="3094"/>
      <c r="Z829" s="3094"/>
      <c r="AA829" s="3094"/>
      <c r="AB829" s="3094"/>
      <c r="AC829" s="3094"/>
      <c r="AD829" s="3094"/>
      <c r="AE829" s="3094"/>
      <c r="AF829" s="3094"/>
      <c r="AG829" s="3094"/>
      <c r="AH829" s="3094"/>
      <c r="AI829" s="3094"/>
      <c r="AJ829" s="3094"/>
      <c r="AK829" s="3094"/>
      <c r="AL829" s="3094"/>
      <c r="AM829" s="3094"/>
      <c r="AN829" s="3094"/>
      <c r="AO829" s="3094"/>
      <c r="AP829" s="3094"/>
      <c r="AQ829" s="3094"/>
      <c r="AR829" s="3094"/>
      <c r="AS829" s="3094"/>
      <c r="AT829" s="3094"/>
      <c r="AU829" s="3094"/>
      <c r="AV829" s="3094"/>
      <c r="AW829" s="3094"/>
      <c r="AX829" s="3094"/>
      <c r="AY829" s="3094"/>
      <c r="AZ829" s="3094"/>
      <c r="BA829" s="3094"/>
      <c r="BB829" s="3094"/>
      <c r="BC829" s="3094"/>
      <c r="BD829" s="3094"/>
      <c r="BE829" s="3094"/>
      <c r="BF829" s="3094"/>
      <c r="BG829" s="3094"/>
      <c r="BH829" s="3094"/>
      <c r="BI829" s="3094"/>
    </row>
    <row r="830" spans="1:61" ht="11.25" customHeight="1">
      <c r="A830" s="3094"/>
      <c r="B830" s="3094"/>
      <c r="C830" s="3094"/>
      <c r="D830" s="3094"/>
      <c r="E830" s="3094"/>
      <c r="F830" s="3094"/>
      <c r="G830" s="3094"/>
      <c r="H830" s="3094"/>
      <c r="I830" s="3094"/>
      <c r="J830" s="3094"/>
      <c r="K830" s="3094"/>
      <c r="L830" s="3094"/>
      <c r="M830" s="3094"/>
      <c r="N830" s="3094"/>
      <c r="O830" s="3094"/>
      <c r="P830" s="3094"/>
      <c r="Q830" s="3094"/>
      <c r="R830" s="3094"/>
      <c r="S830" s="3094"/>
      <c r="T830" s="3094"/>
      <c r="U830" s="3094"/>
      <c r="V830" s="3094"/>
      <c r="W830" s="3094"/>
      <c r="X830" s="3094"/>
      <c r="Y830" s="3094"/>
      <c r="Z830" s="3094"/>
      <c r="AA830" s="3094"/>
      <c r="AB830" s="3094"/>
      <c r="AC830" s="3094"/>
      <c r="AD830" s="3094"/>
      <c r="AE830" s="3094"/>
      <c r="AF830" s="3094"/>
      <c r="AG830" s="3094"/>
      <c r="AH830" s="3094"/>
      <c r="AI830" s="3094"/>
      <c r="AJ830" s="3094"/>
      <c r="AK830" s="3094"/>
      <c r="AL830" s="3094"/>
      <c r="AM830" s="3094"/>
      <c r="AN830" s="3094"/>
      <c r="AO830" s="3094"/>
      <c r="AP830" s="3094"/>
      <c r="AQ830" s="3094"/>
      <c r="AR830" s="3094"/>
      <c r="AS830" s="3094"/>
      <c r="AT830" s="3094"/>
      <c r="AU830" s="3094"/>
      <c r="AV830" s="3094"/>
      <c r="AW830" s="3094"/>
      <c r="AX830" s="3094"/>
      <c r="AY830" s="3094"/>
      <c r="AZ830" s="3094"/>
      <c r="BA830" s="3094"/>
      <c r="BB830" s="3094"/>
      <c r="BC830" s="3094"/>
      <c r="BD830" s="3094"/>
      <c r="BE830" s="3094"/>
      <c r="BF830" s="3094"/>
      <c r="BG830" s="3094"/>
      <c r="BH830" s="3094"/>
      <c r="BI830" s="3094"/>
    </row>
    <row r="831" spans="1:61" ht="11.25" customHeight="1">
      <c r="A831" s="3094"/>
      <c r="B831" s="3094"/>
      <c r="C831" s="3094"/>
      <c r="D831" s="3094"/>
      <c r="E831" s="3094"/>
      <c r="F831" s="3094"/>
      <c r="G831" s="3094"/>
      <c r="H831" s="3094"/>
      <c r="I831" s="3094"/>
      <c r="J831" s="3094"/>
      <c r="K831" s="3094"/>
      <c r="L831" s="3094"/>
      <c r="M831" s="3094"/>
      <c r="N831" s="3094"/>
      <c r="O831" s="3094"/>
      <c r="P831" s="3094"/>
      <c r="Q831" s="3094"/>
      <c r="R831" s="3094"/>
      <c r="S831" s="3094"/>
      <c r="T831" s="3094"/>
      <c r="U831" s="3094"/>
      <c r="V831" s="3094"/>
      <c r="W831" s="3094"/>
      <c r="X831" s="3094"/>
      <c r="Y831" s="3094"/>
      <c r="Z831" s="3094"/>
      <c r="AA831" s="3094"/>
      <c r="AB831" s="3094"/>
      <c r="AC831" s="3094"/>
      <c r="AD831" s="3094"/>
      <c r="AE831" s="3094"/>
      <c r="AF831" s="3094"/>
      <c r="AG831" s="3094"/>
      <c r="AH831" s="3094"/>
      <c r="AI831" s="3094"/>
      <c r="AJ831" s="3094"/>
      <c r="AK831" s="3094"/>
      <c r="AL831" s="3094"/>
      <c r="AM831" s="3094"/>
      <c r="AN831" s="3094"/>
      <c r="AO831" s="3094"/>
      <c r="AP831" s="3094"/>
      <c r="AQ831" s="3094"/>
      <c r="AR831" s="3094"/>
      <c r="AS831" s="3094"/>
      <c r="AT831" s="3094"/>
      <c r="AU831" s="3094"/>
      <c r="AV831" s="3094"/>
      <c r="AW831" s="3094"/>
      <c r="AX831" s="3094"/>
      <c r="AY831" s="3094"/>
      <c r="AZ831" s="3094"/>
      <c r="BA831" s="3094"/>
      <c r="BB831" s="3094"/>
      <c r="BC831" s="3094"/>
      <c r="BD831" s="3094"/>
      <c r="BE831" s="3094"/>
      <c r="BF831" s="3094"/>
      <c r="BG831" s="3094"/>
      <c r="BH831" s="3094"/>
      <c r="BI831" s="3094"/>
    </row>
    <row r="832" spans="1:61" ht="11.25" customHeight="1">
      <c r="A832" s="3094"/>
      <c r="B832" s="3094"/>
      <c r="C832" s="3094"/>
      <c r="D832" s="3094"/>
      <c r="E832" s="3094"/>
      <c r="F832" s="3094"/>
      <c r="G832" s="3094"/>
      <c r="H832" s="3094"/>
      <c r="I832" s="3094"/>
      <c r="J832" s="3094"/>
      <c r="K832" s="3094"/>
      <c r="L832" s="3094"/>
      <c r="M832" s="3094"/>
      <c r="N832" s="3094"/>
      <c r="O832" s="3094"/>
      <c r="P832" s="3094"/>
      <c r="Q832" s="3094"/>
      <c r="R832" s="3094"/>
      <c r="S832" s="3094"/>
      <c r="T832" s="3094"/>
      <c r="U832" s="3094"/>
      <c r="V832" s="3094"/>
      <c r="W832" s="3094"/>
      <c r="X832" s="3094"/>
      <c r="Y832" s="3094"/>
      <c r="Z832" s="3094"/>
      <c r="AA832" s="3094"/>
      <c r="AB832" s="3094"/>
      <c r="AC832" s="3094"/>
      <c r="AD832" s="3094"/>
      <c r="AE832" s="3094"/>
      <c r="AF832" s="3094"/>
      <c r="AG832" s="3094"/>
      <c r="AH832" s="3094"/>
      <c r="AI832" s="3094"/>
      <c r="AJ832" s="3094"/>
      <c r="AK832" s="3094"/>
      <c r="AL832" s="3094"/>
      <c r="AM832" s="3094"/>
      <c r="AN832" s="3094"/>
      <c r="AO832" s="3094"/>
      <c r="AP832" s="3094"/>
      <c r="AQ832" s="3094"/>
      <c r="AR832" s="3094"/>
      <c r="AS832" s="3094"/>
      <c r="AT832" s="3094"/>
      <c r="AU832" s="3094"/>
      <c r="AV832" s="3094"/>
      <c r="AW832" s="3094"/>
      <c r="AX832" s="3094"/>
      <c r="AY832" s="3094"/>
      <c r="AZ832" s="3094"/>
      <c r="BA832" s="3094"/>
      <c r="BB832" s="3094"/>
      <c r="BC832" s="3094"/>
      <c r="BD832" s="3094"/>
      <c r="BE832" s="3094"/>
      <c r="BF832" s="3094"/>
      <c r="BG832" s="3094"/>
      <c r="BH832" s="3094"/>
      <c r="BI832" s="3094"/>
    </row>
    <row r="833" spans="1:61" ht="11.25" customHeight="1">
      <c r="A833" s="3094"/>
      <c r="B833" s="3094"/>
      <c r="C833" s="3094"/>
      <c r="D833" s="3094"/>
      <c r="E833" s="3094"/>
      <c r="F833" s="3094"/>
      <c r="G833" s="3094"/>
      <c r="H833" s="3094"/>
      <c r="I833" s="3094"/>
      <c r="J833" s="3094"/>
      <c r="K833" s="3094"/>
      <c r="L833" s="3094"/>
      <c r="M833" s="3094"/>
      <c r="N833" s="3094"/>
      <c r="O833" s="3094"/>
      <c r="P833" s="3094"/>
      <c r="Q833" s="3094"/>
      <c r="R833" s="3094"/>
      <c r="S833" s="3094"/>
      <c r="T833" s="3094"/>
      <c r="U833" s="3094"/>
      <c r="V833" s="3094"/>
      <c r="W833" s="3094"/>
      <c r="X833" s="3094"/>
      <c r="Y833" s="3094"/>
      <c r="Z833" s="3094"/>
      <c r="AA833" s="3094"/>
      <c r="AB833" s="3094"/>
      <c r="AC833" s="3094"/>
      <c r="AD833" s="3094"/>
      <c r="AE833" s="3094"/>
      <c r="AF833" s="3094"/>
      <c r="AG833" s="3094"/>
      <c r="AH833" s="3094"/>
      <c r="AI833" s="3094"/>
      <c r="AJ833" s="3094"/>
      <c r="AK833" s="3094"/>
      <c r="AL833" s="3094"/>
      <c r="AM833" s="3094"/>
      <c r="AN833" s="3094"/>
      <c r="AO833" s="3094"/>
      <c r="AP833" s="3094"/>
      <c r="AQ833" s="3094"/>
      <c r="AR833" s="3094"/>
      <c r="AS833" s="3094"/>
      <c r="AT833" s="3094"/>
      <c r="AU833" s="3094"/>
      <c r="AV833" s="3094"/>
      <c r="AW833" s="3094"/>
      <c r="AX833" s="3094"/>
      <c r="AY833" s="3094"/>
      <c r="AZ833" s="3094"/>
      <c r="BA833" s="3094"/>
      <c r="BB833" s="3094"/>
      <c r="BC833" s="3094"/>
      <c r="BD833" s="3094"/>
      <c r="BE833" s="3094"/>
      <c r="BF833" s="3094"/>
      <c r="BG833" s="3094"/>
      <c r="BH833" s="3094"/>
      <c r="BI833" s="3094"/>
    </row>
    <row r="834" spans="1:61" ht="11.25" customHeight="1">
      <c r="A834" s="3094"/>
      <c r="B834" s="3094"/>
      <c r="C834" s="3094"/>
      <c r="D834" s="3094"/>
      <c r="E834" s="3094"/>
      <c r="F834" s="3094"/>
      <c r="G834" s="3094"/>
      <c r="H834" s="3094"/>
      <c r="I834" s="3094"/>
      <c r="J834" s="3094"/>
      <c r="K834" s="3094"/>
      <c r="L834" s="3094"/>
      <c r="M834" s="3094"/>
      <c r="N834" s="3094"/>
      <c r="O834" s="3094"/>
      <c r="P834" s="3094"/>
      <c r="Q834" s="3094"/>
      <c r="R834" s="3094"/>
      <c r="S834" s="3094"/>
      <c r="T834" s="3094"/>
      <c r="U834" s="3094"/>
      <c r="V834" s="3094"/>
      <c r="W834" s="3094"/>
      <c r="X834" s="3094"/>
      <c r="Y834" s="3094"/>
      <c r="Z834" s="3094"/>
      <c r="AA834" s="3094"/>
      <c r="AB834" s="3094"/>
      <c r="AC834" s="3094"/>
      <c r="AD834" s="3094"/>
      <c r="AE834" s="3094"/>
      <c r="AF834" s="3094"/>
      <c r="AG834" s="3094"/>
      <c r="AH834" s="3094"/>
      <c r="AI834" s="3094"/>
      <c r="AJ834" s="3094"/>
      <c r="AK834" s="3094"/>
      <c r="AL834" s="3094"/>
      <c r="AM834" s="3094"/>
      <c r="AN834" s="3094"/>
      <c r="AO834" s="3094"/>
      <c r="AP834" s="3094"/>
      <c r="AQ834" s="3094"/>
      <c r="AR834" s="3094"/>
      <c r="AS834" s="3094"/>
      <c r="AT834" s="3094"/>
      <c r="AU834" s="3094"/>
      <c r="AV834" s="3094"/>
      <c r="AW834" s="3094"/>
      <c r="AX834" s="3094"/>
      <c r="AY834" s="3094"/>
      <c r="AZ834" s="3094"/>
      <c r="BA834" s="3094"/>
      <c r="BB834" s="3094"/>
      <c r="BC834" s="3094"/>
      <c r="BD834" s="3094"/>
      <c r="BE834" s="3094"/>
      <c r="BF834" s="3094"/>
      <c r="BG834" s="3094"/>
      <c r="BH834" s="3094"/>
      <c r="BI834" s="3094"/>
    </row>
    <row r="835" spans="1:61" ht="11.25" customHeight="1">
      <c r="A835" s="3094"/>
      <c r="B835" s="3094"/>
      <c r="C835" s="3094"/>
      <c r="D835" s="3094"/>
      <c r="E835" s="3094"/>
      <c r="F835" s="3094"/>
      <c r="G835" s="3094"/>
      <c r="H835" s="3094"/>
      <c r="I835" s="3094"/>
      <c r="J835" s="3094"/>
      <c r="K835" s="3094"/>
      <c r="L835" s="3094"/>
      <c r="M835" s="3094"/>
      <c r="N835" s="3094"/>
      <c r="O835" s="3094"/>
      <c r="P835" s="3094"/>
      <c r="Q835" s="3094"/>
      <c r="R835" s="3094"/>
      <c r="S835" s="3094"/>
      <c r="T835" s="3094"/>
      <c r="U835" s="3094"/>
      <c r="V835" s="3094"/>
      <c r="W835" s="3094"/>
      <c r="X835" s="3094"/>
      <c r="Y835" s="3094"/>
      <c r="Z835" s="3094"/>
      <c r="AA835" s="3094"/>
      <c r="AB835" s="3094"/>
      <c r="AC835" s="3094"/>
      <c r="AD835" s="3094"/>
      <c r="AE835" s="3094"/>
      <c r="AF835" s="3094"/>
      <c r="AG835" s="3094"/>
      <c r="AH835" s="3094"/>
      <c r="AI835" s="3094"/>
      <c r="AJ835" s="3094"/>
      <c r="AK835" s="3094"/>
      <c r="AL835" s="3094"/>
      <c r="AM835" s="3094"/>
      <c r="AN835" s="3094"/>
      <c r="AO835" s="3094"/>
      <c r="AP835" s="3094"/>
      <c r="AQ835" s="3094"/>
      <c r="AR835" s="3094"/>
      <c r="AS835" s="3094"/>
      <c r="AT835" s="3094"/>
      <c r="AU835" s="3094"/>
      <c r="AV835" s="3094"/>
      <c r="AW835" s="3094"/>
      <c r="AX835" s="3094"/>
      <c r="AY835" s="3094"/>
      <c r="AZ835" s="3094"/>
      <c r="BA835" s="3094"/>
      <c r="BB835" s="3094"/>
      <c r="BC835" s="3094"/>
      <c r="BD835" s="3094"/>
      <c r="BE835" s="3094"/>
      <c r="BF835" s="3094"/>
      <c r="BG835" s="3094"/>
      <c r="BH835" s="3094"/>
      <c r="BI835" s="3094"/>
    </row>
    <row r="836" spans="1:61" ht="11.25" customHeight="1">
      <c r="A836" s="3094"/>
      <c r="B836" s="3094"/>
      <c r="C836" s="3094"/>
      <c r="D836" s="3094"/>
      <c r="E836" s="3094"/>
      <c r="F836" s="3094"/>
      <c r="G836" s="3094"/>
      <c r="H836" s="3094"/>
      <c r="I836" s="3094"/>
      <c r="J836" s="3094"/>
      <c r="K836" s="3094"/>
      <c r="L836" s="3094"/>
      <c r="M836" s="3094"/>
      <c r="N836" s="3094"/>
      <c r="O836" s="3094"/>
      <c r="P836" s="3094"/>
      <c r="Q836" s="3094"/>
      <c r="R836" s="3094"/>
      <c r="S836" s="3094"/>
      <c r="T836" s="3094"/>
      <c r="U836" s="3094"/>
      <c r="V836" s="3094"/>
      <c r="W836" s="3094"/>
      <c r="X836" s="3094"/>
      <c r="Y836" s="3094"/>
      <c r="Z836" s="3094"/>
      <c r="AA836" s="3094"/>
      <c r="AB836" s="3094"/>
      <c r="AC836" s="3094"/>
      <c r="AD836" s="3094"/>
      <c r="AE836" s="3094"/>
      <c r="AF836" s="3094"/>
      <c r="AG836" s="3094"/>
      <c r="AH836" s="3094"/>
      <c r="AI836" s="3094"/>
      <c r="AJ836" s="3094"/>
      <c r="AK836" s="3094"/>
      <c r="AL836" s="3094"/>
      <c r="AM836" s="3094"/>
      <c r="AN836" s="3094"/>
      <c r="AO836" s="3094"/>
      <c r="AP836" s="3094"/>
      <c r="AQ836" s="3094"/>
      <c r="AR836" s="3094"/>
      <c r="AS836" s="3094"/>
      <c r="AT836" s="3094"/>
      <c r="AU836" s="3094"/>
      <c r="AV836" s="3094"/>
      <c r="AW836" s="3094"/>
      <c r="AX836" s="3094"/>
      <c r="AY836" s="3094"/>
      <c r="AZ836" s="3094"/>
      <c r="BA836" s="3094"/>
      <c r="BB836" s="3094"/>
      <c r="BC836" s="3094"/>
      <c r="BD836" s="3094"/>
      <c r="BE836" s="3094"/>
      <c r="BF836" s="3094"/>
      <c r="BG836" s="3094"/>
      <c r="BH836" s="3094"/>
      <c r="BI836" s="3094"/>
    </row>
    <row r="837" spans="1:61" ht="11.25" customHeight="1">
      <c r="A837" s="3094"/>
      <c r="B837" s="3094"/>
      <c r="C837" s="3094"/>
      <c r="D837" s="3094"/>
      <c r="E837" s="3094"/>
      <c r="F837" s="3094"/>
      <c r="G837" s="3094"/>
      <c r="H837" s="3094"/>
      <c r="I837" s="3094"/>
      <c r="J837" s="3094"/>
      <c r="K837" s="3094"/>
      <c r="L837" s="3094"/>
      <c r="M837" s="3094"/>
      <c r="N837" s="3094"/>
      <c r="O837" s="3094"/>
      <c r="P837" s="3094"/>
      <c r="Q837" s="3094"/>
      <c r="R837" s="3094"/>
      <c r="S837" s="3094"/>
      <c r="T837" s="3094"/>
      <c r="U837" s="3094"/>
      <c r="V837" s="3094"/>
      <c r="W837" s="3094"/>
      <c r="X837" s="3094"/>
      <c r="Y837" s="3094"/>
      <c r="Z837" s="3094"/>
      <c r="AA837" s="3094"/>
      <c r="AB837" s="3094"/>
      <c r="AC837" s="3094"/>
      <c r="AD837" s="3094"/>
      <c r="AE837" s="3094"/>
      <c r="AF837" s="3094"/>
      <c r="AG837" s="3094"/>
      <c r="AH837" s="3094"/>
      <c r="AI837" s="3094"/>
      <c r="AJ837" s="3094"/>
      <c r="AK837" s="3094"/>
      <c r="AL837" s="3094"/>
      <c r="AM837" s="3094"/>
      <c r="AN837" s="3094"/>
      <c r="AO837" s="3094"/>
      <c r="AP837" s="3094"/>
      <c r="AQ837" s="3094"/>
      <c r="AR837" s="3094"/>
      <c r="AS837" s="3094"/>
      <c r="AT837" s="3094"/>
      <c r="AU837" s="3094"/>
      <c r="AV837" s="3094"/>
      <c r="AW837" s="3094"/>
      <c r="AX837" s="3094"/>
      <c r="AY837" s="3094"/>
      <c r="AZ837" s="3094"/>
      <c r="BA837" s="3094"/>
      <c r="BB837" s="3094"/>
      <c r="BC837" s="3094"/>
      <c r="BD837" s="3094"/>
      <c r="BE837" s="3094"/>
      <c r="BF837" s="3094"/>
      <c r="BG837" s="3094"/>
      <c r="BH837" s="3094"/>
      <c r="BI837" s="3094"/>
    </row>
    <row r="838" spans="1:61" ht="11.25" customHeight="1">
      <c r="A838" s="3094"/>
      <c r="B838" s="3094"/>
      <c r="C838" s="3094"/>
      <c r="D838" s="3094"/>
      <c r="E838" s="3094"/>
      <c r="F838" s="3094"/>
      <c r="G838" s="3094"/>
      <c r="H838" s="3094"/>
      <c r="I838" s="3094"/>
      <c r="J838" s="3094"/>
      <c r="K838" s="3094"/>
      <c r="L838" s="3094"/>
      <c r="M838" s="3094"/>
      <c r="N838" s="3094"/>
      <c r="O838" s="3094"/>
      <c r="P838" s="3094"/>
      <c r="Q838" s="3094"/>
      <c r="R838" s="3094"/>
      <c r="S838" s="3094"/>
      <c r="T838" s="3094"/>
      <c r="U838" s="3094"/>
      <c r="V838" s="3094"/>
      <c r="W838" s="3094"/>
      <c r="X838" s="3094"/>
      <c r="Y838" s="3094"/>
      <c r="Z838" s="3094"/>
      <c r="AA838" s="3094"/>
      <c r="AB838" s="3094"/>
      <c r="AC838" s="3094"/>
      <c r="AD838" s="3094"/>
      <c r="AE838" s="3094"/>
      <c r="AF838" s="3094"/>
      <c r="AG838" s="3094"/>
      <c r="AH838" s="3094"/>
      <c r="AI838" s="3094"/>
      <c r="AJ838" s="3094"/>
      <c r="AK838" s="3094"/>
      <c r="AL838" s="3094"/>
      <c r="AM838" s="3094"/>
      <c r="AN838" s="3094"/>
      <c r="AO838" s="3094"/>
      <c r="AP838" s="3094"/>
      <c r="AQ838" s="3094"/>
      <c r="AR838" s="3094"/>
      <c r="AS838" s="3094"/>
      <c r="AT838" s="3094"/>
      <c r="AU838" s="3094"/>
      <c r="AV838" s="3094"/>
      <c r="AW838" s="3094"/>
      <c r="AX838" s="3094"/>
      <c r="AY838" s="3094"/>
      <c r="AZ838" s="3094"/>
      <c r="BA838" s="3094"/>
      <c r="BB838" s="3094"/>
      <c r="BC838" s="3094"/>
      <c r="BD838" s="3094"/>
      <c r="BE838" s="3094"/>
      <c r="BF838" s="3094"/>
      <c r="BG838" s="3094"/>
      <c r="BH838" s="3094"/>
      <c r="BI838" s="3094"/>
    </row>
    <row r="839" spans="1:61" ht="11.25" customHeight="1">
      <c r="A839" s="3094"/>
      <c r="B839" s="3094"/>
      <c r="C839" s="3094"/>
      <c r="D839" s="3094"/>
      <c r="E839" s="3094"/>
      <c r="F839" s="3094"/>
      <c r="G839" s="3094"/>
      <c r="H839" s="3094"/>
      <c r="I839" s="3094"/>
      <c r="J839" s="3094"/>
      <c r="K839" s="3094"/>
      <c r="L839" s="3094"/>
      <c r="M839" s="3094"/>
      <c r="N839" s="3094"/>
      <c r="O839" s="3094"/>
      <c r="P839" s="3094"/>
      <c r="Q839" s="3094"/>
      <c r="R839" s="3094"/>
      <c r="S839" s="3094"/>
      <c r="T839" s="3094"/>
      <c r="U839" s="3094"/>
      <c r="V839" s="3094"/>
      <c r="W839" s="3094"/>
      <c r="X839" s="3094"/>
      <c r="Y839" s="3094"/>
      <c r="Z839" s="3094"/>
      <c r="AA839" s="3094"/>
      <c r="AB839" s="3094"/>
      <c r="AC839" s="3094"/>
      <c r="AD839" s="3094"/>
      <c r="AE839" s="3094"/>
      <c r="AF839" s="3094"/>
      <c r="AG839" s="3094"/>
      <c r="AH839" s="3094"/>
      <c r="AI839" s="3094"/>
      <c r="AJ839" s="3094"/>
      <c r="AK839" s="3094"/>
      <c r="AL839" s="3094"/>
      <c r="AM839" s="3094"/>
      <c r="AN839" s="3094"/>
      <c r="AO839" s="3094"/>
      <c r="AP839" s="3094"/>
      <c r="AQ839" s="3094"/>
      <c r="AR839" s="3094"/>
      <c r="AS839" s="3094"/>
      <c r="AT839" s="3094"/>
      <c r="AU839" s="3094"/>
      <c r="AV839" s="3094"/>
      <c r="AW839" s="3094"/>
      <c r="AX839" s="3094"/>
      <c r="AY839" s="3094"/>
      <c r="AZ839" s="3094"/>
      <c r="BA839" s="3094"/>
      <c r="BB839" s="3094"/>
      <c r="BC839" s="3094"/>
      <c r="BD839" s="3094"/>
      <c r="BE839" s="3094"/>
      <c r="BF839" s="3094"/>
      <c r="BG839" s="3094"/>
      <c r="BH839" s="3094"/>
      <c r="BI839" s="3094"/>
    </row>
    <row r="840" spans="1:61" ht="11.25" customHeight="1">
      <c r="A840" s="3094"/>
      <c r="B840" s="3094"/>
      <c r="C840" s="3094"/>
      <c r="D840" s="3094"/>
      <c r="E840" s="3094"/>
      <c r="F840" s="3094"/>
      <c r="G840" s="3094"/>
      <c r="H840" s="3094"/>
      <c r="I840" s="3094"/>
      <c r="J840" s="3094"/>
      <c r="K840" s="3094"/>
      <c r="L840" s="3094"/>
      <c r="M840" s="3094"/>
      <c r="N840" s="3094"/>
      <c r="O840" s="3094"/>
      <c r="P840" s="3094"/>
      <c r="Q840" s="3094"/>
      <c r="R840" s="3094"/>
      <c r="S840" s="3094"/>
      <c r="T840" s="3094"/>
      <c r="U840" s="3094"/>
      <c r="V840" s="3094"/>
      <c r="W840" s="3094"/>
      <c r="X840" s="3094"/>
      <c r="Y840" s="3094"/>
      <c r="Z840" s="3094"/>
      <c r="AA840" s="3094"/>
      <c r="AB840" s="3094"/>
      <c r="AC840" s="3094"/>
      <c r="AD840" s="3094"/>
      <c r="AE840" s="3094"/>
      <c r="AF840" s="3094"/>
      <c r="AG840" s="3094"/>
      <c r="AH840" s="3094"/>
      <c r="AI840" s="3094"/>
      <c r="AJ840" s="3094"/>
      <c r="AK840" s="3094"/>
      <c r="AL840" s="3094"/>
      <c r="AM840" s="3094"/>
      <c r="AN840" s="3094"/>
      <c r="AO840" s="3094"/>
      <c r="AP840" s="3094"/>
      <c r="AQ840" s="3094"/>
      <c r="AR840" s="3094"/>
      <c r="AS840" s="3094"/>
      <c r="AT840" s="3094"/>
      <c r="AU840" s="3094"/>
      <c r="AV840" s="3094"/>
      <c r="AW840" s="3094"/>
      <c r="AX840" s="3094"/>
      <c r="AY840" s="3094"/>
      <c r="AZ840" s="3094"/>
      <c r="BA840" s="3094"/>
      <c r="BB840" s="3094"/>
      <c r="BC840" s="3094"/>
      <c r="BD840" s="3094"/>
      <c r="BE840" s="3094"/>
      <c r="BF840" s="3094"/>
      <c r="BG840" s="3094"/>
      <c r="BH840" s="3094"/>
      <c r="BI840" s="3094"/>
    </row>
    <row r="841" spans="1:61" ht="11.25" customHeight="1">
      <c r="A841" s="3094"/>
      <c r="B841" s="3094"/>
      <c r="C841" s="3094"/>
      <c r="D841" s="3094"/>
      <c r="E841" s="3094"/>
      <c r="F841" s="3094"/>
      <c r="G841" s="3094"/>
      <c r="H841" s="3094"/>
      <c r="I841" s="3094"/>
      <c r="J841" s="3094"/>
      <c r="K841" s="3094"/>
      <c r="L841" s="3094"/>
      <c r="M841" s="3094"/>
      <c r="N841" s="3094"/>
      <c r="O841" s="3094"/>
      <c r="P841" s="3094"/>
      <c r="Q841" s="3094"/>
      <c r="R841" s="3094"/>
      <c r="S841" s="3094"/>
      <c r="T841" s="3094"/>
      <c r="U841" s="3094"/>
      <c r="V841" s="3094"/>
      <c r="W841" s="3094"/>
      <c r="X841" s="3094"/>
      <c r="Y841" s="3094"/>
      <c r="Z841" s="3094"/>
      <c r="AA841" s="3094"/>
      <c r="AB841" s="3094"/>
      <c r="AC841" s="3094"/>
      <c r="AD841" s="3094"/>
      <c r="AE841" s="3094"/>
      <c r="AF841" s="3094"/>
      <c r="AG841" s="3094"/>
      <c r="AH841" s="3094"/>
      <c r="AI841" s="3094"/>
      <c r="AJ841" s="3094"/>
      <c r="AK841" s="3094"/>
      <c r="AL841" s="3094"/>
      <c r="AM841" s="3094"/>
      <c r="AN841" s="3094"/>
      <c r="AO841" s="3094"/>
      <c r="AP841" s="3094"/>
      <c r="AQ841" s="3094"/>
      <c r="AR841" s="3094"/>
      <c r="AS841" s="3094"/>
      <c r="AT841" s="3094"/>
      <c r="AU841" s="3094"/>
      <c r="AV841" s="3094"/>
      <c r="AW841" s="3094"/>
      <c r="AX841" s="3094"/>
      <c r="AY841" s="3094"/>
      <c r="AZ841" s="3094"/>
      <c r="BA841" s="3094"/>
      <c r="BB841" s="3094"/>
      <c r="BC841" s="3094"/>
      <c r="BD841" s="3094"/>
      <c r="BE841" s="3094"/>
      <c r="BF841" s="3094"/>
      <c r="BG841" s="3094"/>
      <c r="BH841" s="3094"/>
      <c r="BI841" s="3094"/>
    </row>
    <row r="842" spans="1:61" ht="11.25" customHeight="1">
      <c r="A842" s="3094"/>
      <c r="B842" s="3094"/>
      <c r="C842" s="3094"/>
      <c r="D842" s="3094"/>
      <c r="E842" s="3094"/>
      <c r="F842" s="3094"/>
      <c r="G842" s="3094"/>
      <c r="H842" s="3094"/>
      <c r="I842" s="3094"/>
      <c r="J842" s="3094"/>
      <c r="K842" s="3094"/>
      <c r="L842" s="3094"/>
      <c r="M842" s="3094"/>
      <c r="N842" s="3094"/>
      <c r="O842" s="3094"/>
      <c r="P842" s="3094"/>
      <c r="Q842" s="3094"/>
      <c r="R842" s="3094"/>
      <c r="S842" s="3094"/>
      <c r="T842" s="3094"/>
      <c r="U842" s="3094"/>
      <c r="V842" s="3094"/>
      <c r="W842" s="3094"/>
      <c r="X842" s="3094"/>
      <c r="Y842" s="3094"/>
      <c r="Z842" s="3094"/>
      <c r="AA842" s="3094"/>
      <c r="AB842" s="3094"/>
      <c r="AC842" s="3094"/>
      <c r="AD842" s="3094"/>
      <c r="AE842" s="3094"/>
      <c r="AF842" s="3094"/>
      <c r="AG842" s="3094"/>
      <c r="AH842" s="3094"/>
      <c r="AI842" s="3094"/>
      <c r="AJ842" s="3094"/>
      <c r="AK842" s="3094"/>
      <c r="AL842" s="3094"/>
      <c r="AM842" s="3094"/>
      <c r="AN842" s="3094"/>
      <c r="AO842" s="3094"/>
      <c r="AP842" s="3094"/>
      <c r="AQ842" s="3094"/>
      <c r="AR842" s="3094"/>
      <c r="AS842" s="3094"/>
      <c r="AT842" s="3094"/>
      <c r="AU842" s="3094"/>
      <c r="AV842" s="3094"/>
      <c r="AW842" s="3094"/>
      <c r="AX842" s="3094"/>
      <c r="AY842" s="3094"/>
      <c r="AZ842" s="3094"/>
      <c r="BA842" s="3094"/>
      <c r="BB842" s="3094"/>
      <c r="BC842" s="3094"/>
      <c r="BD842" s="3094"/>
      <c r="BE842" s="3094"/>
      <c r="BF842" s="3094"/>
      <c r="BG842" s="3094"/>
      <c r="BH842" s="3094"/>
      <c r="BI842" s="3094"/>
    </row>
    <row r="843" spans="1:61" ht="11.25" customHeight="1">
      <c r="A843" s="3094"/>
      <c r="B843" s="3094"/>
      <c r="C843" s="3094"/>
      <c r="D843" s="3094"/>
      <c r="E843" s="3094"/>
      <c r="F843" s="3094"/>
      <c r="G843" s="3094"/>
      <c r="H843" s="3094"/>
      <c r="I843" s="3094"/>
      <c r="J843" s="3094"/>
      <c r="K843" s="3094"/>
      <c r="L843" s="3094"/>
      <c r="M843" s="3094"/>
      <c r="N843" s="3094"/>
      <c r="O843" s="3094"/>
      <c r="P843" s="3094"/>
      <c r="Q843" s="3094"/>
      <c r="R843" s="3094"/>
      <c r="S843" s="3094"/>
      <c r="T843" s="3094"/>
      <c r="U843" s="3094"/>
      <c r="V843" s="3094"/>
      <c r="W843" s="3094"/>
      <c r="X843" s="3094"/>
      <c r="Y843" s="3094"/>
      <c r="Z843" s="3094"/>
      <c r="AA843" s="3094"/>
      <c r="AB843" s="3094"/>
      <c r="AC843" s="3094"/>
      <c r="AD843" s="3094"/>
      <c r="AE843" s="3094"/>
      <c r="AF843" s="3094"/>
      <c r="AG843" s="3094"/>
      <c r="AH843" s="3094"/>
      <c r="AI843" s="3094"/>
      <c r="AJ843" s="3094"/>
      <c r="AK843" s="3094"/>
      <c r="AL843" s="3094"/>
      <c r="AM843" s="3094"/>
      <c r="AN843" s="3094"/>
      <c r="AO843" s="3094"/>
      <c r="AP843" s="3094"/>
      <c r="AQ843" s="3094"/>
      <c r="AR843" s="3094"/>
      <c r="AS843" s="3094"/>
      <c r="AT843" s="3094"/>
      <c r="AU843" s="3094"/>
      <c r="AV843" s="3094"/>
      <c r="AW843" s="3094"/>
      <c r="AX843" s="3094"/>
      <c r="AY843" s="3094"/>
      <c r="AZ843" s="3094"/>
      <c r="BA843" s="3094"/>
      <c r="BB843" s="3094"/>
      <c r="BC843" s="3094"/>
      <c r="BD843" s="3094"/>
      <c r="BE843" s="3094"/>
      <c r="BF843" s="3094"/>
      <c r="BG843" s="3094"/>
      <c r="BH843" s="3094"/>
      <c r="BI843" s="3094"/>
    </row>
    <row r="844" spans="1:61" ht="11.25" customHeight="1">
      <c r="A844" s="3094"/>
      <c r="B844" s="3094"/>
      <c r="C844" s="3094"/>
      <c r="D844" s="3094"/>
      <c r="E844" s="3094"/>
      <c r="F844" s="3094"/>
      <c r="G844" s="3094"/>
      <c r="H844" s="3094"/>
      <c r="I844" s="3094"/>
      <c r="J844" s="3094"/>
      <c r="K844" s="3094"/>
      <c r="L844" s="3094"/>
      <c r="M844" s="3094"/>
      <c r="N844" s="3094"/>
      <c r="O844" s="3094"/>
      <c r="P844" s="3094"/>
      <c r="Q844" s="3094"/>
      <c r="R844" s="3094"/>
      <c r="S844" s="3094"/>
      <c r="T844" s="3094"/>
      <c r="U844" s="3094"/>
      <c r="V844" s="3094"/>
      <c r="W844" s="3094"/>
      <c r="X844" s="3094"/>
      <c r="Y844" s="3094"/>
      <c r="Z844" s="3094"/>
      <c r="AA844" s="3094"/>
      <c r="AB844" s="3094"/>
      <c r="AC844" s="3094"/>
      <c r="AD844" s="3094"/>
      <c r="AE844" s="3094"/>
      <c r="AF844" s="3094"/>
      <c r="AG844" s="3094"/>
      <c r="AH844" s="3094"/>
      <c r="AI844" s="3094"/>
      <c r="AJ844" s="3094"/>
      <c r="AK844" s="3094"/>
      <c r="AL844" s="3094"/>
      <c r="AM844" s="3094"/>
      <c r="AN844" s="3094"/>
      <c r="AO844" s="3094"/>
      <c r="AP844" s="3094"/>
      <c r="AQ844" s="3094"/>
      <c r="AR844" s="3094"/>
      <c r="AS844" s="3094"/>
      <c r="AT844" s="3094"/>
      <c r="AU844" s="3094"/>
      <c r="AV844" s="3094"/>
      <c r="AW844" s="3094"/>
      <c r="AX844" s="3094"/>
      <c r="AY844" s="3094"/>
      <c r="AZ844" s="3094"/>
      <c r="BA844" s="3094"/>
      <c r="BB844" s="3094"/>
      <c r="BC844" s="3094"/>
      <c r="BD844" s="3094"/>
      <c r="BE844" s="3094"/>
      <c r="BF844" s="3094"/>
      <c r="BG844" s="3094"/>
      <c r="BH844" s="3094"/>
      <c r="BI844" s="3094"/>
    </row>
    <row r="845" spans="1:61" ht="11.25" customHeight="1">
      <c r="A845" s="3094"/>
      <c r="B845" s="3094"/>
      <c r="C845" s="3094"/>
      <c r="D845" s="3094"/>
      <c r="E845" s="3094"/>
      <c r="F845" s="3094"/>
      <c r="G845" s="3094"/>
      <c r="H845" s="3094"/>
      <c r="I845" s="3094"/>
      <c r="J845" s="3094"/>
      <c r="K845" s="3094"/>
      <c r="L845" s="3094"/>
      <c r="M845" s="3094"/>
      <c r="N845" s="3094"/>
      <c r="O845" s="3094"/>
      <c r="P845" s="3094"/>
      <c r="Q845" s="3094"/>
      <c r="R845" s="3094"/>
      <c r="S845" s="3094"/>
      <c r="T845" s="3094"/>
      <c r="U845" s="3094"/>
      <c r="V845" s="3094"/>
      <c r="W845" s="3094"/>
      <c r="X845" s="3094"/>
      <c r="Y845" s="3094"/>
      <c r="Z845" s="3094"/>
      <c r="AA845" s="3094"/>
      <c r="AB845" s="3094"/>
      <c r="AC845" s="3094"/>
      <c r="AD845" s="3094"/>
      <c r="AE845" s="3094"/>
      <c r="AF845" s="3094"/>
      <c r="AG845" s="3094"/>
      <c r="AH845" s="3094"/>
      <c r="AI845" s="3094"/>
      <c r="AJ845" s="3094"/>
      <c r="AK845" s="3094"/>
      <c r="AL845" s="3094"/>
      <c r="AM845" s="3094"/>
      <c r="AN845" s="3094"/>
      <c r="AO845" s="3094"/>
      <c r="AP845" s="3094"/>
      <c r="AQ845" s="3094"/>
      <c r="AR845" s="3094"/>
      <c r="AS845" s="3094"/>
      <c r="AT845" s="3094"/>
      <c r="AU845" s="3094"/>
      <c r="AV845" s="3094"/>
      <c r="AW845" s="3094"/>
      <c r="AX845" s="3094"/>
      <c r="AY845" s="3094"/>
      <c r="AZ845" s="3094"/>
      <c r="BA845" s="3094"/>
      <c r="BB845" s="3094"/>
      <c r="BC845" s="3094"/>
      <c r="BD845" s="3094"/>
      <c r="BE845" s="3094"/>
      <c r="BF845" s="3094"/>
      <c r="BG845" s="3094"/>
      <c r="BH845" s="3094"/>
      <c r="BI845" s="3094"/>
    </row>
    <row r="846" spans="1:61" ht="11.25" customHeight="1">
      <c r="A846" s="3094"/>
      <c r="B846" s="3094"/>
      <c r="C846" s="3094"/>
      <c r="D846" s="3094"/>
      <c r="E846" s="3094"/>
      <c r="F846" s="3094"/>
      <c r="G846" s="3094"/>
      <c r="H846" s="3094"/>
      <c r="I846" s="3094"/>
      <c r="J846" s="3094"/>
      <c r="K846" s="3094"/>
      <c r="L846" s="3094"/>
      <c r="M846" s="3094"/>
      <c r="N846" s="3094"/>
      <c r="O846" s="3094"/>
      <c r="P846" s="3094"/>
      <c r="Q846" s="3094"/>
      <c r="R846" s="3094"/>
      <c r="S846" s="3094"/>
      <c r="T846" s="3094"/>
      <c r="U846" s="3094"/>
      <c r="V846" s="3094"/>
      <c r="W846" s="3094"/>
      <c r="X846" s="3094"/>
      <c r="Y846" s="3094"/>
      <c r="Z846" s="3094"/>
      <c r="AA846" s="3094"/>
      <c r="AB846" s="3094"/>
      <c r="AC846" s="3094"/>
      <c r="AD846" s="3094"/>
      <c r="AE846" s="3094"/>
      <c r="AF846" s="3094"/>
      <c r="AG846" s="3094"/>
      <c r="AH846" s="3094"/>
      <c r="AI846" s="3094"/>
      <c r="AJ846" s="3094"/>
      <c r="AK846" s="3094"/>
      <c r="AL846" s="3094"/>
      <c r="AM846" s="3094"/>
      <c r="AN846" s="3094"/>
      <c r="AO846" s="3094"/>
      <c r="AP846" s="3094"/>
      <c r="AQ846" s="3094"/>
      <c r="AR846" s="3094"/>
      <c r="AS846" s="3094"/>
      <c r="AT846" s="3094"/>
      <c r="AU846" s="3094"/>
      <c r="AV846" s="3094"/>
      <c r="AW846" s="3094"/>
      <c r="AX846" s="3094"/>
      <c r="AY846" s="3094"/>
      <c r="AZ846" s="3094"/>
      <c r="BA846" s="3094"/>
      <c r="BB846" s="3094"/>
      <c r="BC846" s="3094"/>
      <c r="BD846" s="3094"/>
      <c r="BE846" s="3094"/>
      <c r="BF846" s="3094"/>
      <c r="BG846" s="3094"/>
      <c r="BH846" s="3094"/>
      <c r="BI846" s="3094"/>
    </row>
    <row r="847" spans="1:61" ht="11.25" customHeight="1">
      <c r="A847" s="3094"/>
      <c r="B847" s="3094"/>
      <c r="C847" s="3094"/>
      <c r="D847" s="3094"/>
      <c r="E847" s="3094"/>
      <c r="F847" s="3094"/>
      <c r="G847" s="3094"/>
      <c r="H847" s="3094"/>
      <c r="I847" s="3094"/>
      <c r="J847" s="3094"/>
      <c r="K847" s="3094"/>
      <c r="L847" s="3094"/>
      <c r="M847" s="3094"/>
      <c r="N847" s="3094"/>
      <c r="O847" s="3094"/>
      <c r="P847" s="3094"/>
      <c r="Q847" s="3094"/>
      <c r="R847" s="3094"/>
      <c r="S847" s="3094"/>
      <c r="T847" s="3094"/>
      <c r="U847" s="3094"/>
      <c r="V847" s="3094"/>
      <c r="W847" s="3094"/>
      <c r="X847" s="3094"/>
      <c r="Y847" s="3094"/>
      <c r="Z847" s="3094"/>
      <c r="AA847" s="3094"/>
      <c r="AB847" s="3094"/>
      <c r="AC847" s="3094"/>
      <c r="AD847" s="3094"/>
      <c r="AE847" s="3094"/>
      <c r="AF847" s="3094"/>
      <c r="AG847" s="3094"/>
      <c r="AH847" s="3094"/>
      <c r="AI847" s="3094"/>
      <c r="AJ847" s="3094"/>
      <c r="AK847" s="3094"/>
      <c r="AL847" s="3094"/>
      <c r="AM847" s="3094"/>
      <c r="AN847" s="3094"/>
      <c r="AO847" s="3094"/>
      <c r="AP847" s="3094"/>
      <c r="AQ847" s="3094"/>
      <c r="AR847" s="3094"/>
      <c r="AS847" s="3094"/>
      <c r="AT847" s="3094"/>
      <c r="AU847" s="3094"/>
      <c r="AV847" s="3094"/>
      <c r="AW847" s="3094"/>
      <c r="AX847" s="3094"/>
      <c r="AY847" s="3094"/>
      <c r="AZ847" s="3094"/>
      <c r="BA847" s="3094"/>
      <c r="BB847" s="3094"/>
      <c r="BC847" s="3094"/>
      <c r="BD847" s="3094"/>
      <c r="BE847" s="3094"/>
      <c r="BF847" s="3094"/>
      <c r="BG847" s="3094"/>
      <c r="BH847" s="3094"/>
      <c r="BI847" s="3094"/>
    </row>
    <row r="848" spans="1:61" ht="11.25" customHeight="1">
      <c r="A848" s="3094"/>
      <c r="B848" s="3094"/>
      <c r="C848" s="3094"/>
      <c r="D848" s="3094"/>
      <c r="E848" s="3094"/>
      <c r="F848" s="3094"/>
      <c r="G848" s="3094"/>
      <c r="H848" s="3094"/>
      <c r="I848" s="3094"/>
      <c r="J848" s="3094"/>
      <c r="K848" s="3094"/>
      <c r="L848" s="3094"/>
      <c r="M848" s="3094"/>
      <c r="N848" s="3094"/>
      <c r="O848" s="3094"/>
      <c r="P848" s="3094"/>
      <c r="Q848" s="3094"/>
      <c r="R848" s="3094"/>
      <c r="S848" s="3094"/>
      <c r="T848" s="3094"/>
      <c r="U848" s="3094"/>
      <c r="V848" s="3094"/>
      <c r="W848" s="3094"/>
      <c r="X848" s="3094"/>
      <c r="Y848" s="3094"/>
      <c r="Z848" s="3094"/>
      <c r="AA848" s="3094"/>
      <c r="AB848" s="3094"/>
      <c r="AC848" s="3094"/>
      <c r="AD848" s="3094"/>
      <c r="AE848" s="3094"/>
      <c r="AF848" s="3094"/>
      <c r="AG848" s="3094"/>
      <c r="AH848" s="3094"/>
      <c r="AI848" s="3094"/>
      <c r="AJ848" s="3094"/>
      <c r="AK848" s="3094"/>
      <c r="AL848" s="3094"/>
      <c r="AM848" s="3094"/>
      <c r="AN848" s="3094"/>
      <c r="AO848" s="3094"/>
      <c r="AP848" s="3094"/>
      <c r="AQ848" s="3094"/>
      <c r="AR848" s="3094"/>
      <c r="AS848" s="3094"/>
      <c r="AT848" s="3094"/>
      <c r="AU848" s="3094"/>
      <c r="AV848" s="3094"/>
      <c r="AW848" s="3094"/>
      <c r="AX848" s="3094"/>
      <c r="AY848" s="3094"/>
      <c r="AZ848" s="3094"/>
      <c r="BA848" s="3094"/>
      <c r="BB848" s="3094"/>
      <c r="BC848" s="3094"/>
      <c r="BD848" s="3094"/>
      <c r="BE848" s="3094"/>
      <c r="BF848" s="3094"/>
      <c r="BG848" s="3094"/>
      <c r="BH848" s="3094"/>
      <c r="BI848" s="3094"/>
    </row>
    <row r="849" spans="1:61" ht="11.25" customHeight="1">
      <c r="A849" s="3094"/>
      <c r="B849" s="3094"/>
      <c r="C849" s="3094"/>
      <c r="D849" s="3094"/>
      <c r="E849" s="3094"/>
      <c r="F849" s="3094"/>
      <c r="G849" s="3094"/>
      <c r="H849" s="3094"/>
      <c r="I849" s="3094"/>
      <c r="J849" s="3094"/>
      <c r="K849" s="3094"/>
      <c r="L849" s="3094"/>
      <c r="M849" s="3094"/>
      <c r="N849" s="3094"/>
      <c r="O849" s="3094"/>
      <c r="P849" s="3094"/>
      <c r="Q849" s="3094"/>
      <c r="R849" s="3094"/>
      <c r="S849" s="3094"/>
      <c r="T849" s="3094"/>
      <c r="U849" s="3094"/>
      <c r="V849" s="3094"/>
      <c r="W849" s="3094"/>
      <c r="X849" s="3094"/>
      <c r="Y849" s="3094"/>
      <c r="Z849" s="3094"/>
      <c r="AA849" s="3094"/>
      <c r="AB849" s="3094"/>
      <c r="AC849" s="3094"/>
      <c r="AD849" s="3094"/>
      <c r="AE849" s="3094"/>
      <c r="AF849" s="3094"/>
      <c r="AG849" s="3094"/>
      <c r="AH849" s="3094"/>
      <c r="AI849" s="3094"/>
      <c r="AJ849" s="3094"/>
      <c r="AK849" s="3094"/>
      <c r="AL849" s="3094"/>
      <c r="AM849" s="3094"/>
      <c r="AN849" s="3094"/>
      <c r="AO849" s="3094"/>
      <c r="AP849" s="3094"/>
      <c r="AQ849" s="3094"/>
      <c r="AR849" s="3094"/>
      <c r="AS849" s="3094"/>
      <c r="AT849" s="3094"/>
      <c r="AU849" s="3094"/>
      <c r="AV849" s="3094"/>
      <c r="AW849" s="3094"/>
      <c r="AX849" s="3094"/>
      <c r="AY849" s="3094"/>
      <c r="AZ849" s="3094"/>
      <c r="BA849" s="3094"/>
      <c r="BB849" s="3094"/>
      <c r="BC849" s="3094"/>
      <c r="BD849" s="3094"/>
      <c r="BE849" s="3094"/>
      <c r="BF849" s="3094"/>
      <c r="BG849" s="3094"/>
      <c r="BH849" s="3094"/>
      <c r="BI849" s="3094"/>
    </row>
    <row r="850" spans="1:61" ht="11.25" customHeight="1">
      <c r="A850" s="3094"/>
      <c r="B850" s="3094"/>
      <c r="C850" s="3094"/>
      <c r="D850" s="3094"/>
      <c r="E850" s="3094"/>
      <c r="F850" s="3094"/>
      <c r="G850" s="3094"/>
      <c r="H850" s="3094"/>
      <c r="I850" s="3094"/>
      <c r="J850" s="3094"/>
      <c r="K850" s="3094"/>
      <c r="L850" s="3094"/>
      <c r="M850" s="3094"/>
      <c r="N850" s="3094"/>
      <c r="O850" s="3094"/>
      <c r="P850" s="3094"/>
      <c r="Q850" s="3094"/>
      <c r="R850" s="3094"/>
      <c r="S850" s="3094"/>
      <c r="T850" s="3094"/>
      <c r="U850" s="3094"/>
      <c r="V850" s="3094"/>
      <c r="W850" s="3094"/>
      <c r="X850" s="3094"/>
      <c r="Y850" s="3094"/>
      <c r="Z850" s="3094"/>
      <c r="AA850" s="3094"/>
      <c r="AB850" s="3094"/>
      <c r="AC850" s="3094"/>
      <c r="AD850" s="3094"/>
      <c r="AE850" s="3094"/>
      <c r="AF850" s="3094"/>
      <c r="AG850" s="3094"/>
      <c r="AH850" s="3094"/>
      <c r="AI850" s="3094"/>
      <c r="AJ850" s="3094"/>
      <c r="AK850" s="3094"/>
      <c r="AL850" s="3094"/>
      <c r="AM850" s="3094"/>
      <c r="AN850" s="3094"/>
      <c r="AO850" s="3094"/>
      <c r="AP850" s="3094"/>
      <c r="AQ850" s="3094"/>
      <c r="AR850" s="3094"/>
      <c r="AS850" s="3094"/>
      <c r="AT850" s="3094"/>
      <c r="AU850" s="3094"/>
      <c r="AV850" s="3094"/>
      <c r="AW850" s="3094"/>
      <c r="AX850" s="3094"/>
      <c r="AY850" s="3094"/>
      <c r="AZ850" s="3094"/>
      <c r="BA850" s="3094"/>
      <c r="BB850" s="3094"/>
      <c r="BC850" s="3094"/>
      <c r="BD850" s="3094"/>
      <c r="BE850" s="3094"/>
      <c r="BF850" s="3094"/>
      <c r="BG850" s="3094"/>
      <c r="BH850" s="3094"/>
      <c r="BI850" s="3094"/>
    </row>
    <row r="851" spans="1:61" ht="11.25" customHeight="1">
      <c r="A851" s="3094"/>
      <c r="B851" s="3094"/>
      <c r="C851" s="3094"/>
      <c r="D851" s="3094"/>
      <c r="E851" s="3094"/>
      <c r="F851" s="3094"/>
      <c r="G851" s="3094"/>
      <c r="H851" s="3094"/>
      <c r="I851" s="3094"/>
      <c r="J851" s="3094"/>
      <c r="K851" s="3094"/>
      <c r="L851" s="3094"/>
      <c r="M851" s="3094"/>
      <c r="N851" s="3094"/>
      <c r="O851" s="3094"/>
      <c r="P851" s="3094"/>
      <c r="Q851" s="3094"/>
      <c r="R851" s="3094"/>
      <c r="S851" s="3094"/>
      <c r="T851" s="3094"/>
      <c r="U851" s="3094"/>
      <c r="V851" s="3094"/>
      <c r="W851" s="3094"/>
      <c r="X851" s="3094"/>
      <c r="Y851" s="3094"/>
      <c r="Z851" s="3094"/>
      <c r="AA851" s="3094"/>
      <c r="AB851" s="3094"/>
      <c r="AC851" s="3094"/>
      <c r="AD851" s="3094"/>
      <c r="AE851" s="3094"/>
      <c r="AF851" s="3094"/>
      <c r="AG851" s="3094"/>
      <c r="AH851" s="3094"/>
      <c r="AI851" s="3094"/>
      <c r="AJ851" s="3094"/>
      <c r="AK851" s="3094"/>
      <c r="AL851" s="3094"/>
      <c r="AM851" s="3094"/>
      <c r="AN851" s="3094"/>
      <c r="AO851" s="3094"/>
      <c r="AP851" s="3094"/>
      <c r="AQ851" s="3094"/>
      <c r="AR851" s="3094"/>
      <c r="AS851" s="3094"/>
      <c r="AT851" s="3094"/>
      <c r="AU851" s="3094"/>
      <c r="AV851" s="3094"/>
      <c r="AW851" s="3094"/>
      <c r="AX851" s="3094"/>
      <c r="AY851" s="3094"/>
      <c r="AZ851" s="3094"/>
      <c r="BA851" s="3094"/>
      <c r="BB851" s="3094"/>
      <c r="BC851" s="3094"/>
      <c r="BD851" s="3094"/>
      <c r="BE851" s="3094"/>
      <c r="BF851" s="3094"/>
      <c r="BG851" s="3094"/>
      <c r="BH851" s="3094"/>
      <c r="BI851" s="3094"/>
    </row>
    <row r="852" spans="1:61" ht="11.25" customHeight="1">
      <c r="A852" s="3094"/>
      <c r="B852" s="3094"/>
      <c r="C852" s="3094"/>
      <c r="D852" s="3094"/>
      <c r="E852" s="3094"/>
      <c r="F852" s="3094"/>
      <c r="G852" s="3094"/>
      <c r="H852" s="3094"/>
      <c r="I852" s="3094"/>
      <c r="J852" s="3094"/>
      <c r="K852" s="3094"/>
      <c r="L852" s="3094"/>
      <c r="M852" s="3094"/>
      <c r="N852" s="3094"/>
      <c r="O852" s="3094"/>
      <c r="P852" s="3094"/>
      <c r="Q852" s="3094"/>
      <c r="R852" s="3094"/>
      <c r="S852" s="3094"/>
      <c r="T852" s="3094"/>
      <c r="U852" s="3094"/>
      <c r="V852" s="3094"/>
      <c r="W852" s="3094"/>
      <c r="X852" s="3094"/>
      <c r="Y852" s="3094"/>
      <c r="Z852" s="3094"/>
      <c r="AA852" s="3094"/>
      <c r="AB852" s="3094"/>
      <c r="AC852" s="3094"/>
      <c r="AD852" s="3094"/>
      <c r="AE852" s="3094"/>
      <c r="AF852" s="3094"/>
      <c r="AG852" s="3094"/>
      <c r="AH852" s="3094"/>
      <c r="AI852" s="3094"/>
      <c r="AJ852" s="3094"/>
      <c r="AK852" s="3094"/>
      <c r="AL852" s="3094"/>
      <c r="AM852" s="3094"/>
      <c r="AN852" s="3094"/>
      <c r="AO852" s="3094"/>
      <c r="AP852" s="3094"/>
      <c r="AQ852" s="3094"/>
      <c r="AR852" s="3094"/>
      <c r="AS852" s="3094"/>
      <c r="AT852" s="3094"/>
      <c r="AU852" s="3094"/>
      <c r="AV852" s="3094"/>
      <c r="AW852" s="3094"/>
      <c r="AX852" s="3094"/>
      <c r="AY852" s="3094"/>
      <c r="AZ852" s="3094"/>
      <c r="BA852" s="3094"/>
      <c r="BB852" s="3094"/>
      <c r="BC852" s="3094"/>
      <c r="BD852" s="3094"/>
      <c r="BE852" s="3094"/>
      <c r="BF852" s="3094"/>
      <c r="BG852" s="3094"/>
      <c r="BH852" s="3094"/>
      <c r="BI852" s="3094"/>
    </row>
    <row r="853" spans="1:61" ht="11.25" customHeight="1">
      <c r="A853" s="3094"/>
      <c r="B853" s="3094"/>
      <c r="C853" s="3094"/>
      <c r="D853" s="3094"/>
      <c r="E853" s="3094"/>
      <c r="F853" s="3094"/>
      <c r="G853" s="3094"/>
      <c r="H853" s="3094"/>
      <c r="I853" s="3094"/>
      <c r="J853" s="3094"/>
      <c r="K853" s="3094"/>
      <c r="L853" s="3094"/>
      <c r="M853" s="3094"/>
      <c r="N853" s="3094"/>
      <c r="O853" s="3094"/>
      <c r="P853" s="3094"/>
      <c r="Q853" s="3094"/>
      <c r="R853" s="3094"/>
      <c r="S853" s="3094"/>
      <c r="T853" s="3094"/>
      <c r="U853" s="3094"/>
      <c r="V853" s="3094"/>
      <c r="W853" s="3094"/>
      <c r="X853" s="3094"/>
      <c r="Y853" s="3094"/>
      <c r="Z853" s="3094"/>
      <c r="AA853" s="3094"/>
      <c r="AB853" s="3094"/>
      <c r="AC853" s="3094"/>
      <c r="AD853" s="3094"/>
      <c r="AE853" s="3094"/>
      <c r="AF853" s="3094"/>
      <c r="AG853" s="3094"/>
      <c r="AH853" s="3094"/>
      <c r="AI853" s="3094"/>
      <c r="AJ853" s="3094"/>
      <c r="AK853" s="3094"/>
      <c r="AL853" s="3094"/>
      <c r="AM853" s="3094"/>
      <c r="AN853" s="3094"/>
      <c r="AO853" s="3094"/>
      <c r="AP853" s="3094"/>
      <c r="AQ853" s="3094"/>
      <c r="AR853" s="3094"/>
      <c r="AS853" s="3094"/>
      <c r="AT853" s="3094"/>
      <c r="AU853" s="3094"/>
      <c r="AV853" s="3094"/>
      <c r="AW853" s="3094"/>
      <c r="AX853" s="3094"/>
      <c r="AY853" s="3094"/>
      <c r="AZ853" s="3094"/>
      <c r="BA853" s="3094"/>
      <c r="BB853" s="3094"/>
      <c r="BC853" s="3094"/>
      <c r="BD853" s="3094"/>
      <c r="BE853" s="3094"/>
      <c r="BF853" s="3094"/>
      <c r="BG853" s="3094"/>
      <c r="BH853" s="3094"/>
      <c r="BI853" s="3094"/>
    </row>
    <row r="854" spans="1:61" ht="11.25" customHeight="1">
      <c r="A854" s="3094"/>
      <c r="B854" s="3094"/>
      <c r="C854" s="3094"/>
      <c r="D854" s="3094"/>
      <c r="E854" s="3094"/>
      <c r="F854" s="3094"/>
      <c r="G854" s="3094"/>
      <c r="H854" s="3094"/>
      <c r="I854" s="3094"/>
      <c r="J854" s="3094"/>
      <c r="K854" s="3094"/>
      <c r="L854" s="3094"/>
      <c r="M854" s="3094"/>
      <c r="N854" s="3094"/>
      <c r="O854" s="3094"/>
      <c r="P854" s="3094"/>
      <c r="Q854" s="3094"/>
      <c r="R854" s="3094"/>
      <c r="S854" s="3094"/>
      <c r="T854" s="3094"/>
      <c r="U854" s="3094"/>
      <c r="V854" s="3094"/>
      <c r="W854" s="3094"/>
      <c r="X854" s="3094"/>
      <c r="Y854" s="3094"/>
      <c r="Z854" s="3094"/>
      <c r="AA854" s="3094"/>
      <c r="AB854" s="3094"/>
      <c r="AC854" s="3094"/>
      <c r="AD854" s="3094"/>
      <c r="AE854" s="3094"/>
      <c r="AF854" s="3094"/>
      <c r="AG854" s="3094"/>
      <c r="AH854" s="3094"/>
      <c r="AI854" s="3094"/>
      <c r="AJ854" s="3094"/>
      <c r="AK854" s="3094"/>
      <c r="AL854" s="3094"/>
      <c r="AM854" s="3094"/>
      <c r="AN854" s="3094"/>
      <c r="AO854" s="3094"/>
      <c r="AP854" s="3094"/>
      <c r="AQ854" s="3094"/>
      <c r="AR854" s="3094"/>
      <c r="AS854" s="3094"/>
      <c r="AT854" s="3094"/>
      <c r="AU854" s="3094"/>
      <c r="AV854" s="3094"/>
      <c r="AW854" s="3094"/>
      <c r="AX854" s="3094"/>
      <c r="AY854" s="3094"/>
      <c r="AZ854" s="3094"/>
      <c r="BA854" s="3094"/>
      <c r="BB854" s="3094"/>
      <c r="BC854" s="3094"/>
      <c r="BD854" s="3094"/>
      <c r="BE854" s="3094"/>
      <c r="BF854" s="3094"/>
      <c r="BG854" s="3094"/>
      <c r="BH854" s="3094"/>
      <c r="BI854" s="3094"/>
    </row>
    <row r="855" spans="1:61" ht="11.25" customHeight="1">
      <c r="A855" s="3094"/>
      <c r="B855" s="3094"/>
      <c r="C855" s="3094"/>
      <c r="D855" s="3094"/>
      <c r="E855" s="3094"/>
      <c r="F855" s="3094"/>
      <c r="G855" s="3094"/>
      <c r="H855" s="3094"/>
      <c r="I855" s="3094"/>
      <c r="J855" s="3094"/>
      <c r="K855" s="3094"/>
      <c r="L855" s="3094"/>
      <c r="M855" s="3094"/>
      <c r="N855" s="3094"/>
      <c r="O855" s="3094"/>
      <c r="P855" s="3094"/>
      <c r="Q855" s="3094"/>
      <c r="R855" s="3094"/>
      <c r="S855" s="3094"/>
      <c r="T855" s="3094"/>
      <c r="U855" s="3094"/>
      <c r="V855" s="3094"/>
      <c r="W855" s="3094"/>
      <c r="X855" s="3094"/>
      <c r="Y855" s="3094"/>
      <c r="Z855" s="3094"/>
      <c r="AA855" s="3094"/>
      <c r="AB855" s="3094"/>
      <c r="AC855" s="3094"/>
      <c r="AD855" s="3094"/>
      <c r="AE855" s="3094"/>
      <c r="AF855" s="3094"/>
      <c r="AG855" s="3094"/>
      <c r="AH855" s="3094"/>
      <c r="AI855" s="3094"/>
      <c r="AJ855" s="3094"/>
      <c r="AK855" s="3094"/>
      <c r="AL855" s="3094"/>
      <c r="AM855" s="3094"/>
      <c r="AN855" s="3094"/>
      <c r="AO855" s="3094"/>
      <c r="AP855" s="3094"/>
      <c r="AQ855" s="3094"/>
      <c r="AR855" s="3094"/>
      <c r="AS855" s="3094"/>
      <c r="AT855" s="3094"/>
      <c r="AU855" s="3094"/>
      <c r="AV855" s="3094"/>
      <c r="AW855" s="3094"/>
      <c r="AX855" s="3094"/>
      <c r="AY855" s="3094"/>
      <c r="AZ855" s="3094"/>
      <c r="BA855" s="3094"/>
      <c r="BB855" s="3094"/>
      <c r="BC855" s="3094"/>
      <c r="BD855" s="3094"/>
      <c r="BE855" s="3094"/>
      <c r="BF855" s="3094"/>
      <c r="BG855" s="3094"/>
      <c r="BH855" s="3094"/>
      <c r="BI855" s="3094"/>
    </row>
    <row r="856" spans="1:61" ht="11.25" customHeight="1">
      <c r="A856" s="3094"/>
      <c r="B856" s="3094"/>
      <c r="C856" s="3094"/>
      <c r="D856" s="3094"/>
      <c r="E856" s="3094"/>
      <c r="F856" s="3094"/>
      <c r="G856" s="3094"/>
      <c r="H856" s="3094"/>
      <c r="I856" s="3094"/>
      <c r="J856" s="3094"/>
      <c r="K856" s="3094"/>
      <c r="L856" s="3094"/>
      <c r="M856" s="3094"/>
      <c r="N856" s="3094"/>
      <c r="O856" s="3094"/>
      <c r="P856" s="3094"/>
      <c r="Q856" s="3094"/>
      <c r="R856" s="3094"/>
      <c r="S856" s="3094"/>
      <c r="T856" s="3094"/>
      <c r="U856" s="3094"/>
      <c r="V856" s="3094"/>
      <c r="W856" s="3094"/>
      <c r="X856" s="3094"/>
      <c r="Y856" s="3094"/>
      <c r="Z856" s="3094"/>
      <c r="AA856" s="3094"/>
      <c r="AB856" s="3094"/>
      <c r="AC856" s="3094"/>
      <c r="AD856" s="3094"/>
      <c r="AE856" s="3094"/>
      <c r="AF856" s="3094"/>
      <c r="AG856" s="3094"/>
      <c r="AH856" s="3094"/>
      <c r="AI856" s="3094"/>
      <c r="AJ856" s="3094"/>
      <c r="AK856" s="3094"/>
      <c r="AL856" s="3094"/>
      <c r="AM856" s="3094"/>
      <c r="AN856" s="3094"/>
      <c r="AO856" s="3094"/>
      <c r="AP856" s="3094"/>
      <c r="AQ856" s="3094"/>
      <c r="AR856" s="3094"/>
      <c r="AS856" s="3094"/>
      <c r="AT856" s="3094"/>
      <c r="AU856" s="3094"/>
      <c r="AV856" s="3094"/>
      <c r="AW856" s="3094"/>
      <c r="AX856" s="3094"/>
      <c r="AY856" s="3094"/>
      <c r="AZ856" s="3094"/>
      <c r="BA856" s="3094"/>
      <c r="BB856" s="3094"/>
      <c r="BC856" s="3094"/>
      <c r="BD856" s="3094"/>
      <c r="BE856" s="3094"/>
      <c r="BF856" s="3094"/>
      <c r="BG856" s="3094"/>
      <c r="BH856" s="3094"/>
      <c r="BI856" s="3094"/>
    </row>
    <row r="857" spans="1:61" ht="11.25" customHeight="1">
      <c r="A857" s="3094"/>
      <c r="B857" s="3094"/>
      <c r="C857" s="3094"/>
      <c r="D857" s="3094"/>
      <c r="E857" s="3094"/>
      <c r="F857" s="3094"/>
      <c r="G857" s="3094"/>
      <c r="H857" s="3094"/>
      <c r="I857" s="3094"/>
      <c r="J857" s="3094"/>
      <c r="K857" s="3094"/>
      <c r="L857" s="3094"/>
      <c r="M857" s="3094"/>
      <c r="N857" s="3094"/>
      <c r="O857" s="3094"/>
      <c r="P857" s="3094"/>
      <c r="Q857" s="3094"/>
      <c r="R857" s="3094"/>
      <c r="S857" s="3094"/>
      <c r="T857" s="3094"/>
      <c r="U857" s="3094"/>
      <c r="V857" s="3094"/>
      <c r="W857" s="3094"/>
      <c r="X857" s="3094"/>
      <c r="Y857" s="3094"/>
      <c r="Z857" s="3094"/>
      <c r="AA857" s="3094"/>
      <c r="AB857" s="3094"/>
      <c r="AC857" s="3094"/>
      <c r="AD857" s="3094"/>
      <c r="AE857" s="3094"/>
      <c r="AF857" s="3094"/>
      <c r="AG857" s="3094"/>
      <c r="AH857" s="3094"/>
      <c r="AI857" s="3094"/>
      <c r="AJ857" s="3094"/>
      <c r="AK857" s="3094"/>
      <c r="AL857" s="3094"/>
      <c r="AM857" s="3094"/>
      <c r="AN857" s="3094"/>
      <c r="AO857" s="3094"/>
      <c r="AP857" s="3094"/>
      <c r="AQ857" s="3094"/>
      <c r="AR857" s="3094"/>
      <c r="AS857" s="3094"/>
      <c r="AT857" s="3094"/>
      <c r="AU857" s="3094"/>
      <c r="AV857" s="3094"/>
      <c r="AW857" s="3094"/>
      <c r="AX857" s="3094"/>
      <c r="AY857" s="3094"/>
      <c r="AZ857" s="3094"/>
      <c r="BA857" s="3094"/>
      <c r="BB857" s="3094"/>
      <c r="BC857" s="3094"/>
      <c r="BD857" s="3094"/>
      <c r="BE857" s="3094"/>
      <c r="BF857" s="3094"/>
      <c r="BG857" s="3094"/>
      <c r="BH857" s="3094"/>
      <c r="BI857" s="3094"/>
    </row>
    <row r="858" spans="1:61" ht="11.25" customHeight="1">
      <c r="A858" s="3094"/>
      <c r="B858" s="3094"/>
      <c r="C858" s="3094"/>
      <c r="D858" s="3094"/>
      <c r="E858" s="3094"/>
      <c r="F858" s="3094"/>
      <c r="G858" s="3094"/>
      <c r="H858" s="3094"/>
      <c r="I858" s="3094"/>
      <c r="J858" s="3094"/>
      <c r="K858" s="3094"/>
      <c r="L858" s="3094"/>
      <c r="M858" s="3094"/>
      <c r="N858" s="3094"/>
      <c r="O858" s="3094"/>
      <c r="P858" s="3094"/>
      <c r="Q858" s="3094"/>
      <c r="R858" s="3094"/>
      <c r="S858" s="3094"/>
      <c r="T858" s="3094"/>
      <c r="U858" s="3094"/>
      <c r="V858" s="3094"/>
      <c r="W858" s="3094"/>
      <c r="X858" s="3094"/>
      <c r="Y858" s="3094"/>
      <c r="Z858" s="3094"/>
      <c r="AA858" s="3094"/>
      <c r="AB858" s="3094"/>
      <c r="AC858" s="3094"/>
      <c r="AD858" s="3094"/>
      <c r="AE858" s="3094"/>
      <c r="AF858" s="3094"/>
      <c r="AG858" s="3094"/>
      <c r="AH858" s="3094"/>
      <c r="AI858" s="3094"/>
      <c r="AJ858" s="3094"/>
      <c r="AK858" s="3094"/>
      <c r="AL858" s="3094"/>
      <c r="AM858" s="3094"/>
      <c r="AN858" s="3094"/>
      <c r="AO858" s="3094"/>
      <c r="AP858" s="3094"/>
      <c r="AQ858" s="3094"/>
      <c r="AR858" s="3094"/>
      <c r="AS858" s="3094"/>
      <c r="AT858" s="3094"/>
      <c r="AU858" s="3094"/>
      <c r="AV858" s="3094"/>
      <c r="AW858" s="3094"/>
      <c r="AX858" s="3094"/>
      <c r="AY858" s="3094"/>
      <c r="AZ858" s="3094"/>
      <c r="BA858" s="3094"/>
      <c r="BB858" s="3094"/>
      <c r="BC858" s="3094"/>
      <c r="BD858" s="3094"/>
      <c r="BE858" s="3094"/>
      <c r="BF858" s="3094"/>
      <c r="BG858" s="3094"/>
      <c r="BH858" s="3094"/>
      <c r="BI858" s="3094"/>
    </row>
    <row r="859" spans="1:61" ht="11.25" customHeight="1">
      <c r="A859" s="3094"/>
      <c r="B859" s="3094"/>
      <c r="C859" s="3094"/>
      <c r="D859" s="3094"/>
      <c r="E859" s="3094"/>
      <c r="F859" s="3094"/>
      <c r="G859" s="3094"/>
      <c r="H859" s="3094"/>
      <c r="I859" s="3094"/>
      <c r="J859" s="3094"/>
      <c r="K859" s="3094"/>
      <c r="L859" s="3094"/>
      <c r="M859" s="3094"/>
      <c r="N859" s="3094"/>
      <c r="O859" s="3094"/>
      <c r="P859" s="3094"/>
      <c r="Q859" s="3094"/>
      <c r="R859" s="3094"/>
      <c r="S859" s="3094"/>
      <c r="T859" s="3094"/>
      <c r="U859" s="3094"/>
      <c r="V859" s="3094"/>
      <c r="W859" s="3094"/>
      <c r="X859" s="3094"/>
      <c r="Y859" s="3094"/>
      <c r="Z859" s="3094"/>
      <c r="AA859" s="3094"/>
      <c r="AB859" s="3094"/>
      <c r="AC859" s="3094"/>
      <c r="AD859" s="3094"/>
      <c r="AE859" s="3094"/>
      <c r="AF859" s="3094"/>
      <c r="AG859" s="3094"/>
      <c r="AH859" s="3094"/>
      <c r="AI859" s="3094"/>
      <c r="AJ859" s="3094"/>
      <c r="AK859" s="3094"/>
      <c r="AL859" s="3094"/>
      <c r="AM859" s="3094"/>
      <c r="AN859" s="3094"/>
      <c r="AO859" s="3094"/>
      <c r="AP859" s="3094"/>
      <c r="AQ859" s="3094"/>
      <c r="AR859" s="3094"/>
      <c r="AS859" s="3094"/>
      <c r="AT859" s="3094"/>
      <c r="AU859" s="3094"/>
      <c r="AV859" s="3094"/>
      <c r="AW859" s="3094"/>
      <c r="AX859" s="3094"/>
      <c r="AY859" s="3094"/>
      <c r="AZ859" s="3094"/>
      <c r="BA859" s="3094"/>
      <c r="BB859" s="3094"/>
      <c r="BC859" s="3094"/>
      <c r="BD859" s="3094"/>
      <c r="BE859" s="3094"/>
      <c r="BF859" s="3094"/>
      <c r="BG859" s="3094"/>
      <c r="BH859" s="3094"/>
      <c r="BI859" s="3094"/>
    </row>
    <row r="860" spans="1:61" ht="11.25" customHeight="1">
      <c r="A860" s="3094"/>
      <c r="B860" s="3094"/>
      <c r="C860" s="3094"/>
      <c r="D860" s="3094"/>
      <c r="E860" s="3094"/>
      <c r="F860" s="3094"/>
      <c r="G860" s="3094"/>
      <c r="H860" s="3094"/>
      <c r="I860" s="3094"/>
      <c r="J860" s="3094"/>
      <c r="K860" s="3094"/>
      <c r="L860" s="3094"/>
      <c r="M860" s="3094"/>
      <c r="N860" s="3094"/>
      <c r="O860" s="3094"/>
      <c r="P860" s="3094"/>
      <c r="Q860" s="3094"/>
      <c r="R860" s="3094"/>
      <c r="S860" s="3094"/>
      <c r="T860" s="3094"/>
      <c r="U860" s="3094"/>
      <c r="V860" s="3094"/>
      <c r="W860" s="3094"/>
      <c r="X860" s="3094"/>
      <c r="Y860" s="3094"/>
      <c r="Z860" s="3094"/>
      <c r="AA860" s="3094"/>
      <c r="AB860" s="3094"/>
      <c r="AC860" s="3094"/>
      <c r="AD860" s="3094"/>
      <c r="AE860" s="3094"/>
      <c r="AF860" s="3094"/>
      <c r="AG860" s="3094"/>
      <c r="AH860" s="3094"/>
      <c r="AI860" s="3094"/>
      <c r="AJ860" s="3094"/>
      <c r="AK860" s="3094"/>
      <c r="AL860" s="3094"/>
      <c r="AM860" s="3094"/>
      <c r="AN860" s="3094"/>
      <c r="AO860" s="3094"/>
      <c r="AP860" s="3094"/>
      <c r="AQ860" s="3094"/>
      <c r="AR860" s="3094"/>
      <c r="AS860" s="3094"/>
      <c r="AT860" s="3094"/>
      <c r="AU860" s="3094"/>
      <c r="AV860" s="3094"/>
      <c r="AW860" s="3094"/>
      <c r="AX860" s="3094"/>
      <c r="AY860" s="3094"/>
      <c r="AZ860" s="3094"/>
      <c r="BA860" s="3094"/>
      <c r="BB860" s="3094"/>
      <c r="BC860" s="3094"/>
      <c r="BD860" s="3094"/>
      <c r="BE860" s="3094"/>
      <c r="BF860" s="3094"/>
      <c r="BG860" s="3094"/>
      <c r="BH860" s="3094"/>
      <c r="BI860" s="3094"/>
    </row>
    <row r="861" spans="1:61" ht="11.25" customHeight="1">
      <c r="A861" s="3094"/>
      <c r="B861" s="3094"/>
      <c r="C861" s="3094"/>
      <c r="D861" s="3094"/>
      <c r="E861" s="3094"/>
      <c r="F861" s="3094"/>
      <c r="G861" s="3094"/>
      <c r="H861" s="3094"/>
      <c r="I861" s="3094"/>
      <c r="J861" s="3094"/>
      <c r="K861" s="3094"/>
      <c r="L861" s="3094"/>
      <c r="M861" s="3094"/>
      <c r="N861" s="3094"/>
      <c r="O861" s="3094"/>
      <c r="P861" s="3094"/>
      <c r="Q861" s="3094"/>
      <c r="R861" s="3094"/>
      <c r="S861" s="3094"/>
      <c r="T861" s="3094"/>
      <c r="U861" s="3094"/>
      <c r="V861" s="3094"/>
      <c r="W861" s="3094"/>
      <c r="X861" s="3094"/>
      <c r="Y861" s="3094"/>
      <c r="Z861" s="3094"/>
      <c r="AA861" s="3094"/>
      <c r="AB861" s="3094"/>
      <c r="AC861" s="3094"/>
      <c r="AD861" s="3094"/>
      <c r="AE861" s="3094"/>
      <c r="AF861" s="3094"/>
      <c r="AG861" s="3094"/>
      <c r="AH861" s="3094"/>
      <c r="AI861" s="3094"/>
      <c r="AJ861" s="3094"/>
      <c r="AK861" s="3094"/>
      <c r="AL861" s="3094"/>
      <c r="AM861" s="3094"/>
      <c r="AN861" s="3094"/>
      <c r="AO861" s="3094"/>
      <c r="AP861" s="3094"/>
      <c r="AQ861" s="3094"/>
      <c r="AR861" s="3094"/>
      <c r="AS861" s="3094"/>
      <c r="AT861" s="3094"/>
      <c r="AU861" s="3094"/>
      <c r="AV861" s="3094"/>
      <c r="AW861" s="3094"/>
      <c r="AX861" s="3094"/>
      <c r="AY861" s="3094"/>
      <c r="AZ861" s="3094"/>
      <c r="BA861" s="3094"/>
      <c r="BB861" s="3094"/>
      <c r="BC861" s="3094"/>
      <c r="BD861" s="3094"/>
      <c r="BE861" s="3094"/>
      <c r="BF861" s="3094"/>
      <c r="BG861" s="3094"/>
      <c r="BH861" s="3094"/>
      <c r="BI861" s="3094"/>
    </row>
    <row r="862" spans="1:61" ht="11.25" customHeight="1">
      <c r="A862" s="3094"/>
      <c r="B862" s="3094"/>
      <c r="C862" s="3094"/>
      <c r="D862" s="3094"/>
      <c r="E862" s="3094"/>
      <c r="F862" s="3094"/>
      <c r="G862" s="3094"/>
      <c r="H862" s="3094"/>
      <c r="I862" s="3094"/>
      <c r="J862" s="3094"/>
      <c r="K862" s="3094"/>
      <c r="L862" s="3094"/>
      <c r="M862" s="3094"/>
      <c r="N862" s="3094"/>
      <c r="O862" s="3094"/>
      <c r="P862" s="3094"/>
      <c r="Q862" s="3094"/>
      <c r="R862" s="3094"/>
      <c r="S862" s="3094"/>
      <c r="T862" s="3094"/>
      <c r="U862" s="3094"/>
      <c r="V862" s="3094"/>
      <c r="W862" s="3094"/>
      <c r="X862" s="3094"/>
      <c r="Y862" s="3094"/>
      <c r="Z862" s="3094"/>
      <c r="AA862" s="3094"/>
      <c r="AB862" s="3094"/>
      <c r="AC862" s="3094"/>
      <c r="AD862" s="3094"/>
      <c r="AE862" s="3094"/>
      <c r="AF862" s="3094"/>
      <c r="AG862" s="3094"/>
      <c r="AH862" s="3094"/>
      <c r="AI862" s="3094"/>
      <c r="AJ862" s="3094"/>
      <c r="AK862" s="3094"/>
      <c r="AL862" s="3094"/>
      <c r="AM862" s="3094"/>
      <c r="AN862" s="3094"/>
      <c r="AO862" s="3094"/>
      <c r="AP862" s="3094"/>
      <c r="AQ862" s="3094"/>
      <c r="AR862" s="3094"/>
      <c r="AS862" s="3094"/>
      <c r="AT862" s="3094"/>
      <c r="AU862" s="3094"/>
      <c r="AV862" s="3094"/>
      <c r="AW862" s="3094"/>
      <c r="AX862" s="3094"/>
      <c r="AY862" s="3094"/>
      <c r="AZ862" s="3094"/>
      <c r="BA862" s="3094"/>
      <c r="BB862" s="3094"/>
      <c r="BC862" s="3094"/>
      <c r="BD862" s="3094"/>
      <c r="BE862" s="3094"/>
      <c r="BF862" s="3094"/>
      <c r="BG862" s="3094"/>
      <c r="BH862" s="3094"/>
      <c r="BI862" s="3094"/>
    </row>
    <row r="863" spans="1:61" ht="11.25" customHeight="1">
      <c r="A863" s="3094"/>
      <c r="B863" s="3094"/>
      <c r="C863" s="3094"/>
      <c r="D863" s="3094"/>
      <c r="E863" s="3094"/>
      <c r="F863" s="3094"/>
      <c r="G863" s="3094"/>
      <c r="H863" s="3094"/>
      <c r="I863" s="3094"/>
      <c r="J863" s="3094"/>
      <c r="K863" s="3094"/>
      <c r="L863" s="3094"/>
      <c r="M863" s="3094"/>
      <c r="N863" s="3094"/>
      <c r="O863" s="3094"/>
      <c r="P863" s="3094"/>
      <c r="Q863" s="3094"/>
      <c r="R863" s="3094"/>
      <c r="S863" s="3094"/>
      <c r="T863" s="3094"/>
      <c r="U863" s="3094"/>
      <c r="V863" s="3094"/>
      <c r="W863" s="3094"/>
      <c r="X863" s="3094"/>
      <c r="Y863" s="3094"/>
      <c r="Z863" s="3094"/>
      <c r="AA863" s="3094"/>
      <c r="AB863" s="3094"/>
      <c r="AC863" s="3094"/>
      <c r="AD863" s="3094"/>
      <c r="AE863" s="3094"/>
      <c r="AF863" s="3094"/>
      <c r="AG863" s="3094"/>
      <c r="AH863" s="3094"/>
      <c r="AI863" s="3094"/>
      <c r="AJ863" s="3094"/>
      <c r="AK863" s="3094"/>
      <c r="AL863" s="3094"/>
      <c r="AM863" s="3094"/>
      <c r="AN863" s="3094"/>
      <c r="AO863" s="3094"/>
      <c r="AP863" s="3094"/>
      <c r="AQ863" s="3094"/>
      <c r="AR863" s="3094"/>
      <c r="AS863" s="3094"/>
      <c r="AT863" s="3094"/>
      <c r="AU863" s="3094"/>
      <c r="AV863" s="3094"/>
      <c r="AW863" s="3094"/>
      <c r="AX863" s="3094"/>
      <c r="AY863" s="3094"/>
      <c r="AZ863" s="3094"/>
      <c r="BA863" s="3094"/>
      <c r="BB863" s="3094"/>
      <c r="BC863" s="3094"/>
      <c r="BD863" s="3094"/>
      <c r="BE863" s="3094"/>
      <c r="BF863" s="3094"/>
      <c r="BG863" s="3094"/>
      <c r="BH863" s="3094"/>
      <c r="BI863" s="3094"/>
    </row>
    <row r="864" spans="1:61" ht="11.25" customHeight="1">
      <c r="A864" s="3094"/>
      <c r="B864" s="3094"/>
      <c r="C864" s="3094"/>
      <c r="D864" s="3094"/>
      <c r="E864" s="3094"/>
      <c r="F864" s="3094"/>
      <c r="G864" s="3094"/>
      <c r="H864" s="3094"/>
      <c r="I864" s="3094"/>
      <c r="J864" s="3094"/>
      <c r="K864" s="3094"/>
      <c r="L864" s="3094"/>
      <c r="M864" s="3094"/>
      <c r="N864" s="3094"/>
      <c r="O864" s="3094"/>
      <c r="P864" s="3094"/>
      <c r="Q864" s="3094"/>
      <c r="R864" s="3094"/>
      <c r="S864" s="3094"/>
      <c r="T864" s="3094"/>
      <c r="U864" s="3094"/>
      <c r="V864" s="3094"/>
      <c r="W864" s="3094"/>
      <c r="X864" s="3094"/>
      <c r="Y864" s="3094"/>
      <c r="Z864" s="3094"/>
      <c r="AA864" s="3094"/>
      <c r="AB864" s="3094"/>
      <c r="AC864" s="3094"/>
      <c r="AD864" s="3094"/>
      <c r="AE864" s="3094"/>
      <c r="AF864" s="3094"/>
      <c r="AG864" s="3094"/>
      <c r="AH864" s="3094"/>
      <c r="AI864" s="3094"/>
      <c r="AJ864" s="3094"/>
      <c r="AK864" s="3094"/>
      <c r="AL864" s="3094"/>
      <c r="AM864" s="3094"/>
      <c r="AN864" s="3094"/>
      <c r="AO864" s="3094"/>
      <c r="AP864" s="3094"/>
      <c r="AQ864" s="3094"/>
      <c r="AR864" s="3094"/>
      <c r="AS864" s="3094"/>
      <c r="AT864" s="3094"/>
      <c r="AU864" s="3094"/>
      <c r="AV864" s="3094"/>
      <c r="AW864" s="3094"/>
      <c r="AX864" s="3094"/>
      <c r="AY864" s="3094"/>
      <c r="AZ864" s="3094"/>
      <c r="BA864" s="3094"/>
      <c r="BB864" s="3094"/>
      <c r="BC864" s="3094"/>
      <c r="BD864" s="3094"/>
      <c r="BE864" s="3094"/>
      <c r="BF864" s="3094"/>
      <c r="BG864" s="3094"/>
      <c r="BH864" s="3094"/>
      <c r="BI864" s="3094"/>
    </row>
    <row r="865" spans="1:61" ht="11.25" customHeight="1">
      <c r="A865" s="3094"/>
      <c r="B865" s="3094"/>
      <c r="C865" s="3094"/>
      <c r="D865" s="3094"/>
      <c r="E865" s="3094"/>
      <c r="F865" s="3094"/>
      <c r="G865" s="3094"/>
      <c r="H865" s="3094"/>
      <c r="I865" s="3094"/>
      <c r="J865" s="3094"/>
      <c r="K865" s="3094"/>
      <c r="L865" s="3094"/>
      <c r="M865" s="3094"/>
      <c r="N865" s="3094"/>
      <c r="O865" s="3094"/>
      <c r="P865" s="3094"/>
      <c r="Q865" s="3094"/>
      <c r="R865" s="3094"/>
      <c r="S865" s="3094"/>
      <c r="T865" s="3094"/>
      <c r="U865" s="3094"/>
      <c r="V865" s="3094"/>
      <c r="W865" s="3094"/>
      <c r="X865" s="3094"/>
      <c r="Y865" s="3094"/>
      <c r="Z865" s="3094"/>
      <c r="AA865" s="3094"/>
      <c r="AB865" s="3094"/>
      <c r="AC865" s="3094"/>
      <c r="AD865" s="3094"/>
      <c r="AE865" s="3094"/>
      <c r="AF865" s="3094"/>
      <c r="AG865" s="3094"/>
      <c r="AH865" s="3094"/>
      <c r="AI865" s="3094"/>
      <c r="AJ865" s="3094"/>
      <c r="AK865" s="3094"/>
      <c r="AL865" s="3094"/>
      <c r="AM865" s="3094"/>
      <c r="AN865" s="3094"/>
      <c r="AO865" s="3094"/>
      <c r="AP865" s="3094"/>
      <c r="AQ865" s="3094"/>
      <c r="AR865" s="3094"/>
      <c r="AS865" s="3094"/>
      <c r="AT865" s="3094"/>
      <c r="AU865" s="3094"/>
      <c r="AV865" s="3094"/>
      <c r="AW865" s="3094"/>
      <c r="AX865" s="3094"/>
      <c r="AY865" s="3094"/>
      <c r="AZ865" s="3094"/>
      <c r="BA865" s="3094"/>
      <c r="BB865" s="3094"/>
      <c r="BC865" s="3094"/>
      <c r="BD865" s="3094"/>
      <c r="BE865" s="3094"/>
      <c r="BF865" s="3094"/>
      <c r="BG865" s="3094"/>
      <c r="BH865" s="3094"/>
      <c r="BI865" s="3094"/>
    </row>
    <row r="866" spans="1:61" ht="11.25" customHeight="1">
      <c r="A866" s="3094"/>
      <c r="B866" s="3094"/>
      <c r="C866" s="3094"/>
      <c r="D866" s="3094"/>
      <c r="E866" s="3094"/>
      <c r="F866" s="3094"/>
      <c r="G866" s="3094"/>
      <c r="H866" s="3094"/>
      <c r="I866" s="3094"/>
      <c r="J866" s="3094"/>
      <c r="K866" s="3094"/>
      <c r="L866" s="3094"/>
      <c r="M866" s="3094"/>
      <c r="N866" s="3094"/>
      <c r="O866" s="3094"/>
      <c r="P866" s="3094"/>
      <c r="Q866" s="3094"/>
      <c r="R866" s="3094"/>
      <c r="S866" s="3094"/>
      <c r="T866" s="3094"/>
      <c r="U866" s="3094"/>
      <c r="V866" s="3094"/>
      <c r="W866" s="3094"/>
      <c r="X866" s="3094"/>
      <c r="Y866" s="3094"/>
      <c r="Z866" s="3094"/>
      <c r="AA866" s="3094"/>
      <c r="AB866" s="3094"/>
      <c r="AC866" s="3094"/>
      <c r="AD866" s="3094"/>
      <c r="AE866" s="3094"/>
      <c r="AF866" s="3094"/>
      <c r="AG866" s="3094"/>
      <c r="AH866" s="3094"/>
      <c r="AI866" s="3094"/>
      <c r="AJ866" s="3094"/>
      <c r="AK866" s="3094"/>
      <c r="AL866" s="3094"/>
      <c r="AM866" s="3094"/>
      <c r="AN866" s="3094"/>
      <c r="AO866" s="3094"/>
      <c r="AP866" s="3094"/>
      <c r="AQ866" s="3094"/>
      <c r="AR866" s="3094"/>
      <c r="AS866" s="3094"/>
      <c r="AT866" s="3094"/>
      <c r="AU866" s="3094"/>
      <c r="AV866" s="3094"/>
      <c r="AW866" s="3094"/>
      <c r="AX866" s="3094"/>
      <c r="AY866" s="3094"/>
      <c r="AZ866" s="3094"/>
      <c r="BA866" s="3094"/>
      <c r="BB866" s="3094"/>
      <c r="BC866" s="3094"/>
      <c r="BD866" s="3094"/>
      <c r="BE866" s="3094"/>
      <c r="BF866" s="3094"/>
      <c r="BG866" s="3094"/>
      <c r="BH866" s="3094"/>
      <c r="BI866" s="3094"/>
    </row>
    <row r="867" spans="1:61" ht="11.25" customHeight="1">
      <c r="A867" s="3094"/>
      <c r="B867" s="3094"/>
      <c r="C867" s="3094"/>
      <c r="D867" s="3094"/>
      <c r="E867" s="3094"/>
      <c r="F867" s="3094"/>
      <c r="G867" s="3094"/>
      <c r="H867" s="3094"/>
      <c r="I867" s="3094"/>
      <c r="J867" s="3094"/>
      <c r="K867" s="3094"/>
      <c r="L867" s="3094"/>
      <c r="M867" s="3094"/>
      <c r="N867" s="3094"/>
      <c r="O867" s="3094"/>
      <c r="P867" s="3094"/>
      <c r="Q867" s="3094"/>
      <c r="R867" s="3094"/>
      <c r="S867" s="3094"/>
      <c r="T867" s="3094"/>
      <c r="U867" s="3094"/>
      <c r="V867" s="3094"/>
      <c r="W867" s="3094"/>
      <c r="X867" s="3094"/>
      <c r="Y867" s="3094"/>
      <c r="Z867" s="3094"/>
      <c r="AA867" s="3094"/>
      <c r="AB867" s="3094"/>
      <c r="AC867" s="3094"/>
      <c r="AD867" s="3094"/>
      <c r="AE867" s="3094"/>
      <c r="AF867" s="3094"/>
      <c r="AG867" s="3094"/>
      <c r="AH867" s="3094"/>
      <c r="AI867" s="3094"/>
      <c r="AJ867" s="3094"/>
      <c r="AK867" s="3094"/>
      <c r="AL867" s="3094"/>
      <c r="AM867" s="3094"/>
      <c r="AN867" s="3094"/>
      <c r="AO867" s="3094"/>
      <c r="AP867" s="3094"/>
      <c r="AQ867" s="3094"/>
      <c r="AR867" s="3094"/>
      <c r="AS867" s="3094"/>
      <c r="AT867" s="3094"/>
      <c r="AU867" s="3094"/>
      <c r="AV867" s="3094"/>
      <c r="AW867" s="3094"/>
      <c r="AX867" s="3094"/>
      <c r="AY867" s="3094"/>
      <c r="AZ867" s="3094"/>
      <c r="BA867" s="3094"/>
      <c r="BB867" s="3094"/>
      <c r="BC867" s="3094"/>
      <c r="BD867" s="3094"/>
      <c r="BE867" s="3094"/>
      <c r="BF867" s="3094"/>
      <c r="BG867" s="3094"/>
      <c r="BH867" s="3094"/>
      <c r="BI867" s="3094"/>
    </row>
    <row r="868" spans="1:61" ht="11.25" customHeight="1">
      <c r="A868" s="3094"/>
      <c r="B868" s="3094"/>
      <c r="C868" s="3094"/>
      <c r="D868" s="3094"/>
      <c r="E868" s="3094"/>
      <c r="F868" s="3094"/>
      <c r="G868" s="3094"/>
      <c r="H868" s="3094"/>
      <c r="I868" s="3094"/>
      <c r="J868" s="3094"/>
      <c r="K868" s="3094"/>
      <c r="L868" s="3094"/>
      <c r="M868" s="3094"/>
      <c r="N868" s="3094"/>
      <c r="O868" s="3094"/>
      <c r="P868" s="3094"/>
      <c r="Q868" s="3094"/>
      <c r="R868" s="3094"/>
      <c r="S868" s="3094"/>
      <c r="T868" s="3094"/>
      <c r="U868" s="3094"/>
      <c r="V868" s="3094"/>
      <c r="W868" s="3094"/>
      <c r="X868" s="3094"/>
      <c r="Y868" s="3094"/>
      <c r="Z868" s="3094"/>
      <c r="AA868" s="3094"/>
      <c r="AB868" s="3094"/>
      <c r="AC868" s="3094"/>
      <c r="AD868" s="3094"/>
      <c r="AE868" s="3094"/>
      <c r="AF868" s="3094"/>
      <c r="AG868" s="3094"/>
      <c r="AH868" s="3094"/>
      <c r="AI868" s="3094"/>
      <c r="AJ868" s="3094"/>
      <c r="AK868" s="3094"/>
      <c r="AL868" s="3094"/>
      <c r="AM868" s="3094"/>
      <c r="AN868" s="3094"/>
      <c r="AO868" s="3094"/>
      <c r="AP868" s="3094"/>
      <c r="AQ868" s="3094"/>
      <c r="AR868" s="3094"/>
      <c r="AS868" s="3094"/>
      <c r="AT868" s="3094"/>
      <c r="AU868" s="3094"/>
      <c r="AV868" s="3094"/>
      <c r="AW868" s="3094"/>
      <c r="AX868" s="3094"/>
      <c r="AY868" s="3094"/>
      <c r="AZ868" s="3094"/>
      <c r="BA868" s="3094"/>
      <c r="BB868" s="3094"/>
      <c r="BC868" s="3094"/>
      <c r="BD868" s="3094"/>
      <c r="BE868" s="3094"/>
      <c r="BF868" s="3094"/>
      <c r="BG868" s="3094"/>
      <c r="BH868" s="3094"/>
      <c r="BI868" s="3094"/>
    </row>
    <row r="869" spans="1:61" ht="11.25" customHeight="1">
      <c r="A869" s="3094"/>
      <c r="B869" s="3094"/>
      <c r="C869" s="3094"/>
      <c r="D869" s="3094"/>
      <c r="E869" s="3094"/>
      <c r="F869" s="3094"/>
      <c r="G869" s="3094"/>
      <c r="H869" s="3094"/>
      <c r="I869" s="3094"/>
      <c r="J869" s="3094"/>
      <c r="K869" s="3094"/>
      <c r="L869" s="3094"/>
      <c r="M869" s="3094"/>
      <c r="N869" s="3094"/>
      <c r="O869" s="3094"/>
      <c r="P869" s="3094"/>
      <c r="Q869" s="3094"/>
      <c r="R869" s="3094"/>
      <c r="S869" s="3094"/>
      <c r="T869" s="3094"/>
      <c r="U869" s="3094"/>
      <c r="V869" s="3094"/>
      <c r="W869" s="3094"/>
      <c r="X869" s="3094"/>
      <c r="Y869" s="3094"/>
      <c r="Z869" s="3094"/>
      <c r="AA869" s="3094"/>
      <c r="AB869" s="3094"/>
      <c r="AC869" s="3094"/>
      <c r="AD869" s="3094"/>
      <c r="AE869" s="3094"/>
      <c r="AF869" s="3094"/>
      <c r="AG869" s="3094"/>
      <c r="AH869" s="3094"/>
      <c r="AI869" s="3094"/>
      <c r="AJ869" s="3094"/>
      <c r="AK869" s="3094"/>
      <c r="AL869" s="3094"/>
      <c r="AM869" s="3094"/>
      <c r="AN869" s="3094"/>
      <c r="AO869" s="3094"/>
      <c r="AP869" s="3094"/>
      <c r="AQ869" s="3094"/>
      <c r="AR869" s="3094"/>
      <c r="AS869" s="3094"/>
      <c r="AT869" s="3094"/>
      <c r="AU869" s="3094"/>
      <c r="AV869" s="3094"/>
      <c r="AW869" s="3094"/>
      <c r="AX869" s="3094"/>
      <c r="AY869" s="3094"/>
      <c r="AZ869" s="3094"/>
      <c r="BA869" s="3094"/>
      <c r="BB869" s="3094"/>
      <c r="BC869" s="3094"/>
      <c r="BD869" s="3094"/>
      <c r="BE869" s="3094"/>
      <c r="BF869" s="3094"/>
      <c r="BG869" s="3094"/>
      <c r="BH869" s="3094"/>
      <c r="BI869" s="3094"/>
    </row>
    <row r="870" spans="1:61" ht="11.25" customHeight="1">
      <c r="A870" s="3094"/>
      <c r="B870" s="3094"/>
      <c r="C870" s="3094"/>
      <c r="D870" s="3094"/>
      <c r="E870" s="3094"/>
      <c r="F870" s="3094"/>
      <c r="G870" s="3094"/>
      <c r="H870" s="3094"/>
      <c r="I870" s="3094"/>
      <c r="J870" s="3094"/>
      <c r="K870" s="3094"/>
      <c r="L870" s="3094"/>
      <c r="M870" s="3094"/>
      <c r="N870" s="3094"/>
      <c r="O870" s="3094"/>
      <c r="P870" s="3094"/>
      <c r="Q870" s="3094"/>
      <c r="R870" s="3094"/>
      <c r="S870" s="3094"/>
      <c r="T870" s="3094"/>
      <c r="U870" s="3094"/>
      <c r="V870" s="3094"/>
      <c r="W870" s="3094"/>
      <c r="X870" s="3094"/>
      <c r="Y870" s="3094"/>
      <c r="Z870" s="3094"/>
      <c r="AA870" s="3094"/>
      <c r="AB870" s="3094"/>
      <c r="AC870" s="3094"/>
      <c r="AD870" s="3094"/>
      <c r="AE870" s="3094"/>
      <c r="AF870" s="3094"/>
      <c r="AG870" s="3094"/>
      <c r="AH870" s="3094"/>
      <c r="AI870" s="3094"/>
      <c r="AJ870" s="3094"/>
      <c r="AK870" s="3094"/>
      <c r="AL870" s="3094"/>
      <c r="AM870" s="3094"/>
      <c r="AN870" s="3094"/>
      <c r="AO870" s="3094"/>
      <c r="AP870" s="3094"/>
      <c r="AQ870" s="3094"/>
      <c r="AR870" s="3094"/>
      <c r="AS870" s="3094"/>
      <c r="AT870" s="3094"/>
      <c r="AU870" s="3094"/>
      <c r="AV870" s="3094"/>
      <c r="AW870" s="3094"/>
      <c r="AX870" s="3094"/>
      <c r="AY870" s="3094"/>
      <c r="AZ870" s="3094"/>
      <c r="BA870" s="3094"/>
      <c r="BB870" s="3094"/>
      <c r="BC870" s="3094"/>
      <c r="BD870" s="3094"/>
      <c r="BE870" s="3094"/>
      <c r="BF870" s="3094"/>
      <c r="BG870" s="3094"/>
      <c r="BH870" s="3094"/>
      <c r="BI870" s="3094"/>
    </row>
    <row r="871" spans="1:61" ht="11.25" customHeight="1">
      <c r="A871" s="3094"/>
      <c r="B871" s="3094"/>
      <c r="C871" s="3094"/>
      <c r="D871" s="3094"/>
      <c r="E871" s="3094"/>
      <c r="F871" s="3094"/>
      <c r="G871" s="3094"/>
      <c r="H871" s="3094"/>
      <c r="I871" s="3094"/>
      <c r="J871" s="3094"/>
      <c r="K871" s="3094"/>
      <c r="L871" s="3094"/>
      <c r="M871" s="3094"/>
      <c r="N871" s="3094"/>
      <c r="O871" s="3094"/>
      <c r="P871" s="3094"/>
      <c r="Q871" s="3094"/>
      <c r="R871" s="3094"/>
      <c r="S871" s="3094"/>
      <c r="T871" s="3094"/>
      <c r="U871" s="3094"/>
      <c r="V871" s="3094"/>
      <c r="W871" s="3094"/>
      <c r="X871" s="3094"/>
      <c r="Y871" s="3094"/>
      <c r="Z871" s="3094"/>
      <c r="AA871" s="3094"/>
      <c r="AB871" s="3094"/>
      <c r="AC871" s="3094"/>
      <c r="AD871" s="3094"/>
      <c r="AE871" s="3094"/>
      <c r="AF871" s="3094"/>
      <c r="AG871" s="3094"/>
      <c r="AH871" s="3094"/>
      <c r="AI871" s="3094"/>
      <c r="AJ871" s="3094"/>
      <c r="AK871" s="3094"/>
      <c r="AL871" s="3094"/>
      <c r="AM871" s="3094"/>
      <c r="AN871" s="3094"/>
      <c r="AO871" s="3094"/>
      <c r="AP871" s="3094"/>
      <c r="AQ871" s="3094"/>
      <c r="AR871" s="3094"/>
      <c r="AS871" s="3094"/>
      <c r="AT871" s="3094"/>
      <c r="AU871" s="3094"/>
      <c r="AV871" s="3094"/>
      <c r="AW871" s="3094"/>
      <c r="AX871" s="3094"/>
      <c r="AY871" s="3094"/>
      <c r="AZ871" s="3094"/>
      <c r="BA871" s="3094"/>
      <c r="BB871" s="3094"/>
      <c r="BC871" s="3094"/>
      <c r="BD871" s="3094"/>
      <c r="BE871" s="3094"/>
      <c r="BF871" s="3094"/>
      <c r="BG871" s="3094"/>
      <c r="BH871" s="3094"/>
      <c r="BI871" s="3094"/>
    </row>
    <row r="872" spans="1:61" ht="11.25" customHeight="1">
      <c r="A872" s="3094"/>
      <c r="B872" s="3094"/>
      <c r="C872" s="3094"/>
      <c r="D872" s="3094"/>
      <c r="E872" s="3094"/>
      <c r="F872" s="3094"/>
      <c r="G872" s="3094"/>
      <c r="H872" s="3094"/>
      <c r="I872" s="3094"/>
      <c r="J872" s="3094"/>
      <c r="K872" s="3094"/>
      <c r="L872" s="3094"/>
      <c r="M872" s="3094"/>
      <c r="N872" s="3094"/>
      <c r="O872" s="3094"/>
      <c r="P872" s="3094"/>
      <c r="Q872" s="3094"/>
      <c r="R872" s="3094"/>
      <c r="S872" s="3094"/>
      <c r="T872" s="3094"/>
      <c r="U872" s="3094"/>
      <c r="V872" s="3094"/>
      <c r="W872" s="3094"/>
      <c r="X872" s="3094"/>
      <c r="Y872" s="3094"/>
      <c r="Z872" s="3094"/>
      <c r="AA872" s="3094"/>
      <c r="AB872" s="3094"/>
      <c r="AC872" s="3094"/>
      <c r="AD872" s="3094"/>
      <c r="AE872" s="3094"/>
      <c r="AF872" s="3094"/>
      <c r="AG872" s="3094"/>
      <c r="AH872" s="3094"/>
      <c r="AI872" s="3094"/>
      <c r="AJ872" s="3094"/>
      <c r="AK872" s="3094"/>
      <c r="AL872" s="3094"/>
      <c r="AM872" s="3094"/>
      <c r="AN872" s="3094"/>
      <c r="AO872" s="3094"/>
      <c r="AP872" s="3094"/>
      <c r="AQ872" s="3094"/>
      <c r="AR872" s="3094"/>
      <c r="AS872" s="3094"/>
      <c r="AT872" s="3094"/>
      <c r="AU872" s="3094"/>
      <c r="AV872" s="3094"/>
      <c r="AW872" s="3094"/>
      <c r="AX872" s="3094"/>
      <c r="AY872" s="3094"/>
      <c r="AZ872" s="3094"/>
      <c r="BA872" s="3094"/>
      <c r="BB872" s="3094"/>
      <c r="BC872" s="3094"/>
      <c r="BD872" s="3094"/>
      <c r="BE872" s="3094"/>
      <c r="BF872" s="3094"/>
      <c r="BG872" s="3094"/>
      <c r="BH872" s="3094"/>
      <c r="BI872" s="3094"/>
    </row>
    <row r="873" spans="1:61" ht="11.25" customHeight="1">
      <c r="A873" s="3094"/>
      <c r="B873" s="3094"/>
      <c r="C873" s="3094"/>
      <c r="D873" s="3094"/>
      <c r="E873" s="3094"/>
      <c r="F873" s="3094"/>
      <c r="G873" s="3094"/>
      <c r="H873" s="3094"/>
      <c r="I873" s="3094"/>
      <c r="J873" s="3094"/>
      <c r="K873" s="3094"/>
      <c r="L873" s="3094"/>
      <c r="M873" s="3094"/>
      <c r="N873" s="3094"/>
      <c r="O873" s="3094"/>
      <c r="P873" s="3094"/>
      <c r="Q873" s="3094"/>
      <c r="R873" s="3094"/>
      <c r="S873" s="3094"/>
      <c r="T873" s="3094"/>
      <c r="U873" s="3094"/>
      <c r="V873" s="3094"/>
      <c r="W873" s="3094"/>
      <c r="X873" s="3094"/>
      <c r="Y873" s="3094"/>
      <c r="Z873" s="3094"/>
      <c r="AA873" s="3094"/>
      <c r="AB873" s="3094"/>
      <c r="AC873" s="3094"/>
      <c r="AD873" s="3094"/>
      <c r="AE873" s="3094"/>
      <c r="AF873" s="3094"/>
      <c r="AG873" s="3094"/>
      <c r="AH873" s="3094"/>
      <c r="AI873" s="3094"/>
      <c r="AJ873" s="3094"/>
      <c r="AK873" s="3094"/>
      <c r="AL873" s="3094"/>
      <c r="AM873" s="3094"/>
      <c r="AN873" s="3094"/>
      <c r="AO873" s="3094"/>
      <c r="AP873" s="3094"/>
      <c r="AQ873" s="3094"/>
      <c r="AR873" s="3094"/>
      <c r="AS873" s="3094"/>
      <c r="AT873" s="3094"/>
      <c r="AU873" s="3094"/>
      <c r="AV873" s="3094"/>
      <c r="AW873" s="3094"/>
      <c r="AX873" s="3094"/>
      <c r="AY873" s="3094"/>
      <c r="AZ873" s="3094"/>
      <c r="BA873" s="3094"/>
      <c r="BB873" s="3094"/>
      <c r="BC873" s="3094"/>
      <c r="BD873" s="3094"/>
      <c r="BE873" s="3094"/>
      <c r="BF873" s="3094"/>
      <c r="BG873" s="3094"/>
      <c r="BH873" s="3094"/>
      <c r="BI873" s="3094"/>
    </row>
    <row r="874" spans="1:61" ht="11.25" customHeight="1">
      <c r="A874" s="3094"/>
      <c r="B874" s="3094"/>
      <c r="C874" s="3094"/>
      <c r="D874" s="3094"/>
      <c r="E874" s="3094"/>
      <c r="F874" s="3094"/>
      <c r="G874" s="3094"/>
      <c r="H874" s="3094"/>
      <c r="I874" s="3094"/>
      <c r="J874" s="3094"/>
      <c r="K874" s="3094"/>
      <c r="L874" s="3094"/>
      <c r="M874" s="3094"/>
      <c r="N874" s="3094"/>
      <c r="O874" s="3094"/>
      <c r="P874" s="3094"/>
      <c r="Q874" s="3094"/>
      <c r="R874" s="3094"/>
      <c r="S874" s="3094"/>
      <c r="T874" s="3094"/>
      <c r="U874" s="3094"/>
      <c r="V874" s="3094"/>
      <c r="W874" s="3094"/>
      <c r="X874" s="3094"/>
      <c r="Y874" s="3094"/>
      <c r="Z874" s="3094"/>
      <c r="AA874" s="3094"/>
      <c r="AB874" s="3094"/>
      <c r="AC874" s="3094"/>
      <c r="AD874" s="3094"/>
      <c r="AE874" s="3094"/>
      <c r="AF874" s="3094"/>
      <c r="AG874" s="3094"/>
      <c r="AH874" s="3094"/>
      <c r="AI874" s="3094"/>
      <c r="AJ874" s="3094"/>
      <c r="AK874" s="3094"/>
      <c r="AL874" s="3094"/>
      <c r="AM874" s="3094"/>
      <c r="AN874" s="3094"/>
      <c r="AO874" s="3094"/>
      <c r="AP874" s="3094"/>
      <c r="AQ874" s="3094"/>
      <c r="AR874" s="3094"/>
      <c r="AS874" s="3094"/>
      <c r="AT874" s="3094"/>
      <c r="AU874" s="3094"/>
      <c r="AV874" s="3094"/>
      <c r="AW874" s="3094"/>
      <c r="AX874" s="3094"/>
      <c r="AY874" s="3094"/>
      <c r="AZ874" s="3094"/>
      <c r="BA874" s="3094"/>
      <c r="BB874" s="3094"/>
      <c r="BC874" s="3094"/>
      <c r="BD874" s="3094"/>
      <c r="BE874" s="3094"/>
      <c r="BF874" s="3094"/>
      <c r="BG874" s="3094"/>
      <c r="BH874" s="3094"/>
      <c r="BI874" s="3094"/>
    </row>
    <row r="875" spans="1:61" ht="11.25" customHeight="1">
      <c r="A875" s="3094"/>
      <c r="B875" s="3094"/>
      <c r="C875" s="3094"/>
      <c r="D875" s="3094"/>
      <c r="E875" s="3094"/>
      <c r="F875" s="3094"/>
      <c r="G875" s="3094"/>
      <c r="H875" s="3094"/>
      <c r="I875" s="3094"/>
      <c r="J875" s="3094"/>
      <c r="K875" s="3094"/>
      <c r="L875" s="3094"/>
      <c r="M875" s="3094"/>
      <c r="N875" s="3094"/>
      <c r="O875" s="3094"/>
      <c r="P875" s="3094"/>
      <c r="Q875" s="3094"/>
      <c r="R875" s="3094"/>
      <c r="S875" s="3094"/>
      <c r="T875" s="3094"/>
      <c r="U875" s="3094"/>
      <c r="V875" s="3094"/>
      <c r="W875" s="3094"/>
      <c r="X875" s="3094"/>
      <c r="Y875" s="3094"/>
      <c r="Z875" s="3094"/>
      <c r="AA875" s="3094"/>
      <c r="AB875" s="3094"/>
      <c r="AC875" s="3094"/>
      <c r="AD875" s="3094"/>
      <c r="AE875" s="3094"/>
      <c r="AF875" s="3094"/>
      <c r="AG875" s="3094"/>
      <c r="AH875" s="3094"/>
      <c r="AI875" s="3094"/>
      <c r="AJ875" s="3094"/>
      <c r="AK875" s="3094"/>
      <c r="AL875" s="3094"/>
      <c r="AM875" s="3094"/>
      <c r="AN875" s="3094"/>
      <c r="AO875" s="3094"/>
      <c r="AP875" s="3094"/>
      <c r="AQ875" s="3094"/>
      <c r="AR875" s="3094"/>
      <c r="AS875" s="3094"/>
      <c r="AT875" s="3094"/>
      <c r="AU875" s="3094"/>
      <c r="AV875" s="3094"/>
      <c r="AW875" s="3094"/>
      <c r="AX875" s="3094"/>
      <c r="AY875" s="3094"/>
      <c r="AZ875" s="3094"/>
      <c r="BA875" s="3094"/>
      <c r="BB875" s="3094"/>
      <c r="BC875" s="3094"/>
      <c r="BD875" s="3094"/>
      <c r="BE875" s="3094"/>
      <c r="BF875" s="3094"/>
      <c r="BG875" s="3094"/>
      <c r="BH875" s="3094"/>
      <c r="BI875" s="3094"/>
    </row>
    <row r="876" spans="1:61" ht="11.25" customHeight="1">
      <c r="A876" s="3094"/>
      <c r="B876" s="3094"/>
      <c r="C876" s="3094"/>
      <c r="D876" s="3094"/>
      <c r="E876" s="3094"/>
      <c r="F876" s="3094"/>
      <c r="G876" s="3094"/>
      <c r="H876" s="3094"/>
      <c r="I876" s="3094"/>
      <c r="J876" s="3094"/>
      <c r="K876" s="3094"/>
      <c r="L876" s="3094"/>
      <c r="M876" s="3094"/>
      <c r="N876" s="3094"/>
      <c r="O876" s="3094"/>
      <c r="P876" s="3094"/>
      <c r="Q876" s="3094"/>
      <c r="R876" s="3094"/>
      <c r="S876" s="3094"/>
      <c r="T876" s="3094"/>
      <c r="U876" s="3094"/>
      <c r="V876" s="3094"/>
      <c r="W876" s="3094"/>
      <c r="X876" s="3094"/>
      <c r="Y876" s="3094"/>
      <c r="Z876" s="3094"/>
      <c r="AA876" s="3094"/>
      <c r="AB876" s="3094"/>
      <c r="AC876" s="3094"/>
      <c r="AD876" s="3094"/>
      <c r="AE876" s="3094"/>
      <c r="AF876" s="3094"/>
      <c r="AG876" s="3094"/>
      <c r="AH876" s="3094"/>
      <c r="AI876" s="3094"/>
      <c r="AJ876" s="3094"/>
      <c r="AK876" s="3094"/>
      <c r="AL876" s="3094"/>
      <c r="AM876" s="3094"/>
      <c r="AN876" s="3094"/>
      <c r="AO876" s="3094"/>
      <c r="AP876" s="3094"/>
      <c r="AQ876" s="3094"/>
      <c r="AR876" s="3094"/>
      <c r="AS876" s="3094"/>
      <c r="AT876" s="3094"/>
      <c r="AU876" s="3094"/>
      <c r="AV876" s="3094"/>
      <c r="AW876" s="3094"/>
      <c r="AX876" s="3094"/>
      <c r="AY876" s="3094"/>
      <c r="AZ876" s="3094"/>
      <c r="BA876" s="3094"/>
      <c r="BB876" s="3094"/>
      <c r="BC876" s="3094"/>
      <c r="BD876" s="3094"/>
      <c r="BE876" s="3094"/>
      <c r="BF876" s="3094"/>
      <c r="BG876" s="3094"/>
      <c r="BH876" s="3094"/>
      <c r="BI876" s="3094"/>
    </row>
    <row r="877" spans="1:61" ht="11.25" customHeight="1">
      <c r="A877" s="3094"/>
      <c r="B877" s="3094"/>
      <c r="C877" s="3094"/>
      <c r="D877" s="3094"/>
      <c r="E877" s="3094"/>
      <c r="F877" s="3094"/>
      <c r="G877" s="3094"/>
      <c r="H877" s="3094"/>
      <c r="I877" s="3094"/>
      <c r="J877" s="3094"/>
      <c r="K877" s="3094"/>
      <c r="L877" s="3094"/>
      <c r="M877" s="3094"/>
      <c r="N877" s="3094"/>
      <c r="O877" s="3094"/>
      <c r="P877" s="3094"/>
      <c r="Q877" s="3094"/>
      <c r="R877" s="3094"/>
      <c r="S877" s="3094"/>
      <c r="T877" s="3094"/>
      <c r="U877" s="3094"/>
      <c r="V877" s="3094"/>
      <c r="W877" s="3094"/>
      <c r="X877" s="3094"/>
      <c r="Y877" s="3094"/>
      <c r="Z877" s="3094"/>
      <c r="AA877" s="3094"/>
      <c r="AB877" s="3094"/>
      <c r="AC877" s="3094"/>
      <c r="AD877" s="3094"/>
      <c r="AE877" s="3094"/>
      <c r="AF877" s="3094"/>
      <c r="AG877" s="3094"/>
      <c r="AH877" s="3094"/>
      <c r="AI877" s="3094"/>
      <c r="AJ877" s="3094"/>
      <c r="AK877" s="3094"/>
      <c r="AL877" s="3094"/>
      <c r="AM877" s="3094"/>
      <c r="AN877" s="3094"/>
      <c r="AO877" s="3094"/>
      <c r="AP877" s="3094"/>
      <c r="AQ877" s="3094"/>
      <c r="AR877" s="3094"/>
      <c r="AS877" s="3094"/>
      <c r="AT877" s="3094"/>
      <c r="AU877" s="3094"/>
      <c r="AV877" s="3094"/>
      <c r="AW877" s="3094"/>
      <c r="AX877" s="3094"/>
      <c r="AY877" s="3094"/>
      <c r="AZ877" s="3094"/>
      <c r="BA877" s="3094"/>
      <c r="BB877" s="3094"/>
      <c r="BC877" s="3094"/>
      <c r="BD877" s="3094"/>
      <c r="BE877" s="3094"/>
      <c r="BF877" s="3094"/>
      <c r="BG877" s="3094"/>
      <c r="BH877" s="3094"/>
      <c r="BI877" s="3094"/>
    </row>
    <row r="878" spans="1:61" ht="11.25" customHeight="1">
      <c r="A878" s="3094"/>
      <c r="B878" s="3094"/>
      <c r="C878" s="3094"/>
      <c r="D878" s="3094"/>
      <c r="E878" s="3094"/>
      <c r="F878" s="3094"/>
      <c r="G878" s="3094"/>
      <c r="H878" s="3094"/>
      <c r="I878" s="3094"/>
      <c r="J878" s="3094"/>
      <c r="K878" s="3094"/>
      <c r="L878" s="3094"/>
      <c r="M878" s="3094"/>
      <c r="N878" s="3094"/>
      <c r="O878" s="3094"/>
      <c r="P878" s="3094"/>
      <c r="Q878" s="3094"/>
      <c r="R878" s="3094"/>
      <c r="S878" s="3094"/>
      <c r="T878" s="3094"/>
      <c r="U878" s="3094"/>
      <c r="V878" s="3094"/>
      <c r="W878" s="3094"/>
      <c r="X878" s="3094"/>
      <c r="Y878" s="3094"/>
      <c r="Z878" s="3094"/>
      <c r="AA878" s="3094"/>
      <c r="AB878" s="3094"/>
      <c r="AC878" s="3094"/>
      <c r="AD878" s="3094"/>
      <c r="AE878" s="3094"/>
      <c r="AF878" s="3094"/>
      <c r="AG878" s="3094"/>
      <c r="AH878" s="3094"/>
      <c r="AI878" s="3094"/>
      <c r="AJ878" s="3094"/>
      <c r="AK878" s="3094"/>
      <c r="AL878" s="3094"/>
      <c r="AM878" s="3094"/>
      <c r="AN878" s="3094"/>
      <c r="AO878" s="3094"/>
      <c r="AP878" s="3094"/>
      <c r="AQ878" s="3094"/>
      <c r="AR878" s="3094"/>
      <c r="AS878" s="3094"/>
      <c r="AT878" s="3094"/>
      <c r="AU878" s="3094"/>
      <c r="AV878" s="3094"/>
      <c r="AW878" s="3094"/>
      <c r="AX878" s="3094"/>
      <c r="AY878" s="3094"/>
      <c r="AZ878" s="3094"/>
      <c r="BA878" s="3094"/>
      <c r="BB878" s="3094"/>
      <c r="BC878" s="3094"/>
      <c r="BD878" s="3094"/>
      <c r="BE878" s="3094"/>
      <c r="BF878" s="3094"/>
      <c r="BG878" s="3094"/>
      <c r="BH878" s="3094"/>
      <c r="BI878" s="3094"/>
    </row>
    <row r="879" spans="1:61" ht="11.25" customHeight="1">
      <c r="A879" s="3094"/>
      <c r="B879" s="3094"/>
      <c r="C879" s="3094"/>
      <c r="D879" s="3094"/>
      <c r="E879" s="3094"/>
      <c r="F879" s="3094"/>
      <c r="G879" s="3094"/>
      <c r="H879" s="3094"/>
      <c r="I879" s="3094"/>
      <c r="J879" s="3094"/>
      <c r="K879" s="3094"/>
      <c r="L879" s="3094"/>
      <c r="M879" s="3094"/>
      <c r="N879" s="3094"/>
      <c r="O879" s="3094"/>
      <c r="P879" s="3094"/>
      <c r="Q879" s="3094"/>
      <c r="R879" s="3094"/>
      <c r="S879" s="3094"/>
      <c r="T879" s="3094"/>
      <c r="U879" s="3094"/>
      <c r="V879" s="3094"/>
      <c r="W879" s="3094"/>
      <c r="X879" s="3094"/>
      <c r="Y879" s="3094"/>
      <c r="Z879" s="3094"/>
      <c r="AA879" s="3094"/>
      <c r="AB879" s="3094"/>
      <c r="AC879" s="3094"/>
      <c r="AD879" s="3094"/>
      <c r="AE879" s="3094"/>
      <c r="AF879" s="3094"/>
      <c r="AG879" s="3094"/>
      <c r="AH879" s="3094"/>
      <c r="AI879" s="3094"/>
      <c r="AJ879" s="3094"/>
      <c r="AK879" s="3094"/>
      <c r="AL879" s="3094"/>
      <c r="AM879" s="3094"/>
      <c r="AN879" s="3094"/>
      <c r="AO879" s="3094"/>
      <c r="AP879" s="3094"/>
      <c r="AQ879" s="3094"/>
      <c r="AR879" s="3094"/>
      <c r="AS879" s="3094"/>
      <c r="AT879" s="3094"/>
      <c r="AU879" s="3094"/>
      <c r="AV879" s="3094"/>
      <c r="AW879" s="3094"/>
      <c r="AX879" s="3094"/>
      <c r="AY879" s="3094"/>
      <c r="AZ879" s="3094"/>
      <c r="BA879" s="3094"/>
      <c r="BB879" s="3094"/>
      <c r="BC879" s="3094"/>
      <c r="BD879" s="3094"/>
      <c r="BE879" s="3094"/>
      <c r="BF879" s="3094"/>
      <c r="BG879" s="3094"/>
      <c r="BH879" s="3094"/>
      <c r="BI879" s="3094"/>
    </row>
    <row r="880" spans="1:61" ht="11.25" customHeight="1">
      <c r="A880" s="3094"/>
      <c r="B880" s="3094"/>
      <c r="C880" s="3094"/>
      <c r="D880" s="3094"/>
      <c r="E880" s="3094"/>
      <c r="F880" s="3094"/>
      <c r="G880" s="3094"/>
      <c r="H880" s="3094"/>
      <c r="I880" s="3094"/>
      <c r="J880" s="3094"/>
      <c r="K880" s="3094"/>
      <c r="L880" s="3094"/>
      <c r="M880" s="3094"/>
      <c r="N880" s="3094"/>
      <c r="O880" s="3094"/>
      <c r="P880" s="3094"/>
      <c r="Q880" s="3094"/>
      <c r="R880" s="3094"/>
      <c r="S880" s="3094"/>
      <c r="T880" s="3094"/>
      <c r="U880" s="3094"/>
      <c r="V880" s="3094"/>
      <c r="W880" s="3094"/>
      <c r="X880" s="3094"/>
      <c r="Y880" s="3094"/>
      <c r="Z880" s="3094"/>
      <c r="AA880" s="3094"/>
      <c r="AB880" s="3094"/>
      <c r="AC880" s="3094"/>
      <c r="AD880" s="3094"/>
      <c r="AE880" s="3094"/>
      <c r="AF880" s="3094"/>
      <c r="AG880" s="3094"/>
      <c r="AH880" s="3094"/>
      <c r="AI880" s="3094"/>
      <c r="AJ880" s="3094"/>
      <c r="AK880" s="3094"/>
      <c r="AL880" s="3094"/>
      <c r="AM880" s="3094"/>
      <c r="AN880" s="3094"/>
      <c r="AO880" s="3094"/>
      <c r="AP880" s="3094"/>
      <c r="AQ880" s="3094"/>
      <c r="AR880" s="3094"/>
      <c r="AS880" s="3094"/>
      <c r="AT880" s="3094"/>
      <c r="AU880" s="3094"/>
      <c r="AV880" s="3094"/>
      <c r="AW880" s="3094"/>
      <c r="AX880" s="3094"/>
      <c r="AY880" s="3094"/>
      <c r="AZ880" s="3094"/>
      <c r="BA880" s="3094"/>
      <c r="BB880" s="3094"/>
      <c r="BC880" s="3094"/>
      <c r="BD880" s="3094"/>
      <c r="BE880" s="3094"/>
      <c r="BF880" s="3094"/>
      <c r="BG880" s="3094"/>
      <c r="BH880" s="3094"/>
      <c r="BI880" s="3094"/>
    </row>
    <row r="881" spans="1:61" ht="11.25" customHeight="1">
      <c r="A881" s="3094"/>
      <c r="B881" s="3094"/>
      <c r="C881" s="3094"/>
      <c r="D881" s="3094"/>
      <c r="E881" s="3094"/>
      <c r="F881" s="3094"/>
      <c r="G881" s="3094"/>
      <c r="H881" s="3094"/>
      <c r="I881" s="3094"/>
      <c r="J881" s="3094"/>
      <c r="K881" s="3094"/>
      <c r="L881" s="3094"/>
      <c r="M881" s="3094"/>
      <c r="N881" s="3094"/>
      <c r="O881" s="3094"/>
      <c r="P881" s="3094"/>
      <c r="Q881" s="3094"/>
      <c r="R881" s="3094"/>
      <c r="S881" s="3094"/>
      <c r="T881" s="3094"/>
      <c r="U881" s="3094"/>
      <c r="V881" s="3094"/>
      <c r="W881" s="3094"/>
      <c r="X881" s="3094"/>
      <c r="Y881" s="3094"/>
      <c r="Z881" s="3094"/>
      <c r="AA881" s="3094"/>
      <c r="AB881" s="3094"/>
      <c r="AC881" s="3094"/>
      <c r="AD881" s="3094"/>
      <c r="AE881" s="3094"/>
      <c r="AF881" s="3094"/>
      <c r="AG881" s="3094"/>
      <c r="AH881" s="3094"/>
      <c r="AI881" s="3094"/>
      <c r="AJ881" s="3094"/>
      <c r="AK881" s="3094"/>
      <c r="AL881" s="3094"/>
      <c r="AM881" s="3094"/>
      <c r="AN881" s="3094"/>
      <c r="AO881" s="3094"/>
      <c r="AP881" s="3094"/>
      <c r="AQ881" s="3094"/>
      <c r="AR881" s="3094"/>
      <c r="AS881" s="3094"/>
      <c r="AT881" s="3094"/>
      <c r="AU881" s="3094"/>
      <c r="AV881" s="3094"/>
      <c r="AW881" s="3094"/>
      <c r="AX881" s="3094"/>
      <c r="AY881" s="3094"/>
      <c r="AZ881" s="3094"/>
      <c r="BA881" s="3094"/>
      <c r="BB881" s="3094"/>
      <c r="BC881" s="3094"/>
      <c r="BD881" s="3094"/>
      <c r="BE881" s="3094"/>
      <c r="BF881" s="3094"/>
      <c r="BG881" s="3094"/>
      <c r="BH881" s="3094"/>
      <c r="BI881" s="3094"/>
    </row>
    <row r="882" spans="1:61" ht="11.25" customHeight="1">
      <c r="A882" s="3094"/>
      <c r="B882" s="3094"/>
      <c r="C882" s="3094"/>
      <c r="D882" s="3094"/>
      <c r="E882" s="3094"/>
      <c r="F882" s="3094"/>
      <c r="G882" s="3094"/>
      <c r="H882" s="3094"/>
      <c r="I882" s="3094"/>
      <c r="J882" s="3094"/>
      <c r="K882" s="3094"/>
      <c r="L882" s="3094"/>
      <c r="M882" s="3094"/>
      <c r="N882" s="3094"/>
      <c r="O882" s="3094"/>
      <c r="P882" s="3094"/>
      <c r="Q882" s="3094"/>
      <c r="R882" s="3094"/>
      <c r="S882" s="3094"/>
      <c r="T882" s="3094"/>
      <c r="U882" s="3094"/>
      <c r="V882" s="3094"/>
      <c r="W882" s="3094"/>
      <c r="X882" s="3094"/>
      <c r="Y882" s="3094"/>
      <c r="Z882" s="3094"/>
      <c r="AA882" s="3094"/>
      <c r="AB882" s="3094"/>
      <c r="AC882" s="3094"/>
      <c r="AD882" s="3094"/>
      <c r="AE882" s="3094"/>
      <c r="AF882" s="3094"/>
      <c r="AG882" s="3094"/>
      <c r="AH882" s="3094"/>
      <c r="AI882" s="3094"/>
      <c r="AJ882" s="3094"/>
      <c r="AK882" s="3094"/>
      <c r="AL882" s="3094"/>
      <c r="AM882" s="3094"/>
      <c r="AN882" s="3094"/>
      <c r="AO882" s="3094"/>
      <c r="AP882" s="3094"/>
      <c r="AQ882" s="3094"/>
      <c r="AR882" s="3094"/>
      <c r="AS882" s="3094"/>
      <c r="AT882" s="3094"/>
      <c r="AU882" s="3094"/>
      <c r="AV882" s="3094"/>
      <c r="AW882" s="3094"/>
      <c r="AX882" s="3094"/>
      <c r="AY882" s="3094"/>
      <c r="AZ882" s="3094"/>
      <c r="BA882" s="3094"/>
      <c r="BB882" s="3094"/>
      <c r="BC882" s="3094"/>
      <c r="BD882" s="3094"/>
      <c r="BE882" s="3094"/>
      <c r="BF882" s="3094"/>
      <c r="BG882" s="3094"/>
      <c r="BH882" s="3094"/>
      <c r="BI882" s="3094"/>
    </row>
    <row r="883" spans="1:61" ht="11.25" customHeight="1">
      <c r="A883" s="3094"/>
      <c r="B883" s="3094"/>
      <c r="C883" s="3094"/>
      <c r="D883" s="3094"/>
      <c r="E883" s="3094"/>
      <c r="F883" s="3094"/>
      <c r="G883" s="3094"/>
      <c r="H883" s="3094"/>
      <c r="I883" s="3094"/>
      <c r="J883" s="3094"/>
      <c r="K883" s="3094"/>
      <c r="L883" s="3094"/>
      <c r="M883" s="3094"/>
      <c r="N883" s="3094"/>
      <c r="O883" s="3094"/>
      <c r="P883" s="3094"/>
      <c r="Q883" s="3094"/>
      <c r="R883" s="3094"/>
      <c r="S883" s="3094"/>
      <c r="T883" s="3094"/>
      <c r="U883" s="3094"/>
      <c r="V883" s="3094"/>
      <c r="W883" s="3094"/>
      <c r="X883" s="3094"/>
      <c r="Y883" s="3094"/>
      <c r="Z883" s="3094"/>
      <c r="AA883" s="3094"/>
      <c r="AB883" s="3094"/>
      <c r="AC883" s="3094"/>
      <c r="AD883" s="3094"/>
      <c r="AE883" s="3094"/>
      <c r="AF883" s="3094"/>
      <c r="AG883" s="3094"/>
      <c r="AH883" s="3094"/>
      <c r="AI883" s="3094"/>
      <c r="AJ883" s="3094"/>
      <c r="AK883" s="3094"/>
      <c r="AL883" s="3094"/>
      <c r="AM883" s="3094"/>
      <c r="AN883" s="3094"/>
      <c r="AO883" s="3094"/>
      <c r="AP883" s="3094"/>
      <c r="AQ883" s="3094"/>
      <c r="AR883" s="3094"/>
      <c r="AS883" s="3094"/>
      <c r="AT883" s="3094"/>
      <c r="AU883" s="3094"/>
      <c r="AV883" s="3094"/>
      <c r="AW883" s="3094"/>
      <c r="AX883" s="3094"/>
      <c r="AY883" s="3094"/>
      <c r="AZ883" s="3094"/>
      <c r="BA883" s="3094"/>
      <c r="BB883" s="3094"/>
      <c r="BC883" s="3094"/>
      <c r="BD883" s="3094"/>
      <c r="BE883" s="3094"/>
      <c r="BF883" s="3094"/>
      <c r="BG883" s="3094"/>
      <c r="BH883" s="3094"/>
      <c r="BI883" s="3094"/>
    </row>
    <row r="884" spans="1:61" ht="11.25" customHeight="1">
      <c r="A884" s="3094"/>
      <c r="B884" s="3094"/>
      <c r="C884" s="3094"/>
      <c r="D884" s="3094"/>
      <c r="E884" s="3094"/>
      <c r="F884" s="3094"/>
      <c r="G884" s="3094"/>
      <c r="H884" s="3094"/>
      <c r="I884" s="3094"/>
      <c r="J884" s="3094"/>
      <c r="K884" s="3094"/>
      <c r="L884" s="3094"/>
      <c r="M884" s="3094"/>
      <c r="N884" s="3094"/>
      <c r="O884" s="3094"/>
      <c r="P884" s="3094"/>
      <c r="Q884" s="3094"/>
      <c r="R884" s="3094"/>
      <c r="S884" s="3094"/>
      <c r="T884" s="3094"/>
      <c r="U884" s="3094"/>
      <c r="V884" s="3094"/>
      <c r="W884" s="3094"/>
      <c r="X884" s="3094"/>
      <c r="Y884" s="3094"/>
      <c r="Z884" s="3094"/>
      <c r="AA884" s="3094"/>
      <c r="AB884" s="3094"/>
      <c r="AC884" s="3094"/>
      <c r="AD884" s="3094"/>
      <c r="AE884" s="3094"/>
      <c r="AF884" s="3094"/>
      <c r="AG884" s="3094"/>
      <c r="AH884" s="3094"/>
      <c r="AI884" s="3094"/>
      <c r="AJ884" s="3094"/>
      <c r="AK884" s="3094"/>
      <c r="AL884" s="3094"/>
      <c r="AM884" s="3094"/>
      <c r="AN884" s="3094"/>
      <c r="AO884" s="3094"/>
      <c r="AP884" s="3094"/>
      <c r="AQ884" s="3094"/>
      <c r="AR884" s="3094"/>
      <c r="AS884" s="3094"/>
      <c r="AT884" s="3094"/>
      <c r="AU884" s="3094"/>
      <c r="AV884" s="3094"/>
      <c r="AW884" s="3094"/>
      <c r="AX884" s="3094"/>
      <c r="AY884" s="3094"/>
      <c r="AZ884" s="3094"/>
      <c r="BA884" s="3094"/>
      <c r="BB884" s="3094"/>
      <c r="BC884" s="3094"/>
      <c r="BD884" s="3094"/>
      <c r="BE884" s="3094"/>
      <c r="BF884" s="3094"/>
      <c r="BG884" s="3094"/>
      <c r="BH884" s="3094"/>
      <c r="BI884" s="3094"/>
    </row>
    <row r="885" spans="1:61" ht="11.25" customHeight="1">
      <c r="A885" s="3094"/>
      <c r="B885" s="3094"/>
      <c r="C885" s="3094"/>
      <c r="D885" s="3094"/>
      <c r="E885" s="3094"/>
      <c r="F885" s="3094"/>
      <c r="G885" s="3094"/>
      <c r="H885" s="3094"/>
      <c r="I885" s="3094"/>
      <c r="J885" s="3094"/>
      <c r="K885" s="3094"/>
      <c r="L885" s="3094"/>
      <c r="M885" s="3094"/>
      <c r="N885" s="3094"/>
      <c r="O885" s="3094"/>
      <c r="P885" s="3094"/>
      <c r="Q885" s="3094"/>
      <c r="R885" s="3094"/>
      <c r="S885" s="3094"/>
      <c r="T885" s="3094"/>
      <c r="U885" s="3094"/>
      <c r="V885" s="3094"/>
      <c r="W885" s="3094"/>
      <c r="X885" s="3094"/>
      <c r="Y885" s="3094"/>
      <c r="Z885" s="3094"/>
      <c r="AA885" s="3094"/>
      <c r="AB885" s="3094"/>
      <c r="AC885" s="3094"/>
      <c r="AD885" s="3094"/>
      <c r="AE885" s="3094"/>
      <c r="AF885" s="3094"/>
      <c r="AG885" s="3094"/>
      <c r="AH885" s="3094"/>
      <c r="AI885" s="3094"/>
      <c r="AJ885" s="3094"/>
      <c r="AK885" s="3094"/>
      <c r="AL885" s="3094"/>
      <c r="AM885" s="3094"/>
      <c r="AN885" s="3094"/>
      <c r="AO885" s="3094"/>
      <c r="AP885" s="3094"/>
      <c r="AQ885" s="3094"/>
      <c r="AR885" s="3094"/>
      <c r="AS885" s="3094"/>
      <c r="AT885" s="3094"/>
      <c r="AU885" s="3094"/>
      <c r="AV885" s="3094"/>
      <c r="AW885" s="3094"/>
      <c r="AX885" s="3094"/>
      <c r="AY885" s="3094"/>
      <c r="AZ885" s="3094"/>
      <c r="BA885" s="3094"/>
      <c r="BB885" s="3094"/>
      <c r="BC885" s="3094"/>
      <c r="BD885" s="3094"/>
      <c r="BE885" s="3094"/>
      <c r="BF885" s="3094"/>
      <c r="BG885" s="3094"/>
      <c r="BH885" s="3094"/>
      <c r="BI885" s="3094"/>
    </row>
    <row r="886" spans="1:61" ht="11.25" customHeight="1">
      <c r="A886" s="3094"/>
      <c r="B886" s="3094"/>
      <c r="C886" s="3094"/>
      <c r="D886" s="3094"/>
      <c r="E886" s="3094"/>
      <c r="F886" s="3094"/>
      <c r="G886" s="3094"/>
      <c r="H886" s="3094"/>
      <c r="I886" s="3094"/>
      <c r="J886" s="3094"/>
      <c r="K886" s="3094"/>
      <c r="L886" s="3094"/>
      <c r="M886" s="3094"/>
      <c r="N886" s="3094"/>
      <c r="O886" s="3094"/>
      <c r="P886" s="3094"/>
      <c r="Q886" s="3094"/>
      <c r="R886" s="3094"/>
      <c r="S886" s="3094"/>
      <c r="T886" s="3094"/>
      <c r="U886" s="3094"/>
      <c r="V886" s="3094"/>
      <c r="W886" s="3094"/>
      <c r="X886" s="3094"/>
      <c r="Y886" s="3094"/>
      <c r="Z886" s="3094"/>
      <c r="AA886" s="3094"/>
      <c r="AB886" s="3094"/>
      <c r="AC886" s="3094"/>
      <c r="AD886" s="3094"/>
      <c r="AE886" s="3094"/>
      <c r="AF886" s="3094"/>
      <c r="AG886" s="3094"/>
      <c r="AH886" s="3094"/>
      <c r="AI886" s="3094"/>
      <c r="AJ886" s="3094"/>
      <c r="AK886" s="3094"/>
      <c r="AL886" s="3094"/>
      <c r="AM886" s="3094"/>
      <c r="AN886" s="3094"/>
      <c r="AO886" s="3094"/>
      <c r="AP886" s="3094"/>
      <c r="AQ886" s="3094"/>
      <c r="AR886" s="3094"/>
      <c r="AS886" s="3094"/>
      <c r="AT886" s="3094"/>
      <c r="AU886" s="3094"/>
      <c r="AV886" s="3094"/>
      <c r="AW886" s="3094"/>
      <c r="AX886" s="3094"/>
      <c r="AY886" s="3094"/>
      <c r="AZ886" s="3094"/>
      <c r="BA886" s="3094"/>
      <c r="BB886" s="3094"/>
      <c r="BC886" s="3094"/>
      <c r="BD886" s="3094"/>
      <c r="BE886" s="3094"/>
      <c r="BF886" s="3094"/>
      <c r="BG886" s="3094"/>
      <c r="BH886" s="3094"/>
      <c r="BI886" s="3094"/>
    </row>
    <row r="887" spans="1:61" ht="11.25" customHeight="1">
      <c r="A887" s="3094"/>
      <c r="B887" s="3094"/>
      <c r="C887" s="3094"/>
      <c r="D887" s="3094"/>
      <c r="E887" s="3094"/>
      <c r="F887" s="3094"/>
      <c r="G887" s="3094"/>
      <c r="H887" s="3094"/>
      <c r="I887" s="3094"/>
      <c r="J887" s="3094"/>
      <c r="K887" s="3094"/>
      <c r="L887" s="3094"/>
      <c r="M887" s="3094"/>
      <c r="N887" s="3094"/>
      <c r="O887" s="3094"/>
      <c r="P887" s="3094"/>
      <c r="Q887" s="3094"/>
      <c r="R887" s="3094"/>
      <c r="S887" s="3094"/>
      <c r="T887" s="3094"/>
      <c r="U887" s="3094"/>
      <c r="V887" s="3094"/>
      <c r="W887" s="3094"/>
      <c r="X887" s="3094"/>
      <c r="Y887" s="3094"/>
      <c r="Z887" s="3094"/>
      <c r="AA887" s="3094"/>
      <c r="AB887" s="3094"/>
      <c r="AC887" s="3094"/>
      <c r="AD887" s="3094"/>
      <c r="AE887" s="3094"/>
      <c r="AF887" s="3094"/>
      <c r="AG887" s="3094"/>
      <c r="AH887" s="3094"/>
      <c r="AI887" s="3094"/>
      <c r="AJ887" s="3094"/>
      <c r="AK887" s="3094"/>
      <c r="AL887" s="3094"/>
      <c r="AM887" s="3094"/>
      <c r="AN887" s="3094"/>
      <c r="AO887" s="3094"/>
      <c r="AP887" s="3094"/>
      <c r="AQ887" s="3094"/>
      <c r="AR887" s="3094"/>
      <c r="AS887" s="3094"/>
      <c r="AT887" s="3094"/>
      <c r="AU887" s="3094"/>
      <c r="AV887" s="3094"/>
      <c r="AW887" s="3094"/>
      <c r="AX887" s="3094"/>
      <c r="AY887" s="3094"/>
      <c r="AZ887" s="3094"/>
      <c r="BA887" s="3094"/>
      <c r="BB887" s="3094"/>
      <c r="BC887" s="3094"/>
      <c r="BD887" s="3094"/>
      <c r="BE887" s="3094"/>
      <c r="BF887" s="3094"/>
      <c r="BG887" s="3094"/>
      <c r="BH887" s="3094"/>
      <c r="BI887" s="3094"/>
    </row>
    <row r="888" spans="1:61" ht="11.25" customHeight="1">
      <c r="A888" s="3094"/>
      <c r="B888" s="3094"/>
      <c r="C888" s="3094"/>
      <c r="D888" s="3094"/>
      <c r="E888" s="3094"/>
      <c r="F888" s="3094"/>
      <c r="G888" s="3094"/>
      <c r="H888" s="3094"/>
      <c r="I888" s="3094"/>
      <c r="J888" s="3094"/>
      <c r="K888" s="3094"/>
      <c r="L888" s="3094"/>
      <c r="M888" s="3094"/>
      <c r="N888" s="3094"/>
      <c r="O888" s="3094"/>
      <c r="P888" s="3094"/>
      <c r="Q888" s="3094"/>
      <c r="R888" s="3094"/>
      <c r="S888" s="3094"/>
      <c r="T888" s="3094"/>
      <c r="U888" s="3094"/>
      <c r="V888" s="3094"/>
      <c r="W888" s="3094"/>
      <c r="X888" s="3094"/>
      <c r="Y888" s="3094"/>
      <c r="Z888" s="3094"/>
      <c r="AA888" s="3094"/>
      <c r="AB888" s="3094"/>
      <c r="AC888" s="3094"/>
      <c r="AD888" s="3094"/>
      <c r="AE888" s="3094"/>
      <c r="AF888" s="3094"/>
      <c r="AG888" s="3094"/>
      <c r="AH888" s="3094"/>
      <c r="AI888" s="3094"/>
      <c r="AJ888" s="3094"/>
      <c r="AK888" s="3094"/>
      <c r="AL888" s="3094"/>
      <c r="AM888" s="3094"/>
      <c r="AN888" s="3094"/>
      <c r="AO888" s="3094"/>
      <c r="AP888" s="3094"/>
      <c r="AQ888" s="3094"/>
      <c r="AR888" s="3094"/>
      <c r="AS888" s="3094"/>
      <c r="AT888" s="3094"/>
      <c r="AU888" s="3094"/>
      <c r="AV888" s="3094"/>
      <c r="AW888" s="3094"/>
      <c r="AX888" s="3094"/>
      <c r="AY888" s="3094"/>
      <c r="AZ888" s="3094"/>
      <c r="BA888" s="3094"/>
      <c r="BB888" s="3094"/>
      <c r="BC888" s="3094"/>
      <c r="BD888" s="3094"/>
      <c r="BE888" s="3094"/>
      <c r="BF888" s="3094"/>
      <c r="BG888" s="3094"/>
      <c r="BH888" s="3094"/>
      <c r="BI888" s="3094"/>
    </row>
    <row r="889" spans="1:61" ht="11.25" customHeight="1">
      <c r="A889" s="3094"/>
      <c r="B889" s="3094"/>
      <c r="C889" s="3094"/>
      <c r="D889" s="3094"/>
      <c r="E889" s="3094"/>
      <c r="F889" s="3094"/>
      <c r="G889" s="3094"/>
      <c r="H889" s="3094"/>
      <c r="I889" s="3094"/>
      <c r="J889" s="3094"/>
      <c r="K889" s="3094"/>
      <c r="L889" s="3094"/>
      <c r="M889" s="3094"/>
      <c r="N889" s="3094"/>
      <c r="O889" s="3094"/>
      <c r="P889" s="3094"/>
      <c r="Q889" s="3094"/>
      <c r="R889" s="3094"/>
      <c r="S889" s="3094"/>
      <c r="T889" s="3094"/>
      <c r="U889" s="3094"/>
      <c r="V889" s="3094"/>
      <c r="W889" s="3094"/>
      <c r="X889" s="3094"/>
      <c r="Y889" s="3094"/>
      <c r="Z889" s="3094"/>
      <c r="AA889" s="3094"/>
      <c r="AB889" s="3094"/>
      <c r="AC889" s="3094"/>
      <c r="AD889" s="3094"/>
      <c r="AE889" s="3094"/>
      <c r="AF889" s="3094"/>
      <c r="AG889" s="3094"/>
      <c r="AH889" s="3094"/>
      <c r="AI889" s="3094"/>
      <c r="AJ889" s="3094"/>
      <c r="AK889" s="3094"/>
      <c r="AL889" s="3094"/>
      <c r="AM889" s="3094"/>
      <c r="AN889" s="3094"/>
      <c r="AO889" s="3094"/>
      <c r="AP889" s="3094"/>
      <c r="AQ889" s="3094"/>
      <c r="AR889" s="3094"/>
      <c r="AS889" s="3094"/>
      <c r="AT889" s="3094"/>
      <c r="AU889" s="3094"/>
      <c r="AV889" s="3094"/>
      <c r="AW889" s="3094"/>
      <c r="AX889" s="3094"/>
      <c r="AY889" s="3094"/>
      <c r="AZ889" s="3094"/>
      <c r="BA889" s="3094"/>
      <c r="BB889" s="3094"/>
      <c r="BC889" s="3094"/>
      <c r="BD889" s="3094"/>
      <c r="BE889" s="3094"/>
      <c r="BF889" s="3094"/>
      <c r="BG889" s="3094"/>
      <c r="BH889" s="3094"/>
      <c r="BI889" s="3094"/>
    </row>
    <row r="890" spans="1:61" ht="11.25" customHeight="1">
      <c r="A890" s="3094"/>
      <c r="B890" s="3094"/>
      <c r="C890" s="3094"/>
      <c r="D890" s="3094"/>
      <c r="E890" s="3094"/>
      <c r="F890" s="3094"/>
      <c r="G890" s="3094"/>
      <c r="H890" s="3094"/>
      <c r="I890" s="3094"/>
      <c r="J890" s="3094"/>
      <c r="K890" s="3094"/>
      <c r="L890" s="3094"/>
      <c r="M890" s="3094"/>
      <c r="N890" s="3094"/>
      <c r="O890" s="3094"/>
      <c r="P890" s="3094"/>
      <c r="Q890" s="3094"/>
      <c r="R890" s="3094"/>
      <c r="S890" s="3094"/>
      <c r="T890" s="3094"/>
      <c r="U890" s="3094"/>
      <c r="V890" s="3094"/>
      <c r="W890" s="3094"/>
      <c r="X890" s="3094"/>
      <c r="Y890" s="3094"/>
      <c r="Z890" s="3094"/>
      <c r="AA890" s="3094"/>
      <c r="AB890" s="3094"/>
      <c r="AC890" s="3094"/>
      <c r="AD890" s="3094"/>
      <c r="AE890" s="3094"/>
      <c r="AF890" s="3094"/>
      <c r="AG890" s="3094"/>
      <c r="AH890" s="3094"/>
      <c r="AI890" s="3094"/>
      <c r="AJ890" s="3094"/>
      <c r="AK890" s="3094"/>
      <c r="AL890" s="3094"/>
      <c r="AM890" s="3094"/>
      <c r="AN890" s="3094"/>
      <c r="AO890" s="3094"/>
      <c r="AP890" s="3094"/>
      <c r="AQ890" s="3094"/>
      <c r="AR890" s="3094"/>
      <c r="AS890" s="3094"/>
      <c r="AT890" s="3094"/>
      <c r="AU890" s="3094"/>
      <c r="AV890" s="3094"/>
      <c r="AW890" s="3094"/>
      <c r="AX890" s="3094"/>
      <c r="AY890" s="3094"/>
      <c r="AZ890" s="3094"/>
      <c r="BA890" s="3094"/>
      <c r="BB890" s="3094"/>
      <c r="BC890" s="3094"/>
      <c r="BD890" s="3094"/>
      <c r="BE890" s="3094"/>
      <c r="BF890" s="3094"/>
      <c r="BG890" s="3094"/>
      <c r="BH890" s="3094"/>
      <c r="BI890" s="3094"/>
    </row>
    <row r="891" spans="1:61" ht="11.25" customHeight="1">
      <c r="A891" s="3094"/>
      <c r="B891" s="3094"/>
      <c r="C891" s="3094"/>
      <c r="D891" s="3094"/>
      <c r="E891" s="3094"/>
      <c r="F891" s="3094"/>
      <c r="G891" s="3094"/>
      <c r="H891" s="3094"/>
      <c r="I891" s="3094"/>
      <c r="J891" s="3094"/>
      <c r="K891" s="3094"/>
      <c r="L891" s="3094"/>
      <c r="M891" s="3094"/>
      <c r="N891" s="3094"/>
      <c r="O891" s="3094"/>
      <c r="P891" s="3094"/>
      <c r="Q891" s="3094"/>
      <c r="R891" s="3094"/>
      <c r="S891" s="3094"/>
      <c r="T891" s="3094"/>
      <c r="U891" s="3094"/>
      <c r="V891" s="3094"/>
      <c r="W891" s="3094"/>
      <c r="X891" s="3094"/>
      <c r="Y891" s="3094"/>
      <c r="Z891" s="3094"/>
      <c r="AA891" s="3094"/>
      <c r="AB891" s="3094"/>
      <c r="AC891" s="3094"/>
      <c r="AD891" s="3094"/>
      <c r="AE891" s="3094"/>
      <c r="AF891" s="3094"/>
      <c r="AG891" s="3094"/>
      <c r="AH891" s="3094"/>
      <c r="AI891" s="3094"/>
      <c r="AJ891" s="3094"/>
      <c r="AK891" s="3094"/>
      <c r="AL891" s="3094"/>
      <c r="AM891" s="3094"/>
      <c r="AN891" s="3094"/>
      <c r="AO891" s="3094"/>
      <c r="AP891" s="3094"/>
      <c r="AQ891" s="3094"/>
      <c r="AR891" s="3094"/>
      <c r="AS891" s="3094"/>
      <c r="AT891" s="3094"/>
      <c r="AU891" s="3094"/>
      <c r="AV891" s="3094"/>
      <c r="AW891" s="3094"/>
      <c r="AX891" s="3094"/>
      <c r="AY891" s="3094"/>
      <c r="AZ891" s="3094"/>
      <c r="BA891" s="3094"/>
      <c r="BB891" s="3094"/>
      <c r="BC891" s="3094"/>
      <c r="BD891" s="3094"/>
      <c r="BE891" s="3094"/>
      <c r="BF891" s="3094"/>
      <c r="BG891" s="3094"/>
      <c r="BH891" s="3094"/>
      <c r="BI891" s="3094"/>
    </row>
    <row r="892" spans="1:61" ht="11.25" customHeight="1">
      <c r="A892" s="3094"/>
      <c r="B892" s="3094"/>
      <c r="C892" s="3094"/>
      <c r="D892" s="3094"/>
      <c r="E892" s="3094"/>
      <c r="F892" s="3094"/>
      <c r="G892" s="3094"/>
      <c r="H892" s="3094"/>
      <c r="I892" s="3094"/>
      <c r="J892" s="3094"/>
      <c r="K892" s="3094"/>
      <c r="L892" s="3094"/>
      <c r="M892" s="3094"/>
      <c r="N892" s="3094"/>
      <c r="O892" s="3094"/>
      <c r="P892" s="3094"/>
      <c r="Q892" s="3094"/>
      <c r="R892" s="3094"/>
      <c r="S892" s="3094"/>
      <c r="T892" s="3094"/>
      <c r="U892" s="3094"/>
      <c r="V892" s="3094"/>
      <c r="W892" s="3094"/>
      <c r="X892" s="3094"/>
      <c r="Y892" s="3094"/>
      <c r="Z892" s="3094"/>
      <c r="AA892" s="3094"/>
      <c r="AB892" s="3094"/>
      <c r="AC892" s="3094"/>
      <c r="AD892" s="3094"/>
      <c r="AE892" s="3094"/>
      <c r="AF892" s="3094"/>
      <c r="AG892" s="3094"/>
      <c r="AH892" s="3094"/>
      <c r="AI892" s="3094"/>
      <c r="AJ892" s="3094"/>
      <c r="AK892" s="3094"/>
      <c r="AL892" s="3094"/>
      <c r="AM892" s="3094"/>
      <c r="AN892" s="3094"/>
      <c r="AO892" s="3094"/>
      <c r="AP892" s="3094"/>
      <c r="AQ892" s="3094"/>
      <c r="AR892" s="3094"/>
      <c r="AS892" s="3094"/>
      <c r="AT892" s="3094"/>
      <c r="AU892" s="3094"/>
      <c r="AV892" s="3094"/>
      <c r="AW892" s="3094"/>
      <c r="AX892" s="3094"/>
      <c r="AY892" s="3094"/>
      <c r="AZ892" s="3094"/>
      <c r="BA892" s="3094"/>
      <c r="BB892" s="3094"/>
      <c r="BC892" s="3094"/>
      <c r="BD892" s="3094"/>
      <c r="BE892" s="3094"/>
      <c r="BF892" s="3094"/>
      <c r="BG892" s="3094"/>
      <c r="BH892" s="3094"/>
      <c r="BI892" s="3094"/>
    </row>
    <row r="893" spans="1:61" ht="11.25" customHeight="1">
      <c r="A893" s="3094"/>
      <c r="B893" s="3094"/>
      <c r="C893" s="3094"/>
      <c r="D893" s="3094"/>
      <c r="E893" s="3094"/>
      <c r="F893" s="3094"/>
      <c r="G893" s="3094"/>
      <c r="H893" s="3094"/>
      <c r="I893" s="3094"/>
      <c r="J893" s="3094"/>
      <c r="K893" s="3094"/>
      <c r="L893" s="3094"/>
      <c r="M893" s="3094"/>
      <c r="N893" s="3094"/>
      <c r="O893" s="3094"/>
      <c r="P893" s="3094"/>
      <c r="Q893" s="3094"/>
      <c r="R893" s="3094"/>
      <c r="S893" s="3094"/>
      <c r="T893" s="3094"/>
      <c r="U893" s="3094"/>
      <c r="V893" s="3094"/>
      <c r="W893" s="3094"/>
      <c r="X893" s="3094"/>
      <c r="Y893" s="3094"/>
      <c r="Z893" s="3094"/>
      <c r="AA893" s="3094"/>
      <c r="AB893" s="3094"/>
      <c r="AC893" s="3094"/>
      <c r="AD893" s="3094"/>
      <c r="AE893" s="3094"/>
      <c r="AF893" s="3094"/>
      <c r="AG893" s="3094"/>
      <c r="AH893" s="3094"/>
      <c r="AI893" s="3094"/>
      <c r="AJ893" s="3094"/>
      <c r="AK893" s="3094"/>
      <c r="AL893" s="3094"/>
      <c r="AM893" s="3094"/>
      <c r="AN893" s="3094"/>
      <c r="AO893" s="3094"/>
      <c r="AP893" s="3094"/>
      <c r="AQ893" s="3094"/>
      <c r="AR893" s="3094"/>
      <c r="AS893" s="3094"/>
      <c r="AT893" s="3094"/>
      <c r="AU893" s="3094"/>
      <c r="AV893" s="3094"/>
      <c r="AW893" s="3094"/>
      <c r="AX893" s="3094"/>
      <c r="AY893" s="3094"/>
      <c r="AZ893" s="3094"/>
      <c r="BA893" s="3094"/>
      <c r="BB893" s="3094"/>
      <c r="BC893" s="3094"/>
      <c r="BD893" s="3094"/>
      <c r="BE893" s="3094"/>
      <c r="BF893" s="3094"/>
      <c r="BG893" s="3094"/>
      <c r="BH893" s="3094"/>
      <c r="BI893" s="3094"/>
    </row>
    <row r="894" spans="1:61" ht="11.25" customHeight="1">
      <c r="A894" s="3094"/>
      <c r="B894" s="3094"/>
      <c r="C894" s="3094"/>
      <c r="D894" s="3094"/>
      <c r="E894" s="3094"/>
      <c r="F894" s="3094"/>
      <c r="G894" s="3094"/>
      <c r="H894" s="3094"/>
      <c r="I894" s="3094"/>
      <c r="J894" s="3094"/>
      <c r="K894" s="3094"/>
      <c r="L894" s="3094"/>
      <c r="M894" s="3094"/>
      <c r="N894" s="3094"/>
      <c r="O894" s="3094"/>
      <c r="P894" s="3094"/>
      <c r="Q894" s="3094"/>
      <c r="R894" s="3094"/>
      <c r="S894" s="3094"/>
      <c r="T894" s="3094"/>
      <c r="U894" s="3094"/>
      <c r="V894" s="3094"/>
      <c r="W894" s="3094"/>
      <c r="X894" s="3094"/>
      <c r="Y894" s="3094"/>
      <c r="Z894" s="3094"/>
      <c r="AA894" s="3094"/>
      <c r="AB894" s="3094"/>
      <c r="AC894" s="3094"/>
      <c r="AD894" s="3094"/>
      <c r="AE894" s="3094"/>
      <c r="AF894" s="3094"/>
      <c r="AG894" s="3094"/>
      <c r="AH894" s="3094"/>
      <c r="AI894" s="3094"/>
      <c r="AJ894" s="3094"/>
      <c r="AK894" s="3094"/>
      <c r="AL894" s="3094"/>
      <c r="AM894" s="3094"/>
      <c r="AN894" s="3094"/>
      <c r="AO894" s="3094"/>
      <c r="AP894" s="3094"/>
      <c r="AQ894" s="3094"/>
      <c r="AR894" s="3094"/>
      <c r="AS894" s="3094"/>
      <c r="AT894" s="3094"/>
      <c r="AU894" s="3094"/>
      <c r="AV894" s="3094"/>
      <c r="AW894" s="3094"/>
      <c r="AX894" s="3094"/>
      <c r="AY894" s="3094"/>
      <c r="AZ894" s="3094"/>
      <c r="BA894" s="3094"/>
      <c r="BB894" s="3094"/>
      <c r="BC894" s="3094"/>
      <c r="BD894" s="3094"/>
      <c r="BE894" s="3094"/>
      <c r="BF894" s="3094"/>
      <c r="BG894" s="3094"/>
      <c r="BH894" s="3094"/>
      <c r="BI894" s="3094"/>
    </row>
    <row r="895" spans="1:61" ht="11.25" customHeight="1">
      <c r="A895" s="3094"/>
      <c r="B895" s="3094"/>
      <c r="C895" s="3094"/>
      <c r="D895" s="3094"/>
      <c r="E895" s="3094"/>
      <c r="F895" s="3094"/>
      <c r="G895" s="3094"/>
      <c r="H895" s="3094"/>
      <c r="I895" s="3094"/>
      <c r="J895" s="3094"/>
      <c r="K895" s="3094"/>
      <c r="L895" s="3094"/>
      <c r="M895" s="3094"/>
      <c r="N895" s="3094"/>
      <c r="O895" s="3094"/>
      <c r="P895" s="3094"/>
      <c r="Q895" s="3094"/>
      <c r="R895" s="3094"/>
      <c r="S895" s="3094"/>
      <c r="T895" s="3094"/>
      <c r="U895" s="3094"/>
      <c r="V895" s="3094"/>
      <c r="W895" s="3094"/>
      <c r="X895" s="3094"/>
      <c r="Y895" s="3094"/>
      <c r="Z895" s="3094"/>
      <c r="AA895" s="3094"/>
      <c r="AB895" s="3094"/>
      <c r="AC895" s="3094"/>
      <c r="AD895" s="3094"/>
      <c r="AE895" s="3094"/>
      <c r="AF895" s="3094"/>
      <c r="AG895" s="3094"/>
      <c r="AH895" s="3094"/>
      <c r="AI895" s="3094"/>
      <c r="AJ895" s="3094"/>
      <c r="AK895" s="3094"/>
      <c r="AL895" s="3094"/>
      <c r="AM895" s="3094"/>
      <c r="AN895" s="3094"/>
      <c r="AO895" s="3094"/>
      <c r="AP895" s="3094"/>
      <c r="AQ895" s="3094"/>
      <c r="AR895" s="3094"/>
      <c r="AS895" s="3094"/>
      <c r="AT895" s="3094"/>
      <c r="AU895" s="3094"/>
      <c r="AV895" s="3094"/>
      <c r="AW895" s="3094"/>
      <c r="AX895" s="3094"/>
      <c r="AY895" s="3094"/>
      <c r="AZ895" s="3094"/>
      <c r="BA895" s="3094"/>
      <c r="BB895" s="3094"/>
      <c r="BC895" s="3094"/>
      <c r="BD895" s="3094"/>
      <c r="BE895" s="3094"/>
      <c r="BF895" s="3094"/>
      <c r="BG895" s="3094"/>
      <c r="BH895" s="3094"/>
      <c r="BI895" s="3094"/>
    </row>
    <row r="896" spans="1:61" ht="11.25" customHeight="1">
      <c r="A896" s="3094"/>
      <c r="B896" s="3094"/>
      <c r="C896" s="3094"/>
      <c r="D896" s="3094"/>
      <c r="E896" s="3094"/>
      <c r="F896" s="3094"/>
      <c r="G896" s="3094"/>
      <c r="H896" s="3094"/>
      <c r="I896" s="3094"/>
      <c r="J896" s="3094"/>
      <c r="K896" s="3094"/>
      <c r="L896" s="3094"/>
      <c r="M896" s="3094"/>
      <c r="N896" s="3094"/>
      <c r="O896" s="3094"/>
      <c r="P896" s="3094"/>
      <c r="Q896" s="3094"/>
      <c r="R896" s="3094"/>
      <c r="S896" s="3094"/>
      <c r="T896" s="3094"/>
      <c r="U896" s="3094"/>
      <c r="V896" s="3094"/>
      <c r="W896" s="3094"/>
      <c r="X896" s="3094"/>
      <c r="Y896" s="3094"/>
      <c r="Z896" s="3094"/>
      <c r="AA896" s="3094"/>
      <c r="AB896" s="3094"/>
      <c r="AC896" s="3094"/>
      <c r="AD896" s="3094"/>
      <c r="AE896" s="3094"/>
      <c r="AF896" s="3094"/>
      <c r="AG896" s="3094"/>
      <c r="AH896" s="3094"/>
      <c r="AI896" s="3094"/>
      <c r="AJ896" s="3094"/>
      <c r="AK896" s="3094"/>
      <c r="AL896" s="3094"/>
      <c r="AM896" s="3094"/>
      <c r="AN896" s="3094"/>
      <c r="AO896" s="3094"/>
      <c r="AP896" s="3094"/>
      <c r="AQ896" s="3094"/>
      <c r="AR896" s="3094"/>
      <c r="AS896" s="3094"/>
      <c r="AT896" s="3094"/>
      <c r="AU896" s="3094"/>
      <c r="AV896" s="3094"/>
      <c r="AW896" s="3094"/>
      <c r="AX896" s="3094"/>
      <c r="AY896" s="3094"/>
      <c r="AZ896" s="3094"/>
      <c r="BA896" s="3094"/>
      <c r="BB896" s="3094"/>
      <c r="BC896" s="3094"/>
      <c r="BD896" s="3094"/>
      <c r="BE896" s="3094"/>
      <c r="BF896" s="3094"/>
      <c r="BG896" s="3094"/>
      <c r="BH896" s="3094"/>
      <c r="BI896" s="3094"/>
    </row>
    <row r="897" spans="1:61" ht="11.25" customHeight="1">
      <c r="A897" s="3094"/>
      <c r="B897" s="3094"/>
      <c r="C897" s="3094"/>
      <c r="D897" s="3094"/>
      <c r="E897" s="3094"/>
      <c r="F897" s="3094"/>
      <c r="G897" s="3094"/>
      <c r="H897" s="3094"/>
      <c r="I897" s="3094"/>
      <c r="J897" s="3094"/>
      <c r="K897" s="3094"/>
      <c r="L897" s="3094"/>
      <c r="M897" s="3094"/>
      <c r="N897" s="3094"/>
      <c r="O897" s="3094"/>
      <c r="P897" s="3094"/>
      <c r="Q897" s="3094"/>
      <c r="R897" s="3094"/>
      <c r="S897" s="3094"/>
      <c r="T897" s="3094"/>
      <c r="U897" s="3094"/>
      <c r="V897" s="3094"/>
      <c r="W897" s="3094"/>
      <c r="X897" s="3094"/>
      <c r="Y897" s="3094"/>
      <c r="Z897" s="3094"/>
      <c r="AA897" s="3094"/>
      <c r="AB897" s="3094"/>
      <c r="AC897" s="3094"/>
      <c r="AD897" s="3094"/>
      <c r="AE897" s="3094"/>
      <c r="AF897" s="3094"/>
      <c r="AG897" s="3094"/>
      <c r="AH897" s="3094"/>
      <c r="AI897" s="3094"/>
      <c r="AJ897" s="3094"/>
      <c r="AK897" s="3094"/>
      <c r="AL897" s="3094"/>
      <c r="AM897" s="3094"/>
      <c r="AN897" s="3094"/>
      <c r="AO897" s="3094"/>
      <c r="AP897" s="3094"/>
      <c r="AQ897" s="3094"/>
      <c r="AR897" s="3094"/>
      <c r="AS897" s="3094"/>
      <c r="AT897" s="3094"/>
      <c r="AU897" s="3094"/>
      <c r="AV897" s="3094"/>
      <c r="AW897" s="3094"/>
      <c r="AX897" s="3094"/>
      <c r="AY897" s="3094"/>
      <c r="AZ897" s="3094"/>
      <c r="BA897" s="3094"/>
      <c r="BB897" s="3094"/>
      <c r="BC897" s="3094"/>
      <c r="BD897" s="3094"/>
      <c r="BE897" s="3094"/>
      <c r="BF897" s="3094"/>
      <c r="BG897" s="3094"/>
      <c r="BH897" s="3094"/>
      <c r="BI897" s="3094"/>
    </row>
    <row r="898" spans="1:61" ht="11.25" customHeight="1">
      <c r="A898" s="3094"/>
      <c r="B898" s="3094"/>
      <c r="C898" s="3094"/>
      <c r="D898" s="3094"/>
      <c r="E898" s="3094"/>
      <c r="F898" s="3094"/>
      <c r="G898" s="3094"/>
      <c r="H898" s="3094"/>
      <c r="I898" s="3094"/>
      <c r="J898" s="3094"/>
      <c r="K898" s="3094"/>
      <c r="L898" s="3094"/>
      <c r="M898" s="3094"/>
      <c r="N898" s="3094"/>
      <c r="O898" s="3094"/>
      <c r="P898" s="3094"/>
      <c r="Q898" s="3094"/>
      <c r="R898" s="3094"/>
      <c r="S898" s="3094"/>
      <c r="T898" s="3094"/>
      <c r="U898" s="3094"/>
      <c r="V898" s="3094"/>
      <c r="W898" s="3094"/>
      <c r="X898" s="3094"/>
      <c r="Y898" s="3094"/>
      <c r="Z898" s="3094"/>
      <c r="AA898" s="3094"/>
      <c r="AB898" s="3094"/>
      <c r="AC898" s="3094"/>
      <c r="AD898" s="3094"/>
      <c r="AE898" s="3094"/>
      <c r="AF898" s="3094"/>
      <c r="AG898" s="3094"/>
      <c r="AH898" s="3094"/>
      <c r="AI898" s="3094"/>
      <c r="AJ898" s="3094"/>
      <c r="AK898" s="3094"/>
      <c r="AL898" s="3094"/>
      <c r="AM898" s="3094"/>
      <c r="AN898" s="3094"/>
      <c r="AO898" s="3094"/>
      <c r="AP898" s="3094"/>
      <c r="AQ898" s="3094"/>
      <c r="AR898" s="3094"/>
      <c r="AS898" s="3094"/>
      <c r="AT898" s="3094"/>
      <c r="AU898" s="3094"/>
      <c r="AV898" s="3094"/>
      <c r="AW898" s="3094"/>
      <c r="AX898" s="3094"/>
      <c r="AY898" s="3094"/>
      <c r="AZ898" s="3094"/>
      <c r="BA898" s="3094"/>
      <c r="BB898" s="3094"/>
      <c r="BC898" s="3094"/>
      <c r="BD898" s="3094"/>
      <c r="BE898" s="3094"/>
      <c r="BF898" s="3094"/>
      <c r="BG898" s="3094"/>
      <c r="BH898" s="3094"/>
      <c r="BI898" s="3094"/>
    </row>
    <row r="899" spans="1:61" ht="11.25" customHeight="1">
      <c r="A899" s="3094"/>
      <c r="B899" s="3094"/>
      <c r="C899" s="3094"/>
      <c r="D899" s="3094"/>
      <c r="E899" s="3094"/>
      <c r="F899" s="3094"/>
      <c r="G899" s="3094"/>
      <c r="H899" s="3094"/>
      <c r="I899" s="3094"/>
      <c r="J899" s="3094"/>
      <c r="K899" s="3094"/>
      <c r="L899" s="3094"/>
      <c r="M899" s="3094"/>
      <c r="N899" s="3094"/>
      <c r="O899" s="3094"/>
      <c r="P899" s="3094"/>
      <c r="Q899" s="3094"/>
      <c r="R899" s="3094"/>
      <c r="S899" s="3094"/>
      <c r="T899" s="3094"/>
      <c r="U899" s="3094"/>
      <c r="V899" s="3094"/>
      <c r="W899" s="3094"/>
      <c r="X899" s="3094"/>
      <c r="Y899" s="3094"/>
      <c r="Z899" s="3094"/>
      <c r="AA899" s="3094"/>
      <c r="AB899" s="3094"/>
      <c r="AC899" s="3094"/>
      <c r="AD899" s="3094"/>
      <c r="AE899" s="3094"/>
      <c r="AF899" s="3094"/>
      <c r="AG899" s="3094"/>
      <c r="AH899" s="3094"/>
      <c r="AI899" s="3094"/>
      <c r="AJ899" s="3094"/>
      <c r="AK899" s="3094"/>
      <c r="AL899" s="3094"/>
      <c r="AM899" s="3094"/>
      <c r="AN899" s="3094"/>
      <c r="AO899" s="3094"/>
      <c r="AP899" s="3094"/>
      <c r="AQ899" s="3094"/>
      <c r="AR899" s="3094"/>
      <c r="AS899" s="3094"/>
      <c r="AT899" s="3094"/>
      <c r="AU899" s="3094"/>
      <c r="AV899" s="3094"/>
      <c r="AW899" s="3094"/>
      <c r="AX899" s="3094"/>
      <c r="AY899" s="3094"/>
      <c r="AZ899" s="3094"/>
      <c r="BA899" s="3094"/>
      <c r="BB899" s="3094"/>
      <c r="BC899" s="3094"/>
      <c r="BD899" s="3094"/>
      <c r="BE899" s="3094"/>
      <c r="BF899" s="3094"/>
      <c r="BG899" s="3094"/>
      <c r="BH899" s="3094"/>
      <c r="BI899" s="3094"/>
    </row>
    <row r="900" spans="1:61" ht="11.25" customHeight="1">
      <c r="A900" s="3094"/>
      <c r="B900" s="3094"/>
      <c r="C900" s="3094"/>
      <c r="D900" s="3094"/>
      <c r="E900" s="3094"/>
      <c r="F900" s="3094"/>
      <c r="G900" s="3094"/>
      <c r="H900" s="3094"/>
      <c r="I900" s="3094"/>
      <c r="J900" s="3094"/>
      <c r="K900" s="3094"/>
      <c r="L900" s="3094"/>
      <c r="M900" s="3094"/>
      <c r="N900" s="3094"/>
      <c r="O900" s="3094"/>
      <c r="P900" s="3094"/>
      <c r="Q900" s="3094"/>
      <c r="R900" s="3094"/>
      <c r="S900" s="3094"/>
      <c r="T900" s="3094"/>
      <c r="U900" s="3094"/>
      <c r="V900" s="3094"/>
      <c r="W900" s="3094"/>
      <c r="X900" s="3094"/>
      <c r="Y900" s="3094"/>
      <c r="Z900" s="3094"/>
      <c r="AA900" s="3094"/>
      <c r="AB900" s="3094"/>
      <c r="AC900" s="3094"/>
      <c r="AD900" s="3094"/>
      <c r="AE900" s="3094"/>
      <c r="AF900" s="3094"/>
      <c r="AG900" s="3094"/>
      <c r="AH900" s="3094"/>
      <c r="AI900" s="3094"/>
      <c r="AJ900" s="3094"/>
      <c r="AK900" s="3094"/>
      <c r="AL900" s="3094"/>
      <c r="AM900" s="3094"/>
      <c r="AN900" s="3094"/>
      <c r="AO900" s="3094"/>
      <c r="AP900" s="3094"/>
      <c r="AQ900" s="3094"/>
      <c r="AR900" s="3094"/>
      <c r="AS900" s="3094"/>
      <c r="AT900" s="3094"/>
      <c r="AU900" s="3094"/>
      <c r="AV900" s="3094"/>
      <c r="AW900" s="3094"/>
      <c r="AX900" s="3094"/>
      <c r="AY900" s="3094"/>
      <c r="AZ900" s="3094"/>
      <c r="BA900" s="3094"/>
      <c r="BB900" s="3094"/>
      <c r="BC900" s="3094"/>
      <c r="BD900" s="3094"/>
      <c r="BE900" s="3094"/>
      <c r="BF900" s="3094"/>
      <c r="BG900" s="3094"/>
      <c r="BH900" s="3094"/>
      <c r="BI900" s="3094"/>
    </row>
    <row r="901" spans="1:61" ht="11.25" customHeight="1">
      <c r="A901" s="3094"/>
      <c r="B901" s="3094"/>
      <c r="C901" s="3094"/>
      <c r="D901" s="3094"/>
      <c r="E901" s="3094"/>
      <c r="F901" s="3094"/>
      <c r="G901" s="3094"/>
      <c r="H901" s="3094"/>
      <c r="I901" s="3094"/>
      <c r="J901" s="3094"/>
      <c r="K901" s="3094"/>
      <c r="L901" s="3094"/>
      <c r="M901" s="3094"/>
      <c r="N901" s="3094"/>
      <c r="O901" s="3094"/>
      <c r="P901" s="3094"/>
      <c r="Q901" s="3094"/>
      <c r="R901" s="3094"/>
      <c r="S901" s="3094"/>
      <c r="T901" s="3094"/>
      <c r="U901" s="3094"/>
      <c r="V901" s="3094"/>
      <c r="W901" s="3094"/>
      <c r="X901" s="3094"/>
      <c r="Y901" s="3094"/>
      <c r="Z901" s="3094"/>
      <c r="AA901" s="3094"/>
      <c r="AB901" s="3094"/>
      <c r="AC901" s="3094"/>
      <c r="AD901" s="3094"/>
      <c r="AE901" s="3094"/>
      <c r="AF901" s="3094"/>
      <c r="AG901" s="3094"/>
      <c r="AH901" s="3094"/>
      <c r="AI901" s="3094"/>
      <c r="AJ901" s="3094"/>
      <c r="AK901" s="3094"/>
      <c r="AL901" s="3094"/>
      <c r="AM901" s="3094"/>
      <c r="AN901" s="3094"/>
      <c r="AO901" s="3094"/>
      <c r="AP901" s="3094"/>
      <c r="AQ901" s="3094"/>
      <c r="AR901" s="3094"/>
      <c r="AS901" s="3094"/>
      <c r="AT901" s="3094"/>
      <c r="AU901" s="3094"/>
      <c r="AV901" s="3094"/>
      <c r="AW901" s="3094"/>
      <c r="AX901" s="3094"/>
      <c r="AY901" s="3094"/>
      <c r="AZ901" s="3094"/>
      <c r="BA901" s="3094"/>
      <c r="BB901" s="3094"/>
      <c r="BC901" s="3094"/>
      <c r="BD901" s="3094"/>
      <c r="BE901" s="3094"/>
      <c r="BF901" s="3094"/>
      <c r="BG901" s="3094"/>
      <c r="BH901" s="3094"/>
      <c r="BI901" s="3094"/>
    </row>
    <row r="902" spans="1:61" ht="11.25" customHeight="1">
      <c r="A902" s="3094"/>
      <c r="B902" s="3094"/>
      <c r="C902" s="3094"/>
      <c r="D902" s="3094"/>
      <c r="E902" s="3094"/>
      <c r="F902" s="3094"/>
      <c r="G902" s="3094"/>
      <c r="H902" s="3094"/>
      <c r="I902" s="3094"/>
      <c r="J902" s="3094"/>
      <c r="K902" s="3094"/>
      <c r="L902" s="3094"/>
      <c r="M902" s="3094"/>
      <c r="N902" s="3094"/>
      <c r="O902" s="3094"/>
      <c r="P902" s="3094"/>
      <c r="Q902" s="3094"/>
      <c r="R902" s="3094"/>
      <c r="S902" s="3094"/>
      <c r="T902" s="3094"/>
      <c r="U902" s="3094"/>
      <c r="V902" s="3094"/>
      <c r="W902" s="3094"/>
      <c r="X902" s="3094"/>
      <c r="Y902" s="3094"/>
      <c r="Z902" s="3094"/>
      <c r="AA902" s="3094"/>
      <c r="AB902" s="3094"/>
      <c r="AC902" s="3094"/>
      <c r="AD902" s="3094"/>
      <c r="AE902" s="3094"/>
      <c r="AF902" s="3094"/>
      <c r="AG902" s="3094"/>
      <c r="AH902" s="3094"/>
      <c r="AI902" s="3094"/>
      <c r="AJ902" s="3094"/>
      <c r="AK902" s="3094"/>
      <c r="AL902" s="3094"/>
      <c r="AM902" s="3094"/>
      <c r="AN902" s="3094"/>
      <c r="AO902" s="3094"/>
      <c r="AP902" s="3094"/>
      <c r="AQ902" s="3094"/>
      <c r="AR902" s="3094"/>
      <c r="AS902" s="3094"/>
      <c r="AT902" s="3094"/>
      <c r="AU902" s="3094"/>
      <c r="AV902" s="3094"/>
      <c r="AW902" s="3094"/>
      <c r="AX902" s="3094"/>
      <c r="AY902" s="3094"/>
      <c r="AZ902" s="3094"/>
      <c r="BA902" s="3094"/>
      <c r="BB902" s="3094"/>
      <c r="BC902" s="3094"/>
      <c r="BD902" s="3094"/>
      <c r="BE902" s="3094"/>
      <c r="BF902" s="3094"/>
      <c r="BG902" s="3094"/>
      <c r="BH902" s="3094"/>
      <c r="BI902" s="3094"/>
    </row>
    <row r="903" spans="1:61" ht="11.25" customHeight="1">
      <c r="A903" s="3094"/>
      <c r="B903" s="3094"/>
      <c r="C903" s="3094"/>
      <c r="D903" s="3094"/>
      <c r="E903" s="3094"/>
      <c r="F903" s="3094"/>
      <c r="G903" s="3094"/>
      <c r="H903" s="3094"/>
      <c r="I903" s="3094"/>
      <c r="J903" s="3094"/>
      <c r="K903" s="3094"/>
      <c r="L903" s="3094"/>
      <c r="M903" s="3094"/>
      <c r="N903" s="3094"/>
      <c r="O903" s="3094"/>
      <c r="P903" s="3094"/>
      <c r="Q903" s="3094"/>
      <c r="R903" s="3094"/>
      <c r="S903" s="3094"/>
      <c r="T903" s="3094"/>
      <c r="U903" s="3094"/>
      <c r="V903" s="3094"/>
      <c r="W903" s="3094"/>
      <c r="X903" s="3094"/>
      <c r="Y903" s="3094"/>
      <c r="Z903" s="3094"/>
      <c r="AA903" s="3094"/>
      <c r="AB903" s="3094"/>
      <c r="AC903" s="3094"/>
      <c r="AD903" s="3094"/>
      <c r="AE903" s="3094"/>
      <c r="AF903" s="3094"/>
      <c r="AG903" s="3094"/>
      <c r="AH903" s="3094"/>
      <c r="AI903" s="3094"/>
      <c r="AJ903" s="3094"/>
      <c r="AK903" s="3094"/>
      <c r="AL903" s="3094"/>
      <c r="AM903" s="3094"/>
      <c r="AN903" s="3094"/>
      <c r="AO903" s="3094"/>
      <c r="AP903" s="3094"/>
      <c r="AQ903" s="3094"/>
      <c r="AR903" s="3094"/>
      <c r="AS903" s="3094"/>
      <c r="AT903" s="3094"/>
      <c r="AU903" s="3094"/>
      <c r="AV903" s="3094"/>
      <c r="AW903" s="3094"/>
      <c r="AX903" s="3094"/>
      <c r="AY903" s="3094"/>
      <c r="AZ903" s="3094"/>
      <c r="BA903" s="3094"/>
      <c r="BB903" s="3094"/>
      <c r="BC903" s="3094"/>
      <c r="BD903" s="3094"/>
      <c r="BE903" s="3094"/>
      <c r="BF903" s="3094"/>
      <c r="BG903" s="3094"/>
      <c r="BH903" s="3094"/>
      <c r="BI903" s="3094"/>
    </row>
    <row r="904" spans="1:61" ht="11.25" customHeight="1">
      <c r="A904" s="3094"/>
      <c r="B904" s="3094"/>
      <c r="C904" s="3094"/>
      <c r="D904" s="3094"/>
      <c r="E904" s="3094"/>
      <c r="F904" s="3094"/>
      <c r="G904" s="3094"/>
      <c r="H904" s="3094"/>
      <c r="I904" s="3094"/>
      <c r="J904" s="3094"/>
      <c r="K904" s="3094"/>
      <c r="L904" s="3094"/>
      <c r="M904" s="3094"/>
      <c r="N904" s="3094"/>
      <c r="O904" s="3094"/>
      <c r="P904" s="3094"/>
      <c r="Q904" s="3094"/>
      <c r="R904" s="3094"/>
      <c r="S904" s="3094"/>
      <c r="T904" s="3094"/>
      <c r="U904" s="3094"/>
      <c r="V904" s="3094"/>
      <c r="W904" s="3094"/>
      <c r="X904" s="3094"/>
      <c r="Y904" s="3094"/>
      <c r="Z904" s="3094"/>
      <c r="AA904" s="3094"/>
      <c r="AB904" s="3094"/>
      <c r="AC904" s="3094"/>
      <c r="AD904" s="3094"/>
      <c r="AE904" s="3094"/>
      <c r="AF904" s="3094"/>
      <c r="AG904" s="3094"/>
      <c r="AH904" s="3094"/>
      <c r="AI904" s="3094"/>
      <c r="AJ904" s="3094"/>
      <c r="AK904" s="3094"/>
      <c r="AL904" s="3094"/>
      <c r="AM904" s="3094"/>
      <c r="AN904" s="3094"/>
      <c r="AO904" s="3094"/>
      <c r="AP904" s="3094"/>
      <c r="AQ904" s="3094"/>
      <c r="AR904" s="3094"/>
      <c r="AS904" s="3094"/>
      <c r="AT904" s="3094"/>
      <c r="AU904" s="3094"/>
      <c r="AV904" s="3094"/>
      <c r="AW904" s="3094"/>
      <c r="AX904" s="3094"/>
      <c r="AY904" s="3094"/>
      <c r="AZ904" s="3094"/>
      <c r="BA904" s="3094"/>
      <c r="BB904" s="3094"/>
      <c r="BC904" s="3094"/>
      <c r="BD904" s="3094"/>
      <c r="BE904" s="3094"/>
      <c r="BF904" s="3094"/>
      <c r="BG904" s="3094"/>
      <c r="BH904" s="3094"/>
      <c r="BI904" s="3094"/>
    </row>
    <row r="905" spans="1:61" ht="11.25" customHeight="1">
      <c r="A905" s="3094"/>
      <c r="B905" s="3094"/>
      <c r="C905" s="3094"/>
      <c r="D905" s="3094"/>
      <c r="E905" s="3094"/>
      <c r="F905" s="3094"/>
      <c r="G905" s="3094"/>
      <c r="H905" s="3094"/>
      <c r="I905" s="3094"/>
      <c r="J905" s="3094"/>
      <c r="K905" s="3094"/>
      <c r="L905" s="3094"/>
      <c r="M905" s="3094"/>
      <c r="N905" s="3094"/>
      <c r="O905" s="3094"/>
      <c r="P905" s="3094"/>
      <c r="Q905" s="3094"/>
      <c r="R905" s="3094"/>
      <c r="S905" s="3094"/>
      <c r="T905" s="3094"/>
      <c r="U905" s="3094"/>
      <c r="V905" s="3094"/>
      <c r="W905" s="3094"/>
      <c r="X905" s="3094"/>
      <c r="Y905" s="3094"/>
      <c r="Z905" s="3094"/>
      <c r="AA905" s="3094"/>
      <c r="AB905" s="3094"/>
      <c r="AC905" s="3094"/>
      <c r="AD905" s="3094"/>
      <c r="AE905" s="3094"/>
      <c r="AF905" s="3094"/>
      <c r="AG905" s="3094"/>
      <c r="AH905" s="3094"/>
      <c r="AI905" s="3094"/>
      <c r="AJ905" s="3094"/>
      <c r="AK905" s="3094"/>
      <c r="AL905" s="3094"/>
      <c r="AM905" s="3094"/>
      <c r="AN905" s="3094"/>
      <c r="AO905" s="3094"/>
      <c r="AP905" s="3094"/>
      <c r="AQ905" s="3094"/>
      <c r="AR905" s="3094"/>
      <c r="AS905" s="3094"/>
      <c r="AT905" s="3094"/>
      <c r="AU905" s="3094"/>
      <c r="AV905" s="3094"/>
      <c r="AW905" s="3094"/>
      <c r="AX905" s="3094"/>
      <c r="AY905" s="3094"/>
      <c r="AZ905" s="3094"/>
      <c r="BA905" s="3094"/>
      <c r="BB905" s="3094"/>
      <c r="BC905" s="3094"/>
      <c r="BD905" s="3094"/>
      <c r="BE905" s="3094"/>
      <c r="BF905" s="3094"/>
      <c r="BG905" s="3094"/>
      <c r="BH905" s="3094"/>
      <c r="BI905" s="3094"/>
    </row>
    <row r="906" spans="1:61" ht="11.25" customHeight="1">
      <c r="A906" s="3094"/>
      <c r="B906" s="3094"/>
      <c r="C906" s="3094"/>
      <c r="D906" s="3094"/>
      <c r="E906" s="3094"/>
      <c r="F906" s="3094"/>
      <c r="G906" s="3094"/>
      <c r="H906" s="3094"/>
      <c r="I906" s="3094"/>
      <c r="J906" s="3094"/>
      <c r="K906" s="3094"/>
      <c r="L906" s="3094"/>
      <c r="M906" s="3094"/>
      <c r="N906" s="3094"/>
      <c r="O906" s="3094"/>
      <c r="P906" s="3094"/>
      <c r="Q906" s="3094"/>
      <c r="R906" s="3094"/>
      <c r="S906" s="3094"/>
      <c r="T906" s="3094"/>
      <c r="U906" s="3094"/>
      <c r="V906" s="3094"/>
      <c r="W906" s="3094"/>
      <c r="X906" s="3094"/>
      <c r="Y906" s="3094"/>
      <c r="Z906" s="3094"/>
      <c r="AA906" s="3094"/>
      <c r="AB906" s="3094"/>
      <c r="AC906" s="3094"/>
      <c r="AD906" s="3094"/>
      <c r="AE906" s="3094"/>
      <c r="AF906" s="3094"/>
      <c r="AG906" s="3094"/>
      <c r="AH906" s="3094"/>
      <c r="AI906" s="3094"/>
      <c r="AJ906" s="3094"/>
      <c r="AK906" s="3094"/>
      <c r="AL906" s="3094"/>
      <c r="AM906" s="3094"/>
      <c r="AN906" s="3094"/>
      <c r="AO906" s="3094"/>
      <c r="AP906" s="3094"/>
      <c r="AQ906" s="3094"/>
      <c r="AR906" s="3094"/>
      <c r="AS906" s="3094"/>
      <c r="AT906" s="3094"/>
      <c r="AU906" s="3094"/>
      <c r="AV906" s="3094"/>
      <c r="AW906" s="3094"/>
      <c r="AX906" s="3094"/>
      <c r="AY906" s="3094"/>
      <c r="AZ906" s="3094"/>
      <c r="BA906" s="3094"/>
      <c r="BB906" s="3094"/>
      <c r="BC906" s="3094"/>
      <c r="BD906" s="3094"/>
      <c r="BE906" s="3094"/>
      <c r="BF906" s="3094"/>
      <c r="BG906" s="3094"/>
      <c r="BH906" s="3094"/>
      <c r="BI906" s="3094"/>
    </row>
    <row r="907" spans="1:61" ht="11.25" customHeight="1">
      <c r="A907" s="3094"/>
      <c r="B907" s="3094"/>
      <c r="C907" s="3094"/>
      <c r="D907" s="3094"/>
      <c r="E907" s="3094"/>
      <c r="F907" s="3094"/>
      <c r="G907" s="3094"/>
      <c r="H907" s="3094"/>
      <c r="I907" s="3094"/>
      <c r="J907" s="3094"/>
      <c r="K907" s="3094"/>
      <c r="L907" s="3094"/>
      <c r="M907" s="3094"/>
      <c r="N907" s="3094"/>
      <c r="O907" s="3094"/>
      <c r="P907" s="3094"/>
      <c r="Q907" s="3094"/>
      <c r="R907" s="3094"/>
      <c r="S907" s="3094"/>
      <c r="T907" s="3094"/>
      <c r="U907" s="3094"/>
      <c r="V907" s="3094"/>
      <c r="W907" s="3094"/>
      <c r="X907" s="3094"/>
      <c r="Y907" s="3094"/>
      <c r="Z907" s="3094"/>
      <c r="AA907" s="3094"/>
      <c r="AB907" s="3094"/>
      <c r="AC907" s="3094"/>
      <c r="AD907" s="3094"/>
      <c r="AE907" s="3094"/>
      <c r="AF907" s="3094"/>
      <c r="AG907" s="3094"/>
      <c r="AH907" s="3094"/>
      <c r="AI907" s="3094"/>
      <c r="AJ907" s="3094"/>
      <c r="AK907" s="3094"/>
      <c r="AL907" s="3094"/>
      <c r="AM907" s="3094"/>
      <c r="AN907" s="3094"/>
      <c r="AO907" s="3094"/>
      <c r="AP907" s="3094"/>
      <c r="AQ907" s="3094"/>
      <c r="AR907" s="3094"/>
      <c r="AS907" s="3094"/>
      <c r="AT907" s="3094"/>
      <c r="AU907" s="3094"/>
      <c r="AV907" s="3094"/>
      <c r="AW907" s="3094"/>
      <c r="AX907" s="3094"/>
      <c r="AY907" s="3094"/>
      <c r="AZ907" s="3094"/>
      <c r="BA907" s="3094"/>
      <c r="BB907" s="3094"/>
      <c r="BC907" s="3094"/>
      <c r="BD907" s="3094"/>
      <c r="BE907" s="3094"/>
      <c r="BF907" s="3094"/>
      <c r="BG907" s="3094"/>
      <c r="BH907" s="3094"/>
      <c r="BI907" s="3094"/>
    </row>
    <row r="908" spans="1:61" ht="11.25" customHeight="1">
      <c r="A908" s="3094"/>
      <c r="B908" s="3094"/>
      <c r="C908" s="3094"/>
      <c r="D908" s="3094"/>
      <c r="E908" s="3094"/>
      <c r="F908" s="3094"/>
      <c r="G908" s="3094"/>
      <c r="H908" s="3094"/>
      <c r="I908" s="3094"/>
      <c r="J908" s="3094"/>
      <c r="K908" s="3094"/>
      <c r="L908" s="3094"/>
      <c r="M908" s="3094"/>
      <c r="N908" s="3094"/>
      <c r="O908" s="3094"/>
      <c r="P908" s="3094"/>
      <c r="Q908" s="3094"/>
      <c r="R908" s="3094"/>
      <c r="S908" s="3094"/>
      <c r="T908" s="3094"/>
      <c r="U908" s="3094"/>
      <c r="V908" s="3094"/>
      <c r="W908" s="3094"/>
      <c r="X908" s="3094"/>
      <c r="Y908" s="3094"/>
      <c r="Z908" s="3094"/>
      <c r="AA908" s="3094"/>
      <c r="AB908" s="3094"/>
      <c r="AC908" s="3094"/>
      <c r="AD908" s="3094"/>
      <c r="AE908" s="3094"/>
      <c r="AF908" s="3094"/>
      <c r="AG908" s="3094"/>
      <c r="AH908" s="3094"/>
      <c r="AI908" s="3094"/>
      <c r="AJ908" s="3094"/>
      <c r="AK908" s="3094"/>
      <c r="AL908" s="3094"/>
      <c r="AM908" s="3094"/>
      <c r="AN908" s="3094"/>
      <c r="AO908" s="3094"/>
      <c r="AP908" s="3094"/>
      <c r="AQ908" s="3094"/>
      <c r="AR908" s="3094"/>
      <c r="AS908" s="3094"/>
      <c r="AT908" s="3094"/>
      <c r="AU908" s="3094"/>
      <c r="AV908" s="3094"/>
      <c r="AW908" s="3094"/>
      <c r="AX908" s="3094"/>
      <c r="AY908" s="3094"/>
      <c r="AZ908" s="3094"/>
      <c r="BA908" s="3094"/>
      <c r="BB908" s="3094"/>
      <c r="BC908" s="3094"/>
      <c r="BD908" s="3094"/>
      <c r="BE908" s="3094"/>
      <c r="BF908" s="3094"/>
      <c r="BG908" s="3094"/>
      <c r="BH908" s="3094"/>
      <c r="BI908" s="3094"/>
    </row>
    <row r="909" spans="1:61" ht="11.25" customHeight="1">
      <c r="A909" s="3094"/>
      <c r="B909" s="3094"/>
      <c r="C909" s="3094"/>
      <c r="D909" s="3094"/>
      <c r="E909" s="3094"/>
      <c r="F909" s="3094"/>
      <c r="G909" s="3094"/>
      <c r="H909" s="3094"/>
      <c r="I909" s="3094"/>
      <c r="J909" s="3094"/>
      <c r="K909" s="3094"/>
      <c r="L909" s="3094"/>
      <c r="M909" s="3094"/>
      <c r="N909" s="3094"/>
      <c r="O909" s="3094"/>
      <c r="P909" s="3094"/>
      <c r="Q909" s="3094"/>
      <c r="R909" s="3094"/>
      <c r="S909" s="3094"/>
      <c r="T909" s="3094"/>
      <c r="U909" s="3094"/>
      <c r="V909" s="3094"/>
      <c r="W909" s="3094"/>
      <c r="X909" s="3094"/>
      <c r="Y909" s="3094"/>
      <c r="Z909" s="3094"/>
      <c r="AA909" s="3094"/>
      <c r="AB909" s="3094"/>
      <c r="AC909" s="3094"/>
      <c r="AD909" s="3094"/>
      <c r="AE909" s="3094"/>
      <c r="AF909" s="3094"/>
      <c r="AG909" s="3094"/>
      <c r="AH909" s="3094"/>
      <c r="AI909" s="3094"/>
      <c r="AJ909" s="3094"/>
      <c r="AK909" s="3094"/>
      <c r="AL909" s="3094"/>
      <c r="AM909" s="3094"/>
      <c r="AN909" s="3094"/>
      <c r="AO909" s="3094"/>
      <c r="AP909" s="3094"/>
      <c r="AQ909" s="3094"/>
      <c r="AR909" s="3094"/>
      <c r="AS909" s="3094"/>
      <c r="AT909" s="3094"/>
      <c r="AU909" s="3094"/>
      <c r="AV909" s="3094"/>
      <c r="AW909" s="3094"/>
      <c r="AX909" s="3094"/>
      <c r="AY909" s="3094"/>
      <c r="AZ909" s="3094"/>
      <c r="BA909" s="3094"/>
      <c r="BB909" s="3094"/>
      <c r="BC909" s="3094"/>
      <c r="BD909" s="3094"/>
      <c r="BE909" s="3094"/>
      <c r="BF909" s="3094"/>
      <c r="BG909" s="3094"/>
      <c r="BH909" s="3094"/>
      <c r="BI909" s="3094"/>
    </row>
    <row r="910" spans="1:61" ht="11.25" customHeight="1">
      <c r="A910" s="3094"/>
      <c r="B910" s="3094"/>
      <c r="C910" s="3094"/>
      <c r="D910" s="3094"/>
      <c r="E910" s="3094"/>
      <c r="F910" s="3094"/>
      <c r="G910" s="3094"/>
      <c r="H910" s="3094"/>
      <c r="I910" s="3094"/>
      <c r="J910" s="3094"/>
      <c r="K910" s="3094"/>
      <c r="L910" s="3094"/>
      <c r="M910" s="3094"/>
      <c r="N910" s="3094"/>
      <c r="O910" s="3094"/>
      <c r="P910" s="3094"/>
      <c r="Q910" s="3094"/>
      <c r="R910" s="3094"/>
      <c r="S910" s="3094"/>
      <c r="T910" s="3094"/>
      <c r="U910" s="3094"/>
      <c r="V910" s="3094"/>
      <c r="W910" s="3094"/>
      <c r="X910" s="3094"/>
      <c r="Y910" s="3094"/>
      <c r="Z910" s="3094"/>
      <c r="AA910" s="3094"/>
      <c r="AB910" s="3094"/>
      <c r="AC910" s="3094"/>
      <c r="AD910" s="3094"/>
      <c r="AE910" s="3094"/>
      <c r="AF910" s="3094"/>
      <c r="AG910" s="3094"/>
      <c r="AH910" s="3094"/>
      <c r="AI910" s="3094"/>
      <c r="AJ910" s="3094"/>
      <c r="AK910" s="3094"/>
      <c r="AL910" s="3094"/>
      <c r="AM910" s="3094"/>
      <c r="AN910" s="3094"/>
      <c r="AO910" s="3094"/>
      <c r="AP910" s="3094"/>
      <c r="AQ910" s="3094"/>
      <c r="AR910" s="3094"/>
      <c r="AS910" s="3094"/>
      <c r="AT910" s="3094"/>
      <c r="AU910" s="3094"/>
      <c r="AV910" s="3094"/>
      <c r="AW910" s="3094"/>
      <c r="AX910" s="3094"/>
      <c r="AY910" s="3094"/>
      <c r="AZ910" s="3094"/>
      <c r="BA910" s="3094"/>
      <c r="BB910" s="3094"/>
      <c r="BC910" s="3094"/>
      <c r="BD910" s="3094"/>
      <c r="BE910" s="3094"/>
      <c r="BF910" s="3094"/>
      <c r="BG910" s="3094"/>
      <c r="BH910" s="3094"/>
      <c r="BI910" s="3094"/>
    </row>
    <row r="911" spans="1:61" ht="11.25" customHeight="1">
      <c r="A911" s="3094"/>
      <c r="B911" s="3094"/>
      <c r="C911" s="3094"/>
      <c r="D911" s="3094"/>
      <c r="E911" s="3094"/>
      <c r="F911" s="3094"/>
      <c r="G911" s="3094"/>
      <c r="H911" s="3094"/>
      <c r="I911" s="3094"/>
      <c r="J911" s="3094"/>
      <c r="K911" s="3094"/>
      <c r="L911" s="3094"/>
      <c r="M911" s="3094"/>
      <c r="N911" s="3094"/>
      <c r="O911" s="3094"/>
      <c r="P911" s="3094"/>
      <c r="Q911" s="3094"/>
      <c r="R911" s="3094"/>
      <c r="S911" s="3094"/>
      <c r="T911" s="3094"/>
      <c r="U911" s="3094"/>
      <c r="V911" s="3094"/>
      <c r="W911" s="3094"/>
      <c r="X911" s="3094"/>
      <c r="Y911" s="3094"/>
      <c r="Z911" s="3094"/>
      <c r="AA911" s="3094"/>
      <c r="AB911" s="3094"/>
      <c r="AC911" s="3094"/>
      <c r="AD911" s="3094"/>
      <c r="AE911" s="3094"/>
      <c r="AF911" s="3094"/>
      <c r="AG911" s="3094"/>
      <c r="AH911" s="3094"/>
      <c r="AI911" s="3094"/>
      <c r="AJ911" s="3094"/>
      <c r="AK911" s="3094"/>
      <c r="AL911" s="3094"/>
      <c r="AM911" s="3094"/>
      <c r="AN911" s="3094"/>
      <c r="AO911" s="3094"/>
      <c r="AP911" s="3094"/>
      <c r="AQ911" s="3094"/>
      <c r="AR911" s="3094"/>
      <c r="AS911" s="3094"/>
      <c r="AT911" s="3094"/>
      <c r="AU911" s="3094"/>
      <c r="AV911" s="3094"/>
      <c r="AW911" s="3094"/>
      <c r="AX911" s="3094"/>
      <c r="AY911" s="3094"/>
      <c r="AZ911" s="3094"/>
      <c r="BA911" s="3094"/>
      <c r="BB911" s="3094"/>
      <c r="BC911" s="3094"/>
      <c r="BD911" s="3094"/>
      <c r="BE911" s="3094"/>
      <c r="BF911" s="3094"/>
      <c r="BG911" s="3094"/>
      <c r="BH911" s="3094"/>
      <c r="BI911" s="3094"/>
    </row>
    <row r="912" spans="1:61" ht="11.25" customHeight="1">
      <c r="A912" s="3094"/>
      <c r="B912" s="3094"/>
      <c r="C912" s="3094"/>
      <c r="D912" s="3094"/>
      <c r="E912" s="3094"/>
      <c r="F912" s="3094"/>
      <c r="G912" s="3094"/>
      <c r="H912" s="3094"/>
      <c r="I912" s="3094"/>
      <c r="J912" s="3094"/>
      <c r="K912" s="3094"/>
      <c r="L912" s="3094"/>
      <c r="M912" s="3094"/>
      <c r="N912" s="3094"/>
      <c r="O912" s="3094"/>
      <c r="P912" s="3094"/>
      <c r="Q912" s="3094"/>
      <c r="R912" s="3094"/>
      <c r="S912" s="3094"/>
      <c r="T912" s="3094"/>
      <c r="U912" s="3094"/>
      <c r="V912" s="3094"/>
      <c r="W912" s="3094"/>
      <c r="X912" s="3094"/>
      <c r="Y912" s="3094"/>
      <c r="Z912" s="3094"/>
      <c r="AA912" s="3094"/>
      <c r="AB912" s="3094"/>
      <c r="AC912" s="3094"/>
      <c r="AD912" s="3094"/>
      <c r="AE912" s="3094"/>
      <c r="AF912" s="3094"/>
      <c r="AG912" s="3094"/>
      <c r="AH912" s="3094"/>
      <c r="AI912" s="3094"/>
      <c r="AJ912" s="3094"/>
      <c r="AK912" s="3094"/>
      <c r="AL912" s="3094"/>
      <c r="AM912" s="3094"/>
      <c r="AN912" s="3094"/>
      <c r="AO912" s="3094"/>
      <c r="AP912" s="3094"/>
      <c r="AQ912" s="3094"/>
      <c r="AR912" s="3094"/>
      <c r="AS912" s="3094"/>
      <c r="AT912" s="3094"/>
      <c r="AU912" s="3094"/>
      <c r="AV912" s="3094"/>
      <c r="AW912" s="3094"/>
      <c r="AX912" s="3094"/>
      <c r="AY912" s="3094"/>
      <c r="AZ912" s="3094"/>
      <c r="BA912" s="3094"/>
      <c r="BB912" s="3094"/>
      <c r="BC912" s="3094"/>
      <c r="BD912" s="3094"/>
      <c r="BE912" s="3094"/>
      <c r="BF912" s="3094"/>
      <c r="BG912" s="3094"/>
      <c r="BH912" s="3094"/>
      <c r="BI912" s="3094"/>
    </row>
    <row r="913" spans="1:61" ht="11.25" customHeight="1">
      <c r="A913" s="3094"/>
      <c r="B913" s="3094"/>
      <c r="C913" s="3094"/>
      <c r="D913" s="3094"/>
      <c r="E913" s="3094"/>
      <c r="F913" s="3094"/>
      <c r="G913" s="3094"/>
      <c r="H913" s="3094"/>
      <c r="I913" s="3094"/>
      <c r="J913" s="3094"/>
      <c r="K913" s="3094"/>
      <c r="L913" s="3094"/>
      <c r="M913" s="3094"/>
      <c r="N913" s="3094"/>
      <c r="O913" s="3094"/>
      <c r="P913" s="3094"/>
      <c r="Q913" s="3094"/>
      <c r="R913" s="3094"/>
      <c r="S913" s="3094"/>
      <c r="T913" s="3094"/>
      <c r="U913" s="3094"/>
      <c r="V913" s="3094"/>
      <c r="W913" s="3094"/>
      <c r="X913" s="3094"/>
      <c r="Y913" s="3094"/>
      <c r="Z913" s="3094"/>
      <c r="AA913" s="3094"/>
      <c r="AB913" s="3094"/>
      <c r="AC913" s="3094"/>
      <c r="AD913" s="3094"/>
      <c r="AE913" s="3094"/>
      <c r="AF913" s="3094"/>
      <c r="AG913" s="3094"/>
      <c r="AH913" s="3094"/>
      <c r="AI913" s="3094"/>
      <c r="AJ913" s="3094"/>
      <c r="AK913" s="3094"/>
      <c r="AL913" s="3094"/>
      <c r="AM913" s="3094"/>
      <c r="AN913" s="3094"/>
      <c r="AO913" s="3094"/>
      <c r="AP913" s="3094"/>
      <c r="AQ913" s="3094"/>
      <c r="AR913" s="3094"/>
      <c r="AS913" s="3094"/>
      <c r="AT913" s="3094"/>
      <c r="AU913" s="3094"/>
      <c r="AV913" s="3094"/>
      <c r="AW913" s="3094"/>
      <c r="AX913" s="3094"/>
      <c r="AY913" s="3094"/>
      <c r="AZ913" s="3094"/>
      <c r="BA913" s="3094"/>
      <c r="BB913" s="3094"/>
      <c r="BC913" s="3094"/>
      <c r="BD913" s="3094"/>
      <c r="BE913" s="3094"/>
      <c r="BF913" s="3094"/>
      <c r="BG913" s="3094"/>
      <c r="BH913" s="3094"/>
      <c r="BI913" s="3094"/>
    </row>
    <row r="914" spans="1:61" ht="11.25" customHeight="1">
      <c r="A914" s="3094"/>
      <c r="B914" s="3094"/>
      <c r="C914" s="3094"/>
      <c r="D914" s="3094"/>
      <c r="E914" s="3094"/>
      <c r="F914" s="3094"/>
      <c r="G914" s="3094"/>
      <c r="H914" s="3094"/>
      <c r="I914" s="3094"/>
      <c r="J914" s="3094"/>
      <c r="K914" s="3094"/>
      <c r="L914" s="3094"/>
      <c r="M914" s="3094"/>
      <c r="N914" s="3094"/>
      <c r="O914" s="3094"/>
      <c r="P914" s="3094"/>
      <c r="Q914" s="3094"/>
      <c r="R914" s="3094"/>
      <c r="S914" s="3094"/>
      <c r="T914" s="3094"/>
      <c r="U914" s="3094"/>
      <c r="V914" s="3094"/>
      <c r="W914" s="3094"/>
      <c r="X914" s="3094"/>
      <c r="Y914" s="3094"/>
      <c r="Z914" s="3094"/>
      <c r="AA914" s="3094"/>
      <c r="AB914" s="3094"/>
      <c r="AC914" s="3094"/>
      <c r="AD914" s="3094"/>
      <c r="AE914" s="3094"/>
      <c r="AF914" s="3094"/>
      <c r="AG914" s="3094"/>
      <c r="AH914" s="3094"/>
      <c r="AI914" s="3094"/>
      <c r="AJ914" s="3094"/>
      <c r="AK914" s="3094"/>
      <c r="AL914" s="3094"/>
      <c r="AM914" s="3094"/>
      <c r="AN914" s="3094"/>
      <c r="AO914" s="3094"/>
      <c r="AP914" s="3094"/>
      <c r="AQ914" s="3094"/>
      <c r="AR914" s="3094"/>
      <c r="AS914" s="3094"/>
      <c r="AT914" s="3094"/>
      <c r="AU914" s="3094"/>
      <c r="AV914" s="3094"/>
      <c r="AW914" s="3094"/>
      <c r="AX914" s="3094"/>
      <c r="AY914" s="3094"/>
      <c r="AZ914" s="3094"/>
      <c r="BA914" s="3094"/>
      <c r="BB914" s="3094"/>
      <c r="BC914" s="3094"/>
      <c r="BD914" s="3094"/>
      <c r="BE914" s="3094"/>
      <c r="BF914" s="3094"/>
      <c r="BG914" s="3094"/>
      <c r="BH914" s="3094"/>
      <c r="BI914" s="3094"/>
    </row>
    <row r="915" spans="1:61" ht="11.25" customHeight="1">
      <c r="A915" s="3094"/>
      <c r="B915" s="3094"/>
      <c r="C915" s="3094"/>
      <c r="D915" s="3094"/>
      <c r="E915" s="3094"/>
      <c r="F915" s="3094"/>
      <c r="G915" s="3094"/>
      <c r="H915" s="3094"/>
      <c r="I915" s="3094"/>
      <c r="J915" s="3094"/>
      <c r="K915" s="3094"/>
      <c r="L915" s="3094"/>
      <c r="M915" s="3094"/>
      <c r="N915" s="3094"/>
      <c r="O915" s="3094"/>
      <c r="P915" s="3094"/>
      <c r="Q915" s="3094"/>
      <c r="R915" s="3094"/>
      <c r="S915" s="3094"/>
      <c r="T915" s="3094"/>
      <c r="U915" s="3094"/>
      <c r="V915" s="3094"/>
      <c r="W915" s="3094"/>
      <c r="X915" s="3094"/>
      <c r="Y915" s="3094"/>
      <c r="Z915" s="3094"/>
      <c r="AA915" s="3094"/>
      <c r="AB915" s="3094"/>
      <c r="AC915" s="3094"/>
      <c r="AD915" s="3094"/>
      <c r="AE915" s="3094"/>
      <c r="AF915" s="3094"/>
      <c r="AG915" s="3094"/>
      <c r="AH915" s="3094"/>
      <c r="AI915" s="3094"/>
      <c r="AJ915" s="3094"/>
      <c r="AK915" s="3094"/>
      <c r="AL915" s="3094"/>
      <c r="AM915" s="3094"/>
      <c r="AN915" s="3094"/>
      <c r="AO915" s="3094"/>
      <c r="AP915" s="3094"/>
      <c r="AQ915" s="3094"/>
      <c r="AR915" s="3094"/>
      <c r="AS915" s="3094"/>
      <c r="AT915" s="3094"/>
      <c r="AU915" s="3094"/>
      <c r="AV915" s="3094"/>
      <c r="AW915" s="3094"/>
      <c r="AX915" s="3094"/>
      <c r="AY915" s="3094"/>
      <c r="AZ915" s="3094"/>
      <c r="BA915" s="3094"/>
      <c r="BB915" s="3094"/>
      <c r="BC915" s="3094"/>
      <c r="BD915" s="3094"/>
      <c r="BE915" s="3094"/>
      <c r="BF915" s="3094"/>
      <c r="BG915" s="3094"/>
      <c r="BH915" s="3094"/>
      <c r="BI915" s="3094"/>
    </row>
    <row r="916" spans="1:61" ht="11.25" customHeight="1">
      <c r="A916" s="3094"/>
      <c r="B916" s="3094"/>
      <c r="C916" s="3094"/>
      <c r="D916" s="3094"/>
      <c r="E916" s="3094"/>
      <c r="F916" s="3094"/>
      <c r="G916" s="3094"/>
      <c r="H916" s="3094"/>
      <c r="I916" s="3094"/>
      <c r="J916" s="3094"/>
      <c r="K916" s="3094"/>
      <c r="L916" s="3094"/>
      <c r="M916" s="3094"/>
      <c r="N916" s="3094"/>
      <c r="O916" s="3094"/>
      <c r="P916" s="3094"/>
      <c r="Q916" s="3094"/>
      <c r="R916" s="3094"/>
      <c r="S916" s="3094"/>
      <c r="T916" s="3094"/>
      <c r="U916" s="3094"/>
      <c r="V916" s="3094"/>
      <c r="W916" s="3094"/>
      <c r="X916" s="3094"/>
      <c r="Y916" s="3094"/>
      <c r="Z916" s="3094"/>
      <c r="AA916" s="3094"/>
      <c r="AB916" s="3094"/>
      <c r="AC916" s="3094"/>
      <c r="AD916" s="3094"/>
      <c r="AE916" s="3094"/>
      <c r="AF916" s="3094"/>
      <c r="AG916" s="3094"/>
      <c r="AH916" s="3094"/>
      <c r="AI916" s="3094"/>
      <c r="AJ916" s="3094"/>
      <c r="AK916" s="3094"/>
      <c r="AL916" s="3094"/>
      <c r="AM916" s="3094"/>
      <c r="AN916" s="3094"/>
      <c r="AO916" s="3094"/>
      <c r="AP916" s="3094"/>
      <c r="AQ916" s="3094"/>
      <c r="AR916" s="3094"/>
      <c r="AS916" s="3094"/>
      <c r="AT916" s="3094"/>
      <c r="AU916" s="3094"/>
      <c r="AV916" s="3094"/>
      <c r="AW916" s="3094"/>
      <c r="AX916" s="3094"/>
      <c r="AY916" s="3094"/>
      <c r="AZ916" s="3094"/>
      <c r="BA916" s="3094"/>
      <c r="BB916" s="3094"/>
      <c r="BC916" s="3094"/>
      <c r="BD916" s="3094"/>
      <c r="BE916" s="3094"/>
      <c r="BF916" s="3094"/>
      <c r="BG916" s="3094"/>
      <c r="BH916" s="3094"/>
      <c r="BI916" s="3094"/>
    </row>
    <row r="917" spans="1:61" ht="11.25" customHeight="1">
      <c r="A917" s="3094"/>
      <c r="B917" s="3094"/>
      <c r="C917" s="3094"/>
      <c r="D917" s="3094"/>
      <c r="E917" s="3094"/>
      <c r="F917" s="3094"/>
      <c r="G917" s="3094"/>
      <c r="H917" s="3094"/>
      <c r="I917" s="3094"/>
      <c r="J917" s="3094"/>
      <c r="K917" s="3094"/>
      <c r="L917" s="3094"/>
      <c r="M917" s="3094"/>
      <c r="N917" s="3094"/>
      <c r="O917" s="3094"/>
      <c r="P917" s="3094"/>
      <c r="Q917" s="3094"/>
      <c r="R917" s="3094"/>
      <c r="S917" s="3094"/>
      <c r="T917" s="3094"/>
      <c r="U917" s="3094"/>
      <c r="V917" s="3094"/>
      <c r="W917" s="3094"/>
      <c r="X917" s="3094"/>
      <c r="Y917" s="3094"/>
      <c r="Z917" s="3094"/>
      <c r="AA917" s="3094"/>
      <c r="AB917" s="3094"/>
      <c r="AC917" s="3094"/>
      <c r="AD917" s="3094"/>
      <c r="AE917" s="3094"/>
      <c r="AF917" s="3094"/>
      <c r="AG917" s="3094"/>
      <c r="AH917" s="3094"/>
      <c r="AI917" s="3094"/>
      <c r="AJ917" s="3094"/>
      <c r="AK917" s="3094"/>
      <c r="AL917" s="3094"/>
      <c r="AM917" s="3094"/>
      <c r="AN917" s="3094"/>
      <c r="AO917" s="3094"/>
      <c r="AP917" s="3094"/>
      <c r="AQ917" s="3094"/>
      <c r="AR917" s="3094"/>
      <c r="AS917" s="3094"/>
      <c r="AT917" s="3094"/>
      <c r="AU917" s="3094"/>
      <c r="AV917" s="3094"/>
      <c r="AW917" s="3094"/>
      <c r="AX917" s="3094"/>
      <c r="AY917" s="3094"/>
      <c r="AZ917" s="3094"/>
      <c r="BA917" s="3094"/>
      <c r="BB917" s="3094"/>
      <c r="BC917" s="3094"/>
      <c r="BD917" s="3094"/>
      <c r="BE917" s="3094"/>
      <c r="BF917" s="3094"/>
      <c r="BG917" s="3094"/>
      <c r="BH917" s="3094"/>
      <c r="BI917" s="3094"/>
    </row>
    <row r="918" spans="1:61" ht="11.25" customHeight="1">
      <c r="A918" s="3094"/>
      <c r="B918" s="3094"/>
      <c r="C918" s="3094"/>
      <c r="D918" s="3094"/>
      <c r="E918" s="3094"/>
      <c r="F918" s="3094"/>
      <c r="G918" s="3094"/>
      <c r="H918" s="3094"/>
      <c r="I918" s="3094"/>
      <c r="J918" s="3094"/>
      <c r="K918" s="3094"/>
      <c r="L918" s="3094"/>
      <c r="M918" s="3094"/>
      <c r="N918" s="3094"/>
      <c r="O918" s="3094"/>
      <c r="P918" s="3094"/>
      <c r="Q918" s="3094"/>
      <c r="R918" s="3094"/>
      <c r="S918" s="3094"/>
      <c r="T918" s="3094"/>
      <c r="U918" s="3094"/>
      <c r="V918" s="3094"/>
      <c r="W918" s="3094"/>
      <c r="X918" s="3094"/>
      <c r="Y918" s="3094"/>
      <c r="Z918" s="3094"/>
      <c r="AA918" s="3094"/>
      <c r="AB918" s="3094"/>
      <c r="AC918" s="3094"/>
      <c r="AD918" s="3094"/>
      <c r="AE918" s="3094"/>
      <c r="AF918" s="3094"/>
      <c r="AG918" s="3094"/>
      <c r="AH918" s="3094"/>
      <c r="AI918" s="3094"/>
      <c r="AJ918" s="3094"/>
      <c r="AK918" s="3094"/>
      <c r="AL918" s="3094"/>
      <c r="AM918" s="3094"/>
      <c r="AN918" s="3094"/>
      <c r="AO918" s="3094"/>
      <c r="AP918" s="3094"/>
      <c r="AQ918" s="3094"/>
      <c r="AR918" s="3094"/>
      <c r="AS918" s="3094"/>
      <c r="AT918" s="3094"/>
      <c r="AU918" s="3094"/>
      <c r="AV918" s="3094"/>
      <c r="AW918" s="3094"/>
      <c r="AX918" s="3094"/>
      <c r="AY918" s="3094"/>
      <c r="AZ918" s="3094"/>
      <c r="BA918" s="3094"/>
      <c r="BB918" s="3094"/>
      <c r="BC918" s="3094"/>
      <c r="BD918" s="3094"/>
      <c r="BE918" s="3094"/>
      <c r="BF918" s="3094"/>
      <c r="BG918" s="3094"/>
      <c r="BH918" s="3094"/>
      <c r="BI918" s="3094"/>
    </row>
    <row r="919" spans="1:61" ht="11.25" customHeight="1">
      <c r="A919" s="3094"/>
      <c r="B919" s="3094"/>
      <c r="C919" s="3094"/>
      <c r="D919" s="3094"/>
      <c r="E919" s="3094"/>
      <c r="F919" s="3094"/>
      <c r="G919" s="3094"/>
      <c r="H919" s="3094"/>
      <c r="I919" s="3094"/>
      <c r="J919" s="3094"/>
      <c r="K919" s="3094"/>
      <c r="L919" s="3094"/>
      <c r="M919" s="3094"/>
      <c r="N919" s="3094"/>
      <c r="O919" s="3094"/>
      <c r="P919" s="3094"/>
      <c r="Q919" s="3094"/>
      <c r="R919" s="3094"/>
      <c r="S919" s="3094"/>
      <c r="T919" s="3094"/>
      <c r="U919" s="3094"/>
      <c r="V919" s="3094"/>
      <c r="W919" s="3094"/>
      <c r="X919" s="3094"/>
      <c r="Y919" s="3094"/>
      <c r="Z919" s="3094"/>
      <c r="AA919" s="3094"/>
      <c r="AB919" s="3094"/>
      <c r="AC919" s="3094"/>
      <c r="AD919" s="3094"/>
      <c r="AE919" s="3094"/>
      <c r="AF919" s="3094"/>
      <c r="AG919" s="3094"/>
      <c r="AH919" s="3094"/>
      <c r="AI919" s="3094"/>
      <c r="AJ919" s="3094"/>
      <c r="AK919" s="3094"/>
      <c r="AL919" s="3094"/>
      <c r="AM919" s="3094"/>
      <c r="AN919" s="3094"/>
      <c r="AO919" s="3094"/>
      <c r="AP919" s="3094"/>
      <c r="AQ919" s="3094"/>
      <c r="AR919" s="3094"/>
      <c r="AS919" s="3094"/>
      <c r="AT919" s="3094"/>
      <c r="AU919" s="3094"/>
      <c r="AV919" s="3094"/>
      <c r="AW919" s="3094"/>
      <c r="AX919" s="3094"/>
      <c r="AY919" s="3094"/>
      <c r="AZ919" s="3094"/>
      <c r="BA919" s="3094"/>
      <c r="BB919" s="3094"/>
      <c r="BC919" s="3094"/>
      <c r="BD919" s="3094"/>
      <c r="BE919" s="3094"/>
      <c r="BF919" s="3094"/>
      <c r="BG919" s="3094"/>
      <c r="BH919" s="3094"/>
      <c r="BI919" s="3094"/>
    </row>
    <row r="920" spans="1:61" ht="11.25" customHeight="1">
      <c r="A920" s="3094"/>
      <c r="B920" s="3094"/>
      <c r="C920" s="3094"/>
      <c r="D920" s="3094"/>
      <c r="E920" s="3094"/>
      <c r="F920" s="3094"/>
      <c r="G920" s="3094"/>
      <c r="H920" s="3094"/>
      <c r="I920" s="3094"/>
      <c r="J920" s="3094"/>
      <c r="K920" s="3094"/>
      <c r="L920" s="3094"/>
      <c r="M920" s="3094"/>
      <c r="N920" s="3094"/>
      <c r="O920" s="3094"/>
      <c r="P920" s="3094"/>
      <c r="Q920" s="3094"/>
      <c r="R920" s="3094"/>
      <c r="S920" s="3094"/>
      <c r="T920" s="3094"/>
      <c r="U920" s="3094"/>
      <c r="V920" s="3094"/>
      <c r="W920" s="3094"/>
      <c r="X920" s="3094"/>
      <c r="Y920" s="3094"/>
      <c r="Z920" s="3094"/>
      <c r="AA920" s="3094"/>
      <c r="AB920" s="3094"/>
      <c r="AC920" s="3094"/>
      <c r="AD920" s="3094"/>
      <c r="AE920" s="3094"/>
      <c r="AF920" s="3094"/>
      <c r="AG920" s="3094"/>
      <c r="AH920" s="3094"/>
      <c r="AI920" s="3094"/>
      <c r="AJ920" s="3094"/>
      <c r="AK920" s="3094"/>
      <c r="AL920" s="3094"/>
      <c r="AM920" s="3094"/>
      <c r="AN920" s="3094"/>
      <c r="AO920" s="3094"/>
      <c r="AP920" s="3094"/>
      <c r="AQ920" s="3094"/>
      <c r="AR920" s="3094"/>
      <c r="AS920" s="3094"/>
      <c r="AT920" s="3094"/>
      <c r="AU920" s="3094"/>
      <c r="AV920" s="3094"/>
      <c r="AW920" s="3094"/>
      <c r="AX920" s="3094"/>
      <c r="AY920" s="3094"/>
      <c r="AZ920" s="3094"/>
      <c r="BA920" s="3094"/>
      <c r="BB920" s="3094"/>
      <c r="BC920" s="3094"/>
      <c r="BD920" s="3094"/>
      <c r="BE920" s="3094"/>
      <c r="BF920" s="3094"/>
      <c r="BG920" s="3094"/>
      <c r="BH920" s="3094"/>
      <c r="BI920" s="3094"/>
    </row>
    <row r="921" spans="1:61" ht="11.25" customHeight="1">
      <c r="A921" s="3094"/>
      <c r="B921" s="3094"/>
      <c r="C921" s="3094"/>
      <c r="D921" s="3094"/>
      <c r="E921" s="3094"/>
      <c r="F921" s="3094"/>
      <c r="G921" s="3094"/>
      <c r="H921" s="3094"/>
      <c r="I921" s="3094"/>
      <c r="J921" s="3094"/>
      <c r="K921" s="3094"/>
      <c r="L921" s="3094"/>
      <c r="M921" s="3094"/>
      <c r="N921" s="3094"/>
      <c r="O921" s="3094"/>
      <c r="P921" s="3094"/>
      <c r="Q921" s="3094"/>
      <c r="R921" s="3094"/>
      <c r="S921" s="3094"/>
      <c r="T921" s="3094"/>
      <c r="U921" s="3094"/>
      <c r="V921" s="3094"/>
      <c r="W921" s="3094"/>
      <c r="X921" s="3094"/>
      <c r="Y921" s="3094"/>
      <c r="Z921" s="3094"/>
      <c r="AA921" s="3094"/>
      <c r="AB921" s="3094"/>
      <c r="AC921" s="3094"/>
      <c r="AD921" s="3094"/>
      <c r="AE921" s="3094"/>
      <c r="AF921" s="3094"/>
      <c r="AG921" s="3094"/>
      <c r="AH921" s="3094"/>
      <c r="AI921" s="3094"/>
      <c r="AJ921" s="3094"/>
      <c r="AK921" s="3094"/>
      <c r="AL921" s="3094"/>
      <c r="AM921" s="3094"/>
      <c r="AN921" s="3094"/>
      <c r="AO921" s="3094"/>
      <c r="AP921" s="3094"/>
      <c r="AQ921" s="3094"/>
      <c r="AR921" s="3094"/>
      <c r="AS921" s="3094"/>
      <c r="AT921" s="3094"/>
      <c r="AU921" s="3094"/>
      <c r="AV921" s="3094"/>
      <c r="AW921" s="3094"/>
      <c r="AX921" s="3094"/>
      <c r="AY921" s="3094"/>
      <c r="AZ921" s="3094"/>
      <c r="BA921" s="3094"/>
      <c r="BB921" s="3094"/>
      <c r="BC921" s="3094"/>
      <c r="BD921" s="3094"/>
      <c r="BE921" s="3094"/>
      <c r="BF921" s="3094"/>
      <c r="BG921" s="3094"/>
      <c r="BH921" s="3094"/>
      <c r="BI921" s="3094"/>
    </row>
    <row r="922" spans="1:61" ht="11.25" customHeight="1">
      <c r="A922" s="3094"/>
      <c r="B922" s="3094"/>
      <c r="C922" s="3094"/>
      <c r="D922" s="3094"/>
      <c r="E922" s="3094"/>
      <c r="F922" s="3094"/>
      <c r="G922" s="3094"/>
      <c r="H922" s="3094"/>
      <c r="I922" s="3094"/>
      <c r="J922" s="3094"/>
      <c r="K922" s="3094"/>
      <c r="L922" s="3094"/>
      <c r="M922" s="3094"/>
      <c r="N922" s="3094"/>
      <c r="O922" s="3094"/>
      <c r="P922" s="3094"/>
      <c r="Q922" s="3094"/>
      <c r="R922" s="3094"/>
      <c r="S922" s="3094"/>
      <c r="T922" s="3094"/>
      <c r="U922" s="3094"/>
      <c r="V922" s="3094"/>
      <c r="W922" s="3094"/>
      <c r="X922" s="3094"/>
      <c r="Y922" s="3094"/>
      <c r="Z922" s="3094"/>
      <c r="AA922" s="3094"/>
      <c r="AB922" s="3094"/>
      <c r="AC922" s="3094"/>
      <c r="AD922" s="3094"/>
      <c r="AE922" s="3094"/>
      <c r="AF922" s="3094"/>
      <c r="AG922" s="3094"/>
      <c r="AH922" s="3094"/>
      <c r="AI922" s="3094"/>
      <c r="AJ922" s="3094"/>
      <c r="AK922" s="3094"/>
      <c r="AL922" s="3094"/>
      <c r="AM922" s="3094"/>
      <c r="AN922" s="3094"/>
      <c r="AO922" s="3094"/>
      <c r="AP922" s="3094"/>
      <c r="AQ922" s="3094"/>
      <c r="AR922" s="3094"/>
      <c r="AS922" s="3094"/>
      <c r="AT922" s="3094"/>
      <c r="AU922" s="3094"/>
      <c r="AV922" s="3094"/>
      <c r="AW922" s="3094"/>
      <c r="AX922" s="3094"/>
      <c r="AY922" s="3094"/>
      <c r="AZ922" s="3094"/>
      <c r="BA922" s="3094"/>
      <c r="BB922" s="3094"/>
      <c r="BC922" s="3094"/>
      <c r="BD922" s="3094"/>
      <c r="BE922" s="3094"/>
      <c r="BF922" s="3094"/>
      <c r="BG922" s="3094"/>
      <c r="BH922" s="3094"/>
      <c r="BI922" s="3094"/>
    </row>
    <row r="923" spans="1:61" ht="11.25" customHeight="1">
      <c r="A923" s="3094"/>
      <c r="B923" s="3094"/>
      <c r="C923" s="3094"/>
      <c r="D923" s="3094"/>
      <c r="E923" s="3094"/>
      <c r="F923" s="3094"/>
      <c r="G923" s="3094"/>
      <c r="H923" s="3094"/>
      <c r="I923" s="3094"/>
      <c r="J923" s="3094"/>
      <c r="K923" s="3094"/>
      <c r="L923" s="3094"/>
      <c r="M923" s="3094"/>
      <c r="N923" s="3094"/>
      <c r="O923" s="3094"/>
      <c r="P923" s="3094"/>
      <c r="Q923" s="3094"/>
      <c r="R923" s="3094"/>
      <c r="S923" s="3094"/>
      <c r="T923" s="3094"/>
      <c r="U923" s="3094"/>
      <c r="V923" s="3094"/>
      <c r="W923" s="3094"/>
      <c r="X923" s="3094"/>
      <c r="Y923" s="3094"/>
      <c r="Z923" s="3094"/>
      <c r="AA923" s="3094"/>
      <c r="AB923" s="3094"/>
      <c r="AC923" s="3094"/>
      <c r="AD923" s="3094"/>
      <c r="AE923" s="3094"/>
      <c r="AF923" s="3094"/>
      <c r="AG923" s="3094"/>
      <c r="AH923" s="3094"/>
      <c r="AI923" s="3094"/>
      <c r="AJ923" s="3094"/>
      <c r="AK923" s="3094"/>
      <c r="AL923" s="3094"/>
      <c r="AM923" s="3094"/>
      <c r="AN923" s="3094"/>
      <c r="AO923" s="3094"/>
      <c r="AP923" s="3094"/>
      <c r="AQ923" s="3094"/>
      <c r="AR923" s="3094"/>
      <c r="AS923" s="3094"/>
      <c r="AT923" s="3094"/>
      <c r="AU923" s="3094"/>
      <c r="AV923" s="3094"/>
      <c r="AW923" s="3094"/>
      <c r="AX923" s="3094"/>
      <c r="AY923" s="3094"/>
      <c r="AZ923" s="3094"/>
      <c r="BA923" s="3094"/>
      <c r="BB923" s="3094"/>
      <c r="BC923" s="3094"/>
      <c r="BD923" s="3094"/>
      <c r="BE923" s="3094"/>
      <c r="BF923" s="3094"/>
      <c r="BG923" s="3094"/>
      <c r="BH923" s="3094"/>
      <c r="BI923" s="3094"/>
    </row>
    <row r="924" spans="1:61" ht="11.25" customHeight="1">
      <c r="A924" s="3094"/>
      <c r="B924" s="3094"/>
      <c r="C924" s="3094"/>
      <c r="D924" s="3094"/>
      <c r="E924" s="3094"/>
      <c r="F924" s="3094"/>
      <c r="G924" s="3094"/>
      <c r="H924" s="3094"/>
      <c r="I924" s="3094"/>
      <c r="J924" s="3094"/>
      <c r="K924" s="3094"/>
      <c r="L924" s="3094"/>
      <c r="M924" s="3094"/>
      <c r="N924" s="3094"/>
      <c r="O924" s="3094"/>
      <c r="P924" s="3094"/>
      <c r="Q924" s="3094"/>
      <c r="R924" s="3094"/>
      <c r="S924" s="3094"/>
      <c r="T924" s="3094"/>
      <c r="U924" s="3094"/>
      <c r="V924" s="3094"/>
      <c r="W924" s="3094"/>
      <c r="X924" s="3094"/>
      <c r="Y924" s="3094"/>
      <c r="Z924" s="3094"/>
      <c r="AA924" s="3094"/>
      <c r="AB924" s="3094"/>
      <c r="AC924" s="3094"/>
      <c r="AD924" s="3094"/>
      <c r="AE924" s="3094"/>
      <c r="AF924" s="3094"/>
      <c r="AG924" s="3094"/>
      <c r="AH924" s="3094"/>
      <c r="AI924" s="3094"/>
      <c r="AJ924" s="3094"/>
      <c r="AK924" s="3094"/>
      <c r="AL924" s="3094"/>
      <c r="AM924" s="3094"/>
      <c r="AN924" s="3094"/>
      <c r="AO924" s="3094"/>
      <c r="AP924" s="3094"/>
      <c r="AQ924" s="3094"/>
      <c r="AR924" s="3094"/>
      <c r="AS924" s="3094"/>
      <c r="AT924" s="3094"/>
      <c r="AU924" s="3094"/>
      <c r="AV924" s="3094"/>
      <c r="AW924" s="3094"/>
      <c r="AX924" s="3094"/>
      <c r="AY924" s="3094"/>
      <c r="AZ924" s="3094"/>
      <c r="BA924" s="3094"/>
      <c r="BB924" s="3094"/>
      <c r="BC924" s="3094"/>
      <c r="BD924" s="3094"/>
      <c r="BE924" s="3094"/>
      <c r="BF924" s="3094"/>
      <c r="BG924" s="3094"/>
      <c r="BH924" s="3094"/>
      <c r="BI924" s="3094"/>
    </row>
    <row r="925" spans="1:61" ht="11.25" customHeight="1">
      <c r="A925" s="3094"/>
      <c r="B925" s="3094"/>
      <c r="C925" s="3094"/>
      <c r="D925" s="3094"/>
      <c r="E925" s="3094"/>
      <c r="F925" s="3094"/>
      <c r="G925" s="3094"/>
      <c r="H925" s="3094"/>
      <c r="I925" s="3094"/>
      <c r="J925" s="3094"/>
      <c r="K925" s="3094"/>
      <c r="L925" s="3094"/>
      <c r="M925" s="3094"/>
      <c r="N925" s="3094"/>
      <c r="O925" s="3094"/>
      <c r="P925" s="3094"/>
      <c r="Q925" s="3094"/>
      <c r="R925" s="3094"/>
      <c r="S925" s="3094"/>
      <c r="T925" s="3094"/>
      <c r="U925" s="3094"/>
      <c r="V925" s="3094"/>
      <c r="W925" s="3094"/>
      <c r="X925" s="3094"/>
      <c r="Y925" s="3094"/>
      <c r="Z925" s="3094"/>
      <c r="AA925" s="3094"/>
      <c r="AB925" s="3094"/>
      <c r="AC925" s="3094"/>
      <c r="AD925" s="3094"/>
      <c r="AE925" s="3094"/>
      <c r="AF925" s="3094"/>
      <c r="AG925" s="3094"/>
      <c r="AH925" s="3094"/>
      <c r="AI925" s="3094"/>
      <c r="AJ925" s="3094"/>
      <c r="AK925" s="3094"/>
      <c r="AL925" s="3094"/>
      <c r="AM925" s="3094"/>
      <c r="AN925" s="3094"/>
      <c r="AO925" s="3094"/>
      <c r="AP925" s="3094"/>
      <c r="AQ925" s="3094"/>
      <c r="AR925" s="3094"/>
      <c r="AS925" s="3094"/>
      <c r="AT925" s="3094"/>
      <c r="AU925" s="3094"/>
      <c r="AV925" s="3094"/>
      <c r="AW925" s="3094"/>
      <c r="AX925" s="3094"/>
      <c r="AY925" s="3094"/>
      <c r="AZ925" s="3094"/>
      <c r="BA925" s="3094"/>
      <c r="BB925" s="3094"/>
      <c r="BC925" s="3094"/>
      <c r="BD925" s="3094"/>
      <c r="BE925" s="3094"/>
      <c r="BF925" s="3094"/>
      <c r="BG925" s="3094"/>
      <c r="BH925" s="3094"/>
      <c r="BI925" s="3094"/>
    </row>
    <row r="926" spans="1:61" ht="11.25" customHeight="1">
      <c r="A926" s="3094"/>
      <c r="B926" s="3094"/>
      <c r="C926" s="3094"/>
      <c r="D926" s="3094"/>
      <c r="E926" s="3094"/>
      <c r="F926" s="3094"/>
      <c r="G926" s="3094"/>
      <c r="H926" s="3094"/>
      <c r="I926" s="3094"/>
      <c r="J926" s="3094"/>
      <c r="K926" s="3094"/>
      <c r="L926" s="3094"/>
      <c r="M926" s="3094"/>
      <c r="N926" s="3094"/>
      <c r="O926" s="3094"/>
      <c r="P926" s="3094"/>
      <c r="Q926" s="3094"/>
      <c r="R926" s="3094"/>
      <c r="S926" s="3094"/>
      <c r="T926" s="3094"/>
      <c r="U926" s="3094"/>
      <c r="V926" s="3094"/>
      <c r="W926" s="3094"/>
      <c r="X926" s="3094"/>
      <c r="Y926" s="3094"/>
      <c r="Z926" s="3094"/>
      <c r="AA926" s="3094"/>
      <c r="AB926" s="3094"/>
      <c r="AC926" s="3094"/>
      <c r="AD926" s="3094"/>
      <c r="AE926" s="3094"/>
      <c r="AF926" s="3094"/>
      <c r="AG926" s="3094"/>
      <c r="AH926" s="3094"/>
      <c r="AI926" s="3094"/>
      <c r="AJ926" s="3094"/>
      <c r="AK926" s="3094"/>
      <c r="AL926" s="3094"/>
      <c r="AM926" s="3094"/>
      <c r="AN926" s="3094"/>
      <c r="AO926" s="3094"/>
      <c r="AP926" s="3094"/>
      <c r="AQ926" s="3094"/>
      <c r="AR926" s="3094"/>
      <c r="AS926" s="3094"/>
      <c r="AT926" s="3094"/>
      <c r="AU926" s="3094"/>
      <c r="AV926" s="3094"/>
      <c r="AW926" s="3094"/>
      <c r="AX926" s="3094"/>
      <c r="AY926" s="3094"/>
      <c r="AZ926" s="3094"/>
      <c r="BA926" s="3094"/>
      <c r="BB926" s="3094"/>
      <c r="BC926" s="3094"/>
      <c r="BD926" s="3094"/>
      <c r="BE926" s="3094"/>
      <c r="BF926" s="3094"/>
      <c r="BG926" s="3094"/>
      <c r="BH926" s="3094"/>
      <c r="BI926" s="3094"/>
    </row>
    <row r="927" spans="1:61" ht="11.25" customHeight="1">
      <c r="A927" s="3094"/>
      <c r="B927" s="3094"/>
      <c r="C927" s="3094"/>
      <c r="D927" s="3094"/>
      <c r="E927" s="3094"/>
      <c r="F927" s="3094"/>
      <c r="G927" s="3094"/>
      <c r="H927" s="3094"/>
      <c r="I927" s="3094"/>
      <c r="J927" s="3094"/>
      <c r="K927" s="3094"/>
      <c r="L927" s="3094"/>
      <c r="M927" s="3094"/>
      <c r="N927" s="3094"/>
      <c r="O927" s="3094"/>
      <c r="P927" s="3094"/>
      <c r="Q927" s="3094"/>
      <c r="R927" s="3094"/>
      <c r="S927" s="3094"/>
      <c r="T927" s="3094"/>
      <c r="U927" s="3094"/>
      <c r="V927" s="3094"/>
      <c r="W927" s="3094"/>
      <c r="X927" s="3094"/>
      <c r="Y927" s="3094"/>
      <c r="Z927" s="3094"/>
      <c r="AA927" s="3094"/>
      <c r="AB927" s="3094"/>
      <c r="AC927" s="3094"/>
      <c r="AD927" s="3094"/>
      <c r="AE927" s="3094"/>
      <c r="AF927" s="3094"/>
      <c r="AG927" s="3094"/>
      <c r="AH927" s="3094"/>
      <c r="AI927" s="3094"/>
      <c r="AJ927" s="3094"/>
      <c r="AK927" s="3094"/>
      <c r="AL927" s="3094"/>
      <c r="AM927" s="3094"/>
      <c r="AN927" s="3094"/>
      <c r="AO927" s="3094"/>
      <c r="AP927" s="3094"/>
      <c r="AQ927" s="3094"/>
      <c r="AR927" s="3094"/>
      <c r="AS927" s="3094"/>
      <c r="AT927" s="3094"/>
      <c r="AU927" s="3094"/>
      <c r="AV927" s="3094"/>
      <c r="AW927" s="3094"/>
      <c r="AX927" s="3094"/>
      <c r="AY927" s="3094"/>
      <c r="AZ927" s="3094"/>
      <c r="BA927" s="3094"/>
      <c r="BB927" s="3094"/>
      <c r="BC927" s="3094"/>
      <c r="BD927" s="3094"/>
      <c r="BE927" s="3094"/>
      <c r="BF927" s="3094"/>
      <c r="BG927" s="3094"/>
      <c r="BH927" s="3094"/>
      <c r="BI927" s="3094"/>
    </row>
    <row r="928" spans="1:61" ht="11.25" customHeight="1">
      <c r="A928" s="3094"/>
      <c r="B928" s="3094"/>
      <c r="C928" s="3094"/>
      <c r="D928" s="3094"/>
      <c r="E928" s="3094"/>
      <c r="F928" s="3094"/>
      <c r="G928" s="3094"/>
      <c r="H928" s="3094"/>
      <c r="I928" s="3094"/>
      <c r="J928" s="3094"/>
      <c r="K928" s="3094"/>
      <c r="L928" s="3094"/>
      <c r="M928" s="3094"/>
      <c r="N928" s="3094"/>
      <c r="O928" s="3094"/>
      <c r="P928" s="3094"/>
      <c r="Q928" s="3094"/>
      <c r="R928" s="3094"/>
      <c r="S928" s="3094"/>
      <c r="T928" s="3094"/>
      <c r="U928" s="3094"/>
      <c r="V928" s="3094"/>
      <c r="W928" s="3094"/>
      <c r="X928" s="3094"/>
      <c r="Y928" s="3094"/>
      <c r="Z928" s="3094"/>
      <c r="AA928" s="3094"/>
      <c r="AB928" s="3094"/>
      <c r="AC928" s="3094"/>
      <c r="AD928" s="3094"/>
      <c r="AE928" s="3094"/>
      <c r="AF928" s="3094"/>
      <c r="AG928" s="3094"/>
      <c r="AH928" s="3094"/>
      <c r="AI928" s="3094"/>
      <c r="AJ928" s="3094"/>
      <c r="AK928" s="3094"/>
      <c r="AL928" s="3094"/>
      <c r="AM928" s="3094"/>
      <c r="AN928" s="3094"/>
      <c r="AO928" s="3094"/>
      <c r="AP928" s="3094"/>
      <c r="AQ928" s="3094"/>
      <c r="AR928" s="3094"/>
      <c r="AS928" s="3094"/>
      <c r="AT928" s="3094"/>
      <c r="AU928" s="3094"/>
      <c r="AV928" s="3094"/>
      <c r="AW928" s="3094"/>
      <c r="AX928" s="3094"/>
      <c r="AY928" s="3094"/>
      <c r="AZ928" s="3094"/>
      <c r="BA928" s="3094"/>
      <c r="BB928" s="3094"/>
      <c r="BC928" s="3094"/>
      <c r="BD928" s="3094"/>
      <c r="BE928" s="3094"/>
      <c r="BF928" s="3094"/>
      <c r="BG928" s="3094"/>
      <c r="BH928" s="3094"/>
      <c r="BI928" s="3094"/>
    </row>
    <row r="929" spans="1:61" ht="11.25" customHeight="1">
      <c r="A929" s="3094"/>
      <c r="B929" s="3094"/>
      <c r="C929" s="3094"/>
      <c r="D929" s="3094"/>
      <c r="E929" s="3094"/>
      <c r="F929" s="3094"/>
      <c r="G929" s="3094"/>
      <c r="H929" s="3094"/>
      <c r="I929" s="3094"/>
      <c r="J929" s="3094"/>
      <c r="K929" s="3094"/>
      <c r="L929" s="3094"/>
      <c r="M929" s="3094"/>
      <c r="N929" s="3094"/>
      <c r="O929" s="3094"/>
      <c r="P929" s="3094"/>
      <c r="Q929" s="3094"/>
      <c r="R929" s="3094"/>
      <c r="S929" s="3094"/>
      <c r="T929" s="3094"/>
      <c r="U929" s="3094"/>
      <c r="V929" s="3094"/>
      <c r="W929" s="3094"/>
      <c r="X929" s="3094"/>
      <c r="Y929" s="3094"/>
      <c r="Z929" s="3094"/>
      <c r="AA929" s="3094"/>
      <c r="AB929" s="3094"/>
      <c r="AC929" s="3094"/>
      <c r="AD929" s="3094"/>
      <c r="AE929" s="3094"/>
      <c r="AF929" s="3094"/>
      <c r="AG929" s="3094"/>
      <c r="AH929" s="3094"/>
      <c r="AI929" s="3094"/>
      <c r="AJ929" s="3094"/>
      <c r="AK929" s="3094"/>
      <c r="AL929" s="3094"/>
      <c r="AM929" s="3094"/>
      <c r="AN929" s="3094"/>
      <c r="AO929" s="3094"/>
      <c r="AP929" s="3094"/>
      <c r="AQ929" s="3094"/>
      <c r="AR929" s="3094"/>
      <c r="AS929" s="3094"/>
      <c r="AT929" s="3094"/>
      <c r="AU929" s="3094"/>
      <c r="AV929" s="3094"/>
      <c r="AW929" s="3094"/>
      <c r="AX929" s="3094"/>
      <c r="AY929" s="3094"/>
      <c r="AZ929" s="3094"/>
      <c r="BA929" s="3094"/>
      <c r="BB929" s="3094"/>
      <c r="BC929" s="3094"/>
      <c r="BD929" s="3094"/>
      <c r="BE929" s="3094"/>
      <c r="BF929" s="3094"/>
      <c r="BG929" s="3094"/>
      <c r="BH929" s="3094"/>
      <c r="BI929" s="3094"/>
    </row>
    <row r="930" spans="1:61" ht="11.25" customHeight="1">
      <c r="A930" s="3094"/>
      <c r="B930" s="3094"/>
      <c r="C930" s="3094"/>
      <c r="D930" s="3094"/>
      <c r="E930" s="3094"/>
      <c r="F930" s="3094"/>
      <c r="G930" s="3094"/>
      <c r="H930" s="3094"/>
      <c r="I930" s="3094"/>
      <c r="J930" s="3094"/>
      <c r="K930" s="3094"/>
      <c r="L930" s="3094"/>
      <c r="M930" s="3094"/>
      <c r="N930" s="3094"/>
      <c r="O930" s="3094"/>
      <c r="P930" s="3094"/>
      <c r="Q930" s="3094"/>
      <c r="R930" s="3094"/>
      <c r="S930" s="3094"/>
      <c r="T930" s="3094"/>
      <c r="U930" s="3094"/>
      <c r="V930" s="3094"/>
      <c r="W930" s="3094"/>
      <c r="X930" s="3094"/>
      <c r="Y930" s="3094"/>
      <c r="Z930" s="3094"/>
      <c r="AA930" s="3094"/>
      <c r="AB930" s="3094"/>
      <c r="AC930" s="3094"/>
      <c r="AD930" s="3094"/>
      <c r="AE930" s="3094"/>
      <c r="AF930" s="3094"/>
      <c r="AG930" s="3094"/>
      <c r="AH930" s="3094"/>
      <c r="AI930" s="3094"/>
      <c r="AJ930" s="3094"/>
      <c r="AK930" s="3094"/>
      <c r="AL930" s="3094"/>
      <c r="AM930" s="3094"/>
      <c r="AN930" s="3094"/>
      <c r="AO930" s="3094"/>
      <c r="AP930" s="3094"/>
      <c r="AQ930" s="3094"/>
      <c r="AR930" s="3094"/>
      <c r="AS930" s="3094"/>
      <c r="AT930" s="3094"/>
      <c r="AU930" s="3094"/>
      <c r="AV930" s="3094"/>
      <c r="AW930" s="3094"/>
      <c r="AX930" s="3094"/>
      <c r="AY930" s="3094"/>
      <c r="AZ930" s="3094"/>
      <c r="BA930" s="3094"/>
      <c r="BB930" s="3094"/>
      <c r="BC930" s="3094"/>
      <c r="BD930" s="3094"/>
      <c r="BE930" s="3094"/>
      <c r="BF930" s="3094"/>
      <c r="BG930" s="3094"/>
      <c r="BH930" s="3094"/>
      <c r="BI930" s="3094"/>
    </row>
    <row r="931" spans="1:61" ht="11.25" customHeight="1">
      <c r="A931" s="3094"/>
      <c r="B931" s="3094"/>
      <c r="C931" s="3094"/>
      <c r="D931" s="3094"/>
      <c r="E931" s="3094"/>
      <c r="F931" s="3094"/>
      <c r="G931" s="3094"/>
      <c r="H931" s="3094"/>
      <c r="I931" s="3094"/>
      <c r="J931" s="3094"/>
      <c r="K931" s="3094"/>
      <c r="L931" s="3094"/>
      <c r="M931" s="3094"/>
      <c r="N931" s="3094"/>
      <c r="O931" s="3094"/>
      <c r="P931" s="3094"/>
      <c r="Q931" s="3094"/>
      <c r="R931" s="3094"/>
      <c r="S931" s="3094"/>
      <c r="T931" s="3094"/>
      <c r="U931" s="3094"/>
      <c r="V931" s="3094"/>
      <c r="W931" s="3094"/>
      <c r="X931" s="3094"/>
      <c r="Y931" s="3094"/>
      <c r="Z931" s="3094"/>
      <c r="AA931" s="3094"/>
      <c r="AB931" s="3094"/>
      <c r="AC931" s="3094"/>
      <c r="AD931" s="3094"/>
      <c r="AE931" s="3094"/>
      <c r="AF931" s="3094"/>
      <c r="AG931" s="3094"/>
      <c r="AH931" s="3094"/>
      <c r="AI931" s="3094"/>
      <c r="AJ931" s="3094"/>
      <c r="AK931" s="3094"/>
      <c r="AL931" s="3094"/>
      <c r="AM931" s="3094"/>
      <c r="AN931" s="3094"/>
      <c r="AO931" s="3094"/>
      <c r="AP931" s="3094"/>
      <c r="AQ931" s="3094"/>
      <c r="AR931" s="3094"/>
      <c r="AS931" s="3094"/>
      <c r="AT931" s="3094"/>
      <c r="AU931" s="3094"/>
      <c r="AV931" s="3094"/>
      <c r="AW931" s="3094"/>
      <c r="AX931" s="3094"/>
      <c r="AY931" s="3094"/>
      <c r="AZ931" s="3094"/>
      <c r="BA931" s="3094"/>
      <c r="BB931" s="3094"/>
      <c r="BC931" s="3094"/>
      <c r="BD931" s="3094"/>
      <c r="BE931" s="3094"/>
      <c r="BF931" s="3094"/>
      <c r="BG931" s="3094"/>
      <c r="BH931" s="3094"/>
      <c r="BI931" s="3094"/>
    </row>
    <row r="932" spans="1:61" ht="11.25" customHeight="1">
      <c r="A932" s="3094"/>
      <c r="B932" s="3094"/>
      <c r="C932" s="3094"/>
      <c r="D932" s="3094"/>
      <c r="E932" s="3094"/>
      <c r="F932" s="3094"/>
      <c r="G932" s="3094"/>
      <c r="H932" s="3094"/>
      <c r="I932" s="3094"/>
      <c r="J932" s="3094"/>
      <c r="K932" s="3094"/>
      <c r="L932" s="3094"/>
      <c r="M932" s="3094"/>
      <c r="N932" s="3094"/>
      <c r="O932" s="3094"/>
      <c r="P932" s="3094"/>
      <c r="Q932" s="3094"/>
      <c r="R932" s="3094"/>
      <c r="S932" s="3094"/>
      <c r="T932" s="3094"/>
      <c r="U932" s="3094"/>
      <c r="V932" s="3094"/>
      <c r="W932" s="3094"/>
      <c r="X932" s="3094"/>
      <c r="Y932" s="3094"/>
      <c r="Z932" s="3094"/>
      <c r="AA932" s="3094"/>
      <c r="AB932" s="3094"/>
      <c r="AC932" s="3094"/>
      <c r="AD932" s="3094"/>
      <c r="AE932" s="3094"/>
      <c r="AF932" s="3094"/>
      <c r="AG932" s="3094"/>
      <c r="AH932" s="3094"/>
      <c r="AI932" s="3094"/>
      <c r="AJ932" s="3094"/>
      <c r="AK932" s="3094"/>
      <c r="AL932" s="3094"/>
      <c r="AM932" s="3094"/>
      <c r="AN932" s="3094"/>
      <c r="AO932" s="3094"/>
      <c r="AP932" s="3094"/>
      <c r="AQ932" s="3094"/>
      <c r="AR932" s="3094"/>
      <c r="AS932" s="3094"/>
      <c r="AT932" s="3094"/>
      <c r="AU932" s="3094"/>
      <c r="AV932" s="3094"/>
      <c r="AW932" s="3094"/>
      <c r="AX932" s="3094"/>
      <c r="AY932" s="3094"/>
      <c r="AZ932" s="3094"/>
      <c r="BA932" s="3094"/>
      <c r="BB932" s="3094"/>
      <c r="BC932" s="3094"/>
      <c r="BD932" s="3094"/>
      <c r="BE932" s="3094"/>
      <c r="BF932" s="3094"/>
      <c r="BG932" s="3094"/>
      <c r="BH932" s="3094"/>
      <c r="BI932" s="3094"/>
    </row>
    <row r="933" spans="1:61" ht="11.25" customHeight="1">
      <c r="A933" s="3094"/>
      <c r="B933" s="3094"/>
      <c r="C933" s="3094"/>
      <c r="D933" s="3094"/>
      <c r="E933" s="3094"/>
      <c r="F933" s="3094"/>
      <c r="G933" s="3094"/>
      <c r="H933" s="3094"/>
      <c r="I933" s="3094"/>
      <c r="J933" s="3094"/>
      <c r="K933" s="3094"/>
      <c r="L933" s="3094"/>
      <c r="M933" s="3094"/>
      <c r="N933" s="3094"/>
      <c r="O933" s="3094"/>
      <c r="P933" s="3094"/>
      <c r="Q933" s="3094"/>
      <c r="R933" s="3094"/>
      <c r="S933" s="3094"/>
      <c r="T933" s="3094"/>
      <c r="U933" s="3094"/>
      <c r="V933" s="3094"/>
      <c r="W933" s="3094"/>
      <c r="X933" s="3094"/>
      <c r="Y933" s="3094"/>
      <c r="Z933" s="3094"/>
      <c r="AA933" s="3094"/>
      <c r="AB933" s="3094"/>
      <c r="AC933" s="3094"/>
      <c r="AD933" s="3094"/>
      <c r="AE933" s="3094"/>
      <c r="AF933" s="3094"/>
      <c r="AG933" s="3094"/>
      <c r="AH933" s="3094"/>
      <c r="AI933" s="3094"/>
      <c r="AJ933" s="3094"/>
      <c r="AK933" s="3094"/>
      <c r="AL933" s="3094"/>
      <c r="AM933" s="3094"/>
      <c r="AN933" s="3094"/>
      <c r="AO933" s="3094"/>
      <c r="AP933" s="3094"/>
      <c r="AQ933" s="3094"/>
      <c r="AR933" s="3094"/>
      <c r="AS933" s="3094"/>
      <c r="AT933" s="3094"/>
      <c r="AU933" s="3094"/>
      <c r="AV933" s="3094"/>
      <c r="AW933" s="3094"/>
      <c r="AX933" s="3094"/>
      <c r="AY933" s="3094"/>
      <c r="AZ933" s="3094"/>
      <c r="BA933" s="3094"/>
      <c r="BB933" s="3094"/>
      <c r="BC933" s="3094"/>
      <c r="BD933" s="3094"/>
      <c r="BE933" s="3094"/>
      <c r="BF933" s="3094"/>
      <c r="BG933" s="3094"/>
      <c r="BH933" s="3094"/>
      <c r="BI933" s="3094"/>
    </row>
    <row r="934" spans="1:61" ht="11.25" customHeight="1">
      <c r="A934" s="3094"/>
      <c r="B934" s="3094"/>
      <c r="C934" s="3094"/>
      <c r="D934" s="3094"/>
      <c r="E934" s="3094"/>
      <c r="F934" s="3094"/>
      <c r="G934" s="3094"/>
      <c r="H934" s="3094"/>
      <c r="I934" s="3094"/>
      <c r="J934" s="3094"/>
      <c r="K934" s="3094"/>
      <c r="L934" s="3094"/>
      <c r="M934" s="3094"/>
      <c r="N934" s="3094"/>
      <c r="O934" s="3094"/>
      <c r="P934" s="3094"/>
      <c r="Q934" s="3094"/>
      <c r="R934" s="3094"/>
      <c r="S934" s="3094"/>
      <c r="T934" s="3094"/>
      <c r="U934" s="3094"/>
      <c r="V934" s="3094"/>
      <c r="W934" s="3094"/>
      <c r="X934" s="3094"/>
      <c r="Y934" s="3094"/>
      <c r="Z934" s="3094"/>
      <c r="AA934" s="3094"/>
      <c r="AB934" s="3094"/>
      <c r="AC934" s="3094"/>
      <c r="AD934" s="3094"/>
      <c r="AE934" s="3094"/>
      <c r="AF934" s="3094"/>
      <c r="AG934" s="3094"/>
      <c r="AH934" s="3094"/>
      <c r="AI934" s="3094"/>
      <c r="AJ934" s="3094"/>
      <c r="AK934" s="3094"/>
      <c r="AL934" s="3094"/>
      <c r="AM934" s="3094"/>
      <c r="AN934" s="3094"/>
      <c r="AO934" s="3094"/>
      <c r="AP934" s="3094"/>
      <c r="AQ934" s="3094"/>
      <c r="AR934" s="3094"/>
      <c r="AS934" s="3094"/>
      <c r="AT934" s="3094"/>
      <c r="AU934" s="3094"/>
      <c r="AV934" s="3094"/>
      <c r="AW934" s="3094"/>
      <c r="AX934" s="3094"/>
      <c r="AY934" s="3094"/>
      <c r="AZ934" s="3094"/>
      <c r="BA934" s="3094"/>
      <c r="BB934" s="3094"/>
      <c r="BC934" s="3094"/>
      <c r="BD934" s="3094"/>
      <c r="BE934" s="3094"/>
      <c r="BF934" s="3094"/>
      <c r="BG934" s="3094"/>
      <c r="BH934" s="3094"/>
      <c r="BI934" s="3094"/>
    </row>
    <row r="935" spans="1:61" ht="11.25" customHeight="1">
      <c r="A935" s="3094"/>
      <c r="B935" s="3094"/>
      <c r="C935" s="3094"/>
      <c r="D935" s="3094"/>
      <c r="E935" s="3094"/>
      <c r="F935" s="3094"/>
      <c r="G935" s="3094"/>
      <c r="H935" s="3094"/>
      <c r="I935" s="3094"/>
      <c r="J935" s="3094"/>
      <c r="K935" s="3094"/>
      <c r="L935" s="3094"/>
      <c r="M935" s="3094"/>
      <c r="N935" s="3094"/>
      <c r="O935" s="3094"/>
      <c r="P935" s="3094"/>
      <c r="Q935" s="3094"/>
      <c r="R935" s="3094"/>
      <c r="S935" s="3094"/>
      <c r="T935" s="3094"/>
      <c r="U935" s="3094"/>
      <c r="V935" s="3094"/>
      <c r="W935" s="3094"/>
      <c r="X935" s="3094"/>
      <c r="Y935" s="3094"/>
      <c r="Z935" s="3094"/>
      <c r="AA935" s="3094"/>
      <c r="AB935" s="3094"/>
      <c r="AC935" s="3094"/>
      <c r="AD935" s="3094"/>
      <c r="AE935" s="3094"/>
      <c r="AF935" s="3094"/>
      <c r="AG935" s="3094"/>
      <c r="AH935" s="3094"/>
      <c r="AI935" s="3094"/>
      <c r="AJ935" s="3094"/>
      <c r="AK935" s="3094"/>
      <c r="AL935" s="3094"/>
      <c r="AM935" s="3094"/>
      <c r="AN935" s="3094"/>
      <c r="AO935" s="3094"/>
      <c r="AP935" s="3094"/>
      <c r="AQ935" s="3094"/>
      <c r="AR935" s="3094"/>
      <c r="AS935" s="3094"/>
      <c r="AT935" s="3094"/>
      <c r="AU935" s="3094"/>
      <c r="AV935" s="3094"/>
      <c r="AW935" s="3094"/>
      <c r="AX935" s="3094"/>
      <c r="AY935" s="3094"/>
      <c r="AZ935" s="3094"/>
      <c r="BA935" s="3094"/>
      <c r="BB935" s="3094"/>
      <c r="BC935" s="3094"/>
      <c r="BD935" s="3094"/>
      <c r="BE935" s="3094"/>
      <c r="BF935" s="3094"/>
      <c r="BG935" s="3094"/>
      <c r="BH935" s="3094"/>
      <c r="BI935" s="3094"/>
    </row>
    <row r="936" spans="1:61" ht="11.25" customHeight="1">
      <c r="A936" s="3094"/>
      <c r="B936" s="3094"/>
      <c r="C936" s="3094"/>
      <c r="D936" s="3094"/>
      <c r="E936" s="3094"/>
      <c r="F936" s="3094"/>
      <c r="G936" s="3094"/>
      <c r="H936" s="3094"/>
      <c r="I936" s="3094"/>
      <c r="J936" s="3094"/>
      <c r="K936" s="3094"/>
      <c r="L936" s="3094"/>
      <c r="M936" s="3094"/>
      <c r="N936" s="3094"/>
      <c r="O936" s="3094"/>
      <c r="P936" s="3094"/>
      <c r="Q936" s="3094"/>
      <c r="R936" s="3094"/>
      <c r="S936" s="3094"/>
      <c r="T936" s="3094"/>
      <c r="U936" s="3094"/>
      <c r="V936" s="3094"/>
      <c r="W936" s="3094"/>
      <c r="X936" s="3094"/>
      <c r="Y936" s="3094"/>
      <c r="Z936" s="3094"/>
      <c r="AA936" s="3094"/>
      <c r="AB936" s="3094"/>
      <c r="AC936" s="3094"/>
      <c r="AD936" s="3094"/>
      <c r="AE936" s="3094"/>
      <c r="AF936" s="3094"/>
      <c r="AG936" s="3094"/>
      <c r="AH936" s="3094"/>
      <c r="AI936" s="3094"/>
      <c r="AJ936" s="3094"/>
      <c r="AK936" s="3094"/>
      <c r="AL936" s="3094"/>
      <c r="AM936" s="3094"/>
      <c r="AN936" s="3094"/>
      <c r="AO936" s="3094"/>
      <c r="AP936" s="3094"/>
      <c r="AQ936" s="3094"/>
      <c r="AR936" s="3094"/>
      <c r="AS936" s="3094"/>
      <c r="AT936" s="3094"/>
      <c r="AU936" s="3094"/>
      <c r="AV936" s="3094"/>
      <c r="AW936" s="3094"/>
      <c r="AX936" s="3094"/>
      <c r="AY936" s="3094"/>
      <c r="AZ936" s="3094"/>
      <c r="BA936" s="3094"/>
      <c r="BB936" s="3094"/>
      <c r="BC936" s="3094"/>
      <c r="BD936" s="3094"/>
      <c r="BE936" s="3094"/>
      <c r="BF936" s="3094"/>
      <c r="BG936" s="3094"/>
      <c r="BH936" s="3094"/>
      <c r="BI936" s="3094"/>
    </row>
    <row r="937" spans="1:61" ht="11.25" customHeight="1">
      <c r="A937" s="3094"/>
      <c r="B937" s="3094"/>
      <c r="C937" s="3094"/>
      <c r="D937" s="3094"/>
      <c r="E937" s="3094"/>
      <c r="F937" s="3094"/>
      <c r="G937" s="3094"/>
      <c r="H937" s="3094"/>
      <c r="I937" s="3094"/>
      <c r="J937" s="3094"/>
      <c r="K937" s="3094"/>
      <c r="L937" s="3094"/>
      <c r="M937" s="3094"/>
      <c r="N937" s="3094"/>
      <c r="O937" s="3094"/>
      <c r="P937" s="3094"/>
      <c r="Q937" s="3094"/>
      <c r="R937" s="3094"/>
      <c r="S937" s="3094"/>
      <c r="T937" s="3094"/>
      <c r="U937" s="3094"/>
      <c r="V937" s="3094"/>
      <c r="W937" s="3094"/>
      <c r="X937" s="3094"/>
      <c r="Y937" s="3094"/>
      <c r="Z937" s="3094"/>
      <c r="AA937" s="3094"/>
      <c r="AB937" s="3094"/>
      <c r="AC937" s="3094"/>
      <c r="AD937" s="3094"/>
      <c r="AE937" s="3094"/>
      <c r="AF937" s="3094"/>
      <c r="AG937" s="3094"/>
      <c r="AH937" s="3094"/>
      <c r="AI937" s="3094"/>
      <c r="AJ937" s="3094"/>
      <c r="AK937" s="3094"/>
      <c r="AL937" s="3094"/>
      <c r="AM937" s="3094"/>
      <c r="AN937" s="3094"/>
      <c r="AO937" s="3094"/>
      <c r="AP937" s="3094"/>
      <c r="AQ937" s="3094"/>
      <c r="AR937" s="3094"/>
      <c r="AS937" s="3094"/>
      <c r="AT937" s="3094"/>
      <c r="AU937" s="3094"/>
      <c r="AV937" s="3094"/>
      <c r="AW937" s="3094"/>
      <c r="AX937" s="3094"/>
      <c r="AY937" s="3094"/>
      <c r="AZ937" s="3094"/>
      <c r="BA937" s="3094"/>
      <c r="BB937" s="3094"/>
      <c r="BC937" s="3094"/>
      <c r="BD937" s="3094"/>
      <c r="BE937" s="3094"/>
      <c r="BF937" s="3094"/>
      <c r="BG937" s="3094"/>
      <c r="BH937" s="3094"/>
      <c r="BI937" s="3094"/>
    </row>
    <row r="938" spans="1:61" ht="11.25" customHeight="1">
      <c r="A938" s="3094"/>
      <c r="B938" s="3094"/>
      <c r="C938" s="3094"/>
      <c r="D938" s="3094"/>
      <c r="E938" s="3094"/>
      <c r="F938" s="3094"/>
      <c r="G938" s="3094"/>
      <c r="H938" s="3094"/>
      <c r="I938" s="3094"/>
      <c r="J938" s="3094"/>
      <c r="K938" s="3094"/>
      <c r="L938" s="3094"/>
      <c r="M938" s="3094"/>
      <c r="N938" s="3094"/>
      <c r="O938" s="3094"/>
      <c r="P938" s="3094"/>
      <c r="Q938" s="3094"/>
      <c r="R938" s="3094"/>
      <c r="S938" s="3094"/>
      <c r="T938" s="3094"/>
      <c r="U938" s="3094"/>
      <c r="V938" s="3094"/>
      <c r="W938" s="3094"/>
      <c r="X938" s="3094"/>
      <c r="Y938" s="3094"/>
      <c r="Z938" s="3094"/>
      <c r="AA938" s="3094"/>
      <c r="AB938" s="3094"/>
      <c r="AC938" s="3094"/>
      <c r="AD938" s="3094"/>
      <c r="AE938" s="3094"/>
      <c r="AF938" s="3094"/>
      <c r="AG938" s="3094"/>
      <c r="AH938" s="3094"/>
      <c r="AI938" s="3094"/>
      <c r="AJ938" s="3094"/>
      <c r="AK938" s="3094"/>
      <c r="AL938" s="3094"/>
      <c r="AM938" s="3094"/>
      <c r="AN938" s="3094"/>
      <c r="AO938" s="3094"/>
      <c r="AP938" s="3094"/>
      <c r="AQ938" s="3094"/>
      <c r="AR938" s="3094"/>
      <c r="AS938" s="3094"/>
      <c r="AT938" s="3094"/>
      <c r="AU938" s="3094"/>
      <c r="AV938" s="3094"/>
      <c r="AW938" s="3094"/>
      <c r="AX938" s="3094"/>
      <c r="AY938" s="3094"/>
      <c r="AZ938" s="3094"/>
      <c r="BA938" s="3094"/>
      <c r="BB938" s="3094"/>
      <c r="BC938" s="3094"/>
      <c r="BD938" s="3094"/>
      <c r="BE938" s="3094"/>
      <c r="BF938" s="3094"/>
      <c r="BG938" s="3094"/>
      <c r="BH938" s="3094"/>
      <c r="BI938" s="3094"/>
    </row>
    <row r="939" spans="1:61" ht="11.25" customHeight="1">
      <c r="A939" s="3094"/>
      <c r="B939" s="3094"/>
      <c r="C939" s="3094"/>
      <c r="D939" s="3094"/>
      <c r="E939" s="3094"/>
      <c r="F939" s="3094"/>
      <c r="G939" s="3094"/>
      <c r="H939" s="3094"/>
      <c r="I939" s="3094"/>
      <c r="J939" s="3094"/>
      <c r="K939" s="3094"/>
      <c r="L939" s="3094"/>
      <c r="M939" s="3094"/>
      <c r="N939" s="3094"/>
      <c r="O939" s="3094"/>
      <c r="P939" s="3094"/>
      <c r="Q939" s="3094"/>
      <c r="R939" s="3094"/>
      <c r="S939" s="3094"/>
      <c r="T939" s="3094"/>
      <c r="U939" s="3094"/>
      <c r="V939" s="3094"/>
      <c r="W939" s="3094"/>
      <c r="X939" s="3094"/>
      <c r="Y939" s="3094"/>
      <c r="Z939" s="3094"/>
      <c r="AA939" s="3094"/>
      <c r="AB939" s="3094"/>
      <c r="AC939" s="3094"/>
      <c r="AD939" s="3094"/>
      <c r="AE939" s="3094"/>
      <c r="AF939" s="3094"/>
      <c r="AG939" s="3094"/>
      <c r="AH939" s="3094"/>
      <c r="AI939" s="3094"/>
      <c r="AJ939" s="3094"/>
      <c r="AK939" s="3094"/>
      <c r="AL939" s="3094"/>
      <c r="AM939" s="3094"/>
      <c r="AN939" s="3094"/>
      <c r="AO939" s="3094"/>
      <c r="AP939" s="3094"/>
      <c r="AQ939" s="3094"/>
      <c r="AR939" s="3094"/>
      <c r="AS939" s="3094"/>
      <c r="AT939" s="3094"/>
      <c r="AU939" s="3094"/>
      <c r="AV939" s="3094"/>
      <c r="AW939" s="3094"/>
      <c r="AX939" s="3094"/>
      <c r="AY939" s="3094"/>
      <c r="AZ939" s="3094"/>
      <c r="BA939" s="3094"/>
      <c r="BB939" s="3094"/>
      <c r="BC939" s="3094"/>
      <c r="BD939" s="3094"/>
      <c r="BE939" s="3094"/>
      <c r="BF939" s="3094"/>
      <c r="BG939" s="3094"/>
      <c r="BH939" s="3094"/>
      <c r="BI939" s="3094"/>
    </row>
    <row r="940" spans="1:61" ht="11.25" customHeight="1">
      <c r="A940" s="3094"/>
      <c r="B940" s="3094"/>
      <c r="C940" s="3094"/>
      <c r="D940" s="3094"/>
      <c r="E940" s="3094"/>
      <c r="F940" s="3094"/>
      <c r="G940" s="3094"/>
      <c r="H940" s="3094"/>
      <c r="I940" s="3094"/>
      <c r="J940" s="3094"/>
      <c r="K940" s="3094"/>
      <c r="L940" s="3094"/>
      <c r="M940" s="3094"/>
      <c r="N940" s="3094"/>
      <c r="O940" s="3094"/>
      <c r="P940" s="3094"/>
      <c r="Q940" s="3094"/>
      <c r="R940" s="3094"/>
      <c r="S940" s="3094"/>
      <c r="T940" s="3094"/>
      <c r="U940" s="3094"/>
      <c r="V940" s="3094"/>
      <c r="W940" s="3094"/>
      <c r="X940" s="3094"/>
      <c r="Y940" s="3094"/>
      <c r="Z940" s="3094"/>
      <c r="AA940" s="3094"/>
      <c r="AB940" s="3094"/>
      <c r="AC940" s="3094"/>
      <c r="AD940" s="3094"/>
      <c r="AE940" s="3094"/>
      <c r="AF940" s="3094"/>
      <c r="AG940" s="3094"/>
      <c r="AH940" s="3094"/>
      <c r="AI940" s="3094"/>
      <c r="AJ940" s="3094"/>
      <c r="AK940" s="3094"/>
      <c r="AL940" s="3094"/>
      <c r="AM940" s="3094"/>
      <c r="AN940" s="3094"/>
      <c r="AO940" s="3094"/>
      <c r="AP940" s="3094"/>
      <c r="AQ940" s="3094"/>
      <c r="AR940" s="3094"/>
      <c r="AS940" s="3094"/>
      <c r="AT940" s="3094"/>
      <c r="AU940" s="3094"/>
      <c r="AV940" s="3094"/>
      <c r="AW940" s="3094"/>
      <c r="AX940" s="3094"/>
      <c r="AY940" s="3094"/>
      <c r="AZ940" s="3094"/>
      <c r="BA940" s="3094"/>
      <c r="BB940" s="3094"/>
      <c r="BC940" s="3094"/>
      <c r="BD940" s="3094"/>
      <c r="BE940" s="3094"/>
      <c r="BF940" s="3094"/>
      <c r="BG940" s="3094"/>
      <c r="BH940" s="3094"/>
      <c r="BI940" s="3094"/>
    </row>
    <row r="941" spans="1:61" ht="11.25" customHeight="1">
      <c r="A941" s="3094"/>
      <c r="B941" s="3094"/>
      <c r="C941" s="3094"/>
      <c r="D941" s="3094"/>
      <c r="E941" s="3094"/>
      <c r="F941" s="3094"/>
      <c r="G941" s="3094"/>
      <c r="H941" s="3094"/>
      <c r="I941" s="3094"/>
      <c r="J941" s="3094"/>
      <c r="K941" s="3094"/>
      <c r="L941" s="3094"/>
      <c r="M941" s="3094"/>
      <c r="N941" s="3094"/>
      <c r="O941" s="3094"/>
      <c r="P941" s="3094"/>
      <c r="Q941" s="3094"/>
      <c r="R941" s="3094"/>
      <c r="S941" s="3094"/>
      <c r="T941" s="3094"/>
      <c r="U941" s="3094"/>
      <c r="V941" s="3094"/>
      <c r="W941" s="3094"/>
      <c r="X941" s="3094"/>
      <c r="Y941" s="3094"/>
      <c r="Z941" s="3094"/>
      <c r="AA941" s="3094"/>
      <c r="AB941" s="3094"/>
      <c r="AC941" s="3094"/>
      <c r="AD941" s="3094"/>
      <c r="AE941" s="3094"/>
      <c r="AF941" s="3094"/>
      <c r="AG941" s="3094"/>
      <c r="AH941" s="3094"/>
      <c r="AI941" s="3094"/>
      <c r="AJ941" s="3094"/>
      <c r="AK941" s="3094"/>
      <c r="AL941" s="3094"/>
      <c r="AM941" s="3094"/>
      <c r="AN941" s="3094"/>
      <c r="AO941" s="3094"/>
      <c r="AP941" s="3094"/>
      <c r="AQ941" s="3094"/>
      <c r="AR941" s="3094"/>
      <c r="AS941" s="3094"/>
      <c r="AT941" s="3094"/>
      <c r="AU941" s="3094"/>
      <c r="AV941" s="3094"/>
      <c r="AW941" s="3094"/>
      <c r="AX941" s="3094"/>
      <c r="AY941" s="3094"/>
      <c r="AZ941" s="3094"/>
      <c r="BA941" s="3094"/>
      <c r="BB941" s="3094"/>
      <c r="BC941" s="3094"/>
      <c r="BD941" s="3094"/>
      <c r="BE941" s="3094"/>
      <c r="BF941" s="3094"/>
      <c r="BG941" s="3094"/>
      <c r="BH941" s="3094"/>
      <c r="BI941" s="3094"/>
    </row>
    <row r="942" spans="1:61" ht="11.25" customHeight="1">
      <c r="A942" s="3094"/>
      <c r="B942" s="3094"/>
      <c r="C942" s="3094"/>
      <c r="D942" s="3094"/>
      <c r="E942" s="3094"/>
      <c r="F942" s="3094"/>
      <c r="G942" s="3094"/>
      <c r="H942" s="3094"/>
      <c r="I942" s="3094"/>
      <c r="J942" s="3094"/>
      <c r="K942" s="3094"/>
      <c r="L942" s="3094"/>
      <c r="M942" s="3094"/>
      <c r="N942" s="3094"/>
      <c r="O942" s="3094"/>
      <c r="P942" s="3094"/>
      <c r="Q942" s="3094"/>
      <c r="R942" s="3094"/>
      <c r="S942" s="3094"/>
      <c r="T942" s="3094"/>
      <c r="U942" s="3094"/>
      <c r="V942" s="3094"/>
      <c r="W942" s="3094"/>
      <c r="X942" s="3094"/>
      <c r="Y942" s="3094"/>
      <c r="Z942" s="3094"/>
      <c r="AA942" s="3094"/>
      <c r="AB942" s="3094"/>
      <c r="AC942" s="3094"/>
      <c r="AD942" s="3094"/>
      <c r="AE942" s="3094"/>
      <c r="AF942" s="3094"/>
      <c r="AG942" s="3094"/>
      <c r="AH942" s="3094"/>
      <c r="AI942" s="3094"/>
      <c r="AJ942" s="3094"/>
      <c r="AK942" s="3094"/>
      <c r="AL942" s="3094"/>
      <c r="AM942" s="3094"/>
      <c r="AN942" s="3094"/>
      <c r="AO942" s="3094"/>
      <c r="AP942" s="3094"/>
      <c r="AQ942" s="3094"/>
      <c r="AR942" s="3094"/>
      <c r="AS942" s="3094"/>
      <c r="AT942" s="3094"/>
      <c r="AU942" s="3094"/>
      <c r="AV942" s="3094"/>
      <c r="AW942" s="3094"/>
      <c r="AX942" s="3094"/>
      <c r="AY942" s="3094"/>
      <c r="AZ942" s="3094"/>
      <c r="BA942" s="3094"/>
      <c r="BB942" s="3094"/>
      <c r="BC942" s="3094"/>
      <c r="BD942" s="3094"/>
      <c r="BE942" s="3094"/>
      <c r="BF942" s="3094"/>
      <c r="BG942" s="3094"/>
      <c r="BH942" s="3094"/>
      <c r="BI942" s="3094"/>
    </row>
    <row r="943" spans="1:61" ht="11.25" customHeight="1">
      <c r="A943" s="3094"/>
      <c r="B943" s="3094"/>
      <c r="C943" s="3094"/>
      <c r="D943" s="3094"/>
      <c r="E943" s="3094"/>
      <c r="F943" s="3094"/>
      <c r="G943" s="3094"/>
      <c r="H943" s="3094"/>
      <c r="I943" s="3094"/>
      <c r="J943" s="3094"/>
      <c r="K943" s="3094"/>
      <c r="L943" s="3094"/>
      <c r="M943" s="3094"/>
      <c r="N943" s="3094"/>
      <c r="O943" s="3094"/>
      <c r="P943" s="3094"/>
      <c r="Q943" s="3094"/>
      <c r="R943" s="3094"/>
      <c r="S943" s="3094"/>
      <c r="T943" s="3094"/>
      <c r="U943" s="3094"/>
      <c r="V943" s="3094"/>
      <c r="W943" s="3094"/>
      <c r="X943" s="3094"/>
      <c r="Y943" s="3094"/>
      <c r="Z943" s="3094"/>
      <c r="AA943" s="3094"/>
      <c r="AB943" s="3094"/>
      <c r="AC943" s="3094"/>
      <c r="AD943" s="3094"/>
      <c r="AE943" s="3094"/>
      <c r="AF943" s="3094"/>
      <c r="AG943" s="3094"/>
      <c r="AH943" s="3094"/>
      <c r="AI943" s="3094"/>
      <c r="AJ943" s="3094"/>
      <c r="AK943" s="3094"/>
      <c r="AL943" s="3094"/>
      <c r="AM943" s="3094"/>
      <c r="AN943" s="3094"/>
      <c r="AO943" s="3094"/>
      <c r="AP943" s="3094"/>
      <c r="AQ943" s="3094"/>
      <c r="AR943" s="3094"/>
      <c r="AS943" s="3094"/>
      <c r="AT943" s="3094"/>
      <c r="AU943" s="3094"/>
      <c r="AV943" s="3094"/>
      <c r="AW943" s="3094"/>
      <c r="AX943" s="3094"/>
      <c r="AY943" s="3094"/>
      <c r="AZ943" s="3094"/>
      <c r="BA943" s="3094"/>
      <c r="BB943" s="3094"/>
      <c r="BC943" s="3094"/>
      <c r="BD943" s="3094"/>
      <c r="BE943" s="3094"/>
      <c r="BF943" s="3094"/>
      <c r="BG943" s="3094"/>
      <c r="BH943" s="3094"/>
      <c r="BI943" s="3094"/>
    </row>
    <row r="944" spans="1:61" ht="11.25" customHeight="1">
      <c r="A944" s="3094"/>
      <c r="B944" s="3094"/>
      <c r="C944" s="3094"/>
      <c r="D944" s="3094"/>
      <c r="E944" s="3094"/>
      <c r="F944" s="3094"/>
      <c r="G944" s="3094"/>
      <c r="H944" s="3094"/>
      <c r="I944" s="3094"/>
      <c r="J944" s="3094"/>
      <c r="K944" s="3094"/>
      <c r="L944" s="3094"/>
      <c r="M944" s="3094"/>
      <c r="N944" s="3094"/>
      <c r="O944" s="3094"/>
      <c r="P944" s="3094"/>
      <c r="Q944" s="3094"/>
      <c r="R944" s="3094"/>
      <c r="S944" s="3094"/>
      <c r="T944" s="3094"/>
      <c r="U944" s="3094"/>
      <c r="V944" s="3094"/>
      <c r="W944" s="3094"/>
      <c r="X944" s="3094"/>
      <c r="Y944" s="3094"/>
      <c r="Z944" s="3094"/>
      <c r="AA944" s="3094"/>
      <c r="AB944" s="3094"/>
      <c r="AC944" s="3094"/>
      <c r="AD944" s="3094"/>
      <c r="AE944" s="3094"/>
      <c r="AF944" s="3094"/>
      <c r="AG944" s="3094"/>
      <c r="AH944" s="3094"/>
      <c r="AI944" s="3094"/>
      <c r="AJ944" s="3094"/>
      <c r="AK944" s="3094"/>
      <c r="AL944" s="3094"/>
      <c r="AM944" s="3094"/>
      <c r="AN944" s="3094"/>
      <c r="AO944" s="3094"/>
      <c r="AP944" s="3094"/>
      <c r="AQ944" s="3094"/>
      <c r="AR944" s="3094"/>
      <c r="AS944" s="3094"/>
      <c r="AT944" s="3094"/>
      <c r="AU944" s="3094"/>
      <c r="AV944" s="3094"/>
      <c r="AW944" s="3094"/>
      <c r="AX944" s="3094"/>
      <c r="AY944" s="3094"/>
      <c r="AZ944" s="3094"/>
      <c r="BA944" s="3094"/>
      <c r="BB944" s="3094"/>
      <c r="BC944" s="3094"/>
      <c r="BD944" s="3094"/>
      <c r="BE944" s="3094"/>
      <c r="BF944" s="3094"/>
      <c r="BG944" s="3094"/>
      <c r="BH944" s="3094"/>
      <c r="BI944" s="3094"/>
    </row>
    <row r="945" spans="1:61" ht="11.25" customHeight="1">
      <c r="A945" s="3094"/>
      <c r="B945" s="3094"/>
      <c r="C945" s="3094"/>
      <c r="D945" s="3094"/>
      <c r="E945" s="3094"/>
      <c r="F945" s="3094"/>
      <c r="G945" s="3094"/>
      <c r="H945" s="3094"/>
      <c r="I945" s="3094"/>
      <c r="J945" s="3094"/>
      <c r="K945" s="3094"/>
      <c r="L945" s="3094"/>
      <c r="M945" s="3094"/>
      <c r="N945" s="3094"/>
      <c r="O945" s="3094"/>
      <c r="P945" s="3094"/>
      <c r="Q945" s="3094"/>
      <c r="R945" s="3094"/>
      <c r="S945" s="3094"/>
      <c r="T945" s="3094"/>
      <c r="U945" s="3094"/>
      <c r="V945" s="3094"/>
      <c r="W945" s="3094"/>
      <c r="X945" s="3094"/>
      <c r="Y945" s="3094"/>
      <c r="Z945" s="3094"/>
      <c r="AA945" s="3094"/>
      <c r="AB945" s="3094"/>
      <c r="AC945" s="3094"/>
      <c r="AD945" s="3094"/>
      <c r="AE945" s="3094"/>
      <c r="AF945" s="3094"/>
      <c r="AG945" s="3094"/>
      <c r="AH945" s="3094"/>
      <c r="AI945" s="3094"/>
      <c r="AJ945" s="3094"/>
      <c r="AK945" s="3094"/>
      <c r="AL945" s="3094"/>
      <c r="AM945" s="3094"/>
      <c r="AN945" s="3094"/>
      <c r="AO945" s="3094"/>
      <c r="AP945" s="3094"/>
      <c r="AQ945" s="3094"/>
      <c r="AR945" s="3094"/>
      <c r="AS945" s="3094"/>
      <c r="AT945" s="3094"/>
      <c r="AU945" s="3094"/>
      <c r="AV945" s="3094"/>
      <c r="AW945" s="3094"/>
      <c r="AX945" s="3094"/>
      <c r="AY945" s="3094"/>
      <c r="AZ945" s="3094"/>
      <c r="BA945" s="3094"/>
      <c r="BB945" s="3094"/>
      <c r="BC945" s="3094"/>
      <c r="BD945" s="3094"/>
      <c r="BE945" s="3094"/>
      <c r="BF945" s="3094"/>
      <c r="BG945" s="3094"/>
      <c r="BH945" s="3094"/>
      <c r="BI945" s="3094"/>
    </row>
    <row r="946" spans="1:61" ht="11.25" customHeight="1">
      <c r="A946" s="3094"/>
      <c r="B946" s="3094"/>
      <c r="C946" s="3094"/>
      <c r="D946" s="3094"/>
      <c r="E946" s="3094"/>
      <c r="F946" s="3094"/>
      <c r="G946" s="3094"/>
      <c r="H946" s="3094"/>
      <c r="I946" s="3094"/>
      <c r="J946" s="3094"/>
      <c r="K946" s="3094"/>
      <c r="L946" s="3094"/>
      <c r="M946" s="3094"/>
      <c r="N946" s="3094"/>
      <c r="O946" s="3094"/>
      <c r="P946" s="3094"/>
      <c r="Q946" s="3094"/>
      <c r="R946" s="3094"/>
      <c r="S946" s="3094"/>
      <c r="T946" s="3094"/>
      <c r="U946" s="3094"/>
      <c r="V946" s="3094"/>
      <c r="W946" s="3094"/>
      <c r="X946" s="3094"/>
      <c r="Y946" s="3094"/>
      <c r="Z946" s="3094"/>
      <c r="AA946" s="3094"/>
      <c r="AB946" s="3094"/>
      <c r="AC946" s="3094"/>
      <c r="AD946" s="3094"/>
      <c r="AE946" s="3094"/>
      <c r="AF946" s="3094"/>
      <c r="AG946" s="3094"/>
      <c r="AH946" s="3094"/>
      <c r="AI946" s="3094"/>
      <c r="AJ946" s="3094"/>
      <c r="AK946" s="3094"/>
      <c r="AL946" s="3094"/>
      <c r="AM946" s="3094"/>
      <c r="AN946" s="3094"/>
      <c r="AO946" s="3094"/>
      <c r="AP946" s="3094"/>
      <c r="AQ946" s="3094"/>
      <c r="AR946" s="3094"/>
      <c r="AS946" s="3094"/>
      <c r="AT946" s="3094"/>
      <c r="AU946" s="3094"/>
      <c r="AV946" s="3094"/>
      <c r="AW946" s="3094"/>
      <c r="AX946" s="3094"/>
      <c r="AY946" s="3094"/>
      <c r="AZ946" s="3094"/>
      <c r="BA946" s="3094"/>
      <c r="BB946" s="3094"/>
      <c r="BC946" s="3094"/>
      <c r="BD946" s="3094"/>
      <c r="BE946" s="3094"/>
      <c r="BF946" s="3094"/>
      <c r="BG946" s="3094"/>
      <c r="BH946" s="3094"/>
      <c r="BI946" s="3094"/>
    </row>
    <row r="947" spans="1:61" ht="11.25" customHeight="1">
      <c r="A947" s="3094"/>
      <c r="B947" s="3094"/>
      <c r="C947" s="3094"/>
      <c r="D947" s="3094"/>
      <c r="E947" s="3094"/>
      <c r="F947" s="3094"/>
      <c r="G947" s="3094"/>
      <c r="H947" s="3094"/>
      <c r="I947" s="3094"/>
      <c r="J947" s="3094"/>
      <c r="K947" s="3094"/>
      <c r="L947" s="3094"/>
      <c r="M947" s="3094"/>
      <c r="N947" s="3094"/>
      <c r="O947" s="3094"/>
      <c r="P947" s="3094"/>
      <c r="Q947" s="3094"/>
      <c r="R947" s="3094"/>
      <c r="S947" s="3094"/>
      <c r="T947" s="3094"/>
      <c r="U947" s="3094"/>
      <c r="V947" s="3094"/>
      <c r="W947" s="3094"/>
      <c r="X947" s="3094"/>
      <c r="Y947" s="3094"/>
      <c r="Z947" s="3094"/>
      <c r="AA947" s="3094"/>
      <c r="AB947" s="3094"/>
      <c r="AC947" s="3094"/>
      <c r="AD947" s="3094"/>
      <c r="AE947" s="3094"/>
      <c r="AF947" s="3094"/>
      <c r="AG947" s="3094"/>
      <c r="AH947" s="3094"/>
      <c r="AI947" s="3094"/>
      <c r="AJ947" s="3094"/>
      <c r="AK947" s="3094"/>
      <c r="AL947" s="3094"/>
      <c r="AM947" s="3094"/>
      <c r="AN947" s="3094"/>
      <c r="AO947" s="3094"/>
      <c r="AP947" s="3094"/>
      <c r="AQ947" s="3094"/>
      <c r="AR947" s="3094"/>
      <c r="AS947" s="3094"/>
      <c r="AT947" s="3094"/>
      <c r="AU947" s="3094"/>
      <c r="AV947" s="3094"/>
      <c r="AW947" s="3094"/>
      <c r="AX947" s="3094"/>
      <c r="AY947" s="3094"/>
      <c r="AZ947" s="3094"/>
      <c r="BA947" s="3094"/>
      <c r="BB947" s="3094"/>
      <c r="BC947" s="3094"/>
      <c r="BD947" s="3094"/>
      <c r="BE947" s="3094"/>
      <c r="BF947" s="3094"/>
      <c r="BG947" s="3094"/>
      <c r="BH947" s="3094"/>
      <c r="BI947" s="3094"/>
    </row>
    <row r="948" spans="1:61" ht="11.25" customHeight="1">
      <c r="A948" s="3094"/>
      <c r="B948" s="3094"/>
      <c r="C948" s="3094"/>
      <c r="D948" s="3094"/>
      <c r="E948" s="3094"/>
      <c r="F948" s="3094"/>
      <c r="G948" s="3094"/>
      <c r="H948" s="3094"/>
      <c r="I948" s="3094"/>
      <c r="J948" s="3094"/>
      <c r="K948" s="3094"/>
      <c r="L948" s="3094"/>
      <c r="M948" s="3094"/>
      <c r="N948" s="3094"/>
      <c r="O948" s="3094"/>
      <c r="P948" s="3094"/>
      <c r="Q948" s="3094"/>
      <c r="R948" s="3094"/>
      <c r="S948" s="3094"/>
      <c r="T948" s="3094"/>
      <c r="U948" s="3094"/>
      <c r="V948" s="3094"/>
      <c r="W948" s="3094"/>
      <c r="X948" s="3094"/>
      <c r="Y948" s="3094"/>
      <c r="Z948" s="3094"/>
      <c r="AA948" s="3094"/>
      <c r="AB948" s="3094"/>
      <c r="AC948" s="3094"/>
      <c r="AD948" s="3094"/>
      <c r="AE948" s="3094"/>
      <c r="AF948" s="3094"/>
      <c r="AG948" s="3094"/>
      <c r="AH948" s="3094"/>
      <c r="AI948" s="3094"/>
      <c r="AJ948" s="3094"/>
      <c r="AK948" s="3094"/>
      <c r="AL948" s="3094"/>
      <c r="AM948" s="3094"/>
      <c r="AN948" s="3094"/>
      <c r="AO948" s="3094"/>
      <c r="AP948" s="3094"/>
      <c r="AQ948" s="3094"/>
      <c r="AR948" s="3094"/>
      <c r="AS948" s="3094"/>
      <c r="AT948" s="3094"/>
      <c r="AU948" s="3094"/>
      <c r="AV948" s="3094"/>
      <c r="AW948" s="3094"/>
      <c r="AX948" s="3094"/>
      <c r="AY948" s="3094"/>
      <c r="AZ948" s="3094"/>
      <c r="BA948" s="3094"/>
      <c r="BB948" s="3094"/>
      <c r="BC948" s="3094"/>
      <c r="BD948" s="3094"/>
      <c r="BE948" s="3094"/>
      <c r="BF948" s="3094"/>
      <c r="BG948" s="3094"/>
      <c r="BH948" s="3094"/>
      <c r="BI948" s="3094"/>
    </row>
    <row r="949" spans="1:61" ht="11.25" customHeight="1">
      <c r="A949" s="3094"/>
      <c r="B949" s="3094"/>
      <c r="C949" s="3094"/>
      <c r="D949" s="3094"/>
      <c r="E949" s="3094"/>
      <c r="F949" s="3094"/>
      <c r="G949" s="3094"/>
      <c r="H949" s="3094"/>
      <c r="I949" s="3094"/>
      <c r="J949" s="3094"/>
      <c r="K949" s="3094"/>
      <c r="L949" s="3094"/>
      <c r="M949" s="3094"/>
      <c r="N949" s="3094"/>
      <c r="O949" s="3094"/>
      <c r="P949" s="3094"/>
      <c r="Q949" s="3094"/>
      <c r="R949" s="3094"/>
      <c r="S949" s="3094"/>
      <c r="T949" s="3094"/>
      <c r="U949" s="3094"/>
      <c r="V949" s="3094"/>
      <c r="W949" s="3094"/>
      <c r="X949" s="3094"/>
      <c r="Y949" s="3094"/>
      <c r="Z949" s="3094"/>
      <c r="AA949" s="3094"/>
      <c r="AB949" s="3094"/>
      <c r="AC949" s="3094"/>
      <c r="AD949" s="3094"/>
      <c r="AE949" s="3094"/>
      <c r="AF949" s="3094"/>
      <c r="AG949" s="3094"/>
      <c r="AH949" s="3094"/>
      <c r="AI949" s="3094"/>
      <c r="AJ949" s="3094"/>
      <c r="AK949" s="3094"/>
      <c r="AL949" s="3094"/>
      <c r="AM949" s="3094"/>
      <c r="AN949" s="3094"/>
      <c r="AO949" s="3094"/>
      <c r="AP949" s="3094"/>
      <c r="AQ949" s="3094"/>
      <c r="AR949" s="3094"/>
      <c r="AS949" s="3094"/>
      <c r="AT949" s="3094"/>
      <c r="AU949" s="3094"/>
      <c r="AV949" s="3094"/>
      <c r="AW949" s="3094"/>
      <c r="AX949" s="3094"/>
      <c r="AY949" s="3094"/>
      <c r="AZ949" s="3094"/>
      <c r="BA949" s="3094"/>
      <c r="BB949" s="3094"/>
      <c r="BC949" s="3094"/>
      <c r="BD949" s="3094"/>
      <c r="BE949" s="3094"/>
      <c r="BF949" s="3094"/>
      <c r="BG949" s="3094"/>
      <c r="BH949" s="3094"/>
      <c r="BI949" s="3094"/>
    </row>
    <row r="950" spans="1:61" ht="11.25" customHeight="1">
      <c r="A950" s="3094"/>
      <c r="B950" s="3094"/>
      <c r="C950" s="3094"/>
      <c r="D950" s="3094"/>
      <c r="E950" s="3094"/>
      <c r="F950" s="3094"/>
      <c r="G950" s="3094"/>
      <c r="H950" s="3094"/>
      <c r="I950" s="3094"/>
      <c r="J950" s="3094"/>
      <c r="K950" s="3094"/>
      <c r="L950" s="3094"/>
      <c r="M950" s="3094"/>
      <c r="N950" s="3094"/>
      <c r="O950" s="3094"/>
      <c r="P950" s="3094"/>
      <c r="Q950" s="3094"/>
      <c r="R950" s="3094"/>
      <c r="S950" s="3094"/>
      <c r="T950" s="3094"/>
      <c r="U950" s="3094"/>
      <c r="V950" s="3094"/>
      <c r="W950" s="3094"/>
      <c r="X950" s="3094"/>
      <c r="Y950" s="3094"/>
      <c r="Z950" s="3094"/>
      <c r="AA950" s="3094"/>
      <c r="AB950" s="3094"/>
      <c r="AC950" s="3094"/>
      <c r="AD950" s="3094"/>
      <c r="AE950" s="3094"/>
      <c r="AF950" s="3094"/>
      <c r="AG950" s="3094"/>
      <c r="AH950" s="3094"/>
      <c r="AI950" s="3094"/>
      <c r="AJ950" s="3094"/>
      <c r="AK950" s="3094"/>
      <c r="AL950" s="3094"/>
      <c r="AM950" s="3094"/>
      <c r="AN950" s="3094"/>
      <c r="AO950" s="3094"/>
      <c r="AP950" s="3094"/>
      <c r="AQ950" s="3094"/>
      <c r="AR950" s="3094"/>
      <c r="AS950" s="3094"/>
      <c r="AT950" s="3094"/>
      <c r="AU950" s="3094"/>
      <c r="AV950" s="3094"/>
      <c r="AW950" s="3094"/>
      <c r="AX950" s="3094"/>
      <c r="AY950" s="3094"/>
      <c r="AZ950" s="3094"/>
      <c r="BA950" s="3094"/>
      <c r="BB950" s="3094"/>
      <c r="BC950" s="3094"/>
      <c r="BD950" s="3094"/>
      <c r="BE950" s="3094"/>
      <c r="BF950" s="3094"/>
      <c r="BG950" s="3094"/>
      <c r="BH950" s="3094"/>
      <c r="BI950" s="3094"/>
    </row>
    <row r="951" spans="1:61" ht="11.25" customHeight="1">
      <c r="A951" s="3094"/>
      <c r="B951" s="3094"/>
      <c r="C951" s="3094"/>
      <c r="D951" s="3094"/>
      <c r="E951" s="3094"/>
      <c r="F951" s="3094"/>
      <c r="G951" s="3094"/>
      <c r="H951" s="3094"/>
      <c r="I951" s="3094"/>
      <c r="J951" s="3094"/>
      <c r="K951" s="3094"/>
      <c r="L951" s="3094"/>
      <c r="M951" s="3094"/>
      <c r="N951" s="3094"/>
      <c r="O951" s="3094"/>
      <c r="P951" s="3094"/>
      <c r="Q951" s="3094"/>
      <c r="R951" s="3094"/>
      <c r="S951" s="3094"/>
      <c r="T951" s="3094"/>
      <c r="U951" s="3094"/>
      <c r="V951" s="3094"/>
      <c r="W951" s="3094"/>
      <c r="X951" s="3094"/>
      <c r="Y951" s="3094"/>
      <c r="Z951" s="3094"/>
      <c r="AA951" s="3094"/>
      <c r="AB951" s="3094"/>
      <c r="AC951" s="3094"/>
      <c r="AD951" s="3094"/>
      <c r="AE951" s="3094"/>
      <c r="AF951" s="3094"/>
      <c r="AG951" s="3094"/>
      <c r="AH951" s="3094"/>
      <c r="AI951" s="3094"/>
      <c r="AJ951" s="3094"/>
      <c r="AK951" s="3094"/>
      <c r="AL951" s="3094"/>
      <c r="AM951" s="3094"/>
      <c r="AN951" s="3094"/>
      <c r="AO951" s="3094"/>
      <c r="AP951" s="3094"/>
      <c r="AQ951" s="3094"/>
      <c r="AR951" s="3094"/>
      <c r="AS951" s="3094"/>
      <c r="AT951" s="3094"/>
      <c r="AU951" s="3094"/>
      <c r="AV951" s="3094"/>
      <c r="AW951" s="3094"/>
      <c r="AX951" s="3094"/>
      <c r="AY951" s="3094"/>
      <c r="AZ951" s="3094"/>
      <c r="BA951" s="3094"/>
      <c r="BB951" s="3094"/>
      <c r="BC951" s="3094"/>
      <c r="BD951" s="3094"/>
      <c r="BE951" s="3094"/>
      <c r="BF951" s="3094"/>
      <c r="BG951" s="3094"/>
      <c r="BH951" s="3094"/>
      <c r="BI951" s="3094"/>
    </row>
    <row r="952" spans="1:61" ht="11.25" customHeight="1">
      <c r="A952" s="3094"/>
      <c r="B952" s="3094"/>
      <c r="C952" s="3094"/>
      <c r="D952" s="3094"/>
      <c r="E952" s="3094"/>
      <c r="F952" s="3094"/>
      <c r="G952" s="3094"/>
      <c r="H952" s="3094"/>
      <c r="I952" s="3094"/>
      <c r="J952" s="3094"/>
      <c r="K952" s="3094"/>
      <c r="L952" s="3094"/>
      <c r="M952" s="3094"/>
      <c r="N952" s="3094"/>
      <c r="O952" s="3094"/>
      <c r="P952" s="3094"/>
      <c r="Q952" s="3094"/>
      <c r="R952" s="3094"/>
      <c r="S952" s="3094"/>
      <c r="T952" s="3094"/>
      <c r="U952" s="3094"/>
      <c r="V952" s="3094"/>
      <c r="W952" s="3094"/>
      <c r="X952" s="3094"/>
      <c r="Y952" s="3094"/>
      <c r="Z952" s="3094"/>
      <c r="AA952" s="3094"/>
      <c r="AB952" s="3094"/>
      <c r="AC952" s="3094"/>
      <c r="AD952" s="3094"/>
      <c r="AE952" s="3094"/>
      <c r="AF952" s="3094"/>
      <c r="AG952" s="3094"/>
      <c r="AH952" s="3094"/>
      <c r="AI952" s="3094"/>
      <c r="AJ952" s="3094"/>
      <c r="AK952" s="3094"/>
      <c r="AL952" s="3094"/>
      <c r="AM952" s="3094"/>
      <c r="AN952" s="3094"/>
      <c r="AO952" s="3094"/>
      <c r="AP952" s="3094"/>
      <c r="AQ952" s="3094"/>
      <c r="AR952" s="3094"/>
      <c r="AS952" s="3094"/>
      <c r="AT952" s="3094"/>
      <c r="AU952" s="3094"/>
      <c r="AV952" s="3094"/>
      <c r="AW952" s="3094"/>
      <c r="AX952" s="3094"/>
      <c r="AY952" s="3094"/>
      <c r="AZ952" s="3094"/>
      <c r="BA952" s="3094"/>
      <c r="BB952" s="3094"/>
      <c r="BC952" s="3094"/>
      <c r="BD952" s="3094"/>
      <c r="BE952" s="3094"/>
      <c r="BF952" s="3094"/>
      <c r="BG952" s="3094"/>
      <c r="BH952" s="3094"/>
      <c r="BI952" s="3094"/>
    </row>
    <row r="953" spans="1:61" ht="11.25" customHeight="1">
      <c r="A953" s="3094"/>
      <c r="B953" s="3094"/>
      <c r="C953" s="3094"/>
      <c r="D953" s="3094"/>
      <c r="E953" s="3094"/>
      <c r="F953" s="3094"/>
      <c r="G953" s="3094"/>
      <c r="H953" s="3094"/>
      <c r="I953" s="3094"/>
      <c r="J953" s="3094"/>
      <c r="K953" s="3094"/>
      <c r="L953" s="3094"/>
      <c r="M953" s="3094"/>
      <c r="N953" s="3094"/>
      <c r="O953" s="3094"/>
      <c r="P953" s="3094"/>
      <c r="Q953" s="3094"/>
      <c r="R953" s="3094"/>
      <c r="S953" s="3094"/>
      <c r="T953" s="3094"/>
      <c r="U953" s="3094"/>
      <c r="V953" s="3094"/>
      <c r="W953" s="3094"/>
      <c r="X953" s="3094"/>
      <c r="Y953" s="3094"/>
      <c r="Z953" s="3094"/>
      <c r="AA953" s="3094"/>
      <c r="AB953" s="3094"/>
      <c r="AC953" s="3094"/>
      <c r="AD953" s="3094"/>
      <c r="AE953" s="3094"/>
      <c r="AF953" s="3094"/>
      <c r="AG953" s="3094"/>
      <c r="AH953" s="3094"/>
      <c r="AI953" s="3094"/>
      <c r="AJ953" s="3094"/>
      <c r="AK953" s="3094"/>
      <c r="AL953" s="3094"/>
      <c r="AM953" s="3094"/>
      <c r="AN953" s="3094"/>
      <c r="AO953" s="3094"/>
      <c r="AP953" s="3094"/>
      <c r="AQ953" s="3094"/>
      <c r="AR953" s="3094"/>
      <c r="AS953" s="3094"/>
      <c r="AT953" s="3094"/>
      <c r="AU953" s="3094"/>
      <c r="AV953" s="3094"/>
      <c r="AW953" s="3094"/>
      <c r="AX953" s="3094"/>
      <c r="AY953" s="3094"/>
      <c r="AZ953" s="3094"/>
      <c r="BA953" s="3094"/>
      <c r="BB953" s="3094"/>
      <c r="BC953" s="3094"/>
      <c r="BD953" s="3094"/>
      <c r="BE953" s="3094"/>
      <c r="BF953" s="3094"/>
      <c r="BG953" s="3094"/>
      <c r="BH953" s="3094"/>
      <c r="BI953" s="3094"/>
    </row>
    <row r="954" spans="1:61" ht="11.25" customHeight="1">
      <c r="A954" s="3094"/>
      <c r="B954" s="3094"/>
      <c r="C954" s="3094"/>
      <c r="D954" s="3094"/>
      <c r="E954" s="3094"/>
      <c r="F954" s="3094"/>
      <c r="G954" s="3094"/>
      <c r="H954" s="3094"/>
      <c r="I954" s="3094"/>
      <c r="J954" s="3094"/>
      <c r="K954" s="3094"/>
      <c r="L954" s="3094"/>
      <c r="M954" s="3094"/>
      <c r="N954" s="3094"/>
      <c r="O954" s="3094"/>
      <c r="P954" s="3094"/>
      <c r="Q954" s="3094"/>
      <c r="R954" s="3094"/>
      <c r="S954" s="3094"/>
      <c r="T954" s="3094"/>
      <c r="U954" s="3094"/>
      <c r="V954" s="3094"/>
      <c r="W954" s="3094"/>
      <c r="X954" s="3094"/>
      <c r="Y954" s="3094"/>
      <c r="Z954" s="3094"/>
      <c r="AA954" s="3094"/>
      <c r="AB954" s="3094"/>
      <c r="AC954" s="3094"/>
      <c r="AD954" s="3094"/>
      <c r="AE954" s="3094"/>
      <c r="AF954" s="3094"/>
      <c r="AG954" s="3094"/>
      <c r="AH954" s="3094"/>
      <c r="AI954" s="3094"/>
      <c r="AJ954" s="3094"/>
      <c r="AK954" s="3094"/>
      <c r="AL954" s="3094"/>
      <c r="AM954" s="3094"/>
      <c r="AN954" s="3094"/>
      <c r="AO954" s="3094"/>
      <c r="AP954" s="3094"/>
      <c r="AQ954" s="3094"/>
      <c r="AR954" s="3094"/>
      <c r="AS954" s="3094"/>
      <c r="AT954" s="3094"/>
      <c r="AU954" s="3094"/>
      <c r="AV954" s="3094"/>
      <c r="AW954" s="3094"/>
      <c r="AX954" s="3094"/>
      <c r="AY954" s="3094"/>
      <c r="AZ954" s="3094"/>
      <c r="BA954" s="3094"/>
      <c r="BB954" s="3094"/>
      <c r="BC954" s="3094"/>
      <c r="BD954" s="3094"/>
      <c r="BE954" s="3094"/>
      <c r="BF954" s="3094"/>
      <c r="BG954" s="3094"/>
      <c r="BH954" s="3094"/>
      <c r="BI954" s="3094"/>
    </row>
    <row r="955" spans="1:61" ht="11.25" customHeight="1">
      <c r="A955" s="3094"/>
      <c r="B955" s="3094"/>
      <c r="C955" s="3094"/>
      <c r="D955" s="3094"/>
      <c r="E955" s="3094"/>
      <c r="F955" s="3094"/>
      <c r="G955" s="3094"/>
      <c r="H955" s="3094"/>
      <c r="I955" s="3094"/>
      <c r="J955" s="3094"/>
      <c r="K955" s="3094"/>
      <c r="L955" s="3094"/>
      <c r="M955" s="3094"/>
      <c r="N955" s="3094"/>
      <c r="O955" s="3094"/>
      <c r="P955" s="3094"/>
      <c r="Q955" s="3094"/>
      <c r="R955" s="3094"/>
      <c r="S955" s="3094"/>
      <c r="T955" s="3094"/>
      <c r="U955" s="3094"/>
      <c r="V955" s="3094"/>
      <c r="W955" s="3094"/>
      <c r="X955" s="3094"/>
      <c r="Y955" s="3094"/>
      <c r="Z955" s="3094"/>
      <c r="AA955" s="3094"/>
      <c r="AB955" s="3094"/>
      <c r="AC955" s="3094"/>
      <c r="AD955" s="3094"/>
      <c r="AE955" s="3094"/>
      <c r="AF955" s="3094"/>
      <c r="AG955" s="3094"/>
      <c r="AH955" s="3094"/>
      <c r="AI955" s="3094"/>
      <c r="AJ955" s="3094"/>
      <c r="AK955" s="3094"/>
      <c r="AL955" s="3094"/>
      <c r="AM955" s="3094"/>
      <c r="AN955" s="3094"/>
      <c r="AO955" s="3094"/>
      <c r="AP955" s="3094"/>
      <c r="AQ955" s="3094"/>
      <c r="AR955" s="3094"/>
      <c r="AS955" s="3094"/>
      <c r="AT955" s="3094"/>
      <c r="AU955" s="3094"/>
      <c r="AV955" s="3094"/>
      <c r="AW955" s="3094"/>
      <c r="AX955" s="3094"/>
      <c r="AY955" s="3094"/>
      <c r="AZ955" s="3094"/>
      <c r="BA955" s="3094"/>
      <c r="BB955" s="3094"/>
      <c r="BC955" s="3094"/>
      <c r="BD955" s="3094"/>
      <c r="BE955" s="3094"/>
      <c r="BF955" s="3094"/>
      <c r="BG955" s="3094"/>
      <c r="BH955" s="3094"/>
      <c r="BI955" s="3094"/>
    </row>
    <row r="956" spans="1:61" ht="11.25" customHeight="1">
      <c r="A956" s="3094"/>
      <c r="B956" s="3094"/>
      <c r="C956" s="3094"/>
      <c r="D956" s="3094"/>
      <c r="E956" s="3094"/>
      <c r="F956" s="3094"/>
      <c r="G956" s="3094"/>
      <c r="H956" s="3094"/>
      <c r="I956" s="3094"/>
      <c r="J956" s="3094"/>
      <c r="K956" s="3094"/>
      <c r="L956" s="3094"/>
      <c r="M956" s="3094"/>
      <c r="N956" s="3094"/>
      <c r="O956" s="3094"/>
      <c r="P956" s="3094"/>
      <c r="Q956" s="3094"/>
      <c r="R956" s="3094"/>
      <c r="S956" s="3094"/>
      <c r="T956" s="3094"/>
      <c r="U956" s="3094"/>
      <c r="V956" s="3094"/>
      <c r="W956" s="3094"/>
      <c r="X956" s="3094"/>
      <c r="Y956" s="3094"/>
      <c r="Z956" s="3094"/>
      <c r="AA956" s="3094"/>
      <c r="AB956" s="3094"/>
      <c r="AC956" s="3094"/>
      <c r="AD956" s="3094"/>
      <c r="AE956" s="3094"/>
      <c r="AF956" s="3094"/>
      <c r="AG956" s="3094"/>
      <c r="AH956" s="3094"/>
      <c r="AI956" s="3094"/>
      <c r="AJ956" s="3094"/>
      <c r="AK956" s="3094"/>
      <c r="AL956" s="3094"/>
      <c r="AM956" s="3094"/>
      <c r="AN956" s="3094"/>
      <c r="AO956" s="3094"/>
      <c r="AP956" s="3094"/>
      <c r="AQ956" s="3094"/>
      <c r="AR956" s="3094"/>
      <c r="AS956" s="3094"/>
      <c r="AT956" s="3094"/>
      <c r="AU956" s="3094"/>
      <c r="AV956" s="3094"/>
      <c r="AW956" s="3094"/>
      <c r="AX956" s="3094"/>
      <c r="AY956" s="3094"/>
      <c r="AZ956" s="3094"/>
      <c r="BA956" s="3094"/>
      <c r="BB956" s="3094"/>
      <c r="BC956" s="3094"/>
      <c r="BD956" s="3094"/>
      <c r="BE956" s="3094"/>
      <c r="BF956" s="3094"/>
      <c r="BG956" s="3094"/>
      <c r="BH956" s="3094"/>
      <c r="BI956" s="3094"/>
    </row>
    <row r="957" spans="1:61" ht="11.25" customHeight="1">
      <c r="A957" s="3094"/>
      <c r="B957" s="3094"/>
      <c r="C957" s="3094"/>
      <c r="D957" s="3094"/>
      <c r="E957" s="3094"/>
      <c r="F957" s="3094"/>
      <c r="G957" s="3094"/>
      <c r="H957" s="3094"/>
      <c r="I957" s="3094"/>
      <c r="J957" s="3094"/>
      <c r="K957" s="3094"/>
      <c r="L957" s="3094"/>
      <c r="M957" s="3094"/>
      <c r="N957" s="3094"/>
      <c r="O957" s="3094"/>
      <c r="P957" s="3094"/>
      <c r="Q957" s="3094"/>
      <c r="R957" s="3094"/>
      <c r="S957" s="3094"/>
      <c r="T957" s="3094"/>
      <c r="U957" s="3094"/>
      <c r="V957" s="3094"/>
      <c r="W957" s="3094"/>
      <c r="X957" s="3094"/>
      <c r="Y957" s="3094"/>
      <c r="Z957" s="3094"/>
      <c r="AA957" s="3094"/>
      <c r="AB957" s="3094"/>
      <c r="AC957" s="3094"/>
      <c r="AD957" s="3094"/>
      <c r="AE957" s="3094"/>
      <c r="AF957" s="3094"/>
      <c r="AG957" s="3094"/>
      <c r="AH957" s="3094"/>
      <c r="AI957" s="3094"/>
      <c r="AJ957" s="3094"/>
      <c r="AK957" s="3094"/>
      <c r="AL957" s="3094"/>
      <c r="AM957" s="3094"/>
      <c r="AN957" s="3094"/>
      <c r="AO957" s="3094"/>
      <c r="AP957" s="3094"/>
      <c r="AQ957" s="3094"/>
      <c r="AR957" s="3094"/>
      <c r="AS957" s="3094"/>
      <c r="AT957" s="3094"/>
      <c r="AU957" s="3094"/>
      <c r="AV957" s="3094"/>
      <c r="AW957" s="3094"/>
      <c r="AX957" s="3094"/>
      <c r="AY957" s="3094"/>
      <c r="AZ957" s="3094"/>
      <c r="BA957" s="3094"/>
      <c r="BB957" s="3094"/>
      <c r="BC957" s="3094"/>
      <c r="BD957" s="3094"/>
      <c r="BE957" s="3094"/>
      <c r="BF957" s="3094"/>
      <c r="BG957" s="3094"/>
      <c r="BH957" s="3094"/>
      <c r="BI957" s="3094"/>
    </row>
    <row r="958" spans="1:61" ht="11.25" customHeight="1">
      <c r="A958" s="3094"/>
      <c r="B958" s="3094"/>
      <c r="C958" s="3094"/>
      <c r="D958" s="3094"/>
      <c r="E958" s="3094"/>
      <c r="F958" s="3094"/>
      <c r="G958" s="3094"/>
      <c r="H958" s="3094"/>
      <c r="I958" s="3094"/>
      <c r="J958" s="3094"/>
      <c r="K958" s="3094"/>
      <c r="L958" s="3094"/>
      <c r="M958" s="3094"/>
      <c r="N958" s="3094"/>
      <c r="O958" s="3094"/>
      <c r="P958" s="3094"/>
      <c r="Q958" s="3094"/>
      <c r="R958" s="3094"/>
      <c r="S958" s="3094"/>
      <c r="T958" s="3094"/>
      <c r="U958" s="3094"/>
      <c r="V958" s="3094"/>
      <c r="W958" s="3094"/>
      <c r="X958" s="3094"/>
      <c r="Y958" s="3094"/>
      <c r="Z958" s="3094"/>
      <c r="AA958" s="3094"/>
      <c r="AB958" s="3094"/>
      <c r="AC958" s="3094"/>
      <c r="AD958" s="3094"/>
      <c r="AE958" s="3094"/>
      <c r="AF958" s="3094"/>
      <c r="AG958" s="3094"/>
      <c r="AH958" s="3094"/>
      <c r="AI958" s="3094"/>
      <c r="AJ958" s="3094"/>
      <c r="AK958" s="3094"/>
      <c r="AL958" s="3094"/>
      <c r="AM958" s="3094"/>
      <c r="AN958" s="3094"/>
      <c r="AO958" s="3094"/>
      <c r="AP958" s="3094"/>
      <c r="AQ958" s="3094"/>
      <c r="AR958" s="3094"/>
      <c r="AS958" s="3094"/>
      <c r="AT958" s="3094"/>
      <c r="AU958" s="3094"/>
      <c r="AV958" s="3094"/>
      <c r="AW958" s="3094"/>
      <c r="AX958" s="3094"/>
      <c r="AY958" s="3094"/>
      <c r="AZ958" s="3094"/>
      <c r="BA958" s="3094"/>
      <c r="BB958" s="3094"/>
      <c r="BC958" s="3094"/>
      <c r="BD958" s="3094"/>
      <c r="BE958" s="3094"/>
      <c r="BF958" s="3094"/>
      <c r="BG958" s="3094"/>
      <c r="BH958" s="3094"/>
      <c r="BI958" s="3094"/>
    </row>
    <row r="959" spans="1:61" ht="11.25" customHeight="1">
      <c r="A959" s="3094"/>
      <c r="B959" s="3094"/>
      <c r="C959" s="3094"/>
      <c r="D959" s="3094"/>
      <c r="E959" s="3094"/>
      <c r="F959" s="3094"/>
      <c r="G959" s="3094"/>
      <c r="H959" s="3094"/>
      <c r="I959" s="3094"/>
      <c r="J959" s="3094"/>
      <c r="K959" s="3094"/>
      <c r="L959" s="3094"/>
      <c r="M959" s="3094"/>
      <c r="N959" s="3094"/>
      <c r="O959" s="3094"/>
      <c r="P959" s="3094"/>
      <c r="Q959" s="3094"/>
      <c r="R959" s="3094"/>
      <c r="S959" s="3094"/>
      <c r="T959" s="3094"/>
      <c r="U959" s="3094"/>
      <c r="V959" s="3094"/>
      <c r="W959" s="3094"/>
      <c r="X959" s="3094"/>
      <c r="Y959" s="3094"/>
      <c r="Z959" s="3094"/>
      <c r="AA959" s="3094"/>
      <c r="AB959" s="3094"/>
      <c r="AC959" s="3094"/>
      <c r="AD959" s="3094"/>
      <c r="AE959" s="3094"/>
      <c r="AF959" s="3094"/>
      <c r="AG959" s="3094"/>
      <c r="AH959" s="3094"/>
      <c r="AI959" s="3094"/>
      <c r="AJ959" s="3094"/>
      <c r="AK959" s="3094"/>
      <c r="AL959" s="3094"/>
      <c r="AM959" s="3094"/>
      <c r="AN959" s="3094"/>
      <c r="AO959" s="3094"/>
      <c r="AP959" s="3094"/>
      <c r="AQ959" s="3094"/>
      <c r="AR959" s="3094"/>
      <c r="AS959" s="3094"/>
      <c r="AT959" s="3094"/>
      <c r="AU959" s="3094"/>
      <c r="AV959" s="3094"/>
      <c r="AW959" s="3094"/>
      <c r="AX959" s="3094"/>
      <c r="AY959" s="3094"/>
      <c r="AZ959" s="3094"/>
      <c r="BA959" s="3094"/>
      <c r="BB959" s="3094"/>
      <c r="BC959" s="3094"/>
      <c r="BD959" s="3094"/>
      <c r="BE959" s="3094"/>
      <c r="BF959" s="3094"/>
      <c r="BG959" s="3094"/>
      <c r="BH959" s="3094"/>
      <c r="BI959" s="3094"/>
    </row>
    <row r="960" spans="1:61" ht="11.25" customHeight="1">
      <c r="A960" s="3094"/>
      <c r="B960" s="3094"/>
      <c r="C960" s="3094"/>
      <c r="D960" s="3094"/>
      <c r="E960" s="3094"/>
      <c r="F960" s="3094"/>
      <c r="G960" s="3094"/>
      <c r="H960" s="3094"/>
      <c r="I960" s="3094"/>
      <c r="J960" s="3094"/>
      <c r="K960" s="3094"/>
      <c r="L960" s="3094"/>
      <c r="M960" s="3094"/>
      <c r="N960" s="3094"/>
      <c r="O960" s="3094"/>
      <c r="P960" s="3094"/>
      <c r="Q960" s="3094"/>
      <c r="R960" s="3094"/>
      <c r="S960" s="3094"/>
      <c r="T960" s="3094"/>
      <c r="U960" s="3094"/>
      <c r="V960" s="3094"/>
      <c r="W960" s="3094"/>
      <c r="X960" s="3094"/>
      <c r="Y960" s="3094"/>
      <c r="Z960" s="3094"/>
      <c r="AA960" s="3094"/>
      <c r="AB960" s="3094"/>
      <c r="AC960" s="3094"/>
      <c r="AD960" s="3094"/>
      <c r="AE960" s="3094"/>
      <c r="AF960" s="3094"/>
      <c r="AG960" s="3094"/>
      <c r="AH960" s="3094"/>
      <c r="AI960" s="3094"/>
      <c r="AJ960" s="3094"/>
      <c r="AK960" s="3094"/>
      <c r="AL960" s="3094"/>
      <c r="AM960" s="3094"/>
      <c r="AN960" s="3094"/>
      <c r="AO960" s="3094"/>
      <c r="AP960" s="3094"/>
      <c r="AQ960" s="3094"/>
      <c r="AR960" s="3094"/>
      <c r="AS960" s="3094"/>
      <c r="AT960" s="3094"/>
      <c r="AU960" s="3094"/>
      <c r="AV960" s="3094"/>
      <c r="AW960" s="3094"/>
      <c r="AX960" s="3094"/>
      <c r="AY960" s="3094"/>
      <c r="AZ960" s="3094"/>
      <c r="BA960" s="3094"/>
      <c r="BB960" s="3094"/>
      <c r="BC960" s="3094"/>
      <c r="BD960" s="3094"/>
      <c r="BE960" s="3094"/>
      <c r="BF960" s="3094"/>
      <c r="BG960" s="3094"/>
      <c r="BH960" s="3094"/>
      <c r="BI960" s="3094"/>
    </row>
    <row r="961" spans="1:61" ht="11.25" customHeight="1">
      <c r="A961" s="3094"/>
      <c r="B961" s="3094"/>
      <c r="C961" s="3094"/>
      <c r="D961" s="3094"/>
      <c r="E961" s="3094"/>
      <c r="F961" s="3094"/>
      <c r="G961" s="3094"/>
      <c r="H961" s="3094"/>
      <c r="I961" s="3094"/>
      <c r="J961" s="3094"/>
      <c r="K961" s="3094"/>
      <c r="L961" s="3094"/>
      <c r="M961" s="3094"/>
      <c r="N961" s="3094"/>
      <c r="O961" s="3094"/>
      <c r="P961" s="3094"/>
      <c r="Q961" s="3094"/>
      <c r="R961" s="3094"/>
      <c r="S961" s="3094"/>
      <c r="T961" s="3094"/>
      <c r="U961" s="3094"/>
      <c r="V961" s="3094"/>
      <c r="W961" s="3094"/>
      <c r="X961" s="3094"/>
      <c r="Y961" s="3094"/>
      <c r="Z961" s="3094"/>
      <c r="AA961" s="3094"/>
      <c r="AB961" s="3094"/>
      <c r="AC961" s="3094"/>
      <c r="AD961" s="3094"/>
      <c r="AE961" s="3094"/>
      <c r="AF961" s="3094"/>
      <c r="AG961" s="3094"/>
      <c r="AH961" s="3094"/>
      <c r="AI961" s="3094"/>
      <c r="AJ961" s="3094"/>
      <c r="AK961" s="3094"/>
      <c r="AL961" s="3094"/>
      <c r="AM961" s="3094"/>
      <c r="AN961" s="3094"/>
      <c r="AO961" s="3094"/>
      <c r="AP961" s="3094"/>
      <c r="AQ961" s="3094"/>
      <c r="AR961" s="3094"/>
      <c r="AS961" s="3094"/>
      <c r="AT961" s="3094"/>
      <c r="AU961" s="3094"/>
      <c r="AV961" s="3094"/>
      <c r="AW961" s="3094"/>
      <c r="AX961" s="3094"/>
      <c r="AY961" s="3094"/>
      <c r="AZ961" s="3094"/>
      <c r="BA961" s="3094"/>
      <c r="BB961" s="3094"/>
      <c r="BC961" s="3094"/>
      <c r="BD961" s="3094"/>
      <c r="BE961" s="3094"/>
      <c r="BF961" s="3094"/>
      <c r="BG961" s="3094"/>
      <c r="BH961" s="3094"/>
      <c r="BI961" s="3094"/>
    </row>
    <row r="962" spans="1:61" ht="11.25" customHeight="1">
      <c r="A962" s="3094"/>
      <c r="B962" s="3094"/>
      <c r="C962" s="3094"/>
      <c r="D962" s="3094"/>
      <c r="E962" s="3094"/>
      <c r="F962" s="3094"/>
      <c r="G962" s="3094"/>
      <c r="H962" s="3094"/>
      <c r="I962" s="3094"/>
      <c r="J962" s="3094"/>
      <c r="K962" s="3094"/>
      <c r="L962" s="3094"/>
      <c r="M962" s="3094"/>
      <c r="N962" s="3094"/>
      <c r="O962" s="3094"/>
      <c r="P962" s="3094"/>
      <c r="Q962" s="3094"/>
      <c r="R962" s="3094"/>
      <c r="S962" s="3094"/>
      <c r="T962" s="3094"/>
      <c r="U962" s="3094"/>
      <c r="V962" s="3094"/>
      <c r="W962" s="3094"/>
      <c r="X962" s="3094"/>
      <c r="Y962" s="3094"/>
      <c r="Z962" s="3094"/>
      <c r="AA962" s="3094"/>
      <c r="AB962" s="3094"/>
      <c r="AC962" s="3094"/>
      <c r="AD962" s="3094"/>
      <c r="AE962" s="3094"/>
      <c r="AF962" s="3094"/>
      <c r="AG962" s="3094"/>
      <c r="AH962" s="3094"/>
      <c r="AI962" s="3094"/>
      <c r="AJ962" s="3094"/>
      <c r="AK962" s="3094"/>
      <c r="AL962" s="3094"/>
      <c r="AM962" s="3094"/>
      <c r="AN962" s="3094"/>
      <c r="AO962" s="3094"/>
      <c r="AP962" s="3094"/>
      <c r="AQ962" s="3094"/>
      <c r="AR962" s="3094"/>
      <c r="AS962" s="3094"/>
      <c r="AT962" s="3094"/>
      <c r="AU962" s="3094"/>
      <c r="AV962" s="3094"/>
      <c r="AW962" s="3094"/>
      <c r="AX962" s="3094"/>
      <c r="AY962" s="3094"/>
      <c r="AZ962" s="3094"/>
      <c r="BA962" s="3094"/>
      <c r="BB962" s="3094"/>
      <c r="BC962" s="3094"/>
      <c r="BD962" s="3094"/>
      <c r="BE962" s="3094"/>
      <c r="BF962" s="3094"/>
      <c r="BG962" s="3094"/>
      <c r="BH962" s="3094"/>
      <c r="BI962" s="3094"/>
    </row>
    <row r="963" spans="1:61" ht="11.25" customHeight="1">
      <c r="A963" s="3094"/>
      <c r="B963" s="3094"/>
      <c r="C963" s="3094"/>
      <c r="D963" s="3094"/>
      <c r="E963" s="3094"/>
      <c r="F963" s="3094"/>
      <c r="G963" s="3094"/>
      <c r="H963" s="3094"/>
      <c r="I963" s="3094"/>
      <c r="J963" s="3094"/>
      <c r="K963" s="3094"/>
      <c r="L963" s="3094"/>
      <c r="M963" s="3094"/>
      <c r="N963" s="3094"/>
      <c r="O963" s="3094"/>
      <c r="P963" s="3094"/>
      <c r="Q963" s="3094"/>
      <c r="R963" s="3094"/>
      <c r="S963" s="3094"/>
      <c r="T963" s="3094"/>
      <c r="U963" s="3094"/>
      <c r="V963" s="3094"/>
      <c r="W963" s="3094"/>
      <c r="X963" s="3094"/>
      <c r="Y963" s="3094"/>
      <c r="Z963" s="3094"/>
      <c r="AA963" s="3094"/>
      <c r="AB963" s="3094"/>
      <c r="AC963" s="3094"/>
      <c r="AD963" s="3094"/>
      <c r="AE963" s="3094"/>
      <c r="AF963" s="3094"/>
      <c r="AG963" s="3094"/>
      <c r="AH963" s="3094"/>
      <c r="AI963" s="3094"/>
      <c r="AJ963" s="3094"/>
      <c r="AK963" s="3094"/>
      <c r="AL963" s="3094"/>
      <c r="AM963" s="3094"/>
      <c r="AN963" s="3094"/>
      <c r="AO963" s="3094"/>
      <c r="AP963" s="3094"/>
      <c r="AQ963" s="3094"/>
      <c r="AR963" s="3094"/>
      <c r="AS963" s="3094"/>
      <c r="AT963" s="3094"/>
      <c r="AU963" s="3094"/>
      <c r="AV963" s="3094"/>
      <c r="AW963" s="3094"/>
      <c r="AX963" s="3094"/>
      <c r="AY963" s="3094"/>
      <c r="AZ963" s="3094"/>
      <c r="BA963" s="3094"/>
      <c r="BB963" s="3094"/>
      <c r="BC963" s="3094"/>
      <c r="BD963" s="3094"/>
      <c r="BE963" s="3094"/>
      <c r="BF963" s="3094"/>
      <c r="BG963" s="3094"/>
      <c r="BH963" s="3094"/>
      <c r="BI963" s="3094"/>
    </row>
    <row r="964" spans="1:61" ht="11.25" customHeight="1">
      <c r="A964" s="3094"/>
      <c r="B964" s="3094"/>
      <c r="C964" s="3094"/>
      <c r="D964" s="3094"/>
      <c r="E964" s="3094"/>
      <c r="F964" s="3094"/>
      <c r="G964" s="3094"/>
      <c r="H964" s="3094"/>
      <c r="I964" s="3094"/>
      <c r="J964" s="3094"/>
      <c r="K964" s="3094"/>
      <c r="L964" s="3094"/>
      <c r="M964" s="3094"/>
      <c r="N964" s="3094"/>
      <c r="O964" s="3094"/>
      <c r="P964" s="3094"/>
      <c r="Q964" s="3094"/>
      <c r="R964" s="3094"/>
      <c r="S964" s="3094"/>
      <c r="T964" s="3094"/>
      <c r="U964" s="3094"/>
      <c r="V964" s="3094"/>
      <c r="W964" s="3094"/>
      <c r="X964" s="3094"/>
      <c r="Y964" s="3094"/>
      <c r="Z964" s="3094"/>
      <c r="AA964" s="3094"/>
      <c r="AB964" s="3094"/>
      <c r="AC964" s="3094"/>
      <c r="AD964" s="3094"/>
      <c r="AE964" s="3094"/>
      <c r="AF964" s="3094"/>
      <c r="AG964" s="3094"/>
      <c r="AH964" s="3094"/>
      <c r="AI964" s="3094"/>
      <c r="AJ964" s="3094"/>
      <c r="AK964" s="3094"/>
      <c r="AL964" s="3094"/>
      <c r="AM964" s="3094"/>
      <c r="AN964" s="3094"/>
      <c r="AO964" s="3094"/>
      <c r="AP964" s="3094"/>
      <c r="AQ964" s="3094"/>
      <c r="AR964" s="3094"/>
      <c r="AS964" s="3094"/>
      <c r="AT964" s="3094"/>
      <c r="AU964" s="3094"/>
      <c r="AV964" s="3094"/>
      <c r="AW964" s="3094"/>
      <c r="AX964" s="3094"/>
      <c r="AY964" s="3094"/>
      <c r="AZ964" s="3094"/>
      <c r="BA964" s="3094"/>
      <c r="BB964" s="3094"/>
      <c r="BC964" s="3094"/>
      <c r="BD964" s="3094"/>
      <c r="BE964" s="3094"/>
      <c r="BF964" s="3094"/>
      <c r="BG964" s="3094"/>
      <c r="BH964" s="3094"/>
      <c r="BI964" s="3094"/>
    </row>
    <row r="965" spans="1:61" ht="11.25" customHeight="1">
      <c r="A965" s="3094"/>
      <c r="B965" s="3094"/>
      <c r="C965" s="3094"/>
      <c r="D965" s="3094"/>
      <c r="E965" s="3094"/>
      <c r="F965" s="3094"/>
      <c r="G965" s="3094"/>
      <c r="H965" s="3094"/>
      <c r="I965" s="3094"/>
      <c r="J965" s="3094"/>
      <c r="K965" s="3094"/>
      <c r="L965" s="3094"/>
      <c r="M965" s="3094"/>
      <c r="N965" s="3094"/>
      <c r="O965" s="3094"/>
      <c r="P965" s="3094"/>
      <c r="Q965" s="3094"/>
      <c r="R965" s="3094"/>
      <c r="S965" s="3094"/>
      <c r="T965" s="3094"/>
      <c r="U965" s="3094"/>
      <c r="V965" s="3094"/>
      <c r="W965" s="3094"/>
      <c r="X965" s="3094"/>
      <c r="Y965" s="3094"/>
      <c r="Z965" s="3094"/>
      <c r="AA965" s="3094"/>
      <c r="AB965" s="3094"/>
      <c r="AC965" s="3094"/>
      <c r="AD965" s="3094"/>
      <c r="AE965" s="3094"/>
      <c r="AF965" s="3094"/>
      <c r="AG965" s="3094"/>
      <c r="AH965" s="3094"/>
      <c r="AI965" s="3094"/>
      <c r="AJ965" s="3094"/>
      <c r="AK965" s="3094"/>
      <c r="AL965" s="3094"/>
      <c r="AM965" s="3094"/>
      <c r="AN965" s="3094"/>
      <c r="AO965" s="3094"/>
      <c r="AP965" s="3094"/>
      <c r="AQ965" s="3094"/>
      <c r="AR965" s="3094"/>
      <c r="AS965" s="3094"/>
      <c r="AT965" s="3094"/>
      <c r="AU965" s="3094"/>
      <c r="AV965" s="3094"/>
      <c r="AW965" s="3094"/>
      <c r="AX965" s="3094"/>
      <c r="AY965" s="3094"/>
      <c r="AZ965" s="3094"/>
      <c r="BA965" s="3094"/>
      <c r="BB965" s="3094"/>
      <c r="BC965" s="3094"/>
      <c r="BD965" s="3094"/>
      <c r="BE965" s="3094"/>
      <c r="BF965" s="3094"/>
      <c r="BG965" s="3094"/>
      <c r="BH965" s="3094"/>
      <c r="BI965" s="3094"/>
    </row>
    <row r="966" spans="1:61" ht="11.25" customHeight="1">
      <c r="A966" s="3094"/>
      <c r="B966" s="3094"/>
      <c r="C966" s="3094"/>
      <c r="D966" s="3094"/>
      <c r="E966" s="3094"/>
      <c r="F966" s="3094"/>
      <c r="G966" s="3094"/>
      <c r="H966" s="3094"/>
      <c r="I966" s="3094"/>
      <c r="J966" s="3094"/>
      <c r="K966" s="3094"/>
      <c r="L966" s="3094"/>
      <c r="M966" s="3094"/>
      <c r="N966" s="3094"/>
      <c r="O966" s="3094"/>
      <c r="P966" s="3094"/>
      <c r="Q966" s="3094"/>
      <c r="R966" s="3094"/>
      <c r="S966" s="3094"/>
      <c r="T966" s="3094"/>
      <c r="U966" s="3094"/>
      <c r="V966" s="3094"/>
      <c r="W966" s="3094"/>
      <c r="X966" s="3094"/>
      <c r="Y966" s="3094"/>
      <c r="Z966" s="3094"/>
      <c r="AA966" s="3094"/>
      <c r="AB966" s="3094"/>
      <c r="AC966" s="3094"/>
      <c r="AD966" s="3094"/>
      <c r="AE966" s="3094"/>
      <c r="AF966" s="3094"/>
      <c r="AG966" s="3094"/>
      <c r="AH966" s="3094"/>
      <c r="AI966" s="3094"/>
      <c r="AJ966" s="3094"/>
      <c r="AK966" s="3094"/>
      <c r="AL966" s="3094"/>
      <c r="AM966" s="3094"/>
      <c r="AN966" s="3094"/>
      <c r="AO966" s="3094"/>
      <c r="AP966" s="3094"/>
      <c r="AQ966" s="3094"/>
      <c r="AR966" s="3094"/>
      <c r="AS966" s="3094"/>
      <c r="AT966" s="3094"/>
      <c r="AU966" s="3094"/>
      <c r="AV966" s="3094"/>
      <c r="AW966" s="3094"/>
      <c r="AX966" s="3094"/>
      <c r="AY966" s="3094"/>
      <c r="AZ966" s="3094"/>
      <c r="BA966" s="3094"/>
      <c r="BB966" s="3094"/>
      <c r="BC966" s="3094"/>
      <c r="BD966" s="3094"/>
      <c r="BE966" s="3094"/>
      <c r="BF966" s="3094"/>
      <c r="BG966" s="3094"/>
      <c r="BH966" s="3094"/>
      <c r="BI966" s="3094"/>
    </row>
    <row r="967" spans="1:61" ht="11.25" customHeight="1">
      <c r="A967" s="3094"/>
      <c r="B967" s="3094"/>
      <c r="C967" s="3094"/>
      <c r="D967" s="3094"/>
      <c r="E967" s="3094"/>
      <c r="F967" s="3094"/>
      <c r="G967" s="3094"/>
      <c r="H967" s="3094"/>
      <c r="I967" s="3094"/>
      <c r="J967" s="3094"/>
      <c r="K967" s="3094"/>
      <c r="L967" s="3094"/>
      <c r="M967" s="3094"/>
      <c r="N967" s="3094"/>
      <c r="O967" s="3094"/>
      <c r="P967" s="3094"/>
      <c r="Q967" s="3094"/>
      <c r="R967" s="3094"/>
      <c r="S967" s="3094"/>
      <c r="T967" s="3094"/>
      <c r="U967" s="3094"/>
      <c r="V967" s="3094"/>
      <c r="W967" s="3094"/>
      <c r="X967" s="3094"/>
      <c r="Y967" s="3094"/>
      <c r="Z967" s="3094"/>
      <c r="AA967" s="3094"/>
      <c r="AB967" s="3094"/>
      <c r="AC967" s="3094"/>
      <c r="AD967" s="3094"/>
      <c r="AE967" s="3094"/>
      <c r="AF967" s="3094"/>
      <c r="AG967" s="3094"/>
      <c r="AH967" s="3094"/>
      <c r="AI967" s="3094"/>
      <c r="AJ967" s="3094"/>
      <c r="AK967" s="3094"/>
      <c r="AL967" s="3094"/>
      <c r="AM967" s="3094"/>
      <c r="AN967" s="3094"/>
      <c r="AO967" s="3094"/>
      <c r="AP967" s="3094"/>
      <c r="AQ967" s="3094"/>
      <c r="AR967" s="3094"/>
      <c r="AS967" s="3094"/>
      <c r="AT967" s="3094"/>
      <c r="AU967" s="3094"/>
      <c r="AV967" s="3094"/>
      <c r="AW967" s="3094"/>
      <c r="AX967" s="3094"/>
      <c r="AY967" s="3094"/>
      <c r="AZ967" s="3094"/>
      <c r="BA967" s="3094"/>
      <c r="BB967" s="3094"/>
      <c r="BC967" s="3094"/>
      <c r="BD967" s="3094"/>
      <c r="BE967" s="3094"/>
      <c r="BF967" s="3094"/>
      <c r="BG967" s="3094"/>
      <c r="BH967" s="3094"/>
      <c r="BI967" s="3094"/>
    </row>
    <row r="968" spans="1:61" ht="11.25" customHeight="1">
      <c r="A968" s="3094"/>
      <c r="B968" s="3094"/>
      <c r="C968" s="3094"/>
      <c r="D968" s="3094"/>
      <c r="E968" s="3094"/>
      <c r="F968" s="3094"/>
      <c r="G968" s="3094"/>
      <c r="H968" s="3094"/>
      <c r="I968" s="3094"/>
      <c r="J968" s="3094"/>
      <c r="K968" s="3094"/>
      <c r="L968" s="3094"/>
      <c r="M968" s="3094"/>
      <c r="N968" s="3094"/>
      <c r="O968" s="3094"/>
      <c r="P968" s="3094"/>
      <c r="Q968" s="3094"/>
      <c r="R968" s="3094"/>
      <c r="S968" s="3094"/>
      <c r="T968" s="3094"/>
      <c r="U968" s="3094"/>
      <c r="V968" s="3094"/>
      <c r="W968" s="3094"/>
      <c r="X968" s="3094"/>
      <c r="Y968" s="3094"/>
      <c r="Z968" s="3094"/>
      <c r="AA968" s="3094"/>
      <c r="AB968" s="3094"/>
      <c r="AC968" s="3094"/>
      <c r="AD968" s="3094"/>
      <c r="AE968" s="3094"/>
      <c r="AF968" s="3094"/>
      <c r="AG968" s="3094"/>
      <c r="AH968" s="3094"/>
      <c r="AI968" s="3094"/>
      <c r="AJ968" s="3094"/>
      <c r="AK968" s="3094"/>
      <c r="AL968" s="3094"/>
      <c r="AM968" s="3094"/>
      <c r="AN968" s="3094"/>
      <c r="AO968" s="3094"/>
      <c r="AP968" s="3094"/>
      <c r="AQ968" s="3094"/>
      <c r="AR968" s="3094"/>
      <c r="AS968" s="3094"/>
      <c r="AT968" s="3094"/>
      <c r="AU968" s="3094"/>
      <c r="AV968" s="3094"/>
      <c r="AW968" s="3094"/>
      <c r="AX968" s="3094"/>
      <c r="AY968" s="3094"/>
      <c r="AZ968" s="3094"/>
      <c r="BA968" s="3094"/>
      <c r="BB968" s="3094"/>
      <c r="BC968" s="3094"/>
      <c r="BD968" s="3094"/>
      <c r="BE968" s="3094"/>
      <c r="BF968" s="3094"/>
      <c r="BG968" s="3094"/>
      <c r="BH968" s="3094"/>
      <c r="BI968" s="3094"/>
    </row>
    <row r="969" spans="1:61" ht="11.25" customHeight="1">
      <c r="A969" s="3094"/>
      <c r="B969" s="3094"/>
      <c r="C969" s="3094"/>
      <c r="D969" s="3094"/>
      <c r="E969" s="3094"/>
      <c r="F969" s="3094"/>
      <c r="G969" s="3094"/>
      <c r="H969" s="3094"/>
      <c r="I969" s="3094"/>
      <c r="J969" s="3094"/>
      <c r="K969" s="3094"/>
      <c r="L969" s="3094"/>
      <c r="M969" s="3094"/>
      <c r="N969" s="3094"/>
      <c r="O969" s="3094"/>
      <c r="P969" s="3094"/>
      <c r="Q969" s="3094"/>
      <c r="R969" s="3094"/>
      <c r="S969" s="3094"/>
      <c r="T969" s="3094"/>
      <c r="U969" s="3094"/>
      <c r="V969" s="3094"/>
      <c r="W969" s="3094"/>
      <c r="X969" s="3094"/>
      <c r="Y969" s="3094"/>
      <c r="Z969" s="3094"/>
      <c r="AA969" s="3094"/>
      <c r="AB969" s="3094"/>
      <c r="AC969" s="3094"/>
      <c r="AD969" s="3094"/>
      <c r="AE969" s="3094"/>
      <c r="AF969" s="3094"/>
      <c r="AG969" s="3094"/>
      <c r="AH969" s="3094"/>
      <c r="AI969" s="3094"/>
      <c r="AJ969" s="3094"/>
      <c r="AK969" s="3094"/>
      <c r="AL969" s="3094"/>
      <c r="AM969" s="3094"/>
      <c r="AN969" s="3094"/>
      <c r="AO969" s="3094"/>
      <c r="AP969" s="3094"/>
      <c r="AQ969" s="3094"/>
      <c r="AR969" s="3094"/>
      <c r="AS969" s="3094"/>
      <c r="AT969" s="3094"/>
      <c r="AU969" s="3094"/>
      <c r="AV969" s="3094"/>
      <c r="AW969" s="3094"/>
      <c r="AX969" s="3094"/>
      <c r="AY969" s="3094"/>
      <c r="AZ969" s="3094"/>
      <c r="BA969" s="3094"/>
      <c r="BB969" s="3094"/>
      <c r="BC969" s="3094"/>
      <c r="BD969" s="3094"/>
      <c r="BE969" s="3094"/>
      <c r="BF969" s="3094"/>
      <c r="BG969" s="3094"/>
      <c r="BH969" s="3094"/>
      <c r="BI969" s="3094"/>
    </row>
    <row r="970" spans="1:61" ht="11.25" customHeight="1">
      <c r="A970" s="3094"/>
      <c r="B970" s="3094"/>
      <c r="C970" s="3094"/>
      <c r="D970" s="3094"/>
      <c r="E970" s="3094"/>
      <c r="F970" s="3094"/>
      <c r="G970" s="3094"/>
      <c r="H970" s="3094"/>
      <c r="I970" s="3094"/>
      <c r="J970" s="3094"/>
      <c r="K970" s="3094"/>
      <c r="L970" s="3094"/>
      <c r="M970" s="3094"/>
      <c r="N970" s="3094"/>
      <c r="O970" s="3094"/>
      <c r="P970" s="3094"/>
      <c r="Q970" s="3094"/>
      <c r="R970" s="3094"/>
      <c r="S970" s="3094"/>
      <c r="T970" s="3094"/>
      <c r="U970" s="3094"/>
      <c r="V970" s="3094"/>
      <c r="W970" s="3094"/>
      <c r="X970" s="3094"/>
      <c r="Y970" s="3094"/>
      <c r="Z970" s="3094"/>
      <c r="AA970" s="3094"/>
      <c r="AB970" s="3094"/>
      <c r="AC970" s="3094"/>
      <c r="AD970" s="3094"/>
      <c r="AE970" s="3094"/>
      <c r="AF970" s="3094"/>
      <c r="AG970" s="3094"/>
      <c r="AH970" s="3094"/>
      <c r="AI970" s="3094"/>
      <c r="AJ970" s="3094"/>
      <c r="AK970" s="3094"/>
      <c r="AL970" s="3094"/>
      <c r="AM970" s="3094"/>
      <c r="AN970" s="3094"/>
      <c r="AO970" s="3094"/>
      <c r="AP970" s="3094"/>
      <c r="AQ970" s="3094"/>
      <c r="AR970" s="3094"/>
      <c r="AS970" s="3094"/>
      <c r="AT970" s="3094"/>
      <c r="AU970" s="3094"/>
      <c r="AV970" s="3094"/>
      <c r="AW970" s="3094"/>
      <c r="AX970" s="3094"/>
      <c r="AY970" s="3094"/>
      <c r="AZ970" s="3094"/>
      <c r="BA970" s="3094"/>
      <c r="BB970" s="3094"/>
      <c r="BC970" s="3094"/>
      <c r="BD970" s="3094"/>
      <c r="BE970" s="3094"/>
      <c r="BF970" s="3094"/>
      <c r="BG970" s="3094"/>
      <c r="BH970" s="3094"/>
      <c r="BI970" s="3094"/>
    </row>
    <row r="971" spans="1:61" ht="11.25" customHeight="1">
      <c r="A971" s="3094"/>
      <c r="B971" s="3094"/>
      <c r="C971" s="3094"/>
      <c r="D971" s="3094"/>
      <c r="E971" s="3094"/>
      <c r="F971" s="3094"/>
      <c r="G971" s="3094"/>
      <c r="H971" s="3094"/>
      <c r="I971" s="3094"/>
      <c r="J971" s="3094"/>
      <c r="K971" s="3094"/>
      <c r="L971" s="3094"/>
      <c r="M971" s="3094"/>
      <c r="N971" s="3094"/>
      <c r="O971" s="3094"/>
      <c r="P971" s="3094"/>
      <c r="Q971" s="3094"/>
      <c r="R971" s="3094"/>
      <c r="S971" s="3094"/>
      <c r="T971" s="3094"/>
      <c r="U971" s="3094"/>
      <c r="V971" s="3094"/>
      <c r="W971" s="3094"/>
      <c r="X971" s="3094"/>
      <c r="Y971" s="3094"/>
      <c r="Z971" s="3094"/>
      <c r="AA971" s="3094"/>
      <c r="AB971" s="3094"/>
      <c r="AC971" s="3094"/>
      <c r="AD971" s="3094"/>
      <c r="AE971" s="3094"/>
      <c r="AF971" s="3094"/>
      <c r="AG971" s="3094"/>
      <c r="AH971" s="3094"/>
      <c r="AI971" s="3094"/>
      <c r="AJ971" s="3094"/>
      <c r="AK971" s="3094"/>
      <c r="AL971" s="3094"/>
      <c r="AM971" s="3094"/>
      <c r="AN971" s="3094"/>
      <c r="AO971" s="3094"/>
      <c r="AP971" s="3094"/>
      <c r="AQ971" s="3094"/>
      <c r="AR971" s="3094"/>
      <c r="AS971" s="3094"/>
      <c r="AT971" s="3094"/>
      <c r="AU971" s="3094"/>
      <c r="AV971" s="3094"/>
      <c r="AW971" s="3094"/>
      <c r="AX971" s="3094"/>
      <c r="AY971" s="3094"/>
      <c r="AZ971" s="3094"/>
      <c r="BA971" s="3094"/>
      <c r="BB971" s="3094"/>
      <c r="BC971" s="3094"/>
      <c r="BD971" s="3094"/>
      <c r="BE971" s="3094"/>
      <c r="BF971" s="3094"/>
      <c r="BG971" s="3094"/>
      <c r="BH971" s="3094"/>
      <c r="BI971" s="3094"/>
    </row>
    <row r="972" spans="1:61" ht="11.25" customHeight="1">
      <c r="A972" s="3094"/>
      <c r="B972" s="3094"/>
      <c r="C972" s="3094"/>
      <c r="D972" s="3094"/>
      <c r="E972" s="3094"/>
      <c r="F972" s="3094"/>
      <c r="G972" s="3094"/>
      <c r="H972" s="3094"/>
      <c r="I972" s="3094"/>
      <c r="J972" s="3094"/>
      <c r="K972" s="3094"/>
      <c r="L972" s="3094"/>
      <c r="M972" s="3094"/>
      <c r="N972" s="3094"/>
      <c r="O972" s="3094"/>
      <c r="P972" s="3094"/>
      <c r="Q972" s="3094"/>
      <c r="R972" s="3094"/>
      <c r="S972" s="3094"/>
      <c r="T972" s="3094"/>
      <c r="U972" s="3094"/>
      <c r="V972" s="3094"/>
      <c r="W972" s="3094"/>
      <c r="X972" s="3094"/>
      <c r="Y972" s="3094"/>
      <c r="Z972" s="3094"/>
      <c r="AA972" s="3094"/>
      <c r="AB972" s="3094"/>
      <c r="AC972" s="3094"/>
      <c r="AD972" s="3094"/>
      <c r="AE972" s="3094"/>
      <c r="AF972" s="3094"/>
      <c r="AG972" s="3094"/>
      <c r="AH972" s="3094"/>
      <c r="AI972" s="3094"/>
      <c r="AJ972" s="3094"/>
      <c r="AK972" s="3094"/>
      <c r="AL972" s="3094"/>
      <c r="AM972" s="3094"/>
      <c r="AN972" s="3094"/>
      <c r="AO972" s="3094"/>
      <c r="AP972" s="3094"/>
      <c r="AQ972" s="3094"/>
      <c r="AR972" s="3094"/>
      <c r="AS972" s="3094"/>
      <c r="AT972" s="3094"/>
      <c r="AU972" s="3094"/>
      <c r="AV972" s="3094"/>
      <c r="AW972" s="3094"/>
      <c r="AX972" s="3094"/>
      <c r="AY972" s="3094"/>
      <c r="AZ972" s="3094"/>
      <c r="BA972" s="3094"/>
      <c r="BB972" s="3094"/>
      <c r="BC972" s="3094"/>
      <c r="BD972" s="3094"/>
      <c r="BE972" s="3094"/>
      <c r="BF972" s="3094"/>
      <c r="BG972" s="3094"/>
      <c r="BH972" s="3094"/>
      <c r="BI972" s="3094"/>
    </row>
    <row r="973" spans="1:61" ht="11.25" customHeight="1">
      <c r="A973" s="3094"/>
      <c r="B973" s="3094"/>
      <c r="C973" s="3094"/>
      <c r="D973" s="3094"/>
      <c r="E973" s="3094"/>
      <c r="F973" s="3094"/>
      <c r="G973" s="3094"/>
      <c r="H973" s="3094"/>
      <c r="I973" s="3094"/>
      <c r="J973" s="3094"/>
      <c r="K973" s="3094"/>
      <c r="L973" s="3094"/>
      <c r="M973" s="3094"/>
      <c r="N973" s="3094"/>
      <c r="O973" s="3094"/>
      <c r="P973" s="3094"/>
      <c r="Q973" s="3094"/>
      <c r="R973" s="3094"/>
      <c r="S973" s="3094"/>
      <c r="T973" s="3094"/>
      <c r="U973" s="3094"/>
      <c r="V973" s="3094"/>
      <c r="W973" s="3094"/>
      <c r="X973" s="3094"/>
      <c r="Y973" s="3094"/>
      <c r="Z973" s="3094"/>
      <c r="AA973" s="3094"/>
      <c r="AB973" s="3094"/>
      <c r="AC973" s="3094"/>
      <c r="AD973" s="3094"/>
      <c r="AE973" s="3094"/>
      <c r="AF973" s="3094"/>
      <c r="AG973" s="3094"/>
      <c r="AH973" s="3094"/>
      <c r="AI973" s="3094"/>
      <c r="AJ973" s="3094"/>
      <c r="AK973" s="3094"/>
      <c r="AL973" s="3094"/>
      <c r="AM973" s="3094"/>
      <c r="AN973" s="3094"/>
      <c r="AO973" s="3094"/>
      <c r="AP973" s="3094"/>
      <c r="AQ973" s="3094"/>
      <c r="AR973" s="3094"/>
      <c r="AS973" s="3094"/>
      <c r="AT973" s="3094"/>
      <c r="AU973" s="3094"/>
      <c r="AV973" s="3094"/>
      <c r="AW973" s="3094"/>
      <c r="AX973" s="3094"/>
      <c r="AY973" s="3094"/>
      <c r="AZ973" s="3094"/>
      <c r="BA973" s="3094"/>
      <c r="BB973" s="3094"/>
      <c r="BC973" s="3094"/>
      <c r="BD973" s="3094"/>
      <c r="BE973" s="3094"/>
      <c r="BF973" s="3094"/>
      <c r="BG973" s="3094"/>
      <c r="BH973" s="3094"/>
      <c r="BI973" s="3094"/>
    </row>
  </sheetData>
  <mergeCells count="59">
    <mergeCell ref="AA2:AD2"/>
    <mergeCell ref="B16:M17"/>
    <mergeCell ref="N16:T17"/>
    <mergeCell ref="U16:AF17"/>
    <mergeCell ref="B18:M18"/>
    <mergeCell ref="N18:T18"/>
    <mergeCell ref="U18:AF18"/>
    <mergeCell ref="B19:D22"/>
    <mergeCell ref="N20:N21"/>
    <mergeCell ref="U20:AF20"/>
    <mergeCell ref="U21:AF22"/>
    <mergeCell ref="E20:M22"/>
    <mergeCell ref="O20:T22"/>
    <mergeCell ref="B23:D25"/>
    <mergeCell ref="N23:N24"/>
    <mergeCell ref="U23:AF23"/>
    <mergeCell ref="U24:AF25"/>
    <mergeCell ref="E23:M25"/>
    <mergeCell ref="O23:T25"/>
    <mergeCell ref="B26:D28"/>
    <mergeCell ref="N26:N27"/>
    <mergeCell ref="U26:AF26"/>
    <mergeCell ref="U27:AF28"/>
    <mergeCell ref="E26:M28"/>
    <mergeCell ref="O26:T28"/>
    <mergeCell ref="B29:D31"/>
    <mergeCell ref="N29:N30"/>
    <mergeCell ref="U29:AF29"/>
    <mergeCell ref="U30:AF31"/>
    <mergeCell ref="E29:M31"/>
    <mergeCell ref="O29:T31"/>
    <mergeCell ref="B32:D34"/>
    <mergeCell ref="N32:N33"/>
    <mergeCell ref="U32:AF32"/>
    <mergeCell ref="U33:AF34"/>
    <mergeCell ref="E32:M34"/>
    <mergeCell ref="O32:T34"/>
    <mergeCell ref="B35:D37"/>
    <mergeCell ref="N35:N36"/>
    <mergeCell ref="U35:AF35"/>
    <mergeCell ref="U36:AF37"/>
    <mergeCell ref="E35:M37"/>
    <mergeCell ref="O35:T37"/>
    <mergeCell ref="B38:D40"/>
    <mergeCell ref="N38:N39"/>
    <mergeCell ref="U38:AF38"/>
    <mergeCell ref="U39:AF40"/>
    <mergeCell ref="E38:M40"/>
    <mergeCell ref="O38:T40"/>
    <mergeCell ref="AI45:AI47"/>
    <mergeCell ref="A71:AG72"/>
    <mergeCell ref="B41:D43"/>
    <mergeCell ref="N41:N42"/>
    <mergeCell ref="U41:AF41"/>
    <mergeCell ref="U42:AF43"/>
    <mergeCell ref="E41:M43"/>
    <mergeCell ref="O41:T43"/>
    <mergeCell ref="U44:AF44"/>
    <mergeCell ref="U45:AF47"/>
  </mergeCells>
  <printOptions horizontalCentered="1"/>
  <pageMargins left="0" right="0" top="0.39370078740157483" bottom="0" header="0" footer="0"/>
  <pageSetup paperSize="9" scale="78"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1C8A-264C-411C-8F17-6316D5A68D5A}">
  <sheetPr>
    <tabColor rgb="FF002060"/>
  </sheetPr>
  <dimension ref="A1:T95"/>
  <sheetViews>
    <sheetView showGridLines="0" view="pageBreakPreview" topLeftCell="A25" zoomScale="99" zoomScaleNormal="100" zoomScaleSheetLayoutView="99" workbookViewId="0">
      <selection activeCell="AU35" sqref="AU35"/>
    </sheetView>
  </sheetViews>
  <sheetFormatPr defaultColWidth="9.109375" defaultRowHeight="10.199999999999999"/>
  <cols>
    <col min="1" max="1" width="1.44140625" style="2396" customWidth="1"/>
    <col min="2" max="2" width="2.88671875" style="2396" customWidth="1"/>
    <col min="3" max="3" width="6.33203125" style="2396" customWidth="1"/>
    <col min="4" max="4" width="8" style="2396" customWidth="1"/>
    <col min="5" max="5" width="2.44140625" style="2396" customWidth="1"/>
    <col min="6" max="6" width="1.88671875" style="2396" customWidth="1"/>
    <col min="7" max="7" width="13.33203125" style="2396" customWidth="1"/>
    <col min="8" max="8" width="6.44140625" style="2396" customWidth="1"/>
    <col min="9" max="9" width="8.5546875" style="2396" customWidth="1"/>
    <col min="10" max="10" width="3.109375" style="2407" customWidth="1"/>
    <col min="11" max="14" width="4.6640625" style="2396" customWidth="1"/>
    <col min="15" max="15" width="4.5546875" style="2407" customWidth="1"/>
    <col min="16" max="19" width="4.6640625" style="2396" customWidth="1"/>
    <col min="20" max="20" width="4.5546875" style="2396" customWidth="1"/>
    <col min="21" max="16384" width="9.109375" style="2396"/>
  </cols>
  <sheetData>
    <row r="1" spans="1:20" s="2391" customFormat="1" ht="4.5" customHeight="1">
      <c r="A1" s="3904"/>
      <c r="B1" s="3905"/>
      <c r="C1" s="3906"/>
      <c r="D1" s="3907"/>
      <c r="E1" s="3907"/>
      <c r="F1" s="6462"/>
      <c r="G1" s="6462"/>
      <c r="H1" s="6462"/>
      <c r="I1" s="6462"/>
      <c r="J1" s="6462"/>
      <c r="K1" s="6462"/>
      <c r="L1" s="6462"/>
      <c r="M1" s="6462"/>
      <c r="N1" s="6462"/>
      <c r="O1" s="6462"/>
      <c r="P1" s="6462"/>
      <c r="Q1" s="6462"/>
      <c r="R1" s="6462"/>
      <c r="S1" s="6462"/>
      <c r="T1" s="6463"/>
    </row>
    <row r="2" spans="1:20" ht="9.75" customHeight="1">
      <c r="A2" s="2429"/>
      <c r="B2" s="2392"/>
      <c r="C2" s="2392"/>
      <c r="D2" s="2393"/>
      <c r="E2" s="2392"/>
      <c r="F2" s="2394"/>
      <c r="G2" s="2395"/>
      <c r="H2" s="3676"/>
      <c r="I2" s="3676"/>
      <c r="J2" s="3671"/>
      <c r="K2" s="3672"/>
      <c r="L2" s="3672"/>
      <c r="M2" s="3672"/>
      <c r="N2" s="3672"/>
      <c r="O2" s="3677"/>
      <c r="P2" s="3672"/>
      <c r="Q2" s="3672"/>
      <c r="R2" s="3672"/>
      <c r="S2" s="3672"/>
      <c r="T2" s="3908"/>
    </row>
    <row r="3" spans="1:20" ht="9.75" customHeight="1">
      <c r="A3" s="2429"/>
      <c r="B3" s="2392"/>
      <c r="C3" s="2392"/>
      <c r="D3" s="2393"/>
      <c r="E3" s="2392"/>
      <c r="F3" s="2394"/>
      <c r="G3" s="2395"/>
      <c r="H3" s="3676"/>
      <c r="I3" s="3676"/>
      <c r="J3" s="3671"/>
      <c r="K3" s="3672"/>
      <c r="L3" s="3672"/>
      <c r="M3" s="3672"/>
      <c r="N3" s="3672"/>
      <c r="O3" s="3677"/>
      <c r="P3" s="3672"/>
      <c r="Q3" s="3672"/>
      <c r="R3" s="3672"/>
      <c r="S3" s="3672"/>
      <c r="T3" s="3908"/>
    </row>
    <row r="4" spans="1:20" ht="9.75" customHeight="1">
      <c r="A4" s="2429"/>
      <c r="B4" s="2392"/>
      <c r="C4" s="2392"/>
      <c r="D4" s="2393"/>
      <c r="E4" s="2392"/>
      <c r="F4" s="2394"/>
      <c r="G4" s="2395"/>
      <c r="H4" s="3676"/>
      <c r="I4" s="3676"/>
      <c r="J4" s="3671"/>
      <c r="K4" s="3672"/>
      <c r="L4" s="3672"/>
      <c r="M4" s="3672"/>
      <c r="N4" s="3672"/>
      <c r="O4" s="3677"/>
      <c r="P4" s="3672"/>
      <c r="Q4" s="3672"/>
      <c r="R4" s="3672"/>
      <c r="S4" s="3672"/>
      <c r="T4" s="3908"/>
    </row>
    <row r="5" spans="1:20" ht="9.75" customHeight="1">
      <c r="A5" s="2429"/>
      <c r="B5" s="2392"/>
      <c r="C5" s="2392"/>
      <c r="D5" s="2393"/>
      <c r="E5" s="2392"/>
      <c r="F5" s="2394"/>
      <c r="G5" s="2395"/>
      <c r="H5" s="3676"/>
      <c r="I5" s="3676"/>
      <c r="J5" s="3671"/>
      <c r="K5" s="3672"/>
      <c r="L5" s="3672"/>
      <c r="M5" s="3672"/>
      <c r="N5" s="3672"/>
      <c r="O5" s="3677"/>
      <c r="P5" s="3672"/>
      <c r="Q5" s="3672"/>
      <c r="R5" s="3672"/>
      <c r="S5" s="3672"/>
      <c r="T5" s="3908"/>
    </row>
    <row r="6" spans="1:20" ht="9.75" customHeight="1">
      <c r="A6" s="2429"/>
      <c r="B6" s="2392"/>
      <c r="C6" s="2392"/>
      <c r="D6" s="2393"/>
      <c r="E6" s="2392"/>
      <c r="F6" s="2394"/>
      <c r="G6" s="2395"/>
      <c r="H6" s="3676"/>
      <c r="I6" s="3676"/>
      <c r="J6" s="3671"/>
      <c r="K6" s="3672"/>
      <c r="L6" s="3672"/>
      <c r="M6" s="3672"/>
      <c r="N6" s="3672"/>
      <c r="O6" s="3677"/>
      <c r="P6" s="3672"/>
      <c r="Q6" s="3672"/>
      <c r="R6" s="3672"/>
      <c r="S6" s="3672"/>
      <c r="T6" s="3908"/>
    </row>
    <row r="7" spans="1:20" ht="9.75" customHeight="1">
      <c r="A7" s="2429"/>
      <c r="B7" s="2392"/>
      <c r="C7" s="2392"/>
      <c r="D7" s="2393"/>
      <c r="E7" s="2392"/>
      <c r="F7" s="2394"/>
      <c r="G7" s="2395"/>
      <c r="H7" s="3676"/>
      <c r="I7" s="3676"/>
      <c r="J7" s="3671"/>
      <c r="K7" s="3672"/>
      <c r="L7" s="3672"/>
      <c r="M7" s="3672"/>
      <c r="N7" s="3672"/>
      <c r="O7" s="3677"/>
      <c r="P7" s="3672"/>
      <c r="Q7" s="3672"/>
      <c r="R7" s="3672"/>
      <c r="S7" s="3672"/>
      <c r="T7" s="3908"/>
    </row>
    <row r="8" spans="1:20" ht="9.75" customHeight="1">
      <c r="A8" s="2429"/>
      <c r="B8" s="2392"/>
      <c r="C8" s="2392"/>
      <c r="D8" s="2393"/>
      <c r="E8" s="2392"/>
      <c r="F8" s="2394"/>
      <c r="G8" s="2395"/>
      <c r="H8" s="3676"/>
      <c r="I8" s="3676"/>
      <c r="J8" s="3671"/>
      <c r="K8" s="3672"/>
      <c r="L8" s="3672"/>
      <c r="M8" s="3672"/>
      <c r="N8" s="3672"/>
      <c r="O8" s="3677"/>
      <c r="P8" s="3672"/>
      <c r="Q8" s="3672"/>
      <c r="R8" s="3672"/>
      <c r="S8" s="3672"/>
      <c r="T8" s="3908"/>
    </row>
    <row r="9" spans="1:20" ht="9.75" customHeight="1">
      <c r="A9" s="2429"/>
      <c r="B9" s="2392"/>
      <c r="C9" s="2392"/>
      <c r="D9" s="2393"/>
      <c r="E9" s="2392"/>
      <c r="F9" s="2394"/>
      <c r="G9" s="2395"/>
      <c r="H9" s="3676"/>
      <c r="I9" s="3676"/>
      <c r="J9" s="3671"/>
      <c r="K9" s="3672"/>
      <c r="L9" s="3672"/>
      <c r="M9" s="3672"/>
      <c r="N9" s="3672"/>
      <c r="O9" s="3677"/>
      <c r="P9" s="3672"/>
      <c r="Q9" s="3672"/>
      <c r="R9" s="3672"/>
      <c r="S9" s="3672"/>
      <c r="T9" s="3908"/>
    </row>
    <row r="10" spans="1:20" ht="9.75" customHeight="1">
      <c r="A10" s="2429"/>
      <c r="B10" s="2392"/>
      <c r="C10" s="2392"/>
      <c r="D10" s="2393"/>
      <c r="E10" s="2392"/>
      <c r="F10" s="2394"/>
      <c r="G10" s="2395"/>
      <c r="H10" s="3676"/>
      <c r="I10" s="3676"/>
      <c r="J10" s="3671"/>
      <c r="K10" s="3672"/>
      <c r="L10" s="3672"/>
      <c r="M10" s="3672"/>
      <c r="N10" s="3672"/>
      <c r="O10" s="3677"/>
      <c r="P10" s="3672"/>
      <c r="Q10" s="3672"/>
      <c r="R10" s="3672"/>
      <c r="S10" s="3672"/>
      <c r="T10" s="3908"/>
    </row>
    <row r="11" spans="1:20" ht="9.75" customHeight="1">
      <c r="A11" s="2429"/>
      <c r="B11" s="2392"/>
      <c r="C11" s="2392"/>
      <c r="D11" s="2393"/>
      <c r="E11" s="2392"/>
      <c r="F11" s="2394"/>
      <c r="G11" s="2395"/>
      <c r="H11" s="3676"/>
      <c r="I11" s="3676"/>
      <c r="J11" s="3671"/>
      <c r="K11" s="3672"/>
      <c r="L11" s="3672"/>
      <c r="M11" s="3672"/>
      <c r="N11" s="3672"/>
      <c r="O11" s="3677"/>
      <c r="P11" s="3672"/>
      <c r="Q11" s="3672"/>
      <c r="R11" s="3672"/>
      <c r="S11" s="3672"/>
      <c r="T11" s="3908"/>
    </row>
    <row r="12" spans="1:20" ht="9.75" customHeight="1">
      <c r="A12" s="2429"/>
      <c r="B12" s="2392"/>
      <c r="C12" s="2392"/>
      <c r="D12" s="2393"/>
      <c r="E12" s="2392"/>
      <c r="F12" s="2394"/>
      <c r="G12" s="2395"/>
      <c r="H12" s="3676"/>
      <c r="I12" s="3676"/>
      <c r="J12" s="3671"/>
      <c r="K12" s="3672"/>
      <c r="L12" s="3672"/>
      <c r="M12" s="3672"/>
      <c r="N12" s="3672"/>
      <c r="O12" s="3677"/>
      <c r="P12" s="3672"/>
      <c r="Q12" s="3672"/>
      <c r="R12" s="3672"/>
      <c r="S12" s="3672"/>
      <c r="T12" s="3908"/>
    </row>
    <row r="13" spans="1:20" ht="9.75" customHeight="1">
      <c r="A13" s="2429"/>
      <c r="B13" s="2392"/>
      <c r="C13" s="2392"/>
      <c r="D13" s="2393"/>
      <c r="E13" s="2392"/>
      <c r="F13" s="2394"/>
      <c r="G13" s="2395"/>
      <c r="H13" s="3676"/>
      <c r="I13" s="3676"/>
      <c r="J13" s="3671"/>
      <c r="K13" s="3672"/>
      <c r="L13" s="3672"/>
      <c r="M13" s="3672"/>
      <c r="N13" s="3672"/>
      <c r="O13" s="3677"/>
      <c r="P13" s="3672"/>
      <c r="Q13" s="3672"/>
      <c r="R13" s="3672"/>
      <c r="S13" s="3672"/>
      <c r="T13" s="3908"/>
    </row>
    <row r="14" spans="1:20" ht="9.75" customHeight="1">
      <c r="A14" s="2429"/>
      <c r="B14" s="2392"/>
      <c r="C14" s="2392"/>
      <c r="D14" s="2393"/>
      <c r="E14" s="2392"/>
      <c r="F14" s="2394"/>
      <c r="G14" s="2395"/>
      <c r="H14" s="3676"/>
      <c r="I14" s="3676"/>
      <c r="J14" s="3671"/>
      <c r="K14" s="3672"/>
      <c r="L14" s="3672"/>
      <c r="M14" s="3672"/>
      <c r="N14" s="3672"/>
      <c r="O14" s="3677"/>
      <c r="P14" s="3672"/>
      <c r="Q14" s="3672"/>
      <c r="R14" s="3672"/>
      <c r="S14" s="3672"/>
      <c r="T14" s="3908"/>
    </row>
    <row r="15" spans="1:20" ht="9.75" customHeight="1">
      <c r="A15" s="2429"/>
      <c r="B15" s="2392"/>
      <c r="C15" s="2392"/>
      <c r="D15" s="2393"/>
      <c r="E15" s="2392"/>
      <c r="F15" s="2394"/>
      <c r="G15" s="2395"/>
      <c r="H15" s="3676"/>
      <c r="I15" s="3676"/>
      <c r="J15" s="3671"/>
      <c r="K15" s="3672"/>
      <c r="L15" s="3672"/>
      <c r="M15" s="3672"/>
      <c r="N15" s="3672"/>
      <c r="O15" s="3677"/>
      <c r="P15" s="3672"/>
      <c r="Q15" s="3672"/>
      <c r="R15" s="3672"/>
      <c r="S15" s="3672"/>
      <c r="T15" s="3908"/>
    </row>
    <row r="16" spans="1:20" ht="9.75" customHeight="1">
      <c r="A16" s="2429"/>
      <c r="B16" s="2392"/>
      <c r="C16" s="2392"/>
      <c r="D16" s="2393"/>
      <c r="E16" s="2392"/>
      <c r="F16" s="2394"/>
      <c r="G16" s="2395"/>
      <c r="H16" s="3676"/>
      <c r="I16" s="3676"/>
      <c r="J16" s="3671"/>
      <c r="K16" s="3672"/>
      <c r="L16" s="3672"/>
      <c r="M16" s="3672"/>
      <c r="N16" s="3672"/>
      <c r="O16" s="3677"/>
      <c r="P16" s="3672"/>
      <c r="Q16" s="3672"/>
      <c r="R16" s="3672"/>
      <c r="S16" s="3672"/>
      <c r="T16" s="3908"/>
    </row>
    <row r="17" spans="1:20" ht="19.2">
      <c r="A17" s="6464" t="s">
        <v>433</v>
      </c>
      <c r="B17" s="6465"/>
      <c r="C17" s="6465"/>
      <c r="D17" s="6465"/>
      <c r="E17" s="6465"/>
      <c r="F17" s="6465"/>
      <c r="G17" s="6465"/>
      <c r="H17" s="6465"/>
      <c r="I17" s="6465"/>
      <c r="J17" s="6465"/>
      <c r="K17" s="6465"/>
      <c r="L17" s="6465"/>
      <c r="M17" s="6465"/>
      <c r="N17" s="6465"/>
      <c r="O17" s="6465"/>
      <c r="P17" s="6465"/>
      <c r="Q17" s="6465"/>
      <c r="R17" s="6465"/>
      <c r="S17" s="6465"/>
      <c r="T17" s="6466"/>
    </row>
    <row r="18" spans="1:20" ht="19.2">
      <c r="A18" s="6467" t="s">
        <v>434</v>
      </c>
      <c r="B18" s="6468"/>
      <c r="C18" s="6468"/>
      <c r="D18" s="6468"/>
      <c r="E18" s="6468"/>
      <c r="F18" s="6468"/>
      <c r="G18" s="6468"/>
      <c r="H18" s="6468"/>
      <c r="I18" s="6468"/>
      <c r="J18" s="6468"/>
      <c r="K18" s="6468"/>
      <c r="L18" s="6468"/>
      <c r="M18" s="6468"/>
      <c r="N18" s="6468"/>
      <c r="O18" s="6468"/>
      <c r="P18" s="6468"/>
      <c r="Q18" s="6468"/>
      <c r="R18" s="6468"/>
      <c r="S18" s="6468"/>
      <c r="T18" s="6469"/>
    </row>
    <row r="19" spans="1:20" ht="11.25" customHeight="1">
      <c r="A19" s="3909"/>
      <c r="B19" s="2397"/>
      <c r="C19" s="2397"/>
      <c r="D19" s="2397"/>
      <c r="E19" s="2397"/>
      <c r="F19" s="2397"/>
      <c r="G19" s="2397"/>
      <c r="H19" s="2397"/>
      <c r="I19" s="2397"/>
      <c r="J19" s="2397"/>
      <c r="K19" s="2397"/>
      <c r="L19" s="2397"/>
      <c r="M19" s="2397"/>
      <c r="N19" s="2397"/>
      <c r="O19" s="2397"/>
      <c r="P19" s="2397"/>
      <c r="Q19" s="2397"/>
      <c r="R19" s="2397"/>
      <c r="S19" s="2397"/>
      <c r="T19" s="3910"/>
    </row>
    <row r="20" spans="1:20" ht="9.75" customHeight="1">
      <c r="A20" s="2429"/>
      <c r="B20" s="2392"/>
      <c r="C20" s="3678"/>
      <c r="D20" s="2395"/>
      <c r="E20" s="2395"/>
      <c r="F20" s="2394"/>
      <c r="G20" s="2394"/>
      <c r="H20" s="2395"/>
      <c r="I20" s="2394"/>
      <c r="J20" s="3671"/>
      <c r="K20" s="2398"/>
      <c r="L20" s="2399"/>
      <c r="M20" s="2399"/>
      <c r="N20" s="2399"/>
      <c r="O20" s="3677"/>
      <c r="P20" s="2399"/>
      <c r="Q20" s="2399"/>
      <c r="R20" s="2399"/>
      <c r="S20" s="2399"/>
      <c r="T20" s="3908"/>
    </row>
    <row r="21" spans="1:20" ht="11.1" customHeight="1">
      <c r="A21" s="2429"/>
      <c r="B21" s="2392"/>
      <c r="C21" s="3671"/>
      <c r="D21" s="2400"/>
      <c r="E21" s="2400"/>
      <c r="F21" s="2394"/>
      <c r="G21" s="2394"/>
      <c r="H21" s="2392"/>
      <c r="I21" s="2400"/>
      <c r="J21" s="6458"/>
      <c r="K21" s="6460"/>
      <c r="L21" s="6460"/>
      <c r="M21" s="6460"/>
      <c r="N21" s="6460"/>
      <c r="O21" s="3675"/>
      <c r="P21" s="6460"/>
      <c r="Q21" s="6460"/>
      <c r="R21" s="6460"/>
      <c r="S21" s="6460"/>
      <c r="T21" s="3908"/>
    </row>
    <row r="22" spans="1:20" ht="11.1" customHeight="1">
      <c r="A22" s="2429"/>
      <c r="B22" s="2392"/>
      <c r="C22" s="3678"/>
      <c r="D22" s="2395"/>
      <c r="E22" s="2395"/>
      <c r="F22" s="2394"/>
      <c r="G22" s="2394"/>
      <c r="H22" s="2392"/>
      <c r="I22" s="2395"/>
      <c r="J22" s="6458"/>
      <c r="K22" s="6460"/>
      <c r="L22" s="6460"/>
      <c r="M22" s="6460"/>
      <c r="N22" s="6460"/>
      <c r="O22" s="3677"/>
      <c r="P22" s="6460"/>
      <c r="Q22" s="6460"/>
      <c r="R22" s="6460"/>
      <c r="S22" s="6460"/>
      <c r="T22" s="3908"/>
    </row>
    <row r="23" spans="1:20" ht="9.75" customHeight="1">
      <c r="A23" s="2429"/>
      <c r="B23" s="2392"/>
      <c r="C23" s="3678"/>
      <c r="D23" s="2395"/>
      <c r="E23" s="2395"/>
      <c r="F23" s="2394"/>
      <c r="G23" s="2394"/>
      <c r="H23" s="2394"/>
      <c r="I23" s="2394"/>
      <c r="J23" s="3671"/>
      <c r="K23" s="2398"/>
      <c r="L23" s="2399"/>
      <c r="M23" s="2398"/>
      <c r="N23" s="2398"/>
      <c r="O23" s="3677"/>
      <c r="P23" s="2399"/>
      <c r="Q23" s="2399"/>
      <c r="R23" s="2399"/>
      <c r="S23" s="2399"/>
      <c r="T23" s="3908"/>
    </row>
    <row r="24" spans="1:20" ht="11.1" customHeight="1">
      <c r="A24" s="2429"/>
      <c r="B24" s="2392"/>
      <c r="C24" s="3671"/>
      <c r="D24" s="2400"/>
      <c r="E24" s="2400"/>
      <c r="F24" s="2394"/>
      <c r="G24" s="2394"/>
      <c r="H24" s="2392"/>
      <c r="I24" s="2400"/>
      <c r="J24" s="6458"/>
      <c r="K24" s="6460"/>
      <c r="L24" s="6460"/>
      <c r="M24" s="6460"/>
      <c r="N24" s="6460"/>
      <c r="O24" s="3675"/>
      <c r="P24" s="6460"/>
      <c r="Q24" s="6460"/>
      <c r="R24" s="6460"/>
      <c r="S24" s="6460"/>
      <c r="T24" s="3908"/>
    </row>
    <row r="25" spans="1:20" ht="11.1" customHeight="1">
      <c r="A25" s="2429"/>
      <c r="B25" s="2392"/>
      <c r="C25" s="3671"/>
      <c r="D25" s="2395"/>
      <c r="E25" s="2395"/>
      <c r="F25" s="2394"/>
      <c r="G25" s="2394"/>
      <c r="H25" s="2392"/>
      <c r="I25" s="2395"/>
      <c r="J25" s="6458"/>
      <c r="K25" s="6460"/>
      <c r="L25" s="6460"/>
      <c r="M25" s="6460"/>
      <c r="N25" s="6460"/>
      <c r="O25" s="3677"/>
      <c r="P25" s="6460"/>
      <c r="Q25" s="6460"/>
      <c r="R25" s="6460"/>
      <c r="S25" s="6460"/>
      <c r="T25" s="3908"/>
    </row>
    <row r="26" spans="1:20" ht="9.75" customHeight="1">
      <c r="A26" s="2429"/>
      <c r="B26" s="2392"/>
      <c r="C26" s="3678"/>
      <c r="D26" s="2395"/>
      <c r="E26" s="2395"/>
      <c r="F26" s="2394"/>
      <c r="G26" s="2394"/>
      <c r="H26" s="2394"/>
      <c r="I26" s="2394"/>
      <c r="J26" s="3671"/>
      <c r="K26" s="2398"/>
      <c r="L26" s="2398"/>
      <c r="M26" s="2399"/>
      <c r="N26" s="2399"/>
      <c r="O26" s="3677"/>
      <c r="P26" s="2399"/>
      <c r="Q26" s="2399"/>
      <c r="R26" s="2399"/>
      <c r="S26" s="2399"/>
      <c r="T26" s="3908"/>
    </row>
    <row r="27" spans="1:20" ht="11.1" customHeight="1">
      <c r="A27" s="2429"/>
      <c r="B27" s="2392"/>
      <c r="C27" s="3671"/>
      <c r="D27" s="2400"/>
      <c r="E27" s="2400"/>
      <c r="F27" s="2394"/>
      <c r="G27" s="2394"/>
      <c r="H27" s="2394"/>
      <c r="I27" s="2400"/>
      <c r="J27" s="6458"/>
      <c r="K27" s="6460"/>
      <c r="L27" s="6460"/>
      <c r="M27" s="6460"/>
      <c r="N27" s="6460"/>
      <c r="O27" s="3675"/>
      <c r="P27" s="6460"/>
      <c r="Q27" s="6460"/>
      <c r="R27" s="6460"/>
      <c r="S27" s="6460"/>
      <c r="T27" s="3908"/>
    </row>
    <row r="28" spans="1:20" ht="11.1" customHeight="1">
      <c r="A28" s="2429"/>
      <c r="B28" s="2392"/>
      <c r="C28" s="3680"/>
      <c r="D28" s="2400"/>
      <c r="E28" s="2400"/>
      <c r="F28" s="2394"/>
      <c r="G28" s="2394"/>
      <c r="H28" s="2394"/>
      <c r="I28" s="2395"/>
      <c r="J28" s="6458"/>
      <c r="K28" s="6460"/>
      <c r="L28" s="6460"/>
      <c r="M28" s="6460"/>
      <c r="N28" s="6460"/>
      <c r="O28" s="3677"/>
      <c r="P28" s="6460"/>
      <c r="Q28" s="6460"/>
      <c r="R28" s="6460"/>
      <c r="S28" s="6460"/>
      <c r="T28" s="3908"/>
    </row>
    <row r="29" spans="1:20" ht="11.1" customHeight="1">
      <c r="A29" s="2429"/>
      <c r="B29" s="2392"/>
      <c r="C29" s="3680"/>
      <c r="D29" s="2400"/>
      <c r="E29" s="2400"/>
      <c r="F29" s="2394"/>
      <c r="G29" s="2394"/>
      <c r="H29" s="2394"/>
      <c r="I29" s="2395"/>
      <c r="J29" s="3671"/>
      <c r="K29" s="3672"/>
      <c r="L29" s="3672"/>
      <c r="M29" s="3672"/>
      <c r="N29" s="3672"/>
      <c r="O29" s="3677"/>
      <c r="P29" s="3672"/>
      <c r="Q29" s="3672"/>
      <c r="R29" s="3672"/>
      <c r="S29" s="3672"/>
      <c r="T29" s="3908"/>
    </row>
    <row r="30" spans="1:20" ht="11.1" customHeight="1">
      <c r="A30" s="2429"/>
      <c r="B30" s="2392"/>
      <c r="C30" s="3679"/>
      <c r="D30" s="2395"/>
      <c r="E30" s="2395"/>
      <c r="F30" s="2394"/>
      <c r="G30" s="2394"/>
      <c r="H30" s="2392"/>
      <c r="I30" s="2392"/>
      <c r="J30" s="3675"/>
      <c r="K30" s="2398"/>
      <c r="L30" s="2398"/>
      <c r="M30" s="2399"/>
      <c r="N30" s="2399"/>
      <c r="O30" s="3677"/>
      <c r="P30" s="2399"/>
      <c r="Q30" s="2399"/>
      <c r="R30" s="2399"/>
      <c r="S30" s="2399"/>
      <c r="T30" s="3908"/>
    </row>
    <row r="31" spans="1:20" ht="11.1" customHeight="1">
      <c r="A31" s="2429"/>
      <c r="B31" s="2392"/>
      <c r="C31" s="3679"/>
      <c r="D31" s="2395"/>
      <c r="E31" s="2395"/>
      <c r="F31" s="2394"/>
      <c r="G31" s="2394"/>
      <c r="H31" s="2392"/>
      <c r="I31" s="2392"/>
      <c r="J31" s="3675"/>
      <c r="K31" s="2398"/>
      <c r="L31" s="2398"/>
      <c r="M31" s="2399"/>
      <c r="N31" s="2399"/>
      <c r="O31" s="3677"/>
      <c r="P31" s="2399"/>
      <c r="Q31" s="2399"/>
      <c r="R31" s="2399"/>
      <c r="S31" s="2399"/>
      <c r="T31" s="3908"/>
    </row>
    <row r="32" spans="1:20" ht="12" customHeight="1">
      <c r="A32" s="2429"/>
      <c r="B32" s="2392"/>
      <c r="C32" s="3679"/>
      <c r="D32" s="2395"/>
      <c r="E32" s="2395"/>
      <c r="F32" s="2394"/>
      <c r="G32" s="2394"/>
      <c r="H32" s="2392"/>
      <c r="I32" s="2392"/>
      <c r="J32" s="3675"/>
      <c r="K32" s="2398"/>
      <c r="L32" s="2398"/>
      <c r="M32" s="2399"/>
      <c r="N32" s="2399"/>
      <c r="O32" s="3677"/>
      <c r="P32" s="2399"/>
      <c r="Q32" s="2399"/>
      <c r="R32" s="2399"/>
      <c r="S32" s="2399"/>
      <c r="T32" s="3908"/>
    </row>
    <row r="33" spans="1:20" ht="11.1" customHeight="1">
      <c r="A33" s="2429"/>
      <c r="B33" s="2400"/>
      <c r="C33" s="2400"/>
      <c r="D33" s="2394"/>
      <c r="E33" s="2394"/>
      <c r="F33" s="2392"/>
      <c r="G33" s="2392"/>
      <c r="H33" s="2392"/>
      <c r="I33" s="2392"/>
      <c r="J33" s="3677"/>
      <c r="K33" s="2399"/>
      <c r="L33" s="2399"/>
      <c r="M33" s="2399"/>
      <c r="N33" s="2399"/>
      <c r="O33" s="3677"/>
      <c r="P33" s="2399"/>
      <c r="Q33" s="2399"/>
      <c r="R33" s="2399"/>
      <c r="S33" s="2399"/>
      <c r="T33" s="3908"/>
    </row>
    <row r="34" spans="1:20" ht="11.1" customHeight="1">
      <c r="A34" s="2429"/>
      <c r="B34" s="2400"/>
      <c r="C34" s="2395"/>
      <c r="D34" s="2394"/>
      <c r="E34" s="2394"/>
      <c r="F34" s="2392"/>
      <c r="G34" s="2392"/>
      <c r="H34" s="2392"/>
      <c r="I34" s="2392"/>
      <c r="J34" s="3677"/>
      <c r="K34" s="2399"/>
      <c r="L34" s="2399"/>
      <c r="M34" s="2399"/>
      <c r="N34" s="2399"/>
      <c r="O34" s="3677"/>
      <c r="P34" s="2399"/>
      <c r="Q34" s="2399"/>
      <c r="R34" s="2399"/>
      <c r="S34" s="2399"/>
      <c r="T34" s="3908"/>
    </row>
    <row r="35" spans="1:20" ht="5.25" customHeight="1">
      <c r="A35" s="2429"/>
      <c r="B35" s="2394"/>
      <c r="C35" s="2395"/>
      <c r="D35" s="2394"/>
      <c r="E35" s="2394"/>
      <c r="F35" s="2392"/>
      <c r="G35" s="2392"/>
      <c r="H35" s="2392"/>
      <c r="I35" s="2392"/>
      <c r="J35" s="3677"/>
      <c r="K35" s="2399"/>
      <c r="L35" s="2399"/>
      <c r="M35" s="2399"/>
      <c r="N35" s="2399"/>
      <c r="O35" s="3677"/>
      <c r="P35" s="2399"/>
      <c r="Q35" s="2399"/>
      <c r="R35" s="2399"/>
      <c r="S35" s="2399"/>
      <c r="T35" s="3908"/>
    </row>
    <row r="36" spans="1:20" ht="11.1" customHeight="1">
      <c r="A36" s="2429"/>
      <c r="B36" s="2392"/>
      <c r="C36" s="3671"/>
      <c r="D36" s="2400"/>
      <c r="E36" s="2400"/>
      <c r="F36" s="2394"/>
      <c r="G36" s="2394"/>
      <c r="H36" s="2400"/>
      <c r="I36" s="2394"/>
      <c r="J36" s="6458"/>
      <c r="K36" s="6460"/>
      <c r="L36" s="6460"/>
      <c r="M36" s="6460"/>
      <c r="N36" s="6460"/>
      <c r="O36" s="3677"/>
      <c r="P36" s="6460"/>
      <c r="Q36" s="6460"/>
      <c r="R36" s="6460"/>
      <c r="S36" s="6460"/>
      <c r="T36" s="3908"/>
    </row>
    <row r="37" spans="1:20" ht="11.1" customHeight="1">
      <c r="A37" s="2429"/>
      <c r="B37" s="2392"/>
      <c r="C37" s="3678"/>
      <c r="D37" s="2395"/>
      <c r="E37" s="2395"/>
      <c r="F37" s="2394"/>
      <c r="G37" s="2394"/>
      <c r="H37" s="2395"/>
      <c r="I37" s="2394"/>
      <c r="J37" s="6458"/>
      <c r="K37" s="6460"/>
      <c r="L37" s="6460"/>
      <c r="M37" s="6460"/>
      <c r="N37" s="6460"/>
      <c r="O37" s="3677"/>
      <c r="P37" s="6460"/>
      <c r="Q37" s="6460"/>
      <c r="R37" s="6460"/>
      <c r="S37" s="6460"/>
      <c r="T37" s="3908"/>
    </row>
    <row r="38" spans="1:20" ht="9.75" customHeight="1">
      <c r="A38" s="2429"/>
      <c r="B38" s="2392"/>
      <c r="C38" s="3679"/>
      <c r="D38" s="2392"/>
      <c r="E38" s="2392"/>
      <c r="F38" s="2392"/>
      <c r="G38" s="2392"/>
      <c r="H38" s="2392"/>
      <c r="I38" s="2392"/>
      <c r="J38" s="3680"/>
      <c r="K38" s="2399"/>
      <c r="L38" s="2399"/>
      <c r="M38" s="2399"/>
      <c r="N38" s="2399"/>
      <c r="O38" s="3677"/>
      <c r="P38" s="2399"/>
      <c r="Q38" s="2399"/>
      <c r="R38" s="2399"/>
      <c r="S38" s="2399"/>
      <c r="T38" s="3908"/>
    </row>
    <row r="39" spans="1:20" ht="11.1" customHeight="1">
      <c r="A39" s="2429"/>
      <c r="B39" s="2392"/>
      <c r="C39" s="3671"/>
      <c r="D39" s="2400"/>
      <c r="E39" s="2400"/>
      <c r="F39" s="2394"/>
      <c r="G39" s="2394"/>
      <c r="H39" s="2400"/>
      <c r="I39" s="2394"/>
      <c r="J39" s="6458"/>
      <c r="K39" s="6460"/>
      <c r="L39" s="6460"/>
      <c r="M39" s="6460"/>
      <c r="N39" s="6460"/>
      <c r="O39" s="3675"/>
      <c r="P39" s="6460"/>
      <c r="Q39" s="6460"/>
      <c r="R39" s="6460"/>
      <c r="S39" s="6460"/>
      <c r="T39" s="3908"/>
    </row>
    <row r="40" spans="1:20" ht="11.1" customHeight="1">
      <c r="A40" s="2429"/>
      <c r="B40" s="2392"/>
      <c r="C40" s="2392"/>
      <c r="D40" s="2400"/>
      <c r="E40" s="2395"/>
      <c r="F40" s="2394"/>
      <c r="G40" s="2394"/>
      <c r="H40" s="2395"/>
      <c r="I40" s="2394"/>
      <c r="J40" s="6458"/>
      <c r="K40" s="6460"/>
      <c r="L40" s="6460"/>
      <c r="M40" s="6460"/>
      <c r="N40" s="6460"/>
      <c r="O40" s="3677"/>
      <c r="P40" s="6460"/>
      <c r="Q40" s="6460"/>
      <c r="R40" s="6460"/>
      <c r="S40" s="6460"/>
      <c r="T40" s="3908"/>
    </row>
    <row r="41" spans="1:20" ht="11.1" customHeight="1">
      <c r="A41" s="2429"/>
      <c r="B41" s="2392"/>
      <c r="C41" s="2392"/>
      <c r="D41" s="2395"/>
      <c r="E41" s="2395"/>
      <c r="F41" s="2394"/>
      <c r="G41" s="2394"/>
      <c r="H41" s="2395"/>
      <c r="I41" s="2394"/>
      <c r="J41" s="3675"/>
      <c r="K41" s="3672"/>
      <c r="L41" s="3672"/>
      <c r="M41" s="3672"/>
      <c r="N41" s="3672"/>
      <c r="O41" s="3677"/>
      <c r="P41" s="3672"/>
      <c r="Q41" s="3672"/>
      <c r="R41" s="3672"/>
      <c r="S41" s="3672"/>
      <c r="T41" s="3908"/>
    </row>
    <row r="42" spans="1:20" ht="11.1" customHeight="1">
      <c r="A42" s="2429"/>
      <c r="B42" s="2392"/>
      <c r="C42" s="2392"/>
      <c r="D42" s="2395"/>
      <c r="E42" s="2395"/>
      <c r="F42" s="2394"/>
      <c r="G42" s="2394"/>
      <c r="H42" s="2395"/>
      <c r="I42" s="2394"/>
      <c r="J42" s="3675"/>
      <c r="K42" s="3672"/>
      <c r="L42" s="3672"/>
      <c r="M42" s="3672"/>
      <c r="N42" s="3672"/>
      <c r="O42" s="3677"/>
      <c r="P42" s="3672"/>
      <c r="Q42" s="3672"/>
      <c r="R42" s="3672"/>
      <c r="S42" s="3672"/>
      <c r="T42" s="3908"/>
    </row>
    <row r="43" spans="1:20" ht="17.25" customHeight="1">
      <c r="A43" s="2429"/>
      <c r="B43" s="2392"/>
      <c r="C43" s="2392"/>
      <c r="D43" s="2395"/>
      <c r="E43" s="2395"/>
      <c r="F43" s="2394"/>
      <c r="G43" s="2394"/>
      <c r="H43" s="2392"/>
      <c r="I43" s="2394"/>
      <c r="J43" s="3675"/>
      <c r="K43" s="3672"/>
      <c r="L43" s="3672"/>
      <c r="M43" s="3672"/>
      <c r="N43" s="3672"/>
      <c r="O43" s="3677"/>
      <c r="P43" s="3672"/>
      <c r="Q43" s="3672"/>
      <c r="R43" s="3672"/>
      <c r="S43" s="3672"/>
      <c r="T43" s="3908"/>
    </row>
    <row r="44" spans="1:20" ht="8.25" customHeight="1">
      <c r="A44" s="2429"/>
      <c r="B44" s="2392"/>
      <c r="C44" s="2392"/>
      <c r="D44" s="2395"/>
      <c r="E44" s="2395"/>
      <c r="F44" s="2394"/>
      <c r="G44" s="2394"/>
      <c r="H44" s="2392"/>
      <c r="I44" s="2394"/>
      <c r="J44" s="3675"/>
      <c r="K44" s="3672"/>
      <c r="L44" s="3672"/>
      <c r="M44" s="3672"/>
      <c r="N44" s="3672"/>
      <c r="O44" s="3677"/>
      <c r="P44" s="3672"/>
      <c r="Q44" s="3672"/>
      <c r="R44" s="3672"/>
      <c r="S44" s="3672"/>
      <c r="T44" s="3908"/>
    </row>
    <row r="45" spans="1:20" ht="11.1" customHeight="1">
      <c r="A45" s="2429"/>
      <c r="B45" s="2392"/>
      <c r="C45" s="2392"/>
      <c r="D45" s="2395"/>
      <c r="E45" s="2395"/>
      <c r="F45" s="2394"/>
      <c r="G45" s="2394"/>
      <c r="H45" s="2392"/>
      <c r="I45" s="2394"/>
      <c r="J45" s="3675"/>
      <c r="K45" s="3672"/>
      <c r="L45" s="3672"/>
      <c r="M45" s="3672"/>
      <c r="N45" s="3672"/>
      <c r="O45" s="3677"/>
      <c r="P45" s="3672"/>
      <c r="Q45" s="3672"/>
      <c r="R45" s="3672"/>
      <c r="S45" s="3673"/>
      <c r="T45" s="3908"/>
    </row>
    <row r="46" spans="1:20" ht="11.1" customHeight="1">
      <c r="A46" s="2429"/>
      <c r="B46" s="2392"/>
      <c r="C46" s="2392"/>
      <c r="D46" s="3681"/>
      <c r="E46" s="2395"/>
      <c r="F46" s="2394"/>
      <c r="G46" s="2394"/>
      <c r="H46" s="2392"/>
      <c r="I46" s="2394"/>
      <c r="J46" s="3675"/>
      <c r="K46" s="3672"/>
      <c r="L46" s="3672"/>
      <c r="M46" s="3672"/>
      <c r="N46" s="3672"/>
      <c r="O46" s="3677"/>
      <c r="P46" s="3672"/>
      <c r="Q46" s="6456"/>
      <c r="R46" s="6457"/>
      <c r="S46" s="6457"/>
      <c r="T46" s="3908"/>
    </row>
    <row r="47" spans="1:20" ht="11.1" customHeight="1">
      <c r="A47" s="2429"/>
      <c r="B47" s="2392"/>
      <c r="C47" s="2392"/>
      <c r="D47" s="2395"/>
      <c r="E47" s="2395"/>
      <c r="F47" s="2394"/>
      <c r="G47" s="2394"/>
      <c r="H47" s="2392"/>
      <c r="I47" s="2394"/>
      <c r="J47" s="3675"/>
      <c r="K47" s="3672"/>
      <c r="L47" s="3672"/>
      <c r="M47" s="3672"/>
      <c r="N47" s="3672"/>
      <c r="O47" s="3677"/>
      <c r="P47" s="3672"/>
      <c r="Q47" s="6456"/>
      <c r="R47" s="6457"/>
      <c r="S47" s="6457"/>
      <c r="T47" s="3908"/>
    </row>
    <row r="48" spans="1:20" ht="11.1" customHeight="1">
      <c r="A48" s="2429"/>
      <c r="B48" s="2392"/>
      <c r="C48" s="2392"/>
      <c r="D48" s="2395"/>
      <c r="E48" s="2395"/>
      <c r="F48" s="2394"/>
      <c r="G48" s="2394"/>
      <c r="H48" s="2392"/>
      <c r="I48" s="2394"/>
      <c r="J48" s="3675"/>
      <c r="K48" s="3672"/>
      <c r="L48" s="3672"/>
      <c r="M48" s="3672"/>
      <c r="N48" s="3672"/>
      <c r="O48" s="3677"/>
      <c r="P48" s="3672"/>
      <c r="Q48" s="3673"/>
      <c r="R48" s="3674"/>
      <c r="S48" s="3674"/>
      <c r="T48" s="3908"/>
    </row>
    <row r="49" spans="1:20" ht="15.75" customHeight="1">
      <c r="A49" s="2429"/>
      <c r="B49" s="2392"/>
      <c r="C49" s="2392"/>
      <c r="D49" s="2395"/>
      <c r="E49" s="2395"/>
      <c r="F49" s="2394"/>
      <c r="G49" s="2394"/>
      <c r="H49" s="2392"/>
      <c r="I49" s="2394"/>
      <c r="J49" s="3675"/>
      <c r="K49" s="3672"/>
      <c r="L49" s="3672"/>
      <c r="M49" s="3672"/>
      <c r="N49" s="3672"/>
      <c r="O49" s="3677"/>
      <c r="P49" s="3672"/>
      <c r="Q49" s="3672"/>
      <c r="R49" s="3672"/>
      <c r="S49" s="3673"/>
      <c r="T49" s="3908"/>
    </row>
    <row r="50" spans="1:20" ht="11.1" customHeight="1">
      <c r="A50" s="2429"/>
      <c r="B50" s="2401"/>
      <c r="C50" s="2400"/>
      <c r="D50" s="2392"/>
      <c r="E50" s="2392"/>
      <c r="F50" s="2394"/>
      <c r="G50" s="2400"/>
      <c r="H50" s="6458"/>
      <c r="I50" s="6458"/>
      <c r="J50" s="6459"/>
      <c r="K50" s="6460"/>
      <c r="L50" s="6460"/>
      <c r="M50" s="6460"/>
      <c r="N50" s="6460"/>
      <c r="O50" s="6459"/>
      <c r="P50" s="6457"/>
      <c r="Q50" s="6457"/>
      <c r="R50" s="6457"/>
      <c r="S50" s="6457"/>
      <c r="T50" s="3908"/>
    </row>
    <row r="51" spans="1:20" ht="11.1" customHeight="1">
      <c r="A51" s="2429"/>
      <c r="B51" s="2394"/>
      <c r="C51" s="2395"/>
      <c r="D51" s="2392"/>
      <c r="E51" s="2392"/>
      <c r="F51" s="2394"/>
      <c r="G51" s="2395"/>
      <c r="H51" s="6461"/>
      <c r="I51" s="6461"/>
      <c r="J51" s="6459"/>
      <c r="K51" s="6460"/>
      <c r="L51" s="6460"/>
      <c r="M51" s="6460"/>
      <c r="N51" s="6460"/>
      <c r="O51" s="6459"/>
      <c r="P51" s="6457"/>
      <c r="Q51" s="6457"/>
      <c r="R51" s="6457"/>
      <c r="S51" s="6457"/>
      <c r="T51" s="3908"/>
    </row>
    <row r="52" spans="1:20" ht="11.1" customHeight="1">
      <c r="A52" s="2429"/>
      <c r="B52" s="2392"/>
      <c r="C52" s="2392"/>
      <c r="D52" s="2395"/>
      <c r="E52" s="2395"/>
      <c r="F52" s="2394"/>
      <c r="G52" s="2394"/>
      <c r="H52" s="2392"/>
      <c r="I52" s="2394"/>
      <c r="J52" s="3675"/>
      <c r="K52" s="3672"/>
      <c r="L52" s="3672"/>
      <c r="M52" s="3672"/>
      <c r="N52" s="3672"/>
      <c r="O52" s="3677"/>
      <c r="P52" s="3672"/>
      <c r="Q52" s="3672"/>
      <c r="R52" s="3672"/>
      <c r="S52" s="3672"/>
      <c r="T52" s="3908"/>
    </row>
    <row r="53" spans="1:20" ht="11.1" customHeight="1">
      <c r="A53" s="2429"/>
      <c r="B53" s="2392"/>
      <c r="C53" s="2392"/>
      <c r="D53" s="2395"/>
      <c r="E53" s="2395"/>
      <c r="F53" s="2394"/>
      <c r="G53" s="2394"/>
      <c r="H53" s="2392"/>
      <c r="I53" s="2394"/>
      <c r="J53" s="3675"/>
      <c r="K53" s="3672"/>
      <c r="L53" s="3672"/>
      <c r="M53" s="3672"/>
      <c r="N53" s="3672"/>
      <c r="O53" s="3677"/>
      <c r="P53" s="3672"/>
      <c r="Q53" s="3672"/>
      <c r="R53" s="3672"/>
      <c r="S53" s="3672"/>
      <c r="T53" s="3908"/>
    </row>
    <row r="54" spans="1:20" ht="11.1" customHeight="1">
      <c r="A54" s="2429"/>
      <c r="B54" s="2392"/>
      <c r="C54" s="2392"/>
      <c r="D54" s="2395"/>
      <c r="E54" s="2395"/>
      <c r="F54" s="2394"/>
      <c r="G54" s="2394"/>
      <c r="H54" s="2392"/>
      <c r="I54" s="2394"/>
      <c r="J54" s="3675"/>
      <c r="K54" s="3672"/>
      <c r="L54" s="3672"/>
      <c r="M54" s="3672"/>
      <c r="N54" s="3672"/>
      <c r="O54" s="3677"/>
      <c r="P54" s="3672"/>
      <c r="Q54" s="3672"/>
      <c r="R54" s="3672"/>
      <c r="S54" s="3672"/>
      <c r="T54" s="3908"/>
    </row>
    <row r="55" spans="1:20" ht="9.9" customHeight="1">
      <c r="A55" s="2429"/>
      <c r="B55" s="2392"/>
      <c r="C55" s="2392"/>
      <c r="D55" s="2395"/>
      <c r="E55" s="2392"/>
      <c r="F55" s="2392"/>
      <c r="G55" s="2392"/>
      <c r="H55" s="2392"/>
      <c r="I55" s="2392"/>
      <c r="J55" s="2399"/>
      <c r="K55" s="2399"/>
      <c r="L55" s="2399"/>
      <c r="M55" s="2399"/>
      <c r="N55" s="2399"/>
      <c r="O55" s="3677"/>
      <c r="P55" s="2402"/>
      <c r="Q55" s="2402"/>
      <c r="R55" s="2402"/>
      <c r="S55" s="2402"/>
      <c r="T55" s="3908"/>
    </row>
    <row r="56" spans="1:20" ht="3" hidden="1" customHeight="1">
      <c r="A56" s="2429"/>
      <c r="B56" s="2392"/>
      <c r="C56" s="2392"/>
      <c r="D56" s="2392"/>
      <c r="E56" s="2392"/>
      <c r="F56" s="2392"/>
      <c r="G56" s="2392"/>
      <c r="H56" s="2392"/>
      <c r="I56" s="2392"/>
      <c r="J56" s="2399"/>
      <c r="K56" s="2399"/>
      <c r="L56" s="2399"/>
      <c r="M56" s="2399"/>
      <c r="N56" s="2399"/>
      <c r="O56" s="2399"/>
      <c r="P56" s="2402"/>
      <c r="Q56" s="2402"/>
      <c r="R56" s="2402"/>
      <c r="S56" s="2402"/>
      <c r="T56" s="3908"/>
    </row>
    <row r="57" spans="1:20" ht="3" customHeight="1">
      <c r="A57" s="2429"/>
      <c r="B57" s="2392"/>
      <c r="C57" s="2392"/>
      <c r="D57" s="2392"/>
      <c r="E57" s="2392"/>
      <c r="F57" s="2392"/>
      <c r="G57" s="2392"/>
      <c r="H57" s="2392"/>
      <c r="I57" s="2392"/>
      <c r="J57" s="2399"/>
      <c r="K57" s="2399"/>
      <c r="L57" s="2399"/>
      <c r="M57" s="2399"/>
      <c r="N57" s="2399"/>
      <c r="O57" s="2399"/>
      <c r="P57" s="2402"/>
      <c r="Q57" s="2402"/>
      <c r="R57" s="2402"/>
      <c r="S57" s="2402"/>
      <c r="T57" s="3908"/>
    </row>
    <row r="58" spans="1:20" ht="15" customHeight="1">
      <c r="A58" s="2429"/>
      <c r="B58" s="2403"/>
      <c r="C58" s="2392"/>
      <c r="D58" s="2394"/>
      <c r="E58" s="2394"/>
      <c r="F58" s="2394"/>
      <c r="G58" s="2400"/>
      <c r="H58" s="2392"/>
      <c r="I58" s="2394"/>
      <c r="J58" s="3675"/>
      <c r="K58" s="2398"/>
      <c r="L58" s="2398"/>
      <c r="M58" s="2398"/>
      <c r="N58" s="3677"/>
      <c r="O58" s="3675"/>
      <c r="P58" s="2394"/>
      <c r="Q58" s="2394"/>
      <c r="R58" s="2394"/>
      <c r="S58" s="3677"/>
      <c r="T58" s="3908"/>
    </row>
    <row r="59" spans="1:20" ht="15" customHeight="1">
      <c r="A59" s="2429"/>
      <c r="B59" s="2403"/>
      <c r="C59" s="2392"/>
      <c r="D59" s="2394"/>
      <c r="E59" s="2394"/>
      <c r="F59" s="2394"/>
      <c r="G59" s="2400"/>
      <c r="H59" s="2392"/>
      <c r="I59" s="2394"/>
      <c r="J59" s="3675"/>
      <c r="K59" s="2398"/>
      <c r="L59" s="2398"/>
      <c r="M59" s="2398"/>
      <c r="N59" s="3677"/>
      <c r="O59" s="3675"/>
      <c r="P59" s="2394"/>
      <c r="Q59" s="2394"/>
      <c r="R59" s="2394"/>
      <c r="S59" s="3677"/>
      <c r="T59" s="3908"/>
    </row>
    <row r="60" spans="1:20" ht="8.25" customHeight="1">
      <c r="A60" s="2429"/>
      <c r="B60" s="2392"/>
      <c r="C60" s="2392"/>
      <c r="D60" s="2392"/>
      <c r="E60" s="2392"/>
      <c r="F60" s="2392"/>
      <c r="G60" s="2392"/>
      <c r="H60" s="2392"/>
      <c r="I60" s="2392"/>
      <c r="J60" s="2399"/>
      <c r="K60" s="2402"/>
      <c r="L60" s="2402"/>
      <c r="M60" s="2402"/>
      <c r="N60" s="2402"/>
      <c r="O60" s="2399"/>
      <c r="P60" s="2402"/>
      <c r="Q60" s="2402"/>
      <c r="R60" s="2402"/>
      <c r="S60" s="2402"/>
      <c r="T60" s="3908"/>
    </row>
    <row r="61" spans="1:20" ht="11.25" customHeight="1">
      <c r="A61" s="2429"/>
      <c r="B61" s="2404"/>
      <c r="C61" s="2392"/>
      <c r="D61" s="2392"/>
      <c r="E61" s="2404"/>
      <c r="F61" s="2404"/>
      <c r="G61" s="2404"/>
      <c r="H61" s="2404"/>
      <c r="I61" s="2404"/>
      <c r="J61" s="3677"/>
      <c r="K61" s="2404"/>
      <c r="L61" s="2404"/>
      <c r="M61" s="2404"/>
      <c r="N61" s="2404"/>
      <c r="O61" s="3677"/>
      <c r="P61" s="2404"/>
      <c r="Q61" s="2404"/>
      <c r="R61" s="2404"/>
      <c r="S61" s="2404"/>
      <c r="T61" s="3911"/>
    </row>
    <row r="62" spans="1:20" ht="11.25" customHeight="1">
      <c r="A62" s="2429"/>
      <c r="B62" s="2405"/>
      <c r="C62" s="2392"/>
      <c r="D62" s="2392"/>
      <c r="E62" s="2405"/>
      <c r="F62" s="2392"/>
      <c r="G62" s="2392"/>
      <c r="H62" s="2392"/>
      <c r="I62" s="2392"/>
      <c r="J62" s="2399"/>
      <c r="K62" s="2402"/>
      <c r="L62" s="2402"/>
      <c r="M62" s="2402"/>
      <c r="N62" s="2402"/>
      <c r="O62" s="2399"/>
      <c r="P62" s="2402"/>
      <c r="Q62" s="2402"/>
      <c r="R62" s="2404"/>
      <c r="S62" s="2404"/>
      <c r="T62" s="3911"/>
    </row>
    <row r="63" spans="1:20" ht="11.25" customHeight="1">
      <c r="A63" s="2429"/>
      <c r="B63" s="2405"/>
      <c r="C63" s="2392"/>
      <c r="D63" s="2392"/>
      <c r="E63" s="2405"/>
      <c r="F63" s="2392"/>
      <c r="G63" s="2392"/>
      <c r="H63" s="2392"/>
      <c r="I63" s="2392"/>
      <c r="J63" s="2399"/>
      <c r="K63" s="2402"/>
      <c r="L63" s="2402"/>
      <c r="M63" s="2402"/>
      <c r="N63" s="2402"/>
      <c r="O63" s="2399"/>
      <c r="P63" s="2402"/>
      <c r="Q63" s="2402"/>
      <c r="R63" s="2404"/>
      <c r="S63" s="2404"/>
      <c r="T63" s="3911"/>
    </row>
    <row r="64" spans="1:20" ht="11.25" customHeight="1">
      <c r="A64" s="2429"/>
      <c r="B64" s="2405"/>
      <c r="C64" s="2392"/>
      <c r="D64" s="2392"/>
      <c r="E64" s="2405"/>
      <c r="F64" s="2392"/>
      <c r="G64" s="2392"/>
      <c r="H64" s="2392"/>
      <c r="I64" s="2392"/>
      <c r="J64" s="2399"/>
      <c r="K64" s="2402"/>
      <c r="L64" s="2402"/>
      <c r="M64" s="2402"/>
      <c r="N64" s="2402"/>
      <c r="O64" s="2399"/>
      <c r="P64" s="2402"/>
      <c r="Q64" s="2402"/>
      <c r="R64" s="2404"/>
      <c r="S64" s="2404"/>
      <c r="T64" s="3911"/>
    </row>
    <row r="65" spans="1:20" ht="11.25" customHeight="1">
      <c r="A65" s="2429"/>
      <c r="B65" s="2405"/>
      <c r="C65" s="2392"/>
      <c r="D65" s="2392"/>
      <c r="E65" s="2405"/>
      <c r="F65" s="2392"/>
      <c r="G65" s="2392"/>
      <c r="H65" s="2392"/>
      <c r="I65" s="2392"/>
      <c r="J65" s="2399"/>
      <c r="K65" s="2402"/>
      <c r="L65" s="2402"/>
      <c r="M65" s="2402"/>
      <c r="N65" s="2402"/>
      <c r="O65" s="2399"/>
      <c r="P65" s="2402"/>
      <c r="Q65" s="2402"/>
      <c r="R65" s="2404"/>
      <c r="S65" s="2404"/>
      <c r="T65" s="3911"/>
    </row>
    <row r="66" spans="1:20" ht="11.25" customHeight="1">
      <c r="A66" s="2429"/>
      <c r="B66" s="2405"/>
      <c r="C66" s="2392"/>
      <c r="D66" s="2392"/>
      <c r="E66" s="2405"/>
      <c r="F66" s="2392"/>
      <c r="G66" s="2392"/>
      <c r="H66" s="2392"/>
      <c r="I66" s="2392"/>
      <c r="J66" s="2399"/>
      <c r="K66" s="2402"/>
      <c r="L66" s="2402"/>
      <c r="M66" s="2402"/>
      <c r="N66" s="2402"/>
      <c r="O66" s="2399"/>
      <c r="P66" s="2402"/>
      <c r="Q66" s="2402"/>
      <c r="R66" s="2404"/>
      <c r="S66" s="2404"/>
      <c r="T66" s="3911"/>
    </row>
    <row r="67" spans="1:20" ht="11.25" customHeight="1">
      <c r="A67" s="2429"/>
      <c r="B67" s="2405"/>
      <c r="C67" s="2392"/>
      <c r="D67" s="2392"/>
      <c r="E67" s="2405"/>
      <c r="F67" s="2392"/>
      <c r="G67" s="2392"/>
      <c r="H67" s="2392"/>
      <c r="I67" s="2392"/>
      <c r="J67" s="2399"/>
      <c r="K67" s="2402"/>
      <c r="L67" s="2402"/>
      <c r="M67" s="2402"/>
      <c r="N67" s="2402"/>
      <c r="O67" s="2399"/>
      <c r="P67" s="2402"/>
      <c r="Q67" s="2402"/>
      <c r="R67" s="2404"/>
      <c r="S67" s="2404"/>
      <c r="T67" s="3911"/>
    </row>
    <row r="68" spans="1:20" ht="11.25" customHeight="1">
      <c r="A68" s="2429"/>
      <c r="B68" s="2405"/>
      <c r="C68" s="2392"/>
      <c r="D68" s="2392"/>
      <c r="E68" s="2405"/>
      <c r="F68" s="2392"/>
      <c r="G68" s="2392"/>
      <c r="H68" s="2392"/>
      <c r="I68" s="2392"/>
      <c r="J68" s="2399"/>
      <c r="K68" s="2402"/>
      <c r="L68" s="2402"/>
      <c r="M68" s="2402"/>
      <c r="N68" s="2402"/>
      <c r="O68" s="2399"/>
      <c r="P68" s="2402"/>
      <c r="Q68" s="2402"/>
      <c r="R68" s="2404"/>
      <c r="S68" s="2404"/>
      <c r="T68" s="3911"/>
    </row>
    <row r="69" spans="1:20" ht="11.25" customHeight="1">
      <c r="A69" s="2429"/>
      <c r="B69" s="2405"/>
      <c r="C69" s="2392"/>
      <c r="D69" s="2392"/>
      <c r="E69" s="2405"/>
      <c r="F69" s="2392"/>
      <c r="G69" s="2392"/>
      <c r="H69" s="2392"/>
      <c r="I69" s="2392"/>
      <c r="J69" s="2399"/>
      <c r="K69" s="2402"/>
      <c r="L69" s="2402"/>
      <c r="M69" s="2402"/>
      <c r="N69" s="2402"/>
      <c r="O69" s="2399"/>
      <c r="P69" s="2402"/>
      <c r="Q69" s="2402"/>
      <c r="R69" s="2404"/>
      <c r="S69" s="2404"/>
      <c r="T69" s="3911"/>
    </row>
    <row r="70" spans="1:20" ht="11.25" customHeight="1">
      <c r="A70" s="2429"/>
      <c r="B70" s="2405"/>
      <c r="C70" s="2392"/>
      <c r="D70" s="2392"/>
      <c r="E70" s="2405"/>
      <c r="F70" s="2392"/>
      <c r="G70" s="2392"/>
      <c r="H70" s="2392"/>
      <c r="I70" s="2392"/>
      <c r="J70" s="2399"/>
      <c r="K70" s="2402"/>
      <c r="L70" s="2402"/>
      <c r="M70" s="2402"/>
      <c r="N70" s="2402"/>
      <c r="O70" s="2399"/>
      <c r="P70" s="2402"/>
      <c r="Q70" s="2402"/>
      <c r="R70" s="2404"/>
      <c r="S70" s="2404"/>
      <c r="T70" s="3911"/>
    </row>
    <row r="71" spans="1:20" ht="11.25" customHeight="1">
      <c r="A71" s="2429"/>
      <c r="B71" s="2405"/>
      <c r="C71" s="2392"/>
      <c r="D71" s="2392"/>
      <c r="E71" s="2405"/>
      <c r="F71" s="2392"/>
      <c r="G71" s="2392"/>
      <c r="H71" s="2392"/>
      <c r="I71" s="2392"/>
      <c r="J71" s="2399"/>
      <c r="K71" s="2402"/>
      <c r="L71" s="2402"/>
      <c r="M71" s="2402"/>
      <c r="N71" s="2402"/>
      <c r="O71" s="2399"/>
      <c r="P71" s="2402"/>
      <c r="Q71" s="2402"/>
      <c r="R71" s="2404"/>
      <c r="S71" s="2404"/>
      <c r="T71" s="3911"/>
    </row>
    <row r="72" spans="1:20" ht="11.25" customHeight="1">
      <c r="A72" s="2429"/>
      <c r="B72" s="2405"/>
      <c r="C72" s="2392"/>
      <c r="D72" s="2392"/>
      <c r="E72" s="2405"/>
      <c r="F72" s="2392"/>
      <c r="G72" s="2392"/>
      <c r="H72" s="2392"/>
      <c r="I72" s="2392"/>
      <c r="J72" s="2399"/>
      <c r="K72" s="2402"/>
      <c r="L72" s="2402"/>
      <c r="M72" s="2402"/>
      <c r="N72" s="2402"/>
      <c r="O72" s="2399"/>
      <c r="P72" s="2402"/>
      <c r="Q72" s="2402"/>
      <c r="R72" s="2404"/>
      <c r="S72" s="2404"/>
      <c r="T72" s="3911"/>
    </row>
    <row r="73" spans="1:20" ht="11.25" customHeight="1">
      <c r="A73" s="2429"/>
      <c r="B73" s="2405"/>
      <c r="C73" s="2392"/>
      <c r="D73" s="2392"/>
      <c r="E73" s="2405"/>
      <c r="F73" s="2392"/>
      <c r="G73" s="2392"/>
      <c r="H73" s="2392"/>
      <c r="I73" s="2392"/>
      <c r="J73" s="2399"/>
      <c r="K73" s="2402"/>
      <c r="L73" s="2402"/>
      <c r="M73" s="2402"/>
      <c r="N73" s="2402"/>
      <c r="O73" s="2399"/>
      <c r="P73" s="2402"/>
      <c r="Q73" s="2402"/>
      <c r="R73" s="2404"/>
      <c r="S73" s="2404"/>
      <c r="T73" s="3911"/>
    </row>
    <row r="74" spans="1:20" ht="11.25" customHeight="1">
      <c r="A74" s="2429"/>
      <c r="B74" s="2405"/>
      <c r="C74" s="2392"/>
      <c r="D74" s="2392"/>
      <c r="E74" s="2405"/>
      <c r="F74" s="2392"/>
      <c r="G74" s="2392"/>
      <c r="H74" s="2392"/>
      <c r="I74" s="2392"/>
      <c r="J74" s="2399"/>
      <c r="K74" s="2402"/>
      <c r="L74" s="2402"/>
      <c r="M74" s="2402"/>
      <c r="N74" s="2402"/>
      <c r="O74" s="2399"/>
      <c r="P74" s="2402"/>
      <c r="Q74" s="2402"/>
      <c r="R74" s="2404"/>
      <c r="S74" s="2404"/>
      <c r="T74" s="3911"/>
    </row>
    <row r="75" spans="1:20" ht="11.25" customHeight="1">
      <c r="A75" s="2429"/>
      <c r="B75" s="2405"/>
      <c r="C75" s="2392"/>
      <c r="D75" s="2392"/>
      <c r="E75" s="2405"/>
      <c r="F75" s="2392"/>
      <c r="G75" s="2392"/>
      <c r="H75" s="2392"/>
      <c r="I75" s="2392"/>
      <c r="J75" s="2399"/>
      <c r="K75" s="2402"/>
      <c r="L75" s="2402"/>
      <c r="M75" s="2402"/>
      <c r="N75" s="2402"/>
      <c r="O75" s="2399"/>
      <c r="P75" s="2402"/>
      <c r="Q75" s="2402"/>
      <c r="R75" s="2404"/>
      <c r="S75" s="2404"/>
      <c r="T75" s="3911"/>
    </row>
    <row r="76" spans="1:20" ht="11.25" customHeight="1">
      <c r="A76" s="2429"/>
      <c r="B76" s="2405"/>
      <c r="C76" s="2392"/>
      <c r="D76" s="2392"/>
      <c r="E76" s="2405"/>
      <c r="F76" s="2392"/>
      <c r="G76" s="2392"/>
      <c r="H76" s="2392"/>
      <c r="I76" s="2392"/>
      <c r="J76" s="2399"/>
      <c r="K76" s="2402"/>
      <c r="L76" s="2402"/>
      <c r="M76" s="2402"/>
      <c r="N76" s="2402"/>
      <c r="O76" s="2399"/>
      <c r="P76" s="2402"/>
      <c r="Q76" s="2402"/>
      <c r="R76" s="2404"/>
      <c r="S76" s="2404"/>
      <c r="T76" s="3911"/>
    </row>
    <row r="77" spans="1:20" ht="12.75" customHeight="1">
      <c r="A77" s="2429"/>
      <c r="B77" s="2404"/>
      <c r="C77" s="2392"/>
      <c r="D77" s="2392"/>
      <c r="E77" s="2404"/>
      <c r="F77" s="2404"/>
      <c r="G77" s="2404"/>
      <c r="H77" s="2404"/>
      <c r="I77" s="2404"/>
      <c r="J77" s="3677"/>
      <c r="K77" s="2404"/>
      <c r="L77" s="2404"/>
      <c r="M77" s="2404"/>
      <c r="N77" s="2404"/>
      <c r="O77" s="3677"/>
      <c r="P77" s="2404"/>
      <c r="Q77" s="2404"/>
      <c r="R77" s="2404"/>
      <c r="S77" s="2404"/>
      <c r="T77" s="3911"/>
    </row>
    <row r="78" spans="1:20" ht="9.75" customHeight="1">
      <c r="A78" s="2429"/>
      <c r="B78" s="2405"/>
      <c r="C78" s="2392"/>
      <c r="D78" s="2392"/>
      <c r="E78" s="2405"/>
      <c r="F78" s="2392"/>
      <c r="G78" s="2392"/>
      <c r="H78" s="2392"/>
      <c r="I78" s="2392"/>
      <c r="J78" s="2399"/>
      <c r="K78" s="2402"/>
      <c r="L78" s="2402"/>
      <c r="M78" s="2402"/>
      <c r="N78" s="2402"/>
      <c r="O78" s="2399"/>
      <c r="P78" s="2402"/>
      <c r="Q78" s="2402"/>
      <c r="R78" s="2402"/>
      <c r="S78" s="2402"/>
      <c r="T78" s="3908"/>
    </row>
    <row r="79" spans="1:20" ht="9.75" customHeight="1">
      <c r="A79" s="2429"/>
      <c r="B79" s="2392"/>
      <c r="C79" s="2392"/>
      <c r="D79" s="2405"/>
      <c r="E79" s="2405"/>
      <c r="F79" s="2392"/>
      <c r="G79" s="2392"/>
      <c r="H79" s="2392"/>
      <c r="I79" s="2392"/>
      <c r="J79" s="2399"/>
      <c r="K79" s="2402"/>
      <c r="L79" s="2402"/>
      <c r="M79" s="2402"/>
      <c r="N79" s="2402"/>
      <c r="O79" s="2399"/>
      <c r="P79" s="2402"/>
      <c r="Q79" s="2402"/>
      <c r="R79" s="2402"/>
      <c r="S79" s="2402"/>
      <c r="T79" s="3908"/>
    </row>
    <row r="80" spans="1:20" ht="5.0999999999999996" customHeight="1">
      <c r="A80" s="2429"/>
      <c r="B80" s="2392"/>
      <c r="C80" s="2392"/>
      <c r="D80" s="2405"/>
      <c r="E80" s="2405"/>
      <c r="F80" s="2392"/>
      <c r="G80" s="2392"/>
      <c r="H80" s="2392"/>
      <c r="I80" s="2392"/>
      <c r="J80" s="2399"/>
      <c r="K80" s="2402"/>
      <c r="L80" s="2402"/>
      <c r="M80" s="2402"/>
      <c r="N80" s="2402"/>
      <c r="O80" s="2399"/>
      <c r="P80" s="2402"/>
      <c r="Q80" s="2402"/>
      <c r="R80" s="2402"/>
      <c r="S80" s="2402"/>
      <c r="T80" s="3908"/>
    </row>
    <row r="81" spans="1:20" ht="4.5" customHeight="1">
      <c r="A81" s="2604"/>
      <c r="B81" s="2402"/>
      <c r="C81" s="2402"/>
      <c r="D81" s="2402"/>
      <c r="E81" s="2402"/>
      <c r="F81" s="2402"/>
      <c r="G81" s="2392"/>
      <c r="H81" s="2404"/>
      <c r="I81" s="2406"/>
      <c r="J81" s="3677"/>
      <c r="K81" s="2404"/>
      <c r="L81" s="2404"/>
      <c r="M81" s="2404"/>
      <c r="N81" s="2404"/>
      <c r="O81" s="3677"/>
      <c r="P81" s="2404"/>
      <c r="Q81" s="2404"/>
      <c r="R81" s="2404"/>
      <c r="S81" s="2402"/>
      <c r="T81" s="3908"/>
    </row>
    <row r="82" spans="1:20">
      <c r="A82" s="3912"/>
      <c r="B82" s="3913"/>
      <c r="C82" s="3913"/>
      <c r="D82" s="3913"/>
      <c r="E82" s="3913"/>
      <c r="F82" s="3913"/>
      <c r="G82" s="3913"/>
      <c r="H82" s="3913"/>
      <c r="I82" s="3913"/>
      <c r="J82" s="3914"/>
      <c r="K82" s="3915"/>
      <c r="L82" s="3915"/>
      <c r="M82" s="3915"/>
      <c r="N82" s="3915"/>
      <c r="O82" s="3914"/>
      <c r="P82" s="3915"/>
      <c r="Q82" s="3915"/>
      <c r="R82" s="3915"/>
      <c r="S82" s="3915"/>
      <c r="T82" s="3916"/>
    </row>
    <row r="83" spans="1:20" ht="10.8" thickBot="1">
      <c r="A83" s="3917"/>
      <c r="B83" s="3918"/>
      <c r="C83" s="3918"/>
      <c r="D83" s="3918"/>
      <c r="E83" s="3918"/>
      <c r="F83" s="3918"/>
      <c r="G83" s="3918"/>
      <c r="H83" s="3918"/>
      <c r="I83" s="3918"/>
      <c r="J83" s="3919"/>
      <c r="K83" s="3920"/>
      <c r="L83" s="3920"/>
      <c r="M83" s="3920"/>
      <c r="N83" s="3920"/>
      <c r="O83" s="3919"/>
      <c r="P83" s="3920"/>
      <c r="Q83" s="3920"/>
      <c r="R83" s="3920"/>
      <c r="S83" s="3920"/>
      <c r="T83" s="3921"/>
    </row>
    <row r="84" spans="1:20">
      <c r="K84" s="2829"/>
      <c r="L84" s="2829"/>
      <c r="M84" s="2829"/>
      <c r="N84" s="2829"/>
      <c r="P84" s="2829"/>
      <c r="Q84" s="2829"/>
      <c r="R84" s="2829"/>
      <c r="S84" s="2829"/>
    </row>
    <row r="85" spans="1:20">
      <c r="K85" s="2829"/>
      <c r="L85" s="2829"/>
      <c r="M85" s="2829"/>
      <c r="N85" s="2829"/>
      <c r="P85" s="2829"/>
      <c r="Q85" s="2829"/>
      <c r="R85" s="2829"/>
      <c r="S85" s="2829"/>
    </row>
    <row r="86" spans="1:20">
      <c r="K86" s="2829"/>
      <c r="L86" s="2829"/>
      <c r="M86" s="2829"/>
      <c r="N86" s="2829"/>
      <c r="P86" s="2829"/>
      <c r="Q86" s="2829"/>
      <c r="R86" s="2829"/>
      <c r="S86" s="2829"/>
    </row>
    <row r="87" spans="1:20">
      <c r="K87" s="2829"/>
      <c r="L87" s="2829"/>
      <c r="M87" s="2829"/>
      <c r="N87" s="2829"/>
      <c r="P87" s="2829"/>
      <c r="Q87" s="2829"/>
      <c r="R87" s="2829"/>
      <c r="S87" s="2829"/>
    </row>
    <row r="88" spans="1:20">
      <c r="K88" s="2829"/>
      <c r="L88" s="2829"/>
      <c r="M88" s="2829"/>
      <c r="N88" s="2829"/>
      <c r="P88" s="2829"/>
      <c r="Q88" s="2829"/>
      <c r="R88" s="2829"/>
      <c r="S88" s="2829"/>
    </row>
    <row r="89" spans="1:20">
      <c r="K89" s="2829"/>
      <c r="L89" s="2829"/>
      <c r="M89" s="2829"/>
      <c r="N89" s="2829"/>
      <c r="P89" s="2829"/>
      <c r="Q89" s="2829"/>
      <c r="R89" s="2829"/>
      <c r="S89" s="2829"/>
    </row>
    <row r="90" spans="1:20">
      <c r="A90" s="2408"/>
      <c r="K90" s="2829"/>
      <c r="L90" s="2829"/>
      <c r="M90" s="2829"/>
      <c r="N90" s="2829"/>
      <c r="P90" s="2829"/>
      <c r="Q90" s="2829"/>
      <c r="R90" s="2829"/>
      <c r="S90" s="2829"/>
    </row>
    <row r="91" spans="1:20">
      <c r="K91" s="2829"/>
      <c r="L91" s="2829"/>
      <c r="M91" s="2829"/>
      <c r="N91" s="2829"/>
      <c r="P91" s="2829"/>
      <c r="Q91" s="2829"/>
      <c r="R91" s="2829"/>
      <c r="S91" s="2829"/>
    </row>
    <row r="92" spans="1:20">
      <c r="K92" s="2829"/>
      <c r="L92" s="2829"/>
      <c r="M92" s="2829"/>
      <c r="N92" s="2829"/>
      <c r="P92" s="2829"/>
      <c r="Q92" s="2829"/>
      <c r="R92" s="2829"/>
      <c r="S92" s="2829"/>
    </row>
    <row r="93" spans="1:20">
      <c r="K93" s="2829"/>
      <c r="L93" s="2829"/>
      <c r="M93" s="2829"/>
      <c r="N93" s="2829"/>
      <c r="P93" s="2829"/>
      <c r="Q93" s="2829"/>
      <c r="R93" s="2829"/>
      <c r="S93" s="2829"/>
    </row>
    <row r="94" spans="1:20">
      <c r="K94" s="2829"/>
      <c r="L94" s="2829"/>
      <c r="M94" s="2829"/>
      <c r="N94" s="2829"/>
      <c r="P94" s="2829"/>
      <c r="Q94" s="2829"/>
      <c r="R94" s="2829"/>
      <c r="S94" s="2829"/>
    </row>
    <row r="95" spans="1:20">
      <c r="K95" s="2829"/>
      <c r="L95" s="2829"/>
      <c r="M95" s="2829"/>
      <c r="N95" s="2829"/>
      <c r="P95" s="2829"/>
      <c r="Q95" s="2829"/>
      <c r="R95" s="2829"/>
      <c r="S95" s="2829"/>
    </row>
  </sheetData>
  <sheetProtection selectLockedCells="1" selectUnlockedCells="1"/>
  <mergeCells count="26">
    <mergeCell ref="F1:T1"/>
    <mergeCell ref="A17:T17"/>
    <mergeCell ref="A18:T18"/>
    <mergeCell ref="J21:J22"/>
    <mergeCell ref="K21:N22"/>
    <mergeCell ref="P21:S22"/>
    <mergeCell ref="J24:J25"/>
    <mergeCell ref="K24:N25"/>
    <mergeCell ref="P24:S25"/>
    <mergeCell ref="J27:J28"/>
    <mergeCell ref="K27:N28"/>
    <mergeCell ref="P27:S28"/>
    <mergeCell ref="J36:J37"/>
    <mergeCell ref="K36:N37"/>
    <mergeCell ref="P36:S37"/>
    <mergeCell ref="J39:J40"/>
    <mergeCell ref="K39:N40"/>
    <mergeCell ref="P39:S40"/>
    <mergeCell ref="Q46:Q47"/>
    <mergeCell ref="R46:S47"/>
    <mergeCell ref="H50:I50"/>
    <mergeCell ref="J50:J51"/>
    <mergeCell ref="K50:N51"/>
    <mergeCell ref="O50:O51"/>
    <mergeCell ref="P50:S51"/>
    <mergeCell ref="H51:I51"/>
  </mergeCells>
  <printOptions horizontalCentered="1"/>
  <pageMargins left="0.390277777777778" right="0.5" top="0.5" bottom="0.55000000000000004" header="0.51180555555555596" footer="0.51180555555555596"/>
  <pageSetup paperSize="9" scale="88" firstPageNumber="19" orientation="portrait"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A0F4-F265-4FC1-A3B6-15B772F1D069}">
  <sheetPr>
    <tabColor rgb="FF002060"/>
  </sheetPr>
  <dimension ref="A1:AW504"/>
  <sheetViews>
    <sheetView showGridLines="0" view="pageBreakPreview" topLeftCell="C185" zoomScale="99" zoomScaleNormal="100" zoomScaleSheetLayoutView="99" workbookViewId="0">
      <selection activeCell="AU35" sqref="AU35"/>
    </sheetView>
  </sheetViews>
  <sheetFormatPr defaultColWidth="9.109375" defaultRowHeight="12.75" customHeight="1"/>
  <cols>
    <col min="1" max="1" width="1.6640625" style="2409" customWidth="1"/>
    <col min="2" max="2" width="5.5546875" style="2410" customWidth="1"/>
    <col min="3" max="3" width="0.6640625" style="2409" customWidth="1"/>
    <col min="4" max="31" width="3.88671875" style="2409" customWidth="1"/>
    <col min="32" max="32" width="4.33203125" style="2412" customWidth="1"/>
    <col min="33" max="33" width="3.88671875" style="2409" customWidth="1"/>
    <col min="34" max="34" width="1.6640625" style="2409" customWidth="1"/>
    <col min="35" max="16384" width="9.109375" style="2409"/>
  </cols>
  <sheetData>
    <row r="1" spans="1:49"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2"/>
    </row>
    <row r="2" spans="1:49" ht="12.75" customHeight="1">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5"/>
    </row>
    <row r="3" spans="1:49"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8"/>
    </row>
    <row r="4" spans="1:49" ht="17.399999999999999" customHeight="1">
      <c r="A4" s="2440"/>
      <c r="B4" s="2412"/>
      <c r="C4" s="2411"/>
      <c r="D4" s="2411"/>
      <c r="E4" s="2411"/>
      <c r="F4" s="2411"/>
      <c r="G4" s="2411"/>
      <c r="H4" s="2411"/>
      <c r="I4" s="2411"/>
      <c r="J4" s="2411"/>
      <c r="K4" s="2411"/>
      <c r="L4" s="2411"/>
      <c r="M4" s="2411"/>
      <c r="N4" s="2411"/>
      <c r="O4" s="2411"/>
      <c r="P4" s="2411"/>
      <c r="Q4" s="2411"/>
      <c r="R4" s="2411"/>
      <c r="S4" s="2411"/>
      <c r="T4" s="2411"/>
      <c r="U4" s="2411"/>
      <c r="V4" s="2411"/>
      <c r="W4" s="2411"/>
      <c r="X4" s="2411"/>
      <c r="Y4" s="2411"/>
      <c r="Z4" s="2411"/>
      <c r="AA4" s="2411"/>
      <c r="AB4" s="2411"/>
      <c r="AC4" s="2411"/>
      <c r="AD4" s="2411"/>
      <c r="AE4" s="2411"/>
      <c r="AF4" s="6579"/>
      <c r="AG4" s="6579"/>
      <c r="AH4" s="6580"/>
    </row>
    <row r="5" spans="1:49" ht="15" customHeight="1">
      <c r="A5" s="2413"/>
      <c r="B5" s="6505" t="s">
        <v>1163</v>
      </c>
      <c r="C5" s="6506"/>
      <c r="D5" s="6506"/>
      <c r="E5" s="6506"/>
      <c r="F5" s="6506"/>
      <c r="G5" s="6507"/>
      <c r="H5" s="6511" t="s">
        <v>384</v>
      </c>
      <c r="I5" s="6512"/>
      <c r="J5" s="2414"/>
      <c r="K5" s="2415" t="s">
        <v>862</v>
      </c>
      <c r="L5" s="3693"/>
      <c r="M5" s="2411"/>
      <c r="N5" s="2411"/>
      <c r="O5" s="2416"/>
      <c r="P5" s="2416"/>
      <c r="Q5" s="2416"/>
      <c r="R5" s="2416"/>
      <c r="S5" s="2416"/>
      <c r="T5" s="2416"/>
      <c r="U5" s="2416"/>
      <c r="V5" s="2416"/>
      <c r="W5" s="2416"/>
      <c r="X5" s="2416"/>
      <c r="Y5" s="2416"/>
      <c r="Z5" s="2416"/>
      <c r="AA5" s="2416"/>
      <c r="AB5" s="2416"/>
      <c r="AC5" s="2416"/>
      <c r="AD5" s="2416"/>
      <c r="AE5" s="2416"/>
      <c r="AF5" s="2416"/>
      <c r="AG5" s="2416"/>
      <c r="AH5" s="4087"/>
      <c r="AI5" s="2411"/>
      <c r="AJ5" s="2411"/>
      <c r="AK5" s="2411"/>
      <c r="AL5" s="2411"/>
      <c r="AM5" s="2411"/>
      <c r="AN5" s="2411"/>
      <c r="AO5" s="2411"/>
      <c r="AP5" s="2411"/>
      <c r="AQ5" s="2411"/>
      <c r="AR5" s="2411"/>
      <c r="AS5" s="2411"/>
      <c r="AT5" s="2411"/>
      <c r="AU5" s="2411"/>
      <c r="AV5" s="2411"/>
      <c r="AW5" s="2411"/>
    </row>
    <row r="6" spans="1:49" ht="15" customHeight="1">
      <c r="A6" s="2413"/>
      <c r="B6" s="6508"/>
      <c r="C6" s="6509"/>
      <c r="D6" s="6509"/>
      <c r="E6" s="6509"/>
      <c r="F6" s="6509"/>
      <c r="G6" s="6510"/>
      <c r="H6" s="6513"/>
      <c r="I6" s="6514"/>
      <c r="J6" s="2417"/>
      <c r="K6" s="2418" t="s">
        <v>863</v>
      </c>
      <c r="L6" s="3693"/>
      <c r="M6" s="2411"/>
      <c r="N6" s="2411"/>
      <c r="O6" s="2416"/>
      <c r="P6" s="2416"/>
      <c r="Q6" s="2416"/>
      <c r="R6" s="2416"/>
      <c r="S6" s="2416"/>
      <c r="T6" s="2416"/>
      <c r="U6" s="2416"/>
      <c r="V6" s="2416"/>
      <c r="W6" s="2416"/>
      <c r="X6" s="2416"/>
      <c r="Y6" s="2416"/>
      <c r="Z6" s="2416"/>
      <c r="AA6" s="2416"/>
      <c r="AB6" s="2416"/>
      <c r="AC6" s="2416"/>
      <c r="AD6" s="2416"/>
      <c r="AE6" s="2416"/>
      <c r="AF6" s="2416"/>
      <c r="AG6" s="2416"/>
      <c r="AH6" s="4087"/>
      <c r="AI6" s="2411"/>
      <c r="AJ6" s="2411"/>
      <c r="AK6" s="2411"/>
      <c r="AL6" s="2411"/>
      <c r="AM6" s="2411"/>
      <c r="AN6" s="2411"/>
      <c r="AO6" s="2411"/>
      <c r="AP6" s="2411"/>
      <c r="AQ6" s="2411"/>
      <c r="AR6" s="2411"/>
      <c r="AS6" s="2411"/>
      <c r="AT6" s="2411"/>
      <c r="AU6" s="2411"/>
      <c r="AV6" s="2411"/>
      <c r="AW6" s="2411"/>
    </row>
    <row r="7" spans="1:49" ht="17.399999999999999" customHeight="1">
      <c r="A7" s="2413"/>
      <c r="B7" s="2412"/>
      <c r="C7" s="2411"/>
      <c r="D7" s="2411"/>
      <c r="E7" s="2411"/>
      <c r="F7" s="2411"/>
      <c r="G7" s="2411"/>
      <c r="H7" s="2411"/>
      <c r="I7" s="2411"/>
      <c r="J7" s="2411"/>
      <c r="K7" s="2411"/>
      <c r="L7" s="2411"/>
      <c r="M7" s="2411"/>
      <c r="N7" s="2411"/>
      <c r="O7" s="2411"/>
      <c r="P7" s="2411"/>
      <c r="Q7" s="2411"/>
      <c r="R7" s="2411"/>
      <c r="S7" s="2411"/>
      <c r="T7" s="2411"/>
      <c r="U7" s="2411"/>
      <c r="V7" s="2411"/>
      <c r="W7" s="2411"/>
      <c r="X7" s="2411"/>
      <c r="Y7" s="2411"/>
      <c r="Z7" s="2419"/>
      <c r="AA7" s="2419"/>
      <c r="AB7" s="2419"/>
      <c r="AC7" s="2419"/>
      <c r="AD7" s="2419"/>
      <c r="AE7" s="2419"/>
      <c r="AF7" s="2419"/>
      <c r="AG7" s="2419"/>
      <c r="AH7" s="4087"/>
      <c r="AI7" s="2411"/>
      <c r="AJ7" s="2411"/>
      <c r="AK7" s="2411"/>
      <c r="AL7" s="2411"/>
      <c r="AM7" s="2411"/>
      <c r="AN7" s="2411"/>
      <c r="AO7" s="2411"/>
      <c r="AP7" s="2411"/>
      <c r="AQ7" s="2411"/>
      <c r="AR7" s="2411"/>
      <c r="AS7" s="2411"/>
      <c r="AT7" s="2411"/>
      <c r="AU7" s="2411"/>
      <c r="AV7" s="2411"/>
      <c r="AW7" s="2411"/>
    </row>
    <row r="8" spans="1:49" ht="18" customHeight="1">
      <c r="A8" s="2413"/>
      <c r="B8" s="6582" t="s">
        <v>3595</v>
      </c>
      <c r="C8" s="6583"/>
      <c r="D8" s="6583"/>
      <c r="E8" s="6583"/>
      <c r="F8" s="6583"/>
      <c r="G8" s="6583"/>
      <c r="H8" s="6583"/>
      <c r="I8" s="6583"/>
      <c r="J8" s="6583"/>
      <c r="K8" s="6583"/>
      <c r="L8" s="6583"/>
      <c r="M8" s="6584"/>
      <c r="N8" s="2411"/>
      <c r="O8" s="2411"/>
      <c r="P8" s="2411"/>
      <c r="Q8" s="2411"/>
      <c r="R8" s="2411"/>
      <c r="S8" s="2411"/>
      <c r="T8" s="2411"/>
      <c r="U8" s="2411"/>
      <c r="V8" s="2411"/>
      <c r="W8" s="2411"/>
      <c r="X8" s="2411"/>
      <c r="Y8" s="2411"/>
      <c r="Z8" s="2419"/>
      <c r="AA8" s="2419"/>
      <c r="AB8" s="2419"/>
      <c r="AC8" s="2419"/>
      <c r="AD8" s="2419"/>
      <c r="AE8" s="2419"/>
      <c r="AF8" s="2419"/>
      <c r="AG8" s="2419"/>
      <c r="AH8" s="4087"/>
      <c r="AI8" s="2411"/>
      <c r="AJ8" s="2411"/>
      <c r="AK8" s="2411"/>
      <c r="AL8" s="2411"/>
      <c r="AM8" s="2411"/>
      <c r="AN8" s="2411"/>
      <c r="AO8" s="2411"/>
      <c r="AP8" s="2411"/>
      <c r="AQ8" s="2411"/>
      <c r="AR8" s="2411"/>
      <c r="AS8" s="2411"/>
      <c r="AT8" s="2411"/>
      <c r="AU8" s="2411"/>
      <c r="AV8" s="2411"/>
      <c r="AW8" s="2411"/>
    </row>
    <row r="9" spans="1:49" ht="17.399999999999999" customHeight="1">
      <c r="A9" s="2413"/>
      <c r="B9" s="2416"/>
      <c r="C9" s="2416"/>
      <c r="D9" s="2416"/>
      <c r="E9" s="2416"/>
      <c r="F9" s="2411"/>
      <c r="G9" s="2416"/>
      <c r="H9" s="2416"/>
      <c r="I9" s="2416"/>
      <c r="J9" s="2416"/>
      <c r="K9" s="2416"/>
      <c r="L9" s="2416"/>
      <c r="M9" s="2416"/>
      <c r="N9" s="2416"/>
      <c r="O9" s="2416"/>
      <c r="P9" s="2416"/>
      <c r="Q9" s="2416"/>
      <c r="R9" s="2416"/>
      <c r="S9" s="2416"/>
      <c r="T9" s="2416"/>
      <c r="U9" s="2416"/>
      <c r="V9" s="2416"/>
      <c r="W9" s="2416"/>
      <c r="X9" s="2416"/>
      <c r="Y9" s="2416"/>
      <c r="Z9" s="2416"/>
      <c r="AA9" s="2416"/>
      <c r="AB9" s="2416"/>
      <c r="AC9" s="2416"/>
      <c r="AD9" s="2416"/>
      <c r="AE9" s="2416"/>
      <c r="AF9" s="2416"/>
      <c r="AG9" s="2416"/>
      <c r="AH9" s="4087"/>
      <c r="AI9" s="2411"/>
      <c r="AJ9" s="2411"/>
      <c r="AK9" s="2411"/>
      <c r="AL9" s="2411"/>
      <c r="AM9" s="2411"/>
      <c r="AN9" s="2411"/>
      <c r="AO9" s="2411"/>
      <c r="AP9" s="2411"/>
      <c r="AQ9" s="2411"/>
      <c r="AR9" s="2411"/>
      <c r="AS9" s="2411"/>
      <c r="AT9" s="2411"/>
      <c r="AU9" s="2411"/>
      <c r="AV9" s="2411"/>
      <c r="AW9" s="2411"/>
    </row>
    <row r="10" spans="1:49" ht="15" customHeight="1">
      <c r="A10" s="2413"/>
      <c r="B10" s="6515" t="s">
        <v>1772</v>
      </c>
      <c r="C10" s="6516"/>
      <c r="D10" s="6516"/>
      <c r="E10" s="6517"/>
      <c r="F10" s="6518">
        <v>1</v>
      </c>
      <c r="G10" s="6519"/>
      <c r="H10" s="2411"/>
      <c r="I10" s="2420" t="s">
        <v>3593</v>
      </c>
      <c r="J10" s="2416"/>
      <c r="K10" s="2416"/>
      <c r="L10" s="2416"/>
      <c r="M10" s="2416"/>
      <c r="N10" s="2416"/>
      <c r="O10" s="2416"/>
      <c r="P10" s="2416"/>
      <c r="Q10" s="2416"/>
      <c r="R10" s="2416"/>
      <c r="S10" s="2416"/>
      <c r="T10" s="2416"/>
      <c r="U10" s="2416"/>
      <c r="V10" s="2416"/>
      <c r="W10" s="2416"/>
      <c r="X10" s="2416"/>
      <c r="Y10" s="2416"/>
      <c r="Z10" s="2416"/>
      <c r="AA10" s="2416"/>
      <c r="AB10" s="2416"/>
      <c r="AC10" s="2416"/>
      <c r="AD10" s="2416"/>
      <c r="AE10" s="2416"/>
      <c r="AF10" s="2416"/>
      <c r="AG10" s="2416"/>
      <c r="AH10" s="4087"/>
      <c r="AI10" s="2411"/>
      <c r="AJ10" s="2411"/>
      <c r="AK10" s="2411"/>
      <c r="AL10" s="2411"/>
      <c r="AM10" s="2411"/>
      <c r="AN10" s="2411"/>
      <c r="AO10" s="2411"/>
      <c r="AP10" s="2411"/>
      <c r="AQ10" s="2411"/>
      <c r="AR10" s="2411"/>
      <c r="AS10" s="2411"/>
      <c r="AT10" s="2411"/>
      <c r="AU10" s="2411"/>
      <c r="AV10" s="2411"/>
      <c r="AW10" s="2411"/>
    </row>
    <row r="11" spans="1:49" ht="15" customHeight="1">
      <c r="A11" s="2413"/>
      <c r="B11" s="6522" t="s">
        <v>1988</v>
      </c>
      <c r="C11" s="6523"/>
      <c r="D11" s="6523"/>
      <c r="E11" s="6524"/>
      <c r="F11" s="6520"/>
      <c r="G11" s="6521"/>
      <c r="H11" s="2411"/>
      <c r="I11" s="2421" t="s">
        <v>3594</v>
      </c>
      <c r="J11" s="2416"/>
      <c r="K11" s="2416"/>
      <c r="L11" s="2416"/>
      <c r="M11" s="2416"/>
      <c r="N11" s="2416"/>
      <c r="O11" s="2416"/>
      <c r="P11" s="2416"/>
      <c r="Q11" s="2416"/>
      <c r="R11" s="2416"/>
      <c r="S11" s="2416"/>
      <c r="T11" s="2416"/>
      <c r="U11" s="2416"/>
      <c r="V11" s="2416"/>
      <c r="W11" s="2416"/>
      <c r="X11" s="2416"/>
      <c r="Y11" s="2416"/>
      <c r="Z11" s="2416"/>
      <c r="AA11" s="2416"/>
      <c r="AB11" s="2416"/>
      <c r="AC11" s="2416"/>
      <c r="AD11" s="2416"/>
      <c r="AE11" s="2416"/>
      <c r="AF11" s="2416"/>
      <c r="AG11" s="2416"/>
      <c r="AH11" s="4087"/>
      <c r="AI11" s="2411"/>
      <c r="AJ11" s="2411"/>
      <c r="AK11" s="2411"/>
      <c r="AL11" s="2411"/>
      <c r="AM11" s="2411"/>
      <c r="AN11" s="2411"/>
      <c r="AO11" s="2411"/>
      <c r="AP11" s="2411"/>
      <c r="AQ11" s="2411"/>
      <c r="AR11" s="2411"/>
      <c r="AS11" s="2411"/>
      <c r="AT11" s="2411"/>
      <c r="AU11" s="2411"/>
      <c r="AV11" s="2411"/>
      <c r="AW11" s="2411"/>
    </row>
    <row r="12" spans="1:49" ht="11.25" customHeight="1">
      <c r="A12" s="2413"/>
      <c r="B12" s="2416"/>
      <c r="C12" s="2416"/>
      <c r="D12" s="2416"/>
      <c r="E12" s="2416"/>
      <c r="F12" s="2416"/>
      <c r="G12" s="2416"/>
      <c r="H12" s="2416"/>
      <c r="I12" s="2416"/>
      <c r="J12" s="2416"/>
      <c r="K12" s="2416"/>
      <c r="L12" s="2416"/>
      <c r="M12" s="2416"/>
      <c r="N12" s="2416"/>
      <c r="O12" s="2416"/>
      <c r="P12" s="2416"/>
      <c r="Q12" s="2416"/>
      <c r="R12" s="2416"/>
      <c r="S12" s="2416"/>
      <c r="T12" s="2416"/>
      <c r="U12" s="2416"/>
      <c r="V12" s="2416"/>
      <c r="W12" s="2416"/>
      <c r="X12" s="2416"/>
      <c r="Y12" s="2416"/>
      <c r="Z12" s="2416"/>
      <c r="AA12" s="2416"/>
      <c r="AB12" s="2416"/>
      <c r="AC12" s="2416"/>
      <c r="AD12" s="2416"/>
      <c r="AE12" s="2416"/>
      <c r="AF12" s="2416"/>
      <c r="AG12" s="2416"/>
      <c r="AH12" s="4087"/>
      <c r="AI12" s="2411"/>
      <c r="AJ12" s="2411"/>
      <c r="AK12" s="2411"/>
      <c r="AL12" s="2411"/>
      <c r="AM12" s="2411"/>
      <c r="AN12" s="2411"/>
      <c r="AO12" s="2411"/>
      <c r="AP12" s="2411"/>
      <c r="AQ12" s="2411"/>
      <c r="AR12" s="2411"/>
      <c r="AS12" s="2411"/>
      <c r="AT12" s="2411"/>
      <c r="AU12" s="2411"/>
      <c r="AV12" s="2411"/>
      <c r="AW12" s="2411"/>
    </row>
    <row r="13" spans="1:49" ht="11.25" customHeight="1">
      <c r="A13" s="2413"/>
      <c r="B13" s="2416"/>
      <c r="C13" s="2416"/>
      <c r="D13" s="2416"/>
      <c r="E13" s="2416"/>
      <c r="F13" s="2416"/>
      <c r="G13" s="2416"/>
      <c r="H13" s="2416"/>
      <c r="I13" s="2416"/>
      <c r="J13" s="2416"/>
      <c r="K13" s="2416"/>
      <c r="L13" s="2416"/>
      <c r="M13" s="2416"/>
      <c r="N13" s="2416"/>
      <c r="O13" s="2416"/>
      <c r="P13" s="2416"/>
      <c r="Q13" s="2416"/>
      <c r="R13" s="2416"/>
      <c r="S13" s="2416"/>
      <c r="T13" s="2416"/>
      <c r="U13" s="2416"/>
      <c r="V13" s="2416"/>
      <c r="W13" s="2416"/>
      <c r="X13" s="2416"/>
      <c r="Y13" s="2416"/>
      <c r="Z13" s="2416"/>
      <c r="AA13" s="2416"/>
      <c r="AB13" s="2416"/>
      <c r="AC13" s="2416"/>
      <c r="AD13" s="2416"/>
      <c r="AE13" s="2416"/>
      <c r="AF13" s="2416"/>
      <c r="AG13" s="2416"/>
      <c r="AH13" s="4087"/>
      <c r="AI13" s="2411"/>
      <c r="AJ13" s="2411"/>
      <c r="AK13" s="2411"/>
      <c r="AL13" s="2411"/>
      <c r="AM13" s="2411"/>
      <c r="AN13" s="2411"/>
      <c r="AO13" s="2411"/>
      <c r="AP13" s="2411"/>
      <c r="AQ13" s="2411"/>
      <c r="AR13" s="2411"/>
      <c r="AS13" s="2411"/>
      <c r="AT13" s="2411"/>
      <c r="AU13" s="2411"/>
      <c r="AV13" s="2411"/>
      <c r="AW13" s="2411"/>
    </row>
    <row r="14" spans="1:49" s="2425" customFormat="1" ht="11.25" customHeight="1">
      <c r="A14" s="2422"/>
      <c r="B14" s="3922" t="s">
        <v>798</v>
      </c>
      <c r="C14" s="2423"/>
      <c r="D14" s="3940" t="s">
        <v>1773</v>
      </c>
      <c r="E14" s="2394"/>
      <c r="F14" s="2424"/>
      <c r="G14" s="2424"/>
      <c r="H14" s="2424"/>
      <c r="I14" s="2424"/>
      <c r="J14" s="2424"/>
      <c r="K14" s="2424"/>
      <c r="L14" s="2424"/>
      <c r="M14" s="2424"/>
      <c r="N14" s="2424"/>
      <c r="O14" s="2424"/>
      <c r="P14" s="2424"/>
      <c r="Q14" s="2424"/>
      <c r="R14" s="2424"/>
      <c r="S14" s="3922"/>
      <c r="T14" s="2394"/>
      <c r="U14" s="2394"/>
      <c r="V14" s="2394"/>
      <c r="W14" s="2394"/>
      <c r="X14" s="2394"/>
      <c r="Y14" s="2394"/>
      <c r="Z14" s="2394"/>
      <c r="AA14" s="2394"/>
      <c r="AB14" s="3927"/>
      <c r="AC14" s="3927"/>
      <c r="AD14" s="2394"/>
      <c r="AE14" s="2394"/>
      <c r="AF14" s="2394"/>
      <c r="AG14" s="2394"/>
      <c r="AH14" s="4088"/>
      <c r="AI14" s="2394"/>
      <c r="AJ14" s="2394"/>
      <c r="AK14" s="2394"/>
      <c r="AL14" s="2394"/>
      <c r="AM14" s="2394"/>
      <c r="AN14" s="2394"/>
      <c r="AO14" s="2394"/>
      <c r="AP14" s="2394"/>
      <c r="AQ14" s="2394"/>
      <c r="AR14" s="2394"/>
      <c r="AS14" s="2394"/>
      <c r="AT14" s="2394"/>
      <c r="AU14" s="2394"/>
      <c r="AV14" s="2394"/>
      <c r="AW14" s="2394"/>
    </row>
    <row r="15" spans="1:49" s="2425" customFormat="1" ht="11.25" customHeight="1">
      <c r="A15" s="2426"/>
      <c r="B15" s="2400"/>
      <c r="C15" s="2394"/>
      <c r="D15" s="2427" t="s">
        <v>1774</v>
      </c>
      <c r="E15" s="2394"/>
      <c r="F15" s="2424"/>
      <c r="G15" s="2424"/>
      <c r="H15" s="2424"/>
      <c r="I15" s="2424"/>
      <c r="J15" s="2424"/>
      <c r="K15" s="2424"/>
      <c r="L15" s="2424"/>
      <c r="M15" s="2424"/>
      <c r="N15" s="2424"/>
      <c r="O15" s="2424"/>
      <c r="P15" s="2424"/>
      <c r="Q15" s="2424"/>
      <c r="R15" s="2424"/>
      <c r="S15" s="2424"/>
      <c r="T15" s="2424"/>
      <c r="U15" s="2424"/>
      <c r="V15" s="2424"/>
      <c r="W15" s="2424"/>
      <c r="X15" s="2424"/>
      <c r="Y15" s="2424"/>
      <c r="Z15" s="2424"/>
      <c r="AA15" s="2424"/>
      <c r="AB15" s="2424"/>
      <c r="AC15" s="2424"/>
      <c r="AD15" s="2394"/>
      <c r="AE15" s="2394"/>
      <c r="AF15" s="2394"/>
      <c r="AG15" s="2394"/>
      <c r="AH15" s="4088"/>
      <c r="AI15" s="2394"/>
      <c r="AJ15" s="2394"/>
      <c r="AK15" s="2394"/>
      <c r="AL15" s="2394"/>
      <c r="AM15" s="2394"/>
      <c r="AN15" s="2394"/>
      <c r="AO15" s="2394"/>
      <c r="AP15" s="2394"/>
      <c r="AQ15" s="2394"/>
      <c r="AR15" s="2394"/>
      <c r="AS15" s="2394"/>
      <c r="AT15" s="2394"/>
      <c r="AU15" s="2394"/>
      <c r="AV15" s="2394"/>
      <c r="AW15" s="2394"/>
    </row>
    <row r="16" spans="1:49" s="2425" customFormat="1" ht="6.75" customHeight="1">
      <c r="A16" s="2426"/>
      <c r="B16" s="2400"/>
      <c r="C16" s="2394"/>
      <c r="D16" s="2427"/>
      <c r="E16" s="2394"/>
      <c r="F16" s="2424"/>
      <c r="G16" s="2424"/>
      <c r="H16" s="2424"/>
      <c r="I16" s="2424"/>
      <c r="J16" s="2424"/>
      <c r="K16" s="2424"/>
      <c r="L16" s="2424"/>
      <c r="M16" s="2424"/>
      <c r="N16" s="2424"/>
      <c r="O16" s="2424"/>
      <c r="P16" s="2424"/>
      <c r="Q16" s="2424"/>
      <c r="R16" s="2424"/>
      <c r="S16" s="2424"/>
      <c r="T16" s="2424"/>
      <c r="U16" s="2424"/>
      <c r="V16" s="2424"/>
      <c r="W16" s="2424"/>
      <c r="X16" s="2424"/>
      <c r="Y16" s="2424"/>
      <c r="Z16" s="2424"/>
      <c r="AA16" s="2424"/>
      <c r="AB16" s="2424"/>
      <c r="AC16" s="2424"/>
      <c r="AD16" s="2424"/>
      <c r="AE16" s="3927"/>
      <c r="AF16" s="2424"/>
      <c r="AG16" s="2394"/>
      <c r="AH16" s="4088"/>
      <c r="AI16" s="2394"/>
      <c r="AJ16" s="2394"/>
      <c r="AK16" s="2394"/>
      <c r="AL16" s="2394"/>
      <c r="AM16" s="2394"/>
      <c r="AN16" s="2394"/>
      <c r="AO16" s="2394"/>
      <c r="AP16" s="2394"/>
      <c r="AQ16" s="2394"/>
      <c r="AR16" s="2394"/>
      <c r="AS16" s="2394"/>
      <c r="AT16" s="2394"/>
      <c r="AU16" s="2394"/>
      <c r="AV16" s="2394"/>
      <c r="AW16" s="2394"/>
    </row>
    <row r="17" spans="1:49" s="2425" customFormat="1" ht="12.75" customHeight="1">
      <c r="A17" s="2426"/>
      <c r="B17" s="2400"/>
      <c r="C17" s="2394"/>
      <c r="D17" s="2427"/>
      <c r="E17" s="6560">
        <v>310001</v>
      </c>
      <c r="F17" s="6560"/>
      <c r="G17" s="2400"/>
      <c r="H17" s="2400"/>
      <c r="I17" s="2424"/>
      <c r="J17" s="2428"/>
      <c r="K17" s="3972" t="s">
        <v>1775</v>
      </c>
      <c r="L17" s="2874"/>
      <c r="M17" s="2875"/>
      <c r="N17" s="2876"/>
      <c r="O17" s="2876"/>
      <c r="P17" s="2876"/>
      <c r="Q17" s="2876"/>
      <c r="R17" s="2876"/>
      <c r="S17" s="2876"/>
      <c r="T17" s="2876"/>
      <c r="U17" s="2876"/>
      <c r="V17" s="2876"/>
      <c r="W17" s="2876"/>
      <c r="X17" s="2877"/>
      <c r="Y17" s="2877"/>
      <c r="Z17" s="2877"/>
      <c r="AA17" s="2877"/>
      <c r="AB17" s="2877"/>
      <c r="AC17" s="2878"/>
      <c r="AD17" s="2878"/>
      <c r="AE17" s="2879"/>
      <c r="AF17" s="2424"/>
      <c r="AG17" s="2394"/>
      <c r="AH17" s="4088"/>
      <c r="AI17" s="2394"/>
      <c r="AJ17" s="2394"/>
      <c r="AK17" s="2394"/>
      <c r="AL17" s="2394"/>
      <c r="AM17" s="2394"/>
      <c r="AN17" s="2394"/>
      <c r="AO17" s="2394"/>
      <c r="AP17" s="2394"/>
      <c r="AQ17" s="2394"/>
      <c r="AR17" s="2394"/>
      <c r="AS17" s="2394"/>
      <c r="AT17" s="2394"/>
      <c r="AU17" s="2394"/>
      <c r="AV17" s="2394"/>
      <c r="AW17" s="2394"/>
    </row>
    <row r="18" spans="1:49" s="2425" customFormat="1" ht="11.25" customHeight="1">
      <c r="A18" s="2426"/>
      <c r="B18" s="2400"/>
      <c r="C18" s="2394"/>
      <c r="D18" s="2427"/>
      <c r="E18" s="6587">
        <v>1</v>
      </c>
      <c r="F18" s="6494"/>
      <c r="G18" s="6559" t="s">
        <v>1164</v>
      </c>
      <c r="H18" s="6458"/>
      <c r="I18" s="6458"/>
      <c r="J18" s="2428"/>
      <c r="K18" s="3973" t="s">
        <v>1776</v>
      </c>
      <c r="L18" s="2880"/>
      <c r="M18" s="2880"/>
      <c r="N18" s="2880"/>
      <c r="O18" s="2880"/>
      <c r="P18" s="2880"/>
      <c r="Q18" s="2880"/>
      <c r="R18" s="2880"/>
      <c r="S18" s="2880"/>
      <c r="T18" s="2880"/>
      <c r="U18" s="2880"/>
      <c r="V18" s="2880"/>
      <c r="W18" s="2880"/>
      <c r="X18" s="2880"/>
      <c r="Y18" s="2880"/>
      <c r="Z18" s="2880"/>
      <c r="AA18" s="2001"/>
      <c r="AB18" s="2001"/>
      <c r="AC18" s="2881"/>
      <c r="AD18" s="2881"/>
      <c r="AE18" s="2882"/>
      <c r="AF18" s="2424"/>
      <c r="AG18" s="2394"/>
      <c r="AH18" s="4088"/>
      <c r="AI18" s="2394"/>
      <c r="AJ18" s="2394"/>
      <c r="AK18" s="2394"/>
      <c r="AL18" s="2394"/>
      <c r="AM18" s="2394"/>
      <c r="AN18" s="2394"/>
      <c r="AO18" s="2394"/>
      <c r="AP18" s="2394"/>
      <c r="AQ18" s="2394"/>
      <c r="AR18" s="2394"/>
      <c r="AS18" s="2394"/>
      <c r="AT18" s="2394"/>
      <c r="AU18" s="2394"/>
      <c r="AV18" s="2394"/>
      <c r="AW18" s="2394"/>
    </row>
    <row r="19" spans="1:49" s="2408" customFormat="1" ht="11.25" customHeight="1">
      <c r="A19" s="2429"/>
      <c r="B19" s="2406"/>
      <c r="C19" s="2392"/>
      <c r="D19" s="2392"/>
      <c r="E19" s="6587"/>
      <c r="F19" s="6495"/>
      <c r="G19" s="6559"/>
      <c r="H19" s="6458"/>
      <c r="I19" s="6458"/>
      <c r="J19" s="2430"/>
      <c r="K19" s="3973" t="s">
        <v>1777</v>
      </c>
      <c r="L19" s="2880"/>
      <c r="M19" s="1999"/>
      <c r="N19" s="1999"/>
      <c r="O19" s="1999"/>
      <c r="P19" s="1999"/>
      <c r="Q19" s="1999"/>
      <c r="R19" s="1999"/>
      <c r="S19" s="1999"/>
      <c r="T19" s="1999"/>
      <c r="U19" s="1999"/>
      <c r="V19" s="1999"/>
      <c r="W19" s="1999"/>
      <c r="X19" s="1999"/>
      <c r="Y19" s="1999"/>
      <c r="Z19" s="1999"/>
      <c r="AA19" s="2883"/>
      <c r="AB19" s="2883"/>
      <c r="AC19" s="2883"/>
      <c r="AD19" s="2884"/>
      <c r="AE19" s="2885"/>
      <c r="AF19" s="2400"/>
      <c r="AG19" s="2400"/>
      <c r="AH19" s="3908"/>
      <c r="AI19" s="2392"/>
      <c r="AJ19" s="2392"/>
      <c r="AK19" s="2392"/>
      <c r="AL19" s="2392"/>
      <c r="AM19" s="2392"/>
      <c r="AN19" s="2392"/>
      <c r="AO19" s="2392"/>
      <c r="AP19" s="2392"/>
      <c r="AQ19" s="2392"/>
      <c r="AR19" s="2392"/>
      <c r="AS19" s="2392"/>
      <c r="AT19" s="2392"/>
      <c r="AU19" s="2392"/>
      <c r="AV19" s="2392"/>
      <c r="AW19" s="2392"/>
    </row>
    <row r="20" spans="1:49" s="2408" customFormat="1" ht="11.25" customHeight="1">
      <c r="A20" s="2429"/>
      <c r="B20" s="2406"/>
      <c r="C20" s="2392"/>
      <c r="D20" s="2392"/>
      <c r="E20" s="3922"/>
      <c r="F20" s="3922"/>
      <c r="G20" s="3922"/>
      <c r="H20" s="3922"/>
      <c r="I20" s="2392"/>
      <c r="J20" s="2430"/>
      <c r="K20" s="3974" t="s">
        <v>1778</v>
      </c>
      <c r="L20" s="1999"/>
      <c r="M20" s="1999"/>
      <c r="N20" s="1999"/>
      <c r="O20" s="1999"/>
      <c r="P20" s="1999"/>
      <c r="Q20" s="1999"/>
      <c r="R20" s="1999"/>
      <c r="S20" s="1999"/>
      <c r="T20" s="1999"/>
      <c r="U20" s="1999"/>
      <c r="V20" s="1999"/>
      <c r="W20" s="1999"/>
      <c r="X20" s="1999"/>
      <c r="Y20" s="1999"/>
      <c r="Z20" s="1999"/>
      <c r="AA20" s="2883"/>
      <c r="AB20" s="2883"/>
      <c r="AC20" s="2883"/>
      <c r="AD20" s="2884"/>
      <c r="AE20" s="2885"/>
      <c r="AF20" s="2400"/>
      <c r="AG20" s="2400"/>
      <c r="AH20" s="3908"/>
      <c r="AI20" s="2392"/>
      <c r="AJ20" s="2392"/>
      <c r="AK20" s="2392"/>
      <c r="AL20" s="2392"/>
      <c r="AM20" s="2392"/>
      <c r="AN20" s="2392"/>
      <c r="AO20" s="2392"/>
      <c r="AP20" s="2392"/>
      <c r="AQ20" s="2392"/>
      <c r="AR20" s="2392"/>
      <c r="AS20" s="2392"/>
      <c r="AT20" s="2392"/>
      <c r="AU20" s="2392"/>
      <c r="AV20" s="2392"/>
      <c r="AW20" s="2392"/>
    </row>
    <row r="21" spans="1:49" s="2408" customFormat="1" ht="11.25" customHeight="1">
      <c r="A21" s="2429"/>
      <c r="B21" s="2406"/>
      <c r="C21" s="2392"/>
      <c r="D21" s="2392"/>
      <c r="E21" s="3922"/>
      <c r="F21" s="3922"/>
      <c r="G21" s="3922"/>
      <c r="H21" s="3922"/>
      <c r="I21" s="2392"/>
      <c r="J21" s="2430"/>
      <c r="K21" s="3974" t="s">
        <v>1779</v>
      </c>
      <c r="L21" s="1999"/>
      <c r="M21" s="1999"/>
      <c r="N21" s="1999"/>
      <c r="O21" s="1999"/>
      <c r="P21" s="1999"/>
      <c r="Q21" s="1999"/>
      <c r="R21" s="1999"/>
      <c r="S21" s="1999"/>
      <c r="T21" s="1999"/>
      <c r="U21" s="1999"/>
      <c r="V21" s="1999"/>
      <c r="W21" s="1999"/>
      <c r="X21" s="1999"/>
      <c r="Y21" s="1999"/>
      <c r="Z21" s="1999"/>
      <c r="AA21" s="2883"/>
      <c r="AB21" s="2883"/>
      <c r="AC21" s="2883"/>
      <c r="AD21" s="2884"/>
      <c r="AE21" s="2885"/>
      <c r="AF21" s="2400"/>
      <c r="AG21" s="2400"/>
      <c r="AH21" s="3908"/>
      <c r="AI21" s="2392"/>
      <c r="AJ21" s="2392"/>
      <c r="AK21" s="2392"/>
      <c r="AL21" s="2392"/>
      <c r="AM21" s="2392"/>
      <c r="AN21" s="2392"/>
      <c r="AO21" s="2392"/>
      <c r="AP21" s="2392"/>
      <c r="AQ21" s="2392"/>
      <c r="AR21" s="2392"/>
      <c r="AS21" s="2392"/>
      <c r="AT21" s="2392"/>
      <c r="AU21" s="2392"/>
      <c r="AV21" s="2392"/>
      <c r="AW21" s="2392"/>
    </row>
    <row r="22" spans="1:49" s="2408" customFormat="1" ht="4.5" customHeight="1">
      <c r="A22" s="2431"/>
      <c r="B22" s="2406"/>
      <c r="C22" s="2392"/>
      <c r="D22" s="2432"/>
      <c r="E22" s="2433"/>
      <c r="F22" s="2433"/>
      <c r="G22" s="2433"/>
      <c r="H22" s="2433"/>
      <c r="I22" s="2433"/>
      <c r="J22" s="2434"/>
      <c r="K22" s="3975"/>
      <c r="L22" s="2872"/>
      <c r="M22" s="2872"/>
      <c r="N22" s="2872"/>
      <c r="O22" s="2872"/>
      <c r="P22" s="2872"/>
      <c r="Q22" s="2872"/>
      <c r="R22" s="2872"/>
      <c r="S22" s="2872"/>
      <c r="T22" s="2870"/>
      <c r="U22" s="2870"/>
      <c r="V22" s="2870"/>
      <c r="W22" s="2870"/>
      <c r="X22" s="2870"/>
      <c r="Y22" s="2870"/>
      <c r="Z22" s="2870"/>
      <c r="AA22" s="2872"/>
      <c r="AB22" s="2872"/>
      <c r="AC22" s="2872"/>
      <c r="AD22" s="2886"/>
      <c r="AE22" s="2887"/>
      <c r="AF22" s="2400"/>
      <c r="AG22" s="2400"/>
      <c r="AH22" s="3908"/>
      <c r="AI22" s="2392"/>
      <c r="AJ22" s="2392"/>
      <c r="AK22" s="2392"/>
      <c r="AL22" s="2392"/>
      <c r="AM22" s="2392"/>
      <c r="AN22" s="2392"/>
      <c r="AO22" s="2392"/>
      <c r="AP22" s="2392"/>
      <c r="AQ22" s="2392"/>
      <c r="AR22" s="2392"/>
      <c r="AS22" s="2392"/>
      <c r="AT22" s="2392"/>
      <c r="AU22" s="2392"/>
      <c r="AV22" s="2392"/>
      <c r="AW22" s="2392"/>
    </row>
    <row r="23" spans="1:49" s="2408" customFormat="1" ht="11.25" customHeight="1">
      <c r="A23" s="2431"/>
      <c r="B23" s="2406"/>
      <c r="C23" s="2392"/>
      <c r="D23" s="2432"/>
      <c r="E23" s="6581">
        <v>2</v>
      </c>
      <c r="F23" s="6494"/>
      <c r="G23" s="6559" t="s">
        <v>1165</v>
      </c>
      <c r="H23" s="6458"/>
      <c r="I23" s="6458"/>
      <c r="J23" s="2433"/>
      <c r="K23" s="2392"/>
      <c r="L23" s="2392"/>
      <c r="M23" s="2433"/>
      <c r="N23" s="2433"/>
      <c r="O23" s="2433"/>
      <c r="P23" s="2433"/>
      <c r="Q23" s="2433"/>
      <c r="R23" s="2433"/>
      <c r="S23" s="2433"/>
      <c r="T23" s="2433"/>
      <c r="U23" s="2435"/>
      <c r="V23" s="2433"/>
      <c r="W23" s="2433"/>
      <c r="X23" s="2433"/>
      <c r="Y23" s="2433"/>
      <c r="Z23" s="2433"/>
      <c r="AA23" s="2433"/>
      <c r="AB23" s="2433"/>
      <c r="AC23" s="2433"/>
      <c r="AD23" s="3925"/>
      <c r="AE23" s="2436"/>
      <c r="AF23" s="3940"/>
      <c r="AG23" s="3940"/>
      <c r="AH23" s="3908"/>
      <c r="AI23" s="2392"/>
      <c r="AJ23" s="2392"/>
      <c r="AK23" s="2392"/>
      <c r="AL23" s="2392"/>
      <c r="AM23" s="2392"/>
      <c r="AN23" s="2392"/>
      <c r="AO23" s="2392"/>
      <c r="AP23" s="2392"/>
      <c r="AQ23" s="2392"/>
      <c r="AR23" s="2392"/>
      <c r="AS23" s="2392"/>
      <c r="AT23" s="2392"/>
      <c r="AU23" s="2392"/>
      <c r="AV23" s="2392"/>
      <c r="AW23" s="2392"/>
    </row>
    <row r="24" spans="1:49" s="2408" customFormat="1" ht="11.25" customHeight="1">
      <c r="A24" s="2431"/>
      <c r="B24" s="2406"/>
      <c r="C24" s="2392"/>
      <c r="D24" s="2432"/>
      <c r="E24" s="6581"/>
      <c r="F24" s="6495"/>
      <c r="G24" s="6559"/>
      <c r="H24" s="6458"/>
      <c r="I24" s="6458"/>
      <c r="J24" s="2433"/>
      <c r="K24" s="3976" t="s">
        <v>972</v>
      </c>
      <c r="L24" s="3978"/>
      <c r="M24" s="3979"/>
      <c r="N24" s="3979"/>
      <c r="O24" s="3979"/>
      <c r="P24" s="3979"/>
      <c r="Q24" s="3979"/>
      <c r="R24" s="3979"/>
      <c r="S24" s="2392"/>
      <c r="T24" s="2433"/>
      <c r="U24" s="2435"/>
      <c r="V24" s="2433"/>
      <c r="W24" s="2433"/>
      <c r="X24" s="2433"/>
      <c r="Y24" s="2433"/>
      <c r="Z24" s="2433"/>
      <c r="AA24" s="2433"/>
      <c r="AB24" s="2433"/>
      <c r="AC24" s="2433"/>
      <c r="AD24" s="3925"/>
      <c r="AE24" s="2436"/>
      <c r="AF24" s="3939"/>
      <c r="AG24" s="3940"/>
      <c r="AH24" s="3908"/>
      <c r="AI24" s="2392"/>
      <c r="AJ24" s="2392"/>
      <c r="AK24" s="2392"/>
      <c r="AL24" s="2392"/>
      <c r="AM24" s="2392"/>
      <c r="AN24" s="2392"/>
      <c r="AO24" s="2392"/>
      <c r="AP24" s="2392"/>
      <c r="AQ24" s="2392"/>
      <c r="AR24" s="2392"/>
      <c r="AS24" s="2392"/>
      <c r="AT24" s="2392"/>
      <c r="AU24" s="2392"/>
      <c r="AV24" s="2392"/>
      <c r="AW24" s="2392"/>
    </row>
    <row r="25" spans="1:49" s="2408" customFormat="1" ht="11.25" customHeight="1">
      <c r="A25" s="2431"/>
      <c r="B25" s="2406"/>
      <c r="C25" s="2392"/>
      <c r="D25" s="2432"/>
      <c r="E25" s="2432"/>
      <c r="F25" s="3925"/>
      <c r="G25" s="3925"/>
      <c r="H25" s="3940"/>
      <c r="I25" s="3940"/>
      <c r="J25" s="2433"/>
      <c r="K25" s="3977" t="s">
        <v>1166</v>
      </c>
      <c r="L25" s="2869"/>
      <c r="M25" s="2870"/>
      <c r="N25" s="2871"/>
      <c r="O25" s="2871"/>
      <c r="P25" s="2871"/>
      <c r="Q25" s="2871"/>
      <c r="R25" s="2871"/>
      <c r="S25" s="2433"/>
      <c r="T25" s="2433"/>
      <c r="U25" s="2435"/>
      <c r="V25" s="2433"/>
      <c r="W25" s="2433"/>
      <c r="X25" s="2433"/>
      <c r="Y25" s="2433"/>
      <c r="Z25" s="2433"/>
      <c r="AA25" s="2433"/>
      <c r="AB25" s="2433"/>
      <c r="AC25" s="2433"/>
      <c r="AD25" s="3925"/>
      <c r="AE25" s="2436"/>
      <c r="AF25" s="3939"/>
      <c r="AG25" s="3940"/>
      <c r="AH25" s="3908"/>
      <c r="AI25" s="2392"/>
      <c r="AJ25" s="2392"/>
      <c r="AK25" s="2392"/>
      <c r="AL25" s="2392"/>
      <c r="AM25" s="2392"/>
      <c r="AN25" s="2392"/>
      <c r="AO25" s="2392"/>
      <c r="AP25" s="2392"/>
      <c r="AQ25" s="2392"/>
      <c r="AR25" s="2392"/>
      <c r="AS25" s="2392"/>
      <c r="AT25" s="2392"/>
      <c r="AU25" s="2392"/>
      <c r="AV25" s="2392"/>
      <c r="AW25" s="2392"/>
    </row>
    <row r="26" spans="1:49" s="2408" customFormat="1" ht="10.5" customHeight="1">
      <c r="A26" s="2830"/>
      <c r="B26" s="4089"/>
      <c r="C26" s="4090"/>
      <c r="D26" s="4091"/>
      <c r="E26" s="4091"/>
      <c r="F26" s="4092"/>
      <c r="G26" s="4092"/>
      <c r="H26" s="4093"/>
      <c r="I26" s="4093"/>
      <c r="J26" s="4094"/>
      <c r="K26" s="4094"/>
      <c r="L26" s="4094"/>
      <c r="M26" s="4090"/>
      <c r="N26" s="4094"/>
      <c r="O26" s="4094"/>
      <c r="P26" s="4094"/>
      <c r="Q26" s="4094"/>
      <c r="R26" s="4094"/>
      <c r="S26" s="4094"/>
      <c r="T26" s="4094"/>
      <c r="U26" s="4095"/>
      <c r="V26" s="4094"/>
      <c r="W26" s="4094"/>
      <c r="X26" s="4094"/>
      <c r="Y26" s="4094"/>
      <c r="Z26" s="4094"/>
      <c r="AA26" s="4094"/>
      <c r="AB26" s="4094"/>
      <c r="AC26" s="4094"/>
      <c r="AD26" s="4092"/>
      <c r="AE26" s="4096"/>
      <c r="AF26" s="4097"/>
      <c r="AG26" s="4093"/>
      <c r="AH26" s="4098"/>
      <c r="AI26" s="2392"/>
      <c r="AJ26" s="2392"/>
      <c r="AK26" s="2392"/>
      <c r="AL26" s="2392"/>
      <c r="AM26" s="2392"/>
      <c r="AN26" s="2392"/>
      <c r="AO26" s="2392"/>
      <c r="AP26" s="2392"/>
      <c r="AQ26" s="2392"/>
      <c r="AR26" s="2392"/>
      <c r="AS26" s="2392"/>
      <c r="AT26" s="2392"/>
      <c r="AU26" s="2392"/>
      <c r="AV26" s="2392"/>
      <c r="AW26" s="2392"/>
    </row>
    <row r="27" spans="1:49" s="2408" customFormat="1" ht="7.5" customHeight="1">
      <c r="A27" s="2431"/>
      <c r="B27" s="2406"/>
      <c r="C27" s="2392"/>
      <c r="D27" s="2432"/>
      <c r="E27" s="2432"/>
      <c r="F27" s="3925"/>
      <c r="G27" s="3925"/>
      <c r="H27" s="3940"/>
      <c r="I27" s="3940"/>
      <c r="J27" s="2433"/>
      <c r="K27" s="2433"/>
      <c r="L27" s="2433"/>
      <c r="M27" s="2433"/>
      <c r="N27" s="2433"/>
      <c r="O27" s="2433"/>
      <c r="P27" s="2433"/>
      <c r="Q27" s="2433"/>
      <c r="R27" s="2433"/>
      <c r="S27" s="2433"/>
      <c r="T27" s="2433"/>
      <c r="U27" s="2435"/>
      <c r="V27" s="2433"/>
      <c r="W27" s="2433"/>
      <c r="X27" s="2433"/>
      <c r="Y27" s="2433"/>
      <c r="Z27" s="2433"/>
      <c r="AA27" s="2433"/>
      <c r="AB27" s="2433"/>
      <c r="AC27" s="2433"/>
      <c r="AD27" s="3925"/>
      <c r="AE27" s="2436"/>
      <c r="AF27" s="3939"/>
      <c r="AG27" s="3940"/>
      <c r="AH27" s="3908"/>
      <c r="AI27" s="2392"/>
      <c r="AJ27" s="2392"/>
      <c r="AK27" s="2392"/>
      <c r="AL27" s="2392"/>
      <c r="AM27" s="2392"/>
      <c r="AN27" s="2392"/>
      <c r="AO27" s="2392"/>
      <c r="AP27" s="2392"/>
      <c r="AQ27" s="2392"/>
      <c r="AR27" s="2392"/>
      <c r="AS27" s="2392"/>
      <c r="AT27" s="2392"/>
      <c r="AU27" s="2392"/>
      <c r="AV27" s="2392"/>
      <c r="AW27" s="2392"/>
    </row>
    <row r="28" spans="1:49" s="2439" customFormat="1" ht="11.25" customHeight="1">
      <c r="A28" s="2429"/>
      <c r="B28" s="2392"/>
      <c r="C28" s="2392"/>
      <c r="D28" s="2392"/>
      <c r="E28" s="2437"/>
      <c r="F28" s="2437"/>
      <c r="G28" s="2437"/>
      <c r="H28" s="2437"/>
      <c r="I28" s="2437"/>
      <c r="J28" s="2437"/>
      <c r="K28" s="2437"/>
      <c r="L28" s="2437"/>
      <c r="M28" s="2437"/>
      <c r="N28" s="2437"/>
      <c r="O28" s="2437"/>
      <c r="P28" s="2437"/>
      <c r="Q28" s="2437"/>
      <c r="R28" s="2437"/>
      <c r="S28" s="2437"/>
      <c r="T28" s="2437"/>
      <c r="U28" s="2437"/>
      <c r="V28" s="2437"/>
      <c r="W28" s="2437"/>
      <c r="X28" s="2437"/>
      <c r="Y28" s="2437"/>
      <c r="Z28" s="2402"/>
      <c r="AA28" s="2402"/>
      <c r="AB28" s="2392"/>
      <c r="AC28" s="2400"/>
      <c r="AD28" s="2400"/>
      <c r="AE28" s="6585">
        <v>310002</v>
      </c>
      <c r="AF28" s="6585"/>
      <c r="AG28" s="2394"/>
      <c r="AH28" s="3908"/>
      <c r="AI28" s="2392"/>
      <c r="AJ28" s="2438"/>
      <c r="AK28" s="2438"/>
      <c r="AL28" s="2438"/>
      <c r="AM28" s="2438"/>
      <c r="AN28" s="2438"/>
      <c r="AO28" s="2438"/>
      <c r="AP28" s="2438"/>
      <c r="AQ28" s="2438"/>
      <c r="AR28" s="2438"/>
      <c r="AS28" s="2438"/>
      <c r="AT28" s="2438"/>
      <c r="AU28" s="2438"/>
      <c r="AV28" s="2438"/>
      <c r="AW28" s="2438"/>
    </row>
    <row r="29" spans="1:49" s="2408" customFormat="1" ht="11.25" customHeight="1">
      <c r="A29" s="2429"/>
      <c r="B29" s="3939" t="s">
        <v>799</v>
      </c>
      <c r="C29" s="2400"/>
      <c r="D29" s="2437" t="s">
        <v>1780</v>
      </c>
      <c r="E29" s="2437"/>
      <c r="F29" s="2437"/>
      <c r="G29" s="2437"/>
      <c r="H29" s="2437"/>
      <c r="I29" s="2437"/>
      <c r="J29" s="2437"/>
      <c r="K29" s="2437"/>
      <c r="L29" s="2437"/>
      <c r="M29" s="2437"/>
      <c r="N29" s="2437"/>
      <c r="O29" s="2437"/>
      <c r="P29" s="2437"/>
      <c r="Q29" s="2437"/>
      <c r="R29" s="2437"/>
      <c r="S29" s="2437"/>
      <c r="T29" s="2437"/>
      <c r="U29" s="2437"/>
      <c r="V29" s="2437"/>
      <c r="W29" s="2437"/>
      <c r="X29" s="2437"/>
      <c r="Y29" s="2437"/>
      <c r="Z29" s="2402"/>
      <c r="AA29" s="2402"/>
      <c r="AB29" s="2392"/>
      <c r="AC29" s="2392"/>
      <c r="AD29" s="6483"/>
      <c r="AE29" s="6484"/>
      <c r="AF29" s="6485"/>
      <c r="AG29" s="6586" t="s">
        <v>90</v>
      </c>
      <c r="AH29" s="3908"/>
      <c r="AI29" s="2392"/>
      <c r="AJ29" s="2392"/>
      <c r="AK29" s="2392"/>
      <c r="AL29" s="2392"/>
      <c r="AM29" s="2392"/>
      <c r="AN29" s="2392"/>
      <c r="AO29" s="2392"/>
      <c r="AP29" s="2392"/>
      <c r="AQ29" s="2392"/>
      <c r="AR29" s="2392"/>
      <c r="AS29" s="2392"/>
      <c r="AT29" s="2392"/>
      <c r="AU29" s="2392"/>
      <c r="AV29" s="2392"/>
      <c r="AW29" s="2392"/>
    </row>
    <row r="30" spans="1:49" s="2444" customFormat="1" ht="11.25" customHeight="1">
      <c r="A30" s="2440"/>
      <c r="B30" s="2406"/>
      <c r="C30" s="2400"/>
      <c r="D30" s="2441" t="s">
        <v>1781</v>
      </c>
      <c r="E30" s="2442"/>
      <c r="F30" s="2442"/>
      <c r="G30" s="2442"/>
      <c r="H30" s="2442"/>
      <c r="I30" s="2442"/>
      <c r="J30" s="2442"/>
      <c r="K30" s="2442"/>
      <c r="L30" s="2442"/>
      <c r="M30" s="2442"/>
      <c r="N30" s="2442"/>
      <c r="O30" s="2442"/>
      <c r="P30" s="2442"/>
      <c r="Q30" s="2442"/>
      <c r="R30" s="2442"/>
      <c r="S30" s="2442"/>
      <c r="T30" s="2442"/>
      <c r="U30" s="2442"/>
      <c r="V30" s="2442"/>
      <c r="W30" s="2442"/>
      <c r="X30" s="2442"/>
      <c r="Y30" s="2442"/>
      <c r="Z30" s="2402"/>
      <c r="AA30" s="2402"/>
      <c r="AB30" s="2411"/>
      <c r="AC30" s="2411"/>
      <c r="AD30" s="6486"/>
      <c r="AE30" s="6487"/>
      <c r="AF30" s="6488"/>
      <c r="AG30" s="6586"/>
      <c r="AH30" s="4087"/>
      <c r="AI30" s="2411"/>
      <c r="AJ30" s="2443"/>
      <c r="AK30" s="2443"/>
      <c r="AL30" s="2443"/>
      <c r="AM30" s="2443"/>
      <c r="AN30" s="2443"/>
      <c r="AO30" s="2443"/>
      <c r="AP30" s="2443"/>
      <c r="AQ30" s="2443"/>
      <c r="AR30" s="2443"/>
      <c r="AS30" s="2443"/>
      <c r="AT30" s="2443"/>
      <c r="AU30" s="2443"/>
      <c r="AV30" s="2443"/>
      <c r="AW30" s="2443"/>
    </row>
    <row r="31" spans="1:49" s="2444" customFormat="1" ht="10.5" customHeight="1">
      <c r="A31" s="4099"/>
      <c r="B31" s="4089"/>
      <c r="C31" s="4100"/>
      <c r="D31" s="4101"/>
      <c r="E31" s="4102"/>
      <c r="F31" s="4102"/>
      <c r="G31" s="4102"/>
      <c r="H31" s="4103"/>
      <c r="I31" s="4104"/>
      <c r="J31" s="4104"/>
      <c r="K31" s="4104"/>
      <c r="L31" s="4104"/>
      <c r="M31" s="4104"/>
      <c r="N31" s="4104"/>
      <c r="O31" s="4104"/>
      <c r="P31" s="4104"/>
      <c r="Q31" s="4104"/>
      <c r="R31" s="4090"/>
      <c r="S31" s="4090"/>
      <c r="T31" s="4090"/>
      <c r="U31" s="4090"/>
      <c r="V31" s="4090"/>
      <c r="W31" s="4090"/>
      <c r="X31" s="4105"/>
      <c r="Y31" s="4105"/>
      <c r="Z31" s="4105"/>
      <c r="AA31" s="4105"/>
      <c r="AB31" s="4106"/>
      <c r="AC31" s="4106"/>
      <c r="AD31" s="4107"/>
      <c r="AE31" s="4107"/>
      <c r="AF31" s="4107"/>
      <c r="AG31" s="4108"/>
      <c r="AH31" s="4109"/>
      <c r="AI31" s="2411"/>
      <c r="AJ31" s="2443"/>
      <c r="AK31" s="2443"/>
      <c r="AL31" s="2443"/>
      <c r="AM31" s="2443"/>
      <c r="AN31" s="2443"/>
      <c r="AO31" s="2443"/>
      <c r="AP31" s="2443"/>
      <c r="AQ31" s="2443"/>
      <c r="AR31" s="2443"/>
      <c r="AS31" s="2443"/>
      <c r="AT31" s="2443"/>
      <c r="AU31" s="2443"/>
      <c r="AV31" s="2443"/>
      <c r="AW31" s="2443"/>
    </row>
    <row r="32" spans="1:49" s="2444" customFormat="1" ht="17.399999999999999" customHeight="1">
      <c r="A32" s="2440"/>
      <c r="B32" s="2406"/>
      <c r="C32" s="2403"/>
      <c r="D32" s="2445"/>
      <c r="E32" s="2446"/>
      <c r="F32" s="2446"/>
      <c r="G32" s="2446"/>
      <c r="H32" s="3927"/>
      <c r="I32" s="2447"/>
      <c r="J32" s="2447"/>
      <c r="K32" s="2447"/>
      <c r="L32" s="2447"/>
      <c r="M32" s="2447"/>
      <c r="N32" s="2447"/>
      <c r="O32" s="2447"/>
      <c r="P32" s="2447"/>
      <c r="Q32" s="2447"/>
      <c r="R32" s="2392"/>
      <c r="S32" s="2392"/>
      <c r="T32" s="2392"/>
      <c r="U32" s="2392"/>
      <c r="V32" s="2392"/>
      <c r="W32" s="2392"/>
      <c r="X32" s="2402"/>
      <c r="Y32" s="2402"/>
      <c r="Z32" s="2402"/>
      <c r="AA32" s="2402"/>
      <c r="AB32" s="2411"/>
      <c r="AC32" s="2411"/>
      <c r="AD32" s="2448"/>
      <c r="AE32" s="2448"/>
      <c r="AF32" s="2448"/>
      <c r="AG32" s="2449"/>
      <c r="AH32" s="4087"/>
      <c r="AI32" s="2411"/>
      <c r="AJ32" s="2443"/>
      <c r="AK32" s="2443"/>
      <c r="AL32" s="2443"/>
      <c r="AM32" s="2443"/>
      <c r="AN32" s="2443"/>
      <c r="AO32" s="2443"/>
      <c r="AP32" s="2443"/>
      <c r="AQ32" s="2443"/>
      <c r="AR32" s="2443"/>
      <c r="AS32" s="2443"/>
      <c r="AT32" s="2443"/>
      <c r="AU32" s="2443"/>
      <c r="AV32" s="2443"/>
      <c r="AW32" s="2443"/>
    </row>
    <row r="33" spans="1:49" s="2444" customFormat="1" ht="18" customHeight="1">
      <c r="A33" s="2440"/>
      <c r="B33" s="6561" t="s">
        <v>3596</v>
      </c>
      <c r="C33" s="6562"/>
      <c r="D33" s="6562"/>
      <c r="E33" s="6562"/>
      <c r="F33" s="6562"/>
      <c r="G33" s="6562"/>
      <c r="H33" s="6562"/>
      <c r="I33" s="6562"/>
      <c r="J33" s="6562"/>
      <c r="K33" s="6562"/>
      <c r="L33" s="6563"/>
      <c r="M33" s="2447"/>
      <c r="N33" s="2447"/>
      <c r="O33" s="2447"/>
      <c r="P33" s="2447"/>
      <c r="Q33" s="2447"/>
      <c r="R33" s="2392"/>
      <c r="S33" s="2392"/>
      <c r="T33" s="2392"/>
      <c r="U33" s="2392"/>
      <c r="V33" s="2392"/>
      <c r="W33" s="2392"/>
      <c r="X33" s="2402"/>
      <c r="Y33" s="2402"/>
      <c r="Z33" s="2402"/>
      <c r="AA33" s="2402"/>
      <c r="AB33" s="2411"/>
      <c r="AC33" s="2411"/>
      <c r="AD33" s="2448"/>
      <c r="AE33" s="2448"/>
      <c r="AF33" s="2448"/>
      <c r="AG33" s="2449"/>
      <c r="AH33" s="4087"/>
      <c r="AI33" s="2411"/>
      <c r="AJ33" s="2443"/>
      <c r="AK33" s="2443"/>
      <c r="AL33" s="2443"/>
      <c r="AM33" s="2443"/>
      <c r="AN33" s="2443"/>
      <c r="AO33" s="2443"/>
      <c r="AP33" s="2443"/>
      <c r="AQ33" s="2443"/>
      <c r="AR33" s="2443"/>
      <c r="AS33" s="2443"/>
      <c r="AT33" s="2443"/>
      <c r="AU33" s="2443"/>
      <c r="AV33" s="2443"/>
      <c r="AW33" s="2443"/>
    </row>
    <row r="34" spans="1:49" s="2444" customFormat="1" ht="10.5" customHeight="1">
      <c r="A34" s="2440"/>
      <c r="B34" s="2406"/>
      <c r="C34" s="2403"/>
      <c r="D34" s="2445"/>
      <c r="E34" s="2446"/>
      <c r="F34" s="2446"/>
      <c r="G34" s="2446"/>
      <c r="H34" s="3927"/>
      <c r="I34" s="2447"/>
      <c r="J34" s="2447"/>
      <c r="K34" s="2447"/>
      <c r="L34" s="2447"/>
      <c r="M34" s="2447"/>
      <c r="N34" s="2447"/>
      <c r="O34" s="2447"/>
      <c r="P34" s="2447"/>
      <c r="Q34" s="2447"/>
      <c r="R34" s="2392"/>
      <c r="S34" s="2392"/>
      <c r="T34" s="2392"/>
      <c r="U34" s="2392"/>
      <c r="V34" s="2392"/>
      <c r="W34" s="2392"/>
      <c r="X34" s="2402"/>
      <c r="Y34" s="2402"/>
      <c r="Z34" s="2402"/>
      <c r="AA34" s="2402"/>
      <c r="AB34" s="2411"/>
      <c r="AC34" s="2411"/>
      <c r="AD34" s="2448"/>
      <c r="AE34" s="2448"/>
      <c r="AF34" s="2448"/>
      <c r="AG34" s="2449"/>
      <c r="AH34" s="4087"/>
      <c r="AI34" s="2411"/>
      <c r="AJ34" s="2443"/>
      <c r="AK34" s="2443"/>
      <c r="AL34" s="2443"/>
      <c r="AM34" s="2443"/>
      <c r="AN34" s="2443"/>
      <c r="AO34" s="2443"/>
      <c r="AP34" s="2443"/>
      <c r="AQ34" s="2443"/>
      <c r="AR34" s="2443"/>
      <c r="AS34" s="2443"/>
      <c r="AT34" s="2443"/>
      <c r="AU34" s="2443"/>
      <c r="AV34" s="2443"/>
      <c r="AW34" s="2443"/>
    </row>
    <row r="35" spans="1:49" s="2439" customFormat="1" ht="11.25" customHeight="1">
      <c r="A35" s="2429"/>
      <c r="B35" s="3922" t="s">
        <v>864</v>
      </c>
      <c r="C35" s="2423"/>
      <c r="D35" s="2437" t="s">
        <v>944</v>
      </c>
      <c r="E35" s="2446"/>
      <c r="F35" s="2446"/>
      <c r="G35" s="2446"/>
      <c r="H35" s="3927"/>
      <c r="I35" s="2447"/>
      <c r="J35" s="2447"/>
      <c r="K35" s="2447"/>
      <c r="L35" s="2447"/>
      <c r="M35" s="2447"/>
      <c r="N35" s="2447"/>
      <c r="O35" s="2447"/>
      <c r="P35" s="2447"/>
      <c r="Q35" s="2447"/>
      <c r="R35" s="2392"/>
      <c r="S35" s="2392"/>
      <c r="T35" s="2392"/>
      <c r="U35" s="2392"/>
      <c r="V35" s="2392"/>
      <c r="W35" s="2392"/>
      <c r="X35" s="2402"/>
      <c r="Y35" s="2402"/>
      <c r="Z35" s="2402"/>
      <c r="AA35" s="2402"/>
      <c r="AB35" s="2392"/>
      <c r="AC35" s="2392"/>
      <c r="AD35" s="2402"/>
      <c r="AE35" s="2402"/>
      <c r="AF35" s="2402"/>
      <c r="AG35" s="2394"/>
      <c r="AH35" s="3908"/>
      <c r="AI35" s="2392"/>
      <c r="AJ35" s="2438"/>
      <c r="AK35" s="2438"/>
      <c r="AL35" s="2438"/>
      <c r="AM35" s="2438"/>
      <c r="AN35" s="2438"/>
      <c r="AO35" s="2438"/>
      <c r="AP35" s="2438"/>
      <c r="AQ35" s="2438"/>
      <c r="AR35" s="2438"/>
      <c r="AS35" s="2438"/>
      <c r="AT35" s="2438"/>
      <c r="AU35" s="2438"/>
      <c r="AV35" s="2438"/>
      <c r="AW35" s="2438"/>
    </row>
    <row r="36" spans="1:49" s="2439" customFormat="1" ht="11.25" customHeight="1">
      <c r="A36" s="2429"/>
      <c r="B36" s="2400"/>
      <c r="C36" s="2394"/>
      <c r="D36" s="2450" t="s">
        <v>945</v>
      </c>
      <c r="E36" s="2446"/>
      <c r="F36" s="2446"/>
      <c r="G36" s="2446"/>
      <c r="H36" s="3927"/>
      <c r="I36" s="2447"/>
      <c r="J36" s="2447"/>
      <c r="K36" s="2447"/>
      <c r="L36" s="2447"/>
      <c r="M36" s="2447"/>
      <c r="N36" s="2447"/>
      <c r="O36" s="2447"/>
      <c r="P36" s="2447"/>
      <c r="Q36" s="2447"/>
      <c r="R36" s="2392"/>
      <c r="S36" s="2392"/>
      <c r="T36" s="2392"/>
      <c r="U36" s="2392"/>
      <c r="V36" s="2392"/>
      <c r="W36" s="2392"/>
      <c r="X36" s="2402"/>
      <c r="Y36" s="2402"/>
      <c r="Z36" s="2402"/>
      <c r="AA36" s="2402"/>
      <c r="AB36" s="2392"/>
      <c r="AC36" s="2392"/>
      <c r="AD36" s="2402"/>
      <c r="AE36" s="2402"/>
      <c r="AF36" s="2402"/>
      <c r="AG36" s="2394"/>
      <c r="AH36" s="3908"/>
      <c r="AI36" s="2392"/>
      <c r="AJ36" s="2438"/>
      <c r="AK36" s="2438"/>
      <c r="AL36" s="2438"/>
      <c r="AM36" s="2438"/>
      <c r="AN36" s="2438"/>
      <c r="AO36" s="2438"/>
      <c r="AP36" s="2438"/>
      <c r="AQ36" s="2438"/>
      <c r="AR36" s="2438"/>
      <c r="AS36" s="2438"/>
      <c r="AT36" s="2438"/>
      <c r="AU36" s="2438"/>
      <c r="AV36" s="2438"/>
      <c r="AW36" s="2438"/>
    </row>
    <row r="37" spans="1:49" s="2439" customFormat="1" ht="10.199999999999999">
      <c r="A37" s="2429"/>
      <c r="B37" s="2406"/>
      <c r="C37" s="2400"/>
      <c r="D37" s="2445"/>
      <c r="E37" s="2394"/>
      <c r="F37" s="2424"/>
      <c r="G37" s="2424"/>
      <c r="H37" s="2424"/>
      <c r="I37" s="2424"/>
      <c r="J37" s="2424"/>
      <c r="K37" s="2424"/>
      <c r="L37" s="2424"/>
      <c r="M37" s="2424"/>
      <c r="N37" s="2424"/>
      <c r="O37" s="2424"/>
      <c r="P37" s="2424"/>
      <c r="Q37" s="2424"/>
      <c r="R37" s="2424"/>
      <c r="S37" s="2424"/>
      <c r="T37" s="2424"/>
      <c r="U37" s="2424"/>
      <c r="V37" s="2424"/>
      <c r="W37" s="2424"/>
      <c r="X37" s="2424"/>
      <c r="Y37" s="2424"/>
      <c r="Z37" s="2424"/>
      <c r="AA37" s="2424"/>
      <c r="AB37" s="2424"/>
      <c r="AC37" s="2392"/>
      <c r="AD37" s="2402"/>
      <c r="AE37" s="2402"/>
      <c r="AF37" s="2402"/>
      <c r="AG37" s="2394"/>
      <c r="AH37" s="3908"/>
      <c r="AI37" s="2392"/>
      <c r="AJ37" s="2438"/>
      <c r="AK37" s="2438"/>
      <c r="AL37" s="2438"/>
      <c r="AM37" s="2438"/>
      <c r="AN37" s="2438"/>
      <c r="AO37" s="2438"/>
      <c r="AP37" s="2438"/>
      <c r="AQ37" s="2438"/>
      <c r="AR37" s="2438"/>
      <c r="AS37" s="2438"/>
      <c r="AT37" s="2438"/>
      <c r="AU37" s="2438"/>
      <c r="AV37" s="2438"/>
      <c r="AW37" s="2438"/>
    </row>
    <row r="38" spans="1:49" s="2439" customFormat="1" ht="12.75" customHeight="1">
      <c r="A38" s="2429"/>
      <c r="B38" s="2406"/>
      <c r="C38" s="2400"/>
      <c r="D38" s="2445"/>
      <c r="E38" s="6560">
        <v>310003</v>
      </c>
      <c r="F38" s="6560"/>
      <c r="G38" s="2400"/>
      <c r="H38" s="2400"/>
      <c r="I38" s="2424"/>
      <c r="J38" s="2424"/>
      <c r="K38" s="3980" t="s">
        <v>1775</v>
      </c>
      <c r="L38" s="2890"/>
      <c r="M38" s="2875"/>
      <c r="N38" s="2876"/>
      <c r="O38" s="2876"/>
      <c r="P38" s="2876"/>
      <c r="Q38" s="2876"/>
      <c r="R38" s="2876"/>
      <c r="S38" s="2876"/>
      <c r="T38" s="2876"/>
      <c r="U38" s="2876"/>
      <c r="V38" s="2876"/>
      <c r="W38" s="2876"/>
      <c r="X38" s="2877"/>
      <c r="Y38" s="2877"/>
      <c r="Z38" s="2877"/>
      <c r="AA38" s="2877"/>
      <c r="AB38" s="2877"/>
      <c r="AC38" s="2877"/>
      <c r="AD38" s="2876"/>
      <c r="AE38" s="2891"/>
      <c r="AF38" s="2402"/>
      <c r="AG38" s="2394"/>
      <c r="AH38" s="3908"/>
      <c r="AI38" s="2392"/>
      <c r="AJ38" s="2438"/>
      <c r="AK38" s="2438"/>
      <c r="AL38" s="2438"/>
      <c r="AM38" s="2438"/>
      <c r="AN38" s="2438"/>
      <c r="AO38" s="2438"/>
      <c r="AP38" s="2438"/>
      <c r="AQ38" s="2438"/>
      <c r="AR38" s="2438"/>
      <c r="AS38" s="2438"/>
      <c r="AT38" s="2438"/>
      <c r="AU38" s="2438"/>
      <c r="AV38" s="2438"/>
      <c r="AW38" s="2438"/>
    </row>
    <row r="39" spans="1:49" s="2439" customFormat="1" ht="11.25" customHeight="1">
      <c r="A39" s="2429"/>
      <c r="B39" s="2406"/>
      <c r="C39" s="2400"/>
      <c r="D39" s="2445"/>
      <c r="E39" s="6558">
        <v>1</v>
      </c>
      <c r="F39" s="6494"/>
      <c r="G39" s="6559" t="s">
        <v>1164</v>
      </c>
      <c r="H39" s="6458"/>
      <c r="I39" s="6458"/>
      <c r="J39" s="2424"/>
      <c r="K39" s="3981" t="s">
        <v>1782</v>
      </c>
      <c r="L39" s="2892"/>
      <c r="M39" s="2880"/>
      <c r="N39" s="2880"/>
      <c r="O39" s="2880"/>
      <c r="P39" s="2880"/>
      <c r="Q39" s="2880"/>
      <c r="R39" s="2880"/>
      <c r="S39" s="2880"/>
      <c r="T39" s="2880"/>
      <c r="U39" s="2880"/>
      <c r="V39" s="2880"/>
      <c r="W39" s="2880"/>
      <c r="X39" s="2880"/>
      <c r="Y39" s="2880"/>
      <c r="Z39" s="2880"/>
      <c r="AA39" s="2880"/>
      <c r="AB39" s="2880"/>
      <c r="AC39" s="2880"/>
      <c r="AD39" s="2893"/>
      <c r="AE39" s="2894"/>
      <c r="AF39" s="2402"/>
      <c r="AG39" s="2394"/>
      <c r="AH39" s="3908"/>
      <c r="AI39" s="2392"/>
      <c r="AJ39" s="2438"/>
      <c r="AK39" s="2438"/>
      <c r="AL39" s="2438"/>
      <c r="AM39" s="2438"/>
      <c r="AN39" s="2438"/>
      <c r="AO39" s="2438"/>
      <c r="AP39" s="2438"/>
      <c r="AQ39" s="2438"/>
      <c r="AR39" s="2438"/>
      <c r="AS39" s="2438"/>
      <c r="AT39" s="2438"/>
      <c r="AU39" s="2438"/>
      <c r="AV39" s="2438"/>
      <c r="AW39" s="2438"/>
    </row>
    <row r="40" spans="1:49" s="2439" customFormat="1" ht="11.25" customHeight="1">
      <c r="A40" s="2429"/>
      <c r="B40" s="2406"/>
      <c r="C40" s="2400"/>
      <c r="D40" s="2445"/>
      <c r="E40" s="6558"/>
      <c r="F40" s="6495"/>
      <c r="G40" s="6559"/>
      <c r="H40" s="6458"/>
      <c r="I40" s="6458"/>
      <c r="J40" s="2424"/>
      <c r="K40" s="3981" t="s">
        <v>1783</v>
      </c>
      <c r="L40" s="2892"/>
      <c r="M40" s="2880"/>
      <c r="N40" s="2880"/>
      <c r="O40" s="2880"/>
      <c r="P40" s="2880"/>
      <c r="Q40" s="2880"/>
      <c r="R40" s="2880"/>
      <c r="S40" s="2880"/>
      <c r="T40" s="2880"/>
      <c r="U40" s="2880"/>
      <c r="V40" s="2880"/>
      <c r="W40" s="2880"/>
      <c r="X40" s="2880"/>
      <c r="Y40" s="2880"/>
      <c r="Z40" s="2880"/>
      <c r="AA40" s="2001"/>
      <c r="AB40" s="2001"/>
      <c r="AC40" s="2001"/>
      <c r="AD40" s="2893"/>
      <c r="AE40" s="2894"/>
      <c r="AF40" s="2402"/>
      <c r="AG40" s="2394"/>
      <c r="AH40" s="3908"/>
      <c r="AI40" s="2392"/>
      <c r="AJ40" s="2438"/>
      <c r="AK40" s="2438"/>
      <c r="AL40" s="2438"/>
      <c r="AM40" s="2438"/>
      <c r="AN40" s="2438"/>
      <c r="AO40" s="2438"/>
      <c r="AP40" s="2438"/>
      <c r="AQ40" s="2438"/>
      <c r="AR40" s="2438"/>
      <c r="AS40" s="2438"/>
      <c r="AT40" s="2438"/>
      <c r="AU40" s="2438"/>
      <c r="AV40" s="2438"/>
      <c r="AW40" s="2438"/>
    </row>
    <row r="41" spans="1:49" s="2439" customFormat="1" ht="11.25" customHeight="1">
      <c r="A41" s="2429"/>
      <c r="B41" s="2406"/>
      <c r="C41" s="2400"/>
      <c r="D41" s="2445"/>
      <c r="E41" s="2400"/>
      <c r="F41" s="4110"/>
      <c r="G41" s="2400"/>
      <c r="H41" s="2400"/>
      <c r="I41" s="2392"/>
      <c r="J41" s="2392"/>
      <c r="K41" s="3982" t="s">
        <v>1167</v>
      </c>
      <c r="L41" s="2892"/>
      <c r="M41" s="1999"/>
      <c r="N41" s="1999"/>
      <c r="O41" s="1999"/>
      <c r="P41" s="1999"/>
      <c r="Q41" s="1999"/>
      <c r="R41" s="1999"/>
      <c r="S41" s="1999"/>
      <c r="T41" s="1999"/>
      <c r="U41" s="1999"/>
      <c r="V41" s="1999"/>
      <c r="W41" s="1999"/>
      <c r="X41" s="1999"/>
      <c r="Y41" s="1999"/>
      <c r="Z41" s="1999"/>
      <c r="AA41" s="2883"/>
      <c r="AB41" s="2883"/>
      <c r="AC41" s="2001"/>
      <c r="AD41" s="2893"/>
      <c r="AE41" s="2894"/>
      <c r="AF41" s="2402"/>
      <c r="AG41" s="2394"/>
      <c r="AH41" s="3908"/>
      <c r="AI41" s="2392"/>
      <c r="AJ41" s="2438"/>
      <c r="AK41" s="2438"/>
      <c r="AL41" s="2438"/>
      <c r="AM41" s="2438"/>
      <c r="AN41" s="2438"/>
      <c r="AO41" s="2438"/>
      <c r="AP41" s="2438"/>
      <c r="AQ41" s="2438"/>
      <c r="AR41" s="2438"/>
      <c r="AS41" s="2438"/>
      <c r="AT41" s="2438"/>
      <c r="AU41" s="2438"/>
      <c r="AV41" s="2438"/>
      <c r="AW41" s="2438"/>
    </row>
    <row r="42" spans="1:49" s="2439" customFormat="1" ht="7.5" customHeight="1">
      <c r="A42" s="2429"/>
      <c r="B42" s="2406"/>
      <c r="C42" s="2400"/>
      <c r="D42" s="2445"/>
      <c r="E42" s="2433"/>
      <c r="F42" s="2433"/>
      <c r="G42" s="2433"/>
      <c r="H42" s="2433"/>
      <c r="I42" s="2433"/>
      <c r="J42" s="2433"/>
      <c r="K42" s="2895"/>
      <c r="L42" s="2872"/>
      <c r="M42" s="2872"/>
      <c r="N42" s="2872"/>
      <c r="O42" s="2872"/>
      <c r="P42" s="2872"/>
      <c r="Q42" s="2872"/>
      <c r="R42" s="2872"/>
      <c r="S42" s="2872"/>
      <c r="T42" s="2870"/>
      <c r="U42" s="2870"/>
      <c r="V42" s="2870"/>
      <c r="W42" s="2870"/>
      <c r="X42" s="2870"/>
      <c r="Y42" s="2870"/>
      <c r="Z42" s="2870"/>
      <c r="AA42" s="2872"/>
      <c r="AB42" s="2872"/>
      <c r="AC42" s="2870"/>
      <c r="AD42" s="2896"/>
      <c r="AE42" s="2897"/>
      <c r="AF42" s="2402"/>
      <c r="AG42" s="2394"/>
      <c r="AH42" s="3908"/>
      <c r="AI42" s="2392"/>
      <c r="AJ42" s="2438"/>
      <c r="AK42" s="2438"/>
      <c r="AL42" s="2438"/>
      <c r="AM42" s="2438"/>
      <c r="AN42" s="2438"/>
      <c r="AO42" s="2438"/>
      <c r="AP42" s="2438"/>
      <c r="AQ42" s="2438"/>
      <c r="AR42" s="2438"/>
      <c r="AS42" s="2438"/>
      <c r="AT42" s="2438"/>
      <c r="AU42" s="2438"/>
      <c r="AV42" s="2438"/>
      <c r="AW42" s="2438"/>
    </row>
    <row r="43" spans="1:49" s="2439" customFormat="1" ht="7.5" customHeight="1">
      <c r="A43" s="2429"/>
      <c r="B43" s="2406"/>
      <c r="C43" s="2400"/>
      <c r="D43" s="2445"/>
      <c r="E43" s="2400"/>
      <c r="F43" s="2451"/>
      <c r="G43" s="2400"/>
      <c r="H43" s="2400"/>
      <c r="I43" s="2400"/>
      <c r="J43" s="2433"/>
      <c r="K43" s="2392"/>
      <c r="L43" s="2392"/>
      <c r="M43" s="2433"/>
      <c r="N43" s="2433"/>
      <c r="O43" s="2433"/>
      <c r="P43" s="2433"/>
      <c r="Q43" s="2433"/>
      <c r="R43" s="2433"/>
      <c r="S43" s="2433"/>
      <c r="T43" s="2433"/>
      <c r="U43" s="2435"/>
      <c r="V43" s="2433"/>
      <c r="W43" s="2433"/>
      <c r="X43" s="2433"/>
      <c r="Y43" s="2433"/>
      <c r="Z43" s="2433"/>
      <c r="AA43" s="2433"/>
      <c r="AB43" s="2433"/>
      <c r="AC43" s="2392"/>
      <c r="AD43" s="2402"/>
      <c r="AE43" s="2402"/>
      <c r="AF43" s="2402"/>
      <c r="AG43" s="2394"/>
      <c r="AH43" s="3908"/>
      <c r="AI43" s="2392"/>
      <c r="AJ43" s="2438"/>
      <c r="AK43" s="2438"/>
      <c r="AL43" s="2438"/>
      <c r="AM43" s="2438"/>
      <c r="AN43" s="2438"/>
      <c r="AO43" s="2438"/>
      <c r="AP43" s="2438"/>
      <c r="AQ43" s="2438"/>
      <c r="AR43" s="2438"/>
      <c r="AS43" s="2438"/>
      <c r="AT43" s="2438"/>
      <c r="AU43" s="2438"/>
      <c r="AV43" s="2438"/>
      <c r="AW43" s="2438"/>
    </row>
    <row r="44" spans="1:49" s="2439" customFormat="1" ht="11.25" customHeight="1">
      <c r="A44" s="2429"/>
      <c r="B44" s="2406"/>
      <c r="C44" s="2400"/>
      <c r="D44" s="2437" t="s">
        <v>1636</v>
      </c>
      <c r="E44" s="2400"/>
      <c r="F44" s="2451"/>
      <c r="G44" s="2400"/>
      <c r="H44" s="2400"/>
      <c r="I44" s="2400"/>
      <c r="J44" s="2433"/>
      <c r="K44" s="2392"/>
      <c r="L44" s="2392"/>
      <c r="M44" s="2433"/>
      <c r="N44" s="2433"/>
      <c r="O44" s="2433"/>
      <c r="P44" s="2433"/>
      <c r="Q44" s="2433"/>
      <c r="R44" s="2433"/>
      <c r="S44" s="2433"/>
      <c r="T44" s="2433"/>
      <c r="U44" s="2435"/>
      <c r="V44" s="2433"/>
      <c r="W44" s="2433"/>
      <c r="X44" s="2433"/>
      <c r="Y44" s="2433"/>
      <c r="Z44" s="2433"/>
      <c r="AA44" s="2433"/>
      <c r="AB44" s="2433"/>
      <c r="AC44" s="2392"/>
      <c r="AD44" s="2402"/>
      <c r="AE44" s="2402"/>
      <c r="AF44" s="2402"/>
      <c r="AG44" s="2394"/>
      <c r="AH44" s="3908"/>
      <c r="AI44" s="2392"/>
      <c r="AJ44" s="2438"/>
      <c r="AK44" s="2438"/>
      <c r="AL44" s="2438"/>
      <c r="AM44" s="2438"/>
      <c r="AN44" s="2438"/>
      <c r="AO44" s="2438"/>
      <c r="AP44" s="2438"/>
      <c r="AQ44" s="2438"/>
      <c r="AR44" s="2438"/>
      <c r="AS44" s="2438"/>
      <c r="AT44" s="2438"/>
      <c r="AU44" s="2438"/>
      <c r="AV44" s="2438"/>
      <c r="AW44" s="2438"/>
    </row>
    <row r="45" spans="1:49" s="2439" customFormat="1" ht="11.25" customHeight="1">
      <c r="A45" s="2429"/>
      <c r="B45" s="2406"/>
      <c r="C45" s="2400"/>
      <c r="D45" s="2450" t="s">
        <v>1637</v>
      </c>
      <c r="E45" s="2400"/>
      <c r="F45" s="2451"/>
      <c r="G45" s="2400"/>
      <c r="H45" s="2400"/>
      <c r="I45" s="2400"/>
      <c r="J45" s="2433"/>
      <c r="K45" s="2392"/>
      <c r="L45" s="2392"/>
      <c r="M45" s="2433"/>
      <c r="N45" s="2433"/>
      <c r="O45" s="2433"/>
      <c r="P45" s="2433"/>
      <c r="Q45" s="2433"/>
      <c r="R45" s="2433"/>
      <c r="S45" s="2433"/>
      <c r="T45" s="2433"/>
      <c r="U45" s="2435"/>
      <c r="V45" s="2433"/>
      <c r="W45" s="2433"/>
      <c r="X45" s="2433"/>
      <c r="Y45" s="2433"/>
      <c r="Z45" s="2433"/>
      <c r="AA45" s="2433"/>
      <c r="AB45" s="2433"/>
      <c r="AC45" s="2392"/>
      <c r="AD45" s="2402"/>
      <c r="AE45" s="2402"/>
      <c r="AF45" s="2404">
        <v>3100</v>
      </c>
      <c r="AG45" s="2394"/>
      <c r="AH45" s="3908"/>
      <c r="AI45" s="2392"/>
      <c r="AJ45" s="2438"/>
      <c r="AK45" s="2438"/>
      <c r="AL45" s="2438"/>
      <c r="AM45" s="2438"/>
      <c r="AN45" s="2438"/>
      <c r="AO45" s="2438"/>
      <c r="AP45" s="2438"/>
      <c r="AQ45" s="2438"/>
      <c r="AR45" s="2438"/>
      <c r="AS45" s="2438"/>
      <c r="AT45" s="2438"/>
      <c r="AU45" s="2438"/>
      <c r="AV45" s="2438"/>
      <c r="AW45" s="2438"/>
    </row>
    <row r="46" spans="1:49" s="2439" customFormat="1" ht="3.75" customHeight="1">
      <c r="A46" s="2429"/>
      <c r="B46" s="2406"/>
      <c r="C46" s="2400"/>
      <c r="D46" s="2445"/>
      <c r="E46" s="2400"/>
      <c r="F46" s="2451"/>
      <c r="G46" s="2400"/>
      <c r="H46" s="2400"/>
      <c r="I46" s="2400"/>
      <c r="J46" s="2433"/>
      <c r="K46" s="2392"/>
      <c r="L46" s="2392"/>
      <c r="M46" s="2433"/>
      <c r="N46" s="2433"/>
      <c r="O46" s="2433"/>
      <c r="P46" s="2433"/>
      <c r="Q46" s="2433"/>
      <c r="R46" s="2433"/>
      <c r="S46" s="2433"/>
      <c r="T46" s="2433"/>
      <c r="U46" s="2435"/>
      <c r="V46" s="2433"/>
      <c r="W46" s="2433"/>
      <c r="X46" s="2433"/>
      <c r="Y46" s="2433"/>
      <c r="Z46" s="2433"/>
      <c r="AA46" s="2433"/>
      <c r="AB46" s="2433"/>
      <c r="AC46" s="2392"/>
      <c r="AD46" s="2402"/>
      <c r="AE46" s="2402"/>
      <c r="AF46" s="2402"/>
      <c r="AG46" s="2394"/>
      <c r="AH46" s="3908"/>
      <c r="AI46" s="2392"/>
      <c r="AJ46" s="2438"/>
      <c r="AK46" s="2438"/>
      <c r="AL46" s="2438"/>
      <c r="AM46" s="2438"/>
      <c r="AN46" s="2438"/>
      <c r="AO46" s="2438"/>
      <c r="AP46" s="2438"/>
      <c r="AQ46" s="2438"/>
      <c r="AR46" s="2438"/>
      <c r="AS46" s="2438"/>
      <c r="AT46" s="2438"/>
      <c r="AU46" s="2438"/>
      <c r="AV46" s="2438"/>
      <c r="AW46" s="2438"/>
    </row>
    <row r="47" spans="1:49" s="2439" customFormat="1" ht="11.25" customHeight="1">
      <c r="A47" s="2429"/>
      <c r="B47" s="2406"/>
      <c r="C47" s="2400"/>
      <c r="D47" s="3926" t="s">
        <v>29</v>
      </c>
      <c r="E47" s="2437" t="s">
        <v>3617</v>
      </c>
      <c r="F47" s="2451"/>
      <c r="G47" s="2400"/>
      <c r="H47" s="2400"/>
      <c r="I47" s="2400"/>
      <c r="J47" s="2433"/>
      <c r="K47" s="2392"/>
      <c r="L47" s="2392"/>
      <c r="M47" s="2433"/>
      <c r="N47" s="2433"/>
      <c r="O47" s="2433"/>
      <c r="P47" s="2433"/>
      <c r="Q47" s="2433"/>
      <c r="R47" s="2433"/>
      <c r="S47" s="2433"/>
      <c r="T47" s="2433"/>
      <c r="U47" s="2435"/>
      <c r="V47" s="2433"/>
      <c r="W47" s="2433"/>
      <c r="X47" s="2433"/>
      <c r="Y47" s="2433"/>
      <c r="Z47" s="2433"/>
      <c r="AA47" s="2433"/>
      <c r="AB47" s="2433"/>
      <c r="AC47" s="2392"/>
      <c r="AD47" s="2402"/>
      <c r="AE47" s="6558">
        <v>12</v>
      </c>
      <c r="AF47" s="6494"/>
      <c r="AG47" s="2394"/>
      <c r="AH47" s="3908"/>
      <c r="AI47" s="2392"/>
      <c r="AJ47" s="2438"/>
      <c r="AK47" s="2438"/>
      <c r="AL47" s="2438"/>
      <c r="AM47" s="2438"/>
      <c r="AN47" s="2438"/>
      <c r="AO47" s="2438"/>
      <c r="AP47" s="2438"/>
      <c r="AQ47" s="2438"/>
      <c r="AR47" s="2438"/>
      <c r="AS47" s="2438"/>
      <c r="AT47" s="2438"/>
      <c r="AU47" s="2438"/>
      <c r="AV47" s="2438"/>
      <c r="AW47" s="2438"/>
    </row>
    <row r="48" spans="1:49" s="2439" customFormat="1" ht="11.25" customHeight="1">
      <c r="A48" s="2429"/>
      <c r="B48" s="2406"/>
      <c r="C48" s="2400"/>
      <c r="D48" s="2445"/>
      <c r="E48" s="2450" t="s">
        <v>1638</v>
      </c>
      <c r="F48" s="2451"/>
      <c r="G48" s="2400"/>
      <c r="H48" s="2400"/>
      <c r="I48" s="2400"/>
      <c r="J48" s="2433"/>
      <c r="K48" s="2392"/>
      <c r="L48" s="2392"/>
      <c r="M48" s="2433"/>
      <c r="N48" s="2433"/>
      <c r="O48" s="2433"/>
      <c r="P48" s="2433"/>
      <c r="Q48" s="2433"/>
      <c r="R48" s="2433"/>
      <c r="S48" s="2433"/>
      <c r="T48" s="2433"/>
      <c r="U48" s="2435"/>
      <c r="V48" s="2433"/>
      <c r="W48" s="2433"/>
      <c r="X48" s="2433"/>
      <c r="Y48" s="2433"/>
      <c r="Z48" s="2433"/>
      <c r="AA48" s="2433"/>
      <c r="AB48" s="2433"/>
      <c r="AC48" s="2392"/>
      <c r="AD48" s="2402"/>
      <c r="AE48" s="6558"/>
      <c r="AF48" s="6495"/>
      <c r="AG48" s="2394"/>
      <c r="AH48" s="3908"/>
      <c r="AI48" s="2392"/>
      <c r="AJ48" s="2438"/>
      <c r="AK48" s="2438"/>
      <c r="AL48" s="2438"/>
      <c r="AM48" s="2438"/>
      <c r="AN48" s="2438"/>
      <c r="AO48" s="2438"/>
      <c r="AP48" s="2438"/>
      <c r="AQ48" s="2438"/>
      <c r="AR48" s="2438"/>
      <c r="AS48" s="2438"/>
      <c r="AT48" s="2438"/>
      <c r="AU48" s="2438"/>
      <c r="AV48" s="2438"/>
      <c r="AW48" s="2438"/>
    </row>
    <row r="49" spans="1:49" s="2439" customFormat="1" ht="4.5" customHeight="1">
      <c r="A49" s="2429"/>
      <c r="B49" s="2406"/>
      <c r="C49" s="2400"/>
      <c r="D49" s="2445"/>
      <c r="E49" s="2400"/>
      <c r="F49" s="2451"/>
      <c r="G49" s="2400"/>
      <c r="H49" s="2400"/>
      <c r="I49" s="2400"/>
      <c r="J49" s="2433"/>
      <c r="K49" s="2392"/>
      <c r="L49" s="2392"/>
      <c r="M49" s="2433"/>
      <c r="N49" s="2433"/>
      <c r="O49" s="2433"/>
      <c r="P49" s="2433"/>
      <c r="Q49" s="2433"/>
      <c r="R49" s="2433"/>
      <c r="S49" s="2433"/>
      <c r="T49" s="2433"/>
      <c r="U49" s="2435"/>
      <c r="V49" s="2433"/>
      <c r="W49" s="2433"/>
      <c r="X49" s="2433"/>
      <c r="Y49" s="2433"/>
      <c r="Z49" s="2433"/>
      <c r="AA49" s="2433"/>
      <c r="AB49" s="2433"/>
      <c r="AC49" s="2392"/>
      <c r="AD49" s="2402"/>
      <c r="AE49" s="2402"/>
      <c r="AF49" s="2402"/>
      <c r="AG49" s="2394"/>
      <c r="AH49" s="3908"/>
      <c r="AI49" s="2392"/>
      <c r="AJ49" s="2438"/>
      <c r="AK49" s="2438"/>
      <c r="AL49" s="2438"/>
      <c r="AM49" s="2438"/>
      <c r="AN49" s="2438"/>
      <c r="AO49" s="2438"/>
      <c r="AP49" s="2438"/>
      <c r="AQ49" s="2438"/>
      <c r="AR49" s="2438"/>
      <c r="AS49" s="2438"/>
      <c r="AT49" s="2438"/>
      <c r="AU49" s="2438"/>
      <c r="AV49" s="2438"/>
      <c r="AW49" s="2438"/>
    </row>
    <row r="50" spans="1:49" s="2439" customFormat="1" ht="11.25" customHeight="1">
      <c r="A50" s="2429"/>
      <c r="B50" s="2406"/>
      <c r="C50" s="2400"/>
      <c r="D50" s="3926" t="s">
        <v>30</v>
      </c>
      <c r="E50" s="2437" t="s">
        <v>1639</v>
      </c>
      <c r="F50" s="2451"/>
      <c r="G50" s="2400"/>
      <c r="H50" s="2400"/>
      <c r="I50" s="2400"/>
      <c r="J50" s="2433"/>
      <c r="K50" s="2392"/>
      <c r="L50" s="2392"/>
      <c r="M50" s="2433"/>
      <c r="N50" s="2433"/>
      <c r="O50" s="2433"/>
      <c r="P50" s="2433"/>
      <c r="Q50" s="2433"/>
      <c r="R50" s="2433"/>
      <c r="S50" s="2433"/>
      <c r="T50" s="2433"/>
      <c r="U50" s="2435"/>
      <c r="V50" s="2433"/>
      <c r="W50" s="2433"/>
      <c r="X50" s="2433"/>
      <c r="Y50" s="2433"/>
      <c r="Z50" s="2433"/>
      <c r="AA50" s="2433"/>
      <c r="AB50" s="2433"/>
      <c r="AC50" s="2392"/>
      <c r="AD50" s="2402"/>
      <c r="AE50" s="6558">
        <v>82</v>
      </c>
      <c r="AF50" s="6494"/>
      <c r="AG50" s="2394"/>
      <c r="AH50" s="3908"/>
      <c r="AI50" s="2392"/>
      <c r="AJ50" s="2438"/>
      <c r="AK50" s="2438"/>
      <c r="AL50" s="2438"/>
      <c r="AM50" s="2438"/>
      <c r="AN50" s="2438"/>
      <c r="AO50" s="2438"/>
      <c r="AP50" s="2438"/>
      <c r="AQ50" s="2438"/>
      <c r="AR50" s="2438"/>
      <c r="AS50" s="2438"/>
      <c r="AT50" s="2438"/>
      <c r="AU50" s="2438"/>
      <c r="AV50" s="2438"/>
      <c r="AW50" s="2438"/>
    </row>
    <row r="51" spans="1:49" s="2439" customFormat="1" ht="11.25" customHeight="1">
      <c r="A51" s="2429"/>
      <c r="B51" s="2406"/>
      <c r="C51" s="2400"/>
      <c r="D51" s="2445"/>
      <c r="E51" s="2450" t="s">
        <v>1640</v>
      </c>
      <c r="F51" s="2451"/>
      <c r="G51" s="2400"/>
      <c r="H51" s="2400"/>
      <c r="I51" s="2400"/>
      <c r="J51" s="2433"/>
      <c r="K51" s="2392"/>
      <c r="L51" s="2392"/>
      <c r="M51" s="2433"/>
      <c r="N51" s="2433"/>
      <c r="O51" s="2433"/>
      <c r="P51" s="2433"/>
      <c r="Q51" s="2433"/>
      <c r="R51" s="2433"/>
      <c r="S51" s="2433"/>
      <c r="T51" s="2433"/>
      <c r="U51" s="2435"/>
      <c r="V51" s="2433"/>
      <c r="W51" s="2433"/>
      <c r="X51" s="2433"/>
      <c r="Y51" s="2433"/>
      <c r="Z51" s="2433"/>
      <c r="AA51" s="2433"/>
      <c r="AB51" s="2433"/>
      <c r="AC51" s="2392"/>
      <c r="AD51" s="2402"/>
      <c r="AE51" s="6558"/>
      <c r="AF51" s="6495"/>
      <c r="AG51" s="2394"/>
      <c r="AH51" s="3908"/>
      <c r="AI51" s="2392"/>
      <c r="AJ51" s="2438"/>
      <c r="AK51" s="2438"/>
      <c r="AL51" s="2438"/>
      <c r="AM51" s="2438"/>
      <c r="AN51" s="2438"/>
      <c r="AO51" s="2438"/>
      <c r="AP51" s="2438"/>
      <c r="AQ51" s="2438"/>
      <c r="AR51" s="2438"/>
      <c r="AS51" s="2438"/>
      <c r="AT51" s="2438"/>
      <c r="AU51" s="2438"/>
      <c r="AV51" s="2438"/>
      <c r="AW51" s="2438"/>
    </row>
    <row r="52" spans="1:49" s="2439" customFormat="1" ht="6.75" customHeight="1">
      <c r="A52" s="2429"/>
      <c r="B52" s="2406"/>
      <c r="C52" s="2400"/>
      <c r="D52" s="2445"/>
      <c r="E52" s="2400"/>
      <c r="F52" s="2451"/>
      <c r="G52" s="2400"/>
      <c r="H52" s="2400"/>
      <c r="I52" s="2400"/>
      <c r="J52" s="2433"/>
      <c r="K52" s="2392"/>
      <c r="L52" s="2392"/>
      <c r="M52" s="2433"/>
      <c r="N52" s="2433"/>
      <c r="O52" s="2433"/>
      <c r="P52" s="2433"/>
      <c r="Q52" s="2433"/>
      <c r="R52" s="2433"/>
      <c r="S52" s="2433"/>
      <c r="T52" s="2433"/>
      <c r="U52" s="2435"/>
      <c r="V52" s="2433"/>
      <c r="W52" s="2433"/>
      <c r="X52" s="2433"/>
      <c r="Y52" s="2433"/>
      <c r="Z52" s="2433"/>
      <c r="AA52" s="2433"/>
      <c r="AB52" s="2433"/>
      <c r="AC52" s="2392"/>
      <c r="AD52" s="2402"/>
      <c r="AE52" s="2402"/>
      <c r="AF52" s="2402"/>
      <c r="AG52" s="2394"/>
      <c r="AH52" s="3908"/>
      <c r="AI52" s="2392"/>
      <c r="AJ52" s="2438"/>
      <c r="AK52" s="2438"/>
      <c r="AL52" s="2438"/>
      <c r="AM52" s="2438"/>
      <c r="AN52" s="2438"/>
      <c r="AO52" s="2438"/>
      <c r="AP52" s="2438"/>
      <c r="AQ52" s="2438"/>
      <c r="AR52" s="2438"/>
      <c r="AS52" s="2438"/>
      <c r="AT52" s="2438"/>
      <c r="AU52" s="2438"/>
      <c r="AV52" s="2438"/>
      <c r="AW52" s="2438"/>
    </row>
    <row r="53" spans="1:49" s="2439" customFormat="1" ht="11.25" customHeight="1">
      <c r="A53" s="2429"/>
      <c r="B53" s="2406"/>
      <c r="C53" s="2400"/>
      <c r="D53" s="2445"/>
      <c r="E53" s="6558">
        <v>2</v>
      </c>
      <c r="F53" s="6494"/>
      <c r="G53" s="6559" t="s">
        <v>1168</v>
      </c>
      <c r="H53" s="6458"/>
      <c r="I53" s="6458"/>
      <c r="J53" s="2433"/>
      <c r="K53" s="2888" t="s">
        <v>1784</v>
      </c>
      <c r="L53" s="2866"/>
      <c r="M53" s="2867"/>
      <c r="N53" s="2867"/>
      <c r="O53" s="2867"/>
      <c r="P53" s="2867"/>
      <c r="Q53" s="2867"/>
      <c r="R53" s="2867"/>
      <c r="S53" s="2867"/>
      <c r="T53" s="2868"/>
      <c r="U53" s="2435"/>
      <c r="V53" s="2433"/>
      <c r="W53" s="2433"/>
      <c r="X53" s="2433"/>
      <c r="Y53" s="2433"/>
      <c r="Z53" s="2433"/>
      <c r="AA53" s="2433"/>
      <c r="AB53" s="2433"/>
      <c r="AC53" s="2392"/>
      <c r="AD53" s="2402"/>
      <c r="AE53" s="2402"/>
      <c r="AF53" s="2402"/>
      <c r="AG53" s="2394"/>
      <c r="AH53" s="3908"/>
      <c r="AI53" s="2392"/>
      <c r="AJ53" s="2438"/>
      <c r="AK53" s="2438"/>
      <c r="AL53" s="2438"/>
      <c r="AM53" s="2438"/>
      <c r="AN53" s="2438"/>
      <c r="AO53" s="2438"/>
      <c r="AP53" s="2438"/>
      <c r="AQ53" s="2438"/>
      <c r="AR53" s="2438"/>
      <c r="AS53" s="2438"/>
      <c r="AT53" s="2438"/>
      <c r="AU53" s="2438"/>
      <c r="AV53" s="2438"/>
      <c r="AW53" s="2438"/>
    </row>
    <row r="54" spans="1:49" s="2439" customFormat="1" ht="11.25" customHeight="1">
      <c r="A54" s="2429"/>
      <c r="B54" s="2406"/>
      <c r="C54" s="2400"/>
      <c r="D54" s="2445"/>
      <c r="E54" s="6558"/>
      <c r="F54" s="6495"/>
      <c r="G54" s="6559"/>
      <c r="H54" s="6458"/>
      <c r="I54" s="6458"/>
      <c r="J54" s="2433"/>
      <c r="K54" s="2889" t="s">
        <v>1785</v>
      </c>
      <c r="L54" s="2869"/>
      <c r="M54" s="2870"/>
      <c r="N54" s="2871"/>
      <c r="O54" s="2871"/>
      <c r="P54" s="2871"/>
      <c r="Q54" s="2871"/>
      <c r="R54" s="2871"/>
      <c r="S54" s="2872"/>
      <c r="T54" s="2873"/>
      <c r="U54" s="2435"/>
      <c r="V54" s="2433"/>
      <c r="W54" s="2433"/>
      <c r="X54" s="2433"/>
      <c r="Y54" s="2433"/>
      <c r="Z54" s="2433"/>
      <c r="AA54" s="2433"/>
      <c r="AB54" s="2433"/>
      <c r="AC54" s="2392"/>
      <c r="AD54" s="2402"/>
      <c r="AE54" s="2402"/>
      <c r="AF54" s="2402"/>
      <c r="AG54" s="2394"/>
      <c r="AH54" s="3908"/>
      <c r="AI54" s="2392"/>
      <c r="AJ54" s="2438"/>
      <c r="AK54" s="2438"/>
      <c r="AL54" s="2438"/>
      <c r="AM54" s="2438"/>
      <c r="AN54" s="2438"/>
      <c r="AO54" s="2438"/>
      <c r="AP54" s="2438"/>
      <c r="AQ54" s="2438"/>
      <c r="AR54" s="2438"/>
      <c r="AS54" s="2438"/>
      <c r="AT54" s="2438"/>
      <c r="AU54" s="2438"/>
      <c r="AV54" s="2438"/>
      <c r="AW54" s="2438"/>
    </row>
    <row r="55" spans="1:49" s="2439" customFormat="1" ht="14.25" customHeight="1">
      <c r="A55" s="2831"/>
      <c r="B55" s="4089"/>
      <c r="C55" s="4111"/>
      <c r="D55" s="4101"/>
      <c r="E55" s="4091"/>
      <c r="F55" s="4092"/>
      <c r="G55" s="4092"/>
      <c r="H55" s="4093"/>
      <c r="I55" s="4093"/>
      <c r="J55" s="4094"/>
      <c r="K55" s="4094"/>
      <c r="L55" s="4094"/>
      <c r="M55" s="4090"/>
      <c r="N55" s="4094"/>
      <c r="O55" s="4094"/>
      <c r="P55" s="4094"/>
      <c r="Q55" s="4094"/>
      <c r="R55" s="4094"/>
      <c r="S55" s="4094"/>
      <c r="T55" s="4094"/>
      <c r="U55" s="4095"/>
      <c r="V55" s="4094"/>
      <c r="W55" s="4094"/>
      <c r="X55" s="4094"/>
      <c r="Y55" s="4094"/>
      <c r="Z55" s="4094"/>
      <c r="AA55" s="4094"/>
      <c r="AB55" s="4094"/>
      <c r="AC55" s="4090"/>
      <c r="AD55" s="4105"/>
      <c r="AE55" s="4105"/>
      <c r="AF55" s="4105"/>
      <c r="AG55" s="4112"/>
      <c r="AH55" s="4098"/>
      <c r="AI55" s="2392"/>
      <c r="AJ55" s="2438"/>
      <c r="AK55" s="2438"/>
      <c r="AL55" s="2438"/>
      <c r="AM55" s="2438"/>
      <c r="AN55" s="2438"/>
      <c r="AO55" s="2438"/>
      <c r="AP55" s="2438"/>
      <c r="AQ55" s="2438"/>
      <c r="AR55" s="2438"/>
      <c r="AS55" s="2438"/>
      <c r="AT55" s="2438"/>
      <c r="AU55" s="2438"/>
      <c r="AV55" s="2438"/>
      <c r="AW55" s="2438"/>
    </row>
    <row r="56" spans="1:49" s="2439" customFormat="1" ht="17.399999999999999" customHeight="1">
      <c r="A56" s="2429"/>
      <c r="B56" s="2406"/>
      <c r="C56" s="2400"/>
      <c r="D56" s="2445"/>
      <c r="E56" s="2432"/>
      <c r="F56" s="3925"/>
      <c r="G56" s="3925"/>
      <c r="H56" s="3940"/>
      <c r="I56" s="3940"/>
      <c r="J56" s="2433"/>
      <c r="K56" s="2433"/>
      <c r="L56" s="2433"/>
      <c r="M56" s="2392"/>
      <c r="N56" s="2433"/>
      <c r="O56" s="2433"/>
      <c r="P56" s="2433"/>
      <c r="Q56" s="2433"/>
      <c r="R56" s="2433"/>
      <c r="S56" s="2433"/>
      <c r="T56" s="2433"/>
      <c r="U56" s="2435"/>
      <c r="V56" s="2433"/>
      <c r="W56" s="2433"/>
      <c r="X56" s="2433"/>
      <c r="Y56" s="2433"/>
      <c r="Z56" s="2433"/>
      <c r="AA56" s="2433"/>
      <c r="AB56" s="2433"/>
      <c r="AC56" s="2392"/>
      <c r="AD56" s="2402"/>
      <c r="AE56" s="4113"/>
      <c r="AF56" s="4113"/>
      <c r="AG56" s="2394"/>
      <c r="AH56" s="3908"/>
      <c r="AI56" s="2392"/>
      <c r="AJ56" s="2438"/>
      <c r="AK56" s="2438"/>
      <c r="AL56" s="2438"/>
      <c r="AM56" s="2438"/>
      <c r="AN56" s="2438"/>
      <c r="AO56" s="2438"/>
      <c r="AP56" s="2438"/>
      <c r="AQ56" s="2438"/>
      <c r="AR56" s="2438"/>
      <c r="AS56" s="2438"/>
      <c r="AT56" s="2438"/>
      <c r="AU56" s="2438"/>
      <c r="AV56" s="2438"/>
      <c r="AW56" s="2438"/>
    </row>
    <row r="57" spans="1:49" s="2439" customFormat="1" ht="10.199999999999999">
      <c r="A57" s="2429"/>
      <c r="B57" s="6493" t="s">
        <v>800</v>
      </c>
      <c r="C57" s="6493"/>
      <c r="D57" s="2437" t="s">
        <v>1470</v>
      </c>
      <c r="E57" s="2452"/>
      <c r="F57" s="2437"/>
      <c r="G57" s="2437"/>
      <c r="H57" s="2437"/>
      <c r="I57" s="2437"/>
      <c r="J57" s="2437"/>
      <c r="K57" s="2437"/>
      <c r="L57" s="2437"/>
      <c r="M57" s="2437"/>
      <c r="N57" s="2437"/>
      <c r="O57" s="2437"/>
      <c r="P57" s="2437"/>
      <c r="Q57" s="2437"/>
      <c r="R57" s="2437"/>
      <c r="S57" s="2437"/>
      <c r="T57" s="2437"/>
      <c r="U57" s="2437"/>
      <c r="V57" s="2437"/>
      <c r="W57" s="2437"/>
      <c r="X57" s="2437"/>
      <c r="Y57" s="2437"/>
      <c r="Z57" s="2437"/>
      <c r="AA57" s="2437"/>
      <c r="AB57" s="2437"/>
      <c r="AC57" s="2437"/>
      <c r="AD57" s="2437"/>
      <c r="AE57" s="2437"/>
      <c r="AF57" s="2402"/>
      <c r="AG57" s="2394"/>
      <c r="AH57" s="3908"/>
      <c r="AI57" s="2392"/>
      <c r="AJ57" s="2438"/>
      <c r="AK57" s="2438"/>
      <c r="AL57" s="2438"/>
      <c r="AM57" s="2438"/>
      <c r="AN57" s="2438"/>
      <c r="AO57" s="2438"/>
      <c r="AP57" s="2438"/>
      <c r="AQ57" s="2438"/>
      <c r="AR57" s="2438"/>
      <c r="AS57" s="2438"/>
      <c r="AT57" s="2438"/>
      <c r="AU57" s="2438"/>
      <c r="AV57" s="2438"/>
      <c r="AW57" s="2438"/>
    </row>
    <row r="58" spans="1:49" s="2439" customFormat="1" ht="10.199999999999999">
      <c r="A58" s="2429"/>
      <c r="B58" s="2452"/>
      <c r="C58" s="2453"/>
      <c r="D58" s="2441" t="s">
        <v>1471</v>
      </c>
      <c r="E58" s="2454"/>
      <c r="F58" s="2455"/>
      <c r="G58" s="2455"/>
      <c r="H58" s="2455"/>
      <c r="I58" s="2456"/>
      <c r="J58" s="2457"/>
      <c r="K58" s="2452"/>
      <c r="L58" s="2458"/>
      <c r="M58" s="2459"/>
      <c r="N58" s="2459"/>
      <c r="O58" s="2459"/>
      <c r="P58" s="2459"/>
      <c r="Q58" s="2459"/>
      <c r="R58" s="2459"/>
      <c r="S58" s="2459"/>
      <c r="T58" s="2459"/>
      <c r="U58" s="2459"/>
      <c r="V58" s="2459"/>
      <c r="W58" s="2459"/>
      <c r="X58" s="2459"/>
      <c r="Y58" s="2459"/>
      <c r="Z58" s="2459"/>
      <c r="AA58" s="2459"/>
      <c r="AB58" s="2452"/>
      <c r="AC58" s="2452"/>
      <c r="AD58" s="2452"/>
      <c r="AE58" s="2452"/>
      <c r="AF58" s="2402"/>
      <c r="AG58" s="2394"/>
      <c r="AH58" s="3908"/>
      <c r="AI58" s="2392"/>
      <c r="AJ58" s="2438"/>
      <c r="AK58" s="2438"/>
      <c r="AL58" s="2438"/>
      <c r="AM58" s="2438"/>
      <c r="AN58" s="2438"/>
      <c r="AO58" s="2438"/>
      <c r="AP58" s="2438"/>
      <c r="AQ58" s="2438"/>
      <c r="AR58" s="2438"/>
      <c r="AS58" s="2438"/>
      <c r="AT58" s="2438"/>
      <c r="AU58" s="2438"/>
      <c r="AV58" s="2438"/>
      <c r="AW58" s="2438"/>
    </row>
    <row r="59" spans="1:49" s="2439" customFormat="1" ht="3" customHeight="1">
      <c r="A59" s="2429"/>
      <c r="B59" s="2452"/>
      <c r="C59" s="2453"/>
      <c r="D59" s="2460"/>
      <c r="E59" s="2452"/>
      <c r="F59" s="2452"/>
      <c r="G59" s="2461"/>
      <c r="H59" s="2456"/>
      <c r="I59" s="2462"/>
      <c r="J59" s="2454"/>
      <c r="K59" s="2454"/>
      <c r="L59" s="2463"/>
      <c r="M59" s="2463"/>
      <c r="N59" s="2464"/>
      <c r="O59" s="2464"/>
      <c r="P59" s="2463"/>
      <c r="Q59" s="2463"/>
      <c r="R59" s="2463"/>
      <c r="S59" s="2463"/>
      <c r="T59" s="2463"/>
      <c r="U59" s="2463"/>
      <c r="V59" s="2463"/>
      <c r="W59" s="2463"/>
      <c r="X59" s="2463"/>
      <c r="Y59" s="2463"/>
      <c r="Z59" s="2463"/>
      <c r="AA59" s="2463"/>
      <c r="AB59" s="2463"/>
      <c r="AC59" s="2463"/>
      <c r="AD59" s="2463"/>
      <c r="AE59" s="2463"/>
      <c r="AF59" s="2402"/>
      <c r="AG59" s="2394"/>
      <c r="AH59" s="3908"/>
      <c r="AI59" s="2392"/>
      <c r="AJ59" s="2438"/>
      <c r="AK59" s="2438"/>
      <c r="AL59" s="2438"/>
      <c r="AM59" s="2438"/>
      <c r="AN59" s="2438"/>
      <c r="AO59" s="2438"/>
      <c r="AP59" s="2438"/>
      <c r="AQ59" s="2438"/>
      <c r="AR59" s="2438"/>
      <c r="AS59" s="2438"/>
      <c r="AT59" s="2438"/>
      <c r="AU59" s="2438"/>
      <c r="AV59" s="2438"/>
      <c r="AW59" s="2438"/>
    </row>
    <row r="60" spans="1:49" s="2439" customFormat="1" ht="10.199999999999999">
      <c r="A60" s="2429"/>
      <c r="B60" s="6557"/>
      <c r="C60" s="6557"/>
      <c r="D60" s="2453"/>
      <c r="E60" s="2450"/>
      <c r="F60" s="2452"/>
      <c r="G60" s="2452"/>
      <c r="H60" s="2461"/>
      <c r="I60" s="2456"/>
      <c r="J60" s="2462"/>
      <c r="K60" s="2454"/>
      <c r="L60" s="2454"/>
      <c r="M60" s="2463"/>
      <c r="N60" s="2463"/>
      <c r="O60" s="2464"/>
      <c r="P60" s="2464"/>
      <c r="Q60" s="2464"/>
      <c r="R60" s="2464"/>
      <c r="S60" s="2464"/>
      <c r="T60" s="2463"/>
      <c r="U60" s="2463"/>
      <c r="V60" s="2463"/>
      <c r="W60" s="2463"/>
      <c r="X60" s="2463"/>
      <c r="Y60" s="2463"/>
      <c r="Z60" s="2463"/>
      <c r="AA60" s="2452"/>
      <c r="AB60" s="2452"/>
      <c r="AC60" s="2453"/>
      <c r="AD60" s="2453"/>
      <c r="AE60" s="2465" t="s">
        <v>388</v>
      </c>
      <c r="AF60" s="2402"/>
      <c r="AG60" s="2394"/>
      <c r="AH60" s="3908"/>
      <c r="AI60" s="2392"/>
      <c r="AJ60" s="2438"/>
      <c r="AK60" s="2438"/>
      <c r="AL60" s="2438"/>
      <c r="AM60" s="2438"/>
      <c r="AN60" s="2438"/>
      <c r="AO60" s="2438"/>
      <c r="AP60" s="2438"/>
      <c r="AQ60" s="2438"/>
      <c r="AR60" s="2438"/>
      <c r="AS60" s="2438"/>
      <c r="AT60" s="2438"/>
      <c r="AU60" s="2438"/>
      <c r="AV60" s="2438"/>
      <c r="AW60" s="2438"/>
    </row>
    <row r="61" spans="1:49" s="2439" customFormat="1" ht="11.25" customHeight="1">
      <c r="A61" s="2429"/>
      <c r="B61" s="2452"/>
      <c r="C61" s="2452"/>
      <c r="D61" s="2466" t="s">
        <v>29</v>
      </c>
      <c r="E61" s="2437" t="s">
        <v>1170</v>
      </c>
      <c r="F61" s="2392"/>
      <c r="G61" s="2467"/>
      <c r="H61" s="2468"/>
      <c r="I61" s="2467"/>
      <c r="J61" s="2467"/>
      <c r="K61" s="2469"/>
      <c r="L61" s="2470"/>
      <c r="M61" s="2471"/>
      <c r="N61" s="2464"/>
      <c r="O61" s="2464"/>
      <c r="P61" s="2463"/>
      <c r="Q61" s="2463"/>
      <c r="R61" s="2463"/>
      <c r="S61" s="2463"/>
      <c r="T61" s="2463"/>
      <c r="U61" s="2463"/>
      <c r="V61" s="2463"/>
      <c r="W61" s="2463"/>
      <c r="X61" s="2463"/>
      <c r="Y61" s="2463"/>
      <c r="Z61" s="2463"/>
      <c r="AA61" s="2452"/>
      <c r="AB61" s="2452"/>
      <c r="AC61" s="2472"/>
      <c r="AD61" s="6531" t="s">
        <v>40</v>
      </c>
      <c r="AE61" s="6529"/>
      <c r="AF61" s="2402"/>
      <c r="AG61" s="2394"/>
      <c r="AH61" s="3908"/>
      <c r="AI61" s="2392"/>
      <c r="AJ61" s="2438"/>
      <c r="AK61" s="2438"/>
      <c r="AL61" s="2438"/>
      <c r="AM61" s="2438"/>
      <c r="AN61" s="2438"/>
      <c r="AO61" s="2438"/>
      <c r="AP61" s="2438"/>
      <c r="AQ61" s="2438"/>
      <c r="AR61" s="2438"/>
      <c r="AS61" s="2438"/>
      <c r="AT61" s="2438"/>
      <c r="AU61" s="2438"/>
      <c r="AV61" s="2438"/>
      <c r="AW61" s="2438"/>
    </row>
    <row r="62" spans="1:49" s="2439" customFormat="1" ht="11.25" customHeight="1">
      <c r="A62" s="2429"/>
      <c r="B62" s="2452"/>
      <c r="C62" s="2452"/>
      <c r="D62" s="2473"/>
      <c r="E62" s="2450" t="s">
        <v>1171</v>
      </c>
      <c r="F62" s="2392"/>
      <c r="G62" s="2473"/>
      <c r="H62" s="2473"/>
      <c r="I62" s="2473"/>
      <c r="J62" s="2473"/>
      <c r="K62" s="2473"/>
      <c r="L62" s="2473"/>
      <c r="M62" s="2473"/>
      <c r="N62" s="2473"/>
      <c r="O62" s="2473"/>
      <c r="P62" s="2473"/>
      <c r="Q62" s="2473"/>
      <c r="R62" s="2473"/>
      <c r="S62" s="2473"/>
      <c r="T62" s="2473"/>
      <c r="U62" s="2473"/>
      <c r="V62" s="2473"/>
      <c r="W62" s="2473"/>
      <c r="X62" s="2473"/>
      <c r="Y62" s="2473"/>
      <c r="Z62" s="2473"/>
      <c r="AA62" s="2473"/>
      <c r="AB62" s="2473"/>
      <c r="AC62" s="2473"/>
      <c r="AD62" s="6528"/>
      <c r="AE62" s="6530"/>
      <c r="AF62" s="2402"/>
      <c r="AG62" s="2394"/>
      <c r="AH62" s="3908"/>
      <c r="AI62" s="2392"/>
      <c r="AJ62" s="2438"/>
      <c r="AK62" s="2438"/>
      <c r="AL62" s="2438"/>
      <c r="AM62" s="2438"/>
      <c r="AN62" s="2438"/>
      <c r="AO62" s="2438"/>
      <c r="AP62" s="2438"/>
      <c r="AQ62" s="2438"/>
      <c r="AR62" s="2438"/>
      <c r="AS62" s="2438"/>
      <c r="AT62" s="2438"/>
      <c r="AU62" s="2438"/>
      <c r="AV62" s="2438"/>
      <c r="AW62" s="2438"/>
    </row>
    <row r="63" spans="1:49" s="2439" customFormat="1" ht="15" customHeight="1">
      <c r="A63" s="2429"/>
      <c r="B63" s="2452"/>
      <c r="C63" s="2452"/>
      <c r="D63" s="2472"/>
      <c r="E63" s="2455"/>
      <c r="F63" s="2392"/>
      <c r="G63" s="2455"/>
      <c r="H63" s="2455"/>
      <c r="I63" s="2474"/>
      <c r="J63" s="2474"/>
      <c r="K63" s="2474"/>
      <c r="L63" s="2392"/>
      <c r="M63" s="2474"/>
      <c r="N63" s="2474"/>
      <c r="O63" s="2474"/>
      <c r="P63" s="2474"/>
      <c r="Q63" s="2474"/>
      <c r="R63" s="2474"/>
      <c r="S63" s="2474"/>
      <c r="T63" s="2474"/>
      <c r="U63" s="2474"/>
      <c r="V63" s="2474"/>
      <c r="W63" s="2474"/>
      <c r="X63" s="2474"/>
      <c r="Y63" s="2474"/>
      <c r="Z63" s="2474"/>
      <c r="AA63" s="2452"/>
      <c r="AB63" s="2452"/>
      <c r="AC63" s="2474"/>
      <c r="AD63" s="2474"/>
      <c r="AE63" s="2474"/>
      <c r="AF63" s="2402"/>
      <c r="AG63" s="2394"/>
      <c r="AH63" s="3908"/>
      <c r="AI63" s="2392"/>
      <c r="AJ63" s="2438"/>
      <c r="AK63" s="2438"/>
      <c r="AL63" s="2438"/>
      <c r="AM63" s="2438"/>
      <c r="AN63" s="2438"/>
      <c r="AO63" s="2438"/>
      <c r="AP63" s="2438"/>
      <c r="AQ63" s="2438"/>
      <c r="AR63" s="2438"/>
      <c r="AS63" s="2438"/>
      <c r="AT63" s="2438"/>
      <c r="AU63" s="2438"/>
      <c r="AV63" s="2438"/>
      <c r="AW63" s="2438"/>
    </row>
    <row r="64" spans="1:49" s="2439" customFormat="1" ht="11.25" customHeight="1">
      <c r="A64" s="2429"/>
      <c r="B64" s="2452"/>
      <c r="C64" s="2452"/>
      <c r="D64" s="2466" t="s">
        <v>30</v>
      </c>
      <c r="E64" s="2437" t="s">
        <v>1172</v>
      </c>
      <c r="F64" s="2392"/>
      <c r="G64" s="2452"/>
      <c r="H64" s="2468"/>
      <c r="I64" s="2467"/>
      <c r="J64" s="2467"/>
      <c r="K64" s="2469"/>
      <c r="L64" s="2392"/>
      <c r="M64" s="2475"/>
      <c r="N64" s="2476"/>
      <c r="O64" s="2477"/>
      <c r="P64" s="2475"/>
      <c r="Q64" s="2475"/>
      <c r="R64" s="2475"/>
      <c r="S64" s="2475"/>
      <c r="T64" s="2475"/>
      <c r="U64" s="2475"/>
      <c r="V64" s="2475"/>
      <c r="W64" s="2475"/>
      <c r="X64" s="2475"/>
      <c r="Y64" s="2475"/>
      <c r="Z64" s="2475"/>
      <c r="AA64" s="2452"/>
      <c r="AB64" s="2452"/>
      <c r="AC64" s="2472"/>
      <c r="AD64" s="6531" t="s">
        <v>41</v>
      </c>
      <c r="AE64" s="6529"/>
      <c r="AF64" s="2402"/>
      <c r="AG64" s="2394"/>
      <c r="AH64" s="3908"/>
      <c r="AI64" s="2392"/>
      <c r="AJ64" s="2438"/>
      <c r="AK64" s="2438"/>
      <c r="AL64" s="2438"/>
      <c r="AM64" s="2438"/>
      <c r="AN64" s="2438"/>
      <c r="AO64" s="2438"/>
      <c r="AP64" s="2438"/>
      <c r="AQ64" s="2438"/>
      <c r="AR64" s="2438"/>
      <c r="AS64" s="2438"/>
      <c r="AT64" s="2438"/>
      <c r="AU64" s="2438"/>
      <c r="AV64" s="2438"/>
      <c r="AW64" s="2438"/>
    </row>
    <row r="65" spans="1:49" s="2439" customFormat="1" ht="11.25" customHeight="1">
      <c r="A65" s="2429"/>
      <c r="B65" s="2452"/>
      <c r="C65" s="2452"/>
      <c r="D65" s="2452"/>
      <c r="E65" s="2478" t="s">
        <v>1173</v>
      </c>
      <c r="F65" s="2392"/>
      <c r="G65" s="2452"/>
      <c r="H65" s="2452"/>
      <c r="I65" s="2452"/>
      <c r="J65" s="2452"/>
      <c r="K65" s="2452"/>
      <c r="L65" s="2392"/>
      <c r="M65" s="2452"/>
      <c r="N65" s="2452"/>
      <c r="O65" s="2452"/>
      <c r="P65" s="2452"/>
      <c r="Q65" s="2452"/>
      <c r="R65" s="2452"/>
      <c r="S65" s="2452"/>
      <c r="T65" s="2452"/>
      <c r="U65" s="2452"/>
      <c r="V65" s="2452"/>
      <c r="W65" s="2452"/>
      <c r="X65" s="2452"/>
      <c r="Y65" s="2452"/>
      <c r="Z65" s="2452"/>
      <c r="AA65" s="2452"/>
      <c r="AB65" s="2452"/>
      <c r="AC65" s="2452"/>
      <c r="AD65" s="6528"/>
      <c r="AE65" s="6530"/>
      <c r="AF65" s="2402"/>
      <c r="AG65" s="2394"/>
      <c r="AH65" s="3908"/>
      <c r="AI65" s="2392"/>
      <c r="AJ65" s="2438"/>
      <c r="AK65" s="2438"/>
      <c r="AL65" s="2438"/>
      <c r="AM65" s="2438"/>
      <c r="AN65" s="2438"/>
      <c r="AO65" s="2438"/>
      <c r="AP65" s="2438"/>
      <c r="AQ65" s="2438"/>
      <c r="AR65" s="2438"/>
      <c r="AS65" s="2438"/>
      <c r="AT65" s="2438"/>
      <c r="AU65" s="2438"/>
      <c r="AV65" s="2438"/>
      <c r="AW65" s="2438"/>
    </row>
    <row r="66" spans="1:49" s="2439" customFormat="1" ht="15" customHeight="1">
      <c r="A66" s="2429"/>
      <c r="B66" s="2452"/>
      <c r="C66" s="2452"/>
      <c r="D66" s="2452"/>
      <c r="E66" s="2452"/>
      <c r="F66" s="2392"/>
      <c r="G66" s="2452"/>
      <c r="H66" s="2452"/>
      <c r="I66" s="2452"/>
      <c r="J66" s="2452"/>
      <c r="K66" s="2452"/>
      <c r="L66" s="2392"/>
      <c r="M66" s="2452"/>
      <c r="N66" s="2452"/>
      <c r="O66" s="2452"/>
      <c r="P66" s="2452"/>
      <c r="Q66" s="2452"/>
      <c r="R66" s="2452"/>
      <c r="S66" s="2452"/>
      <c r="T66" s="2452"/>
      <c r="U66" s="2452"/>
      <c r="V66" s="2452"/>
      <c r="W66" s="2452"/>
      <c r="X66" s="2452"/>
      <c r="Y66" s="2452"/>
      <c r="Z66" s="2452"/>
      <c r="AA66" s="2452"/>
      <c r="AB66" s="2452"/>
      <c r="AC66" s="2452"/>
      <c r="AD66" s="2452"/>
      <c r="AE66" s="2452"/>
      <c r="AF66" s="2402"/>
      <c r="AG66" s="2394"/>
      <c r="AH66" s="3908"/>
      <c r="AI66" s="2392"/>
      <c r="AJ66" s="2438"/>
      <c r="AK66" s="2438"/>
      <c r="AL66" s="2438"/>
      <c r="AM66" s="2438"/>
      <c r="AN66" s="2438"/>
      <c r="AO66" s="2438"/>
      <c r="AP66" s="2438"/>
      <c r="AQ66" s="2438"/>
      <c r="AR66" s="2438"/>
      <c r="AS66" s="2438"/>
      <c r="AT66" s="2438"/>
      <c r="AU66" s="2438"/>
      <c r="AV66" s="2438"/>
      <c r="AW66" s="2438"/>
    </row>
    <row r="67" spans="1:49" s="2439" customFormat="1" ht="11.25" customHeight="1">
      <c r="A67" s="2429"/>
      <c r="B67" s="6557"/>
      <c r="C67" s="6557"/>
      <c r="D67" s="2466" t="s">
        <v>44</v>
      </c>
      <c r="E67" s="2437" t="s">
        <v>1174</v>
      </c>
      <c r="F67" s="2392"/>
      <c r="G67" s="2452"/>
      <c r="H67" s="2479"/>
      <c r="I67" s="2452"/>
      <c r="J67" s="2452"/>
      <c r="K67" s="2480"/>
      <c r="L67" s="2392"/>
      <c r="M67" s="2471"/>
      <c r="N67" s="2464"/>
      <c r="O67" s="2464"/>
      <c r="P67" s="2463"/>
      <c r="Q67" s="2463"/>
      <c r="R67" s="2463"/>
      <c r="S67" s="2463"/>
      <c r="T67" s="2463"/>
      <c r="U67" s="2463"/>
      <c r="V67" s="2463"/>
      <c r="W67" s="2463"/>
      <c r="X67" s="2463"/>
      <c r="Y67" s="2463"/>
      <c r="Z67" s="2463"/>
      <c r="AA67" s="2452"/>
      <c r="AB67" s="2452"/>
      <c r="AC67" s="2472"/>
      <c r="AD67" s="6531" t="s">
        <v>42</v>
      </c>
      <c r="AE67" s="6529"/>
      <c r="AF67" s="2402"/>
      <c r="AG67" s="2394"/>
      <c r="AH67" s="3908"/>
      <c r="AI67" s="2392"/>
      <c r="AJ67" s="2438"/>
      <c r="AK67" s="2438"/>
      <c r="AL67" s="2438"/>
      <c r="AM67" s="2438"/>
      <c r="AN67" s="2438"/>
      <c r="AO67" s="2438"/>
      <c r="AP67" s="2438"/>
      <c r="AQ67" s="2438"/>
      <c r="AR67" s="2438"/>
      <c r="AS67" s="2438"/>
      <c r="AT67" s="2438"/>
      <c r="AU67" s="2438"/>
      <c r="AV67" s="2438"/>
      <c r="AW67" s="2438"/>
    </row>
    <row r="68" spans="1:49" s="2439" customFormat="1" ht="11.25" customHeight="1">
      <c r="A68" s="2429"/>
      <c r="B68" s="2452"/>
      <c r="C68" s="2453"/>
      <c r="D68" s="2453"/>
      <c r="E68" s="2450" t="s">
        <v>385</v>
      </c>
      <c r="F68" s="2392"/>
      <c r="G68" s="2452"/>
      <c r="H68" s="2479"/>
      <c r="I68" s="2452"/>
      <c r="J68" s="2452"/>
      <c r="K68" s="2480"/>
      <c r="L68" s="2392"/>
      <c r="M68" s="2471"/>
      <c r="N68" s="2464"/>
      <c r="O68" s="2464"/>
      <c r="P68" s="2463"/>
      <c r="Q68" s="2463"/>
      <c r="R68" s="2463"/>
      <c r="S68" s="2463"/>
      <c r="T68" s="2463"/>
      <c r="U68" s="2463"/>
      <c r="V68" s="2463"/>
      <c r="W68" s="2463"/>
      <c r="X68" s="2463"/>
      <c r="Y68" s="2463"/>
      <c r="Z68" s="2463"/>
      <c r="AA68" s="2452"/>
      <c r="AB68" s="2452"/>
      <c r="AC68" s="2452"/>
      <c r="AD68" s="6528"/>
      <c r="AE68" s="6530"/>
      <c r="AF68" s="2402"/>
      <c r="AG68" s="2394"/>
      <c r="AH68" s="3908"/>
      <c r="AI68" s="2392"/>
      <c r="AJ68" s="2438"/>
      <c r="AK68" s="2438"/>
      <c r="AL68" s="2438"/>
      <c r="AM68" s="2438"/>
      <c r="AN68" s="2438"/>
      <c r="AO68" s="2438"/>
      <c r="AP68" s="2438"/>
      <c r="AQ68" s="2438"/>
      <c r="AR68" s="2438"/>
      <c r="AS68" s="2438"/>
      <c r="AT68" s="2438"/>
      <c r="AU68" s="2438"/>
      <c r="AV68" s="2438"/>
      <c r="AW68" s="2438"/>
    </row>
    <row r="69" spans="1:49" s="2439" customFormat="1" ht="15" customHeight="1">
      <c r="A69" s="2429"/>
      <c r="B69" s="2452"/>
      <c r="C69" s="2452"/>
      <c r="D69" s="2452"/>
      <c r="E69" s="2452"/>
      <c r="F69" s="2392"/>
      <c r="G69" s="2452"/>
      <c r="H69" s="2452"/>
      <c r="I69" s="2452"/>
      <c r="J69" s="2452"/>
      <c r="K69" s="2452"/>
      <c r="L69" s="2392"/>
      <c r="M69" s="2452"/>
      <c r="N69" s="2452"/>
      <c r="O69" s="2452"/>
      <c r="P69" s="2452"/>
      <c r="Q69" s="2452"/>
      <c r="R69" s="2452"/>
      <c r="S69" s="2452"/>
      <c r="T69" s="2452"/>
      <c r="U69" s="2452"/>
      <c r="V69" s="2452"/>
      <c r="W69" s="2452"/>
      <c r="X69" s="2452"/>
      <c r="Y69" s="2452"/>
      <c r="Z69" s="2452"/>
      <c r="AA69" s="2452"/>
      <c r="AB69" s="2452"/>
      <c r="AC69" s="2452"/>
      <c r="AD69" s="2452"/>
      <c r="AE69" s="2452"/>
      <c r="AF69" s="2402"/>
      <c r="AG69" s="2394"/>
      <c r="AH69" s="3908"/>
      <c r="AI69" s="2392"/>
      <c r="AJ69" s="2438"/>
      <c r="AK69" s="2438"/>
      <c r="AL69" s="2438"/>
      <c r="AM69" s="2438"/>
      <c r="AN69" s="2438"/>
      <c r="AO69" s="2438"/>
      <c r="AP69" s="2438"/>
      <c r="AQ69" s="2438"/>
      <c r="AR69" s="2438"/>
      <c r="AS69" s="2438"/>
      <c r="AT69" s="2438"/>
      <c r="AU69" s="2438"/>
      <c r="AV69" s="2438"/>
      <c r="AW69" s="2438"/>
    </row>
    <row r="70" spans="1:49" s="2439" customFormat="1" ht="11.25" customHeight="1">
      <c r="A70" s="2429"/>
      <c r="B70" s="2452"/>
      <c r="C70" s="2452"/>
      <c r="D70" s="2466" t="s">
        <v>56</v>
      </c>
      <c r="E70" s="2437" t="s">
        <v>1175</v>
      </c>
      <c r="F70" s="2392"/>
      <c r="G70" s="2452"/>
      <c r="H70" s="2479"/>
      <c r="I70" s="2452"/>
      <c r="J70" s="2452"/>
      <c r="K70" s="2480"/>
      <c r="L70" s="2392"/>
      <c r="M70" s="2471"/>
      <c r="N70" s="2464"/>
      <c r="O70" s="2474"/>
      <c r="P70" s="2463"/>
      <c r="Q70" s="2463"/>
      <c r="R70" s="2463"/>
      <c r="S70" s="2463"/>
      <c r="T70" s="2463"/>
      <c r="U70" s="2463"/>
      <c r="V70" s="2463"/>
      <c r="W70" s="2463"/>
      <c r="X70" s="2463"/>
      <c r="Y70" s="2463"/>
      <c r="Z70" s="2463"/>
      <c r="AA70" s="2452"/>
      <c r="AB70" s="2452"/>
      <c r="AC70" s="2472"/>
      <c r="AD70" s="6531" t="s">
        <v>48</v>
      </c>
      <c r="AE70" s="6529"/>
      <c r="AF70" s="2402"/>
      <c r="AG70" s="2394"/>
      <c r="AH70" s="3908"/>
      <c r="AI70" s="2392"/>
      <c r="AJ70" s="2438"/>
      <c r="AK70" s="2438"/>
      <c r="AL70" s="2438"/>
      <c r="AM70" s="2438"/>
      <c r="AN70" s="2438"/>
      <c r="AO70" s="2438"/>
      <c r="AP70" s="2438"/>
      <c r="AQ70" s="2438"/>
      <c r="AR70" s="2438"/>
      <c r="AS70" s="2438"/>
      <c r="AT70" s="2438"/>
      <c r="AU70" s="2438"/>
      <c r="AV70" s="2438"/>
      <c r="AW70" s="2438"/>
    </row>
    <row r="71" spans="1:49" s="2439" customFormat="1" ht="11.25" customHeight="1">
      <c r="A71" s="2429"/>
      <c r="B71" s="2452"/>
      <c r="C71" s="2452"/>
      <c r="D71" s="2481"/>
      <c r="E71" s="2450" t="s">
        <v>386</v>
      </c>
      <c r="F71" s="2392"/>
      <c r="G71" s="2452"/>
      <c r="H71" s="2482"/>
      <c r="I71" s="2473"/>
      <c r="J71" s="2473"/>
      <c r="K71" s="2483"/>
      <c r="L71" s="2484"/>
      <c r="M71" s="2459"/>
      <c r="N71" s="2485"/>
      <c r="O71" s="2470"/>
      <c r="P71" s="2459"/>
      <c r="Q71" s="2459"/>
      <c r="R71" s="2459"/>
      <c r="S71" s="2459"/>
      <c r="T71" s="2459"/>
      <c r="U71" s="2459"/>
      <c r="V71" s="2459"/>
      <c r="W71" s="2459"/>
      <c r="X71" s="2459"/>
      <c r="Y71" s="2459"/>
      <c r="Z71" s="2459"/>
      <c r="AA71" s="2452"/>
      <c r="AB71" s="2452"/>
      <c r="AC71" s="2472"/>
      <c r="AD71" s="6528"/>
      <c r="AE71" s="6530"/>
      <c r="AF71" s="2402"/>
      <c r="AG71" s="2394"/>
      <c r="AH71" s="3908"/>
      <c r="AI71" s="2392"/>
      <c r="AJ71" s="2438"/>
      <c r="AK71" s="2438"/>
      <c r="AL71" s="2438"/>
      <c r="AM71" s="2438"/>
      <c r="AN71" s="2438"/>
      <c r="AO71" s="2438"/>
      <c r="AP71" s="2438"/>
      <c r="AQ71" s="2438"/>
      <c r="AR71" s="2438"/>
      <c r="AS71" s="2438"/>
      <c r="AT71" s="2438"/>
      <c r="AU71" s="2438"/>
      <c r="AV71" s="2438"/>
      <c r="AW71" s="2438"/>
    </row>
    <row r="72" spans="1:49" s="2439" customFormat="1" ht="15" customHeight="1">
      <c r="A72" s="2429"/>
      <c r="B72" s="2452"/>
      <c r="C72" s="2452"/>
      <c r="D72" s="2452"/>
      <c r="E72" s="2455"/>
      <c r="F72" s="2392"/>
      <c r="G72" s="2452"/>
      <c r="H72" s="2452"/>
      <c r="I72" s="2462"/>
      <c r="J72" s="2454"/>
      <c r="K72" s="2452"/>
      <c r="L72" s="2437"/>
      <c r="M72" s="2463"/>
      <c r="N72" s="2464"/>
      <c r="O72" s="2452"/>
      <c r="P72" s="2463"/>
      <c r="Q72" s="2463"/>
      <c r="R72" s="2463"/>
      <c r="S72" s="2463"/>
      <c r="T72" s="2463"/>
      <c r="U72" s="2463"/>
      <c r="V72" s="2463"/>
      <c r="W72" s="2463"/>
      <c r="X72" s="2463"/>
      <c r="Y72" s="2463"/>
      <c r="Z72" s="2463"/>
      <c r="AA72" s="2452"/>
      <c r="AB72" s="2452"/>
      <c r="AC72" s="2463"/>
      <c r="AD72" s="2463"/>
      <c r="AE72" s="2463"/>
      <c r="AF72" s="2402"/>
      <c r="AG72" s="2394"/>
      <c r="AH72" s="3908"/>
      <c r="AI72" s="2392"/>
      <c r="AJ72" s="2438"/>
      <c r="AK72" s="2438"/>
      <c r="AL72" s="2438"/>
      <c r="AM72" s="2438"/>
      <c r="AN72" s="2438"/>
      <c r="AO72" s="2438"/>
      <c r="AP72" s="2438"/>
      <c r="AQ72" s="2438"/>
      <c r="AR72" s="2438"/>
      <c r="AS72" s="2438"/>
      <c r="AT72" s="2438"/>
      <c r="AU72" s="2438"/>
      <c r="AV72" s="2438"/>
      <c r="AW72" s="2438"/>
    </row>
    <row r="73" spans="1:49" s="2439" customFormat="1" ht="11.25" customHeight="1">
      <c r="A73" s="2429"/>
      <c r="B73" s="2452"/>
      <c r="C73" s="2453"/>
      <c r="D73" s="2466" t="s">
        <v>57</v>
      </c>
      <c r="E73" s="2437" t="s">
        <v>1176</v>
      </c>
      <c r="F73" s="2392"/>
      <c r="G73" s="2452"/>
      <c r="H73" s="2479"/>
      <c r="I73" s="2452"/>
      <c r="J73" s="2452"/>
      <c r="K73" s="2480"/>
      <c r="L73" s="1605"/>
      <c r="M73" s="2463"/>
      <c r="N73" s="2464"/>
      <c r="O73" s="2452"/>
      <c r="P73" s="2464"/>
      <c r="Q73" s="2464"/>
      <c r="R73" s="2464"/>
      <c r="S73" s="2464"/>
      <c r="T73" s="2463"/>
      <c r="U73" s="2463"/>
      <c r="V73" s="2463"/>
      <c r="W73" s="2463"/>
      <c r="X73" s="2463"/>
      <c r="Y73" s="2463"/>
      <c r="Z73" s="2463"/>
      <c r="AA73" s="2452"/>
      <c r="AB73" s="2452"/>
      <c r="AC73" s="2472"/>
      <c r="AD73" s="6531" t="s">
        <v>43</v>
      </c>
      <c r="AE73" s="6529"/>
      <c r="AF73" s="2402"/>
      <c r="AG73" s="2394"/>
      <c r="AH73" s="3908"/>
      <c r="AI73" s="2392"/>
      <c r="AJ73" s="2438"/>
      <c r="AK73" s="2438"/>
      <c r="AL73" s="2438"/>
      <c r="AM73" s="2438"/>
      <c r="AN73" s="2438"/>
      <c r="AO73" s="2438"/>
      <c r="AP73" s="2438"/>
      <c r="AQ73" s="2438"/>
      <c r="AR73" s="2438"/>
      <c r="AS73" s="2438"/>
      <c r="AT73" s="2438"/>
      <c r="AU73" s="2438"/>
      <c r="AV73" s="2438"/>
      <c r="AW73" s="2438"/>
    </row>
    <row r="74" spans="1:49" s="2439" customFormat="1" ht="11.25" customHeight="1">
      <c r="A74" s="2429"/>
      <c r="B74" s="2452"/>
      <c r="C74" s="2453"/>
      <c r="D74" s="2453"/>
      <c r="E74" s="2450" t="s">
        <v>387</v>
      </c>
      <c r="F74" s="2392"/>
      <c r="G74" s="2452"/>
      <c r="H74" s="2479"/>
      <c r="I74" s="2452"/>
      <c r="J74" s="2452"/>
      <c r="K74" s="2480"/>
      <c r="L74" s="2486"/>
      <c r="M74" s="2471"/>
      <c r="N74" s="2464"/>
      <c r="O74" s="1605"/>
      <c r="P74" s="2463"/>
      <c r="Q74" s="2463"/>
      <c r="R74" s="2463"/>
      <c r="S74" s="2463"/>
      <c r="T74" s="2463"/>
      <c r="U74" s="2463"/>
      <c r="V74" s="2463"/>
      <c r="W74" s="2463"/>
      <c r="X74" s="2463"/>
      <c r="Y74" s="2463"/>
      <c r="Z74" s="2463"/>
      <c r="AA74" s="2452"/>
      <c r="AB74" s="2452"/>
      <c r="AC74" s="2472"/>
      <c r="AD74" s="6528"/>
      <c r="AE74" s="6530"/>
      <c r="AF74" s="2402"/>
      <c r="AG74" s="2394"/>
      <c r="AH74" s="3908"/>
      <c r="AI74" s="2392"/>
      <c r="AJ74" s="2438"/>
      <c r="AK74" s="2438"/>
      <c r="AL74" s="2438"/>
      <c r="AM74" s="2438"/>
      <c r="AN74" s="2438"/>
      <c r="AO74" s="2438"/>
      <c r="AP74" s="2438"/>
      <c r="AQ74" s="2438"/>
      <c r="AR74" s="2438"/>
      <c r="AS74" s="2438"/>
      <c r="AT74" s="2438"/>
      <c r="AU74" s="2438"/>
      <c r="AV74" s="2438"/>
      <c r="AW74" s="2438"/>
    </row>
    <row r="75" spans="1:49" s="2439" customFormat="1" ht="15" customHeight="1">
      <c r="A75" s="2429"/>
      <c r="B75" s="2452"/>
      <c r="C75" s="2453"/>
      <c r="D75" s="2453"/>
      <c r="E75" s="1605"/>
      <c r="F75" s="2392"/>
      <c r="G75" s="1606"/>
      <c r="H75" s="1606"/>
      <c r="I75" s="1606"/>
      <c r="J75" s="1606"/>
      <c r="K75" s="1606"/>
      <c r="L75" s="1606"/>
      <c r="M75" s="2487"/>
      <c r="N75" s="2487"/>
      <c r="O75" s="2486"/>
      <c r="P75" s="2463"/>
      <c r="Q75" s="2463"/>
      <c r="R75" s="2463"/>
      <c r="S75" s="2463"/>
      <c r="T75" s="2463"/>
      <c r="U75" s="2463"/>
      <c r="V75" s="2463"/>
      <c r="W75" s="2463"/>
      <c r="X75" s="2463"/>
      <c r="Y75" s="2463"/>
      <c r="Z75" s="2463"/>
      <c r="AA75" s="2467"/>
      <c r="AB75" s="2467"/>
      <c r="AC75" s="2463"/>
      <c r="AD75" s="2463"/>
      <c r="AE75" s="2463"/>
      <c r="AF75" s="2402"/>
      <c r="AG75" s="2394"/>
      <c r="AH75" s="3908"/>
      <c r="AI75" s="2392"/>
      <c r="AJ75" s="2438"/>
      <c r="AK75" s="2438"/>
      <c r="AL75" s="2438"/>
      <c r="AM75" s="2438"/>
      <c r="AN75" s="2438"/>
      <c r="AO75" s="2438"/>
      <c r="AP75" s="2438"/>
      <c r="AQ75" s="2438"/>
      <c r="AR75" s="2438"/>
      <c r="AS75" s="2438"/>
      <c r="AT75" s="2438"/>
      <c r="AU75" s="2438"/>
      <c r="AV75" s="2438"/>
      <c r="AW75" s="2438"/>
    </row>
    <row r="76" spans="1:49" s="2439" customFormat="1" ht="11.25" customHeight="1">
      <c r="A76" s="2429"/>
      <c r="B76" s="2488"/>
      <c r="C76" s="2489"/>
      <c r="D76" s="2466" t="s">
        <v>58</v>
      </c>
      <c r="E76" s="2437" t="s">
        <v>346</v>
      </c>
      <c r="F76" s="2392"/>
      <c r="G76" s="2452"/>
      <c r="H76" s="2479"/>
      <c r="I76" s="2452"/>
      <c r="J76" s="2452"/>
      <c r="K76" s="2480"/>
      <c r="L76" s="1605"/>
      <c r="M76" s="2463"/>
      <c r="N76" s="2464"/>
      <c r="O76" s="2452"/>
      <c r="P76" s="2464"/>
      <c r="Q76" s="2464"/>
      <c r="R76" s="2464"/>
      <c r="S76" s="2464"/>
      <c r="T76" s="2463"/>
      <c r="U76" s="2463"/>
      <c r="V76" s="2463"/>
      <c r="W76" s="2463"/>
      <c r="X76" s="2463"/>
      <c r="Y76" s="2463"/>
      <c r="Z76" s="2463"/>
      <c r="AA76" s="2473"/>
      <c r="AB76" s="2473"/>
      <c r="AC76" s="2472"/>
      <c r="AD76" s="6531" t="s">
        <v>317</v>
      </c>
      <c r="AE76" s="6529"/>
      <c r="AF76" s="2402"/>
      <c r="AG76" s="2394"/>
      <c r="AH76" s="3908"/>
      <c r="AI76" s="2392"/>
      <c r="AJ76" s="2438"/>
      <c r="AK76" s="2438"/>
      <c r="AL76" s="2438"/>
      <c r="AM76" s="2438"/>
      <c r="AN76" s="2438"/>
      <c r="AO76" s="2438"/>
      <c r="AP76" s="2438"/>
      <c r="AQ76" s="2438"/>
      <c r="AR76" s="2438"/>
      <c r="AS76" s="2438"/>
      <c r="AT76" s="2438"/>
      <c r="AU76" s="2438"/>
      <c r="AV76" s="2438"/>
      <c r="AW76" s="2438"/>
    </row>
    <row r="77" spans="1:49" s="2408" customFormat="1" ht="11.25" customHeight="1">
      <c r="A77" s="2429"/>
      <c r="B77" s="2452"/>
      <c r="C77" s="2453"/>
      <c r="D77" s="2452"/>
      <c r="E77" s="2450" t="s">
        <v>47</v>
      </c>
      <c r="F77" s="2392"/>
      <c r="G77" s="2452"/>
      <c r="H77" s="2479"/>
      <c r="I77" s="2452"/>
      <c r="J77" s="2452"/>
      <c r="K77" s="2480"/>
      <c r="L77" s="2486"/>
      <c r="M77" s="2471"/>
      <c r="N77" s="2464"/>
      <c r="O77" s="1605"/>
      <c r="P77" s="2463"/>
      <c r="Q77" s="2463"/>
      <c r="R77" s="2463"/>
      <c r="S77" s="2463"/>
      <c r="T77" s="2463"/>
      <c r="U77" s="2463"/>
      <c r="V77" s="2463"/>
      <c r="W77" s="2463"/>
      <c r="X77" s="2463"/>
      <c r="Y77" s="2463"/>
      <c r="Z77" s="2463"/>
      <c r="AA77" s="2452"/>
      <c r="AB77" s="2452"/>
      <c r="AC77" s="2472"/>
      <c r="AD77" s="6528"/>
      <c r="AE77" s="6530"/>
      <c r="AF77" s="2406"/>
      <c r="AG77" s="2490"/>
      <c r="AH77" s="3908"/>
      <c r="AI77" s="2392"/>
      <c r="AJ77" s="2392"/>
      <c r="AK77" s="2392"/>
      <c r="AL77" s="2392"/>
      <c r="AM77" s="2392"/>
      <c r="AN77" s="2392"/>
      <c r="AO77" s="2392"/>
      <c r="AP77" s="2392"/>
      <c r="AQ77" s="2392"/>
      <c r="AR77" s="2392"/>
      <c r="AS77" s="2392"/>
      <c r="AT77" s="2392"/>
      <c r="AU77" s="2392"/>
      <c r="AV77" s="2392"/>
      <c r="AW77" s="2392"/>
    </row>
    <row r="78" spans="1:49" s="2408" customFormat="1" ht="11.25" customHeight="1">
      <c r="A78" s="2491"/>
      <c r="B78" s="2452"/>
      <c r="C78" s="2453"/>
      <c r="D78" s="2452"/>
      <c r="E78" s="2452"/>
      <c r="F78" s="2452"/>
      <c r="G78" s="2452"/>
      <c r="H78" s="2452"/>
      <c r="I78" s="2452"/>
      <c r="J78" s="2452"/>
      <c r="K78" s="2452"/>
      <c r="L78" s="2452"/>
      <c r="M78" s="2452"/>
      <c r="N78" s="2452"/>
      <c r="O78" s="2452"/>
      <c r="P78" s="2452"/>
      <c r="Q78" s="2452"/>
      <c r="R78" s="2452"/>
      <c r="S78" s="2452"/>
      <c r="T78" s="2452"/>
      <c r="U78" s="2452"/>
      <c r="V78" s="2452"/>
      <c r="W78" s="2452"/>
      <c r="X78" s="2452"/>
      <c r="Y78" s="2452"/>
      <c r="Z78" s="2452"/>
      <c r="AA78" s="2452"/>
      <c r="AB78" s="2452"/>
      <c r="AC78" s="2452"/>
      <c r="AD78" s="2452"/>
      <c r="AE78" s="2452"/>
      <c r="AF78" s="2400"/>
      <c r="AG78" s="2400"/>
      <c r="AH78" s="3908"/>
      <c r="AI78" s="2392"/>
      <c r="AJ78" s="2392"/>
      <c r="AK78" s="2392"/>
      <c r="AL78" s="2392"/>
      <c r="AM78" s="2392"/>
      <c r="AN78" s="2392"/>
      <c r="AO78" s="2392"/>
      <c r="AP78" s="2392"/>
      <c r="AQ78" s="2392"/>
      <c r="AR78" s="2392"/>
      <c r="AS78" s="2392"/>
      <c r="AT78" s="2392"/>
      <c r="AU78" s="2392"/>
      <c r="AV78" s="2392"/>
      <c r="AW78" s="2392"/>
    </row>
    <row r="79" spans="1:49" s="2408" customFormat="1" ht="11.25" customHeight="1">
      <c r="A79" s="2491"/>
      <c r="B79" s="2452"/>
      <c r="C79" s="2453"/>
      <c r="D79" s="2452"/>
      <c r="E79" s="2452"/>
      <c r="F79" s="2452"/>
      <c r="G79" s="2452"/>
      <c r="H79" s="2452"/>
      <c r="I79" s="2452"/>
      <c r="J79" s="2452"/>
      <c r="K79" s="2452"/>
      <c r="L79" s="2452"/>
      <c r="M79" s="2452"/>
      <c r="N79" s="2452"/>
      <c r="O79" s="2452"/>
      <c r="P79" s="2452"/>
      <c r="Q79" s="2452"/>
      <c r="R79" s="2452"/>
      <c r="S79" s="2452"/>
      <c r="T79" s="2452"/>
      <c r="U79" s="2452"/>
      <c r="V79" s="2452"/>
      <c r="W79" s="2452"/>
      <c r="X79" s="2452"/>
      <c r="Y79" s="2452"/>
      <c r="Z79" s="2452"/>
      <c r="AA79" s="2452"/>
      <c r="AB79" s="2452"/>
      <c r="AC79" s="2452"/>
      <c r="AD79" s="2452"/>
      <c r="AE79" s="2452"/>
      <c r="AF79" s="2400"/>
      <c r="AG79" s="2400"/>
      <c r="AH79" s="3908"/>
      <c r="AI79" s="2392"/>
      <c r="AJ79" s="2392"/>
      <c r="AK79" s="2392"/>
      <c r="AL79" s="2392"/>
      <c r="AM79" s="2392"/>
      <c r="AN79" s="2392"/>
      <c r="AO79" s="2392"/>
      <c r="AP79" s="2392"/>
      <c r="AQ79" s="2392"/>
      <c r="AR79" s="2392"/>
      <c r="AS79" s="2392"/>
      <c r="AT79" s="2392"/>
      <c r="AU79" s="2392"/>
      <c r="AV79" s="2392"/>
      <c r="AW79" s="2392"/>
    </row>
    <row r="80" spans="1:49" s="2439" customFormat="1" ht="13.5" customHeight="1">
      <c r="A80" s="2429"/>
      <c r="B80" s="2406"/>
      <c r="C80" s="2400"/>
      <c r="D80" s="2445"/>
      <c r="E80" s="2432"/>
      <c r="F80" s="3925"/>
      <c r="G80" s="3925"/>
      <c r="H80" s="3940"/>
      <c r="I80" s="3940"/>
      <c r="J80" s="2433"/>
      <c r="K80" s="2433"/>
      <c r="L80" s="2433"/>
      <c r="M80" s="2392"/>
      <c r="N80" s="2433"/>
      <c r="O80" s="2433"/>
      <c r="P80" s="2433"/>
      <c r="Q80" s="2433"/>
      <c r="R80" s="2433"/>
      <c r="S80" s="2433"/>
      <c r="T80" s="2433"/>
      <c r="U80" s="2435"/>
      <c r="V80" s="2433"/>
      <c r="W80" s="2433"/>
      <c r="X80" s="2433"/>
      <c r="Y80" s="2433"/>
      <c r="Z80" s="2433"/>
      <c r="AA80" s="2433"/>
      <c r="AB80" s="2433"/>
      <c r="AC80" s="2392"/>
      <c r="AD80" s="2402"/>
      <c r="AE80" s="2402"/>
      <c r="AF80" s="2402"/>
      <c r="AG80" s="2394"/>
      <c r="AH80" s="3908"/>
      <c r="AI80" s="2392"/>
      <c r="AJ80" s="2438"/>
      <c r="AK80" s="2438"/>
      <c r="AL80" s="2438"/>
      <c r="AM80" s="2438"/>
      <c r="AN80" s="2438"/>
      <c r="AO80" s="2438"/>
      <c r="AP80" s="2438"/>
      <c r="AQ80" s="2438"/>
      <c r="AR80" s="2438"/>
      <c r="AS80" s="2438"/>
      <c r="AT80" s="2438"/>
      <c r="AU80" s="2438"/>
      <c r="AV80" s="2438"/>
      <c r="AW80" s="2438"/>
    </row>
    <row r="81" spans="1:49" s="2439" customFormat="1" ht="13.5" customHeight="1">
      <c r="A81" s="2429"/>
      <c r="B81" s="2406"/>
      <c r="C81" s="2400"/>
      <c r="D81" s="2445"/>
      <c r="E81" s="2432"/>
      <c r="F81" s="3925"/>
      <c r="G81" s="3925"/>
      <c r="H81" s="3940"/>
      <c r="I81" s="3940"/>
      <c r="J81" s="2433"/>
      <c r="K81" s="2433"/>
      <c r="L81" s="2433"/>
      <c r="M81" s="2392"/>
      <c r="N81" s="2433"/>
      <c r="O81" s="2433"/>
      <c r="P81" s="2433"/>
      <c r="Q81" s="2433"/>
      <c r="R81" s="2433"/>
      <c r="S81" s="2433"/>
      <c r="T81" s="2433"/>
      <c r="U81" s="2435"/>
      <c r="V81" s="2433"/>
      <c r="W81" s="2433"/>
      <c r="X81" s="2433"/>
      <c r="Y81" s="2433"/>
      <c r="Z81" s="2433"/>
      <c r="AA81" s="2433"/>
      <c r="AB81" s="2433"/>
      <c r="AC81" s="2392"/>
      <c r="AD81" s="2402"/>
      <c r="AE81" s="2402"/>
      <c r="AF81" s="2402"/>
      <c r="AG81" s="2394"/>
      <c r="AH81" s="3908"/>
      <c r="AI81" s="2392"/>
      <c r="AJ81" s="2438"/>
      <c r="AK81" s="2438"/>
      <c r="AL81" s="2438"/>
      <c r="AM81" s="2438"/>
      <c r="AN81" s="2438"/>
      <c r="AO81" s="2438"/>
      <c r="AP81" s="2438"/>
      <c r="AQ81" s="2438"/>
      <c r="AR81" s="2438"/>
      <c r="AS81" s="2438"/>
      <c r="AT81" s="2438"/>
      <c r="AU81" s="2438"/>
      <c r="AV81" s="2438"/>
      <c r="AW81" s="2438"/>
    </row>
    <row r="82" spans="1:49" s="2439" customFormat="1" ht="13.5" customHeight="1">
      <c r="A82" s="2429"/>
      <c r="B82" s="2406"/>
      <c r="C82" s="2400"/>
      <c r="D82" s="2445"/>
      <c r="E82" s="2432"/>
      <c r="F82" s="3925"/>
      <c r="G82" s="3925"/>
      <c r="H82" s="3940"/>
      <c r="I82" s="3940"/>
      <c r="J82" s="2433"/>
      <c r="K82" s="2433"/>
      <c r="L82" s="2433"/>
      <c r="M82" s="2392"/>
      <c r="N82" s="2433"/>
      <c r="O82" s="2433"/>
      <c r="P82" s="2433"/>
      <c r="Q82" s="2433"/>
      <c r="R82" s="2433"/>
      <c r="S82" s="2433"/>
      <c r="T82" s="2433"/>
      <c r="U82" s="2435"/>
      <c r="V82" s="2433"/>
      <c r="W82" s="2433"/>
      <c r="X82" s="2433"/>
      <c r="Y82" s="2433"/>
      <c r="Z82" s="2433"/>
      <c r="AA82" s="2433"/>
      <c r="AB82" s="2433"/>
      <c r="AC82" s="2392"/>
      <c r="AD82" s="2402"/>
      <c r="AE82" s="2402"/>
      <c r="AF82" s="2402"/>
      <c r="AG82" s="2394"/>
      <c r="AH82" s="3908"/>
      <c r="AI82" s="2392"/>
      <c r="AJ82" s="2438"/>
      <c r="AK82" s="2438"/>
      <c r="AL82" s="2438"/>
      <c r="AM82" s="2438"/>
      <c r="AN82" s="2438"/>
      <c r="AO82" s="2438"/>
      <c r="AP82" s="2438"/>
      <c r="AQ82" s="2438"/>
      <c r="AR82" s="2438"/>
      <c r="AS82" s="2438"/>
      <c r="AT82" s="2438"/>
      <c r="AU82" s="2438"/>
      <c r="AV82" s="2438"/>
      <c r="AW82" s="2438"/>
    </row>
    <row r="83" spans="1:49" s="2439" customFormat="1" ht="13.5" customHeight="1">
      <c r="A83" s="2429"/>
      <c r="B83" s="2406"/>
      <c r="C83" s="2400"/>
      <c r="D83" s="2445"/>
      <c r="E83" s="2432"/>
      <c r="F83" s="3925"/>
      <c r="G83" s="3925"/>
      <c r="H83" s="3940"/>
      <c r="I83" s="3940"/>
      <c r="J83" s="2433"/>
      <c r="K83" s="2433"/>
      <c r="L83" s="2433"/>
      <c r="M83" s="2392"/>
      <c r="N83" s="2433"/>
      <c r="O83" s="2433"/>
      <c r="P83" s="2433"/>
      <c r="Q83" s="2433"/>
      <c r="R83" s="2433"/>
      <c r="S83" s="2433"/>
      <c r="T83" s="2433"/>
      <c r="U83" s="2435"/>
      <c r="V83" s="2433"/>
      <c r="W83" s="2433"/>
      <c r="X83" s="2433"/>
      <c r="Y83" s="2433"/>
      <c r="Z83" s="2433"/>
      <c r="AA83" s="2433"/>
      <c r="AB83" s="2433"/>
      <c r="AC83" s="2392"/>
      <c r="AD83" s="2402"/>
      <c r="AE83" s="2402"/>
      <c r="AF83" s="2402"/>
      <c r="AG83" s="2394"/>
      <c r="AH83" s="3908"/>
      <c r="AI83" s="2392"/>
      <c r="AJ83" s="2438"/>
      <c r="AK83" s="2438"/>
      <c r="AL83" s="2438"/>
      <c r="AM83" s="2438"/>
      <c r="AN83" s="2438"/>
      <c r="AO83" s="2438"/>
      <c r="AP83" s="2438"/>
      <c r="AQ83" s="2438"/>
      <c r="AR83" s="2438"/>
      <c r="AS83" s="2438"/>
      <c r="AT83" s="2438"/>
      <c r="AU83" s="2438"/>
      <c r="AV83" s="2438"/>
      <c r="AW83" s="2438"/>
    </row>
    <row r="84" spans="1:49" s="2439" customFormat="1" ht="13.5" customHeight="1">
      <c r="A84" s="2429"/>
      <c r="B84" s="2406"/>
      <c r="C84" s="2400"/>
      <c r="D84" s="2445"/>
      <c r="E84" s="2432"/>
      <c r="F84" s="3925"/>
      <c r="G84" s="3925"/>
      <c r="H84" s="3940"/>
      <c r="I84" s="3940"/>
      <c r="J84" s="2433"/>
      <c r="K84" s="2433"/>
      <c r="L84" s="2433"/>
      <c r="M84" s="2392"/>
      <c r="N84" s="2433"/>
      <c r="O84" s="2433"/>
      <c r="P84" s="2433"/>
      <c r="Q84" s="2433"/>
      <c r="R84" s="2433"/>
      <c r="S84" s="2433"/>
      <c r="T84" s="2433"/>
      <c r="U84" s="2435"/>
      <c r="V84" s="2433"/>
      <c r="W84" s="2433"/>
      <c r="X84" s="2433"/>
      <c r="Y84" s="2433"/>
      <c r="Z84" s="2433"/>
      <c r="AA84" s="2433"/>
      <c r="AB84" s="2433"/>
      <c r="AC84" s="2392"/>
      <c r="AD84" s="2402"/>
      <c r="AE84" s="2402"/>
      <c r="AF84" s="2402"/>
      <c r="AG84" s="2394"/>
      <c r="AH84" s="3908"/>
      <c r="AI84" s="2392"/>
      <c r="AJ84" s="2438"/>
      <c r="AK84" s="2438"/>
      <c r="AL84" s="2438"/>
      <c r="AM84" s="2438"/>
      <c r="AN84" s="2438"/>
      <c r="AO84" s="2438"/>
      <c r="AP84" s="2438"/>
      <c r="AQ84" s="2438"/>
      <c r="AR84" s="2438"/>
      <c r="AS84" s="2438"/>
      <c r="AT84" s="2438"/>
      <c r="AU84" s="2438"/>
      <c r="AV84" s="2438"/>
      <c r="AW84" s="2438"/>
    </row>
    <row r="85" spans="1:49" s="2439" customFormat="1" ht="13.5" customHeight="1">
      <c r="A85" s="2429"/>
      <c r="B85" s="2406"/>
      <c r="C85" s="2400"/>
      <c r="D85" s="2445"/>
      <c r="E85" s="2432"/>
      <c r="F85" s="3925"/>
      <c r="G85" s="3925"/>
      <c r="H85" s="3940"/>
      <c r="I85" s="3940"/>
      <c r="J85" s="2433"/>
      <c r="K85" s="2433"/>
      <c r="L85" s="2433"/>
      <c r="M85" s="2392"/>
      <c r="N85" s="2433"/>
      <c r="O85" s="2433"/>
      <c r="P85" s="2433"/>
      <c r="Q85" s="2433"/>
      <c r="R85" s="2433"/>
      <c r="S85" s="2433"/>
      <c r="T85" s="2433"/>
      <c r="U85" s="2435"/>
      <c r="V85" s="2433"/>
      <c r="W85" s="2433"/>
      <c r="X85" s="2433"/>
      <c r="Y85" s="2433"/>
      <c r="Z85" s="2433"/>
      <c r="AA85" s="2433"/>
      <c r="AB85" s="2433"/>
      <c r="AC85" s="2392"/>
      <c r="AD85" s="2402"/>
      <c r="AE85" s="2402"/>
      <c r="AF85" s="2402"/>
      <c r="AG85" s="2394"/>
      <c r="AH85" s="3908"/>
      <c r="AI85" s="2392"/>
      <c r="AJ85" s="2438"/>
      <c r="AK85" s="2438"/>
      <c r="AL85" s="2438"/>
      <c r="AM85" s="2438"/>
      <c r="AN85" s="2438"/>
      <c r="AO85" s="2438"/>
      <c r="AP85" s="2438"/>
      <c r="AQ85" s="2438"/>
      <c r="AR85" s="2438"/>
      <c r="AS85" s="2438"/>
      <c r="AT85" s="2438"/>
      <c r="AU85" s="2438"/>
      <c r="AV85" s="2438"/>
      <c r="AW85" s="2438"/>
    </row>
    <row r="86" spans="1:49" s="2439" customFormat="1" ht="9.75" customHeight="1">
      <c r="A86" s="2429"/>
      <c r="B86" s="2406"/>
      <c r="C86" s="2400"/>
      <c r="D86" s="2445"/>
      <c r="E86" s="2432"/>
      <c r="F86" s="3925"/>
      <c r="G86" s="3925"/>
      <c r="H86" s="3940"/>
      <c r="I86" s="3940"/>
      <c r="J86" s="2433"/>
      <c r="K86" s="2433"/>
      <c r="L86" s="2433"/>
      <c r="M86" s="2392"/>
      <c r="N86" s="2433"/>
      <c r="O86" s="2433"/>
      <c r="P86" s="2433"/>
      <c r="Q86" s="2433"/>
      <c r="R86" s="2433"/>
      <c r="S86" s="2433"/>
      <c r="T86" s="2433"/>
      <c r="U86" s="2435"/>
      <c r="V86" s="2433"/>
      <c r="W86" s="2433"/>
      <c r="X86" s="2433"/>
      <c r="Y86" s="2433"/>
      <c r="Z86" s="2433"/>
      <c r="AA86" s="2433"/>
      <c r="AB86" s="2433"/>
      <c r="AC86" s="2392"/>
      <c r="AD86" s="2402"/>
      <c r="AE86" s="2402"/>
      <c r="AF86" s="2402"/>
      <c r="AG86" s="2394"/>
      <c r="AH86" s="3908"/>
      <c r="AI86" s="2392"/>
      <c r="AJ86" s="2438"/>
      <c r="AK86" s="2438"/>
      <c r="AL86" s="2438"/>
      <c r="AM86" s="2438"/>
      <c r="AN86" s="2438"/>
      <c r="AO86" s="2438"/>
      <c r="AP86" s="2438"/>
      <c r="AQ86" s="2438"/>
      <c r="AR86" s="2438"/>
      <c r="AS86" s="2438"/>
      <c r="AT86" s="2438"/>
      <c r="AU86" s="2438"/>
      <c r="AV86" s="2438"/>
      <c r="AW86" s="2438"/>
    </row>
    <row r="87" spans="1:49" s="2439" customFormat="1" ht="13.5" customHeight="1">
      <c r="A87" s="2429"/>
      <c r="B87" s="2406"/>
      <c r="C87" s="2400"/>
      <c r="D87" s="2445"/>
      <c r="E87" s="2432"/>
      <c r="F87" s="3925"/>
      <c r="G87" s="3925"/>
      <c r="H87" s="3940"/>
      <c r="I87" s="3940"/>
      <c r="J87" s="2433"/>
      <c r="K87" s="2433"/>
      <c r="L87" s="2433"/>
      <c r="M87" s="2392"/>
      <c r="N87" s="2433"/>
      <c r="O87" s="2433"/>
      <c r="P87" s="2433"/>
      <c r="Q87" s="2433"/>
      <c r="R87" s="2433"/>
      <c r="S87" s="2433"/>
      <c r="T87" s="2433"/>
      <c r="U87" s="2435"/>
      <c r="V87" s="2433"/>
      <c r="W87" s="2433"/>
      <c r="X87" s="2433"/>
      <c r="Y87" s="2433"/>
      <c r="Z87" s="2433"/>
      <c r="AA87" s="2433"/>
      <c r="AB87" s="2433"/>
      <c r="AC87" s="2392"/>
      <c r="AD87" s="2402"/>
      <c r="AE87" s="2402"/>
      <c r="AF87" s="2402"/>
      <c r="AG87" s="2394"/>
      <c r="AH87" s="3908"/>
      <c r="AI87" s="2392"/>
      <c r="AJ87" s="2438"/>
      <c r="AK87" s="2438"/>
      <c r="AL87" s="2438"/>
      <c r="AM87" s="2438"/>
      <c r="AN87" s="2438"/>
      <c r="AO87" s="2438"/>
      <c r="AP87" s="2438"/>
      <c r="AQ87" s="2438"/>
      <c r="AR87" s="2438"/>
      <c r="AS87" s="2438"/>
      <c r="AT87" s="2438"/>
      <c r="AU87" s="2438"/>
      <c r="AV87" s="2438"/>
      <c r="AW87" s="2438"/>
    </row>
    <row r="88" spans="1:49" s="2439" customFormat="1" ht="13.5" customHeight="1">
      <c r="A88" s="2429"/>
      <c r="B88" s="2406"/>
      <c r="C88" s="2400"/>
      <c r="D88" s="2445"/>
      <c r="E88" s="2432"/>
      <c r="F88" s="3925"/>
      <c r="G88" s="3925"/>
      <c r="H88" s="3940"/>
      <c r="I88" s="3940"/>
      <c r="J88" s="2433"/>
      <c r="K88" s="2433"/>
      <c r="L88" s="2433"/>
      <c r="M88" s="2392"/>
      <c r="N88" s="2433"/>
      <c r="O88" s="2433"/>
      <c r="P88" s="2433"/>
      <c r="Q88" s="2433"/>
      <c r="R88" s="2433"/>
      <c r="S88" s="2433"/>
      <c r="T88" s="2433"/>
      <c r="U88" s="2435"/>
      <c r="V88" s="2433"/>
      <c r="W88" s="2433"/>
      <c r="X88" s="2433"/>
      <c r="Y88" s="2433"/>
      <c r="Z88" s="2433"/>
      <c r="AA88" s="2433"/>
      <c r="AB88" s="2433"/>
      <c r="AC88" s="2392"/>
      <c r="AD88" s="2402"/>
      <c r="AE88" s="2402"/>
      <c r="AF88" s="2402"/>
      <c r="AG88" s="2394"/>
      <c r="AH88" s="3908"/>
      <c r="AI88" s="2392"/>
      <c r="AJ88" s="2438"/>
      <c r="AK88" s="2438"/>
      <c r="AL88" s="2438"/>
      <c r="AM88" s="2438"/>
      <c r="AN88" s="2438"/>
      <c r="AO88" s="2438"/>
      <c r="AP88" s="2438"/>
      <c r="AQ88" s="2438"/>
      <c r="AR88" s="2438"/>
      <c r="AS88" s="2438"/>
      <c r="AT88" s="2438"/>
      <c r="AU88" s="2438"/>
      <c r="AV88" s="2438"/>
      <c r="AW88" s="2438"/>
    </row>
    <row r="89" spans="1:49" s="2439" customFormat="1" ht="13.5" customHeight="1">
      <c r="A89" s="2429"/>
      <c r="B89" s="2406"/>
      <c r="C89" s="2400"/>
      <c r="D89" s="2445"/>
      <c r="E89" s="2432"/>
      <c r="F89" s="3925"/>
      <c r="G89" s="3925"/>
      <c r="H89" s="3940"/>
      <c r="I89" s="3940"/>
      <c r="J89" s="2433"/>
      <c r="K89" s="2433"/>
      <c r="L89" s="2433"/>
      <c r="M89" s="2392"/>
      <c r="N89" s="2433"/>
      <c r="O89" s="2433"/>
      <c r="P89" s="2433"/>
      <c r="Q89" s="2433"/>
      <c r="R89" s="2433"/>
      <c r="S89" s="2433"/>
      <c r="T89" s="2433"/>
      <c r="U89" s="2435"/>
      <c r="V89" s="2433"/>
      <c r="W89" s="2433"/>
      <c r="X89" s="2433"/>
      <c r="Y89" s="2433"/>
      <c r="Z89" s="2433"/>
      <c r="AA89" s="2433"/>
      <c r="AB89" s="2433"/>
      <c r="AC89" s="2392"/>
      <c r="AD89" s="2402"/>
      <c r="AE89" s="2402"/>
      <c r="AF89" s="2402"/>
      <c r="AG89" s="2394"/>
      <c r="AH89" s="3908"/>
      <c r="AI89" s="2392"/>
      <c r="AJ89" s="2438"/>
      <c r="AK89" s="2438"/>
      <c r="AL89" s="2438"/>
      <c r="AM89" s="2438"/>
      <c r="AN89" s="2438"/>
      <c r="AO89" s="2438"/>
      <c r="AP89" s="2438"/>
      <c r="AQ89" s="2438"/>
      <c r="AR89" s="2438"/>
      <c r="AS89" s="2438"/>
      <c r="AT89" s="2438"/>
      <c r="AU89" s="2438"/>
      <c r="AV89" s="2438"/>
      <c r="AW89" s="2438"/>
    </row>
    <row r="90" spans="1:49" s="2439" customFormat="1" ht="13.5" customHeight="1">
      <c r="A90" s="2429"/>
      <c r="B90" s="2406"/>
      <c r="C90" s="2400"/>
      <c r="D90" s="2445"/>
      <c r="E90" s="2432"/>
      <c r="F90" s="3925"/>
      <c r="G90" s="3925"/>
      <c r="H90" s="3940"/>
      <c r="I90" s="3940"/>
      <c r="J90" s="2433"/>
      <c r="K90" s="2433"/>
      <c r="L90" s="2433"/>
      <c r="M90" s="2392"/>
      <c r="N90" s="2433"/>
      <c r="O90" s="2433"/>
      <c r="P90" s="2433"/>
      <c r="Q90" s="2433"/>
      <c r="R90" s="2433"/>
      <c r="S90" s="2433"/>
      <c r="T90" s="2433"/>
      <c r="U90" s="2435"/>
      <c r="V90" s="2433"/>
      <c r="W90" s="2433"/>
      <c r="X90" s="2433"/>
      <c r="Y90" s="2433"/>
      <c r="Z90" s="2433"/>
      <c r="AA90" s="2433"/>
      <c r="AB90" s="2433"/>
      <c r="AC90" s="2392"/>
      <c r="AD90" s="2402"/>
      <c r="AE90" s="2402"/>
      <c r="AF90" s="2402"/>
      <c r="AG90" s="2394"/>
      <c r="AH90" s="3908"/>
      <c r="AI90" s="2392"/>
      <c r="AJ90" s="2438"/>
      <c r="AK90" s="2438"/>
      <c r="AL90" s="2438"/>
      <c r="AM90" s="2438"/>
      <c r="AN90" s="2438"/>
      <c r="AO90" s="2438"/>
      <c r="AP90" s="2438"/>
      <c r="AQ90" s="2438"/>
      <c r="AR90" s="2438"/>
      <c r="AS90" s="2438"/>
      <c r="AT90" s="2438"/>
      <c r="AU90" s="2438"/>
      <c r="AV90" s="2438"/>
      <c r="AW90" s="2438"/>
    </row>
    <row r="91" spans="1:49" s="2439" customFormat="1" ht="13.5" customHeight="1" thickBot="1">
      <c r="A91" s="2429"/>
      <c r="B91" s="2406"/>
      <c r="C91" s="2400"/>
      <c r="D91" s="2445"/>
      <c r="E91" s="2432"/>
      <c r="F91" s="3925"/>
      <c r="G91" s="3925"/>
      <c r="H91" s="3940"/>
      <c r="I91" s="3940"/>
      <c r="J91" s="2433"/>
      <c r="K91" s="2433"/>
      <c r="L91" s="2433"/>
      <c r="M91" s="2392"/>
      <c r="N91" s="2433"/>
      <c r="O91" s="2433"/>
      <c r="P91" s="2433"/>
      <c r="Q91" s="2433"/>
      <c r="R91" s="2433"/>
      <c r="S91" s="2433"/>
      <c r="T91" s="2433"/>
      <c r="U91" s="2435"/>
      <c r="V91" s="2433"/>
      <c r="W91" s="2433"/>
      <c r="X91" s="2433"/>
      <c r="Y91" s="2433"/>
      <c r="Z91" s="2433"/>
      <c r="AA91" s="2433"/>
      <c r="AB91" s="2433"/>
      <c r="AC91" s="2392"/>
      <c r="AD91" s="2402"/>
      <c r="AE91" s="2402"/>
      <c r="AF91" s="2402"/>
      <c r="AG91" s="2394"/>
      <c r="AH91" s="3908"/>
      <c r="AI91" s="2392"/>
      <c r="AJ91" s="2438"/>
      <c r="AK91" s="2438"/>
      <c r="AL91" s="2438"/>
      <c r="AM91" s="2438"/>
      <c r="AN91" s="2438"/>
      <c r="AO91" s="2438"/>
      <c r="AP91" s="2438"/>
      <c r="AQ91" s="2438"/>
      <c r="AR91" s="2438"/>
      <c r="AS91" s="2438"/>
      <c r="AT91" s="2438"/>
      <c r="AU91" s="2438"/>
      <c r="AV91" s="2438"/>
      <c r="AW91" s="2438"/>
    </row>
    <row r="92" spans="1:49" s="2439" customFormat="1" ht="6" customHeight="1">
      <c r="A92" s="3997"/>
      <c r="B92" s="3998"/>
      <c r="C92" s="3999"/>
      <c r="D92" s="4000"/>
      <c r="E92" s="4001"/>
      <c r="F92" s="4002"/>
      <c r="G92" s="4002"/>
      <c r="H92" s="4003"/>
      <c r="I92" s="4003"/>
      <c r="J92" s="4004"/>
      <c r="K92" s="4004"/>
      <c r="L92" s="4004"/>
      <c r="M92" s="3997"/>
      <c r="N92" s="4004"/>
      <c r="O92" s="4004"/>
      <c r="P92" s="4004"/>
      <c r="Q92" s="4004"/>
      <c r="R92" s="4004"/>
      <c r="S92" s="4004"/>
      <c r="T92" s="4004"/>
      <c r="U92" s="4005"/>
      <c r="V92" s="4004"/>
      <c r="W92" s="4004"/>
      <c r="X92" s="4004"/>
      <c r="Y92" s="4004"/>
      <c r="Z92" s="4004"/>
      <c r="AA92" s="4004"/>
      <c r="AB92" s="4004"/>
      <c r="AC92" s="3997"/>
      <c r="AD92" s="4006"/>
      <c r="AE92" s="4006"/>
      <c r="AF92" s="4006"/>
      <c r="AG92" s="4007"/>
      <c r="AH92" s="3997"/>
      <c r="AI92" s="2392"/>
      <c r="AJ92" s="2438"/>
      <c r="AK92" s="2438"/>
      <c r="AL92" s="2438"/>
      <c r="AM92" s="2438"/>
      <c r="AN92" s="2438"/>
      <c r="AO92" s="2438"/>
      <c r="AP92" s="2438"/>
      <c r="AQ92" s="2438"/>
      <c r="AR92" s="2438"/>
      <c r="AS92" s="2438"/>
      <c r="AT92" s="2438"/>
      <c r="AU92" s="2438"/>
      <c r="AV92" s="2438"/>
      <c r="AW92" s="2438"/>
    </row>
    <row r="93" spans="1:49" s="2439" customFormat="1" ht="18" thickBot="1">
      <c r="A93" s="6477">
        <v>41</v>
      </c>
      <c r="B93" s="6477"/>
      <c r="C93" s="6477"/>
      <c r="D93" s="6477"/>
      <c r="E93" s="6477"/>
      <c r="F93" s="6477"/>
      <c r="G93" s="6477"/>
      <c r="H93" s="6477"/>
      <c r="I93" s="6477"/>
      <c r="J93" s="6477"/>
      <c r="K93" s="6477"/>
      <c r="L93" s="6477"/>
      <c r="M93" s="6477"/>
      <c r="N93" s="6477"/>
      <c r="O93" s="6477"/>
      <c r="P93" s="6477"/>
      <c r="Q93" s="6477"/>
      <c r="R93" s="6477"/>
      <c r="S93" s="6477"/>
      <c r="T93" s="6477"/>
      <c r="U93" s="6477"/>
      <c r="V93" s="6477"/>
      <c r="W93" s="6477"/>
      <c r="X93" s="6477"/>
      <c r="Y93" s="6477"/>
      <c r="Z93" s="6477"/>
      <c r="AA93" s="6477"/>
      <c r="AB93" s="6477"/>
      <c r="AC93" s="6477"/>
      <c r="AD93" s="6477"/>
      <c r="AE93" s="6477"/>
      <c r="AF93" s="6477"/>
      <c r="AG93" s="6477"/>
      <c r="AH93" s="6477"/>
      <c r="AI93" s="2392"/>
      <c r="AJ93" s="2438"/>
      <c r="AK93" s="2438"/>
      <c r="AL93" s="2438"/>
      <c r="AM93" s="2438"/>
      <c r="AN93" s="2438"/>
      <c r="AO93" s="2438"/>
      <c r="AP93" s="2438"/>
      <c r="AQ93" s="2438"/>
      <c r="AR93" s="2438"/>
      <c r="AS93" s="2438"/>
      <c r="AT93" s="2438"/>
      <c r="AU93" s="2438"/>
      <c r="AV93" s="2438"/>
      <c r="AW93" s="2438"/>
    </row>
    <row r="94" spans="1:49" s="2439" customFormat="1" ht="17.399999999999999" customHeight="1">
      <c r="A94" s="3995"/>
      <c r="B94" s="3996"/>
      <c r="C94" s="3996"/>
      <c r="D94" s="3996"/>
      <c r="E94" s="3996"/>
      <c r="F94" s="3996"/>
      <c r="G94" s="3996"/>
      <c r="H94" s="3996"/>
      <c r="I94" s="3996"/>
      <c r="J94" s="3996"/>
      <c r="K94" s="3996"/>
      <c r="L94" s="3996"/>
      <c r="M94" s="3996"/>
      <c r="N94" s="3996"/>
      <c r="O94" s="3996"/>
      <c r="P94" s="3996"/>
      <c r="Q94" s="3996"/>
      <c r="R94" s="3996"/>
      <c r="S94" s="3996"/>
      <c r="T94" s="3996"/>
      <c r="U94" s="3996"/>
      <c r="V94" s="3996"/>
      <c r="W94" s="3996"/>
      <c r="X94" s="3996"/>
      <c r="Y94" s="3996"/>
      <c r="Z94" s="3996"/>
      <c r="AA94" s="3996"/>
      <c r="AB94" s="3996"/>
      <c r="AC94" s="3996"/>
      <c r="AD94" s="3996"/>
      <c r="AE94" s="3996"/>
      <c r="AF94" s="3996"/>
      <c r="AG94" s="3996"/>
      <c r="AH94" s="4116"/>
      <c r="AI94" s="2392"/>
      <c r="AJ94" s="2438"/>
      <c r="AK94" s="2438"/>
      <c r="AL94" s="2438"/>
      <c r="AM94" s="2438"/>
      <c r="AN94" s="2438"/>
      <c r="AO94" s="2438"/>
      <c r="AP94" s="2438"/>
      <c r="AQ94" s="2438"/>
      <c r="AR94" s="2438"/>
      <c r="AS94" s="2438"/>
      <c r="AT94" s="2438"/>
      <c r="AU94" s="2438"/>
      <c r="AV94" s="2438"/>
      <c r="AW94" s="2438"/>
    </row>
    <row r="95" spans="1:49" ht="15" customHeight="1">
      <c r="A95" s="2413"/>
      <c r="B95" s="6543" t="s">
        <v>1163</v>
      </c>
      <c r="C95" s="6544"/>
      <c r="D95" s="6544"/>
      <c r="E95" s="6544"/>
      <c r="F95" s="6544"/>
      <c r="G95" s="6545"/>
      <c r="H95" s="6511" t="s">
        <v>384</v>
      </c>
      <c r="I95" s="6512"/>
      <c r="J95" s="2414"/>
      <c r="K95" s="2415" t="s">
        <v>868</v>
      </c>
      <c r="L95" s="3693"/>
      <c r="M95" s="2411"/>
      <c r="N95" s="2411"/>
      <c r="O95" s="2416"/>
      <c r="P95" s="2416"/>
      <c r="Q95" s="2416"/>
      <c r="R95" s="2416"/>
      <c r="S95" s="2416"/>
      <c r="T95" s="2416"/>
      <c r="U95" s="2416"/>
      <c r="V95" s="2416"/>
      <c r="W95" s="2416"/>
      <c r="X95" s="2416"/>
      <c r="Y95" s="2416"/>
      <c r="Z95" s="2416"/>
      <c r="AA95" s="2416"/>
      <c r="AB95" s="2416"/>
      <c r="AC95" s="2416"/>
      <c r="AD95" s="2416"/>
      <c r="AE95" s="2416"/>
      <c r="AF95" s="2416"/>
      <c r="AG95" s="2416"/>
      <c r="AH95" s="4087"/>
      <c r="AI95" s="2411"/>
      <c r="AJ95" s="2411"/>
      <c r="AK95" s="2411"/>
      <c r="AL95" s="2411"/>
      <c r="AM95" s="2411"/>
      <c r="AN95" s="2411"/>
      <c r="AO95" s="2411"/>
      <c r="AP95" s="2411"/>
      <c r="AQ95" s="2411"/>
      <c r="AR95" s="2411"/>
      <c r="AS95" s="2411"/>
      <c r="AT95" s="2411"/>
      <c r="AU95" s="2411"/>
      <c r="AV95" s="2411"/>
      <c r="AW95" s="2411"/>
    </row>
    <row r="96" spans="1:49" ht="15" customHeight="1">
      <c r="A96" s="2413"/>
      <c r="B96" s="6546"/>
      <c r="C96" s="6547"/>
      <c r="D96" s="6547"/>
      <c r="E96" s="6547"/>
      <c r="F96" s="6547"/>
      <c r="G96" s="6548"/>
      <c r="H96" s="6513"/>
      <c r="I96" s="6514"/>
      <c r="J96" s="2417"/>
      <c r="K96" s="2418" t="s">
        <v>1169</v>
      </c>
      <c r="L96" s="3693"/>
      <c r="M96" s="2411"/>
      <c r="N96" s="2411"/>
      <c r="O96" s="2416"/>
      <c r="P96" s="2416"/>
      <c r="Q96" s="2416"/>
      <c r="R96" s="2416"/>
      <c r="S96" s="2416"/>
      <c r="T96" s="2416"/>
      <c r="U96" s="2416"/>
      <c r="V96" s="2416"/>
      <c r="W96" s="2416"/>
      <c r="X96" s="2416"/>
      <c r="Y96" s="2416"/>
      <c r="Z96" s="2416"/>
      <c r="AA96" s="2416"/>
      <c r="AB96" s="2416"/>
      <c r="AC96" s="2416"/>
      <c r="AD96" s="2416"/>
      <c r="AE96" s="2416"/>
      <c r="AF96" s="2416"/>
      <c r="AG96" s="2416"/>
      <c r="AH96" s="4087"/>
      <c r="AI96" s="2411"/>
      <c r="AJ96" s="2411"/>
      <c r="AK96" s="2411"/>
      <c r="AL96" s="2411"/>
      <c r="AM96" s="2411"/>
      <c r="AN96" s="2411"/>
      <c r="AO96" s="2411"/>
      <c r="AP96" s="2411"/>
      <c r="AQ96" s="2411"/>
      <c r="AR96" s="2411"/>
      <c r="AS96" s="2411"/>
      <c r="AT96" s="2411"/>
      <c r="AU96" s="2411"/>
      <c r="AV96" s="2411"/>
      <c r="AW96" s="2411"/>
    </row>
    <row r="97" spans="1:49" ht="17.399999999999999" customHeight="1">
      <c r="A97" s="2413"/>
      <c r="B97" s="2412"/>
      <c r="C97" s="2411"/>
      <c r="D97" s="2411"/>
      <c r="E97" s="2411"/>
      <c r="F97" s="2411"/>
      <c r="G97" s="2411"/>
      <c r="H97" s="2411"/>
      <c r="I97" s="2411"/>
      <c r="J97" s="2411"/>
      <c r="K97" s="2411"/>
      <c r="L97" s="2411"/>
      <c r="M97" s="2411"/>
      <c r="N97" s="2411"/>
      <c r="O97" s="2411"/>
      <c r="P97" s="2411"/>
      <c r="Q97" s="2411"/>
      <c r="R97" s="2411"/>
      <c r="S97" s="2411"/>
      <c r="T97" s="2411"/>
      <c r="U97" s="2411"/>
      <c r="V97" s="2411"/>
      <c r="W97" s="2411"/>
      <c r="X97" s="2411"/>
      <c r="Y97" s="2411"/>
      <c r="Z97" s="2419"/>
      <c r="AA97" s="2419"/>
      <c r="AB97" s="2419"/>
      <c r="AC97" s="2419"/>
      <c r="AD97" s="2419"/>
      <c r="AE97" s="2419"/>
      <c r="AF97" s="2419"/>
      <c r="AG97" s="2419"/>
      <c r="AH97" s="4087"/>
      <c r="AI97" s="2411"/>
      <c r="AJ97" s="2411"/>
      <c r="AK97" s="2411"/>
      <c r="AL97" s="2411"/>
      <c r="AM97" s="2411"/>
      <c r="AN97" s="2411"/>
      <c r="AO97" s="2411"/>
      <c r="AP97" s="2411"/>
      <c r="AQ97" s="2411"/>
      <c r="AR97" s="2411"/>
      <c r="AS97" s="2411"/>
      <c r="AT97" s="2411"/>
      <c r="AU97" s="2411"/>
      <c r="AV97" s="2411"/>
      <c r="AW97" s="2411"/>
    </row>
    <row r="98" spans="1:49" ht="15" customHeight="1">
      <c r="A98" s="2413"/>
      <c r="B98" s="6549" t="s">
        <v>1772</v>
      </c>
      <c r="C98" s="6550"/>
      <c r="D98" s="6550"/>
      <c r="E98" s="6551"/>
      <c r="F98" s="6518">
        <v>1</v>
      </c>
      <c r="G98" s="6519"/>
      <c r="H98" s="2411"/>
      <c r="I98" s="2420" t="s">
        <v>3597</v>
      </c>
      <c r="J98" s="2416"/>
      <c r="K98" s="2416"/>
      <c r="L98" s="2416"/>
      <c r="M98" s="2416"/>
      <c r="N98" s="2416"/>
      <c r="O98" s="2416"/>
      <c r="P98" s="2416"/>
      <c r="Q98" s="2416"/>
      <c r="R98" s="2416"/>
      <c r="S98" s="2416"/>
      <c r="T98" s="2416"/>
      <c r="U98" s="2416"/>
      <c r="V98" s="2416"/>
      <c r="W98" s="2416"/>
      <c r="X98" s="2416"/>
      <c r="Y98" s="2416"/>
      <c r="Z98" s="2416"/>
      <c r="AA98" s="2416"/>
      <c r="AB98" s="2416"/>
      <c r="AC98" s="2416"/>
      <c r="AD98" s="2416"/>
      <c r="AE98" s="2416"/>
      <c r="AF98" s="2416"/>
      <c r="AG98" s="2416"/>
      <c r="AH98" s="4087"/>
      <c r="AI98" s="2411"/>
      <c r="AJ98" s="2411"/>
      <c r="AK98" s="2411"/>
      <c r="AL98" s="2411"/>
      <c r="AM98" s="2411"/>
      <c r="AN98" s="2411"/>
      <c r="AO98" s="2411"/>
      <c r="AP98" s="2411"/>
      <c r="AQ98" s="2411"/>
      <c r="AR98" s="2411"/>
      <c r="AS98" s="2411"/>
      <c r="AT98" s="2411"/>
      <c r="AU98" s="2411"/>
      <c r="AV98" s="2411"/>
      <c r="AW98" s="2411"/>
    </row>
    <row r="99" spans="1:49" ht="15" customHeight="1">
      <c r="A99" s="2413"/>
      <c r="B99" s="6552" t="s">
        <v>1988</v>
      </c>
      <c r="C99" s="6553"/>
      <c r="D99" s="6553"/>
      <c r="E99" s="6554"/>
      <c r="F99" s="6520"/>
      <c r="G99" s="6521"/>
      <c r="H99" s="2411"/>
      <c r="I99" s="2421" t="s">
        <v>3598</v>
      </c>
      <c r="J99" s="2416"/>
      <c r="K99" s="2416"/>
      <c r="L99" s="2416"/>
      <c r="M99" s="2416"/>
      <c r="N99" s="2416"/>
      <c r="O99" s="2416"/>
      <c r="P99" s="2416"/>
      <c r="Q99" s="2416"/>
      <c r="R99" s="2416"/>
      <c r="S99" s="2416"/>
      <c r="T99" s="2416"/>
      <c r="U99" s="2416"/>
      <c r="V99" s="2416"/>
      <c r="W99" s="2416"/>
      <c r="X99" s="2416"/>
      <c r="Y99" s="2416"/>
      <c r="Z99" s="2416"/>
      <c r="AA99" s="2416"/>
      <c r="AB99" s="2416"/>
      <c r="AC99" s="2416"/>
      <c r="AD99" s="2416"/>
      <c r="AE99" s="2416"/>
      <c r="AF99" s="2416"/>
      <c r="AG99" s="2416"/>
      <c r="AH99" s="4087"/>
      <c r="AI99" s="2411"/>
      <c r="AJ99" s="2411"/>
      <c r="AK99" s="2411"/>
      <c r="AL99" s="2411"/>
      <c r="AM99" s="2411"/>
      <c r="AN99" s="2411"/>
      <c r="AO99" s="2411"/>
      <c r="AP99" s="2411"/>
      <c r="AQ99" s="2411"/>
      <c r="AR99" s="2411"/>
      <c r="AS99" s="2411"/>
      <c r="AT99" s="2411"/>
      <c r="AU99" s="2411"/>
      <c r="AV99" s="2411"/>
      <c r="AW99" s="2411"/>
    </row>
    <row r="100" spans="1:49" s="2439" customFormat="1" ht="6.75" customHeight="1">
      <c r="A100" s="2429"/>
      <c r="B100" s="2406"/>
      <c r="C100" s="2400"/>
      <c r="D100" s="2445"/>
      <c r="E100" s="2432"/>
      <c r="F100" s="3925"/>
      <c r="G100" s="3925"/>
      <c r="H100" s="3940"/>
      <c r="I100" s="3940"/>
      <c r="J100" s="2433"/>
      <c r="K100" s="2433"/>
      <c r="L100" s="2433"/>
      <c r="M100" s="2392"/>
      <c r="N100" s="2433"/>
      <c r="O100" s="2433"/>
      <c r="P100" s="2433"/>
      <c r="Q100" s="2433"/>
      <c r="R100" s="2433"/>
      <c r="S100" s="2433"/>
      <c r="T100" s="2433"/>
      <c r="U100" s="2435"/>
      <c r="V100" s="2433"/>
      <c r="W100" s="2433"/>
      <c r="X100" s="2433"/>
      <c r="Y100" s="2433"/>
      <c r="Z100" s="2433"/>
      <c r="AA100" s="2433"/>
      <c r="AB100" s="2433"/>
      <c r="AC100" s="2392"/>
      <c r="AD100" s="2402"/>
      <c r="AE100" s="2402"/>
      <c r="AF100" s="2402"/>
      <c r="AG100" s="2394"/>
      <c r="AH100" s="3908"/>
      <c r="AI100" s="2392"/>
      <c r="AJ100" s="2438"/>
      <c r="AK100" s="2438"/>
      <c r="AL100" s="2438"/>
      <c r="AM100" s="2438"/>
      <c r="AN100" s="2438"/>
      <c r="AO100" s="2438"/>
      <c r="AP100" s="2438"/>
      <c r="AQ100" s="2438"/>
      <c r="AR100" s="2438"/>
      <c r="AS100" s="2438"/>
      <c r="AT100" s="2438"/>
      <c r="AU100" s="2438"/>
      <c r="AV100" s="2438"/>
      <c r="AW100" s="2438"/>
    </row>
    <row r="101" spans="1:49" s="2439" customFormat="1" ht="6.75" customHeight="1">
      <c r="A101" s="2429"/>
      <c r="B101" s="2406"/>
      <c r="C101" s="2400"/>
      <c r="D101" s="2445"/>
      <c r="E101" s="2432"/>
      <c r="F101" s="3925"/>
      <c r="G101" s="3925"/>
      <c r="H101" s="3940"/>
      <c r="I101" s="3940"/>
      <c r="J101" s="2433"/>
      <c r="K101" s="2433"/>
      <c r="L101" s="2433"/>
      <c r="M101" s="2392"/>
      <c r="N101" s="2433"/>
      <c r="O101" s="2433"/>
      <c r="P101" s="2433"/>
      <c r="Q101" s="2433"/>
      <c r="R101" s="2433"/>
      <c r="S101" s="2433"/>
      <c r="T101" s="2433"/>
      <c r="U101" s="2435"/>
      <c r="V101" s="2433"/>
      <c r="W101" s="2433"/>
      <c r="X101" s="2433"/>
      <c r="Y101" s="2433"/>
      <c r="Z101" s="2433"/>
      <c r="AA101" s="2433"/>
      <c r="AB101" s="2433"/>
      <c r="AC101" s="2392"/>
      <c r="AD101" s="2402"/>
      <c r="AE101" s="2402"/>
      <c r="AF101" s="2402"/>
      <c r="AG101" s="2394"/>
      <c r="AH101" s="3908"/>
      <c r="AI101" s="2392"/>
      <c r="AJ101" s="2438"/>
      <c r="AK101" s="2438"/>
      <c r="AL101" s="2438"/>
      <c r="AM101" s="2438"/>
      <c r="AN101" s="2438"/>
      <c r="AO101" s="2438"/>
      <c r="AP101" s="2438"/>
      <c r="AQ101" s="2438"/>
      <c r="AR101" s="2438"/>
      <c r="AS101" s="2438"/>
      <c r="AT101" s="2438"/>
      <c r="AU101" s="2438"/>
      <c r="AV101" s="2438"/>
      <c r="AW101" s="2438"/>
    </row>
    <row r="102" spans="1:49" s="2408" customFormat="1" ht="11.25" customHeight="1">
      <c r="A102" s="2491"/>
      <c r="B102" s="6526" t="s">
        <v>1641</v>
      </c>
      <c r="C102" s="6526"/>
      <c r="D102" s="2492" t="s">
        <v>949</v>
      </c>
      <c r="E102" s="2492"/>
      <c r="F102" s="2492"/>
      <c r="G102" s="2492"/>
      <c r="H102" s="2492"/>
      <c r="I102" s="2492"/>
      <c r="J102" s="2492"/>
      <c r="K102" s="2492"/>
      <c r="L102" s="2492"/>
      <c r="M102" s="2492"/>
      <c r="N102" s="2492"/>
      <c r="O102" s="2492"/>
      <c r="P102" s="2492"/>
      <c r="Q102" s="2492"/>
      <c r="R102" s="2492"/>
      <c r="S102" s="2492"/>
      <c r="T102" s="2492"/>
      <c r="U102" s="2492"/>
      <c r="V102" s="2492"/>
      <c r="W102" s="2492"/>
      <c r="X102" s="2492"/>
      <c r="Y102" s="2492"/>
      <c r="Z102" s="2492"/>
      <c r="AA102" s="2459"/>
      <c r="AB102" s="2473"/>
      <c r="AC102" s="2473"/>
      <c r="AD102" s="2493"/>
      <c r="AE102" s="2392"/>
      <c r="AF102" s="2494"/>
      <c r="AG102" s="3939"/>
      <c r="AH102" s="4117"/>
      <c r="AI102" s="2392"/>
      <c r="AJ102" s="2392"/>
      <c r="AK102" s="2392"/>
      <c r="AL102" s="2392"/>
      <c r="AM102" s="2392"/>
      <c r="AN102" s="2392"/>
      <c r="AO102" s="2392"/>
      <c r="AP102" s="2392"/>
      <c r="AQ102" s="2392"/>
      <c r="AR102" s="2392"/>
      <c r="AS102" s="2392"/>
      <c r="AT102" s="2392"/>
      <c r="AU102" s="2392"/>
      <c r="AV102" s="2392"/>
      <c r="AW102" s="2392"/>
    </row>
    <row r="103" spans="1:49" s="2408" customFormat="1" ht="11.25" customHeight="1">
      <c r="A103" s="2491"/>
      <c r="B103" s="2473"/>
      <c r="C103" s="2473"/>
      <c r="D103" s="2450" t="s">
        <v>1786</v>
      </c>
      <c r="E103" s="2450"/>
      <c r="F103" s="2450"/>
      <c r="G103" s="2450"/>
      <c r="H103" s="2450"/>
      <c r="I103" s="2450"/>
      <c r="J103" s="2450"/>
      <c r="K103" s="2450"/>
      <c r="L103" s="2450"/>
      <c r="M103" s="2450"/>
      <c r="N103" s="2450"/>
      <c r="O103" s="2450"/>
      <c r="P103" s="2450"/>
      <c r="Q103" s="2450"/>
      <c r="R103" s="2450"/>
      <c r="S103" s="2450"/>
      <c r="T103" s="2450"/>
      <c r="U103" s="2450"/>
      <c r="V103" s="2450"/>
      <c r="W103" s="2450"/>
      <c r="X103" s="2450"/>
      <c r="Y103" s="2450"/>
      <c r="Z103" s="2459"/>
      <c r="AA103" s="2459"/>
      <c r="AB103" s="2458"/>
      <c r="AC103" s="2458"/>
      <c r="AD103" s="2493"/>
      <c r="AE103" s="1605"/>
      <c r="AF103" s="2494"/>
      <c r="AG103" s="3939"/>
      <c r="AH103" s="4117"/>
      <c r="AI103" s="2392"/>
      <c r="AJ103" s="2392"/>
      <c r="AK103" s="2392"/>
      <c r="AL103" s="2392"/>
      <c r="AM103" s="2392"/>
      <c r="AN103" s="2392"/>
      <c r="AO103" s="2392"/>
      <c r="AP103" s="2392"/>
      <c r="AQ103" s="2392"/>
      <c r="AR103" s="2392"/>
      <c r="AS103" s="2392"/>
      <c r="AT103" s="2392"/>
      <c r="AU103" s="2392"/>
      <c r="AV103" s="2392"/>
      <c r="AW103" s="2392"/>
    </row>
    <row r="104" spans="1:49" s="2408" customFormat="1" ht="11.25" customHeight="1">
      <c r="A104" s="2491"/>
      <c r="B104" s="2473"/>
      <c r="C104" s="2473"/>
      <c r="D104" s="2450"/>
      <c r="E104" s="2450"/>
      <c r="F104" s="2450"/>
      <c r="G104" s="2450"/>
      <c r="H104" s="2450"/>
      <c r="I104" s="2450"/>
      <c r="J104" s="2450"/>
      <c r="K104" s="2450"/>
      <c r="L104" s="2450"/>
      <c r="M104" s="2450"/>
      <c r="N104" s="2450"/>
      <c r="O104" s="2450"/>
      <c r="P104" s="2450"/>
      <c r="Q104" s="2450"/>
      <c r="R104" s="2450"/>
      <c r="S104" s="2450"/>
      <c r="T104" s="2450"/>
      <c r="U104" s="2450"/>
      <c r="V104" s="2450"/>
      <c r="W104" s="2450"/>
      <c r="X104" s="2450"/>
      <c r="Y104" s="2450"/>
      <c r="Z104" s="2459"/>
      <c r="AA104" s="2459"/>
      <c r="AB104" s="2458"/>
      <c r="AC104" s="2458"/>
      <c r="AD104" s="2493"/>
      <c r="AE104" s="1609" t="s">
        <v>388</v>
      </c>
      <c r="AF104" s="2494"/>
      <c r="AG104" s="3939"/>
      <c r="AH104" s="4117"/>
      <c r="AI104" s="2392"/>
      <c r="AJ104" s="2392"/>
      <c r="AK104" s="2392"/>
      <c r="AL104" s="2392"/>
      <c r="AM104" s="2392"/>
      <c r="AN104" s="2392"/>
      <c r="AO104" s="2392"/>
      <c r="AP104" s="2392"/>
      <c r="AQ104" s="2392"/>
      <c r="AR104" s="2392"/>
      <c r="AS104" s="2392"/>
      <c r="AT104" s="2392"/>
      <c r="AU104" s="2392"/>
      <c r="AV104" s="2392"/>
      <c r="AW104" s="2392"/>
    </row>
    <row r="105" spans="1:49" s="2408" customFormat="1" ht="11.25" customHeight="1">
      <c r="A105" s="2491"/>
      <c r="B105" s="2473"/>
      <c r="C105" s="2481"/>
      <c r="D105" s="1603" t="s">
        <v>29</v>
      </c>
      <c r="E105" s="2492" t="s">
        <v>1642</v>
      </c>
      <c r="F105" s="2473"/>
      <c r="G105" s="2495"/>
      <c r="H105" s="2492"/>
      <c r="I105" s="2496"/>
      <c r="J105" s="2497"/>
      <c r="K105" s="2497"/>
      <c r="L105" s="2459"/>
      <c r="M105" s="2459"/>
      <c r="N105" s="2485"/>
      <c r="O105" s="2485"/>
      <c r="P105" s="2459"/>
      <c r="Q105" s="2459"/>
      <c r="R105" s="2459"/>
      <c r="S105" s="2459"/>
      <c r="T105" s="2459"/>
      <c r="U105" s="2459"/>
      <c r="V105" s="2459"/>
      <c r="W105" s="2459"/>
      <c r="X105" s="2459"/>
      <c r="Y105" s="2459"/>
      <c r="Z105" s="2459"/>
      <c r="AA105" s="2459"/>
      <c r="AB105" s="2459"/>
      <c r="AC105" s="2459"/>
      <c r="AD105" s="6531" t="s">
        <v>62</v>
      </c>
      <c r="AE105" s="6529"/>
      <c r="AF105" s="2494"/>
      <c r="AG105" s="3939"/>
      <c r="AH105" s="4117"/>
      <c r="AI105" s="2392"/>
      <c r="AJ105" s="2392"/>
      <c r="AK105" s="2392"/>
      <c r="AL105" s="2392"/>
      <c r="AM105" s="2392"/>
      <c r="AN105" s="2392"/>
      <c r="AO105" s="2392"/>
      <c r="AP105" s="2392"/>
      <c r="AQ105" s="2392"/>
      <c r="AR105" s="2392"/>
      <c r="AS105" s="2392"/>
      <c r="AT105" s="2392"/>
      <c r="AU105" s="2392"/>
      <c r="AV105" s="2392"/>
      <c r="AW105" s="2392"/>
    </row>
    <row r="106" spans="1:49" s="2408" customFormat="1" ht="11.25" customHeight="1">
      <c r="A106" s="2491"/>
      <c r="B106" s="6556"/>
      <c r="C106" s="6556"/>
      <c r="D106" s="2392"/>
      <c r="E106" s="2393" t="s">
        <v>1643</v>
      </c>
      <c r="F106" s="2473"/>
      <c r="G106" s="2473"/>
      <c r="H106" s="2473"/>
      <c r="I106" s="2473"/>
      <c r="J106" s="2473"/>
      <c r="K106" s="2473"/>
      <c r="L106" s="2473"/>
      <c r="M106" s="2473"/>
      <c r="N106" s="2473"/>
      <c r="O106" s="2473"/>
      <c r="P106" s="2473"/>
      <c r="Q106" s="2473"/>
      <c r="R106" s="2473"/>
      <c r="S106" s="2473"/>
      <c r="T106" s="2473"/>
      <c r="U106" s="2473"/>
      <c r="V106" s="2473"/>
      <c r="W106" s="2473"/>
      <c r="X106" s="2473"/>
      <c r="Y106" s="2473"/>
      <c r="Z106" s="2473"/>
      <c r="AA106" s="2473"/>
      <c r="AB106" s="2498"/>
      <c r="AC106" s="2473"/>
      <c r="AD106" s="6528"/>
      <c r="AE106" s="6530"/>
      <c r="AF106" s="2494"/>
      <c r="AG106" s="3939"/>
      <c r="AH106" s="4117"/>
      <c r="AI106" s="2392"/>
      <c r="AJ106" s="2392"/>
      <c r="AK106" s="2392"/>
      <c r="AL106" s="2392"/>
      <c r="AM106" s="2392"/>
      <c r="AN106" s="2392"/>
      <c r="AO106" s="2392"/>
      <c r="AP106" s="2392"/>
      <c r="AQ106" s="2392"/>
      <c r="AR106" s="2392"/>
      <c r="AS106" s="2392"/>
      <c r="AT106" s="2392"/>
      <c r="AU106" s="2392"/>
      <c r="AV106" s="2392"/>
      <c r="AW106" s="2392"/>
    </row>
    <row r="107" spans="1:49" s="2408" customFormat="1" ht="8.25" customHeight="1">
      <c r="A107" s="2491"/>
      <c r="B107" s="3932"/>
      <c r="C107" s="3932"/>
      <c r="D107" s="1602"/>
      <c r="E107" s="2492"/>
      <c r="F107" s="2473"/>
      <c r="G107" s="2473"/>
      <c r="H107" s="2473"/>
      <c r="I107" s="2473"/>
      <c r="J107" s="2473"/>
      <c r="K107" s="2473"/>
      <c r="L107" s="2473"/>
      <c r="M107" s="2473"/>
      <c r="N107" s="2473"/>
      <c r="O107" s="2473"/>
      <c r="P107" s="2473"/>
      <c r="Q107" s="2473"/>
      <c r="R107" s="2473"/>
      <c r="S107" s="2473"/>
      <c r="T107" s="2473"/>
      <c r="U107" s="2473"/>
      <c r="V107" s="2473"/>
      <c r="W107" s="2473"/>
      <c r="X107" s="2473"/>
      <c r="Y107" s="2473"/>
      <c r="Z107" s="2473"/>
      <c r="AA107" s="2473"/>
      <c r="AB107" s="2498"/>
      <c r="AC107" s="2473"/>
      <c r="AD107" s="2499"/>
      <c r="AE107" s="2452"/>
      <c r="AF107" s="2494"/>
      <c r="AG107" s="3939"/>
      <c r="AH107" s="4117"/>
      <c r="AI107" s="2392"/>
      <c r="AJ107" s="2392"/>
      <c r="AK107" s="2392"/>
      <c r="AL107" s="2392"/>
      <c r="AM107" s="2392"/>
      <c r="AN107" s="2392"/>
      <c r="AO107" s="2392"/>
      <c r="AP107" s="2392"/>
      <c r="AQ107" s="2392"/>
      <c r="AR107" s="2392"/>
      <c r="AS107" s="2392"/>
      <c r="AT107" s="2392"/>
      <c r="AU107" s="2392"/>
      <c r="AV107" s="2392"/>
      <c r="AW107" s="2392"/>
    </row>
    <row r="108" spans="1:49" s="2408" customFormat="1" ht="11.25" customHeight="1">
      <c r="A108" s="2491"/>
      <c r="B108" s="2473"/>
      <c r="C108" s="2473"/>
      <c r="D108" s="1603" t="s">
        <v>30</v>
      </c>
      <c r="E108" s="2493" t="s">
        <v>1644</v>
      </c>
      <c r="F108" s="2473"/>
      <c r="G108" s="2492"/>
      <c r="H108" s="2492"/>
      <c r="I108" s="2492"/>
      <c r="J108" s="2492"/>
      <c r="K108" s="2492"/>
      <c r="L108" s="2492"/>
      <c r="M108" s="2492"/>
      <c r="N108" s="2492"/>
      <c r="O108" s="2473"/>
      <c r="P108" s="2473"/>
      <c r="Q108" s="2492"/>
      <c r="R108" s="2492"/>
      <c r="S108" s="2492"/>
      <c r="T108" s="2492"/>
      <c r="U108" s="2492"/>
      <c r="V108" s="2492"/>
      <c r="W108" s="2492"/>
      <c r="X108" s="2492"/>
      <c r="Y108" s="2492"/>
      <c r="Z108" s="2492"/>
      <c r="AA108" s="2500"/>
      <c r="AB108" s="2473"/>
      <c r="AC108" s="2473"/>
      <c r="AD108" s="6531" t="s">
        <v>63</v>
      </c>
      <c r="AE108" s="6529"/>
      <c r="AF108" s="2494"/>
      <c r="AG108" s="3939"/>
      <c r="AH108" s="4117"/>
      <c r="AI108" s="2392"/>
      <c r="AJ108" s="2392"/>
      <c r="AK108" s="2392"/>
      <c r="AL108" s="2392"/>
      <c r="AM108" s="2392"/>
      <c r="AN108" s="2392"/>
      <c r="AO108" s="2392"/>
      <c r="AP108" s="2392"/>
      <c r="AQ108" s="2392"/>
      <c r="AR108" s="2392"/>
      <c r="AS108" s="2392"/>
      <c r="AT108" s="2392"/>
      <c r="AU108" s="2392"/>
      <c r="AV108" s="2392"/>
      <c r="AW108" s="2392"/>
    </row>
    <row r="109" spans="1:49" s="2408" customFormat="1" ht="11.25" customHeight="1">
      <c r="A109" s="2491"/>
      <c r="B109" s="2473"/>
      <c r="C109" s="2473"/>
      <c r="D109" s="2392"/>
      <c r="E109" s="2393" t="s">
        <v>1645</v>
      </c>
      <c r="F109" s="2493"/>
      <c r="G109" s="2473"/>
      <c r="H109" s="2473"/>
      <c r="I109" s="2492"/>
      <c r="J109" s="2473"/>
      <c r="K109" s="2492"/>
      <c r="L109" s="2473"/>
      <c r="M109" s="2473"/>
      <c r="N109" s="2459"/>
      <c r="O109" s="2485"/>
      <c r="P109" s="2485"/>
      <c r="Q109" s="2459"/>
      <c r="R109" s="2459"/>
      <c r="S109" s="2459"/>
      <c r="T109" s="2459"/>
      <c r="U109" s="2459"/>
      <c r="V109" s="2459"/>
      <c r="W109" s="2459"/>
      <c r="X109" s="2459"/>
      <c r="Y109" s="2459"/>
      <c r="Z109" s="2459"/>
      <c r="AA109" s="2459"/>
      <c r="AB109" s="2459"/>
      <c r="AC109" s="2473"/>
      <c r="AD109" s="6528"/>
      <c r="AE109" s="6530"/>
      <c r="AF109" s="2494"/>
      <c r="AG109" s="3939"/>
      <c r="AH109" s="4117"/>
      <c r="AI109" s="2392"/>
      <c r="AJ109" s="2392"/>
      <c r="AK109" s="2392"/>
      <c r="AL109" s="2392"/>
      <c r="AM109" s="2392"/>
      <c r="AN109" s="2392"/>
      <c r="AO109" s="2392"/>
      <c r="AP109" s="2392"/>
      <c r="AQ109" s="2392"/>
      <c r="AR109" s="2392"/>
      <c r="AS109" s="2392"/>
      <c r="AT109" s="2392"/>
      <c r="AU109" s="2392"/>
      <c r="AV109" s="2392"/>
      <c r="AW109" s="2392"/>
    </row>
    <row r="110" spans="1:49" s="2408" customFormat="1" ht="8.25" customHeight="1">
      <c r="A110" s="2491"/>
      <c r="B110" s="2473"/>
      <c r="C110" s="2473"/>
      <c r="D110" s="1602"/>
      <c r="E110" s="2493"/>
      <c r="F110" s="2493"/>
      <c r="G110" s="2473"/>
      <c r="H110" s="2473"/>
      <c r="I110" s="2492"/>
      <c r="J110" s="2473"/>
      <c r="K110" s="2492"/>
      <c r="L110" s="2473"/>
      <c r="M110" s="2473"/>
      <c r="N110" s="2459"/>
      <c r="O110" s="2485"/>
      <c r="P110" s="2485"/>
      <c r="Q110" s="2459"/>
      <c r="R110" s="2459"/>
      <c r="S110" s="2459"/>
      <c r="T110" s="2459"/>
      <c r="U110" s="2459"/>
      <c r="V110" s="2459"/>
      <c r="W110" s="2459"/>
      <c r="X110" s="2459"/>
      <c r="Y110" s="2459"/>
      <c r="Z110" s="2459"/>
      <c r="AA110" s="2459"/>
      <c r="AB110" s="2459"/>
      <c r="AC110" s="2473"/>
      <c r="AD110" s="2452"/>
      <c r="AE110" s="2452"/>
      <c r="AF110" s="2494"/>
      <c r="AG110" s="3939"/>
      <c r="AH110" s="4117"/>
      <c r="AI110" s="2392"/>
      <c r="AJ110" s="2392"/>
      <c r="AK110" s="2392"/>
      <c r="AL110" s="2392"/>
      <c r="AM110" s="2392"/>
      <c r="AN110" s="2392"/>
      <c r="AO110" s="2392"/>
      <c r="AP110" s="2392"/>
      <c r="AQ110" s="2392"/>
      <c r="AR110" s="2392"/>
      <c r="AS110" s="2392"/>
      <c r="AT110" s="2392"/>
      <c r="AU110" s="2392"/>
      <c r="AV110" s="2392"/>
      <c r="AW110" s="2392"/>
    </row>
    <row r="111" spans="1:49" s="2408" customFormat="1" ht="11.25" customHeight="1">
      <c r="A111" s="2491"/>
      <c r="B111" s="2473"/>
      <c r="C111" s="2473"/>
      <c r="D111" s="1603" t="s">
        <v>44</v>
      </c>
      <c r="E111" s="2501" t="s">
        <v>1646</v>
      </c>
      <c r="F111" s="2501"/>
      <c r="G111" s="2492"/>
      <c r="H111" s="2492"/>
      <c r="I111" s="2473"/>
      <c r="J111" s="2473"/>
      <c r="K111" s="2473"/>
      <c r="L111" s="2473"/>
      <c r="M111" s="2473"/>
      <c r="N111" s="2492"/>
      <c r="O111" s="2501"/>
      <c r="P111" s="2501"/>
      <c r="Q111" s="2492"/>
      <c r="R111" s="2492"/>
      <c r="S111" s="2492"/>
      <c r="T111" s="2492"/>
      <c r="U111" s="2473"/>
      <c r="V111" s="2473"/>
      <c r="W111" s="2473"/>
      <c r="X111" s="2473"/>
      <c r="Y111" s="2473"/>
      <c r="Z111" s="2473"/>
      <c r="AA111" s="2473"/>
      <c r="AB111" s="2473"/>
      <c r="AC111" s="2473"/>
      <c r="AD111" s="6531" t="s">
        <v>64</v>
      </c>
      <c r="AE111" s="6529"/>
      <c r="AF111" s="2494"/>
      <c r="AG111" s="3939"/>
      <c r="AH111" s="4117"/>
      <c r="AI111" s="2392"/>
      <c r="AJ111" s="2392"/>
      <c r="AK111" s="2392"/>
      <c r="AL111" s="2392"/>
      <c r="AM111" s="2392"/>
      <c r="AN111" s="2392"/>
      <c r="AO111" s="2392"/>
      <c r="AP111" s="2392"/>
      <c r="AQ111" s="2392"/>
      <c r="AR111" s="2392"/>
      <c r="AS111" s="2392"/>
      <c r="AT111" s="2392"/>
      <c r="AU111" s="2392"/>
      <c r="AV111" s="2392"/>
      <c r="AW111" s="2392"/>
    </row>
    <row r="112" spans="1:49" s="2408" customFormat="1" ht="11.25" customHeight="1">
      <c r="A112" s="2491"/>
      <c r="B112" s="2473"/>
      <c r="C112" s="2473"/>
      <c r="D112" s="2392"/>
      <c r="E112" s="2393" t="s">
        <v>1647</v>
      </c>
      <c r="F112" s="2501"/>
      <c r="G112" s="2492"/>
      <c r="H112" s="2492"/>
      <c r="I112" s="2473"/>
      <c r="J112" s="2473"/>
      <c r="K112" s="2473"/>
      <c r="L112" s="2473"/>
      <c r="M112" s="2473"/>
      <c r="N112" s="2492"/>
      <c r="O112" s="2501"/>
      <c r="P112" s="2501"/>
      <c r="Q112" s="2492"/>
      <c r="R112" s="2492"/>
      <c r="S112" s="2492"/>
      <c r="T112" s="2492"/>
      <c r="U112" s="2473"/>
      <c r="V112" s="2473"/>
      <c r="W112" s="2473"/>
      <c r="X112" s="2473"/>
      <c r="Y112" s="2473"/>
      <c r="Z112" s="2473"/>
      <c r="AA112" s="2473"/>
      <c r="AB112" s="2473"/>
      <c r="AC112" s="2473"/>
      <c r="AD112" s="6528"/>
      <c r="AE112" s="6530"/>
      <c r="AF112" s="2494"/>
      <c r="AG112" s="3939"/>
      <c r="AH112" s="4117"/>
      <c r="AI112" s="2392"/>
      <c r="AJ112" s="2392"/>
      <c r="AK112" s="2392"/>
      <c r="AL112" s="2392"/>
      <c r="AM112" s="2392"/>
      <c r="AN112" s="2392"/>
      <c r="AO112" s="2392"/>
      <c r="AP112" s="2392"/>
      <c r="AQ112" s="2392"/>
      <c r="AR112" s="2392"/>
      <c r="AS112" s="2392"/>
      <c r="AT112" s="2392"/>
      <c r="AU112" s="2392"/>
      <c r="AV112" s="2392"/>
      <c r="AW112" s="2392"/>
    </row>
    <row r="113" spans="1:49" s="2408" customFormat="1" ht="8.25" customHeight="1">
      <c r="A113" s="2491"/>
      <c r="B113" s="2473"/>
      <c r="C113" s="2473"/>
      <c r="D113" s="1602"/>
      <c r="E113" s="2501"/>
      <c r="F113" s="2501"/>
      <c r="G113" s="2492"/>
      <c r="H113" s="2492"/>
      <c r="I113" s="2473"/>
      <c r="J113" s="2473"/>
      <c r="K113" s="2473"/>
      <c r="L113" s="2473"/>
      <c r="M113" s="2473"/>
      <c r="N113" s="2492"/>
      <c r="O113" s="2501"/>
      <c r="P113" s="2501"/>
      <c r="Q113" s="2492"/>
      <c r="R113" s="2492"/>
      <c r="S113" s="2492"/>
      <c r="T113" s="2492"/>
      <c r="U113" s="2473"/>
      <c r="V113" s="2473"/>
      <c r="W113" s="2473"/>
      <c r="X113" s="2473"/>
      <c r="Y113" s="2473"/>
      <c r="Z113" s="2473"/>
      <c r="AA113" s="2473"/>
      <c r="AB113" s="2473"/>
      <c r="AC113" s="2473"/>
      <c r="AD113" s="2452"/>
      <c r="AE113" s="2452"/>
      <c r="AF113" s="2494"/>
      <c r="AG113" s="3939"/>
      <c r="AH113" s="4117"/>
      <c r="AI113" s="2392"/>
      <c r="AJ113" s="2392"/>
      <c r="AK113" s="2392"/>
      <c r="AL113" s="2392"/>
      <c r="AM113" s="2392"/>
      <c r="AN113" s="2392"/>
      <c r="AO113" s="2392"/>
      <c r="AP113" s="2392"/>
      <c r="AQ113" s="2392"/>
      <c r="AR113" s="2392"/>
      <c r="AS113" s="2392"/>
      <c r="AT113" s="2392"/>
      <c r="AU113" s="2392"/>
      <c r="AV113" s="2392"/>
      <c r="AW113" s="2392"/>
    </row>
    <row r="114" spans="1:49" s="2408" customFormat="1" ht="11.25" customHeight="1">
      <c r="A114" s="2491"/>
      <c r="B114" s="2473"/>
      <c r="C114" s="2473"/>
      <c r="D114" s="1603" t="s">
        <v>56</v>
      </c>
      <c r="E114" s="2501" t="s">
        <v>1648</v>
      </c>
      <c r="F114" s="2501"/>
      <c r="G114" s="2492"/>
      <c r="H114" s="2492"/>
      <c r="I114" s="2473"/>
      <c r="J114" s="2473"/>
      <c r="K114" s="2473"/>
      <c r="L114" s="2473"/>
      <c r="M114" s="2473"/>
      <c r="N114" s="2492"/>
      <c r="O114" s="2501"/>
      <c r="P114" s="2501"/>
      <c r="Q114" s="2492"/>
      <c r="R114" s="2492"/>
      <c r="S114" s="2492"/>
      <c r="T114" s="2492"/>
      <c r="U114" s="2473"/>
      <c r="V114" s="2473"/>
      <c r="W114" s="2473"/>
      <c r="X114" s="2473"/>
      <c r="Y114" s="2473"/>
      <c r="Z114" s="2473"/>
      <c r="AA114" s="2473"/>
      <c r="AB114" s="2473"/>
      <c r="AC114" s="2473"/>
      <c r="AD114" s="6531" t="s">
        <v>65</v>
      </c>
      <c r="AE114" s="6529"/>
      <c r="AF114" s="2494"/>
      <c r="AG114" s="3939"/>
      <c r="AH114" s="4117"/>
      <c r="AI114" s="2392"/>
      <c r="AJ114" s="2392"/>
      <c r="AK114" s="2392"/>
      <c r="AL114" s="2392"/>
      <c r="AM114" s="2392"/>
      <c r="AN114" s="2392"/>
      <c r="AO114" s="2392"/>
      <c r="AP114" s="2392"/>
      <c r="AQ114" s="2392"/>
      <c r="AR114" s="2392"/>
      <c r="AS114" s="2392"/>
      <c r="AT114" s="2392"/>
      <c r="AU114" s="2392"/>
      <c r="AV114" s="2392"/>
      <c r="AW114" s="2392"/>
    </row>
    <row r="115" spans="1:49" s="2408" customFormat="1" ht="11.25" customHeight="1">
      <c r="A115" s="2491"/>
      <c r="B115" s="2473"/>
      <c r="C115" s="2473"/>
      <c r="D115" s="2392"/>
      <c r="E115" s="2393" t="s">
        <v>1649</v>
      </c>
      <c r="F115" s="2501"/>
      <c r="G115" s="2492"/>
      <c r="H115" s="2492"/>
      <c r="I115" s="2473"/>
      <c r="J115" s="2473"/>
      <c r="K115" s="2473"/>
      <c r="L115" s="2473"/>
      <c r="M115" s="2473"/>
      <c r="N115" s="2492"/>
      <c r="O115" s="2501"/>
      <c r="P115" s="2501"/>
      <c r="Q115" s="2492"/>
      <c r="R115" s="2492"/>
      <c r="S115" s="2492"/>
      <c r="T115" s="2492"/>
      <c r="U115" s="2473"/>
      <c r="V115" s="2473"/>
      <c r="W115" s="2473"/>
      <c r="X115" s="2473"/>
      <c r="Y115" s="2473"/>
      <c r="Z115" s="2473"/>
      <c r="AA115" s="2473"/>
      <c r="AB115" s="2473"/>
      <c r="AC115" s="2473"/>
      <c r="AD115" s="6528"/>
      <c r="AE115" s="6530"/>
      <c r="AF115" s="2494"/>
      <c r="AG115" s="3939"/>
      <c r="AH115" s="4117"/>
      <c r="AI115" s="2392"/>
      <c r="AJ115" s="2392"/>
      <c r="AK115" s="2392"/>
      <c r="AL115" s="2392"/>
      <c r="AM115" s="2392"/>
      <c r="AN115" s="2392"/>
      <c r="AO115" s="2392"/>
      <c r="AP115" s="2392"/>
      <c r="AQ115" s="2392"/>
      <c r="AR115" s="2392"/>
      <c r="AS115" s="2392"/>
      <c r="AT115" s="2392"/>
      <c r="AU115" s="2392"/>
      <c r="AV115" s="2392"/>
      <c r="AW115" s="2392"/>
    </row>
    <row r="116" spans="1:49" s="2408" customFormat="1" ht="8.25" customHeight="1">
      <c r="A116" s="2491"/>
      <c r="B116" s="2473"/>
      <c r="C116" s="2473"/>
      <c r="D116" s="1602"/>
      <c r="E116" s="2501"/>
      <c r="F116" s="2501"/>
      <c r="G116" s="2492"/>
      <c r="H116" s="2492"/>
      <c r="I116" s="2473"/>
      <c r="J116" s="2473"/>
      <c r="K116" s="2473"/>
      <c r="L116" s="2473"/>
      <c r="M116" s="2473"/>
      <c r="N116" s="2492"/>
      <c r="O116" s="2501"/>
      <c r="P116" s="2501"/>
      <c r="Q116" s="2492"/>
      <c r="R116" s="2492"/>
      <c r="S116" s="2492"/>
      <c r="T116" s="2492"/>
      <c r="U116" s="2473"/>
      <c r="V116" s="2473"/>
      <c r="W116" s="2473"/>
      <c r="X116" s="2473"/>
      <c r="Y116" s="2473"/>
      <c r="Z116" s="2473"/>
      <c r="AA116" s="2473"/>
      <c r="AB116" s="2473"/>
      <c r="AC116" s="2473"/>
      <c r="AD116" s="2392"/>
      <c r="AE116" s="2392"/>
      <c r="AF116" s="2494"/>
      <c r="AG116" s="3939"/>
      <c r="AH116" s="4117"/>
      <c r="AI116" s="2392"/>
      <c r="AJ116" s="2392"/>
      <c r="AK116" s="2392"/>
      <c r="AL116" s="2392"/>
      <c r="AM116" s="2392"/>
      <c r="AN116" s="2392"/>
      <c r="AO116" s="2392"/>
      <c r="AP116" s="2392"/>
      <c r="AQ116" s="2392"/>
      <c r="AR116" s="2392"/>
      <c r="AS116" s="2392"/>
      <c r="AT116" s="2392"/>
      <c r="AU116" s="2392"/>
      <c r="AV116" s="2392"/>
      <c r="AW116" s="2392"/>
    </row>
    <row r="117" spans="1:49" s="2408" customFormat="1" ht="11.25" customHeight="1">
      <c r="A117" s="2491"/>
      <c r="B117" s="2473"/>
      <c r="C117" s="2473"/>
      <c r="D117" s="1603" t="s">
        <v>57</v>
      </c>
      <c r="E117" s="2501" t="s">
        <v>1787</v>
      </c>
      <c r="F117" s="2501"/>
      <c r="G117" s="2492"/>
      <c r="H117" s="2492"/>
      <c r="I117" s="2473"/>
      <c r="J117" s="2473"/>
      <c r="K117" s="2473"/>
      <c r="L117" s="2473"/>
      <c r="M117" s="2473"/>
      <c r="N117" s="2492"/>
      <c r="O117" s="2501"/>
      <c r="P117" s="2501"/>
      <c r="Q117" s="2492"/>
      <c r="R117" s="2492"/>
      <c r="S117" s="2492"/>
      <c r="T117" s="2492"/>
      <c r="U117" s="2473"/>
      <c r="V117" s="2473"/>
      <c r="W117" s="2473"/>
      <c r="X117" s="2473"/>
      <c r="Y117" s="2473"/>
      <c r="Z117" s="2473"/>
      <c r="AA117" s="2473"/>
      <c r="AB117" s="2473"/>
      <c r="AC117" s="2473"/>
      <c r="AD117" s="6531" t="s">
        <v>340</v>
      </c>
      <c r="AE117" s="6529"/>
      <c r="AF117" s="2494"/>
      <c r="AG117" s="3939"/>
      <c r="AH117" s="4117"/>
      <c r="AI117" s="2392"/>
      <c r="AJ117" s="2392"/>
      <c r="AK117" s="2392"/>
      <c r="AL117" s="2392"/>
      <c r="AM117" s="2392"/>
      <c r="AN117" s="2392"/>
      <c r="AO117" s="2392"/>
      <c r="AP117" s="2392"/>
      <c r="AQ117" s="2392"/>
      <c r="AR117" s="2392"/>
      <c r="AS117" s="2392"/>
      <c r="AT117" s="2392"/>
      <c r="AU117" s="2392"/>
      <c r="AV117" s="2392"/>
      <c r="AW117" s="2392"/>
    </row>
    <row r="118" spans="1:49" s="2408" customFormat="1" ht="11.25" customHeight="1">
      <c r="A118" s="2491"/>
      <c r="B118" s="2473"/>
      <c r="C118" s="2473"/>
      <c r="D118" s="1602"/>
      <c r="E118" s="2478" t="s">
        <v>1650</v>
      </c>
      <c r="F118" s="2501"/>
      <c r="G118" s="2492"/>
      <c r="H118" s="2492"/>
      <c r="I118" s="2473"/>
      <c r="J118" s="2473"/>
      <c r="K118" s="2473"/>
      <c r="L118" s="2473"/>
      <c r="M118" s="2473"/>
      <c r="N118" s="2492"/>
      <c r="O118" s="2501"/>
      <c r="P118" s="2501"/>
      <c r="Q118" s="2492"/>
      <c r="R118" s="2492"/>
      <c r="S118" s="2492"/>
      <c r="T118" s="2492"/>
      <c r="U118" s="2473"/>
      <c r="V118" s="2473"/>
      <c r="W118" s="2473"/>
      <c r="X118" s="2473"/>
      <c r="Y118" s="2473"/>
      <c r="Z118" s="2473"/>
      <c r="AA118" s="2473"/>
      <c r="AB118" s="2473"/>
      <c r="AC118" s="2473"/>
      <c r="AD118" s="6528"/>
      <c r="AE118" s="6530"/>
      <c r="AF118" s="2494"/>
      <c r="AG118" s="3939"/>
      <c r="AH118" s="4117"/>
      <c r="AI118" s="2392"/>
      <c r="AJ118" s="2392"/>
      <c r="AK118" s="2392"/>
      <c r="AL118" s="2392"/>
      <c r="AM118" s="2392"/>
      <c r="AN118" s="2392"/>
      <c r="AO118" s="2392"/>
      <c r="AP118" s="2392"/>
      <c r="AQ118" s="2392"/>
      <c r="AR118" s="2392"/>
      <c r="AS118" s="2392"/>
      <c r="AT118" s="2392"/>
      <c r="AU118" s="2392"/>
      <c r="AV118" s="2392"/>
      <c r="AW118" s="2392"/>
    </row>
    <row r="119" spans="1:49" s="2408" customFormat="1" ht="8.25" customHeight="1">
      <c r="A119" s="2491"/>
      <c r="B119" s="2473"/>
      <c r="C119" s="2473"/>
      <c r="D119" s="2492"/>
      <c r="E119" s="2501"/>
      <c r="F119" s="2501"/>
      <c r="G119" s="2492"/>
      <c r="H119" s="2492"/>
      <c r="I119" s="2473"/>
      <c r="J119" s="2473"/>
      <c r="K119" s="2473"/>
      <c r="L119" s="2473"/>
      <c r="M119" s="2473"/>
      <c r="N119" s="2492"/>
      <c r="O119" s="2501"/>
      <c r="P119" s="2501"/>
      <c r="Q119" s="2492"/>
      <c r="R119" s="2492"/>
      <c r="S119" s="2492"/>
      <c r="T119" s="2492"/>
      <c r="U119" s="2473"/>
      <c r="V119" s="2473"/>
      <c r="W119" s="2473"/>
      <c r="X119" s="2473"/>
      <c r="Y119" s="2473"/>
      <c r="Z119" s="2473"/>
      <c r="AA119" s="2473"/>
      <c r="AB119" s="2473"/>
      <c r="AC119" s="2473"/>
      <c r="AD119" s="2392"/>
      <c r="AE119" s="2392"/>
      <c r="AF119" s="2494"/>
      <c r="AG119" s="3939"/>
      <c r="AH119" s="4117"/>
      <c r="AI119" s="2392"/>
      <c r="AJ119" s="2392"/>
      <c r="AK119" s="2392"/>
      <c r="AL119" s="2392"/>
      <c r="AM119" s="2392"/>
      <c r="AN119" s="2392"/>
      <c r="AO119" s="2392"/>
      <c r="AP119" s="2392"/>
      <c r="AQ119" s="2392"/>
      <c r="AR119" s="2392"/>
      <c r="AS119" s="2392"/>
      <c r="AT119" s="2392"/>
      <c r="AU119" s="2392"/>
      <c r="AV119" s="2392"/>
      <c r="AW119" s="2392"/>
    </row>
    <row r="120" spans="1:49" s="2408" customFormat="1" ht="11.25" customHeight="1">
      <c r="A120" s="2491"/>
      <c r="B120" s="2473"/>
      <c r="C120" s="2473"/>
      <c r="D120" s="1603" t="s">
        <v>58</v>
      </c>
      <c r="E120" s="1603" t="s">
        <v>1788</v>
      </c>
      <c r="F120" s="2501"/>
      <c r="G120" s="2492"/>
      <c r="H120" s="2492"/>
      <c r="I120" s="2473"/>
      <c r="J120" s="2473"/>
      <c r="K120" s="2473"/>
      <c r="L120" s="2473"/>
      <c r="M120" s="2473"/>
      <c r="N120" s="2492"/>
      <c r="O120" s="2501"/>
      <c r="P120" s="2501"/>
      <c r="Q120" s="2492"/>
      <c r="R120" s="2492"/>
      <c r="S120" s="2492"/>
      <c r="T120" s="2492"/>
      <c r="U120" s="2473"/>
      <c r="V120" s="2473"/>
      <c r="W120" s="2473"/>
      <c r="X120" s="2473"/>
      <c r="Y120" s="2473"/>
      <c r="Z120" s="2473"/>
      <c r="AA120" s="2473"/>
      <c r="AB120" s="2473"/>
      <c r="AC120" s="2473"/>
      <c r="AD120" s="6531" t="s">
        <v>341</v>
      </c>
      <c r="AE120" s="6529"/>
      <c r="AF120" s="2494"/>
      <c r="AG120" s="3939"/>
      <c r="AH120" s="4117"/>
      <c r="AI120" s="2392"/>
      <c r="AJ120" s="2392"/>
      <c r="AK120" s="2392"/>
      <c r="AL120" s="2392"/>
      <c r="AM120" s="2392"/>
      <c r="AN120" s="2392"/>
      <c r="AO120" s="2392"/>
      <c r="AP120" s="2392"/>
      <c r="AQ120" s="2392"/>
      <c r="AR120" s="2392"/>
      <c r="AS120" s="2392"/>
      <c r="AT120" s="2392"/>
      <c r="AU120" s="2392"/>
      <c r="AV120" s="2392"/>
      <c r="AW120" s="2392"/>
    </row>
    <row r="121" spans="1:49" s="2408" customFormat="1" ht="11.25" customHeight="1">
      <c r="A121" s="2491"/>
      <c r="B121" s="2473"/>
      <c r="C121" s="2473"/>
      <c r="D121" s="2501"/>
      <c r="E121" s="2478" t="s">
        <v>1184</v>
      </c>
      <c r="F121" s="2478"/>
      <c r="G121" s="2450"/>
      <c r="H121" s="2450"/>
      <c r="I121" s="2450"/>
      <c r="J121" s="2450"/>
      <c r="K121" s="2450"/>
      <c r="L121" s="2450"/>
      <c r="M121" s="2450"/>
      <c r="N121" s="2450"/>
      <c r="O121" s="2478"/>
      <c r="P121" s="2478"/>
      <c r="Q121" s="2450"/>
      <c r="R121" s="2450"/>
      <c r="S121" s="2450"/>
      <c r="T121" s="2450"/>
      <c r="U121" s="2450"/>
      <c r="V121" s="2450"/>
      <c r="W121" s="2450"/>
      <c r="X121" s="2450"/>
      <c r="Y121" s="2450"/>
      <c r="Z121" s="2450"/>
      <c r="AA121" s="2450"/>
      <c r="AB121" s="2450"/>
      <c r="AC121" s="2450"/>
      <c r="AD121" s="6528"/>
      <c r="AE121" s="6530"/>
      <c r="AF121" s="2494"/>
      <c r="AG121" s="3939"/>
      <c r="AH121" s="4117"/>
      <c r="AI121" s="2392"/>
      <c r="AJ121" s="2392"/>
      <c r="AK121" s="2392"/>
      <c r="AL121" s="2392"/>
      <c r="AM121" s="2392"/>
      <c r="AN121" s="2392"/>
      <c r="AO121" s="2392"/>
      <c r="AP121" s="2392"/>
      <c r="AQ121" s="2392"/>
      <c r="AR121" s="2392"/>
      <c r="AS121" s="2392"/>
      <c r="AT121" s="2392"/>
      <c r="AU121" s="2392"/>
      <c r="AV121" s="2392"/>
      <c r="AW121" s="2392"/>
    </row>
    <row r="122" spans="1:49" s="2408" customFormat="1" ht="8.25" customHeight="1">
      <c r="A122" s="2491"/>
      <c r="B122" s="2473"/>
      <c r="C122" s="2473"/>
      <c r="D122" s="2501"/>
      <c r="E122" s="2478"/>
      <c r="F122" s="2478"/>
      <c r="G122" s="2450"/>
      <c r="H122" s="2450"/>
      <c r="I122" s="2450"/>
      <c r="J122" s="2450"/>
      <c r="K122" s="2450"/>
      <c r="L122" s="2450"/>
      <c r="M122" s="2450"/>
      <c r="N122" s="2450"/>
      <c r="O122" s="2478"/>
      <c r="P122" s="2478"/>
      <c r="Q122" s="2450"/>
      <c r="R122" s="2450"/>
      <c r="S122" s="2450"/>
      <c r="T122" s="2450"/>
      <c r="U122" s="2450"/>
      <c r="V122" s="2450"/>
      <c r="W122" s="2450"/>
      <c r="X122" s="2450"/>
      <c r="Y122" s="2450"/>
      <c r="Z122" s="2450"/>
      <c r="AA122" s="2450"/>
      <c r="AB122" s="2450"/>
      <c r="AC122" s="2450"/>
      <c r="AD122" s="2392"/>
      <c r="AE122" s="2392"/>
      <c r="AF122" s="2494"/>
      <c r="AG122" s="3939"/>
      <c r="AH122" s="4117"/>
      <c r="AI122" s="2392"/>
      <c r="AJ122" s="2392"/>
      <c r="AK122" s="2392"/>
      <c r="AL122" s="2392"/>
      <c r="AM122" s="2392"/>
      <c r="AN122" s="2392"/>
      <c r="AO122" s="2392"/>
      <c r="AP122" s="2392"/>
      <c r="AQ122" s="2392"/>
      <c r="AR122" s="2392"/>
      <c r="AS122" s="2392"/>
      <c r="AT122" s="2392"/>
      <c r="AU122" s="2392"/>
      <c r="AV122" s="2392"/>
      <c r="AW122" s="2392"/>
    </row>
    <row r="123" spans="1:49" s="2408" customFormat="1" ht="11.25" customHeight="1">
      <c r="A123" s="2491"/>
      <c r="B123" s="2473"/>
      <c r="C123" s="2473"/>
      <c r="D123" s="1603" t="s">
        <v>68</v>
      </c>
      <c r="E123" s="1603" t="s">
        <v>1651</v>
      </c>
      <c r="F123" s="2501"/>
      <c r="G123" s="2492"/>
      <c r="H123" s="2492"/>
      <c r="I123" s="2473"/>
      <c r="J123" s="2473"/>
      <c r="K123" s="2473"/>
      <c r="L123" s="2473"/>
      <c r="M123" s="2473"/>
      <c r="N123" s="2492"/>
      <c r="O123" s="2501"/>
      <c r="P123" s="2501"/>
      <c r="Q123" s="2492"/>
      <c r="R123" s="2492"/>
      <c r="S123" s="2492"/>
      <c r="T123" s="2492"/>
      <c r="U123" s="2473"/>
      <c r="V123" s="2473"/>
      <c r="W123" s="2473"/>
      <c r="X123" s="2473"/>
      <c r="Y123" s="2473"/>
      <c r="Z123" s="2473"/>
      <c r="AA123" s="2473"/>
      <c r="AB123" s="2473"/>
      <c r="AC123" s="2473"/>
      <c r="AD123" s="6531" t="s">
        <v>342</v>
      </c>
      <c r="AE123" s="6529"/>
      <c r="AF123" s="2494"/>
      <c r="AG123" s="3939"/>
      <c r="AH123" s="4117"/>
      <c r="AI123" s="2392"/>
      <c r="AJ123" s="2392"/>
      <c r="AK123" s="2392"/>
      <c r="AL123" s="2392"/>
      <c r="AM123" s="2392"/>
      <c r="AN123" s="2392"/>
      <c r="AO123" s="2392"/>
      <c r="AP123" s="2392"/>
      <c r="AQ123" s="2392"/>
      <c r="AR123" s="2392"/>
      <c r="AS123" s="2392"/>
      <c r="AT123" s="2392"/>
      <c r="AU123" s="2392"/>
      <c r="AV123" s="2392"/>
      <c r="AW123" s="2392"/>
    </row>
    <row r="124" spans="1:49" s="2408" customFormat="1" ht="11.25" customHeight="1">
      <c r="A124" s="2491"/>
      <c r="B124" s="2473"/>
      <c r="C124" s="2473"/>
      <c r="D124" s="1602"/>
      <c r="E124" s="2502" t="s">
        <v>1652</v>
      </c>
      <c r="F124" s="2501"/>
      <c r="G124" s="2492"/>
      <c r="H124" s="2492"/>
      <c r="I124" s="2473"/>
      <c r="J124" s="2473"/>
      <c r="K124" s="2473"/>
      <c r="L124" s="2473"/>
      <c r="M124" s="2473"/>
      <c r="N124" s="2492"/>
      <c r="O124" s="2501"/>
      <c r="P124" s="2501"/>
      <c r="Q124" s="2492"/>
      <c r="R124" s="2492"/>
      <c r="S124" s="2492"/>
      <c r="T124" s="2492"/>
      <c r="U124" s="2473"/>
      <c r="V124" s="2473"/>
      <c r="W124" s="2473"/>
      <c r="X124" s="2473"/>
      <c r="Y124" s="2473"/>
      <c r="Z124" s="2473"/>
      <c r="AA124" s="2473"/>
      <c r="AB124" s="2473"/>
      <c r="AC124" s="2473"/>
      <c r="AD124" s="6528"/>
      <c r="AE124" s="6530"/>
      <c r="AF124" s="2494"/>
      <c r="AG124" s="3939"/>
      <c r="AH124" s="4117"/>
      <c r="AI124" s="2392"/>
      <c r="AJ124" s="2392"/>
      <c r="AK124" s="2392"/>
      <c r="AL124" s="2392"/>
      <c r="AM124" s="2392"/>
      <c r="AN124" s="2392"/>
      <c r="AO124" s="2392"/>
      <c r="AP124" s="2392"/>
      <c r="AQ124" s="2392"/>
      <c r="AR124" s="2392"/>
      <c r="AS124" s="2392"/>
      <c r="AT124" s="2392"/>
      <c r="AU124" s="2392"/>
      <c r="AV124" s="2392"/>
      <c r="AW124" s="2392"/>
    </row>
    <row r="125" spans="1:49" s="2408" customFormat="1" ht="8.25" customHeight="1">
      <c r="A125" s="2491"/>
      <c r="B125" s="2473"/>
      <c r="C125" s="2473"/>
      <c r="D125" s="2501"/>
      <c r="E125" s="2501"/>
      <c r="F125" s="2501"/>
      <c r="G125" s="2492"/>
      <c r="H125" s="2492"/>
      <c r="I125" s="2473"/>
      <c r="J125" s="2473"/>
      <c r="K125" s="2473"/>
      <c r="L125" s="2473"/>
      <c r="M125" s="2473"/>
      <c r="N125" s="2492"/>
      <c r="O125" s="2501"/>
      <c r="P125" s="2501"/>
      <c r="Q125" s="2492"/>
      <c r="R125" s="2492"/>
      <c r="S125" s="2492"/>
      <c r="T125" s="2492"/>
      <c r="U125" s="2473"/>
      <c r="V125" s="2473"/>
      <c r="W125" s="2473"/>
      <c r="X125" s="2473"/>
      <c r="Y125" s="2473"/>
      <c r="Z125" s="2473"/>
      <c r="AA125" s="2473"/>
      <c r="AB125" s="2473"/>
      <c r="AC125" s="2473"/>
      <c r="AD125" s="2392"/>
      <c r="AE125" s="2392"/>
      <c r="AF125" s="2494"/>
      <c r="AG125" s="3939"/>
      <c r="AH125" s="4117"/>
      <c r="AI125" s="2392"/>
      <c r="AJ125" s="2392"/>
      <c r="AK125" s="2392"/>
      <c r="AL125" s="2392"/>
      <c r="AM125" s="2392"/>
      <c r="AN125" s="2392"/>
      <c r="AO125" s="2392"/>
      <c r="AP125" s="2392"/>
      <c r="AQ125" s="2392"/>
      <c r="AR125" s="2392"/>
      <c r="AS125" s="2392"/>
      <c r="AT125" s="2392"/>
      <c r="AU125" s="2392"/>
      <c r="AV125" s="2392"/>
      <c r="AW125" s="2392"/>
    </row>
    <row r="126" spans="1:49" s="2408" customFormat="1" ht="11.25" customHeight="1">
      <c r="A126" s="2491"/>
      <c r="B126" s="2473"/>
      <c r="C126" s="2473"/>
      <c r="D126" s="1603" t="s">
        <v>70</v>
      </c>
      <c r="E126" s="1603" t="s">
        <v>950</v>
      </c>
      <c r="F126" s="2501"/>
      <c r="G126" s="2492"/>
      <c r="H126" s="2492"/>
      <c r="I126" s="2473"/>
      <c r="J126" s="2473"/>
      <c r="K126" s="2473"/>
      <c r="L126" s="2473"/>
      <c r="M126" s="2473"/>
      <c r="N126" s="2492"/>
      <c r="O126" s="2501"/>
      <c r="P126" s="2501"/>
      <c r="Q126" s="2492"/>
      <c r="R126" s="2492"/>
      <c r="S126" s="2492"/>
      <c r="T126" s="2492"/>
      <c r="U126" s="2473"/>
      <c r="V126" s="2473"/>
      <c r="W126" s="2473"/>
      <c r="X126" s="2473"/>
      <c r="Y126" s="2473"/>
      <c r="Z126" s="2473"/>
      <c r="AA126" s="2473"/>
      <c r="AB126" s="2473"/>
      <c r="AC126" s="2473"/>
      <c r="AD126" s="6531" t="s">
        <v>343</v>
      </c>
      <c r="AE126" s="6529"/>
      <c r="AF126" s="2494"/>
      <c r="AG126" s="3939"/>
      <c r="AH126" s="4117"/>
      <c r="AI126" s="2392"/>
      <c r="AJ126" s="2392"/>
      <c r="AK126" s="2392"/>
      <c r="AL126" s="2392"/>
      <c r="AM126" s="2392"/>
      <c r="AN126" s="2392"/>
      <c r="AO126" s="2392"/>
      <c r="AP126" s="2392"/>
      <c r="AQ126" s="2392"/>
      <c r="AR126" s="2392"/>
      <c r="AS126" s="2392"/>
      <c r="AT126" s="2392"/>
      <c r="AU126" s="2392"/>
      <c r="AV126" s="2392"/>
      <c r="AW126" s="2392"/>
    </row>
    <row r="127" spans="1:49" s="2408" customFormat="1" ht="11.25" customHeight="1">
      <c r="A127" s="2491"/>
      <c r="B127" s="2473"/>
      <c r="C127" s="2473"/>
      <c r="D127" s="2501"/>
      <c r="E127" s="2478" t="s">
        <v>1185</v>
      </c>
      <c r="F127" s="2501"/>
      <c r="G127" s="2492"/>
      <c r="H127" s="2492"/>
      <c r="I127" s="2473"/>
      <c r="J127" s="2473"/>
      <c r="K127" s="2473"/>
      <c r="L127" s="2473"/>
      <c r="M127" s="2473"/>
      <c r="N127" s="2492"/>
      <c r="O127" s="2501"/>
      <c r="P127" s="2501"/>
      <c r="Q127" s="2492"/>
      <c r="R127" s="2492"/>
      <c r="S127" s="2492"/>
      <c r="T127" s="2492"/>
      <c r="U127" s="2473"/>
      <c r="V127" s="2473"/>
      <c r="W127" s="2473"/>
      <c r="X127" s="2473"/>
      <c r="Y127" s="2473"/>
      <c r="Z127" s="2473"/>
      <c r="AA127" s="2473"/>
      <c r="AB127" s="2473"/>
      <c r="AC127" s="2473"/>
      <c r="AD127" s="6528"/>
      <c r="AE127" s="6530"/>
      <c r="AF127" s="2494"/>
      <c r="AG127" s="3939"/>
      <c r="AH127" s="4117"/>
      <c r="AI127" s="2392"/>
      <c r="AJ127" s="2392"/>
      <c r="AK127" s="2392"/>
      <c r="AL127" s="2392"/>
      <c r="AM127" s="2392"/>
      <c r="AN127" s="2392"/>
      <c r="AO127" s="2392"/>
      <c r="AP127" s="2392"/>
      <c r="AQ127" s="2392"/>
      <c r="AR127" s="2392"/>
      <c r="AS127" s="2392"/>
      <c r="AT127" s="2392"/>
      <c r="AU127" s="2392"/>
      <c r="AV127" s="2392"/>
      <c r="AW127" s="2392"/>
    </row>
    <row r="128" spans="1:49" s="2408" customFormat="1" ht="8.25" customHeight="1">
      <c r="A128" s="2491"/>
      <c r="B128" s="2473"/>
      <c r="C128" s="2473"/>
      <c r="D128" s="2501"/>
      <c r="E128" s="2478"/>
      <c r="F128" s="2501"/>
      <c r="G128" s="2492"/>
      <c r="H128" s="2492"/>
      <c r="I128" s="2473"/>
      <c r="J128" s="2473"/>
      <c r="K128" s="2473"/>
      <c r="L128" s="2473"/>
      <c r="M128" s="2473"/>
      <c r="N128" s="2492"/>
      <c r="O128" s="2501"/>
      <c r="P128" s="2501"/>
      <c r="Q128" s="2492"/>
      <c r="R128" s="2492"/>
      <c r="S128" s="2492"/>
      <c r="T128" s="2492"/>
      <c r="U128" s="2473"/>
      <c r="V128" s="2473"/>
      <c r="W128" s="2473"/>
      <c r="X128" s="2473"/>
      <c r="Y128" s="2473"/>
      <c r="Z128" s="2473"/>
      <c r="AA128" s="2473"/>
      <c r="AB128" s="2473"/>
      <c r="AC128" s="2473"/>
      <c r="AD128" s="2392"/>
      <c r="AE128" s="2392"/>
      <c r="AF128" s="2494"/>
      <c r="AG128" s="3939"/>
      <c r="AH128" s="4117"/>
      <c r="AI128" s="2392"/>
      <c r="AJ128" s="2392"/>
      <c r="AK128" s="2392"/>
      <c r="AL128" s="2392"/>
      <c r="AM128" s="2392"/>
      <c r="AN128" s="2392"/>
      <c r="AO128" s="2392"/>
      <c r="AP128" s="2392"/>
      <c r="AQ128" s="2392"/>
      <c r="AR128" s="2392"/>
      <c r="AS128" s="2392"/>
      <c r="AT128" s="2392"/>
      <c r="AU128" s="2392"/>
      <c r="AV128" s="2392"/>
      <c r="AW128" s="2392"/>
    </row>
    <row r="129" spans="1:49" s="2408" customFormat="1" ht="11.25" customHeight="1">
      <c r="A129" s="2491"/>
      <c r="B129" s="2473"/>
      <c r="C129" s="2473"/>
      <c r="D129" s="1603" t="s">
        <v>71</v>
      </c>
      <c r="E129" s="1603" t="s">
        <v>1789</v>
      </c>
      <c r="F129" s="2501"/>
      <c r="G129" s="2492"/>
      <c r="H129" s="2492"/>
      <c r="I129" s="2473"/>
      <c r="J129" s="2473"/>
      <c r="K129" s="2473"/>
      <c r="L129" s="2473"/>
      <c r="M129" s="2473"/>
      <c r="N129" s="2492"/>
      <c r="O129" s="2501"/>
      <c r="P129" s="2501"/>
      <c r="Q129" s="2492"/>
      <c r="R129" s="2492"/>
      <c r="S129" s="2492"/>
      <c r="T129" s="2492"/>
      <c r="U129" s="2473"/>
      <c r="V129" s="2473"/>
      <c r="W129" s="2473"/>
      <c r="X129" s="2473"/>
      <c r="Y129" s="2473"/>
      <c r="Z129" s="2473"/>
      <c r="AA129" s="2473"/>
      <c r="AB129" s="2473"/>
      <c r="AC129" s="2473"/>
      <c r="AD129" s="6531" t="s">
        <v>73</v>
      </c>
      <c r="AE129" s="6529"/>
      <c r="AF129" s="2494"/>
      <c r="AG129" s="3939"/>
      <c r="AH129" s="4117"/>
      <c r="AI129" s="2392"/>
      <c r="AJ129" s="2392"/>
      <c r="AK129" s="2392"/>
      <c r="AL129" s="2392"/>
      <c r="AM129" s="2392"/>
      <c r="AN129" s="2392"/>
      <c r="AO129" s="2392"/>
      <c r="AP129" s="2392"/>
      <c r="AQ129" s="2392"/>
      <c r="AR129" s="2392"/>
      <c r="AS129" s="2392"/>
      <c r="AT129" s="2392"/>
      <c r="AU129" s="2392"/>
      <c r="AV129" s="2392"/>
      <c r="AW129" s="2392"/>
    </row>
    <row r="130" spans="1:49" s="2408" customFormat="1" ht="11.25" customHeight="1">
      <c r="A130" s="2491"/>
      <c r="B130" s="2473"/>
      <c r="C130" s="2473"/>
      <c r="D130" s="1602"/>
      <c r="E130" s="2502" t="s">
        <v>1653</v>
      </c>
      <c r="F130" s="2501"/>
      <c r="G130" s="2492"/>
      <c r="H130" s="2492"/>
      <c r="I130" s="2473"/>
      <c r="J130" s="2473"/>
      <c r="K130" s="2473"/>
      <c r="L130" s="2473"/>
      <c r="M130" s="2473"/>
      <c r="N130" s="2492"/>
      <c r="O130" s="2501"/>
      <c r="P130" s="2501"/>
      <c r="Q130" s="2492"/>
      <c r="R130" s="2492"/>
      <c r="S130" s="2492"/>
      <c r="T130" s="2492"/>
      <c r="U130" s="2473"/>
      <c r="V130" s="2473"/>
      <c r="W130" s="2473"/>
      <c r="X130" s="2473"/>
      <c r="Y130" s="2473"/>
      <c r="Z130" s="2473"/>
      <c r="AA130" s="2473"/>
      <c r="AB130" s="2473"/>
      <c r="AC130" s="2473"/>
      <c r="AD130" s="6528"/>
      <c r="AE130" s="6530"/>
      <c r="AF130" s="2494"/>
      <c r="AG130" s="3939"/>
      <c r="AH130" s="4117"/>
      <c r="AI130" s="2392"/>
      <c r="AJ130" s="2392"/>
      <c r="AK130" s="2392"/>
      <c r="AL130" s="2392"/>
      <c r="AM130" s="2392"/>
      <c r="AN130" s="2392"/>
      <c r="AO130" s="2392"/>
      <c r="AP130" s="2392"/>
      <c r="AQ130" s="2392"/>
      <c r="AR130" s="2392"/>
      <c r="AS130" s="2392"/>
      <c r="AT130" s="2392"/>
      <c r="AU130" s="2392"/>
      <c r="AV130" s="2392"/>
      <c r="AW130" s="2392"/>
    </row>
    <row r="131" spans="1:49" s="2408" customFormat="1" ht="8.25" customHeight="1">
      <c r="A131" s="2491"/>
      <c r="B131" s="2473"/>
      <c r="C131" s="2473"/>
      <c r="D131" s="2501"/>
      <c r="E131" s="2501"/>
      <c r="F131" s="2501"/>
      <c r="G131" s="2492"/>
      <c r="H131" s="2492"/>
      <c r="I131" s="2473"/>
      <c r="J131" s="2473"/>
      <c r="K131" s="2473"/>
      <c r="L131" s="2473"/>
      <c r="M131" s="2473"/>
      <c r="N131" s="2492"/>
      <c r="O131" s="2501"/>
      <c r="P131" s="2501"/>
      <c r="Q131" s="2492"/>
      <c r="R131" s="2492"/>
      <c r="S131" s="2492"/>
      <c r="T131" s="2492"/>
      <c r="U131" s="2473"/>
      <c r="V131" s="2473"/>
      <c r="W131" s="2473"/>
      <c r="X131" s="2473"/>
      <c r="Y131" s="2473"/>
      <c r="Z131" s="2473"/>
      <c r="AA131" s="2473"/>
      <c r="AB131" s="2473"/>
      <c r="AC131" s="2473"/>
      <c r="AD131" s="2392"/>
      <c r="AE131" s="2392"/>
      <c r="AF131" s="2494"/>
      <c r="AG131" s="3939"/>
      <c r="AH131" s="4117"/>
      <c r="AI131" s="2392"/>
      <c r="AJ131" s="2392"/>
      <c r="AK131" s="2392"/>
      <c r="AL131" s="2392"/>
      <c r="AM131" s="2392"/>
      <c r="AN131" s="2392"/>
      <c r="AO131" s="2392"/>
      <c r="AP131" s="2392"/>
      <c r="AQ131" s="2392"/>
      <c r="AR131" s="2392"/>
      <c r="AS131" s="2392"/>
      <c r="AT131" s="2392"/>
      <c r="AU131" s="2392"/>
      <c r="AV131" s="2392"/>
      <c r="AW131" s="2392"/>
    </row>
    <row r="132" spans="1:49" s="2408" customFormat="1" ht="11.25" customHeight="1">
      <c r="A132" s="2491"/>
      <c r="B132" s="2473"/>
      <c r="C132" s="2473"/>
      <c r="D132" s="1603" t="s">
        <v>72</v>
      </c>
      <c r="E132" s="1603" t="s">
        <v>951</v>
      </c>
      <c r="F132" s="2501"/>
      <c r="G132" s="2492"/>
      <c r="H132" s="2492"/>
      <c r="I132" s="2473"/>
      <c r="J132" s="2473"/>
      <c r="K132" s="2473"/>
      <c r="L132" s="2473"/>
      <c r="M132" s="2473"/>
      <c r="N132" s="2492"/>
      <c r="O132" s="2501"/>
      <c r="P132" s="2501"/>
      <c r="Q132" s="2492"/>
      <c r="R132" s="2492"/>
      <c r="S132" s="2492"/>
      <c r="T132" s="2492"/>
      <c r="U132" s="2473"/>
      <c r="V132" s="2473"/>
      <c r="W132" s="2473"/>
      <c r="X132" s="2473"/>
      <c r="Y132" s="2473"/>
      <c r="Z132" s="2473"/>
      <c r="AA132" s="2473"/>
      <c r="AB132" s="2473"/>
      <c r="AC132" s="2473"/>
      <c r="AD132" s="6531" t="s">
        <v>347</v>
      </c>
      <c r="AE132" s="6529"/>
      <c r="AF132" s="2494"/>
      <c r="AG132" s="3939"/>
      <c r="AH132" s="4117"/>
      <c r="AI132" s="2392"/>
      <c r="AJ132" s="2392"/>
      <c r="AK132" s="2392"/>
      <c r="AL132" s="2392"/>
      <c r="AM132" s="2392"/>
      <c r="AN132" s="2392"/>
      <c r="AO132" s="2392"/>
      <c r="AP132" s="2392"/>
      <c r="AQ132" s="2392"/>
      <c r="AR132" s="2392"/>
      <c r="AS132" s="2392"/>
      <c r="AT132" s="2392"/>
      <c r="AU132" s="2392"/>
      <c r="AV132" s="2392"/>
      <c r="AW132" s="2392"/>
    </row>
    <row r="133" spans="1:49" s="2408" customFormat="1" ht="11.25" customHeight="1">
      <c r="A133" s="2491"/>
      <c r="B133" s="2473"/>
      <c r="C133" s="2473"/>
      <c r="D133" s="2501"/>
      <c r="E133" s="2501" t="s">
        <v>1790</v>
      </c>
      <c r="F133" s="2501"/>
      <c r="G133" s="2492"/>
      <c r="H133" s="2492"/>
      <c r="I133" s="2473"/>
      <c r="J133" s="2473"/>
      <c r="K133" s="2473"/>
      <c r="L133" s="2473"/>
      <c r="M133" s="2473"/>
      <c r="N133" s="2492"/>
      <c r="O133" s="2501"/>
      <c r="P133" s="2501"/>
      <c r="Q133" s="2492"/>
      <c r="R133" s="2492"/>
      <c r="S133" s="2492"/>
      <c r="T133" s="2492"/>
      <c r="U133" s="2473"/>
      <c r="V133" s="2473"/>
      <c r="W133" s="2473"/>
      <c r="X133" s="2473"/>
      <c r="Y133" s="2473"/>
      <c r="Z133" s="2473"/>
      <c r="AA133" s="2473"/>
      <c r="AB133" s="2473"/>
      <c r="AC133" s="2473"/>
      <c r="AD133" s="6528"/>
      <c r="AE133" s="6530"/>
      <c r="AF133" s="2494"/>
      <c r="AG133" s="3939"/>
      <c r="AH133" s="4117"/>
      <c r="AI133" s="2392"/>
      <c r="AJ133" s="2392"/>
      <c r="AK133" s="2392"/>
      <c r="AL133" s="2392"/>
      <c r="AM133" s="2392"/>
      <c r="AN133" s="2392"/>
      <c r="AO133" s="2392"/>
      <c r="AP133" s="2392"/>
      <c r="AQ133" s="2392"/>
      <c r="AR133" s="2392"/>
      <c r="AS133" s="2392"/>
      <c r="AT133" s="2392"/>
      <c r="AU133" s="2392"/>
      <c r="AV133" s="2392"/>
      <c r="AW133" s="2392"/>
    </row>
    <row r="134" spans="1:49" s="2408" customFormat="1" ht="11.25" customHeight="1">
      <c r="A134" s="2491"/>
      <c r="B134" s="2473"/>
      <c r="C134" s="2473"/>
      <c r="D134" s="2473"/>
      <c r="E134" s="2501" t="s">
        <v>389</v>
      </c>
      <c r="F134" s="2501"/>
      <c r="G134" s="2492"/>
      <c r="H134" s="2492"/>
      <c r="I134" s="2473"/>
      <c r="J134" s="2473"/>
      <c r="K134" s="2473"/>
      <c r="L134" s="2473"/>
      <c r="M134" s="2473"/>
      <c r="N134" s="2492"/>
      <c r="O134" s="2501"/>
      <c r="P134" s="2501"/>
      <c r="Q134" s="2492"/>
      <c r="R134" s="2492"/>
      <c r="S134" s="2492"/>
      <c r="T134" s="2492"/>
      <c r="U134" s="2473"/>
      <c r="V134" s="2473"/>
      <c r="W134" s="2473"/>
      <c r="X134" s="2473"/>
      <c r="Y134" s="2473"/>
      <c r="Z134" s="2473"/>
      <c r="AA134" s="2473"/>
      <c r="AB134" s="2473"/>
      <c r="AC134" s="2473"/>
      <c r="AD134" s="2392"/>
      <c r="AE134" s="2392"/>
      <c r="AF134" s="2494"/>
      <c r="AG134" s="3939"/>
      <c r="AH134" s="4117"/>
      <c r="AI134" s="2392"/>
      <c r="AJ134" s="2392"/>
      <c r="AK134" s="2392"/>
      <c r="AL134" s="2392"/>
      <c r="AM134" s="2392"/>
      <c r="AN134" s="2392"/>
      <c r="AO134" s="2392"/>
      <c r="AP134" s="2392"/>
      <c r="AQ134" s="2392"/>
      <c r="AR134" s="2392"/>
      <c r="AS134" s="2392"/>
      <c r="AT134" s="2392"/>
      <c r="AU134" s="2392"/>
      <c r="AV134" s="2392"/>
      <c r="AW134" s="2392"/>
    </row>
    <row r="135" spans="1:49" s="2408" customFormat="1" ht="11.25" customHeight="1">
      <c r="A135" s="2491"/>
      <c r="B135" s="2473"/>
      <c r="C135" s="2473"/>
      <c r="D135" s="2473"/>
      <c r="E135" s="2478" t="s">
        <v>1791</v>
      </c>
      <c r="F135" s="2501"/>
      <c r="G135" s="2492"/>
      <c r="H135" s="2492"/>
      <c r="I135" s="2473"/>
      <c r="J135" s="2473"/>
      <c r="K135" s="2473"/>
      <c r="L135" s="2473"/>
      <c r="M135" s="2473"/>
      <c r="N135" s="2492"/>
      <c r="O135" s="2501"/>
      <c r="P135" s="2501"/>
      <c r="Q135" s="2492"/>
      <c r="R135" s="2492"/>
      <c r="S135" s="2492"/>
      <c r="T135" s="2492"/>
      <c r="U135" s="2473"/>
      <c r="V135" s="2473"/>
      <c r="W135" s="2473"/>
      <c r="X135" s="2473"/>
      <c r="Y135" s="2473"/>
      <c r="Z135" s="2473"/>
      <c r="AA135" s="2473"/>
      <c r="AB135" s="2473"/>
      <c r="AC135" s="2473"/>
      <c r="AD135" s="2392"/>
      <c r="AE135" s="2392"/>
      <c r="AF135" s="2494"/>
      <c r="AG135" s="3939"/>
      <c r="AH135" s="4117"/>
      <c r="AI135" s="2392"/>
      <c r="AJ135" s="2392"/>
      <c r="AK135" s="2392"/>
      <c r="AL135" s="2392"/>
      <c r="AM135" s="2392"/>
      <c r="AN135" s="2392"/>
      <c r="AO135" s="2392"/>
      <c r="AP135" s="2392"/>
      <c r="AQ135" s="2392"/>
      <c r="AR135" s="2392"/>
      <c r="AS135" s="2392"/>
      <c r="AT135" s="2392"/>
      <c r="AU135" s="2392"/>
      <c r="AV135" s="2392"/>
      <c r="AW135" s="2392"/>
    </row>
    <row r="136" spans="1:49" s="2408" customFormat="1" ht="11.25" customHeight="1">
      <c r="A136" s="2491"/>
      <c r="B136" s="2473"/>
      <c r="C136" s="2473"/>
      <c r="D136" s="2473"/>
      <c r="E136" s="2478" t="s">
        <v>1186</v>
      </c>
      <c r="F136" s="2501"/>
      <c r="G136" s="2492"/>
      <c r="H136" s="2492"/>
      <c r="I136" s="2473"/>
      <c r="J136" s="2473"/>
      <c r="K136" s="2473"/>
      <c r="L136" s="2473"/>
      <c r="M136" s="2473"/>
      <c r="N136" s="2492"/>
      <c r="O136" s="2501"/>
      <c r="P136" s="2501"/>
      <c r="Q136" s="2492"/>
      <c r="R136" s="2492"/>
      <c r="S136" s="2492"/>
      <c r="T136" s="2492"/>
      <c r="U136" s="2473"/>
      <c r="V136" s="2473"/>
      <c r="W136" s="2473"/>
      <c r="X136" s="2473"/>
      <c r="Y136" s="2473"/>
      <c r="Z136" s="2473"/>
      <c r="AA136" s="2473"/>
      <c r="AB136" s="2473"/>
      <c r="AC136" s="2473"/>
      <c r="AD136" s="2392"/>
      <c r="AE136" s="2392"/>
      <c r="AF136" s="2494"/>
      <c r="AG136" s="3939"/>
      <c r="AH136" s="4117"/>
      <c r="AI136" s="2392"/>
      <c r="AJ136" s="2392"/>
      <c r="AK136" s="2392"/>
      <c r="AL136" s="2392"/>
      <c r="AM136" s="2392"/>
      <c r="AN136" s="2392"/>
      <c r="AO136" s="2392"/>
      <c r="AP136" s="2392"/>
      <c r="AQ136" s="2392"/>
      <c r="AR136" s="2392"/>
      <c r="AS136" s="2392"/>
      <c r="AT136" s="2392"/>
      <c r="AU136" s="2392"/>
      <c r="AV136" s="2392"/>
      <c r="AW136" s="2392"/>
    </row>
    <row r="137" spans="1:49" s="2408" customFormat="1" ht="8.25" customHeight="1">
      <c r="A137" s="2491"/>
      <c r="B137" s="2473"/>
      <c r="C137" s="2473"/>
      <c r="D137" s="2473"/>
      <c r="E137" s="2501"/>
      <c r="F137" s="2501"/>
      <c r="G137" s="2492"/>
      <c r="H137" s="2492"/>
      <c r="I137" s="2473"/>
      <c r="J137" s="2473"/>
      <c r="K137" s="2473"/>
      <c r="L137" s="2473"/>
      <c r="M137" s="2473"/>
      <c r="N137" s="2492"/>
      <c r="O137" s="2501"/>
      <c r="P137" s="2501"/>
      <c r="Q137" s="2492"/>
      <c r="R137" s="2492"/>
      <c r="S137" s="2492"/>
      <c r="T137" s="2492"/>
      <c r="U137" s="2473"/>
      <c r="V137" s="2473"/>
      <c r="W137" s="2473"/>
      <c r="X137" s="2473"/>
      <c r="Y137" s="2473"/>
      <c r="Z137" s="2473"/>
      <c r="AA137" s="2473"/>
      <c r="AB137" s="2473"/>
      <c r="AC137" s="2473"/>
      <c r="AD137" s="2392"/>
      <c r="AE137" s="2392"/>
      <c r="AF137" s="2494"/>
      <c r="AG137" s="3939"/>
      <c r="AH137" s="4117"/>
      <c r="AI137" s="2392"/>
      <c r="AJ137" s="2392"/>
      <c r="AK137" s="2392"/>
      <c r="AL137" s="2392"/>
      <c r="AM137" s="2392"/>
      <c r="AN137" s="2392"/>
      <c r="AO137" s="2392"/>
      <c r="AP137" s="2392"/>
      <c r="AQ137" s="2392"/>
      <c r="AR137" s="2392"/>
      <c r="AS137" s="2392"/>
      <c r="AT137" s="2392"/>
      <c r="AU137" s="2392"/>
      <c r="AV137" s="2392"/>
      <c r="AW137" s="2392"/>
    </row>
    <row r="138" spans="1:49" s="2408" customFormat="1" ht="11.25" customHeight="1">
      <c r="A138" s="2491"/>
      <c r="B138" s="2473"/>
      <c r="C138" s="2473"/>
      <c r="D138" s="1603" t="s">
        <v>298</v>
      </c>
      <c r="E138" s="2501" t="s">
        <v>1654</v>
      </c>
      <c r="F138" s="2501"/>
      <c r="G138" s="2492"/>
      <c r="H138" s="2492"/>
      <c r="I138" s="2473"/>
      <c r="J138" s="2473"/>
      <c r="K138" s="2473"/>
      <c r="L138" s="2473"/>
      <c r="M138" s="2473"/>
      <c r="N138" s="2492"/>
      <c r="O138" s="2501"/>
      <c r="P138" s="2501"/>
      <c r="Q138" s="2492"/>
      <c r="R138" s="2492"/>
      <c r="S138" s="2492"/>
      <c r="T138" s="2492"/>
      <c r="U138" s="2473"/>
      <c r="V138" s="2473"/>
      <c r="W138" s="2473"/>
      <c r="X138" s="2473"/>
      <c r="Y138" s="2473"/>
      <c r="Z138" s="2473"/>
      <c r="AA138" s="2473"/>
      <c r="AB138" s="2473"/>
      <c r="AC138" s="2473"/>
      <c r="AD138" s="6531" t="s">
        <v>348</v>
      </c>
      <c r="AE138" s="6529"/>
      <c r="AF138" s="2494"/>
      <c r="AG138" s="3939"/>
      <c r="AH138" s="4117"/>
      <c r="AI138" s="2392"/>
      <c r="AJ138" s="2392"/>
      <c r="AK138" s="2392"/>
      <c r="AL138" s="2392"/>
      <c r="AM138" s="2392"/>
      <c r="AN138" s="2392"/>
      <c r="AO138" s="2392"/>
      <c r="AP138" s="2392"/>
      <c r="AQ138" s="2392"/>
      <c r="AR138" s="2392"/>
      <c r="AS138" s="2392"/>
      <c r="AT138" s="2392"/>
      <c r="AU138" s="2392"/>
      <c r="AV138" s="2392"/>
      <c r="AW138" s="2392"/>
    </row>
    <row r="139" spans="1:49" s="2408" customFormat="1" ht="11.25" customHeight="1">
      <c r="A139" s="2491"/>
      <c r="B139" s="2473"/>
      <c r="C139" s="2473"/>
      <c r="D139" s="1602"/>
      <c r="E139" s="2478" t="s">
        <v>1792</v>
      </c>
      <c r="F139" s="2501"/>
      <c r="G139" s="2492"/>
      <c r="H139" s="2492"/>
      <c r="I139" s="2473"/>
      <c r="J139" s="2473"/>
      <c r="K139" s="2473"/>
      <c r="L139" s="2473"/>
      <c r="M139" s="2473"/>
      <c r="N139" s="2492"/>
      <c r="O139" s="2501"/>
      <c r="P139" s="2501"/>
      <c r="Q139" s="2492"/>
      <c r="R139" s="2492"/>
      <c r="S139" s="2492"/>
      <c r="T139" s="2492"/>
      <c r="U139" s="2473"/>
      <c r="V139" s="2473"/>
      <c r="W139" s="2473"/>
      <c r="X139" s="2473"/>
      <c r="Y139" s="2473"/>
      <c r="Z139" s="2473"/>
      <c r="AA139" s="2473"/>
      <c r="AB139" s="2473"/>
      <c r="AC139" s="2473"/>
      <c r="AD139" s="6528"/>
      <c r="AE139" s="6530"/>
      <c r="AF139" s="2494"/>
      <c r="AG139" s="3939"/>
      <c r="AH139" s="4117"/>
      <c r="AI139" s="2392"/>
      <c r="AJ139" s="2392"/>
      <c r="AK139" s="2392"/>
      <c r="AL139" s="2392"/>
      <c r="AM139" s="2392"/>
      <c r="AN139" s="2392"/>
      <c r="AO139" s="2392"/>
      <c r="AP139" s="2392"/>
      <c r="AQ139" s="2392"/>
      <c r="AR139" s="2392"/>
      <c r="AS139" s="2392"/>
      <c r="AT139" s="2392"/>
      <c r="AU139" s="2392"/>
      <c r="AV139" s="2392"/>
      <c r="AW139" s="2392"/>
    </row>
    <row r="140" spans="1:49" s="2408" customFormat="1" ht="8.25" customHeight="1">
      <c r="A140" s="2491"/>
      <c r="B140" s="2473"/>
      <c r="C140" s="2473"/>
      <c r="D140" s="1602"/>
      <c r="E140" s="2501"/>
      <c r="F140" s="2501"/>
      <c r="G140" s="2492"/>
      <c r="H140" s="2492"/>
      <c r="I140" s="2473"/>
      <c r="J140" s="2473"/>
      <c r="K140" s="2473"/>
      <c r="L140" s="2473"/>
      <c r="M140" s="2473"/>
      <c r="N140" s="2492"/>
      <c r="O140" s="2501"/>
      <c r="P140" s="2501"/>
      <c r="Q140" s="2492"/>
      <c r="R140" s="2492"/>
      <c r="S140" s="2492"/>
      <c r="T140" s="2492"/>
      <c r="U140" s="2473"/>
      <c r="V140" s="2473"/>
      <c r="W140" s="2473"/>
      <c r="X140" s="2473"/>
      <c r="Y140" s="2473"/>
      <c r="Z140" s="2473"/>
      <c r="AA140" s="2473"/>
      <c r="AB140" s="2473"/>
      <c r="AC140" s="2473"/>
      <c r="AD140" s="2392"/>
      <c r="AE140" s="2392"/>
      <c r="AF140" s="2494"/>
      <c r="AG140" s="3939"/>
      <c r="AH140" s="4117"/>
      <c r="AI140" s="2392"/>
      <c r="AJ140" s="2392"/>
      <c r="AK140" s="2392"/>
      <c r="AL140" s="2392"/>
      <c r="AM140" s="2392"/>
      <c r="AN140" s="2392"/>
      <c r="AO140" s="2392"/>
      <c r="AP140" s="2392"/>
      <c r="AQ140" s="2392"/>
      <c r="AR140" s="2392"/>
      <c r="AS140" s="2392"/>
      <c r="AT140" s="2392"/>
      <c r="AU140" s="2392"/>
      <c r="AV140" s="2392"/>
      <c r="AW140" s="2392"/>
    </row>
    <row r="141" spans="1:49" s="2408" customFormat="1" ht="11.25" customHeight="1">
      <c r="A141" s="2491"/>
      <c r="B141" s="2473"/>
      <c r="C141" s="2473"/>
      <c r="D141" s="1603" t="s">
        <v>373</v>
      </c>
      <c r="E141" s="6555" t="s">
        <v>1187</v>
      </c>
      <c r="F141" s="6555"/>
      <c r="G141" s="6555"/>
      <c r="H141" s="6555"/>
      <c r="I141" s="6555"/>
      <c r="J141" s="6555"/>
      <c r="K141" s="6555"/>
      <c r="L141" s="6555"/>
      <c r="M141" s="6555"/>
      <c r="N141" s="6555"/>
      <c r="O141" s="6555"/>
      <c r="P141" s="6555"/>
      <c r="Q141" s="6555"/>
      <c r="R141" s="6555"/>
      <c r="S141" s="6555"/>
      <c r="T141" s="6555"/>
      <c r="U141" s="6555"/>
      <c r="V141" s="6555"/>
      <c r="W141" s="6555"/>
      <c r="X141" s="6555"/>
      <c r="Y141" s="6555"/>
      <c r="Z141" s="6555"/>
      <c r="AA141" s="6555"/>
      <c r="AB141" s="6555"/>
      <c r="AC141" s="6555"/>
      <c r="AD141" s="6531" t="s">
        <v>349</v>
      </c>
      <c r="AE141" s="6529"/>
      <c r="AF141" s="2494"/>
      <c r="AG141" s="3939"/>
      <c r="AH141" s="4117"/>
      <c r="AI141" s="2392"/>
      <c r="AJ141" s="2392"/>
      <c r="AK141" s="2392"/>
      <c r="AL141" s="2392"/>
      <c r="AM141" s="2392"/>
      <c r="AN141" s="2392"/>
      <c r="AO141" s="2392"/>
      <c r="AP141" s="2392"/>
      <c r="AQ141" s="2392"/>
      <c r="AR141" s="2392"/>
      <c r="AS141" s="2392"/>
      <c r="AT141" s="2392"/>
      <c r="AU141" s="2392"/>
      <c r="AV141" s="2392"/>
      <c r="AW141" s="2392"/>
    </row>
    <row r="142" spans="1:49" s="2408" customFormat="1" ht="11.25" customHeight="1">
      <c r="A142" s="2491"/>
      <c r="B142" s="2473"/>
      <c r="C142" s="2473"/>
      <c r="D142" s="1602"/>
      <c r="E142" s="2478" t="s">
        <v>1188</v>
      </c>
      <c r="F142" s="2478"/>
      <c r="G142" s="2450"/>
      <c r="H142" s="2450"/>
      <c r="I142" s="2450"/>
      <c r="J142" s="2450"/>
      <c r="K142" s="2450"/>
      <c r="L142" s="2450"/>
      <c r="M142" s="2450"/>
      <c r="N142" s="2450"/>
      <c r="O142" s="2478"/>
      <c r="P142" s="2478"/>
      <c r="Q142" s="2450"/>
      <c r="R142" s="2450"/>
      <c r="S142" s="2450"/>
      <c r="T142" s="2450"/>
      <c r="U142" s="2450"/>
      <c r="V142" s="2473"/>
      <c r="W142" s="2473"/>
      <c r="X142" s="2473"/>
      <c r="Y142" s="2473"/>
      <c r="Z142" s="2473"/>
      <c r="AA142" s="2473"/>
      <c r="AB142" s="2473"/>
      <c r="AC142" s="2473"/>
      <c r="AD142" s="6528"/>
      <c r="AE142" s="6530"/>
      <c r="AF142" s="2494"/>
      <c r="AG142" s="3939"/>
      <c r="AH142" s="4117"/>
      <c r="AI142" s="2392"/>
      <c r="AJ142" s="2392"/>
      <c r="AK142" s="2392"/>
      <c r="AL142" s="2392"/>
      <c r="AM142" s="2392"/>
      <c r="AN142" s="2392"/>
      <c r="AO142" s="2392"/>
      <c r="AP142" s="2392"/>
      <c r="AQ142" s="2392"/>
      <c r="AR142" s="2392"/>
      <c r="AS142" s="2392"/>
      <c r="AT142" s="2392"/>
      <c r="AU142" s="2392"/>
      <c r="AV142" s="2392"/>
      <c r="AW142" s="2392"/>
    </row>
    <row r="143" spans="1:49" s="2408" customFormat="1" ht="8.25" customHeight="1">
      <c r="A143" s="2491"/>
      <c r="B143" s="2473"/>
      <c r="C143" s="2473"/>
      <c r="D143" s="1602"/>
      <c r="E143" s="2501"/>
      <c r="F143" s="2501"/>
      <c r="G143" s="2492"/>
      <c r="H143" s="2492"/>
      <c r="I143" s="2473"/>
      <c r="J143" s="2473"/>
      <c r="K143" s="2473"/>
      <c r="L143" s="2473"/>
      <c r="M143" s="2473"/>
      <c r="N143" s="2492"/>
      <c r="O143" s="2501"/>
      <c r="P143" s="2501"/>
      <c r="Q143" s="2492"/>
      <c r="R143" s="2492"/>
      <c r="S143" s="2492"/>
      <c r="T143" s="2492"/>
      <c r="U143" s="2473"/>
      <c r="V143" s="2473"/>
      <c r="W143" s="2473"/>
      <c r="X143" s="2473"/>
      <c r="Y143" s="2473"/>
      <c r="Z143" s="2473"/>
      <c r="AA143" s="2473"/>
      <c r="AB143" s="2473"/>
      <c r="AC143" s="2473"/>
      <c r="AD143" s="2392"/>
      <c r="AE143" s="2392"/>
      <c r="AF143" s="2494"/>
      <c r="AG143" s="3939"/>
      <c r="AH143" s="4117"/>
      <c r="AI143" s="2392"/>
      <c r="AJ143" s="2392"/>
      <c r="AK143" s="2392"/>
      <c r="AL143" s="2392"/>
      <c r="AM143" s="2392"/>
      <c r="AN143" s="2392"/>
      <c r="AO143" s="2392"/>
      <c r="AP143" s="2392"/>
      <c r="AQ143" s="2392"/>
      <c r="AR143" s="2392"/>
      <c r="AS143" s="2392"/>
      <c r="AT143" s="2392"/>
      <c r="AU143" s="2392"/>
      <c r="AV143" s="2392"/>
      <c r="AW143" s="2392"/>
    </row>
    <row r="144" spans="1:49" s="2408" customFormat="1" ht="11.25" customHeight="1">
      <c r="A144" s="2491"/>
      <c r="B144" s="2473"/>
      <c r="C144" s="2473"/>
      <c r="D144" s="1603" t="s">
        <v>374</v>
      </c>
      <c r="E144" s="6555" t="s">
        <v>1793</v>
      </c>
      <c r="F144" s="6555"/>
      <c r="G144" s="6555"/>
      <c r="H144" s="6555"/>
      <c r="I144" s="6555"/>
      <c r="J144" s="6555"/>
      <c r="K144" s="6555"/>
      <c r="L144" s="6555"/>
      <c r="M144" s="6555"/>
      <c r="N144" s="6555"/>
      <c r="O144" s="6555"/>
      <c r="P144" s="6555"/>
      <c r="Q144" s="6555"/>
      <c r="R144" s="6555"/>
      <c r="S144" s="6555"/>
      <c r="T144" s="6555"/>
      <c r="U144" s="6555"/>
      <c r="V144" s="6555"/>
      <c r="W144" s="6555"/>
      <c r="X144" s="6555"/>
      <c r="Y144" s="6555"/>
      <c r="Z144" s="6555"/>
      <c r="AA144" s="6555"/>
      <c r="AB144" s="6555"/>
      <c r="AC144" s="6555"/>
      <c r="AD144" s="6528">
        <v>76</v>
      </c>
      <c r="AE144" s="6529"/>
      <c r="AF144" s="2494"/>
      <c r="AG144" s="3939"/>
      <c r="AH144" s="4117"/>
      <c r="AI144" s="2392"/>
      <c r="AJ144" s="2392"/>
      <c r="AK144" s="2392"/>
      <c r="AL144" s="2392"/>
      <c r="AM144" s="2392"/>
      <c r="AN144" s="2392"/>
      <c r="AO144" s="2392"/>
      <c r="AP144" s="2392"/>
      <c r="AQ144" s="2392"/>
      <c r="AR144" s="2392"/>
      <c r="AS144" s="2392"/>
      <c r="AT144" s="2392"/>
      <c r="AU144" s="2392"/>
      <c r="AV144" s="2392"/>
      <c r="AW144" s="2392"/>
    </row>
    <row r="145" spans="1:49" s="2408" customFormat="1" ht="11.25" customHeight="1">
      <c r="A145" s="2491"/>
      <c r="B145" s="2473"/>
      <c r="C145" s="2473"/>
      <c r="D145" s="1602"/>
      <c r="E145" s="2478" t="s">
        <v>1655</v>
      </c>
      <c r="F145" s="2478"/>
      <c r="G145" s="2450"/>
      <c r="H145" s="2450"/>
      <c r="I145" s="2450"/>
      <c r="J145" s="2450"/>
      <c r="K145" s="2450"/>
      <c r="L145" s="2450"/>
      <c r="M145" s="2450"/>
      <c r="N145" s="2450"/>
      <c r="O145" s="2478"/>
      <c r="P145" s="2478"/>
      <c r="Q145" s="2450"/>
      <c r="R145" s="2450"/>
      <c r="S145" s="2450"/>
      <c r="T145" s="2450"/>
      <c r="U145" s="2450"/>
      <c r="V145" s="2473"/>
      <c r="W145" s="2473"/>
      <c r="X145" s="2473"/>
      <c r="Y145" s="2473"/>
      <c r="Z145" s="2473"/>
      <c r="AA145" s="2473"/>
      <c r="AB145" s="2473"/>
      <c r="AC145" s="2473"/>
      <c r="AD145" s="6528"/>
      <c r="AE145" s="6530"/>
      <c r="AF145" s="2494"/>
      <c r="AG145" s="3939"/>
      <c r="AH145" s="4117"/>
      <c r="AI145" s="2392"/>
      <c r="AJ145" s="2392"/>
      <c r="AK145" s="2392"/>
      <c r="AL145" s="2392"/>
      <c r="AM145" s="2392"/>
      <c r="AN145" s="2392"/>
      <c r="AO145" s="2392"/>
      <c r="AP145" s="2392"/>
      <c r="AQ145" s="2392"/>
      <c r="AR145" s="2392"/>
      <c r="AS145" s="2392"/>
      <c r="AT145" s="2392"/>
      <c r="AU145" s="2392"/>
      <c r="AV145" s="2392"/>
      <c r="AW145" s="2392"/>
    </row>
    <row r="146" spans="1:49" s="2408" customFormat="1" ht="8.25" customHeight="1">
      <c r="A146" s="2491"/>
      <c r="B146" s="2473"/>
      <c r="C146" s="2473"/>
      <c r="D146" s="1602"/>
      <c r="E146" s="2501"/>
      <c r="F146" s="2501"/>
      <c r="G146" s="2492"/>
      <c r="H146" s="2492"/>
      <c r="I146" s="2473"/>
      <c r="J146" s="2473"/>
      <c r="K146" s="2473"/>
      <c r="L146" s="2473"/>
      <c r="M146" s="2473"/>
      <c r="N146" s="2492"/>
      <c r="O146" s="2501"/>
      <c r="P146" s="2501"/>
      <c r="Q146" s="2492"/>
      <c r="R146" s="2492"/>
      <c r="S146" s="2492"/>
      <c r="T146" s="2492"/>
      <c r="U146" s="2473"/>
      <c r="V146" s="2473"/>
      <c r="W146" s="2473"/>
      <c r="X146" s="2473"/>
      <c r="Y146" s="2473"/>
      <c r="Z146" s="2473"/>
      <c r="AA146" s="2473"/>
      <c r="AB146" s="2473"/>
      <c r="AC146" s="2473"/>
      <c r="AD146" s="2392"/>
      <c r="AE146" s="2392"/>
      <c r="AF146" s="2494"/>
      <c r="AG146" s="3939"/>
      <c r="AH146" s="4117"/>
      <c r="AI146" s="2392"/>
      <c r="AJ146" s="2392"/>
      <c r="AK146" s="2392"/>
      <c r="AL146" s="2392"/>
      <c r="AM146" s="2392"/>
      <c r="AN146" s="2392"/>
      <c r="AO146" s="2392"/>
      <c r="AP146" s="2392"/>
      <c r="AQ146" s="2392"/>
      <c r="AR146" s="2392"/>
      <c r="AS146" s="2392"/>
      <c r="AT146" s="2392"/>
      <c r="AU146" s="2392"/>
      <c r="AV146" s="2392"/>
      <c r="AW146" s="2392"/>
    </row>
    <row r="147" spans="1:49" s="2408" customFormat="1" ht="11.25" customHeight="1">
      <c r="A147" s="2491"/>
      <c r="B147" s="2473"/>
      <c r="C147" s="2473"/>
      <c r="D147" s="1603" t="s">
        <v>375</v>
      </c>
      <c r="E147" s="2501" t="s">
        <v>346</v>
      </c>
      <c r="F147" s="2501"/>
      <c r="G147" s="2492"/>
      <c r="H147" s="2492"/>
      <c r="I147" s="2473"/>
      <c r="J147" s="2473"/>
      <c r="K147" s="2473"/>
      <c r="L147" s="2473"/>
      <c r="M147" s="2473"/>
      <c r="N147" s="2492"/>
      <c r="O147" s="2501"/>
      <c r="P147" s="2501"/>
      <c r="Q147" s="2492"/>
      <c r="R147" s="2492"/>
      <c r="S147" s="2492"/>
      <c r="T147" s="2492"/>
      <c r="U147" s="2473"/>
      <c r="V147" s="2473"/>
      <c r="W147" s="2473"/>
      <c r="X147" s="2473"/>
      <c r="Y147" s="2473"/>
      <c r="Z147" s="2473"/>
      <c r="AA147" s="2473"/>
      <c r="AB147" s="2473"/>
      <c r="AC147" s="2473"/>
      <c r="AD147" s="6531" t="s">
        <v>350</v>
      </c>
      <c r="AE147" s="6529"/>
      <c r="AF147" s="2494"/>
      <c r="AG147" s="3939"/>
      <c r="AH147" s="4117"/>
      <c r="AI147" s="2392"/>
      <c r="AJ147" s="2392"/>
      <c r="AK147" s="2392"/>
      <c r="AL147" s="2392"/>
      <c r="AM147" s="2392"/>
      <c r="AN147" s="2392"/>
      <c r="AO147" s="2392"/>
      <c r="AP147" s="2392"/>
      <c r="AQ147" s="2392"/>
      <c r="AR147" s="2392"/>
      <c r="AS147" s="2392"/>
      <c r="AT147" s="2392"/>
      <c r="AU147" s="2392"/>
      <c r="AV147" s="2392"/>
      <c r="AW147" s="2392"/>
    </row>
    <row r="148" spans="1:49" s="2408" customFormat="1" ht="11.25" customHeight="1">
      <c r="A148" s="2491"/>
      <c r="B148" s="2503"/>
      <c r="C148" s="2392"/>
      <c r="D148" s="2404"/>
      <c r="E148" s="2445" t="s">
        <v>47</v>
      </c>
      <c r="F148" s="2504"/>
      <c r="G148" s="2504"/>
      <c r="H148" s="2504"/>
      <c r="I148" s="2504"/>
      <c r="J148" s="2504"/>
      <c r="K148" s="2504"/>
      <c r="L148" s="2504"/>
      <c r="M148" s="2504"/>
      <c r="N148" s="2504"/>
      <c r="O148" s="2504"/>
      <c r="P148" s="2504"/>
      <c r="Q148" s="2404"/>
      <c r="R148" s="2404"/>
      <c r="S148" s="2404"/>
      <c r="T148" s="2404"/>
      <c r="U148" s="2404"/>
      <c r="V148" s="2404"/>
      <c r="W148" s="3939"/>
      <c r="X148" s="3939"/>
      <c r="Y148" s="3939"/>
      <c r="Z148" s="3939"/>
      <c r="AA148" s="3939"/>
      <c r="AB148" s="3939"/>
      <c r="AC148" s="3939"/>
      <c r="AD148" s="6528"/>
      <c r="AE148" s="6530"/>
      <c r="AF148" s="2494"/>
      <c r="AG148" s="3939"/>
      <c r="AH148" s="4117"/>
      <c r="AI148" s="2392"/>
      <c r="AJ148" s="2392"/>
      <c r="AK148" s="2392"/>
      <c r="AL148" s="2392"/>
      <c r="AM148" s="2392"/>
      <c r="AN148" s="2392"/>
      <c r="AO148" s="2392"/>
      <c r="AP148" s="2392"/>
      <c r="AQ148" s="2392"/>
      <c r="AR148" s="2392"/>
      <c r="AS148" s="2392"/>
      <c r="AT148" s="2392"/>
      <c r="AU148" s="2392"/>
      <c r="AV148" s="2392"/>
      <c r="AW148" s="2392"/>
    </row>
    <row r="149" spans="1:49" s="2439" customFormat="1" ht="6.75" customHeight="1">
      <c r="A149" s="2429"/>
      <c r="B149" s="2406"/>
      <c r="C149" s="2400"/>
      <c r="D149" s="2445"/>
      <c r="E149" s="2432"/>
      <c r="F149" s="3925"/>
      <c r="G149" s="3925"/>
      <c r="H149" s="3940"/>
      <c r="I149" s="3940"/>
      <c r="J149" s="2433"/>
      <c r="K149" s="2433"/>
      <c r="L149" s="2433"/>
      <c r="M149" s="2392"/>
      <c r="N149" s="2433"/>
      <c r="O149" s="2433"/>
      <c r="P149" s="2433"/>
      <c r="Q149" s="2433"/>
      <c r="R149" s="2433"/>
      <c r="S149" s="2433"/>
      <c r="T149" s="2433"/>
      <c r="U149" s="2435"/>
      <c r="V149" s="2433"/>
      <c r="W149" s="2433"/>
      <c r="X149" s="2433"/>
      <c r="Y149" s="2433"/>
      <c r="Z149" s="2433"/>
      <c r="AA149" s="2433"/>
      <c r="AB149" s="2433"/>
      <c r="AC149" s="2392"/>
      <c r="AD149" s="2402"/>
      <c r="AE149" s="2402"/>
      <c r="AF149" s="2402"/>
      <c r="AG149" s="2394"/>
      <c r="AH149" s="3908"/>
      <c r="AI149" s="2392"/>
      <c r="AJ149" s="2438"/>
      <c r="AK149" s="2438"/>
      <c r="AL149" s="2438"/>
      <c r="AM149" s="2438"/>
      <c r="AN149" s="2438"/>
      <c r="AO149" s="2438"/>
      <c r="AP149" s="2438"/>
      <c r="AQ149" s="2438"/>
      <c r="AR149" s="2438"/>
      <c r="AS149" s="2438"/>
      <c r="AT149" s="2438"/>
      <c r="AU149" s="2438"/>
      <c r="AV149" s="2438"/>
      <c r="AW149" s="2438"/>
    </row>
    <row r="150" spans="1:49" s="2439" customFormat="1" ht="6.75" customHeight="1">
      <c r="A150" s="2429"/>
      <c r="B150" s="2406"/>
      <c r="C150" s="2400"/>
      <c r="D150" s="2445"/>
      <c r="E150" s="2432"/>
      <c r="F150" s="3925"/>
      <c r="G150" s="3925"/>
      <c r="H150" s="3940"/>
      <c r="I150" s="3940"/>
      <c r="J150" s="2433"/>
      <c r="K150" s="2433"/>
      <c r="L150" s="2433"/>
      <c r="M150" s="2392"/>
      <c r="N150" s="2433"/>
      <c r="O150" s="2433"/>
      <c r="P150" s="2433"/>
      <c r="Q150" s="2433"/>
      <c r="R150" s="2433"/>
      <c r="S150" s="2433"/>
      <c r="T150" s="2433"/>
      <c r="U150" s="2435"/>
      <c r="V150" s="2433"/>
      <c r="W150" s="2433"/>
      <c r="X150" s="2433"/>
      <c r="Y150" s="2433"/>
      <c r="Z150" s="2433"/>
      <c r="AA150" s="2433"/>
      <c r="AB150" s="2433"/>
      <c r="AC150" s="2392"/>
      <c r="AD150" s="2402"/>
      <c r="AE150" s="2402"/>
      <c r="AF150" s="2402"/>
      <c r="AG150" s="2394"/>
      <c r="AH150" s="3908"/>
      <c r="AI150" s="2392"/>
      <c r="AJ150" s="2438"/>
      <c r="AK150" s="2438"/>
      <c r="AL150" s="2438"/>
      <c r="AM150" s="2438"/>
      <c r="AN150" s="2438"/>
      <c r="AO150" s="2438"/>
      <c r="AP150" s="2438"/>
      <c r="AQ150" s="2438"/>
      <c r="AR150" s="2438"/>
      <c r="AS150" s="2438"/>
      <c r="AT150" s="2438"/>
      <c r="AU150" s="2438"/>
      <c r="AV150" s="2438"/>
      <c r="AW150" s="2438"/>
    </row>
    <row r="151" spans="1:49" s="2439" customFormat="1" ht="6.75" customHeight="1">
      <c r="A151" s="2831"/>
      <c r="B151" s="4089"/>
      <c r="C151" s="4111"/>
      <c r="D151" s="4101"/>
      <c r="E151" s="4091"/>
      <c r="F151" s="4092"/>
      <c r="G151" s="4092"/>
      <c r="H151" s="4093"/>
      <c r="I151" s="4093"/>
      <c r="J151" s="4094"/>
      <c r="K151" s="4094"/>
      <c r="L151" s="4094"/>
      <c r="M151" s="4090"/>
      <c r="N151" s="4094"/>
      <c r="O151" s="4094"/>
      <c r="P151" s="4094"/>
      <c r="Q151" s="4094"/>
      <c r="R151" s="4094"/>
      <c r="S151" s="4094"/>
      <c r="T151" s="4094"/>
      <c r="U151" s="4095"/>
      <c r="V151" s="4094"/>
      <c r="W151" s="4094"/>
      <c r="X151" s="4094"/>
      <c r="Y151" s="4094"/>
      <c r="Z151" s="4094"/>
      <c r="AA151" s="4094"/>
      <c r="AB151" s="4094"/>
      <c r="AC151" s="4090"/>
      <c r="AD151" s="4105"/>
      <c r="AE151" s="4105"/>
      <c r="AF151" s="4105"/>
      <c r="AG151" s="4112"/>
      <c r="AH151" s="4098"/>
      <c r="AI151" s="2392"/>
      <c r="AJ151" s="2438"/>
      <c r="AK151" s="2438"/>
      <c r="AL151" s="2438"/>
      <c r="AM151" s="2438"/>
      <c r="AN151" s="2438"/>
      <c r="AO151" s="2438"/>
      <c r="AP151" s="2438"/>
      <c r="AQ151" s="2438"/>
      <c r="AR151" s="2438"/>
      <c r="AS151" s="2438"/>
      <c r="AT151" s="2438"/>
      <c r="AU151" s="2438"/>
      <c r="AV151" s="2438"/>
      <c r="AW151" s="2438"/>
    </row>
    <row r="152" spans="1:49" s="2439" customFormat="1" ht="17.399999999999999" customHeight="1">
      <c r="A152" s="2429"/>
      <c r="B152" s="2406"/>
      <c r="C152" s="2400"/>
      <c r="D152" s="2445"/>
      <c r="E152" s="2432"/>
      <c r="F152" s="3925"/>
      <c r="G152" s="3925"/>
      <c r="H152" s="3940"/>
      <c r="I152" s="3940"/>
      <c r="J152" s="2433"/>
      <c r="K152" s="2433"/>
      <c r="L152" s="2433"/>
      <c r="M152" s="2392"/>
      <c r="N152" s="2433"/>
      <c r="O152" s="2433"/>
      <c r="P152" s="2433"/>
      <c r="Q152" s="2433"/>
      <c r="R152" s="2433"/>
      <c r="S152" s="2433"/>
      <c r="T152" s="2433"/>
      <c r="U152" s="2435"/>
      <c r="V152" s="2433"/>
      <c r="W152" s="2433"/>
      <c r="X152" s="2433"/>
      <c r="Y152" s="2433"/>
      <c r="Z152" s="2433"/>
      <c r="AA152" s="2433"/>
      <c r="AB152" s="2433"/>
      <c r="AC152" s="2392"/>
      <c r="AD152" s="2402"/>
      <c r="AE152" s="2402"/>
      <c r="AF152" s="2402"/>
      <c r="AG152" s="2394"/>
      <c r="AH152" s="3908"/>
      <c r="AI152" s="2392"/>
      <c r="AJ152" s="2438"/>
      <c r="AK152" s="2438"/>
      <c r="AL152" s="2438"/>
      <c r="AM152" s="2438"/>
      <c r="AN152" s="2438"/>
      <c r="AO152" s="2438"/>
      <c r="AP152" s="2438"/>
      <c r="AQ152" s="2438"/>
      <c r="AR152" s="2438"/>
      <c r="AS152" s="2438"/>
      <c r="AT152" s="2438"/>
      <c r="AU152" s="2438"/>
      <c r="AV152" s="2438"/>
      <c r="AW152" s="2438"/>
    </row>
    <row r="153" spans="1:49" s="2439" customFormat="1" ht="18.75" customHeight="1">
      <c r="A153" s="2429"/>
      <c r="B153" s="6564" t="s">
        <v>3599</v>
      </c>
      <c r="C153" s="6565"/>
      <c r="D153" s="6565"/>
      <c r="E153" s="6565"/>
      <c r="F153" s="6565"/>
      <c r="G153" s="6565"/>
      <c r="H153" s="6565"/>
      <c r="I153" s="6565"/>
      <c r="J153" s="6565"/>
      <c r="K153" s="6565"/>
      <c r="L153" s="6565"/>
      <c r="M153" s="6566"/>
      <c r="N153" s="2433"/>
      <c r="O153" s="2433"/>
      <c r="P153" s="2433"/>
      <c r="Q153" s="2433"/>
      <c r="R153" s="2433"/>
      <c r="S153" s="2433"/>
      <c r="T153" s="2433"/>
      <c r="U153" s="2435"/>
      <c r="V153" s="2433"/>
      <c r="W153" s="2433"/>
      <c r="X153" s="2433"/>
      <c r="Y153" s="2433"/>
      <c r="Z153" s="2433"/>
      <c r="AA153" s="2433"/>
      <c r="AB153" s="2433"/>
      <c r="AC153" s="2392"/>
      <c r="AD153" s="2402"/>
      <c r="AE153" s="2402"/>
      <c r="AF153" s="2402"/>
      <c r="AG153" s="2394"/>
      <c r="AH153" s="3908"/>
      <c r="AI153" s="2392"/>
      <c r="AJ153" s="2438"/>
      <c r="AK153" s="2438"/>
      <c r="AL153" s="2438"/>
      <c r="AM153" s="2438"/>
      <c r="AN153" s="2438"/>
      <c r="AO153" s="2438"/>
      <c r="AP153" s="2438"/>
      <c r="AQ153" s="2438"/>
      <c r="AR153" s="2438"/>
      <c r="AS153" s="2438"/>
      <c r="AT153" s="2438"/>
      <c r="AU153" s="2438"/>
      <c r="AV153" s="2438"/>
      <c r="AW153" s="2438"/>
    </row>
    <row r="154" spans="1:49" s="2439" customFormat="1" ht="17.399999999999999" customHeight="1">
      <c r="A154" s="2429"/>
      <c r="B154" s="2406"/>
      <c r="C154" s="2400"/>
      <c r="D154" s="2445"/>
      <c r="E154" s="2432"/>
      <c r="F154" s="3925"/>
      <c r="G154" s="3925"/>
      <c r="H154" s="3940"/>
      <c r="I154" s="3940"/>
      <c r="J154" s="2433"/>
      <c r="K154" s="2433"/>
      <c r="L154" s="2433"/>
      <c r="M154" s="2392"/>
      <c r="N154" s="2433"/>
      <c r="O154" s="2433"/>
      <c r="P154" s="2433"/>
      <c r="Q154" s="2433"/>
      <c r="R154" s="2433"/>
      <c r="S154" s="2433"/>
      <c r="T154" s="2433"/>
      <c r="U154" s="2435"/>
      <c r="V154" s="2433"/>
      <c r="W154" s="2433"/>
      <c r="X154" s="2433"/>
      <c r="Y154" s="2433"/>
      <c r="Z154" s="2433"/>
      <c r="AA154" s="2433"/>
      <c r="AB154" s="2433"/>
      <c r="AC154" s="2392"/>
      <c r="AD154" s="2402"/>
      <c r="AE154" s="2402"/>
      <c r="AF154" s="2402"/>
      <c r="AG154" s="2394"/>
      <c r="AH154" s="3908"/>
      <c r="AI154" s="2392"/>
      <c r="AJ154" s="2438"/>
      <c r="AK154" s="2438"/>
      <c r="AL154" s="2438"/>
      <c r="AM154" s="2438"/>
      <c r="AN154" s="2438"/>
      <c r="AO154" s="2438"/>
      <c r="AP154" s="2438"/>
      <c r="AQ154" s="2438"/>
      <c r="AR154" s="2438"/>
      <c r="AS154" s="2438"/>
      <c r="AT154" s="2438"/>
      <c r="AU154" s="2438"/>
      <c r="AV154" s="2438"/>
      <c r="AW154" s="2438"/>
    </row>
    <row r="155" spans="1:49" s="2408" customFormat="1" ht="11.25" customHeight="1">
      <c r="A155" s="2491"/>
      <c r="B155" s="3928" t="s">
        <v>1656</v>
      </c>
      <c r="C155" s="3929"/>
      <c r="D155" s="2470" t="s">
        <v>1794</v>
      </c>
      <c r="E155" s="2452"/>
      <c r="F155" s="1605"/>
      <c r="G155" s="1606"/>
      <c r="H155" s="2505"/>
      <c r="I155" s="2452"/>
      <c r="J155" s="2452"/>
      <c r="K155" s="2480"/>
      <c r="L155" s="2486"/>
      <c r="M155" s="2463"/>
      <c r="N155" s="2464"/>
      <c r="O155" s="2506"/>
      <c r="P155" s="2463"/>
      <c r="Q155" s="2463"/>
      <c r="R155" s="2463"/>
      <c r="S155" s="2463"/>
      <c r="T155" s="2463"/>
      <c r="U155" s="2507"/>
      <c r="V155" s="2507"/>
      <c r="W155" s="2507"/>
      <c r="X155" s="2507"/>
      <c r="Y155" s="2507"/>
      <c r="Z155" s="2507"/>
      <c r="AA155" s="2508"/>
      <c r="AB155" s="2508"/>
      <c r="AC155" s="2467"/>
      <c r="AD155" s="2467"/>
      <c r="AE155" s="2452"/>
      <c r="AF155" s="2400"/>
      <c r="AG155" s="2400"/>
      <c r="AH155" s="3908"/>
      <c r="AI155" s="2392"/>
      <c r="AJ155" s="2392"/>
      <c r="AK155" s="2392"/>
      <c r="AL155" s="2392"/>
      <c r="AM155" s="2392"/>
      <c r="AN155" s="2392"/>
      <c r="AO155" s="2392"/>
      <c r="AP155" s="2392"/>
      <c r="AQ155" s="2392"/>
      <c r="AR155" s="2392"/>
      <c r="AS155" s="2392"/>
      <c r="AT155" s="2392"/>
      <c r="AU155" s="2392"/>
      <c r="AV155" s="2392"/>
      <c r="AW155" s="2392"/>
    </row>
    <row r="156" spans="1:49" s="2408" customFormat="1" ht="11.25" customHeight="1">
      <c r="A156" s="2491"/>
      <c r="B156" s="2473"/>
      <c r="C156" s="2452"/>
      <c r="D156" s="2450" t="s">
        <v>1657</v>
      </c>
      <c r="E156" s="2473"/>
      <c r="F156" s="2473"/>
      <c r="G156" s="2509"/>
      <c r="H156" s="2497"/>
      <c r="I156" s="2496"/>
      <c r="J156" s="2473"/>
      <c r="K156" s="2497"/>
      <c r="L156" s="2459"/>
      <c r="M156" s="2459"/>
      <c r="N156" s="2485"/>
      <c r="O156" s="2485"/>
      <c r="P156" s="2459"/>
      <c r="Q156" s="2459"/>
      <c r="R156" s="2459"/>
      <c r="S156" s="2459"/>
      <c r="T156" s="2459"/>
      <c r="U156" s="2452"/>
      <c r="V156" s="2452"/>
      <c r="W156" s="2452"/>
      <c r="X156" s="2452"/>
      <c r="Y156" s="2452"/>
      <c r="Z156" s="2452"/>
      <c r="AA156" s="2510"/>
      <c r="AB156" s="2467"/>
      <c r="AC156" s="2492"/>
      <c r="AD156" s="2492"/>
      <c r="AE156" s="2492"/>
      <c r="AF156" s="2400"/>
      <c r="AG156" s="2400"/>
      <c r="AH156" s="3908"/>
      <c r="AI156" s="2392"/>
      <c r="AJ156" s="2392"/>
      <c r="AK156" s="2392"/>
      <c r="AL156" s="2392"/>
      <c r="AM156" s="2392"/>
      <c r="AN156" s="2392"/>
      <c r="AO156" s="2392"/>
      <c r="AP156" s="2392"/>
      <c r="AQ156" s="2392"/>
      <c r="AR156" s="2392"/>
      <c r="AS156" s="2392"/>
      <c r="AT156" s="2392"/>
      <c r="AU156" s="2392"/>
      <c r="AV156" s="2392"/>
      <c r="AW156" s="2392"/>
    </row>
    <row r="157" spans="1:49" s="2408" customFormat="1" ht="6.75" customHeight="1">
      <c r="A157" s="2491"/>
      <c r="B157" s="2473"/>
      <c r="C157" s="2452"/>
      <c r="D157" s="2450"/>
      <c r="E157" s="2473"/>
      <c r="F157" s="2473"/>
      <c r="G157" s="2509"/>
      <c r="H157" s="2497"/>
      <c r="I157" s="2496"/>
      <c r="J157" s="2473"/>
      <c r="K157" s="2497"/>
      <c r="L157" s="2459"/>
      <c r="M157" s="2459"/>
      <c r="N157" s="2485"/>
      <c r="O157" s="2485"/>
      <c r="P157" s="2459"/>
      <c r="Q157" s="2459"/>
      <c r="R157" s="2459"/>
      <c r="S157" s="2459"/>
      <c r="T157" s="2459"/>
      <c r="U157" s="2452"/>
      <c r="V157" s="2452"/>
      <c r="W157" s="2452"/>
      <c r="X157" s="2452"/>
      <c r="Y157" s="2452"/>
      <c r="Z157" s="2452"/>
      <c r="AA157" s="2510"/>
      <c r="AB157" s="2467"/>
      <c r="AC157" s="2492"/>
      <c r="AD157" s="2492"/>
      <c r="AE157" s="2492"/>
      <c r="AF157" s="2400"/>
      <c r="AG157" s="2400"/>
      <c r="AH157" s="3908"/>
      <c r="AI157" s="2392"/>
      <c r="AJ157" s="2392"/>
      <c r="AK157" s="2392"/>
      <c r="AL157" s="2392"/>
      <c r="AM157" s="2392"/>
      <c r="AN157" s="2392"/>
      <c r="AO157" s="2392"/>
      <c r="AP157" s="2392"/>
      <c r="AQ157" s="2392"/>
      <c r="AR157" s="2392"/>
      <c r="AS157" s="2392"/>
      <c r="AT157" s="2392"/>
      <c r="AU157" s="2392"/>
      <c r="AV157" s="2392"/>
      <c r="AW157" s="2392"/>
    </row>
    <row r="158" spans="1:49" s="2408" customFormat="1" ht="11.25" customHeight="1">
      <c r="A158" s="2491"/>
      <c r="B158" s="2452"/>
      <c r="C158" s="2452"/>
      <c r="D158" s="2511"/>
      <c r="E158" s="2512" t="s">
        <v>1177</v>
      </c>
      <c r="F158" s="2452"/>
      <c r="G158" s="2452"/>
      <c r="H158" s="2452"/>
      <c r="I158" s="2452"/>
      <c r="J158" s="2452"/>
      <c r="K158" s="2452"/>
      <c r="L158" s="2452"/>
      <c r="M158" s="2452"/>
      <c r="N158" s="2452"/>
      <c r="O158" s="2452"/>
      <c r="P158" s="2452"/>
      <c r="Q158" s="2452"/>
      <c r="R158" s="2452"/>
      <c r="S158" s="2452"/>
      <c r="T158" s="2452"/>
      <c r="U158" s="2452"/>
      <c r="V158" s="2452"/>
      <c r="W158" s="2452"/>
      <c r="X158" s="2452"/>
      <c r="Y158" s="2452"/>
      <c r="Z158" s="2452"/>
      <c r="AA158" s="2474"/>
      <c r="AB158" s="2474"/>
      <c r="AC158" s="2474"/>
      <c r="AD158" s="2474"/>
      <c r="AE158" s="2474"/>
      <c r="AF158" s="2400"/>
      <c r="AG158" s="2400"/>
      <c r="AH158" s="3908"/>
      <c r="AI158" s="2392"/>
      <c r="AJ158" s="2392"/>
      <c r="AK158" s="2392"/>
      <c r="AL158" s="2392"/>
      <c r="AM158" s="2392"/>
      <c r="AN158" s="2392"/>
      <c r="AO158" s="2392"/>
      <c r="AP158" s="2392"/>
      <c r="AQ158" s="2392"/>
      <c r="AR158" s="2392"/>
      <c r="AS158" s="2392"/>
      <c r="AT158" s="2392"/>
      <c r="AU158" s="2392"/>
      <c r="AV158" s="2392"/>
      <c r="AW158" s="2392"/>
    </row>
    <row r="159" spans="1:49" s="2408" customFormat="1" ht="11.25" customHeight="1">
      <c r="A159" s="2491"/>
      <c r="B159" s="2513"/>
      <c r="C159" s="2452"/>
      <c r="D159" s="6491">
        <v>1</v>
      </c>
      <c r="E159" s="6494"/>
      <c r="F159" s="6496" t="s">
        <v>1164</v>
      </c>
      <c r="G159" s="6497"/>
      <c r="H159" s="6497"/>
      <c r="I159" s="2514"/>
      <c r="J159" s="2514"/>
      <c r="K159" s="2514"/>
      <c r="L159" s="2514"/>
      <c r="M159" s="2514"/>
      <c r="N159" s="6491">
        <v>2</v>
      </c>
      <c r="O159" s="6494"/>
      <c r="P159" s="6496" t="s">
        <v>1168</v>
      </c>
      <c r="Q159" s="6497"/>
      <c r="R159" s="6497"/>
      <c r="S159" s="2462"/>
      <c r="T159" s="2462"/>
      <c r="U159" s="2452"/>
      <c r="V159" s="2452"/>
      <c r="W159" s="2452"/>
      <c r="X159" s="2452"/>
      <c r="Y159" s="2452"/>
      <c r="Z159" s="2452"/>
      <c r="AA159" s="2459"/>
      <c r="AB159" s="2459"/>
      <c r="AC159" s="2459"/>
      <c r="AD159" s="2459"/>
      <c r="AE159" s="2459"/>
      <c r="AF159" s="2400"/>
      <c r="AG159" s="2400"/>
      <c r="AH159" s="3908"/>
      <c r="AI159" s="2392"/>
      <c r="AJ159" s="2392"/>
      <c r="AK159" s="2392"/>
      <c r="AL159" s="2392"/>
      <c r="AM159" s="2392"/>
      <c r="AN159" s="2392"/>
      <c r="AO159" s="2392"/>
      <c r="AP159" s="2392"/>
      <c r="AQ159" s="2392"/>
      <c r="AR159" s="2392"/>
      <c r="AS159" s="2392"/>
      <c r="AT159" s="2392"/>
      <c r="AU159" s="2392"/>
      <c r="AV159" s="2392"/>
      <c r="AW159" s="2392"/>
    </row>
    <row r="160" spans="1:49" s="2408" customFormat="1" ht="11.25" customHeight="1">
      <c r="A160" s="2491"/>
      <c r="B160" s="2513"/>
      <c r="C160" s="2452"/>
      <c r="D160" s="6491"/>
      <c r="E160" s="6495"/>
      <c r="F160" s="6496"/>
      <c r="G160" s="6497"/>
      <c r="H160" s="6497"/>
      <c r="I160" s="2452"/>
      <c r="J160" s="2452"/>
      <c r="K160" s="2452"/>
      <c r="L160" s="2452"/>
      <c r="M160" s="2452"/>
      <c r="N160" s="6491"/>
      <c r="O160" s="6495"/>
      <c r="P160" s="6496"/>
      <c r="Q160" s="6497"/>
      <c r="R160" s="6497"/>
      <c r="S160" s="2462"/>
      <c r="T160" s="2462"/>
      <c r="U160" s="2452"/>
      <c r="V160" s="2452"/>
      <c r="W160" s="2452"/>
      <c r="X160" s="2452"/>
      <c r="Y160" s="2452"/>
      <c r="Z160" s="2452"/>
      <c r="AA160" s="2510"/>
      <c r="AB160" s="1601"/>
      <c r="AC160" s="2496"/>
      <c r="AD160" s="2496"/>
      <c r="AE160" s="2496"/>
      <c r="AF160" s="2400"/>
      <c r="AG160" s="2400"/>
      <c r="AH160" s="3908"/>
      <c r="AI160" s="2392"/>
      <c r="AJ160" s="2392"/>
      <c r="AK160" s="2392"/>
      <c r="AL160" s="2392"/>
      <c r="AM160" s="2392"/>
      <c r="AN160" s="2392"/>
      <c r="AO160" s="2392"/>
      <c r="AP160" s="2392"/>
      <c r="AQ160" s="2392"/>
      <c r="AR160" s="2392"/>
      <c r="AS160" s="2392"/>
      <c r="AT160" s="2392"/>
      <c r="AU160" s="2392"/>
      <c r="AV160" s="2392"/>
      <c r="AW160" s="2392"/>
    </row>
    <row r="161" spans="1:49" s="2408" customFormat="1" ht="11.25" customHeight="1">
      <c r="A161" s="2491"/>
      <c r="B161" s="2513"/>
      <c r="C161" s="2452"/>
      <c r="D161" s="2452"/>
      <c r="E161" s="2452"/>
      <c r="F161" s="2452"/>
      <c r="G161" s="2452"/>
      <c r="H161" s="2452"/>
      <c r="I161" s="2452"/>
      <c r="J161" s="2452"/>
      <c r="K161" s="2452"/>
      <c r="L161" s="2452"/>
      <c r="M161" s="2452"/>
      <c r="N161" s="2452"/>
      <c r="O161" s="2452"/>
      <c r="P161" s="2452"/>
      <c r="Q161" s="2452"/>
      <c r="R161" s="2452"/>
      <c r="S161" s="2452"/>
      <c r="T161" s="2452"/>
      <c r="U161" s="2452"/>
      <c r="V161" s="2452"/>
      <c r="W161" s="2452"/>
      <c r="X161" s="2452"/>
      <c r="Y161" s="2452"/>
      <c r="Z161" s="2452"/>
      <c r="AA161" s="2467"/>
      <c r="AB161" s="1601"/>
      <c r="AC161" s="2496"/>
      <c r="AD161" s="2496"/>
      <c r="AE161" s="2496"/>
      <c r="AF161" s="2400"/>
      <c r="AG161" s="2400"/>
      <c r="AH161" s="3908"/>
      <c r="AI161" s="2392"/>
      <c r="AJ161" s="2392"/>
      <c r="AK161" s="2392"/>
      <c r="AL161" s="2392"/>
      <c r="AM161" s="2392"/>
      <c r="AN161" s="2392"/>
      <c r="AO161" s="2392"/>
      <c r="AP161" s="2392"/>
      <c r="AQ161" s="2392"/>
      <c r="AR161" s="2392"/>
      <c r="AS161" s="2392"/>
      <c r="AT161" s="2392"/>
      <c r="AU161" s="2392"/>
      <c r="AV161" s="2392"/>
      <c r="AW161" s="2392"/>
    </row>
    <row r="162" spans="1:49" s="2408" customFormat="1" ht="11.25" customHeight="1">
      <c r="A162" s="2491"/>
      <c r="B162" s="2452"/>
      <c r="C162" s="2452"/>
      <c r="D162" s="2493" t="s">
        <v>1795</v>
      </c>
      <c r="E162" s="2493"/>
      <c r="F162" s="2493"/>
      <c r="G162" s="2493"/>
      <c r="H162" s="2493"/>
      <c r="I162" s="2493"/>
      <c r="J162" s="2493"/>
      <c r="K162" s="2493"/>
      <c r="L162" s="2493"/>
      <c r="M162" s="2493"/>
      <c r="N162" s="2493"/>
      <c r="O162" s="2493"/>
      <c r="P162" s="2493"/>
      <c r="Q162" s="2493"/>
      <c r="R162" s="2493"/>
      <c r="S162" s="2493"/>
      <c r="T162" s="2473"/>
      <c r="U162" s="2493"/>
      <c r="V162" s="2493"/>
      <c r="W162" s="2493"/>
      <c r="X162" s="2493"/>
      <c r="Y162" s="2515"/>
      <c r="Z162" s="2515"/>
      <c r="AA162" s="2493"/>
      <c r="AB162" s="2493"/>
      <c r="AC162" s="2452"/>
      <c r="AD162" s="2493"/>
      <c r="AE162" s="2493"/>
      <c r="AF162" s="2400"/>
      <c r="AG162" s="2400"/>
      <c r="AH162" s="3908"/>
      <c r="AI162" s="2392"/>
      <c r="AJ162" s="2392"/>
      <c r="AK162" s="2392"/>
      <c r="AL162" s="2392"/>
      <c r="AM162" s="2392"/>
      <c r="AN162" s="2392"/>
      <c r="AO162" s="2392"/>
      <c r="AP162" s="2392"/>
      <c r="AQ162" s="2392"/>
      <c r="AR162" s="2392"/>
      <c r="AS162" s="2392"/>
      <c r="AT162" s="2392"/>
      <c r="AU162" s="2392"/>
      <c r="AV162" s="2392"/>
      <c r="AW162" s="2392"/>
    </row>
    <row r="163" spans="1:49" s="2408" customFormat="1" ht="11.25" customHeight="1">
      <c r="A163" s="2491"/>
      <c r="B163" s="2488"/>
      <c r="C163" s="2452"/>
      <c r="D163" s="2516" t="s">
        <v>1472</v>
      </c>
      <c r="E163" s="2493"/>
      <c r="F163" s="2493"/>
      <c r="G163" s="2493"/>
      <c r="H163" s="2493"/>
      <c r="I163" s="2493"/>
      <c r="J163" s="2493"/>
      <c r="K163" s="2493"/>
      <c r="L163" s="2493"/>
      <c r="M163" s="2493"/>
      <c r="N163" s="2493"/>
      <c r="O163" s="2493"/>
      <c r="P163" s="2493"/>
      <c r="Q163" s="2493"/>
      <c r="R163" s="2493"/>
      <c r="S163" s="2493"/>
      <c r="T163" s="2473"/>
      <c r="U163" s="2493"/>
      <c r="V163" s="2493"/>
      <c r="W163" s="2493"/>
      <c r="X163" s="2493"/>
      <c r="Y163" s="2515"/>
      <c r="Z163" s="2515"/>
      <c r="AA163" s="2452"/>
      <c r="AB163" s="2452"/>
      <c r="AC163" s="2452"/>
      <c r="AD163" s="2493"/>
      <c r="AE163" s="2517" t="s">
        <v>388</v>
      </c>
      <c r="AF163" s="2400"/>
      <c r="AG163" s="2400"/>
      <c r="AH163" s="3908"/>
      <c r="AI163" s="2392"/>
      <c r="AJ163" s="2392"/>
      <c r="AK163" s="2392"/>
      <c r="AL163" s="2392"/>
      <c r="AM163" s="2392"/>
      <c r="AN163" s="2392"/>
      <c r="AO163" s="2392"/>
      <c r="AP163" s="2392"/>
      <c r="AQ163" s="2392"/>
      <c r="AR163" s="2392"/>
      <c r="AS163" s="2392"/>
      <c r="AT163" s="2392"/>
      <c r="AU163" s="2392"/>
      <c r="AV163" s="2392"/>
      <c r="AW163" s="2392"/>
    </row>
    <row r="164" spans="1:49" s="2408" customFormat="1" ht="4.5" customHeight="1">
      <c r="A164" s="2491"/>
      <c r="B164" s="2488"/>
      <c r="C164" s="2452"/>
      <c r="D164" s="2516"/>
      <c r="E164" s="2493"/>
      <c r="F164" s="2493"/>
      <c r="G164" s="2493"/>
      <c r="H164" s="2493"/>
      <c r="I164" s="2493"/>
      <c r="J164" s="2493"/>
      <c r="K164" s="2493"/>
      <c r="L164" s="2493"/>
      <c r="M164" s="2493"/>
      <c r="N164" s="2493"/>
      <c r="O164" s="2493"/>
      <c r="P164" s="2493"/>
      <c r="Q164" s="2493"/>
      <c r="R164" s="2493"/>
      <c r="S164" s="2493"/>
      <c r="T164" s="2473"/>
      <c r="U164" s="2493"/>
      <c r="V164" s="2493"/>
      <c r="W164" s="2493"/>
      <c r="X164" s="2493"/>
      <c r="Y164" s="2515"/>
      <c r="Z164" s="2515"/>
      <c r="AA164" s="2452"/>
      <c r="AB164" s="2452"/>
      <c r="AC164" s="2452"/>
      <c r="AD164" s="2493"/>
      <c r="AE164" s="1601"/>
      <c r="AF164" s="2400"/>
      <c r="AG164" s="2400"/>
      <c r="AH164" s="3908"/>
      <c r="AI164" s="2392"/>
      <c r="AJ164" s="2392"/>
      <c r="AK164" s="2392"/>
      <c r="AL164" s="2392"/>
      <c r="AM164" s="2392"/>
      <c r="AN164" s="2392"/>
      <c r="AO164" s="2392"/>
      <c r="AP164" s="2392"/>
      <c r="AQ164" s="2392"/>
      <c r="AR164" s="2392"/>
      <c r="AS164" s="2392"/>
      <c r="AT164" s="2392"/>
      <c r="AU164" s="2392"/>
      <c r="AV164" s="2392"/>
      <c r="AW164" s="2392"/>
    </row>
    <row r="165" spans="1:49" s="2408" customFormat="1" ht="11.25" customHeight="1">
      <c r="A165" s="2491"/>
      <c r="B165" s="2488"/>
      <c r="C165" s="2452"/>
      <c r="D165" s="2470" t="s">
        <v>1178</v>
      </c>
      <c r="E165" s="2470" t="s">
        <v>865</v>
      </c>
      <c r="F165" s="2468"/>
      <c r="G165" s="2468"/>
      <c r="H165" s="2467"/>
      <c r="I165" s="2437"/>
      <c r="J165" s="2469"/>
      <c r="K165" s="2518"/>
      <c r="L165" s="2519"/>
      <c r="M165" s="2476"/>
      <c r="N165" s="2520"/>
      <c r="O165" s="2475"/>
      <c r="P165" s="2475"/>
      <c r="Q165" s="2475"/>
      <c r="R165" s="2475"/>
      <c r="S165" s="2475"/>
      <c r="T165" s="2467"/>
      <c r="U165" s="2475"/>
      <c r="V165" s="2475"/>
      <c r="W165" s="2475"/>
      <c r="X165" s="2475"/>
      <c r="Y165" s="2467"/>
      <c r="Z165" s="2467"/>
      <c r="AA165" s="2452"/>
      <c r="AB165" s="2452"/>
      <c r="AC165" s="2452"/>
      <c r="AD165" s="6531" t="s">
        <v>60</v>
      </c>
      <c r="AE165" s="6529"/>
      <c r="AF165" s="2400" t="s">
        <v>734</v>
      </c>
      <c r="AG165" s="2400"/>
      <c r="AH165" s="3908"/>
      <c r="AI165" s="2392"/>
      <c r="AJ165" s="2392"/>
      <c r="AK165" s="2392"/>
      <c r="AL165" s="2392"/>
      <c r="AM165" s="2392"/>
      <c r="AN165" s="2392"/>
      <c r="AO165" s="2392"/>
      <c r="AP165" s="2392"/>
      <c r="AQ165" s="2392"/>
      <c r="AR165" s="2392"/>
      <c r="AS165" s="2392"/>
      <c r="AT165" s="2392"/>
      <c r="AU165" s="2392"/>
      <c r="AV165" s="2392"/>
      <c r="AW165" s="2392"/>
    </row>
    <row r="166" spans="1:49" s="2408" customFormat="1" ht="11.25" customHeight="1">
      <c r="A166" s="2491"/>
      <c r="B166" s="2488"/>
      <c r="C166" s="2452"/>
      <c r="D166" s="2481"/>
      <c r="E166" s="2521" t="s">
        <v>866</v>
      </c>
      <c r="F166" s="2522"/>
      <c r="G166" s="2522"/>
      <c r="H166" s="2450"/>
      <c r="I166" s="2450"/>
      <c r="J166" s="2523"/>
      <c r="K166" s="2521"/>
      <c r="L166" s="2478"/>
      <c r="M166" s="2524"/>
      <c r="N166" s="2450"/>
      <c r="O166" s="2450"/>
      <c r="P166" s="2450"/>
      <c r="Q166" s="2450"/>
      <c r="R166" s="2450"/>
      <c r="S166" s="2450"/>
      <c r="T166" s="2473"/>
      <c r="U166" s="2450"/>
      <c r="V166" s="2473"/>
      <c r="W166" s="2473"/>
      <c r="X166" s="2473"/>
      <c r="Y166" s="2473"/>
      <c r="Z166" s="2473"/>
      <c r="AA166" s="2452"/>
      <c r="AB166" s="2452"/>
      <c r="AC166" s="2452"/>
      <c r="AD166" s="6528"/>
      <c r="AE166" s="6530"/>
      <c r="AF166" s="2400"/>
      <c r="AG166" s="2400"/>
      <c r="AH166" s="3908"/>
      <c r="AI166" s="2392"/>
      <c r="AJ166" s="2392"/>
      <c r="AK166" s="2392"/>
      <c r="AL166" s="2392"/>
      <c r="AM166" s="2392"/>
      <c r="AN166" s="2392"/>
      <c r="AO166" s="2392"/>
      <c r="AP166" s="2392"/>
      <c r="AQ166" s="2392"/>
      <c r="AR166" s="2392"/>
      <c r="AS166" s="2392"/>
      <c r="AT166" s="2392"/>
      <c r="AU166" s="2392"/>
      <c r="AV166" s="2392"/>
      <c r="AW166" s="2392"/>
    </row>
    <row r="167" spans="1:49" s="2408" customFormat="1" ht="11.25" customHeight="1">
      <c r="A167" s="2491"/>
      <c r="B167" s="2452"/>
      <c r="C167" s="2452"/>
      <c r="D167" s="1601"/>
      <c r="E167" s="1404"/>
      <c r="F167" s="2479"/>
      <c r="G167" s="2479"/>
      <c r="H167" s="2452"/>
      <c r="I167" s="2455"/>
      <c r="J167" s="2480"/>
      <c r="K167" s="1605"/>
      <c r="L167" s="2463"/>
      <c r="M167" s="2464"/>
      <c r="N167" s="2462"/>
      <c r="O167" s="2452"/>
      <c r="P167" s="2452"/>
      <c r="Q167" s="2452"/>
      <c r="R167" s="2452"/>
      <c r="S167" s="2452"/>
      <c r="T167" s="2452"/>
      <c r="U167" s="2452"/>
      <c r="V167" s="2452"/>
      <c r="W167" s="2452"/>
      <c r="X167" s="2452"/>
      <c r="Y167" s="2452"/>
      <c r="Z167" s="2452"/>
      <c r="AA167" s="2452"/>
      <c r="AB167" s="2452"/>
      <c r="AC167" s="2452"/>
      <c r="AD167" s="2499"/>
      <c r="AE167" s="2452"/>
      <c r="AF167" s="2400"/>
      <c r="AG167" s="2400"/>
      <c r="AH167" s="3908"/>
      <c r="AI167" s="2392"/>
      <c r="AJ167" s="2392"/>
      <c r="AK167" s="2392"/>
      <c r="AL167" s="2392"/>
      <c r="AM167" s="2392"/>
      <c r="AN167" s="2392"/>
      <c r="AO167" s="2392"/>
      <c r="AP167" s="2392"/>
      <c r="AQ167" s="2392"/>
      <c r="AR167" s="2392"/>
      <c r="AS167" s="2392"/>
      <c r="AT167" s="2392"/>
      <c r="AU167" s="2392"/>
      <c r="AV167" s="2392"/>
      <c r="AW167" s="2392"/>
    </row>
    <row r="168" spans="1:49" s="2408" customFormat="1" ht="11.25" customHeight="1">
      <c r="A168" s="2491"/>
      <c r="B168" s="2452"/>
      <c r="C168" s="2452"/>
      <c r="D168" s="2470" t="s">
        <v>30</v>
      </c>
      <c r="E168" s="2470" t="s">
        <v>802</v>
      </c>
      <c r="F168" s="2468"/>
      <c r="G168" s="2468"/>
      <c r="H168" s="2467"/>
      <c r="I168" s="2437"/>
      <c r="J168" s="2469"/>
      <c r="K168" s="2518"/>
      <c r="L168" s="2475"/>
      <c r="M168" s="2476"/>
      <c r="N168" s="2520"/>
      <c r="O168" s="2467"/>
      <c r="P168" s="2467"/>
      <c r="Q168" s="2467"/>
      <c r="R168" s="2467"/>
      <c r="S168" s="2467"/>
      <c r="T168" s="2467"/>
      <c r="U168" s="2467"/>
      <c r="V168" s="2467"/>
      <c r="W168" s="2467"/>
      <c r="X168" s="2467"/>
      <c r="Y168" s="2525"/>
      <c r="Z168" s="2525"/>
      <c r="AA168" s="2452"/>
      <c r="AB168" s="2452"/>
      <c r="AC168" s="2452"/>
      <c r="AD168" s="6531" t="s">
        <v>69</v>
      </c>
      <c r="AE168" s="6529"/>
      <c r="AF168" s="2400"/>
      <c r="AG168" s="2400"/>
      <c r="AH168" s="3908"/>
      <c r="AI168" s="2392"/>
      <c r="AJ168" s="2392"/>
      <c r="AK168" s="2392"/>
      <c r="AL168" s="2392"/>
      <c r="AM168" s="2392"/>
      <c r="AN168" s="2392"/>
      <c r="AO168" s="2392"/>
      <c r="AP168" s="2392"/>
      <c r="AQ168" s="2392"/>
      <c r="AR168" s="2392"/>
      <c r="AS168" s="2392"/>
      <c r="AT168" s="2392"/>
      <c r="AU168" s="2392"/>
      <c r="AV168" s="2392"/>
      <c r="AW168" s="2392"/>
    </row>
    <row r="169" spans="1:49" s="2408" customFormat="1" ht="11.25" customHeight="1">
      <c r="A169" s="2491"/>
      <c r="B169" s="2452"/>
      <c r="C169" s="2453"/>
      <c r="D169" s="1605"/>
      <c r="E169" s="2526" t="s">
        <v>1179</v>
      </c>
      <c r="F169" s="2527"/>
      <c r="G169" s="2527"/>
      <c r="H169" s="2505"/>
      <c r="I169" s="2505"/>
      <c r="J169" s="2528"/>
      <c r="K169" s="2526"/>
      <c r="L169" s="2529"/>
      <c r="M169" s="2530"/>
      <c r="N169" s="2458"/>
      <c r="O169" s="2505"/>
      <c r="P169" s="2505"/>
      <c r="Q169" s="2505"/>
      <c r="R169" s="2505"/>
      <c r="S169" s="2505"/>
      <c r="T169" s="2452"/>
      <c r="U169" s="2452"/>
      <c r="V169" s="2452"/>
      <c r="W169" s="2452"/>
      <c r="X169" s="2452"/>
      <c r="Y169" s="2531"/>
      <c r="Z169" s="2531"/>
      <c r="AA169" s="2452"/>
      <c r="AB169" s="2452"/>
      <c r="AC169" s="2473"/>
      <c r="AD169" s="6528"/>
      <c r="AE169" s="6530"/>
      <c r="AF169" s="2400"/>
      <c r="AG169" s="2400"/>
      <c r="AH169" s="3908"/>
      <c r="AI169" s="2392"/>
      <c r="AJ169" s="2392"/>
      <c r="AK169" s="2392"/>
      <c r="AL169" s="2392"/>
      <c r="AM169" s="2392"/>
      <c r="AN169" s="2392"/>
      <c r="AO169" s="2392"/>
      <c r="AP169" s="2392"/>
      <c r="AQ169" s="2392"/>
      <c r="AR169" s="2392"/>
      <c r="AS169" s="2392"/>
      <c r="AT169" s="2392"/>
      <c r="AU169" s="2392"/>
      <c r="AV169" s="2392"/>
      <c r="AW169" s="2392"/>
    </row>
    <row r="170" spans="1:49" s="2408" customFormat="1" ht="11.25" customHeight="1">
      <c r="A170" s="2491"/>
      <c r="B170" s="2452"/>
      <c r="C170" s="2453"/>
      <c r="D170" s="1605"/>
      <c r="E170" s="2526"/>
      <c r="F170" s="2527"/>
      <c r="G170" s="2527"/>
      <c r="H170" s="2505"/>
      <c r="I170" s="2505"/>
      <c r="J170" s="2528"/>
      <c r="K170" s="2526"/>
      <c r="L170" s="2529"/>
      <c r="M170" s="2530"/>
      <c r="N170" s="2458"/>
      <c r="O170" s="2505"/>
      <c r="P170" s="2505"/>
      <c r="Q170" s="2505"/>
      <c r="R170" s="2505"/>
      <c r="S170" s="2505"/>
      <c r="T170" s="2452"/>
      <c r="U170" s="2452"/>
      <c r="V170" s="2452"/>
      <c r="W170" s="2452"/>
      <c r="X170" s="2452"/>
      <c r="Y170" s="2531"/>
      <c r="Z170" s="2531"/>
      <c r="AA170" s="2452"/>
      <c r="AB170" s="2452"/>
      <c r="AC170" s="2452"/>
      <c r="AD170" s="2452"/>
      <c r="AE170" s="2452"/>
      <c r="AF170" s="2400"/>
      <c r="AG170" s="2400"/>
      <c r="AH170" s="3908"/>
      <c r="AI170" s="2392"/>
      <c r="AJ170" s="2392"/>
      <c r="AK170" s="2392"/>
      <c r="AL170" s="2392"/>
      <c r="AM170" s="2392"/>
      <c r="AN170" s="2392"/>
      <c r="AO170" s="2392"/>
      <c r="AP170" s="2392"/>
      <c r="AQ170" s="2392"/>
      <c r="AR170" s="2392"/>
      <c r="AS170" s="2392"/>
      <c r="AT170" s="2392"/>
      <c r="AU170" s="2392"/>
      <c r="AV170" s="2392"/>
      <c r="AW170" s="2392"/>
    </row>
    <row r="171" spans="1:49" s="2408" customFormat="1" ht="11.25" customHeight="1">
      <c r="A171" s="2491"/>
      <c r="B171" s="2452"/>
      <c r="C171" s="2453"/>
      <c r="D171" s="2470" t="s">
        <v>44</v>
      </c>
      <c r="E171" s="2437" t="s">
        <v>948</v>
      </c>
      <c r="F171" s="2437"/>
      <c r="G171" s="2437"/>
      <c r="H171" s="2437"/>
      <c r="I171" s="2437"/>
      <c r="J171" s="2437"/>
      <c r="K171" s="2437"/>
      <c r="L171" s="2437"/>
      <c r="M171" s="2437"/>
      <c r="N171" s="2437"/>
      <c r="O171" s="2437"/>
      <c r="P171" s="2437"/>
      <c r="Q171" s="2437"/>
      <c r="R171" s="2437"/>
      <c r="S171" s="2437"/>
      <c r="T171" s="2467"/>
      <c r="U171" s="2437"/>
      <c r="V171" s="2437"/>
      <c r="W171" s="2437"/>
      <c r="X171" s="2437"/>
      <c r="Y171" s="2532"/>
      <c r="Z171" s="2532"/>
      <c r="AA171" s="2452"/>
      <c r="AB171" s="2452"/>
      <c r="AC171" s="2459"/>
      <c r="AD171" s="6531" t="s">
        <v>61</v>
      </c>
      <c r="AE171" s="6529"/>
      <c r="AF171" s="2400"/>
      <c r="AG171" s="2400"/>
      <c r="AH171" s="3908"/>
      <c r="AI171" s="2392"/>
      <c r="AJ171" s="2392"/>
      <c r="AK171" s="2392"/>
      <c r="AL171" s="2392"/>
      <c r="AM171" s="2392"/>
      <c r="AN171" s="2392"/>
      <c r="AO171" s="2392"/>
      <c r="AP171" s="2392"/>
      <c r="AQ171" s="2392"/>
      <c r="AR171" s="2392"/>
      <c r="AS171" s="2392"/>
      <c r="AT171" s="2392"/>
      <c r="AU171" s="2392"/>
      <c r="AV171" s="2392"/>
      <c r="AW171" s="2392"/>
    </row>
    <row r="172" spans="1:49" s="2408" customFormat="1" ht="11.25" customHeight="1">
      <c r="A172" s="2491"/>
      <c r="B172" s="2452"/>
      <c r="C172" s="2453"/>
      <c r="D172" s="2473"/>
      <c r="E172" s="2450" t="s">
        <v>1154</v>
      </c>
      <c r="F172" s="2450"/>
      <c r="G172" s="2450"/>
      <c r="H172" s="2450"/>
      <c r="I172" s="2450"/>
      <c r="J172" s="2450"/>
      <c r="K172" s="2450"/>
      <c r="L172" s="2450"/>
      <c r="M172" s="2450"/>
      <c r="N172" s="2450"/>
      <c r="O172" s="2450"/>
      <c r="P172" s="2450"/>
      <c r="Q172" s="2450"/>
      <c r="R172" s="2450"/>
      <c r="S172" s="2450"/>
      <c r="T172" s="2473"/>
      <c r="U172" s="2450"/>
      <c r="V172" s="2450"/>
      <c r="W172" s="2450"/>
      <c r="X172" s="2450"/>
      <c r="Y172" s="2533"/>
      <c r="Z172" s="2459"/>
      <c r="AA172" s="2473"/>
      <c r="AB172" s="2473"/>
      <c r="AC172" s="1608"/>
      <c r="AD172" s="6528"/>
      <c r="AE172" s="6530"/>
      <c r="AF172" s="2400"/>
      <c r="AG172" s="2400"/>
      <c r="AH172" s="3908"/>
      <c r="AI172" s="2392"/>
      <c r="AJ172" s="2392"/>
      <c r="AK172" s="2392"/>
      <c r="AL172" s="2392"/>
      <c r="AM172" s="2392"/>
      <c r="AN172" s="2392"/>
      <c r="AO172" s="2392"/>
      <c r="AP172" s="2392"/>
      <c r="AQ172" s="2392"/>
      <c r="AR172" s="2392"/>
      <c r="AS172" s="2392"/>
      <c r="AT172" s="2392"/>
      <c r="AU172" s="2392"/>
      <c r="AV172" s="2392"/>
      <c r="AW172" s="2392"/>
    </row>
    <row r="173" spans="1:49" s="2408" customFormat="1" ht="11.25" customHeight="1">
      <c r="A173" s="2491"/>
      <c r="B173" s="2452"/>
      <c r="C173" s="2452"/>
      <c r="D173" s="1605"/>
      <c r="E173" s="2526"/>
      <c r="F173" s="2527"/>
      <c r="G173" s="2527"/>
      <c r="H173" s="2505"/>
      <c r="I173" s="2505"/>
      <c r="J173" s="2528"/>
      <c r="K173" s="2526"/>
      <c r="L173" s="2529"/>
      <c r="M173" s="2530"/>
      <c r="N173" s="2458"/>
      <c r="O173" s="2505"/>
      <c r="P173" s="2505"/>
      <c r="Q173" s="2505"/>
      <c r="R173" s="2505"/>
      <c r="S173" s="2505"/>
      <c r="T173" s="2452"/>
      <c r="U173" s="2452"/>
      <c r="V173" s="2452"/>
      <c r="W173" s="2452"/>
      <c r="X173" s="2452"/>
      <c r="Y173" s="2531"/>
      <c r="Z173" s="2531"/>
      <c r="AA173" s="2452"/>
      <c r="AB173" s="2452"/>
      <c r="AC173" s="2452"/>
      <c r="AD173" s="2452"/>
      <c r="AE173" s="2452"/>
      <c r="AF173" s="2400"/>
      <c r="AG173" s="2400"/>
      <c r="AH173" s="3908"/>
      <c r="AI173" s="2392"/>
      <c r="AJ173" s="2392"/>
      <c r="AK173" s="2392"/>
      <c r="AL173" s="2392"/>
      <c r="AM173" s="2392"/>
      <c r="AN173" s="2392"/>
      <c r="AO173" s="2392"/>
      <c r="AP173" s="2392"/>
      <c r="AQ173" s="2392"/>
      <c r="AR173" s="2392"/>
      <c r="AS173" s="2392"/>
      <c r="AT173" s="2392"/>
      <c r="AU173" s="2392"/>
      <c r="AV173" s="2392"/>
      <c r="AW173" s="2392"/>
    </row>
    <row r="174" spans="1:49" s="2408" customFormat="1" ht="11.25" customHeight="1">
      <c r="A174" s="2491"/>
      <c r="B174" s="2452"/>
      <c r="C174" s="2452"/>
      <c r="D174" s="2470" t="s">
        <v>56</v>
      </c>
      <c r="E174" s="2437" t="s">
        <v>1180</v>
      </c>
      <c r="F174" s="2437"/>
      <c r="G174" s="2437"/>
      <c r="H174" s="2437"/>
      <c r="I174" s="2437"/>
      <c r="J174" s="2437"/>
      <c r="K174" s="2437"/>
      <c r="L174" s="2437"/>
      <c r="M174" s="2437"/>
      <c r="N174" s="2437"/>
      <c r="O174" s="2437"/>
      <c r="P174" s="2437"/>
      <c r="Q174" s="2437"/>
      <c r="R174" s="2437"/>
      <c r="S174" s="2437"/>
      <c r="T174" s="2467"/>
      <c r="U174" s="2437"/>
      <c r="V174" s="2437"/>
      <c r="W174" s="2437"/>
      <c r="X174" s="2437"/>
      <c r="Y174" s="2532"/>
      <c r="Z174" s="2532"/>
      <c r="AA174" s="2452"/>
      <c r="AB174" s="2452"/>
      <c r="AC174" s="2459"/>
      <c r="AD174" s="6528">
        <v>83</v>
      </c>
      <c r="AE174" s="6529"/>
      <c r="AF174" s="2400"/>
      <c r="AG174" s="2400"/>
      <c r="AH174" s="3908"/>
      <c r="AI174" s="2392"/>
      <c r="AJ174" s="2392"/>
      <c r="AK174" s="2392"/>
      <c r="AL174" s="2392"/>
      <c r="AM174" s="2392"/>
      <c r="AN174" s="2392"/>
      <c r="AO174" s="2392"/>
      <c r="AP174" s="2392"/>
      <c r="AQ174" s="2392"/>
      <c r="AR174" s="2392"/>
      <c r="AS174" s="2392"/>
      <c r="AT174" s="2392"/>
      <c r="AU174" s="2392"/>
      <c r="AV174" s="2392"/>
      <c r="AW174" s="2392"/>
    </row>
    <row r="175" spans="1:49" s="2408" customFormat="1" ht="11.25" customHeight="1">
      <c r="A175" s="2491"/>
      <c r="B175" s="1608"/>
      <c r="C175" s="1608"/>
      <c r="D175" s="2473"/>
      <c r="E175" s="2450" t="s">
        <v>1155</v>
      </c>
      <c r="F175" s="2450"/>
      <c r="G175" s="2450"/>
      <c r="H175" s="2450"/>
      <c r="I175" s="2450"/>
      <c r="J175" s="2450"/>
      <c r="K175" s="2450"/>
      <c r="L175" s="2450"/>
      <c r="M175" s="2450"/>
      <c r="N175" s="2450"/>
      <c r="O175" s="2450"/>
      <c r="P175" s="2450"/>
      <c r="Q175" s="2450"/>
      <c r="R175" s="2450"/>
      <c r="S175" s="2450"/>
      <c r="T175" s="2473"/>
      <c r="U175" s="2450"/>
      <c r="V175" s="2450"/>
      <c r="W175" s="2450"/>
      <c r="X175" s="2450"/>
      <c r="Y175" s="2533"/>
      <c r="Z175" s="2459"/>
      <c r="AA175" s="2473"/>
      <c r="AB175" s="2473"/>
      <c r="AC175" s="1608"/>
      <c r="AD175" s="6528"/>
      <c r="AE175" s="6530"/>
      <c r="AF175" s="2400"/>
      <c r="AG175" s="2400"/>
      <c r="AH175" s="3908"/>
      <c r="AI175" s="2392"/>
      <c r="AJ175" s="2392"/>
      <c r="AK175" s="2392"/>
      <c r="AL175" s="2392"/>
      <c r="AM175" s="2392"/>
      <c r="AN175" s="2392"/>
      <c r="AO175" s="2392"/>
      <c r="AP175" s="2392"/>
      <c r="AQ175" s="2392"/>
      <c r="AR175" s="2392"/>
      <c r="AS175" s="2392"/>
      <c r="AT175" s="2392"/>
      <c r="AU175" s="2392"/>
      <c r="AV175" s="2392"/>
      <c r="AW175" s="2392"/>
    </row>
    <row r="176" spans="1:49" s="2408" customFormat="1" ht="11.25" customHeight="1">
      <c r="A176" s="2491"/>
      <c r="B176" s="2534"/>
      <c r="C176" s="2534"/>
      <c r="D176" s="2452"/>
      <c r="E176" s="2452"/>
      <c r="F176" s="2452"/>
      <c r="G176" s="2452"/>
      <c r="H176" s="2452"/>
      <c r="I176" s="2452"/>
      <c r="J176" s="2452"/>
      <c r="K176" s="2452"/>
      <c r="L176" s="2452"/>
      <c r="M176" s="2452"/>
      <c r="N176" s="2452"/>
      <c r="O176" s="2452"/>
      <c r="P176" s="2452"/>
      <c r="Q176" s="2452"/>
      <c r="R176" s="2452"/>
      <c r="S176" s="2452"/>
      <c r="T176" s="2452"/>
      <c r="U176" s="2452"/>
      <c r="V176" s="2452"/>
      <c r="W176" s="2452"/>
      <c r="X176" s="2452"/>
      <c r="Y176" s="2452"/>
      <c r="Z176" s="2452"/>
      <c r="AA176" s="2452"/>
      <c r="AB176" s="2452"/>
      <c r="AC176" s="2452"/>
      <c r="AD176" s="2452"/>
      <c r="AE176" s="2452"/>
      <c r="AF176" s="2400"/>
      <c r="AG176" s="2400"/>
      <c r="AH176" s="3908"/>
      <c r="AI176" s="2392"/>
      <c r="AJ176" s="2392"/>
      <c r="AK176" s="2392"/>
      <c r="AL176" s="2392"/>
      <c r="AM176" s="2392"/>
      <c r="AN176" s="2392"/>
      <c r="AO176" s="2392"/>
      <c r="AP176" s="2392"/>
      <c r="AQ176" s="2392"/>
      <c r="AR176" s="2392"/>
      <c r="AS176" s="2392"/>
      <c r="AT176" s="2392"/>
      <c r="AU176" s="2392"/>
      <c r="AV176" s="2392"/>
      <c r="AW176" s="2392"/>
    </row>
    <row r="177" spans="1:49" s="2408" customFormat="1" ht="18.75" customHeight="1">
      <c r="A177" s="2491"/>
      <c r="B177" s="2452"/>
      <c r="C177" s="2452"/>
      <c r="D177" s="2452"/>
      <c r="E177" s="4023" t="s">
        <v>1181</v>
      </c>
      <c r="F177" s="4024"/>
      <c r="G177" s="4024"/>
      <c r="H177" s="4024"/>
      <c r="I177" s="4024"/>
      <c r="J177" s="4024"/>
      <c r="K177" s="4024"/>
      <c r="L177" s="4024"/>
      <c r="M177" s="4024"/>
      <c r="N177" s="4024"/>
      <c r="O177" s="4024"/>
      <c r="P177" s="4024"/>
      <c r="Q177" s="4024"/>
      <c r="R177" s="4024"/>
      <c r="S177" s="4024"/>
      <c r="T177" s="4024"/>
      <c r="U177" s="4024"/>
      <c r="V177" s="4024"/>
      <c r="W177" s="4024"/>
      <c r="X177" s="4024"/>
      <c r="Y177" s="4024"/>
      <c r="Z177" s="4025"/>
      <c r="AA177" s="4025"/>
      <c r="AB177" s="4025"/>
      <c r="AC177" s="4025"/>
      <c r="AD177" s="4025"/>
      <c r="AE177" s="4026"/>
      <c r="AF177" s="2400"/>
      <c r="AG177" s="2400"/>
      <c r="AH177" s="3908"/>
      <c r="AI177" s="2392"/>
      <c r="AJ177" s="2392"/>
      <c r="AK177" s="2392"/>
      <c r="AL177" s="2392"/>
      <c r="AM177" s="2392"/>
      <c r="AN177" s="2392"/>
      <c r="AO177" s="2392"/>
      <c r="AP177" s="2392"/>
      <c r="AQ177" s="2392"/>
      <c r="AR177" s="2392"/>
      <c r="AS177" s="2392"/>
      <c r="AT177" s="2392"/>
      <c r="AU177" s="2392"/>
      <c r="AV177" s="2392"/>
      <c r="AW177" s="2392"/>
    </row>
    <row r="178" spans="1:49" s="2408" customFormat="1" ht="4.5" customHeight="1">
      <c r="A178" s="2491"/>
      <c r="B178" s="2452"/>
      <c r="C178" s="2452"/>
      <c r="D178" s="2452"/>
      <c r="E178" s="4027"/>
      <c r="F178" s="4009"/>
      <c r="G178" s="4009"/>
      <c r="H178" s="4009"/>
      <c r="I178" s="4009"/>
      <c r="J178" s="4009"/>
      <c r="K178" s="4009"/>
      <c r="L178" s="4009"/>
      <c r="M178" s="4009"/>
      <c r="N178" s="4009"/>
      <c r="O178" s="4009"/>
      <c r="P178" s="4009"/>
      <c r="Q178" s="4009"/>
      <c r="R178" s="4009"/>
      <c r="S178" s="4009"/>
      <c r="T178" s="4009"/>
      <c r="U178" s="4009"/>
      <c r="V178" s="4009"/>
      <c r="W178" s="4009"/>
      <c r="X178" s="4009"/>
      <c r="Y178" s="4009"/>
      <c r="Z178" s="4010"/>
      <c r="AA178" s="4010"/>
      <c r="AB178" s="4010"/>
      <c r="AC178" s="4010"/>
      <c r="AD178" s="4010"/>
      <c r="AE178" s="4028"/>
      <c r="AF178" s="2400"/>
      <c r="AG178" s="2400"/>
      <c r="AH178" s="3908"/>
      <c r="AI178" s="2392"/>
      <c r="AJ178" s="2392"/>
      <c r="AK178" s="2392"/>
      <c r="AL178" s="2392"/>
      <c r="AM178" s="2392"/>
      <c r="AN178" s="2392"/>
      <c r="AO178" s="2392"/>
      <c r="AP178" s="2392"/>
      <c r="AQ178" s="2392"/>
      <c r="AR178" s="2392"/>
      <c r="AS178" s="2392"/>
      <c r="AT178" s="2392"/>
      <c r="AU178" s="2392"/>
      <c r="AV178" s="2392"/>
      <c r="AW178" s="2392"/>
    </row>
    <row r="179" spans="1:49" s="2408" customFormat="1" ht="11.25" customHeight="1">
      <c r="A179" s="2491"/>
      <c r="B179" s="1404"/>
      <c r="C179" s="1404"/>
      <c r="D179" s="1404"/>
      <c r="E179" s="4029" t="s">
        <v>1182</v>
      </c>
      <c r="F179" s="1876"/>
      <c r="G179" s="1876"/>
      <c r="H179" s="1876"/>
      <c r="I179" s="1876" t="s">
        <v>3604</v>
      </c>
      <c r="J179" s="1877"/>
      <c r="K179" s="1876"/>
      <c r="L179" s="1876"/>
      <c r="M179" s="1876"/>
      <c r="N179" s="1876"/>
      <c r="O179" s="1876"/>
      <c r="P179" s="1876"/>
      <c r="Q179" s="1876"/>
      <c r="R179" s="1876"/>
      <c r="S179" s="1876"/>
      <c r="T179" s="1876"/>
      <c r="U179" s="1876"/>
      <c r="V179" s="1876"/>
      <c r="W179" s="1876"/>
      <c r="X179" s="1876"/>
      <c r="Y179" s="1876"/>
      <c r="Z179" s="1876"/>
      <c r="AA179" s="1876"/>
      <c r="AB179" s="1876"/>
      <c r="AC179" s="1882"/>
      <c r="AD179" s="1882"/>
      <c r="AE179" s="4030"/>
      <c r="AF179" s="2400"/>
      <c r="AG179" s="2400"/>
      <c r="AH179" s="3908"/>
      <c r="AI179" s="2392"/>
      <c r="AJ179" s="2392"/>
      <c r="AK179" s="2392"/>
      <c r="AL179" s="2392"/>
      <c r="AM179" s="2392"/>
      <c r="AN179" s="2392"/>
      <c r="AO179" s="2392"/>
      <c r="AP179" s="2392"/>
      <c r="AQ179" s="2392"/>
      <c r="AR179" s="2392"/>
      <c r="AS179" s="2392"/>
      <c r="AT179" s="2392"/>
      <c r="AU179" s="2392"/>
      <c r="AV179" s="2392"/>
      <c r="AW179" s="2392"/>
    </row>
    <row r="180" spans="1:49" s="2408" customFormat="1" ht="11.25" customHeight="1">
      <c r="A180" s="2491"/>
      <c r="B180" s="1404"/>
      <c r="C180" s="1404"/>
      <c r="D180" s="1404"/>
      <c r="E180" s="4031"/>
      <c r="F180" s="1877"/>
      <c r="G180" s="1877"/>
      <c r="H180" s="1877"/>
      <c r="I180" s="4011" t="s">
        <v>1183</v>
      </c>
      <c r="J180" s="1877"/>
      <c r="K180" s="4011"/>
      <c r="L180" s="4011"/>
      <c r="M180" s="4011"/>
      <c r="N180" s="4011"/>
      <c r="O180" s="4011"/>
      <c r="P180" s="1877"/>
      <c r="Q180" s="1877"/>
      <c r="R180" s="1877"/>
      <c r="S180" s="1877"/>
      <c r="T180" s="4012"/>
      <c r="U180" s="1877"/>
      <c r="V180" s="1877"/>
      <c r="W180" s="1877"/>
      <c r="X180" s="1877"/>
      <c r="Y180" s="1877"/>
      <c r="Z180" s="4013"/>
      <c r="AA180" s="4013"/>
      <c r="AB180" s="4013"/>
      <c r="AC180" s="4013"/>
      <c r="AD180" s="4013"/>
      <c r="AE180" s="4032"/>
      <c r="AF180" s="2400"/>
      <c r="AG180" s="2400"/>
      <c r="AH180" s="3908"/>
      <c r="AI180" s="2392"/>
      <c r="AJ180" s="2392"/>
      <c r="AK180" s="2392"/>
      <c r="AL180" s="2392"/>
      <c r="AM180" s="2392"/>
      <c r="AN180" s="2392"/>
      <c r="AO180" s="2392"/>
      <c r="AP180" s="2392"/>
      <c r="AQ180" s="2392"/>
      <c r="AR180" s="2392"/>
      <c r="AS180" s="2392"/>
      <c r="AT180" s="2392"/>
      <c r="AU180" s="2392"/>
      <c r="AV180" s="2392"/>
      <c r="AW180" s="2392"/>
    </row>
    <row r="181" spans="1:49" s="2408" customFormat="1" ht="11.25" customHeight="1">
      <c r="A181" s="2491"/>
      <c r="B181" s="1404"/>
      <c r="C181" s="1404"/>
      <c r="D181" s="1404"/>
      <c r="E181" s="4029" t="s">
        <v>3600</v>
      </c>
      <c r="F181" s="1877"/>
      <c r="G181" s="1877"/>
      <c r="H181" s="1877"/>
      <c r="I181" s="1877" t="s">
        <v>3603</v>
      </c>
      <c r="J181" s="1877"/>
      <c r="K181" s="1877"/>
      <c r="L181" s="1877"/>
      <c r="M181" s="1877"/>
      <c r="N181" s="1877"/>
      <c r="O181" s="1877"/>
      <c r="P181" s="1877"/>
      <c r="Q181" s="1877"/>
      <c r="R181" s="1877"/>
      <c r="S181" s="1877"/>
      <c r="T181" s="4012"/>
      <c r="U181" s="1877"/>
      <c r="V181" s="1877"/>
      <c r="W181" s="1877"/>
      <c r="X181" s="1877"/>
      <c r="Y181" s="1877"/>
      <c r="Z181" s="4014"/>
      <c r="AA181" s="4014"/>
      <c r="AB181" s="4014"/>
      <c r="AC181" s="4014"/>
      <c r="AD181" s="4014"/>
      <c r="AE181" s="4033"/>
      <c r="AF181" s="2400"/>
      <c r="AG181" s="2400"/>
      <c r="AH181" s="3908"/>
      <c r="AI181" s="2392"/>
      <c r="AJ181" s="2392"/>
      <c r="AK181" s="2392"/>
      <c r="AL181" s="2392"/>
      <c r="AM181" s="2392"/>
      <c r="AN181" s="2392"/>
      <c r="AO181" s="2392"/>
      <c r="AP181" s="2392"/>
      <c r="AQ181" s="2392"/>
      <c r="AR181" s="2392"/>
      <c r="AS181" s="2392"/>
      <c r="AT181" s="2392"/>
      <c r="AU181" s="2392"/>
      <c r="AV181" s="2392"/>
      <c r="AW181" s="2392"/>
    </row>
    <row r="182" spans="1:49" s="2408" customFormat="1" ht="11.25" customHeight="1">
      <c r="A182" s="2491"/>
      <c r="B182" s="1404"/>
      <c r="C182" s="1404"/>
      <c r="D182" s="1404"/>
      <c r="E182" s="4034" t="s">
        <v>3601</v>
      </c>
      <c r="F182" s="1952"/>
      <c r="G182" s="1952"/>
      <c r="H182" s="1952"/>
      <c r="I182" s="1952" t="s">
        <v>3602</v>
      </c>
      <c r="J182" s="1952"/>
      <c r="K182" s="1952"/>
      <c r="L182" s="1952"/>
      <c r="M182" s="1952"/>
      <c r="N182" s="1952"/>
      <c r="O182" s="1952"/>
      <c r="P182" s="1952"/>
      <c r="Q182" s="1952"/>
      <c r="R182" s="1952"/>
      <c r="S182" s="1952"/>
      <c r="T182" s="4015"/>
      <c r="U182" s="1952"/>
      <c r="V182" s="1952"/>
      <c r="W182" s="1952"/>
      <c r="X182" s="1952"/>
      <c r="Y182" s="1952"/>
      <c r="Z182" s="4016"/>
      <c r="AA182" s="4016"/>
      <c r="AB182" s="4016"/>
      <c r="AC182" s="4016"/>
      <c r="AD182" s="4016"/>
      <c r="AE182" s="4032"/>
      <c r="AF182" s="2400"/>
      <c r="AG182" s="2400"/>
      <c r="AH182" s="3908"/>
      <c r="AI182" s="2392"/>
      <c r="AJ182" s="2392"/>
      <c r="AK182" s="2392"/>
      <c r="AL182" s="2392"/>
      <c r="AM182" s="2392"/>
      <c r="AN182" s="2392"/>
      <c r="AO182" s="2392"/>
      <c r="AP182" s="2392"/>
      <c r="AQ182" s="2392"/>
      <c r="AR182" s="2392"/>
      <c r="AS182" s="2392"/>
      <c r="AT182" s="2392"/>
      <c r="AU182" s="2392"/>
      <c r="AV182" s="2392"/>
      <c r="AW182" s="2392"/>
    </row>
    <row r="183" spans="1:49" s="2408" customFormat="1" ht="11.25" customHeight="1">
      <c r="A183" s="2491"/>
      <c r="B183" s="2535"/>
      <c r="C183" s="2536"/>
      <c r="D183" s="2536"/>
      <c r="E183" s="4035"/>
      <c r="F183" s="4017"/>
      <c r="G183" s="4017"/>
      <c r="H183" s="2001"/>
      <c r="I183" s="4018" t="s">
        <v>1796</v>
      </c>
      <c r="J183" s="4018"/>
      <c r="K183" s="4016"/>
      <c r="L183" s="4016"/>
      <c r="M183" s="4016"/>
      <c r="N183" s="4016"/>
      <c r="O183" s="4019"/>
      <c r="P183" s="4019"/>
      <c r="Q183" s="4019"/>
      <c r="R183" s="4019"/>
      <c r="S183" s="4019"/>
      <c r="T183" s="4016"/>
      <c r="U183" s="4016"/>
      <c r="V183" s="4016"/>
      <c r="W183" s="4016"/>
      <c r="X183" s="4016"/>
      <c r="Y183" s="4016"/>
      <c r="Z183" s="4016"/>
      <c r="AA183" s="4016"/>
      <c r="AB183" s="4016"/>
      <c r="AC183" s="4016"/>
      <c r="AD183" s="4016"/>
      <c r="AE183" s="4032"/>
      <c r="AF183" s="2400"/>
      <c r="AG183" s="2400"/>
      <c r="AH183" s="3908"/>
      <c r="AI183" s="2392"/>
      <c r="AJ183" s="2392"/>
      <c r="AK183" s="2392"/>
      <c r="AL183" s="2392"/>
      <c r="AM183" s="2392"/>
      <c r="AN183" s="2392"/>
      <c r="AO183" s="2392"/>
      <c r="AP183" s="2392"/>
      <c r="AQ183" s="2392"/>
      <c r="AR183" s="2392"/>
      <c r="AS183" s="2392"/>
      <c r="AT183" s="2392"/>
      <c r="AU183" s="2392"/>
      <c r="AV183" s="2392"/>
      <c r="AW183" s="2392"/>
    </row>
    <row r="184" spans="1:49" s="2408" customFormat="1" ht="11.25" customHeight="1">
      <c r="A184" s="2491"/>
      <c r="B184" s="2535"/>
      <c r="C184" s="2535"/>
      <c r="D184" s="4022"/>
      <c r="E184" s="4036" t="s">
        <v>3605</v>
      </c>
      <c r="F184" s="4020"/>
      <c r="G184" s="4020"/>
      <c r="H184" s="4020"/>
      <c r="I184" s="4041" t="s">
        <v>3606</v>
      </c>
      <c r="J184" s="4020"/>
      <c r="K184" s="4020"/>
      <c r="L184" s="4020"/>
      <c r="M184" s="4020"/>
      <c r="N184" s="4020"/>
      <c r="O184" s="4021"/>
      <c r="P184" s="4021"/>
      <c r="Q184" s="4021"/>
      <c r="R184" s="4021"/>
      <c r="S184" s="4021"/>
      <c r="T184" s="4020"/>
      <c r="U184" s="4020"/>
      <c r="V184" s="4020"/>
      <c r="W184" s="4020"/>
      <c r="X184" s="4020"/>
      <c r="Y184" s="4020"/>
      <c r="Z184" s="4020"/>
      <c r="AA184" s="4016"/>
      <c r="AB184" s="4016"/>
      <c r="AC184" s="4016"/>
      <c r="AD184" s="4016"/>
      <c r="AE184" s="4032"/>
      <c r="AF184" s="2400"/>
      <c r="AG184" s="2400"/>
      <c r="AH184" s="3908"/>
      <c r="AI184" s="2392"/>
      <c r="AJ184" s="2392"/>
      <c r="AK184" s="2392"/>
      <c r="AL184" s="2392"/>
      <c r="AM184" s="2392"/>
      <c r="AN184" s="2392"/>
      <c r="AO184" s="2392"/>
      <c r="AP184" s="2392"/>
      <c r="AQ184" s="2392"/>
      <c r="AR184" s="2392"/>
      <c r="AS184" s="2392"/>
      <c r="AT184" s="2392"/>
      <c r="AU184" s="2392"/>
      <c r="AV184" s="2392"/>
      <c r="AW184" s="2392"/>
    </row>
    <row r="185" spans="1:49" s="2408" customFormat="1" ht="6" customHeight="1">
      <c r="A185" s="2491"/>
      <c r="B185" s="2535"/>
      <c r="C185" s="2535"/>
      <c r="D185" s="2535"/>
      <c r="E185" s="4037"/>
      <c r="F185" s="4038"/>
      <c r="G185" s="4038"/>
      <c r="H185" s="4038"/>
      <c r="I185" s="4038"/>
      <c r="J185" s="4038"/>
      <c r="K185" s="4038"/>
      <c r="L185" s="4038"/>
      <c r="M185" s="4038"/>
      <c r="N185" s="4038"/>
      <c r="O185" s="4039"/>
      <c r="P185" s="4039"/>
      <c r="Q185" s="4039"/>
      <c r="R185" s="4039"/>
      <c r="S185" s="4039"/>
      <c r="T185" s="4038"/>
      <c r="U185" s="4038"/>
      <c r="V185" s="4038"/>
      <c r="W185" s="4038"/>
      <c r="X185" s="4038"/>
      <c r="Y185" s="4038"/>
      <c r="Z185" s="4038"/>
      <c r="AA185" s="4038"/>
      <c r="AB185" s="4038"/>
      <c r="AC185" s="4038"/>
      <c r="AD185" s="4038"/>
      <c r="AE185" s="4040"/>
      <c r="AF185" s="2400"/>
      <c r="AG185" s="2400"/>
      <c r="AH185" s="3908"/>
      <c r="AI185" s="2392"/>
      <c r="AJ185" s="2392"/>
      <c r="AK185" s="2392"/>
      <c r="AL185" s="2392"/>
      <c r="AM185" s="2392"/>
      <c r="AN185" s="2392"/>
      <c r="AO185" s="2392"/>
      <c r="AP185" s="2392"/>
      <c r="AQ185" s="2392"/>
      <c r="AR185" s="2392"/>
      <c r="AS185" s="2392"/>
      <c r="AT185" s="2392"/>
      <c r="AU185" s="2392"/>
      <c r="AV185" s="2392"/>
      <c r="AW185" s="2392"/>
    </row>
    <row r="186" spans="1:49" s="2439" customFormat="1" ht="12.75" customHeight="1">
      <c r="A186" s="2604"/>
      <c r="B186" s="2402"/>
      <c r="C186" s="2402"/>
      <c r="D186" s="2402"/>
      <c r="E186" s="2402"/>
      <c r="F186" s="2402"/>
      <c r="G186" s="2402"/>
      <c r="H186" s="2402"/>
      <c r="I186" s="2402"/>
      <c r="J186" s="2402"/>
      <c r="K186" s="2402"/>
      <c r="L186" s="2402"/>
      <c r="M186" s="2402"/>
      <c r="N186" s="2402"/>
      <c r="O186" s="2402"/>
      <c r="P186" s="2402"/>
      <c r="Q186" s="2402"/>
      <c r="R186" s="2402"/>
      <c r="S186" s="2402"/>
      <c r="T186" s="2402"/>
      <c r="U186" s="2402"/>
      <c r="V186" s="2402"/>
      <c r="W186" s="2402"/>
      <c r="X186" s="2402"/>
      <c r="Y186" s="2402"/>
      <c r="Z186" s="2402"/>
      <c r="AA186" s="2402"/>
      <c r="AB186" s="2402"/>
      <c r="AC186" s="2402"/>
      <c r="AD186" s="2402"/>
      <c r="AE186" s="2402"/>
      <c r="AF186" s="2402"/>
      <c r="AG186" s="2402"/>
      <c r="AH186" s="4118"/>
      <c r="AI186" s="2392"/>
      <c r="AJ186" s="2438"/>
      <c r="AK186" s="2438"/>
      <c r="AL186" s="2438"/>
      <c r="AM186" s="2438"/>
      <c r="AN186" s="2438"/>
      <c r="AO186" s="2438"/>
      <c r="AP186" s="2438"/>
      <c r="AQ186" s="2438"/>
      <c r="AR186" s="2438"/>
      <c r="AS186" s="2438"/>
      <c r="AT186" s="2438"/>
      <c r="AU186" s="2438"/>
      <c r="AV186" s="2438"/>
      <c r="AW186" s="2438"/>
    </row>
    <row r="187" spans="1:49" s="2439" customFormat="1" ht="12.75" customHeight="1">
      <c r="A187" s="2604"/>
      <c r="B187" s="2402"/>
      <c r="C187" s="2402"/>
      <c r="D187" s="2402"/>
      <c r="E187" s="2402"/>
      <c r="F187" s="2402"/>
      <c r="G187" s="2402"/>
      <c r="H187" s="2402"/>
      <c r="I187" s="2402"/>
      <c r="J187" s="2402"/>
      <c r="K187" s="2402"/>
      <c r="L187" s="2402"/>
      <c r="M187" s="2402"/>
      <c r="N187" s="2402"/>
      <c r="O187" s="2402"/>
      <c r="P187" s="2402"/>
      <c r="Q187" s="2402"/>
      <c r="R187" s="2402"/>
      <c r="S187" s="2402"/>
      <c r="T187" s="2402"/>
      <c r="U187" s="2402"/>
      <c r="V187" s="2402"/>
      <c r="W187" s="2402"/>
      <c r="X187" s="2402"/>
      <c r="Y187" s="2402"/>
      <c r="Z187" s="2402"/>
      <c r="AA187" s="2402"/>
      <c r="AB187" s="2402"/>
      <c r="AC187" s="2402"/>
      <c r="AD187" s="2402"/>
      <c r="AE187" s="2402"/>
      <c r="AF187" s="2402"/>
      <c r="AG187" s="2402"/>
      <c r="AH187" s="4118"/>
      <c r="AI187" s="2392"/>
      <c r="AJ187" s="2438"/>
      <c r="AK187" s="2438"/>
      <c r="AL187" s="2438"/>
      <c r="AM187" s="2438"/>
      <c r="AN187" s="2438"/>
      <c r="AO187" s="2438"/>
      <c r="AP187" s="2438"/>
      <c r="AQ187" s="2438"/>
      <c r="AR187" s="2438"/>
      <c r="AS187" s="2438"/>
      <c r="AT187" s="2438"/>
      <c r="AU187" s="2438"/>
      <c r="AV187" s="2438"/>
      <c r="AW187" s="2438"/>
    </row>
    <row r="188" spans="1:49" s="2439" customFormat="1" ht="12.75" customHeight="1">
      <c r="A188" s="2604"/>
      <c r="B188" s="2402"/>
      <c r="C188" s="2402"/>
      <c r="D188" s="2402"/>
      <c r="E188" s="2402"/>
      <c r="F188" s="2402"/>
      <c r="G188" s="2402"/>
      <c r="H188" s="2402"/>
      <c r="I188" s="2402"/>
      <c r="J188" s="2402"/>
      <c r="K188" s="2402"/>
      <c r="L188" s="2402"/>
      <c r="M188" s="2402"/>
      <c r="N188" s="2402"/>
      <c r="O188" s="2402"/>
      <c r="P188" s="2402"/>
      <c r="Q188" s="2402"/>
      <c r="R188" s="2402"/>
      <c r="S188" s="2402"/>
      <c r="T188" s="2402"/>
      <c r="U188" s="2402"/>
      <c r="V188" s="2402"/>
      <c r="W188" s="2402"/>
      <c r="X188" s="2402"/>
      <c r="Y188" s="2402"/>
      <c r="Z188" s="2402"/>
      <c r="AA188" s="2402"/>
      <c r="AB188" s="2402"/>
      <c r="AC188" s="2402"/>
      <c r="AD188" s="2402"/>
      <c r="AE188" s="2402"/>
      <c r="AF188" s="2402"/>
      <c r="AG188" s="2402"/>
      <c r="AH188" s="4118"/>
      <c r="AI188" s="2392"/>
      <c r="AJ188" s="2438"/>
      <c r="AK188" s="2438"/>
      <c r="AL188" s="2438"/>
      <c r="AM188" s="2438"/>
      <c r="AN188" s="2438"/>
      <c r="AO188" s="2438"/>
      <c r="AP188" s="2438"/>
      <c r="AQ188" s="2438"/>
      <c r="AR188" s="2438"/>
      <c r="AS188" s="2438"/>
      <c r="AT188" s="2438"/>
      <c r="AU188" s="2438"/>
      <c r="AV188" s="2438"/>
      <c r="AW188" s="2438"/>
    </row>
    <row r="189" spans="1:49" s="2439" customFormat="1" ht="10.199999999999999">
      <c r="A189" s="2604"/>
      <c r="B189" s="2402"/>
      <c r="C189" s="2402"/>
      <c r="D189" s="2402"/>
      <c r="E189" s="2402"/>
      <c r="F189" s="2402"/>
      <c r="G189" s="2402"/>
      <c r="H189" s="2402"/>
      <c r="I189" s="2402"/>
      <c r="J189" s="2402"/>
      <c r="K189" s="2402"/>
      <c r="L189" s="2402"/>
      <c r="M189" s="2402"/>
      <c r="N189" s="2402"/>
      <c r="O189" s="2402"/>
      <c r="P189" s="2402"/>
      <c r="Q189" s="2402"/>
      <c r="R189" s="2402"/>
      <c r="S189" s="2402"/>
      <c r="T189" s="2402"/>
      <c r="U189" s="2402"/>
      <c r="V189" s="2402"/>
      <c r="W189" s="2402"/>
      <c r="X189" s="2402"/>
      <c r="Y189" s="2402"/>
      <c r="Z189" s="2402"/>
      <c r="AA189" s="2402"/>
      <c r="AB189" s="2402"/>
      <c r="AC189" s="2402"/>
      <c r="AD189" s="2402"/>
      <c r="AE189" s="2402"/>
      <c r="AF189" s="2402"/>
      <c r="AG189" s="2402"/>
      <c r="AH189" s="4118"/>
      <c r="AI189" s="2392"/>
      <c r="AJ189" s="2438"/>
      <c r="AK189" s="2438"/>
      <c r="AL189" s="2438"/>
      <c r="AM189" s="2438"/>
      <c r="AN189" s="2438"/>
      <c r="AO189" s="2438"/>
      <c r="AP189" s="2438"/>
      <c r="AQ189" s="2438"/>
      <c r="AR189" s="2438"/>
      <c r="AS189" s="2438"/>
      <c r="AT189" s="2438"/>
      <c r="AU189" s="2438"/>
      <c r="AV189" s="2438"/>
      <c r="AW189" s="2438"/>
    </row>
    <row r="190" spans="1:49" s="2439" customFormat="1" ht="12.75" customHeight="1">
      <c r="A190" s="2604"/>
      <c r="B190" s="2402"/>
      <c r="C190" s="2402"/>
      <c r="D190" s="2402"/>
      <c r="E190" s="2402"/>
      <c r="F190" s="2402"/>
      <c r="G190" s="2402"/>
      <c r="H190" s="2402"/>
      <c r="I190" s="2402"/>
      <c r="J190" s="2402"/>
      <c r="K190" s="2402"/>
      <c r="L190" s="2402"/>
      <c r="M190" s="2402"/>
      <c r="N190" s="2402"/>
      <c r="O190" s="2402"/>
      <c r="P190" s="2402"/>
      <c r="Q190" s="2402"/>
      <c r="R190" s="2402"/>
      <c r="S190" s="2402"/>
      <c r="T190" s="2402"/>
      <c r="U190" s="2402"/>
      <c r="V190" s="2402"/>
      <c r="W190" s="2402"/>
      <c r="X190" s="2402"/>
      <c r="Y190" s="2402"/>
      <c r="Z190" s="2402"/>
      <c r="AA190" s="2402"/>
      <c r="AB190" s="2402"/>
      <c r="AC190" s="2402"/>
      <c r="AD190" s="2402"/>
      <c r="AE190" s="2402"/>
      <c r="AF190" s="2402"/>
      <c r="AG190" s="2402"/>
      <c r="AH190" s="4118"/>
      <c r="AI190" s="2392"/>
      <c r="AJ190" s="2438"/>
      <c r="AK190" s="2438"/>
      <c r="AL190" s="2438"/>
      <c r="AM190" s="2438"/>
      <c r="AN190" s="2438"/>
      <c r="AO190" s="2438"/>
      <c r="AP190" s="2438"/>
      <c r="AQ190" s="2438"/>
      <c r="AR190" s="2438"/>
      <c r="AS190" s="2438"/>
      <c r="AT190" s="2438"/>
      <c r="AU190" s="2438"/>
      <c r="AV190" s="2438"/>
      <c r="AW190" s="2438"/>
    </row>
    <row r="191" spans="1:49" s="2439" customFormat="1" ht="12.75" customHeight="1">
      <c r="A191" s="2604"/>
      <c r="B191" s="2402"/>
      <c r="C191" s="2402"/>
      <c r="D191" s="2402"/>
      <c r="E191" s="2402"/>
      <c r="F191" s="2402"/>
      <c r="G191" s="2402"/>
      <c r="H191" s="2402"/>
      <c r="I191" s="2402"/>
      <c r="J191" s="2402"/>
      <c r="K191" s="2402"/>
      <c r="L191" s="2402"/>
      <c r="M191" s="2402"/>
      <c r="N191" s="2402"/>
      <c r="O191" s="2402"/>
      <c r="P191" s="2402"/>
      <c r="Q191" s="2402"/>
      <c r="R191" s="2402"/>
      <c r="S191" s="2402"/>
      <c r="T191" s="2402"/>
      <c r="U191" s="2402"/>
      <c r="V191" s="2402"/>
      <c r="W191" s="2402"/>
      <c r="X191" s="2402"/>
      <c r="Y191" s="2402"/>
      <c r="Z191" s="2402"/>
      <c r="AA191" s="2402"/>
      <c r="AB191" s="2402"/>
      <c r="AC191" s="2402"/>
      <c r="AD191" s="2402"/>
      <c r="AE191" s="2402"/>
      <c r="AF191" s="2402"/>
      <c r="AG191" s="2402"/>
      <c r="AH191" s="4118"/>
      <c r="AI191" s="2392"/>
      <c r="AJ191" s="2438"/>
      <c r="AK191" s="2438"/>
      <c r="AL191" s="2438"/>
      <c r="AM191" s="2438"/>
      <c r="AN191" s="2438"/>
      <c r="AO191" s="2438"/>
      <c r="AP191" s="2438"/>
      <c r="AQ191" s="2438"/>
      <c r="AR191" s="2438"/>
      <c r="AS191" s="2438"/>
      <c r="AT191" s="2438"/>
      <c r="AU191" s="2438"/>
      <c r="AV191" s="2438"/>
      <c r="AW191" s="2438"/>
    </row>
    <row r="192" spans="1:49" s="2439" customFormat="1" ht="12.75" customHeight="1" thickBot="1">
      <c r="A192" s="4042"/>
      <c r="B192" s="4043"/>
      <c r="C192" s="4043"/>
      <c r="D192" s="4043"/>
      <c r="E192" s="4043"/>
      <c r="F192" s="4043"/>
      <c r="G192" s="4043"/>
      <c r="H192" s="4043"/>
      <c r="I192" s="4043"/>
      <c r="J192" s="4043"/>
      <c r="K192" s="4043"/>
      <c r="L192" s="4043"/>
      <c r="M192" s="4043"/>
      <c r="N192" s="4043"/>
      <c r="O192" s="4043"/>
      <c r="P192" s="4043"/>
      <c r="Q192" s="4043"/>
      <c r="R192" s="4043"/>
      <c r="S192" s="4043"/>
      <c r="T192" s="4043"/>
      <c r="U192" s="4043"/>
      <c r="V192" s="4043"/>
      <c r="W192" s="4043"/>
      <c r="X192" s="4043"/>
      <c r="Y192" s="4043"/>
      <c r="Z192" s="4043"/>
      <c r="AA192" s="4043"/>
      <c r="AB192" s="4043"/>
      <c r="AC192" s="4043"/>
      <c r="AD192" s="4043"/>
      <c r="AE192" s="4043"/>
      <c r="AF192" s="4043"/>
      <c r="AG192" s="4043"/>
      <c r="AH192" s="4120"/>
      <c r="AI192" s="2392"/>
      <c r="AJ192" s="2438"/>
      <c r="AK192" s="2438"/>
      <c r="AL192" s="2438"/>
      <c r="AM192" s="2438"/>
      <c r="AN192" s="2438"/>
      <c r="AO192" s="2438"/>
      <c r="AP192" s="2438"/>
      <c r="AQ192" s="2438"/>
      <c r="AR192" s="2438"/>
      <c r="AS192" s="2438"/>
      <c r="AT192" s="2438"/>
      <c r="AU192" s="2438"/>
      <c r="AV192" s="2438"/>
      <c r="AW192" s="2438"/>
    </row>
    <row r="193" spans="1:49" s="2439" customFormat="1" ht="12.75" customHeight="1">
      <c r="A193" s="3996"/>
      <c r="B193" s="3996"/>
      <c r="C193" s="3996"/>
      <c r="D193" s="3996"/>
      <c r="E193" s="3996"/>
      <c r="F193" s="3996"/>
      <c r="G193" s="3996"/>
      <c r="H193" s="3996"/>
      <c r="I193" s="3996"/>
      <c r="J193" s="3996"/>
      <c r="K193" s="3996"/>
      <c r="L193" s="3996"/>
      <c r="M193" s="3996"/>
      <c r="N193" s="3996"/>
      <c r="O193" s="3996"/>
      <c r="P193" s="3996"/>
      <c r="Q193" s="3996"/>
      <c r="R193" s="3996"/>
      <c r="S193" s="3996"/>
      <c r="T193" s="3996"/>
      <c r="U193" s="3996"/>
      <c r="V193" s="3996"/>
      <c r="W193" s="3996"/>
      <c r="X193" s="3996"/>
      <c r="Y193" s="3996"/>
      <c r="Z193" s="3996"/>
      <c r="AA193" s="3996"/>
      <c r="AB193" s="3996"/>
      <c r="AC193" s="3996"/>
      <c r="AD193" s="3996"/>
      <c r="AE193" s="3996"/>
      <c r="AF193" s="3996"/>
      <c r="AG193" s="3996"/>
      <c r="AH193" s="3996"/>
      <c r="AI193" s="2392"/>
      <c r="AJ193" s="2438"/>
      <c r="AK193" s="2438"/>
      <c r="AL193" s="2438"/>
      <c r="AM193" s="2438"/>
      <c r="AN193" s="2438"/>
      <c r="AO193" s="2438"/>
      <c r="AP193" s="2438"/>
      <c r="AQ193" s="2438"/>
      <c r="AR193" s="2438"/>
      <c r="AS193" s="2438"/>
      <c r="AT193" s="2438"/>
      <c r="AU193" s="2438"/>
      <c r="AV193" s="2438"/>
      <c r="AW193" s="2438"/>
    </row>
    <row r="194" spans="1:49" s="2439" customFormat="1" ht="18" thickBot="1">
      <c r="A194" s="6477">
        <v>42</v>
      </c>
      <c r="B194" s="6477"/>
      <c r="C194" s="6477"/>
      <c r="D194" s="6477"/>
      <c r="E194" s="6477"/>
      <c r="F194" s="6477"/>
      <c r="G194" s="6477"/>
      <c r="H194" s="6477"/>
      <c r="I194" s="6477"/>
      <c r="J194" s="6477"/>
      <c r="K194" s="6477"/>
      <c r="L194" s="6477"/>
      <c r="M194" s="6477"/>
      <c r="N194" s="6477"/>
      <c r="O194" s="6477"/>
      <c r="P194" s="6477"/>
      <c r="Q194" s="6477"/>
      <c r="R194" s="6477"/>
      <c r="S194" s="6477"/>
      <c r="T194" s="6477"/>
      <c r="U194" s="6477"/>
      <c r="V194" s="6477"/>
      <c r="W194" s="6477"/>
      <c r="X194" s="6477"/>
      <c r="Y194" s="6477"/>
      <c r="Z194" s="6477"/>
      <c r="AA194" s="6477"/>
      <c r="AB194" s="6477"/>
      <c r="AC194" s="6477"/>
      <c r="AD194" s="6477"/>
      <c r="AE194" s="6477"/>
      <c r="AF194" s="6477"/>
      <c r="AG194" s="6477"/>
      <c r="AH194" s="6477"/>
      <c r="AI194" s="2392"/>
      <c r="AJ194" s="2438"/>
      <c r="AK194" s="2438"/>
      <c r="AL194" s="2438"/>
      <c r="AM194" s="2438"/>
      <c r="AN194" s="2438"/>
      <c r="AO194" s="2438"/>
      <c r="AP194" s="2438"/>
      <c r="AQ194" s="2438"/>
      <c r="AR194" s="2438"/>
      <c r="AS194" s="2438"/>
      <c r="AT194" s="2438"/>
      <c r="AU194" s="2438"/>
      <c r="AV194" s="2438"/>
      <c r="AW194" s="2438"/>
    </row>
    <row r="195" spans="1:49" s="2439" customFormat="1" ht="17.399999999999999" customHeight="1">
      <c r="A195" s="3995"/>
      <c r="B195" s="3996"/>
      <c r="C195" s="3996"/>
      <c r="D195" s="3996"/>
      <c r="E195" s="3996"/>
      <c r="F195" s="3996"/>
      <c r="G195" s="3996"/>
      <c r="H195" s="3996"/>
      <c r="I195" s="3996"/>
      <c r="J195" s="3996"/>
      <c r="K195" s="3996"/>
      <c r="L195" s="3996"/>
      <c r="M195" s="3996"/>
      <c r="N195" s="3996"/>
      <c r="O195" s="3996"/>
      <c r="P195" s="3996"/>
      <c r="Q195" s="3996"/>
      <c r="R195" s="3996"/>
      <c r="S195" s="3996"/>
      <c r="T195" s="3996"/>
      <c r="U195" s="3996"/>
      <c r="V195" s="3996"/>
      <c r="W195" s="3996"/>
      <c r="X195" s="3996"/>
      <c r="Y195" s="3996"/>
      <c r="Z195" s="3996"/>
      <c r="AA195" s="3996"/>
      <c r="AB195" s="3996"/>
      <c r="AC195" s="3996"/>
      <c r="AD195" s="3996"/>
      <c r="AE195" s="3996"/>
      <c r="AF195" s="3996"/>
      <c r="AG195" s="3996"/>
      <c r="AH195" s="4116"/>
      <c r="AI195" s="2392"/>
      <c r="AJ195" s="2438"/>
      <c r="AK195" s="2438"/>
      <c r="AL195" s="2438"/>
      <c r="AM195" s="2438"/>
      <c r="AN195" s="2438"/>
      <c r="AO195" s="2438"/>
      <c r="AP195" s="2438"/>
      <c r="AQ195" s="2438"/>
      <c r="AR195" s="2438"/>
      <c r="AS195" s="2438"/>
      <c r="AT195" s="2438"/>
      <c r="AU195" s="2438"/>
      <c r="AV195" s="2438"/>
      <c r="AW195" s="2438"/>
    </row>
    <row r="196" spans="1:49" ht="15" customHeight="1">
      <c r="A196" s="2413"/>
      <c r="B196" s="6543" t="s">
        <v>1163</v>
      </c>
      <c r="C196" s="6544"/>
      <c r="D196" s="6544"/>
      <c r="E196" s="6544"/>
      <c r="F196" s="6544"/>
      <c r="G196" s="6545"/>
      <c r="H196" s="6511" t="s">
        <v>384</v>
      </c>
      <c r="I196" s="6512"/>
      <c r="J196" s="2414"/>
      <c r="K196" s="2415" t="s">
        <v>868</v>
      </c>
      <c r="L196" s="3693"/>
      <c r="M196" s="2411"/>
      <c r="N196" s="2411"/>
      <c r="O196" s="2416"/>
      <c r="P196" s="2416"/>
      <c r="Q196" s="2416"/>
      <c r="R196" s="2416"/>
      <c r="S196" s="2416"/>
      <c r="T196" s="2416"/>
      <c r="U196" s="2416"/>
      <c r="V196" s="2416"/>
      <c r="W196" s="2416"/>
      <c r="X196" s="2416"/>
      <c r="Y196" s="2416"/>
      <c r="Z196" s="2416"/>
      <c r="AA196" s="2416"/>
      <c r="AB196" s="2416"/>
      <c r="AC196" s="2416"/>
      <c r="AD196" s="2416"/>
      <c r="AE196" s="2416"/>
      <c r="AF196" s="2416"/>
      <c r="AG196" s="2416"/>
      <c r="AH196" s="4087"/>
      <c r="AI196" s="2411"/>
      <c r="AJ196" s="2411"/>
      <c r="AK196" s="2411"/>
      <c r="AL196" s="2411"/>
      <c r="AM196" s="2411"/>
      <c r="AN196" s="2411"/>
      <c r="AO196" s="2411"/>
      <c r="AP196" s="2411"/>
      <c r="AQ196" s="2411"/>
      <c r="AR196" s="2411"/>
      <c r="AS196" s="2411"/>
      <c r="AT196" s="2411"/>
      <c r="AU196" s="2411"/>
      <c r="AV196" s="2411"/>
      <c r="AW196" s="2411"/>
    </row>
    <row r="197" spans="1:49" ht="15" customHeight="1">
      <c r="A197" s="2413"/>
      <c r="B197" s="6546"/>
      <c r="C197" s="6547"/>
      <c r="D197" s="6547"/>
      <c r="E197" s="6547"/>
      <c r="F197" s="6547"/>
      <c r="G197" s="6548"/>
      <c r="H197" s="6513"/>
      <c r="I197" s="6514"/>
      <c r="J197" s="2417"/>
      <c r="K197" s="2418" t="s">
        <v>1169</v>
      </c>
      <c r="L197" s="3693"/>
      <c r="M197" s="2411"/>
      <c r="N197" s="2411"/>
      <c r="O197" s="2416"/>
      <c r="P197" s="2416"/>
      <c r="Q197" s="2416"/>
      <c r="R197" s="2416"/>
      <c r="S197" s="2416"/>
      <c r="T197" s="2416"/>
      <c r="U197" s="2416"/>
      <c r="V197" s="2416"/>
      <c r="W197" s="2416"/>
      <c r="X197" s="2416"/>
      <c r="Y197" s="2416"/>
      <c r="Z197" s="2416"/>
      <c r="AA197" s="2416"/>
      <c r="AB197" s="2416"/>
      <c r="AC197" s="2416"/>
      <c r="AD197" s="2416"/>
      <c r="AE197" s="2416"/>
      <c r="AF197" s="2416"/>
      <c r="AG197" s="2416"/>
      <c r="AH197" s="4087"/>
      <c r="AI197" s="2411"/>
      <c r="AJ197" s="2411"/>
      <c r="AK197" s="2411"/>
      <c r="AL197" s="2411"/>
      <c r="AM197" s="2411"/>
      <c r="AN197" s="2411"/>
      <c r="AO197" s="2411"/>
      <c r="AP197" s="2411"/>
      <c r="AQ197" s="2411"/>
      <c r="AR197" s="2411"/>
      <c r="AS197" s="2411"/>
      <c r="AT197" s="2411"/>
      <c r="AU197" s="2411"/>
      <c r="AV197" s="2411"/>
      <c r="AW197" s="2411"/>
    </row>
    <row r="198" spans="1:49" ht="15" customHeight="1">
      <c r="A198" s="2413"/>
      <c r="B198" s="2412"/>
      <c r="C198" s="2411"/>
      <c r="D198" s="2411"/>
      <c r="E198" s="2411"/>
      <c r="F198" s="2411"/>
      <c r="G198" s="2411"/>
      <c r="H198" s="2411"/>
      <c r="I198" s="2411"/>
      <c r="J198" s="2411"/>
      <c r="K198" s="2411"/>
      <c r="L198" s="2411"/>
      <c r="M198" s="2411"/>
      <c r="N198" s="2411"/>
      <c r="O198" s="2411"/>
      <c r="P198" s="2411"/>
      <c r="Q198" s="2411"/>
      <c r="R198" s="2411"/>
      <c r="S198" s="2411"/>
      <c r="T198" s="2411"/>
      <c r="U198" s="2411"/>
      <c r="V198" s="2411"/>
      <c r="W198" s="2411"/>
      <c r="X198" s="2411"/>
      <c r="Y198" s="2411"/>
      <c r="Z198" s="2419"/>
      <c r="AA198" s="2419"/>
      <c r="AB198" s="2419"/>
      <c r="AC198" s="2419"/>
      <c r="AD198" s="2419"/>
      <c r="AE198" s="2419"/>
      <c r="AF198" s="2419"/>
      <c r="AG198" s="2419"/>
      <c r="AH198" s="4087"/>
      <c r="AI198" s="2411"/>
      <c r="AJ198" s="2411"/>
      <c r="AK198" s="2411"/>
      <c r="AL198" s="2411"/>
      <c r="AM198" s="2411"/>
      <c r="AN198" s="2411"/>
      <c r="AO198" s="2411"/>
      <c r="AP198" s="2411"/>
      <c r="AQ198" s="2411"/>
      <c r="AR198" s="2411"/>
      <c r="AS198" s="2411"/>
      <c r="AT198" s="2411"/>
      <c r="AU198" s="2411"/>
      <c r="AV198" s="2411"/>
      <c r="AW198" s="2411"/>
    </row>
    <row r="199" spans="1:49" ht="6.75" customHeight="1">
      <c r="A199" s="2413"/>
      <c r="B199" s="2416"/>
      <c r="C199" s="2416"/>
      <c r="D199" s="2416"/>
      <c r="E199" s="2416"/>
      <c r="F199" s="2411"/>
      <c r="G199" s="2416"/>
      <c r="H199" s="2416"/>
      <c r="I199" s="2416"/>
      <c r="J199" s="2416"/>
      <c r="K199" s="2416"/>
      <c r="L199" s="2416"/>
      <c r="M199" s="2416"/>
      <c r="N199" s="2416"/>
      <c r="O199" s="2416"/>
      <c r="P199" s="2416"/>
      <c r="Q199" s="2416"/>
      <c r="R199" s="2416"/>
      <c r="S199" s="2416"/>
      <c r="T199" s="2416"/>
      <c r="U199" s="2416"/>
      <c r="V199" s="2416"/>
      <c r="W199" s="2416"/>
      <c r="X199" s="2416"/>
      <c r="Y199" s="2416"/>
      <c r="Z199" s="2416"/>
      <c r="AA199" s="2416"/>
      <c r="AB199" s="2416"/>
      <c r="AC199" s="2416"/>
      <c r="AD199" s="2416"/>
      <c r="AE199" s="2416"/>
      <c r="AF199" s="2416"/>
      <c r="AG199" s="2416"/>
      <c r="AH199" s="4087"/>
      <c r="AI199" s="2411"/>
      <c r="AJ199" s="2411"/>
      <c r="AK199" s="2411"/>
      <c r="AL199" s="2411"/>
      <c r="AM199" s="2411"/>
      <c r="AN199" s="2411"/>
      <c r="AO199" s="2411"/>
      <c r="AP199" s="2411"/>
      <c r="AQ199" s="2411"/>
      <c r="AR199" s="2411"/>
      <c r="AS199" s="2411"/>
      <c r="AT199" s="2411"/>
      <c r="AU199" s="2411"/>
      <c r="AV199" s="2411"/>
      <c r="AW199" s="2411"/>
    </row>
    <row r="200" spans="1:49" ht="15" customHeight="1">
      <c r="A200" s="2413"/>
      <c r="B200" s="6549" t="s">
        <v>1772</v>
      </c>
      <c r="C200" s="6550"/>
      <c r="D200" s="6550"/>
      <c r="E200" s="6551"/>
      <c r="F200" s="6518">
        <v>1</v>
      </c>
      <c r="G200" s="6519"/>
      <c r="H200" s="2411"/>
      <c r="I200" s="2420" t="s">
        <v>3597</v>
      </c>
      <c r="J200" s="2416"/>
      <c r="K200" s="2416"/>
      <c r="L200" s="2416"/>
      <c r="M200" s="2416"/>
      <c r="N200" s="2416"/>
      <c r="O200" s="2416"/>
      <c r="P200" s="2416"/>
      <c r="Q200" s="2416"/>
      <c r="R200" s="2416"/>
      <c r="S200" s="2416"/>
      <c r="T200" s="2416"/>
      <c r="U200" s="2416"/>
      <c r="V200" s="2416"/>
      <c r="W200" s="2416"/>
      <c r="X200" s="2416"/>
      <c r="Y200" s="2416"/>
      <c r="Z200" s="2416"/>
      <c r="AA200" s="2416"/>
      <c r="AB200" s="2416"/>
      <c r="AC200" s="2416"/>
      <c r="AD200" s="2416"/>
      <c r="AE200" s="2416"/>
      <c r="AF200" s="2416"/>
      <c r="AG200" s="2416"/>
      <c r="AH200" s="4087"/>
      <c r="AI200" s="2411"/>
      <c r="AJ200" s="2411"/>
      <c r="AK200" s="2411"/>
      <c r="AL200" s="2411"/>
      <c r="AM200" s="2411"/>
      <c r="AN200" s="2411"/>
      <c r="AO200" s="2411"/>
      <c r="AP200" s="2411"/>
      <c r="AQ200" s="2411"/>
      <c r="AR200" s="2411"/>
      <c r="AS200" s="2411"/>
      <c r="AT200" s="2411"/>
      <c r="AU200" s="2411"/>
      <c r="AV200" s="2411"/>
      <c r="AW200" s="2411"/>
    </row>
    <row r="201" spans="1:49" ht="15" customHeight="1">
      <c r="A201" s="2413"/>
      <c r="B201" s="6552" t="s">
        <v>1988</v>
      </c>
      <c r="C201" s="6553"/>
      <c r="D201" s="6553"/>
      <c r="E201" s="6554"/>
      <c r="F201" s="6520"/>
      <c r="G201" s="6521"/>
      <c r="H201" s="2411"/>
      <c r="I201" s="2421" t="s">
        <v>3598</v>
      </c>
      <c r="J201" s="2416"/>
      <c r="K201" s="2416"/>
      <c r="L201" s="2416"/>
      <c r="M201" s="2416"/>
      <c r="N201" s="2416"/>
      <c r="O201" s="2416"/>
      <c r="P201" s="2416"/>
      <c r="Q201" s="2416"/>
      <c r="R201" s="2416"/>
      <c r="S201" s="2416"/>
      <c r="T201" s="2416"/>
      <c r="U201" s="2416"/>
      <c r="V201" s="2416"/>
      <c r="W201" s="2416"/>
      <c r="X201" s="2416"/>
      <c r="Y201" s="2416"/>
      <c r="Z201" s="2416"/>
      <c r="AA201" s="2416"/>
      <c r="AB201" s="2416"/>
      <c r="AC201" s="2416"/>
      <c r="AD201" s="2416"/>
      <c r="AE201" s="2416"/>
      <c r="AF201" s="2416"/>
      <c r="AG201" s="2416"/>
      <c r="AH201" s="4087"/>
      <c r="AI201" s="2411"/>
      <c r="AJ201" s="2411"/>
      <c r="AK201" s="2411"/>
      <c r="AL201" s="2411"/>
      <c r="AM201" s="2411"/>
      <c r="AN201" s="2411"/>
      <c r="AO201" s="2411"/>
      <c r="AP201" s="2411"/>
      <c r="AQ201" s="2411"/>
      <c r="AR201" s="2411"/>
      <c r="AS201" s="2411"/>
      <c r="AT201" s="2411"/>
      <c r="AU201" s="2411"/>
      <c r="AV201" s="2411"/>
      <c r="AW201" s="2411"/>
    </row>
    <row r="202" spans="1:49" s="2439" customFormat="1" ht="17.399999999999999" customHeight="1">
      <c r="A202" s="2429"/>
      <c r="B202" s="2406"/>
      <c r="C202" s="2400"/>
      <c r="D202" s="2445"/>
      <c r="E202" s="2432"/>
      <c r="F202" s="3925"/>
      <c r="G202" s="3925"/>
      <c r="H202" s="3940"/>
      <c r="I202" s="3940"/>
      <c r="J202" s="2433"/>
      <c r="K202" s="2433"/>
      <c r="L202" s="2433"/>
      <c r="M202" s="2392"/>
      <c r="N202" s="2433"/>
      <c r="O202" s="2433"/>
      <c r="P202" s="2433"/>
      <c r="Q202" s="2433"/>
      <c r="R202" s="2433"/>
      <c r="S202" s="2433"/>
      <c r="T202" s="2433"/>
      <c r="U202" s="2435"/>
      <c r="V202" s="2433"/>
      <c r="W202" s="2433"/>
      <c r="X202" s="2433"/>
      <c r="Y202" s="2433"/>
      <c r="Z202" s="2433"/>
      <c r="AA202" s="2433"/>
      <c r="AB202" s="2433"/>
      <c r="AC202" s="2392"/>
      <c r="AD202" s="2402"/>
      <c r="AE202" s="2402"/>
      <c r="AF202" s="2402"/>
      <c r="AG202" s="2394"/>
      <c r="AH202" s="3908"/>
      <c r="AI202" s="2392"/>
      <c r="AJ202" s="2438"/>
      <c r="AK202" s="2438"/>
      <c r="AL202" s="2438"/>
      <c r="AM202" s="2438"/>
      <c r="AN202" s="2438"/>
      <c r="AO202" s="2438"/>
      <c r="AP202" s="2438"/>
      <c r="AQ202" s="2438"/>
      <c r="AR202" s="2438"/>
      <c r="AS202" s="2438"/>
      <c r="AT202" s="2438"/>
      <c r="AU202" s="2438"/>
      <c r="AV202" s="2438"/>
      <c r="AW202" s="2438"/>
    </row>
    <row r="203" spans="1:49" s="2439" customFormat="1" ht="20.25" customHeight="1">
      <c r="A203" s="2429"/>
      <c r="B203" s="6567" t="s">
        <v>3607</v>
      </c>
      <c r="C203" s="6568"/>
      <c r="D203" s="6568"/>
      <c r="E203" s="6568"/>
      <c r="F203" s="6568"/>
      <c r="G203" s="6568"/>
      <c r="H203" s="6568"/>
      <c r="I203" s="6568"/>
      <c r="J203" s="6568"/>
      <c r="K203" s="6568"/>
      <c r="L203" s="6568"/>
      <c r="M203" s="6568"/>
      <c r="N203" s="6568"/>
      <c r="O203" s="6569"/>
      <c r="P203" s="2433"/>
      <c r="Q203" s="2433"/>
      <c r="R203" s="2433"/>
      <c r="S203" s="2433"/>
      <c r="T203" s="2433"/>
      <c r="U203" s="2435"/>
      <c r="V203" s="2433"/>
      <c r="W203" s="2433"/>
      <c r="X203" s="2433"/>
      <c r="Y203" s="2433"/>
      <c r="Z203" s="2433"/>
      <c r="AA203" s="2433"/>
      <c r="AB203" s="2433"/>
      <c r="AC203" s="2392"/>
      <c r="AD203" s="2402"/>
      <c r="AE203" s="2402"/>
      <c r="AF203" s="2402"/>
      <c r="AG203" s="2394"/>
      <c r="AH203" s="3908"/>
      <c r="AI203" s="2392"/>
      <c r="AJ203" s="2438"/>
      <c r="AK203" s="2438"/>
      <c r="AL203" s="2438"/>
      <c r="AM203" s="2438"/>
      <c r="AN203" s="2438"/>
      <c r="AO203" s="2438"/>
      <c r="AP203" s="2438"/>
      <c r="AQ203" s="2438"/>
      <c r="AR203" s="2438"/>
      <c r="AS203" s="2438"/>
      <c r="AT203" s="2438"/>
      <c r="AU203" s="2438"/>
      <c r="AV203" s="2438"/>
      <c r="AW203" s="2438"/>
    </row>
    <row r="204" spans="1:49" s="2439" customFormat="1" ht="17.399999999999999" customHeight="1">
      <c r="A204" s="2429"/>
      <c r="B204" s="2406"/>
      <c r="C204" s="2400"/>
      <c r="D204" s="2445"/>
      <c r="E204" s="2432"/>
      <c r="F204" s="3925"/>
      <c r="G204" s="3925"/>
      <c r="H204" s="3940"/>
      <c r="I204" s="3940"/>
      <c r="J204" s="2433"/>
      <c r="K204" s="2433"/>
      <c r="L204" s="2433"/>
      <c r="M204" s="2392"/>
      <c r="N204" s="2433"/>
      <c r="O204" s="2433"/>
      <c r="P204" s="2433"/>
      <c r="Q204" s="2433"/>
      <c r="R204" s="2433"/>
      <c r="S204" s="2433"/>
      <c r="T204" s="2433"/>
      <c r="U204" s="2435"/>
      <c r="V204" s="2433"/>
      <c r="W204" s="2433"/>
      <c r="X204" s="2433"/>
      <c r="Y204" s="2433"/>
      <c r="Z204" s="2433"/>
      <c r="AA204" s="2433"/>
      <c r="AB204" s="2433"/>
      <c r="AC204" s="2392"/>
      <c r="AD204" s="2402"/>
      <c r="AE204" s="2402"/>
      <c r="AF204" s="2402"/>
      <c r="AG204" s="2394"/>
      <c r="AH204" s="3908"/>
      <c r="AI204" s="2392"/>
      <c r="AJ204" s="2438"/>
      <c r="AK204" s="2438"/>
      <c r="AL204" s="2438"/>
      <c r="AM204" s="2438"/>
      <c r="AN204" s="2438"/>
      <c r="AO204" s="2438"/>
      <c r="AP204" s="2438"/>
      <c r="AQ204" s="2438"/>
      <c r="AR204" s="2438"/>
      <c r="AS204" s="2438"/>
      <c r="AT204" s="2438"/>
      <c r="AU204" s="2438"/>
      <c r="AV204" s="2438"/>
      <c r="AW204" s="2438"/>
    </row>
    <row r="205" spans="1:49" s="2408" customFormat="1" ht="11.25" customHeight="1">
      <c r="A205" s="2491"/>
      <c r="B205" s="6493" t="s">
        <v>801</v>
      </c>
      <c r="C205" s="6493"/>
      <c r="D205" s="2437" t="s">
        <v>1473</v>
      </c>
      <c r="E205" s="2437"/>
      <c r="F205" s="2437"/>
      <c r="G205" s="2437"/>
      <c r="H205" s="2437"/>
      <c r="I205" s="2437"/>
      <c r="J205" s="2437"/>
      <c r="K205" s="2437"/>
      <c r="L205" s="2437"/>
      <c r="M205" s="2437"/>
      <c r="N205" s="2437"/>
      <c r="O205" s="2437"/>
      <c r="P205" s="2437"/>
      <c r="Q205" s="2437"/>
      <c r="R205" s="2437"/>
      <c r="S205" s="2437"/>
      <c r="T205" s="2437"/>
      <c r="U205" s="2437"/>
      <c r="V205" s="2437"/>
      <c r="W205" s="2437"/>
      <c r="X205" s="2437"/>
      <c r="Y205" s="2437"/>
      <c r="Z205" s="2437"/>
      <c r="AA205" s="2437"/>
      <c r="AB205" s="2437"/>
      <c r="AC205" s="2437"/>
      <c r="AD205" s="2392"/>
      <c r="AE205" s="2392"/>
      <c r="AF205" s="2494"/>
      <c r="AG205" s="3939"/>
      <c r="AH205" s="4117"/>
      <c r="AI205" s="2392"/>
      <c r="AJ205" s="2392"/>
      <c r="AK205" s="2392"/>
      <c r="AL205" s="2392"/>
      <c r="AM205" s="2392"/>
      <c r="AN205" s="2392"/>
      <c r="AO205" s="2392"/>
      <c r="AP205" s="2392"/>
      <c r="AQ205" s="2392"/>
      <c r="AR205" s="2392"/>
      <c r="AS205" s="2392"/>
      <c r="AT205" s="2392"/>
      <c r="AU205" s="2392"/>
      <c r="AV205" s="2392"/>
      <c r="AW205" s="2392"/>
    </row>
    <row r="206" spans="1:49" s="2408" customFormat="1" ht="11.25" customHeight="1">
      <c r="A206" s="2491"/>
      <c r="B206" s="2452"/>
      <c r="C206" s="2453"/>
      <c r="D206" s="2450" t="s">
        <v>1474</v>
      </c>
      <c r="E206" s="2450"/>
      <c r="F206" s="2450"/>
      <c r="G206" s="2450"/>
      <c r="H206" s="2450"/>
      <c r="I206" s="2450"/>
      <c r="J206" s="2450"/>
      <c r="K206" s="2450"/>
      <c r="L206" s="2450"/>
      <c r="M206" s="2450"/>
      <c r="N206" s="2450"/>
      <c r="O206" s="2450"/>
      <c r="P206" s="2450"/>
      <c r="Q206" s="2450"/>
      <c r="R206" s="2450"/>
      <c r="S206" s="2450"/>
      <c r="T206" s="2450"/>
      <c r="U206" s="2450"/>
      <c r="V206" s="2450"/>
      <c r="W206" s="2450"/>
      <c r="X206" s="2450"/>
      <c r="Y206" s="2450"/>
      <c r="Z206" s="2450"/>
      <c r="AA206" s="2450"/>
      <c r="AB206" s="2450"/>
      <c r="AC206" s="2450"/>
      <c r="AD206" s="2392"/>
      <c r="AE206" s="2392"/>
      <c r="AF206" s="2494"/>
      <c r="AG206" s="3939"/>
      <c r="AH206" s="4117"/>
      <c r="AI206" s="2392"/>
      <c r="AJ206" s="2392"/>
      <c r="AK206" s="2392"/>
      <c r="AL206" s="2392"/>
      <c r="AM206" s="2392"/>
      <c r="AN206" s="2392"/>
      <c r="AO206" s="2392"/>
      <c r="AP206" s="2392"/>
      <c r="AQ206" s="2392"/>
      <c r="AR206" s="2392"/>
      <c r="AS206" s="2392"/>
      <c r="AT206" s="2392"/>
      <c r="AU206" s="2392"/>
      <c r="AV206" s="2392"/>
      <c r="AW206" s="2392"/>
    </row>
    <row r="207" spans="1:49" s="2408" customFormat="1" ht="11.25" customHeight="1">
      <c r="A207" s="2491"/>
      <c r="B207" s="2452"/>
      <c r="C207" s="2452"/>
      <c r="D207" s="2437"/>
      <c r="E207" s="2437"/>
      <c r="F207" s="2437"/>
      <c r="G207" s="2437"/>
      <c r="H207" s="2437"/>
      <c r="I207" s="2437"/>
      <c r="J207" s="2437"/>
      <c r="K207" s="2437"/>
      <c r="L207" s="2437"/>
      <c r="M207" s="2437"/>
      <c r="N207" s="2437"/>
      <c r="O207" s="2437"/>
      <c r="P207" s="2437"/>
      <c r="Q207" s="2437"/>
      <c r="R207" s="2437"/>
      <c r="S207" s="2437"/>
      <c r="T207" s="2437"/>
      <c r="U207" s="2437"/>
      <c r="V207" s="2437"/>
      <c r="W207" s="2437"/>
      <c r="X207" s="2437"/>
      <c r="Y207" s="2437"/>
      <c r="Z207" s="2437"/>
      <c r="AA207" s="2437"/>
      <c r="AB207" s="2437"/>
      <c r="AC207" s="2437"/>
      <c r="AD207" s="2392"/>
      <c r="AE207" s="4121" t="s">
        <v>954</v>
      </c>
      <c r="AF207" s="2494"/>
      <c r="AG207" s="3939"/>
      <c r="AH207" s="4117"/>
      <c r="AI207" s="2392"/>
      <c r="AJ207" s="2392"/>
      <c r="AK207" s="2392"/>
      <c r="AL207" s="2392"/>
      <c r="AM207" s="2392"/>
      <c r="AN207" s="2392"/>
      <c r="AO207" s="2392"/>
      <c r="AP207" s="2392"/>
      <c r="AQ207" s="2392"/>
      <c r="AR207" s="2392"/>
      <c r="AS207" s="2392"/>
      <c r="AT207" s="2392"/>
      <c r="AU207" s="2392"/>
      <c r="AV207" s="2392"/>
      <c r="AW207" s="2392"/>
    </row>
    <row r="208" spans="1:49" s="2408" customFormat="1" ht="11.25" customHeight="1">
      <c r="A208" s="2491"/>
      <c r="B208" s="2452"/>
      <c r="C208" s="2452"/>
      <c r="D208" s="1603" t="s">
        <v>29</v>
      </c>
      <c r="E208" s="2437" t="s">
        <v>946</v>
      </c>
      <c r="F208" s="2437"/>
      <c r="G208" s="2437"/>
      <c r="H208" s="2437"/>
      <c r="I208" s="2437"/>
      <c r="J208" s="2437"/>
      <c r="K208" s="2437"/>
      <c r="L208" s="2437"/>
      <c r="M208" s="2437"/>
      <c r="N208" s="2437"/>
      <c r="O208" s="2437"/>
      <c r="P208" s="2437"/>
      <c r="Q208" s="2437"/>
      <c r="R208" s="2437"/>
      <c r="S208" s="2437"/>
      <c r="T208" s="2437"/>
      <c r="U208" s="2437"/>
      <c r="V208" s="2437"/>
      <c r="W208" s="2437"/>
      <c r="X208" s="2437"/>
      <c r="Y208" s="2437"/>
      <c r="Z208" s="2437"/>
      <c r="AA208" s="2437"/>
      <c r="AB208" s="2437"/>
      <c r="AC208" s="2437"/>
      <c r="AD208" s="6531" t="s">
        <v>36</v>
      </c>
      <c r="AE208" s="6529"/>
      <c r="AF208" s="2494"/>
      <c r="AG208" s="3939"/>
      <c r="AH208" s="4117"/>
      <c r="AI208" s="2392"/>
      <c r="AJ208" s="2392"/>
      <c r="AK208" s="2392"/>
      <c r="AL208" s="2392"/>
      <c r="AM208" s="2392"/>
      <c r="AN208" s="2392"/>
      <c r="AO208" s="2392"/>
      <c r="AP208" s="2392"/>
      <c r="AQ208" s="2392"/>
      <c r="AR208" s="2392"/>
      <c r="AS208" s="2392"/>
      <c r="AT208" s="2392"/>
      <c r="AU208" s="2392"/>
      <c r="AV208" s="2392"/>
      <c r="AW208" s="2392"/>
    </row>
    <row r="209" spans="1:49" s="2408" customFormat="1" ht="11.25" customHeight="1">
      <c r="A209" s="2491"/>
      <c r="B209" s="2452"/>
      <c r="C209" s="2452"/>
      <c r="D209" s="1602"/>
      <c r="E209" s="2441" t="s">
        <v>947</v>
      </c>
      <c r="F209" s="2437"/>
      <c r="G209" s="2437"/>
      <c r="H209" s="2437"/>
      <c r="I209" s="2437"/>
      <c r="J209" s="2437"/>
      <c r="K209" s="2437"/>
      <c r="L209" s="2437"/>
      <c r="M209" s="2437"/>
      <c r="N209" s="2437"/>
      <c r="O209" s="2437"/>
      <c r="P209" s="2437"/>
      <c r="Q209" s="2437"/>
      <c r="R209" s="2437"/>
      <c r="S209" s="2437"/>
      <c r="T209" s="2437"/>
      <c r="U209" s="2437"/>
      <c r="V209" s="2437"/>
      <c r="W209" s="2437"/>
      <c r="X209" s="2437"/>
      <c r="Y209" s="2437"/>
      <c r="Z209" s="2437"/>
      <c r="AA209" s="2437"/>
      <c r="AB209" s="2437"/>
      <c r="AC209" s="2437"/>
      <c r="AD209" s="6528"/>
      <c r="AE209" s="6530"/>
      <c r="AF209" s="2494"/>
      <c r="AG209" s="3939"/>
      <c r="AH209" s="4117"/>
      <c r="AI209" s="2392"/>
      <c r="AJ209" s="2392"/>
      <c r="AK209" s="2392"/>
      <c r="AL209" s="2392"/>
      <c r="AM209" s="2392"/>
      <c r="AN209" s="2392"/>
      <c r="AO209" s="2392"/>
      <c r="AP209" s="2392"/>
      <c r="AQ209" s="2392"/>
      <c r="AR209" s="2392"/>
      <c r="AS209" s="2392"/>
      <c r="AT209" s="2392"/>
      <c r="AU209" s="2392"/>
      <c r="AV209" s="2392"/>
      <c r="AW209" s="2392"/>
    </row>
    <row r="210" spans="1:49" s="2408" customFormat="1" ht="15" customHeight="1">
      <c r="A210" s="2491"/>
      <c r="B210" s="2452"/>
      <c r="C210" s="2452"/>
      <c r="D210" s="2492"/>
      <c r="E210" s="2437"/>
      <c r="F210" s="2437"/>
      <c r="G210" s="2437"/>
      <c r="H210" s="2437"/>
      <c r="I210" s="2437"/>
      <c r="J210" s="2437"/>
      <c r="K210" s="2437"/>
      <c r="L210" s="2437"/>
      <c r="M210" s="2437"/>
      <c r="N210" s="2437"/>
      <c r="O210" s="2437"/>
      <c r="P210" s="2437"/>
      <c r="Q210" s="2437"/>
      <c r="R210" s="2437"/>
      <c r="S210" s="2437"/>
      <c r="T210" s="2437"/>
      <c r="U210" s="2437"/>
      <c r="V210" s="2437"/>
      <c r="W210" s="2437"/>
      <c r="X210" s="2437"/>
      <c r="Y210" s="2437"/>
      <c r="Z210" s="2437"/>
      <c r="AA210" s="2437"/>
      <c r="AB210" s="2437"/>
      <c r="AC210" s="2437"/>
      <c r="AD210" s="2392"/>
      <c r="AE210" s="2392"/>
      <c r="AF210" s="2494"/>
      <c r="AG210" s="3939"/>
      <c r="AH210" s="4117"/>
      <c r="AI210" s="2392"/>
      <c r="AJ210" s="2392"/>
      <c r="AK210" s="2392"/>
      <c r="AL210" s="2392"/>
      <c r="AM210" s="2392"/>
      <c r="AN210" s="2392"/>
      <c r="AO210" s="2392"/>
      <c r="AP210" s="2392"/>
      <c r="AQ210" s="2392"/>
      <c r="AR210" s="2392"/>
      <c r="AS210" s="2392"/>
      <c r="AT210" s="2392"/>
      <c r="AU210" s="2392"/>
      <c r="AV210" s="2392"/>
      <c r="AW210" s="2392"/>
    </row>
    <row r="211" spans="1:49" s="2408" customFormat="1" ht="11.25" customHeight="1">
      <c r="A211" s="2491"/>
      <c r="B211" s="2452"/>
      <c r="C211" s="2453"/>
      <c r="D211" s="1603" t="s">
        <v>30</v>
      </c>
      <c r="E211" s="2437" t="s">
        <v>948</v>
      </c>
      <c r="F211" s="2437"/>
      <c r="G211" s="2437"/>
      <c r="H211" s="2437"/>
      <c r="I211" s="2437"/>
      <c r="J211" s="2437"/>
      <c r="K211" s="2437"/>
      <c r="L211" s="2437"/>
      <c r="M211" s="2437"/>
      <c r="N211" s="2437"/>
      <c r="O211" s="2437"/>
      <c r="P211" s="2437"/>
      <c r="Q211" s="2437"/>
      <c r="R211" s="2437"/>
      <c r="S211" s="2437"/>
      <c r="T211" s="2437"/>
      <c r="U211" s="2437"/>
      <c r="V211" s="2437"/>
      <c r="W211" s="2437"/>
      <c r="X211" s="2437"/>
      <c r="Y211" s="2437"/>
      <c r="Z211" s="2437"/>
      <c r="AA211" s="2437"/>
      <c r="AB211" s="2437"/>
      <c r="AC211" s="2437"/>
      <c r="AD211" s="6531" t="s">
        <v>37</v>
      </c>
      <c r="AE211" s="6529"/>
      <c r="AF211" s="2494"/>
      <c r="AG211" s="3939"/>
      <c r="AH211" s="4117"/>
      <c r="AI211" s="2392"/>
      <c r="AJ211" s="2392"/>
      <c r="AK211" s="2392"/>
      <c r="AL211" s="2392"/>
      <c r="AM211" s="2392"/>
      <c r="AN211" s="2392"/>
      <c r="AO211" s="2392"/>
      <c r="AP211" s="2392"/>
      <c r="AQ211" s="2392"/>
      <c r="AR211" s="2392"/>
      <c r="AS211" s="2392"/>
      <c r="AT211" s="2392"/>
      <c r="AU211" s="2392"/>
      <c r="AV211" s="2392"/>
      <c r="AW211" s="2392"/>
    </row>
    <row r="212" spans="1:49" s="2408" customFormat="1" ht="11.25" customHeight="1">
      <c r="A212" s="2491"/>
      <c r="B212" s="2452"/>
      <c r="C212" s="2453"/>
      <c r="D212" s="1602"/>
      <c r="E212" s="2450" t="s">
        <v>1154</v>
      </c>
      <c r="F212" s="2441"/>
      <c r="G212" s="2441"/>
      <c r="H212" s="2441"/>
      <c r="I212" s="2441"/>
      <c r="J212" s="2441"/>
      <c r="K212" s="2441"/>
      <c r="L212" s="2441"/>
      <c r="M212" s="2441"/>
      <c r="N212" s="2441"/>
      <c r="O212" s="2441"/>
      <c r="P212" s="2441"/>
      <c r="Q212" s="2441"/>
      <c r="R212" s="2441"/>
      <c r="S212" s="2437"/>
      <c r="T212" s="2437"/>
      <c r="U212" s="2437"/>
      <c r="V212" s="2437"/>
      <c r="W212" s="2437"/>
      <c r="X212" s="2437"/>
      <c r="Y212" s="2437"/>
      <c r="Z212" s="2437"/>
      <c r="AA212" s="2437"/>
      <c r="AB212" s="2437"/>
      <c r="AC212" s="2437"/>
      <c r="AD212" s="6528"/>
      <c r="AE212" s="6530"/>
      <c r="AF212" s="2494"/>
      <c r="AG212" s="3939"/>
      <c r="AH212" s="4117"/>
      <c r="AI212" s="2392"/>
      <c r="AJ212" s="2392"/>
      <c r="AK212" s="2392"/>
      <c r="AL212" s="2392"/>
      <c r="AM212" s="2392"/>
      <c r="AN212" s="2392"/>
      <c r="AO212" s="2392"/>
      <c r="AP212" s="2392"/>
      <c r="AQ212" s="2392"/>
      <c r="AR212" s="2392"/>
      <c r="AS212" s="2392"/>
      <c r="AT212" s="2392"/>
      <c r="AU212" s="2392"/>
      <c r="AV212" s="2392"/>
      <c r="AW212" s="2392"/>
    </row>
    <row r="213" spans="1:49" s="2408" customFormat="1" ht="15" customHeight="1">
      <c r="A213" s="2491"/>
      <c r="B213" s="2452"/>
      <c r="C213" s="2453"/>
      <c r="D213" s="1602"/>
      <c r="E213" s="2441"/>
      <c r="F213" s="2441"/>
      <c r="G213" s="2441"/>
      <c r="H213" s="2441"/>
      <c r="I213" s="2441"/>
      <c r="J213" s="2441"/>
      <c r="K213" s="2441"/>
      <c r="L213" s="2441"/>
      <c r="M213" s="2441"/>
      <c r="N213" s="2441"/>
      <c r="O213" s="2441"/>
      <c r="P213" s="2441"/>
      <c r="Q213" s="2441"/>
      <c r="R213" s="2441"/>
      <c r="S213" s="2437"/>
      <c r="T213" s="2437"/>
      <c r="U213" s="2437"/>
      <c r="V213" s="2437"/>
      <c r="W213" s="2437"/>
      <c r="X213" s="2437"/>
      <c r="Y213" s="2437"/>
      <c r="Z213" s="2437"/>
      <c r="AA213" s="2437"/>
      <c r="AB213" s="2437"/>
      <c r="AC213" s="2437"/>
      <c r="AD213" s="2392"/>
      <c r="AE213" s="2392"/>
      <c r="AF213" s="2494"/>
      <c r="AG213" s="3939"/>
      <c r="AH213" s="4117"/>
      <c r="AI213" s="2392"/>
      <c r="AJ213" s="2392"/>
      <c r="AK213" s="2392"/>
      <c r="AL213" s="2392"/>
      <c r="AM213" s="2392"/>
      <c r="AN213" s="2392"/>
      <c r="AO213" s="2392"/>
      <c r="AP213" s="2392"/>
      <c r="AQ213" s="2392"/>
      <c r="AR213" s="2392"/>
      <c r="AS213" s="2392"/>
      <c r="AT213" s="2392"/>
      <c r="AU213" s="2392"/>
      <c r="AV213" s="2392"/>
      <c r="AW213" s="2392"/>
    </row>
    <row r="214" spans="1:49" s="2408" customFormat="1" ht="11.25" customHeight="1">
      <c r="A214" s="2491"/>
      <c r="B214" s="2452"/>
      <c r="C214" s="2453"/>
      <c r="D214" s="1603" t="s">
        <v>44</v>
      </c>
      <c r="E214" s="2437" t="s">
        <v>803</v>
      </c>
      <c r="F214" s="2437"/>
      <c r="G214" s="2437"/>
      <c r="H214" s="2437"/>
      <c r="I214" s="2437"/>
      <c r="J214" s="2437"/>
      <c r="K214" s="2437"/>
      <c r="L214" s="2437"/>
      <c r="M214" s="2437"/>
      <c r="N214" s="2437"/>
      <c r="O214" s="2437"/>
      <c r="P214" s="2437"/>
      <c r="Q214" s="2437"/>
      <c r="R214" s="2437"/>
      <c r="S214" s="2437"/>
      <c r="T214" s="2437"/>
      <c r="U214" s="2437"/>
      <c r="V214" s="2437"/>
      <c r="W214" s="2437"/>
      <c r="X214" s="2437"/>
      <c r="Y214" s="2437"/>
      <c r="Z214" s="2437"/>
      <c r="AA214" s="2437"/>
      <c r="AB214" s="2437"/>
      <c r="AC214" s="2437"/>
      <c r="AD214" s="6531" t="s">
        <v>38</v>
      </c>
      <c r="AE214" s="6529"/>
      <c r="AF214" s="2494"/>
      <c r="AG214" s="3939"/>
      <c r="AH214" s="4117"/>
      <c r="AI214" s="2392"/>
      <c r="AJ214" s="2392"/>
      <c r="AK214" s="2392"/>
      <c r="AL214" s="2392"/>
      <c r="AM214" s="2392"/>
      <c r="AN214" s="2392"/>
      <c r="AO214" s="2392"/>
      <c r="AP214" s="2392"/>
      <c r="AQ214" s="2392"/>
      <c r="AR214" s="2392"/>
      <c r="AS214" s="2392"/>
      <c r="AT214" s="2392"/>
      <c r="AU214" s="2392"/>
      <c r="AV214" s="2392"/>
      <c r="AW214" s="2392"/>
    </row>
    <row r="215" spans="1:49" s="2408" customFormat="1" ht="11.25" customHeight="1">
      <c r="A215" s="2491"/>
      <c r="B215" s="2452"/>
      <c r="C215" s="2453"/>
      <c r="D215" s="1602"/>
      <c r="E215" s="2450" t="s">
        <v>1156</v>
      </c>
      <c r="F215" s="2450"/>
      <c r="G215" s="2450"/>
      <c r="H215" s="2450"/>
      <c r="I215" s="2450"/>
      <c r="J215" s="2450"/>
      <c r="K215" s="2450"/>
      <c r="L215" s="2450"/>
      <c r="M215" s="2450"/>
      <c r="N215" s="2450"/>
      <c r="O215" s="2450"/>
      <c r="P215" s="2450"/>
      <c r="Q215" s="2450"/>
      <c r="R215" s="2450"/>
      <c r="S215" s="2450"/>
      <c r="T215" s="2450"/>
      <c r="U215" s="2450"/>
      <c r="V215" s="2450"/>
      <c r="W215" s="2450"/>
      <c r="X215" s="2450"/>
      <c r="Y215" s="2450"/>
      <c r="Z215" s="2450"/>
      <c r="AA215" s="2437"/>
      <c r="AB215" s="2437"/>
      <c r="AC215" s="2437"/>
      <c r="AD215" s="6528"/>
      <c r="AE215" s="6530"/>
      <c r="AF215" s="2494"/>
      <c r="AG215" s="3939"/>
      <c r="AH215" s="4117"/>
      <c r="AI215" s="2392"/>
      <c r="AJ215" s="2392"/>
      <c r="AK215" s="2392"/>
      <c r="AL215" s="2392"/>
      <c r="AM215" s="2392"/>
      <c r="AN215" s="2392"/>
      <c r="AO215" s="2392"/>
      <c r="AP215" s="2392"/>
      <c r="AQ215" s="2392"/>
      <c r="AR215" s="2392"/>
      <c r="AS215" s="2392"/>
      <c r="AT215" s="2392"/>
      <c r="AU215" s="2392"/>
      <c r="AV215" s="2392"/>
      <c r="AW215" s="2392"/>
    </row>
    <row r="216" spans="1:49" s="2408" customFormat="1" ht="15" customHeight="1">
      <c r="A216" s="2491"/>
      <c r="B216" s="2452"/>
      <c r="C216" s="2453"/>
      <c r="D216" s="2492"/>
      <c r="E216" s="2437"/>
      <c r="F216" s="2437"/>
      <c r="G216" s="2437"/>
      <c r="H216" s="2437"/>
      <c r="I216" s="2437"/>
      <c r="J216" s="2437"/>
      <c r="K216" s="2437"/>
      <c r="L216" s="2437"/>
      <c r="M216" s="2437"/>
      <c r="N216" s="2437"/>
      <c r="O216" s="2437"/>
      <c r="P216" s="2437"/>
      <c r="Q216" s="2437"/>
      <c r="R216" s="2437"/>
      <c r="S216" s="2437"/>
      <c r="T216" s="2437"/>
      <c r="U216" s="2437"/>
      <c r="V216" s="2437"/>
      <c r="W216" s="2437"/>
      <c r="X216" s="2437"/>
      <c r="Y216" s="2437"/>
      <c r="Z216" s="2437"/>
      <c r="AA216" s="2437"/>
      <c r="AB216" s="2437"/>
      <c r="AC216" s="2437"/>
      <c r="AD216" s="2392"/>
      <c r="AE216" s="2392"/>
      <c r="AF216" s="2494"/>
      <c r="AG216" s="3939"/>
      <c r="AH216" s="4117"/>
      <c r="AI216" s="2392"/>
      <c r="AJ216" s="2392"/>
      <c r="AK216" s="2392"/>
      <c r="AL216" s="2392"/>
      <c r="AM216" s="2392"/>
      <c r="AN216" s="2392"/>
      <c r="AO216" s="2392"/>
      <c r="AP216" s="2392"/>
      <c r="AQ216" s="2392"/>
      <c r="AR216" s="2392"/>
      <c r="AS216" s="2392"/>
      <c r="AT216" s="2392"/>
      <c r="AU216" s="2392"/>
      <c r="AV216" s="2392"/>
      <c r="AW216" s="2392"/>
    </row>
    <row r="217" spans="1:49" s="2408" customFormat="1" ht="11.25" customHeight="1">
      <c r="A217" s="2491"/>
      <c r="B217" s="2452"/>
      <c r="C217" s="2453"/>
      <c r="D217" s="1603" t="s">
        <v>56</v>
      </c>
      <c r="E217" s="2437" t="s">
        <v>804</v>
      </c>
      <c r="F217" s="2437"/>
      <c r="G217" s="2437"/>
      <c r="H217" s="2437"/>
      <c r="I217" s="2437"/>
      <c r="J217" s="2437"/>
      <c r="K217" s="2437"/>
      <c r="L217" s="2437"/>
      <c r="M217" s="2437"/>
      <c r="N217" s="2437"/>
      <c r="O217" s="2437"/>
      <c r="P217" s="2437"/>
      <c r="Q217" s="2437"/>
      <c r="R217" s="2437"/>
      <c r="S217" s="2437"/>
      <c r="T217" s="2437"/>
      <c r="U217" s="2437"/>
      <c r="V217" s="2437"/>
      <c r="W217" s="2437"/>
      <c r="X217" s="2437"/>
      <c r="Y217" s="2437"/>
      <c r="Z217" s="2437"/>
      <c r="AA217" s="2437"/>
      <c r="AB217" s="2437"/>
      <c r="AC217" s="2437"/>
      <c r="AD217" s="6531" t="s">
        <v>39</v>
      </c>
      <c r="AE217" s="6529"/>
      <c r="AF217" s="2494"/>
      <c r="AG217" s="3939"/>
      <c r="AH217" s="4117"/>
      <c r="AI217" s="2392"/>
      <c r="AJ217" s="2392"/>
      <c r="AK217" s="2392"/>
      <c r="AL217" s="2392"/>
      <c r="AM217" s="2392"/>
      <c r="AN217" s="2392"/>
      <c r="AO217" s="2392"/>
      <c r="AP217" s="2392"/>
      <c r="AQ217" s="2392"/>
      <c r="AR217" s="2392"/>
      <c r="AS217" s="2392"/>
      <c r="AT217" s="2392"/>
      <c r="AU217" s="2392"/>
      <c r="AV217" s="2392"/>
      <c r="AW217" s="2392"/>
    </row>
    <row r="218" spans="1:49" s="2408" customFormat="1" ht="11.25" customHeight="1">
      <c r="A218" s="2491"/>
      <c r="B218" s="2452"/>
      <c r="C218" s="2453"/>
      <c r="D218" s="1602"/>
      <c r="E218" s="2450" t="s">
        <v>1157</v>
      </c>
      <c r="F218" s="2450"/>
      <c r="G218" s="2450"/>
      <c r="H218" s="2450"/>
      <c r="I218" s="2450"/>
      <c r="J218" s="2450"/>
      <c r="K218" s="2450"/>
      <c r="L218" s="2450"/>
      <c r="M218" s="2450"/>
      <c r="N218" s="2450"/>
      <c r="O218" s="2450"/>
      <c r="P218" s="2450"/>
      <c r="Q218" s="2450"/>
      <c r="R218" s="2437"/>
      <c r="S218" s="2437"/>
      <c r="T218" s="2437"/>
      <c r="U218" s="2437"/>
      <c r="V218" s="2437"/>
      <c r="W218" s="2437"/>
      <c r="X218" s="2437"/>
      <c r="Y218" s="2437"/>
      <c r="Z218" s="2437"/>
      <c r="AA218" s="2437"/>
      <c r="AB218" s="2437"/>
      <c r="AC218" s="2437"/>
      <c r="AD218" s="6528"/>
      <c r="AE218" s="6530"/>
      <c r="AF218" s="2494"/>
      <c r="AG218" s="3939"/>
      <c r="AH218" s="4117"/>
      <c r="AI218" s="2392"/>
      <c r="AJ218" s="2392"/>
      <c r="AK218" s="2392"/>
      <c r="AL218" s="2392"/>
      <c r="AM218" s="2392"/>
      <c r="AN218" s="2392"/>
      <c r="AO218" s="2392"/>
      <c r="AP218" s="2392"/>
      <c r="AQ218" s="2392"/>
      <c r="AR218" s="2392"/>
      <c r="AS218" s="2392"/>
      <c r="AT218" s="2392"/>
      <c r="AU218" s="2392"/>
      <c r="AV218" s="2392"/>
      <c r="AW218" s="2392"/>
    </row>
    <row r="219" spans="1:49" s="2408" customFormat="1" ht="15" customHeight="1">
      <c r="A219" s="2491"/>
      <c r="B219" s="2452"/>
      <c r="C219" s="2453"/>
      <c r="D219" s="2492"/>
      <c r="E219" s="2437"/>
      <c r="F219" s="2437"/>
      <c r="G219" s="2437"/>
      <c r="H219" s="2437"/>
      <c r="I219" s="2437"/>
      <c r="J219" s="2437"/>
      <c r="K219" s="2437"/>
      <c r="L219" s="2437"/>
      <c r="M219" s="2437"/>
      <c r="N219" s="2437"/>
      <c r="O219" s="2437"/>
      <c r="P219" s="2437"/>
      <c r="Q219" s="2437"/>
      <c r="R219" s="2437"/>
      <c r="S219" s="2437"/>
      <c r="T219" s="2437"/>
      <c r="U219" s="2437"/>
      <c r="V219" s="2437"/>
      <c r="W219" s="2437"/>
      <c r="X219" s="2437"/>
      <c r="Y219" s="2437"/>
      <c r="Z219" s="2437"/>
      <c r="AA219" s="2437"/>
      <c r="AB219" s="2437"/>
      <c r="AC219" s="2437"/>
      <c r="AD219" s="2392"/>
      <c r="AE219" s="2392"/>
      <c r="AF219" s="2494"/>
      <c r="AG219" s="3939"/>
      <c r="AH219" s="4117"/>
      <c r="AI219" s="2392"/>
      <c r="AJ219" s="2392"/>
      <c r="AK219" s="2392"/>
      <c r="AL219" s="2392"/>
      <c r="AM219" s="2392"/>
      <c r="AN219" s="2392"/>
      <c r="AO219" s="2392"/>
      <c r="AP219" s="2392"/>
      <c r="AQ219" s="2392"/>
      <c r="AR219" s="2392"/>
      <c r="AS219" s="2392"/>
      <c r="AT219" s="2392"/>
      <c r="AU219" s="2392"/>
      <c r="AV219" s="2392"/>
      <c r="AW219" s="2392"/>
    </row>
    <row r="220" spans="1:49" s="2408" customFormat="1" ht="11.25" customHeight="1">
      <c r="A220" s="2491"/>
      <c r="B220" s="2452"/>
      <c r="C220" s="2453"/>
      <c r="D220" s="1603" t="s">
        <v>57</v>
      </c>
      <c r="E220" s="2437" t="s">
        <v>1189</v>
      </c>
      <c r="F220" s="2437"/>
      <c r="G220" s="2437"/>
      <c r="H220" s="2437"/>
      <c r="I220" s="2437"/>
      <c r="J220" s="2437"/>
      <c r="K220" s="2437"/>
      <c r="L220" s="2437"/>
      <c r="M220" s="2437"/>
      <c r="N220" s="2437"/>
      <c r="O220" s="2437"/>
      <c r="P220" s="2437"/>
      <c r="Q220" s="2437"/>
      <c r="R220" s="2437"/>
      <c r="S220" s="2437"/>
      <c r="T220" s="2437"/>
      <c r="U220" s="2437"/>
      <c r="V220" s="2437"/>
      <c r="W220" s="2437"/>
      <c r="X220" s="2437"/>
      <c r="Y220" s="2437"/>
      <c r="Z220" s="2437"/>
      <c r="AA220" s="2437"/>
      <c r="AB220" s="2437"/>
      <c r="AC220" s="2437"/>
      <c r="AD220" s="6531" t="s">
        <v>40</v>
      </c>
      <c r="AE220" s="6529"/>
      <c r="AF220" s="2494"/>
      <c r="AG220" s="3939"/>
      <c r="AH220" s="4117"/>
      <c r="AI220" s="2392"/>
      <c r="AJ220" s="2392"/>
      <c r="AK220" s="2392"/>
      <c r="AL220" s="2392"/>
      <c r="AM220" s="2392"/>
      <c r="AN220" s="2392"/>
      <c r="AO220" s="2392"/>
      <c r="AP220" s="2392"/>
      <c r="AQ220" s="2392"/>
      <c r="AR220" s="2392"/>
      <c r="AS220" s="2392"/>
      <c r="AT220" s="2392"/>
      <c r="AU220" s="2392"/>
      <c r="AV220" s="2392"/>
      <c r="AW220" s="2392"/>
    </row>
    <row r="221" spans="1:49" s="2408" customFormat="1" ht="11.25" customHeight="1">
      <c r="A221" s="2491"/>
      <c r="B221" s="2452"/>
      <c r="C221" s="2453"/>
      <c r="D221" s="1602"/>
      <c r="E221" s="2450" t="s">
        <v>1190</v>
      </c>
      <c r="F221" s="2450"/>
      <c r="G221" s="2450"/>
      <c r="H221" s="2450"/>
      <c r="I221" s="2450"/>
      <c r="J221" s="2450"/>
      <c r="K221" s="2450"/>
      <c r="L221" s="2450"/>
      <c r="M221" s="2450"/>
      <c r="N221" s="2450"/>
      <c r="O221" s="2450"/>
      <c r="P221" s="2450"/>
      <c r="Q221" s="2450"/>
      <c r="R221" s="2450"/>
      <c r="S221" s="2437"/>
      <c r="T221" s="2437"/>
      <c r="U221" s="2437"/>
      <c r="V221" s="2437"/>
      <c r="W221" s="2437"/>
      <c r="X221" s="2437"/>
      <c r="Y221" s="2437"/>
      <c r="Z221" s="2437"/>
      <c r="AA221" s="2437"/>
      <c r="AB221" s="2437"/>
      <c r="AC221" s="2437"/>
      <c r="AD221" s="6528"/>
      <c r="AE221" s="6530"/>
      <c r="AF221" s="2494"/>
      <c r="AG221" s="3939"/>
      <c r="AH221" s="4117"/>
      <c r="AI221" s="2392"/>
      <c r="AJ221" s="2392"/>
      <c r="AK221" s="2392"/>
      <c r="AL221" s="2392"/>
      <c r="AM221" s="2392"/>
      <c r="AN221" s="2392"/>
      <c r="AO221" s="2392"/>
      <c r="AP221" s="2392"/>
      <c r="AQ221" s="2392"/>
      <c r="AR221" s="2392"/>
      <c r="AS221" s="2392"/>
      <c r="AT221" s="2392"/>
      <c r="AU221" s="2392"/>
      <c r="AV221" s="2392"/>
      <c r="AW221" s="2392"/>
    </row>
    <row r="222" spans="1:49" s="2408" customFormat="1" ht="15" customHeight="1">
      <c r="A222" s="2491"/>
      <c r="B222" s="2452"/>
      <c r="C222" s="2453"/>
      <c r="D222" s="2492"/>
      <c r="E222" s="2437"/>
      <c r="F222" s="2437"/>
      <c r="G222" s="2437"/>
      <c r="H222" s="2437"/>
      <c r="I222" s="2437"/>
      <c r="J222" s="2437"/>
      <c r="K222" s="2437"/>
      <c r="L222" s="2437"/>
      <c r="M222" s="2437"/>
      <c r="N222" s="2437"/>
      <c r="O222" s="2437"/>
      <c r="P222" s="2437"/>
      <c r="Q222" s="2437"/>
      <c r="R222" s="2437"/>
      <c r="S222" s="2437"/>
      <c r="T222" s="2437"/>
      <c r="U222" s="2437"/>
      <c r="V222" s="2437"/>
      <c r="W222" s="2437"/>
      <c r="X222" s="2437"/>
      <c r="Y222" s="2437"/>
      <c r="Z222" s="2437"/>
      <c r="AA222" s="2437"/>
      <c r="AB222" s="2437"/>
      <c r="AC222" s="2437"/>
      <c r="AD222" s="2392"/>
      <c r="AE222" s="2392"/>
      <c r="AF222" s="2494"/>
      <c r="AG222" s="3939"/>
      <c r="AH222" s="4117"/>
      <c r="AI222" s="2392"/>
      <c r="AJ222" s="2392"/>
      <c r="AK222" s="2392"/>
      <c r="AL222" s="2392"/>
      <c r="AM222" s="2392"/>
      <c r="AN222" s="2392"/>
      <c r="AO222" s="2392"/>
      <c r="AP222" s="2392"/>
      <c r="AQ222" s="2392"/>
      <c r="AR222" s="2392"/>
      <c r="AS222" s="2392"/>
      <c r="AT222" s="2392"/>
      <c r="AU222" s="2392"/>
      <c r="AV222" s="2392"/>
      <c r="AW222" s="2392"/>
    </row>
    <row r="223" spans="1:49" s="2408" customFormat="1" ht="11.25" customHeight="1">
      <c r="A223" s="2491"/>
      <c r="B223" s="2452"/>
      <c r="C223" s="2453"/>
      <c r="D223" s="1603" t="s">
        <v>58</v>
      </c>
      <c r="E223" s="2437" t="s">
        <v>867</v>
      </c>
      <c r="F223" s="2437"/>
      <c r="G223" s="2437"/>
      <c r="H223" s="2437"/>
      <c r="I223" s="2437"/>
      <c r="J223" s="2437"/>
      <c r="K223" s="2437"/>
      <c r="L223" s="2437"/>
      <c r="M223" s="2437"/>
      <c r="N223" s="2437"/>
      <c r="O223" s="2437"/>
      <c r="P223" s="2437"/>
      <c r="Q223" s="2437"/>
      <c r="R223" s="2437"/>
      <c r="S223" s="2437"/>
      <c r="T223" s="2437"/>
      <c r="U223" s="2437"/>
      <c r="V223" s="2437"/>
      <c r="W223" s="2437"/>
      <c r="X223" s="2437"/>
      <c r="Y223" s="2437"/>
      <c r="Z223" s="2437"/>
      <c r="AA223" s="2437"/>
      <c r="AB223" s="2437"/>
      <c r="AC223" s="2437"/>
      <c r="AD223" s="6531" t="s">
        <v>41</v>
      </c>
      <c r="AE223" s="6529"/>
      <c r="AF223" s="2494"/>
      <c r="AG223" s="3939"/>
      <c r="AH223" s="4117"/>
      <c r="AI223" s="2392"/>
      <c r="AJ223" s="2392"/>
      <c r="AK223" s="2392"/>
      <c r="AL223" s="2392"/>
      <c r="AM223" s="2392"/>
      <c r="AN223" s="2392"/>
      <c r="AO223" s="2392"/>
      <c r="AP223" s="2392"/>
      <c r="AQ223" s="2392"/>
      <c r="AR223" s="2392"/>
      <c r="AS223" s="2392"/>
      <c r="AT223" s="2392"/>
      <c r="AU223" s="2392"/>
      <c r="AV223" s="2392"/>
      <c r="AW223" s="2392"/>
    </row>
    <row r="224" spans="1:49" s="2408" customFormat="1" ht="11.25" customHeight="1">
      <c r="A224" s="2491"/>
      <c r="B224" s="2452"/>
      <c r="C224" s="2453"/>
      <c r="D224" s="2501"/>
      <c r="E224" s="2441" t="s">
        <v>1158</v>
      </c>
      <c r="F224" s="2441"/>
      <c r="G224" s="2441"/>
      <c r="H224" s="2441"/>
      <c r="I224" s="2441"/>
      <c r="J224" s="2441"/>
      <c r="K224" s="2441"/>
      <c r="L224" s="2441"/>
      <c r="M224" s="2441"/>
      <c r="N224" s="2441"/>
      <c r="O224" s="2441"/>
      <c r="P224" s="2441"/>
      <c r="Q224" s="2441"/>
      <c r="R224" s="2441"/>
      <c r="S224" s="2441"/>
      <c r="T224" s="2441"/>
      <c r="U224" s="2441"/>
      <c r="V224" s="2441"/>
      <c r="W224" s="2441"/>
      <c r="X224" s="2441"/>
      <c r="Y224" s="2441"/>
      <c r="Z224" s="2441"/>
      <c r="AA224" s="2441"/>
      <c r="AB224" s="2441"/>
      <c r="AC224" s="2437"/>
      <c r="AD224" s="6528"/>
      <c r="AE224" s="6530"/>
      <c r="AF224" s="2494"/>
      <c r="AG224" s="3939"/>
      <c r="AH224" s="4117"/>
      <c r="AI224" s="2392"/>
      <c r="AJ224" s="2392"/>
      <c r="AK224" s="2392"/>
      <c r="AL224" s="2392"/>
      <c r="AM224" s="2392"/>
      <c r="AN224" s="2392"/>
      <c r="AO224" s="2392"/>
      <c r="AP224" s="2392"/>
      <c r="AQ224" s="2392"/>
      <c r="AR224" s="2392"/>
      <c r="AS224" s="2392"/>
      <c r="AT224" s="2392"/>
      <c r="AU224" s="2392"/>
      <c r="AV224" s="2392"/>
      <c r="AW224" s="2392"/>
    </row>
    <row r="225" spans="1:49" s="2408" customFormat="1" ht="15" customHeight="1">
      <c r="A225" s="2491"/>
      <c r="B225" s="2452"/>
      <c r="C225" s="2453"/>
      <c r="D225" s="2492"/>
      <c r="E225" s="2437"/>
      <c r="F225" s="2437"/>
      <c r="G225" s="2437"/>
      <c r="H225" s="2437"/>
      <c r="I225" s="2437"/>
      <c r="J225" s="2437"/>
      <c r="K225" s="2437"/>
      <c r="L225" s="2437"/>
      <c r="M225" s="2437"/>
      <c r="N225" s="2437"/>
      <c r="O225" s="2437"/>
      <c r="P225" s="2437"/>
      <c r="Q225" s="2437"/>
      <c r="R225" s="2437"/>
      <c r="S225" s="2437"/>
      <c r="T225" s="2437"/>
      <c r="U225" s="2437"/>
      <c r="V225" s="2437"/>
      <c r="W225" s="2437"/>
      <c r="X225" s="2437"/>
      <c r="Y225" s="2437"/>
      <c r="Z225" s="2437"/>
      <c r="AA225" s="2437"/>
      <c r="AB225" s="2437"/>
      <c r="AC225" s="2437"/>
      <c r="AD225" s="2392"/>
      <c r="AE225" s="2392"/>
      <c r="AF225" s="2494"/>
      <c r="AG225" s="3939"/>
      <c r="AH225" s="4117"/>
      <c r="AI225" s="2392"/>
      <c r="AJ225" s="2392"/>
      <c r="AK225" s="2392"/>
      <c r="AL225" s="2392"/>
      <c r="AM225" s="2392"/>
      <c r="AN225" s="2392"/>
      <c r="AO225" s="2392"/>
      <c r="AP225" s="2392"/>
      <c r="AQ225" s="2392"/>
      <c r="AR225" s="2392"/>
      <c r="AS225" s="2392"/>
      <c r="AT225" s="2392"/>
      <c r="AU225" s="2392"/>
      <c r="AV225" s="2392"/>
      <c r="AW225" s="2392"/>
    </row>
    <row r="226" spans="1:49" s="2408" customFormat="1" ht="11.25" customHeight="1">
      <c r="A226" s="2491"/>
      <c r="B226" s="2452"/>
      <c r="C226" s="2453"/>
      <c r="D226" s="1603" t="s">
        <v>68</v>
      </c>
      <c r="E226" s="2437" t="s">
        <v>1191</v>
      </c>
      <c r="F226" s="2437"/>
      <c r="G226" s="2437"/>
      <c r="H226" s="2437"/>
      <c r="I226" s="2437"/>
      <c r="J226" s="2437"/>
      <c r="K226" s="2437"/>
      <c r="L226" s="2437"/>
      <c r="M226" s="2437"/>
      <c r="N226" s="2437"/>
      <c r="O226" s="2437"/>
      <c r="P226" s="2437"/>
      <c r="Q226" s="2437"/>
      <c r="R226" s="2437"/>
      <c r="S226" s="2437"/>
      <c r="T226" s="2437"/>
      <c r="U226" s="2437"/>
      <c r="V226" s="2437"/>
      <c r="W226" s="2437"/>
      <c r="X226" s="2437"/>
      <c r="Y226" s="2437"/>
      <c r="Z226" s="2437"/>
      <c r="AA226" s="2437"/>
      <c r="AB226" s="2437"/>
      <c r="AC226" s="2437"/>
      <c r="AD226" s="6531" t="s">
        <v>42</v>
      </c>
      <c r="AE226" s="6529"/>
      <c r="AF226" s="2494"/>
      <c r="AG226" s="3939"/>
      <c r="AH226" s="4117"/>
      <c r="AI226" s="2392"/>
      <c r="AJ226" s="2392"/>
      <c r="AK226" s="2392"/>
      <c r="AL226" s="2392"/>
      <c r="AM226" s="2392"/>
      <c r="AN226" s="2392"/>
      <c r="AO226" s="2392"/>
      <c r="AP226" s="2392"/>
      <c r="AQ226" s="2392"/>
      <c r="AR226" s="2392"/>
      <c r="AS226" s="2392"/>
      <c r="AT226" s="2392"/>
      <c r="AU226" s="2392"/>
      <c r="AV226" s="2392"/>
      <c r="AW226" s="2392"/>
    </row>
    <row r="227" spans="1:49" s="2408" customFormat="1" ht="11.25" customHeight="1">
      <c r="A227" s="2491"/>
      <c r="B227" s="2452"/>
      <c r="C227" s="2453"/>
      <c r="D227" s="1602"/>
      <c r="E227" s="2450" t="s">
        <v>1192</v>
      </c>
      <c r="F227" s="2450"/>
      <c r="G227" s="2450"/>
      <c r="H227" s="2450"/>
      <c r="I227" s="2450"/>
      <c r="J227" s="2450"/>
      <c r="K227" s="2450"/>
      <c r="L227" s="2450"/>
      <c r="M227" s="2450"/>
      <c r="N227" s="2450"/>
      <c r="O227" s="2450"/>
      <c r="P227" s="2450"/>
      <c r="Q227" s="2450"/>
      <c r="R227" s="2450"/>
      <c r="S227" s="2450"/>
      <c r="T227" s="2450"/>
      <c r="U227" s="2450"/>
      <c r="V227" s="2450"/>
      <c r="W227" s="2450"/>
      <c r="X227" s="2450"/>
      <c r="Y227" s="2450"/>
      <c r="Z227" s="2450"/>
      <c r="AA227" s="2450"/>
      <c r="AB227" s="2450"/>
      <c r="AC227" s="2450"/>
      <c r="AD227" s="6528"/>
      <c r="AE227" s="6530"/>
      <c r="AF227" s="2494"/>
      <c r="AG227" s="3939"/>
      <c r="AH227" s="4117"/>
      <c r="AI227" s="2392"/>
      <c r="AJ227" s="2392"/>
      <c r="AK227" s="2392"/>
      <c r="AL227" s="2392"/>
      <c r="AM227" s="2392"/>
      <c r="AN227" s="2392"/>
      <c r="AO227" s="2392"/>
      <c r="AP227" s="2392"/>
      <c r="AQ227" s="2392"/>
      <c r="AR227" s="2392"/>
      <c r="AS227" s="2392"/>
      <c r="AT227" s="2392"/>
      <c r="AU227" s="2392"/>
      <c r="AV227" s="2392"/>
      <c r="AW227" s="2392"/>
    </row>
    <row r="228" spans="1:49" s="2408" customFormat="1" ht="15" customHeight="1">
      <c r="A228" s="2491"/>
      <c r="B228" s="2452"/>
      <c r="C228" s="2453"/>
      <c r="D228" s="1602"/>
      <c r="E228" s="2437"/>
      <c r="F228" s="2437"/>
      <c r="G228" s="2437"/>
      <c r="H228" s="2437"/>
      <c r="I228" s="2437"/>
      <c r="J228" s="2437"/>
      <c r="K228" s="2437"/>
      <c r="L228" s="2437"/>
      <c r="M228" s="2437"/>
      <c r="N228" s="2437"/>
      <c r="O228" s="2437"/>
      <c r="P228" s="2437"/>
      <c r="Q228" s="2437"/>
      <c r="R228" s="2437"/>
      <c r="S228" s="2437"/>
      <c r="T228" s="2437"/>
      <c r="U228" s="2437"/>
      <c r="V228" s="2437"/>
      <c r="W228" s="2437"/>
      <c r="X228" s="2437"/>
      <c r="Y228" s="2437"/>
      <c r="Z228" s="2437"/>
      <c r="AA228" s="2437"/>
      <c r="AB228" s="2437"/>
      <c r="AC228" s="2437"/>
      <c r="AD228" s="2392"/>
      <c r="AE228" s="2392"/>
      <c r="AF228" s="2494"/>
      <c r="AG228" s="3939"/>
      <c r="AH228" s="4117"/>
      <c r="AI228" s="2392"/>
      <c r="AJ228" s="2392"/>
      <c r="AK228" s="2392"/>
      <c r="AL228" s="2392"/>
      <c r="AM228" s="2392"/>
      <c r="AN228" s="2392"/>
      <c r="AO228" s="2392"/>
      <c r="AP228" s="2392"/>
      <c r="AQ228" s="2392"/>
      <c r="AR228" s="2392"/>
      <c r="AS228" s="2392"/>
      <c r="AT228" s="2392"/>
      <c r="AU228" s="2392"/>
      <c r="AV228" s="2392"/>
      <c r="AW228" s="2392"/>
    </row>
    <row r="229" spans="1:49" s="2408" customFormat="1" ht="11.25" customHeight="1">
      <c r="A229" s="2491"/>
      <c r="B229" s="2452"/>
      <c r="C229" s="2453"/>
      <c r="D229" s="1603" t="s">
        <v>70</v>
      </c>
      <c r="E229" s="2437" t="s">
        <v>952</v>
      </c>
      <c r="F229" s="2437"/>
      <c r="G229" s="2437"/>
      <c r="H229" s="2537"/>
      <c r="I229" s="2537"/>
      <c r="J229" s="2537"/>
      <c r="K229" s="2537"/>
      <c r="L229" s="2537"/>
      <c r="M229" s="2537"/>
      <c r="N229" s="2537"/>
      <c r="O229" s="2537"/>
      <c r="P229" s="2537"/>
      <c r="Q229" s="2537"/>
      <c r="R229" s="2537"/>
      <c r="S229" s="2537"/>
      <c r="T229" s="2537"/>
      <c r="U229" s="2537"/>
      <c r="V229" s="2537"/>
      <c r="W229" s="2537"/>
      <c r="X229" s="2537"/>
      <c r="Y229" s="2537"/>
      <c r="Z229" s="2537"/>
      <c r="AA229" s="2537"/>
      <c r="AB229" s="2537"/>
      <c r="AC229" s="2537"/>
      <c r="AD229" s="6531" t="s">
        <v>48</v>
      </c>
      <c r="AE229" s="6529"/>
      <c r="AF229" s="2494"/>
      <c r="AG229" s="3939"/>
      <c r="AH229" s="4117"/>
      <c r="AI229" s="2392"/>
      <c r="AJ229" s="2392"/>
      <c r="AK229" s="2392"/>
      <c r="AL229" s="2392"/>
      <c r="AM229" s="2392"/>
      <c r="AN229" s="2392"/>
      <c r="AO229" s="2392"/>
      <c r="AP229" s="2392"/>
      <c r="AQ229" s="2392"/>
      <c r="AR229" s="2392"/>
      <c r="AS229" s="2392"/>
      <c r="AT229" s="2392"/>
      <c r="AU229" s="2392"/>
      <c r="AV229" s="2392"/>
      <c r="AW229" s="2392"/>
    </row>
    <row r="230" spans="1:49" s="2408" customFormat="1" ht="11.25" customHeight="1">
      <c r="A230" s="2491"/>
      <c r="B230" s="2452"/>
      <c r="C230" s="2453"/>
      <c r="D230" s="1602"/>
      <c r="E230" s="2450" t="s">
        <v>953</v>
      </c>
      <c r="F230" s="2450"/>
      <c r="G230" s="2450"/>
      <c r="H230" s="2538"/>
      <c r="I230" s="2538"/>
      <c r="J230" s="2538"/>
      <c r="K230" s="2538"/>
      <c r="L230" s="2538"/>
      <c r="M230" s="2538"/>
      <c r="N230" s="2538"/>
      <c r="O230" s="2538"/>
      <c r="P230" s="2538"/>
      <c r="Q230" s="2538"/>
      <c r="R230" s="2538"/>
      <c r="S230" s="2538"/>
      <c r="T230" s="2538"/>
      <c r="U230" s="2538"/>
      <c r="V230" s="2538"/>
      <c r="W230" s="2538"/>
      <c r="X230" s="2538"/>
      <c r="Y230" s="2538"/>
      <c r="Z230" s="2538"/>
      <c r="AA230" s="2538"/>
      <c r="AB230" s="2538"/>
      <c r="AC230" s="2538"/>
      <c r="AD230" s="6528"/>
      <c r="AE230" s="6530"/>
      <c r="AF230" s="2494"/>
      <c r="AG230" s="3939"/>
      <c r="AH230" s="4117"/>
      <c r="AI230" s="2392"/>
      <c r="AJ230" s="2392"/>
      <c r="AK230" s="2392"/>
      <c r="AL230" s="2392"/>
      <c r="AM230" s="2392"/>
      <c r="AN230" s="2392"/>
      <c r="AO230" s="2392"/>
      <c r="AP230" s="2392"/>
      <c r="AQ230" s="2392"/>
      <c r="AR230" s="2392"/>
      <c r="AS230" s="2392"/>
      <c r="AT230" s="2392"/>
      <c r="AU230" s="2392"/>
      <c r="AV230" s="2392"/>
      <c r="AW230" s="2392"/>
    </row>
    <row r="231" spans="1:49" s="2408" customFormat="1" ht="15" customHeight="1">
      <c r="A231" s="2491"/>
      <c r="B231" s="2452"/>
      <c r="C231" s="2453"/>
      <c r="D231" s="1602"/>
      <c r="E231" s="2450"/>
      <c r="F231" s="2450"/>
      <c r="G231" s="2450"/>
      <c r="H231" s="2450"/>
      <c r="I231" s="2450"/>
      <c r="J231" s="2450"/>
      <c r="K231" s="2450"/>
      <c r="L231" s="2450"/>
      <c r="M231" s="2450"/>
      <c r="N231" s="2450"/>
      <c r="O231" s="2450"/>
      <c r="P231" s="2450"/>
      <c r="Q231" s="2450"/>
      <c r="R231" s="2450"/>
      <c r="S231" s="2450"/>
      <c r="T231" s="2450"/>
      <c r="U231" s="2450"/>
      <c r="V231" s="2450"/>
      <c r="W231" s="2450"/>
      <c r="X231" s="2450"/>
      <c r="Y231" s="2450"/>
      <c r="Z231" s="2450"/>
      <c r="AA231" s="2450"/>
      <c r="AB231" s="2450"/>
      <c r="AC231" s="2450"/>
      <c r="AD231" s="2392"/>
      <c r="AE231" s="2392"/>
      <c r="AF231" s="2494"/>
      <c r="AG231" s="3939"/>
      <c r="AH231" s="4117"/>
      <c r="AI231" s="2392"/>
      <c r="AJ231" s="2392"/>
      <c r="AK231" s="2392"/>
      <c r="AL231" s="2392"/>
      <c r="AM231" s="2392"/>
      <c r="AN231" s="2392"/>
      <c r="AO231" s="2392"/>
      <c r="AP231" s="2392"/>
      <c r="AQ231" s="2392"/>
      <c r="AR231" s="2392"/>
      <c r="AS231" s="2392"/>
      <c r="AT231" s="2392"/>
      <c r="AU231" s="2392"/>
      <c r="AV231" s="2392"/>
      <c r="AW231" s="2392"/>
    </row>
    <row r="232" spans="1:49" s="2408" customFormat="1" ht="11.25" customHeight="1">
      <c r="A232" s="2491"/>
      <c r="B232" s="2452"/>
      <c r="C232" s="2453"/>
      <c r="D232" s="1603" t="s">
        <v>71</v>
      </c>
      <c r="E232" s="2437" t="s">
        <v>250</v>
      </c>
      <c r="F232" s="2437"/>
      <c r="G232" s="2437"/>
      <c r="H232" s="2437"/>
      <c r="I232" s="2437"/>
      <c r="J232" s="2437"/>
      <c r="K232" s="2437"/>
      <c r="L232" s="2437"/>
      <c r="M232" s="2437"/>
      <c r="N232" s="2437"/>
      <c r="O232" s="2437"/>
      <c r="P232" s="2437"/>
      <c r="Q232" s="2437"/>
      <c r="R232" s="2437"/>
      <c r="S232" s="2437"/>
      <c r="T232" s="2437"/>
      <c r="U232" s="2437"/>
      <c r="V232" s="2437"/>
      <c r="W232" s="2437"/>
      <c r="X232" s="2437"/>
      <c r="Y232" s="2437"/>
      <c r="Z232" s="2437"/>
      <c r="AA232" s="2437"/>
      <c r="AB232" s="2437"/>
      <c r="AC232" s="2437"/>
      <c r="AD232" s="6531" t="s">
        <v>43</v>
      </c>
      <c r="AE232" s="6529"/>
      <c r="AF232" s="2494"/>
      <c r="AG232" s="3939"/>
      <c r="AH232" s="4117"/>
      <c r="AI232" s="2392"/>
      <c r="AJ232" s="2392"/>
      <c r="AK232" s="2392"/>
      <c r="AL232" s="2392"/>
      <c r="AM232" s="2392"/>
      <c r="AN232" s="2392"/>
      <c r="AO232" s="2392"/>
      <c r="AP232" s="2392"/>
      <c r="AQ232" s="2392"/>
      <c r="AR232" s="2392"/>
      <c r="AS232" s="2392"/>
      <c r="AT232" s="2392"/>
      <c r="AU232" s="2392"/>
      <c r="AV232" s="2392"/>
      <c r="AW232" s="2392"/>
    </row>
    <row r="233" spans="1:49" s="2408" customFormat="1" ht="11.25" customHeight="1">
      <c r="A233" s="2491"/>
      <c r="B233" s="2503"/>
      <c r="C233" s="2392"/>
      <c r="D233" s="2404"/>
      <c r="E233" s="2445" t="s">
        <v>383</v>
      </c>
      <c r="F233" s="2504"/>
      <c r="G233" s="2504"/>
      <c r="H233" s="2504"/>
      <c r="I233" s="2504"/>
      <c r="J233" s="2504"/>
      <c r="K233" s="2504"/>
      <c r="L233" s="2504"/>
      <c r="M233" s="2504"/>
      <c r="N233" s="2504"/>
      <c r="O233" s="2504"/>
      <c r="P233" s="2504"/>
      <c r="Q233" s="2404"/>
      <c r="R233" s="2404"/>
      <c r="S233" s="2404"/>
      <c r="T233" s="2404"/>
      <c r="U233" s="2404"/>
      <c r="V233" s="2404"/>
      <c r="W233" s="3939"/>
      <c r="X233" s="3939"/>
      <c r="Y233" s="3939"/>
      <c r="Z233" s="3939"/>
      <c r="AA233" s="3939"/>
      <c r="AB233" s="3939"/>
      <c r="AC233" s="3939"/>
      <c r="AD233" s="6528"/>
      <c r="AE233" s="6530"/>
      <c r="AF233" s="2494"/>
      <c r="AG233" s="3939"/>
      <c r="AH233" s="4117"/>
      <c r="AI233" s="2392"/>
      <c r="AJ233" s="2392"/>
      <c r="AK233" s="2392"/>
      <c r="AL233" s="2392"/>
      <c r="AM233" s="2392"/>
      <c r="AN233" s="2392"/>
      <c r="AO233" s="2392"/>
      <c r="AP233" s="2392"/>
      <c r="AQ233" s="2392"/>
      <c r="AR233" s="2392"/>
      <c r="AS233" s="2392"/>
      <c r="AT233" s="2392"/>
      <c r="AU233" s="2392"/>
      <c r="AV233" s="2392"/>
      <c r="AW233" s="2392"/>
    </row>
    <row r="234" spans="1:49" s="2408" customFormat="1" ht="11.25" customHeight="1">
      <c r="A234" s="2491"/>
      <c r="B234" s="2503"/>
      <c r="C234" s="2392"/>
      <c r="D234" s="2404"/>
      <c r="E234" s="2404"/>
      <c r="F234" s="2504"/>
      <c r="G234" s="2504"/>
      <c r="H234" s="2504"/>
      <c r="I234" s="2504"/>
      <c r="J234" s="2504"/>
      <c r="K234" s="2504"/>
      <c r="L234" s="2504"/>
      <c r="M234" s="2504"/>
      <c r="N234" s="2504"/>
      <c r="O234" s="2504"/>
      <c r="P234" s="2504"/>
      <c r="Q234" s="2404"/>
      <c r="R234" s="2404"/>
      <c r="S234" s="2404"/>
      <c r="T234" s="2404"/>
      <c r="U234" s="2404"/>
      <c r="V234" s="2404"/>
      <c r="W234" s="3939"/>
      <c r="X234" s="3939"/>
      <c r="Y234" s="3939"/>
      <c r="Z234" s="6532">
        <v>310110</v>
      </c>
      <c r="AA234" s="6532"/>
      <c r="AB234" s="3939"/>
      <c r="AC234" s="3939"/>
      <c r="AD234" s="2472"/>
      <c r="AE234" s="2472"/>
      <c r="AF234" s="2494"/>
      <c r="AG234" s="3939"/>
      <c r="AH234" s="4117"/>
      <c r="AI234" s="2392"/>
      <c r="AJ234" s="2392"/>
      <c r="AK234" s="2392"/>
      <c r="AL234" s="2392"/>
      <c r="AM234" s="2392"/>
      <c r="AN234" s="2392"/>
      <c r="AO234" s="2392"/>
      <c r="AP234" s="2392"/>
      <c r="AQ234" s="2392"/>
      <c r="AR234" s="2392"/>
      <c r="AS234" s="2392"/>
      <c r="AT234" s="2392"/>
      <c r="AU234" s="2392"/>
      <c r="AV234" s="2392"/>
      <c r="AW234" s="2392"/>
    </row>
    <row r="235" spans="1:49" s="2408" customFormat="1" ht="18.899999999999999" customHeight="1">
      <c r="A235" s="2491"/>
      <c r="B235" s="2503"/>
      <c r="C235" s="2392"/>
      <c r="D235" s="2404"/>
      <c r="E235" s="6533"/>
      <c r="F235" s="6534"/>
      <c r="G235" s="6534"/>
      <c r="H235" s="6534"/>
      <c r="I235" s="6534"/>
      <c r="J235" s="6534"/>
      <c r="K235" s="6534"/>
      <c r="L235" s="6534"/>
      <c r="M235" s="6534"/>
      <c r="N235" s="6534"/>
      <c r="O235" s="6534"/>
      <c r="P235" s="6534"/>
      <c r="Q235" s="6534"/>
      <c r="R235" s="6534"/>
      <c r="S235" s="6534"/>
      <c r="T235" s="6534"/>
      <c r="U235" s="6534"/>
      <c r="V235" s="6534"/>
      <c r="W235" s="6534"/>
      <c r="X235" s="6534"/>
      <c r="Y235" s="6534"/>
      <c r="Z235" s="6534"/>
      <c r="AA235" s="6535"/>
      <c r="AB235" s="3939"/>
      <c r="AC235" s="3939"/>
      <c r="AD235" s="2392"/>
      <c r="AE235" s="2392"/>
      <c r="AF235" s="2494"/>
      <c r="AG235" s="3939"/>
      <c r="AH235" s="4117"/>
      <c r="AI235" s="2392"/>
      <c r="AJ235" s="2392"/>
      <c r="AK235" s="2392"/>
      <c r="AL235" s="2392"/>
      <c r="AM235" s="2392"/>
      <c r="AN235" s="2392"/>
      <c r="AO235" s="2392"/>
      <c r="AP235" s="2392"/>
      <c r="AQ235" s="2392"/>
      <c r="AR235" s="2392"/>
      <c r="AS235" s="2392"/>
      <c r="AT235" s="2392"/>
      <c r="AU235" s="2392"/>
      <c r="AV235" s="2392"/>
      <c r="AW235" s="2392"/>
    </row>
    <row r="236" spans="1:49" s="2408" customFormat="1" ht="18.899999999999999" customHeight="1">
      <c r="A236" s="2491"/>
      <c r="B236" s="2503"/>
      <c r="C236" s="2392"/>
      <c r="D236" s="2404"/>
      <c r="E236" s="6536"/>
      <c r="F236" s="6537"/>
      <c r="G236" s="6537"/>
      <c r="H236" s="6537"/>
      <c r="I236" s="6537"/>
      <c r="J236" s="6537"/>
      <c r="K236" s="6537"/>
      <c r="L236" s="6537"/>
      <c r="M236" s="6537"/>
      <c r="N236" s="6537"/>
      <c r="O236" s="6537"/>
      <c r="P236" s="6537"/>
      <c r="Q236" s="6537"/>
      <c r="R236" s="6537"/>
      <c r="S236" s="6537"/>
      <c r="T236" s="6537"/>
      <c r="U236" s="6537"/>
      <c r="V236" s="6537"/>
      <c r="W236" s="6537"/>
      <c r="X236" s="6537"/>
      <c r="Y236" s="6537"/>
      <c r="Z236" s="6537"/>
      <c r="AA236" s="6538"/>
      <c r="AB236" s="3939"/>
      <c r="AC236" s="3939"/>
      <c r="AD236" s="2392"/>
      <c r="AE236" s="2392"/>
      <c r="AF236" s="2494"/>
      <c r="AG236" s="3939"/>
      <c r="AH236" s="4117"/>
      <c r="AI236" s="2392"/>
      <c r="AJ236" s="2392"/>
      <c r="AK236" s="2392"/>
      <c r="AL236" s="2392"/>
      <c r="AM236" s="2392"/>
      <c r="AN236" s="2392"/>
      <c r="AO236" s="2392"/>
      <c r="AP236" s="2392"/>
      <c r="AQ236" s="2392"/>
      <c r="AR236" s="2392"/>
      <c r="AS236" s="2392"/>
      <c r="AT236" s="2392"/>
      <c r="AU236" s="2392"/>
      <c r="AV236" s="2392"/>
      <c r="AW236" s="2392"/>
    </row>
    <row r="237" spans="1:49" s="2408" customFormat="1" ht="18.899999999999999" customHeight="1">
      <c r="A237" s="2491"/>
      <c r="B237" s="2503"/>
      <c r="C237" s="2392"/>
      <c r="D237" s="2404"/>
      <c r="E237" s="6539"/>
      <c r="F237" s="6540"/>
      <c r="G237" s="6540"/>
      <c r="H237" s="6540"/>
      <c r="I237" s="6540"/>
      <c r="J237" s="6540"/>
      <c r="K237" s="6540"/>
      <c r="L237" s="6540"/>
      <c r="M237" s="6540"/>
      <c r="N237" s="6540"/>
      <c r="O237" s="6540"/>
      <c r="P237" s="6540"/>
      <c r="Q237" s="6540"/>
      <c r="R237" s="6540"/>
      <c r="S237" s="6540"/>
      <c r="T237" s="6540"/>
      <c r="U237" s="6540"/>
      <c r="V237" s="6540"/>
      <c r="W237" s="6540"/>
      <c r="X237" s="6540"/>
      <c r="Y237" s="6540"/>
      <c r="Z237" s="6540"/>
      <c r="AA237" s="6541"/>
      <c r="AB237" s="3939"/>
      <c r="AC237" s="3939"/>
      <c r="AD237" s="2392"/>
      <c r="AE237" s="2392"/>
      <c r="AF237" s="2494"/>
      <c r="AG237" s="3939"/>
      <c r="AH237" s="4117"/>
      <c r="AI237" s="2392"/>
      <c r="AJ237" s="2392"/>
      <c r="AK237" s="2392"/>
      <c r="AL237" s="2392"/>
      <c r="AM237" s="2392"/>
      <c r="AN237" s="2392"/>
      <c r="AO237" s="2392"/>
      <c r="AP237" s="2392"/>
      <c r="AQ237" s="2392"/>
      <c r="AR237" s="2392"/>
      <c r="AS237" s="2392"/>
      <c r="AT237" s="2392"/>
      <c r="AU237" s="2392"/>
      <c r="AV237" s="2392"/>
      <c r="AW237" s="2392"/>
    </row>
    <row r="238" spans="1:49" s="2408" customFormat="1" ht="11.25" customHeight="1">
      <c r="A238" s="2491"/>
      <c r="B238" s="2503"/>
      <c r="C238" s="2392"/>
      <c r="D238" s="2404"/>
      <c r="E238" s="2404"/>
      <c r="F238" s="2504"/>
      <c r="G238" s="2504"/>
      <c r="H238" s="2504"/>
      <c r="I238" s="2504"/>
      <c r="J238" s="2504"/>
      <c r="K238" s="2504"/>
      <c r="L238" s="2504"/>
      <c r="M238" s="2504"/>
      <c r="N238" s="2504"/>
      <c r="O238" s="2504"/>
      <c r="P238" s="2504"/>
      <c r="Q238" s="2404"/>
      <c r="R238" s="2404"/>
      <c r="S238" s="2404"/>
      <c r="T238" s="2404"/>
      <c r="U238" s="2404"/>
      <c r="V238" s="2404"/>
      <c r="W238" s="3939"/>
      <c r="X238" s="3939"/>
      <c r="Y238" s="3939"/>
      <c r="Z238" s="3939"/>
      <c r="AA238" s="3939"/>
      <c r="AB238" s="3939"/>
      <c r="AC238" s="3939"/>
      <c r="AD238" s="2392"/>
      <c r="AE238" s="2392"/>
      <c r="AF238" s="2494"/>
      <c r="AG238" s="3939"/>
      <c r="AH238" s="4117"/>
      <c r="AI238" s="2392"/>
      <c r="AJ238" s="2392"/>
      <c r="AK238" s="2392"/>
      <c r="AL238" s="2392"/>
      <c r="AM238" s="2392"/>
      <c r="AN238" s="2392"/>
      <c r="AO238" s="2392"/>
      <c r="AP238" s="2392"/>
      <c r="AQ238" s="2392"/>
      <c r="AR238" s="2392"/>
      <c r="AS238" s="2392"/>
      <c r="AT238" s="2392"/>
      <c r="AU238" s="2392"/>
      <c r="AV238" s="2392"/>
      <c r="AW238" s="2392"/>
    </row>
    <row r="239" spans="1:49" s="2408" customFormat="1" ht="11.25" customHeight="1">
      <c r="A239" s="2491"/>
      <c r="B239" s="2503"/>
      <c r="C239" s="2392"/>
      <c r="D239" s="1603" t="s">
        <v>72</v>
      </c>
      <c r="E239" s="2437" t="s">
        <v>955</v>
      </c>
      <c r="F239" s="2504"/>
      <c r="G239" s="2504"/>
      <c r="H239" s="2504"/>
      <c r="I239" s="2504"/>
      <c r="J239" s="2504"/>
      <c r="K239" s="2504"/>
      <c r="L239" s="2504"/>
      <c r="M239" s="2504"/>
      <c r="N239" s="2504"/>
      <c r="O239" s="2504"/>
      <c r="P239" s="2504"/>
      <c r="Q239" s="2404"/>
      <c r="R239" s="2404"/>
      <c r="S239" s="2404"/>
      <c r="T239" s="2404"/>
      <c r="U239" s="2404"/>
      <c r="V239" s="2404"/>
      <c r="W239" s="3939"/>
      <c r="X239" s="3939"/>
      <c r="Y239" s="3939"/>
      <c r="Z239" s="3939"/>
      <c r="AA239" s="3939"/>
      <c r="AB239" s="3939"/>
      <c r="AC239" s="3939"/>
      <c r="AD239" s="6528">
        <v>11</v>
      </c>
      <c r="AE239" s="6529"/>
      <c r="AF239" s="2494"/>
      <c r="AG239" s="3939"/>
      <c r="AH239" s="4117"/>
      <c r="AI239" s="2392"/>
      <c r="AJ239" s="2392"/>
      <c r="AK239" s="2392"/>
      <c r="AL239" s="2392"/>
      <c r="AM239" s="2392"/>
      <c r="AN239" s="2392"/>
      <c r="AO239" s="2392"/>
      <c r="AP239" s="2392"/>
      <c r="AQ239" s="2392"/>
      <c r="AR239" s="2392"/>
      <c r="AS239" s="2392"/>
      <c r="AT239" s="2392"/>
      <c r="AU239" s="2392"/>
      <c r="AV239" s="2392"/>
      <c r="AW239" s="2392"/>
    </row>
    <row r="240" spans="1:49" s="2408" customFormat="1" ht="11.25" customHeight="1">
      <c r="A240" s="2491"/>
      <c r="B240" s="2503"/>
      <c r="C240" s="2392"/>
      <c r="D240" s="2404"/>
      <c r="E240" s="2445" t="s">
        <v>400</v>
      </c>
      <c r="F240" s="2504"/>
      <c r="G240" s="2504"/>
      <c r="H240" s="2504"/>
      <c r="I240" s="2504"/>
      <c r="J240" s="2504"/>
      <c r="K240" s="2504"/>
      <c r="L240" s="2504"/>
      <c r="M240" s="2504"/>
      <c r="N240" s="2504"/>
      <c r="O240" s="2504"/>
      <c r="P240" s="2504"/>
      <c r="Q240" s="2404"/>
      <c r="R240" s="2404"/>
      <c r="S240" s="2404"/>
      <c r="T240" s="2404"/>
      <c r="U240" s="2404"/>
      <c r="V240" s="2404"/>
      <c r="W240" s="3939"/>
      <c r="X240" s="3939"/>
      <c r="Y240" s="3939"/>
      <c r="Z240" s="3939"/>
      <c r="AA240" s="3939"/>
      <c r="AB240" s="3939"/>
      <c r="AC240" s="3939"/>
      <c r="AD240" s="6528"/>
      <c r="AE240" s="6530"/>
      <c r="AF240" s="2494"/>
      <c r="AG240" s="3939"/>
      <c r="AH240" s="4117"/>
      <c r="AI240" s="2392"/>
      <c r="AJ240" s="2392"/>
      <c r="AK240" s="2392"/>
      <c r="AL240" s="2392"/>
      <c r="AM240" s="2392"/>
      <c r="AN240" s="2392"/>
      <c r="AO240" s="2392"/>
      <c r="AP240" s="2392"/>
      <c r="AQ240" s="2392"/>
      <c r="AR240" s="2392"/>
      <c r="AS240" s="2392"/>
      <c r="AT240" s="2392"/>
      <c r="AU240" s="2392"/>
      <c r="AV240" s="2392"/>
      <c r="AW240" s="2392"/>
    </row>
    <row r="241" spans="1:49" s="2408" customFormat="1" ht="17.399999999999999" customHeight="1">
      <c r="A241" s="2832"/>
      <c r="B241" s="4122"/>
      <c r="C241" s="4090"/>
      <c r="D241" s="4123"/>
      <c r="E241" s="4123"/>
      <c r="F241" s="4124"/>
      <c r="G241" s="4124"/>
      <c r="H241" s="4124"/>
      <c r="I241" s="4124"/>
      <c r="J241" s="4124"/>
      <c r="K241" s="4124"/>
      <c r="L241" s="4124"/>
      <c r="M241" s="4124"/>
      <c r="N241" s="4124"/>
      <c r="O241" s="4124"/>
      <c r="P241" s="4124"/>
      <c r="Q241" s="4123"/>
      <c r="R241" s="4123"/>
      <c r="S241" s="4123"/>
      <c r="T241" s="4123"/>
      <c r="U241" s="4123"/>
      <c r="V241" s="4123"/>
      <c r="W241" s="4097"/>
      <c r="X241" s="4097"/>
      <c r="Y241" s="4097"/>
      <c r="Z241" s="4097"/>
      <c r="AA241" s="4097"/>
      <c r="AB241" s="4097"/>
      <c r="AC241" s="4097"/>
      <c r="AD241" s="4090"/>
      <c r="AE241" s="4090"/>
      <c r="AF241" s="4125"/>
      <c r="AG241" s="4097"/>
      <c r="AH241" s="4126"/>
      <c r="AI241" s="2392"/>
      <c r="AJ241" s="2392"/>
      <c r="AK241" s="2392"/>
      <c r="AL241" s="2392"/>
      <c r="AM241" s="2392"/>
      <c r="AN241" s="2392"/>
      <c r="AO241" s="2392"/>
      <c r="AP241" s="2392"/>
      <c r="AQ241" s="2392"/>
      <c r="AR241" s="2392"/>
      <c r="AS241" s="2392"/>
      <c r="AT241" s="2392"/>
      <c r="AU241" s="2392"/>
      <c r="AV241" s="2392"/>
      <c r="AW241" s="2392"/>
    </row>
    <row r="242" spans="1:49" s="2439" customFormat="1" ht="17.399999999999999" customHeight="1">
      <c r="A242" s="2429"/>
      <c r="B242" s="2406"/>
      <c r="C242" s="2400"/>
      <c r="D242" s="2445"/>
      <c r="E242" s="2432"/>
      <c r="F242" s="3925"/>
      <c r="G242" s="3925"/>
      <c r="H242" s="3940"/>
      <c r="I242" s="3940"/>
      <c r="J242" s="2433"/>
      <c r="K242" s="2433"/>
      <c r="L242" s="2433"/>
      <c r="M242" s="2392"/>
      <c r="N242" s="2433"/>
      <c r="O242" s="2433"/>
      <c r="P242" s="2433"/>
      <c r="Q242" s="2433"/>
      <c r="R242" s="2433"/>
      <c r="S242" s="2433"/>
      <c r="T242" s="2433"/>
      <c r="U242" s="2435"/>
      <c r="V242" s="2433"/>
      <c r="W242" s="2433"/>
      <c r="X242" s="2433"/>
      <c r="Y242" s="2433"/>
      <c r="Z242" s="2433"/>
      <c r="AA242" s="2433"/>
      <c r="AB242" s="2433"/>
      <c r="AC242" s="2392"/>
      <c r="AD242" s="2402"/>
      <c r="AE242" s="2402"/>
      <c r="AF242" s="2402"/>
      <c r="AG242" s="2394"/>
      <c r="AH242" s="3908"/>
      <c r="AI242" s="2392"/>
      <c r="AJ242" s="2438"/>
      <c r="AK242" s="2438"/>
      <c r="AL242" s="2438"/>
      <c r="AM242" s="2438"/>
      <c r="AN242" s="2438"/>
      <c r="AO242" s="2438"/>
      <c r="AP242" s="2438"/>
      <c r="AQ242" s="2438"/>
      <c r="AR242" s="2438"/>
      <c r="AS242" s="2438"/>
      <c r="AT242" s="2438"/>
      <c r="AU242" s="2438"/>
      <c r="AV242" s="2438"/>
      <c r="AW242" s="2438"/>
    </row>
    <row r="243" spans="1:49" s="2439" customFormat="1" ht="11.25" customHeight="1">
      <c r="A243" s="2429"/>
      <c r="B243" s="6493" t="s">
        <v>1658</v>
      </c>
      <c r="C243" s="6493"/>
      <c r="D243" s="2437" t="s">
        <v>1797</v>
      </c>
      <c r="E243" s="2456"/>
      <c r="F243" s="2456"/>
      <c r="G243" s="2456"/>
      <c r="H243" s="2456"/>
      <c r="I243" s="2456"/>
      <c r="J243" s="2456"/>
      <c r="K243" s="2456"/>
      <c r="L243" s="2456"/>
      <c r="M243" s="2456"/>
      <c r="N243" s="2456"/>
      <c r="O243" s="2456"/>
      <c r="P243" s="2456"/>
      <c r="Q243" s="2456"/>
      <c r="R243" s="2456"/>
      <c r="S243" s="2456"/>
      <c r="T243" s="2456"/>
      <c r="U243" s="2456"/>
      <c r="V243" s="2456"/>
      <c r="W243" s="2456"/>
      <c r="X243" s="2456"/>
      <c r="Y243" s="2456"/>
      <c r="Z243" s="2456"/>
      <c r="AA243" s="2456"/>
      <c r="AB243" s="2433"/>
      <c r="AC243" s="2392"/>
      <c r="AD243" s="2402"/>
      <c r="AE243" s="2402"/>
      <c r="AF243" s="2402"/>
      <c r="AG243" s="2394"/>
      <c r="AH243" s="3908"/>
      <c r="AI243" s="2392"/>
      <c r="AJ243" s="2438"/>
      <c r="AK243" s="2438"/>
      <c r="AL243" s="2438"/>
      <c r="AM243" s="2438"/>
      <c r="AN243" s="2438"/>
      <c r="AO243" s="2438"/>
      <c r="AP243" s="2438"/>
      <c r="AQ243" s="2438"/>
      <c r="AR243" s="2438"/>
      <c r="AS243" s="2438"/>
      <c r="AT243" s="2438"/>
      <c r="AU243" s="2438"/>
      <c r="AV243" s="2438"/>
      <c r="AW243" s="2438"/>
    </row>
    <row r="244" spans="1:49" s="2439" customFormat="1" ht="11.25" customHeight="1">
      <c r="A244" s="2429"/>
      <c r="B244" s="2452"/>
      <c r="C244" s="2453"/>
      <c r="D244" s="2441" t="s">
        <v>1798</v>
      </c>
      <c r="E244" s="2456"/>
      <c r="F244" s="2456"/>
      <c r="G244" s="2456"/>
      <c r="H244" s="2456"/>
      <c r="I244" s="2456"/>
      <c r="J244" s="2456"/>
      <c r="K244" s="2456"/>
      <c r="L244" s="2456"/>
      <c r="M244" s="2456"/>
      <c r="N244" s="2456"/>
      <c r="O244" s="2456"/>
      <c r="P244" s="2456"/>
      <c r="Q244" s="2456"/>
      <c r="R244" s="2456"/>
      <c r="S244" s="2456"/>
      <c r="T244" s="2456"/>
      <c r="U244" s="2456"/>
      <c r="V244" s="2456"/>
      <c r="W244" s="2456"/>
      <c r="X244" s="2456"/>
      <c r="Y244" s="2456"/>
      <c r="Z244" s="2456"/>
      <c r="AA244" s="2456"/>
      <c r="AB244" s="2433"/>
      <c r="AC244" s="2392"/>
      <c r="AD244" s="2402"/>
      <c r="AE244" s="2402"/>
      <c r="AF244" s="2402"/>
      <c r="AG244" s="2394"/>
      <c r="AH244" s="3908"/>
      <c r="AI244" s="2392"/>
      <c r="AJ244" s="2438"/>
      <c r="AK244" s="2438"/>
      <c r="AL244" s="2438"/>
      <c r="AM244" s="2438"/>
      <c r="AN244" s="2438"/>
      <c r="AO244" s="2438"/>
      <c r="AP244" s="2438"/>
      <c r="AQ244" s="2438"/>
      <c r="AR244" s="2438"/>
      <c r="AS244" s="2438"/>
      <c r="AT244" s="2438"/>
      <c r="AU244" s="2438"/>
      <c r="AV244" s="2438"/>
      <c r="AW244" s="2438"/>
    </row>
    <row r="245" spans="1:49" s="2439" customFormat="1" ht="11.25" customHeight="1">
      <c r="A245" s="2429"/>
      <c r="B245" s="2452"/>
      <c r="C245" s="2452"/>
      <c r="D245" s="2539"/>
      <c r="E245" s="2539"/>
      <c r="F245" s="2539"/>
      <c r="G245" s="2539"/>
      <c r="H245" s="2539"/>
      <c r="I245" s="2539"/>
      <c r="J245" s="2539"/>
      <c r="K245" s="2539"/>
      <c r="L245" s="2539"/>
      <c r="M245" s="2539"/>
      <c r="N245" s="2539"/>
      <c r="O245" s="2539"/>
      <c r="P245" s="2539"/>
      <c r="Q245" s="2539"/>
      <c r="R245" s="2539"/>
      <c r="S245" s="2539"/>
      <c r="T245" s="2539"/>
      <c r="U245" s="2539"/>
      <c r="V245" s="2539"/>
      <c r="W245" s="2539"/>
      <c r="X245" s="2539"/>
      <c r="Y245" s="2539"/>
      <c r="Z245" s="2539"/>
      <c r="AA245" s="2539"/>
      <c r="AB245" s="2433"/>
      <c r="AC245" s="2392"/>
      <c r="AD245" s="2402"/>
      <c r="AE245" s="2402"/>
      <c r="AF245" s="2402"/>
      <c r="AG245" s="2394"/>
      <c r="AH245" s="3908"/>
      <c r="AI245" s="2392"/>
      <c r="AJ245" s="2438"/>
      <c r="AK245" s="2438"/>
      <c r="AL245" s="2438"/>
      <c r="AM245" s="2438"/>
      <c r="AN245" s="2438"/>
      <c r="AO245" s="2438"/>
      <c r="AP245" s="2438"/>
      <c r="AQ245" s="2438"/>
      <c r="AR245" s="2438"/>
      <c r="AS245" s="2438"/>
      <c r="AT245" s="2438"/>
      <c r="AU245" s="2438"/>
      <c r="AV245" s="2438"/>
      <c r="AW245" s="2438"/>
    </row>
    <row r="246" spans="1:49" s="2439" customFormat="1" ht="12" customHeight="1">
      <c r="A246" s="2429"/>
      <c r="B246" s="2452"/>
      <c r="C246" s="2452"/>
      <c r="D246" s="2392"/>
      <c r="E246" s="6542">
        <v>310079</v>
      </c>
      <c r="F246" s="6542"/>
      <c r="G246" s="2452"/>
      <c r="H246" s="2452"/>
      <c r="I246" s="2452"/>
      <c r="J246" s="2452"/>
      <c r="K246" s="2452"/>
      <c r="L246" s="2452"/>
      <c r="M246" s="2452"/>
      <c r="N246" s="2452"/>
      <c r="O246" s="2452"/>
      <c r="P246" s="2452"/>
      <c r="Q246" s="2452"/>
      <c r="R246" s="2452"/>
      <c r="S246" s="2452"/>
      <c r="T246" s="2452"/>
      <c r="U246" s="2452"/>
      <c r="V246" s="2463"/>
      <c r="W246" s="2463"/>
      <c r="X246" s="2463"/>
      <c r="Y246" s="2463"/>
      <c r="Z246" s="2463"/>
      <c r="AA246" s="2457"/>
      <c r="AB246" s="2433"/>
      <c r="AC246" s="2392"/>
      <c r="AD246" s="2402"/>
      <c r="AE246" s="2402"/>
      <c r="AF246" s="2402"/>
      <c r="AG246" s="2394"/>
      <c r="AH246" s="3908"/>
      <c r="AI246" s="2392"/>
      <c r="AJ246" s="2438"/>
      <c r="AK246" s="2438"/>
      <c r="AL246" s="2438"/>
      <c r="AM246" s="2438"/>
      <c r="AN246" s="2438"/>
      <c r="AO246" s="2438"/>
      <c r="AP246" s="2438"/>
      <c r="AQ246" s="2438"/>
      <c r="AR246" s="2438"/>
      <c r="AS246" s="2438"/>
      <c r="AT246" s="2438"/>
      <c r="AU246" s="2438"/>
      <c r="AV246" s="2438"/>
      <c r="AW246" s="2438"/>
    </row>
    <row r="247" spans="1:49" s="2439" customFormat="1" ht="10.5" customHeight="1">
      <c r="A247" s="2429"/>
      <c r="B247" s="2452"/>
      <c r="C247" s="2452"/>
      <c r="D247" s="2392"/>
      <c r="E247" s="6491">
        <v>1</v>
      </c>
      <c r="F247" s="6494"/>
      <c r="G247" s="6496" t="s">
        <v>1164</v>
      </c>
      <c r="H247" s="6497"/>
      <c r="I247" s="6497"/>
      <c r="J247" s="2514"/>
      <c r="K247" s="2514"/>
      <c r="L247" s="2514"/>
      <c r="M247" s="2514"/>
      <c r="N247" s="2514"/>
      <c r="O247" s="6491">
        <v>2</v>
      </c>
      <c r="P247" s="6494"/>
      <c r="Q247" s="6496" t="s">
        <v>1168</v>
      </c>
      <c r="R247" s="6497"/>
      <c r="S247" s="6497"/>
      <c r="T247" s="2462"/>
      <c r="U247" s="2462"/>
      <c r="V247" s="2452"/>
      <c r="W247" s="2452"/>
      <c r="X247" s="2452"/>
      <c r="Y247" s="2452"/>
      <c r="Z247" s="2452"/>
      <c r="AA247" s="2476"/>
      <c r="AB247" s="2433"/>
      <c r="AC247" s="2392"/>
      <c r="AD247" s="2402"/>
      <c r="AE247" s="2402"/>
      <c r="AF247" s="2402"/>
      <c r="AG247" s="2394"/>
      <c r="AH247" s="3908"/>
      <c r="AI247" s="2392"/>
      <c r="AJ247" s="2438"/>
      <c r="AK247" s="2438"/>
      <c r="AL247" s="2438"/>
      <c r="AM247" s="2438"/>
      <c r="AN247" s="2438"/>
      <c r="AO247" s="2438"/>
      <c r="AP247" s="2438"/>
      <c r="AQ247" s="2438"/>
      <c r="AR247" s="2438"/>
      <c r="AS247" s="2438"/>
      <c r="AT247" s="2438"/>
      <c r="AU247" s="2438"/>
      <c r="AV247" s="2438"/>
      <c r="AW247" s="2438"/>
    </row>
    <row r="248" spans="1:49" s="2439" customFormat="1" ht="10.5" customHeight="1">
      <c r="A248" s="2429"/>
      <c r="B248" s="2452"/>
      <c r="C248" s="2453"/>
      <c r="D248" s="2392"/>
      <c r="E248" s="6491"/>
      <c r="F248" s="6495"/>
      <c r="G248" s="6496"/>
      <c r="H248" s="6497"/>
      <c r="I248" s="6497"/>
      <c r="J248" s="2452"/>
      <c r="K248" s="2452"/>
      <c r="L248" s="2452"/>
      <c r="M248" s="2452"/>
      <c r="N248" s="2452"/>
      <c r="O248" s="6491"/>
      <c r="P248" s="6495"/>
      <c r="Q248" s="6496"/>
      <c r="R248" s="6497"/>
      <c r="S248" s="6497"/>
      <c r="T248" s="2462"/>
      <c r="U248" s="2462"/>
      <c r="V248" s="2463"/>
      <c r="W248" s="2463"/>
      <c r="X248" s="2463"/>
      <c r="Y248" s="2463"/>
      <c r="Z248" s="2463"/>
      <c r="AA248" s="2457"/>
      <c r="AB248" s="2433"/>
      <c r="AC248" s="2392"/>
      <c r="AD248" s="2402"/>
      <c r="AE248" s="2402"/>
      <c r="AF248" s="2402"/>
      <c r="AG248" s="2394"/>
      <c r="AH248" s="3908"/>
      <c r="AI248" s="2392"/>
      <c r="AJ248" s="2438"/>
      <c r="AK248" s="2438"/>
      <c r="AL248" s="2438"/>
      <c r="AM248" s="2438"/>
      <c r="AN248" s="2438"/>
      <c r="AO248" s="2438"/>
      <c r="AP248" s="2438"/>
      <c r="AQ248" s="2438"/>
      <c r="AR248" s="2438"/>
      <c r="AS248" s="2438"/>
      <c r="AT248" s="2438"/>
      <c r="AU248" s="2438"/>
      <c r="AV248" s="2438"/>
      <c r="AW248" s="2438"/>
    </row>
    <row r="249" spans="1:49" s="2439" customFormat="1" ht="12" customHeight="1">
      <c r="A249" s="2429"/>
      <c r="B249" s="2406"/>
      <c r="C249" s="2400"/>
      <c r="D249" s="2445"/>
      <c r="E249" s="2432"/>
      <c r="F249" s="3925"/>
      <c r="G249" s="3925"/>
      <c r="H249" s="3940"/>
      <c r="I249" s="3940"/>
      <c r="J249" s="2433"/>
      <c r="K249" s="2433"/>
      <c r="L249" s="2433"/>
      <c r="M249" s="2392"/>
      <c r="N249" s="2433"/>
      <c r="O249" s="2433"/>
      <c r="P249" s="2433"/>
      <c r="Q249" s="2433"/>
      <c r="R249" s="2433"/>
      <c r="S249" s="2433"/>
      <c r="T249" s="2433"/>
      <c r="U249" s="2435"/>
      <c r="V249" s="2433"/>
      <c r="W249" s="2433"/>
      <c r="X249" s="2433"/>
      <c r="Y249" s="2433"/>
      <c r="Z249" s="2433"/>
      <c r="AA249" s="2433"/>
      <c r="AB249" s="2433"/>
      <c r="AC249" s="2392"/>
      <c r="AD249" s="2402"/>
      <c r="AE249" s="2402"/>
      <c r="AF249" s="2402"/>
      <c r="AG249" s="2394"/>
      <c r="AH249" s="3908"/>
      <c r="AI249" s="2392"/>
      <c r="AJ249" s="2438"/>
      <c r="AK249" s="2438"/>
      <c r="AL249" s="2438"/>
      <c r="AM249" s="2438"/>
      <c r="AN249" s="2438"/>
      <c r="AO249" s="2438"/>
      <c r="AP249" s="2438"/>
      <c r="AQ249" s="2438"/>
      <c r="AR249" s="2438"/>
      <c r="AS249" s="2438"/>
      <c r="AT249" s="2438"/>
      <c r="AU249" s="2438"/>
      <c r="AV249" s="2438"/>
      <c r="AW249" s="2438"/>
    </row>
    <row r="250" spans="1:49" s="2439" customFormat="1" ht="12" customHeight="1">
      <c r="A250" s="2429"/>
      <c r="B250" s="2406"/>
      <c r="C250" s="2400"/>
      <c r="D250" s="2445"/>
      <c r="E250" s="2432"/>
      <c r="F250" s="3925"/>
      <c r="G250" s="3925"/>
      <c r="H250" s="3940"/>
      <c r="I250" s="3940"/>
      <c r="J250" s="2433"/>
      <c r="K250" s="2433"/>
      <c r="L250" s="2433"/>
      <c r="M250" s="2392"/>
      <c r="N250" s="2433"/>
      <c r="O250" s="2433"/>
      <c r="P250" s="2433"/>
      <c r="Q250" s="2433"/>
      <c r="R250" s="2433"/>
      <c r="S250" s="2433"/>
      <c r="T250" s="2433"/>
      <c r="U250" s="2435"/>
      <c r="V250" s="2433"/>
      <c r="W250" s="2433"/>
      <c r="X250" s="2433"/>
      <c r="Y250" s="2433"/>
      <c r="Z250" s="2433"/>
      <c r="AA250" s="2433"/>
      <c r="AB250" s="2433"/>
      <c r="AC250" s="2392"/>
      <c r="AD250" s="2402"/>
      <c r="AE250" s="2402"/>
      <c r="AF250" s="2402"/>
      <c r="AG250" s="2394"/>
      <c r="AH250" s="3908"/>
      <c r="AI250" s="2392"/>
      <c r="AJ250" s="2438"/>
      <c r="AK250" s="2438"/>
      <c r="AL250" s="2438"/>
      <c r="AM250" s="2438"/>
      <c r="AN250" s="2438"/>
      <c r="AO250" s="2438"/>
      <c r="AP250" s="2438"/>
      <c r="AQ250" s="2438"/>
      <c r="AR250" s="2438"/>
      <c r="AS250" s="2438"/>
      <c r="AT250" s="2438"/>
      <c r="AU250" s="2438"/>
      <c r="AV250" s="2438"/>
      <c r="AW250" s="2438"/>
    </row>
    <row r="251" spans="1:49" s="2439" customFormat="1" ht="12" customHeight="1">
      <c r="A251" s="2429"/>
      <c r="B251" s="2406"/>
      <c r="C251" s="2400"/>
      <c r="D251" s="2445"/>
      <c r="E251" s="2432"/>
      <c r="F251" s="3925"/>
      <c r="G251" s="3925"/>
      <c r="H251" s="3940"/>
      <c r="I251" s="3940"/>
      <c r="J251" s="2433"/>
      <c r="K251" s="2433"/>
      <c r="L251" s="2433"/>
      <c r="M251" s="2392"/>
      <c r="N251" s="2433"/>
      <c r="O251" s="2433"/>
      <c r="P251" s="2433"/>
      <c r="Q251" s="2433"/>
      <c r="R251" s="2433"/>
      <c r="S251" s="2433"/>
      <c r="T251" s="2433"/>
      <c r="U251" s="2435"/>
      <c r="V251" s="2433"/>
      <c r="W251" s="2433"/>
      <c r="X251" s="2433"/>
      <c r="Y251" s="2433"/>
      <c r="Z251" s="2433"/>
      <c r="AA251" s="2433"/>
      <c r="AB251" s="2433"/>
      <c r="AC251" s="2392"/>
      <c r="AD251" s="2402"/>
      <c r="AE251" s="2402"/>
      <c r="AF251" s="2402"/>
      <c r="AG251" s="2394"/>
      <c r="AH251" s="3908"/>
      <c r="AI251" s="2392"/>
      <c r="AJ251" s="2438"/>
      <c r="AK251" s="2438"/>
      <c r="AL251" s="2438"/>
      <c r="AM251" s="2438"/>
      <c r="AN251" s="2438"/>
      <c r="AO251" s="2438"/>
      <c r="AP251" s="2438"/>
      <c r="AQ251" s="2438"/>
      <c r="AR251" s="2438"/>
      <c r="AS251" s="2438"/>
      <c r="AT251" s="2438"/>
      <c r="AU251" s="2438"/>
      <c r="AV251" s="2438"/>
      <c r="AW251" s="2438"/>
    </row>
    <row r="252" spans="1:49" s="2439" customFormat="1" ht="12" customHeight="1">
      <c r="A252" s="2429"/>
      <c r="B252" s="2406"/>
      <c r="C252" s="2400"/>
      <c r="D252" s="2445"/>
      <c r="E252" s="2432"/>
      <c r="F252" s="3925"/>
      <c r="G252" s="3925"/>
      <c r="H252" s="3940"/>
      <c r="I252" s="3940"/>
      <c r="J252" s="2433"/>
      <c r="K252" s="2433"/>
      <c r="L252" s="2433"/>
      <c r="M252" s="2392"/>
      <c r="N252" s="2433"/>
      <c r="O252" s="2433"/>
      <c r="P252" s="2433"/>
      <c r="Q252" s="2433"/>
      <c r="R252" s="2433"/>
      <c r="S252" s="2433"/>
      <c r="T252" s="2433"/>
      <c r="U252" s="2435"/>
      <c r="V252" s="2433"/>
      <c r="W252" s="2433"/>
      <c r="X252" s="2433"/>
      <c r="Y252" s="2433"/>
      <c r="Z252" s="2433"/>
      <c r="AA252" s="2433"/>
      <c r="AB252" s="2433"/>
      <c r="AC252" s="2392"/>
      <c r="AD252" s="2402"/>
      <c r="AE252" s="2402"/>
      <c r="AF252" s="2402"/>
      <c r="AG252" s="2394"/>
      <c r="AH252" s="3908"/>
      <c r="AI252" s="2392"/>
      <c r="AJ252" s="2438"/>
      <c r="AK252" s="2438"/>
      <c r="AL252" s="2438"/>
      <c r="AM252" s="2438"/>
      <c r="AN252" s="2438"/>
      <c r="AO252" s="2438"/>
      <c r="AP252" s="2438"/>
      <c r="AQ252" s="2438"/>
      <c r="AR252" s="2438"/>
      <c r="AS252" s="2438"/>
      <c r="AT252" s="2438"/>
      <c r="AU252" s="2438"/>
      <c r="AV252" s="2438"/>
      <c r="AW252" s="2438"/>
    </row>
    <row r="253" spans="1:49" s="2439" customFormat="1" ht="12" customHeight="1">
      <c r="A253" s="2429"/>
      <c r="B253" s="2406"/>
      <c r="C253" s="2400"/>
      <c r="D253" s="2445"/>
      <c r="E253" s="2432"/>
      <c r="F253" s="3925"/>
      <c r="G253" s="3925"/>
      <c r="H253" s="3940"/>
      <c r="I253" s="3940"/>
      <c r="J253" s="2433"/>
      <c r="K253" s="2433"/>
      <c r="L253" s="2433"/>
      <c r="M253" s="2392"/>
      <c r="N253" s="2433"/>
      <c r="O253" s="2433"/>
      <c r="P253" s="2433"/>
      <c r="Q253" s="2433"/>
      <c r="R253" s="2433"/>
      <c r="S253" s="2433"/>
      <c r="T253" s="2433"/>
      <c r="U253" s="2435"/>
      <c r="V253" s="2433"/>
      <c r="W253" s="2433"/>
      <c r="X253" s="2433"/>
      <c r="Y253" s="2433"/>
      <c r="Z253" s="2433"/>
      <c r="AA253" s="2433"/>
      <c r="AB253" s="2433"/>
      <c r="AC253" s="2392"/>
      <c r="AD253" s="2402"/>
      <c r="AE253" s="2402"/>
      <c r="AF253" s="2402"/>
      <c r="AG253" s="2394"/>
      <c r="AH253" s="3908"/>
      <c r="AI253" s="2392"/>
      <c r="AJ253" s="2438"/>
      <c r="AK253" s="2438"/>
      <c r="AL253" s="2438"/>
      <c r="AM253" s="2438"/>
      <c r="AN253" s="2438"/>
      <c r="AO253" s="2438"/>
      <c r="AP253" s="2438"/>
      <c r="AQ253" s="2438"/>
      <c r="AR253" s="2438"/>
      <c r="AS253" s="2438"/>
      <c r="AT253" s="2438"/>
      <c r="AU253" s="2438"/>
      <c r="AV253" s="2438"/>
      <c r="AW253" s="2438"/>
    </row>
    <row r="254" spans="1:49" s="2439" customFormat="1" ht="12" customHeight="1">
      <c r="A254" s="2429"/>
      <c r="B254" s="2406"/>
      <c r="C254" s="2400"/>
      <c r="D254" s="2445"/>
      <c r="E254" s="2432"/>
      <c r="F254" s="3925"/>
      <c r="G254" s="3925"/>
      <c r="H254" s="3940"/>
      <c r="I254" s="3940"/>
      <c r="J254" s="2433"/>
      <c r="K254" s="2433"/>
      <c r="L254" s="2433"/>
      <c r="M254" s="2392"/>
      <c r="N254" s="2433"/>
      <c r="O254" s="2433"/>
      <c r="P254" s="2433"/>
      <c r="Q254" s="2433"/>
      <c r="R254" s="2433"/>
      <c r="S254" s="2433"/>
      <c r="T254" s="2433"/>
      <c r="U254" s="2435"/>
      <c r="V254" s="2433"/>
      <c r="W254" s="2433"/>
      <c r="X254" s="2433"/>
      <c r="Y254" s="2433"/>
      <c r="Z254" s="2433"/>
      <c r="AA254" s="2433"/>
      <c r="AB254" s="2433"/>
      <c r="AC254" s="2392"/>
      <c r="AD254" s="2402"/>
      <c r="AE254" s="2402"/>
      <c r="AF254" s="2402"/>
      <c r="AG254" s="2394"/>
      <c r="AH254" s="3908"/>
      <c r="AI254" s="2392"/>
      <c r="AJ254" s="2438"/>
      <c r="AK254" s="2438"/>
      <c r="AL254" s="2438"/>
      <c r="AM254" s="2438"/>
      <c r="AN254" s="2438"/>
      <c r="AO254" s="2438"/>
      <c r="AP254" s="2438"/>
      <c r="AQ254" s="2438"/>
      <c r="AR254" s="2438"/>
      <c r="AS254" s="2438"/>
      <c r="AT254" s="2438"/>
      <c r="AU254" s="2438"/>
      <c r="AV254" s="2438"/>
      <c r="AW254" s="2438"/>
    </row>
    <row r="255" spans="1:49" s="2439" customFormat="1" ht="12" customHeight="1">
      <c r="A255" s="2429"/>
      <c r="B255" s="2406"/>
      <c r="C255" s="2400"/>
      <c r="D255" s="2445"/>
      <c r="E255" s="2432"/>
      <c r="F255" s="3925"/>
      <c r="G255" s="3925"/>
      <c r="H255" s="3940"/>
      <c r="I255" s="3940"/>
      <c r="J255" s="2433"/>
      <c r="K255" s="2433"/>
      <c r="L255" s="2433"/>
      <c r="M255" s="2392"/>
      <c r="N255" s="2433"/>
      <c r="O255" s="2433"/>
      <c r="P255" s="2433"/>
      <c r="Q255" s="2433"/>
      <c r="R255" s="2433"/>
      <c r="S255" s="2433"/>
      <c r="T255" s="2433"/>
      <c r="U255" s="2435"/>
      <c r="V255" s="2433"/>
      <c r="W255" s="2433"/>
      <c r="X255" s="2433"/>
      <c r="Y255" s="2433"/>
      <c r="Z255" s="2433"/>
      <c r="AA255" s="2433"/>
      <c r="AB255" s="2433"/>
      <c r="AC255" s="2392"/>
      <c r="AD255" s="2402"/>
      <c r="AE255" s="2402"/>
      <c r="AF255" s="2402"/>
      <c r="AG255" s="2394"/>
      <c r="AH255" s="3908"/>
      <c r="AI255" s="2392"/>
      <c r="AJ255" s="2438"/>
      <c r="AK255" s="2438"/>
      <c r="AL255" s="2438"/>
      <c r="AM255" s="2438"/>
      <c r="AN255" s="2438"/>
      <c r="AO255" s="2438"/>
      <c r="AP255" s="2438"/>
      <c r="AQ255" s="2438"/>
      <c r="AR255" s="2438"/>
      <c r="AS255" s="2438"/>
      <c r="AT255" s="2438"/>
      <c r="AU255" s="2438"/>
      <c r="AV255" s="2438"/>
      <c r="AW255" s="2438"/>
    </row>
    <row r="256" spans="1:49" s="2439" customFormat="1" ht="12" customHeight="1">
      <c r="A256" s="2429"/>
      <c r="B256" s="2406"/>
      <c r="C256" s="2400"/>
      <c r="D256" s="2445"/>
      <c r="E256" s="2432"/>
      <c r="F256" s="3925"/>
      <c r="G256" s="3925"/>
      <c r="H256" s="3940"/>
      <c r="I256" s="3940"/>
      <c r="J256" s="2433"/>
      <c r="K256" s="2433"/>
      <c r="L256" s="2433"/>
      <c r="M256" s="2392"/>
      <c r="N256" s="2433"/>
      <c r="O256" s="2433"/>
      <c r="P256" s="2433"/>
      <c r="Q256" s="2433"/>
      <c r="R256" s="2433"/>
      <c r="S256" s="2433"/>
      <c r="T256" s="2433"/>
      <c r="U256" s="2435"/>
      <c r="V256" s="2433"/>
      <c r="W256" s="2433"/>
      <c r="X256" s="2433"/>
      <c r="Y256" s="2433"/>
      <c r="Z256" s="2433"/>
      <c r="AA256" s="2433"/>
      <c r="AB256" s="2433"/>
      <c r="AC256" s="2392"/>
      <c r="AD256" s="2402"/>
      <c r="AE256" s="2402"/>
      <c r="AF256" s="2402"/>
      <c r="AG256" s="2394"/>
      <c r="AH256" s="3908"/>
      <c r="AI256" s="2392"/>
      <c r="AJ256" s="2438"/>
      <c r="AK256" s="2438"/>
      <c r="AL256" s="2438"/>
      <c r="AM256" s="2438"/>
      <c r="AN256" s="2438"/>
      <c r="AO256" s="2438"/>
      <c r="AP256" s="2438"/>
      <c r="AQ256" s="2438"/>
      <c r="AR256" s="2438"/>
      <c r="AS256" s="2438"/>
      <c r="AT256" s="2438"/>
      <c r="AU256" s="2438"/>
      <c r="AV256" s="2438"/>
      <c r="AW256" s="2438"/>
    </row>
    <row r="257" spans="1:49" s="2439" customFormat="1" ht="12" customHeight="1">
      <c r="A257" s="2429"/>
      <c r="B257" s="2406"/>
      <c r="C257" s="2400"/>
      <c r="D257" s="2445"/>
      <c r="E257" s="2432"/>
      <c r="F257" s="3925"/>
      <c r="G257" s="3925"/>
      <c r="H257" s="3940"/>
      <c r="I257" s="3940"/>
      <c r="J257" s="2433"/>
      <c r="K257" s="2433"/>
      <c r="L257" s="2433"/>
      <c r="M257" s="2392"/>
      <c r="N257" s="2433"/>
      <c r="O257" s="2433"/>
      <c r="P257" s="2433"/>
      <c r="Q257" s="2433"/>
      <c r="R257" s="2433"/>
      <c r="S257" s="2433"/>
      <c r="T257" s="2433"/>
      <c r="U257" s="2435"/>
      <c r="V257" s="2433"/>
      <c r="W257" s="2433"/>
      <c r="X257" s="2433"/>
      <c r="Y257" s="2433"/>
      <c r="Z257" s="2433"/>
      <c r="AA257" s="2433"/>
      <c r="AB257" s="2433"/>
      <c r="AC257" s="2392"/>
      <c r="AD257" s="2402"/>
      <c r="AE257" s="2402"/>
      <c r="AF257" s="2402"/>
      <c r="AG257" s="2394"/>
      <c r="AH257" s="3908"/>
      <c r="AI257" s="2392"/>
      <c r="AJ257" s="2438"/>
      <c r="AK257" s="2438"/>
      <c r="AL257" s="2438"/>
      <c r="AM257" s="2438"/>
      <c r="AN257" s="2438"/>
      <c r="AO257" s="2438"/>
      <c r="AP257" s="2438"/>
      <c r="AQ257" s="2438"/>
      <c r="AR257" s="2438"/>
      <c r="AS257" s="2438"/>
      <c r="AT257" s="2438"/>
      <c r="AU257" s="2438"/>
      <c r="AV257" s="2438"/>
      <c r="AW257" s="2438"/>
    </row>
    <row r="258" spans="1:49" s="2439" customFormat="1" ht="12" customHeight="1">
      <c r="A258" s="2429"/>
      <c r="B258" s="2406"/>
      <c r="C258" s="2400"/>
      <c r="D258" s="2445"/>
      <c r="E258" s="2432"/>
      <c r="F258" s="3925"/>
      <c r="G258" s="3925"/>
      <c r="H258" s="3940"/>
      <c r="I258" s="3940"/>
      <c r="J258" s="2433"/>
      <c r="K258" s="2433"/>
      <c r="L258" s="2433"/>
      <c r="M258" s="2392"/>
      <c r="N258" s="2433"/>
      <c r="O258" s="2433"/>
      <c r="P258" s="2433"/>
      <c r="Q258" s="2433"/>
      <c r="R258" s="2433"/>
      <c r="S258" s="2433"/>
      <c r="T258" s="2433"/>
      <c r="U258" s="2435"/>
      <c r="V258" s="2433"/>
      <c r="W258" s="2433"/>
      <c r="X258" s="2433"/>
      <c r="Y258" s="2433"/>
      <c r="Z258" s="2433"/>
      <c r="AA258" s="2433"/>
      <c r="AB258" s="2433"/>
      <c r="AC258" s="2392"/>
      <c r="AD258" s="2402"/>
      <c r="AE258" s="2402"/>
      <c r="AF258" s="2402"/>
      <c r="AG258" s="2394"/>
      <c r="AH258" s="3908"/>
      <c r="AI258" s="2392"/>
      <c r="AJ258" s="2438"/>
      <c r="AK258" s="2438"/>
      <c r="AL258" s="2438"/>
      <c r="AM258" s="2438"/>
      <c r="AN258" s="2438"/>
      <c r="AO258" s="2438"/>
      <c r="AP258" s="2438"/>
      <c r="AQ258" s="2438"/>
      <c r="AR258" s="2438"/>
      <c r="AS258" s="2438"/>
      <c r="AT258" s="2438"/>
      <c r="AU258" s="2438"/>
      <c r="AV258" s="2438"/>
      <c r="AW258" s="2438"/>
    </row>
    <row r="259" spans="1:49" s="2439" customFormat="1" ht="12" customHeight="1">
      <c r="A259" s="2429"/>
      <c r="B259" s="2406"/>
      <c r="C259" s="2400"/>
      <c r="D259" s="2445"/>
      <c r="E259" s="2432"/>
      <c r="F259" s="3925"/>
      <c r="G259" s="3925"/>
      <c r="H259" s="3940"/>
      <c r="I259" s="3940"/>
      <c r="J259" s="2433"/>
      <c r="K259" s="2433"/>
      <c r="L259" s="2433"/>
      <c r="M259" s="2392"/>
      <c r="N259" s="2433"/>
      <c r="O259" s="2433"/>
      <c r="P259" s="2433"/>
      <c r="Q259" s="2433"/>
      <c r="R259" s="2433"/>
      <c r="S259" s="2433"/>
      <c r="T259" s="2433"/>
      <c r="U259" s="2435"/>
      <c r="V259" s="2433"/>
      <c r="W259" s="2433"/>
      <c r="X259" s="2433"/>
      <c r="Y259" s="2433"/>
      <c r="Z259" s="2433"/>
      <c r="AA259" s="2433"/>
      <c r="AB259" s="2433"/>
      <c r="AC259" s="2392"/>
      <c r="AD259" s="2402"/>
      <c r="AE259" s="2402"/>
      <c r="AF259" s="2402"/>
      <c r="AG259" s="2394"/>
      <c r="AH259" s="3908"/>
      <c r="AI259" s="2392"/>
      <c r="AJ259" s="2438"/>
      <c r="AK259" s="2438"/>
      <c r="AL259" s="2438"/>
      <c r="AM259" s="2438"/>
      <c r="AN259" s="2438"/>
      <c r="AO259" s="2438"/>
      <c r="AP259" s="2438"/>
      <c r="AQ259" s="2438"/>
      <c r="AR259" s="2438"/>
      <c r="AS259" s="2438"/>
      <c r="AT259" s="2438"/>
      <c r="AU259" s="2438"/>
      <c r="AV259" s="2438"/>
      <c r="AW259" s="2438"/>
    </row>
    <row r="260" spans="1:49" s="2439" customFormat="1" ht="12" customHeight="1">
      <c r="A260" s="2429"/>
      <c r="B260" s="2406"/>
      <c r="C260" s="2400"/>
      <c r="D260" s="2445"/>
      <c r="E260" s="2432"/>
      <c r="F260" s="3925"/>
      <c r="G260" s="3925"/>
      <c r="H260" s="3940"/>
      <c r="I260" s="3940"/>
      <c r="J260" s="2433"/>
      <c r="K260" s="2433"/>
      <c r="L260" s="2433"/>
      <c r="M260" s="2392"/>
      <c r="N260" s="2433"/>
      <c r="O260" s="2433"/>
      <c r="P260" s="2433"/>
      <c r="Q260" s="2433"/>
      <c r="R260" s="2433"/>
      <c r="S260" s="2433"/>
      <c r="T260" s="2433"/>
      <c r="U260" s="2435"/>
      <c r="V260" s="2433"/>
      <c r="W260" s="2433"/>
      <c r="X260" s="2433"/>
      <c r="Y260" s="2433"/>
      <c r="Z260" s="2433"/>
      <c r="AA260" s="2433"/>
      <c r="AB260" s="2433"/>
      <c r="AC260" s="2392"/>
      <c r="AD260" s="2402"/>
      <c r="AE260" s="2402"/>
      <c r="AF260" s="2402"/>
      <c r="AG260" s="2394"/>
      <c r="AH260" s="3908"/>
      <c r="AI260" s="2392"/>
      <c r="AJ260" s="2438"/>
      <c r="AK260" s="2438"/>
      <c r="AL260" s="2438"/>
      <c r="AM260" s="2438"/>
      <c r="AN260" s="2438"/>
      <c r="AO260" s="2438"/>
      <c r="AP260" s="2438"/>
      <c r="AQ260" s="2438"/>
      <c r="AR260" s="2438"/>
      <c r="AS260" s="2438"/>
      <c r="AT260" s="2438"/>
      <c r="AU260" s="2438"/>
      <c r="AV260" s="2438"/>
      <c r="AW260" s="2438"/>
    </row>
    <row r="261" spans="1:49" s="2439" customFormat="1" ht="12" customHeight="1">
      <c r="A261" s="2429"/>
      <c r="B261" s="2406"/>
      <c r="C261" s="2400"/>
      <c r="D261" s="2445"/>
      <c r="E261" s="2432"/>
      <c r="F261" s="3925"/>
      <c r="G261" s="3925"/>
      <c r="H261" s="3940"/>
      <c r="I261" s="3940"/>
      <c r="J261" s="2433"/>
      <c r="K261" s="2433"/>
      <c r="L261" s="2433"/>
      <c r="M261" s="2392"/>
      <c r="N261" s="2433"/>
      <c r="O261" s="2433"/>
      <c r="P261" s="2433"/>
      <c r="Q261" s="2433"/>
      <c r="R261" s="2433"/>
      <c r="S261" s="2433"/>
      <c r="T261" s="2433"/>
      <c r="U261" s="2435"/>
      <c r="V261" s="2433"/>
      <c r="W261" s="2433"/>
      <c r="X261" s="2433"/>
      <c r="Y261" s="2433"/>
      <c r="Z261" s="2433"/>
      <c r="AA261" s="2433"/>
      <c r="AB261" s="2433"/>
      <c r="AC261" s="2392"/>
      <c r="AD261" s="2402"/>
      <c r="AE261" s="2402"/>
      <c r="AF261" s="2402"/>
      <c r="AG261" s="2394"/>
      <c r="AH261" s="3908"/>
      <c r="AI261" s="2392"/>
      <c r="AJ261" s="2438"/>
      <c r="AK261" s="2438"/>
      <c r="AL261" s="2438"/>
      <c r="AM261" s="2438"/>
      <c r="AN261" s="2438"/>
      <c r="AO261" s="2438"/>
      <c r="AP261" s="2438"/>
      <c r="AQ261" s="2438"/>
      <c r="AR261" s="2438"/>
      <c r="AS261" s="2438"/>
      <c r="AT261" s="2438"/>
      <c r="AU261" s="2438"/>
      <c r="AV261" s="2438"/>
      <c r="AW261" s="2438"/>
    </row>
    <row r="262" spans="1:49" s="2439" customFormat="1" ht="12" customHeight="1">
      <c r="A262" s="2429"/>
      <c r="B262" s="2406"/>
      <c r="C262" s="2400"/>
      <c r="D262" s="2445"/>
      <c r="E262" s="2432"/>
      <c r="F262" s="3925"/>
      <c r="G262" s="3925"/>
      <c r="H262" s="3940"/>
      <c r="I262" s="3940"/>
      <c r="J262" s="2433"/>
      <c r="K262" s="2433"/>
      <c r="L262" s="2433"/>
      <c r="M262" s="2392"/>
      <c r="N262" s="2433"/>
      <c r="O262" s="2433"/>
      <c r="P262" s="2433"/>
      <c r="Q262" s="2433"/>
      <c r="R262" s="2433"/>
      <c r="S262" s="2433"/>
      <c r="T262" s="2433"/>
      <c r="U262" s="2435"/>
      <c r="V262" s="2433"/>
      <c r="W262" s="2433"/>
      <c r="X262" s="2433"/>
      <c r="Y262" s="2433"/>
      <c r="Z262" s="2433"/>
      <c r="AA262" s="2433"/>
      <c r="AB262" s="2433"/>
      <c r="AC262" s="2392"/>
      <c r="AD262" s="2402"/>
      <c r="AE262" s="2402"/>
      <c r="AF262" s="2402"/>
      <c r="AG262" s="2394"/>
      <c r="AH262" s="3908"/>
      <c r="AI262" s="2392"/>
      <c r="AJ262" s="2438"/>
      <c r="AK262" s="2438"/>
      <c r="AL262" s="2438"/>
      <c r="AM262" s="2438"/>
      <c r="AN262" s="2438"/>
      <c r="AO262" s="2438"/>
      <c r="AP262" s="2438"/>
      <c r="AQ262" s="2438"/>
      <c r="AR262" s="2438"/>
      <c r="AS262" s="2438"/>
      <c r="AT262" s="2438"/>
      <c r="AU262" s="2438"/>
      <c r="AV262" s="2438"/>
      <c r="AW262" s="2438"/>
    </row>
    <row r="263" spans="1:49" s="2439" customFormat="1" ht="12" customHeight="1">
      <c r="A263" s="2429"/>
      <c r="B263" s="2406"/>
      <c r="C263" s="2400"/>
      <c r="D263" s="2445"/>
      <c r="E263" s="2432"/>
      <c r="F263" s="3925"/>
      <c r="G263" s="3925"/>
      <c r="H263" s="3940"/>
      <c r="I263" s="3940"/>
      <c r="J263" s="2433"/>
      <c r="K263" s="2433"/>
      <c r="L263" s="2433"/>
      <c r="M263" s="2392"/>
      <c r="N263" s="2433"/>
      <c r="O263" s="2433"/>
      <c r="P263" s="2433"/>
      <c r="Q263" s="2433"/>
      <c r="R263" s="2433"/>
      <c r="S263" s="2433"/>
      <c r="T263" s="2433"/>
      <c r="U263" s="2435"/>
      <c r="V263" s="2433"/>
      <c r="W263" s="2433"/>
      <c r="X263" s="2433"/>
      <c r="Y263" s="2433"/>
      <c r="Z263" s="2433"/>
      <c r="AA263" s="2433"/>
      <c r="AB263" s="2433"/>
      <c r="AC263" s="2392"/>
      <c r="AD263" s="2402"/>
      <c r="AE263" s="2402"/>
      <c r="AF263" s="2402"/>
      <c r="AG263" s="2394"/>
      <c r="AH263" s="3908"/>
      <c r="AI263" s="2392"/>
      <c r="AJ263" s="2438"/>
      <c r="AK263" s="2438"/>
      <c r="AL263" s="2438"/>
      <c r="AM263" s="2438"/>
      <c r="AN263" s="2438"/>
      <c r="AO263" s="2438"/>
      <c r="AP263" s="2438"/>
      <c r="AQ263" s="2438"/>
      <c r="AR263" s="2438"/>
      <c r="AS263" s="2438"/>
      <c r="AT263" s="2438"/>
      <c r="AU263" s="2438"/>
      <c r="AV263" s="2438"/>
      <c r="AW263" s="2438"/>
    </row>
    <row r="264" spans="1:49" s="2439" customFormat="1" ht="12" customHeight="1">
      <c r="A264" s="2429"/>
      <c r="B264" s="2406"/>
      <c r="C264" s="2400"/>
      <c r="D264" s="2445"/>
      <c r="E264" s="2432"/>
      <c r="F264" s="3925"/>
      <c r="G264" s="3925"/>
      <c r="H264" s="3940"/>
      <c r="I264" s="3940"/>
      <c r="J264" s="2433"/>
      <c r="K264" s="2433"/>
      <c r="L264" s="2433"/>
      <c r="M264" s="2392"/>
      <c r="N264" s="2433"/>
      <c r="O264" s="2433"/>
      <c r="P264" s="2433"/>
      <c r="Q264" s="2433"/>
      <c r="R264" s="2433"/>
      <c r="S264" s="2433"/>
      <c r="T264" s="2433"/>
      <c r="U264" s="2435"/>
      <c r="V264" s="2433"/>
      <c r="W264" s="2433"/>
      <c r="X264" s="2433"/>
      <c r="Y264" s="2433"/>
      <c r="Z264" s="2433"/>
      <c r="AA264" s="2433"/>
      <c r="AB264" s="2433"/>
      <c r="AC264" s="2392"/>
      <c r="AD264" s="2402"/>
      <c r="AE264" s="2402"/>
      <c r="AF264" s="2402"/>
      <c r="AG264" s="2394"/>
      <c r="AH264" s="3908"/>
      <c r="AI264" s="2392"/>
      <c r="AJ264" s="2438"/>
      <c r="AK264" s="2438"/>
      <c r="AL264" s="2438"/>
      <c r="AM264" s="2438"/>
      <c r="AN264" s="2438"/>
      <c r="AO264" s="2438"/>
      <c r="AP264" s="2438"/>
      <c r="AQ264" s="2438"/>
      <c r="AR264" s="2438"/>
      <c r="AS264" s="2438"/>
      <c r="AT264" s="2438"/>
      <c r="AU264" s="2438"/>
      <c r="AV264" s="2438"/>
      <c r="AW264" s="2438"/>
    </row>
    <row r="265" spans="1:49" s="2439" customFormat="1" ht="12" customHeight="1">
      <c r="A265" s="2429"/>
      <c r="B265" s="2406"/>
      <c r="C265" s="2400"/>
      <c r="D265" s="2445"/>
      <c r="E265" s="2432"/>
      <c r="F265" s="3925"/>
      <c r="G265" s="3925"/>
      <c r="H265" s="3940"/>
      <c r="I265" s="3940"/>
      <c r="J265" s="2433"/>
      <c r="K265" s="2433"/>
      <c r="L265" s="2433"/>
      <c r="M265" s="2392"/>
      <c r="N265" s="2433"/>
      <c r="O265" s="2433"/>
      <c r="P265" s="2433"/>
      <c r="Q265" s="2433"/>
      <c r="R265" s="2433"/>
      <c r="S265" s="2433"/>
      <c r="T265" s="2433"/>
      <c r="U265" s="2435"/>
      <c r="V265" s="2433"/>
      <c r="W265" s="2433"/>
      <c r="X265" s="2433"/>
      <c r="Y265" s="2433"/>
      <c r="Z265" s="2433"/>
      <c r="AA265" s="2433"/>
      <c r="AB265" s="2433"/>
      <c r="AC265" s="2392"/>
      <c r="AD265" s="2402"/>
      <c r="AE265" s="2402"/>
      <c r="AF265" s="2402"/>
      <c r="AG265" s="2394"/>
      <c r="AH265" s="3908"/>
      <c r="AI265" s="2392"/>
      <c r="AJ265" s="2438"/>
      <c r="AK265" s="2438"/>
      <c r="AL265" s="2438"/>
      <c r="AM265" s="2438"/>
      <c r="AN265" s="2438"/>
      <c r="AO265" s="2438"/>
      <c r="AP265" s="2438"/>
      <c r="AQ265" s="2438"/>
      <c r="AR265" s="2438"/>
      <c r="AS265" s="2438"/>
      <c r="AT265" s="2438"/>
      <c r="AU265" s="2438"/>
      <c r="AV265" s="2438"/>
      <c r="AW265" s="2438"/>
    </row>
    <row r="266" spans="1:49" s="2439" customFormat="1" ht="12" customHeight="1">
      <c r="A266" s="2429"/>
      <c r="B266" s="2406"/>
      <c r="C266" s="2400"/>
      <c r="D266" s="2445"/>
      <c r="E266" s="2432"/>
      <c r="F266" s="3925"/>
      <c r="G266" s="3925"/>
      <c r="H266" s="3940"/>
      <c r="I266" s="3940"/>
      <c r="J266" s="2433"/>
      <c r="K266" s="2433"/>
      <c r="L266" s="2433"/>
      <c r="M266" s="2392"/>
      <c r="N266" s="2433"/>
      <c r="O266" s="2433"/>
      <c r="P266" s="2433"/>
      <c r="Q266" s="2433"/>
      <c r="R266" s="2433"/>
      <c r="S266" s="2433"/>
      <c r="T266" s="2433"/>
      <c r="U266" s="2435"/>
      <c r="V266" s="2433"/>
      <c r="W266" s="2433"/>
      <c r="X266" s="2433"/>
      <c r="Y266" s="2433"/>
      <c r="Z266" s="2433"/>
      <c r="AA266" s="2433"/>
      <c r="AB266" s="2433"/>
      <c r="AC266" s="2392"/>
      <c r="AD266" s="2402"/>
      <c r="AE266" s="2402"/>
      <c r="AF266" s="2402"/>
      <c r="AG266" s="2394"/>
      <c r="AH266" s="3908"/>
      <c r="AI266" s="2392"/>
      <c r="AJ266" s="2438"/>
      <c r="AK266" s="2438"/>
      <c r="AL266" s="2438"/>
      <c r="AM266" s="2438"/>
      <c r="AN266" s="2438"/>
      <c r="AO266" s="2438"/>
      <c r="AP266" s="2438"/>
      <c r="AQ266" s="2438"/>
      <c r="AR266" s="2438"/>
      <c r="AS266" s="2438"/>
      <c r="AT266" s="2438"/>
      <c r="AU266" s="2438"/>
      <c r="AV266" s="2438"/>
      <c r="AW266" s="2438"/>
    </row>
    <row r="267" spans="1:49" s="2439" customFormat="1" ht="12" customHeight="1">
      <c r="A267" s="2429"/>
      <c r="B267" s="2406"/>
      <c r="C267" s="2400"/>
      <c r="D267" s="2445"/>
      <c r="E267" s="2432"/>
      <c r="F267" s="3925"/>
      <c r="G267" s="3925"/>
      <c r="H267" s="3940"/>
      <c r="I267" s="3940"/>
      <c r="J267" s="2433"/>
      <c r="K267" s="2433"/>
      <c r="L267" s="2433"/>
      <c r="M267" s="2392"/>
      <c r="N267" s="2433"/>
      <c r="O267" s="2433"/>
      <c r="P267" s="2433"/>
      <c r="Q267" s="2433"/>
      <c r="R267" s="2433"/>
      <c r="S267" s="2433"/>
      <c r="T267" s="2433"/>
      <c r="U267" s="2435"/>
      <c r="V267" s="2433"/>
      <c r="W267" s="2433"/>
      <c r="X267" s="2433"/>
      <c r="Y267" s="2433"/>
      <c r="Z267" s="2433"/>
      <c r="AA267" s="2433"/>
      <c r="AB267" s="2433"/>
      <c r="AC267" s="2392"/>
      <c r="AD267" s="2402"/>
      <c r="AE267" s="2402"/>
      <c r="AF267" s="2402"/>
      <c r="AG267" s="2394"/>
      <c r="AH267" s="3908"/>
      <c r="AI267" s="2392"/>
      <c r="AJ267" s="2438"/>
      <c r="AK267" s="2438"/>
      <c r="AL267" s="2438"/>
      <c r="AM267" s="2438"/>
      <c r="AN267" s="2438"/>
      <c r="AO267" s="2438"/>
      <c r="AP267" s="2438"/>
      <c r="AQ267" s="2438"/>
      <c r="AR267" s="2438"/>
      <c r="AS267" s="2438"/>
      <c r="AT267" s="2438"/>
      <c r="AU267" s="2438"/>
      <c r="AV267" s="2438"/>
      <c r="AW267" s="2438"/>
    </row>
    <row r="268" spans="1:49" s="2439" customFormat="1" ht="12" customHeight="1">
      <c r="A268" s="2429"/>
      <c r="B268" s="2406"/>
      <c r="C268" s="2400"/>
      <c r="D268" s="2445"/>
      <c r="E268" s="2432"/>
      <c r="F268" s="3925"/>
      <c r="G268" s="3925"/>
      <c r="H268" s="3940"/>
      <c r="I268" s="3940"/>
      <c r="J268" s="2433"/>
      <c r="K268" s="2433"/>
      <c r="L268" s="2433"/>
      <c r="M268" s="2392"/>
      <c r="N268" s="2433"/>
      <c r="O268" s="2433"/>
      <c r="P268" s="2433"/>
      <c r="Q268" s="2433"/>
      <c r="R268" s="2433"/>
      <c r="S268" s="2433"/>
      <c r="T268" s="2433"/>
      <c r="U268" s="2435"/>
      <c r="V268" s="2433"/>
      <c r="W268" s="2433"/>
      <c r="X268" s="2433"/>
      <c r="Y268" s="2433"/>
      <c r="Z268" s="2433"/>
      <c r="AA268" s="2433"/>
      <c r="AB268" s="2433"/>
      <c r="AC268" s="2392"/>
      <c r="AD268" s="2402"/>
      <c r="AE268" s="2402"/>
      <c r="AF268" s="2402"/>
      <c r="AG268" s="2394"/>
      <c r="AH268" s="3908"/>
      <c r="AI268" s="2392"/>
      <c r="AJ268" s="2438"/>
      <c r="AK268" s="2438"/>
      <c r="AL268" s="2438"/>
      <c r="AM268" s="2438"/>
      <c r="AN268" s="2438"/>
      <c r="AO268" s="2438"/>
      <c r="AP268" s="2438"/>
      <c r="AQ268" s="2438"/>
      <c r="AR268" s="2438"/>
      <c r="AS268" s="2438"/>
      <c r="AT268" s="2438"/>
      <c r="AU268" s="2438"/>
      <c r="AV268" s="2438"/>
      <c r="AW268" s="2438"/>
    </row>
    <row r="269" spans="1:49" s="2439" customFormat="1" ht="12" customHeight="1">
      <c r="A269" s="2429"/>
      <c r="B269" s="2406"/>
      <c r="C269" s="2400"/>
      <c r="D269" s="2445"/>
      <c r="E269" s="2432"/>
      <c r="F269" s="3925"/>
      <c r="G269" s="3925"/>
      <c r="H269" s="3940"/>
      <c r="I269" s="3940"/>
      <c r="J269" s="2433"/>
      <c r="K269" s="2433"/>
      <c r="L269" s="2433"/>
      <c r="M269" s="2392"/>
      <c r="N269" s="2433"/>
      <c r="O269" s="2433"/>
      <c r="P269" s="2433"/>
      <c r="Q269" s="2433"/>
      <c r="R269" s="2433"/>
      <c r="S269" s="2433"/>
      <c r="T269" s="2433"/>
      <c r="U269" s="2435"/>
      <c r="V269" s="2433"/>
      <c r="W269" s="2433"/>
      <c r="X269" s="2433"/>
      <c r="Y269" s="2433"/>
      <c r="Z269" s="2433"/>
      <c r="AA269" s="2433"/>
      <c r="AB269" s="2433"/>
      <c r="AC269" s="2392"/>
      <c r="AD269" s="2402"/>
      <c r="AE269" s="2402"/>
      <c r="AF269" s="2402"/>
      <c r="AG269" s="2394"/>
      <c r="AH269" s="3908"/>
      <c r="AI269" s="2392"/>
      <c r="AJ269" s="2438"/>
      <c r="AK269" s="2438"/>
      <c r="AL269" s="2438"/>
      <c r="AM269" s="2438"/>
      <c r="AN269" s="2438"/>
      <c r="AO269" s="2438"/>
      <c r="AP269" s="2438"/>
      <c r="AQ269" s="2438"/>
      <c r="AR269" s="2438"/>
      <c r="AS269" s="2438"/>
      <c r="AT269" s="2438"/>
      <c r="AU269" s="2438"/>
      <c r="AV269" s="2438"/>
      <c r="AW269" s="2438"/>
    </row>
    <row r="270" spans="1:49" s="2439" customFormat="1" ht="12" customHeight="1">
      <c r="A270" s="2429"/>
      <c r="B270" s="2406"/>
      <c r="C270" s="2400"/>
      <c r="D270" s="2445"/>
      <c r="E270" s="2432"/>
      <c r="F270" s="3925"/>
      <c r="G270" s="3925"/>
      <c r="H270" s="3940"/>
      <c r="I270" s="3940"/>
      <c r="J270" s="2433"/>
      <c r="K270" s="2433"/>
      <c r="L270" s="2433"/>
      <c r="M270" s="2392"/>
      <c r="N270" s="2433"/>
      <c r="O270" s="2433"/>
      <c r="P270" s="2433"/>
      <c r="Q270" s="2433"/>
      <c r="R270" s="2433"/>
      <c r="S270" s="2433"/>
      <c r="T270" s="2433"/>
      <c r="U270" s="2435"/>
      <c r="V270" s="2433"/>
      <c r="W270" s="2433"/>
      <c r="X270" s="2433"/>
      <c r="Y270" s="2433"/>
      <c r="Z270" s="2433"/>
      <c r="AA270" s="2433"/>
      <c r="AB270" s="2433"/>
      <c r="AC270" s="2392"/>
      <c r="AD270" s="2402"/>
      <c r="AE270" s="2402"/>
      <c r="AF270" s="2402"/>
      <c r="AG270" s="2394"/>
      <c r="AH270" s="3908"/>
      <c r="AI270" s="2392"/>
      <c r="AJ270" s="2438"/>
      <c r="AK270" s="2438"/>
      <c r="AL270" s="2438"/>
      <c r="AM270" s="2438"/>
      <c r="AN270" s="2438"/>
      <c r="AO270" s="2438"/>
      <c r="AP270" s="2438"/>
      <c r="AQ270" s="2438"/>
      <c r="AR270" s="2438"/>
      <c r="AS270" s="2438"/>
      <c r="AT270" s="2438"/>
      <c r="AU270" s="2438"/>
      <c r="AV270" s="2438"/>
      <c r="AW270" s="2438"/>
    </row>
    <row r="271" spans="1:49" s="2439" customFormat="1" ht="12" customHeight="1">
      <c r="A271" s="2429"/>
      <c r="B271" s="2406"/>
      <c r="C271" s="2400"/>
      <c r="D271" s="2445"/>
      <c r="E271" s="2432"/>
      <c r="F271" s="3925"/>
      <c r="G271" s="3925"/>
      <c r="H271" s="3940"/>
      <c r="I271" s="3940"/>
      <c r="J271" s="2433"/>
      <c r="K271" s="2433"/>
      <c r="L271" s="2433"/>
      <c r="M271" s="2392"/>
      <c r="N271" s="2433"/>
      <c r="O271" s="2433"/>
      <c r="P271" s="2433"/>
      <c r="Q271" s="2433"/>
      <c r="R271" s="2433"/>
      <c r="S271" s="2433"/>
      <c r="T271" s="2433"/>
      <c r="U271" s="2435"/>
      <c r="V271" s="2433"/>
      <c r="W271" s="2433"/>
      <c r="X271" s="2433"/>
      <c r="Y271" s="2433"/>
      <c r="Z271" s="2433"/>
      <c r="AA271" s="2433"/>
      <c r="AB271" s="2433"/>
      <c r="AC271" s="2392"/>
      <c r="AD271" s="2402"/>
      <c r="AE271" s="2402"/>
      <c r="AF271" s="2402"/>
      <c r="AG271" s="2394"/>
      <c r="AH271" s="3908"/>
      <c r="AI271" s="2392"/>
      <c r="AJ271" s="2438"/>
      <c r="AK271" s="2438"/>
      <c r="AL271" s="2438"/>
      <c r="AM271" s="2438"/>
      <c r="AN271" s="2438"/>
      <c r="AO271" s="2438"/>
      <c r="AP271" s="2438"/>
      <c r="AQ271" s="2438"/>
      <c r="AR271" s="2438"/>
      <c r="AS271" s="2438"/>
      <c r="AT271" s="2438"/>
      <c r="AU271" s="2438"/>
      <c r="AV271" s="2438"/>
      <c r="AW271" s="2438"/>
    </row>
    <row r="272" spans="1:49" s="2439" customFormat="1" ht="12" customHeight="1">
      <c r="A272" s="2429"/>
      <c r="B272" s="2406"/>
      <c r="C272" s="2400"/>
      <c r="D272" s="2445"/>
      <c r="E272" s="2432"/>
      <c r="F272" s="3925"/>
      <c r="G272" s="3925"/>
      <c r="H272" s="3940"/>
      <c r="I272" s="3940"/>
      <c r="J272" s="2433"/>
      <c r="K272" s="2433"/>
      <c r="L272" s="2433"/>
      <c r="M272" s="2392"/>
      <c r="N272" s="2433"/>
      <c r="O272" s="2433"/>
      <c r="P272" s="2433"/>
      <c r="Q272" s="2433"/>
      <c r="R272" s="2433"/>
      <c r="S272" s="2433"/>
      <c r="T272" s="2433"/>
      <c r="U272" s="2435"/>
      <c r="V272" s="2433"/>
      <c r="W272" s="2433"/>
      <c r="X272" s="2433"/>
      <c r="Y272" s="2433"/>
      <c r="Z272" s="2433"/>
      <c r="AA272" s="2433"/>
      <c r="AB272" s="2433"/>
      <c r="AC272" s="2392"/>
      <c r="AD272" s="2402"/>
      <c r="AE272" s="2402"/>
      <c r="AF272" s="2402"/>
      <c r="AG272" s="2394"/>
      <c r="AH272" s="3908"/>
      <c r="AI272" s="2392"/>
      <c r="AJ272" s="2438"/>
      <c r="AK272" s="2438"/>
      <c r="AL272" s="2438"/>
      <c r="AM272" s="2438"/>
      <c r="AN272" s="2438"/>
      <c r="AO272" s="2438"/>
      <c r="AP272" s="2438"/>
      <c r="AQ272" s="2438"/>
      <c r="AR272" s="2438"/>
      <c r="AS272" s="2438"/>
      <c r="AT272" s="2438"/>
      <c r="AU272" s="2438"/>
      <c r="AV272" s="2438"/>
      <c r="AW272" s="2438"/>
    </row>
    <row r="273" spans="1:49" s="2439" customFormat="1" ht="12" customHeight="1">
      <c r="A273" s="2429"/>
      <c r="B273" s="2406"/>
      <c r="C273" s="2400"/>
      <c r="D273" s="2445"/>
      <c r="E273" s="2432"/>
      <c r="F273" s="3925"/>
      <c r="G273" s="3925"/>
      <c r="H273" s="3940"/>
      <c r="I273" s="3940"/>
      <c r="J273" s="2433"/>
      <c r="K273" s="2433"/>
      <c r="L273" s="2433"/>
      <c r="M273" s="2392"/>
      <c r="N273" s="2433"/>
      <c r="O273" s="2433"/>
      <c r="P273" s="2433"/>
      <c r="Q273" s="2433"/>
      <c r="R273" s="2433"/>
      <c r="S273" s="2433"/>
      <c r="T273" s="2433"/>
      <c r="U273" s="2435"/>
      <c r="V273" s="2433"/>
      <c r="W273" s="2433"/>
      <c r="X273" s="2433"/>
      <c r="Y273" s="2433"/>
      <c r="Z273" s="2433"/>
      <c r="AA273" s="2433"/>
      <c r="AB273" s="2433"/>
      <c r="AC273" s="2392"/>
      <c r="AD273" s="2402"/>
      <c r="AE273" s="2402"/>
      <c r="AF273" s="2402"/>
      <c r="AG273" s="2394"/>
      <c r="AH273" s="3908"/>
      <c r="AI273" s="2392"/>
      <c r="AJ273" s="2438"/>
      <c r="AK273" s="2438"/>
      <c r="AL273" s="2438"/>
      <c r="AM273" s="2438"/>
      <c r="AN273" s="2438"/>
      <c r="AO273" s="2438"/>
      <c r="AP273" s="2438"/>
      <c r="AQ273" s="2438"/>
      <c r="AR273" s="2438"/>
      <c r="AS273" s="2438"/>
      <c r="AT273" s="2438"/>
      <c r="AU273" s="2438"/>
      <c r="AV273" s="2438"/>
      <c r="AW273" s="2438"/>
    </row>
    <row r="274" spans="1:49" s="2439" customFormat="1" ht="12" customHeight="1">
      <c r="A274" s="2429"/>
      <c r="B274" s="2406"/>
      <c r="C274" s="2400"/>
      <c r="D274" s="2445"/>
      <c r="E274" s="2432"/>
      <c r="F274" s="3925"/>
      <c r="G274" s="3925"/>
      <c r="H274" s="3940"/>
      <c r="I274" s="3940"/>
      <c r="J274" s="2433"/>
      <c r="K274" s="2433"/>
      <c r="L274" s="2433"/>
      <c r="M274" s="2392"/>
      <c r="N274" s="2433"/>
      <c r="O274" s="2433"/>
      <c r="P274" s="2433"/>
      <c r="Q274" s="2433"/>
      <c r="R274" s="2433"/>
      <c r="S274" s="2433"/>
      <c r="T274" s="2433"/>
      <c r="U274" s="2435"/>
      <c r="V274" s="2433"/>
      <c r="W274" s="2433"/>
      <c r="X274" s="2433"/>
      <c r="Y274" s="2433"/>
      <c r="Z274" s="2433"/>
      <c r="AA274" s="2433"/>
      <c r="AB274" s="2433"/>
      <c r="AC274" s="2392"/>
      <c r="AD274" s="2402"/>
      <c r="AE274" s="2402"/>
      <c r="AF274" s="2402"/>
      <c r="AG274" s="2394"/>
      <c r="AH274" s="3908"/>
      <c r="AI274" s="2392"/>
      <c r="AJ274" s="2438"/>
      <c r="AK274" s="2438"/>
      <c r="AL274" s="2438"/>
      <c r="AM274" s="2438"/>
      <c r="AN274" s="2438"/>
      <c r="AO274" s="2438"/>
      <c r="AP274" s="2438"/>
      <c r="AQ274" s="2438"/>
      <c r="AR274" s="2438"/>
      <c r="AS274" s="2438"/>
      <c r="AT274" s="2438"/>
      <c r="AU274" s="2438"/>
      <c r="AV274" s="2438"/>
      <c r="AW274" s="2438"/>
    </row>
    <row r="275" spans="1:49" s="2439" customFormat="1" ht="12" customHeight="1">
      <c r="A275" s="2429"/>
      <c r="B275" s="2406"/>
      <c r="C275" s="2400"/>
      <c r="D275" s="2445"/>
      <c r="E275" s="2432"/>
      <c r="F275" s="3925"/>
      <c r="G275" s="3925"/>
      <c r="H275" s="3940"/>
      <c r="I275" s="3940"/>
      <c r="J275" s="2433"/>
      <c r="K275" s="2433"/>
      <c r="L275" s="2433"/>
      <c r="M275" s="2392"/>
      <c r="N275" s="2433"/>
      <c r="O275" s="2433"/>
      <c r="P275" s="2433"/>
      <c r="Q275" s="2433"/>
      <c r="R275" s="2433"/>
      <c r="S275" s="2433"/>
      <c r="T275" s="2433"/>
      <c r="U275" s="2435"/>
      <c r="V275" s="2433"/>
      <c r="W275" s="2433"/>
      <c r="X275" s="2433"/>
      <c r="Y275" s="2433"/>
      <c r="Z275" s="2433"/>
      <c r="AA275" s="2433"/>
      <c r="AB275" s="2433"/>
      <c r="AC275" s="2392"/>
      <c r="AD275" s="2402"/>
      <c r="AE275" s="2402"/>
      <c r="AF275" s="2402"/>
      <c r="AG275" s="2394"/>
      <c r="AH275" s="3908"/>
      <c r="AI275" s="2392"/>
      <c r="AJ275" s="2438"/>
      <c r="AK275" s="2438"/>
      <c r="AL275" s="2438"/>
      <c r="AM275" s="2438"/>
      <c r="AN275" s="2438"/>
      <c r="AO275" s="2438"/>
      <c r="AP275" s="2438"/>
      <c r="AQ275" s="2438"/>
      <c r="AR275" s="2438"/>
      <c r="AS275" s="2438"/>
      <c r="AT275" s="2438"/>
      <c r="AU275" s="2438"/>
      <c r="AV275" s="2438"/>
      <c r="AW275" s="2438"/>
    </row>
    <row r="276" spans="1:49" s="2439" customFormat="1" ht="12" customHeight="1">
      <c r="A276" s="2429"/>
      <c r="B276" s="2406"/>
      <c r="C276" s="2400"/>
      <c r="D276" s="2445"/>
      <c r="E276" s="2432"/>
      <c r="F276" s="3925"/>
      <c r="G276" s="3925"/>
      <c r="H276" s="3940"/>
      <c r="I276" s="3940"/>
      <c r="J276" s="2433"/>
      <c r="K276" s="2433"/>
      <c r="L276" s="2433"/>
      <c r="M276" s="2392"/>
      <c r="N276" s="2433"/>
      <c r="O276" s="2433"/>
      <c r="P276" s="2433"/>
      <c r="Q276" s="2433"/>
      <c r="R276" s="2433"/>
      <c r="S276" s="2433"/>
      <c r="T276" s="2433"/>
      <c r="U276" s="2435"/>
      <c r="V276" s="2433"/>
      <c r="W276" s="2433"/>
      <c r="X276" s="2433"/>
      <c r="Y276" s="2433"/>
      <c r="Z276" s="2433"/>
      <c r="AA276" s="2433"/>
      <c r="AB276" s="2433"/>
      <c r="AC276" s="2392"/>
      <c r="AD276" s="2402"/>
      <c r="AE276" s="2402"/>
      <c r="AF276" s="2402"/>
      <c r="AG276" s="2394"/>
      <c r="AH276" s="3908"/>
      <c r="AI276" s="2392"/>
      <c r="AJ276" s="2438"/>
      <c r="AK276" s="2438"/>
      <c r="AL276" s="2438"/>
      <c r="AM276" s="2438"/>
      <c r="AN276" s="2438"/>
      <c r="AO276" s="2438"/>
      <c r="AP276" s="2438"/>
      <c r="AQ276" s="2438"/>
      <c r="AR276" s="2438"/>
      <c r="AS276" s="2438"/>
      <c r="AT276" s="2438"/>
      <c r="AU276" s="2438"/>
      <c r="AV276" s="2438"/>
      <c r="AW276" s="2438"/>
    </row>
    <row r="277" spans="1:49" s="2439" customFormat="1" ht="12" customHeight="1">
      <c r="A277" s="2429"/>
      <c r="B277" s="2406"/>
      <c r="C277" s="2400"/>
      <c r="D277" s="2445"/>
      <c r="E277" s="2432"/>
      <c r="F277" s="3925"/>
      <c r="G277" s="3925"/>
      <c r="H277" s="3940"/>
      <c r="I277" s="3940"/>
      <c r="J277" s="2433"/>
      <c r="K277" s="2433"/>
      <c r="L277" s="2433"/>
      <c r="M277" s="2392"/>
      <c r="N277" s="2433"/>
      <c r="O277" s="2433"/>
      <c r="P277" s="2433"/>
      <c r="Q277" s="2433"/>
      <c r="R277" s="2433"/>
      <c r="S277" s="2433"/>
      <c r="T277" s="2433"/>
      <c r="U277" s="2435"/>
      <c r="V277" s="2433"/>
      <c r="W277" s="2433"/>
      <c r="X277" s="2433"/>
      <c r="Y277" s="2433"/>
      <c r="Z277" s="2433"/>
      <c r="AA277" s="2433"/>
      <c r="AB277" s="2433"/>
      <c r="AC277" s="2392"/>
      <c r="AD277" s="2402"/>
      <c r="AE277" s="2402"/>
      <c r="AF277" s="2402"/>
      <c r="AG277" s="2394"/>
      <c r="AH277" s="3908"/>
      <c r="AI277" s="2392"/>
      <c r="AJ277" s="2438"/>
      <c r="AK277" s="2438"/>
      <c r="AL277" s="2438"/>
      <c r="AM277" s="2438"/>
      <c r="AN277" s="2438"/>
      <c r="AO277" s="2438"/>
      <c r="AP277" s="2438"/>
      <c r="AQ277" s="2438"/>
      <c r="AR277" s="2438"/>
      <c r="AS277" s="2438"/>
      <c r="AT277" s="2438"/>
      <c r="AU277" s="2438"/>
      <c r="AV277" s="2438"/>
      <c r="AW277" s="2438"/>
    </row>
    <row r="278" spans="1:49" s="2439" customFormat="1" ht="12" customHeight="1">
      <c r="A278" s="2429"/>
      <c r="B278" s="2406"/>
      <c r="C278" s="2400"/>
      <c r="D278" s="2445"/>
      <c r="E278" s="2432"/>
      <c r="F278" s="3925"/>
      <c r="G278" s="3925"/>
      <c r="H278" s="3940"/>
      <c r="I278" s="3940"/>
      <c r="J278" s="2433"/>
      <c r="K278" s="2433"/>
      <c r="L278" s="2433"/>
      <c r="M278" s="2392"/>
      <c r="N278" s="2433"/>
      <c r="O278" s="2433"/>
      <c r="P278" s="2433"/>
      <c r="Q278" s="2433"/>
      <c r="R278" s="2433"/>
      <c r="S278" s="2433"/>
      <c r="T278" s="2433"/>
      <c r="U278" s="2435"/>
      <c r="V278" s="2433"/>
      <c r="W278" s="2433"/>
      <c r="X278" s="2433"/>
      <c r="Y278" s="2433"/>
      <c r="Z278" s="2433"/>
      <c r="AA278" s="2433"/>
      <c r="AB278" s="2433"/>
      <c r="AC278" s="2392"/>
      <c r="AD278" s="2402"/>
      <c r="AE278" s="2402"/>
      <c r="AF278" s="2402"/>
      <c r="AG278" s="2394"/>
      <c r="AH278" s="3908"/>
      <c r="AI278" s="2392"/>
      <c r="AJ278" s="2438"/>
      <c r="AK278" s="2438"/>
      <c r="AL278" s="2438"/>
      <c r="AM278" s="2438"/>
      <c r="AN278" s="2438"/>
      <c r="AO278" s="2438"/>
      <c r="AP278" s="2438"/>
      <c r="AQ278" s="2438"/>
      <c r="AR278" s="2438"/>
      <c r="AS278" s="2438"/>
      <c r="AT278" s="2438"/>
      <c r="AU278" s="2438"/>
      <c r="AV278" s="2438"/>
      <c r="AW278" s="2438"/>
    </row>
    <row r="279" spans="1:49" s="2439" customFormat="1" ht="12" customHeight="1">
      <c r="A279" s="2429"/>
      <c r="B279" s="2406"/>
      <c r="C279" s="2400"/>
      <c r="D279" s="2445"/>
      <c r="E279" s="2432"/>
      <c r="F279" s="3925"/>
      <c r="G279" s="3925"/>
      <c r="H279" s="3940"/>
      <c r="I279" s="3940"/>
      <c r="J279" s="2433"/>
      <c r="K279" s="2433"/>
      <c r="L279" s="2433"/>
      <c r="M279" s="2392"/>
      <c r="N279" s="2433"/>
      <c r="O279" s="2433"/>
      <c r="P279" s="2433"/>
      <c r="Q279" s="2433"/>
      <c r="R279" s="2433"/>
      <c r="S279" s="2433"/>
      <c r="T279" s="2433"/>
      <c r="U279" s="2435"/>
      <c r="V279" s="2433"/>
      <c r="W279" s="2433"/>
      <c r="X279" s="2433"/>
      <c r="Y279" s="2433"/>
      <c r="Z279" s="2433"/>
      <c r="AA279" s="2433"/>
      <c r="AB279" s="2433"/>
      <c r="AC279" s="2392"/>
      <c r="AD279" s="2402"/>
      <c r="AE279" s="2402"/>
      <c r="AF279" s="2402"/>
      <c r="AG279" s="2394"/>
      <c r="AH279" s="3908"/>
      <c r="AI279" s="2392"/>
      <c r="AJ279" s="2438"/>
      <c r="AK279" s="2438"/>
      <c r="AL279" s="2438"/>
      <c r="AM279" s="2438"/>
      <c r="AN279" s="2438"/>
      <c r="AO279" s="2438"/>
      <c r="AP279" s="2438"/>
      <c r="AQ279" s="2438"/>
      <c r="AR279" s="2438"/>
      <c r="AS279" s="2438"/>
      <c r="AT279" s="2438"/>
      <c r="AU279" s="2438"/>
      <c r="AV279" s="2438"/>
      <c r="AW279" s="2438"/>
    </row>
    <row r="280" spans="1:49" s="2439" customFormat="1" ht="12" customHeight="1" thickBot="1">
      <c r="A280" s="3983"/>
      <c r="B280" s="3984"/>
      <c r="C280" s="3985"/>
      <c r="D280" s="3986"/>
      <c r="E280" s="3987"/>
      <c r="F280" s="3988"/>
      <c r="G280" s="3988"/>
      <c r="H280" s="3989"/>
      <c r="I280" s="3989"/>
      <c r="J280" s="3990"/>
      <c r="K280" s="3990"/>
      <c r="L280" s="3990"/>
      <c r="M280" s="3991"/>
      <c r="N280" s="3990"/>
      <c r="O280" s="3990"/>
      <c r="P280" s="3990"/>
      <c r="Q280" s="3990"/>
      <c r="R280" s="3990"/>
      <c r="S280" s="3990"/>
      <c r="T280" s="3990"/>
      <c r="U280" s="3992"/>
      <c r="V280" s="3990"/>
      <c r="W280" s="3990"/>
      <c r="X280" s="3990"/>
      <c r="Y280" s="3990"/>
      <c r="Z280" s="3990"/>
      <c r="AA280" s="3990"/>
      <c r="AB280" s="3990"/>
      <c r="AC280" s="3991"/>
      <c r="AD280" s="3993"/>
      <c r="AE280" s="3993"/>
      <c r="AF280" s="3993"/>
      <c r="AG280" s="3994"/>
      <c r="AH280" s="4114"/>
      <c r="AI280" s="2392"/>
      <c r="AJ280" s="2438"/>
      <c r="AK280" s="2438"/>
      <c r="AL280" s="2438"/>
      <c r="AM280" s="2438"/>
      <c r="AN280" s="2438"/>
      <c r="AO280" s="2438"/>
      <c r="AP280" s="2438"/>
      <c r="AQ280" s="2438"/>
      <c r="AR280" s="2438"/>
      <c r="AS280" s="2438"/>
      <c r="AT280" s="2438"/>
      <c r="AU280" s="2438"/>
      <c r="AV280" s="2438"/>
      <c r="AW280" s="2438"/>
    </row>
    <row r="281" spans="1:49" s="2439" customFormat="1" ht="10.5" customHeight="1">
      <c r="A281" s="3997"/>
      <c r="B281" s="3998"/>
      <c r="C281" s="3999"/>
      <c r="D281" s="4000"/>
      <c r="E281" s="4001"/>
      <c r="F281" s="4002"/>
      <c r="G281" s="4002"/>
      <c r="H281" s="4003"/>
      <c r="I281" s="4003"/>
      <c r="J281" s="4004"/>
      <c r="K281" s="4004"/>
      <c r="L281" s="4004"/>
      <c r="M281" s="3997"/>
      <c r="N281" s="4004"/>
      <c r="O281" s="4004"/>
      <c r="P281" s="4004"/>
      <c r="Q281" s="4004"/>
      <c r="R281" s="4004"/>
      <c r="S281" s="4004"/>
      <c r="T281" s="4004"/>
      <c r="U281" s="4005"/>
      <c r="V281" s="4004"/>
      <c r="W281" s="4004"/>
      <c r="X281" s="4004"/>
      <c r="Y281" s="4004"/>
      <c r="Z281" s="4004"/>
      <c r="AA281" s="4004"/>
      <c r="AB281" s="4004"/>
      <c r="AC281" s="3997"/>
      <c r="AD281" s="4006"/>
      <c r="AE281" s="4006"/>
      <c r="AF281" s="4006"/>
      <c r="AG281" s="4007"/>
      <c r="AH281" s="3997"/>
      <c r="AI281" s="2392"/>
      <c r="AJ281" s="2438"/>
      <c r="AK281" s="2438"/>
      <c r="AL281" s="2438"/>
      <c r="AM281" s="2438"/>
      <c r="AN281" s="2438"/>
      <c r="AO281" s="2438"/>
      <c r="AP281" s="2438"/>
      <c r="AQ281" s="2438"/>
      <c r="AR281" s="2438"/>
      <c r="AS281" s="2438"/>
      <c r="AT281" s="2438"/>
      <c r="AU281" s="2438"/>
      <c r="AV281" s="2438"/>
      <c r="AW281" s="2438"/>
    </row>
    <row r="282" spans="1:49" s="2439" customFormat="1" ht="18" thickBot="1">
      <c r="A282" s="6477">
        <v>43</v>
      </c>
      <c r="B282" s="6477"/>
      <c r="C282" s="6477"/>
      <c r="D282" s="6477"/>
      <c r="E282" s="6477"/>
      <c r="F282" s="6477"/>
      <c r="G282" s="6477"/>
      <c r="H282" s="6477"/>
      <c r="I282" s="6477"/>
      <c r="J282" s="6477"/>
      <c r="K282" s="6477"/>
      <c r="L282" s="6477"/>
      <c r="M282" s="6477"/>
      <c r="N282" s="6477"/>
      <c r="O282" s="6477"/>
      <c r="P282" s="6477"/>
      <c r="Q282" s="6477"/>
      <c r="R282" s="6477"/>
      <c r="S282" s="6477"/>
      <c r="T282" s="6477"/>
      <c r="U282" s="6477"/>
      <c r="V282" s="6477"/>
      <c r="W282" s="6477"/>
      <c r="X282" s="6477"/>
      <c r="Y282" s="6477"/>
      <c r="Z282" s="6477"/>
      <c r="AA282" s="6477"/>
      <c r="AB282" s="6477"/>
      <c r="AC282" s="6477"/>
      <c r="AD282" s="6477"/>
      <c r="AE282" s="6477"/>
      <c r="AF282" s="6477"/>
      <c r="AG282" s="6477"/>
      <c r="AH282" s="6477"/>
      <c r="AI282" s="2392"/>
      <c r="AJ282" s="2438"/>
      <c r="AK282" s="2438"/>
      <c r="AL282" s="2438"/>
      <c r="AM282" s="2438"/>
      <c r="AN282" s="2438"/>
      <c r="AO282" s="2438"/>
      <c r="AP282" s="2438"/>
      <c r="AQ282" s="2438"/>
      <c r="AR282" s="2438"/>
      <c r="AS282" s="2438"/>
      <c r="AT282" s="2438"/>
      <c r="AU282" s="2438"/>
      <c r="AV282" s="2438"/>
      <c r="AW282" s="2438"/>
    </row>
    <row r="283" spans="1:49" s="2439" customFormat="1" ht="16.5" customHeight="1">
      <c r="A283" s="4044"/>
      <c r="B283" s="3998"/>
      <c r="C283" s="3999"/>
      <c r="D283" s="4000"/>
      <c r="E283" s="4001"/>
      <c r="F283" s="4002"/>
      <c r="G283" s="4002"/>
      <c r="H283" s="4003"/>
      <c r="I283" s="4003"/>
      <c r="J283" s="4004"/>
      <c r="K283" s="4004"/>
      <c r="L283" s="4004"/>
      <c r="M283" s="3997"/>
      <c r="N283" s="4004"/>
      <c r="O283" s="4004"/>
      <c r="P283" s="4004"/>
      <c r="Q283" s="4004"/>
      <c r="R283" s="4004"/>
      <c r="S283" s="4004"/>
      <c r="T283" s="4004"/>
      <c r="U283" s="4005"/>
      <c r="V283" s="4004"/>
      <c r="W283" s="4004"/>
      <c r="X283" s="4004"/>
      <c r="Y283" s="4004"/>
      <c r="Z283" s="4004"/>
      <c r="AA283" s="4004"/>
      <c r="AB283" s="4004"/>
      <c r="AC283" s="3997"/>
      <c r="AD283" s="4006"/>
      <c r="AE283" s="4006"/>
      <c r="AF283" s="4006"/>
      <c r="AG283" s="4007"/>
      <c r="AH283" s="4115"/>
      <c r="AI283" s="2392"/>
      <c r="AJ283" s="2438"/>
      <c r="AK283" s="2438"/>
      <c r="AL283" s="2438"/>
      <c r="AM283" s="2438"/>
      <c r="AN283" s="2438"/>
      <c r="AO283" s="2438"/>
      <c r="AP283" s="2438"/>
      <c r="AQ283" s="2438"/>
      <c r="AR283" s="2438"/>
      <c r="AS283" s="2438"/>
      <c r="AT283" s="2438"/>
      <c r="AU283" s="2438"/>
      <c r="AV283" s="2438"/>
      <c r="AW283" s="2438"/>
    </row>
    <row r="284" spans="1:49" ht="15" customHeight="1">
      <c r="A284" s="2413"/>
      <c r="B284" s="6505" t="s">
        <v>1163</v>
      </c>
      <c r="C284" s="6506"/>
      <c r="D284" s="6506"/>
      <c r="E284" s="6506"/>
      <c r="F284" s="6506"/>
      <c r="G284" s="6507"/>
      <c r="H284" s="6511" t="s">
        <v>384</v>
      </c>
      <c r="I284" s="6512"/>
      <c r="J284" s="2414"/>
      <c r="K284" s="2415" t="s">
        <v>868</v>
      </c>
      <c r="L284" s="3693"/>
      <c r="M284" s="2411"/>
      <c r="N284" s="2411"/>
      <c r="O284" s="2416"/>
      <c r="P284" s="2416"/>
      <c r="Q284" s="2416"/>
      <c r="R284" s="2416"/>
      <c r="S284" s="2416"/>
      <c r="T284" s="2416"/>
      <c r="U284" s="2416"/>
      <c r="V284" s="2416"/>
      <c r="W284" s="2416"/>
      <c r="X284" s="2416"/>
      <c r="Y284" s="2416"/>
      <c r="Z284" s="2416"/>
      <c r="AA284" s="2416"/>
      <c r="AB284" s="2416"/>
      <c r="AC284" s="2416"/>
      <c r="AD284" s="2416"/>
      <c r="AE284" s="2416"/>
      <c r="AF284" s="2416"/>
      <c r="AG284" s="2416"/>
      <c r="AH284" s="4087"/>
      <c r="AI284" s="2411"/>
      <c r="AJ284" s="2411"/>
      <c r="AK284" s="2411"/>
      <c r="AL284" s="2411"/>
      <c r="AM284" s="2411"/>
      <c r="AN284" s="2411"/>
      <c r="AO284" s="2411"/>
      <c r="AP284" s="2411"/>
      <c r="AQ284" s="2411"/>
      <c r="AR284" s="2411"/>
      <c r="AS284" s="2411"/>
      <c r="AT284" s="2411"/>
      <c r="AU284" s="2411"/>
      <c r="AV284" s="2411"/>
      <c r="AW284" s="2411"/>
    </row>
    <row r="285" spans="1:49" ht="15" customHeight="1">
      <c r="A285" s="2413"/>
      <c r="B285" s="6508"/>
      <c r="C285" s="6509"/>
      <c r="D285" s="6509"/>
      <c r="E285" s="6509"/>
      <c r="F285" s="6509"/>
      <c r="G285" s="6510"/>
      <c r="H285" s="6513"/>
      <c r="I285" s="6514"/>
      <c r="J285" s="2417"/>
      <c r="K285" s="2418" t="s">
        <v>1169</v>
      </c>
      <c r="L285" s="3693"/>
      <c r="M285" s="2411"/>
      <c r="N285" s="2411"/>
      <c r="O285" s="2416"/>
      <c r="P285" s="2416"/>
      <c r="Q285" s="2416"/>
      <c r="R285" s="2416"/>
      <c r="S285" s="2416"/>
      <c r="T285" s="2416"/>
      <c r="U285" s="2416"/>
      <c r="V285" s="2416"/>
      <c r="W285" s="2416"/>
      <c r="X285" s="2416"/>
      <c r="Y285" s="2416"/>
      <c r="Z285" s="2416"/>
      <c r="AA285" s="2416"/>
      <c r="AB285" s="2416"/>
      <c r="AC285" s="2416"/>
      <c r="AD285" s="2416"/>
      <c r="AE285" s="2416"/>
      <c r="AF285" s="2416"/>
      <c r="AG285" s="2416"/>
      <c r="AH285" s="4087"/>
      <c r="AI285" s="2411"/>
      <c r="AJ285" s="2411"/>
      <c r="AK285" s="2411"/>
      <c r="AL285" s="2411"/>
      <c r="AM285" s="2411"/>
      <c r="AN285" s="2411"/>
      <c r="AO285" s="2411"/>
      <c r="AP285" s="2411"/>
      <c r="AQ285" s="2411"/>
      <c r="AR285" s="2411"/>
      <c r="AS285" s="2411"/>
      <c r="AT285" s="2411"/>
      <c r="AU285" s="2411"/>
      <c r="AV285" s="2411"/>
      <c r="AW285" s="2411"/>
    </row>
    <row r="286" spans="1:49" s="2439" customFormat="1" ht="6.75" customHeight="1">
      <c r="A286" s="2429"/>
      <c r="B286" s="2406"/>
      <c r="C286" s="2400"/>
      <c r="D286" s="2445"/>
      <c r="E286" s="2432"/>
      <c r="F286" s="3925"/>
      <c r="G286" s="3925"/>
      <c r="H286" s="3940"/>
      <c r="I286" s="3940"/>
      <c r="J286" s="2433"/>
      <c r="K286" s="2433"/>
      <c r="L286" s="2433"/>
      <c r="M286" s="2392"/>
      <c r="N286" s="2433"/>
      <c r="O286" s="2433"/>
      <c r="P286" s="2433"/>
      <c r="Q286" s="2433"/>
      <c r="R286" s="2433"/>
      <c r="S286" s="2433"/>
      <c r="T286" s="2433"/>
      <c r="U286" s="2435"/>
      <c r="V286" s="2433"/>
      <c r="W286" s="2433"/>
      <c r="X286" s="2433"/>
      <c r="Y286" s="2433"/>
      <c r="Z286" s="2433"/>
      <c r="AA286" s="2433"/>
      <c r="AB286" s="2433"/>
      <c r="AC286" s="2392"/>
      <c r="AD286" s="2402"/>
      <c r="AE286" s="2402"/>
      <c r="AF286" s="2402"/>
      <c r="AG286" s="2394"/>
      <c r="AH286" s="3908"/>
      <c r="AI286" s="2392"/>
      <c r="AJ286" s="2438"/>
      <c r="AK286" s="2438"/>
      <c r="AL286" s="2438"/>
      <c r="AM286" s="2438"/>
      <c r="AN286" s="2438"/>
      <c r="AO286" s="2438"/>
      <c r="AP286" s="2438"/>
      <c r="AQ286" s="2438"/>
      <c r="AR286" s="2438"/>
      <c r="AS286" s="2438"/>
      <c r="AT286" s="2438"/>
      <c r="AU286" s="2438"/>
      <c r="AV286" s="2438"/>
      <c r="AW286" s="2438"/>
    </row>
    <row r="287" spans="1:49" s="2439" customFormat="1" ht="6.75" customHeight="1">
      <c r="A287" s="2429"/>
      <c r="B287" s="2406"/>
      <c r="C287" s="2400"/>
      <c r="D287" s="2445"/>
      <c r="E287" s="2432"/>
      <c r="F287" s="3925"/>
      <c r="G287" s="3925"/>
      <c r="H287" s="3940"/>
      <c r="I287" s="3940"/>
      <c r="J287" s="2433"/>
      <c r="K287" s="2433"/>
      <c r="L287" s="2433"/>
      <c r="M287" s="2392"/>
      <c r="N287" s="2433"/>
      <c r="O287" s="2433"/>
      <c r="P287" s="2433"/>
      <c r="Q287" s="2433"/>
      <c r="R287" s="2433"/>
      <c r="S287" s="2433"/>
      <c r="T287" s="2433"/>
      <c r="U287" s="2435"/>
      <c r="V287" s="2433"/>
      <c r="W287" s="2433"/>
      <c r="X287" s="2433"/>
      <c r="Y287" s="2433"/>
      <c r="Z287" s="2433"/>
      <c r="AA287" s="2433"/>
      <c r="AB287" s="2433"/>
      <c r="AC287" s="2392"/>
      <c r="AD287" s="2402"/>
      <c r="AE287" s="2402"/>
      <c r="AF287" s="2402"/>
      <c r="AG287" s="2394"/>
      <c r="AH287" s="3908"/>
      <c r="AI287" s="2392"/>
      <c r="AJ287" s="2438"/>
      <c r="AK287" s="2438"/>
      <c r="AL287" s="2438"/>
      <c r="AM287" s="2438"/>
      <c r="AN287" s="2438"/>
      <c r="AO287" s="2438"/>
      <c r="AP287" s="2438"/>
      <c r="AQ287" s="2438"/>
      <c r="AR287" s="2438"/>
      <c r="AS287" s="2438"/>
      <c r="AT287" s="2438"/>
      <c r="AU287" s="2438"/>
      <c r="AV287" s="2438"/>
      <c r="AW287" s="2438"/>
    </row>
    <row r="288" spans="1:49" ht="15" customHeight="1">
      <c r="A288" s="2413"/>
      <c r="B288" s="6515" t="s">
        <v>1772</v>
      </c>
      <c r="C288" s="6516"/>
      <c r="D288" s="6516"/>
      <c r="E288" s="6517"/>
      <c r="F288" s="6518">
        <v>2</v>
      </c>
      <c r="G288" s="6519"/>
      <c r="H288" s="2411"/>
      <c r="I288" s="2420" t="s">
        <v>3608</v>
      </c>
      <c r="J288" s="2416"/>
      <c r="K288" s="2416"/>
      <c r="L288" s="2416"/>
      <c r="M288" s="2416"/>
      <c r="N288" s="2416"/>
      <c r="O288" s="2416"/>
      <c r="P288" s="2416"/>
      <c r="Q288" s="2416"/>
      <c r="R288" s="2416"/>
      <c r="S288" s="2416"/>
      <c r="T288" s="2416"/>
      <c r="U288" s="2416"/>
      <c r="V288" s="2416"/>
      <c r="W288" s="2416"/>
      <c r="X288" s="2416"/>
      <c r="Y288" s="2416"/>
      <c r="Z288" s="2416"/>
      <c r="AA288" s="2416"/>
      <c r="AB288" s="2416"/>
      <c r="AC288" s="2416"/>
      <c r="AD288" s="2416"/>
      <c r="AE288" s="2416"/>
      <c r="AF288" s="2416"/>
      <c r="AG288" s="2416"/>
      <c r="AH288" s="4087"/>
      <c r="AI288" s="2411"/>
      <c r="AJ288" s="2411"/>
      <c r="AK288" s="2411"/>
      <c r="AL288" s="2411"/>
      <c r="AM288" s="2411"/>
      <c r="AN288" s="2411"/>
      <c r="AO288" s="2411"/>
      <c r="AP288" s="2411"/>
      <c r="AQ288" s="2411"/>
      <c r="AR288" s="2411"/>
      <c r="AS288" s="2411"/>
      <c r="AT288" s="2411"/>
      <c r="AU288" s="2411"/>
      <c r="AV288" s="2411"/>
      <c r="AW288" s="2411"/>
    </row>
    <row r="289" spans="1:49" ht="15" customHeight="1">
      <c r="A289" s="2413"/>
      <c r="B289" s="6522" t="s">
        <v>1988</v>
      </c>
      <c r="C289" s="6523"/>
      <c r="D289" s="6523"/>
      <c r="E289" s="6524"/>
      <c r="F289" s="6520"/>
      <c r="G289" s="6521"/>
      <c r="H289" s="2411"/>
      <c r="I289" s="2421" t="s">
        <v>3609</v>
      </c>
      <c r="J289" s="2416"/>
      <c r="K289" s="2416"/>
      <c r="L289" s="2416"/>
      <c r="M289" s="2416"/>
      <c r="N289" s="2416"/>
      <c r="O289" s="2416"/>
      <c r="P289" s="2416"/>
      <c r="Q289" s="2416"/>
      <c r="R289" s="2416"/>
      <c r="S289" s="2416"/>
      <c r="T289" s="2416"/>
      <c r="U289" s="2416"/>
      <c r="V289" s="2416"/>
      <c r="W289" s="2416"/>
      <c r="X289" s="2416"/>
      <c r="Y289" s="2416"/>
      <c r="Z289" s="2416"/>
      <c r="AA289" s="2416"/>
      <c r="AB289" s="2416"/>
      <c r="AC289" s="2416"/>
      <c r="AD289" s="2416"/>
      <c r="AE289" s="2416"/>
      <c r="AF289" s="2416"/>
      <c r="AG289" s="2416"/>
      <c r="AH289" s="4087"/>
      <c r="AI289" s="2411"/>
      <c r="AJ289" s="2411"/>
      <c r="AK289" s="2411"/>
      <c r="AL289" s="2411"/>
      <c r="AM289" s="2411"/>
      <c r="AN289" s="2411"/>
      <c r="AO289" s="2411"/>
      <c r="AP289" s="2411"/>
      <c r="AQ289" s="2411"/>
      <c r="AR289" s="2411"/>
      <c r="AS289" s="2411"/>
      <c r="AT289" s="2411"/>
      <c r="AU289" s="2411"/>
      <c r="AV289" s="2411"/>
      <c r="AW289" s="2411"/>
    </row>
    <row r="290" spans="1:49" s="2439" customFormat="1" ht="12.75" customHeight="1">
      <c r="A290" s="2429"/>
      <c r="B290" s="2406"/>
      <c r="C290" s="2400"/>
      <c r="D290" s="2445"/>
      <c r="E290" s="2432"/>
      <c r="F290" s="3925"/>
      <c r="G290" s="3925"/>
      <c r="H290" s="3940"/>
      <c r="I290" s="3940"/>
      <c r="J290" s="2433"/>
      <c r="K290" s="2433"/>
      <c r="L290" s="2433"/>
      <c r="M290" s="2392"/>
      <c r="N290" s="2433"/>
      <c r="O290" s="2433"/>
      <c r="P290" s="2433"/>
      <c r="Q290" s="2433"/>
      <c r="R290" s="2433"/>
      <c r="S290" s="2433"/>
      <c r="T290" s="2433"/>
      <c r="U290" s="2435"/>
      <c r="V290" s="2433"/>
      <c r="W290" s="2433"/>
      <c r="X290" s="2433"/>
      <c r="Y290" s="2433"/>
      <c r="Z290" s="2433"/>
      <c r="AA290" s="2433"/>
      <c r="AB290" s="2433"/>
      <c r="AC290" s="2392"/>
      <c r="AD290" s="2402"/>
      <c r="AE290" s="2402"/>
      <c r="AF290" s="2402"/>
      <c r="AG290" s="2394"/>
      <c r="AH290" s="3908"/>
      <c r="AI290" s="2392"/>
      <c r="AJ290" s="2438"/>
      <c r="AK290" s="2438"/>
      <c r="AL290" s="2438"/>
      <c r="AM290" s="2438"/>
      <c r="AN290" s="2438"/>
      <c r="AO290" s="2438"/>
      <c r="AP290" s="2438"/>
      <c r="AQ290" s="2438"/>
      <c r="AR290" s="2438"/>
      <c r="AS290" s="2438"/>
      <c r="AT290" s="2438"/>
      <c r="AU290" s="2438"/>
      <c r="AV290" s="2438"/>
      <c r="AW290" s="2438"/>
    </row>
    <row r="291" spans="1:49" s="2408" customFormat="1" ht="11.25" customHeight="1">
      <c r="A291" s="2491"/>
      <c r="B291" s="6493" t="s">
        <v>1659</v>
      </c>
      <c r="C291" s="6493"/>
      <c r="D291" s="2437" t="s">
        <v>1660</v>
      </c>
      <c r="E291" s="2437"/>
      <c r="F291" s="2437"/>
      <c r="G291" s="2437"/>
      <c r="H291" s="2437"/>
      <c r="I291" s="2437"/>
      <c r="J291" s="2437"/>
      <c r="K291" s="2437"/>
      <c r="L291" s="2437"/>
      <c r="M291" s="2437"/>
      <c r="N291" s="2437"/>
      <c r="O291" s="2437"/>
      <c r="P291" s="2437"/>
      <c r="Q291" s="2437"/>
      <c r="R291" s="2437"/>
      <c r="S291" s="2437"/>
      <c r="T291" s="2437"/>
      <c r="U291" s="2437"/>
      <c r="V291" s="2437"/>
      <c r="W291" s="2437"/>
      <c r="X291" s="2437"/>
      <c r="Y291" s="2437"/>
      <c r="Z291" s="2437"/>
      <c r="AA291" s="2475"/>
      <c r="AB291" s="2467"/>
      <c r="AC291" s="2467"/>
      <c r="AD291" s="2467"/>
      <c r="AE291" s="2392"/>
      <c r="AF291" s="2494"/>
      <c r="AG291" s="3939"/>
      <c r="AH291" s="4117"/>
      <c r="AI291" s="2392"/>
      <c r="AJ291" s="2392"/>
      <c r="AK291" s="2392"/>
      <c r="AL291" s="2392"/>
      <c r="AM291" s="2392"/>
      <c r="AN291" s="2392"/>
      <c r="AO291" s="2392"/>
      <c r="AP291" s="2392"/>
      <c r="AQ291" s="2392"/>
      <c r="AR291" s="2392"/>
      <c r="AS291" s="2392"/>
      <c r="AT291" s="2392"/>
      <c r="AU291" s="2392"/>
      <c r="AV291" s="2392"/>
      <c r="AW291" s="2392"/>
    </row>
    <row r="292" spans="1:49" s="2408" customFormat="1" ht="11.25" customHeight="1">
      <c r="A292" s="2491"/>
      <c r="B292" s="2473"/>
      <c r="C292" s="2473"/>
      <c r="D292" s="2450" t="s">
        <v>1799</v>
      </c>
      <c r="E292" s="2450"/>
      <c r="F292" s="2450"/>
      <c r="G292" s="2450"/>
      <c r="H292" s="2450"/>
      <c r="I292" s="2450"/>
      <c r="J292" s="2450"/>
      <c r="K292" s="2450"/>
      <c r="L292" s="2450"/>
      <c r="M292" s="2450"/>
      <c r="N292" s="2450"/>
      <c r="O292" s="2450"/>
      <c r="P292" s="2450"/>
      <c r="Q292" s="2450"/>
      <c r="R292" s="2450"/>
      <c r="S292" s="2450"/>
      <c r="T292" s="2450"/>
      <c r="U292" s="2450"/>
      <c r="V292" s="2450"/>
      <c r="W292" s="2450"/>
      <c r="X292" s="2450"/>
      <c r="Y292" s="2450"/>
      <c r="Z292" s="2459"/>
      <c r="AA292" s="2459"/>
      <c r="AB292" s="2458"/>
      <c r="AC292" s="2458"/>
      <c r="AD292" s="2520"/>
      <c r="AE292" s="2392"/>
      <c r="AF292" s="2494"/>
      <c r="AG292" s="3939"/>
      <c r="AH292" s="4117"/>
      <c r="AI292" s="2392"/>
      <c r="AJ292" s="2392"/>
      <c r="AK292" s="2392"/>
      <c r="AL292" s="2392"/>
      <c r="AM292" s="2392"/>
      <c r="AN292" s="2392"/>
      <c r="AO292" s="2392"/>
      <c r="AP292" s="2392"/>
      <c r="AQ292" s="2392"/>
      <c r="AR292" s="2392"/>
      <c r="AS292" s="2392"/>
      <c r="AT292" s="2392"/>
      <c r="AU292" s="2392"/>
      <c r="AV292" s="2392"/>
      <c r="AW292" s="2392"/>
    </row>
    <row r="293" spans="1:49" s="2408" customFormat="1" ht="11.25" customHeight="1">
      <c r="A293" s="2491"/>
      <c r="B293" s="2473"/>
      <c r="C293" s="2473"/>
      <c r="D293" s="2473"/>
      <c r="E293" s="2473"/>
      <c r="F293" s="2473"/>
      <c r="G293" s="2473"/>
      <c r="H293" s="2473"/>
      <c r="I293" s="2473"/>
      <c r="J293" s="2473"/>
      <c r="K293" s="2473"/>
      <c r="L293" s="2473"/>
      <c r="M293" s="2473"/>
      <c r="N293" s="2473"/>
      <c r="O293" s="2473"/>
      <c r="P293" s="2473"/>
      <c r="Q293" s="2473"/>
      <c r="R293" s="2473"/>
      <c r="S293" s="2473"/>
      <c r="T293" s="2473"/>
      <c r="U293" s="2473"/>
      <c r="V293" s="2473"/>
      <c r="W293" s="2473"/>
      <c r="X293" s="2473"/>
      <c r="Y293" s="2473"/>
      <c r="Z293" s="2473"/>
      <c r="AA293" s="2473"/>
      <c r="AB293" s="2473"/>
      <c r="AC293" s="2473"/>
      <c r="AD293" s="2473"/>
      <c r="AE293" s="2392"/>
      <c r="AF293" s="2494"/>
      <c r="AG293" s="3939"/>
      <c r="AH293" s="4117"/>
      <c r="AI293" s="2392"/>
      <c r="AJ293" s="2392"/>
      <c r="AK293" s="2392"/>
      <c r="AL293" s="2392"/>
      <c r="AM293" s="2392"/>
      <c r="AN293" s="2392"/>
      <c r="AO293" s="2392"/>
      <c r="AP293" s="2392"/>
      <c r="AQ293" s="2392"/>
      <c r="AR293" s="2392"/>
      <c r="AS293" s="2392"/>
      <c r="AT293" s="2392"/>
      <c r="AU293" s="2392"/>
      <c r="AV293" s="2392"/>
      <c r="AW293" s="2392"/>
    </row>
    <row r="294" spans="1:49" s="2408" customFormat="1" ht="11.25" customHeight="1">
      <c r="A294" s="2491"/>
      <c r="B294" s="2473"/>
      <c r="C294" s="2473"/>
      <c r="D294" s="2511"/>
      <c r="E294" s="2512" t="s">
        <v>1193</v>
      </c>
      <c r="F294" s="2452"/>
      <c r="G294" s="2452"/>
      <c r="H294" s="2452"/>
      <c r="I294" s="2452"/>
      <c r="J294" s="2452"/>
      <c r="K294" s="2452"/>
      <c r="L294" s="2452"/>
      <c r="M294" s="2452"/>
      <c r="N294" s="2452"/>
      <c r="O294" s="2452"/>
      <c r="P294" s="2452"/>
      <c r="Q294" s="2452"/>
      <c r="R294" s="2452"/>
      <c r="S294" s="2452"/>
      <c r="T294" s="2452"/>
      <c r="U294" s="2473"/>
      <c r="V294" s="2473"/>
      <c r="W294" s="2473"/>
      <c r="X294" s="2473"/>
      <c r="Y294" s="2473"/>
      <c r="Z294" s="2473"/>
      <c r="AA294" s="2473"/>
      <c r="AB294" s="2473"/>
      <c r="AC294" s="2473"/>
      <c r="AD294" s="2473"/>
      <c r="AE294" s="2392"/>
      <c r="AF294" s="2494"/>
      <c r="AG294" s="3939"/>
      <c r="AH294" s="4117"/>
      <c r="AI294" s="2392"/>
      <c r="AJ294" s="2392"/>
      <c r="AK294" s="2392"/>
      <c r="AL294" s="2392"/>
      <c r="AM294" s="2392"/>
      <c r="AN294" s="2392"/>
      <c r="AO294" s="2392"/>
      <c r="AP294" s="2392"/>
      <c r="AQ294" s="2392"/>
      <c r="AR294" s="2392"/>
      <c r="AS294" s="2392"/>
      <c r="AT294" s="2392"/>
      <c r="AU294" s="2392"/>
      <c r="AV294" s="2392"/>
      <c r="AW294" s="2392"/>
    </row>
    <row r="295" spans="1:49" s="2408" customFormat="1" ht="11.25" customHeight="1">
      <c r="A295" s="2491"/>
      <c r="B295" s="2473"/>
      <c r="C295" s="2473"/>
      <c r="D295" s="6491">
        <v>1</v>
      </c>
      <c r="E295" s="6494"/>
      <c r="F295" s="6496" t="s">
        <v>1164</v>
      </c>
      <c r="G295" s="6497"/>
      <c r="H295" s="6497"/>
      <c r="I295" s="2514"/>
      <c r="J295" s="2514"/>
      <c r="K295" s="2514"/>
      <c r="L295" s="2514"/>
      <c r="M295" s="2514"/>
      <c r="N295" s="6491">
        <v>2</v>
      </c>
      <c r="O295" s="6494"/>
      <c r="P295" s="6496" t="s">
        <v>1168</v>
      </c>
      <c r="Q295" s="6497"/>
      <c r="R295" s="6497"/>
      <c r="S295" s="2455"/>
      <c r="T295" s="2455"/>
      <c r="U295" s="4127" t="s">
        <v>1194</v>
      </c>
      <c r="V295" s="4128"/>
      <c r="W295" s="4128"/>
      <c r="X295" s="4128"/>
      <c r="Y295" s="4128"/>
      <c r="Z295" s="4128"/>
      <c r="AA295" s="4008"/>
      <c r="AB295" s="2474"/>
      <c r="AC295" s="2474"/>
      <c r="AD295" s="2474"/>
      <c r="AE295" s="2392"/>
      <c r="AF295" s="2494"/>
      <c r="AG295" s="3939"/>
      <c r="AH295" s="4117"/>
      <c r="AI295" s="2392"/>
      <c r="AJ295" s="2392"/>
      <c r="AK295" s="2392"/>
      <c r="AL295" s="2392"/>
      <c r="AM295" s="2392"/>
      <c r="AN295" s="2392"/>
      <c r="AO295" s="2392"/>
      <c r="AP295" s="2392"/>
      <c r="AQ295" s="2392"/>
      <c r="AR295" s="2392"/>
      <c r="AS295" s="2392"/>
      <c r="AT295" s="2392"/>
      <c r="AU295" s="2392"/>
      <c r="AV295" s="2392"/>
      <c r="AW295" s="2392"/>
    </row>
    <row r="296" spans="1:49" s="2408" customFormat="1" ht="11.25" customHeight="1">
      <c r="A296" s="2491"/>
      <c r="B296" s="2473"/>
      <c r="C296" s="2473"/>
      <c r="D296" s="6491"/>
      <c r="E296" s="6495"/>
      <c r="F296" s="6496"/>
      <c r="G296" s="6497"/>
      <c r="H296" s="6497"/>
      <c r="I296" s="2452"/>
      <c r="J296" s="2452"/>
      <c r="K296" s="2452"/>
      <c r="L296" s="2452"/>
      <c r="M296" s="2452"/>
      <c r="N296" s="6491"/>
      <c r="O296" s="6495"/>
      <c r="P296" s="6496"/>
      <c r="Q296" s="6497"/>
      <c r="R296" s="6497"/>
      <c r="S296" s="2455"/>
      <c r="T296" s="2455"/>
      <c r="U296" s="4129" t="s">
        <v>1195</v>
      </c>
      <c r="V296" s="4130"/>
      <c r="W296" s="4130"/>
      <c r="X296" s="4130"/>
      <c r="Y296" s="4130"/>
      <c r="Z296" s="4130"/>
      <c r="AA296" s="4131"/>
      <c r="AB296" s="2540"/>
      <c r="AC296" s="2540"/>
      <c r="AD296" s="2540"/>
      <c r="AE296" s="2392"/>
      <c r="AF296" s="2494"/>
      <c r="AG296" s="3939"/>
      <c r="AH296" s="4117"/>
      <c r="AI296" s="2392"/>
      <c r="AJ296" s="2392"/>
      <c r="AK296" s="2392"/>
      <c r="AL296" s="2392"/>
      <c r="AM296" s="2392"/>
      <c r="AN296" s="2392"/>
      <c r="AO296" s="2392"/>
      <c r="AP296" s="2392"/>
      <c r="AQ296" s="2392"/>
      <c r="AR296" s="2392"/>
      <c r="AS296" s="2392"/>
      <c r="AT296" s="2392"/>
      <c r="AU296" s="2392"/>
      <c r="AV296" s="2392"/>
      <c r="AW296" s="2392"/>
    </row>
    <row r="297" spans="1:49" s="2408" customFormat="1" ht="11.25" customHeight="1">
      <c r="A297" s="2832"/>
      <c r="B297" s="4122"/>
      <c r="C297" s="4090"/>
      <c r="D297" s="4123"/>
      <c r="E297" s="4123"/>
      <c r="F297" s="4124"/>
      <c r="G297" s="4124"/>
      <c r="H297" s="4124"/>
      <c r="I297" s="4124"/>
      <c r="J297" s="4124"/>
      <c r="K297" s="4124"/>
      <c r="L297" s="4124"/>
      <c r="M297" s="4124"/>
      <c r="N297" s="4124"/>
      <c r="O297" s="4124"/>
      <c r="P297" s="4124"/>
      <c r="Q297" s="4123"/>
      <c r="R297" s="4123"/>
      <c r="S297" s="4123"/>
      <c r="T297" s="4123"/>
      <c r="U297" s="4123"/>
      <c r="V297" s="4123"/>
      <c r="W297" s="4097"/>
      <c r="X297" s="4097"/>
      <c r="Y297" s="4097"/>
      <c r="Z297" s="4097"/>
      <c r="AA297" s="4097"/>
      <c r="AB297" s="4097"/>
      <c r="AC297" s="4097"/>
      <c r="AD297" s="4090"/>
      <c r="AE297" s="4090"/>
      <c r="AF297" s="4125"/>
      <c r="AG297" s="4097"/>
      <c r="AH297" s="4126"/>
      <c r="AI297" s="2392"/>
      <c r="AJ297" s="2392"/>
      <c r="AK297" s="2392"/>
      <c r="AL297" s="2392"/>
      <c r="AM297" s="2392"/>
      <c r="AN297" s="2392"/>
      <c r="AO297" s="2392"/>
      <c r="AP297" s="2392"/>
      <c r="AQ297" s="2392"/>
      <c r="AR297" s="2392"/>
      <c r="AS297" s="2392"/>
      <c r="AT297" s="2392"/>
      <c r="AU297" s="2392"/>
      <c r="AV297" s="2392"/>
      <c r="AW297" s="2392"/>
    </row>
    <row r="298" spans="1:49" s="2408" customFormat="1" ht="17.399999999999999" customHeight="1">
      <c r="A298" s="2491"/>
      <c r="B298" s="2503"/>
      <c r="C298" s="2392"/>
      <c r="D298" s="2404"/>
      <c r="E298" s="2404"/>
      <c r="F298" s="2504"/>
      <c r="G298" s="2504"/>
      <c r="H298" s="2504"/>
      <c r="I298" s="2504"/>
      <c r="J298" s="2504"/>
      <c r="K298" s="2504"/>
      <c r="L298" s="2504"/>
      <c r="M298" s="2504"/>
      <c r="N298" s="2504"/>
      <c r="O298" s="2504"/>
      <c r="P298" s="2504"/>
      <c r="Q298" s="2404"/>
      <c r="R298" s="2404"/>
      <c r="S298" s="2404"/>
      <c r="T298" s="2404"/>
      <c r="U298" s="2404"/>
      <c r="V298" s="2404"/>
      <c r="W298" s="3939"/>
      <c r="X298" s="3939"/>
      <c r="Y298" s="3939"/>
      <c r="Z298" s="3939"/>
      <c r="AA298" s="3939"/>
      <c r="AB298" s="3939"/>
      <c r="AC298" s="3939"/>
      <c r="AD298" s="2392"/>
      <c r="AE298" s="2392"/>
      <c r="AF298" s="2494"/>
      <c r="AG298" s="3939"/>
      <c r="AH298" s="4117"/>
      <c r="AI298" s="2392"/>
      <c r="AJ298" s="2392"/>
      <c r="AK298" s="2392"/>
      <c r="AL298" s="2392"/>
      <c r="AM298" s="2392"/>
      <c r="AN298" s="2392"/>
      <c r="AO298" s="2392"/>
      <c r="AP298" s="2392"/>
      <c r="AQ298" s="2392"/>
      <c r="AR298" s="2392"/>
      <c r="AS298" s="2392"/>
      <c r="AT298" s="2392"/>
      <c r="AU298" s="2392"/>
      <c r="AV298" s="2392"/>
      <c r="AW298" s="2392"/>
    </row>
    <row r="299" spans="1:49" s="2408" customFormat="1" ht="11.25" customHeight="1">
      <c r="A299" s="2491"/>
      <c r="B299" s="6492" t="s">
        <v>1661</v>
      </c>
      <c r="C299" s="6492"/>
      <c r="D299" s="2492" t="s">
        <v>1475</v>
      </c>
      <c r="E299" s="2492"/>
      <c r="F299" s="2492"/>
      <c r="G299" s="2492"/>
      <c r="H299" s="2492"/>
      <c r="I299" s="2492"/>
      <c r="J299" s="2492"/>
      <c r="K299" s="2492"/>
      <c r="L299" s="2492"/>
      <c r="M299" s="2492"/>
      <c r="N299" s="2492"/>
      <c r="O299" s="2492"/>
      <c r="P299" s="2492"/>
      <c r="Q299" s="2492"/>
      <c r="R299" s="2492"/>
      <c r="S299" s="2492"/>
      <c r="T299" s="2492"/>
      <c r="U299" s="2492"/>
      <c r="V299" s="2492"/>
      <c r="W299" s="2492"/>
      <c r="X299" s="2492"/>
      <c r="Y299" s="2492"/>
      <c r="Z299" s="2492"/>
      <c r="AA299" s="2492"/>
      <c r="AB299" s="2492"/>
      <c r="AC299" s="2492"/>
      <c r="AD299" s="2473"/>
      <c r="AE299" s="2473"/>
      <c r="AF299" s="2494"/>
      <c r="AG299" s="3939"/>
      <c r="AH299" s="4117"/>
      <c r="AI299" s="2392"/>
      <c r="AJ299" s="2392"/>
      <c r="AK299" s="2392"/>
      <c r="AL299" s="2392"/>
      <c r="AM299" s="2392"/>
      <c r="AN299" s="2392"/>
      <c r="AO299" s="2392"/>
      <c r="AP299" s="2392"/>
      <c r="AQ299" s="2392"/>
      <c r="AR299" s="2392"/>
      <c r="AS299" s="2392"/>
      <c r="AT299" s="2392"/>
      <c r="AU299" s="2392"/>
      <c r="AV299" s="2392"/>
      <c r="AW299" s="2392"/>
    </row>
    <row r="300" spans="1:49" s="2408" customFormat="1" ht="11.25" customHeight="1">
      <c r="A300" s="2491"/>
      <c r="B300" s="2473"/>
      <c r="C300" s="2473"/>
      <c r="D300" s="2492" t="s">
        <v>418</v>
      </c>
      <c r="E300" s="2492"/>
      <c r="F300" s="2492"/>
      <c r="G300" s="2492"/>
      <c r="H300" s="2492"/>
      <c r="I300" s="2492"/>
      <c r="J300" s="2492"/>
      <c r="K300" s="2492"/>
      <c r="L300" s="2492"/>
      <c r="M300" s="2492"/>
      <c r="N300" s="2492"/>
      <c r="O300" s="2492"/>
      <c r="P300" s="2492"/>
      <c r="Q300" s="2492"/>
      <c r="R300" s="2492"/>
      <c r="S300" s="2492"/>
      <c r="T300" s="2492"/>
      <c r="U300" s="2492"/>
      <c r="V300" s="2492"/>
      <c r="W300" s="2492"/>
      <c r="X300" s="2492"/>
      <c r="Y300" s="2492"/>
      <c r="Z300" s="2492"/>
      <c r="AA300" s="2492"/>
      <c r="AB300" s="2492"/>
      <c r="AC300" s="2492"/>
      <c r="AD300" s="2473"/>
      <c r="AE300" s="2473"/>
      <c r="AF300" s="2494"/>
      <c r="AG300" s="3939"/>
      <c r="AH300" s="4117"/>
      <c r="AI300" s="2392"/>
      <c r="AJ300" s="2392"/>
      <c r="AK300" s="2392"/>
      <c r="AL300" s="2392"/>
      <c r="AM300" s="2392"/>
      <c r="AN300" s="2392"/>
      <c r="AO300" s="2392"/>
      <c r="AP300" s="2392"/>
      <c r="AQ300" s="2392"/>
      <c r="AR300" s="2392"/>
      <c r="AS300" s="2392"/>
      <c r="AT300" s="2392"/>
      <c r="AU300" s="2392"/>
      <c r="AV300" s="2392"/>
      <c r="AW300" s="2392"/>
    </row>
    <row r="301" spans="1:49" s="2408" customFormat="1" ht="11.25" customHeight="1">
      <c r="A301" s="2491"/>
      <c r="B301" s="2473"/>
      <c r="C301" s="2473"/>
      <c r="D301" s="2450" t="s">
        <v>1476</v>
      </c>
      <c r="E301" s="2450"/>
      <c r="F301" s="2450"/>
      <c r="G301" s="2450"/>
      <c r="H301" s="2450"/>
      <c r="I301" s="2450"/>
      <c r="J301" s="2450"/>
      <c r="K301" s="2450"/>
      <c r="L301" s="2450"/>
      <c r="M301" s="2450"/>
      <c r="N301" s="2450"/>
      <c r="O301" s="2450"/>
      <c r="P301" s="2450"/>
      <c r="Q301" s="2450"/>
      <c r="R301" s="2450"/>
      <c r="S301" s="2450"/>
      <c r="T301" s="2450"/>
      <c r="U301" s="2450"/>
      <c r="V301" s="2450"/>
      <c r="W301" s="2450"/>
      <c r="X301" s="2450"/>
      <c r="Y301" s="2450"/>
      <c r="Z301" s="2450"/>
      <c r="AA301" s="2450"/>
      <c r="AB301" s="2473"/>
      <c r="AC301" s="2473"/>
      <c r="AD301" s="2473"/>
      <c r="AE301" s="2473"/>
      <c r="AF301" s="2494"/>
      <c r="AG301" s="3939"/>
      <c r="AH301" s="4117"/>
      <c r="AI301" s="2392"/>
      <c r="AJ301" s="2392"/>
      <c r="AK301" s="2392"/>
      <c r="AL301" s="2392"/>
      <c r="AM301" s="2392"/>
      <c r="AN301" s="2392"/>
      <c r="AO301" s="2392"/>
      <c r="AP301" s="2392"/>
      <c r="AQ301" s="2392"/>
      <c r="AR301" s="2392"/>
      <c r="AS301" s="2392"/>
      <c r="AT301" s="2392"/>
      <c r="AU301" s="2392"/>
      <c r="AV301" s="2392"/>
      <c r="AW301" s="2392"/>
    </row>
    <row r="302" spans="1:49" s="2408" customFormat="1" ht="11.25" customHeight="1">
      <c r="A302" s="2491"/>
      <c r="B302" s="2473"/>
      <c r="C302" s="2473"/>
      <c r="D302" s="2450" t="s">
        <v>808</v>
      </c>
      <c r="E302" s="2450"/>
      <c r="F302" s="2450"/>
      <c r="G302" s="2450"/>
      <c r="H302" s="2450"/>
      <c r="I302" s="2450"/>
      <c r="J302" s="2450"/>
      <c r="K302" s="2450"/>
      <c r="L302" s="2450"/>
      <c r="M302" s="2450"/>
      <c r="N302" s="2450"/>
      <c r="O302" s="2450"/>
      <c r="P302" s="2450"/>
      <c r="Q302" s="2450"/>
      <c r="R302" s="2450"/>
      <c r="S302" s="2450"/>
      <c r="T302" s="2450"/>
      <c r="U302" s="2450"/>
      <c r="V302" s="2450"/>
      <c r="W302" s="2450"/>
      <c r="X302" s="2450"/>
      <c r="Y302" s="2450"/>
      <c r="Z302" s="2450"/>
      <c r="AA302" s="2450"/>
      <c r="AB302" s="2473"/>
      <c r="AC302" s="2473"/>
      <c r="AD302" s="2473"/>
      <c r="AE302" s="2473"/>
      <c r="AF302" s="2494"/>
      <c r="AG302" s="3939"/>
      <c r="AH302" s="4117"/>
      <c r="AI302" s="2392"/>
      <c r="AJ302" s="2392"/>
      <c r="AK302" s="2392"/>
      <c r="AL302" s="2392"/>
      <c r="AM302" s="2392"/>
      <c r="AN302" s="2392"/>
      <c r="AO302" s="2392"/>
      <c r="AP302" s="2392"/>
      <c r="AQ302" s="2392"/>
      <c r="AR302" s="2392"/>
      <c r="AS302" s="2392"/>
      <c r="AT302" s="2392"/>
      <c r="AU302" s="2392"/>
      <c r="AV302" s="2392"/>
      <c r="AW302" s="2392"/>
    </row>
    <row r="303" spans="1:49" s="2408" customFormat="1" ht="11.25" customHeight="1">
      <c r="A303" s="2491"/>
      <c r="B303" s="2473"/>
      <c r="C303" s="2473"/>
      <c r="D303" s="2473"/>
      <c r="E303" s="2473"/>
      <c r="F303" s="2473"/>
      <c r="G303" s="2473"/>
      <c r="H303" s="2473"/>
      <c r="I303" s="2473"/>
      <c r="J303" s="2473"/>
      <c r="K303" s="2473"/>
      <c r="L303" s="2473"/>
      <c r="M303" s="2473"/>
      <c r="N303" s="2473"/>
      <c r="O303" s="2473"/>
      <c r="P303" s="2473"/>
      <c r="Q303" s="2473"/>
      <c r="R303" s="2473"/>
      <c r="S303" s="2473"/>
      <c r="T303" s="2473"/>
      <c r="U303" s="2473"/>
      <c r="V303" s="2473"/>
      <c r="W303" s="2473"/>
      <c r="X303" s="2473"/>
      <c r="Y303" s="2473"/>
      <c r="Z303" s="2473"/>
      <c r="AA303" s="2473"/>
      <c r="AB303" s="2473"/>
      <c r="AC303" s="2473"/>
      <c r="AD303" s="2473"/>
      <c r="AE303" s="2541" t="s">
        <v>388</v>
      </c>
      <c r="AF303" s="2494"/>
      <c r="AG303" s="3939"/>
      <c r="AH303" s="4117"/>
      <c r="AI303" s="2392"/>
      <c r="AJ303" s="2392"/>
      <c r="AK303" s="2392"/>
      <c r="AL303" s="2392"/>
      <c r="AM303" s="2392"/>
      <c r="AN303" s="2392"/>
      <c r="AO303" s="2392"/>
      <c r="AP303" s="2392"/>
      <c r="AQ303" s="2392"/>
      <c r="AR303" s="2392"/>
      <c r="AS303" s="2392"/>
      <c r="AT303" s="2392"/>
      <c r="AU303" s="2392"/>
      <c r="AV303" s="2392"/>
      <c r="AW303" s="2392"/>
    </row>
    <row r="304" spans="1:49" s="2408" customFormat="1" ht="11.25" customHeight="1">
      <c r="A304" s="2491"/>
      <c r="B304" s="2473"/>
      <c r="C304" s="2473"/>
      <c r="D304" s="1603" t="s">
        <v>29</v>
      </c>
      <c r="E304" s="2437" t="s">
        <v>809</v>
      </c>
      <c r="F304" s="2473"/>
      <c r="G304" s="2473"/>
      <c r="H304" s="2473"/>
      <c r="I304" s="2473"/>
      <c r="J304" s="2473"/>
      <c r="K304" s="2473"/>
      <c r="L304" s="2473"/>
      <c r="M304" s="2473"/>
      <c r="N304" s="2473"/>
      <c r="O304" s="2473"/>
      <c r="P304" s="2473"/>
      <c r="Q304" s="2473"/>
      <c r="R304" s="2473"/>
      <c r="S304" s="2473"/>
      <c r="T304" s="2473"/>
      <c r="U304" s="2473"/>
      <c r="V304" s="2473"/>
      <c r="W304" s="2473"/>
      <c r="X304" s="2473"/>
      <c r="Y304" s="2473"/>
      <c r="Z304" s="2473"/>
      <c r="AA304" s="2473"/>
      <c r="AB304" s="2473"/>
      <c r="AC304" s="2473"/>
      <c r="AD304" s="6531" t="s">
        <v>354</v>
      </c>
      <c r="AE304" s="6529"/>
      <c r="AF304" s="2494"/>
      <c r="AG304" s="3939"/>
      <c r="AH304" s="4117"/>
      <c r="AI304" s="2392"/>
      <c r="AJ304" s="2392"/>
      <c r="AK304" s="2392"/>
      <c r="AL304" s="2392"/>
      <c r="AM304" s="2392"/>
      <c r="AN304" s="2392"/>
      <c r="AO304" s="2392"/>
      <c r="AP304" s="2392"/>
      <c r="AQ304" s="2392"/>
      <c r="AR304" s="2392"/>
      <c r="AS304" s="2392"/>
      <c r="AT304" s="2392"/>
      <c r="AU304" s="2392"/>
      <c r="AV304" s="2392"/>
      <c r="AW304" s="2392"/>
    </row>
    <row r="305" spans="1:49" s="2408" customFormat="1" ht="11.25" customHeight="1">
      <c r="A305" s="2491"/>
      <c r="B305" s="2473"/>
      <c r="C305" s="2473"/>
      <c r="D305" s="1602"/>
      <c r="E305" s="2450" t="s">
        <v>1159</v>
      </c>
      <c r="F305" s="2450"/>
      <c r="G305" s="2450"/>
      <c r="H305" s="2450"/>
      <c r="I305" s="2450"/>
      <c r="J305" s="2450"/>
      <c r="K305" s="2450"/>
      <c r="L305" s="2450"/>
      <c r="M305" s="2450"/>
      <c r="N305" s="2450"/>
      <c r="O305" s="2450"/>
      <c r="P305" s="2473"/>
      <c r="Q305" s="2473"/>
      <c r="R305" s="2473"/>
      <c r="S305" s="2473"/>
      <c r="T305" s="2473"/>
      <c r="U305" s="2473"/>
      <c r="V305" s="2473"/>
      <c r="W305" s="2473"/>
      <c r="X305" s="2473"/>
      <c r="Y305" s="2473"/>
      <c r="Z305" s="2473"/>
      <c r="AA305" s="2473"/>
      <c r="AB305" s="2473"/>
      <c r="AC305" s="2473"/>
      <c r="AD305" s="6528"/>
      <c r="AE305" s="6530"/>
      <c r="AF305" s="2494"/>
      <c r="AG305" s="3939"/>
      <c r="AH305" s="4117"/>
      <c r="AI305" s="2392"/>
      <c r="AJ305" s="2392"/>
      <c r="AK305" s="2392"/>
      <c r="AL305" s="2392"/>
      <c r="AM305" s="2392"/>
      <c r="AN305" s="2392"/>
      <c r="AO305" s="2392"/>
      <c r="AP305" s="2392"/>
      <c r="AQ305" s="2392"/>
      <c r="AR305" s="2392"/>
      <c r="AS305" s="2392"/>
      <c r="AT305" s="2392"/>
      <c r="AU305" s="2392"/>
      <c r="AV305" s="2392"/>
      <c r="AW305" s="2392"/>
    </row>
    <row r="306" spans="1:49" s="2408" customFormat="1" ht="11.25" customHeight="1">
      <c r="A306" s="2491"/>
      <c r="B306" s="2473"/>
      <c r="C306" s="2473"/>
      <c r="D306" s="2492"/>
      <c r="E306" s="2473"/>
      <c r="F306" s="2473"/>
      <c r="G306" s="2473"/>
      <c r="H306" s="2473"/>
      <c r="I306" s="2473"/>
      <c r="J306" s="2473"/>
      <c r="K306" s="2473"/>
      <c r="L306" s="2473"/>
      <c r="M306" s="2473"/>
      <c r="N306" s="2473"/>
      <c r="O306" s="2473"/>
      <c r="P306" s="2473"/>
      <c r="Q306" s="2473"/>
      <c r="R306" s="2473"/>
      <c r="S306" s="2473"/>
      <c r="T306" s="2473"/>
      <c r="U306" s="2473"/>
      <c r="V306" s="2473"/>
      <c r="W306" s="2473"/>
      <c r="X306" s="2473"/>
      <c r="Y306" s="2473"/>
      <c r="Z306" s="2473"/>
      <c r="AA306" s="2473"/>
      <c r="AB306" s="2473"/>
      <c r="AC306" s="2473"/>
      <c r="AD306" s="2473"/>
      <c r="AE306" s="2473"/>
      <c r="AF306" s="2494"/>
      <c r="AG306" s="3939"/>
      <c r="AH306" s="4117"/>
      <c r="AI306" s="2392"/>
      <c r="AJ306" s="2392"/>
      <c r="AK306" s="2392"/>
      <c r="AL306" s="2392"/>
      <c r="AM306" s="2392"/>
      <c r="AN306" s="2392"/>
      <c r="AO306" s="2392"/>
      <c r="AP306" s="2392"/>
      <c r="AQ306" s="2392"/>
      <c r="AR306" s="2392"/>
      <c r="AS306" s="2392"/>
      <c r="AT306" s="2392"/>
      <c r="AU306" s="2392"/>
      <c r="AV306" s="2392"/>
      <c r="AW306" s="2392"/>
    </row>
    <row r="307" spans="1:49" s="2408" customFormat="1" ht="11.25" customHeight="1">
      <c r="A307" s="2491"/>
      <c r="B307" s="2473"/>
      <c r="C307" s="2473"/>
      <c r="D307" s="1603" t="s">
        <v>30</v>
      </c>
      <c r="E307" s="2437" t="s">
        <v>956</v>
      </c>
      <c r="F307" s="2492"/>
      <c r="G307" s="2492"/>
      <c r="H307" s="2492"/>
      <c r="I307" s="2492"/>
      <c r="J307" s="2492"/>
      <c r="K307" s="2492"/>
      <c r="L307" s="2492"/>
      <c r="M307" s="2473"/>
      <c r="N307" s="2473"/>
      <c r="O307" s="2473"/>
      <c r="P307" s="2473"/>
      <c r="Q307" s="2473"/>
      <c r="R307" s="2473"/>
      <c r="S307" s="2473"/>
      <c r="T307" s="2473"/>
      <c r="U307" s="2473"/>
      <c r="V307" s="2473"/>
      <c r="W307" s="2473"/>
      <c r="X307" s="2473"/>
      <c r="Y307" s="2473"/>
      <c r="Z307" s="2473"/>
      <c r="AA307" s="2473"/>
      <c r="AB307" s="2473"/>
      <c r="AC307" s="2473"/>
      <c r="AD307" s="6531" t="s">
        <v>355</v>
      </c>
      <c r="AE307" s="6529"/>
      <c r="AF307" s="2494"/>
      <c r="AG307" s="3939"/>
      <c r="AH307" s="4117"/>
      <c r="AI307" s="2392"/>
      <c r="AJ307" s="2392"/>
      <c r="AK307" s="2392"/>
      <c r="AL307" s="2392"/>
      <c r="AM307" s="2392"/>
      <c r="AN307" s="2392"/>
      <c r="AO307" s="2392"/>
      <c r="AP307" s="2392"/>
      <c r="AQ307" s="2392"/>
      <c r="AR307" s="2392"/>
      <c r="AS307" s="2392"/>
      <c r="AT307" s="2392"/>
      <c r="AU307" s="2392"/>
      <c r="AV307" s="2392"/>
      <c r="AW307" s="2392"/>
    </row>
    <row r="308" spans="1:49" s="2408" customFormat="1" ht="11.25" customHeight="1">
      <c r="A308" s="2491"/>
      <c r="B308" s="2473"/>
      <c r="C308" s="2473"/>
      <c r="D308" s="1602"/>
      <c r="E308" s="2450" t="s">
        <v>957</v>
      </c>
      <c r="F308" s="2473"/>
      <c r="G308" s="2473"/>
      <c r="H308" s="2473"/>
      <c r="I308" s="2473"/>
      <c r="J308" s="2473"/>
      <c r="K308" s="2473"/>
      <c r="L308" s="2473"/>
      <c r="M308" s="2473"/>
      <c r="N308" s="2473"/>
      <c r="O308" s="2473"/>
      <c r="P308" s="2473"/>
      <c r="Q308" s="2473"/>
      <c r="R308" s="2473"/>
      <c r="S308" s="2473"/>
      <c r="T308" s="2473"/>
      <c r="U308" s="2473"/>
      <c r="V308" s="2473"/>
      <c r="W308" s="2473"/>
      <c r="X308" s="2473"/>
      <c r="Y308" s="2473"/>
      <c r="Z308" s="2473"/>
      <c r="AA308" s="2473"/>
      <c r="AB308" s="2473"/>
      <c r="AC308" s="2473"/>
      <c r="AD308" s="6528"/>
      <c r="AE308" s="6530"/>
      <c r="AF308" s="2494"/>
      <c r="AG308" s="3939"/>
      <c r="AH308" s="4117"/>
      <c r="AI308" s="2392"/>
      <c r="AJ308" s="2392"/>
      <c r="AK308" s="2392"/>
      <c r="AL308" s="2392"/>
      <c r="AM308" s="2392"/>
      <c r="AN308" s="2392"/>
      <c r="AO308" s="2392"/>
      <c r="AP308" s="2392"/>
      <c r="AQ308" s="2392"/>
      <c r="AR308" s="2392"/>
      <c r="AS308" s="2392"/>
      <c r="AT308" s="2392"/>
      <c r="AU308" s="2392"/>
      <c r="AV308" s="2392"/>
      <c r="AW308" s="2392"/>
    </row>
    <row r="309" spans="1:49" s="2408" customFormat="1" ht="11.25" customHeight="1">
      <c r="A309" s="2491"/>
      <c r="B309" s="2473"/>
      <c r="C309" s="2473"/>
      <c r="D309" s="2492"/>
      <c r="E309" s="2473"/>
      <c r="F309" s="2473"/>
      <c r="G309" s="2473"/>
      <c r="H309" s="2473"/>
      <c r="I309" s="2473"/>
      <c r="J309" s="2473"/>
      <c r="K309" s="2473"/>
      <c r="L309" s="2473"/>
      <c r="M309" s="2473"/>
      <c r="N309" s="2473"/>
      <c r="O309" s="2473"/>
      <c r="P309" s="2473"/>
      <c r="Q309" s="2473"/>
      <c r="R309" s="2473"/>
      <c r="S309" s="2473"/>
      <c r="T309" s="2473"/>
      <c r="U309" s="2473"/>
      <c r="V309" s="2473"/>
      <c r="W309" s="2473"/>
      <c r="X309" s="2473"/>
      <c r="Y309" s="2473"/>
      <c r="Z309" s="2473"/>
      <c r="AA309" s="2473"/>
      <c r="AB309" s="2473"/>
      <c r="AC309" s="2473"/>
      <c r="AD309" s="2473"/>
      <c r="AE309" s="2473"/>
      <c r="AF309" s="2494"/>
      <c r="AG309" s="3939"/>
      <c r="AH309" s="4117"/>
      <c r="AI309" s="2392"/>
      <c r="AJ309" s="2392"/>
      <c r="AK309" s="2392"/>
      <c r="AL309" s="2392"/>
      <c r="AM309" s="2392"/>
      <c r="AN309" s="2392"/>
      <c r="AO309" s="2392"/>
      <c r="AP309" s="2392"/>
      <c r="AQ309" s="2392"/>
      <c r="AR309" s="2392"/>
      <c r="AS309" s="2392"/>
      <c r="AT309" s="2392"/>
      <c r="AU309" s="2392"/>
      <c r="AV309" s="2392"/>
      <c r="AW309" s="2392"/>
    </row>
    <row r="310" spans="1:49" s="2408" customFormat="1" ht="11.25" customHeight="1">
      <c r="A310" s="2491"/>
      <c r="B310" s="2473"/>
      <c r="C310" s="2473"/>
      <c r="D310" s="1603" t="s">
        <v>44</v>
      </c>
      <c r="E310" s="2437" t="s">
        <v>1800</v>
      </c>
      <c r="F310" s="2473"/>
      <c r="G310" s="2473"/>
      <c r="H310" s="2473"/>
      <c r="I310" s="2473"/>
      <c r="J310" s="2473"/>
      <c r="K310" s="2473"/>
      <c r="L310" s="2473"/>
      <c r="M310" s="2473"/>
      <c r="N310" s="2473"/>
      <c r="O310" s="2473"/>
      <c r="P310" s="2473"/>
      <c r="Q310" s="2473"/>
      <c r="R310" s="2473"/>
      <c r="S310" s="2473"/>
      <c r="T310" s="2473"/>
      <c r="U310" s="2473"/>
      <c r="V310" s="2473"/>
      <c r="W310" s="2473"/>
      <c r="X310" s="2473"/>
      <c r="Y310" s="2473"/>
      <c r="Z310" s="2473"/>
      <c r="AA310" s="2473"/>
      <c r="AB310" s="2473"/>
      <c r="AC310" s="2473"/>
      <c r="AD310" s="6531" t="s">
        <v>356</v>
      </c>
      <c r="AE310" s="6529"/>
      <c r="AF310" s="2494"/>
      <c r="AG310" s="3939"/>
      <c r="AH310" s="4117"/>
      <c r="AI310" s="2392"/>
      <c r="AJ310" s="2392"/>
      <c r="AK310" s="2392"/>
      <c r="AL310" s="2392"/>
      <c r="AM310" s="2392"/>
      <c r="AN310" s="2392"/>
      <c r="AO310" s="2392"/>
      <c r="AP310" s="2392"/>
      <c r="AQ310" s="2392"/>
      <c r="AR310" s="2392"/>
      <c r="AS310" s="2392"/>
      <c r="AT310" s="2392"/>
      <c r="AU310" s="2392"/>
      <c r="AV310" s="2392"/>
      <c r="AW310" s="2392"/>
    </row>
    <row r="311" spans="1:49" s="2408" customFormat="1" ht="11.25" customHeight="1">
      <c r="A311" s="2491"/>
      <c r="B311" s="2473"/>
      <c r="C311" s="2473"/>
      <c r="D311" s="1602"/>
      <c r="E311" s="2450" t="s">
        <v>1801</v>
      </c>
      <c r="F311" s="2473"/>
      <c r="G311" s="2473"/>
      <c r="H311" s="2473"/>
      <c r="I311" s="2473"/>
      <c r="J311" s="2473"/>
      <c r="K311" s="2473"/>
      <c r="L311" s="2473"/>
      <c r="M311" s="2473"/>
      <c r="N311" s="2473"/>
      <c r="O311" s="2473"/>
      <c r="P311" s="2473"/>
      <c r="Q311" s="2473"/>
      <c r="R311" s="2473"/>
      <c r="S311" s="2473"/>
      <c r="T311" s="2473"/>
      <c r="U311" s="2473"/>
      <c r="V311" s="2473"/>
      <c r="W311" s="2473"/>
      <c r="X311" s="2473"/>
      <c r="Y311" s="2473"/>
      <c r="Z311" s="2473"/>
      <c r="AA311" s="2473"/>
      <c r="AB311" s="2473"/>
      <c r="AC311" s="2473"/>
      <c r="AD311" s="6528"/>
      <c r="AE311" s="6530"/>
      <c r="AF311" s="2494"/>
      <c r="AG311" s="3939"/>
      <c r="AH311" s="4117"/>
      <c r="AI311" s="2392"/>
      <c r="AJ311" s="2392"/>
      <c r="AK311" s="2392"/>
      <c r="AL311" s="2392"/>
      <c r="AM311" s="2392"/>
      <c r="AN311" s="2392"/>
      <c r="AO311" s="2392"/>
      <c r="AP311" s="2392"/>
      <c r="AQ311" s="2392"/>
      <c r="AR311" s="2392"/>
      <c r="AS311" s="2392"/>
      <c r="AT311" s="2392"/>
      <c r="AU311" s="2392"/>
      <c r="AV311" s="2392"/>
      <c r="AW311" s="2392"/>
    </row>
    <row r="312" spans="1:49" s="2408" customFormat="1" ht="11.25" customHeight="1">
      <c r="A312" s="2491"/>
      <c r="B312" s="2473"/>
      <c r="C312" s="2473"/>
      <c r="D312" s="2492"/>
      <c r="E312" s="2473"/>
      <c r="F312" s="2473"/>
      <c r="G312" s="2473"/>
      <c r="H312" s="2473"/>
      <c r="I312" s="2473"/>
      <c r="J312" s="2473"/>
      <c r="K312" s="2473"/>
      <c r="L312" s="2473"/>
      <c r="M312" s="2473"/>
      <c r="N312" s="2473"/>
      <c r="O312" s="2473"/>
      <c r="P312" s="2473"/>
      <c r="Q312" s="2473"/>
      <c r="R312" s="2473"/>
      <c r="S312" s="2473"/>
      <c r="T312" s="2473"/>
      <c r="U312" s="2473"/>
      <c r="V312" s="2473"/>
      <c r="W312" s="2473"/>
      <c r="X312" s="2473"/>
      <c r="Y312" s="2473"/>
      <c r="Z312" s="2473"/>
      <c r="AA312" s="2473"/>
      <c r="AB312" s="2473"/>
      <c r="AC312" s="2473"/>
      <c r="AD312" s="2473"/>
      <c r="AE312" s="2473"/>
      <c r="AF312" s="2494"/>
      <c r="AG312" s="3939"/>
      <c r="AH312" s="4117"/>
      <c r="AI312" s="2392"/>
      <c r="AJ312" s="2392"/>
      <c r="AK312" s="2392"/>
      <c r="AL312" s="2392"/>
      <c r="AM312" s="2392"/>
      <c r="AN312" s="2392"/>
      <c r="AO312" s="2392"/>
      <c r="AP312" s="2392"/>
      <c r="AQ312" s="2392"/>
      <c r="AR312" s="2392"/>
      <c r="AS312" s="2392"/>
      <c r="AT312" s="2392"/>
      <c r="AU312" s="2392"/>
      <c r="AV312" s="2392"/>
      <c r="AW312" s="2392"/>
    </row>
    <row r="313" spans="1:49" s="2408" customFormat="1" ht="11.25" customHeight="1">
      <c r="A313" s="2491"/>
      <c r="B313" s="2473"/>
      <c r="C313" s="2473"/>
      <c r="D313" s="1603" t="s">
        <v>56</v>
      </c>
      <c r="E313" s="2437" t="s">
        <v>810</v>
      </c>
      <c r="F313" s="2473"/>
      <c r="G313" s="2473"/>
      <c r="H313" s="2473"/>
      <c r="I313" s="2473"/>
      <c r="J313" s="2473"/>
      <c r="K313" s="2473"/>
      <c r="L313" s="2473"/>
      <c r="M313" s="2473"/>
      <c r="N313" s="2473"/>
      <c r="O313" s="2473"/>
      <c r="P313" s="2473"/>
      <c r="Q313" s="2473"/>
      <c r="R313" s="2473"/>
      <c r="S313" s="2473"/>
      <c r="T313" s="2473"/>
      <c r="U313" s="2473"/>
      <c r="V313" s="2473"/>
      <c r="W313" s="2473"/>
      <c r="X313" s="2473"/>
      <c r="Y313" s="2473"/>
      <c r="Z313" s="2473"/>
      <c r="AA313" s="2473"/>
      <c r="AB313" s="2473"/>
      <c r="AC313" s="2473"/>
      <c r="AD313" s="6531" t="s">
        <v>357</v>
      </c>
      <c r="AE313" s="6529"/>
      <c r="AF313" s="2494"/>
      <c r="AG313" s="3939"/>
      <c r="AH313" s="4117"/>
      <c r="AI313" s="2392"/>
      <c r="AJ313" s="2392"/>
      <c r="AK313" s="2392"/>
      <c r="AL313" s="2392"/>
      <c r="AM313" s="2392"/>
      <c r="AN313" s="2392"/>
      <c r="AO313" s="2392"/>
      <c r="AP313" s="2392"/>
      <c r="AQ313" s="2392"/>
      <c r="AR313" s="2392"/>
      <c r="AS313" s="2392"/>
      <c r="AT313" s="2392"/>
      <c r="AU313" s="2392"/>
      <c r="AV313" s="2392"/>
      <c r="AW313" s="2392"/>
    </row>
    <row r="314" spans="1:49" s="2408" customFormat="1" ht="11.25" customHeight="1">
      <c r="A314" s="2491"/>
      <c r="B314" s="2473"/>
      <c r="C314" s="2473"/>
      <c r="D314" s="1602"/>
      <c r="E314" s="2450" t="s">
        <v>1160</v>
      </c>
      <c r="F314" s="2473"/>
      <c r="G314" s="2473"/>
      <c r="H314" s="2473"/>
      <c r="I314" s="2473"/>
      <c r="J314" s="2473"/>
      <c r="K314" s="2473"/>
      <c r="L314" s="2473"/>
      <c r="M314" s="2473"/>
      <c r="N314" s="2473"/>
      <c r="O314" s="2473"/>
      <c r="P314" s="2473"/>
      <c r="Q314" s="2473"/>
      <c r="R314" s="2473"/>
      <c r="S314" s="2473"/>
      <c r="T314" s="2473"/>
      <c r="U314" s="2473"/>
      <c r="V314" s="2473"/>
      <c r="W314" s="2473"/>
      <c r="X314" s="2473"/>
      <c r="Y314" s="2473"/>
      <c r="Z314" s="2473"/>
      <c r="AA314" s="2473"/>
      <c r="AB314" s="2473"/>
      <c r="AC314" s="2473"/>
      <c r="AD314" s="6528"/>
      <c r="AE314" s="6530"/>
      <c r="AF314" s="2494"/>
      <c r="AG314" s="3939"/>
      <c r="AH314" s="4117"/>
      <c r="AI314" s="2392"/>
      <c r="AJ314" s="2392"/>
      <c r="AK314" s="2392"/>
      <c r="AL314" s="2392"/>
      <c r="AM314" s="2392"/>
      <c r="AN314" s="2392"/>
      <c r="AO314" s="2392"/>
      <c r="AP314" s="2392"/>
      <c r="AQ314" s="2392"/>
      <c r="AR314" s="2392"/>
      <c r="AS314" s="2392"/>
      <c r="AT314" s="2392"/>
      <c r="AU314" s="2392"/>
      <c r="AV314" s="2392"/>
      <c r="AW314" s="2392"/>
    </row>
    <row r="315" spans="1:49" s="2408" customFormat="1" ht="11.25" customHeight="1">
      <c r="A315" s="2491"/>
      <c r="B315" s="2473"/>
      <c r="C315" s="2473"/>
      <c r="D315" s="2492"/>
      <c r="E315" s="2473"/>
      <c r="F315" s="2473"/>
      <c r="G315" s="2473"/>
      <c r="H315" s="2473"/>
      <c r="I315" s="2473"/>
      <c r="J315" s="2473"/>
      <c r="K315" s="2473"/>
      <c r="L315" s="2473"/>
      <c r="M315" s="2473"/>
      <c r="N315" s="2473"/>
      <c r="O315" s="2473"/>
      <c r="P315" s="2473"/>
      <c r="Q315" s="2473"/>
      <c r="R315" s="2473"/>
      <c r="S315" s="2473"/>
      <c r="T315" s="2473"/>
      <c r="U315" s="2473"/>
      <c r="V315" s="2473"/>
      <c r="W315" s="2473"/>
      <c r="X315" s="2473"/>
      <c r="Y315" s="2473"/>
      <c r="Z315" s="2473"/>
      <c r="AA315" s="2473"/>
      <c r="AB315" s="2473"/>
      <c r="AC315" s="2473"/>
      <c r="AD315" s="2473"/>
      <c r="AE315" s="2473"/>
      <c r="AF315" s="2494"/>
      <c r="AG315" s="3939"/>
      <c r="AH315" s="4117"/>
      <c r="AI315" s="2392"/>
      <c r="AJ315" s="2392"/>
      <c r="AK315" s="2392"/>
      <c r="AL315" s="2392"/>
      <c r="AM315" s="2392"/>
      <c r="AN315" s="2392"/>
      <c r="AO315" s="2392"/>
      <c r="AP315" s="2392"/>
      <c r="AQ315" s="2392"/>
      <c r="AR315" s="2392"/>
      <c r="AS315" s="2392"/>
      <c r="AT315" s="2392"/>
      <c r="AU315" s="2392"/>
      <c r="AV315" s="2392"/>
      <c r="AW315" s="2392"/>
    </row>
    <row r="316" spans="1:49" s="2408" customFormat="1" ht="11.25" customHeight="1">
      <c r="A316" s="2491"/>
      <c r="B316" s="2473"/>
      <c r="C316" s="2473"/>
      <c r="D316" s="1603" t="s">
        <v>57</v>
      </c>
      <c r="E316" s="2437" t="s">
        <v>1802</v>
      </c>
      <c r="F316" s="2473"/>
      <c r="G316" s="2473"/>
      <c r="H316" s="2473"/>
      <c r="I316" s="2473"/>
      <c r="J316" s="2473"/>
      <c r="K316" s="2473"/>
      <c r="L316" s="2473"/>
      <c r="M316" s="2473"/>
      <c r="N316" s="2473"/>
      <c r="O316" s="2473"/>
      <c r="P316" s="2473"/>
      <c r="Q316" s="2473"/>
      <c r="R316" s="2473"/>
      <c r="S316" s="2473"/>
      <c r="T316" s="2473"/>
      <c r="U316" s="2473"/>
      <c r="V316" s="2473"/>
      <c r="W316" s="2473"/>
      <c r="X316" s="2473"/>
      <c r="Y316" s="2473"/>
      <c r="Z316" s="2473"/>
      <c r="AA316" s="2473"/>
      <c r="AB316" s="2473"/>
      <c r="AC316" s="2473"/>
      <c r="AD316" s="6531" t="s">
        <v>77</v>
      </c>
      <c r="AE316" s="6529"/>
      <c r="AF316" s="2494"/>
      <c r="AG316" s="3939"/>
      <c r="AH316" s="4117"/>
      <c r="AI316" s="2392"/>
      <c r="AJ316" s="2392"/>
      <c r="AK316" s="2392"/>
      <c r="AL316" s="2392"/>
      <c r="AM316" s="2392"/>
      <c r="AN316" s="2392"/>
      <c r="AO316" s="2392"/>
      <c r="AP316" s="2392"/>
      <c r="AQ316" s="2392"/>
      <c r="AR316" s="2392"/>
      <c r="AS316" s="2392"/>
      <c r="AT316" s="2392"/>
      <c r="AU316" s="2392"/>
      <c r="AV316" s="2392"/>
      <c r="AW316" s="2392"/>
    </row>
    <row r="317" spans="1:49" s="2408" customFormat="1" ht="11.25" customHeight="1">
      <c r="A317" s="2491"/>
      <c r="B317" s="2473"/>
      <c r="C317" s="2473"/>
      <c r="D317" s="1602"/>
      <c r="E317" s="2450" t="s">
        <v>1803</v>
      </c>
      <c r="F317" s="2473"/>
      <c r="G317" s="2473"/>
      <c r="H317" s="2473"/>
      <c r="I317" s="2473"/>
      <c r="J317" s="2473"/>
      <c r="K317" s="2473"/>
      <c r="L317" s="2473"/>
      <c r="M317" s="2473"/>
      <c r="N317" s="2473"/>
      <c r="O317" s="2473"/>
      <c r="P317" s="2473"/>
      <c r="Q317" s="2473"/>
      <c r="R317" s="2473"/>
      <c r="S317" s="2473"/>
      <c r="T317" s="2473"/>
      <c r="U317" s="2473"/>
      <c r="V317" s="2473"/>
      <c r="W317" s="2473"/>
      <c r="X317" s="2473"/>
      <c r="Y317" s="2473"/>
      <c r="Z317" s="2473"/>
      <c r="AA317" s="2473"/>
      <c r="AB317" s="2473"/>
      <c r="AC317" s="2473"/>
      <c r="AD317" s="6528"/>
      <c r="AE317" s="6530"/>
      <c r="AF317" s="2494"/>
      <c r="AG317" s="3939"/>
      <c r="AH317" s="4117"/>
      <c r="AI317" s="2392"/>
      <c r="AJ317" s="2392"/>
      <c r="AK317" s="2392"/>
      <c r="AL317" s="2392"/>
      <c r="AM317" s="2392"/>
      <c r="AN317" s="2392"/>
      <c r="AO317" s="2392"/>
      <c r="AP317" s="2392"/>
      <c r="AQ317" s="2392"/>
      <c r="AR317" s="2392"/>
      <c r="AS317" s="2392"/>
      <c r="AT317" s="2392"/>
      <c r="AU317" s="2392"/>
      <c r="AV317" s="2392"/>
      <c r="AW317" s="2392"/>
    </row>
    <row r="318" spans="1:49" s="2408" customFormat="1" ht="11.25" customHeight="1">
      <c r="A318" s="2832"/>
      <c r="B318" s="4122"/>
      <c r="C318" s="4090"/>
      <c r="D318" s="4123"/>
      <c r="E318" s="4123"/>
      <c r="F318" s="4124"/>
      <c r="G318" s="4124"/>
      <c r="H318" s="4124"/>
      <c r="I318" s="4124"/>
      <c r="J318" s="4124"/>
      <c r="K318" s="4124"/>
      <c r="L318" s="4124"/>
      <c r="M318" s="4124"/>
      <c r="N318" s="4124"/>
      <c r="O318" s="4124"/>
      <c r="P318" s="4124"/>
      <c r="Q318" s="4123"/>
      <c r="R318" s="4123"/>
      <c r="S318" s="4123"/>
      <c r="T318" s="4123"/>
      <c r="U318" s="4123"/>
      <c r="V318" s="4123"/>
      <c r="W318" s="4097"/>
      <c r="X318" s="4097"/>
      <c r="Y318" s="4097"/>
      <c r="Z318" s="4097"/>
      <c r="AA318" s="4097"/>
      <c r="AB318" s="4097"/>
      <c r="AC318" s="4097"/>
      <c r="AD318" s="4090"/>
      <c r="AE318" s="4090"/>
      <c r="AF318" s="4125"/>
      <c r="AG318" s="4097"/>
      <c r="AH318" s="4126"/>
      <c r="AI318" s="2392"/>
      <c r="AJ318" s="2392"/>
      <c r="AK318" s="2392"/>
      <c r="AL318" s="2392"/>
      <c r="AM318" s="2392"/>
      <c r="AN318" s="2392"/>
      <c r="AO318" s="2392"/>
      <c r="AP318" s="2392"/>
      <c r="AQ318" s="2392"/>
      <c r="AR318" s="2392"/>
      <c r="AS318" s="2392"/>
      <c r="AT318" s="2392"/>
      <c r="AU318" s="2392"/>
      <c r="AV318" s="2392"/>
      <c r="AW318" s="2392"/>
    </row>
    <row r="319" spans="1:49" s="2439" customFormat="1" ht="17.399999999999999" customHeight="1">
      <c r="A319" s="2429"/>
      <c r="B319" s="2406"/>
      <c r="C319" s="2400"/>
      <c r="D319" s="2445"/>
      <c r="E319" s="2432"/>
      <c r="F319" s="3925"/>
      <c r="G319" s="3925"/>
      <c r="H319" s="3940"/>
      <c r="I319" s="3940"/>
      <c r="J319" s="2433"/>
      <c r="K319" s="2433"/>
      <c r="L319" s="2433"/>
      <c r="M319" s="2392"/>
      <c r="N319" s="2433"/>
      <c r="O319" s="2433"/>
      <c r="P319" s="2433"/>
      <c r="Q319" s="2433"/>
      <c r="R319" s="2433"/>
      <c r="S319" s="2433"/>
      <c r="T319" s="2433"/>
      <c r="U319" s="2435"/>
      <c r="V319" s="2433"/>
      <c r="W319" s="2433"/>
      <c r="X319" s="2433"/>
      <c r="Y319" s="2433"/>
      <c r="Z319" s="2433"/>
      <c r="AA319" s="2433"/>
      <c r="AB319" s="2433"/>
      <c r="AC319" s="2392"/>
      <c r="AD319" s="2402"/>
      <c r="AE319" s="2402"/>
      <c r="AF319" s="2402"/>
      <c r="AG319" s="2394"/>
      <c r="AH319" s="3908"/>
      <c r="AI319" s="2392"/>
      <c r="AJ319" s="2438"/>
      <c r="AK319" s="2438"/>
      <c r="AL319" s="2438"/>
      <c r="AM319" s="2438"/>
      <c r="AN319" s="2438"/>
      <c r="AO319" s="2438"/>
      <c r="AP319" s="2438"/>
      <c r="AQ319" s="2438"/>
      <c r="AR319" s="2438"/>
      <c r="AS319" s="2438"/>
      <c r="AT319" s="2438"/>
      <c r="AU319" s="2438"/>
      <c r="AV319" s="2438"/>
      <c r="AW319" s="2438"/>
    </row>
    <row r="320" spans="1:49" s="2408" customFormat="1" ht="11.25" customHeight="1">
      <c r="A320" s="2491"/>
      <c r="B320" s="6492" t="s">
        <v>805</v>
      </c>
      <c r="C320" s="6492"/>
      <c r="D320" s="2437" t="s">
        <v>1477</v>
      </c>
      <c r="E320" s="2473"/>
      <c r="F320" s="2473"/>
      <c r="G320" s="2473"/>
      <c r="H320" s="2473"/>
      <c r="I320" s="2473"/>
      <c r="J320" s="2473"/>
      <c r="K320" s="2473"/>
      <c r="L320" s="2473"/>
      <c r="M320" s="2473"/>
      <c r="N320" s="2473"/>
      <c r="O320" s="2473"/>
      <c r="P320" s="2473"/>
      <c r="Q320" s="2473"/>
      <c r="R320" s="2473"/>
      <c r="S320" s="2473"/>
      <c r="T320" s="2473"/>
      <c r="U320" s="2473"/>
      <c r="V320" s="2473"/>
      <c r="W320" s="2473"/>
      <c r="X320" s="2473"/>
      <c r="Y320" s="2473"/>
      <c r="Z320" s="2473"/>
      <c r="AA320" s="2473"/>
      <c r="AB320" s="2473"/>
      <c r="AC320" s="2473"/>
      <c r="AD320" s="2473"/>
      <c r="AE320" s="2473"/>
      <c r="AF320" s="2494"/>
      <c r="AG320" s="3939"/>
      <c r="AH320" s="4117"/>
      <c r="AI320" s="2392"/>
      <c r="AJ320" s="2392"/>
      <c r="AK320" s="2392"/>
      <c r="AL320" s="2392"/>
      <c r="AM320" s="2392"/>
      <c r="AN320" s="2392"/>
      <c r="AO320" s="2392"/>
      <c r="AP320" s="2392"/>
      <c r="AQ320" s="2392"/>
      <c r="AR320" s="2392"/>
      <c r="AS320" s="2392"/>
      <c r="AT320" s="2392"/>
      <c r="AU320" s="2392"/>
      <c r="AV320" s="2392"/>
      <c r="AW320" s="2392"/>
    </row>
    <row r="321" spans="1:49" s="2408" customFormat="1" ht="11.25" customHeight="1">
      <c r="A321" s="2491"/>
      <c r="B321" s="3935"/>
      <c r="C321" s="3935"/>
      <c r="D321" s="2492" t="s">
        <v>418</v>
      </c>
      <c r="E321" s="2473"/>
      <c r="F321" s="2473"/>
      <c r="G321" s="2473"/>
      <c r="H321" s="2473"/>
      <c r="I321" s="2473"/>
      <c r="J321" s="2473"/>
      <c r="K321" s="2473"/>
      <c r="L321" s="2473"/>
      <c r="M321" s="2473"/>
      <c r="N321" s="2473"/>
      <c r="O321" s="2473"/>
      <c r="P321" s="2473"/>
      <c r="Q321" s="2473"/>
      <c r="R321" s="2473"/>
      <c r="S321" s="2473"/>
      <c r="T321" s="2473"/>
      <c r="U321" s="2473"/>
      <c r="V321" s="2473"/>
      <c r="W321" s="2473"/>
      <c r="X321" s="2473"/>
      <c r="Y321" s="2473"/>
      <c r="Z321" s="2473"/>
      <c r="AA321" s="2473"/>
      <c r="AB321" s="2473"/>
      <c r="AC321" s="2473"/>
      <c r="AD321" s="2473"/>
      <c r="AE321" s="2473"/>
      <c r="AF321" s="2494"/>
      <c r="AG321" s="3939"/>
      <c r="AH321" s="4117"/>
      <c r="AI321" s="2392"/>
      <c r="AJ321" s="2392"/>
      <c r="AK321" s="2392"/>
      <c r="AL321" s="2392"/>
      <c r="AM321" s="2392"/>
      <c r="AN321" s="2392"/>
      <c r="AO321" s="2392"/>
      <c r="AP321" s="2392"/>
      <c r="AQ321" s="2392"/>
      <c r="AR321" s="2392"/>
      <c r="AS321" s="2392"/>
      <c r="AT321" s="2392"/>
      <c r="AU321" s="2392"/>
      <c r="AV321" s="2392"/>
      <c r="AW321" s="2392"/>
    </row>
    <row r="322" spans="1:49" s="2408" customFormat="1" ht="11.25" customHeight="1">
      <c r="A322" s="2491"/>
      <c r="B322" s="2473"/>
      <c r="C322" s="2473"/>
      <c r="D322" s="2450" t="s">
        <v>1804</v>
      </c>
      <c r="E322" s="2473"/>
      <c r="F322" s="2473"/>
      <c r="G322" s="2473"/>
      <c r="H322" s="2473"/>
      <c r="I322" s="2473"/>
      <c r="J322" s="2473"/>
      <c r="K322" s="2473"/>
      <c r="L322" s="2473"/>
      <c r="M322" s="2473"/>
      <c r="N322" s="2473"/>
      <c r="O322" s="2473"/>
      <c r="P322" s="2473"/>
      <c r="Q322" s="2473"/>
      <c r="R322" s="2473"/>
      <c r="S322" s="2473"/>
      <c r="T322" s="2473"/>
      <c r="U322" s="2473"/>
      <c r="V322" s="2473"/>
      <c r="W322" s="2473"/>
      <c r="X322" s="2473"/>
      <c r="Y322" s="2473"/>
      <c r="Z322" s="2473"/>
      <c r="AA322" s="2473"/>
      <c r="AB322" s="2473"/>
      <c r="AC322" s="2473"/>
      <c r="AD322" s="2473"/>
      <c r="AE322" s="2473"/>
      <c r="AF322" s="2494"/>
      <c r="AG322" s="3939"/>
      <c r="AH322" s="4117"/>
      <c r="AI322" s="2392"/>
      <c r="AJ322" s="2392"/>
      <c r="AK322" s="2392"/>
      <c r="AL322" s="2392"/>
      <c r="AM322" s="2392"/>
      <c r="AN322" s="2392"/>
      <c r="AO322" s="2392"/>
      <c r="AP322" s="2392"/>
      <c r="AQ322" s="2392"/>
      <c r="AR322" s="2392"/>
      <c r="AS322" s="2392"/>
      <c r="AT322" s="2392"/>
      <c r="AU322" s="2392"/>
      <c r="AV322" s="2392"/>
      <c r="AW322" s="2392"/>
    </row>
    <row r="323" spans="1:49" s="2408" customFormat="1" ht="11.25" customHeight="1">
      <c r="A323" s="2491"/>
      <c r="B323" s="2473"/>
      <c r="C323" s="2473"/>
      <c r="D323" s="2473"/>
      <c r="E323" s="2473"/>
      <c r="F323" s="2473"/>
      <c r="G323" s="2473"/>
      <c r="H323" s="2473"/>
      <c r="I323" s="2473"/>
      <c r="J323" s="2473"/>
      <c r="K323" s="2473"/>
      <c r="L323" s="2473"/>
      <c r="M323" s="2473"/>
      <c r="N323" s="2473"/>
      <c r="O323" s="2473"/>
      <c r="P323" s="2473"/>
      <c r="Q323" s="2473"/>
      <c r="R323" s="2473"/>
      <c r="S323" s="2473"/>
      <c r="T323" s="2473"/>
      <c r="U323" s="2473"/>
      <c r="V323" s="2473"/>
      <c r="W323" s="2473"/>
      <c r="X323" s="2473"/>
      <c r="Y323" s="2473"/>
      <c r="Z323" s="2473"/>
      <c r="AA323" s="2473"/>
      <c r="AB323" s="2473"/>
      <c r="AC323" s="2473"/>
      <c r="AD323" s="2473"/>
      <c r="AE323" s="2541" t="s">
        <v>954</v>
      </c>
      <c r="AF323" s="2494"/>
      <c r="AG323" s="3939"/>
      <c r="AH323" s="4117"/>
      <c r="AI323" s="2392"/>
      <c r="AJ323" s="2392"/>
      <c r="AK323" s="2392"/>
      <c r="AL323" s="2392"/>
      <c r="AM323" s="2392"/>
      <c r="AN323" s="2392"/>
      <c r="AO323" s="2392"/>
      <c r="AP323" s="2392"/>
      <c r="AQ323" s="2392"/>
      <c r="AR323" s="2392"/>
      <c r="AS323" s="2392"/>
      <c r="AT323" s="2392"/>
      <c r="AU323" s="2392"/>
      <c r="AV323" s="2392"/>
      <c r="AW323" s="2392"/>
    </row>
    <row r="324" spans="1:49" s="2408" customFormat="1" ht="11.25" customHeight="1">
      <c r="A324" s="2491"/>
      <c r="B324" s="2473"/>
      <c r="C324" s="2473"/>
      <c r="D324" s="1603" t="s">
        <v>29</v>
      </c>
      <c r="E324" s="2437" t="s">
        <v>1805</v>
      </c>
      <c r="F324" s="2473"/>
      <c r="G324" s="2473"/>
      <c r="H324" s="2473"/>
      <c r="I324" s="2473"/>
      <c r="J324" s="2473"/>
      <c r="K324" s="2473"/>
      <c r="L324" s="2473"/>
      <c r="M324" s="2473"/>
      <c r="N324" s="2473"/>
      <c r="O324" s="2473"/>
      <c r="P324" s="2473"/>
      <c r="Q324" s="2473"/>
      <c r="R324" s="2473"/>
      <c r="S324" s="2473"/>
      <c r="T324" s="2473"/>
      <c r="U324" s="2473"/>
      <c r="V324" s="2473"/>
      <c r="W324" s="2473"/>
      <c r="X324" s="2473"/>
      <c r="Y324" s="2473"/>
      <c r="Z324" s="2473"/>
      <c r="AA324" s="2473"/>
      <c r="AB324" s="2473"/>
      <c r="AC324" s="2473"/>
      <c r="AD324" s="6528">
        <v>13</v>
      </c>
      <c r="AE324" s="6529"/>
      <c r="AF324" s="2494"/>
      <c r="AG324" s="3939"/>
      <c r="AH324" s="4117"/>
      <c r="AI324" s="2392"/>
      <c r="AJ324" s="2392"/>
      <c r="AK324" s="2392"/>
      <c r="AL324" s="2392"/>
      <c r="AM324" s="2392"/>
      <c r="AN324" s="2392"/>
      <c r="AO324" s="2392"/>
      <c r="AP324" s="2392"/>
      <c r="AQ324" s="2392"/>
      <c r="AR324" s="2392"/>
      <c r="AS324" s="2392"/>
      <c r="AT324" s="2392"/>
      <c r="AU324" s="2392"/>
      <c r="AV324" s="2392"/>
      <c r="AW324" s="2392"/>
    </row>
    <row r="325" spans="1:49" s="2408" customFormat="1" ht="11.25" customHeight="1">
      <c r="A325" s="2491"/>
      <c r="B325" s="2473"/>
      <c r="C325" s="2473"/>
      <c r="D325" s="1602"/>
      <c r="E325" s="2406" t="s">
        <v>1806</v>
      </c>
      <c r="F325" s="2473"/>
      <c r="G325" s="2473"/>
      <c r="H325" s="2473"/>
      <c r="I325" s="2473"/>
      <c r="J325" s="2473"/>
      <c r="K325" s="2473"/>
      <c r="L325" s="2473"/>
      <c r="M325" s="2473"/>
      <c r="N325" s="2473"/>
      <c r="O325" s="2473"/>
      <c r="P325" s="2473"/>
      <c r="Q325" s="2473"/>
      <c r="R325" s="2473"/>
      <c r="S325" s="2473"/>
      <c r="T325" s="2473"/>
      <c r="U325" s="2473"/>
      <c r="V325" s="2473"/>
      <c r="W325" s="2473"/>
      <c r="X325" s="2473"/>
      <c r="Y325" s="2473"/>
      <c r="Z325" s="2473"/>
      <c r="AA325" s="2473"/>
      <c r="AB325" s="2473"/>
      <c r="AC325" s="2473"/>
      <c r="AD325" s="6528"/>
      <c r="AE325" s="6530"/>
      <c r="AF325" s="2494"/>
      <c r="AG325" s="3939"/>
      <c r="AH325" s="4117"/>
      <c r="AI325" s="2392"/>
      <c r="AJ325" s="2392"/>
      <c r="AK325" s="2392"/>
      <c r="AL325" s="2392"/>
      <c r="AM325" s="2392"/>
      <c r="AN325" s="2392"/>
      <c r="AO325" s="2392"/>
      <c r="AP325" s="2392"/>
      <c r="AQ325" s="2392"/>
      <c r="AR325" s="2392"/>
      <c r="AS325" s="2392"/>
      <c r="AT325" s="2392"/>
      <c r="AU325" s="2392"/>
      <c r="AV325" s="2392"/>
      <c r="AW325" s="2392"/>
    </row>
    <row r="326" spans="1:49" s="2408" customFormat="1" ht="11.25" customHeight="1">
      <c r="A326" s="2491"/>
      <c r="B326" s="2473"/>
      <c r="C326" s="2473"/>
      <c r="D326" s="1602"/>
      <c r="E326" s="2450" t="s">
        <v>1807</v>
      </c>
      <c r="F326" s="2473"/>
      <c r="G326" s="2473"/>
      <c r="H326" s="2473"/>
      <c r="I326" s="2473"/>
      <c r="J326" s="2473"/>
      <c r="K326" s="2473"/>
      <c r="L326" s="2473"/>
      <c r="M326" s="2473"/>
      <c r="N326" s="2473"/>
      <c r="O326" s="2473"/>
      <c r="P326" s="2473"/>
      <c r="Q326" s="2473"/>
      <c r="R326" s="2473"/>
      <c r="S326" s="2473"/>
      <c r="T326" s="2473"/>
      <c r="U326" s="2473"/>
      <c r="V326" s="2473"/>
      <c r="W326" s="2473"/>
      <c r="X326" s="2473"/>
      <c r="Y326" s="2473"/>
      <c r="Z326" s="2473"/>
      <c r="AA326" s="2473"/>
      <c r="AB326" s="2473"/>
      <c r="AC326" s="2473"/>
      <c r="AD326" s="2472"/>
      <c r="AE326" s="2542"/>
      <c r="AF326" s="2494"/>
      <c r="AG326" s="3939"/>
      <c r="AH326" s="4117"/>
      <c r="AI326" s="2392"/>
      <c r="AJ326" s="2392"/>
      <c r="AK326" s="2392"/>
      <c r="AL326" s="2392"/>
      <c r="AM326" s="2392"/>
      <c r="AN326" s="2392"/>
      <c r="AO326" s="2392"/>
      <c r="AP326" s="2392"/>
      <c r="AQ326" s="2392"/>
      <c r="AR326" s="2392"/>
      <c r="AS326" s="2392"/>
      <c r="AT326" s="2392"/>
      <c r="AU326" s="2392"/>
      <c r="AV326" s="2392"/>
      <c r="AW326" s="2392"/>
    </row>
    <row r="327" spans="1:49" s="2408" customFormat="1" ht="6.75" customHeight="1">
      <c r="A327" s="2491"/>
      <c r="B327" s="2473"/>
      <c r="C327" s="2473"/>
      <c r="D327" s="2492"/>
      <c r="E327" s="2473"/>
      <c r="F327" s="2473"/>
      <c r="G327" s="2473"/>
      <c r="H327" s="2473"/>
      <c r="I327" s="2473"/>
      <c r="J327" s="2473"/>
      <c r="K327" s="2473"/>
      <c r="L327" s="2473"/>
      <c r="M327" s="2473"/>
      <c r="N327" s="2473"/>
      <c r="O327" s="2473"/>
      <c r="P327" s="2473"/>
      <c r="Q327" s="2473"/>
      <c r="R327" s="2473"/>
      <c r="S327" s="2473"/>
      <c r="T327" s="2473"/>
      <c r="U327" s="2473"/>
      <c r="V327" s="2473"/>
      <c r="W327" s="2473"/>
      <c r="X327" s="2473"/>
      <c r="Y327" s="2473"/>
      <c r="Z327" s="2473"/>
      <c r="AA327" s="2473"/>
      <c r="AB327" s="2473"/>
      <c r="AC327" s="2473"/>
      <c r="AD327" s="2473"/>
      <c r="AE327" s="2473"/>
      <c r="AF327" s="2494"/>
      <c r="AG327" s="3939"/>
      <c r="AH327" s="4117"/>
      <c r="AI327" s="2392"/>
      <c r="AJ327" s="2392"/>
      <c r="AK327" s="2392"/>
      <c r="AL327" s="2392"/>
      <c r="AM327" s="2392"/>
      <c r="AN327" s="2392"/>
      <c r="AO327" s="2392"/>
      <c r="AP327" s="2392"/>
      <c r="AQ327" s="2392"/>
      <c r="AR327" s="2392"/>
      <c r="AS327" s="2392"/>
      <c r="AT327" s="2392"/>
      <c r="AU327" s="2392"/>
      <c r="AV327" s="2392"/>
      <c r="AW327" s="2392"/>
    </row>
    <row r="328" spans="1:49" s="2408" customFormat="1" ht="11.25" customHeight="1">
      <c r="A328" s="2491"/>
      <c r="B328" s="2473"/>
      <c r="C328" s="2473"/>
      <c r="D328" s="1603" t="s">
        <v>30</v>
      </c>
      <c r="E328" s="2492" t="s">
        <v>1161</v>
      </c>
      <c r="F328" s="2473"/>
      <c r="G328" s="2473"/>
      <c r="H328" s="2473"/>
      <c r="I328" s="2473"/>
      <c r="J328" s="2473"/>
      <c r="K328" s="2473"/>
      <c r="L328" s="2473"/>
      <c r="M328" s="2473"/>
      <c r="N328" s="2473"/>
      <c r="O328" s="2473"/>
      <c r="P328" s="2473"/>
      <c r="Q328" s="2473"/>
      <c r="R328" s="2473"/>
      <c r="S328" s="2473"/>
      <c r="T328" s="2473"/>
      <c r="U328" s="2473"/>
      <c r="V328" s="2473"/>
      <c r="W328" s="2473"/>
      <c r="X328" s="2473"/>
      <c r="Y328" s="2473"/>
      <c r="Z328" s="2473"/>
      <c r="AA328" s="2473"/>
      <c r="AB328" s="2473"/>
      <c r="AC328" s="2473"/>
      <c r="AD328" s="6528">
        <v>14</v>
      </c>
      <c r="AE328" s="6529"/>
      <c r="AF328" s="2494"/>
      <c r="AG328" s="3939"/>
      <c r="AH328" s="4117"/>
      <c r="AI328" s="2392"/>
      <c r="AJ328" s="2392"/>
      <c r="AK328" s="2392"/>
      <c r="AL328" s="2392"/>
      <c r="AM328" s="2392"/>
      <c r="AN328" s="2392"/>
      <c r="AO328" s="2392"/>
      <c r="AP328" s="2392"/>
      <c r="AQ328" s="2392"/>
      <c r="AR328" s="2392"/>
      <c r="AS328" s="2392"/>
      <c r="AT328" s="2392"/>
      <c r="AU328" s="2392"/>
      <c r="AV328" s="2392"/>
      <c r="AW328" s="2392"/>
    </row>
    <row r="329" spans="1:49" s="2408" customFormat="1" ht="11.25" customHeight="1">
      <c r="A329" s="2491"/>
      <c r="B329" s="2473"/>
      <c r="C329" s="2473"/>
      <c r="D329" s="1602"/>
      <c r="E329" s="2441" t="s">
        <v>812</v>
      </c>
      <c r="F329" s="2473"/>
      <c r="G329" s="2473"/>
      <c r="H329" s="2473"/>
      <c r="I329" s="2473"/>
      <c r="J329" s="2473"/>
      <c r="K329" s="2473"/>
      <c r="L329" s="2450"/>
      <c r="M329" s="2473"/>
      <c r="N329" s="2473"/>
      <c r="O329" s="2473"/>
      <c r="P329" s="2473"/>
      <c r="Q329" s="2473"/>
      <c r="R329" s="2473"/>
      <c r="S329" s="2473"/>
      <c r="T329" s="2473"/>
      <c r="U329" s="2473"/>
      <c r="V329" s="2473"/>
      <c r="W329" s="2473"/>
      <c r="X329" s="2473"/>
      <c r="Y329" s="2473"/>
      <c r="Z329" s="2473"/>
      <c r="AA329" s="2473"/>
      <c r="AB329" s="2473"/>
      <c r="AC329" s="2473"/>
      <c r="AD329" s="6528"/>
      <c r="AE329" s="6530"/>
      <c r="AF329" s="2494"/>
      <c r="AG329" s="3939"/>
      <c r="AH329" s="4117"/>
      <c r="AI329" s="2392"/>
      <c r="AJ329" s="2392"/>
      <c r="AK329" s="2392"/>
      <c r="AL329" s="2392"/>
      <c r="AM329" s="2392"/>
      <c r="AN329" s="2392"/>
      <c r="AO329" s="2392"/>
      <c r="AP329" s="2392"/>
      <c r="AQ329" s="2392"/>
      <c r="AR329" s="2392"/>
      <c r="AS329" s="2392"/>
      <c r="AT329" s="2392"/>
      <c r="AU329" s="2392"/>
      <c r="AV329" s="2392"/>
      <c r="AW329" s="2392"/>
    </row>
    <row r="330" spans="1:49" s="2439" customFormat="1" ht="13.5" customHeight="1">
      <c r="A330" s="2831"/>
      <c r="B330" s="4089"/>
      <c r="C330" s="4111"/>
      <c r="D330" s="4101"/>
      <c r="E330" s="4091"/>
      <c r="F330" s="4092"/>
      <c r="G330" s="4092"/>
      <c r="H330" s="4093"/>
      <c r="I330" s="4093"/>
      <c r="J330" s="4094"/>
      <c r="K330" s="4094"/>
      <c r="L330" s="4094"/>
      <c r="M330" s="4090"/>
      <c r="N330" s="4094"/>
      <c r="O330" s="4094"/>
      <c r="P330" s="4094"/>
      <c r="Q330" s="4094"/>
      <c r="R330" s="4094"/>
      <c r="S330" s="4094"/>
      <c r="T330" s="4094"/>
      <c r="U330" s="4095"/>
      <c r="V330" s="4094"/>
      <c r="W330" s="4094"/>
      <c r="X330" s="4094"/>
      <c r="Y330" s="4094"/>
      <c r="Z330" s="4094"/>
      <c r="AA330" s="4094"/>
      <c r="AB330" s="4094"/>
      <c r="AC330" s="4090"/>
      <c r="AD330" s="4105"/>
      <c r="AE330" s="4105"/>
      <c r="AF330" s="4105"/>
      <c r="AG330" s="4112"/>
      <c r="AH330" s="4098"/>
      <c r="AI330" s="2392"/>
      <c r="AJ330" s="2438"/>
      <c r="AK330" s="2438"/>
      <c r="AL330" s="2438"/>
      <c r="AM330" s="2438"/>
      <c r="AN330" s="2438"/>
      <c r="AO330" s="2438"/>
      <c r="AP330" s="2438"/>
      <c r="AQ330" s="2438"/>
      <c r="AR330" s="2438"/>
      <c r="AS330" s="2438"/>
      <c r="AT330" s="2438"/>
      <c r="AU330" s="2438"/>
      <c r="AV330" s="2438"/>
      <c r="AW330" s="2438"/>
    </row>
    <row r="331" spans="1:49" s="2439" customFormat="1" ht="17.399999999999999" customHeight="1">
      <c r="A331" s="2429"/>
      <c r="B331" s="2406"/>
      <c r="C331" s="2400"/>
      <c r="D331" s="2445"/>
      <c r="E331" s="2432"/>
      <c r="F331" s="3925"/>
      <c r="G331" s="3925"/>
      <c r="H331" s="3940"/>
      <c r="I331" s="3940"/>
      <c r="J331" s="2433"/>
      <c r="K331" s="2433"/>
      <c r="L331" s="2433"/>
      <c r="M331" s="2392"/>
      <c r="N331" s="2433"/>
      <c r="O331" s="2433"/>
      <c r="P331" s="2433"/>
      <c r="Q331" s="2433"/>
      <c r="R331" s="2433"/>
      <c r="S331" s="2433"/>
      <c r="T331" s="2433"/>
      <c r="U331" s="2435"/>
      <c r="V331" s="2433"/>
      <c r="W331" s="2433"/>
      <c r="X331" s="2433"/>
      <c r="Y331" s="2433"/>
      <c r="Z331" s="2433"/>
      <c r="AA331" s="2433"/>
      <c r="AB331" s="2433"/>
      <c r="AC331" s="2392"/>
      <c r="AD331" s="2402"/>
      <c r="AE331" s="2402"/>
      <c r="AF331" s="2402"/>
      <c r="AG331" s="2394"/>
      <c r="AH331" s="3908"/>
      <c r="AI331" s="2392"/>
      <c r="AJ331" s="2438"/>
      <c r="AK331" s="2438"/>
      <c r="AL331" s="2438"/>
      <c r="AM331" s="2438"/>
      <c r="AN331" s="2438"/>
      <c r="AO331" s="2438"/>
      <c r="AP331" s="2438"/>
      <c r="AQ331" s="2438"/>
      <c r="AR331" s="2438"/>
      <c r="AS331" s="2438"/>
      <c r="AT331" s="2438"/>
      <c r="AU331" s="2438"/>
      <c r="AV331" s="2438"/>
      <c r="AW331" s="2438"/>
    </row>
    <row r="332" spans="1:49" s="2408" customFormat="1" ht="11.25" customHeight="1">
      <c r="A332" s="2491"/>
      <c r="B332" s="6492" t="s">
        <v>806</v>
      </c>
      <c r="C332" s="6492"/>
      <c r="D332" s="2437" t="s">
        <v>869</v>
      </c>
      <c r="E332" s="2473"/>
      <c r="F332" s="2473"/>
      <c r="G332" s="2473"/>
      <c r="H332" s="2473"/>
      <c r="I332" s="2473"/>
      <c r="J332" s="2473"/>
      <c r="K332" s="2473"/>
      <c r="L332" s="2473"/>
      <c r="M332" s="2473"/>
      <c r="N332" s="2473"/>
      <c r="O332" s="2473"/>
      <c r="P332" s="2473"/>
      <c r="Q332" s="2473"/>
      <c r="R332" s="2473"/>
      <c r="S332" s="2473"/>
      <c r="T332" s="2473"/>
      <c r="U332" s="2473"/>
      <c r="V332" s="2473"/>
      <c r="W332" s="2473"/>
      <c r="X332" s="2473"/>
      <c r="Y332" s="2473"/>
      <c r="Z332" s="2473"/>
      <c r="AA332" s="2473"/>
      <c r="AB332" s="2473"/>
      <c r="AC332" s="2473"/>
      <c r="AD332" s="2473"/>
      <c r="AE332" s="2473"/>
      <c r="AF332" s="2494"/>
      <c r="AG332" s="3939"/>
      <c r="AH332" s="4117"/>
      <c r="AI332" s="2392"/>
      <c r="AJ332" s="2392"/>
      <c r="AK332" s="2392"/>
      <c r="AL332" s="2392"/>
      <c r="AM332" s="2392"/>
      <c r="AN332" s="2392"/>
      <c r="AO332" s="2392"/>
      <c r="AP332" s="2392"/>
      <c r="AQ332" s="2392"/>
      <c r="AR332" s="2392"/>
      <c r="AS332" s="2392"/>
      <c r="AT332" s="2392"/>
      <c r="AU332" s="2392"/>
      <c r="AV332" s="2392"/>
      <c r="AW332" s="2392"/>
    </row>
    <row r="333" spans="1:49" s="2408" customFormat="1" ht="11.25" customHeight="1">
      <c r="A333" s="2491"/>
      <c r="B333" s="2473"/>
      <c r="C333" s="2473"/>
      <c r="D333" s="2450" t="s">
        <v>1808</v>
      </c>
      <c r="E333" s="2473"/>
      <c r="F333" s="2473"/>
      <c r="G333" s="2473"/>
      <c r="H333" s="2473"/>
      <c r="I333" s="2473"/>
      <c r="J333" s="2473"/>
      <c r="K333" s="2473"/>
      <c r="L333" s="2473"/>
      <c r="M333" s="2473"/>
      <c r="N333" s="2473"/>
      <c r="O333" s="2473"/>
      <c r="P333" s="2473"/>
      <c r="Q333" s="2473"/>
      <c r="R333" s="2473"/>
      <c r="S333" s="2473"/>
      <c r="T333" s="2473"/>
      <c r="U333" s="2473"/>
      <c r="V333" s="2473"/>
      <c r="W333" s="2473"/>
      <c r="X333" s="2473"/>
      <c r="Y333" s="2473"/>
      <c r="Z333" s="2473"/>
      <c r="AA333" s="2473"/>
      <c r="AB333" s="2473"/>
      <c r="AC333" s="2473"/>
      <c r="AD333" s="2473"/>
      <c r="AE333" s="2473"/>
      <c r="AF333" s="2494"/>
      <c r="AG333" s="3939"/>
      <c r="AH333" s="4117"/>
      <c r="AI333" s="2392"/>
      <c r="AJ333" s="2392"/>
      <c r="AK333" s="2392"/>
      <c r="AL333" s="2392"/>
      <c r="AM333" s="2392"/>
      <c r="AN333" s="2392"/>
      <c r="AO333" s="2392"/>
      <c r="AP333" s="2392"/>
      <c r="AQ333" s="2392"/>
      <c r="AR333" s="2392"/>
      <c r="AS333" s="2392"/>
      <c r="AT333" s="2392"/>
      <c r="AU333" s="2392"/>
      <c r="AV333" s="2392"/>
      <c r="AW333" s="2392"/>
    </row>
    <row r="334" spans="1:49" s="2408" customFormat="1" ht="11.25" customHeight="1">
      <c r="A334" s="2491"/>
      <c r="B334" s="2473"/>
      <c r="C334" s="2473"/>
      <c r="D334" s="2473"/>
      <c r="E334" s="2473"/>
      <c r="F334" s="2473"/>
      <c r="G334" s="2473"/>
      <c r="H334" s="2473"/>
      <c r="I334" s="2473"/>
      <c r="J334" s="2473"/>
      <c r="K334" s="2473"/>
      <c r="L334" s="2473"/>
      <c r="M334" s="2473"/>
      <c r="N334" s="2473"/>
      <c r="O334" s="2473"/>
      <c r="P334" s="2473"/>
      <c r="Q334" s="2473"/>
      <c r="R334" s="2473"/>
      <c r="S334" s="2473"/>
      <c r="T334" s="2473"/>
      <c r="U334" s="2473"/>
      <c r="V334" s="2473"/>
      <c r="W334" s="2473"/>
      <c r="X334" s="2473"/>
      <c r="Y334" s="2473"/>
      <c r="Z334" s="2473"/>
      <c r="AA334" s="2473"/>
      <c r="AB334" s="2473"/>
      <c r="AC334" s="2473"/>
      <c r="AD334" s="2473"/>
      <c r="AE334" s="2473"/>
      <c r="AF334" s="2494"/>
      <c r="AG334" s="3939"/>
      <c r="AH334" s="4117"/>
      <c r="AI334" s="2392"/>
      <c r="AJ334" s="2392"/>
      <c r="AK334" s="2392"/>
      <c r="AL334" s="2392"/>
      <c r="AM334" s="2392"/>
      <c r="AN334" s="2392"/>
      <c r="AO334" s="2392"/>
      <c r="AP334" s="2392"/>
      <c r="AQ334" s="2392"/>
      <c r="AR334" s="2392"/>
      <c r="AS334" s="2392"/>
      <c r="AT334" s="2392"/>
      <c r="AU334" s="2392"/>
      <c r="AV334" s="2392"/>
      <c r="AW334" s="2392"/>
    </row>
    <row r="335" spans="1:49" s="2408" customFormat="1" ht="11.25" customHeight="1">
      <c r="A335" s="2491"/>
      <c r="B335" s="2473"/>
      <c r="C335" s="2473"/>
      <c r="D335" s="2511"/>
      <c r="E335" s="2541" t="s">
        <v>1196</v>
      </c>
      <c r="F335" s="2452"/>
      <c r="G335" s="2452"/>
      <c r="H335" s="2452"/>
      <c r="I335" s="2452"/>
      <c r="J335" s="2452"/>
      <c r="K335" s="2452"/>
      <c r="L335" s="2452"/>
      <c r="M335" s="2452"/>
      <c r="N335" s="2452"/>
      <c r="O335" s="2452"/>
      <c r="P335" s="2452"/>
      <c r="Q335" s="2452"/>
      <c r="R335" s="2452"/>
      <c r="S335" s="2452"/>
      <c r="T335" s="2452"/>
      <c r="U335" s="2473"/>
      <c r="V335" s="2473"/>
      <c r="W335" s="2473"/>
      <c r="X335" s="2473"/>
      <c r="Y335" s="2473"/>
      <c r="Z335" s="2473"/>
      <c r="AA335" s="2473"/>
      <c r="AB335" s="2473"/>
      <c r="AC335" s="2473"/>
      <c r="AD335" s="2473"/>
      <c r="AE335" s="2473"/>
      <c r="AF335" s="2494"/>
      <c r="AG335" s="3939"/>
      <c r="AH335" s="4117"/>
      <c r="AI335" s="2392"/>
      <c r="AJ335" s="2392"/>
      <c r="AK335" s="2392"/>
      <c r="AL335" s="2392"/>
      <c r="AM335" s="2392"/>
      <c r="AN335" s="2392"/>
      <c r="AO335" s="2392"/>
      <c r="AP335" s="2392"/>
      <c r="AQ335" s="2392"/>
      <c r="AR335" s="2392"/>
      <c r="AS335" s="2392"/>
      <c r="AT335" s="2392"/>
      <c r="AU335" s="2392"/>
      <c r="AV335" s="2392"/>
      <c r="AW335" s="2392"/>
    </row>
    <row r="336" spans="1:49" s="2408" customFormat="1" ht="11.25" customHeight="1">
      <c r="A336" s="2491"/>
      <c r="B336" s="2473"/>
      <c r="C336" s="2473"/>
      <c r="D336" s="6491">
        <v>1</v>
      </c>
      <c r="E336" s="6494"/>
      <c r="F336" s="6496" t="s">
        <v>1164</v>
      </c>
      <c r="G336" s="6497"/>
      <c r="H336" s="6497"/>
      <c r="I336" s="2514"/>
      <c r="J336" s="2514"/>
      <c r="K336" s="2514"/>
      <c r="L336" s="2514"/>
      <c r="M336" s="2514"/>
      <c r="N336" s="6491">
        <v>2</v>
      </c>
      <c r="O336" s="6494"/>
      <c r="P336" s="6496" t="s">
        <v>1168</v>
      </c>
      <c r="Q336" s="6497"/>
      <c r="R336" s="6497"/>
      <c r="S336" s="2455"/>
      <c r="T336" s="2455"/>
      <c r="U336" s="4057" t="s">
        <v>1663</v>
      </c>
      <c r="V336" s="4025"/>
      <c r="W336" s="4025"/>
      <c r="X336" s="4025"/>
      <c r="Y336" s="4025"/>
      <c r="Z336" s="4025"/>
      <c r="AA336" s="4025"/>
      <c r="AB336" s="4026"/>
      <c r="AC336" s="2437"/>
      <c r="AD336" s="2455"/>
      <c r="AE336" s="2473"/>
      <c r="AF336" s="2494"/>
      <c r="AG336" s="3939"/>
      <c r="AH336" s="4117"/>
      <c r="AI336" s="2392"/>
      <c r="AJ336" s="2392"/>
      <c r="AK336" s="2392"/>
      <c r="AL336" s="2392"/>
      <c r="AM336" s="2392"/>
      <c r="AN336" s="2392"/>
      <c r="AO336" s="2392"/>
      <c r="AP336" s="2392"/>
      <c r="AQ336" s="2392"/>
      <c r="AR336" s="2392"/>
      <c r="AS336" s="2392"/>
      <c r="AT336" s="2392"/>
      <c r="AU336" s="2392"/>
      <c r="AV336" s="2392"/>
      <c r="AW336" s="2392"/>
    </row>
    <row r="337" spans="1:49" s="2408" customFormat="1" ht="11.25" customHeight="1">
      <c r="A337" s="2491"/>
      <c r="B337" s="2473"/>
      <c r="C337" s="2473"/>
      <c r="D337" s="6491"/>
      <c r="E337" s="6495"/>
      <c r="F337" s="6496"/>
      <c r="G337" s="6497"/>
      <c r="H337" s="6497"/>
      <c r="I337" s="2452"/>
      <c r="J337" s="2452"/>
      <c r="K337" s="2452"/>
      <c r="L337" s="2452"/>
      <c r="M337" s="2452"/>
      <c r="N337" s="6491"/>
      <c r="O337" s="6495"/>
      <c r="P337" s="6496"/>
      <c r="Q337" s="6497"/>
      <c r="R337" s="6497"/>
      <c r="S337" s="2455"/>
      <c r="T337" s="2455"/>
      <c r="U337" s="4061" t="s">
        <v>1664</v>
      </c>
      <c r="V337" s="4062"/>
      <c r="W337" s="4062"/>
      <c r="X337" s="4062"/>
      <c r="Y337" s="4062"/>
      <c r="Z337" s="4062"/>
      <c r="AA337" s="4062"/>
      <c r="AB337" s="4063"/>
      <c r="AC337" s="2437"/>
      <c r="AD337" s="2455"/>
      <c r="AE337" s="2473"/>
      <c r="AF337" s="2494"/>
      <c r="AG337" s="3939"/>
      <c r="AH337" s="4117"/>
      <c r="AI337" s="2392"/>
      <c r="AJ337" s="2392"/>
      <c r="AK337" s="2392"/>
      <c r="AL337" s="2392"/>
      <c r="AM337" s="2392"/>
      <c r="AN337" s="2392"/>
      <c r="AO337" s="2392"/>
      <c r="AP337" s="2392"/>
      <c r="AQ337" s="2392"/>
      <c r="AR337" s="2392"/>
      <c r="AS337" s="2392"/>
      <c r="AT337" s="2392"/>
      <c r="AU337" s="2392"/>
      <c r="AV337" s="2392"/>
      <c r="AW337" s="2392"/>
    </row>
    <row r="338" spans="1:49" s="2408" customFormat="1" ht="11.25" customHeight="1">
      <c r="A338" s="2491"/>
      <c r="B338" s="2473"/>
      <c r="C338" s="2473"/>
      <c r="D338" s="2473"/>
      <c r="E338" s="2473"/>
      <c r="F338" s="2473"/>
      <c r="G338" s="2473"/>
      <c r="H338" s="2473"/>
      <c r="I338" s="2473"/>
      <c r="J338" s="2473"/>
      <c r="K338" s="2473"/>
      <c r="L338" s="2473"/>
      <c r="M338" s="2473"/>
      <c r="N338" s="2473"/>
      <c r="O338" s="2473"/>
      <c r="P338" s="2473"/>
      <c r="Q338" s="2473"/>
      <c r="R338" s="2473"/>
      <c r="S338" s="2473"/>
      <c r="T338" s="2473"/>
      <c r="U338" s="2473" t="s">
        <v>88</v>
      </c>
      <c r="V338" s="2473"/>
      <c r="W338" s="2473"/>
      <c r="X338" s="2473"/>
      <c r="Y338" s="2473"/>
      <c r="Z338" s="2473"/>
      <c r="AA338" s="2473"/>
      <c r="AB338" s="2473"/>
      <c r="AC338" s="2437"/>
      <c r="AD338" s="2455"/>
      <c r="AE338" s="2473"/>
      <c r="AF338" s="2494"/>
      <c r="AG338" s="3939"/>
      <c r="AH338" s="4117"/>
      <c r="AI338" s="2392"/>
      <c r="AJ338" s="2392"/>
      <c r="AK338" s="2392"/>
      <c r="AL338" s="2392"/>
      <c r="AM338" s="2392"/>
      <c r="AN338" s="2392"/>
      <c r="AO338" s="2392"/>
      <c r="AP338" s="2392"/>
      <c r="AQ338" s="2392"/>
      <c r="AR338" s="2392"/>
      <c r="AS338" s="2392"/>
      <c r="AT338" s="2392"/>
      <c r="AU338" s="2392"/>
      <c r="AV338" s="2392"/>
      <c r="AW338" s="2392"/>
    </row>
    <row r="339" spans="1:49" s="2408" customFormat="1" ht="11.25" customHeight="1">
      <c r="A339" s="2491"/>
      <c r="B339" s="2452"/>
      <c r="C339" s="2452"/>
      <c r="D339" s="1607"/>
      <c r="E339" s="2452"/>
      <c r="F339" s="2452"/>
      <c r="G339" s="2452"/>
      <c r="H339" s="2452"/>
      <c r="I339" s="2452"/>
      <c r="J339" s="2452"/>
      <c r="K339" s="2452"/>
      <c r="L339" s="2452"/>
      <c r="M339" s="2452"/>
      <c r="N339" s="2452"/>
      <c r="O339" s="2452"/>
      <c r="P339" s="2452"/>
      <c r="Q339" s="2452"/>
      <c r="R339" s="2452"/>
      <c r="S339" s="2452"/>
      <c r="T339" s="2452"/>
      <c r="U339" s="2452"/>
      <c r="V339" s="2452"/>
      <c r="W339" s="2452"/>
      <c r="X339" s="2452"/>
      <c r="Y339" s="2452"/>
      <c r="Z339" s="2452"/>
      <c r="AA339" s="2452"/>
      <c r="AB339" s="2452"/>
      <c r="AC339" s="2543"/>
      <c r="AD339" s="2543"/>
      <c r="AE339" s="2543"/>
      <c r="AF339" s="2494"/>
      <c r="AG339" s="3939"/>
      <c r="AH339" s="4117"/>
      <c r="AI339" s="2392"/>
      <c r="AJ339" s="2392"/>
      <c r="AK339" s="2392"/>
      <c r="AL339" s="2392"/>
      <c r="AM339" s="2392"/>
      <c r="AN339" s="2392"/>
      <c r="AO339" s="2392"/>
      <c r="AP339" s="2392"/>
      <c r="AQ339" s="2392"/>
      <c r="AR339" s="2392"/>
      <c r="AS339" s="2392"/>
      <c r="AT339" s="2392"/>
      <c r="AU339" s="2392"/>
      <c r="AV339" s="2392"/>
      <c r="AW339" s="2392"/>
    </row>
    <row r="340" spans="1:49" s="2408" customFormat="1" ht="5.25" customHeight="1">
      <c r="A340" s="2491"/>
      <c r="B340" s="2544"/>
      <c r="C340" s="2544"/>
      <c r="D340" s="2437"/>
      <c r="E340" s="4050"/>
      <c r="F340" s="4051"/>
      <c r="G340" s="4051"/>
      <c r="H340" s="4051"/>
      <c r="I340" s="4051"/>
      <c r="J340" s="4051"/>
      <c r="K340" s="4051"/>
      <c r="L340" s="4051"/>
      <c r="M340" s="4051"/>
      <c r="N340" s="4051"/>
      <c r="O340" s="4051"/>
      <c r="P340" s="4051"/>
      <c r="Q340" s="4051"/>
      <c r="R340" s="4051"/>
      <c r="S340" s="4051"/>
      <c r="T340" s="4051"/>
      <c r="U340" s="4051"/>
      <c r="V340" s="4051"/>
      <c r="W340" s="4051"/>
      <c r="X340" s="4051"/>
      <c r="Y340" s="4051"/>
      <c r="Z340" s="4051"/>
      <c r="AA340" s="4051"/>
      <c r="AB340" s="4051"/>
      <c r="AC340" s="4051"/>
      <c r="AD340" s="4051"/>
      <c r="AE340" s="4052"/>
      <c r="AF340" s="2494"/>
      <c r="AG340" s="3939"/>
      <c r="AH340" s="4117"/>
      <c r="AI340" s="2392"/>
      <c r="AJ340" s="2392"/>
      <c r="AK340" s="2392"/>
      <c r="AL340" s="2392"/>
      <c r="AM340" s="2392"/>
      <c r="AN340" s="2392"/>
      <c r="AO340" s="2392"/>
      <c r="AP340" s="2392"/>
      <c r="AQ340" s="2392"/>
      <c r="AR340" s="2392"/>
      <c r="AS340" s="2392"/>
      <c r="AT340" s="2392"/>
      <c r="AU340" s="2392"/>
      <c r="AV340" s="2392"/>
      <c r="AW340" s="2392"/>
    </row>
    <row r="341" spans="1:49" s="2408" customFormat="1" ht="11.25" customHeight="1">
      <c r="A341" s="2491"/>
      <c r="B341" s="2452"/>
      <c r="C341" s="2452"/>
      <c r="D341" s="1602"/>
      <c r="E341" s="4064" t="s">
        <v>3610</v>
      </c>
      <c r="F341" s="4045"/>
      <c r="G341" s="4045"/>
      <c r="H341" s="4045"/>
      <c r="I341" s="4045" t="s">
        <v>1809</v>
      </c>
      <c r="J341" s="4045"/>
      <c r="K341" s="4045"/>
      <c r="L341" s="4045"/>
      <c r="M341" s="4045"/>
      <c r="N341" s="4045"/>
      <c r="O341" s="4045"/>
      <c r="P341" s="4045"/>
      <c r="Q341" s="4045"/>
      <c r="R341" s="4045"/>
      <c r="S341" s="4045"/>
      <c r="T341" s="4045"/>
      <c r="U341" s="4045"/>
      <c r="V341" s="4045"/>
      <c r="W341" s="4045"/>
      <c r="X341" s="4045"/>
      <c r="Y341" s="4045"/>
      <c r="Z341" s="4045"/>
      <c r="AA341" s="4045"/>
      <c r="AB341" s="4045"/>
      <c r="AC341" s="4045"/>
      <c r="AD341" s="4046"/>
      <c r="AE341" s="4053"/>
      <c r="AF341" s="2494"/>
      <c r="AG341" s="3939"/>
      <c r="AH341" s="4117"/>
      <c r="AI341" s="2392"/>
      <c r="AJ341" s="2392"/>
      <c r="AK341" s="2392"/>
      <c r="AL341" s="2392"/>
      <c r="AM341" s="2392"/>
      <c r="AN341" s="2392"/>
      <c r="AO341" s="2392"/>
      <c r="AP341" s="2392"/>
      <c r="AQ341" s="2392"/>
      <c r="AR341" s="2392"/>
      <c r="AS341" s="2392"/>
      <c r="AT341" s="2392"/>
      <c r="AU341" s="2392"/>
      <c r="AV341" s="2392"/>
      <c r="AW341" s="2392"/>
    </row>
    <row r="342" spans="1:49" s="2408" customFormat="1" ht="11.25" customHeight="1">
      <c r="A342" s="2491"/>
      <c r="B342" s="2452"/>
      <c r="C342" s="2452"/>
      <c r="D342" s="1602"/>
      <c r="E342" s="4064"/>
      <c r="F342" s="4045"/>
      <c r="G342" s="4045"/>
      <c r="H342" s="4045"/>
      <c r="I342" s="4045" t="s">
        <v>1810</v>
      </c>
      <c r="J342" s="4045"/>
      <c r="K342" s="4045"/>
      <c r="L342" s="4045"/>
      <c r="M342" s="4045"/>
      <c r="N342" s="4045"/>
      <c r="O342" s="4045"/>
      <c r="P342" s="4045"/>
      <c r="Q342" s="4045"/>
      <c r="R342" s="4045"/>
      <c r="S342" s="4045"/>
      <c r="T342" s="4045"/>
      <c r="U342" s="4045"/>
      <c r="V342" s="4045"/>
      <c r="W342" s="4045"/>
      <c r="X342" s="4045"/>
      <c r="Y342" s="4045"/>
      <c r="Z342" s="4045"/>
      <c r="AA342" s="4045"/>
      <c r="AB342" s="4045"/>
      <c r="AC342" s="4045"/>
      <c r="AD342" s="4046"/>
      <c r="AE342" s="4053"/>
      <c r="AF342" s="2494"/>
      <c r="AG342" s="3939"/>
      <c r="AH342" s="4117"/>
      <c r="AI342" s="2392"/>
      <c r="AJ342" s="2392"/>
      <c r="AK342" s="2392"/>
      <c r="AL342" s="2392"/>
      <c r="AM342" s="2392"/>
      <c r="AN342" s="2392"/>
      <c r="AO342" s="2392"/>
      <c r="AP342" s="2392"/>
      <c r="AQ342" s="2392"/>
      <c r="AR342" s="2392"/>
      <c r="AS342" s="2392"/>
      <c r="AT342" s="2392"/>
      <c r="AU342" s="2392"/>
      <c r="AV342" s="2392"/>
      <c r="AW342" s="2392"/>
    </row>
    <row r="343" spans="1:49" s="2408" customFormat="1" ht="11.25" customHeight="1">
      <c r="A343" s="2491"/>
      <c r="B343" s="2452"/>
      <c r="C343" s="2452"/>
      <c r="D343" s="2492"/>
      <c r="E343" s="4027"/>
      <c r="F343" s="4045"/>
      <c r="G343" s="4045"/>
      <c r="H343" s="4045"/>
      <c r="I343" s="4045" t="s">
        <v>1197</v>
      </c>
      <c r="J343" s="4045"/>
      <c r="K343" s="4045"/>
      <c r="L343" s="4045"/>
      <c r="M343" s="4045"/>
      <c r="N343" s="4045"/>
      <c r="O343" s="4045"/>
      <c r="P343" s="4045"/>
      <c r="Q343" s="4045"/>
      <c r="R343" s="4045"/>
      <c r="S343" s="4045"/>
      <c r="T343" s="4045"/>
      <c r="U343" s="4045"/>
      <c r="V343" s="4045"/>
      <c r="W343" s="4045"/>
      <c r="X343" s="4045"/>
      <c r="Y343" s="4045"/>
      <c r="Z343" s="4045"/>
      <c r="AA343" s="4045"/>
      <c r="AB343" s="4045"/>
      <c r="AC343" s="4045"/>
      <c r="AD343" s="4045"/>
      <c r="AE343" s="4053"/>
      <c r="AF343" s="2494"/>
      <c r="AG343" s="3939"/>
      <c r="AH343" s="4117"/>
      <c r="AI343" s="2392"/>
      <c r="AJ343" s="2392"/>
      <c r="AK343" s="2392"/>
      <c r="AL343" s="2392"/>
      <c r="AM343" s="2392"/>
      <c r="AN343" s="2392"/>
      <c r="AO343" s="2392"/>
      <c r="AP343" s="2392"/>
      <c r="AQ343" s="2392"/>
      <c r="AR343" s="2392"/>
      <c r="AS343" s="2392"/>
      <c r="AT343" s="2392"/>
      <c r="AU343" s="2392"/>
      <c r="AV343" s="2392"/>
      <c r="AW343" s="2392"/>
    </row>
    <row r="344" spans="1:49" s="2408" customFormat="1" ht="10.5" customHeight="1">
      <c r="A344" s="2491"/>
      <c r="B344" s="2452"/>
      <c r="C344" s="2453"/>
      <c r="D344" s="1602"/>
      <c r="E344" s="4027"/>
      <c r="F344" s="4045"/>
      <c r="G344" s="4045"/>
      <c r="H344" s="4045"/>
      <c r="I344" s="4045" t="s">
        <v>1198</v>
      </c>
      <c r="J344" s="4045"/>
      <c r="K344" s="4045"/>
      <c r="L344" s="4045"/>
      <c r="M344" s="4045"/>
      <c r="N344" s="4045"/>
      <c r="O344" s="4045"/>
      <c r="P344" s="4045"/>
      <c r="Q344" s="4045"/>
      <c r="R344" s="4045"/>
      <c r="S344" s="4045"/>
      <c r="T344" s="4045"/>
      <c r="U344" s="4045"/>
      <c r="V344" s="4045"/>
      <c r="W344" s="4045"/>
      <c r="X344" s="4045"/>
      <c r="Y344" s="4045"/>
      <c r="Z344" s="4045"/>
      <c r="AA344" s="4045"/>
      <c r="AB344" s="4045"/>
      <c r="AC344" s="4045"/>
      <c r="AD344" s="4046"/>
      <c r="AE344" s="4053"/>
      <c r="AF344" s="2494"/>
      <c r="AG344" s="3939"/>
      <c r="AH344" s="4117"/>
      <c r="AI344" s="2392"/>
      <c r="AJ344" s="2392"/>
      <c r="AK344" s="2392"/>
      <c r="AL344" s="2392"/>
      <c r="AM344" s="2392"/>
      <c r="AN344" s="2392"/>
      <c r="AO344" s="2392"/>
      <c r="AP344" s="2392"/>
      <c r="AQ344" s="2392"/>
      <c r="AR344" s="2392"/>
      <c r="AS344" s="2392"/>
      <c r="AT344" s="2392"/>
      <c r="AU344" s="2392"/>
      <c r="AV344" s="2392"/>
      <c r="AW344" s="2392"/>
    </row>
    <row r="345" spans="1:49" s="2408" customFormat="1" ht="4.5" customHeight="1">
      <c r="A345" s="2491"/>
      <c r="B345" s="2452"/>
      <c r="C345" s="2453"/>
      <c r="D345" s="1602"/>
      <c r="E345" s="4027"/>
      <c r="F345" s="4045"/>
      <c r="G345" s="4045"/>
      <c r="H345" s="4045"/>
      <c r="I345" s="4045"/>
      <c r="J345" s="4045"/>
      <c r="K345" s="4045"/>
      <c r="L345" s="4045"/>
      <c r="M345" s="4045"/>
      <c r="N345" s="4045"/>
      <c r="O345" s="4045"/>
      <c r="P345" s="4045"/>
      <c r="Q345" s="4045"/>
      <c r="R345" s="4045"/>
      <c r="S345" s="4045"/>
      <c r="T345" s="4045"/>
      <c r="U345" s="4045"/>
      <c r="V345" s="4045"/>
      <c r="W345" s="4045"/>
      <c r="X345" s="4045"/>
      <c r="Y345" s="4045"/>
      <c r="Z345" s="4045"/>
      <c r="AA345" s="4045"/>
      <c r="AB345" s="4045"/>
      <c r="AC345" s="4045"/>
      <c r="AD345" s="4046"/>
      <c r="AE345" s="4053"/>
      <c r="AF345" s="2494"/>
      <c r="AG345" s="3939"/>
      <c r="AH345" s="4117"/>
      <c r="AI345" s="2392"/>
      <c r="AJ345" s="2392"/>
      <c r="AK345" s="2392"/>
      <c r="AL345" s="2392"/>
      <c r="AM345" s="2392"/>
      <c r="AN345" s="2392"/>
      <c r="AO345" s="2392"/>
      <c r="AP345" s="2392"/>
      <c r="AQ345" s="2392"/>
      <c r="AR345" s="2392"/>
      <c r="AS345" s="2392"/>
      <c r="AT345" s="2392"/>
      <c r="AU345" s="2392"/>
      <c r="AV345" s="2392"/>
      <c r="AW345" s="2392"/>
    </row>
    <row r="346" spans="1:49" s="2408" customFormat="1" ht="11.25" customHeight="1">
      <c r="A346" s="2491"/>
      <c r="B346" s="2452"/>
      <c r="C346" s="2453"/>
      <c r="D346" s="1602"/>
      <c r="E346" s="4065" t="s">
        <v>1199</v>
      </c>
      <c r="F346" s="4045"/>
      <c r="G346" s="4045"/>
      <c r="H346" s="4045"/>
      <c r="I346" s="4045"/>
      <c r="J346" s="4045"/>
      <c r="K346" s="4045"/>
      <c r="L346" s="4045"/>
      <c r="M346" s="4045"/>
      <c r="N346" s="4045"/>
      <c r="O346" s="4045"/>
      <c r="P346" s="4045"/>
      <c r="Q346" s="4047"/>
      <c r="R346" s="4047"/>
      <c r="S346" s="4045"/>
      <c r="T346" s="4045"/>
      <c r="U346" s="4045"/>
      <c r="V346" s="4045"/>
      <c r="W346" s="4045"/>
      <c r="X346" s="4045"/>
      <c r="Y346" s="4045"/>
      <c r="Z346" s="4045"/>
      <c r="AA346" s="4045"/>
      <c r="AB346" s="4045"/>
      <c r="AC346" s="4045"/>
      <c r="AD346" s="4046"/>
      <c r="AE346" s="4053"/>
      <c r="AF346" s="2494"/>
      <c r="AG346" s="3939"/>
      <c r="AH346" s="4117"/>
      <c r="AI346" s="2392"/>
      <c r="AJ346" s="2392"/>
      <c r="AK346" s="2392"/>
      <c r="AL346" s="2392"/>
      <c r="AM346" s="2392"/>
      <c r="AN346" s="2392"/>
      <c r="AO346" s="2392"/>
      <c r="AP346" s="2392"/>
      <c r="AQ346" s="2392"/>
      <c r="AR346" s="2392"/>
      <c r="AS346" s="2392"/>
      <c r="AT346" s="2392"/>
      <c r="AU346" s="2392"/>
      <c r="AV346" s="2392"/>
      <c r="AW346" s="2392"/>
    </row>
    <row r="347" spans="1:49" s="2408" customFormat="1" ht="6.75" customHeight="1">
      <c r="A347" s="2491"/>
      <c r="B347" s="2452"/>
      <c r="C347" s="2453"/>
      <c r="D347" s="1602"/>
      <c r="E347" s="4036"/>
      <c r="F347" s="4047"/>
      <c r="G347" s="4047"/>
      <c r="H347" s="4047"/>
      <c r="I347" s="4047"/>
      <c r="J347" s="4047"/>
      <c r="K347" s="4047"/>
      <c r="L347" s="4047"/>
      <c r="M347" s="4047"/>
      <c r="N347" s="4047"/>
      <c r="O347" s="4047"/>
      <c r="P347" s="4047"/>
      <c r="Q347" s="4047"/>
      <c r="R347" s="4047"/>
      <c r="S347" s="4045"/>
      <c r="T347" s="4045"/>
      <c r="U347" s="4045"/>
      <c r="V347" s="4045"/>
      <c r="W347" s="4045"/>
      <c r="X347" s="4045"/>
      <c r="Y347" s="4045"/>
      <c r="Z347" s="4045"/>
      <c r="AA347" s="4045"/>
      <c r="AB347" s="4045"/>
      <c r="AC347" s="4045"/>
      <c r="AD347" s="4046"/>
      <c r="AE347" s="4053"/>
      <c r="AF347" s="2494"/>
      <c r="AG347" s="3939"/>
      <c r="AH347" s="4117"/>
      <c r="AI347" s="2392"/>
      <c r="AJ347" s="2392"/>
      <c r="AK347" s="2392"/>
      <c r="AL347" s="2392"/>
      <c r="AM347" s="2392"/>
      <c r="AN347" s="2392"/>
      <c r="AO347" s="2392"/>
      <c r="AP347" s="2392"/>
      <c r="AQ347" s="2392"/>
      <c r="AR347" s="2392"/>
      <c r="AS347" s="2392"/>
      <c r="AT347" s="2392"/>
      <c r="AU347" s="2392"/>
      <c r="AV347" s="2392"/>
      <c r="AW347" s="2392"/>
    </row>
    <row r="348" spans="1:49" s="2408" customFormat="1" ht="11.25" customHeight="1">
      <c r="A348" s="2491"/>
      <c r="B348" s="2452"/>
      <c r="C348" s="2453"/>
      <c r="D348" s="1602"/>
      <c r="E348" s="4066" t="s">
        <v>1200</v>
      </c>
      <c r="F348" s="4047"/>
      <c r="G348" s="4047"/>
      <c r="H348" s="4047"/>
      <c r="I348" s="4047" t="s">
        <v>1201</v>
      </c>
      <c r="J348" s="4047"/>
      <c r="K348" s="4047"/>
      <c r="L348" s="4047"/>
      <c r="M348" s="4047"/>
      <c r="N348" s="4047"/>
      <c r="O348" s="4047"/>
      <c r="P348" s="4047"/>
      <c r="Q348" s="4047"/>
      <c r="R348" s="4047"/>
      <c r="S348" s="4045"/>
      <c r="T348" s="4045"/>
      <c r="U348" s="4045"/>
      <c r="V348" s="4045"/>
      <c r="W348" s="4045"/>
      <c r="X348" s="4045"/>
      <c r="Y348" s="4045"/>
      <c r="Z348" s="4045"/>
      <c r="AA348" s="4045"/>
      <c r="AB348" s="4045"/>
      <c r="AC348" s="4045"/>
      <c r="AD348" s="4045"/>
      <c r="AE348" s="4053"/>
      <c r="AF348" s="2494"/>
      <c r="AG348" s="3939"/>
      <c r="AH348" s="4117"/>
      <c r="AI348" s="2392"/>
      <c r="AJ348" s="2392"/>
      <c r="AK348" s="2392"/>
      <c r="AL348" s="2392"/>
      <c r="AM348" s="2392"/>
      <c r="AN348" s="2392"/>
      <c r="AO348" s="2392"/>
      <c r="AP348" s="2392"/>
      <c r="AQ348" s="2392"/>
      <c r="AR348" s="2392"/>
      <c r="AS348" s="2392"/>
      <c r="AT348" s="2392"/>
      <c r="AU348" s="2392"/>
      <c r="AV348" s="2392"/>
      <c r="AW348" s="2392"/>
    </row>
    <row r="349" spans="1:49" s="2408" customFormat="1" ht="11.25" customHeight="1">
      <c r="A349" s="2491"/>
      <c r="B349" s="2452"/>
      <c r="C349" s="2453"/>
      <c r="D349" s="2492"/>
      <c r="E349" s="4027"/>
      <c r="F349" s="4045"/>
      <c r="G349" s="4045"/>
      <c r="H349" s="4045"/>
      <c r="I349" s="4047" t="s">
        <v>1202</v>
      </c>
      <c r="J349" s="4047"/>
      <c r="K349" s="4047"/>
      <c r="L349" s="4047"/>
      <c r="M349" s="4047"/>
      <c r="N349" s="4047"/>
      <c r="O349" s="4047"/>
      <c r="P349" s="4047"/>
      <c r="Q349" s="4047"/>
      <c r="R349" s="4047"/>
      <c r="S349" s="4047"/>
      <c r="T349" s="4047"/>
      <c r="U349" s="4047"/>
      <c r="V349" s="4047"/>
      <c r="W349" s="4047"/>
      <c r="X349" s="4047"/>
      <c r="Y349" s="4047"/>
      <c r="Z349" s="4045"/>
      <c r="AA349" s="4045"/>
      <c r="AB349" s="4045"/>
      <c r="AC349" s="4045"/>
      <c r="AD349" s="4045"/>
      <c r="AE349" s="4053"/>
      <c r="AF349" s="2494"/>
      <c r="AG349" s="3939"/>
      <c r="AH349" s="4117"/>
      <c r="AI349" s="2392"/>
      <c r="AJ349" s="2392"/>
      <c r="AK349" s="2392"/>
      <c r="AL349" s="2392"/>
      <c r="AM349" s="2392"/>
      <c r="AN349" s="2392"/>
      <c r="AO349" s="2392"/>
      <c r="AP349" s="2392"/>
      <c r="AQ349" s="2392"/>
      <c r="AR349" s="2392"/>
      <c r="AS349" s="2392"/>
      <c r="AT349" s="2392"/>
      <c r="AU349" s="2392"/>
      <c r="AV349" s="2392"/>
      <c r="AW349" s="2392"/>
    </row>
    <row r="350" spans="1:49" s="2408" customFormat="1" ht="11.25" customHeight="1">
      <c r="A350" s="2491"/>
      <c r="B350" s="2452"/>
      <c r="C350" s="2453"/>
      <c r="D350" s="1602"/>
      <c r="E350" s="4027"/>
      <c r="F350" s="4045"/>
      <c r="G350" s="4045"/>
      <c r="H350" s="4045"/>
      <c r="I350" s="4047" t="s">
        <v>1203</v>
      </c>
      <c r="J350" s="4047"/>
      <c r="K350" s="4047"/>
      <c r="L350" s="4047"/>
      <c r="M350" s="4047"/>
      <c r="N350" s="4047"/>
      <c r="O350" s="4047"/>
      <c r="P350" s="4047"/>
      <c r="Q350" s="4047"/>
      <c r="R350" s="4047"/>
      <c r="S350" s="4047"/>
      <c r="T350" s="4047"/>
      <c r="U350" s="4047"/>
      <c r="V350" s="4047"/>
      <c r="W350" s="4047"/>
      <c r="X350" s="4047"/>
      <c r="Y350" s="4047"/>
      <c r="Z350" s="4045"/>
      <c r="AA350" s="4045"/>
      <c r="AB350" s="4045"/>
      <c r="AC350" s="4045"/>
      <c r="AD350" s="4046"/>
      <c r="AE350" s="4053"/>
      <c r="AF350" s="2494"/>
      <c r="AG350" s="3939"/>
      <c r="AH350" s="4117"/>
      <c r="AI350" s="2392"/>
      <c r="AJ350" s="2392"/>
      <c r="AK350" s="2392"/>
      <c r="AL350" s="2392"/>
      <c r="AM350" s="2392"/>
      <c r="AN350" s="2392"/>
      <c r="AO350" s="2392"/>
      <c r="AP350" s="2392"/>
      <c r="AQ350" s="2392"/>
      <c r="AR350" s="2392"/>
      <c r="AS350" s="2392"/>
      <c r="AT350" s="2392"/>
      <c r="AU350" s="2392"/>
      <c r="AV350" s="2392"/>
      <c r="AW350" s="2392"/>
    </row>
    <row r="351" spans="1:49" s="2408" customFormat="1" ht="11.25" customHeight="1">
      <c r="A351" s="2491"/>
      <c r="B351" s="2452"/>
      <c r="C351" s="2453"/>
      <c r="D351" s="1602"/>
      <c r="E351" s="4036" t="s">
        <v>3611</v>
      </c>
      <c r="F351" s="4048"/>
      <c r="G351" s="4048"/>
      <c r="H351" s="4048"/>
      <c r="I351" s="4048" t="s">
        <v>3612</v>
      </c>
      <c r="J351" s="4048"/>
      <c r="K351" s="4048"/>
      <c r="L351" s="4048"/>
      <c r="M351" s="4048"/>
      <c r="N351" s="4048"/>
      <c r="O351" s="4048"/>
      <c r="P351" s="4048"/>
      <c r="Q351" s="4048"/>
      <c r="R351" s="4048"/>
      <c r="S351" s="4048"/>
      <c r="T351" s="4048"/>
      <c r="U351" s="4048"/>
      <c r="V351" s="4048"/>
      <c r="W351" s="4048"/>
      <c r="X351" s="4048"/>
      <c r="Y351" s="4048"/>
      <c r="Z351" s="4048"/>
      <c r="AA351" s="4045"/>
      <c r="AB351" s="4045"/>
      <c r="AC351" s="4045"/>
      <c r="AD351" s="4046"/>
      <c r="AE351" s="4053"/>
      <c r="AF351" s="2494"/>
      <c r="AG351" s="3939"/>
      <c r="AH351" s="4117"/>
      <c r="AI351" s="2392"/>
      <c r="AJ351" s="2392"/>
      <c r="AK351" s="2392"/>
      <c r="AL351" s="2392"/>
      <c r="AM351" s="2392"/>
      <c r="AN351" s="2392"/>
      <c r="AO351" s="2392"/>
      <c r="AP351" s="2392"/>
      <c r="AQ351" s="2392"/>
      <c r="AR351" s="2392"/>
      <c r="AS351" s="2392"/>
      <c r="AT351" s="2392"/>
      <c r="AU351" s="2392"/>
      <c r="AV351" s="2392"/>
      <c r="AW351" s="2392"/>
    </row>
    <row r="352" spans="1:49" s="2408" customFormat="1" ht="6.75" customHeight="1">
      <c r="A352" s="2491"/>
      <c r="B352" s="2452"/>
      <c r="C352" s="2453"/>
      <c r="D352" s="2492"/>
      <c r="E352" s="4054"/>
      <c r="F352" s="4055"/>
      <c r="G352" s="4055"/>
      <c r="H352" s="4055"/>
      <c r="I352" s="4055"/>
      <c r="J352" s="4055"/>
      <c r="K352" s="4055"/>
      <c r="L352" s="4055"/>
      <c r="M352" s="4055"/>
      <c r="N352" s="4055"/>
      <c r="O352" s="4055"/>
      <c r="P352" s="4055"/>
      <c r="Q352" s="4055"/>
      <c r="R352" s="4055"/>
      <c r="S352" s="4055"/>
      <c r="T352" s="4055"/>
      <c r="U352" s="4055"/>
      <c r="V352" s="4055"/>
      <c r="W352" s="4055"/>
      <c r="X352" s="4055"/>
      <c r="Y352" s="4055"/>
      <c r="Z352" s="4055"/>
      <c r="AA352" s="4055"/>
      <c r="AB352" s="4055"/>
      <c r="AC352" s="4055"/>
      <c r="AD352" s="4055"/>
      <c r="AE352" s="4056"/>
      <c r="AF352" s="2494"/>
      <c r="AG352" s="3939"/>
      <c r="AH352" s="4117"/>
      <c r="AI352" s="2392"/>
      <c r="AJ352" s="2392"/>
      <c r="AK352" s="2392"/>
      <c r="AL352" s="2392"/>
      <c r="AM352" s="2392"/>
      <c r="AN352" s="2392"/>
      <c r="AO352" s="2392"/>
      <c r="AP352" s="2392"/>
      <c r="AQ352" s="2392"/>
      <c r="AR352" s="2392"/>
      <c r="AS352" s="2392"/>
      <c r="AT352" s="2392"/>
      <c r="AU352" s="2392"/>
      <c r="AV352" s="2392"/>
      <c r="AW352" s="2392"/>
    </row>
    <row r="353" spans="1:49" s="2408" customFormat="1" ht="11.25" customHeight="1">
      <c r="A353" s="2832"/>
      <c r="B353" s="4132"/>
      <c r="C353" s="4133"/>
      <c r="D353" s="4134"/>
      <c r="E353" s="4049"/>
      <c r="F353" s="4049"/>
      <c r="G353" s="4049"/>
      <c r="H353" s="4049"/>
      <c r="I353" s="4049"/>
      <c r="J353" s="4049"/>
      <c r="K353" s="4049"/>
      <c r="L353" s="4049"/>
      <c r="M353" s="4049"/>
      <c r="N353" s="4049"/>
      <c r="O353" s="4049"/>
      <c r="P353" s="4049"/>
      <c r="Q353" s="4049"/>
      <c r="R353" s="4049"/>
      <c r="S353" s="4049"/>
      <c r="T353" s="4049"/>
      <c r="U353" s="4049"/>
      <c r="V353" s="4049"/>
      <c r="W353" s="4049"/>
      <c r="X353" s="4049"/>
      <c r="Y353" s="4049"/>
      <c r="Z353" s="4049"/>
      <c r="AA353" s="4049"/>
      <c r="AB353" s="4049"/>
      <c r="AC353" s="4049"/>
      <c r="AD353" s="4049"/>
      <c r="AE353" s="4049"/>
      <c r="AF353" s="4125"/>
      <c r="AG353" s="4097"/>
      <c r="AH353" s="4126"/>
      <c r="AI353" s="2392"/>
      <c r="AJ353" s="2392"/>
      <c r="AK353" s="2392"/>
      <c r="AL353" s="2392"/>
      <c r="AM353" s="2392"/>
      <c r="AN353" s="2392"/>
      <c r="AO353" s="2392"/>
      <c r="AP353" s="2392"/>
      <c r="AQ353" s="2392"/>
      <c r="AR353" s="2392"/>
      <c r="AS353" s="2392"/>
      <c r="AT353" s="2392"/>
      <c r="AU353" s="2392"/>
      <c r="AV353" s="2392"/>
      <c r="AW353" s="2392"/>
    </row>
    <row r="354" spans="1:49" s="2439" customFormat="1" ht="10.199999999999999">
      <c r="A354" s="2429"/>
      <c r="B354" s="2406"/>
      <c r="C354" s="2400"/>
      <c r="D354" s="2445"/>
      <c r="E354" s="2432"/>
      <c r="F354" s="3925"/>
      <c r="G354" s="3925"/>
      <c r="H354" s="3940"/>
      <c r="I354" s="3940"/>
      <c r="J354" s="2433"/>
      <c r="K354" s="2433"/>
      <c r="L354" s="2433"/>
      <c r="M354" s="2392"/>
      <c r="N354" s="2433"/>
      <c r="O354" s="2433"/>
      <c r="P354" s="2433"/>
      <c r="Q354" s="2433"/>
      <c r="R354" s="2433"/>
      <c r="S354" s="2433"/>
      <c r="T354" s="2433"/>
      <c r="U354" s="2435"/>
      <c r="V354" s="2433"/>
      <c r="W354" s="2433"/>
      <c r="X354" s="2433"/>
      <c r="Y354" s="2433"/>
      <c r="Z354" s="2433"/>
      <c r="AA354" s="2433"/>
      <c r="AB354" s="2433"/>
      <c r="AC354" s="2392"/>
      <c r="AD354" s="2402"/>
      <c r="AE354" s="2402"/>
      <c r="AF354" s="2402"/>
      <c r="AG354" s="2394"/>
      <c r="AH354" s="3908"/>
      <c r="AI354" s="2392"/>
      <c r="AJ354" s="2438"/>
      <c r="AK354" s="2438"/>
      <c r="AL354" s="2438"/>
      <c r="AM354" s="2438"/>
      <c r="AN354" s="2438"/>
      <c r="AO354" s="2438"/>
      <c r="AP354" s="2438"/>
      <c r="AQ354" s="2438"/>
      <c r="AR354" s="2438"/>
      <c r="AS354" s="2438"/>
      <c r="AT354" s="2438"/>
      <c r="AU354" s="2438"/>
      <c r="AV354" s="2438"/>
      <c r="AW354" s="2438"/>
    </row>
    <row r="355" spans="1:49" s="2408" customFormat="1" ht="10.199999999999999">
      <c r="A355" s="2491"/>
      <c r="B355" s="2452"/>
      <c r="C355" s="2453"/>
      <c r="D355" s="2473"/>
      <c r="E355" s="2452"/>
      <c r="F355" s="2452"/>
      <c r="G355" s="2452"/>
      <c r="H355" s="2452"/>
      <c r="I355" s="2452"/>
      <c r="J355" s="2452"/>
      <c r="K355" s="2452"/>
      <c r="L355" s="2452"/>
      <c r="M355" s="2452"/>
      <c r="N355" s="2452"/>
      <c r="O355" s="2464"/>
      <c r="P355" s="2463"/>
      <c r="Q355" s="2463"/>
      <c r="R355" s="2463"/>
      <c r="S355" s="2463"/>
      <c r="T355" s="2463"/>
      <c r="U355" s="2463"/>
      <c r="V355" s="2463"/>
      <c r="W355" s="2463"/>
      <c r="X355" s="2463"/>
      <c r="Y355" s="2463"/>
      <c r="Z355" s="2463"/>
      <c r="AA355" s="2507"/>
      <c r="AB355" s="2507"/>
      <c r="AC355" s="6525">
        <v>3100</v>
      </c>
      <c r="AD355" s="6525"/>
      <c r="AE355" s="2437"/>
      <c r="AF355" s="2494"/>
      <c r="AG355" s="3939"/>
      <c r="AH355" s="4117"/>
      <c r="AI355" s="2392"/>
      <c r="AJ355" s="2392"/>
      <c r="AK355" s="2392"/>
      <c r="AL355" s="2392"/>
      <c r="AM355" s="2392"/>
      <c r="AN355" s="2392"/>
      <c r="AO355" s="2392"/>
      <c r="AP355" s="2392"/>
      <c r="AQ355" s="2392"/>
      <c r="AR355" s="2392"/>
      <c r="AS355" s="2392"/>
      <c r="AT355" s="2392"/>
      <c r="AU355" s="2392"/>
      <c r="AV355" s="2392"/>
      <c r="AW355" s="2392"/>
    </row>
    <row r="356" spans="1:49" s="2408" customFormat="1" ht="11.25" customHeight="1">
      <c r="A356" s="2491"/>
      <c r="B356" s="6526" t="s">
        <v>807</v>
      </c>
      <c r="C356" s="6526"/>
      <c r="D356" s="2437" t="s">
        <v>817</v>
      </c>
      <c r="E356" s="2437"/>
      <c r="F356" s="2437"/>
      <c r="G356" s="2437"/>
      <c r="H356" s="2437"/>
      <c r="I356" s="2437"/>
      <c r="J356" s="2437"/>
      <c r="K356" s="2437"/>
      <c r="L356" s="2437"/>
      <c r="M356" s="2437"/>
      <c r="N356" s="2437"/>
      <c r="O356" s="2437"/>
      <c r="P356" s="2437"/>
      <c r="Q356" s="2437"/>
      <c r="R356" s="2437"/>
      <c r="S356" s="2437"/>
      <c r="T356" s="2437"/>
      <c r="U356" s="2437"/>
      <c r="V356" s="2437"/>
      <c r="W356" s="2437"/>
      <c r="X356" s="2437"/>
      <c r="Y356" s="2437"/>
      <c r="Z356" s="2437"/>
      <c r="AA356" s="6527">
        <v>45</v>
      </c>
      <c r="AB356" s="6483"/>
      <c r="AC356" s="6484"/>
      <c r="AD356" s="6485"/>
      <c r="AE356" s="6476" t="s">
        <v>90</v>
      </c>
      <c r="AF356" s="2494"/>
      <c r="AG356" s="3939"/>
      <c r="AH356" s="4117"/>
      <c r="AI356" s="2392"/>
      <c r="AJ356" s="2392"/>
      <c r="AK356" s="2392"/>
      <c r="AL356" s="2392"/>
      <c r="AM356" s="2392"/>
      <c r="AN356" s="2392"/>
      <c r="AO356" s="2392"/>
      <c r="AP356" s="2392"/>
      <c r="AQ356" s="2392"/>
      <c r="AR356" s="2392"/>
      <c r="AS356" s="2392"/>
      <c r="AT356" s="2392"/>
      <c r="AU356" s="2392"/>
      <c r="AV356" s="2392"/>
      <c r="AW356" s="2392"/>
    </row>
    <row r="357" spans="1:49" s="2408" customFormat="1" ht="11.25" customHeight="1">
      <c r="A357" s="2491"/>
      <c r="B357" s="2452"/>
      <c r="C357" s="2453"/>
      <c r="D357" s="2492" t="s">
        <v>815</v>
      </c>
      <c r="E357" s="2492"/>
      <c r="F357" s="2492"/>
      <c r="G357" s="2492"/>
      <c r="H357" s="2492"/>
      <c r="I357" s="2492"/>
      <c r="J357" s="2492"/>
      <c r="K357" s="2492"/>
      <c r="L357" s="2492"/>
      <c r="M357" s="2492"/>
      <c r="N357" s="2450"/>
      <c r="O357" s="2450"/>
      <c r="P357" s="2450"/>
      <c r="Q357" s="2450"/>
      <c r="R357" s="2450"/>
      <c r="S357" s="2450"/>
      <c r="T357" s="2450"/>
      <c r="U357" s="2450"/>
      <c r="V357" s="2450"/>
      <c r="W357" s="2450"/>
      <c r="X357" s="2450"/>
      <c r="Y357" s="2450"/>
      <c r="Z357" s="2450"/>
      <c r="AA357" s="6527"/>
      <c r="AB357" s="6486"/>
      <c r="AC357" s="6487"/>
      <c r="AD357" s="6488"/>
      <c r="AE357" s="6476"/>
      <c r="AF357" s="2494"/>
      <c r="AG357" s="3939"/>
      <c r="AH357" s="4117"/>
      <c r="AI357" s="2392"/>
      <c r="AJ357" s="2392"/>
      <c r="AK357" s="2392"/>
      <c r="AL357" s="2392"/>
      <c r="AM357" s="2392"/>
      <c r="AN357" s="2392"/>
      <c r="AO357" s="2392"/>
      <c r="AP357" s="2392"/>
      <c r="AQ357" s="2392"/>
      <c r="AR357" s="2392"/>
      <c r="AS357" s="2392"/>
      <c r="AT357" s="2392"/>
      <c r="AU357" s="2392"/>
      <c r="AV357" s="2392"/>
      <c r="AW357" s="2392"/>
    </row>
    <row r="358" spans="1:49" s="2408" customFormat="1" ht="11.25" customHeight="1">
      <c r="A358" s="2491"/>
      <c r="B358" s="2452"/>
      <c r="C358" s="2453"/>
      <c r="D358" s="2545" t="s">
        <v>818</v>
      </c>
      <c r="E358" s="2441"/>
      <c r="F358" s="2441"/>
      <c r="G358" s="2441"/>
      <c r="H358" s="2441"/>
      <c r="I358" s="2441"/>
      <c r="J358" s="2441"/>
      <c r="K358" s="2437"/>
      <c r="L358" s="2437"/>
      <c r="M358" s="2437"/>
      <c r="N358" s="2437"/>
      <c r="O358" s="2437"/>
      <c r="P358" s="2437"/>
      <c r="Q358" s="2437"/>
      <c r="R358" s="2437"/>
      <c r="S358" s="2437"/>
      <c r="T358" s="2437"/>
      <c r="U358" s="2437"/>
      <c r="V358" s="2437"/>
      <c r="W358" s="2437"/>
      <c r="X358" s="2437"/>
      <c r="Y358" s="2437"/>
      <c r="Z358" s="2437"/>
      <c r="AA358" s="2437"/>
      <c r="AB358" s="2437"/>
      <c r="AC358" s="2437"/>
      <c r="AD358" s="2437"/>
      <c r="AE358" s="2437"/>
      <c r="AF358" s="2494"/>
      <c r="AG358" s="3939"/>
      <c r="AH358" s="4117"/>
      <c r="AI358" s="2392"/>
      <c r="AJ358" s="2392"/>
      <c r="AK358" s="2392"/>
      <c r="AL358" s="2392"/>
      <c r="AM358" s="2392"/>
      <c r="AN358" s="2392"/>
      <c r="AO358" s="2392"/>
      <c r="AP358" s="2392"/>
      <c r="AQ358" s="2392"/>
      <c r="AR358" s="2392"/>
      <c r="AS358" s="2392"/>
      <c r="AT358" s="2392"/>
      <c r="AU358" s="2392"/>
      <c r="AV358" s="2392"/>
      <c r="AW358" s="2392"/>
    </row>
    <row r="359" spans="1:49" s="2408" customFormat="1" ht="11.25" customHeight="1">
      <c r="A359" s="2491"/>
      <c r="B359" s="2452"/>
      <c r="C359" s="2453"/>
      <c r="D359" s="2545" t="s">
        <v>816</v>
      </c>
      <c r="E359" s="2441"/>
      <c r="F359" s="2441"/>
      <c r="G359" s="2441"/>
      <c r="H359" s="2441"/>
      <c r="I359" s="2441"/>
      <c r="J359" s="2441"/>
      <c r="K359" s="2437"/>
      <c r="L359" s="2437"/>
      <c r="M359" s="2437"/>
      <c r="N359" s="2437"/>
      <c r="O359" s="2437"/>
      <c r="P359" s="2437"/>
      <c r="Q359" s="2437"/>
      <c r="R359" s="2437"/>
      <c r="S359" s="2437"/>
      <c r="T359" s="2437"/>
      <c r="U359" s="2437"/>
      <c r="V359" s="2437"/>
      <c r="W359" s="2437"/>
      <c r="X359" s="2437"/>
      <c r="Y359" s="2437"/>
      <c r="Z359" s="2437"/>
      <c r="AA359" s="2437"/>
      <c r="AB359" s="2437"/>
      <c r="AC359" s="2437"/>
      <c r="AD359" s="2455"/>
      <c r="AE359" s="2437"/>
      <c r="AF359" s="2494"/>
      <c r="AG359" s="3939"/>
      <c r="AH359" s="4117"/>
      <c r="AI359" s="2392"/>
      <c r="AJ359" s="2392"/>
      <c r="AK359" s="2392"/>
      <c r="AL359" s="2392"/>
      <c r="AM359" s="2392"/>
      <c r="AN359" s="2392"/>
      <c r="AO359" s="2392"/>
      <c r="AP359" s="2392"/>
      <c r="AQ359" s="2392"/>
      <c r="AR359" s="2392"/>
      <c r="AS359" s="2392"/>
      <c r="AT359" s="2392"/>
      <c r="AU359" s="2392"/>
      <c r="AV359" s="2392"/>
      <c r="AW359" s="2392"/>
    </row>
    <row r="360" spans="1:49" s="2408" customFormat="1" ht="11.25" customHeight="1">
      <c r="A360" s="2491"/>
      <c r="B360" s="2452"/>
      <c r="C360" s="2453"/>
      <c r="D360" s="2502"/>
      <c r="E360" s="2441"/>
      <c r="F360" s="2441"/>
      <c r="G360" s="2441"/>
      <c r="H360" s="2441"/>
      <c r="I360" s="2441"/>
      <c r="J360" s="2441"/>
      <c r="K360" s="2437"/>
      <c r="L360" s="2437"/>
      <c r="M360" s="2437"/>
      <c r="N360" s="2437"/>
      <c r="O360" s="2437"/>
      <c r="P360" s="2437"/>
      <c r="Q360" s="2437"/>
      <c r="R360" s="2437"/>
      <c r="S360" s="2437"/>
      <c r="T360" s="2437"/>
      <c r="U360" s="2437"/>
      <c r="V360" s="2437"/>
      <c r="W360" s="2437"/>
      <c r="X360" s="2437"/>
      <c r="Y360" s="2437"/>
      <c r="Z360" s="2437"/>
      <c r="AA360" s="2437"/>
      <c r="AB360" s="2437"/>
      <c r="AC360" s="2437"/>
      <c r="AD360" s="2455"/>
      <c r="AE360" s="2437"/>
      <c r="AF360" s="2494"/>
      <c r="AG360" s="3939"/>
      <c r="AH360" s="4117"/>
      <c r="AI360" s="2392"/>
      <c r="AJ360" s="2392"/>
      <c r="AK360" s="2392"/>
      <c r="AL360" s="2392"/>
      <c r="AM360" s="2392"/>
      <c r="AN360" s="2392"/>
      <c r="AO360" s="2392"/>
      <c r="AP360" s="2392"/>
      <c r="AQ360" s="2392"/>
      <c r="AR360" s="2392"/>
      <c r="AS360" s="2392"/>
      <c r="AT360" s="2392"/>
      <c r="AU360" s="2392"/>
      <c r="AV360" s="2392"/>
      <c r="AW360" s="2392"/>
    </row>
    <row r="361" spans="1:49" s="2408" customFormat="1" ht="3" customHeight="1">
      <c r="A361" s="2491"/>
      <c r="B361" s="2452"/>
      <c r="C361" s="2453"/>
      <c r="D361" s="2502"/>
      <c r="E361" s="4057"/>
      <c r="F361" s="4025"/>
      <c r="G361" s="4025"/>
      <c r="H361" s="4025"/>
      <c r="I361" s="4025"/>
      <c r="J361" s="4025"/>
      <c r="K361" s="4025"/>
      <c r="L361" s="4025"/>
      <c r="M361" s="4025"/>
      <c r="N361" s="4025"/>
      <c r="O361" s="4025"/>
      <c r="P361" s="4025"/>
      <c r="Q361" s="4025"/>
      <c r="R361" s="4025"/>
      <c r="S361" s="4025"/>
      <c r="T361" s="4025"/>
      <c r="U361" s="4025"/>
      <c r="V361" s="4025"/>
      <c r="W361" s="4025"/>
      <c r="X361" s="4025"/>
      <c r="Y361" s="4025"/>
      <c r="Z361" s="4025"/>
      <c r="AA361" s="4025"/>
      <c r="AB361" s="4026"/>
      <c r="AC361" s="2437"/>
      <c r="AD361" s="2455"/>
      <c r="AE361" s="2437"/>
      <c r="AF361" s="2494"/>
      <c r="AG361" s="3939"/>
      <c r="AH361" s="4117"/>
      <c r="AI361" s="2392"/>
      <c r="AJ361" s="2392"/>
      <c r="AK361" s="2392"/>
      <c r="AL361" s="2392"/>
      <c r="AM361" s="2392"/>
      <c r="AN361" s="2392"/>
      <c r="AO361" s="2392"/>
      <c r="AP361" s="2392"/>
      <c r="AQ361" s="2392"/>
      <c r="AR361" s="2392"/>
      <c r="AS361" s="2392"/>
      <c r="AT361" s="2392"/>
      <c r="AU361" s="2392"/>
      <c r="AV361" s="2392"/>
      <c r="AW361" s="2392"/>
    </row>
    <row r="362" spans="1:49" s="2408" customFormat="1" ht="11.25" customHeight="1">
      <c r="A362" s="2491"/>
      <c r="B362" s="2452"/>
      <c r="C362" s="2453"/>
      <c r="D362" s="2502"/>
      <c r="E362" s="4058" t="s">
        <v>1811</v>
      </c>
      <c r="F362" s="1876"/>
      <c r="G362" s="1876"/>
      <c r="H362" s="1876"/>
      <c r="I362" s="1876"/>
      <c r="J362" s="1876"/>
      <c r="K362" s="1876"/>
      <c r="L362" s="1876"/>
      <c r="M362" s="1876"/>
      <c r="N362" s="1876"/>
      <c r="O362" s="1876"/>
      <c r="P362" s="1876"/>
      <c r="Q362" s="1876"/>
      <c r="R362" s="1876"/>
      <c r="S362" s="1876"/>
      <c r="T362" s="1876"/>
      <c r="U362" s="1876"/>
      <c r="V362" s="1876"/>
      <c r="W362" s="1876"/>
      <c r="X362" s="1876"/>
      <c r="Y362" s="1876"/>
      <c r="Z362" s="1876"/>
      <c r="AA362" s="1876"/>
      <c r="AB362" s="4059"/>
      <c r="AC362" s="2437"/>
      <c r="AD362" s="2455"/>
      <c r="AE362" s="2437"/>
      <c r="AF362" s="2494"/>
      <c r="AG362" s="3939"/>
      <c r="AH362" s="4117"/>
      <c r="AI362" s="2392"/>
      <c r="AJ362" s="2392"/>
      <c r="AK362" s="2392"/>
      <c r="AL362" s="2392"/>
      <c r="AM362" s="2392"/>
      <c r="AN362" s="2392"/>
      <c r="AO362" s="2392"/>
      <c r="AP362" s="2392"/>
      <c r="AQ362" s="2392"/>
      <c r="AR362" s="2392"/>
      <c r="AS362" s="2392"/>
      <c r="AT362" s="2392"/>
      <c r="AU362" s="2392"/>
      <c r="AV362" s="2392"/>
      <c r="AW362" s="2392"/>
    </row>
    <row r="363" spans="1:49" s="2408" customFormat="1" ht="2.25" customHeight="1">
      <c r="A363" s="2491"/>
      <c r="B363" s="2452"/>
      <c r="C363" s="2453"/>
      <c r="D363" s="2502"/>
      <c r="E363" s="4058"/>
      <c r="F363" s="1876"/>
      <c r="G363" s="1876"/>
      <c r="H363" s="1876"/>
      <c r="I363" s="1876"/>
      <c r="J363" s="1876"/>
      <c r="K363" s="1876"/>
      <c r="L363" s="1876"/>
      <c r="M363" s="1876"/>
      <c r="N363" s="1876"/>
      <c r="O363" s="1876"/>
      <c r="P363" s="1876"/>
      <c r="Q363" s="1876"/>
      <c r="R363" s="1876"/>
      <c r="S363" s="1876"/>
      <c r="T363" s="1876"/>
      <c r="U363" s="1876"/>
      <c r="V363" s="1876"/>
      <c r="W363" s="1876"/>
      <c r="X363" s="1876"/>
      <c r="Y363" s="1876"/>
      <c r="Z363" s="1876"/>
      <c r="AA363" s="1876"/>
      <c r="AB363" s="4059"/>
      <c r="AC363" s="2437"/>
      <c r="AD363" s="2455"/>
      <c r="AE363" s="2437"/>
      <c r="AF363" s="2494"/>
      <c r="AG363" s="3939"/>
      <c r="AH363" s="4117"/>
      <c r="AI363" s="2392"/>
      <c r="AJ363" s="2392"/>
      <c r="AK363" s="2392"/>
      <c r="AL363" s="2392"/>
      <c r="AM363" s="2392"/>
      <c r="AN363" s="2392"/>
      <c r="AO363" s="2392"/>
      <c r="AP363" s="2392"/>
      <c r="AQ363" s="2392"/>
      <c r="AR363" s="2392"/>
      <c r="AS363" s="2392"/>
      <c r="AT363" s="2392"/>
      <c r="AU363" s="2392"/>
      <c r="AV363" s="2392"/>
      <c r="AW363" s="2392"/>
    </row>
    <row r="364" spans="1:49" s="2408" customFormat="1" ht="11.25" customHeight="1">
      <c r="A364" s="2491"/>
      <c r="B364" s="2452"/>
      <c r="C364" s="2453"/>
      <c r="D364" s="2502"/>
      <c r="E364" s="4058" t="s">
        <v>1204</v>
      </c>
      <c r="F364" s="1876"/>
      <c r="G364" s="1876"/>
      <c r="H364" s="1876"/>
      <c r="I364" s="1876"/>
      <c r="J364" s="1876"/>
      <c r="K364" s="1876"/>
      <c r="L364" s="1876"/>
      <c r="M364" s="1876"/>
      <c r="N364" s="1876"/>
      <c r="O364" s="1876"/>
      <c r="P364" s="1876"/>
      <c r="Q364" s="1876"/>
      <c r="R364" s="1876"/>
      <c r="S364" s="1876"/>
      <c r="T364" s="1876"/>
      <c r="U364" s="1876"/>
      <c r="V364" s="1876"/>
      <c r="W364" s="1876"/>
      <c r="X364" s="1876"/>
      <c r="Y364" s="1876"/>
      <c r="Z364" s="1876"/>
      <c r="AA364" s="1876"/>
      <c r="AB364" s="4059"/>
      <c r="AC364" s="2437"/>
      <c r="AD364" s="2455"/>
      <c r="AE364" s="2437"/>
      <c r="AF364" s="2494"/>
      <c r="AG364" s="3939"/>
      <c r="AH364" s="4117"/>
      <c r="AI364" s="2392"/>
      <c r="AJ364" s="2392"/>
      <c r="AK364" s="2392"/>
      <c r="AL364" s="2392"/>
      <c r="AM364" s="2392"/>
      <c r="AN364" s="2392"/>
      <c r="AO364" s="2392"/>
      <c r="AP364" s="2392"/>
      <c r="AQ364" s="2392"/>
      <c r="AR364" s="2392"/>
      <c r="AS364" s="2392"/>
      <c r="AT364" s="2392"/>
      <c r="AU364" s="2392"/>
      <c r="AV364" s="2392"/>
      <c r="AW364" s="2392"/>
    </row>
    <row r="365" spans="1:49" s="2408" customFormat="1" ht="11.25" customHeight="1">
      <c r="A365" s="2491"/>
      <c r="B365" s="2452"/>
      <c r="C365" s="2453"/>
      <c r="D365" s="2502"/>
      <c r="E365" s="4060" t="s">
        <v>1205</v>
      </c>
      <c r="F365" s="1876"/>
      <c r="G365" s="1876"/>
      <c r="H365" s="1876"/>
      <c r="I365" s="1876"/>
      <c r="J365" s="1876"/>
      <c r="K365" s="1876"/>
      <c r="L365" s="1876"/>
      <c r="M365" s="1876"/>
      <c r="N365" s="1876"/>
      <c r="O365" s="1876"/>
      <c r="P365" s="1876"/>
      <c r="Q365" s="1876"/>
      <c r="R365" s="1876"/>
      <c r="S365" s="1876"/>
      <c r="T365" s="1876"/>
      <c r="U365" s="1876"/>
      <c r="V365" s="1876"/>
      <c r="W365" s="1876"/>
      <c r="X365" s="1876"/>
      <c r="Y365" s="1876"/>
      <c r="Z365" s="1876"/>
      <c r="AA365" s="1876"/>
      <c r="AB365" s="4059"/>
      <c r="AC365" s="2437"/>
      <c r="AD365" s="2455"/>
      <c r="AE365" s="2437"/>
      <c r="AF365" s="2494"/>
      <c r="AG365" s="3939"/>
      <c r="AH365" s="4117"/>
      <c r="AI365" s="2392"/>
      <c r="AJ365" s="2392"/>
      <c r="AK365" s="2392"/>
      <c r="AL365" s="2392"/>
      <c r="AM365" s="2392"/>
      <c r="AN365" s="2392"/>
      <c r="AO365" s="2392"/>
      <c r="AP365" s="2392"/>
      <c r="AQ365" s="2392"/>
      <c r="AR365" s="2392"/>
      <c r="AS365" s="2392"/>
      <c r="AT365" s="2392"/>
      <c r="AU365" s="2392"/>
      <c r="AV365" s="2392"/>
      <c r="AW365" s="2392"/>
    </row>
    <row r="366" spans="1:49" s="2408" customFormat="1" ht="3" customHeight="1">
      <c r="A366" s="2491"/>
      <c r="B366" s="2452"/>
      <c r="C366" s="2453"/>
      <c r="D366" s="2502"/>
      <c r="E366" s="4061" t="s">
        <v>1206</v>
      </c>
      <c r="F366" s="4062"/>
      <c r="G366" s="4062"/>
      <c r="H366" s="4062"/>
      <c r="I366" s="4062"/>
      <c r="J366" s="4062"/>
      <c r="K366" s="4062"/>
      <c r="L366" s="4062"/>
      <c r="M366" s="4062"/>
      <c r="N366" s="4062"/>
      <c r="O366" s="4062"/>
      <c r="P366" s="4062"/>
      <c r="Q366" s="4062"/>
      <c r="R366" s="4062"/>
      <c r="S366" s="4062"/>
      <c r="T366" s="4062"/>
      <c r="U366" s="4062"/>
      <c r="V366" s="4062"/>
      <c r="W366" s="4062"/>
      <c r="X366" s="4062"/>
      <c r="Y366" s="4062"/>
      <c r="Z366" s="4062"/>
      <c r="AA366" s="4062"/>
      <c r="AB366" s="4063"/>
      <c r="AC366" s="2437"/>
      <c r="AD366" s="2455"/>
      <c r="AE366" s="2437"/>
      <c r="AF366" s="2494"/>
      <c r="AG366" s="3939"/>
      <c r="AH366" s="4117"/>
      <c r="AI366" s="2392"/>
      <c r="AJ366" s="2392"/>
      <c r="AK366" s="2392"/>
      <c r="AL366" s="2392"/>
      <c r="AM366" s="2392"/>
      <c r="AN366" s="2392"/>
      <c r="AO366" s="2392"/>
      <c r="AP366" s="2392"/>
      <c r="AQ366" s="2392"/>
      <c r="AR366" s="2392"/>
      <c r="AS366" s="2392"/>
      <c r="AT366" s="2392"/>
      <c r="AU366" s="2392"/>
      <c r="AV366" s="2392"/>
      <c r="AW366" s="2392"/>
    </row>
    <row r="367" spans="1:49" s="2439" customFormat="1" ht="6.75" customHeight="1">
      <c r="A367" s="2429"/>
      <c r="B367" s="2406"/>
      <c r="C367" s="2400"/>
      <c r="D367" s="2445"/>
      <c r="E367" s="2432"/>
      <c r="F367" s="3925"/>
      <c r="G367" s="3925"/>
      <c r="H367" s="3940"/>
      <c r="I367" s="3940"/>
      <c r="J367" s="2433"/>
      <c r="K367" s="2433"/>
      <c r="L367" s="2433"/>
      <c r="M367" s="2392"/>
      <c r="N367" s="2433"/>
      <c r="O367" s="2433"/>
      <c r="P367" s="2433"/>
      <c r="Q367" s="2433"/>
      <c r="R367" s="2433"/>
      <c r="S367" s="2433"/>
      <c r="T367" s="2433"/>
      <c r="U367" s="2435"/>
      <c r="V367" s="2433"/>
      <c r="W367" s="2433"/>
      <c r="X367" s="2433"/>
      <c r="Y367" s="2433"/>
      <c r="Z367" s="2433"/>
      <c r="AA367" s="2433"/>
      <c r="AB367" s="2433"/>
      <c r="AC367" s="2392"/>
      <c r="AD367" s="2402"/>
      <c r="AE367" s="2402"/>
      <c r="AF367" s="2402"/>
      <c r="AG367" s="2394"/>
      <c r="AH367" s="3908"/>
      <c r="AI367" s="2392"/>
      <c r="AJ367" s="2438"/>
      <c r="AK367" s="2438"/>
      <c r="AL367" s="2438"/>
      <c r="AM367" s="2438"/>
      <c r="AN367" s="2438"/>
      <c r="AO367" s="2438"/>
      <c r="AP367" s="2438"/>
      <c r="AQ367" s="2438"/>
      <c r="AR367" s="2438"/>
      <c r="AS367" s="2438"/>
      <c r="AT367" s="2438"/>
      <c r="AU367" s="2438"/>
      <c r="AV367" s="2438"/>
      <c r="AW367" s="2438"/>
    </row>
    <row r="368" spans="1:49" s="2439" customFormat="1" ht="6.75" customHeight="1">
      <c r="A368" s="2429"/>
      <c r="B368" s="2406"/>
      <c r="C368" s="2400"/>
      <c r="D368" s="2445"/>
      <c r="E368" s="2432"/>
      <c r="F368" s="3925"/>
      <c r="G368" s="3925"/>
      <c r="H368" s="3940"/>
      <c r="I368" s="3940"/>
      <c r="J368" s="2433"/>
      <c r="K368" s="2433"/>
      <c r="L368" s="2433"/>
      <c r="M368" s="2392"/>
      <c r="N368" s="2433"/>
      <c r="O368" s="2433"/>
      <c r="P368" s="2433"/>
      <c r="Q368" s="2433"/>
      <c r="R368" s="2433"/>
      <c r="S368" s="2433"/>
      <c r="T368" s="2433"/>
      <c r="U368" s="2435"/>
      <c r="V368" s="2433"/>
      <c r="W368" s="2433"/>
      <c r="X368" s="2433"/>
      <c r="Y368" s="2433"/>
      <c r="Z368" s="2433"/>
      <c r="AA368" s="2433"/>
      <c r="AB368" s="2433"/>
      <c r="AC368" s="2392"/>
      <c r="AD368" s="2402"/>
      <c r="AE368" s="2402"/>
      <c r="AF368" s="2402"/>
      <c r="AG368" s="2394"/>
      <c r="AH368" s="3908"/>
      <c r="AI368" s="2392"/>
      <c r="AJ368" s="2438"/>
      <c r="AK368" s="2438"/>
      <c r="AL368" s="2438"/>
      <c r="AM368" s="2438"/>
      <c r="AN368" s="2438"/>
      <c r="AO368" s="2438"/>
      <c r="AP368" s="2438"/>
      <c r="AQ368" s="2438"/>
      <c r="AR368" s="2438"/>
      <c r="AS368" s="2438"/>
      <c r="AT368" s="2438"/>
      <c r="AU368" s="2438"/>
      <c r="AV368" s="2438"/>
      <c r="AW368" s="2438"/>
    </row>
    <row r="369" spans="1:49" ht="12.75" customHeight="1">
      <c r="A369" s="2440"/>
      <c r="B369" s="2412"/>
      <c r="C369" s="2411"/>
      <c r="D369" s="2411"/>
      <c r="E369" s="2411"/>
      <c r="F369" s="2411"/>
      <c r="G369" s="2411"/>
      <c r="H369" s="2411"/>
      <c r="I369" s="2411"/>
      <c r="J369" s="2411"/>
      <c r="K369" s="2411"/>
      <c r="L369" s="2411"/>
      <c r="M369" s="2411"/>
      <c r="N369" s="2411"/>
      <c r="O369" s="2411"/>
      <c r="P369" s="2411"/>
      <c r="Q369" s="2411"/>
      <c r="R369" s="2411"/>
      <c r="S369" s="2411"/>
      <c r="T369" s="2411"/>
      <c r="U369" s="2411"/>
      <c r="V369" s="2411"/>
      <c r="W369" s="2411"/>
      <c r="X369" s="2411"/>
      <c r="Y369" s="2411"/>
      <c r="Z369" s="2411"/>
      <c r="AA369" s="2411"/>
      <c r="AB369" s="2411"/>
      <c r="AC369" s="2411"/>
      <c r="AD369" s="2411"/>
      <c r="AE369" s="2411"/>
      <c r="AG369" s="2411"/>
      <c r="AH369" s="4087"/>
    </row>
    <row r="370" spans="1:49" ht="12.75" customHeight="1">
      <c r="A370" s="2440"/>
      <c r="B370" s="2412"/>
      <c r="C370" s="2411"/>
      <c r="D370" s="2411"/>
      <c r="E370" s="2411"/>
      <c r="F370" s="2411"/>
      <c r="G370" s="2411"/>
      <c r="H370" s="2411"/>
      <c r="I370" s="2411"/>
      <c r="J370" s="2411"/>
      <c r="K370" s="2411"/>
      <c r="L370" s="2411"/>
      <c r="M370" s="2411"/>
      <c r="N370" s="2411"/>
      <c r="O370" s="2411"/>
      <c r="P370" s="2411"/>
      <c r="Q370" s="2411"/>
      <c r="R370" s="2411"/>
      <c r="S370" s="2411"/>
      <c r="T370" s="2411"/>
      <c r="U370" s="2411"/>
      <c r="V370" s="2411"/>
      <c r="W370" s="2411"/>
      <c r="X370" s="2411"/>
      <c r="Y370" s="2411"/>
      <c r="Z370" s="2411"/>
      <c r="AA370" s="2411"/>
      <c r="AB370" s="2411"/>
      <c r="AC370" s="2411"/>
      <c r="AD370" s="2411"/>
      <c r="AE370" s="2411"/>
      <c r="AG370" s="2411"/>
      <c r="AH370" s="4087"/>
    </row>
    <row r="371" spans="1:49" ht="12.75" customHeight="1">
      <c r="A371" s="2440"/>
      <c r="B371" s="2412"/>
      <c r="C371" s="2411"/>
      <c r="D371" s="2411"/>
      <c r="E371" s="2411"/>
      <c r="F371" s="2411"/>
      <c r="G371" s="2411"/>
      <c r="H371" s="2411"/>
      <c r="I371" s="2411"/>
      <c r="J371" s="2411"/>
      <c r="K371" s="2411"/>
      <c r="L371" s="2411"/>
      <c r="M371" s="2411"/>
      <c r="N371" s="2411"/>
      <c r="O371" s="2411"/>
      <c r="P371" s="2411"/>
      <c r="Q371" s="2411"/>
      <c r="R371" s="2411"/>
      <c r="S371" s="2411"/>
      <c r="T371" s="2411"/>
      <c r="U371" s="2411"/>
      <c r="V371" s="2411"/>
      <c r="W371" s="2411"/>
      <c r="X371" s="2411"/>
      <c r="Y371" s="2411"/>
      <c r="Z371" s="2411"/>
      <c r="AA371" s="2411"/>
      <c r="AB371" s="2411"/>
      <c r="AC371" s="2411"/>
      <c r="AD371" s="2411"/>
      <c r="AE371" s="2411"/>
      <c r="AG371" s="2411"/>
      <c r="AH371" s="4087"/>
    </row>
    <row r="372" spans="1:49" ht="12.75" customHeight="1">
      <c r="A372" s="2440"/>
      <c r="B372" s="2412"/>
      <c r="C372" s="2411"/>
      <c r="D372" s="2411"/>
      <c r="E372" s="2411"/>
      <c r="F372" s="2411"/>
      <c r="G372" s="2411"/>
      <c r="H372" s="2411"/>
      <c r="I372" s="2411"/>
      <c r="J372" s="2411"/>
      <c r="K372" s="2411"/>
      <c r="L372" s="2411"/>
      <c r="M372" s="2411"/>
      <c r="N372" s="2411"/>
      <c r="O372" s="2411"/>
      <c r="P372" s="2411"/>
      <c r="Q372" s="2411"/>
      <c r="R372" s="2411"/>
      <c r="S372" s="2411"/>
      <c r="T372" s="2411"/>
      <c r="U372" s="2411"/>
      <c r="V372" s="2411"/>
      <c r="W372" s="2411"/>
      <c r="X372" s="2411"/>
      <c r="Y372" s="2411"/>
      <c r="Z372" s="2411"/>
      <c r="AA372" s="2411"/>
      <c r="AB372" s="2411"/>
      <c r="AC372" s="2411"/>
      <c r="AD372" s="2411"/>
      <c r="AE372" s="2411"/>
      <c r="AG372" s="2411"/>
      <c r="AH372" s="4087"/>
    </row>
    <row r="373" spans="1:49" ht="12.75" customHeight="1">
      <c r="A373" s="2440"/>
      <c r="B373" s="2412"/>
      <c r="C373" s="2411"/>
      <c r="D373" s="2411"/>
      <c r="E373" s="2411"/>
      <c r="F373" s="2411"/>
      <c r="G373" s="2411"/>
      <c r="H373" s="2411"/>
      <c r="I373" s="2411"/>
      <c r="J373" s="2411"/>
      <c r="K373" s="2411"/>
      <c r="L373" s="2411"/>
      <c r="M373" s="2411"/>
      <c r="N373" s="2411"/>
      <c r="O373" s="2411"/>
      <c r="P373" s="2411"/>
      <c r="Q373" s="2411"/>
      <c r="R373" s="2411"/>
      <c r="S373" s="2411"/>
      <c r="T373" s="2411"/>
      <c r="U373" s="2411"/>
      <c r="V373" s="2411"/>
      <c r="W373" s="2411"/>
      <c r="X373" s="2411"/>
      <c r="Y373" s="2411"/>
      <c r="Z373" s="2411"/>
      <c r="AA373" s="2411"/>
      <c r="AB373" s="2411"/>
      <c r="AC373" s="2411"/>
      <c r="AD373" s="2411"/>
      <c r="AE373" s="2411"/>
      <c r="AG373" s="2411"/>
      <c r="AH373" s="4087"/>
    </row>
    <row r="374" spans="1:49" ht="12.75" customHeight="1">
      <c r="A374" s="2440"/>
      <c r="B374" s="2412"/>
      <c r="C374" s="2411"/>
      <c r="D374" s="2411"/>
      <c r="E374" s="2411"/>
      <c r="F374" s="2411"/>
      <c r="G374" s="2411"/>
      <c r="H374" s="2411"/>
      <c r="I374" s="2411"/>
      <c r="J374" s="2411"/>
      <c r="K374" s="2411"/>
      <c r="L374" s="2411"/>
      <c r="M374" s="2411"/>
      <c r="N374" s="2411"/>
      <c r="O374" s="2411"/>
      <c r="P374" s="2411"/>
      <c r="Q374" s="2411"/>
      <c r="R374" s="2411"/>
      <c r="S374" s="2411"/>
      <c r="T374" s="2411"/>
      <c r="U374" s="2411"/>
      <c r="V374" s="2411"/>
      <c r="W374" s="2411"/>
      <c r="X374" s="2411"/>
      <c r="Y374" s="2411"/>
      <c r="Z374" s="2411"/>
      <c r="AA374" s="2411"/>
      <c r="AB374" s="2411"/>
      <c r="AC374" s="2411"/>
      <c r="AD374" s="2411"/>
      <c r="AE374" s="2411"/>
      <c r="AG374" s="2411"/>
      <c r="AH374" s="4087"/>
    </row>
    <row r="375" spans="1:49" ht="12.75" customHeight="1">
      <c r="A375" s="2440"/>
      <c r="B375" s="2412"/>
      <c r="C375" s="2411"/>
      <c r="D375" s="2411"/>
      <c r="E375" s="2411"/>
      <c r="F375" s="2411"/>
      <c r="G375" s="2411"/>
      <c r="H375" s="2411"/>
      <c r="I375" s="2411"/>
      <c r="J375" s="2411"/>
      <c r="K375" s="2411"/>
      <c r="L375" s="2411"/>
      <c r="M375" s="2411"/>
      <c r="N375" s="2411"/>
      <c r="O375" s="2411"/>
      <c r="P375" s="2411"/>
      <c r="Q375" s="2411"/>
      <c r="R375" s="2411"/>
      <c r="S375" s="2411"/>
      <c r="T375" s="2411"/>
      <c r="U375" s="2411"/>
      <c r="V375" s="2411"/>
      <c r="W375" s="2411"/>
      <c r="X375" s="2411"/>
      <c r="Y375" s="2411"/>
      <c r="Z375" s="2411"/>
      <c r="AA375" s="2411"/>
      <c r="AB375" s="2411"/>
      <c r="AC375" s="2411"/>
      <c r="AD375" s="2411"/>
      <c r="AE375" s="2411"/>
      <c r="AG375" s="2411"/>
      <c r="AH375" s="4087"/>
    </row>
    <row r="376" spans="1:49" ht="12.75" customHeight="1">
      <c r="A376" s="2440"/>
      <c r="B376" s="2412"/>
      <c r="C376" s="2411"/>
      <c r="D376" s="2411"/>
      <c r="E376" s="2411"/>
      <c r="F376" s="2411"/>
      <c r="G376" s="2411"/>
      <c r="H376" s="2411"/>
      <c r="I376" s="2411"/>
      <c r="J376" s="2411"/>
      <c r="K376" s="2411"/>
      <c r="L376" s="2411"/>
      <c r="M376" s="2411"/>
      <c r="N376" s="2411"/>
      <c r="O376" s="2411"/>
      <c r="P376" s="2411"/>
      <c r="Q376" s="2411"/>
      <c r="R376" s="2411"/>
      <c r="S376" s="2411"/>
      <c r="T376" s="2411"/>
      <c r="U376" s="2411"/>
      <c r="V376" s="2411"/>
      <c r="W376" s="2411"/>
      <c r="X376" s="2411"/>
      <c r="Y376" s="2411"/>
      <c r="Z376" s="2411"/>
      <c r="AA376" s="2411"/>
      <c r="AB376" s="2411"/>
      <c r="AC376" s="2411"/>
      <c r="AD376" s="2411"/>
      <c r="AE376" s="2411"/>
      <c r="AG376" s="2411"/>
      <c r="AH376" s="4087"/>
    </row>
    <row r="377" spans="1:49" ht="12.75" customHeight="1">
      <c r="A377" s="2440"/>
      <c r="B377" s="2412"/>
      <c r="C377" s="2411"/>
      <c r="D377" s="2411"/>
      <c r="E377" s="2411"/>
      <c r="F377" s="2411"/>
      <c r="G377" s="2411"/>
      <c r="H377" s="2411"/>
      <c r="I377" s="2411"/>
      <c r="J377" s="2411"/>
      <c r="K377" s="2411"/>
      <c r="L377" s="2411"/>
      <c r="M377" s="2411"/>
      <c r="N377" s="2411"/>
      <c r="O377" s="2411"/>
      <c r="P377" s="2411"/>
      <c r="Q377" s="2411"/>
      <c r="R377" s="2411"/>
      <c r="S377" s="2411"/>
      <c r="T377" s="2411"/>
      <c r="U377" s="2411"/>
      <c r="V377" s="2411"/>
      <c r="W377" s="2411"/>
      <c r="X377" s="2411"/>
      <c r="Y377" s="2411"/>
      <c r="Z377" s="2411"/>
      <c r="AA377" s="2411"/>
      <c r="AB377" s="2411"/>
      <c r="AC377" s="2411"/>
      <c r="AD377" s="2411"/>
      <c r="AE377" s="2411"/>
      <c r="AG377" s="2411"/>
      <c r="AH377" s="4087"/>
    </row>
    <row r="378" spans="1:49" ht="6" customHeight="1">
      <c r="A378" s="2440"/>
      <c r="B378" s="2412"/>
      <c r="C378" s="2411"/>
      <c r="D378" s="2411"/>
      <c r="E378" s="2411"/>
      <c r="F378" s="2411"/>
      <c r="G378" s="2411"/>
      <c r="H378" s="2411"/>
      <c r="I378" s="2411"/>
      <c r="J378" s="2411"/>
      <c r="K378" s="2411"/>
      <c r="L378" s="2411"/>
      <c r="M378" s="2411"/>
      <c r="N378" s="2411"/>
      <c r="O378" s="2411"/>
      <c r="P378" s="2411"/>
      <c r="Q378" s="2411"/>
      <c r="R378" s="2411"/>
      <c r="S378" s="2411"/>
      <c r="T378" s="2411"/>
      <c r="U378" s="2411"/>
      <c r="V378" s="2411"/>
      <c r="W378" s="2411"/>
      <c r="X378" s="2411"/>
      <c r="Y378" s="2411"/>
      <c r="Z378" s="2411"/>
      <c r="AA378" s="2411"/>
      <c r="AB378" s="2411"/>
      <c r="AC378" s="2411"/>
      <c r="AD378" s="2411"/>
      <c r="AE378" s="2411"/>
      <c r="AG378" s="2411"/>
      <c r="AH378" s="4087"/>
    </row>
    <row r="379" spans="1:49" ht="12.75" customHeight="1">
      <c r="A379" s="2440"/>
      <c r="B379" s="2412"/>
      <c r="C379" s="2411"/>
      <c r="D379" s="2411"/>
      <c r="E379" s="2411"/>
      <c r="F379" s="2411"/>
      <c r="G379" s="2411"/>
      <c r="H379" s="2411"/>
      <c r="I379" s="2411"/>
      <c r="J379" s="2411"/>
      <c r="K379" s="2411"/>
      <c r="L379" s="2411"/>
      <c r="M379" s="2411"/>
      <c r="N379" s="2411"/>
      <c r="O379" s="2411"/>
      <c r="P379" s="2411"/>
      <c r="Q379" s="2411"/>
      <c r="R379" s="2411"/>
      <c r="S379" s="2411"/>
      <c r="T379" s="2411"/>
      <c r="U379" s="2411"/>
      <c r="V379" s="2411"/>
      <c r="W379" s="2411"/>
      <c r="X379" s="2411"/>
      <c r="Y379" s="2411"/>
      <c r="Z379" s="2411"/>
      <c r="AA379" s="2411"/>
      <c r="AB379" s="2411"/>
      <c r="AC379" s="2411"/>
      <c r="AD379" s="2411"/>
      <c r="AE379" s="2411"/>
      <c r="AG379" s="2411"/>
      <c r="AH379" s="4087"/>
    </row>
    <row r="380" spans="1:49" ht="12.75" customHeight="1">
      <c r="A380" s="2440"/>
      <c r="B380" s="2412"/>
      <c r="C380" s="2411"/>
      <c r="D380" s="2411"/>
      <c r="E380" s="2411"/>
      <c r="F380" s="2411"/>
      <c r="G380" s="2411"/>
      <c r="H380" s="2411"/>
      <c r="I380" s="2411"/>
      <c r="J380" s="2411"/>
      <c r="K380" s="2411"/>
      <c r="L380" s="2411"/>
      <c r="M380" s="2411"/>
      <c r="N380" s="2411"/>
      <c r="O380" s="2411"/>
      <c r="P380" s="2411"/>
      <c r="Q380" s="2411"/>
      <c r="R380" s="2411"/>
      <c r="S380" s="2411"/>
      <c r="T380" s="2411"/>
      <c r="U380" s="2411"/>
      <c r="V380" s="2411"/>
      <c r="W380" s="2411"/>
      <c r="X380" s="2411"/>
      <c r="Y380" s="2411"/>
      <c r="Z380" s="2411"/>
      <c r="AA380" s="2411"/>
      <c r="AB380" s="2411"/>
      <c r="AC380" s="2411"/>
      <c r="AD380" s="2411"/>
      <c r="AE380" s="2411"/>
      <c r="AG380" s="2411"/>
      <c r="AH380" s="4087"/>
    </row>
    <row r="381" spans="1:49" ht="12.75" customHeight="1" thickBot="1">
      <c r="A381" s="4135"/>
      <c r="B381" s="4068"/>
      <c r="C381" s="4067"/>
      <c r="D381" s="4067"/>
      <c r="E381" s="4067"/>
      <c r="F381" s="4067"/>
      <c r="G381" s="4067"/>
      <c r="H381" s="4067"/>
      <c r="I381" s="4067"/>
      <c r="J381" s="4067"/>
      <c r="K381" s="4067"/>
      <c r="L381" s="4067"/>
      <c r="M381" s="4067"/>
      <c r="N381" s="4067"/>
      <c r="O381" s="4067"/>
      <c r="P381" s="4067"/>
      <c r="Q381" s="4067"/>
      <c r="R381" s="4067"/>
      <c r="S381" s="4067"/>
      <c r="T381" s="4067"/>
      <c r="U381" s="4067"/>
      <c r="V381" s="4067"/>
      <c r="W381" s="4067"/>
      <c r="X381" s="4067"/>
      <c r="Y381" s="4067"/>
      <c r="Z381" s="4067"/>
      <c r="AA381" s="4067"/>
      <c r="AB381" s="4067"/>
      <c r="AC381" s="4067"/>
      <c r="AD381" s="4067"/>
      <c r="AE381" s="4067"/>
      <c r="AF381" s="4068"/>
      <c r="AG381" s="4067"/>
      <c r="AH381" s="4136"/>
    </row>
    <row r="382" spans="1:49" ht="12.75" customHeight="1">
      <c r="A382" s="4148"/>
      <c r="B382" s="4149"/>
      <c r="C382" s="4148"/>
      <c r="D382" s="4148"/>
      <c r="E382" s="4148"/>
      <c r="F382" s="4148"/>
      <c r="G382" s="4148"/>
      <c r="H382" s="4148"/>
      <c r="I382" s="4148"/>
      <c r="J382" s="4148"/>
      <c r="K382" s="4148"/>
      <c r="L382" s="4148"/>
      <c r="M382" s="4148"/>
      <c r="N382" s="4148"/>
      <c r="O382" s="4148"/>
      <c r="P382" s="4148"/>
      <c r="Q382" s="4148"/>
      <c r="R382" s="4148"/>
      <c r="S382" s="4148"/>
      <c r="T382" s="4148"/>
      <c r="U382" s="4148"/>
      <c r="V382" s="4148"/>
      <c r="W382" s="4148"/>
      <c r="X382" s="4148"/>
      <c r="Y382" s="4148"/>
      <c r="Z382" s="4148"/>
      <c r="AA382" s="4148"/>
      <c r="AB382" s="4148"/>
      <c r="AC382" s="4148"/>
      <c r="AD382" s="4148"/>
      <c r="AE382" s="4148"/>
      <c r="AF382" s="4149"/>
      <c r="AG382" s="4148"/>
      <c r="AH382" s="4148"/>
    </row>
    <row r="383" spans="1:49" ht="18" thickBot="1">
      <c r="A383" s="6477">
        <v>44</v>
      </c>
      <c r="B383" s="6477"/>
      <c r="C383" s="6477"/>
      <c r="D383" s="6477"/>
      <c r="E383" s="6477"/>
      <c r="F383" s="6477"/>
      <c r="G383" s="6477"/>
      <c r="H383" s="6477"/>
      <c r="I383" s="6477"/>
      <c r="J383" s="6477"/>
      <c r="K383" s="6477"/>
      <c r="L383" s="6477"/>
      <c r="M383" s="6477"/>
      <c r="N383" s="6477"/>
      <c r="O383" s="6477"/>
      <c r="P383" s="6477"/>
      <c r="Q383" s="6477"/>
      <c r="R383" s="6477"/>
      <c r="S383" s="6477"/>
      <c r="T383" s="6477"/>
      <c r="U383" s="6477"/>
      <c r="V383" s="6477"/>
      <c r="W383" s="6477"/>
      <c r="X383" s="6477"/>
      <c r="Y383" s="6477"/>
      <c r="Z383" s="6477"/>
      <c r="AA383" s="6477"/>
      <c r="AB383" s="6477"/>
      <c r="AC383" s="6477"/>
      <c r="AD383" s="6477"/>
      <c r="AE383" s="6477"/>
      <c r="AF383" s="6477"/>
      <c r="AG383" s="6477"/>
      <c r="AH383" s="6477"/>
    </row>
    <row r="384" spans="1:49" s="2439" customFormat="1" ht="17.399999999999999" customHeight="1">
      <c r="A384" s="4044"/>
      <c r="B384" s="3998"/>
      <c r="C384" s="3999"/>
      <c r="D384" s="4000"/>
      <c r="E384" s="4001"/>
      <c r="F384" s="4002"/>
      <c r="G384" s="4002"/>
      <c r="H384" s="4003"/>
      <c r="I384" s="4003"/>
      <c r="J384" s="4004"/>
      <c r="K384" s="4004"/>
      <c r="L384" s="4004"/>
      <c r="M384" s="3997"/>
      <c r="N384" s="4004"/>
      <c r="O384" s="4004"/>
      <c r="P384" s="4004"/>
      <c r="Q384" s="4004"/>
      <c r="R384" s="4004"/>
      <c r="S384" s="4004"/>
      <c r="T384" s="4004"/>
      <c r="U384" s="4005"/>
      <c r="V384" s="4004"/>
      <c r="W384" s="4004"/>
      <c r="X384" s="4004"/>
      <c r="Y384" s="4004"/>
      <c r="Z384" s="4004"/>
      <c r="AA384" s="4004"/>
      <c r="AB384" s="4004"/>
      <c r="AC384" s="3997"/>
      <c r="AD384" s="4006"/>
      <c r="AE384" s="4006"/>
      <c r="AF384" s="4006"/>
      <c r="AG384" s="4007"/>
      <c r="AH384" s="4115"/>
      <c r="AI384" s="2392"/>
      <c r="AJ384" s="2438"/>
      <c r="AK384" s="2438"/>
      <c r="AL384" s="2438"/>
      <c r="AM384" s="2438"/>
      <c r="AN384" s="2438"/>
      <c r="AO384" s="2438"/>
      <c r="AP384" s="2438"/>
      <c r="AQ384" s="2438"/>
      <c r="AR384" s="2438"/>
      <c r="AS384" s="2438"/>
      <c r="AT384" s="2438"/>
      <c r="AU384" s="2438"/>
      <c r="AV384" s="2438"/>
      <c r="AW384" s="2438"/>
    </row>
    <row r="385" spans="1:49" ht="15" customHeight="1">
      <c r="A385" s="2413"/>
      <c r="B385" s="6505" t="s">
        <v>1163</v>
      </c>
      <c r="C385" s="6506"/>
      <c r="D385" s="6506"/>
      <c r="E385" s="6506"/>
      <c r="F385" s="6506"/>
      <c r="G385" s="6507"/>
      <c r="H385" s="6511" t="s">
        <v>384</v>
      </c>
      <c r="I385" s="6512"/>
      <c r="J385" s="2414"/>
      <c r="K385" s="2415" t="s">
        <v>868</v>
      </c>
      <c r="L385" s="3693"/>
      <c r="M385" s="2411"/>
      <c r="N385" s="2411"/>
      <c r="O385" s="2416"/>
      <c r="P385" s="2416"/>
      <c r="Q385" s="2416"/>
      <c r="R385" s="2416"/>
      <c r="S385" s="2416"/>
      <c r="T385" s="2416"/>
      <c r="U385" s="2416"/>
      <c r="V385" s="2416"/>
      <c r="W385" s="2416"/>
      <c r="X385" s="2416"/>
      <c r="Y385" s="2416"/>
      <c r="Z385" s="2416"/>
      <c r="AA385" s="2416"/>
      <c r="AB385" s="2416"/>
      <c r="AC385" s="2416"/>
      <c r="AD385" s="2416"/>
      <c r="AE385" s="2416"/>
      <c r="AF385" s="2416"/>
      <c r="AG385" s="2416"/>
      <c r="AH385" s="4087"/>
      <c r="AI385" s="2411"/>
      <c r="AJ385" s="2411"/>
      <c r="AK385" s="2411"/>
      <c r="AL385" s="2411"/>
      <c r="AM385" s="2411"/>
      <c r="AN385" s="2411"/>
      <c r="AO385" s="2411"/>
      <c r="AP385" s="2411"/>
      <c r="AQ385" s="2411"/>
      <c r="AR385" s="2411"/>
      <c r="AS385" s="2411"/>
      <c r="AT385" s="2411"/>
      <c r="AU385" s="2411"/>
      <c r="AV385" s="2411"/>
      <c r="AW385" s="2411"/>
    </row>
    <row r="386" spans="1:49" ht="15" customHeight="1">
      <c r="A386" s="2413"/>
      <c r="B386" s="6508"/>
      <c r="C386" s="6509"/>
      <c r="D386" s="6509"/>
      <c r="E386" s="6509"/>
      <c r="F386" s="6509"/>
      <c r="G386" s="6510"/>
      <c r="H386" s="6513"/>
      <c r="I386" s="6514"/>
      <c r="J386" s="2417"/>
      <c r="K386" s="2418" t="s">
        <v>1169</v>
      </c>
      <c r="L386" s="3693"/>
      <c r="M386" s="2411"/>
      <c r="N386" s="2411"/>
      <c r="O386" s="2416"/>
      <c r="P386" s="2416"/>
      <c r="Q386" s="2416"/>
      <c r="R386" s="2416"/>
      <c r="S386" s="2416"/>
      <c r="T386" s="2416"/>
      <c r="U386" s="2416"/>
      <c r="V386" s="2416"/>
      <c r="W386" s="2416"/>
      <c r="X386" s="2416"/>
      <c r="Y386" s="2416"/>
      <c r="Z386" s="2416"/>
      <c r="AA386" s="2416"/>
      <c r="AB386" s="2416"/>
      <c r="AC386" s="2416"/>
      <c r="AD386" s="2416"/>
      <c r="AE386" s="2416"/>
      <c r="AF386" s="2416"/>
      <c r="AG386" s="2416"/>
      <c r="AH386" s="4087"/>
      <c r="AI386" s="2411"/>
      <c r="AJ386" s="2411"/>
      <c r="AK386" s="2411"/>
      <c r="AL386" s="2411"/>
      <c r="AM386" s="2411"/>
      <c r="AN386" s="2411"/>
      <c r="AO386" s="2411"/>
      <c r="AP386" s="2411"/>
      <c r="AQ386" s="2411"/>
      <c r="AR386" s="2411"/>
      <c r="AS386" s="2411"/>
      <c r="AT386" s="2411"/>
      <c r="AU386" s="2411"/>
      <c r="AV386" s="2411"/>
      <c r="AW386" s="2411"/>
    </row>
    <row r="387" spans="1:49" ht="13.2">
      <c r="A387" s="2413"/>
      <c r="B387" s="2412"/>
      <c r="C387" s="2411"/>
      <c r="D387" s="2411"/>
      <c r="E387" s="2411"/>
      <c r="F387" s="2411"/>
      <c r="G387" s="2411"/>
      <c r="H387" s="2411"/>
      <c r="I387" s="2411"/>
      <c r="J387" s="2411"/>
      <c r="K387" s="2411"/>
      <c r="L387" s="2411"/>
      <c r="M387" s="2411"/>
      <c r="N387" s="2411"/>
      <c r="O387" s="2411"/>
      <c r="P387" s="2411"/>
      <c r="Q387" s="2411"/>
      <c r="R387" s="2411"/>
      <c r="S387" s="2411"/>
      <c r="T387" s="2411"/>
      <c r="U387" s="2411"/>
      <c r="V387" s="2411"/>
      <c r="W387" s="2411"/>
      <c r="X387" s="2411"/>
      <c r="Y387" s="2411"/>
      <c r="Z387" s="2419"/>
      <c r="AA387" s="2419"/>
      <c r="AB387" s="2419"/>
      <c r="AC387" s="2419"/>
      <c r="AD387" s="2419"/>
      <c r="AE387" s="2419"/>
      <c r="AF387" s="2419"/>
      <c r="AG387" s="2419"/>
      <c r="AH387" s="4087"/>
      <c r="AI387" s="2411"/>
      <c r="AJ387" s="2411"/>
      <c r="AK387" s="2411"/>
      <c r="AL387" s="2411"/>
      <c r="AM387" s="2411"/>
      <c r="AN387" s="2411"/>
      <c r="AO387" s="2411"/>
      <c r="AP387" s="2411"/>
      <c r="AQ387" s="2411"/>
      <c r="AR387" s="2411"/>
      <c r="AS387" s="2411"/>
      <c r="AT387" s="2411"/>
      <c r="AU387" s="2411"/>
      <c r="AV387" s="2411"/>
      <c r="AW387" s="2411"/>
    </row>
    <row r="388" spans="1:49" ht="15" customHeight="1">
      <c r="A388" s="2413"/>
      <c r="B388" s="6515" t="s">
        <v>1772</v>
      </c>
      <c r="C388" s="6516"/>
      <c r="D388" s="6516"/>
      <c r="E388" s="6517"/>
      <c r="F388" s="6518">
        <v>2</v>
      </c>
      <c r="G388" s="6519"/>
      <c r="H388" s="2411"/>
      <c r="I388" s="2420" t="s">
        <v>3613</v>
      </c>
      <c r="J388" s="2416"/>
      <c r="K388" s="2416"/>
      <c r="L388" s="2416"/>
      <c r="M388" s="2416"/>
      <c r="N388" s="2416"/>
      <c r="O388" s="2416"/>
      <c r="P388" s="2416"/>
      <c r="Q388" s="2416"/>
      <c r="R388" s="2416"/>
      <c r="S388" s="2416"/>
      <c r="T388" s="2416"/>
      <c r="U388" s="2416"/>
      <c r="V388" s="2416"/>
      <c r="W388" s="2416"/>
      <c r="X388" s="2416"/>
      <c r="Y388" s="2416"/>
      <c r="Z388" s="2416"/>
      <c r="AA388" s="2416"/>
      <c r="AB388" s="2416"/>
      <c r="AC388" s="2416"/>
      <c r="AD388" s="2416"/>
      <c r="AE388" s="2416"/>
      <c r="AF388" s="2416"/>
      <c r="AG388" s="2416"/>
      <c r="AH388" s="4087"/>
      <c r="AI388" s="2411"/>
      <c r="AJ388" s="2411"/>
      <c r="AK388" s="2411"/>
      <c r="AL388" s="2411"/>
      <c r="AM388" s="2411"/>
      <c r="AN388" s="2411"/>
      <c r="AO388" s="2411"/>
      <c r="AP388" s="2411"/>
      <c r="AQ388" s="2411"/>
      <c r="AR388" s="2411"/>
      <c r="AS388" s="2411"/>
      <c r="AT388" s="2411"/>
      <c r="AU388" s="2411"/>
      <c r="AV388" s="2411"/>
      <c r="AW388" s="2411"/>
    </row>
    <row r="389" spans="1:49" ht="15" customHeight="1">
      <c r="A389" s="2413"/>
      <c r="B389" s="6522" t="s">
        <v>1988</v>
      </c>
      <c r="C389" s="6523"/>
      <c r="D389" s="6523"/>
      <c r="E389" s="6524"/>
      <c r="F389" s="6520"/>
      <c r="G389" s="6521"/>
      <c r="H389" s="2411"/>
      <c r="I389" s="2421" t="s">
        <v>3614</v>
      </c>
      <c r="J389" s="2416"/>
      <c r="K389" s="2416"/>
      <c r="L389" s="2416"/>
      <c r="M389" s="2416"/>
      <c r="N389" s="2416"/>
      <c r="O389" s="2416"/>
      <c r="P389" s="2416"/>
      <c r="Q389" s="2416"/>
      <c r="R389" s="2416"/>
      <c r="S389" s="2416"/>
      <c r="T389" s="2416"/>
      <c r="U389" s="2416"/>
      <c r="V389" s="2416"/>
      <c r="W389" s="2416"/>
      <c r="X389" s="2416"/>
      <c r="Y389" s="2416"/>
      <c r="Z389" s="2416"/>
      <c r="AA389" s="2416"/>
      <c r="AB389" s="2416"/>
      <c r="AC389" s="2416"/>
      <c r="AD389" s="2416"/>
      <c r="AE389" s="2416"/>
      <c r="AF389" s="2416"/>
      <c r="AG389" s="2416"/>
      <c r="AH389" s="4087"/>
      <c r="AI389" s="2411"/>
      <c r="AJ389" s="2411"/>
      <c r="AK389" s="2411"/>
      <c r="AL389" s="2411"/>
      <c r="AM389" s="2411"/>
      <c r="AN389" s="2411"/>
      <c r="AO389" s="2411"/>
      <c r="AP389" s="2411"/>
      <c r="AQ389" s="2411"/>
      <c r="AR389" s="2411"/>
      <c r="AS389" s="2411"/>
      <c r="AT389" s="2411"/>
      <c r="AU389" s="2411"/>
      <c r="AV389" s="2411"/>
      <c r="AW389" s="2411"/>
    </row>
    <row r="390" spans="1:49" s="2439" customFormat="1" ht="10.199999999999999">
      <c r="A390" s="3930"/>
      <c r="B390" s="3931"/>
      <c r="C390" s="3931"/>
      <c r="D390" s="3931"/>
      <c r="E390" s="3931"/>
      <c r="F390" s="3931"/>
      <c r="G390" s="3931"/>
      <c r="H390" s="3931"/>
      <c r="I390" s="3931"/>
      <c r="J390" s="3931"/>
      <c r="K390" s="3931"/>
      <c r="L390" s="3931"/>
      <c r="M390" s="3931"/>
      <c r="N390" s="3931"/>
      <c r="O390" s="3931"/>
      <c r="P390" s="3931"/>
      <c r="Q390" s="3931"/>
      <c r="R390" s="3931"/>
      <c r="S390" s="3931"/>
      <c r="T390" s="3931"/>
      <c r="U390" s="3931"/>
      <c r="V390" s="3931"/>
      <c r="W390" s="3931"/>
      <c r="X390" s="3931"/>
      <c r="Y390" s="3931"/>
      <c r="Z390" s="3931"/>
      <c r="AA390" s="3931"/>
      <c r="AB390" s="3931"/>
      <c r="AC390" s="3931"/>
      <c r="AD390" s="3931"/>
      <c r="AE390" s="3931"/>
      <c r="AF390" s="3931"/>
      <c r="AG390" s="3931"/>
      <c r="AH390" s="4119"/>
      <c r="AI390" s="2392"/>
      <c r="AJ390" s="2438"/>
      <c r="AK390" s="2438"/>
      <c r="AL390" s="2438"/>
      <c r="AM390" s="2438"/>
      <c r="AN390" s="2438"/>
      <c r="AO390" s="2438"/>
      <c r="AP390" s="2438"/>
      <c r="AQ390" s="2438"/>
      <c r="AR390" s="2438"/>
      <c r="AS390" s="2438"/>
      <c r="AT390" s="2438"/>
      <c r="AU390" s="2438"/>
      <c r="AV390" s="2438"/>
      <c r="AW390" s="2438"/>
    </row>
    <row r="391" spans="1:49" s="2408" customFormat="1" ht="11.25" customHeight="1">
      <c r="A391" s="2491"/>
      <c r="B391" s="6492" t="s">
        <v>811</v>
      </c>
      <c r="C391" s="6492"/>
      <c r="D391" s="2437" t="s">
        <v>958</v>
      </c>
      <c r="E391" s="2473"/>
      <c r="F391" s="2473"/>
      <c r="G391" s="2473"/>
      <c r="H391" s="2473"/>
      <c r="I391" s="2473"/>
      <c r="J391" s="2473"/>
      <c r="K391" s="2473"/>
      <c r="L391" s="2473"/>
      <c r="M391" s="2473"/>
      <c r="N391" s="2473"/>
      <c r="O391" s="2473"/>
      <c r="P391" s="2473"/>
      <c r="Q391" s="2473"/>
      <c r="R391" s="2473"/>
      <c r="S391" s="2473"/>
      <c r="T391" s="2473"/>
      <c r="U391" s="2473"/>
      <c r="V391" s="2473"/>
      <c r="W391" s="2473"/>
      <c r="X391" s="2473"/>
      <c r="Y391" s="2473"/>
      <c r="Z391" s="2473"/>
      <c r="AA391" s="2473"/>
      <c r="AB391" s="2473"/>
      <c r="AC391" s="2473"/>
      <c r="AD391" s="2473"/>
      <c r="AE391" s="2473"/>
      <c r="AF391" s="2494"/>
      <c r="AG391" s="3939"/>
      <c r="AH391" s="4117"/>
      <c r="AI391" s="2392"/>
      <c r="AJ391" s="2392"/>
      <c r="AK391" s="2392"/>
      <c r="AL391" s="2392"/>
      <c r="AM391" s="2392"/>
      <c r="AN391" s="2392"/>
      <c r="AO391" s="2392"/>
      <c r="AP391" s="2392"/>
      <c r="AQ391" s="2392"/>
      <c r="AR391" s="2392"/>
      <c r="AS391" s="2392"/>
      <c r="AT391" s="2392"/>
      <c r="AU391" s="2392"/>
      <c r="AV391" s="2392"/>
      <c r="AW391" s="2392"/>
    </row>
    <row r="392" spans="1:49" s="2408" customFormat="1" ht="11.25" customHeight="1">
      <c r="A392" s="2491"/>
      <c r="B392" s="2473"/>
      <c r="C392" s="2473"/>
      <c r="D392" s="2450" t="s">
        <v>959</v>
      </c>
      <c r="E392" s="2473"/>
      <c r="F392" s="2473"/>
      <c r="G392" s="2473"/>
      <c r="H392" s="2473"/>
      <c r="I392" s="2473"/>
      <c r="J392" s="2473"/>
      <c r="K392" s="2473"/>
      <c r="L392" s="2473"/>
      <c r="M392" s="2473"/>
      <c r="N392" s="2473"/>
      <c r="O392" s="2473"/>
      <c r="P392" s="2473"/>
      <c r="Q392" s="2473"/>
      <c r="R392" s="2473"/>
      <c r="S392" s="2473"/>
      <c r="T392" s="2473"/>
      <c r="U392" s="2473"/>
      <c r="V392" s="2473"/>
      <c r="W392" s="2473"/>
      <c r="X392" s="2473"/>
      <c r="Y392" s="2473"/>
      <c r="Z392" s="2473"/>
      <c r="AA392" s="2473"/>
      <c r="AB392" s="2473"/>
      <c r="AC392" s="2473"/>
      <c r="AD392" s="2473"/>
      <c r="AE392" s="2473"/>
      <c r="AF392" s="2494"/>
      <c r="AG392" s="3939"/>
      <c r="AH392" s="4117"/>
      <c r="AI392" s="2392"/>
      <c r="AJ392" s="2392"/>
      <c r="AK392" s="2392"/>
      <c r="AL392" s="2392"/>
      <c r="AM392" s="2392"/>
      <c r="AN392" s="2392"/>
      <c r="AO392" s="2392"/>
      <c r="AP392" s="2392"/>
      <c r="AQ392" s="2392"/>
      <c r="AR392" s="2392"/>
      <c r="AS392" s="2392"/>
      <c r="AT392" s="2392"/>
      <c r="AU392" s="2392"/>
      <c r="AV392" s="2392"/>
      <c r="AW392" s="2392"/>
    </row>
    <row r="393" spans="1:49" s="2408" customFormat="1" ht="11.25" customHeight="1">
      <c r="A393" s="2491"/>
      <c r="B393" s="2473"/>
      <c r="C393" s="2473"/>
      <c r="D393" s="2473"/>
      <c r="E393" s="2473"/>
      <c r="F393" s="2473"/>
      <c r="G393" s="2473"/>
      <c r="H393" s="2473"/>
      <c r="I393" s="2473"/>
      <c r="J393" s="2473"/>
      <c r="K393" s="2473"/>
      <c r="L393" s="2473"/>
      <c r="M393" s="2473"/>
      <c r="N393" s="2473"/>
      <c r="O393" s="2473"/>
      <c r="P393" s="2473"/>
      <c r="Q393" s="2473"/>
      <c r="R393" s="2473"/>
      <c r="S393" s="2473"/>
      <c r="T393" s="2473"/>
      <c r="U393" s="2473"/>
      <c r="V393" s="2473"/>
      <c r="W393" s="2473"/>
      <c r="X393" s="2473"/>
      <c r="Y393" s="2473"/>
      <c r="Z393" s="2473"/>
      <c r="AA393" s="2473"/>
      <c r="AB393" s="2473"/>
      <c r="AC393" s="2473"/>
      <c r="AD393" s="2473"/>
      <c r="AE393" s="2473"/>
      <c r="AF393" s="2494"/>
      <c r="AG393" s="3939"/>
      <c r="AH393" s="4117"/>
      <c r="AI393" s="2392"/>
      <c r="AJ393" s="2392"/>
      <c r="AK393" s="2392"/>
      <c r="AL393" s="2392"/>
      <c r="AM393" s="2392"/>
      <c r="AN393" s="2392"/>
      <c r="AO393" s="2392"/>
      <c r="AP393" s="2392"/>
      <c r="AQ393" s="2392"/>
      <c r="AR393" s="2392"/>
      <c r="AS393" s="2392"/>
      <c r="AT393" s="2392"/>
      <c r="AU393" s="2392"/>
      <c r="AV393" s="2392"/>
      <c r="AW393" s="2392"/>
    </row>
    <row r="394" spans="1:49" s="2408" customFormat="1" ht="11.25" customHeight="1">
      <c r="A394" s="2491"/>
      <c r="B394" s="2473"/>
      <c r="C394" s="2473"/>
      <c r="D394" s="1603" t="s">
        <v>29</v>
      </c>
      <c r="E394" s="2492" t="s">
        <v>1207</v>
      </c>
      <c r="F394" s="2473"/>
      <c r="G394" s="2473"/>
      <c r="H394" s="2473"/>
      <c r="I394" s="2473"/>
      <c r="J394" s="2473"/>
      <c r="K394" s="2473"/>
      <c r="L394" s="2473"/>
      <c r="M394" s="2473"/>
      <c r="N394" s="2473"/>
      <c r="O394" s="2473"/>
      <c r="P394" s="2473"/>
      <c r="Q394" s="2473"/>
      <c r="R394" s="2473"/>
      <c r="S394" s="2473"/>
      <c r="T394" s="2473"/>
      <c r="U394" s="2473"/>
      <c r="V394" s="2473"/>
      <c r="W394" s="2473"/>
      <c r="X394" s="2473"/>
      <c r="Y394" s="2473"/>
      <c r="Z394" s="2473"/>
      <c r="AA394" s="2473"/>
      <c r="AB394" s="2473"/>
      <c r="AC394" s="2473"/>
      <c r="AD394" s="2541" t="s">
        <v>388</v>
      </c>
      <c r="AE394" s="2473"/>
      <c r="AF394" s="2494"/>
      <c r="AG394" s="3939"/>
      <c r="AH394" s="4117"/>
      <c r="AI394" s="2392"/>
      <c r="AJ394" s="2392"/>
      <c r="AK394" s="2392"/>
      <c r="AL394" s="2392"/>
      <c r="AM394" s="2392"/>
      <c r="AN394" s="2392"/>
      <c r="AO394" s="2392"/>
      <c r="AP394" s="2392"/>
      <c r="AQ394" s="2392"/>
      <c r="AR394" s="2392"/>
      <c r="AS394" s="2392"/>
      <c r="AT394" s="2392"/>
      <c r="AU394" s="2392"/>
      <c r="AV394" s="2392"/>
      <c r="AW394" s="2392"/>
    </row>
    <row r="395" spans="1:49" s="2408" customFormat="1" ht="11.25" customHeight="1">
      <c r="A395" s="2491"/>
      <c r="B395" s="2546"/>
      <c r="C395" s="2546"/>
      <c r="D395" s="2547"/>
      <c r="E395" s="2548"/>
      <c r="F395" s="2548"/>
      <c r="G395" s="2477" t="s">
        <v>962</v>
      </c>
      <c r="H395" s="2546"/>
      <c r="I395" s="2546"/>
      <c r="J395" s="2546"/>
      <c r="K395" s="2546"/>
      <c r="L395" s="2546"/>
      <c r="M395" s="2546"/>
      <c r="N395" s="2546"/>
      <c r="O395" s="2546"/>
      <c r="P395" s="2546"/>
      <c r="Q395" s="2546"/>
      <c r="R395" s="2546"/>
      <c r="S395" s="2546"/>
      <c r="T395" s="2546"/>
      <c r="U395" s="2546"/>
      <c r="V395" s="2546"/>
      <c r="W395" s="2546"/>
      <c r="X395" s="2546"/>
      <c r="Y395" s="2546"/>
      <c r="Z395" s="2546"/>
      <c r="AA395" s="6482">
        <v>51</v>
      </c>
      <c r="AB395" s="6483"/>
      <c r="AC395" s="6484"/>
      <c r="AD395" s="6485"/>
      <c r="AE395" s="6498" t="s">
        <v>90</v>
      </c>
      <c r="AF395" s="2494"/>
      <c r="AG395" s="3939"/>
      <c r="AH395" s="4117"/>
      <c r="AI395" s="2392"/>
      <c r="AJ395" s="2392"/>
      <c r="AK395" s="2392"/>
      <c r="AL395" s="2392"/>
      <c r="AM395" s="2392"/>
      <c r="AN395" s="2392"/>
      <c r="AO395" s="2392"/>
      <c r="AP395" s="2392"/>
      <c r="AQ395" s="2392"/>
      <c r="AR395" s="2392"/>
      <c r="AS395" s="2392"/>
      <c r="AT395" s="2392"/>
      <c r="AU395" s="2392"/>
      <c r="AV395" s="2392"/>
      <c r="AW395" s="2392"/>
    </row>
    <row r="396" spans="1:49" s="2408" customFormat="1" ht="11.25" customHeight="1">
      <c r="A396" s="2491"/>
      <c r="B396" s="2473"/>
      <c r="C396" s="2473"/>
      <c r="D396" s="2492"/>
      <c r="E396" s="2549"/>
      <c r="F396" s="2549"/>
      <c r="G396" s="2450" t="s">
        <v>963</v>
      </c>
      <c r="H396" s="2473"/>
      <c r="I396" s="2473"/>
      <c r="J396" s="2473"/>
      <c r="K396" s="2473"/>
      <c r="L396" s="2473"/>
      <c r="M396" s="2473"/>
      <c r="N396" s="2473"/>
      <c r="O396" s="2473"/>
      <c r="P396" s="2473"/>
      <c r="Q396" s="2473"/>
      <c r="R396" s="2473"/>
      <c r="S396" s="2473"/>
      <c r="T396" s="2473"/>
      <c r="U396" s="2473"/>
      <c r="V396" s="2473"/>
      <c r="W396" s="2473"/>
      <c r="X396" s="2473"/>
      <c r="Y396" s="2473"/>
      <c r="Z396" s="2473"/>
      <c r="AA396" s="6482"/>
      <c r="AB396" s="6486"/>
      <c r="AC396" s="6487"/>
      <c r="AD396" s="6488"/>
      <c r="AE396" s="6498"/>
      <c r="AF396" s="2494"/>
      <c r="AG396" s="3939"/>
      <c r="AH396" s="4117"/>
      <c r="AI396" s="2392"/>
      <c r="AJ396" s="2392"/>
      <c r="AK396" s="2392"/>
      <c r="AL396" s="2392"/>
      <c r="AM396" s="2392"/>
      <c r="AN396" s="2392"/>
      <c r="AO396" s="2392"/>
      <c r="AP396" s="2392"/>
      <c r="AQ396" s="2392"/>
      <c r="AR396" s="2392"/>
      <c r="AS396" s="2392"/>
      <c r="AT396" s="2392"/>
      <c r="AU396" s="2392"/>
      <c r="AV396" s="2392"/>
      <c r="AW396" s="2392"/>
    </row>
    <row r="397" spans="1:49" s="2408" customFormat="1" ht="11.25" customHeight="1">
      <c r="A397" s="2491"/>
      <c r="B397" s="2473"/>
      <c r="C397" s="2473"/>
      <c r="D397" s="2492"/>
      <c r="E397" s="2549"/>
      <c r="F397" s="2549"/>
      <c r="G397" s="2450"/>
      <c r="H397" s="2473"/>
      <c r="I397" s="2473"/>
      <c r="J397" s="2473"/>
      <c r="K397" s="2473"/>
      <c r="L397" s="2473"/>
      <c r="M397" s="2473"/>
      <c r="N397" s="2473"/>
      <c r="O397" s="2473"/>
      <c r="P397" s="2473"/>
      <c r="Q397" s="2473"/>
      <c r="R397" s="2473"/>
      <c r="S397" s="2473"/>
      <c r="T397" s="2473"/>
      <c r="U397" s="2473"/>
      <c r="V397" s="2473"/>
      <c r="W397" s="2473"/>
      <c r="X397" s="2473"/>
      <c r="Y397" s="2473"/>
      <c r="Z397" s="2473"/>
      <c r="AA397" s="2473"/>
      <c r="AB397" s="2485"/>
      <c r="AC397" s="2485"/>
      <c r="AD397" s="2485"/>
      <c r="AE397" s="2473"/>
      <c r="AF397" s="2494"/>
      <c r="AG397" s="3939"/>
      <c r="AH397" s="4117"/>
      <c r="AI397" s="2392"/>
      <c r="AJ397" s="2392"/>
      <c r="AK397" s="2392"/>
      <c r="AL397" s="2392"/>
      <c r="AM397" s="2392"/>
      <c r="AN397" s="2392"/>
      <c r="AO397" s="2392"/>
      <c r="AP397" s="2392"/>
      <c r="AQ397" s="2392"/>
      <c r="AR397" s="2392"/>
      <c r="AS397" s="2392"/>
      <c r="AT397" s="2392"/>
      <c r="AU397" s="2392"/>
      <c r="AV397" s="2392"/>
      <c r="AW397" s="2392"/>
    </row>
    <row r="398" spans="1:49" s="2408" customFormat="1" ht="11.25" customHeight="1">
      <c r="A398" s="2491"/>
      <c r="B398" s="2473"/>
      <c r="C398" s="2473"/>
      <c r="D398" s="1603" t="s">
        <v>30</v>
      </c>
      <c r="E398" s="2492" t="s">
        <v>1208</v>
      </c>
      <c r="F398" s="2473"/>
      <c r="G398" s="2473"/>
      <c r="H398" s="2473"/>
      <c r="I398" s="2473"/>
      <c r="J398" s="2473"/>
      <c r="K398" s="2473"/>
      <c r="L398" s="2473"/>
      <c r="M398" s="2473"/>
      <c r="N398" s="2473"/>
      <c r="O398" s="2473"/>
      <c r="P398" s="2473"/>
      <c r="Q398" s="2473"/>
      <c r="R398" s="2473"/>
      <c r="S398" s="2473"/>
      <c r="T398" s="2473"/>
      <c r="U398" s="2473"/>
      <c r="V398" s="2473"/>
      <c r="W398" s="2473"/>
      <c r="X398" s="2473"/>
      <c r="Y398" s="2473"/>
      <c r="Z398" s="2473"/>
      <c r="AA398" s="2473"/>
      <c r="AB398" s="2485"/>
      <c r="AC398" s="2485"/>
      <c r="AD398" s="2485"/>
      <c r="AE398" s="2473"/>
      <c r="AF398" s="2494"/>
      <c r="AG398" s="3939"/>
      <c r="AH398" s="4117"/>
      <c r="AI398" s="2392"/>
      <c r="AJ398" s="2392"/>
      <c r="AK398" s="2392"/>
      <c r="AL398" s="2392"/>
      <c r="AM398" s="2392"/>
      <c r="AN398" s="2392"/>
      <c r="AO398" s="2392"/>
      <c r="AP398" s="2392"/>
      <c r="AQ398" s="2392"/>
      <c r="AR398" s="2392"/>
      <c r="AS398" s="2392"/>
      <c r="AT398" s="2392"/>
      <c r="AU398" s="2392"/>
      <c r="AV398" s="2392"/>
      <c r="AW398" s="2392"/>
    </row>
    <row r="399" spans="1:49" s="2408" customFormat="1" ht="11.25" customHeight="1">
      <c r="A399" s="2491"/>
      <c r="B399" s="2473"/>
      <c r="C399" s="2473"/>
      <c r="D399" s="1602"/>
      <c r="E399" s="2450"/>
      <c r="F399" s="2473"/>
      <c r="G399" s="2437" t="s">
        <v>960</v>
      </c>
      <c r="H399" s="2473"/>
      <c r="I399" s="2473"/>
      <c r="J399" s="2473"/>
      <c r="K399" s="2473"/>
      <c r="L399" s="2473"/>
      <c r="M399" s="2473"/>
      <c r="N399" s="2473"/>
      <c r="O399" s="2473"/>
      <c r="P399" s="2473"/>
      <c r="Q399" s="2473"/>
      <c r="R399" s="2473"/>
      <c r="S399" s="2473"/>
      <c r="T399" s="2473"/>
      <c r="U399" s="2473"/>
      <c r="V399" s="2473"/>
      <c r="W399" s="2473"/>
      <c r="X399" s="2473"/>
      <c r="Y399" s="2473"/>
      <c r="Z399" s="2473"/>
      <c r="AA399" s="6482">
        <v>52</v>
      </c>
      <c r="AB399" s="6483"/>
      <c r="AC399" s="6484"/>
      <c r="AD399" s="6485"/>
      <c r="AE399" s="6498" t="s">
        <v>90</v>
      </c>
      <c r="AF399" s="2494"/>
      <c r="AG399" s="3939"/>
      <c r="AH399" s="4117"/>
      <c r="AI399" s="2392"/>
      <c r="AJ399" s="2392"/>
      <c r="AK399" s="2392"/>
      <c r="AL399" s="2392"/>
      <c r="AM399" s="2392"/>
      <c r="AN399" s="2392"/>
      <c r="AO399" s="2392"/>
      <c r="AP399" s="2392"/>
      <c r="AQ399" s="2392"/>
      <c r="AR399" s="2392"/>
      <c r="AS399" s="2392"/>
      <c r="AT399" s="2392"/>
      <c r="AU399" s="2392"/>
      <c r="AV399" s="2392"/>
      <c r="AW399" s="2392"/>
    </row>
    <row r="400" spans="1:49" s="2408" customFormat="1" ht="11.25" customHeight="1">
      <c r="A400" s="2491"/>
      <c r="B400" s="2473"/>
      <c r="C400" s="2473"/>
      <c r="D400" s="2492"/>
      <c r="E400" s="2450"/>
      <c r="F400" s="2473"/>
      <c r="G400" s="2450" t="s">
        <v>961</v>
      </c>
      <c r="H400" s="2473"/>
      <c r="I400" s="2473"/>
      <c r="J400" s="2473"/>
      <c r="K400" s="2473"/>
      <c r="L400" s="2473"/>
      <c r="M400" s="2473"/>
      <c r="N400" s="2473"/>
      <c r="O400" s="2473"/>
      <c r="P400" s="2473"/>
      <c r="Q400" s="2473"/>
      <c r="R400" s="2473"/>
      <c r="S400" s="2473"/>
      <c r="T400" s="2473"/>
      <c r="U400" s="2473"/>
      <c r="V400" s="2473"/>
      <c r="W400" s="2473"/>
      <c r="X400" s="2473"/>
      <c r="Y400" s="2473"/>
      <c r="Z400" s="2473"/>
      <c r="AA400" s="6482"/>
      <c r="AB400" s="6486"/>
      <c r="AC400" s="6487"/>
      <c r="AD400" s="6488"/>
      <c r="AE400" s="6498"/>
      <c r="AF400" s="2494"/>
      <c r="AG400" s="3939"/>
      <c r="AH400" s="4117"/>
      <c r="AI400" s="2392"/>
      <c r="AJ400" s="2392"/>
      <c r="AK400" s="2392"/>
      <c r="AL400" s="2392"/>
      <c r="AM400" s="2392"/>
      <c r="AN400" s="2392"/>
      <c r="AO400" s="2392"/>
      <c r="AP400" s="2392"/>
      <c r="AQ400" s="2392"/>
      <c r="AR400" s="2392"/>
      <c r="AS400" s="2392"/>
      <c r="AT400" s="2392"/>
      <c r="AU400" s="2392"/>
      <c r="AV400" s="2392"/>
      <c r="AW400" s="2392"/>
    </row>
    <row r="401" spans="1:49" s="2408" customFormat="1" ht="11.25" customHeight="1">
      <c r="A401" s="2491"/>
      <c r="B401" s="2473"/>
      <c r="C401" s="2473"/>
      <c r="D401" s="2492"/>
      <c r="E401" s="2450"/>
      <c r="F401" s="2473"/>
      <c r="G401" s="2450"/>
      <c r="H401" s="2473"/>
      <c r="I401" s="2473"/>
      <c r="J401" s="2473"/>
      <c r="K401" s="2473"/>
      <c r="L401" s="2473"/>
      <c r="M401" s="2473"/>
      <c r="N401" s="2473"/>
      <c r="O401" s="2473"/>
      <c r="P401" s="2473"/>
      <c r="Q401" s="2473"/>
      <c r="R401" s="2473"/>
      <c r="S401" s="2473"/>
      <c r="T401" s="2473"/>
      <c r="U401" s="2473"/>
      <c r="V401" s="2473"/>
      <c r="W401" s="2473"/>
      <c r="X401" s="2473"/>
      <c r="Y401" s="2473"/>
      <c r="Z401" s="2473"/>
      <c r="AA401" s="2473"/>
      <c r="AB401" s="2485"/>
      <c r="AC401" s="2485"/>
      <c r="AD401" s="2485"/>
      <c r="AE401" s="2473"/>
      <c r="AF401" s="2494"/>
      <c r="AG401" s="3939"/>
      <c r="AH401" s="4117"/>
      <c r="AI401" s="2392"/>
      <c r="AJ401" s="2392"/>
      <c r="AK401" s="2392"/>
      <c r="AL401" s="2392"/>
      <c r="AM401" s="2392"/>
      <c r="AN401" s="2392"/>
      <c r="AO401" s="2392"/>
      <c r="AP401" s="2392"/>
      <c r="AQ401" s="2392"/>
      <c r="AR401" s="2392"/>
      <c r="AS401" s="2392"/>
      <c r="AT401" s="2392"/>
      <c r="AU401" s="2392"/>
      <c r="AV401" s="2392"/>
      <c r="AW401" s="2392"/>
    </row>
    <row r="402" spans="1:49" s="2408" customFormat="1" ht="11.25" customHeight="1">
      <c r="A402" s="2491"/>
      <c r="B402" s="2473"/>
      <c r="C402" s="2473"/>
      <c r="D402" s="1603" t="s">
        <v>44</v>
      </c>
      <c r="E402" s="2450" t="s">
        <v>1812</v>
      </c>
      <c r="F402" s="2473"/>
      <c r="G402" s="2473"/>
      <c r="H402" s="2473"/>
      <c r="I402" s="2473"/>
      <c r="J402" s="2473"/>
      <c r="K402" s="2473"/>
      <c r="L402" s="2473"/>
      <c r="M402" s="2473"/>
      <c r="N402" s="2473"/>
      <c r="O402" s="2473"/>
      <c r="P402" s="2473"/>
      <c r="Q402" s="2473"/>
      <c r="R402" s="2473"/>
      <c r="S402" s="2473"/>
      <c r="T402" s="2473"/>
      <c r="U402" s="2473"/>
      <c r="V402" s="2473"/>
      <c r="W402" s="2473"/>
      <c r="X402" s="2473"/>
      <c r="Y402" s="2473"/>
      <c r="Z402" s="2473"/>
      <c r="AA402" s="2473"/>
      <c r="AB402" s="2485"/>
      <c r="AC402" s="2485"/>
      <c r="AD402" s="2485"/>
      <c r="AE402" s="2473"/>
      <c r="AF402" s="2494"/>
      <c r="AG402" s="3939"/>
      <c r="AH402" s="4117"/>
      <c r="AI402" s="2392"/>
      <c r="AJ402" s="2392"/>
      <c r="AK402" s="2392"/>
      <c r="AL402" s="2392"/>
      <c r="AM402" s="2392"/>
      <c r="AN402" s="2392"/>
      <c r="AO402" s="2392"/>
      <c r="AP402" s="2392"/>
      <c r="AQ402" s="2392"/>
      <c r="AR402" s="2392"/>
      <c r="AS402" s="2392"/>
      <c r="AT402" s="2392"/>
      <c r="AU402" s="2392"/>
      <c r="AV402" s="2392"/>
      <c r="AW402" s="2392"/>
    </row>
    <row r="403" spans="1:49" s="2408" customFormat="1" ht="11.25" customHeight="1">
      <c r="A403" s="2491"/>
      <c r="B403" s="2473"/>
      <c r="C403" s="2473"/>
      <c r="D403" s="1602"/>
      <c r="E403" s="2450"/>
      <c r="F403" s="2473"/>
      <c r="G403" s="2492" t="s">
        <v>964</v>
      </c>
      <c r="H403" s="2473"/>
      <c r="I403" s="2473"/>
      <c r="J403" s="2473"/>
      <c r="K403" s="2473"/>
      <c r="L403" s="2473"/>
      <c r="M403" s="2473"/>
      <c r="N403" s="2473"/>
      <c r="O403" s="2473"/>
      <c r="P403" s="2473"/>
      <c r="Q403" s="2473"/>
      <c r="R403" s="2473"/>
      <c r="S403" s="2473"/>
      <c r="T403" s="2473"/>
      <c r="U403" s="2473"/>
      <c r="V403" s="2473"/>
      <c r="W403" s="2473"/>
      <c r="X403" s="2473"/>
      <c r="Y403" s="2473"/>
      <c r="Z403" s="2473"/>
      <c r="AA403" s="6482">
        <v>53</v>
      </c>
      <c r="AB403" s="6483"/>
      <c r="AC403" s="6484"/>
      <c r="AD403" s="6485"/>
      <c r="AE403" s="6498" t="s">
        <v>90</v>
      </c>
      <c r="AF403" s="2494"/>
      <c r="AG403" s="3939"/>
      <c r="AH403" s="4117"/>
      <c r="AI403" s="2392"/>
      <c r="AJ403" s="2392"/>
      <c r="AK403" s="2392"/>
      <c r="AL403" s="2392"/>
      <c r="AM403" s="2392"/>
      <c r="AN403" s="2392"/>
      <c r="AO403" s="2392"/>
      <c r="AP403" s="2392"/>
      <c r="AQ403" s="2392"/>
      <c r="AR403" s="2392"/>
      <c r="AS403" s="2392"/>
      <c r="AT403" s="2392"/>
      <c r="AU403" s="2392"/>
      <c r="AV403" s="2392"/>
      <c r="AW403" s="2392"/>
    </row>
    <row r="404" spans="1:49" s="2408" customFormat="1" ht="11.25" customHeight="1">
      <c r="A404" s="2491"/>
      <c r="B404" s="2473"/>
      <c r="C404" s="2473"/>
      <c r="D404" s="1602"/>
      <c r="E404" s="2450"/>
      <c r="F404" s="2473"/>
      <c r="G404" s="2450" t="s">
        <v>965</v>
      </c>
      <c r="H404" s="2473"/>
      <c r="I404" s="2473"/>
      <c r="J404" s="2473"/>
      <c r="K404" s="2473"/>
      <c r="L404" s="2473"/>
      <c r="M404" s="2473"/>
      <c r="N404" s="2473"/>
      <c r="O404" s="2473"/>
      <c r="P404" s="2473"/>
      <c r="Q404" s="2473"/>
      <c r="R404" s="2473"/>
      <c r="S404" s="2473"/>
      <c r="T404" s="2473"/>
      <c r="U404" s="2473"/>
      <c r="V404" s="2473"/>
      <c r="W404" s="2473"/>
      <c r="X404" s="2473"/>
      <c r="Y404" s="2473"/>
      <c r="Z404" s="2473"/>
      <c r="AA404" s="6482"/>
      <c r="AB404" s="6486"/>
      <c r="AC404" s="6487"/>
      <c r="AD404" s="6488"/>
      <c r="AE404" s="6498"/>
      <c r="AF404" s="2494"/>
      <c r="AG404" s="3939"/>
      <c r="AH404" s="4117"/>
      <c r="AI404" s="2392"/>
      <c r="AJ404" s="2392"/>
      <c r="AK404" s="2392"/>
      <c r="AL404" s="2392"/>
      <c r="AM404" s="2392"/>
      <c r="AN404" s="2392"/>
      <c r="AO404" s="2392"/>
      <c r="AP404" s="2392"/>
      <c r="AQ404" s="2392"/>
      <c r="AR404" s="2392"/>
      <c r="AS404" s="2392"/>
      <c r="AT404" s="2392"/>
      <c r="AU404" s="2392"/>
      <c r="AV404" s="2392"/>
      <c r="AW404" s="2392"/>
    </row>
    <row r="405" spans="1:49" s="2408" customFormat="1" ht="11.25" customHeight="1">
      <c r="A405" s="2491"/>
      <c r="B405" s="2473"/>
      <c r="C405" s="2473"/>
      <c r="D405" s="1602"/>
      <c r="E405" s="2450"/>
      <c r="F405" s="2473"/>
      <c r="G405" s="2473"/>
      <c r="H405" s="2473"/>
      <c r="I405" s="2473"/>
      <c r="J405" s="2473"/>
      <c r="K405" s="2473"/>
      <c r="L405" s="2473"/>
      <c r="M405" s="2473"/>
      <c r="N405" s="2473"/>
      <c r="O405" s="2473"/>
      <c r="P405" s="2473"/>
      <c r="Q405" s="2473"/>
      <c r="R405" s="2473"/>
      <c r="S405" s="2473"/>
      <c r="T405" s="2473"/>
      <c r="U405" s="2473"/>
      <c r="V405" s="2473"/>
      <c r="W405" s="2473"/>
      <c r="X405" s="2473"/>
      <c r="Y405" s="2473"/>
      <c r="Z405" s="2473"/>
      <c r="AA405" s="2473"/>
      <c r="AB405" s="2485"/>
      <c r="AC405" s="2485"/>
      <c r="AD405" s="2485"/>
      <c r="AE405" s="2473"/>
      <c r="AF405" s="2494"/>
      <c r="AG405" s="3939"/>
      <c r="AH405" s="4117"/>
      <c r="AI405" s="2392"/>
      <c r="AJ405" s="2392"/>
      <c r="AK405" s="2392"/>
      <c r="AL405" s="2392"/>
      <c r="AM405" s="2392"/>
      <c r="AN405" s="2392"/>
      <c r="AO405" s="2392"/>
      <c r="AP405" s="2392"/>
      <c r="AQ405" s="2392"/>
      <c r="AR405" s="2392"/>
      <c r="AS405" s="2392"/>
      <c r="AT405" s="2392"/>
      <c r="AU405" s="2392"/>
      <c r="AV405" s="2392"/>
      <c r="AW405" s="2392"/>
    </row>
    <row r="406" spans="1:49" s="2408" customFormat="1" ht="6.75" customHeight="1">
      <c r="A406" s="2491"/>
      <c r="B406" s="2473"/>
      <c r="C406" s="2473"/>
      <c r="D406" s="1602"/>
      <c r="E406" s="2450"/>
      <c r="F406" s="2473"/>
      <c r="G406" s="2473"/>
      <c r="H406" s="2473"/>
      <c r="I406" s="2473"/>
      <c r="J406" s="2473"/>
      <c r="K406" s="2473"/>
      <c r="L406" s="2473"/>
      <c r="M406" s="2473"/>
      <c r="N406" s="2473"/>
      <c r="O406" s="2473"/>
      <c r="P406" s="2473"/>
      <c r="Q406" s="2473"/>
      <c r="R406" s="2473"/>
      <c r="S406" s="2473"/>
      <c r="T406" s="2473"/>
      <c r="U406" s="2473"/>
      <c r="V406" s="2473"/>
      <c r="W406" s="2473"/>
      <c r="X406" s="2473"/>
      <c r="Y406" s="2473"/>
      <c r="Z406" s="2473"/>
      <c r="AA406" s="2473"/>
      <c r="AB406" s="2485"/>
      <c r="AC406" s="2485"/>
      <c r="AD406" s="2485"/>
      <c r="AE406" s="2473"/>
      <c r="AF406" s="2494"/>
      <c r="AG406" s="3939"/>
      <c r="AH406" s="4117"/>
      <c r="AI406" s="2392"/>
      <c r="AJ406" s="2392"/>
      <c r="AK406" s="2392"/>
      <c r="AL406" s="2392"/>
      <c r="AM406" s="2392"/>
      <c r="AN406" s="2392"/>
      <c r="AO406" s="2392"/>
      <c r="AP406" s="2392"/>
      <c r="AQ406" s="2392"/>
      <c r="AR406" s="2392"/>
      <c r="AS406" s="2392"/>
      <c r="AT406" s="2392"/>
      <c r="AU406" s="2392"/>
      <c r="AV406" s="2392"/>
      <c r="AW406" s="2392"/>
    </row>
    <row r="407" spans="1:49" s="2408" customFormat="1" ht="11.25" customHeight="1">
      <c r="A407" s="2491"/>
      <c r="B407" s="2473"/>
      <c r="C407" s="2473"/>
      <c r="D407" s="1602"/>
      <c r="E407" s="2492" t="s">
        <v>3621</v>
      </c>
      <c r="F407" s="2473"/>
      <c r="G407" s="2473"/>
      <c r="H407" s="2473"/>
      <c r="I407" s="2473"/>
      <c r="J407" s="2473"/>
      <c r="K407" s="2473"/>
      <c r="L407" s="2473"/>
      <c r="M407" s="2473"/>
      <c r="N407" s="2473"/>
      <c r="O407" s="2473"/>
      <c r="P407" s="2473"/>
      <c r="Q407" s="2473"/>
      <c r="R407" s="2473"/>
      <c r="S407" s="2473"/>
      <c r="T407" s="2473"/>
      <c r="U407" s="2473"/>
      <c r="V407" s="2473"/>
      <c r="W407" s="2473"/>
      <c r="X407" s="2473"/>
      <c r="Y407" s="2473"/>
      <c r="Z407" s="2473"/>
      <c r="AA407" s="2473"/>
      <c r="AB407" s="6499">
        <f>AB395+AB399+AB403</f>
        <v>0</v>
      </c>
      <c r="AC407" s="6500"/>
      <c r="AD407" s="6501"/>
      <c r="AE407" s="6498" t="s">
        <v>90</v>
      </c>
      <c r="AF407" s="2494"/>
      <c r="AG407" s="3939"/>
      <c r="AH407" s="4117"/>
      <c r="AI407" s="2392"/>
      <c r="AJ407" s="2392"/>
      <c r="AK407" s="2392"/>
      <c r="AL407" s="2392"/>
      <c r="AM407" s="2392"/>
      <c r="AN407" s="2392"/>
      <c r="AO407" s="2392"/>
      <c r="AP407" s="2392"/>
      <c r="AQ407" s="2392"/>
      <c r="AR407" s="2392"/>
      <c r="AS407" s="2392"/>
      <c r="AT407" s="2392"/>
      <c r="AU407" s="2392"/>
      <c r="AV407" s="2392"/>
      <c r="AW407" s="2392"/>
    </row>
    <row r="408" spans="1:49" s="2408" customFormat="1" ht="11.25" customHeight="1">
      <c r="A408" s="2491"/>
      <c r="B408" s="2473"/>
      <c r="C408" s="2473"/>
      <c r="D408" s="1602"/>
      <c r="E408" s="2450" t="s">
        <v>92</v>
      </c>
      <c r="F408" s="2473"/>
      <c r="G408" s="2473"/>
      <c r="H408" s="2473"/>
      <c r="I408" s="2473"/>
      <c r="J408" s="2473"/>
      <c r="K408" s="2473"/>
      <c r="L408" s="2473"/>
      <c r="M408" s="2473"/>
      <c r="N408" s="2473"/>
      <c r="O408" s="2473"/>
      <c r="P408" s="2473"/>
      <c r="Q408" s="2473"/>
      <c r="R408" s="2473"/>
      <c r="S408" s="2473"/>
      <c r="T408" s="2473"/>
      <c r="U408" s="2473"/>
      <c r="V408" s="2473"/>
      <c r="W408" s="2473"/>
      <c r="X408" s="2473"/>
      <c r="Y408" s="2473"/>
      <c r="Z408" s="2473"/>
      <c r="AA408" s="2473"/>
      <c r="AB408" s="6502"/>
      <c r="AC408" s="6503"/>
      <c r="AD408" s="6504"/>
      <c r="AE408" s="6498"/>
      <c r="AF408" s="2494"/>
      <c r="AG408" s="3939"/>
      <c r="AH408" s="4117"/>
      <c r="AI408" s="2392"/>
      <c r="AJ408" s="2392"/>
      <c r="AK408" s="2392"/>
      <c r="AL408" s="2392"/>
      <c r="AM408" s="2392"/>
      <c r="AN408" s="2392"/>
      <c r="AO408" s="2392"/>
      <c r="AP408" s="2392"/>
      <c r="AQ408" s="2392"/>
      <c r="AR408" s="2392"/>
      <c r="AS408" s="2392"/>
      <c r="AT408" s="2392"/>
      <c r="AU408" s="2392"/>
      <c r="AV408" s="2392"/>
      <c r="AW408" s="2392"/>
    </row>
    <row r="409" spans="1:49" s="2439" customFormat="1" ht="6.75" customHeight="1">
      <c r="A409" s="2831"/>
      <c r="B409" s="4089"/>
      <c r="C409" s="4111"/>
      <c r="D409" s="4101"/>
      <c r="E409" s="4091"/>
      <c r="F409" s="4092"/>
      <c r="G409" s="4092"/>
      <c r="H409" s="4093"/>
      <c r="I409" s="4093"/>
      <c r="J409" s="4094"/>
      <c r="K409" s="4094"/>
      <c r="L409" s="4094"/>
      <c r="M409" s="4090"/>
      <c r="N409" s="4094"/>
      <c r="O409" s="4094"/>
      <c r="P409" s="4094"/>
      <c r="Q409" s="4094"/>
      <c r="R409" s="4094"/>
      <c r="S409" s="4094"/>
      <c r="T409" s="4094"/>
      <c r="U409" s="4095"/>
      <c r="V409" s="4094"/>
      <c r="W409" s="4094"/>
      <c r="X409" s="4094"/>
      <c r="Y409" s="4094"/>
      <c r="Z409" s="4094"/>
      <c r="AA409" s="4094"/>
      <c r="AB409" s="4094"/>
      <c r="AC409" s="4090"/>
      <c r="AD409" s="4105"/>
      <c r="AE409" s="4105"/>
      <c r="AF409" s="4105"/>
      <c r="AG409" s="4112"/>
      <c r="AH409" s="4098"/>
      <c r="AI409" s="2392"/>
      <c r="AJ409" s="2438"/>
      <c r="AK409" s="2438"/>
      <c r="AL409" s="2438"/>
      <c r="AM409" s="2438"/>
      <c r="AN409" s="2438"/>
      <c r="AO409" s="2438"/>
      <c r="AP409" s="2438"/>
      <c r="AQ409" s="2438"/>
      <c r="AR409" s="2438"/>
      <c r="AS409" s="2438"/>
      <c r="AT409" s="2438"/>
      <c r="AU409" s="2438"/>
      <c r="AV409" s="2438"/>
      <c r="AW409" s="2438"/>
    </row>
    <row r="410" spans="1:49" s="2439" customFormat="1" ht="10.199999999999999">
      <c r="A410" s="2429"/>
      <c r="B410" s="2406"/>
      <c r="C410" s="2400"/>
      <c r="D410" s="2445"/>
      <c r="E410" s="2432"/>
      <c r="F410" s="3925"/>
      <c r="G410" s="3925"/>
      <c r="H410" s="3940"/>
      <c r="I410" s="3940"/>
      <c r="J410" s="2433"/>
      <c r="K410" s="2433"/>
      <c r="L410" s="2433"/>
      <c r="M410" s="2392"/>
      <c r="N410" s="2433"/>
      <c r="O410" s="2433"/>
      <c r="P410" s="2433"/>
      <c r="Q410" s="2433"/>
      <c r="R410" s="2433"/>
      <c r="S410" s="2433"/>
      <c r="T410" s="2433"/>
      <c r="U410" s="2435"/>
      <c r="V410" s="2433"/>
      <c r="W410" s="2433"/>
      <c r="X410" s="2433"/>
      <c r="Y410" s="2433"/>
      <c r="Z410" s="2433"/>
      <c r="AA410" s="2433"/>
      <c r="AB410" s="2433"/>
      <c r="AC410" s="2392"/>
      <c r="AD410" s="2402"/>
      <c r="AE410" s="2402"/>
      <c r="AF410" s="2402"/>
      <c r="AG410" s="2394"/>
      <c r="AH410" s="3908"/>
      <c r="AI410" s="2392"/>
      <c r="AJ410" s="2438"/>
      <c r="AK410" s="2438"/>
      <c r="AL410" s="2438"/>
      <c r="AM410" s="2438"/>
      <c r="AN410" s="2438"/>
      <c r="AO410" s="2438"/>
      <c r="AP410" s="2438"/>
      <c r="AQ410" s="2438"/>
      <c r="AR410" s="2438"/>
      <c r="AS410" s="2438"/>
      <c r="AT410" s="2438"/>
      <c r="AU410" s="2438"/>
      <c r="AV410" s="2438"/>
      <c r="AW410" s="2438"/>
    </row>
    <row r="411" spans="1:49" s="2408" customFormat="1" ht="11.25" customHeight="1">
      <c r="A411" s="2491"/>
      <c r="B411" s="6492" t="s">
        <v>813</v>
      </c>
      <c r="C411" s="6492"/>
      <c r="D411" s="2437" t="s">
        <v>822</v>
      </c>
      <c r="E411" s="2473"/>
      <c r="F411" s="2473"/>
      <c r="G411" s="2473"/>
      <c r="H411" s="2473"/>
      <c r="I411" s="2473"/>
      <c r="J411" s="2473"/>
      <c r="K411" s="2473"/>
      <c r="L411" s="2473"/>
      <c r="M411" s="2473"/>
      <c r="N411" s="2473"/>
      <c r="O411" s="2473"/>
      <c r="P411" s="2473"/>
      <c r="Q411" s="2473"/>
      <c r="R411" s="2473"/>
      <c r="S411" s="2473"/>
      <c r="T411" s="2473"/>
      <c r="U411" s="2473"/>
      <c r="V411" s="2473"/>
      <c r="W411" s="2473"/>
      <c r="X411" s="2473"/>
      <c r="Y411" s="2473"/>
      <c r="Z411" s="2473"/>
      <c r="AA411" s="2473"/>
      <c r="AB411" s="2473"/>
      <c r="AC411" s="2473"/>
      <c r="AD411" s="2473"/>
      <c r="AE411" s="2473"/>
      <c r="AF411" s="2494"/>
      <c r="AG411" s="3939"/>
      <c r="AH411" s="4117"/>
      <c r="AI411" s="2392"/>
      <c r="AJ411" s="2392"/>
      <c r="AK411" s="2392"/>
      <c r="AL411" s="2392"/>
      <c r="AM411" s="2392"/>
      <c r="AN411" s="2392"/>
      <c r="AO411" s="2392"/>
      <c r="AP411" s="2392"/>
      <c r="AQ411" s="2392"/>
      <c r="AR411" s="2392"/>
      <c r="AS411" s="2392"/>
      <c r="AT411" s="2392"/>
      <c r="AU411" s="2392"/>
      <c r="AV411" s="2392"/>
      <c r="AW411" s="2392"/>
    </row>
    <row r="412" spans="1:49" s="2408" customFormat="1" ht="11.25" customHeight="1">
      <c r="A412" s="2491"/>
      <c r="B412" s="2473"/>
      <c r="C412" s="2473"/>
      <c r="D412" s="2450" t="s">
        <v>870</v>
      </c>
      <c r="E412" s="2473"/>
      <c r="F412" s="2473"/>
      <c r="G412" s="2473"/>
      <c r="H412" s="2473"/>
      <c r="I412" s="2473"/>
      <c r="J412" s="2473"/>
      <c r="K412" s="2473"/>
      <c r="L412" s="2473"/>
      <c r="M412" s="2473"/>
      <c r="N412" s="2473"/>
      <c r="O412" s="2473"/>
      <c r="P412" s="2473"/>
      <c r="Q412" s="2473"/>
      <c r="R412" s="2473"/>
      <c r="S412" s="2473"/>
      <c r="T412" s="2473"/>
      <c r="U412" s="2473"/>
      <c r="V412" s="2473"/>
      <c r="W412" s="2473"/>
      <c r="X412" s="2473"/>
      <c r="Y412" s="2473"/>
      <c r="Z412" s="2473"/>
      <c r="AA412" s="2473"/>
      <c r="AB412" s="2473"/>
      <c r="AC412" s="2473"/>
      <c r="AD412" s="2473"/>
      <c r="AE412" s="2473"/>
      <c r="AF412" s="2494"/>
      <c r="AG412" s="3939"/>
      <c r="AH412" s="4117"/>
      <c r="AI412" s="2392"/>
      <c r="AJ412" s="2392"/>
      <c r="AK412" s="2392"/>
      <c r="AL412" s="2392"/>
      <c r="AM412" s="2392"/>
      <c r="AN412" s="2392"/>
      <c r="AO412" s="2392"/>
      <c r="AP412" s="2392"/>
      <c r="AQ412" s="2392"/>
      <c r="AR412" s="2392"/>
      <c r="AS412" s="2392"/>
      <c r="AT412" s="2392"/>
      <c r="AU412" s="2392"/>
      <c r="AV412" s="2392"/>
      <c r="AW412" s="2392"/>
    </row>
    <row r="413" spans="1:49" s="2408" customFormat="1" ht="11.25" customHeight="1">
      <c r="A413" s="2491"/>
      <c r="B413" s="2473"/>
      <c r="C413" s="2473"/>
      <c r="D413" s="1602"/>
      <c r="E413" s="2473"/>
      <c r="F413" s="2473"/>
      <c r="G413" s="2473"/>
      <c r="H413" s="2473"/>
      <c r="I413" s="2473"/>
      <c r="J413" s="2473"/>
      <c r="K413" s="2473"/>
      <c r="L413" s="2473"/>
      <c r="M413" s="2473"/>
      <c r="N413" s="2473"/>
      <c r="O413" s="2473"/>
      <c r="P413" s="2473"/>
      <c r="Q413" s="2473"/>
      <c r="R413" s="2473"/>
      <c r="S413" s="2473"/>
      <c r="T413" s="2473"/>
      <c r="U413" s="2473"/>
      <c r="V413" s="2473"/>
      <c r="W413" s="2473"/>
      <c r="X413" s="2473"/>
      <c r="Y413" s="2473"/>
      <c r="Z413" s="2473"/>
      <c r="AA413" s="2473"/>
      <c r="AB413" s="2473"/>
      <c r="AC413" s="2473"/>
      <c r="AD413" s="2541" t="s">
        <v>388</v>
      </c>
      <c r="AE413" s="2473"/>
      <c r="AF413" s="2494"/>
      <c r="AG413" s="3939"/>
      <c r="AH413" s="4117"/>
      <c r="AI413" s="2392"/>
      <c r="AJ413" s="2392"/>
      <c r="AK413" s="2392"/>
      <c r="AL413" s="2392"/>
      <c r="AM413" s="2392"/>
      <c r="AN413" s="2392"/>
      <c r="AO413" s="2392"/>
      <c r="AP413" s="2392"/>
      <c r="AQ413" s="2392"/>
      <c r="AR413" s="2392"/>
      <c r="AS413" s="2392"/>
      <c r="AT413" s="2392"/>
      <c r="AU413" s="2392"/>
      <c r="AV413" s="2392"/>
      <c r="AW413" s="2392"/>
    </row>
    <row r="414" spans="1:49" s="2408" customFormat="1" ht="11.25" customHeight="1">
      <c r="A414" s="2491"/>
      <c r="B414" s="2473"/>
      <c r="C414" s="2473"/>
      <c r="D414" s="1603" t="s">
        <v>29</v>
      </c>
      <c r="E414" s="2550" t="s">
        <v>390</v>
      </c>
      <c r="F414" s="2452"/>
      <c r="G414" s="2452"/>
      <c r="H414" s="2452"/>
      <c r="I414" s="2452"/>
      <c r="J414" s="2452"/>
      <c r="K414" s="2452"/>
      <c r="L414" s="2452"/>
      <c r="M414" s="2452"/>
      <c r="N414" s="2452"/>
      <c r="O414" s="2452"/>
      <c r="P414" s="2452"/>
      <c r="Q414" s="2452"/>
      <c r="R414" s="2452"/>
      <c r="S414" s="2452"/>
      <c r="T414" s="2452"/>
      <c r="U414" s="2473"/>
      <c r="V414" s="2473"/>
      <c r="W414" s="2473"/>
      <c r="X414" s="2473"/>
      <c r="Y414" s="2473"/>
      <c r="Z414" s="2473"/>
      <c r="AA414" s="6482">
        <v>54</v>
      </c>
      <c r="AB414" s="6483"/>
      <c r="AC414" s="6484"/>
      <c r="AD414" s="6485"/>
      <c r="AE414" s="6498" t="s">
        <v>90</v>
      </c>
      <c r="AF414" s="2494"/>
      <c r="AG414" s="3939"/>
      <c r="AH414" s="4117"/>
      <c r="AI414" s="2392"/>
      <c r="AJ414" s="2392"/>
      <c r="AK414" s="2392"/>
      <c r="AL414" s="2392"/>
      <c r="AM414" s="2392"/>
      <c r="AN414" s="2392"/>
      <c r="AO414" s="2392"/>
      <c r="AP414" s="2392"/>
      <c r="AQ414" s="2392"/>
      <c r="AR414" s="2392"/>
      <c r="AS414" s="2392"/>
      <c r="AT414" s="2392"/>
      <c r="AU414" s="2392"/>
      <c r="AV414" s="2392"/>
      <c r="AW414" s="2392"/>
    </row>
    <row r="415" spans="1:49" s="2408" customFormat="1" ht="11.25" customHeight="1">
      <c r="A415" s="2491"/>
      <c r="B415" s="2473"/>
      <c r="C415" s="2473"/>
      <c r="D415" s="1602"/>
      <c r="E415" s="2551" t="s">
        <v>1209</v>
      </c>
      <c r="F415" s="2452"/>
      <c r="G415" s="2452"/>
      <c r="H415" s="2452"/>
      <c r="I415" s="2452"/>
      <c r="J415" s="2452"/>
      <c r="K415" s="2452"/>
      <c r="L415" s="2452"/>
      <c r="M415" s="2452"/>
      <c r="N415" s="2452"/>
      <c r="O415" s="2452"/>
      <c r="P415" s="2452"/>
      <c r="Q415" s="2452"/>
      <c r="R415" s="2452"/>
      <c r="S415" s="2452"/>
      <c r="T415" s="2452"/>
      <c r="U415" s="2473"/>
      <c r="V415" s="2473"/>
      <c r="W415" s="2473"/>
      <c r="X415" s="2473"/>
      <c r="Y415" s="2473"/>
      <c r="Z415" s="2473"/>
      <c r="AA415" s="6482"/>
      <c r="AB415" s="6486"/>
      <c r="AC415" s="6487"/>
      <c r="AD415" s="6488"/>
      <c r="AE415" s="6498"/>
      <c r="AF415" s="2494"/>
      <c r="AG415" s="3939"/>
      <c r="AH415" s="4117"/>
      <c r="AI415" s="2392"/>
      <c r="AJ415" s="2392"/>
      <c r="AK415" s="2392"/>
      <c r="AL415" s="2392"/>
      <c r="AM415" s="2392"/>
      <c r="AN415" s="2392"/>
      <c r="AO415" s="2392"/>
      <c r="AP415" s="2392"/>
      <c r="AQ415" s="2392"/>
      <c r="AR415" s="2392"/>
      <c r="AS415" s="2392"/>
      <c r="AT415" s="2392"/>
      <c r="AU415" s="2392"/>
      <c r="AV415" s="2392"/>
      <c r="AW415" s="2392"/>
    </row>
    <row r="416" spans="1:49" s="2408" customFormat="1" ht="12" customHeight="1">
      <c r="A416" s="2491"/>
      <c r="B416" s="2473"/>
      <c r="C416" s="2473"/>
      <c r="D416" s="1602"/>
      <c r="E416" s="2467"/>
      <c r="F416" s="2452"/>
      <c r="G416" s="2452"/>
      <c r="H416" s="2452"/>
      <c r="I416" s="2452"/>
      <c r="J416" s="2452"/>
      <c r="K416" s="2452"/>
      <c r="L416" s="2452"/>
      <c r="M416" s="2452"/>
      <c r="N416" s="2452"/>
      <c r="O416" s="2452"/>
      <c r="P416" s="2452"/>
      <c r="Q416" s="2452"/>
      <c r="R416" s="2452"/>
      <c r="S416" s="2452"/>
      <c r="T416" s="2452"/>
      <c r="U416" s="2473"/>
      <c r="V416" s="2473"/>
      <c r="W416" s="2473"/>
      <c r="X416" s="2473"/>
      <c r="Y416" s="2473"/>
      <c r="Z416" s="2473"/>
      <c r="AA416" s="2473"/>
      <c r="AB416" s="2485"/>
      <c r="AC416" s="2485"/>
      <c r="AD416" s="2485"/>
      <c r="AE416" s="2473"/>
      <c r="AF416" s="2494"/>
      <c r="AG416" s="3939"/>
      <c r="AH416" s="4117"/>
      <c r="AI416" s="2392"/>
      <c r="AJ416" s="2392"/>
      <c r="AK416" s="2392"/>
      <c r="AL416" s="2392"/>
      <c r="AM416" s="2392"/>
      <c r="AN416" s="2392"/>
      <c r="AO416" s="2392"/>
      <c r="AP416" s="2392"/>
      <c r="AQ416" s="2392"/>
      <c r="AR416" s="2392"/>
      <c r="AS416" s="2392"/>
      <c r="AT416" s="2392"/>
      <c r="AU416" s="2392"/>
      <c r="AV416" s="2392"/>
      <c r="AW416" s="2392"/>
    </row>
    <row r="417" spans="1:49" s="2408" customFormat="1" ht="11.25" customHeight="1">
      <c r="A417" s="2491"/>
      <c r="B417" s="2473"/>
      <c r="C417" s="2473"/>
      <c r="D417" s="1603" t="s">
        <v>30</v>
      </c>
      <c r="E417" s="2456" t="s">
        <v>1210</v>
      </c>
      <c r="F417" s="2452"/>
      <c r="G417" s="2552"/>
      <c r="H417" s="2552"/>
      <c r="I417" s="2553"/>
      <c r="J417" s="2553"/>
      <c r="K417" s="2553"/>
      <c r="L417" s="2553"/>
      <c r="M417" s="2553"/>
      <c r="N417" s="2552"/>
      <c r="O417" s="2452"/>
      <c r="P417" s="2452"/>
      <c r="Q417" s="2552"/>
      <c r="R417" s="2552"/>
      <c r="S417" s="2552"/>
      <c r="T417" s="2552"/>
      <c r="U417" s="2554"/>
      <c r="V417" s="2519"/>
      <c r="W417" s="2519"/>
      <c r="X417" s="2519"/>
      <c r="Y417" s="2519"/>
      <c r="Z417" s="2519"/>
      <c r="AA417" s="6482">
        <v>55</v>
      </c>
      <c r="AB417" s="6483"/>
      <c r="AC417" s="6484"/>
      <c r="AD417" s="6485"/>
      <c r="AE417" s="6498" t="s">
        <v>90</v>
      </c>
      <c r="AF417" s="2494"/>
      <c r="AG417" s="3939"/>
      <c r="AH417" s="4117"/>
      <c r="AI417" s="2392"/>
      <c r="AJ417" s="2392"/>
      <c r="AK417" s="2392"/>
      <c r="AL417" s="2392"/>
      <c r="AM417" s="2392"/>
      <c r="AN417" s="2392"/>
      <c r="AO417" s="2392"/>
      <c r="AP417" s="2392"/>
      <c r="AQ417" s="2392"/>
      <c r="AR417" s="2392"/>
      <c r="AS417" s="2392"/>
      <c r="AT417" s="2392"/>
      <c r="AU417" s="2392"/>
      <c r="AV417" s="2392"/>
      <c r="AW417" s="2392"/>
    </row>
    <row r="418" spans="1:49" s="2408" customFormat="1" ht="11.25" customHeight="1">
      <c r="A418" s="2491"/>
      <c r="B418" s="2473"/>
      <c r="C418" s="2473"/>
      <c r="D418" s="2552"/>
      <c r="E418" s="2540" t="s">
        <v>1211</v>
      </c>
      <c r="F418" s="2519"/>
      <c r="G418" s="2552"/>
      <c r="H418" s="2552"/>
      <c r="I418" s="2452"/>
      <c r="J418" s="2452"/>
      <c r="K418" s="2452"/>
      <c r="L418" s="2452"/>
      <c r="M418" s="2452"/>
      <c r="N418" s="2552"/>
      <c r="O418" s="2519"/>
      <c r="P418" s="2519"/>
      <c r="Q418" s="2552"/>
      <c r="R418" s="2552"/>
      <c r="S418" s="2552"/>
      <c r="T418" s="2552"/>
      <c r="U418" s="2555"/>
      <c r="V418" s="2540"/>
      <c r="W418" s="2540"/>
      <c r="X418" s="2540"/>
      <c r="Y418" s="2540"/>
      <c r="Z418" s="2540"/>
      <c r="AA418" s="6482"/>
      <c r="AB418" s="6486"/>
      <c r="AC418" s="6487"/>
      <c r="AD418" s="6488"/>
      <c r="AE418" s="6498"/>
      <c r="AF418" s="2494"/>
      <c r="AG418" s="3939"/>
      <c r="AH418" s="4117"/>
      <c r="AI418" s="2392"/>
      <c r="AJ418" s="2392"/>
      <c r="AK418" s="2392"/>
      <c r="AL418" s="2392"/>
      <c r="AM418" s="2392"/>
      <c r="AN418" s="2392"/>
      <c r="AO418" s="2392"/>
      <c r="AP418" s="2392"/>
      <c r="AQ418" s="2392"/>
      <c r="AR418" s="2392"/>
      <c r="AS418" s="2392"/>
      <c r="AT418" s="2392"/>
      <c r="AU418" s="2392"/>
      <c r="AV418" s="2392"/>
      <c r="AW418" s="2392"/>
    </row>
    <row r="419" spans="1:49" s="2408" customFormat="1" ht="12" customHeight="1">
      <c r="A419" s="2491"/>
      <c r="B419" s="2473"/>
      <c r="C419" s="2473"/>
      <c r="D419" s="2473"/>
      <c r="E419" s="2473"/>
      <c r="F419" s="2473"/>
      <c r="G419" s="2473"/>
      <c r="H419" s="2473"/>
      <c r="I419" s="2473"/>
      <c r="J419" s="2473"/>
      <c r="K419" s="2473"/>
      <c r="L419" s="2473"/>
      <c r="M419" s="2473"/>
      <c r="N419" s="2473"/>
      <c r="O419" s="2473"/>
      <c r="P419" s="2473"/>
      <c r="Q419" s="2473"/>
      <c r="R419" s="2473"/>
      <c r="S419" s="2473"/>
      <c r="T419" s="2473"/>
      <c r="U419" s="2473"/>
      <c r="V419" s="2473"/>
      <c r="W419" s="2473"/>
      <c r="X419" s="2473"/>
      <c r="Y419" s="2473"/>
      <c r="Z419" s="2473"/>
      <c r="AA419" s="2473"/>
      <c r="AB419" s="2485"/>
      <c r="AC419" s="2476"/>
      <c r="AD419" s="2464"/>
      <c r="AE419" s="2473"/>
      <c r="AF419" s="2494"/>
      <c r="AG419" s="3939"/>
      <c r="AH419" s="4117"/>
      <c r="AI419" s="2392"/>
      <c r="AJ419" s="2392"/>
      <c r="AK419" s="2392"/>
      <c r="AL419" s="2392"/>
      <c r="AM419" s="2392"/>
      <c r="AN419" s="2392"/>
      <c r="AO419" s="2392"/>
      <c r="AP419" s="2392"/>
      <c r="AQ419" s="2392"/>
      <c r="AR419" s="2392"/>
      <c r="AS419" s="2392"/>
      <c r="AT419" s="2392"/>
      <c r="AU419" s="2392"/>
      <c r="AV419" s="2392"/>
      <c r="AW419" s="2392"/>
    </row>
    <row r="420" spans="1:49" s="2408" customFormat="1" ht="11.25" customHeight="1">
      <c r="A420" s="2491"/>
      <c r="B420" s="2544"/>
      <c r="C420" s="2544"/>
      <c r="D420" s="2496"/>
      <c r="E420" s="2456" t="s">
        <v>3621</v>
      </c>
      <c r="F420" s="2473"/>
      <c r="G420" s="2467"/>
      <c r="H420" s="2437"/>
      <c r="I420" s="2452"/>
      <c r="J420" s="2467"/>
      <c r="K420" s="2467"/>
      <c r="L420" s="2467"/>
      <c r="M420" s="2467"/>
      <c r="N420" s="2467"/>
      <c r="O420" s="2467"/>
      <c r="P420" s="2467"/>
      <c r="Q420" s="2467"/>
      <c r="R420" s="2467"/>
      <c r="S420" s="2467"/>
      <c r="T420" s="2467"/>
      <c r="U420" s="2467"/>
      <c r="V420" s="2467"/>
      <c r="W420" s="2467"/>
      <c r="X420" s="2467"/>
      <c r="Y420" s="2467"/>
      <c r="Z420" s="2467"/>
      <c r="AA420" s="2452"/>
      <c r="AB420" s="6470">
        <f>AB414+AB417</f>
        <v>0</v>
      </c>
      <c r="AC420" s="6471"/>
      <c r="AD420" s="6472"/>
      <c r="AE420" s="6476" t="s">
        <v>90</v>
      </c>
      <c r="AF420" s="2494"/>
      <c r="AG420" s="3939"/>
      <c r="AH420" s="4117"/>
      <c r="AI420" s="2392"/>
      <c r="AJ420" s="2392"/>
      <c r="AK420" s="2392"/>
      <c r="AL420" s="2392"/>
      <c r="AM420" s="2392"/>
      <c r="AN420" s="2392"/>
      <c r="AO420" s="2392"/>
      <c r="AP420" s="2392"/>
      <c r="AQ420" s="2392"/>
      <c r="AR420" s="2392"/>
      <c r="AS420" s="2392"/>
      <c r="AT420" s="2392"/>
      <c r="AU420" s="2392"/>
      <c r="AV420" s="2392"/>
      <c r="AW420" s="2392"/>
    </row>
    <row r="421" spans="1:49" s="2408" customFormat="1" ht="11.25" customHeight="1">
      <c r="A421" s="2491"/>
      <c r="B421" s="2452"/>
      <c r="C421" s="2452"/>
      <c r="D421" s="2450"/>
      <c r="E421" s="2505" t="s">
        <v>92</v>
      </c>
      <c r="F421" s="2473"/>
      <c r="G421" s="2467"/>
      <c r="H421" s="2441"/>
      <c r="I421" s="2452"/>
      <c r="J421" s="2467"/>
      <c r="K421" s="2467"/>
      <c r="L421" s="2467"/>
      <c r="M421" s="2467"/>
      <c r="N421" s="2467"/>
      <c r="O421" s="2467"/>
      <c r="P421" s="2467"/>
      <c r="Q421" s="2467"/>
      <c r="R421" s="2467"/>
      <c r="S421" s="2467"/>
      <c r="T421" s="2467"/>
      <c r="U421" s="2467"/>
      <c r="V421" s="2467"/>
      <c r="W421" s="2467"/>
      <c r="X421" s="2467"/>
      <c r="Y421" s="2467"/>
      <c r="Z421" s="2467"/>
      <c r="AA421" s="2452"/>
      <c r="AB421" s="6473"/>
      <c r="AC421" s="6474"/>
      <c r="AD421" s="6475"/>
      <c r="AE421" s="6476"/>
      <c r="AF421" s="2494"/>
      <c r="AG421" s="3939"/>
      <c r="AH421" s="4117"/>
      <c r="AI421" s="2392"/>
      <c r="AJ421" s="2392"/>
      <c r="AK421" s="2392"/>
      <c r="AL421" s="2392"/>
      <c r="AM421" s="2392"/>
      <c r="AN421" s="2392"/>
      <c r="AO421" s="2392"/>
      <c r="AP421" s="2392"/>
      <c r="AQ421" s="2392"/>
      <c r="AR421" s="2392"/>
      <c r="AS421" s="2392"/>
      <c r="AT421" s="2392"/>
      <c r="AU421" s="2392"/>
      <c r="AV421" s="2392"/>
      <c r="AW421" s="2392"/>
    </row>
    <row r="422" spans="1:49" s="2408" customFormat="1" ht="8.25" customHeight="1">
      <c r="A422" s="2491"/>
      <c r="B422" s="2452"/>
      <c r="C422" s="2452"/>
      <c r="D422" s="2473"/>
      <c r="E422" s="2467"/>
      <c r="F422" s="2467"/>
      <c r="G422" s="2467"/>
      <c r="H422" s="2467"/>
      <c r="I422" s="2467"/>
      <c r="J422" s="2467"/>
      <c r="K422" s="2467"/>
      <c r="L422" s="2467"/>
      <c r="M422" s="2467"/>
      <c r="N422" s="2467"/>
      <c r="O422" s="2467"/>
      <c r="P422" s="2467"/>
      <c r="Q422" s="2467"/>
      <c r="R422" s="2467"/>
      <c r="S422" s="2467"/>
      <c r="T422" s="2467"/>
      <c r="U422" s="2467"/>
      <c r="V422" s="2467"/>
      <c r="W422" s="2467"/>
      <c r="X422" s="2467"/>
      <c r="Y422" s="2467"/>
      <c r="Z422" s="2467"/>
      <c r="AA422" s="2452"/>
      <c r="AB422" s="2452"/>
      <c r="AC422" s="2467"/>
      <c r="AD422" s="2552"/>
      <c r="AE422" s="2467"/>
      <c r="AF422" s="2494"/>
      <c r="AG422" s="3939"/>
      <c r="AH422" s="4117"/>
      <c r="AI422" s="2392"/>
      <c r="AJ422" s="2392"/>
      <c r="AK422" s="2392"/>
      <c r="AL422" s="2392"/>
      <c r="AM422" s="2392"/>
      <c r="AN422" s="2392"/>
      <c r="AO422" s="2392"/>
      <c r="AP422" s="2392"/>
      <c r="AQ422" s="2392"/>
      <c r="AR422" s="2392"/>
      <c r="AS422" s="2392"/>
      <c r="AT422" s="2392"/>
      <c r="AU422" s="2392"/>
      <c r="AV422" s="2392"/>
      <c r="AW422" s="2392"/>
    </row>
    <row r="423" spans="1:49" s="2439" customFormat="1" ht="10.5" customHeight="1">
      <c r="A423" s="2833"/>
      <c r="B423" s="4137"/>
      <c r="C423" s="4137"/>
      <c r="D423" s="4137"/>
      <c r="E423" s="4137"/>
      <c r="F423" s="4137"/>
      <c r="G423" s="4137"/>
      <c r="H423" s="4137"/>
      <c r="I423" s="4137"/>
      <c r="J423" s="4137"/>
      <c r="K423" s="4137"/>
      <c r="L423" s="4137"/>
      <c r="M423" s="4137"/>
      <c r="N423" s="4137"/>
      <c r="O423" s="4137"/>
      <c r="P423" s="4137"/>
      <c r="Q423" s="4137"/>
      <c r="R423" s="4137"/>
      <c r="S423" s="4137"/>
      <c r="T423" s="4137"/>
      <c r="U423" s="4137"/>
      <c r="V423" s="4137"/>
      <c r="W423" s="4137"/>
      <c r="X423" s="4137"/>
      <c r="Y423" s="4137"/>
      <c r="Z423" s="4137"/>
      <c r="AA423" s="4137"/>
      <c r="AB423" s="4137"/>
      <c r="AC423" s="4137"/>
      <c r="AD423" s="4137"/>
      <c r="AE423" s="4137"/>
      <c r="AF423" s="4137"/>
      <c r="AG423" s="4137"/>
      <c r="AH423" s="4138"/>
      <c r="AI423" s="2392"/>
      <c r="AJ423" s="2438"/>
      <c r="AK423" s="2438"/>
      <c r="AL423" s="2438"/>
      <c r="AM423" s="2438"/>
      <c r="AN423" s="2438"/>
      <c r="AO423" s="2438"/>
      <c r="AP423" s="2438"/>
      <c r="AQ423" s="2438"/>
      <c r="AR423" s="2438"/>
      <c r="AS423" s="2438"/>
      <c r="AT423" s="2438"/>
      <c r="AU423" s="2438"/>
      <c r="AV423" s="2438"/>
      <c r="AW423" s="2438"/>
    </row>
    <row r="424" spans="1:49" s="2439" customFormat="1" ht="10.5" customHeight="1">
      <c r="A424" s="3930"/>
      <c r="B424" s="3931"/>
      <c r="C424" s="3931"/>
      <c r="D424" s="3931"/>
      <c r="E424" s="3931"/>
      <c r="F424" s="3931"/>
      <c r="G424" s="3931"/>
      <c r="H424" s="3931"/>
      <c r="I424" s="3931"/>
      <c r="J424" s="3931"/>
      <c r="K424" s="3931"/>
      <c r="L424" s="3931"/>
      <c r="M424" s="3931"/>
      <c r="N424" s="3931"/>
      <c r="O424" s="3931"/>
      <c r="P424" s="3931"/>
      <c r="Q424" s="3931"/>
      <c r="R424" s="3931"/>
      <c r="S424" s="3931"/>
      <c r="T424" s="3931"/>
      <c r="U424" s="3931"/>
      <c r="V424" s="3931"/>
      <c r="W424" s="3931"/>
      <c r="X424" s="3931"/>
      <c r="Y424" s="3931"/>
      <c r="Z424" s="3931"/>
      <c r="AA424" s="3931"/>
      <c r="AB424" s="3931"/>
      <c r="AC424" s="3931"/>
      <c r="AD424" s="3931"/>
      <c r="AE424" s="3931"/>
      <c r="AF424" s="3931"/>
      <c r="AG424" s="3931"/>
      <c r="AH424" s="4119"/>
      <c r="AI424" s="2392"/>
      <c r="AJ424" s="2438"/>
      <c r="AK424" s="2438"/>
      <c r="AL424" s="2438"/>
      <c r="AM424" s="2438"/>
      <c r="AN424" s="2438"/>
      <c r="AO424" s="2438"/>
      <c r="AP424" s="2438"/>
      <c r="AQ424" s="2438"/>
      <c r="AR424" s="2438"/>
      <c r="AS424" s="2438"/>
      <c r="AT424" s="2438"/>
      <c r="AU424" s="2438"/>
      <c r="AV424" s="2438"/>
      <c r="AW424" s="2438"/>
    </row>
    <row r="425" spans="1:49" s="2408" customFormat="1" ht="11.25" customHeight="1">
      <c r="A425" s="2491"/>
      <c r="B425" s="6493" t="s">
        <v>814</v>
      </c>
      <c r="C425" s="6493"/>
      <c r="D425" s="2437" t="s">
        <v>871</v>
      </c>
      <c r="E425" s="2437"/>
      <c r="F425" s="2437"/>
      <c r="G425" s="2437"/>
      <c r="H425" s="2437"/>
      <c r="I425" s="2437"/>
      <c r="J425" s="2437"/>
      <c r="K425" s="2437"/>
      <c r="L425" s="2437"/>
      <c r="M425" s="2437"/>
      <c r="N425" s="2437"/>
      <c r="O425" s="2437"/>
      <c r="P425" s="2437"/>
      <c r="Q425" s="2437"/>
      <c r="R425" s="2437"/>
      <c r="S425" s="2437"/>
      <c r="T425" s="2437"/>
      <c r="U425" s="2437"/>
      <c r="V425" s="2437"/>
      <c r="W425" s="2437"/>
      <c r="X425" s="2437"/>
      <c r="Y425" s="2437"/>
      <c r="Z425" s="2437"/>
      <c r="AA425" s="2475"/>
      <c r="AB425" s="2467"/>
      <c r="AC425" s="2467"/>
      <c r="AD425" s="2467"/>
      <c r="AE425" s="2392"/>
      <c r="AF425" s="2494"/>
      <c r="AG425" s="3939"/>
      <c r="AH425" s="4117"/>
      <c r="AI425" s="2392"/>
      <c r="AJ425" s="2392"/>
      <c r="AK425" s="2392"/>
      <c r="AL425" s="2392"/>
      <c r="AM425" s="2392"/>
      <c r="AN425" s="2392"/>
      <c r="AO425" s="2392"/>
      <c r="AP425" s="2392"/>
      <c r="AQ425" s="2392"/>
      <c r="AR425" s="2392"/>
      <c r="AS425" s="2392"/>
      <c r="AT425" s="2392"/>
      <c r="AU425" s="2392"/>
      <c r="AV425" s="2392"/>
      <c r="AW425" s="2392"/>
    </row>
    <row r="426" spans="1:49" s="2408" customFormat="1" ht="11.25" customHeight="1">
      <c r="A426" s="2491"/>
      <c r="B426" s="2473"/>
      <c r="C426" s="2473"/>
      <c r="D426" s="2450" t="s">
        <v>966</v>
      </c>
      <c r="E426" s="2450"/>
      <c r="F426" s="2450"/>
      <c r="G426" s="2450"/>
      <c r="H426" s="2450"/>
      <c r="I426" s="2450"/>
      <c r="J426" s="2450"/>
      <c r="K426" s="2450"/>
      <c r="L426" s="2450"/>
      <c r="M426" s="2450"/>
      <c r="N426" s="2450"/>
      <c r="O426" s="2450"/>
      <c r="P426" s="2450"/>
      <c r="Q426" s="2450"/>
      <c r="R426" s="2450"/>
      <c r="S426" s="2450"/>
      <c r="T426" s="2450"/>
      <c r="U426" s="2450"/>
      <c r="V426" s="2450"/>
      <c r="W426" s="2450"/>
      <c r="X426" s="2450"/>
      <c r="Y426" s="2450"/>
      <c r="Z426" s="2459"/>
      <c r="AA426" s="2459"/>
      <c r="AB426" s="2458"/>
      <c r="AC426" s="2458"/>
      <c r="AD426" s="2520"/>
      <c r="AE426" s="2392"/>
      <c r="AF426" s="2494"/>
      <c r="AG426" s="3939"/>
      <c r="AH426" s="4117"/>
      <c r="AI426" s="2392"/>
      <c r="AJ426" s="2392"/>
      <c r="AK426" s="2392"/>
      <c r="AL426" s="2392"/>
      <c r="AM426" s="2392"/>
      <c r="AN426" s="2392"/>
      <c r="AO426" s="2392"/>
      <c r="AP426" s="2392"/>
      <c r="AQ426" s="2392"/>
      <c r="AR426" s="2392"/>
      <c r="AS426" s="2392"/>
      <c r="AT426" s="2392"/>
      <c r="AU426" s="2392"/>
      <c r="AV426" s="2392"/>
      <c r="AW426" s="2392"/>
    </row>
    <row r="427" spans="1:49" s="2408" customFormat="1" ht="11.25" customHeight="1">
      <c r="A427" s="2491"/>
      <c r="B427" s="2473"/>
      <c r="C427" s="2473"/>
      <c r="D427" s="2473"/>
      <c r="E427" s="2473"/>
      <c r="F427" s="2473"/>
      <c r="G427" s="2473"/>
      <c r="H427" s="2473"/>
      <c r="I427" s="2473"/>
      <c r="J427" s="2473"/>
      <c r="K427" s="2473"/>
      <c r="L427" s="2473"/>
      <c r="M427" s="2473"/>
      <c r="N427" s="2473"/>
      <c r="O427" s="2473"/>
      <c r="P427" s="2473"/>
      <c r="Q427" s="2473"/>
      <c r="R427" s="2473"/>
      <c r="S427" s="2473"/>
      <c r="T427" s="2473"/>
      <c r="U427" s="2473"/>
      <c r="V427" s="2473"/>
      <c r="W427" s="2473"/>
      <c r="X427" s="2473"/>
      <c r="Y427" s="2473"/>
      <c r="Z427" s="2473"/>
      <c r="AA427" s="2473"/>
      <c r="AB427" s="2473"/>
      <c r="AC427" s="2473"/>
      <c r="AD427" s="2473"/>
      <c r="AE427" s="2392"/>
      <c r="AF427" s="2494"/>
      <c r="AG427" s="3939"/>
      <c r="AH427" s="4117"/>
      <c r="AI427" s="2392"/>
      <c r="AJ427" s="2392"/>
      <c r="AK427" s="2392"/>
      <c r="AL427" s="2392"/>
      <c r="AM427" s="2392"/>
      <c r="AN427" s="2392"/>
      <c r="AO427" s="2392"/>
      <c r="AP427" s="2392"/>
      <c r="AQ427" s="2392"/>
      <c r="AR427" s="2392"/>
      <c r="AS427" s="2392"/>
      <c r="AT427" s="2392"/>
      <c r="AU427" s="2392"/>
      <c r="AV427" s="2392"/>
      <c r="AW427" s="2392"/>
    </row>
    <row r="428" spans="1:49" s="2408" customFormat="1" ht="11.25" customHeight="1">
      <c r="A428" s="2491"/>
      <c r="B428" s="2473"/>
      <c r="C428" s="2473"/>
      <c r="D428" s="2511"/>
      <c r="E428" s="2512" t="s">
        <v>1212</v>
      </c>
      <c r="F428" s="2452"/>
      <c r="G428" s="2452"/>
      <c r="H428" s="2452"/>
      <c r="I428" s="2452"/>
      <c r="J428" s="2452"/>
      <c r="K428" s="2452"/>
      <c r="L428" s="2452"/>
      <c r="M428" s="2452"/>
      <c r="N428" s="2452"/>
      <c r="O428" s="2452"/>
      <c r="P428" s="2452"/>
      <c r="Q428" s="2452"/>
      <c r="R428" s="2452"/>
      <c r="S428" s="2452"/>
      <c r="T428" s="2452"/>
      <c r="U428" s="2452"/>
      <c r="V428" s="2452"/>
      <c r="W428" s="2473"/>
      <c r="X428" s="2473"/>
      <c r="Y428" s="2473"/>
      <c r="Z428" s="2473"/>
      <c r="AA428" s="2473"/>
      <c r="AB428" s="2473"/>
      <c r="AC428" s="2473"/>
      <c r="AD428" s="2473"/>
      <c r="AE428" s="2392"/>
      <c r="AF428" s="2494"/>
      <c r="AG428" s="3939"/>
      <c r="AH428" s="4117"/>
      <c r="AI428" s="2392"/>
      <c r="AJ428" s="2392"/>
      <c r="AK428" s="2392"/>
      <c r="AL428" s="2392"/>
      <c r="AM428" s="2392"/>
      <c r="AN428" s="2392"/>
      <c r="AO428" s="2392"/>
      <c r="AP428" s="2392"/>
      <c r="AQ428" s="2392"/>
      <c r="AR428" s="2392"/>
      <c r="AS428" s="2392"/>
      <c r="AT428" s="2392"/>
      <c r="AU428" s="2392"/>
      <c r="AV428" s="2392"/>
      <c r="AW428" s="2392"/>
    </row>
    <row r="429" spans="1:49" s="2408" customFormat="1" ht="11.25" customHeight="1">
      <c r="A429" s="2491"/>
      <c r="B429" s="2473"/>
      <c r="C429" s="2473"/>
      <c r="D429" s="6491">
        <v>1</v>
      </c>
      <c r="E429" s="6494"/>
      <c r="F429" s="6496" t="s">
        <v>1164</v>
      </c>
      <c r="G429" s="6497"/>
      <c r="H429" s="6497"/>
      <c r="I429" s="2514"/>
      <c r="J429" s="2514"/>
      <c r="K429" s="2514"/>
      <c r="L429" s="2514"/>
      <c r="M429" s="2514"/>
      <c r="N429" s="6491">
        <v>2</v>
      </c>
      <c r="O429" s="6494"/>
      <c r="P429" s="6496" t="s">
        <v>1168</v>
      </c>
      <c r="Q429" s="6497"/>
      <c r="R429" s="6497"/>
      <c r="S429" s="2455"/>
      <c r="T429" s="4057" t="s">
        <v>1194</v>
      </c>
      <c r="U429" s="4025"/>
      <c r="V429" s="4025"/>
      <c r="W429" s="4025"/>
      <c r="X429" s="4025"/>
      <c r="Y429" s="4025"/>
      <c r="Z429" s="4025"/>
      <c r="AA429" s="4026"/>
      <c r="AE429" s="2392"/>
      <c r="AF429" s="2494"/>
      <c r="AG429" s="3939"/>
      <c r="AH429" s="4117"/>
      <c r="AI429" s="2392"/>
      <c r="AJ429" s="2392"/>
      <c r="AK429" s="2392"/>
      <c r="AL429" s="2392"/>
      <c r="AM429" s="2392"/>
      <c r="AN429" s="2392"/>
      <c r="AO429" s="2392"/>
      <c r="AP429" s="2392"/>
      <c r="AQ429" s="2392"/>
      <c r="AR429" s="2392"/>
      <c r="AS429" s="2392"/>
      <c r="AT429" s="2392"/>
      <c r="AU429" s="2392"/>
      <c r="AV429" s="2392"/>
      <c r="AW429" s="2392"/>
    </row>
    <row r="430" spans="1:49" s="2408" customFormat="1" ht="11.25" customHeight="1">
      <c r="A430" s="2491"/>
      <c r="B430" s="2473"/>
      <c r="C430" s="2473"/>
      <c r="D430" s="6491"/>
      <c r="E430" s="6495"/>
      <c r="F430" s="6496"/>
      <c r="G430" s="6497"/>
      <c r="H430" s="6497"/>
      <c r="I430" s="2452"/>
      <c r="J430" s="2452"/>
      <c r="K430" s="2452"/>
      <c r="L430" s="2452"/>
      <c r="M430" s="2452"/>
      <c r="N430" s="6491"/>
      <c r="O430" s="6495"/>
      <c r="P430" s="6496"/>
      <c r="Q430" s="6497"/>
      <c r="R430" s="6497"/>
      <c r="S430" s="2455"/>
      <c r="T430" s="4061" t="s">
        <v>1195</v>
      </c>
      <c r="U430" s="4062"/>
      <c r="V430" s="4062"/>
      <c r="W430" s="4062"/>
      <c r="X430" s="4062"/>
      <c r="Y430" s="4062"/>
      <c r="Z430" s="4062"/>
      <c r="AA430" s="4063"/>
      <c r="AE430" s="2392"/>
      <c r="AF430" s="2494"/>
      <c r="AG430" s="3939"/>
      <c r="AH430" s="4117"/>
      <c r="AI430" s="2392"/>
      <c r="AJ430" s="2392"/>
      <c r="AK430" s="2392"/>
      <c r="AL430" s="2392"/>
      <c r="AM430" s="2392"/>
      <c r="AN430" s="2392"/>
      <c r="AO430" s="2392"/>
      <c r="AP430" s="2392"/>
      <c r="AQ430" s="2392"/>
      <c r="AR430" s="2392"/>
      <c r="AS430" s="2392"/>
      <c r="AT430" s="2392"/>
      <c r="AU430" s="2392"/>
      <c r="AV430" s="2392"/>
      <c r="AW430" s="2392"/>
    </row>
    <row r="431" spans="1:49" s="2408" customFormat="1" ht="11.25" customHeight="1">
      <c r="A431" s="2491"/>
      <c r="B431" s="2473"/>
      <c r="C431" s="2473"/>
      <c r="D431" s="3933"/>
      <c r="E431" s="2474"/>
      <c r="F431" s="2474"/>
      <c r="G431" s="3933"/>
      <c r="H431" s="3933"/>
      <c r="I431" s="2452"/>
      <c r="J431" s="2452"/>
      <c r="K431" s="2452"/>
      <c r="L431" s="2452"/>
      <c r="M431" s="2452"/>
      <c r="N431" s="3933"/>
      <c r="O431" s="2474"/>
      <c r="P431" s="2474"/>
      <c r="Q431" s="2462"/>
      <c r="R431" s="2462"/>
      <c r="S431" s="2462"/>
      <c r="T431" s="2462"/>
      <c r="U431" s="2462"/>
      <c r="V431" s="2462"/>
      <c r="W431" s="2555"/>
      <c r="X431" s="2540"/>
      <c r="Y431" s="2540"/>
      <c r="Z431" s="2540"/>
      <c r="AA431" s="2540"/>
      <c r="AB431" s="2540"/>
      <c r="AC431" s="2540"/>
      <c r="AD431" s="2540"/>
      <c r="AE431" s="2392"/>
      <c r="AF431" s="2494"/>
      <c r="AG431" s="3939"/>
      <c r="AH431" s="4117"/>
      <c r="AI431" s="2392"/>
      <c r="AJ431" s="2392"/>
      <c r="AK431" s="2392"/>
      <c r="AL431" s="2392"/>
      <c r="AM431" s="2392"/>
      <c r="AN431" s="2392"/>
      <c r="AO431" s="2392"/>
      <c r="AP431" s="2392"/>
      <c r="AQ431" s="2392"/>
      <c r="AR431" s="2392"/>
      <c r="AS431" s="2392"/>
      <c r="AT431" s="2392"/>
      <c r="AU431" s="2392"/>
      <c r="AV431" s="2392"/>
      <c r="AW431" s="2392"/>
    </row>
    <row r="432" spans="1:49" s="2408" customFormat="1" ht="11.25" customHeight="1">
      <c r="A432" s="2491"/>
      <c r="B432" s="2473"/>
      <c r="C432" s="2473"/>
      <c r="D432" s="2473"/>
      <c r="E432" s="2473"/>
      <c r="F432" s="2473"/>
      <c r="G432" s="2473"/>
      <c r="H432" s="2473"/>
      <c r="I432" s="2473"/>
      <c r="J432" s="2473"/>
      <c r="K432" s="2473"/>
      <c r="L432" s="2473"/>
      <c r="M432" s="2473"/>
      <c r="N432" s="2473"/>
      <c r="O432" s="2473"/>
      <c r="P432" s="2473"/>
      <c r="Q432" s="2473"/>
      <c r="R432" s="2473"/>
      <c r="S432" s="2473"/>
      <c r="T432" s="2473"/>
      <c r="U432" s="2473"/>
      <c r="V432" s="2473"/>
      <c r="W432" s="2473"/>
      <c r="X432" s="2473"/>
      <c r="Y432" s="2473"/>
      <c r="Z432" s="2473"/>
      <c r="AA432" s="2473"/>
      <c r="AB432" s="2473"/>
      <c r="AC432" s="2473"/>
      <c r="AD432" s="2473"/>
      <c r="AE432" s="2392"/>
      <c r="AF432" s="2494"/>
      <c r="AG432" s="3939"/>
      <c r="AH432" s="4117"/>
      <c r="AI432" s="2392"/>
      <c r="AJ432" s="2392"/>
      <c r="AK432" s="2392"/>
      <c r="AL432" s="2392"/>
      <c r="AM432" s="2392"/>
      <c r="AN432" s="2392"/>
      <c r="AO432" s="2392"/>
      <c r="AP432" s="2392"/>
      <c r="AQ432" s="2392"/>
      <c r="AR432" s="2392"/>
      <c r="AS432" s="2392"/>
      <c r="AT432" s="2392"/>
      <c r="AU432" s="2392"/>
      <c r="AV432" s="2392"/>
      <c r="AW432" s="2392"/>
    </row>
    <row r="433" spans="1:49" s="2408" customFormat="1" ht="16.5" customHeight="1">
      <c r="A433" s="2491"/>
      <c r="B433" s="2473"/>
      <c r="C433" s="4081"/>
      <c r="D433" s="4083" t="s">
        <v>1813</v>
      </c>
      <c r="E433" s="4082"/>
      <c r="F433" s="4082"/>
      <c r="G433" s="4082"/>
      <c r="H433" s="4082"/>
      <c r="I433" s="4082"/>
      <c r="J433" s="4072"/>
      <c r="K433" s="4072"/>
      <c r="L433" s="4072"/>
      <c r="M433" s="4072"/>
      <c r="N433" s="4072"/>
      <c r="O433" s="4072"/>
      <c r="P433" s="4072"/>
      <c r="Q433" s="4072"/>
      <c r="R433" s="4072"/>
      <c r="S433" s="4072"/>
      <c r="T433" s="4072"/>
      <c r="U433" s="4072"/>
      <c r="V433" s="4072"/>
      <c r="W433" s="4072"/>
      <c r="X433" s="4072"/>
      <c r="Y433" s="4072"/>
      <c r="Z433" s="4072"/>
      <c r="AA433" s="4072"/>
      <c r="AB433" s="4072"/>
      <c r="AC433" s="4072"/>
      <c r="AD433" s="4073"/>
      <c r="AE433" s="2392"/>
      <c r="AF433" s="2494"/>
      <c r="AG433" s="3939"/>
      <c r="AH433" s="4117"/>
      <c r="AI433" s="2392"/>
      <c r="AJ433" s="2392"/>
      <c r="AK433" s="2392"/>
      <c r="AL433" s="2392"/>
      <c r="AM433" s="2392"/>
      <c r="AN433" s="2392"/>
      <c r="AO433" s="2392"/>
      <c r="AP433" s="2392"/>
      <c r="AQ433" s="2392"/>
      <c r="AR433" s="2392"/>
      <c r="AS433" s="2392"/>
      <c r="AT433" s="2392"/>
      <c r="AU433" s="2392"/>
      <c r="AV433" s="2392"/>
      <c r="AW433" s="2392"/>
    </row>
    <row r="434" spans="1:49" s="2408" customFormat="1" ht="11.25" customHeight="1">
      <c r="A434" s="2491"/>
      <c r="B434" s="2473"/>
      <c r="C434" s="4081"/>
      <c r="D434" s="4077"/>
      <c r="E434" s="4070"/>
      <c r="F434" s="4070"/>
      <c r="G434" s="4071" t="s">
        <v>1814</v>
      </c>
      <c r="H434" s="4069"/>
      <c r="I434" s="4070"/>
      <c r="J434" s="4070"/>
      <c r="K434" s="4070"/>
      <c r="L434" s="4070"/>
      <c r="M434" s="4070"/>
      <c r="N434" s="4070"/>
      <c r="O434" s="4070"/>
      <c r="P434" s="4070"/>
      <c r="Q434" s="4070"/>
      <c r="R434" s="4070"/>
      <c r="S434" s="4070"/>
      <c r="T434" s="4070"/>
      <c r="U434" s="4070"/>
      <c r="V434" s="4070"/>
      <c r="W434" s="4070"/>
      <c r="X434" s="4070"/>
      <c r="Y434" s="4070"/>
      <c r="Z434" s="4070"/>
      <c r="AA434" s="4070"/>
      <c r="AB434" s="4070"/>
      <c r="AC434" s="4070"/>
      <c r="AD434" s="4074"/>
      <c r="AE434" s="2392"/>
      <c r="AF434" s="2494"/>
      <c r="AG434" s="3939"/>
      <c r="AH434" s="4117"/>
      <c r="AI434" s="2392"/>
      <c r="AJ434" s="2392"/>
      <c r="AK434" s="2392"/>
      <c r="AL434" s="2392"/>
      <c r="AM434" s="2392"/>
      <c r="AN434" s="2392"/>
      <c r="AO434" s="2392"/>
      <c r="AP434" s="2392"/>
      <c r="AQ434" s="2392"/>
      <c r="AR434" s="2392"/>
      <c r="AS434" s="2392"/>
      <c r="AT434" s="2392"/>
      <c r="AU434" s="2392"/>
      <c r="AV434" s="2392"/>
      <c r="AW434" s="2392"/>
    </row>
    <row r="435" spans="1:49" s="2408" customFormat="1" ht="11.25" customHeight="1">
      <c r="A435" s="2491"/>
      <c r="B435" s="2473"/>
      <c r="C435" s="4081"/>
      <c r="D435" s="4077" t="s">
        <v>1199</v>
      </c>
      <c r="E435" s="4070"/>
      <c r="F435" s="4070"/>
      <c r="G435" s="4070"/>
      <c r="H435" s="4070"/>
      <c r="I435" s="4070"/>
      <c r="J435" s="4070"/>
      <c r="K435" s="4070"/>
      <c r="L435" s="4070"/>
      <c r="M435" s="4070"/>
      <c r="N435" s="4070"/>
      <c r="O435" s="4070"/>
      <c r="P435" s="4070"/>
      <c r="Q435" s="4070"/>
      <c r="R435" s="4070"/>
      <c r="S435" s="4070"/>
      <c r="T435" s="4070"/>
      <c r="U435" s="4070"/>
      <c r="V435" s="4070"/>
      <c r="W435" s="4070"/>
      <c r="X435" s="4070"/>
      <c r="Y435" s="4070"/>
      <c r="Z435" s="4070"/>
      <c r="AA435" s="4070"/>
      <c r="AB435" s="4070"/>
      <c r="AC435" s="4070"/>
      <c r="AD435" s="4074"/>
      <c r="AE435" s="2392"/>
      <c r="AF435" s="2494"/>
      <c r="AG435" s="3939"/>
      <c r="AH435" s="4117"/>
      <c r="AI435" s="2392"/>
      <c r="AJ435" s="2392"/>
      <c r="AK435" s="2392"/>
      <c r="AL435" s="2392"/>
      <c r="AM435" s="2392"/>
      <c r="AN435" s="2392"/>
      <c r="AO435" s="2392"/>
      <c r="AP435" s="2392"/>
      <c r="AQ435" s="2392"/>
      <c r="AR435" s="2392"/>
      <c r="AS435" s="2392"/>
      <c r="AT435" s="2392"/>
      <c r="AU435" s="2392"/>
      <c r="AV435" s="2392"/>
      <c r="AW435" s="2392"/>
    </row>
    <row r="436" spans="1:49" s="2408" customFormat="1" ht="11.25" customHeight="1">
      <c r="A436" s="2491"/>
      <c r="B436" s="2473"/>
      <c r="C436" s="4081"/>
      <c r="D436" s="4078" t="s">
        <v>1213</v>
      </c>
      <c r="E436" s="4070"/>
      <c r="F436" s="4070"/>
      <c r="G436" s="4070"/>
      <c r="H436" s="4070"/>
      <c r="I436" s="4070"/>
      <c r="J436" s="4070"/>
      <c r="K436" s="4070"/>
      <c r="L436" s="4070"/>
      <c r="M436" s="4070"/>
      <c r="N436" s="4070"/>
      <c r="O436" s="4070"/>
      <c r="P436" s="4070"/>
      <c r="Q436" s="4070"/>
      <c r="R436" s="4070"/>
      <c r="S436" s="4070"/>
      <c r="T436" s="4070"/>
      <c r="U436" s="4070"/>
      <c r="V436" s="4070"/>
      <c r="W436" s="4070"/>
      <c r="X436" s="4070"/>
      <c r="Y436" s="4070"/>
      <c r="Z436" s="4070"/>
      <c r="AA436" s="4070"/>
      <c r="AB436" s="4070"/>
      <c r="AC436" s="4070"/>
      <c r="AD436" s="4074"/>
      <c r="AE436" s="2392"/>
      <c r="AF436" s="2494"/>
      <c r="AG436" s="3939"/>
      <c r="AH436" s="4117"/>
      <c r="AI436" s="2392"/>
      <c r="AJ436" s="2392"/>
      <c r="AK436" s="2392"/>
      <c r="AL436" s="2392"/>
      <c r="AM436" s="2392"/>
      <c r="AN436" s="2392"/>
      <c r="AO436" s="2392"/>
      <c r="AP436" s="2392"/>
      <c r="AQ436" s="2392"/>
      <c r="AR436" s="2392"/>
      <c r="AS436" s="2392"/>
      <c r="AT436" s="2392"/>
      <c r="AU436" s="2392"/>
      <c r="AV436" s="2392"/>
      <c r="AW436" s="2392"/>
    </row>
    <row r="437" spans="1:49" s="2408" customFormat="1" ht="11.25" customHeight="1">
      <c r="A437" s="2491"/>
      <c r="B437" s="2473"/>
      <c r="C437" s="4081"/>
      <c r="D437" s="4078" t="s">
        <v>1214</v>
      </c>
      <c r="E437" s="4070"/>
      <c r="F437" s="4070"/>
      <c r="G437" s="4070"/>
      <c r="H437" s="4070"/>
      <c r="I437" s="4070"/>
      <c r="J437" s="4070"/>
      <c r="K437" s="4070"/>
      <c r="L437" s="4070"/>
      <c r="M437" s="4070"/>
      <c r="N437" s="4070"/>
      <c r="O437" s="4070"/>
      <c r="P437" s="4070"/>
      <c r="Q437" s="4070"/>
      <c r="R437" s="4070"/>
      <c r="S437" s="4070"/>
      <c r="T437" s="4070"/>
      <c r="U437" s="4070"/>
      <c r="V437" s="4070"/>
      <c r="W437" s="4070"/>
      <c r="X437" s="4070"/>
      <c r="Y437" s="4070"/>
      <c r="Z437" s="4070"/>
      <c r="AA437" s="4070"/>
      <c r="AB437" s="4070"/>
      <c r="AC437" s="4070"/>
      <c r="AD437" s="4074"/>
      <c r="AE437" s="2392"/>
      <c r="AF437" s="2494"/>
      <c r="AG437" s="3939"/>
      <c r="AH437" s="4117"/>
      <c r="AI437" s="2392"/>
      <c r="AJ437" s="2392"/>
      <c r="AK437" s="2392"/>
      <c r="AL437" s="2392"/>
      <c r="AM437" s="2392"/>
      <c r="AN437" s="2392"/>
      <c r="AO437" s="2392"/>
      <c r="AP437" s="2392"/>
      <c r="AQ437" s="2392"/>
      <c r="AR437" s="2392"/>
      <c r="AS437" s="2392"/>
      <c r="AT437" s="2392"/>
      <c r="AU437" s="2392"/>
      <c r="AV437" s="2392"/>
      <c r="AW437" s="2392"/>
    </row>
    <row r="438" spans="1:49" s="2408" customFormat="1" ht="4.5" customHeight="1">
      <c r="A438" s="2491"/>
      <c r="B438" s="2473"/>
      <c r="C438" s="4081"/>
      <c r="D438" s="4079"/>
      <c r="E438" s="4070"/>
      <c r="F438" s="4070"/>
      <c r="G438" s="4070"/>
      <c r="H438" s="4070"/>
      <c r="I438" s="4070"/>
      <c r="J438" s="4070"/>
      <c r="K438" s="4070"/>
      <c r="L438" s="4070"/>
      <c r="M438" s="4070"/>
      <c r="N438" s="4070"/>
      <c r="O438" s="4070"/>
      <c r="P438" s="4070"/>
      <c r="Q438" s="4070"/>
      <c r="R438" s="4070"/>
      <c r="S438" s="4070"/>
      <c r="T438" s="4070"/>
      <c r="U438" s="4070"/>
      <c r="V438" s="4070"/>
      <c r="W438" s="4070"/>
      <c r="X438" s="4070"/>
      <c r="Y438" s="4070"/>
      <c r="Z438" s="4070"/>
      <c r="AA438" s="4070"/>
      <c r="AB438" s="4070"/>
      <c r="AC438" s="4070"/>
      <c r="AD438" s="4074"/>
      <c r="AE438" s="2392"/>
      <c r="AF438" s="2494"/>
      <c r="AG438" s="3939"/>
      <c r="AH438" s="4117"/>
      <c r="AI438" s="2392"/>
      <c r="AJ438" s="2392"/>
      <c r="AK438" s="2392"/>
      <c r="AL438" s="2392"/>
      <c r="AM438" s="2392"/>
      <c r="AN438" s="2392"/>
      <c r="AO438" s="2392"/>
      <c r="AP438" s="2392"/>
      <c r="AQ438" s="2392"/>
      <c r="AR438" s="2392"/>
      <c r="AS438" s="2392"/>
      <c r="AT438" s="2392"/>
      <c r="AU438" s="2392"/>
      <c r="AV438" s="2392"/>
      <c r="AW438" s="2392"/>
    </row>
    <row r="439" spans="1:49" s="2408" customFormat="1" ht="11.25" customHeight="1">
      <c r="A439" s="2491"/>
      <c r="B439" s="2473"/>
      <c r="C439" s="4081"/>
      <c r="D439" s="4079" t="s">
        <v>1215</v>
      </c>
      <c r="E439" s="4070"/>
      <c r="F439" s="4070"/>
      <c r="G439" s="4070"/>
      <c r="H439" s="4070"/>
      <c r="I439" s="4070"/>
      <c r="J439" s="4070"/>
      <c r="K439" s="4070"/>
      <c r="L439" s="4070"/>
      <c r="M439" s="4070"/>
      <c r="N439" s="4070"/>
      <c r="O439" s="4070"/>
      <c r="P439" s="4070"/>
      <c r="Q439" s="4070"/>
      <c r="R439" s="4070"/>
      <c r="S439" s="4070"/>
      <c r="T439" s="4070"/>
      <c r="U439" s="4070"/>
      <c r="V439" s="4070"/>
      <c r="W439" s="4070"/>
      <c r="X439" s="4070"/>
      <c r="Y439" s="4070"/>
      <c r="Z439" s="4070"/>
      <c r="AA439" s="4070"/>
      <c r="AB439" s="4070"/>
      <c r="AC439" s="4070"/>
      <c r="AD439" s="4074"/>
      <c r="AE439" s="2392"/>
      <c r="AF439" s="2494"/>
      <c r="AG439" s="3939"/>
      <c r="AH439" s="4117"/>
      <c r="AI439" s="2392"/>
      <c r="AJ439" s="2392"/>
      <c r="AK439" s="2392"/>
      <c r="AL439" s="2392"/>
      <c r="AM439" s="2392"/>
      <c r="AN439" s="2392"/>
      <c r="AO439" s="2392"/>
      <c r="AP439" s="2392"/>
      <c r="AQ439" s="2392"/>
      <c r="AR439" s="2392"/>
      <c r="AS439" s="2392"/>
      <c r="AT439" s="2392"/>
      <c r="AU439" s="2392"/>
      <c r="AV439" s="2392"/>
      <c r="AW439" s="2392"/>
    </row>
    <row r="440" spans="1:49" s="2408" customFormat="1" ht="16.5" customHeight="1">
      <c r="A440" s="2491"/>
      <c r="B440" s="2473"/>
      <c r="C440" s="4081"/>
      <c r="D440" s="4080" t="s">
        <v>1216</v>
      </c>
      <c r="E440" s="4075"/>
      <c r="F440" s="4075"/>
      <c r="G440" s="4075"/>
      <c r="H440" s="4075"/>
      <c r="I440" s="4075"/>
      <c r="J440" s="4075"/>
      <c r="K440" s="4075"/>
      <c r="L440" s="4075"/>
      <c r="M440" s="4075"/>
      <c r="N440" s="4075"/>
      <c r="O440" s="4075"/>
      <c r="P440" s="4075"/>
      <c r="Q440" s="4075"/>
      <c r="R440" s="4075"/>
      <c r="S440" s="4075"/>
      <c r="T440" s="4075"/>
      <c r="U440" s="4075"/>
      <c r="V440" s="4075"/>
      <c r="W440" s="4075"/>
      <c r="X440" s="4075"/>
      <c r="Y440" s="4075"/>
      <c r="Z440" s="4075"/>
      <c r="AA440" s="4075"/>
      <c r="AB440" s="4075"/>
      <c r="AC440" s="4075"/>
      <c r="AD440" s="4076"/>
      <c r="AE440" s="2392"/>
      <c r="AF440" s="2494"/>
      <c r="AG440" s="3939"/>
      <c r="AH440" s="4117"/>
      <c r="AI440" s="2392"/>
      <c r="AJ440" s="2392"/>
      <c r="AK440" s="2392"/>
      <c r="AL440" s="2392"/>
      <c r="AM440" s="2392"/>
      <c r="AN440" s="2392"/>
      <c r="AO440" s="2392"/>
      <c r="AP440" s="2392"/>
      <c r="AQ440" s="2392"/>
      <c r="AR440" s="2392"/>
      <c r="AS440" s="2392"/>
      <c r="AT440" s="2392"/>
      <c r="AU440" s="2392"/>
      <c r="AV440" s="2392"/>
      <c r="AW440" s="2392"/>
    </row>
    <row r="441" spans="1:49" s="2408" customFormat="1" ht="11.25" customHeight="1">
      <c r="A441" s="2832"/>
      <c r="B441" s="4139"/>
      <c r="C441" s="4140"/>
      <c r="D441" s="4141"/>
      <c r="E441" s="4141"/>
      <c r="F441" s="4141"/>
      <c r="G441" s="4141"/>
      <c r="H441" s="4141"/>
      <c r="I441" s="4141"/>
      <c r="J441" s="4141"/>
      <c r="K441" s="4141"/>
      <c r="L441" s="4141"/>
      <c r="M441" s="4141"/>
      <c r="N441" s="4142"/>
      <c r="O441" s="4142"/>
      <c r="P441" s="4142"/>
      <c r="Q441" s="4142"/>
      <c r="R441" s="4142"/>
      <c r="S441" s="4142"/>
      <c r="T441" s="4142"/>
      <c r="U441" s="4142"/>
      <c r="V441" s="4142"/>
      <c r="W441" s="4142"/>
      <c r="X441" s="4142"/>
      <c r="Y441" s="4142"/>
      <c r="Z441" s="4142"/>
      <c r="AA441" s="4143"/>
      <c r="AB441" s="4143"/>
      <c r="AC441" s="4144"/>
      <c r="AD441" s="4144"/>
      <c r="AE441" s="4145"/>
      <c r="AF441" s="4125"/>
      <c r="AG441" s="4097"/>
      <c r="AH441" s="4126"/>
      <c r="AI441" s="2392"/>
      <c r="AJ441" s="2392"/>
      <c r="AK441" s="2392"/>
      <c r="AL441" s="2392"/>
      <c r="AM441" s="2392"/>
      <c r="AN441" s="2392"/>
      <c r="AO441" s="2392"/>
      <c r="AP441" s="2392"/>
      <c r="AQ441" s="2392"/>
      <c r="AR441" s="2392"/>
      <c r="AS441" s="2392"/>
      <c r="AT441" s="2392"/>
      <c r="AU441" s="2392"/>
      <c r="AV441" s="2392"/>
      <c r="AW441" s="2392"/>
    </row>
    <row r="442" spans="1:49" s="2439" customFormat="1" ht="4.5" customHeight="1">
      <c r="A442" s="3930"/>
      <c r="B442" s="3931"/>
      <c r="C442" s="3931"/>
      <c r="D442" s="3931"/>
      <c r="E442" s="3931"/>
      <c r="F442" s="3931"/>
      <c r="G442" s="3931"/>
      <c r="H442" s="3931"/>
      <c r="I442" s="3931"/>
      <c r="J442" s="3931"/>
      <c r="K442" s="3931"/>
      <c r="L442" s="3931"/>
      <c r="M442" s="3931"/>
      <c r="N442" s="3931"/>
      <c r="O442" s="3931"/>
      <c r="P442" s="3931"/>
      <c r="Q442" s="3931"/>
      <c r="R442" s="3931"/>
      <c r="S442" s="3931"/>
      <c r="T442" s="3931"/>
      <c r="U442" s="3931"/>
      <c r="V442" s="3931"/>
      <c r="W442" s="3931"/>
      <c r="X442" s="3931"/>
      <c r="Y442" s="3931"/>
      <c r="Z442" s="3931"/>
      <c r="AA442" s="3931"/>
      <c r="AB442" s="3931"/>
      <c r="AC442" s="3931"/>
      <c r="AD442" s="3931"/>
      <c r="AE442" s="3931"/>
      <c r="AF442" s="3931"/>
      <c r="AG442" s="3931"/>
      <c r="AH442" s="4119"/>
      <c r="AI442" s="2392"/>
      <c r="AJ442" s="2438"/>
      <c r="AK442" s="2438"/>
      <c r="AL442" s="2438"/>
      <c r="AM442" s="2438"/>
      <c r="AN442" s="2438"/>
      <c r="AO442" s="2438"/>
      <c r="AP442" s="2438"/>
      <c r="AQ442" s="2438"/>
      <c r="AR442" s="2438"/>
      <c r="AS442" s="2438"/>
      <c r="AT442" s="2438"/>
      <c r="AU442" s="2438"/>
      <c r="AV442" s="2438"/>
      <c r="AW442" s="2438"/>
    </row>
    <row r="443" spans="1:49" s="2408" customFormat="1" ht="10.5" customHeight="1">
      <c r="A443" s="2491"/>
      <c r="B443" s="2473"/>
      <c r="C443" s="2473"/>
      <c r="D443" s="2488"/>
      <c r="E443" s="2488"/>
      <c r="F443" s="2488"/>
      <c r="G443" s="2488"/>
      <c r="H443" s="2488"/>
      <c r="I443" s="2488"/>
      <c r="J443" s="2488"/>
      <c r="K443" s="2488"/>
      <c r="L443" s="2488"/>
      <c r="M443" s="2488"/>
      <c r="N443" s="2507"/>
      <c r="O443" s="2556"/>
      <c r="P443" s="2488"/>
      <c r="Q443" s="2488"/>
      <c r="R443" s="2488"/>
      <c r="S443" s="2488"/>
      <c r="T443" s="2488"/>
      <c r="U443" s="2488"/>
      <c r="V443" s="2488"/>
      <c r="W443" s="2488"/>
      <c r="X443" s="2488"/>
      <c r="Y443" s="2488"/>
      <c r="Z443" s="2488"/>
      <c r="AA443" s="2488"/>
      <c r="AB443" s="2488"/>
      <c r="AC443" s="2452"/>
      <c r="AD443" s="6490">
        <v>3100</v>
      </c>
      <c r="AE443" s="6490"/>
      <c r="AF443" s="2494"/>
      <c r="AG443" s="3939"/>
      <c r="AH443" s="4117"/>
      <c r="AI443" s="2392"/>
      <c r="AJ443" s="2392"/>
      <c r="AK443" s="2392"/>
      <c r="AL443" s="2392"/>
      <c r="AM443" s="2392"/>
      <c r="AN443" s="2392"/>
      <c r="AO443" s="2392"/>
      <c r="AP443" s="2392"/>
      <c r="AQ443" s="2392"/>
      <c r="AR443" s="2392"/>
      <c r="AS443" s="2392"/>
      <c r="AT443" s="2392"/>
      <c r="AU443" s="2392"/>
      <c r="AV443" s="2392"/>
      <c r="AW443" s="2392"/>
    </row>
    <row r="444" spans="1:49" s="2408" customFormat="1" ht="11.25" customHeight="1">
      <c r="A444" s="2491"/>
      <c r="B444" s="3934" t="s">
        <v>819</v>
      </c>
      <c r="C444" s="3934"/>
      <c r="D444" s="2437" t="s">
        <v>823</v>
      </c>
      <c r="E444" s="2452"/>
      <c r="F444" s="2452"/>
      <c r="G444" s="2452"/>
      <c r="H444" s="2452"/>
      <c r="I444" s="2452"/>
      <c r="J444" s="2452"/>
      <c r="K444" s="2452"/>
      <c r="L444" s="2452"/>
      <c r="M444" s="2452"/>
      <c r="N444" s="2452"/>
      <c r="O444" s="2464"/>
      <c r="P444" s="2463"/>
      <c r="Q444" s="2463"/>
      <c r="R444" s="2463"/>
      <c r="S444" s="2463"/>
      <c r="T444" s="2463"/>
      <c r="U444" s="2463"/>
      <c r="V444" s="2463"/>
      <c r="W444" s="2463"/>
      <c r="X444" s="2463"/>
      <c r="Y444" s="2463"/>
      <c r="Z444" s="2463"/>
      <c r="AA444" s="2507"/>
      <c r="AB444" s="6491">
        <v>64</v>
      </c>
      <c r="AC444" s="6483"/>
      <c r="AD444" s="6484"/>
      <c r="AE444" s="6485"/>
      <c r="AF444" s="6476" t="s">
        <v>90</v>
      </c>
      <c r="AG444" s="3939"/>
      <c r="AH444" s="4117"/>
      <c r="AI444" s="2392"/>
      <c r="AJ444" s="2392"/>
      <c r="AK444" s="2392"/>
      <c r="AL444" s="2392"/>
      <c r="AM444" s="2392"/>
      <c r="AN444" s="2392"/>
      <c r="AO444" s="2392"/>
      <c r="AP444" s="2392"/>
      <c r="AQ444" s="2392"/>
      <c r="AR444" s="2392"/>
      <c r="AS444" s="2392"/>
      <c r="AT444" s="2392"/>
      <c r="AU444" s="2392"/>
      <c r="AV444" s="2392"/>
      <c r="AW444" s="2392"/>
    </row>
    <row r="445" spans="1:49" s="2408" customFormat="1" ht="11.25" customHeight="1">
      <c r="A445" s="2491"/>
      <c r="B445" s="2473"/>
      <c r="C445" s="2473"/>
      <c r="D445" s="2492" t="s">
        <v>815</v>
      </c>
      <c r="E445" s="2437"/>
      <c r="F445" s="2437"/>
      <c r="G445" s="2437"/>
      <c r="H445" s="2437"/>
      <c r="I445" s="2437"/>
      <c r="J445" s="2437"/>
      <c r="K445" s="2437"/>
      <c r="L445" s="2437"/>
      <c r="M445" s="2437"/>
      <c r="N445" s="2437"/>
      <c r="O445" s="2437"/>
      <c r="P445" s="2437"/>
      <c r="Q445" s="2437"/>
      <c r="R445" s="2437"/>
      <c r="S445" s="2437"/>
      <c r="T445" s="2437"/>
      <c r="U445" s="2437"/>
      <c r="V445" s="2437"/>
      <c r="W445" s="2437"/>
      <c r="X445" s="2437"/>
      <c r="Y445" s="2437"/>
      <c r="Z445" s="2437"/>
      <c r="AA445" s="2392"/>
      <c r="AB445" s="6491"/>
      <c r="AC445" s="6486"/>
      <c r="AD445" s="6487"/>
      <c r="AE445" s="6488"/>
      <c r="AF445" s="6476"/>
      <c r="AG445" s="3939"/>
      <c r="AH445" s="4117"/>
      <c r="AI445" s="2392"/>
      <c r="AJ445" s="2392"/>
      <c r="AK445" s="2392"/>
      <c r="AL445" s="2392"/>
      <c r="AM445" s="2392"/>
      <c r="AN445" s="2392"/>
      <c r="AO445" s="2392"/>
      <c r="AP445" s="2392"/>
      <c r="AQ445" s="2392"/>
      <c r="AR445" s="2392"/>
      <c r="AS445" s="2392"/>
      <c r="AT445" s="2392"/>
      <c r="AU445" s="2392"/>
      <c r="AV445" s="2392"/>
      <c r="AW445" s="2392"/>
    </row>
    <row r="446" spans="1:49" s="2408" customFormat="1" ht="11.25" customHeight="1">
      <c r="A446" s="2491"/>
      <c r="B446" s="2473"/>
      <c r="C446" s="2473"/>
      <c r="D446" s="2545" t="s">
        <v>1815</v>
      </c>
      <c r="E446" s="2492"/>
      <c r="F446" s="2492"/>
      <c r="G446" s="2492"/>
      <c r="H446" s="2492"/>
      <c r="I446" s="2492"/>
      <c r="J446" s="2492"/>
      <c r="K446" s="2492"/>
      <c r="L446" s="2492"/>
      <c r="M446" s="2492"/>
      <c r="N446" s="2450"/>
      <c r="O446" s="2450"/>
      <c r="P446" s="2450"/>
      <c r="Q446" s="2450"/>
      <c r="R446" s="2450"/>
      <c r="S446" s="2450"/>
      <c r="T446" s="2450"/>
      <c r="U446" s="2450"/>
      <c r="V446" s="2450"/>
      <c r="W446" s="2450"/>
      <c r="X446" s="2450"/>
      <c r="Y446" s="2450"/>
      <c r="Z446" s="2450"/>
      <c r="AA446" s="2455"/>
      <c r="AB446" s="2489"/>
      <c r="AC446" s="2489"/>
      <c r="AD446" s="2489"/>
      <c r="AE446" s="2557"/>
      <c r="AF446" s="2494"/>
      <c r="AG446" s="3939"/>
      <c r="AH446" s="4117"/>
      <c r="AI446" s="2392"/>
      <c r="AJ446" s="2392"/>
      <c r="AK446" s="2392"/>
      <c r="AL446" s="2392"/>
      <c r="AM446" s="2392"/>
      <c r="AN446" s="2392"/>
      <c r="AO446" s="2392"/>
      <c r="AP446" s="2392"/>
      <c r="AQ446" s="2392"/>
      <c r="AR446" s="2392"/>
      <c r="AS446" s="2392"/>
      <c r="AT446" s="2392"/>
      <c r="AU446" s="2392"/>
      <c r="AV446" s="2392"/>
      <c r="AW446" s="2392"/>
    </row>
    <row r="447" spans="1:49" s="2408" customFormat="1" ht="11.25" customHeight="1">
      <c r="A447" s="2491"/>
      <c r="B447" s="2473"/>
      <c r="C447" s="2473"/>
      <c r="D447" s="2545" t="s">
        <v>1816</v>
      </c>
      <c r="E447" s="2441"/>
      <c r="F447" s="2441"/>
      <c r="G447" s="2441"/>
      <c r="H447" s="2441"/>
      <c r="I447" s="2441"/>
      <c r="J447" s="2441"/>
      <c r="K447" s="2437"/>
      <c r="L447" s="2437"/>
      <c r="M447" s="2437"/>
      <c r="N447" s="2437"/>
      <c r="O447" s="2437"/>
      <c r="P447" s="2437"/>
      <c r="Q447" s="2437"/>
      <c r="R447" s="2437"/>
      <c r="S447" s="2437"/>
      <c r="T447" s="2437"/>
      <c r="U447" s="2437"/>
      <c r="V447" s="2437"/>
      <c r="W447" s="2437"/>
      <c r="X447" s="2437"/>
      <c r="Y447" s="2437"/>
      <c r="Z447" s="2437"/>
      <c r="AA447" s="2437"/>
      <c r="AB447" s="2437"/>
      <c r="AC447" s="2437"/>
      <c r="AD447" s="2437"/>
      <c r="AE447" s="2437"/>
      <c r="AF447" s="2494"/>
      <c r="AG447" s="3939"/>
      <c r="AH447" s="4117"/>
      <c r="AI447" s="2392"/>
      <c r="AJ447" s="2392"/>
      <c r="AK447" s="2392"/>
      <c r="AL447" s="2392"/>
      <c r="AM447" s="2392"/>
      <c r="AN447" s="2392"/>
      <c r="AO447" s="2392"/>
      <c r="AP447" s="2392"/>
      <c r="AQ447" s="2392"/>
      <c r="AR447" s="2392"/>
      <c r="AS447" s="2392"/>
      <c r="AT447" s="2392"/>
      <c r="AU447" s="2392"/>
      <c r="AV447" s="2392"/>
      <c r="AW447" s="2392"/>
    </row>
    <row r="448" spans="1:49" s="2408" customFormat="1" ht="11.25" customHeight="1">
      <c r="A448" s="2832"/>
      <c r="B448" s="4090"/>
      <c r="C448" s="4090"/>
      <c r="D448" s="4090"/>
      <c r="E448" s="4146"/>
      <c r="F448" s="4146"/>
      <c r="G448" s="4146"/>
      <c r="H448" s="4146"/>
      <c r="I448" s="4146"/>
      <c r="J448" s="4146"/>
      <c r="K448" s="4049"/>
      <c r="L448" s="4049"/>
      <c r="M448" s="4049"/>
      <c r="N448" s="4049"/>
      <c r="O448" s="4049"/>
      <c r="P448" s="4049"/>
      <c r="Q448" s="4049"/>
      <c r="R448" s="4049"/>
      <c r="S448" s="4049"/>
      <c r="T448" s="4049"/>
      <c r="U448" s="4049"/>
      <c r="V448" s="4049"/>
      <c r="W448" s="4049"/>
      <c r="X448" s="4049"/>
      <c r="Y448" s="4049"/>
      <c r="Z448" s="4049"/>
      <c r="AA448" s="4049"/>
      <c r="AB448" s="4049"/>
      <c r="AC448" s="4049"/>
      <c r="AD448" s="4147"/>
      <c r="AE448" s="4049"/>
      <c r="AF448" s="4125"/>
      <c r="AG448" s="4097"/>
      <c r="AH448" s="4126"/>
      <c r="AI448" s="2392"/>
      <c r="AJ448" s="2392"/>
      <c r="AK448" s="2392"/>
      <c r="AL448" s="2392"/>
      <c r="AM448" s="2392"/>
      <c r="AN448" s="2392"/>
      <c r="AO448" s="2392"/>
      <c r="AP448" s="2392"/>
      <c r="AQ448" s="2392"/>
      <c r="AR448" s="2392"/>
      <c r="AS448" s="2392"/>
      <c r="AT448" s="2392"/>
      <c r="AU448" s="2392"/>
      <c r="AV448" s="2392"/>
      <c r="AW448" s="2392"/>
    </row>
    <row r="449" spans="1:49" s="2439" customFormat="1" ht="10.199999999999999">
      <c r="A449" s="3930"/>
      <c r="B449" s="3931"/>
      <c r="C449" s="3931"/>
      <c r="D449" s="3931"/>
      <c r="E449" s="3931"/>
      <c r="F449" s="3931"/>
      <c r="G449" s="3931"/>
      <c r="H449" s="3931"/>
      <c r="I449" s="3931"/>
      <c r="J449" s="3931"/>
      <c r="K449" s="3931"/>
      <c r="L449" s="3931"/>
      <c r="M449" s="3931"/>
      <c r="N449" s="3931"/>
      <c r="O449" s="3931"/>
      <c r="P449" s="3931"/>
      <c r="Q449" s="3931"/>
      <c r="R449" s="3931"/>
      <c r="S449" s="3931"/>
      <c r="T449" s="3931"/>
      <c r="U449" s="3931"/>
      <c r="V449" s="3931"/>
      <c r="W449" s="3931"/>
      <c r="X449" s="3931"/>
      <c r="Y449" s="3931"/>
      <c r="Z449" s="3931"/>
      <c r="AA449" s="3931"/>
      <c r="AB449" s="3931"/>
      <c r="AC449" s="3931"/>
      <c r="AD449" s="3931"/>
      <c r="AE449" s="3931"/>
      <c r="AF449" s="3931"/>
      <c r="AG449" s="3931"/>
      <c r="AH449" s="4119"/>
      <c r="AI449" s="2392"/>
      <c r="AJ449" s="2438"/>
      <c r="AK449" s="2438"/>
      <c r="AL449" s="2438"/>
      <c r="AM449" s="2438"/>
      <c r="AN449" s="2438"/>
      <c r="AO449" s="2438"/>
      <c r="AP449" s="2438"/>
      <c r="AQ449" s="2438"/>
      <c r="AR449" s="2438"/>
      <c r="AS449" s="2438"/>
      <c r="AT449" s="2438"/>
      <c r="AU449" s="2438"/>
      <c r="AV449" s="2438"/>
      <c r="AW449" s="2438"/>
    </row>
    <row r="450" spans="1:49" s="2408" customFormat="1" ht="11.25" customHeight="1">
      <c r="A450" s="2491"/>
      <c r="B450" s="6492" t="s">
        <v>820</v>
      </c>
      <c r="C450" s="6492"/>
      <c r="D450" s="2437" t="s">
        <v>824</v>
      </c>
      <c r="E450" s="2473"/>
      <c r="F450" s="2473"/>
      <c r="G450" s="2473"/>
      <c r="H450" s="2473"/>
      <c r="I450" s="2473"/>
      <c r="J450" s="2473"/>
      <c r="K450" s="2473"/>
      <c r="L450" s="2473"/>
      <c r="M450" s="2473"/>
      <c r="N450" s="2473"/>
      <c r="O450" s="2473"/>
      <c r="P450" s="2473"/>
      <c r="Q450" s="2473"/>
      <c r="R450" s="2473"/>
      <c r="S450" s="2473"/>
      <c r="T450" s="2473"/>
      <c r="U450" s="2473"/>
      <c r="V450" s="2473"/>
      <c r="W450" s="2473"/>
      <c r="X450" s="2473"/>
      <c r="Y450" s="2473"/>
      <c r="Z450" s="2473"/>
      <c r="AA450" s="2473"/>
      <c r="AB450" s="2473"/>
      <c r="AC450" s="2473"/>
      <c r="AD450" s="2473"/>
      <c r="AE450" s="2473"/>
      <c r="AF450" s="2494"/>
      <c r="AG450" s="3939"/>
      <c r="AH450" s="4117"/>
      <c r="AI450" s="2392"/>
      <c r="AJ450" s="2392"/>
      <c r="AK450" s="2392"/>
      <c r="AL450" s="2392"/>
      <c r="AM450" s="2392"/>
      <c r="AN450" s="2392"/>
      <c r="AO450" s="2392"/>
      <c r="AP450" s="2392"/>
      <c r="AQ450" s="2392"/>
      <c r="AR450" s="2392"/>
      <c r="AS450" s="2392"/>
      <c r="AT450" s="2392"/>
      <c r="AU450" s="2392"/>
      <c r="AV450" s="2392"/>
      <c r="AW450" s="2392"/>
    </row>
    <row r="451" spans="1:49" s="2408" customFormat="1" ht="11.25" customHeight="1">
      <c r="A451" s="2491"/>
      <c r="B451" s="2473" t="s">
        <v>88</v>
      </c>
      <c r="C451" s="2473"/>
      <c r="D451" s="2450" t="s">
        <v>1817</v>
      </c>
      <c r="E451" s="2473"/>
      <c r="F451" s="2473"/>
      <c r="G451" s="2473"/>
      <c r="H451" s="2473"/>
      <c r="I451" s="2473"/>
      <c r="J451" s="2473"/>
      <c r="K451" s="2473"/>
      <c r="L451" s="2473"/>
      <c r="M451" s="2473"/>
      <c r="N451" s="2473"/>
      <c r="O451" s="2473"/>
      <c r="P451" s="2473"/>
      <c r="Q451" s="2473"/>
      <c r="R451" s="2473"/>
      <c r="S451" s="2473"/>
      <c r="T451" s="2473"/>
      <c r="U451" s="2473"/>
      <c r="V451" s="2473"/>
      <c r="W451" s="2473"/>
      <c r="X451" s="2473"/>
      <c r="Y451" s="2473"/>
      <c r="Z451" s="2473"/>
      <c r="AA451" s="2473"/>
      <c r="AB451" s="2473"/>
      <c r="AC451" s="2473"/>
      <c r="AD451" s="2473"/>
      <c r="AE451" s="2473"/>
      <c r="AF451" s="2494"/>
      <c r="AG451" s="3939"/>
      <c r="AH451" s="4117"/>
      <c r="AI451" s="2392"/>
      <c r="AJ451" s="2392"/>
      <c r="AK451" s="2392"/>
      <c r="AL451" s="2392"/>
      <c r="AM451" s="2392"/>
      <c r="AN451" s="2392"/>
      <c r="AO451" s="2392"/>
      <c r="AP451" s="2392"/>
      <c r="AQ451" s="2392"/>
      <c r="AR451" s="2392"/>
      <c r="AS451" s="2392"/>
      <c r="AT451" s="2392"/>
      <c r="AU451" s="2392"/>
      <c r="AV451" s="2392"/>
      <c r="AW451" s="2392"/>
    </row>
    <row r="452" spans="1:49" s="2408" customFormat="1" ht="11.25" customHeight="1">
      <c r="A452" s="2491"/>
      <c r="B452" s="2473"/>
      <c r="C452" s="2473"/>
      <c r="D452" s="2473"/>
      <c r="E452" s="2473"/>
      <c r="F452" s="2473"/>
      <c r="G452" s="2473"/>
      <c r="H452" s="2473"/>
      <c r="I452" s="2473"/>
      <c r="J452" s="2473"/>
      <c r="K452" s="2473"/>
      <c r="L452" s="2473"/>
      <c r="M452" s="2473"/>
      <c r="N452" s="2473"/>
      <c r="O452" s="2473"/>
      <c r="P452" s="2473"/>
      <c r="Q452" s="2473"/>
      <c r="R452" s="2473"/>
      <c r="S452" s="2473"/>
      <c r="T452" s="2473"/>
      <c r="U452" s="2473"/>
      <c r="V452" s="2473"/>
      <c r="W452" s="2473"/>
      <c r="X452" s="2473"/>
      <c r="Y452" s="2473"/>
      <c r="Z452" s="2473"/>
      <c r="AA452" s="2473"/>
      <c r="AB452" s="2473"/>
      <c r="AC452" s="2473"/>
      <c r="AD452" s="2473"/>
      <c r="AE452" s="2473"/>
      <c r="AF452" s="2494"/>
      <c r="AG452" s="3939"/>
      <c r="AH452" s="4117"/>
      <c r="AI452" s="2392"/>
      <c r="AJ452" s="2392"/>
      <c r="AK452" s="2392"/>
      <c r="AL452" s="2392"/>
      <c r="AM452" s="2392"/>
      <c r="AN452" s="2392"/>
      <c r="AO452" s="2392"/>
      <c r="AP452" s="2392"/>
      <c r="AQ452" s="2392"/>
      <c r="AR452" s="2392"/>
      <c r="AS452" s="2392"/>
      <c r="AT452" s="2392"/>
      <c r="AU452" s="2392"/>
      <c r="AV452" s="2392"/>
      <c r="AW452" s="2392"/>
    </row>
    <row r="453" spans="1:49" s="2408" customFormat="1" ht="11.25" customHeight="1">
      <c r="A453" s="2491"/>
      <c r="B453" s="2473"/>
      <c r="C453" s="2473"/>
      <c r="D453" s="1603" t="s">
        <v>29</v>
      </c>
      <c r="E453" s="2492" t="s">
        <v>1207</v>
      </c>
      <c r="F453" s="2473"/>
      <c r="G453" s="2473"/>
      <c r="H453" s="2473"/>
      <c r="I453" s="2473"/>
      <c r="J453" s="2473"/>
      <c r="K453" s="2473"/>
      <c r="L453" s="2473"/>
      <c r="M453" s="2473"/>
      <c r="N453" s="2473"/>
      <c r="O453" s="2473"/>
      <c r="P453" s="2473"/>
      <c r="Q453" s="2473"/>
      <c r="R453" s="2473"/>
      <c r="S453" s="2473"/>
      <c r="T453" s="2473"/>
      <c r="U453" s="2473"/>
      <c r="V453" s="2473"/>
      <c r="W453" s="2473"/>
      <c r="X453" s="2473"/>
      <c r="Y453" s="2473"/>
      <c r="Z453" s="2473"/>
      <c r="AA453" s="2473"/>
      <c r="AB453" s="2473"/>
      <c r="AC453" s="2473"/>
      <c r="AD453" s="6480" t="s">
        <v>388</v>
      </c>
      <c r="AE453" s="6481"/>
      <c r="AF453" s="2494"/>
      <c r="AG453" s="3939"/>
      <c r="AH453" s="4117"/>
      <c r="AI453" s="2392"/>
      <c r="AJ453" s="2392"/>
      <c r="AK453" s="2392"/>
      <c r="AL453" s="2392"/>
      <c r="AM453" s="2392"/>
      <c r="AN453" s="2392"/>
      <c r="AO453" s="2392"/>
      <c r="AP453" s="2392"/>
      <c r="AQ453" s="2392"/>
      <c r="AR453" s="2392"/>
      <c r="AS453" s="2392"/>
      <c r="AT453" s="2392"/>
      <c r="AU453" s="2392"/>
      <c r="AV453" s="2392"/>
      <c r="AW453" s="2392"/>
    </row>
    <row r="454" spans="1:49" s="2408" customFormat="1" ht="11.25" customHeight="1">
      <c r="A454" s="2491"/>
      <c r="B454" s="2546"/>
      <c r="C454" s="2546"/>
      <c r="D454" s="2547"/>
      <c r="E454" s="2548"/>
      <c r="F454" s="2548"/>
      <c r="G454" s="2477" t="s">
        <v>962</v>
      </c>
      <c r="H454" s="2546"/>
      <c r="I454" s="2546"/>
      <c r="J454" s="2546"/>
      <c r="K454" s="2546"/>
      <c r="L454" s="2546"/>
      <c r="M454" s="2546"/>
      <c r="N454" s="2546"/>
      <c r="O454" s="2546"/>
      <c r="P454" s="2546"/>
      <c r="Q454" s="2546"/>
      <c r="R454" s="2546"/>
      <c r="S454" s="2546"/>
      <c r="T454" s="2546"/>
      <c r="U454" s="2546"/>
      <c r="V454" s="2546"/>
      <c r="W454" s="2546"/>
      <c r="X454" s="2546"/>
      <c r="Y454" s="2546"/>
      <c r="Z454" s="2546"/>
      <c r="AA454" s="2392"/>
      <c r="AB454" s="6482">
        <v>65</v>
      </c>
      <c r="AC454" s="6483"/>
      <c r="AD454" s="6484"/>
      <c r="AE454" s="6485"/>
      <c r="AF454" s="6476" t="s">
        <v>90</v>
      </c>
      <c r="AG454" s="3939"/>
      <c r="AH454" s="4117"/>
      <c r="AI454" s="2392"/>
      <c r="AJ454" s="2392"/>
      <c r="AK454" s="2392"/>
      <c r="AL454" s="2392"/>
      <c r="AM454" s="2392"/>
      <c r="AN454" s="2392"/>
      <c r="AO454" s="2392"/>
      <c r="AP454" s="2392"/>
      <c r="AQ454" s="2392"/>
      <c r="AR454" s="2392"/>
      <c r="AS454" s="2392"/>
      <c r="AT454" s="2392"/>
      <c r="AU454" s="2392"/>
      <c r="AV454" s="2392"/>
      <c r="AW454" s="2392"/>
    </row>
    <row r="455" spans="1:49" s="2408" customFormat="1" ht="11.25" customHeight="1">
      <c r="A455" s="2491"/>
      <c r="B455" s="2473"/>
      <c r="C455" s="2473"/>
      <c r="D455" s="2492"/>
      <c r="E455" s="2549"/>
      <c r="F455" s="2549"/>
      <c r="G455" s="2450" t="s">
        <v>963</v>
      </c>
      <c r="H455" s="2473"/>
      <c r="I455" s="2473"/>
      <c r="J455" s="2473"/>
      <c r="K455" s="2473"/>
      <c r="L455" s="2473"/>
      <c r="M455" s="2473"/>
      <c r="N455" s="2473"/>
      <c r="O455" s="2473"/>
      <c r="P455" s="2473"/>
      <c r="Q455" s="2473"/>
      <c r="R455" s="2473"/>
      <c r="S455" s="2473"/>
      <c r="T455" s="2473"/>
      <c r="U455" s="2473"/>
      <c r="V455" s="2473"/>
      <c r="W455" s="2473"/>
      <c r="X455" s="2473"/>
      <c r="Y455" s="2473"/>
      <c r="Z455" s="2473"/>
      <c r="AA455" s="2392"/>
      <c r="AB455" s="6482"/>
      <c r="AC455" s="6486"/>
      <c r="AD455" s="6487"/>
      <c r="AE455" s="6488"/>
      <c r="AF455" s="6476"/>
      <c r="AG455" s="3939"/>
      <c r="AH455" s="4117"/>
      <c r="AI455" s="2392"/>
      <c r="AJ455" s="2392"/>
      <c r="AK455" s="2392"/>
      <c r="AL455" s="2392"/>
      <c r="AM455" s="2392"/>
      <c r="AN455" s="2392"/>
      <c r="AO455" s="2392"/>
      <c r="AP455" s="2392"/>
      <c r="AQ455" s="2392"/>
      <c r="AR455" s="2392"/>
      <c r="AS455" s="2392"/>
      <c r="AT455" s="2392"/>
      <c r="AU455" s="2392"/>
      <c r="AV455" s="2392"/>
      <c r="AW455" s="2392"/>
    </row>
    <row r="456" spans="1:49" s="2408" customFormat="1" ht="11.25" customHeight="1">
      <c r="A456" s="2491"/>
      <c r="B456" s="2473"/>
      <c r="C456" s="2473"/>
      <c r="D456" s="2492"/>
      <c r="E456" s="2549"/>
      <c r="F456" s="2549"/>
      <c r="G456" s="2450"/>
      <c r="H456" s="2473"/>
      <c r="I456" s="2473"/>
      <c r="J456" s="2473"/>
      <c r="K456" s="2473"/>
      <c r="L456" s="2473"/>
      <c r="M456" s="2473"/>
      <c r="N456" s="2473"/>
      <c r="O456" s="2473"/>
      <c r="P456" s="2473"/>
      <c r="Q456" s="2473"/>
      <c r="R456" s="2473"/>
      <c r="S456" s="2473"/>
      <c r="T456" s="2473"/>
      <c r="U456" s="2473"/>
      <c r="V456" s="2473"/>
      <c r="W456" s="2473"/>
      <c r="X456" s="2473"/>
      <c r="Y456" s="2473"/>
      <c r="Z456" s="2473"/>
      <c r="AA456" s="2392"/>
      <c r="AB456" s="2473"/>
      <c r="AC456" s="2473"/>
      <c r="AD456" s="2473"/>
      <c r="AE456" s="2392"/>
      <c r="AF456" s="2473"/>
      <c r="AG456" s="3939"/>
      <c r="AH456" s="4117"/>
      <c r="AI456" s="2392"/>
      <c r="AJ456" s="2392"/>
      <c r="AK456" s="2392"/>
      <c r="AL456" s="2392"/>
      <c r="AM456" s="2392"/>
      <c r="AN456" s="2392"/>
      <c r="AO456" s="2392"/>
      <c r="AP456" s="2392"/>
      <c r="AQ456" s="2392"/>
      <c r="AR456" s="2392"/>
      <c r="AS456" s="2392"/>
      <c r="AT456" s="2392"/>
      <c r="AU456" s="2392"/>
      <c r="AV456" s="2392"/>
      <c r="AW456" s="2392"/>
    </row>
    <row r="457" spans="1:49" s="2408" customFormat="1" ht="11.25" customHeight="1">
      <c r="A457" s="2491"/>
      <c r="B457" s="2473"/>
      <c r="C457" s="2473"/>
      <c r="D457" s="1603" t="s">
        <v>30</v>
      </c>
      <c r="E457" s="2492" t="s">
        <v>1208</v>
      </c>
      <c r="F457" s="2473"/>
      <c r="G457" s="2473"/>
      <c r="H457" s="2473"/>
      <c r="I457" s="2473"/>
      <c r="J457" s="2473"/>
      <c r="K457" s="2473"/>
      <c r="L457" s="2473"/>
      <c r="M457" s="2473"/>
      <c r="N457" s="2473"/>
      <c r="O457" s="2473"/>
      <c r="P457" s="2473"/>
      <c r="Q457" s="2473"/>
      <c r="R457" s="2473"/>
      <c r="S457" s="2473"/>
      <c r="T457" s="2473"/>
      <c r="U457" s="2473"/>
      <c r="V457" s="2473"/>
      <c r="W457" s="2473"/>
      <c r="X457" s="2473"/>
      <c r="Y457" s="2473"/>
      <c r="Z457" s="2473"/>
      <c r="AA457" s="2392"/>
      <c r="AB457" s="2473"/>
      <c r="AC457" s="2473"/>
      <c r="AD457" s="2473"/>
      <c r="AE457" s="2392"/>
      <c r="AF457" s="2473"/>
      <c r="AG457" s="3939"/>
      <c r="AH457" s="4117"/>
      <c r="AI457" s="2392"/>
      <c r="AJ457" s="2392"/>
      <c r="AK457" s="2392"/>
      <c r="AL457" s="2392"/>
      <c r="AM457" s="2392"/>
      <c r="AN457" s="2392"/>
      <c r="AO457" s="2392"/>
      <c r="AP457" s="2392"/>
      <c r="AQ457" s="2392"/>
      <c r="AR457" s="2392"/>
      <c r="AS457" s="2392"/>
      <c r="AT457" s="2392"/>
      <c r="AU457" s="2392"/>
      <c r="AV457" s="2392"/>
      <c r="AW457" s="2392"/>
    </row>
    <row r="458" spans="1:49" s="2408" customFormat="1" ht="11.25" customHeight="1">
      <c r="A458" s="2491"/>
      <c r="B458" s="2473"/>
      <c r="C458" s="2473"/>
      <c r="D458" s="1602"/>
      <c r="E458" s="2450"/>
      <c r="F458" s="2473"/>
      <c r="G458" s="2437" t="s">
        <v>960</v>
      </c>
      <c r="H458" s="2473"/>
      <c r="I458" s="2473"/>
      <c r="J458" s="2473"/>
      <c r="K458" s="2473"/>
      <c r="L458" s="2473"/>
      <c r="M458" s="2473"/>
      <c r="N458" s="2473"/>
      <c r="O458" s="2473"/>
      <c r="P458" s="2473"/>
      <c r="Q458" s="2473"/>
      <c r="R458" s="2473"/>
      <c r="S458" s="2473"/>
      <c r="T458" s="2473"/>
      <c r="U458" s="2473"/>
      <c r="V458" s="2473"/>
      <c r="W458" s="2473"/>
      <c r="X458" s="2473"/>
      <c r="Y458" s="2473"/>
      <c r="Z458" s="2473"/>
      <c r="AA458" s="2392"/>
      <c r="AB458" s="6482">
        <v>66</v>
      </c>
      <c r="AC458" s="6483"/>
      <c r="AD458" s="6484"/>
      <c r="AE458" s="6485"/>
      <c r="AF458" s="6476" t="s">
        <v>90</v>
      </c>
      <c r="AG458" s="3939"/>
      <c r="AH458" s="4117"/>
      <c r="AI458" s="2392"/>
      <c r="AJ458" s="2392"/>
      <c r="AK458" s="2392"/>
      <c r="AL458" s="2392"/>
      <c r="AM458" s="2392"/>
      <c r="AN458" s="2392"/>
      <c r="AO458" s="2392"/>
      <c r="AP458" s="2392"/>
      <c r="AQ458" s="2392"/>
      <c r="AR458" s="2392"/>
      <c r="AS458" s="2392"/>
      <c r="AT458" s="2392"/>
      <c r="AU458" s="2392"/>
      <c r="AV458" s="2392"/>
      <c r="AW458" s="2392"/>
    </row>
    <row r="459" spans="1:49" s="2408" customFormat="1" ht="11.25" customHeight="1">
      <c r="A459" s="2491"/>
      <c r="B459" s="2473"/>
      <c r="C459" s="2473"/>
      <c r="D459" s="2492"/>
      <c r="E459" s="2450"/>
      <c r="F459" s="2473"/>
      <c r="G459" s="2450" t="s">
        <v>961</v>
      </c>
      <c r="H459" s="2473"/>
      <c r="I459" s="2473"/>
      <c r="J459" s="2473"/>
      <c r="K459" s="2473"/>
      <c r="L459" s="2473"/>
      <c r="M459" s="2473"/>
      <c r="N459" s="2473"/>
      <c r="O459" s="2473"/>
      <c r="P459" s="2473"/>
      <c r="Q459" s="2473"/>
      <c r="R459" s="2473"/>
      <c r="S459" s="2473"/>
      <c r="T459" s="2473"/>
      <c r="U459" s="2473"/>
      <c r="V459" s="2473"/>
      <c r="W459" s="2473"/>
      <c r="X459" s="2473"/>
      <c r="Y459" s="2473"/>
      <c r="Z459" s="2473"/>
      <c r="AA459" s="2392"/>
      <c r="AB459" s="6482"/>
      <c r="AC459" s="6486"/>
      <c r="AD459" s="6487"/>
      <c r="AE459" s="6488"/>
      <c r="AF459" s="6476"/>
      <c r="AG459" s="3939"/>
      <c r="AH459" s="4117"/>
      <c r="AI459" s="2392"/>
      <c r="AJ459" s="2392"/>
      <c r="AK459" s="2392"/>
      <c r="AL459" s="2392"/>
      <c r="AM459" s="2392"/>
      <c r="AN459" s="2392"/>
      <c r="AO459" s="2392"/>
      <c r="AP459" s="2392"/>
      <c r="AQ459" s="2392"/>
      <c r="AR459" s="2392"/>
      <c r="AS459" s="2392"/>
      <c r="AT459" s="2392"/>
      <c r="AU459" s="2392"/>
      <c r="AV459" s="2392"/>
      <c r="AW459" s="2392"/>
    </row>
    <row r="460" spans="1:49" s="2408" customFormat="1" ht="11.25" customHeight="1">
      <c r="A460" s="2491"/>
      <c r="B460" s="2473"/>
      <c r="C460" s="2473"/>
      <c r="D460" s="2492"/>
      <c r="E460" s="2450"/>
      <c r="F460" s="2473"/>
      <c r="G460" s="2450"/>
      <c r="H460" s="2473"/>
      <c r="I460" s="2473"/>
      <c r="J460" s="2473"/>
      <c r="K460" s="2473"/>
      <c r="L460" s="2473"/>
      <c r="M460" s="2473"/>
      <c r="N460" s="2473"/>
      <c r="O460" s="2473"/>
      <c r="P460" s="2473"/>
      <c r="Q460" s="2473"/>
      <c r="R460" s="2473"/>
      <c r="S460" s="2473"/>
      <c r="T460" s="2473"/>
      <c r="U460" s="2473"/>
      <c r="V460" s="2473"/>
      <c r="W460" s="2473"/>
      <c r="X460" s="2473"/>
      <c r="Y460" s="2473"/>
      <c r="Z460" s="2473"/>
      <c r="AA460" s="2392"/>
      <c r="AB460" s="2473"/>
      <c r="AC460" s="2473"/>
      <c r="AD460" s="2473"/>
      <c r="AE460" s="2392"/>
      <c r="AF460" s="2473"/>
      <c r="AG460" s="3939"/>
      <c r="AH460" s="4117"/>
      <c r="AI460" s="2392"/>
      <c r="AJ460" s="2392"/>
      <c r="AK460" s="2392"/>
      <c r="AL460" s="2392"/>
      <c r="AM460" s="2392"/>
      <c r="AN460" s="2392"/>
      <c r="AO460" s="2392"/>
      <c r="AP460" s="2392"/>
      <c r="AQ460" s="2392"/>
      <c r="AR460" s="2392"/>
      <c r="AS460" s="2392"/>
      <c r="AT460" s="2392"/>
      <c r="AU460" s="2392"/>
      <c r="AV460" s="2392"/>
      <c r="AW460" s="2392"/>
    </row>
    <row r="461" spans="1:49" s="2408" customFormat="1" ht="11.25" customHeight="1">
      <c r="A461" s="2491"/>
      <c r="B461" s="2473"/>
      <c r="C461" s="2473"/>
      <c r="D461" s="1603" t="s">
        <v>44</v>
      </c>
      <c r="E461" s="2450" t="s">
        <v>1812</v>
      </c>
      <c r="F461" s="2473"/>
      <c r="G461" s="2473"/>
      <c r="H461" s="2473"/>
      <c r="I461" s="2473"/>
      <c r="J461" s="2473"/>
      <c r="K461" s="2473"/>
      <c r="L461" s="2473"/>
      <c r="M461" s="2473"/>
      <c r="N461" s="2473"/>
      <c r="O461" s="2473"/>
      <c r="P461" s="2473"/>
      <c r="Q461" s="2473"/>
      <c r="R461" s="2473"/>
      <c r="S461" s="2473"/>
      <c r="T461" s="2473"/>
      <c r="U461" s="2473"/>
      <c r="V461" s="2473"/>
      <c r="W461" s="2473"/>
      <c r="X461" s="2473"/>
      <c r="Y461" s="2473"/>
      <c r="Z461" s="2473"/>
      <c r="AA461" s="2392"/>
      <c r="AB461" s="2473"/>
      <c r="AC461" s="2473"/>
      <c r="AD461" s="2473"/>
      <c r="AE461" s="2392"/>
      <c r="AF461" s="2473"/>
      <c r="AG461" s="3939"/>
      <c r="AH461" s="4117"/>
      <c r="AI461" s="2392"/>
      <c r="AJ461" s="2392"/>
      <c r="AK461" s="2392"/>
      <c r="AL461" s="2392"/>
      <c r="AM461" s="2392"/>
      <c r="AN461" s="2392"/>
      <c r="AO461" s="2392"/>
      <c r="AP461" s="2392"/>
      <c r="AQ461" s="2392"/>
      <c r="AR461" s="2392"/>
      <c r="AS461" s="2392"/>
      <c r="AT461" s="2392"/>
      <c r="AU461" s="2392"/>
      <c r="AV461" s="2392"/>
      <c r="AW461" s="2392"/>
    </row>
    <row r="462" spans="1:49" s="2408" customFormat="1" ht="11.25" customHeight="1">
      <c r="A462" s="2491"/>
      <c r="B462" s="2473"/>
      <c r="C462" s="2473"/>
      <c r="D462" s="1602"/>
      <c r="E462" s="2450"/>
      <c r="F462" s="2473"/>
      <c r="G462" s="2492" t="s">
        <v>964</v>
      </c>
      <c r="H462" s="2473"/>
      <c r="I462" s="2473"/>
      <c r="J462" s="2473"/>
      <c r="K462" s="2473"/>
      <c r="L462" s="2473"/>
      <c r="M462" s="2473"/>
      <c r="N462" s="2473"/>
      <c r="O462" s="2473"/>
      <c r="P462" s="2473"/>
      <c r="Q462" s="2473"/>
      <c r="R462" s="2473"/>
      <c r="S462" s="2473"/>
      <c r="T462" s="2473"/>
      <c r="U462" s="2473"/>
      <c r="V462" s="2473"/>
      <c r="W462" s="2473"/>
      <c r="X462" s="2473"/>
      <c r="Y462" s="2473"/>
      <c r="Z462" s="2473"/>
      <c r="AA462" s="2392"/>
      <c r="AB462" s="6482">
        <v>67</v>
      </c>
      <c r="AC462" s="6483"/>
      <c r="AD462" s="6484"/>
      <c r="AE462" s="6485"/>
      <c r="AF462" s="6476" t="s">
        <v>90</v>
      </c>
      <c r="AG462" s="3939"/>
      <c r="AH462" s="4117"/>
      <c r="AI462" s="2392"/>
      <c r="AJ462" s="2392"/>
      <c r="AK462" s="2392"/>
      <c r="AL462" s="2392"/>
      <c r="AM462" s="2392"/>
      <c r="AN462" s="2392"/>
      <c r="AO462" s="2392"/>
      <c r="AP462" s="2392"/>
      <c r="AQ462" s="2392"/>
      <c r="AR462" s="2392"/>
      <c r="AS462" s="2392"/>
      <c r="AT462" s="2392"/>
      <c r="AU462" s="2392"/>
      <c r="AV462" s="2392"/>
      <c r="AW462" s="2392"/>
    </row>
    <row r="463" spans="1:49" s="2408" customFormat="1" ht="11.25" customHeight="1">
      <c r="A463" s="2491"/>
      <c r="B463" s="2473"/>
      <c r="C463" s="2473"/>
      <c r="D463" s="1602"/>
      <c r="E463" s="2450"/>
      <c r="F463" s="2473"/>
      <c r="G463" s="2450" t="s">
        <v>965</v>
      </c>
      <c r="H463" s="2473"/>
      <c r="I463" s="2473"/>
      <c r="J463" s="2473"/>
      <c r="K463" s="2473"/>
      <c r="L463" s="2473"/>
      <c r="M463" s="2473"/>
      <c r="N463" s="2473"/>
      <c r="O463" s="2473"/>
      <c r="P463" s="2473"/>
      <c r="Q463" s="2473"/>
      <c r="R463" s="2473"/>
      <c r="S463" s="2473"/>
      <c r="T463" s="2473"/>
      <c r="U463" s="2473" t="s">
        <v>1818</v>
      </c>
      <c r="V463" s="2473"/>
      <c r="W463" s="2473"/>
      <c r="X463" s="2473"/>
      <c r="Y463" s="2473"/>
      <c r="Z463" s="2473"/>
      <c r="AA463" s="2392"/>
      <c r="AB463" s="6482"/>
      <c r="AC463" s="6486"/>
      <c r="AD463" s="6487"/>
      <c r="AE463" s="6488"/>
      <c r="AF463" s="6476"/>
      <c r="AG463" s="3939"/>
      <c r="AH463" s="4117"/>
      <c r="AI463" s="2392"/>
      <c r="AJ463" s="2392"/>
      <c r="AK463" s="2392"/>
      <c r="AL463" s="2392"/>
      <c r="AM463" s="2392"/>
      <c r="AN463" s="2392"/>
      <c r="AO463" s="2392"/>
      <c r="AP463" s="2392"/>
      <c r="AQ463" s="2392"/>
      <c r="AR463" s="2392"/>
      <c r="AS463" s="2392"/>
      <c r="AT463" s="2392"/>
      <c r="AU463" s="2392"/>
      <c r="AV463" s="2392"/>
      <c r="AW463" s="2392"/>
    </row>
    <row r="464" spans="1:49" s="2408" customFormat="1" ht="11.25" customHeight="1">
      <c r="A464" s="2491"/>
      <c r="B464" s="2473"/>
      <c r="C464" s="2473"/>
      <c r="D464" s="1602"/>
      <c r="E464" s="2450"/>
      <c r="F464" s="2473"/>
      <c r="G464" s="2473"/>
      <c r="H464" s="2473"/>
      <c r="I464" s="2473"/>
      <c r="J464" s="2473"/>
      <c r="K464" s="2473"/>
      <c r="L464" s="2473"/>
      <c r="M464" s="2473"/>
      <c r="N464" s="2473"/>
      <c r="O464" s="2473"/>
      <c r="P464" s="2473"/>
      <c r="Q464" s="2473"/>
      <c r="R464" s="2473"/>
      <c r="S464" s="2473"/>
      <c r="T464" s="2473"/>
      <c r="U464" s="2473"/>
      <c r="V464" s="2473"/>
      <c r="W464" s="2473"/>
      <c r="X464" s="2473"/>
      <c r="Y464" s="2473"/>
      <c r="Z464" s="2473"/>
      <c r="AA464" s="2473"/>
      <c r="AB464" s="2473"/>
      <c r="AC464" s="2473"/>
      <c r="AD464" s="2473"/>
      <c r="AE464" s="2392"/>
      <c r="AF464" s="2473"/>
      <c r="AG464" s="3939"/>
      <c r="AH464" s="4117"/>
      <c r="AI464" s="2392"/>
      <c r="AJ464" s="2392"/>
      <c r="AK464" s="2392"/>
      <c r="AL464" s="2392"/>
      <c r="AM464" s="2392"/>
      <c r="AN464" s="2392"/>
      <c r="AO464" s="2392"/>
      <c r="AP464" s="2392"/>
      <c r="AQ464" s="2392"/>
      <c r="AR464" s="2392"/>
      <c r="AS464" s="2392"/>
      <c r="AT464" s="2392"/>
      <c r="AU464" s="2392"/>
      <c r="AV464" s="2392"/>
      <c r="AW464" s="2392"/>
    </row>
    <row r="465" spans="1:49" s="2408" customFormat="1" ht="11.25" customHeight="1">
      <c r="A465" s="2491"/>
      <c r="B465" s="2473"/>
      <c r="C465" s="2473"/>
      <c r="D465" s="1602"/>
      <c r="E465" s="2492" t="s">
        <v>3621</v>
      </c>
      <c r="F465" s="2473"/>
      <c r="G465" s="2473"/>
      <c r="H465" s="2473"/>
      <c r="I465" s="2473"/>
      <c r="J465" s="2473"/>
      <c r="K465" s="2473"/>
      <c r="L465" s="2473"/>
      <c r="M465" s="2473"/>
      <c r="N465" s="2473"/>
      <c r="O465" s="2473"/>
      <c r="P465" s="2473"/>
      <c r="Q465" s="2473"/>
      <c r="R465" s="2473"/>
      <c r="S465" s="2473"/>
      <c r="T465" s="2473"/>
      <c r="U465" s="2473"/>
      <c r="V465" s="2473"/>
      <c r="W465" s="2473"/>
      <c r="X465" s="2473"/>
      <c r="Y465" s="2473"/>
      <c r="Z465" s="2473"/>
      <c r="AA465" s="2473"/>
      <c r="AB465" s="2455"/>
      <c r="AC465" s="6470">
        <f>AC454+AC458+AC462</f>
        <v>0</v>
      </c>
      <c r="AD465" s="6471"/>
      <c r="AE465" s="6472"/>
      <c r="AF465" s="6476" t="s">
        <v>90</v>
      </c>
      <c r="AG465" s="3939"/>
      <c r="AH465" s="4117"/>
      <c r="AI465" s="2392"/>
      <c r="AJ465" s="2392"/>
      <c r="AK465" s="2392"/>
      <c r="AL465" s="2392"/>
      <c r="AM465" s="2392"/>
      <c r="AN465" s="2392"/>
      <c r="AO465" s="2392"/>
      <c r="AP465" s="2392"/>
      <c r="AQ465" s="2392"/>
      <c r="AR465" s="2392"/>
      <c r="AS465" s="2392"/>
      <c r="AT465" s="2392"/>
      <c r="AU465" s="2392"/>
      <c r="AV465" s="2392"/>
      <c r="AW465" s="2392"/>
    </row>
    <row r="466" spans="1:49" s="2408" customFormat="1" ht="11.25" customHeight="1">
      <c r="A466" s="2491"/>
      <c r="B466" s="2473"/>
      <c r="C466" s="2473"/>
      <c r="D466" s="1602"/>
      <c r="E466" s="2450" t="s">
        <v>92</v>
      </c>
      <c r="F466" s="2473"/>
      <c r="G466" s="2473"/>
      <c r="H466" s="2473"/>
      <c r="I466" s="2473"/>
      <c r="J466" s="2473"/>
      <c r="K466" s="2473"/>
      <c r="L466" s="2473"/>
      <c r="M466" s="2473"/>
      <c r="N466" s="2473"/>
      <c r="O466" s="2473"/>
      <c r="P466" s="2473"/>
      <c r="Q466" s="2473"/>
      <c r="R466" s="2473"/>
      <c r="S466" s="2473"/>
      <c r="T466" s="2473"/>
      <c r="U466" s="2473"/>
      <c r="V466" s="2473"/>
      <c r="W466" s="2473"/>
      <c r="X466" s="2473"/>
      <c r="Y466" s="2473"/>
      <c r="Z466" s="2473"/>
      <c r="AA466" s="2473"/>
      <c r="AB466" s="2455"/>
      <c r="AC466" s="6473"/>
      <c r="AD466" s="6474"/>
      <c r="AE466" s="6475"/>
      <c r="AF466" s="6476"/>
      <c r="AG466" s="3939"/>
      <c r="AH466" s="4117"/>
      <c r="AI466" s="2392"/>
      <c r="AJ466" s="2392"/>
      <c r="AK466" s="2392"/>
      <c r="AL466" s="2392"/>
      <c r="AM466" s="2392"/>
      <c r="AN466" s="2392"/>
      <c r="AO466" s="2392"/>
      <c r="AP466" s="2392"/>
      <c r="AQ466" s="2392"/>
      <c r="AR466" s="2392"/>
      <c r="AS466" s="2392"/>
      <c r="AT466" s="2392"/>
      <c r="AU466" s="2392"/>
      <c r="AV466" s="2392"/>
      <c r="AW466" s="2392"/>
    </row>
    <row r="467" spans="1:49" s="2408" customFormat="1" ht="11.25" customHeight="1">
      <c r="A467" s="2832"/>
      <c r="B467" s="4122"/>
      <c r="C467" s="4090"/>
      <c r="D467" s="4123"/>
      <c r="E467" s="4123"/>
      <c r="F467" s="4124"/>
      <c r="G467" s="4124"/>
      <c r="H467" s="4124"/>
      <c r="I467" s="4124"/>
      <c r="J467" s="4124"/>
      <c r="K467" s="4124"/>
      <c r="L467" s="4124"/>
      <c r="M467" s="4124"/>
      <c r="N467" s="4124"/>
      <c r="O467" s="4124"/>
      <c r="P467" s="4124"/>
      <c r="Q467" s="4123"/>
      <c r="R467" s="4123"/>
      <c r="S467" s="4123"/>
      <c r="T467" s="4123"/>
      <c r="U467" s="4123"/>
      <c r="V467" s="4123"/>
      <c r="W467" s="4097"/>
      <c r="X467" s="4097"/>
      <c r="Y467" s="4097"/>
      <c r="Z467" s="4097"/>
      <c r="AA467" s="4097"/>
      <c r="AB467" s="4097"/>
      <c r="AC467" s="4097"/>
      <c r="AD467" s="4090"/>
      <c r="AE467" s="4090"/>
      <c r="AF467" s="4125"/>
      <c r="AG467" s="4097"/>
      <c r="AH467" s="4126"/>
      <c r="AI467" s="2392"/>
      <c r="AJ467" s="2392"/>
      <c r="AK467" s="2392"/>
      <c r="AL467" s="2392"/>
      <c r="AM467" s="2392"/>
      <c r="AN467" s="2392"/>
      <c r="AO467" s="2392"/>
      <c r="AP467" s="2392"/>
      <c r="AQ467" s="2392"/>
      <c r="AR467" s="2392"/>
      <c r="AS467" s="2392"/>
      <c r="AT467" s="2392"/>
      <c r="AU467" s="2392"/>
      <c r="AV467" s="2392"/>
      <c r="AW467" s="2392"/>
    </row>
    <row r="468" spans="1:49" s="2439" customFormat="1" ht="10.199999999999999">
      <c r="A468" s="3930"/>
      <c r="B468" s="3931"/>
      <c r="C468" s="3931"/>
      <c r="D468" s="3931"/>
      <c r="E468" s="3931"/>
      <c r="F468" s="3931"/>
      <c r="G468" s="3931"/>
      <c r="H468" s="3931"/>
      <c r="I468" s="3931"/>
      <c r="J468" s="3931"/>
      <c r="K468" s="3931"/>
      <c r="L468" s="3931"/>
      <c r="M468" s="3931"/>
      <c r="N468" s="3931"/>
      <c r="O468" s="3931"/>
      <c r="P468" s="3931"/>
      <c r="Q468" s="3931"/>
      <c r="R468" s="3931"/>
      <c r="S468" s="3931"/>
      <c r="T468" s="3931"/>
      <c r="U468" s="3931"/>
      <c r="V468" s="3931"/>
      <c r="W468" s="3931"/>
      <c r="X468" s="3931"/>
      <c r="Y468" s="3931"/>
      <c r="Z468" s="3931"/>
      <c r="AA468" s="3931"/>
      <c r="AB468" s="3931"/>
      <c r="AC468" s="3931"/>
      <c r="AD468" s="3931"/>
      <c r="AE468" s="3931"/>
      <c r="AF468" s="3931"/>
      <c r="AG468" s="3931"/>
      <c r="AH468" s="4119"/>
      <c r="AI468" s="2392"/>
      <c r="AJ468" s="2438"/>
      <c r="AK468" s="2438"/>
      <c r="AL468" s="2438"/>
      <c r="AM468" s="2438"/>
      <c r="AN468" s="2438"/>
      <c r="AO468" s="2438"/>
      <c r="AP468" s="2438"/>
      <c r="AQ468" s="2438"/>
      <c r="AR468" s="2438"/>
      <c r="AS468" s="2438"/>
      <c r="AT468" s="2438"/>
      <c r="AU468" s="2438"/>
      <c r="AV468" s="2438"/>
      <c r="AW468" s="2438"/>
    </row>
    <row r="469" spans="1:49" ht="9.75" customHeight="1">
      <c r="A469" s="2440"/>
      <c r="B469" s="6489" t="s">
        <v>821</v>
      </c>
      <c r="C469" s="6489"/>
      <c r="D469" s="2437" t="s">
        <v>1819</v>
      </c>
      <c r="E469" s="2473"/>
      <c r="F469" s="2473"/>
      <c r="G469" s="2473"/>
      <c r="H469" s="2473"/>
      <c r="I469" s="2473"/>
      <c r="J469" s="2473"/>
      <c r="K469" s="2473"/>
      <c r="L469" s="2473"/>
      <c r="M469" s="2473"/>
      <c r="N469" s="2473"/>
      <c r="O469" s="2473"/>
      <c r="P469" s="2473"/>
      <c r="Q469" s="2473"/>
      <c r="R469" s="2473"/>
      <c r="S469" s="2473"/>
      <c r="T469" s="2473"/>
      <c r="U469" s="2473"/>
      <c r="V469" s="2473"/>
      <c r="W469" s="2473"/>
      <c r="X469" s="2473"/>
      <c r="Y469" s="2473"/>
      <c r="Z469" s="2473"/>
      <c r="AA469" s="2473"/>
      <c r="AB469" s="2473"/>
      <c r="AC469" s="2473"/>
      <c r="AD469" s="2473"/>
      <c r="AE469" s="2473"/>
      <c r="AF469" s="3925"/>
      <c r="AG469" s="2411"/>
      <c r="AH469" s="4087"/>
      <c r="AI469" s="2411"/>
      <c r="AJ469" s="2411"/>
      <c r="AK469" s="2411"/>
      <c r="AL469" s="2411"/>
      <c r="AM469" s="2411"/>
      <c r="AN469" s="2411"/>
      <c r="AO469" s="2411"/>
      <c r="AP469" s="2411"/>
      <c r="AQ469" s="2411"/>
      <c r="AR469" s="2411"/>
      <c r="AS469" s="2411"/>
      <c r="AT469" s="2411"/>
      <c r="AU469" s="2411"/>
      <c r="AV469" s="2411"/>
      <c r="AW469" s="2411"/>
    </row>
    <row r="470" spans="1:49" ht="9.75" customHeight="1">
      <c r="A470" s="2440"/>
      <c r="B470" s="2473"/>
      <c r="C470" s="2473"/>
      <c r="D470" s="2450" t="s">
        <v>872</v>
      </c>
      <c r="E470" s="2473"/>
      <c r="F470" s="2473"/>
      <c r="G470" s="2473"/>
      <c r="H470" s="2473"/>
      <c r="I470" s="2473"/>
      <c r="J470" s="2473"/>
      <c r="K470" s="2473"/>
      <c r="L470" s="2473"/>
      <c r="M470" s="2473"/>
      <c r="N470" s="2473"/>
      <c r="O470" s="2473"/>
      <c r="P470" s="2473"/>
      <c r="Q470" s="2473"/>
      <c r="R470" s="2473"/>
      <c r="S470" s="2473"/>
      <c r="T470" s="2473"/>
      <c r="U470" s="2473"/>
      <c r="V470" s="2473"/>
      <c r="W470" s="2473"/>
      <c r="X470" s="2473"/>
      <c r="Y470" s="2473"/>
      <c r="Z470" s="2473"/>
      <c r="AA470" s="2473"/>
      <c r="AB470" s="2473"/>
      <c r="AC470" s="2473"/>
      <c r="AD470" s="2473"/>
      <c r="AE470" s="2473"/>
      <c r="AG470" s="2411"/>
      <c r="AH470" s="4087"/>
      <c r="AI470" s="2411"/>
      <c r="AJ470" s="2411"/>
      <c r="AK470" s="2411"/>
      <c r="AL470" s="2411"/>
      <c r="AM470" s="2411"/>
      <c r="AN470" s="2411"/>
      <c r="AO470" s="2411"/>
      <c r="AP470" s="2411"/>
      <c r="AQ470" s="2411"/>
      <c r="AR470" s="2411"/>
      <c r="AS470" s="2411"/>
      <c r="AT470" s="2411"/>
      <c r="AU470" s="2411"/>
      <c r="AV470" s="2411"/>
      <c r="AW470" s="2411"/>
    </row>
    <row r="471" spans="1:49" ht="9.75" customHeight="1">
      <c r="A471" s="2440"/>
      <c r="B471" s="2473"/>
      <c r="C471" s="2473"/>
      <c r="D471" s="1602"/>
      <c r="E471" s="2473"/>
      <c r="F471" s="2473"/>
      <c r="G471" s="2473"/>
      <c r="H471" s="2473"/>
      <c r="I471" s="2473"/>
      <c r="J471" s="2473"/>
      <c r="K471" s="2473"/>
      <c r="L471" s="2473"/>
      <c r="M471" s="2473"/>
      <c r="N471" s="2473"/>
      <c r="O471" s="2473"/>
      <c r="P471" s="2473"/>
      <c r="Q471" s="2473"/>
      <c r="R471" s="2473"/>
      <c r="S471" s="2473"/>
      <c r="T471" s="2473"/>
      <c r="U471" s="2473"/>
      <c r="V471" s="2473"/>
      <c r="W471" s="2473"/>
      <c r="X471" s="2473"/>
      <c r="Y471" s="2473"/>
      <c r="Z471" s="2473"/>
      <c r="AA471" s="2473"/>
      <c r="AB471" s="2473"/>
      <c r="AC471" s="2473"/>
      <c r="AD471" s="6480" t="s">
        <v>388</v>
      </c>
      <c r="AE471" s="6481"/>
      <c r="AG471" s="2411"/>
      <c r="AH471" s="4087"/>
      <c r="AI471" s="2411"/>
      <c r="AJ471" s="2411"/>
      <c r="AK471" s="2411"/>
      <c r="AL471" s="2411"/>
      <c r="AM471" s="2411"/>
      <c r="AN471" s="2411"/>
      <c r="AO471" s="2411"/>
      <c r="AP471" s="2411"/>
      <c r="AQ471" s="2411"/>
      <c r="AR471" s="2411"/>
      <c r="AS471" s="2411"/>
      <c r="AT471" s="2411"/>
      <c r="AU471" s="2411"/>
      <c r="AV471" s="2411"/>
      <c r="AW471" s="2411"/>
    </row>
    <row r="472" spans="1:49" ht="10.5" customHeight="1">
      <c r="A472" s="2440"/>
      <c r="B472" s="2473"/>
      <c r="C472" s="2473"/>
      <c r="D472" s="1603" t="s">
        <v>29</v>
      </c>
      <c r="E472" s="2550" t="s">
        <v>390</v>
      </c>
      <c r="F472" s="2452"/>
      <c r="G472" s="2452"/>
      <c r="H472" s="2452"/>
      <c r="I472" s="2452"/>
      <c r="J472" s="2452"/>
      <c r="K472" s="2452"/>
      <c r="L472" s="2452"/>
      <c r="M472" s="2452"/>
      <c r="N472" s="2452"/>
      <c r="O472" s="2452"/>
      <c r="P472" s="2452"/>
      <c r="Q472" s="2452"/>
      <c r="R472" s="2452"/>
      <c r="S472" s="2452"/>
      <c r="T472" s="2452"/>
      <c r="U472" s="2452"/>
      <c r="V472" s="2452"/>
      <c r="W472" s="2473"/>
      <c r="X472" s="2473"/>
      <c r="Y472" s="2473"/>
      <c r="Z472" s="2473"/>
      <c r="AA472" s="2411"/>
      <c r="AB472" s="6482">
        <v>68</v>
      </c>
      <c r="AC472" s="6483"/>
      <c r="AD472" s="6484"/>
      <c r="AE472" s="6485"/>
      <c r="AF472" s="6476" t="s">
        <v>90</v>
      </c>
      <c r="AG472" s="2411"/>
      <c r="AH472" s="4087"/>
      <c r="AI472" s="2411"/>
      <c r="AJ472" s="2411"/>
      <c r="AK472" s="2411"/>
      <c r="AL472" s="2411"/>
      <c r="AM472" s="2411"/>
      <c r="AN472" s="2411"/>
      <c r="AO472" s="2411"/>
      <c r="AP472" s="2411"/>
      <c r="AQ472" s="2411"/>
      <c r="AR472" s="2411"/>
      <c r="AS472" s="2411"/>
      <c r="AT472" s="2411"/>
      <c r="AU472" s="2411"/>
      <c r="AV472" s="2411"/>
      <c r="AW472" s="2411"/>
    </row>
    <row r="473" spans="1:49" ht="10.5" customHeight="1">
      <c r="A473" s="2440"/>
      <c r="B473" s="2473"/>
      <c r="C473" s="2473"/>
      <c r="D473" s="1602"/>
      <c r="E473" s="2551" t="s">
        <v>1209</v>
      </c>
      <c r="F473" s="2452"/>
      <c r="G473" s="2452"/>
      <c r="H473" s="2452"/>
      <c r="I473" s="2452"/>
      <c r="J473" s="2452"/>
      <c r="K473" s="2452"/>
      <c r="L473" s="2452"/>
      <c r="M473" s="2452"/>
      <c r="N473" s="2452"/>
      <c r="O473" s="2452"/>
      <c r="P473" s="2452"/>
      <c r="Q473" s="2452"/>
      <c r="R473" s="2452"/>
      <c r="S473" s="2452"/>
      <c r="T473" s="2452"/>
      <c r="U473" s="2452"/>
      <c r="V473" s="2452"/>
      <c r="W473" s="2473"/>
      <c r="X473" s="2473"/>
      <c r="Y473" s="2473"/>
      <c r="Z473" s="2473"/>
      <c r="AA473" s="2411"/>
      <c r="AB473" s="6482"/>
      <c r="AC473" s="6486"/>
      <c r="AD473" s="6487"/>
      <c r="AE473" s="6488"/>
      <c r="AF473" s="6476"/>
      <c r="AG473" s="2411"/>
      <c r="AH473" s="4087"/>
      <c r="AI473" s="2411"/>
      <c r="AJ473" s="2411"/>
      <c r="AK473" s="2411"/>
      <c r="AL473" s="2411"/>
      <c r="AM473" s="2411"/>
      <c r="AN473" s="2411"/>
      <c r="AO473" s="2411"/>
      <c r="AP473" s="2411"/>
      <c r="AQ473" s="2411"/>
      <c r="AR473" s="2411"/>
      <c r="AS473" s="2411"/>
      <c r="AT473" s="2411"/>
      <c r="AU473" s="2411"/>
      <c r="AV473" s="2411"/>
      <c r="AW473" s="2411"/>
    </row>
    <row r="474" spans="1:49" ht="9.75" customHeight="1">
      <c r="A474" s="2440"/>
      <c r="B474" s="2473"/>
      <c r="C474" s="2473"/>
      <c r="D474" s="1602"/>
      <c r="E474" s="2467"/>
      <c r="F474" s="2452"/>
      <c r="G474" s="2452"/>
      <c r="H474" s="2452"/>
      <c r="I474" s="2452"/>
      <c r="J474" s="2452"/>
      <c r="K474" s="2452"/>
      <c r="L474" s="2452"/>
      <c r="M474" s="2452"/>
      <c r="N474" s="2452"/>
      <c r="O474" s="2452"/>
      <c r="P474" s="2452"/>
      <c r="Q474" s="2452"/>
      <c r="R474" s="2452"/>
      <c r="S474" s="2452"/>
      <c r="T474" s="2452"/>
      <c r="U474" s="2452"/>
      <c r="V474" s="2452"/>
      <c r="W474" s="2473"/>
      <c r="X474" s="2473"/>
      <c r="Y474" s="2473"/>
      <c r="Z474" s="2473"/>
      <c r="AA474" s="2411"/>
      <c r="AB474" s="2473"/>
      <c r="AC474" s="2485"/>
      <c r="AD474" s="2485"/>
      <c r="AE474" s="2606"/>
      <c r="AF474" s="2473"/>
      <c r="AG474" s="2411"/>
      <c r="AH474" s="4087"/>
      <c r="AI474" s="2411"/>
      <c r="AJ474" s="2411"/>
      <c r="AK474" s="2411"/>
      <c r="AL474" s="2411"/>
      <c r="AM474" s="2411"/>
      <c r="AN474" s="2411"/>
      <c r="AO474" s="2411"/>
      <c r="AP474" s="2411"/>
      <c r="AQ474" s="2411"/>
      <c r="AR474" s="2411"/>
      <c r="AS474" s="2411"/>
      <c r="AT474" s="2411"/>
      <c r="AU474" s="2411"/>
      <c r="AV474" s="2411"/>
      <c r="AW474" s="2411"/>
    </row>
    <row r="475" spans="1:49" ht="10.5" customHeight="1">
      <c r="A475" s="2440"/>
      <c r="B475" s="2473"/>
      <c r="C475" s="2473"/>
      <c r="D475" s="1603" t="s">
        <v>30</v>
      </c>
      <c r="E475" s="2456" t="s">
        <v>1210</v>
      </c>
      <c r="F475" s="2452"/>
      <c r="G475" s="2552"/>
      <c r="H475" s="2552"/>
      <c r="I475" s="2553"/>
      <c r="J475" s="2553"/>
      <c r="K475" s="2553"/>
      <c r="L475" s="2553"/>
      <c r="M475" s="2553"/>
      <c r="N475" s="2552"/>
      <c r="O475" s="2452"/>
      <c r="P475" s="2452"/>
      <c r="Q475" s="2552"/>
      <c r="R475" s="2552"/>
      <c r="S475" s="2552"/>
      <c r="T475" s="2552"/>
      <c r="U475" s="2552"/>
      <c r="V475" s="2552"/>
      <c r="W475" s="2554"/>
      <c r="X475" s="2519"/>
      <c r="Y475" s="2519"/>
      <c r="Z475" s="2519"/>
      <c r="AA475" s="2411"/>
      <c r="AB475" s="6482">
        <v>69</v>
      </c>
      <c r="AC475" s="6483"/>
      <c r="AD475" s="6484"/>
      <c r="AE475" s="6485"/>
      <c r="AF475" s="6476" t="s">
        <v>90</v>
      </c>
      <c r="AG475" s="2411"/>
      <c r="AH475" s="4087"/>
      <c r="AI475" s="2411"/>
      <c r="AJ475" s="2411"/>
      <c r="AK475" s="2411"/>
      <c r="AL475" s="2411"/>
      <c r="AM475" s="2411"/>
      <c r="AN475" s="2411"/>
      <c r="AO475" s="2411"/>
      <c r="AP475" s="2411"/>
      <c r="AQ475" s="2411"/>
      <c r="AR475" s="2411"/>
      <c r="AS475" s="2411"/>
      <c r="AT475" s="2411"/>
      <c r="AU475" s="2411"/>
      <c r="AV475" s="2411"/>
      <c r="AW475" s="2411"/>
    </row>
    <row r="476" spans="1:49" ht="10.5" customHeight="1">
      <c r="A476" s="2440"/>
      <c r="B476" s="2473"/>
      <c r="C476" s="2473"/>
      <c r="D476" s="2552"/>
      <c r="E476" s="2540" t="s">
        <v>1211</v>
      </c>
      <c r="F476" s="2519"/>
      <c r="G476" s="2552"/>
      <c r="H476" s="2552"/>
      <c r="I476" s="2452"/>
      <c r="J476" s="2452"/>
      <c r="K476" s="2452"/>
      <c r="L476" s="2452"/>
      <c r="M476" s="2452"/>
      <c r="N476" s="2552"/>
      <c r="O476" s="2519"/>
      <c r="P476" s="2519"/>
      <c r="Q476" s="2552"/>
      <c r="R476" s="2552"/>
      <c r="S476" s="2552"/>
      <c r="T476" s="2552"/>
      <c r="U476" s="2552"/>
      <c r="V476" s="2552"/>
      <c r="W476" s="2555"/>
      <c r="X476" s="2540"/>
      <c r="Y476" s="2540"/>
      <c r="Z476" s="2540"/>
      <c r="AA476" s="1607"/>
      <c r="AB476" s="6482"/>
      <c r="AC476" s="6486"/>
      <c r="AD476" s="6487"/>
      <c r="AE476" s="6488"/>
      <c r="AF476" s="6476"/>
      <c r="AG476" s="2411"/>
      <c r="AH476" s="4087"/>
      <c r="AI476" s="2411"/>
      <c r="AJ476" s="2411"/>
      <c r="AK476" s="2411"/>
      <c r="AL476" s="2411"/>
      <c r="AM476" s="2411"/>
      <c r="AN476" s="2411"/>
      <c r="AO476" s="2411"/>
      <c r="AP476" s="2411"/>
      <c r="AQ476" s="2411"/>
      <c r="AR476" s="2411"/>
      <c r="AS476" s="2411"/>
      <c r="AT476" s="2411"/>
      <c r="AU476" s="2411"/>
      <c r="AV476" s="2411"/>
      <c r="AW476" s="2411"/>
    </row>
    <row r="477" spans="1:49" ht="9.75" customHeight="1">
      <c r="A477" s="2440"/>
      <c r="B477" s="2473"/>
      <c r="C477" s="2473"/>
      <c r="D477" s="2473"/>
      <c r="E477" s="2473"/>
      <c r="F477" s="2473"/>
      <c r="G477" s="2473"/>
      <c r="H477" s="2473"/>
      <c r="I477" s="2473"/>
      <c r="J477" s="2473"/>
      <c r="K477" s="2473"/>
      <c r="L477" s="2473"/>
      <c r="M477" s="2473"/>
      <c r="N477" s="2473"/>
      <c r="O477" s="2473"/>
      <c r="P477" s="2473"/>
      <c r="Q477" s="2473"/>
      <c r="R477" s="2473"/>
      <c r="S477" s="2473"/>
      <c r="T477" s="2473"/>
      <c r="U477" s="2473"/>
      <c r="V477" s="2473"/>
      <c r="W477" s="2473"/>
      <c r="X477" s="2473"/>
      <c r="Y477" s="2473"/>
      <c r="Z477" s="2473"/>
      <c r="AA477" s="2473"/>
      <c r="AB477" s="2473"/>
      <c r="AC477" s="2476"/>
      <c r="AD477" s="2464"/>
      <c r="AE477" s="2606"/>
      <c r="AF477" s="2473"/>
      <c r="AG477" s="2411"/>
      <c r="AH477" s="4087"/>
      <c r="AI477" s="2411"/>
      <c r="AJ477" s="2411"/>
      <c r="AK477" s="2411"/>
      <c r="AL477" s="2411"/>
      <c r="AM477" s="2411"/>
      <c r="AN477" s="2411"/>
      <c r="AO477" s="2411"/>
      <c r="AP477" s="2411"/>
      <c r="AQ477" s="2411"/>
      <c r="AR477" s="2411"/>
      <c r="AS477" s="2411"/>
      <c r="AT477" s="2411"/>
      <c r="AU477" s="2411"/>
      <c r="AV477" s="2411"/>
      <c r="AW477" s="2411"/>
    </row>
    <row r="478" spans="1:49" ht="9.75" customHeight="1">
      <c r="A478" s="2440"/>
      <c r="B478" s="2452"/>
      <c r="C478" s="2452"/>
      <c r="D478" s="2552"/>
      <c r="E478" s="2452"/>
      <c r="F478" s="2452"/>
      <c r="G478" s="2452"/>
      <c r="H478" s="2452"/>
      <c r="I478" s="2452"/>
      <c r="J478" s="2452"/>
      <c r="K478" s="2452"/>
      <c r="L478" s="2452"/>
      <c r="M478" s="2452"/>
      <c r="N478" s="2452"/>
      <c r="O478" s="2452"/>
      <c r="P478" s="2452"/>
      <c r="Q478" s="2452"/>
      <c r="R478" s="2452"/>
      <c r="S478" s="2452"/>
      <c r="T478" s="2452"/>
      <c r="U478" s="2452"/>
      <c r="V478" s="2452"/>
      <c r="W478" s="2452"/>
      <c r="X478" s="2452"/>
      <c r="Y478" s="2452"/>
      <c r="Z478" s="2452"/>
      <c r="AA478" s="2452"/>
      <c r="AB478" s="2452"/>
      <c r="AC478" s="2558"/>
      <c r="AD478" s="2558"/>
      <c r="AE478" s="2606"/>
      <c r="AF478" s="2559"/>
      <c r="AG478" s="2411"/>
      <c r="AH478" s="4087"/>
      <c r="AI478" s="2411"/>
      <c r="AJ478" s="2411"/>
      <c r="AK478" s="2411"/>
      <c r="AL478" s="2411"/>
      <c r="AM478" s="2411"/>
      <c r="AN478" s="2411"/>
      <c r="AO478" s="2411"/>
      <c r="AP478" s="2411"/>
      <c r="AQ478" s="2411"/>
      <c r="AR478" s="2411"/>
      <c r="AS478" s="2411"/>
      <c r="AT478" s="2411"/>
      <c r="AU478" s="2411"/>
      <c r="AV478" s="2411"/>
      <c r="AW478" s="2411"/>
    </row>
    <row r="479" spans="1:49" ht="10.5" customHeight="1">
      <c r="A479" s="2440"/>
      <c r="B479" s="2544"/>
      <c r="C479" s="2544"/>
      <c r="D479" s="2411"/>
      <c r="E479" s="2492" t="s">
        <v>3621</v>
      </c>
      <c r="F479" s="2473"/>
      <c r="G479" s="2467"/>
      <c r="H479" s="2437"/>
      <c r="I479" s="2452"/>
      <c r="J479" s="2467"/>
      <c r="K479" s="2467"/>
      <c r="L479" s="2467"/>
      <c r="M479" s="2467"/>
      <c r="N479" s="2467"/>
      <c r="O479" s="2467"/>
      <c r="P479" s="2467"/>
      <c r="Q479" s="2467"/>
      <c r="R479" s="2467"/>
      <c r="S479" s="2467"/>
      <c r="T479" s="2467"/>
      <c r="U479" s="2467"/>
      <c r="V479" s="2467"/>
      <c r="W479" s="2467"/>
      <c r="X479" s="2467"/>
      <c r="Y479" s="2467"/>
      <c r="Z479" s="2467"/>
      <c r="AA479" s="2452"/>
      <c r="AB479" s="2455"/>
      <c r="AC479" s="6470">
        <f>AC472+AC475</f>
        <v>0</v>
      </c>
      <c r="AD479" s="6471"/>
      <c r="AE479" s="6472"/>
      <c r="AF479" s="6476" t="s">
        <v>90</v>
      </c>
      <c r="AG479" s="2411"/>
      <c r="AH479" s="4087"/>
      <c r="AI479" s="2411"/>
      <c r="AJ479" s="2411"/>
      <c r="AK479" s="2411"/>
      <c r="AL479" s="2411"/>
      <c r="AM479" s="2411"/>
      <c r="AN479" s="2411"/>
      <c r="AO479" s="2411"/>
      <c r="AP479" s="2411"/>
      <c r="AQ479" s="2411"/>
      <c r="AR479" s="2411"/>
      <c r="AS479" s="2411"/>
      <c r="AT479" s="2411"/>
      <c r="AU479" s="2411"/>
      <c r="AV479" s="2411"/>
      <c r="AW479" s="2411"/>
    </row>
    <row r="480" spans="1:49" ht="10.5" customHeight="1">
      <c r="A480" s="2440"/>
      <c r="B480" s="2452"/>
      <c r="C480" s="2452"/>
      <c r="D480" s="2411"/>
      <c r="E480" s="2450" t="s">
        <v>92</v>
      </c>
      <c r="F480" s="2473"/>
      <c r="G480" s="2467"/>
      <c r="H480" s="2441"/>
      <c r="I480" s="2452"/>
      <c r="J480" s="2467"/>
      <c r="K480" s="2467"/>
      <c r="L480" s="2467"/>
      <c r="M480" s="2467"/>
      <c r="N480" s="2467"/>
      <c r="O480" s="2467"/>
      <c r="P480" s="2467"/>
      <c r="Q480" s="2467"/>
      <c r="R480" s="2467"/>
      <c r="S480" s="2467"/>
      <c r="T480" s="2467"/>
      <c r="U480" s="2467"/>
      <c r="V480" s="2467"/>
      <c r="W480" s="2467"/>
      <c r="X480" s="2467"/>
      <c r="Y480" s="2467"/>
      <c r="Z480" s="2467"/>
      <c r="AA480" s="2452"/>
      <c r="AB480" s="2455"/>
      <c r="AC480" s="6473"/>
      <c r="AD480" s="6474"/>
      <c r="AE480" s="6475"/>
      <c r="AF480" s="6476"/>
      <c r="AG480" s="2411"/>
      <c r="AH480" s="4087"/>
      <c r="AI480" s="2411"/>
      <c r="AJ480" s="2411"/>
      <c r="AK480" s="2411"/>
      <c r="AL480" s="2411"/>
      <c r="AM480" s="2411"/>
      <c r="AN480" s="2411"/>
      <c r="AO480" s="2411"/>
      <c r="AP480" s="2411"/>
      <c r="AQ480" s="2411"/>
      <c r="AR480" s="2411"/>
      <c r="AS480" s="2411"/>
      <c r="AT480" s="2411"/>
      <c r="AU480" s="2411"/>
      <c r="AV480" s="2411"/>
      <c r="AW480" s="2411"/>
    </row>
    <row r="481" spans="1:49" ht="9.75" customHeight="1" thickBot="1">
      <c r="A481" s="2440"/>
      <c r="B481" s="2452"/>
      <c r="C481" s="2452"/>
      <c r="D481" s="2473"/>
      <c r="E481" s="2467"/>
      <c r="F481" s="2467"/>
      <c r="G481" s="2467"/>
      <c r="H481" s="2441"/>
      <c r="I481" s="2467"/>
      <c r="J481" s="2467"/>
      <c r="K481" s="2467"/>
      <c r="L481" s="2467" t="s">
        <v>88</v>
      </c>
      <c r="M481" s="2467"/>
      <c r="N481" s="2467"/>
      <c r="O481" s="2467"/>
      <c r="P481" s="2467"/>
      <c r="Q481" s="2467"/>
      <c r="R481" s="2467"/>
      <c r="S481" s="2467"/>
      <c r="T481" s="2467"/>
      <c r="U481" s="2467"/>
      <c r="V481" s="2467"/>
      <c r="W481" s="2467"/>
      <c r="X481" s="2467"/>
      <c r="Y481" s="2467"/>
      <c r="Z481" s="2467"/>
      <c r="AA481" s="2452"/>
      <c r="AB481" s="2452"/>
      <c r="AC481" s="2467"/>
      <c r="AD481" s="2552"/>
      <c r="AE481" s="2467"/>
      <c r="AG481" s="2411"/>
      <c r="AH481" s="4087"/>
      <c r="AI481" s="2411"/>
      <c r="AJ481" s="2411"/>
      <c r="AK481" s="2411"/>
      <c r="AL481" s="2411"/>
      <c r="AM481" s="2411"/>
      <c r="AN481" s="2411"/>
      <c r="AO481" s="2411"/>
      <c r="AP481" s="2411"/>
      <c r="AQ481" s="2411"/>
      <c r="AR481" s="2411"/>
      <c r="AS481" s="2411"/>
      <c r="AT481" s="2411"/>
      <c r="AU481" s="2411"/>
      <c r="AV481" s="2411"/>
      <c r="AW481" s="2411"/>
    </row>
    <row r="482" spans="1:49" s="2439" customFormat="1" ht="10.5" customHeight="1">
      <c r="A482" s="3996"/>
      <c r="B482" s="3996"/>
      <c r="C482" s="3996"/>
      <c r="D482" s="3996"/>
      <c r="E482" s="3996"/>
      <c r="F482" s="3996"/>
      <c r="G482" s="3996"/>
      <c r="H482" s="3996"/>
      <c r="I482" s="3996"/>
      <c r="J482" s="3996"/>
      <c r="K482" s="3996"/>
      <c r="L482" s="3996"/>
      <c r="M482" s="3996"/>
      <c r="N482" s="3996"/>
      <c r="O482" s="3996"/>
      <c r="P482" s="3996"/>
      <c r="Q482" s="3996"/>
      <c r="R482" s="3996"/>
      <c r="S482" s="3996"/>
      <c r="T482" s="3996"/>
      <c r="U482" s="3996"/>
      <c r="V482" s="3996"/>
      <c r="W482" s="3996"/>
      <c r="X482" s="3996"/>
      <c r="Y482" s="3996"/>
      <c r="Z482" s="3996"/>
      <c r="AA482" s="3996"/>
      <c r="AB482" s="3996"/>
      <c r="AC482" s="3996"/>
      <c r="AD482" s="3996"/>
      <c r="AE482" s="3996"/>
      <c r="AF482" s="3996"/>
      <c r="AG482" s="3996"/>
      <c r="AH482" s="3996"/>
      <c r="AI482" s="2392"/>
      <c r="AJ482" s="2438"/>
      <c r="AK482" s="2438"/>
      <c r="AL482" s="2438"/>
      <c r="AM482" s="2438"/>
      <c r="AN482" s="2438"/>
      <c r="AO482" s="2438"/>
      <c r="AP482" s="2438"/>
      <c r="AQ482" s="2438"/>
      <c r="AR482" s="2438"/>
      <c r="AS482" s="2438"/>
      <c r="AT482" s="2438"/>
      <c r="AU482" s="2438"/>
      <c r="AV482" s="2438"/>
      <c r="AW482" s="2438"/>
    </row>
    <row r="483" spans="1:49" s="4086" customFormat="1" ht="17.399999999999999">
      <c r="A483" s="6477">
        <v>45</v>
      </c>
      <c r="B483" s="6477"/>
      <c r="C483" s="6477"/>
      <c r="D483" s="6477"/>
      <c r="E483" s="6477"/>
      <c r="F483" s="6477"/>
      <c r="G483" s="6477"/>
      <c r="H483" s="6477"/>
      <c r="I483" s="6477"/>
      <c r="J483" s="6477"/>
      <c r="K483" s="6477"/>
      <c r="L483" s="6477"/>
      <c r="M483" s="6477"/>
      <c r="N483" s="6477"/>
      <c r="O483" s="6477"/>
      <c r="P483" s="6477"/>
      <c r="Q483" s="6477"/>
      <c r="R483" s="6477"/>
      <c r="S483" s="6477"/>
      <c r="T483" s="6477"/>
      <c r="U483" s="6477"/>
      <c r="V483" s="6477"/>
      <c r="W483" s="6477"/>
      <c r="X483" s="6477"/>
      <c r="Y483" s="6477"/>
      <c r="Z483" s="6477"/>
      <c r="AA483" s="6477"/>
      <c r="AB483" s="6477"/>
      <c r="AC483" s="6477"/>
      <c r="AD483" s="6477"/>
      <c r="AE483" s="6477"/>
      <c r="AF483" s="6477"/>
      <c r="AG483" s="6477"/>
      <c r="AH483" s="6477"/>
      <c r="AI483" s="4084"/>
      <c r="AJ483" s="4085"/>
      <c r="AK483" s="4085"/>
      <c r="AL483" s="4085"/>
      <c r="AM483" s="4085"/>
      <c r="AN483" s="4085"/>
      <c r="AO483" s="4085"/>
      <c r="AP483" s="4085"/>
      <c r="AQ483" s="4085"/>
      <c r="AR483" s="4085"/>
      <c r="AS483" s="4085"/>
      <c r="AT483" s="4085"/>
      <c r="AU483" s="4085"/>
      <c r="AV483" s="4085"/>
      <c r="AW483" s="4085"/>
    </row>
    <row r="484" spans="1:49" s="2439" customFormat="1" ht="10.5" customHeight="1">
      <c r="A484" s="2787"/>
      <c r="B484" s="2788"/>
      <c r="C484" s="2788"/>
      <c r="D484" s="2788"/>
      <c r="E484" s="2788"/>
      <c r="F484" s="2788"/>
      <c r="G484" s="2788"/>
      <c r="H484" s="2788"/>
      <c r="I484" s="2788"/>
      <c r="J484" s="2788"/>
      <c r="K484" s="2788"/>
      <c r="L484" s="2788"/>
      <c r="M484" s="2788"/>
      <c r="N484" s="2788"/>
      <c r="O484" s="2788"/>
      <c r="P484" s="2788"/>
      <c r="Q484" s="2788"/>
      <c r="R484" s="2788"/>
      <c r="S484" s="2788"/>
      <c r="T484" s="2788"/>
      <c r="U484" s="2788"/>
      <c r="V484" s="2788"/>
      <c r="W484" s="2788"/>
      <c r="X484" s="2788"/>
      <c r="Y484" s="2788"/>
      <c r="Z484" s="2788"/>
      <c r="AA484" s="2788"/>
      <c r="AB484" s="2788"/>
      <c r="AC484" s="2788"/>
      <c r="AD484" s="2788"/>
      <c r="AE484" s="2788"/>
      <c r="AF484" s="2788"/>
      <c r="AG484" s="2788"/>
      <c r="AH484" s="2788"/>
      <c r="AI484" s="2392"/>
      <c r="AJ484" s="2438"/>
      <c r="AK484" s="2438"/>
      <c r="AL484" s="2438"/>
      <c r="AM484" s="2438"/>
      <c r="AN484" s="2438"/>
      <c r="AO484" s="2438"/>
      <c r="AP484" s="2438"/>
      <c r="AQ484" s="2438"/>
      <c r="AR484" s="2438"/>
      <c r="AS484" s="2438"/>
      <c r="AT484" s="2438"/>
      <c r="AU484" s="2438"/>
      <c r="AV484" s="2438"/>
      <c r="AW484" s="2438"/>
    </row>
    <row r="485" spans="1:49" s="2439" customFormat="1" ht="10.5" customHeight="1">
      <c r="A485" s="2787"/>
      <c r="B485" s="2788"/>
      <c r="C485" s="2788"/>
      <c r="D485" s="2788"/>
      <c r="E485" s="2788"/>
      <c r="F485" s="2788"/>
      <c r="G485" s="2788"/>
      <c r="H485" s="2788"/>
      <c r="I485" s="2788"/>
      <c r="J485" s="2788"/>
      <c r="K485" s="2788"/>
      <c r="L485" s="2788"/>
      <c r="M485" s="2788"/>
      <c r="N485" s="2788"/>
      <c r="O485" s="2788"/>
      <c r="P485" s="2788" t="s">
        <v>1820</v>
      </c>
      <c r="Q485" s="2788"/>
      <c r="R485" s="2788"/>
      <c r="S485" s="2788"/>
      <c r="T485" s="2788"/>
      <c r="U485" s="2788"/>
      <c r="V485" s="2788"/>
      <c r="W485" s="2788"/>
      <c r="X485" s="2788"/>
      <c r="Y485" s="2788"/>
      <c r="Z485" s="2788"/>
      <c r="AA485" s="2788"/>
      <c r="AB485" s="2788"/>
      <c r="AC485" s="2788"/>
      <c r="AD485" s="2788"/>
      <c r="AE485" s="2788"/>
      <c r="AF485" s="2788"/>
      <c r="AG485" s="2788"/>
      <c r="AH485" s="2788"/>
      <c r="AI485" s="2392"/>
      <c r="AJ485" s="2438"/>
      <c r="AK485" s="2438"/>
      <c r="AL485" s="2438"/>
      <c r="AM485" s="2438"/>
      <c r="AN485" s="2438"/>
      <c r="AO485" s="2438"/>
      <c r="AP485" s="2438"/>
      <c r="AQ485" s="2438"/>
      <c r="AR485" s="2438"/>
      <c r="AS485" s="2438"/>
      <c r="AT485" s="2438"/>
      <c r="AU485" s="2438"/>
      <c r="AV485" s="2438"/>
      <c r="AW485" s="2438"/>
    </row>
    <row r="486" spans="1:49" s="2439" customFormat="1" ht="10.5" customHeight="1">
      <c r="A486" s="2787"/>
      <c r="B486" s="2788"/>
      <c r="C486" s="2788"/>
      <c r="D486" s="2788"/>
      <c r="E486" s="2788"/>
      <c r="F486" s="2788"/>
      <c r="G486" s="2788"/>
      <c r="H486" s="2788"/>
      <c r="I486" s="2788"/>
      <c r="J486" s="2788"/>
      <c r="K486" s="2788"/>
      <c r="L486" s="2788"/>
      <c r="M486" s="2788"/>
      <c r="N486" s="2788"/>
      <c r="O486" s="2788"/>
      <c r="P486" s="2788"/>
      <c r="Q486" s="2788"/>
      <c r="R486" s="2788"/>
      <c r="S486" s="2788"/>
      <c r="T486" s="2788"/>
      <c r="U486" s="2788"/>
      <c r="V486" s="2788"/>
      <c r="W486" s="2788"/>
      <c r="X486" s="2788"/>
      <c r="Y486" s="2788"/>
      <c r="Z486" s="2788"/>
      <c r="AA486" s="2788"/>
      <c r="AB486" s="2788"/>
      <c r="AC486" s="2788"/>
      <c r="AD486" s="2788"/>
      <c r="AE486" s="2788"/>
      <c r="AF486" s="2788"/>
      <c r="AG486" s="2788"/>
      <c r="AH486" s="2788"/>
      <c r="AI486" s="2392"/>
      <c r="AJ486" s="2438"/>
      <c r="AK486" s="2438"/>
      <c r="AL486" s="2438"/>
      <c r="AM486" s="2438"/>
      <c r="AN486" s="2438"/>
      <c r="AO486" s="2438"/>
      <c r="AP486" s="2438"/>
      <c r="AQ486" s="2438"/>
      <c r="AR486" s="2438"/>
      <c r="AS486" s="2438"/>
      <c r="AT486" s="2438"/>
      <c r="AU486" s="2438"/>
      <c r="AV486" s="2438"/>
      <c r="AW486" s="2438"/>
    </row>
    <row r="487" spans="1:49" s="2439" customFormat="1" ht="10.5" customHeight="1">
      <c r="A487" s="2787"/>
      <c r="B487" s="2788"/>
      <c r="C487" s="2788"/>
      <c r="D487" s="2788"/>
      <c r="E487" s="2788"/>
      <c r="F487" s="2788"/>
      <c r="G487" s="2788"/>
      <c r="H487" s="2788"/>
      <c r="I487" s="2788"/>
      <c r="J487" s="2788"/>
      <c r="K487" s="2788"/>
      <c r="L487" s="2788"/>
      <c r="M487" s="2788"/>
      <c r="N487" s="2788"/>
      <c r="O487" s="2788"/>
      <c r="P487" s="2788"/>
      <c r="Q487" s="2788"/>
      <c r="R487" s="2788"/>
      <c r="S487" s="2788"/>
      <c r="T487" s="2788"/>
      <c r="U487" s="2788"/>
      <c r="V487" s="2788"/>
      <c r="W487" s="2788"/>
      <c r="X487" s="2788"/>
      <c r="Y487" s="2788"/>
      <c r="Z487" s="2788"/>
      <c r="AA487" s="2788"/>
      <c r="AB487" s="2788"/>
      <c r="AC487" s="2788"/>
      <c r="AD487" s="2788"/>
      <c r="AE487" s="2788"/>
      <c r="AF487" s="2788"/>
      <c r="AG487" s="2788"/>
      <c r="AH487" s="2788"/>
      <c r="AI487" s="2392"/>
      <c r="AJ487" s="2438"/>
      <c r="AK487" s="2438"/>
      <c r="AL487" s="2438"/>
      <c r="AM487" s="2438"/>
      <c r="AN487" s="2438"/>
      <c r="AO487" s="2438"/>
      <c r="AP487" s="2438"/>
      <c r="AQ487" s="2438"/>
      <c r="AR487" s="2438"/>
      <c r="AS487" s="2438"/>
      <c r="AT487" s="2438"/>
      <c r="AU487" s="2438"/>
      <c r="AV487" s="2438"/>
      <c r="AW487" s="2438"/>
    </row>
    <row r="488" spans="1:49" s="2439" customFormat="1" ht="10.5" customHeight="1">
      <c r="A488" s="2787"/>
      <c r="B488" s="2788"/>
      <c r="C488" s="2788"/>
      <c r="D488" s="2788"/>
      <c r="E488" s="2788"/>
      <c r="F488" s="2788"/>
      <c r="G488" s="2788"/>
      <c r="H488" s="2788"/>
      <c r="I488" s="2788"/>
      <c r="J488" s="2788"/>
      <c r="K488" s="2788"/>
      <c r="L488" s="2788"/>
      <c r="M488" s="2788"/>
      <c r="N488" s="2788"/>
      <c r="O488" s="2788"/>
      <c r="P488" s="2788"/>
      <c r="Q488" s="2788"/>
      <c r="R488" s="2788"/>
      <c r="S488" s="2788"/>
      <c r="T488" s="2788"/>
      <c r="U488" s="2788"/>
      <c r="V488" s="2788"/>
      <c r="W488" s="2788"/>
      <c r="X488" s="2788"/>
      <c r="Y488" s="2788"/>
      <c r="Z488" s="2788"/>
      <c r="AA488" s="2788"/>
      <c r="AB488" s="2788"/>
      <c r="AC488" s="2788"/>
      <c r="AD488" s="2788"/>
      <c r="AE488" s="2788"/>
      <c r="AF488" s="2788"/>
      <c r="AG488" s="2788"/>
      <c r="AH488" s="2788"/>
      <c r="AI488" s="2392"/>
      <c r="AJ488" s="2438"/>
      <c r="AK488" s="2438"/>
      <c r="AL488" s="2438"/>
      <c r="AM488" s="2438"/>
      <c r="AN488" s="2438"/>
      <c r="AO488" s="2438"/>
      <c r="AP488" s="2438"/>
      <c r="AQ488" s="2438"/>
      <c r="AR488" s="2438"/>
      <c r="AS488" s="2438"/>
      <c r="AT488" s="2438"/>
      <c r="AU488" s="2438"/>
      <c r="AV488" s="2438"/>
      <c r="AW488" s="2438"/>
    </row>
    <row r="489" spans="1:49" s="2439" customFormat="1" ht="10.5" customHeight="1">
      <c r="A489" s="2787"/>
      <c r="B489" s="2788"/>
      <c r="C489" s="2788"/>
      <c r="D489" s="2788"/>
      <c r="E489" s="2788"/>
      <c r="F489" s="2788"/>
      <c r="G489" s="2788"/>
      <c r="H489" s="2788"/>
      <c r="I489" s="2788"/>
      <c r="J489" s="2788"/>
      <c r="K489" s="2788"/>
      <c r="L489" s="2788"/>
      <c r="M489" s="2788"/>
      <c r="N489" s="2788"/>
      <c r="O489" s="2788"/>
      <c r="P489" s="2788"/>
      <c r="Q489" s="2788"/>
      <c r="R489" s="2788"/>
      <c r="S489" s="2788"/>
      <c r="T489" s="2788"/>
      <c r="U489" s="2788"/>
      <c r="V489" s="2788"/>
      <c r="W489" s="2788"/>
      <c r="X489" s="2788"/>
      <c r="Y489" s="2788"/>
      <c r="Z489" s="2788"/>
      <c r="AA489" s="2788"/>
      <c r="AB489" s="2788"/>
      <c r="AC489" s="2788"/>
      <c r="AD489" s="2788"/>
      <c r="AE489" s="2788"/>
      <c r="AF489" s="2788"/>
      <c r="AG489" s="2788"/>
      <c r="AH489" s="2788"/>
      <c r="AI489" s="2392"/>
      <c r="AJ489" s="2438"/>
      <c r="AK489" s="2438"/>
      <c r="AL489" s="2438"/>
      <c r="AM489" s="2438"/>
      <c r="AN489" s="2438"/>
      <c r="AO489" s="2438"/>
      <c r="AP489" s="2438"/>
      <c r="AQ489" s="2438"/>
      <c r="AR489" s="2438"/>
      <c r="AS489" s="2438"/>
      <c r="AT489" s="2438"/>
      <c r="AU489" s="2438"/>
      <c r="AV489" s="2438"/>
      <c r="AW489" s="2438"/>
    </row>
    <row r="490" spans="1:49" s="2439" customFormat="1" ht="10.5" customHeight="1">
      <c r="A490" s="2787"/>
      <c r="B490" s="2788"/>
      <c r="C490" s="2788"/>
      <c r="D490" s="2788"/>
      <c r="E490" s="2788"/>
      <c r="F490" s="2788"/>
      <c r="G490" s="2788"/>
      <c r="H490" s="2788"/>
      <c r="I490" s="2788"/>
      <c r="J490" s="2788"/>
      <c r="K490" s="2788"/>
      <c r="L490" s="2788"/>
      <c r="M490" s="2788"/>
      <c r="N490" s="2788"/>
      <c r="O490" s="2788"/>
      <c r="P490" s="2788"/>
      <c r="Q490" s="2788"/>
      <c r="R490" s="2788"/>
      <c r="S490" s="2788"/>
      <c r="T490" s="2788"/>
      <c r="U490" s="2788"/>
      <c r="V490" s="2788"/>
      <c r="W490" s="2788"/>
      <c r="X490" s="2788"/>
      <c r="Y490" s="2788"/>
      <c r="Z490" s="2788"/>
      <c r="AA490" s="2788"/>
      <c r="AB490" s="2788"/>
      <c r="AC490" s="2788"/>
      <c r="AD490" s="2788"/>
      <c r="AE490" s="2788"/>
      <c r="AF490" s="2788"/>
      <c r="AG490" s="2788"/>
      <c r="AH490" s="2788"/>
      <c r="AI490" s="2392"/>
      <c r="AJ490" s="2438"/>
      <c r="AK490" s="2438"/>
      <c r="AL490" s="2438"/>
      <c r="AM490" s="2438"/>
      <c r="AN490" s="2438"/>
      <c r="AO490" s="2438"/>
      <c r="AP490" s="2438"/>
      <c r="AQ490" s="2438"/>
      <c r="AR490" s="2438"/>
      <c r="AS490" s="2438"/>
      <c r="AT490" s="2438"/>
      <c r="AU490" s="2438"/>
      <c r="AV490" s="2438"/>
      <c r="AW490" s="2438"/>
    </row>
    <row r="491" spans="1:49" s="2439" customFormat="1" ht="10.5" customHeight="1">
      <c r="A491" s="2787"/>
      <c r="B491" s="2788"/>
      <c r="C491" s="2788"/>
      <c r="D491" s="2788"/>
      <c r="E491" s="2788"/>
      <c r="F491" s="2788"/>
      <c r="G491" s="2788"/>
      <c r="H491" s="2788"/>
      <c r="I491" s="2788"/>
      <c r="J491" s="2788"/>
      <c r="K491" s="2788"/>
      <c r="L491" s="2788"/>
      <c r="M491" s="2788"/>
      <c r="N491" s="2788"/>
      <c r="O491" s="2788"/>
      <c r="P491" s="2788"/>
      <c r="Q491" s="2788"/>
      <c r="R491" s="2788"/>
      <c r="S491" s="2788"/>
      <c r="T491" s="2788"/>
      <c r="U491" s="2788"/>
      <c r="V491" s="2788"/>
      <c r="W491" s="2788"/>
      <c r="X491" s="2788"/>
      <c r="Y491" s="2788"/>
      <c r="Z491" s="2788"/>
      <c r="AA491" s="2788"/>
      <c r="AB491" s="2788"/>
      <c r="AC491" s="2788"/>
      <c r="AD491" s="2788"/>
      <c r="AE491" s="2788"/>
      <c r="AF491" s="2788"/>
      <c r="AG491" s="2788"/>
      <c r="AH491" s="2788"/>
      <c r="AI491" s="2392"/>
      <c r="AJ491" s="2438"/>
      <c r="AK491" s="2438"/>
      <c r="AL491" s="2438"/>
      <c r="AM491" s="2438"/>
      <c r="AN491" s="2438"/>
      <c r="AO491" s="2438"/>
      <c r="AP491" s="2438"/>
      <c r="AQ491" s="2438"/>
      <c r="AR491" s="2438"/>
      <c r="AS491" s="2438"/>
      <c r="AT491" s="2438"/>
      <c r="AU491" s="2438"/>
      <c r="AV491" s="2438"/>
      <c r="AW491" s="2438"/>
    </row>
    <row r="492" spans="1:49" s="2439" customFormat="1" ht="10.5" customHeight="1">
      <c r="A492" s="2787"/>
      <c r="B492" s="2788"/>
      <c r="C492" s="2788"/>
      <c r="D492" s="2788"/>
      <c r="E492" s="2788"/>
      <c r="F492" s="2788"/>
      <c r="G492" s="2788"/>
      <c r="H492" s="2788"/>
      <c r="I492" s="2788"/>
      <c r="J492" s="2788"/>
      <c r="K492" s="2788"/>
      <c r="L492" s="2788"/>
      <c r="M492" s="2788"/>
      <c r="N492" s="2788"/>
      <c r="O492" s="2788"/>
      <c r="P492" s="2788"/>
      <c r="Q492" s="2788"/>
      <c r="R492" s="2788"/>
      <c r="S492" s="2788"/>
      <c r="T492" s="2788"/>
      <c r="U492" s="2788"/>
      <c r="V492" s="2788"/>
      <c r="W492" s="2788"/>
      <c r="X492" s="2788"/>
      <c r="Y492" s="2788"/>
      <c r="Z492" s="2788"/>
      <c r="AA492" s="2788"/>
      <c r="AB492" s="2788"/>
      <c r="AC492" s="2788"/>
      <c r="AD492" s="2788"/>
      <c r="AE492" s="2788"/>
      <c r="AF492" s="2788"/>
      <c r="AG492" s="2788"/>
      <c r="AH492" s="2788"/>
      <c r="AI492" s="2392"/>
      <c r="AJ492" s="2438"/>
      <c r="AK492" s="2438"/>
      <c r="AL492" s="2438"/>
      <c r="AM492" s="2438"/>
      <c r="AN492" s="2438"/>
      <c r="AO492" s="2438"/>
      <c r="AP492" s="2438"/>
      <c r="AQ492" s="2438"/>
      <c r="AR492" s="2438"/>
      <c r="AS492" s="2438"/>
      <c r="AT492" s="2438"/>
      <c r="AU492" s="2438"/>
      <c r="AV492" s="2438"/>
      <c r="AW492" s="2438"/>
    </row>
    <row r="493" spans="1:49" s="2439" customFormat="1" ht="10.5" customHeight="1">
      <c r="A493" s="2787"/>
      <c r="B493" s="2788"/>
      <c r="C493" s="2788"/>
      <c r="D493" s="2788"/>
      <c r="E493" s="2788"/>
      <c r="F493" s="2788"/>
      <c r="G493" s="2788"/>
      <c r="H493" s="2788"/>
      <c r="I493" s="2788"/>
      <c r="J493" s="2788"/>
      <c r="K493" s="2788"/>
      <c r="L493" s="2788"/>
      <c r="M493" s="2788"/>
      <c r="N493" s="2788"/>
      <c r="O493" s="2788"/>
      <c r="P493" s="2788"/>
      <c r="Q493" s="2788"/>
      <c r="R493" s="2788"/>
      <c r="S493" s="2788"/>
      <c r="T493" s="2788"/>
      <c r="U493" s="2788"/>
      <c r="V493" s="2788"/>
      <c r="W493" s="2788"/>
      <c r="X493" s="2788"/>
      <c r="Y493" s="2788"/>
      <c r="Z493" s="2788"/>
      <c r="AA493" s="2788"/>
      <c r="AB493" s="2788"/>
      <c r="AC493" s="2788"/>
      <c r="AD493" s="2788"/>
      <c r="AE493" s="2788"/>
      <c r="AF493" s="2788"/>
      <c r="AG493" s="2788"/>
      <c r="AH493" s="2788"/>
      <c r="AI493" s="2392"/>
      <c r="AJ493" s="2438"/>
      <c r="AK493" s="2438"/>
      <c r="AL493" s="2438"/>
      <c r="AM493" s="2438"/>
      <c r="AN493" s="2438"/>
      <c r="AO493" s="2438"/>
      <c r="AP493" s="2438"/>
      <c r="AQ493" s="2438"/>
      <c r="AR493" s="2438"/>
      <c r="AS493" s="2438"/>
      <c r="AT493" s="2438"/>
      <c r="AU493" s="2438"/>
      <c r="AV493" s="2438"/>
      <c r="AW493" s="2438"/>
    </row>
    <row r="494" spans="1:49" s="2439" customFormat="1" ht="10.5" customHeight="1">
      <c r="A494" s="2787"/>
      <c r="B494" s="2788"/>
      <c r="C494" s="2788"/>
      <c r="D494" s="2788"/>
      <c r="E494" s="2788"/>
      <c r="F494" s="2788"/>
      <c r="G494" s="2788"/>
      <c r="H494" s="2788"/>
      <c r="I494" s="2788"/>
      <c r="J494" s="2788"/>
      <c r="K494" s="2788"/>
      <c r="L494" s="2788"/>
      <c r="M494" s="2788"/>
      <c r="N494" s="2788"/>
      <c r="O494" s="2788"/>
      <c r="P494" s="2788"/>
      <c r="Q494" s="2788"/>
      <c r="R494" s="2788"/>
      <c r="S494" s="2788"/>
      <c r="T494" s="2788"/>
      <c r="U494" s="2788"/>
      <c r="V494" s="2788"/>
      <c r="W494" s="2788"/>
      <c r="X494" s="2788"/>
      <c r="Y494" s="2788"/>
      <c r="Z494" s="2788"/>
      <c r="AA494" s="2788"/>
      <c r="AB494" s="2788"/>
      <c r="AC494" s="2788"/>
      <c r="AD494" s="2788"/>
      <c r="AE494" s="2788"/>
      <c r="AF494" s="2788"/>
      <c r="AG494" s="2788"/>
      <c r="AH494" s="2788"/>
      <c r="AI494" s="2392"/>
      <c r="AJ494" s="2438"/>
      <c r="AK494" s="2438"/>
      <c r="AL494" s="2438"/>
      <c r="AM494" s="2438"/>
      <c r="AN494" s="2438"/>
      <c r="AO494" s="2438"/>
      <c r="AP494" s="2438"/>
      <c r="AQ494" s="2438"/>
      <c r="AR494" s="2438"/>
      <c r="AS494" s="2438"/>
      <c r="AT494" s="2438"/>
      <c r="AU494" s="2438"/>
      <c r="AV494" s="2438"/>
      <c r="AW494" s="2438"/>
    </row>
    <row r="495" spans="1:49" s="2439" customFormat="1" ht="10.5" customHeight="1">
      <c r="A495" s="2787"/>
      <c r="B495" s="2788"/>
      <c r="C495" s="2788"/>
      <c r="D495" s="2788"/>
      <c r="E495" s="2788"/>
      <c r="F495" s="2788"/>
      <c r="G495" s="2788"/>
      <c r="H495" s="2788"/>
      <c r="I495" s="2788"/>
      <c r="J495" s="2788"/>
      <c r="K495" s="2788"/>
      <c r="L495" s="2788"/>
      <c r="M495" s="2788"/>
      <c r="N495" s="2788"/>
      <c r="O495" s="2788"/>
      <c r="P495" s="2788"/>
      <c r="Q495" s="2788"/>
      <c r="R495" s="2788"/>
      <c r="S495" s="2788"/>
      <c r="T495" s="2788"/>
      <c r="U495" s="2788"/>
      <c r="V495" s="2788"/>
      <c r="W495" s="2788"/>
      <c r="X495" s="2788"/>
      <c r="Y495" s="2788"/>
      <c r="Z495" s="2788"/>
      <c r="AA495" s="2788"/>
      <c r="AB495" s="2788"/>
      <c r="AC495" s="2788"/>
      <c r="AD495" s="2788"/>
      <c r="AE495" s="2788"/>
      <c r="AF495" s="2788"/>
      <c r="AG495" s="2788"/>
      <c r="AH495" s="2788"/>
      <c r="AI495" s="2392"/>
      <c r="AJ495" s="2438"/>
      <c r="AK495" s="2438"/>
      <c r="AL495" s="2438"/>
      <c r="AM495" s="2438"/>
      <c r="AN495" s="2438"/>
      <c r="AO495" s="2438"/>
      <c r="AP495" s="2438"/>
      <c r="AQ495" s="2438"/>
      <c r="AR495" s="2438"/>
      <c r="AS495" s="2438"/>
      <c r="AT495" s="2438"/>
      <c r="AU495" s="2438"/>
      <c r="AV495" s="2438"/>
      <c r="AW495" s="2438"/>
    </row>
    <row r="496" spans="1:49" s="2439" customFormat="1" ht="10.5" customHeight="1">
      <c r="A496" s="2787"/>
      <c r="B496" s="2788"/>
      <c r="C496" s="2788"/>
      <c r="D496" s="2788"/>
      <c r="E496" s="2788"/>
      <c r="F496" s="2788"/>
      <c r="G496" s="2788"/>
      <c r="H496" s="2788"/>
      <c r="I496" s="2788"/>
      <c r="J496" s="2788"/>
      <c r="K496" s="2788"/>
      <c r="L496" s="2788"/>
      <c r="M496" s="2788"/>
      <c r="N496" s="2788"/>
      <c r="O496" s="2788"/>
      <c r="P496" s="2788"/>
      <c r="Q496" s="2788"/>
      <c r="R496" s="2788"/>
      <c r="S496" s="2788"/>
      <c r="T496" s="2788"/>
      <c r="U496" s="2788"/>
      <c r="V496" s="2788"/>
      <c r="W496" s="2788"/>
      <c r="X496" s="2788"/>
      <c r="Y496" s="2788"/>
      <c r="Z496" s="2788"/>
      <c r="AA496" s="2788"/>
      <c r="AB496" s="2788"/>
      <c r="AC496" s="2788"/>
      <c r="AD496" s="2788"/>
      <c r="AE496" s="2788"/>
      <c r="AF496" s="2788"/>
      <c r="AG496" s="2788"/>
      <c r="AH496" s="2788"/>
      <c r="AI496" s="2392"/>
      <c r="AJ496" s="2438"/>
      <c r="AK496" s="2438"/>
      <c r="AL496" s="2438"/>
      <c r="AM496" s="2438"/>
      <c r="AN496" s="2438"/>
      <c r="AO496" s="2438"/>
      <c r="AP496" s="2438"/>
      <c r="AQ496" s="2438"/>
      <c r="AR496" s="2438"/>
      <c r="AS496" s="2438"/>
      <c r="AT496" s="2438"/>
      <c r="AU496" s="2438"/>
      <c r="AV496" s="2438"/>
      <c r="AW496" s="2438"/>
    </row>
    <row r="497" spans="1:49" s="2439" customFormat="1" ht="10.5" customHeight="1">
      <c r="A497" s="2787"/>
      <c r="B497" s="2788"/>
      <c r="C497" s="2788"/>
      <c r="D497" s="2788"/>
      <c r="E497" s="2788"/>
      <c r="F497" s="2788"/>
      <c r="G497" s="2788"/>
      <c r="H497" s="2788"/>
      <c r="I497" s="2788"/>
      <c r="J497" s="2788"/>
      <c r="K497" s="2788"/>
      <c r="L497" s="2788"/>
      <c r="M497" s="2788"/>
      <c r="N497" s="2788"/>
      <c r="O497" s="2788"/>
      <c r="P497" s="2788"/>
      <c r="Q497" s="2788"/>
      <c r="R497" s="2788"/>
      <c r="S497" s="2788"/>
      <c r="T497" s="2788"/>
      <c r="U497" s="2788"/>
      <c r="V497" s="2788"/>
      <c r="W497" s="2788"/>
      <c r="X497" s="2788"/>
      <c r="Y497" s="2788"/>
      <c r="Z497" s="2788"/>
      <c r="AA497" s="2788"/>
      <c r="AB497" s="2788"/>
      <c r="AC497" s="2788"/>
      <c r="AD497" s="2788"/>
      <c r="AE497" s="2788"/>
      <c r="AF497" s="2788"/>
      <c r="AG497" s="2788"/>
      <c r="AH497" s="2788"/>
      <c r="AI497" s="2392"/>
      <c r="AJ497" s="2438"/>
      <c r="AK497" s="2438"/>
      <c r="AL497" s="2438"/>
      <c r="AM497" s="2438"/>
      <c r="AN497" s="2438"/>
      <c r="AO497" s="2438"/>
      <c r="AP497" s="2438"/>
      <c r="AQ497" s="2438"/>
      <c r="AR497" s="2438"/>
      <c r="AS497" s="2438"/>
      <c r="AT497" s="2438"/>
      <c r="AU497" s="2438"/>
      <c r="AV497" s="2438"/>
      <c r="AW497" s="2438"/>
    </row>
    <row r="498" spans="1:49" s="2439" customFormat="1" ht="10.5" customHeight="1">
      <c r="A498" s="2787"/>
      <c r="B498" s="2788"/>
      <c r="C498" s="2788"/>
      <c r="D498" s="2788"/>
      <c r="E498" s="2788"/>
      <c r="F498" s="2788"/>
      <c r="G498" s="2788"/>
      <c r="H498" s="2788"/>
      <c r="I498" s="2788"/>
      <c r="J498" s="2788"/>
      <c r="K498" s="2788"/>
      <c r="L498" s="2788"/>
      <c r="M498" s="2788"/>
      <c r="N498" s="2788"/>
      <c r="O498" s="2788"/>
      <c r="P498" s="2788"/>
      <c r="Q498" s="2788"/>
      <c r="R498" s="2788"/>
      <c r="S498" s="2788"/>
      <c r="T498" s="2788"/>
      <c r="U498" s="2788"/>
      <c r="V498" s="2788"/>
      <c r="W498" s="2788"/>
      <c r="X498" s="2788"/>
      <c r="Y498" s="2788"/>
      <c r="Z498" s="2788"/>
      <c r="AA498" s="2788"/>
      <c r="AB498" s="2788"/>
      <c r="AC498" s="2788"/>
      <c r="AD498" s="2788"/>
      <c r="AE498" s="2788"/>
      <c r="AF498" s="2788"/>
      <c r="AG498" s="2788"/>
      <c r="AH498" s="2788"/>
      <c r="AI498" s="2392"/>
      <c r="AJ498" s="2438"/>
      <c r="AK498" s="2438"/>
      <c r="AL498" s="2438"/>
      <c r="AM498" s="2438"/>
      <c r="AN498" s="2438"/>
      <c r="AO498" s="2438"/>
      <c r="AP498" s="2438"/>
      <c r="AQ498" s="2438"/>
      <c r="AR498" s="2438"/>
      <c r="AS498" s="2438"/>
      <c r="AT498" s="2438"/>
      <c r="AU498" s="2438"/>
      <c r="AV498" s="2438"/>
      <c r="AW498" s="2438"/>
    </row>
    <row r="499" spans="1:49" s="2439" customFormat="1" ht="10.5" customHeight="1">
      <c r="A499" s="2787"/>
      <c r="B499" s="2788"/>
      <c r="C499" s="2788"/>
      <c r="D499" s="2788"/>
      <c r="E499" s="2788"/>
      <c r="F499" s="2788"/>
      <c r="G499" s="2788"/>
      <c r="H499" s="2788"/>
      <c r="I499" s="2788"/>
      <c r="J499" s="2788"/>
      <c r="K499" s="2788"/>
      <c r="L499" s="2788"/>
      <c r="M499" s="2788"/>
      <c r="N499" s="2788"/>
      <c r="O499" s="2788"/>
      <c r="P499" s="2788"/>
      <c r="Q499" s="2788"/>
      <c r="R499" s="2788"/>
      <c r="S499" s="2788"/>
      <c r="T499" s="2788"/>
      <c r="U499" s="2788"/>
      <c r="V499" s="2788"/>
      <c r="W499" s="2788"/>
      <c r="X499" s="2788"/>
      <c r="Y499" s="2788"/>
      <c r="Z499" s="2788"/>
      <c r="AA499" s="2788"/>
      <c r="AB499" s="2788"/>
      <c r="AC499" s="2788"/>
      <c r="AD499" s="2788"/>
      <c r="AE499" s="2788"/>
      <c r="AF499" s="2788"/>
      <c r="AG499" s="2788"/>
      <c r="AH499" s="2788"/>
      <c r="AI499" s="2392"/>
      <c r="AJ499" s="2438"/>
      <c r="AK499" s="2438"/>
      <c r="AL499" s="2438"/>
      <c r="AM499" s="2438"/>
      <c r="AN499" s="2438"/>
      <c r="AO499" s="2438"/>
      <c r="AP499" s="2438"/>
      <c r="AQ499" s="2438"/>
      <c r="AR499" s="2438"/>
      <c r="AS499" s="2438"/>
      <c r="AT499" s="2438"/>
      <c r="AU499" s="2438"/>
      <c r="AV499" s="2438"/>
      <c r="AW499" s="2438"/>
    </row>
    <row r="500" spans="1:49" s="2439" customFormat="1" ht="10.5" customHeight="1">
      <c r="A500" s="2787"/>
      <c r="B500" s="2788"/>
      <c r="C500" s="2788"/>
      <c r="D500" s="2788"/>
      <c r="E500" s="2788"/>
      <c r="F500" s="2788"/>
      <c r="G500" s="2788"/>
      <c r="H500" s="2788"/>
      <c r="I500" s="2788"/>
      <c r="J500" s="2788"/>
      <c r="K500" s="2788"/>
      <c r="L500" s="2788"/>
      <c r="M500" s="2788"/>
      <c r="N500" s="2788"/>
      <c r="O500" s="2788"/>
      <c r="P500" s="2788"/>
      <c r="Q500" s="2788"/>
      <c r="R500" s="2788"/>
      <c r="S500" s="2788"/>
      <c r="T500" s="2788"/>
      <c r="U500" s="2788"/>
      <c r="V500" s="2788"/>
      <c r="W500" s="2788"/>
      <c r="X500" s="2788"/>
      <c r="Y500" s="2788"/>
      <c r="Z500" s="2788"/>
      <c r="AA500" s="2788"/>
      <c r="AB500" s="2788"/>
      <c r="AC500" s="2788"/>
      <c r="AD500" s="2788"/>
      <c r="AE500" s="2788"/>
      <c r="AF500" s="2788"/>
      <c r="AG500" s="2788"/>
      <c r="AH500" s="2788"/>
      <c r="AI500" s="2392"/>
      <c r="AJ500" s="2438"/>
      <c r="AK500" s="2438"/>
      <c r="AL500" s="2438"/>
      <c r="AM500" s="2438"/>
      <c r="AN500" s="2438"/>
      <c r="AO500" s="2438"/>
      <c r="AP500" s="2438"/>
      <c r="AQ500" s="2438"/>
      <c r="AR500" s="2438"/>
      <c r="AS500" s="2438"/>
      <c r="AT500" s="2438"/>
      <c r="AU500" s="2438"/>
      <c r="AV500" s="2438"/>
      <c r="AW500" s="2438"/>
    </row>
    <row r="501" spans="1:49" s="2439" customFormat="1" ht="10.5" customHeight="1">
      <c r="A501" s="2787"/>
      <c r="B501" s="2788"/>
      <c r="C501" s="2788"/>
      <c r="D501" s="2788"/>
      <c r="E501" s="2788"/>
      <c r="F501" s="2788"/>
      <c r="G501" s="2788"/>
      <c r="H501" s="2788"/>
      <c r="I501" s="2788"/>
      <c r="J501" s="2788"/>
      <c r="K501" s="2788"/>
      <c r="L501" s="2788"/>
      <c r="M501" s="2788"/>
      <c r="N501" s="2788"/>
      <c r="O501" s="2788"/>
      <c r="P501" s="2788"/>
      <c r="Q501" s="2788"/>
      <c r="R501" s="2788"/>
      <c r="S501" s="2788"/>
      <c r="T501" s="2788"/>
      <c r="U501" s="2788"/>
      <c r="V501" s="2788"/>
      <c r="W501" s="2788"/>
      <c r="X501" s="2788"/>
      <c r="Y501" s="2788"/>
      <c r="Z501" s="2788"/>
      <c r="AA501" s="2788"/>
      <c r="AB501" s="2788"/>
      <c r="AC501" s="2788"/>
      <c r="AD501" s="2788"/>
      <c r="AE501" s="2788"/>
      <c r="AF501" s="2788"/>
      <c r="AG501" s="2788"/>
      <c r="AH501" s="2788"/>
      <c r="AI501" s="2392"/>
      <c r="AJ501" s="2438"/>
      <c r="AK501" s="2438"/>
      <c r="AL501" s="2438"/>
      <c r="AM501" s="2438"/>
      <c r="AN501" s="2438"/>
      <c r="AO501" s="2438"/>
      <c r="AP501" s="2438"/>
      <c r="AQ501" s="2438"/>
      <c r="AR501" s="2438"/>
      <c r="AS501" s="2438"/>
      <c r="AT501" s="2438"/>
      <c r="AU501" s="2438"/>
      <c r="AV501" s="2438"/>
      <c r="AW501" s="2438"/>
    </row>
    <row r="502" spans="1:49" s="2439" customFormat="1" ht="10.5" customHeight="1">
      <c r="A502" s="2787"/>
      <c r="B502" s="2788"/>
      <c r="C502" s="2788"/>
      <c r="D502" s="2788"/>
      <c r="E502" s="2788"/>
      <c r="F502" s="2788"/>
      <c r="G502" s="2788"/>
      <c r="H502" s="2788"/>
      <c r="I502" s="2788"/>
      <c r="J502" s="2788"/>
      <c r="K502" s="2788"/>
      <c r="L502" s="2788"/>
      <c r="M502" s="2788"/>
      <c r="N502" s="2788"/>
      <c r="O502" s="2788"/>
      <c r="P502" s="2788"/>
      <c r="Q502" s="2788"/>
      <c r="R502" s="2788"/>
      <c r="S502" s="2788"/>
      <c r="T502" s="2788"/>
      <c r="U502" s="2788"/>
      <c r="V502" s="2788"/>
      <c r="W502" s="2788"/>
      <c r="X502" s="2788"/>
      <c r="Y502" s="2788"/>
      <c r="Z502" s="2788"/>
      <c r="AA502" s="2788"/>
      <c r="AB502" s="2788"/>
      <c r="AC502" s="2788"/>
      <c r="AD502" s="2788"/>
      <c r="AE502" s="2788"/>
      <c r="AF502" s="2788"/>
      <c r="AG502" s="2788"/>
      <c r="AH502" s="2788"/>
      <c r="AI502" s="2392"/>
      <c r="AJ502" s="2438"/>
      <c r="AK502" s="2438"/>
      <c r="AL502" s="2438"/>
      <c r="AM502" s="2438"/>
      <c r="AN502" s="2438"/>
      <c r="AO502" s="2438"/>
      <c r="AP502" s="2438"/>
      <c r="AQ502" s="2438"/>
      <c r="AR502" s="2438"/>
      <c r="AS502" s="2438"/>
      <c r="AT502" s="2438"/>
      <c r="AU502" s="2438"/>
      <c r="AV502" s="2438"/>
      <c r="AW502" s="2438"/>
    </row>
    <row r="503" spans="1:49" s="2439" customFormat="1" ht="10.5" customHeight="1">
      <c r="A503" s="6478">
        <v>36</v>
      </c>
      <c r="B503" s="6479"/>
      <c r="C503" s="6479"/>
      <c r="D503" s="6479"/>
      <c r="E503" s="6479"/>
      <c r="F503" s="6479"/>
      <c r="G503" s="6479"/>
      <c r="H503" s="6479"/>
      <c r="I503" s="6479"/>
      <c r="J503" s="6479"/>
      <c r="K503" s="6479"/>
      <c r="L503" s="6479"/>
      <c r="M503" s="6479"/>
      <c r="N503" s="6479"/>
      <c r="O503" s="6479"/>
      <c r="P503" s="6479"/>
      <c r="Q503" s="6479"/>
      <c r="R503" s="6479"/>
      <c r="S503" s="6479"/>
      <c r="T503" s="6479"/>
      <c r="U503" s="6479"/>
      <c r="V503" s="6479"/>
      <c r="W503" s="6479"/>
      <c r="X503" s="6479"/>
      <c r="Y503" s="6479"/>
      <c r="Z503" s="6479"/>
      <c r="AA503" s="6479"/>
      <c r="AB503" s="6479"/>
      <c r="AC503" s="6479"/>
      <c r="AD503" s="6479"/>
      <c r="AE503" s="6479"/>
      <c r="AF503" s="6479"/>
      <c r="AG503" s="6479"/>
      <c r="AH503" s="6479"/>
      <c r="AI503" s="2392"/>
      <c r="AJ503" s="2438"/>
      <c r="AK503" s="2438"/>
      <c r="AL503" s="2438"/>
      <c r="AM503" s="2438"/>
      <c r="AN503" s="2438"/>
      <c r="AO503" s="2438"/>
      <c r="AP503" s="2438"/>
      <c r="AQ503" s="2438"/>
      <c r="AR503" s="2438"/>
      <c r="AS503" s="2438"/>
      <c r="AT503" s="2438"/>
      <c r="AU503" s="2438"/>
      <c r="AV503" s="2438"/>
      <c r="AW503" s="2438"/>
    </row>
    <row r="504" spans="1:49" s="2439" customFormat="1" ht="10.5" customHeight="1">
      <c r="A504" s="2787"/>
      <c r="B504" s="2788"/>
      <c r="C504" s="2788"/>
      <c r="D504" s="2788"/>
      <c r="E504" s="2788"/>
      <c r="F504" s="2788"/>
      <c r="G504" s="2788"/>
      <c r="H504" s="2788"/>
      <c r="I504" s="2788"/>
      <c r="J504" s="2788"/>
      <c r="K504" s="2788"/>
      <c r="L504" s="2788"/>
      <c r="M504" s="2788"/>
      <c r="N504" s="2788"/>
      <c r="O504" s="2788"/>
      <c r="P504" s="2788"/>
      <c r="Q504" s="2788"/>
      <c r="R504" s="2788"/>
      <c r="S504" s="2788"/>
      <c r="T504" s="2788"/>
      <c r="U504" s="2788"/>
      <c r="V504" s="2788"/>
      <c r="W504" s="2788"/>
      <c r="X504" s="2788"/>
      <c r="Y504" s="2788"/>
      <c r="Z504" s="2788"/>
      <c r="AA504" s="2788"/>
      <c r="AB504" s="2788"/>
      <c r="AC504" s="2788"/>
      <c r="AD504" s="2788"/>
      <c r="AE504" s="2788"/>
      <c r="AF504" s="2788"/>
      <c r="AG504" s="2788"/>
      <c r="AH504" s="2788"/>
      <c r="AI504" s="2392"/>
      <c r="AJ504" s="2438"/>
      <c r="AK504" s="2438"/>
      <c r="AL504" s="2438"/>
      <c r="AM504" s="2438"/>
      <c r="AN504" s="2438"/>
      <c r="AO504" s="2438"/>
      <c r="AP504" s="2438"/>
      <c r="AQ504" s="2438"/>
      <c r="AR504" s="2438"/>
      <c r="AS504" s="2438"/>
      <c r="AT504" s="2438"/>
      <c r="AU504" s="2438"/>
      <c r="AV504" s="2438"/>
      <c r="AW504" s="2438"/>
    </row>
  </sheetData>
  <sheetProtection selectLockedCells="1" selectUnlockedCells="1"/>
  <mergeCells count="242">
    <mergeCell ref="B33:L33"/>
    <mergeCell ref="B153:M153"/>
    <mergeCell ref="A194:AH194"/>
    <mergeCell ref="B203:O203"/>
    <mergeCell ref="A1:AH1"/>
    <mergeCell ref="A2:AH2"/>
    <mergeCell ref="A3:AH3"/>
    <mergeCell ref="AF4:AH4"/>
    <mergeCell ref="B5:G6"/>
    <mergeCell ref="H5:I6"/>
    <mergeCell ref="E23:E24"/>
    <mergeCell ref="F23:F24"/>
    <mergeCell ref="G23:I24"/>
    <mergeCell ref="B8:M8"/>
    <mergeCell ref="AE28:AF28"/>
    <mergeCell ref="AD29:AF30"/>
    <mergeCell ref="AG29:AG30"/>
    <mergeCell ref="B10:E10"/>
    <mergeCell ref="F10:G11"/>
    <mergeCell ref="B11:E11"/>
    <mergeCell ref="E17:F17"/>
    <mergeCell ref="E18:E19"/>
    <mergeCell ref="F18:F19"/>
    <mergeCell ref="G18:I19"/>
    <mergeCell ref="AF50:AF51"/>
    <mergeCell ref="E53:E54"/>
    <mergeCell ref="F53:F54"/>
    <mergeCell ref="G53:I54"/>
    <mergeCell ref="B57:C57"/>
    <mergeCell ref="E38:F38"/>
    <mergeCell ref="E39:E40"/>
    <mergeCell ref="F39:F40"/>
    <mergeCell ref="G39:I40"/>
    <mergeCell ref="AE47:AE48"/>
    <mergeCell ref="AF47:AF48"/>
    <mergeCell ref="B60:C60"/>
    <mergeCell ref="AD61:AD62"/>
    <mergeCell ref="AE61:AE62"/>
    <mergeCell ref="AD64:AD65"/>
    <mergeCell ref="AE64:AE65"/>
    <mergeCell ref="B67:C67"/>
    <mergeCell ref="AD67:AD68"/>
    <mergeCell ref="AE67:AE68"/>
    <mergeCell ref="AE50:AE51"/>
    <mergeCell ref="A93:AH93"/>
    <mergeCell ref="B95:G96"/>
    <mergeCell ref="H95:I96"/>
    <mergeCell ref="B98:E98"/>
    <mergeCell ref="F98:G99"/>
    <mergeCell ref="B99:E99"/>
    <mergeCell ref="AD70:AD71"/>
    <mergeCell ref="AE70:AE71"/>
    <mergeCell ref="AD73:AD74"/>
    <mergeCell ref="AE73:AE74"/>
    <mergeCell ref="AD76:AD77"/>
    <mergeCell ref="AE76:AE77"/>
    <mergeCell ref="AD111:AD112"/>
    <mergeCell ref="AE111:AE112"/>
    <mergeCell ref="AD114:AD115"/>
    <mergeCell ref="AE114:AE115"/>
    <mergeCell ref="AD117:AD118"/>
    <mergeCell ref="AE117:AE118"/>
    <mergeCell ref="B102:C102"/>
    <mergeCell ref="AD105:AD106"/>
    <mergeCell ref="AE105:AE106"/>
    <mergeCell ref="B106:C106"/>
    <mergeCell ref="AD108:AD109"/>
    <mergeCell ref="AE108:AE109"/>
    <mergeCell ref="AD129:AD130"/>
    <mergeCell ref="AE129:AE130"/>
    <mergeCell ref="AD132:AD133"/>
    <mergeCell ref="AE132:AE133"/>
    <mergeCell ref="AD138:AD139"/>
    <mergeCell ref="AE138:AE139"/>
    <mergeCell ref="AD120:AD121"/>
    <mergeCell ref="AE120:AE121"/>
    <mergeCell ref="AD123:AD124"/>
    <mergeCell ref="AE123:AE124"/>
    <mergeCell ref="AD126:AD127"/>
    <mergeCell ref="AE126:AE127"/>
    <mergeCell ref="AD147:AD148"/>
    <mergeCell ref="AE147:AE148"/>
    <mergeCell ref="D159:D160"/>
    <mergeCell ref="E159:E160"/>
    <mergeCell ref="F159:H160"/>
    <mergeCell ref="N159:N160"/>
    <mergeCell ref="O159:O160"/>
    <mergeCell ref="P159:R160"/>
    <mergeCell ref="E141:AC141"/>
    <mergeCell ref="AD141:AD142"/>
    <mergeCell ref="AE141:AE142"/>
    <mergeCell ref="E144:AC144"/>
    <mergeCell ref="AD144:AD145"/>
    <mergeCell ref="AE144:AE145"/>
    <mergeCell ref="AD174:AD175"/>
    <mergeCell ref="AE174:AE175"/>
    <mergeCell ref="B196:G197"/>
    <mergeCell ref="H196:I197"/>
    <mergeCell ref="B200:E200"/>
    <mergeCell ref="F200:G201"/>
    <mergeCell ref="B201:E201"/>
    <mergeCell ref="AD165:AD166"/>
    <mergeCell ref="AE165:AE166"/>
    <mergeCell ref="AD168:AD169"/>
    <mergeCell ref="AE168:AE169"/>
    <mergeCell ref="AD171:AD172"/>
    <mergeCell ref="AE171:AE172"/>
    <mergeCell ref="AD217:AD218"/>
    <mergeCell ref="AE217:AE218"/>
    <mergeCell ref="AD220:AD221"/>
    <mergeCell ref="AE220:AE221"/>
    <mergeCell ref="AD223:AD224"/>
    <mergeCell ref="AE223:AE224"/>
    <mergeCell ref="B205:C205"/>
    <mergeCell ref="AD208:AD209"/>
    <mergeCell ref="AE208:AE209"/>
    <mergeCell ref="AD211:AD212"/>
    <mergeCell ref="AE211:AE212"/>
    <mergeCell ref="AD214:AD215"/>
    <mergeCell ref="AE214:AE215"/>
    <mergeCell ref="Z234:AA234"/>
    <mergeCell ref="E235:AA237"/>
    <mergeCell ref="AD239:AD240"/>
    <mergeCell ref="AE239:AE240"/>
    <mergeCell ref="B243:C243"/>
    <mergeCell ref="E246:F246"/>
    <mergeCell ref="AD226:AD227"/>
    <mergeCell ref="AE226:AE227"/>
    <mergeCell ref="AD229:AD230"/>
    <mergeCell ref="AE229:AE230"/>
    <mergeCell ref="AD232:AD233"/>
    <mergeCell ref="AE232:AE233"/>
    <mergeCell ref="A282:AH282"/>
    <mergeCell ref="B284:G285"/>
    <mergeCell ref="H284:I285"/>
    <mergeCell ref="B288:E288"/>
    <mergeCell ref="F288:G289"/>
    <mergeCell ref="B289:E289"/>
    <mergeCell ref="E247:E248"/>
    <mergeCell ref="F247:F248"/>
    <mergeCell ref="G247:I248"/>
    <mergeCell ref="O247:O248"/>
    <mergeCell ref="P247:P248"/>
    <mergeCell ref="Q247:S248"/>
    <mergeCell ref="P295:R296"/>
    <mergeCell ref="B299:C299"/>
    <mergeCell ref="AD304:AD305"/>
    <mergeCell ref="AE304:AE305"/>
    <mergeCell ref="AD307:AD308"/>
    <mergeCell ref="AE307:AE308"/>
    <mergeCell ref="B291:C291"/>
    <mergeCell ref="D295:D296"/>
    <mergeCell ref="E295:E296"/>
    <mergeCell ref="F295:H296"/>
    <mergeCell ref="N295:N296"/>
    <mergeCell ref="O295:O296"/>
    <mergeCell ref="B320:C320"/>
    <mergeCell ref="AD324:AD325"/>
    <mergeCell ref="AE324:AE325"/>
    <mergeCell ref="AD328:AD329"/>
    <mergeCell ref="AE328:AE329"/>
    <mergeCell ref="B332:C332"/>
    <mergeCell ref="AD310:AD311"/>
    <mergeCell ref="AE310:AE311"/>
    <mergeCell ref="AD313:AD314"/>
    <mergeCell ref="AE313:AE314"/>
    <mergeCell ref="AD316:AD317"/>
    <mergeCell ref="AE316:AE317"/>
    <mergeCell ref="AC355:AD355"/>
    <mergeCell ref="B356:C356"/>
    <mergeCell ref="AA356:AA357"/>
    <mergeCell ref="AB356:AD357"/>
    <mergeCell ref="AE356:AE357"/>
    <mergeCell ref="A383:AH383"/>
    <mergeCell ref="D336:D337"/>
    <mergeCell ref="E336:E337"/>
    <mergeCell ref="F336:H337"/>
    <mergeCell ref="N336:N337"/>
    <mergeCell ref="O336:O337"/>
    <mergeCell ref="P336:R337"/>
    <mergeCell ref="B411:C411"/>
    <mergeCell ref="AA395:AA396"/>
    <mergeCell ref="AB395:AD396"/>
    <mergeCell ref="AE395:AE396"/>
    <mergeCell ref="AA399:AA400"/>
    <mergeCell ref="AB399:AD400"/>
    <mergeCell ref="AE399:AE400"/>
    <mergeCell ref="B385:G386"/>
    <mergeCell ref="H385:I386"/>
    <mergeCell ref="B388:E388"/>
    <mergeCell ref="F388:G389"/>
    <mergeCell ref="B389:E389"/>
    <mergeCell ref="B391:C391"/>
    <mergeCell ref="AA414:AA415"/>
    <mergeCell ref="AB414:AD415"/>
    <mergeCell ref="AE414:AE415"/>
    <mergeCell ref="AA417:AA418"/>
    <mergeCell ref="AB417:AD418"/>
    <mergeCell ref="AE417:AE418"/>
    <mergeCell ref="AA403:AA404"/>
    <mergeCell ref="AB403:AD404"/>
    <mergeCell ref="AE403:AE404"/>
    <mergeCell ref="AB407:AD408"/>
    <mergeCell ref="AE407:AE408"/>
    <mergeCell ref="AD443:AE443"/>
    <mergeCell ref="AB444:AB445"/>
    <mergeCell ref="AC444:AE445"/>
    <mergeCell ref="AF444:AF445"/>
    <mergeCell ref="B450:C450"/>
    <mergeCell ref="AD453:AE453"/>
    <mergeCell ref="AB420:AD421"/>
    <mergeCell ref="AE420:AE421"/>
    <mergeCell ref="B425:C425"/>
    <mergeCell ref="D429:D430"/>
    <mergeCell ref="E429:E430"/>
    <mergeCell ref="F429:H430"/>
    <mergeCell ref="N429:N430"/>
    <mergeCell ref="O429:O430"/>
    <mergeCell ref="P429:R430"/>
    <mergeCell ref="AB462:AB463"/>
    <mergeCell ref="AC462:AE463"/>
    <mergeCell ref="AF462:AF463"/>
    <mergeCell ref="AC465:AE466"/>
    <mergeCell ref="AF465:AF466"/>
    <mergeCell ref="B469:C469"/>
    <mergeCell ref="AB454:AB455"/>
    <mergeCell ref="AC454:AE455"/>
    <mergeCell ref="AF454:AF455"/>
    <mergeCell ref="AB458:AB459"/>
    <mergeCell ref="AC458:AE459"/>
    <mergeCell ref="AF458:AF459"/>
    <mergeCell ref="AC479:AE480"/>
    <mergeCell ref="AF479:AF480"/>
    <mergeCell ref="A483:AH483"/>
    <mergeCell ref="A503:AH503"/>
    <mergeCell ref="AD471:AE471"/>
    <mergeCell ref="AB472:AB473"/>
    <mergeCell ref="AC472:AE473"/>
    <mergeCell ref="AF472:AF473"/>
    <mergeCell ref="AB475:AB476"/>
    <mergeCell ref="AC475:AE476"/>
    <mergeCell ref="AF475:AF476"/>
  </mergeCells>
  <printOptions horizontalCentered="1" verticalCentered="1"/>
  <pageMargins left="0.15748031496063" right="0.196850393700787" top="0.31496062992126" bottom="0.27559055118110198" header="0.511811023622047" footer="0.511811023622047"/>
  <pageSetup paperSize="9" scale="71" firstPageNumber="2" orientation="portrait" useFirstPageNumber="1" horizontalDpi="300" verticalDpi="300" r:id="rId1"/>
  <headerFooter alignWithMargins="0"/>
  <rowBreaks count="1" manualBreakCount="1">
    <brk id="282" min="13" max="33"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175C-00C2-40A0-9443-25EB149DA41F}">
  <sheetPr>
    <tabColor rgb="FF002060"/>
  </sheetPr>
  <dimension ref="A1:AU137"/>
  <sheetViews>
    <sheetView showGridLines="0" view="pageBreakPreview" topLeftCell="B18" zoomScale="99" zoomScaleNormal="100" zoomScaleSheetLayoutView="99" workbookViewId="0">
      <selection activeCell="AU35" sqref="AU35"/>
    </sheetView>
  </sheetViews>
  <sheetFormatPr defaultColWidth="9.109375" defaultRowHeight="10.199999999999999"/>
  <cols>
    <col min="1" max="1" width="3.6640625" style="2590" customWidth="1"/>
    <col min="2" max="2" width="0.6640625" style="2561" customWidth="1"/>
    <col min="3" max="3" width="4.44140625" style="2561" customWidth="1"/>
    <col min="4" max="4" width="3.88671875" style="2561" customWidth="1"/>
    <col min="5" max="6" width="4.88671875" style="2561" customWidth="1"/>
    <col min="7" max="9" width="3.44140625" style="2561" customWidth="1"/>
    <col min="10" max="13" width="3.6640625" style="2561" customWidth="1"/>
    <col min="14" max="14" width="4.44140625" style="2561" customWidth="1"/>
    <col min="15" max="17" width="3.33203125" style="2561" customWidth="1"/>
    <col min="18" max="20" width="3.88671875" style="2561" customWidth="1"/>
    <col min="21" max="21" width="7" style="2561" customWidth="1"/>
    <col min="22" max="22" width="1.44140625" style="2561" customWidth="1"/>
    <col min="23" max="23" width="3.88671875" style="2561" customWidth="1"/>
    <col min="24" max="24" width="2.88671875" style="2561" customWidth="1"/>
    <col min="25" max="33" width="3.88671875" style="2561" customWidth="1"/>
    <col min="34" max="34" width="6" style="2561" customWidth="1"/>
    <col min="35" max="36" width="3.6640625" style="2561" customWidth="1"/>
    <col min="37" max="16384" width="9.109375" style="2561"/>
  </cols>
  <sheetData>
    <row r="1" spans="1:36"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2"/>
      <c r="AI1" s="2560"/>
    </row>
    <row r="2" spans="1:36">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5"/>
      <c r="AI2" s="2562"/>
    </row>
    <row r="3" spans="1:36"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8"/>
      <c r="AI3" s="2563"/>
    </row>
    <row r="4" spans="1:36" ht="21.75" customHeight="1">
      <c r="A4" s="4150"/>
      <c r="B4" s="2471"/>
      <c r="C4" s="2487"/>
      <c r="D4" s="2565"/>
      <c r="E4" s="2565"/>
      <c r="F4" s="2565"/>
      <c r="G4" s="2565"/>
      <c r="H4" s="2565"/>
      <c r="I4" s="2565"/>
      <c r="J4" s="2565"/>
      <c r="K4" s="2565"/>
      <c r="L4" s="2565"/>
      <c r="M4" s="2565"/>
      <c r="N4" s="2565"/>
      <c r="O4" s="2565"/>
      <c r="P4" s="2565"/>
      <c r="Q4" s="2565"/>
      <c r="R4" s="2566"/>
      <c r="S4" s="2566"/>
      <c r="T4" s="2566"/>
      <c r="U4" s="2566"/>
      <c r="V4" s="2566"/>
      <c r="W4" s="2566"/>
      <c r="X4" s="2566"/>
      <c r="Y4" s="2566"/>
      <c r="Z4" s="2566"/>
      <c r="AA4" s="2566"/>
      <c r="AB4" s="2566"/>
      <c r="AC4" s="2566"/>
      <c r="AD4" s="2566"/>
      <c r="AE4" s="2566"/>
      <c r="AF4" s="2566"/>
      <c r="AG4" s="2566"/>
      <c r="AH4" s="4151"/>
      <c r="AI4" s="2565"/>
      <c r="AJ4" s="2567"/>
    </row>
    <row r="5" spans="1:36" ht="15" customHeight="1">
      <c r="A5" s="4150"/>
      <c r="B5" s="6505" t="s">
        <v>1163</v>
      </c>
      <c r="C5" s="6506"/>
      <c r="D5" s="6506"/>
      <c r="E5" s="6506"/>
      <c r="F5" s="6506"/>
      <c r="G5" s="6507"/>
      <c r="H5" s="6511" t="s">
        <v>391</v>
      </c>
      <c r="I5" s="6512"/>
      <c r="J5" s="2568"/>
      <c r="K5" s="2569" t="s">
        <v>1501</v>
      </c>
      <c r="L5" s="2568"/>
      <c r="M5" s="2568"/>
      <c r="N5" s="2355"/>
      <c r="O5" s="2565"/>
      <c r="P5" s="2565"/>
      <c r="Q5" s="2565"/>
      <c r="R5" s="2566"/>
      <c r="S5" s="2566"/>
      <c r="T5" s="2566"/>
      <c r="U5" s="2566"/>
      <c r="V5" s="2566"/>
      <c r="W5" s="2566"/>
      <c r="X5" s="2566"/>
      <c r="Y5" s="2566"/>
      <c r="Z5" s="2566"/>
      <c r="AA5" s="2566"/>
      <c r="AB5" s="2566"/>
      <c r="AC5" s="2566"/>
      <c r="AD5" s="2566"/>
      <c r="AE5" s="2566"/>
      <c r="AF5" s="2566"/>
      <c r="AG5" s="2566"/>
      <c r="AH5" s="4151"/>
      <c r="AI5" s="2565"/>
      <c r="AJ5" s="2567"/>
    </row>
    <row r="6" spans="1:36" ht="15" customHeight="1">
      <c r="A6" s="4150"/>
      <c r="B6" s="6508"/>
      <c r="C6" s="6509"/>
      <c r="D6" s="6509"/>
      <c r="E6" s="6509"/>
      <c r="F6" s="6509"/>
      <c r="G6" s="6510"/>
      <c r="H6" s="6513"/>
      <c r="I6" s="6514"/>
      <c r="J6" s="2570"/>
      <c r="K6" s="2418" t="s">
        <v>1502</v>
      </c>
      <c r="L6" s="2570"/>
      <c r="M6" s="2570"/>
      <c r="N6" s="2355"/>
      <c r="O6" s="2565"/>
      <c r="P6" s="2565"/>
      <c r="Q6" s="2565"/>
      <c r="R6" s="2566"/>
      <c r="S6" s="2566"/>
      <c r="T6" s="2566"/>
      <c r="U6" s="2566"/>
      <c r="V6" s="2566"/>
      <c r="W6" s="2566"/>
      <c r="X6" s="2566"/>
      <c r="Y6" s="2566"/>
      <c r="Z6" s="2566"/>
      <c r="AA6" s="2566"/>
      <c r="AB6" s="2566"/>
      <c r="AC6" s="2566"/>
      <c r="AD6" s="2566"/>
      <c r="AE6" s="2566"/>
      <c r="AF6" s="2566"/>
      <c r="AG6" s="2566"/>
      <c r="AH6" s="4151"/>
      <c r="AI6" s="2565"/>
      <c r="AJ6" s="2567"/>
    </row>
    <row r="7" spans="1:36" ht="22.5" customHeight="1">
      <c r="A7" s="4150"/>
      <c r="B7" s="2471"/>
      <c r="C7" s="2487"/>
      <c r="D7" s="2565"/>
      <c r="E7" s="2565"/>
      <c r="F7" s="2565"/>
      <c r="G7" s="2565"/>
      <c r="H7" s="2565"/>
      <c r="I7" s="2565"/>
      <c r="J7" s="2565"/>
      <c r="K7" s="2565"/>
      <c r="L7" s="2565"/>
      <c r="M7" s="2565"/>
      <c r="N7" s="2565"/>
      <c r="O7" s="2565"/>
      <c r="P7" s="2565"/>
      <c r="Q7" s="2565"/>
      <c r="R7" s="2566"/>
      <c r="S7" s="2566"/>
      <c r="T7" s="2566"/>
      <c r="U7" s="2566"/>
      <c r="V7" s="2566"/>
      <c r="W7" s="2566"/>
      <c r="X7" s="2566"/>
      <c r="Y7" s="2566"/>
      <c r="Z7" s="2566"/>
      <c r="AA7" s="2566"/>
      <c r="AB7" s="2566"/>
      <c r="AC7" s="2566"/>
      <c r="AD7" s="2566"/>
      <c r="AE7" s="2566"/>
      <c r="AF7" s="2566"/>
      <c r="AG7" s="2566"/>
      <c r="AH7" s="4151"/>
      <c r="AI7" s="2565"/>
      <c r="AJ7" s="2567"/>
    </row>
    <row r="8" spans="1:36" ht="12" customHeight="1">
      <c r="A8" s="4152" t="s">
        <v>827</v>
      </c>
      <c r="B8" s="2355"/>
      <c r="C8" s="2571" t="s">
        <v>1503</v>
      </c>
      <c r="D8" s="2571"/>
      <c r="E8" s="2572"/>
      <c r="F8" s="2573"/>
      <c r="G8" s="2574"/>
      <c r="H8" s="2574"/>
      <c r="I8" s="2574"/>
      <c r="J8" s="3938"/>
      <c r="K8" s="3938"/>
      <c r="L8" s="3938"/>
      <c r="M8" s="3938"/>
      <c r="N8" s="2575"/>
      <c r="O8" s="2574"/>
      <c r="P8" s="2574"/>
      <c r="Q8" s="2355"/>
      <c r="R8" s="3922"/>
      <c r="S8" s="2449"/>
      <c r="T8" s="1599"/>
      <c r="U8" s="1599"/>
      <c r="V8" s="1599"/>
      <c r="W8" s="1599"/>
      <c r="X8" s="1599"/>
      <c r="Y8" s="1599"/>
      <c r="Z8" s="1599"/>
      <c r="AA8" s="3938"/>
      <c r="AB8" s="3938"/>
      <c r="AC8" s="3938"/>
      <c r="AD8" s="3938"/>
      <c r="AE8" s="3938"/>
      <c r="AF8" s="2355"/>
      <c r="AG8" s="2355"/>
      <c r="AH8" s="4153"/>
      <c r="AI8" s="2567"/>
      <c r="AJ8" s="2567"/>
    </row>
    <row r="9" spans="1:36" ht="12" customHeight="1">
      <c r="A9" s="4154"/>
      <c r="B9" s="2355"/>
      <c r="C9" s="2577" t="s">
        <v>1504</v>
      </c>
      <c r="D9" s="2577"/>
      <c r="E9" s="2572"/>
      <c r="F9" s="2573"/>
      <c r="G9" s="2574"/>
      <c r="H9" s="2574"/>
      <c r="I9" s="2574"/>
      <c r="J9" s="3938"/>
      <c r="K9" s="3938"/>
      <c r="L9" s="3938"/>
      <c r="M9" s="3938"/>
      <c r="N9" s="2575"/>
      <c r="O9" s="2574"/>
      <c r="P9" s="2574"/>
      <c r="Q9" s="2355"/>
      <c r="R9" s="3922"/>
      <c r="S9" s="2449"/>
      <c r="T9" s="1599"/>
      <c r="U9" s="1599"/>
      <c r="V9" s="1599"/>
      <c r="W9" s="1599"/>
      <c r="X9" s="1599"/>
      <c r="Y9" s="1599"/>
      <c r="Z9" s="1599"/>
      <c r="AA9" s="3938"/>
      <c r="AB9" s="3938"/>
      <c r="AC9" s="3938"/>
      <c r="AD9" s="3938"/>
      <c r="AE9" s="3938"/>
      <c r="AF9" s="2355"/>
      <c r="AG9" s="2355"/>
      <c r="AH9" s="4153"/>
      <c r="AI9" s="2567"/>
      <c r="AJ9" s="2567"/>
    </row>
    <row r="10" spans="1:36" ht="11.25" customHeight="1">
      <c r="A10" s="4150"/>
      <c r="B10" s="2471"/>
      <c r="C10" s="2487"/>
      <c r="D10" s="2565"/>
      <c r="E10" s="2565"/>
      <c r="F10" s="2565"/>
      <c r="G10" s="2565"/>
      <c r="H10" s="2565"/>
      <c r="I10" s="2565"/>
      <c r="J10" s="2565"/>
      <c r="K10" s="2565"/>
      <c r="L10" s="2565"/>
      <c r="M10" s="2565"/>
      <c r="N10" s="2565"/>
      <c r="O10" s="2565"/>
      <c r="P10" s="2565"/>
      <c r="Q10" s="2565"/>
      <c r="R10" s="2566"/>
      <c r="S10" s="2566"/>
      <c r="T10" s="2566"/>
      <c r="U10" s="2566"/>
      <c r="V10" s="2566"/>
      <c r="W10" s="2566"/>
      <c r="X10" s="2566"/>
      <c r="Y10" s="2566"/>
      <c r="Z10" s="2566"/>
      <c r="AA10" s="2566"/>
      <c r="AB10" s="2566"/>
      <c r="AC10" s="2566"/>
      <c r="AD10" s="2566"/>
      <c r="AE10" s="2566"/>
      <c r="AF10" s="2566"/>
      <c r="AG10" s="2566"/>
      <c r="AH10" s="4151"/>
      <c r="AI10" s="2565"/>
      <c r="AJ10" s="2567"/>
    </row>
    <row r="11" spans="1:36" s="2579" customFormat="1">
      <c r="A11" s="4150"/>
      <c r="B11" s="2578"/>
      <c r="C11" s="6599">
        <v>410001</v>
      </c>
      <c r="D11" s="6599"/>
      <c r="E11" s="3951"/>
      <c r="F11" s="2574"/>
      <c r="G11" s="2572"/>
      <c r="H11" s="2572"/>
      <c r="I11" s="2572"/>
      <c r="J11" s="2487"/>
      <c r="K11" s="2487"/>
      <c r="L11" s="2487"/>
      <c r="M11" s="2487"/>
      <c r="N11" s="2487"/>
      <c r="O11" s="2572"/>
      <c r="P11" s="2572"/>
      <c r="Q11" s="2355"/>
      <c r="R11" s="2355"/>
      <c r="S11" s="2567"/>
      <c r="T11" s="2567"/>
      <c r="U11" s="2355"/>
      <c r="V11" s="2355"/>
      <c r="W11" s="2355"/>
      <c r="X11" s="2355"/>
      <c r="Y11" s="2355"/>
      <c r="Z11" s="2355"/>
      <c r="AA11" s="2487"/>
      <c r="AB11" s="2487"/>
      <c r="AC11" s="2487"/>
      <c r="AD11" s="2487"/>
      <c r="AE11" s="2487"/>
      <c r="AF11" s="2355"/>
      <c r="AG11" s="2355"/>
      <c r="AH11" s="4153"/>
      <c r="AI11" s="1598"/>
      <c r="AJ11" s="2355"/>
    </row>
    <row r="12" spans="1:36" s="2579" customFormat="1" ht="11.25" customHeight="1">
      <c r="A12" s="4150"/>
      <c r="B12" s="2578"/>
      <c r="C12" s="6600">
        <v>1</v>
      </c>
      <c r="D12" s="6494"/>
      <c r="E12" s="6601" t="s">
        <v>1164</v>
      </c>
      <c r="F12" s="6602"/>
      <c r="G12" s="2572"/>
      <c r="H12" s="2572"/>
      <c r="I12" s="6600">
        <v>2</v>
      </c>
      <c r="J12" s="6494"/>
      <c r="K12" s="6603" t="s">
        <v>1168</v>
      </c>
      <c r="L12" s="6604"/>
      <c r="M12" s="6604"/>
      <c r="N12" s="2580"/>
      <c r="O12" s="6592" t="s">
        <v>3615</v>
      </c>
      <c r="P12" s="6593"/>
      <c r="Q12" s="6593"/>
      <c r="R12" s="6593"/>
      <c r="S12" s="6593"/>
      <c r="T12" s="6593"/>
      <c r="U12" s="6593"/>
      <c r="V12" s="6594"/>
      <c r="W12" s="2567"/>
      <c r="X12" s="2355"/>
      <c r="Y12" s="2355"/>
      <c r="Z12" s="2355"/>
      <c r="AA12" s="2487"/>
      <c r="AB12" s="2487"/>
      <c r="AC12" s="2487"/>
      <c r="AD12" s="2487"/>
      <c r="AE12" s="2487"/>
      <c r="AF12" s="2355"/>
      <c r="AG12" s="2355"/>
      <c r="AH12" s="4153"/>
      <c r="AI12" s="1598"/>
      <c r="AJ12" s="2355"/>
    </row>
    <row r="13" spans="1:36" s="2579" customFormat="1" ht="11.25" customHeight="1">
      <c r="A13" s="4150"/>
      <c r="B13" s="2578"/>
      <c r="C13" s="6600"/>
      <c r="D13" s="6495"/>
      <c r="E13" s="6601"/>
      <c r="F13" s="6602"/>
      <c r="G13" s="2572"/>
      <c r="H13" s="2572"/>
      <c r="I13" s="6600"/>
      <c r="J13" s="6495"/>
      <c r="K13" s="6603"/>
      <c r="L13" s="6604"/>
      <c r="M13" s="6604"/>
      <c r="N13" s="2580"/>
      <c r="O13" s="6595" t="s">
        <v>3616</v>
      </c>
      <c r="P13" s="6596"/>
      <c r="Q13" s="6596"/>
      <c r="R13" s="6596"/>
      <c r="S13" s="6596"/>
      <c r="T13" s="6596"/>
      <c r="U13" s="6596"/>
      <c r="V13" s="6597"/>
      <c r="W13" s="2567"/>
      <c r="X13" s="2355"/>
      <c r="Y13" s="2355"/>
      <c r="Z13" s="2355"/>
      <c r="AA13" s="2355"/>
      <c r="AB13" s="2355"/>
      <c r="AC13" s="2355"/>
      <c r="AD13" s="2355"/>
      <c r="AE13" s="2355"/>
      <c r="AF13" s="2355"/>
      <c r="AG13" s="2355"/>
      <c r="AH13" s="4153"/>
      <c r="AI13" s="1598"/>
      <c r="AJ13" s="2355"/>
    </row>
    <row r="14" spans="1:36" ht="15" customHeight="1">
      <c r="A14" s="4155"/>
      <c r="B14" s="4156"/>
      <c r="C14" s="4157"/>
      <c r="D14" s="4158"/>
      <c r="E14" s="4158"/>
      <c r="F14" s="4158"/>
      <c r="G14" s="4158"/>
      <c r="H14" s="4158"/>
      <c r="I14" s="4158"/>
      <c r="J14" s="4158"/>
      <c r="K14" s="4158"/>
      <c r="L14" s="4158"/>
      <c r="M14" s="4158"/>
      <c r="N14" s="4158"/>
      <c r="O14" s="4158"/>
      <c r="P14" s="4158"/>
      <c r="Q14" s="4158"/>
      <c r="R14" s="4159"/>
      <c r="S14" s="4159"/>
      <c r="T14" s="4159"/>
      <c r="U14" s="4159"/>
      <c r="V14" s="4159"/>
      <c r="W14" s="4159"/>
      <c r="X14" s="4159"/>
      <c r="Y14" s="4159"/>
      <c r="Z14" s="4159"/>
      <c r="AA14" s="4159"/>
      <c r="AB14" s="4159"/>
      <c r="AC14" s="4159"/>
      <c r="AD14" s="4159"/>
      <c r="AE14" s="4159"/>
      <c r="AF14" s="4159"/>
      <c r="AG14" s="4159"/>
      <c r="AH14" s="4181"/>
      <c r="AI14" s="2565"/>
      <c r="AJ14" s="2567"/>
    </row>
    <row r="15" spans="1:36" ht="15" customHeight="1">
      <c r="A15" s="4150"/>
      <c r="B15" s="2471"/>
      <c r="C15" s="2487"/>
      <c r="D15" s="2565"/>
      <c r="E15" s="2565"/>
      <c r="F15" s="2565"/>
      <c r="G15" s="2565"/>
      <c r="H15" s="2565"/>
      <c r="I15" s="2565"/>
      <c r="J15" s="2565"/>
      <c r="K15" s="2565"/>
      <c r="L15" s="2565"/>
      <c r="M15" s="2565"/>
      <c r="N15" s="2565"/>
      <c r="O15" s="2565"/>
      <c r="P15" s="2565"/>
      <c r="Q15" s="2565"/>
      <c r="R15" s="2566"/>
      <c r="S15" s="2566"/>
      <c r="T15" s="2566"/>
      <c r="U15" s="2566"/>
      <c r="V15" s="2566"/>
      <c r="W15" s="2566"/>
      <c r="X15" s="2566"/>
      <c r="Y15" s="2566"/>
      <c r="Z15" s="2566"/>
      <c r="AA15" s="2566"/>
      <c r="AB15" s="2566"/>
      <c r="AC15" s="2566"/>
      <c r="AD15" s="2566"/>
      <c r="AE15" s="2566"/>
      <c r="AF15" s="2566"/>
      <c r="AG15" s="2566"/>
      <c r="AH15" s="4151"/>
      <c r="AI15" s="2565"/>
      <c r="AJ15" s="2567"/>
    </row>
    <row r="16" spans="1:36" ht="12" customHeight="1">
      <c r="A16" s="4152" t="s">
        <v>967</v>
      </c>
      <c r="B16" s="2355"/>
      <c r="C16" s="2571" t="s">
        <v>1505</v>
      </c>
      <c r="D16" s="2571"/>
      <c r="E16" s="2572"/>
      <c r="F16" s="2573"/>
      <c r="G16" s="2574"/>
      <c r="H16" s="2574"/>
      <c r="I16" s="2574"/>
      <c r="J16" s="3938"/>
      <c r="K16" s="3938"/>
      <c r="L16" s="3938"/>
      <c r="M16" s="3938"/>
      <c r="N16" s="2575"/>
      <c r="O16" s="2574"/>
      <c r="P16" s="2574"/>
      <c r="Q16" s="2355"/>
      <c r="R16" s="3922"/>
      <c r="S16" s="2449"/>
      <c r="T16" s="1599"/>
      <c r="U16" s="1599"/>
      <c r="V16" s="1599"/>
      <c r="W16" s="1599"/>
      <c r="X16" s="1599"/>
      <c r="Y16" s="1599"/>
      <c r="Z16" s="1599"/>
      <c r="AA16" s="3938"/>
      <c r="AB16" s="3938"/>
      <c r="AC16" s="3938"/>
      <c r="AD16" s="3938"/>
      <c r="AE16" s="3938"/>
      <c r="AF16" s="2355"/>
      <c r="AG16" s="2355"/>
      <c r="AH16" s="4153"/>
      <c r="AI16" s="2567"/>
      <c r="AJ16" s="2567"/>
    </row>
    <row r="17" spans="1:47" ht="12" customHeight="1">
      <c r="A17" s="4154"/>
      <c r="B17" s="2355"/>
      <c r="C17" s="2577" t="s">
        <v>1506</v>
      </c>
      <c r="D17" s="2577"/>
      <c r="E17" s="2572"/>
      <c r="F17" s="2573"/>
      <c r="G17" s="2574"/>
      <c r="H17" s="2574"/>
      <c r="I17" s="2574"/>
      <c r="J17" s="3938"/>
      <c r="K17" s="3938"/>
      <c r="L17" s="3938"/>
      <c r="M17" s="3938"/>
      <c r="N17" s="2575"/>
      <c r="O17" s="2574"/>
      <c r="P17" s="2574"/>
      <c r="Q17" s="2355"/>
      <c r="R17" s="3922"/>
      <c r="S17" s="2449"/>
      <c r="T17" s="1599"/>
      <c r="U17" s="1599"/>
      <c r="V17" s="1599"/>
      <c r="W17" s="1599"/>
      <c r="X17" s="1599"/>
      <c r="Y17" s="1599"/>
      <c r="Z17" s="1599"/>
      <c r="AA17" s="3938"/>
      <c r="AB17" s="3938"/>
      <c r="AC17" s="3938"/>
      <c r="AD17" s="3938"/>
      <c r="AE17" s="3938"/>
      <c r="AF17" s="2355"/>
      <c r="AG17" s="2355"/>
      <c r="AH17" s="4153"/>
      <c r="AI17" s="2567"/>
      <c r="AJ17" s="2567"/>
    </row>
    <row r="18" spans="1:47" s="2444" customFormat="1" ht="8.25" customHeight="1">
      <c r="A18" s="2440"/>
      <c r="B18" s="1630"/>
      <c r="C18" s="2411"/>
      <c r="D18" s="2581"/>
      <c r="E18" s="2582"/>
      <c r="F18" s="2581"/>
      <c r="G18" s="2582"/>
      <c r="H18" s="2582"/>
      <c r="I18" s="2582"/>
      <c r="J18" s="2582"/>
      <c r="K18" s="2582"/>
      <c r="L18" s="2487"/>
      <c r="M18" s="2487"/>
      <c r="N18" s="2487"/>
      <c r="O18" s="2487"/>
      <c r="P18" s="2487"/>
      <c r="Q18" s="2583"/>
      <c r="R18" s="2400"/>
      <c r="S18" s="2402"/>
      <c r="T18" s="2402"/>
      <c r="U18" s="3937"/>
      <c r="V18" s="2584"/>
      <c r="W18" s="2584"/>
      <c r="X18" s="2584"/>
      <c r="Y18" s="2584"/>
      <c r="Z18" s="2584"/>
      <c r="AA18" s="2584"/>
      <c r="AB18" s="2584"/>
      <c r="AC18" s="4160"/>
      <c r="AD18" s="4161"/>
      <c r="AE18" s="4162"/>
      <c r="AF18" s="4163"/>
      <c r="AG18" s="2898"/>
      <c r="AH18" s="4087"/>
      <c r="AI18" s="2443"/>
      <c r="AJ18" s="2443"/>
      <c r="AK18" s="2443"/>
      <c r="AL18" s="2443"/>
      <c r="AM18" s="2443"/>
      <c r="AN18" s="2443"/>
      <c r="AO18" s="2443"/>
      <c r="AP18" s="2443"/>
      <c r="AQ18" s="2443"/>
      <c r="AR18" s="2443"/>
      <c r="AS18" s="2443"/>
      <c r="AT18" s="2443"/>
      <c r="AU18" s="2443"/>
    </row>
    <row r="19" spans="1:47" s="2444" customFormat="1" ht="11.25" customHeight="1">
      <c r="A19" s="2440"/>
      <c r="B19" s="1630"/>
      <c r="C19" s="2400"/>
      <c r="D19" s="2400"/>
      <c r="E19" s="2400"/>
      <c r="F19" s="2400"/>
      <c r="G19" s="2400"/>
      <c r="H19" s="2400"/>
      <c r="I19" s="2400"/>
      <c r="J19" s="2400"/>
      <c r="K19" s="2400"/>
      <c r="L19" s="2400"/>
      <c r="M19" s="2487"/>
      <c r="N19" s="2487"/>
      <c r="O19" s="2487"/>
      <c r="P19" s="2487"/>
      <c r="Q19" s="2583"/>
      <c r="R19" s="2400"/>
      <c r="S19" s="2402"/>
      <c r="T19" s="2402"/>
      <c r="U19" s="3937"/>
      <c r="V19" s="2584"/>
      <c r="W19" s="2584"/>
      <c r="X19" s="2584"/>
      <c r="Y19" s="2584"/>
      <c r="Z19" s="2584"/>
      <c r="AA19" s="2584"/>
      <c r="AB19" s="2584"/>
      <c r="AC19" s="6605" t="s">
        <v>33</v>
      </c>
      <c r="AD19" s="6606"/>
      <c r="AE19" s="6606"/>
      <c r="AF19" s="6606"/>
      <c r="AG19" s="6607"/>
      <c r="AH19" s="4182"/>
      <c r="AI19" s="2443"/>
      <c r="AJ19" s="2443"/>
      <c r="AK19" s="2443"/>
      <c r="AL19" s="2443"/>
      <c r="AM19" s="2443"/>
      <c r="AN19" s="2443"/>
      <c r="AO19" s="2443"/>
      <c r="AP19" s="2443"/>
      <c r="AQ19" s="2443"/>
      <c r="AR19" s="2443"/>
      <c r="AS19" s="2443"/>
      <c r="AT19" s="2443"/>
      <c r="AU19" s="2443"/>
    </row>
    <row r="20" spans="1:47" s="2444" customFormat="1" ht="11.25" customHeight="1">
      <c r="A20" s="2440"/>
      <c r="B20" s="1630"/>
      <c r="C20" s="2395"/>
      <c r="D20" s="2395"/>
      <c r="E20" s="2395"/>
      <c r="F20" s="2395"/>
      <c r="G20" s="2395"/>
      <c r="H20" s="2395"/>
      <c r="I20" s="2395"/>
      <c r="J20" s="2395"/>
      <c r="K20" s="2395"/>
      <c r="L20" s="2395"/>
      <c r="M20" s="2487"/>
      <c r="N20" s="2487"/>
      <c r="O20" s="2487"/>
      <c r="P20" s="2487"/>
      <c r="Q20" s="2583"/>
      <c r="R20" s="2400"/>
      <c r="S20" s="2402"/>
      <c r="T20" s="2402"/>
      <c r="U20" s="3937"/>
      <c r="V20" s="2584"/>
      <c r="W20" s="2584"/>
      <c r="X20" s="2584"/>
      <c r="Y20" s="2584"/>
      <c r="Z20" s="2584"/>
      <c r="AA20" s="2584"/>
      <c r="AB20" s="2584"/>
      <c r="AC20" s="6608" t="s">
        <v>34</v>
      </c>
      <c r="AD20" s="6609"/>
      <c r="AE20" s="6609"/>
      <c r="AF20" s="6609"/>
      <c r="AG20" s="6610"/>
      <c r="AH20" s="4183"/>
      <c r="AI20" s="2443"/>
      <c r="AJ20" s="2443"/>
      <c r="AK20" s="2443"/>
      <c r="AL20" s="2443"/>
      <c r="AM20" s="2443"/>
      <c r="AN20" s="2443"/>
      <c r="AO20" s="2443"/>
      <c r="AP20" s="2443"/>
      <c r="AQ20" s="2443"/>
      <c r="AR20" s="2443"/>
      <c r="AS20" s="2443"/>
      <c r="AT20" s="2443"/>
      <c r="AU20" s="2443"/>
    </row>
    <row r="21" spans="1:47" s="2444" customFormat="1" ht="15" customHeight="1">
      <c r="A21" s="2440"/>
      <c r="B21" s="1630"/>
      <c r="C21" s="3922"/>
      <c r="D21" s="2581"/>
      <c r="E21" s="2582"/>
      <c r="F21" s="2581"/>
      <c r="G21" s="2582"/>
      <c r="H21" s="2582"/>
      <c r="I21" s="2582"/>
      <c r="J21" s="2582"/>
      <c r="K21" s="2582"/>
      <c r="L21" s="2487"/>
      <c r="M21" s="2487"/>
      <c r="N21" s="2487"/>
      <c r="O21" s="2487"/>
      <c r="P21" s="2487"/>
      <c r="Q21" s="2583"/>
      <c r="R21" s="2400"/>
      <c r="S21" s="2402"/>
      <c r="T21" s="2402"/>
      <c r="U21" s="3937"/>
      <c r="V21" s="2584"/>
      <c r="W21" s="2584"/>
      <c r="X21" s="2584"/>
      <c r="Y21" s="2584"/>
      <c r="Z21" s="2584"/>
      <c r="AA21" s="2584"/>
      <c r="AB21" s="2584"/>
      <c r="AC21" s="2899"/>
      <c r="AD21" s="2900"/>
      <c r="AE21" s="6611">
        <v>4100</v>
      </c>
      <c r="AF21" s="6611"/>
      <c r="AG21" s="4164"/>
      <c r="AH21" s="4087"/>
      <c r="AI21" s="2443"/>
      <c r="AJ21" s="2443"/>
      <c r="AK21" s="2443"/>
      <c r="AL21" s="2443"/>
      <c r="AM21" s="2443"/>
      <c r="AN21" s="2443"/>
      <c r="AO21" s="2443"/>
      <c r="AP21" s="2443"/>
      <c r="AQ21" s="2443"/>
      <c r="AR21" s="2443"/>
      <c r="AS21" s="2443"/>
      <c r="AT21" s="2443"/>
      <c r="AU21" s="2443"/>
    </row>
    <row r="22" spans="1:47" s="2444" customFormat="1" ht="11.25" customHeight="1">
      <c r="A22" s="2440"/>
      <c r="B22" s="1630"/>
      <c r="C22" s="3922"/>
      <c r="D22" s="2581"/>
      <c r="E22" s="2582"/>
      <c r="F22" s="2581"/>
      <c r="G22" s="2582"/>
      <c r="H22" s="2582"/>
      <c r="I22" s="2582"/>
      <c r="J22" s="2582"/>
      <c r="K22" s="2582"/>
      <c r="L22" s="2487"/>
      <c r="M22" s="2487"/>
      <c r="N22" s="2487"/>
      <c r="O22" s="2487"/>
      <c r="P22" s="2487"/>
      <c r="Q22" s="2487"/>
      <c r="R22" s="2400"/>
      <c r="S22" s="2400"/>
      <c r="T22" s="2487"/>
      <c r="U22" s="2487"/>
      <c r="V22" s="2487"/>
      <c r="W22" s="2487"/>
      <c r="X22" s="2584"/>
      <c r="Y22" s="2584"/>
      <c r="Z22" s="2584"/>
      <c r="AA22" s="2584"/>
      <c r="AB22" s="2584"/>
      <c r="AC22" s="6589" t="s">
        <v>37</v>
      </c>
      <c r="AD22" s="6483"/>
      <c r="AE22" s="6484"/>
      <c r="AF22" s="6485"/>
      <c r="AG22" s="4165"/>
      <c r="AH22" s="4087"/>
      <c r="AI22" s="2443"/>
      <c r="AJ22" s="2443"/>
      <c r="AK22" s="2443"/>
      <c r="AL22" s="2443"/>
      <c r="AM22" s="2443"/>
      <c r="AN22" s="2443"/>
      <c r="AO22" s="2443"/>
      <c r="AP22" s="2443"/>
      <c r="AQ22" s="2443"/>
      <c r="AR22" s="2443"/>
      <c r="AS22" s="2443"/>
      <c r="AT22" s="2443"/>
      <c r="AU22" s="2443"/>
    </row>
    <row r="23" spans="1:47" s="2444" customFormat="1" ht="11.25" customHeight="1">
      <c r="A23" s="2440"/>
      <c r="B23" s="1630"/>
      <c r="C23" s="3922" t="s">
        <v>29</v>
      </c>
      <c r="D23" s="6591"/>
      <c r="E23" s="6591"/>
      <c r="F23" s="6591"/>
      <c r="G23" s="6591"/>
      <c r="H23" s="6591"/>
      <c r="I23" s="6591"/>
      <c r="J23" s="6591"/>
      <c r="K23" s="6591"/>
      <c r="L23" s="2487"/>
      <c r="M23" s="2487"/>
      <c r="N23" s="2487"/>
      <c r="O23" s="2487"/>
      <c r="P23" s="2487"/>
      <c r="Q23" s="2487"/>
      <c r="R23" s="2400"/>
      <c r="S23" s="2400"/>
      <c r="T23" s="2487"/>
      <c r="U23" s="2487"/>
      <c r="V23" s="2487"/>
      <c r="W23" s="2487"/>
      <c r="X23" s="2584"/>
      <c r="Y23" s="2584"/>
      <c r="Z23" s="2584"/>
      <c r="AA23" s="2584"/>
      <c r="AB23" s="2584"/>
      <c r="AC23" s="6590"/>
      <c r="AD23" s="6486"/>
      <c r="AE23" s="6487"/>
      <c r="AF23" s="6488"/>
      <c r="AG23" s="4165"/>
      <c r="AH23" s="4087"/>
      <c r="AI23" s="2443"/>
      <c r="AJ23" s="2443"/>
      <c r="AK23" s="2443"/>
      <c r="AL23" s="2443"/>
      <c r="AM23" s="2443"/>
      <c r="AN23" s="2443"/>
      <c r="AO23" s="2443"/>
      <c r="AP23" s="2443"/>
      <c r="AQ23" s="2443"/>
      <c r="AR23" s="2443"/>
      <c r="AS23" s="2443"/>
      <c r="AT23" s="2443"/>
      <c r="AU23" s="2443"/>
    </row>
    <row r="24" spans="1:47" s="2444" customFormat="1" ht="15" customHeight="1">
      <c r="A24" s="2440"/>
      <c r="B24" s="1630"/>
      <c r="C24" s="3922"/>
      <c r="D24" s="2581"/>
      <c r="E24" s="2582"/>
      <c r="F24" s="2581"/>
      <c r="G24" s="2582"/>
      <c r="H24" s="2582"/>
      <c r="I24" s="2582"/>
      <c r="J24" s="2582"/>
      <c r="K24" s="2582"/>
      <c r="L24" s="2487"/>
      <c r="M24" s="2487"/>
      <c r="N24" s="2487"/>
      <c r="O24" s="3938"/>
      <c r="P24" s="2487"/>
      <c r="Q24" s="2583"/>
      <c r="R24" s="2400"/>
      <c r="S24" s="2402"/>
      <c r="T24" s="3938"/>
      <c r="U24" s="2487"/>
      <c r="V24" s="2583"/>
      <c r="W24" s="2584"/>
      <c r="X24" s="2584"/>
      <c r="Y24" s="2584"/>
      <c r="Z24" s="2584"/>
      <c r="AA24" s="2584"/>
      <c r="AB24" s="2584"/>
      <c r="AC24" s="2899"/>
      <c r="AD24" s="2901"/>
      <c r="AE24" s="2901"/>
      <c r="AF24" s="2902"/>
      <c r="AG24" s="4166"/>
      <c r="AH24" s="4087"/>
      <c r="AI24" s="2443"/>
      <c r="AJ24" s="2443"/>
      <c r="AK24" s="2443"/>
      <c r="AL24" s="2443"/>
      <c r="AM24" s="2443"/>
      <c r="AN24" s="2443"/>
      <c r="AO24" s="2443"/>
      <c r="AP24" s="2443"/>
      <c r="AQ24" s="2443"/>
      <c r="AR24" s="2443"/>
      <c r="AS24" s="2443"/>
      <c r="AT24" s="2443"/>
      <c r="AU24" s="2443"/>
    </row>
    <row r="25" spans="1:47" s="2444" customFormat="1" ht="11.25" customHeight="1">
      <c r="A25" s="2440"/>
      <c r="B25" s="1630"/>
      <c r="C25" s="3922"/>
      <c r="D25" s="2581"/>
      <c r="E25" s="2582"/>
      <c r="F25" s="2581"/>
      <c r="G25" s="2582"/>
      <c r="H25" s="2582"/>
      <c r="I25" s="2582"/>
      <c r="J25" s="2582"/>
      <c r="K25" s="2582"/>
      <c r="L25" s="2487"/>
      <c r="M25" s="2487"/>
      <c r="N25" s="2487"/>
      <c r="O25" s="2487"/>
      <c r="P25" s="2487"/>
      <c r="Q25" s="2487"/>
      <c r="R25" s="2400"/>
      <c r="S25" s="2400"/>
      <c r="T25" s="2487"/>
      <c r="U25" s="2487"/>
      <c r="V25" s="2487"/>
      <c r="W25" s="2487"/>
      <c r="X25" s="2584"/>
      <c r="Y25" s="2584"/>
      <c r="Z25" s="2584"/>
      <c r="AA25" s="2584"/>
      <c r="AB25" s="2584"/>
      <c r="AC25" s="6589" t="s">
        <v>38</v>
      </c>
      <c r="AD25" s="6483"/>
      <c r="AE25" s="6484"/>
      <c r="AF25" s="6485"/>
      <c r="AG25" s="4164"/>
      <c r="AH25" s="4087"/>
      <c r="AI25" s="2443"/>
      <c r="AJ25" s="2443"/>
      <c r="AK25" s="2443"/>
      <c r="AL25" s="2443"/>
      <c r="AM25" s="2443"/>
      <c r="AN25" s="2443"/>
      <c r="AO25" s="2443"/>
      <c r="AP25" s="2443"/>
      <c r="AQ25" s="2443"/>
      <c r="AR25" s="2443"/>
      <c r="AS25" s="2443"/>
      <c r="AT25" s="2443"/>
      <c r="AU25" s="2443"/>
    </row>
    <row r="26" spans="1:47" s="2444" customFormat="1" ht="11.25" customHeight="1">
      <c r="A26" s="2440"/>
      <c r="B26" s="1630"/>
      <c r="C26" s="3922" t="s">
        <v>30</v>
      </c>
      <c r="D26" s="6591"/>
      <c r="E26" s="6591"/>
      <c r="F26" s="6591"/>
      <c r="G26" s="6591"/>
      <c r="H26" s="6591"/>
      <c r="I26" s="6591"/>
      <c r="J26" s="6591"/>
      <c r="K26" s="6591"/>
      <c r="L26" s="2487"/>
      <c r="M26" s="2487"/>
      <c r="N26" s="2487"/>
      <c r="O26" s="2487"/>
      <c r="P26" s="2487"/>
      <c r="Q26" s="2487"/>
      <c r="R26" s="2400"/>
      <c r="S26" s="2400"/>
      <c r="T26" s="2487"/>
      <c r="U26" s="2487"/>
      <c r="V26" s="2487"/>
      <c r="W26" s="2487"/>
      <c r="X26" s="2584"/>
      <c r="Y26" s="2584"/>
      <c r="Z26" s="2584"/>
      <c r="AA26" s="2584"/>
      <c r="AB26" s="2584"/>
      <c r="AC26" s="6590"/>
      <c r="AD26" s="6486"/>
      <c r="AE26" s="6487"/>
      <c r="AF26" s="6488"/>
      <c r="AG26" s="4164"/>
      <c r="AH26" s="4087"/>
      <c r="AI26" s="2443"/>
      <c r="AJ26" s="2443"/>
      <c r="AK26" s="2443"/>
      <c r="AL26" s="2443"/>
      <c r="AM26" s="2443"/>
      <c r="AN26" s="2443"/>
      <c r="AO26" s="2443"/>
      <c r="AP26" s="2443"/>
      <c r="AQ26" s="2443"/>
      <c r="AR26" s="2443"/>
      <c r="AS26" s="2443"/>
      <c r="AT26" s="2443"/>
      <c r="AU26" s="2443"/>
    </row>
    <row r="27" spans="1:47" s="2444" customFormat="1" ht="15" customHeight="1">
      <c r="A27" s="2440"/>
      <c r="B27" s="1630"/>
      <c r="C27" s="3922"/>
      <c r="D27" s="2581"/>
      <c r="E27" s="2582"/>
      <c r="F27" s="2581"/>
      <c r="G27" s="2582"/>
      <c r="H27" s="2582"/>
      <c r="I27" s="2582"/>
      <c r="J27" s="2582"/>
      <c r="K27" s="2582"/>
      <c r="L27" s="2487"/>
      <c r="M27" s="2487"/>
      <c r="N27" s="2487"/>
      <c r="O27" s="3938"/>
      <c r="P27" s="2487"/>
      <c r="Q27" s="2583"/>
      <c r="R27" s="2400"/>
      <c r="S27" s="2402"/>
      <c r="T27" s="3938"/>
      <c r="U27" s="2487"/>
      <c r="V27" s="2583"/>
      <c r="W27" s="2584"/>
      <c r="X27" s="2584"/>
      <c r="Y27" s="2584"/>
      <c r="Z27" s="2584"/>
      <c r="AA27" s="2584"/>
      <c r="AB27" s="2584"/>
      <c r="AC27" s="2899"/>
      <c r="AD27" s="2901"/>
      <c r="AE27" s="2901"/>
      <c r="AF27" s="2903"/>
      <c r="AG27" s="4164"/>
      <c r="AH27" s="4087"/>
      <c r="AI27" s="2443"/>
      <c r="AJ27" s="2443"/>
      <c r="AK27" s="2443"/>
      <c r="AL27" s="2443"/>
      <c r="AM27" s="2443"/>
      <c r="AN27" s="2443"/>
      <c r="AO27" s="2443"/>
      <c r="AP27" s="2443"/>
      <c r="AQ27" s="2443"/>
      <c r="AR27" s="2443"/>
      <c r="AS27" s="2443"/>
      <c r="AT27" s="2443"/>
      <c r="AU27" s="2443"/>
    </row>
    <row r="28" spans="1:47" s="2444" customFormat="1" ht="11.25" customHeight="1">
      <c r="A28" s="2440"/>
      <c r="B28" s="1630"/>
      <c r="C28" s="3922"/>
      <c r="D28" s="2581"/>
      <c r="E28" s="2582"/>
      <c r="F28" s="2581"/>
      <c r="G28" s="2582"/>
      <c r="H28" s="2582"/>
      <c r="I28" s="2582"/>
      <c r="J28" s="2582"/>
      <c r="K28" s="2582"/>
      <c r="L28" s="2487"/>
      <c r="M28" s="2487"/>
      <c r="N28" s="2487"/>
      <c r="O28" s="2487"/>
      <c r="P28" s="2487"/>
      <c r="Q28" s="2487"/>
      <c r="R28" s="2400"/>
      <c r="S28" s="2400"/>
      <c r="T28" s="2487"/>
      <c r="U28" s="2487"/>
      <c r="V28" s="2487"/>
      <c r="W28" s="2487"/>
      <c r="X28" s="2584"/>
      <c r="Y28" s="2584"/>
      <c r="Z28" s="2584"/>
      <c r="AA28" s="2584"/>
      <c r="AB28" s="2584"/>
      <c r="AC28" s="6589" t="s">
        <v>39</v>
      </c>
      <c r="AD28" s="6483"/>
      <c r="AE28" s="6484"/>
      <c r="AF28" s="6485"/>
      <c r="AG28" s="4164"/>
      <c r="AH28" s="4087"/>
      <c r="AI28" s="2443"/>
      <c r="AJ28" s="2443"/>
      <c r="AK28" s="2443"/>
      <c r="AL28" s="2443"/>
      <c r="AM28" s="2443"/>
      <c r="AN28" s="2443"/>
      <c r="AO28" s="2443"/>
      <c r="AP28" s="2443"/>
      <c r="AQ28" s="2443"/>
      <c r="AR28" s="2443"/>
      <c r="AS28" s="2443"/>
      <c r="AT28" s="2443"/>
      <c r="AU28" s="2443"/>
    </row>
    <row r="29" spans="1:47" s="2444" customFormat="1" ht="11.25" customHeight="1">
      <c r="A29" s="2440"/>
      <c r="B29" s="1630"/>
      <c r="C29" s="2586" t="s">
        <v>44</v>
      </c>
      <c r="D29" s="6591"/>
      <c r="E29" s="6591"/>
      <c r="F29" s="6591"/>
      <c r="G29" s="6591"/>
      <c r="H29" s="6591"/>
      <c r="I29" s="6591"/>
      <c r="J29" s="6591"/>
      <c r="K29" s="6591"/>
      <c r="L29" s="2487"/>
      <c r="M29" s="2487"/>
      <c r="N29" s="2487"/>
      <c r="O29" s="2487"/>
      <c r="P29" s="2487"/>
      <c r="Q29" s="2487"/>
      <c r="R29" s="2400"/>
      <c r="S29" s="2400"/>
      <c r="T29" s="2487"/>
      <c r="U29" s="2487"/>
      <c r="V29" s="2487"/>
      <c r="W29" s="2487"/>
      <c r="X29" s="2584"/>
      <c r="Y29" s="2584"/>
      <c r="Z29" s="2584"/>
      <c r="AA29" s="2584"/>
      <c r="AB29" s="2584"/>
      <c r="AC29" s="6590"/>
      <c r="AD29" s="6486"/>
      <c r="AE29" s="6487"/>
      <c r="AF29" s="6488"/>
      <c r="AG29" s="4164"/>
      <c r="AH29" s="4087"/>
      <c r="AI29" s="2443"/>
      <c r="AJ29" s="2443"/>
      <c r="AK29" s="2443"/>
      <c r="AL29" s="2443"/>
      <c r="AM29" s="2443"/>
      <c r="AN29" s="2443"/>
      <c r="AO29" s="2443"/>
      <c r="AP29" s="2443"/>
      <c r="AQ29" s="2443"/>
      <c r="AR29" s="2443"/>
      <c r="AS29" s="2443"/>
      <c r="AT29" s="2443"/>
      <c r="AU29" s="2443"/>
    </row>
    <row r="30" spans="1:47" s="2444" customFormat="1" ht="15" customHeight="1">
      <c r="A30" s="2440"/>
      <c r="B30" s="1630"/>
      <c r="C30" s="3922"/>
      <c r="D30" s="2581"/>
      <c r="E30" s="2582"/>
      <c r="F30" s="2581"/>
      <c r="G30" s="2582"/>
      <c r="H30" s="2582"/>
      <c r="I30" s="2582"/>
      <c r="J30" s="2582"/>
      <c r="K30" s="2582"/>
      <c r="L30" s="2487"/>
      <c r="M30" s="2487"/>
      <c r="N30" s="2487"/>
      <c r="O30" s="2487"/>
      <c r="P30" s="2487"/>
      <c r="Q30" s="2583"/>
      <c r="R30" s="2400"/>
      <c r="S30" s="2402"/>
      <c r="T30" s="2402"/>
      <c r="U30" s="3937"/>
      <c r="V30" s="2584"/>
      <c r="W30" s="2584"/>
      <c r="X30" s="2584"/>
      <c r="Y30" s="2584"/>
      <c r="Z30" s="2584"/>
      <c r="AA30" s="2584"/>
      <c r="AB30" s="2584"/>
      <c r="AC30" s="2899"/>
      <c r="AD30" s="2901"/>
      <c r="AE30" s="2901"/>
      <c r="AF30" s="2902"/>
      <c r="AG30" s="4166"/>
      <c r="AH30" s="4087"/>
      <c r="AI30" s="2443"/>
      <c r="AJ30" s="2443"/>
      <c r="AK30" s="2443"/>
      <c r="AL30" s="2443"/>
      <c r="AM30" s="2443"/>
      <c r="AN30" s="2443"/>
      <c r="AO30" s="2443"/>
      <c r="AP30" s="2443"/>
      <c r="AQ30" s="2443"/>
      <c r="AR30" s="2443"/>
      <c r="AS30" s="2443"/>
      <c r="AT30" s="2443"/>
      <c r="AU30" s="2443"/>
    </row>
    <row r="31" spans="1:47" s="2444" customFormat="1" ht="11.25" customHeight="1">
      <c r="A31" s="2440"/>
      <c r="B31" s="1630"/>
      <c r="C31" s="3922"/>
      <c r="D31" s="2581"/>
      <c r="E31" s="2582"/>
      <c r="F31" s="2581"/>
      <c r="G31" s="2582"/>
      <c r="H31" s="2582"/>
      <c r="I31" s="2582"/>
      <c r="J31" s="2582"/>
      <c r="K31" s="2582"/>
      <c r="L31" s="2487"/>
      <c r="M31" s="2487"/>
      <c r="N31" s="2487"/>
      <c r="O31" s="2487"/>
      <c r="P31" s="2487"/>
      <c r="Q31" s="2487"/>
      <c r="R31" s="2400"/>
      <c r="S31" s="2400"/>
      <c r="T31" s="2487"/>
      <c r="U31" s="2487"/>
      <c r="V31" s="2487"/>
      <c r="W31" s="2487"/>
      <c r="X31" s="2584"/>
      <c r="Y31" s="2584"/>
      <c r="Z31" s="2584"/>
      <c r="AA31" s="2584"/>
      <c r="AB31" s="2584"/>
      <c r="AC31" s="6589" t="s">
        <v>40</v>
      </c>
      <c r="AD31" s="6483"/>
      <c r="AE31" s="6484"/>
      <c r="AF31" s="6485"/>
      <c r="AG31" s="4165"/>
      <c r="AH31" s="4087"/>
      <c r="AI31" s="2443"/>
      <c r="AJ31" s="2443"/>
      <c r="AK31" s="2443"/>
      <c r="AL31" s="2443"/>
      <c r="AM31" s="2443"/>
      <c r="AN31" s="2443"/>
      <c r="AO31" s="2443"/>
      <c r="AP31" s="2443"/>
      <c r="AQ31" s="2443"/>
      <c r="AR31" s="2443"/>
      <c r="AS31" s="2443"/>
      <c r="AT31" s="2443"/>
      <c r="AU31" s="2443"/>
    </row>
    <row r="32" spans="1:47" s="2444" customFormat="1" ht="11.25" customHeight="1">
      <c r="A32" s="2440"/>
      <c r="B32" s="1630"/>
      <c r="C32" s="3922" t="s">
        <v>56</v>
      </c>
      <c r="D32" s="6591"/>
      <c r="E32" s="6591"/>
      <c r="F32" s="6591"/>
      <c r="G32" s="6591"/>
      <c r="H32" s="6591"/>
      <c r="I32" s="6591"/>
      <c r="J32" s="6591"/>
      <c r="K32" s="6591"/>
      <c r="L32" s="2487"/>
      <c r="M32" s="2487"/>
      <c r="N32" s="2487"/>
      <c r="O32" s="2487"/>
      <c r="P32" s="2487"/>
      <c r="Q32" s="2487"/>
      <c r="R32" s="2400"/>
      <c r="S32" s="2400"/>
      <c r="T32" s="2487"/>
      <c r="U32" s="2487"/>
      <c r="V32" s="2487"/>
      <c r="W32" s="2487"/>
      <c r="X32" s="2584"/>
      <c r="Y32" s="2584"/>
      <c r="Z32" s="2584"/>
      <c r="AA32" s="2584"/>
      <c r="AB32" s="2584"/>
      <c r="AC32" s="6590"/>
      <c r="AD32" s="6486"/>
      <c r="AE32" s="6487"/>
      <c r="AF32" s="6488"/>
      <c r="AG32" s="4165"/>
      <c r="AH32" s="4087"/>
      <c r="AI32" s="2443"/>
      <c r="AJ32" s="2443"/>
      <c r="AK32" s="2443"/>
      <c r="AL32" s="2443"/>
      <c r="AM32" s="2443"/>
      <c r="AN32" s="2443"/>
      <c r="AO32" s="2443"/>
      <c r="AP32" s="2443"/>
      <c r="AQ32" s="2443"/>
      <c r="AR32" s="2443"/>
      <c r="AS32" s="2443"/>
      <c r="AT32" s="2443"/>
      <c r="AU32" s="2443"/>
    </row>
    <row r="33" spans="1:47" s="2444" customFormat="1" ht="15" customHeight="1">
      <c r="A33" s="2440"/>
      <c r="B33" s="1630"/>
      <c r="C33" s="3922"/>
      <c r="D33" s="2581"/>
      <c r="E33" s="2582"/>
      <c r="F33" s="2581"/>
      <c r="G33" s="2582"/>
      <c r="H33" s="2582"/>
      <c r="I33" s="2582"/>
      <c r="J33" s="2582"/>
      <c r="K33" s="2582"/>
      <c r="L33" s="2487"/>
      <c r="M33" s="2487"/>
      <c r="N33" s="2487"/>
      <c r="O33" s="3938"/>
      <c r="P33" s="2487"/>
      <c r="Q33" s="2583"/>
      <c r="R33" s="2400"/>
      <c r="S33" s="2402"/>
      <c r="T33" s="3938"/>
      <c r="U33" s="2487"/>
      <c r="V33" s="2583"/>
      <c r="W33" s="2584"/>
      <c r="X33" s="2584"/>
      <c r="Y33" s="2584"/>
      <c r="Z33" s="2584"/>
      <c r="AA33" s="2584"/>
      <c r="AB33" s="2584"/>
      <c r="AC33" s="2899"/>
      <c r="AD33" s="2901"/>
      <c r="AE33" s="2901"/>
      <c r="AF33" s="2902"/>
      <c r="AG33" s="4166"/>
      <c r="AH33" s="4087"/>
      <c r="AI33" s="2443"/>
      <c r="AJ33" s="2443"/>
      <c r="AK33" s="2443"/>
      <c r="AL33" s="2443"/>
      <c r="AM33" s="2443"/>
      <c r="AN33" s="2443"/>
      <c r="AO33" s="2443"/>
      <c r="AP33" s="2443"/>
      <c r="AQ33" s="2443"/>
      <c r="AR33" s="2443"/>
      <c r="AS33" s="2443"/>
      <c r="AT33" s="2443"/>
      <c r="AU33" s="2443"/>
    </row>
    <row r="34" spans="1:47" s="2444" customFormat="1" ht="11.25" customHeight="1">
      <c r="A34" s="2440"/>
      <c r="B34" s="1630"/>
      <c r="C34" s="3922"/>
      <c r="D34" s="2581"/>
      <c r="E34" s="2582"/>
      <c r="F34" s="2581"/>
      <c r="G34" s="2582"/>
      <c r="H34" s="2582"/>
      <c r="I34" s="2582"/>
      <c r="J34" s="2582"/>
      <c r="K34" s="2582"/>
      <c r="L34" s="2487"/>
      <c r="M34" s="2487"/>
      <c r="N34" s="2487"/>
      <c r="O34" s="2487"/>
      <c r="P34" s="2487"/>
      <c r="Q34" s="2487"/>
      <c r="R34" s="2400"/>
      <c r="S34" s="2400"/>
      <c r="T34" s="2487"/>
      <c r="U34" s="2487"/>
      <c r="V34" s="2487"/>
      <c r="W34" s="2487"/>
      <c r="X34" s="2584"/>
      <c r="Y34" s="2584"/>
      <c r="Z34" s="2584"/>
      <c r="AA34" s="2584"/>
      <c r="AB34" s="2584"/>
      <c r="AC34" s="6589" t="s">
        <v>41</v>
      </c>
      <c r="AD34" s="6483"/>
      <c r="AE34" s="6484"/>
      <c r="AF34" s="6485"/>
      <c r="AG34" s="4164"/>
      <c r="AH34" s="4087"/>
      <c r="AI34" s="2443"/>
      <c r="AJ34" s="2443"/>
      <c r="AK34" s="2443"/>
      <c r="AL34" s="2443"/>
      <c r="AM34" s="2443"/>
      <c r="AN34" s="2443"/>
      <c r="AO34" s="2443"/>
      <c r="AP34" s="2443"/>
      <c r="AQ34" s="2443"/>
      <c r="AR34" s="2443"/>
      <c r="AS34" s="2443"/>
      <c r="AT34" s="2443"/>
      <c r="AU34" s="2443"/>
    </row>
    <row r="35" spans="1:47" s="2444" customFormat="1" ht="11.25" customHeight="1">
      <c r="A35" s="2440"/>
      <c r="B35" s="1630"/>
      <c r="C35" s="3922" t="s">
        <v>1507</v>
      </c>
      <c r="D35" s="6591"/>
      <c r="E35" s="6591"/>
      <c r="F35" s="6591"/>
      <c r="G35" s="6591"/>
      <c r="H35" s="6591"/>
      <c r="I35" s="6591"/>
      <c r="J35" s="6591"/>
      <c r="K35" s="6591"/>
      <c r="L35" s="2487"/>
      <c r="M35" s="2487"/>
      <c r="N35" s="2487"/>
      <c r="O35" s="2487"/>
      <c r="P35" s="2487"/>
      <c r="Q35" s="2487"/>
      <c r="R35" s="2400"/>
      <c r="S35" s="2400"/>
      <c r="T35" s="2487"/>
      <c r="U35" s="2487"/>
      <c r="V35" s="2487"/>
      <c r="W35" s="2487"/>
      <c r="X35" s="2584"/>
      <c r="Y35" s="2584"/>
      <c r="Z35" s="2584"/>
      <c r="AA35" s="2584"/>
      <c r="AB35" s="2584"/>
      <c r="AC35" s="6590"/>
      <c r="AD35" s="6486"/>
      <c r="AE35" s="6487"/>
      <c r="AF35" s="6488"/>
      <c r="AG35" s="4164"/>
      <c r="AH35" s="4087"/>
      <c r="AI35" s="2443"/>
      <c r="AJ35" s="2443"/>
      <c r="AK35" s="2443"/>
      <c r="AL35" s="2443"/>
      <c r="AM35" s="2443"/>
      <c r="AN35" s="2443"/>
      <c r="AO35" s="2443"/>
      <c r="AP35" s="2443"/>
      <c r="AQ35" s="2443"/>
      <c r="AR35" s="2443"/>
      <c r="AS35" s="2443"/>
      <c r="AT35" s="2443"/>
      <c r="AU35" s="2443"/>
    </row>
    <row r="36" spans="1:47" s="2444" customFormat="1" ht="8.25" customHeight="1">
      <c r="A36" s="2440"/>
      <c r="B36" s="1630"/>
      <c r="C36" s="3922"/>
      <c r="D36" s="2581"/>
      <c r="E36" s="2582"/>
      <c r="F36" s="2581"/>
      <c r="G36" s="2582"/>
      <c r="H36" s="2582"/>
      <c r="I36" s="2582"/>
      <c r="J36" s="2582"/>
      <c r="K36" s="2582"/>
      <c r="L36" s="2487"/>
      <c r="M36" s="2487"/>
      <c r="N36" s="2487"/>
      <c r="O36" s="3938"/>
      <c r="P36" s="2487"/>
      <c r="Q36" s="2583"/>
      <c r="R36" s="2400"/>
      <c r="S36" s="2402"/>
      <c r="T36" s="3938"/>
      <c r="U36" s="2487"/>
      <c r="V36" s="2583"/>
      <c r="W36" s="2584"/>
      <c r="X36" s="2584"/>
      <c r="Y36" s="2584"/>
      <c r="Z36" s="2584"/>
      <c r="AA36" s="2584"/>
      <c r="AB36" s="2584"/>
      <c r="AC36" s="4167"/>
      <c r="AD36" s="4168"/>
      <c r="AE36" s="4169"/>
      <c r="AF36" s="4170"/>
      <c r="AG36" s="4171"/>
      <c r="AH36" s="4087"/>
      <c r="AI36" s="2443"/>
      <c r="AJ36" s="2443"/>
      <c r="AK36" s="2443"/>
      <c r="AL36" s="2443"/>
      <c r="AM36" s="2443"/>
      <c r="AN36" s="2443"/>
      <c r="AO36" s="2443"/>
      <c r="AP36" s="2443"/>
      <c r="AQ36" s="2443"/>
      <c r="AR36" s="2443"/>
      <c r="AS36" s="2443"/>
      <c r="AT36" s="2443"/>
      <c r="AU36" s="2443"/>
    </row>
    <row r="37" spans="1:47" ht="15" customHeight="1">
      <c r="A37" s="4155"/>
      <c r="B37" s="4156"/>
      <c r="C37" s="4157"/>
      <c r="D37" s="4158"/>
      <c r="E37" s="4158"/>
      <c r="F37" s="4158"/>
      <c r="G37" s="4158"/>
      <c r="H37" s="4158"/>
      <c r="I37" s="4158"/>
      <c r="J37" s="4158"/>
      <c r="K37" s="4158"/>
      <c r="L37" s="4158"/>
      <c r="M37" s="4158"/>
      <c r="N37" s="4158"/>
      <c r="O37" s="4158"/>
      <c r="P37" s="4158"/>
      <c r="Q37" s="4158"/>
      <c r="R37" s="4159"/>
      <c r="S37" s="4159"/>
      <c r="T37" s="4159"/>
      <c r="U37" s="4159"/>
      <c r="V37" s="4159"/>
      <c r="W37" s="4159"/>
      <c r="X37" s="4159"/>
      <c r="Y37" s="4159"/>
      <c r="Z37" s="4159"/>
      <c r="AA37" s="4159"/>
      <c r="AB37" s="4159"/>
      <c r="AC37" s="4159"/>
      <c r="AD37" s="4159"/>
      <c r="AE37" s="4159"/>
      <c r="AF37" s="4159"/>
      <c r="AG37" s="4159"/>
      <c r="AH37" s="4181"/>
      <c r="AI37" s="2565"/>
      <c r="AJ37" s="2567"/>
    </row>
    <row r="38" spans="1:47" ht="15" customHeight="1">
      <c r="A38" s="4150"/>
      <c r="B38" s="2471"/>
      <c r="C38" s="2487"/>
      <c r="D38" s="2565"/>
      <c r="E38" s="2565"/>
      <c r="F38" s="2565"/>
      <c r="G38" s="2565"/>
      <c r="H38" s="2565"/>
      <c r="I38" s="2565"/>
      <c r="J38" s="2565"/>
      <c r="K38" s="2565"/>
      <c r="L38" s="2565"/>
      <c r="M38" s="2565"/>
      <c r="N38" s="2565"/>
      <c r="O38" s="2565"/>
      <c r="P38" s="2565"/>
      <c r="Q38" s="2565"/>
      <c r="R38" s="2566"/>
      <c r="S38" s="2566"/>
      <c r="T38" s="2566"/>
      <c r="U38" s="2566"/>
      <c r="V38" s="2566"/>
      <c r="W38" s="2566"/>
      <c r="X38" s="2566"/>
      <c r="Y38" s="2566"/>
      <c r="Z38" s="2566"/>
      <c r="AA38" s="2566"/>
      <c r="AB38" s="2566"/>
      <c r="AC38" s="2566"/>
      <c r="AD38" s="2566"/>
      <c r="AE38" s="2566"/>
      <c r="AF38" s="2566"/>
      <c r="AG38" s="2566"/>
      <c r="AH38" s="4151"/>
      <c r="AI38" s="2565"/>
      <c r="AJ38" s="2567"/>
    </row>
    <row r="39" spans="1:47" ht="11.25" customHeight="1">
      <c r="A39" s="4150"/>
      <c r="B39" s="2471"/>
      <c r="C39" s="2487"/>
      <c r="D39" s="2565"/>
      <c r="E39" s="2565"/>
      <c r="F39" s="2565"/>
      <c r="G39" s="2565"/>
      <c r="H39" s="2565"/>
      <c r="I39" s="2565"/>
      <c r="J39" s="2565"/>
      <c r="K39" s="2565"/>
      <c r="L39" s="2565"/>
      <c r="M39" s="2565"/>
      <c r="N39" s="2565"/>
      <c r="O39" s="2565"/>
      <c r="P39" s="2565"/>
      <c r="Q39" s="2565"/>
      <c r="R39" s="2566"/>
      <c r="S39" s="2566"/>
      <c r="T39" s="2566"/>
      <c r="U39" s="2566"/>
      <c r="V39" s="2566"/>
      <c r="W39" s="2566"/>
      <c r="X39" s="2566"/>
      <c r="Y39" s="6588" t="s">
        <v>1253</v>
      </c>
      <c r="Z39" s="6588"/>
      <c r="AA39" s="6588"/>
      <c r="AB39" s="6588"/>
      <c r="AC39" s="6588"/>
      <c r="AD39" s="6588"/>
      <c r="AE39" s="6588"/>
      <c r="AF39" s="6588"/>
      <c r="AG39" s="2566"/>
      <c r="AH39" s="4151"/>
      <c r="AI39" s="2565"/>
      <c r="AJ39" s="2567"/>
    </row>
    <row r="40" spans="1:47" ht="11.25" customHeight="1">
      <c r="A40" s="4150"/>
      <c r="B40" s="2471"/>
      <c r="C40" s="2487"/>
      <c r="D40" s="2565"/>
      <c r="E40" s="2565"/>
      <c r="F40" s="2565"/>
      <c r="G40" s="2565"/>
      <c r="H40" s="2565"/>
      <c r="I40" s="2565"/>
      <c r="J40" s="2565"/>
      <c r="K40" s="2565"/>
      <c r="L40" s="2565"/>
      <c r="M40" s="2565"/>
      <c r="N40" s="2565"/>
      <c r="O40" s="2565"/>
      <c r="P40" s="2565"/>
      <c r="Q40" s="2565"/>
      <c r="R40" s="2566"/>
      <c r="S40" s="2566"/>
      <c r="T40" s="2566"/>
      <c r="U40" s="2566"/>
      <c r="V40" s="2566"/>
      <c r="W40" s="2566"/>
      <c r="X40" s="2566"/>
      <c r="Y40" s="6458" t="s">
        <v>32</v>
      </c>
      <c r="Z40" s="6458"/>
      <c r="AA40" s="6458"/>
      <c r="AB40" s="6458"/>
      <c r="AC40" s="6458"/>
      <c r="AD40" s="6458"/>
      <c r="AE40" s="6458"/>
      <c r="AF40" s="6458"/>
      <c r="AG40" s="2566"/>
      <c r="AH40" s="4151"/>
      <c r="AI40" s="2565"/>
      <c r="AJ40" s="2567"/>
    </row>
    <row r="41" spans="1:47" ht="16.5" customHeight="1">
      <c r="A41" s="4150"/>
      <c r="B41" s="2471"/>
      <c r="C41" s="2487"/>
      <c r="D41" s="2565"/>
      <c r="E41" s="2565"/>
      <c r="F41" s="2565"/>
      <c r="G41" s="2565"/>
      <c r="H41" s="2565"/>
      <c r="I41" s="2565"/>
      <c r="J41" s="2565"/>
      <c r="K41" s="2565"/>
      <c r="L41" s="2565"/>
      <c r="M41" s="2565"/>
      <c r="N41" s="2565"/>
      <c r="O41" s="2565"/>
      <c r="P41" s="2565"/>
      <c r="Q41" s="2565"/>
      <c r="R41" s="2566"/>
      <c r="S41" s="2566"/>
      <c r="T41" s="2566"/>
      <c r="U41" s="2566"/>
      <c r="V41" s="2566"/>
      <c r="W41" s="2566"/>
      <c r="X41" s="2566"/>
      <c r="Y41" s="2566"/>
      <c r="Z41" s="2566"/>
      <c r="AA41" s="2566"/>
      <c r="AB41" s="2566"/>
      <c r="AC41" s="2566"/>
      <c r="AD41" s="2566"/>
      <c r="AE41" s="6585">
        <v>410007</v>
      </c>
      <c r="AF41" s="6585"/>
      <c r="AG41" s="2566"/>
      <c r="AH41" s="4151"/>
      <c r="AI41" s="2565"/>
      <c r="AJ41" s="2567"/>
    </row>
    <row r="42" spans="1:47" s="2439" customFormat="1" ht="11.25" customHeight="1">
      <c r="A42" s="4152" t="s">
        <v>828</v>
      </c>
      <c r="B42" s="2355"/>
      <c r="C42" s="2571" t="s">
        <v>1508</v>
      </c>
      <c r="D42" s="2437"/>
      <c r="E42" s="2437"/>
      <c r="F42" s="2437"/>
      <c r="G42" s="2437"/>
      <c r="H42" s="2437"/>
      <c r="I42" s="2437"/>
      <c r="J42" s="2437"/>
      <c r="K42" s="2437"/>
      <c r="L42" s="2437"/>
      <c r="M42" s="2437"/>
      <c r="N42" s="2437"/>
      <c r="O42" s="2437"/>
      <c r="P42" s="2437"/>
      <c r="Q42" s="2437"/>
      <c r="R42" s="2437"/>
      <c r="S42" s="2437"/>
      <c r="T42" s="2437"/>
      <c r="U42" s="2437"/>
      <c r="V42" s="2437"/>
      <c r="W42" s="2437"/>
      <c r="X42" s="2404"/>
      <c r="Y42" s="6483"/>
      <c r="Z42" s="6484"/>
      <c r="AA42" s="6484"/>
      <c r="AB42" s="6484"/>
      <c r="AC42" s="6484"/>
      <c r="AD42" s="6484"/>
      <c r="AE42" s="6484"/>
      <c r="AF42" s="6485"/>
      <c r="AG42" s="3927"/>
      <c r="AH42" s="3908"/>
      <c r="AI42" s="2392"/>
      <c r="AJ42" s="2392"/>
      <c r="AK42" s="2438"/>
      <c r="AL42" s="2438"/>
      <c r="AM42" s="2438"/>
      <c r="AN42" s="2438"/>
      <c r="AO42" s="2438"/>
      <c r="AP42" s="2438"/>
      <c r="AQ42" s="2438"/>
      <c r="AR42" s="2438"/>
      <c r="AS42" s="2438"/>
      <c r="AT42" s="2438"/>
    </row>
    <row r="43" spans="1:47" s="2439" customFormat="1" ht="11.25" customHeight="1">
      <c r="A43" s="4154"/>
      <c r="B43" s="2355"/>
      <c r="C43" s="2577" t="s">
        <v>1509</v>
      </c>
      <c r="D43" s="2441"/>
      <c r="E43" s="2437"/>
      <c r="F43" s="2437"/>
      <c r="G43" s="2437"/>
      <c r="H43" s="2437"/>
      <c r="I43" s="2437"/>
      <c r="J43" s="2437"/>
      <c r="K43" s="2437"/>
      <c r="L43" s="2437"/>
      <c r="M43" s="2437"/>
      <c r="N43" s="2437"/>
      <c r="O43" s="2437"/>
      <c r="P43" s="2437"/>
      <c r="Q43" s="2437"/>
      <c r="R43" s="2437"/>
      <c r="S43" s="2437"/>
      <c r="T43" s="2437"/>
      <c r="U43" s="2437"/>
      <c r="V43" s="2437"/>
      <c r="W43" s="2437"/>
      <c r="X43" s="2402"/>
      <c r="Y43" s="6486"/>
      <c r="Z43" s="6487"/>
      <c r="AA43" s="6487"/>
      <c r="AB43" s="6487"/>
      <c r="AC43" s="6487"/>
      <c r="AD43" s="6487"/>
      <c r="AE43" s="6487"/>
      <c r="AF43" s="6488"/>
      <c r="AG43" s="2394"/>
      <c r="AH43" s="3908"/>
      <c r="AI43" s="2392"/>
      <c r="AJ43" s="2392"/>
      <c r="AK43" s="2438"/>
      <c r="AL43" s="2438"/>
      <c r="AM43" s="2438"/>
      <c r="AN43" s="2438"/>
      <c r="AO43" s="2438"/>
      <c r="AP43" s="2438"/>
      <c r="AQ43" s="2438"/>
      <c r="AR43" s="2438"/>
      <c r="AS43" s="2438"/>
      <c r="AT43" s="2438"/>
    </row>
    <row r="44" spans="1:47" s="2439" customFormat="1" ht="6.75" customHeight="1">
      <c r="A44" s="2429"/>
      <c r="B44" s="2406"/>
      <c r="C44" s="2400"/>
      <c r="D44" s="2450"/>
      <c r="E44" s="2406"/>
      <c r="F44" s="2447"/>
      <c r="G44" s="2447"/>
      <c r="H44" s="2447"/>
      <c r="I44" s="2447"/>
      <c r="J44" s="2447"/>
      <c r="K44" s="2447"/>
      <c r="L44" s="2447"/>
      <c r="M44" s="2447"/>
      <c r="N44" s="2447"/>
      <c r="O44" s="2447"/>
      <c r="P44" s="2447"/>
      <c r="Q44" s="2447"/>
      <c r="R44" s="2392"/>
      <c r="S44" s="2392"/>
      <c r="T44" s="2392"/>
      <c r="U44" s="2392"/>
      <c r="V44" s="2392"/>
      <c r="W44" s="2392"/>
      <c r="X44" s="2402"/>
      <c r="Y44" s="2402"/>
      <c r="Z44" s="2402"/>
      <c r="AA44" s="2402"/>
      <c r="AB44" s="2392"/>
      <c r="AC44" s="2404"/>
      <c r="AD44" s="6585"/>
      <c r="AE44" s="6585"/>
      <c r="AF44" s="2447"/>
      <c r="AG44" s="2394"/>
      <c r="AH44" s="3908"/>
      <c r="AI44" s="2392"/>
      <c r="AJ44" s="2392"/>
      <c r="AK44" s="2438"/>
      <c r="AL44" s="2438"/>
      <c r="AM44" s="2438"/>
      <c r="AN44" s="2438"/>
      <c r="AO44" s="2438"/>
      <c r="AP44" s="2438"/>
      <c r="AQ44" s="2438"/>
      <c r="AR44" s="2438"/>
      <c r="AS44" s="2438"/>
      <c r="AT44" s="2438"/>
    </row>
    <row r="45" spans="1:47" s="2439" customFormat="1" ht="13.5" customHeight="1">
      <c r="A45" s="2429"/>
      <c r="B45" s="2406"/>
      <c r="C45" s="2400"/>
      <c r="D45" s="2445"/>
      <c r="E45" s="2392"/>
      <c r="F45" s="2392"/>
      <c r="G45" s="2392"/>
      <c r="H45" s="2392"/>
      <c r="I45" s="2447"/>
      <c r="J45" s="2447"/>
      <c r="K45" s="2447"/>
      <c r="L45" s="2447"/>
      <c r="M45" s="2447"/>
      <c r="N45" s="2447"/>
      <c r="O45" s="2447"/>
      <c r="P45" s="2447"/>
      <c r="Q45" s="2447"/>
      <c r="R45" s="2392"/>
      <c r="S45" s="2392"/>
      <c r="T45" s="2392"/>
      <c r="U45" s="2392"/>
      <c r="V45" s="2392"/>
      <c r="W45" s="2392"/>
      <c r="X45" s="2402"/>
      <c r="Y45" s="2402"/>
      <c r="Z45" s="2402"/>
      <c r="AA45" s="2402"/>
      <c r="AB45" s="2392"/>
      <c r="AC45" s="2400"/>
      <c r="AD45" s="2400"/>
      <c r="AE45" s="6585">
        <v>410008</v>
      </c>
      <c r="AF45" s="6585"/>
      <c r="AG45" s="2394"/>
      <c r="AH45" s="3908"/>
      <c r="AI45" s="2392"/>
      <c r="AJ45" s="2392"/>
      <c r="AK45" s="2438"/>
      <c r="AL45" s="2438"/>
      <c r="AM45" s="2438"/>
      <c r="AN45" s="2438"/>
      <c r="AO45" s="2438"/>
      <c r="AP45" s="2438"/>
      <c r="AQ45" s="2438"/>
      <c r="AR45" s="2438"/>
      <c r="AS45" s="2438"/>
      <c r="AT45" s="2438"/>
    </row>
    <row r="46" spans="1:47" s="2439" customFormat="1" ht="11.25" customHeight="1">
      <c r="A46" s="2429"/>
      <c r="B46" s="2406"/>
      <c r="C46" s="2437" t="s">
        <v>1510</v>
      </c>
      <c r="D46" s="2392"/>
      <c r="E46" s="2437"/>
      <c r="F46" s="2437"/>
      <c r="G46" s="2437"/>
      <c r="H46" s="2437"/>
      <c r="I46" s="2437"/>
      <c r="J46" s="2437"/>
      <c r="K46" s="2437"/>
      <c r="L46" s="2437"/>
      <c r="M46" s="2437"/>
      <c r="N46" s="2437"/>
      <c r="O46" s="2437"/>
      <c r="P46" s="2437"/>
      <c r="Q46" s="2437"/>
      <c r="R46" s="2437"/>
      <c r="S46" s="2437"/>
      <c r="T46" s="2437"/>
      <c r="U46" s="2437"/>
      <c r="V46" s="2437"/>
      <c r="W46" s="2437"/>
      <c r="X46" s="2437"/>
      <c r="Y46" s="2437"/>
      <c r="Z46" s="2402"/>
      <c r="AA46" s="2402"/>
      <c r="AB46" s="2392"/>
      <c r="AC46" s="2400"/>
      <c r="AD46" s="6483"/>
      <c r="AE46" s="6484"/>
      <c r="AF46" s="6485"/>
      <c r="AG46" s="6586" t="s">
        <v>90</v>
      </c>
      <c r="AH46" s="3908"/>
      <c r="AI46" s="2392"/>
      <c r="AJ46" s="2392"/>
      <c r="AK46" s="2438"/>
      <c r="AL46" s="2438"/>
      <c r="AM46" s="2438"/>
      <c r="AN46" s="2438"/>
      <c r="AO46" s="2438"/>
      <c r="AP46" s="2438"/>
      <c r="AQ46" s="2438"/>
      <c r="AR46" s="2438"/>
      <c r="AS46" s="2438"/>
      <c r="AT46" s="2438"/>
    </row>
    <row r="47" spans="1:47" s="2408" customFormat="1" ht="11.25" customHeight="1">
      <c r="A47" s="2429"/>
      <c r="B47" s="2406"/>
      <c r="C47" s="2441" t="s">
        <v>1511</v>
      </c>
      <c r="D47" s="2392"/>
      <c r="E47" s="2437"/>
      <c r="F47" s="2437"/>
      <c r="G47" s="2437"/>
      <c r="H47" s="2437"/>
      <c r="I47" s="2437"/>
      <c r="J47" s="2437"/>
      <c r="K47" s="2437"/>
      <c r="L47" s="2437"/>
      <c r="M47" s="2437"/>
      <c r="N47" s="2437"/>
      <c r="O47" s="2437"/>
      <c r="P47" s="2437"/>
      <c r="Q47" s="2437"/>
      <c r="R47" s="2437"/>
      <c r="S47" s="2437"/>
      <c r="T47" s="2437"/>
      <c r="U47" s="2437"/>
      <c r="V47" s="2437"/>
      <c r="W47" s="2437"/>
      <c r="X47" s="2437"/>
      <c r="Y47" s="2437"/>
      <c r="Z47" s="2402"/>
      <c r="AA47" s="2402"/>
      <c r="AB47" s="2392"/>
      <c r="AC47" s="2392"/>
      <c r="AD47" s="6486"/>
      <c r="AE47" s="6487"/>
      <c r="AF47" s="6488"/>
      <c r="AG47" s="6586"/>
      <c r="AH47" s="3908"/>
      <c r="AI47" s="2392"/>
      <c r="AJ47" s="2392"/>
      <c r="AK47" s="2392"/>
      <c r="AL47" s="2392"/>
      <c r="AM47" s="2392"/>
      <c r="AN47" s="2392"/>
      <c r="AO47" s="2392"/>
      <c r="AP47" s="2392"/>
      <c r="AQ47" s="2392"/>
      <c r="AR47" s="2392"/>
      <c r="AS47" s="2392"/>
      <c r="AT47" s="2392"/>
    </row>
    <row r="48" spans="1:47" s="2408" customFormat="1" ht="11.25" customHeight="1">
      <c r="A48" s="2429"/>
      <c r="B48" s="2406"/>
      <c r="C48" s="2441"/>
      <c r="D48" s="2392"/>
      <c r="E48" s="2437"/>
      <c r="F48" s="2437"/>
      <c r="G48" s="2437"/>
      <c r="H48" s="2437"/>
      <c r="I48" s="2437"/>
      <c r="J48" s="2437"/>
      <c r="K48" s="2437"/>
      <c r="L48" s="2437"/>
      <c r="M48" s="2437"/>
      <c r="N48" s="2437"/>
      <c r="O48" s="2437"/>
      <c r="P48" s="2437"/>
      <c r="Q48" s="2437"/>
      <c r="R48" s="2437"/>
      <c r="S48" s="2437"/>
      <c r="T48" s="2437"/>
      <c r="U48" s="2437"/>
      <c r="V48" s="2437"/>
      <c r="W48" s="2437"/>
      <c r="X48" s="2437"/>
      <c r="Y48" s="2437"/>
      <c r="Z48" s="2402"/>
      <c r="AA48" s="2402"/>
      <c r="AB48" s="2392"/>
      <c r="AC48" s="2392"/>
      <c r="AD48" s="3924"/>
      <c r="AE48" s="3924"/>
      <c r="AF48" s="3924"/>
      <c r="AG48" s="3927"/>
      <c r="AH48" s="3908"/>
      <c r="AI48" s="2392"/>
      <c r="AJ48" s="2392"/>
      <c r="AK48" s="2392"/>
      <c r="AL48" s="2392"/>
      <c r="AM48" s="2392"/>
      <c r="AN48" s="2392"/>
      <c r="AO48" s="2392"/>
      <c r="AP48" s="2392"/>
      <c r="AQ48" s="2392"/>
      <c r="AR48" s="2392"/>
      <c r="AS48" s="2392"/>
      <c r="AT48" s="2392"/>
    </row>
    <row r="49" spans="1:46" s="2408" customFormat="1" ht="11.25" customHeight="1">
      <c r="A49" s="2429"/>
      <c r="B49" s="2406"/>
      <c r="C49" s="2441"/>
      <c r="D49" s="2392"/>
      <c r="E49" s="2437"/>
      <c r="F49" s="2437"/>
      <c r="G49" s="2437"/>
      <c r="H49" s="2437"/>
      <c r="I49" s="2437"/>
      <c r="J49" s="2437"/>
      <c r="K49" s="2437"/>
      <c r="L49" s="2437"/>
      <c r="M49" s="2437"/>
      <c r="N49" s="2437"/>
      <c r="O49" s="2437"/>
      <c r="P49" s="2437"/>
      <c r="Q49" s="2437"/>
      <c r="R49" s="2437"/>
      <c r="S49" s="2437"/>
      <c r="T49" s="2437"/>
      <c r="U49" s="2437"/>
      <c r="V49" s="2437"/>
      <c r="W49" s="2437"/>
      <c r="X49" s="2437"/>
      <c r="Y49" s="2437"/>
      <c r="Z49" s="2402"/>
      <c r="AA49" s="2402"/>
      <c r="AB49" s="2392"/>
      <c r="AC49" s="2392"/>
      <c r="AD49" s="3924"/>
      <c r="AE49" s="3924"/>
      <c r="AF49" s="3924"/>
      <c r="AG49" s="3927"/>
      <c r="AH49" s="3908"/>
      <c r="AI49" s="2392"/>
      <c r="AJ49" s="2392"/>
      <c r="AK49" s="2392"/>
      <c r="AL49" s="2392"/>
      <c r="AM49" s="2392"/>
      <c r="AN49" s="2392"/>
      <c r="AO49" s="2392"/>
      <c r="AP49" s="2392"/>
      <c r="AQ49" s="2392"/>
      <c r="AR49" s="2392"/>
      <c r="AS49" s="2392"/>
      <c r="AT49" s="2392"/>
    </row>
    <row r="50" spans="1:46" s="2408" customFormat="1" ht="11.25" customHeight="1">
      <c r="A50" s="2429"/>
      <c r="B50" s="2406"/>
      <c r="C50" s="2441"/>
      <c r="D50" s="2392"/>
      <c r="E50" s="2437"/>
      <c r="F50" s="2437"/>
      <c r="G50" s="2437"/>
      <c r="H50" s="2437"/>
      <c r="I50" s="2437"/>
      <c r="J50" s="2437"/>
      <c r="K50" s="2437"/>
      <c r="L50" s="2437"/>
      <c r="M50" s="2437"/>
      <c r="N50" s="2437"/>
      <c r="O50" s="2437"/>
      <c r="P50" s="2437"/>
      <c r="Q50" s="2437"/>
      <c r="R50" s="2437"/>
      <c r="S50" s="2437"/>
      <c r="T50" s="2437"/>
      <c r="U50" s="2437"/>
      <c r="V50" s="2437"/>
      <c r="W50" s="2437"/>
      <c r="X50" s="2437"/>
      <c r="Y50" s="2437"/>
      <c r="Z50" s="2402"/>
      <c r="AA50" s="2402"/>
      <c r="AB50" s="2392"/>
      <c r="AC50" s="2392"/>
      <c r="AD50" s="3924"/>
      <c r="AE50" s="3924"/>
      <c r="AF50" s="3924"/>
      <c r="AG50" s="3927"/>
      <c r="AH50" s="3908"/>
      <c r="AI50" s="2392"/>
      <c r="AJ50" s="2392"/>
      <c r="AK50" s="2392"/>
      <c r="AL50" s="2392"/>
      <c r="AM50" s="2392"/>
      <c r="AN50" s="2392"/>
      <c r="AO50" s="2392"/>
      <c r="AP50" s="2392"/>
      <c r="AQ50" s="2392"/>
      <c r="AR50" s="2392"/>
      <c r="AS50" s="2392"/>
      <c r="AT50" s="2392"/>
    </row>
    <row r="51" spans="1:46" s="2408" customFormat="1" ht="11.25" customHeight="1">
      <c r="A51" s="2429"/>
      <c r="B51" s="2406"/>
      <c r="C51" s="2441"/>
      <c r="D51" s="2392"/>
      <c r="E51" s="2437"/>
      <c r="F51" s="2437"/>
      <c r="G51" s="2437"/>
      <c r="H51" s="2437"/>
      <c r="I51" s="2437"/>
      <c r="J51" s="2437"/>
      <c r="K51" s="2437"/>
      <c r="L51" s="2437"/>
      <c r="M51" s="2437"/>
      <c r="N51" s="2437"/>
      <c r="O51" s="2437"/>
      <c r="P51" s="2437"/>
      <c r="Q51" s="2437"/>
      <c r="R51" s="2437"/>
      <c r="S51" s="2437"/>
      <c r="T51" s="2437"/>
      <c r="U51" s="2437"/>
      <c r="V51" s="2437"/>
      <c r="W51" s="2437"/>
      <c r="X51" s="2437"/>
      <c r="Y51" s="2437"/>
      <c r="Z51" s="2402"/>
      <c r="AA51" s="2402"/>
      <c r="AB51" s="2392"/>
      <c r="AC51" s="2392"/>
      <c r="AD51" s="3924"/>
      <c r="AE51" s="3924"/>
      <c r="AF51" s="3924"/>
      <c r="AG51" s="3927"/>
      <c r="AH51" s="3908"/>
      <c r="AI51" s="2392"/>
      <c r="AJ51" s="2392"/>
      <c r="AK51" s="2392"/>
      <c r="AL51" s="2392"/>
      <c r="AM51" s="2392"/>
      <c r="AN51" s="2392"/>
      <c r="AO51" s="2392"/>
      <c r="AP51" s="2392"/>
      <c r="AQ51" s="2392"/>
      <c r="AR51" s="2392"/>
      <c r="AS51" s="2392"/>
      <c r="AT51" s="2392"/>
    </row>
    <row r="52" spans="1:46" s="2408" customFormat="1" ht="11.25" customHeight="1">
      <c r="A52" s="2429"/>
      <c r="B52" s="2406"/>
      <c r="C52" s="2441"/>
      <c r="D52" s="2392"/>
      <c r="E52" s="2437"/>
      <c r="F52" s="2437"/>
      <c r="G52" s="2437"/>
      <c r="H52" s="2437"/>
      <c r="I52" s="2437"/>
      <c r="J52" s="2437"/>
      <c r="K52" s="2437"/>
      <c r="L52" s="2437"/>
      <c r="M52" s="2437"/>
      <c r="N52" s="2437"/>
      <c r="O52" s="2437"/>
      <c r="P52" s="2437"/>
      <c r="Q52" s="2437"/>
      <c r="R52" s="2437"/>
      <c r="S52" s="2437"/>
      <c r="T52" s="2437"/>
      <c r="U52" s="2437"/>
      <c r="V52" s="2437"/>
      <c r="W52" s="2437"/>
      <c r="X52" s="2437"/>
      <c r="Y52" s="2437"/>
      <c r="Z52" s="2402"/>
      <c r="AA52" s="2402"/>
      <c r="AB52" s="2392"/>
      <c r="AC52" s="2392"/>
      <c r="AD52" s="3924"/>
      <c r="AE52" s="3924"/>
      <c r="AF52" s="3924"/>
      <c r="AG52" s="3927"/>
      <c r="AH52" s="3908"/>
      <c r="AI52" s="2392"/>
      <c r="AJ52" s="2392"/>
      <c r="AK52" s="2392"/>
      <c r="AL52" s="2392"/>
      <c r="AM52" s="2392"/>
      <c r="AN52" s="2392"/>
      <c r="AO52" s="2392"/>
      <c r="AP52" s="2392"/>
      <c r="AQ52" s="2392"/>
      <c r="AR52" s="2392"/>
      <c r="AS52" s="2392"/>
      <c r="AT52" s="2392"/>
    </row>
    <row r="53" spans="1:46" s="2408" customFormat="1" ht="11.25" customHeight="1" thickBot="1">
      <c r="A53" s="3983"/>
      <c r="B53" s="3984"/>
      <c r="C53" s="4184"/>
      <c r="D53" s="3991"/>
      <c r="E53" s="4185"/>
      <c r="F53" s="4185"/>
      <c r="G53" s="4185"/>
      <c r="H53" s="4185"/>
      <c r="I53" s="4185"/>
      <c r="J53" s="4185"/>
      <c r="K53" s="4185"/>
      <c r="L53" s="4185"/>
      <c r="M53" s="4185"/>
      <c r="N53" s="4185"/>
      <c r="O53" s="4185"/>
      <c r="P53" s="4185"/>
      <c r="Q53" s="4185"/>
      <c r="R53" s="4185"/>
      <c r="S53" s="4185"/>
      <c r="T53" s="4185"/>
      <c r="U53" s="4185"/>
      <c r="V53" s="4185"/>
      <c r="W53" s="4185"/>
      <c r="X53" s="4185"/>
      <c r="Y53" s="4185"/>
      <c r="Z53" s="3993"/>
      <c r="AA53" s="3993"/>
      <c r="AB53" s="3991"/>
      <c r="AC53" s="3991"/>
      <c r="AD53" s="4186"/>
      <c r="AE53" s="4186"/>
      <c r="AF53" s="4186"/>
      <c r="AG53" s="4187"/>
      <c r="AH53" s="4114"/>
      <c r="AI53" s="2392"/>
      <c r="AJ53" s="2392"/>
      <c r="AK53" s="2392"/>
      <c r="AL53" s="2392"/>
      <c r="AM53" s="2392"/>
      <c r="AN53" s="2392"/>
      <c r="AO53" s="2392"/>
      <c r="AP53" s="2392"/>
      <c r="AQ53" s="2392"/>
      <c r="AR53" s="2392"/>
      <c r="AS53" s="2392"/>
      <c r="AT53" s="2392"/>
    </row>
    <row r="54" spans="1:46" s="2408" customFormat="1" ht="11.25" customHeight="1">
      <c r="A54" s="3997"/>
      <c r="B54" s="3998"/>
      <c r="C54" s="4177"/>
      <c r="D54" s="3997"/>
      <c r="E54" s="4178"/>
      <c r="F54" s="4178"/>
      <c r="G54" s="4178"/>
      <c r="H54" s="4178"/>
      <c r="I54" s="4178"/>
      <c r="J54" s="4178"/>
      <c r="K54" s="4178"/>
      <c r="L54" s="4178"/>
      <c r="M54" s="4178"/>
      <c r="N54" s="4178"/>
      <c r="O54" s="4178"/>
      <c r="P54" s="4178"/>
      <c r="Q54" s="4178"/>
      <c r="R54" s="4178"/>
      <c r="S54" s="4178"/>
      <c r="T54" s="4178"/>
      <c r="U54" s="4178"/>
      <c r="V54" s="4178"/>
      <c r="W54" s="4178"/>
      <c r="X54" s="4178"/>
      <c r="Y54" s="4178"/>
      <c r="Z54" s="4006"/>
      <c r="AA54" s="4006"/>
      <c r="AB54" s="3997"/>
      <c r="AC54" s="3997"/>
      <c r="AD54" s="4179"/>
      <c r="AE54" s="4179"/>
      <c r="AF54" s="4179"/>
      <c r="AG54" s="4180"/>
      <c r="AH54" s="3997"/>
      <c r="AI54" s="2392"/>
      <c r="AJ54" s="2392"/>
      <c r="AK54" s="2392"/>
      <c r="AL54" s="2392"/>
      <c r="AM54" s="2392"/>
      <c r="AN54" s="2392"/>
      <c r="AO54" s="2392"/>
      <c r="AP54" s="2392"/>
      <c r="AQ54" s="2392"/>
      <c r="AR54" s="2392"/>
      <c r="AS54" s="2392"/>
      <c r="AT54" s="2392"/>
    </row>
    <row r="55" spans="1:46" s="2408" customFormat="1" ht="11.25" customHeight="1">
      <c r="A55" s="2392"/>
      <c r="B55" s="2406"/>
      <c r="C55" s="2441"/>
      <c r="D55" s="2392"/>
      <c r="E55" s="2437"/>
      <c r="F55" s="2437"/>
      <c r="G55" s="2437"/>
      <c r="H55" s="2437"/>
      <c r="I55" s="2437"/>
      <c r="J55" s="2437"/>
      <c r="K55" s="2437"/>
      <c r="L55" s="2437"/>
      <c r="M55" s="2437"/>
      <c r="N55" s="2437"/>
      <c r="O55" s="2437"/>
      <c r="P55" s="2437"/>
      <c r="Q55" s="2437"/>
      <c r="R55" s="2437"/>
      <c r="S55" s="2437"/>
      <c r="T55" s="2437"/>
      <c r="U55" s="2437"/>
      <c r="V55" s="2437"/>
      <c r="W55" s="2437"/>
      <c r="X55" s="2437"/>
      <c r="Y55" s="2437"/>
      <c r="Z55" s="2402"/>
      <c r="AA55" s="2402"/>
      <c r="AB55" s="2392"/>
      <c r="AC55" s="2392"/>
      <c r="AD55" s="3924"/>
      <c r="AE55" s="3924"/>
      <c r="AF55" s="3924"/>
      <c r="AG55" s="3927"/>
      <c r="AH55" s="2392"/>
      <c r="AI55" s="2392"/>
      <c r="AJ55" s="2392"/>
      <c r="AK55" s="2392"/>
      <c r="AL55" s="2392"/>
      <c r="AM55" s="2392"/>
      <c r="AN55" s="2392"/>
      <c r="AO55" s="2392"/>
      <c r="AP55" s="2392"/>
      <c r="AQ55" s="2392"/>
      <c r="AR55" s="2392"/>
      <c r="AS55" s="2392"/>
      <c r="AT55" s="2392"/>
    </row>
    <row r="56" spans="1:46" s="2408" customFormat="1" ht="11.25" customHeight="1">
      <c r="A56" s="2392"/>
      <c r="B56" s="2406"/>
      <c r="C56" s="2441"/>
      <c r="D56" s="2392"/>
      <c r="E56" s="2437"/>
      <c r="F56" s="2437"/>
      <c r="G56" s="2437"/>
      <c r="H56" s="2437"/>
      <c r="I56" s="2437"/>
      <c r="J56" s="2437"/>
      <c r="K56" s="2437"/>
      <c r="L56" s="2437"/>
      <c r="M56" s="2437"/>
      <c r="N56" s="2437"/>
      <c r="O56" s="2437"/>
      <c r="P56" s="2437"/>
      <c r="Q56" s="2437"/>
      <c r="R56" s="2437"/>
      <c r="S56" s="2437"/>
      <c r="T56" s="2437"/>
      <c r="U56" s="2437"/>
      <c r="V56" s="2437"/>
      <c r="W56" s="2437"/>
      <c r="X56" s="2437"/>
      <c r="Y56" s="2437"/>
      <c r="Z56" s="2402"/>
      <c r="AA56" s="2402"/>
      <c r="AB56" s="2392"/>
      <c r="AC56" s="2392"/>
      <c r="AD56" s="3924"/>
      <c r="AE56" s="3924"/>
      <c r="AF56" s="3924"/>
      <c r="AG56" s="3927"/>
      <c r="AH56" s="2392"/>
      <c r="AI56" s="2392"/>
      <c r="AJ56" s="2392"/>
      <c r="AK56" s="2392"/>
      <c r="AL56" s="2392"/>
      <c r="AM56" s="2392"/>
      <c r="AN56" s="2392"/>
      <c r="AO56" s="2392"/>
      <c r="AP56" s="2392"/>
      <c r="AQ56" s="2392"/>
      <c r="AR56" s="2392"/>
      <c r="AS56" s="2392"/>
      <c r="AT56" s="2392"/>
    </row>
    <row r="57" spans="1:46" s="2408" customFormat="1" ht="11.25" customHeight="1">
      <c r="A57" s="2392"/>
      <c r="B57" s="2406"/>
      <c r="C57" s="2441"/>
      <c r="D57" s="2392"/>
      <c r="E57" s="2437"/>
      <c r="F57" s="2437"/>
      <c r="G57" s="2437"/>
      <c r="H57" s="2437"/>
      <c r="I57" s="2437"/>
      <c r="J57" s="2437"/>
      <c r="K57" s="2437"/>
      <c r="L57" s="2437"/>
      <c r="M57" s="2437"/>
      <c r="N57" s="2437"/>
      <c r="O57" s="2437"/>
      <c r="P57" s="2437"/>
      <c r="Q57" s="2437"/>
      <c r="R57" s="2437"/>
      <c r="S57" s="2437"/>
      <c r="T57" s="2437"/>
      <c r="U57" s="2437"/>
      <c r="V57" s="2437"/>
      <c r="W57" s="2437"/>
      <c r="X57" s="2437"/>
      <c r="Y57" s="2437"/>
      <c r="Z57" s="2402"/>
      <c r="AA57" s="2402"/>
      <c r="AB57" s="2392"/>
      <c r="AC57" s="2392"/>
      <c r="AD57" s="3924"/>
      <c r="AE57" s="3924"/>
      <c r="AF57" s="3924"/>
      <c r="AG57" s="3927"/>
      <c r="AH57" s="2392"/>
      <c r="AI57" s="2392"/>
      <c r="AJ57" s="2392"/>
      <c r="AK57" s="2392"/>
      <c r="AL57" s="2392"/>
      <c r="AM57" s="2392"/>
      <c r="AN57" s="2392"/>
      <c r="AO57" s="2392"/>
      <c r="AP57" s="2392"/>
      <c r="AQ57" s="2392"/>
      <c r="AR57" s="2392"/>
      <c r="AS57" s="2392"/>
      <c r="AT57" s="2392"/>
    </row>
    <row r="58" spans="1:46" s="2408" customFormat="1" ht="11.25" customHeight="1">
      <c r="A58" s="2392"/>
      <c r="B58" s="2406"/>
      <c r="C58" s="2441"/>
      <c r="D58" s="2392"/>
      <c r="E58" s="2437"/>
      <c r="F58" s="2437"/>
      <c r="G58" s="2437"/>
      <c r="H58" s="2437"/>
      <c r="I58" s="2437"/>
      <c r="J58" s="2437"/>
      <c r="K58" s="2437"/>
      <c r="L58" s="2437"/>
      <c r="M58" s="2437"/>
      <c r="N58" s="2437"/>
      <c r="O58" s="2437"/>
      <c r="P58" s="2437"/>
      <c r="Q58" s="2437"/>
      <c r="R58" s="2437"/>
      <c r="S58" s="2437"/>
      <c r="T58" s="2437"/>
      <c r="U58" s="2437"/>
      <c r="V58" s="2437"/>
      <c r="W58" s="2437"/>
      <c r="X58" s="2437"/>
      <c r="Y58" s="2437"/>
      <c r="Z58" s="2402"/>
      <c r="AA58" s="2402"/>
      <c r="AB58" s="2392"/>
      <c r="AC58" s="2392"/>
      <c r="AD58" s="3924"/>
      <c r="AE58" s="3924"/>
      <c r="AF58" s="3924"/>
      <c r="AG58" s="3927"/>
      <c r="AH58" s="2392"/>
      <c r="AI58" s="2392"/>
      <c r="AJ58" s="2392"/>
      <c r="AK58" s="2392"/>
      <c r="AL58" s="2392"/>
      <c r="AM58" s="2392"/>
      <c r="AN58" s="2392"/>
      <c r="AO58" s="2392"/>
      <c r="AP58" s="2392"/>
      <c r="AQ58" s="2392"/>
      <c r="AR58" s="2392"/>
      <c r="AS58" s="2392"/>
      <c r="AT58" s="2392"/>
    </row>
    <row r="59" spans="1:46" s="2408" customFormat="1" ht="11.25" customHeight="1">
      <c r="A59" s="2392"/>
      <c r="B59" s="2406"/>
      <c r="C59" s="2441"/>
      <c r="D59" s="2392"/>
      <c r="E59" s="2437"/>
      <c r="F59" s="2437"/>
      <c r="G59" s="2437"/>
      <c r="H59" s="2437"/>
      <c r="I59" s="2437"/>
      <c r="J59" s="2437"/>
      <c r="K59" s="2437"/>
      <c r="L59" s="2437"/>
      <c r="M59" s="2437"/>
      <c r="N59" s="2437"/>
      <c r="O59" s="2437"/>
      <c r="P59" s="2437"/>
      <c r="Q59" s="2437"/>
      <c r="R59" s="2437"/>
      <c r="S59" s="2437"/>
      <c r="T59" s="2437"/>
      <c r="U59" s="2437"/>
      <c r="V59" s="2437"/>
      <c r="W59" s="2437"/>
      <c r="X59" s="2437"/>
      <c r="Y59" s="2437"/>
      <c r="Z59" s="2402"/>
      <c r="AA59" s="2402"/>
      <c r="AB59" s="2392"/>
      <c r="AC59" s="2392"/>
      <c r="AD59" s="3924"/>
      <c r="AE59" s="3924"/>
      <c r="AF59" s="3924"/>
      <c r="AG59" s="3927"/>
      <c r="AH59" s="2392"/>
      <c r="AI59" s="2392"/>
      <c r="AJ59" s="2392"/>
      <c r="AK59" s="2392"/>
      <c r="AL59" s="2392"/>
      <c r="AM59" s="2392"/>
      <c r="AN59" s="2392"/>
      <c r="AO59" s="2392"/>
      <c r="AP59" s="2392"/>
      <c r="AQ59" s="2392"/>
      <c r="AR59" s="2392"/>
      <c r="AS59" s="2392"/>
      <c r="AT59" s="2392"/>
    </row>
    <row r="60" spans="1:46" s="2408" customFormat="1" ht="11.25" customHeight="1">
      <c r="A60" s="2392"/>
      <c r="B60" s="2406"/>
      <c r="C60" s="2441"/>
      <c r="D60" s="2392"/>
      <c r="E60" s="2437"/>
      <c r="F60" s="2437"/>
      <c r="G60" s="2437"/>
      <c r="H60" s="2437"/>
      <c r="I60" s="2437"/>
      <c r="J60" s="2437"/>
      <c r="K60" s="2437"/>
      <c r="L60" s="2437"/>
      <c r="M60" s="2437"/>
      <c r="N60" s="2437"/>
      <c r="O60" s="2437"/>
      <c r="P60" s="2437"/>
      <c r="Q60" s="2437"/>
      <c r="R60" s="2437"/>
      <c r="S60" s="2437"/>
      <c r="T60" s="2437"/>
      <c r="U60" s="2437"/>
      <c r="V60" s="2437"/>
      <c r="W60" s="2437"/>
      <c r="X60" s="2437"/>
      <c r="Y60" s="2437"/>
      <c r="Z60" s="2402"/>
      <c r="AA60" s="2402"/>
      <c r="AB60" s="2392"/>
      <c r="AC60" s="2392"/>
      <c r="AD60" s="3924"/>
      <c r="AE60" s="3924"/>
      <c r="AF60" s="3924"/>
      <c r="AG60" s="3927"/>
      <c r="AH60" s="2392"/>
      <c r="AI60" s="2392"/>
      <c r="AJ60" s="2392"/>
      <c r="AK60" s="2392"/>
      <c r="AL60" s="2392"/>
      <c r="AM60" s="2392"/>
      <c r="AN60" s="2392"/>
      <c r="AO60" s="2392"/>
      <c r="AP60" s="2392"/>
      <c r="AQ60" s="2392"/>
      <c r="AR60" s="2392"/>
      <c r="AS60" s="2392"/>
      <c r="AT60" s="2392"/>
    </row>
    <row r="61" spans="1:46" s="2408" customFormat="1" ht="11.25" customHeight="1">
      <c r="A61" s="2392"/>
      <c r="B61" s="2406"/>
      <c r="C61" s="2441"/>
      <c r="D61" s="2392"/>
      <c r="E61" s="2437"/>
      <c r="F61" s="2437"/>
      <c r="G61" s="2437"/>
      <c r="H61" s="2437"/>
      <c r="I61" s="2437"/>
      <c r="J61" s="2437"/>
      <c r="K61" s="2437"/>
      <c r="L61" s="2437"/>
      <c r="M61" s="2437"/>
      <c r="N61" s="2437"/>
      <c r="O61" s="2437"/>
      <c r="P61" s="2437"/>
      <c r="Q61" s="2437"/>
      <c r="R61" s="2437"/>
      <c r="S61" s="2437"/>
      <c r="T61" s="2437"/>
      <c r="U61" s="2437"/>
      <c r="V61" s="2437"/>
      <c r="W61" s="2437"/>
      <c r="X61" s="2437"/>
      <c r="Y61" s="2437"/>
      <c r="Z61" s="2402"/>
      <c r="AA61" s="2402"/>
      <c r="AB61" s="2392"/>
      <c r="AC61" s="2392"/>
      <c r="AD61" s="3924"/>
      <c r="AE61" s="3924"/>
      <c r="AF61" s="3924"/>
      <c r="AG61" s="3927"/>
      <c r="AH61" s="2392"/>
      <c r="AI61" s="2392"/>
      <c r="AJ61" s="2392"/>
      <c r="AK61" s="2392"/>
      <c r="AL61" s="2392"/>
      <c r="AM61" s="2392"/>
      <c r="AN61" s="2392"/>
      <c r="AO61" s="2392"/>
      <c r="AP61" s="2392"/>
      <c r="AQ61" s="2392"/>
      <c r="AR61" s="2392"/>
      <c r="AS61" s="2392"/>
      <c r="AT61" s="2392"/>
    </row>
    <row r="62" spans="1:46" s="2408" customFormat="1" ht="11.25" customHeight="1">
      <c r="A62" s="2392"/>
      <c r="B62" s="2406"/>
      <c r="C62" s="2441"/>
      <c r="D62" s="2392"/>
      <c r="E62" s="2437"/>
      <c r="F62" s="2437"/>
      <c r="G62" s="2437"/>
      <c r="H62" s="2437"/>
      <c r="I62" s="2437"/>
      <c r="J62" s="2437"/>
      <c r="K62" s="2437"/>
      <c r="L62" s="2437"/>
      <c r="M62" s="2437"/>
      <c r="N62" s="2437"/>
      <c r="O62" s="2437"/>
      <c r="P62" s="2437"/>
      <c r="Q62" s="2437"/>
      <c r="R62" s="2437"/>
      <c r="S62" s="2437"/>
      <c r="T62" s="2437"/>
      <c r="U62" s="2437"/>
      <c r="V62" s="2437"/>
      <c r="W62" s="2437"/>
      <c r="X62" s="2437"/>
      <c r="Y62" s="2437"/>
      <c r="Z62" s="2402"/>
      <c r="AA62" s="2402"/>
      <c r="AB62" s="2392"/>
      <c r="AC62" s="2392"/>
      <c r="AD62" s="3924"/>
      <c r="AE62" s="3924"/>
      <c r="AF62" s="3924"/>
      <c r="AG62" s="3927"/>
      <c r="AH62" s="2392"/>
      <c r="AI62" s="2392"/>
      <c r="AJ62" s="2392"/>
      <c r="AK62" s="2392"/>
      <c r="AL62" s="2392"/>
      <c r="AM62" s="2392"/>
      <c r="AN62" s="2392"/>
      <c r="AO62" s="2392"/>
      <c r="AP62" s="2392"/>
      <c r="AQ62" s="2392"/>
      <c r="AR62" s="2392"/>
      <c r="AS62" s="2392"/>
      <c r="AT62" s="2392"/>
    </row>
    <row r="63" spans="1:46" s="2408" customFormat="1" ht="11.25" customHeight="1">
      <c r="A63" s="2392"/>
      <c r="B63" s="2406"/>
      <c r="C63" s="2441"/>
      <c r="D63" s="2392"/>
      <c r="E63" s="2437"/>
      <c r="F63" s="2437"/>
      <c r="G63" s="2437"/>
      <c r="H63" s="2437"/>
      <c r="I63" s="2437"/>
      <c r="J63" s="2437"/>
      <c r="K63" s="2437"/>
      <c r="L63" s="2437"/>
      <c r="M63" s="2437"/>
      <c r="N63" s="2437"/>
      <c r="O63" s="2437"/>
      <c r="P63" s="2437"/>
      <c r="Q63" s="2437"/>
      <c r="R63" s="2437"/>
      <c r="S63" s="2437"/>
      <c r="T63" s="2437"/>
      <c r="U63" s="2437"/>
      <c r="V63" s="2437"/>
      <c r="W63" s="2437"/>
      <c r="X63" s="2437"/>
      <c r="Y63" s="2437"/>
      <c r="Z63" s="2402"/>
      <c r="AA63" s="2402"/>
      <c r="AB63" s="2392"/>
      <c r="AC63" s="2392"/>
      <c r="AD63" s="3924"/>
      <c r="AE63" s="3924"/>
      <c r="AF63" s="3924"/>
      <c r="AG63" s="3927"/>
      <c r="AH63" s="2392"/>
      <c r="AI63" s="2392"/>
      <c r="AJ63" s="2392"/>
      <c r="AK63" s="2392"/>
      <c r="AL63" s="2392"/>
      <c r="AM63" s="2392"/>
      <c r="AN63" s="2392"/>
      <c r="AO63" s="2392"/>
      <c r="AP63" s="2392"/>
      <c r="AQ63" s="2392"/>
      <c r="AR63" s="2392"/>
      <c r="AS63" s="2392"/>
      <c r="AT63" s="2392"/>
    </row>
    <row r="64" spans="1:46" s="2408" customFormat="1" ht="11.25" customHeight="1">
      <c r="A64" s="2392"/>
      <c r="B64" s="2406"/>
      <c r="C64" s="2441"/>
      <c r="D64" s="2392"/>
      <c r="E64" s="2437"/>
      <c r="F64" s="2437"/>
      <c r="G64" s="2437"/>
      <c r="H64" s="2437"/>
      <c r="I64" s="2437"/>
      <c r="J64" s="2437"/>
      <c r="K64" s="2437"/>
      <c r="L64" s="2437"/>
      <c r="M64" s="2437"/>
      <c r="N64" s="2437"/>
      <c r="O64" s="2437"/>
      <c r="P64" s="2437"/>
      <c r="Q64" s="2437"/>
      <c r="R64" s="2437"/>
      <c r="S64" s="2437"/>
      <c r="T64" s="2437"/>
      <c r="U64" s="2437"/>
      <c r="V64" s="2437"/>
      <c r="W64" s="2437"/>
      <c r="X64" s="2437"/>
      <c r="Y64" s="2437"/>
      <c r="Z64" s="2402"/>
      <c r="AA64" s="2402"/>
      <c r="AB64" s="2392"/>
      <c r="AC64" s="2392"/>
      <c r="AD64" s="3924"/>
      <c r="AE64" s="3924"/>
      <c r="AF64" s="3924"/>
      <c r="AG64" s="3927"/>
      <c r="AH64" s="2392"/>
      <c r="AI64" s="2392"/>
      <c r="AJ64" s="2392"/>
      <c r="AK64" s="2392"/>
      <c r="AL64" s="2392"/>
      <c r="AM64" s="2392"/>
      <c r="AN64" s="2392"/>
      <c r="AO64" s="2392"/>
      <c r="AP64" s="2392"/>
      <c r="AQ64" s="2392"/>
      <c r="AR64" s="2392"/>
      <c r="AS64" s="2392"/>
      <c r="AT64" s="2392"/>
    </row>
    <row r="65" spans="1:46" s="2408" customFormat="1" ht="11.25" customHeight="1">
      <c r="A65" s="2392"/>
      <c r="B65" s="2406"/>
      <c r="C65" s="2441"/>
      <c r="D65" s="2392"/>
      <c r="E65" s="2437"/>
      <c r="F65" s="2437"/>
      <c r="G65" s="2437"/>
      <c r="H65" s="2437"/>
      <c r="I65" s="2437"/>
      <c r="J65" s="2437"/>
      <c r="K65" s="2437"/>
      <c r="L65" s="2437"/>
      <c r="M65" s="2437"/>
      <c r="N65" s="2437"/>
      <c r="O65" s="2437"/>
      <c r="P65" s="2437"/>
      <c r="Q65" s="2437"/>
      <c r="R65" s="2437"/>
      <c r="S65" s="2437"/>
      <c r="T65" s="2437"/>
      <c r="U65" s="2437"/>
      <c r="V65" s="2437"/>
      <c r="W65" s="2437"/>
      <c r="X65" s="2437"/>
      <c r="Y65" s="2437"/>
      <c r="Z65" s="2402"/>
      <c r="AA65" s="2402"/>
      <c r="AB65" s="2392"/>
      <c r="AC65" s="2392"/>
      <c r="AD65" s="3924"/>
      <c r="AE65" s="3924"/>
      <c r="AF65" s="3924"/>
      <c r="AG65" s="3927"/>
      <c r="AH65" s="2392"/>
      <c r="AI65" s="2392"/>
      <c r="AJ65" s="2392"/>
      <c r="AK65" s="2392"/>
      <c r="AL65" s="2392"/>
      <c r="AM65" s="2392"/>
      <c r="AN65" s="2392"/>
      <c r="AO65" s="2392"/>
      <c r="AP65" s="2392"/>
      <c r="AQ65" s="2392"/>
      <c r="AR65" s="2392"/>
      <c r="AS65" s="2392"/>
      <c r="AT65" s="2392"/>
    </row>
    <row r="66" spans="1:46" s="2408" customFormat="1" ht="11.25" customHeight="1">
      <c r="A66" s="2392"/>
      <c r="B66" s="2406"/>
      <c r="C66" s="2441"/>
      <c r="D66" s="2392"/>
      <c r="E66" s="2437"/>
      <c r="F66" s="2437"/>
      <c r="G66" s="2437"/>
      <c r="H66" s="2437"/>
      <c r="I66" s="2437"/>
      <c r="J66" s="2437"/>
      <c r="K66" s="2437"/>
      <c r="L66" s="2437"/>
      <c r="M66" s="2437"/>
      <c r="N66" s="2437"/>
      <c r="O66" s="2437"/>
      <c r="P66" s="2437"/>
      <c r="Q66" s="2437"/>
      <c r="R66" s="2437"/>
      <c r="S66" s="2437"/>
      <c r="T66" s="2437"/>
      <c r="U66" s="2437"/>
      <c r="V66" s="2437"/>
      <c r="W66" s="2437"/>
      <c r="X66" s="2437"/>
      <c r="Y66" s="2437"/>
      <c r="Z66" s="2402"/>
      <c r="AA66" s="2402"/>
      <c r="AB66" s="2392"/>
      <c r="AC66" s="2392"/>
      <c r="AD66" s="3924"/>
      <c r="AE66" s="3924"/>
      <c r="AF66" s="3924"/>
      <c r="AG66" s="3927"/>
      <c r="AH66" s="2392"/>
      <c r="AI66" s="2392"/>
      <c r="AJ66" s="2392"/>
      <c r="AK66" s="2392"/>
      <c r="AL66" s="2392"/>
      <c r="AM66" s="2392"/>
      <c r="AN66" s="2392"/>
      <c r="AO66" s="2392"/>
      <c r="AP66" s="2392"/>
      <c r="AQ66" s="2392"/>
      <c r="AR66" s="2392"/>
      <c r="AS66" s="2392"/>
      <c r="AT66" s="2392"/>
    </row>
    <row r="67" spans="1:46" s="2408" customFormat="1" ht="11.25" customHeight="1">
      <c r="A67" s="2392"/>
      <c r="B67" s="2406"/>
      <c r="C67" s="2441"/>
      <c r="D67" s="2392"/>
      <c r="E67" s="2437"/>
      <c r="F67" s="2437"/>
      <c r="G67" s="2437"/>
      <c r="H67" s="2437"/>
      <c r="I67" s="2437"/>
      <c r="J67" s="2437"/>
      <c r="K67" s="2437"/>
      <c r="L67" s="2437"/>
      <c r="M67" s="2437"/>
      <c r="N67" s="2437"/>
      <c r="O67" s="2437"/>
      <c r="P67" s="2437"/>
      <c r="Q67" s="2437"/>
      <c r="R67" s="2437"/>
      <c r="S67" s="2437"/>
      <c r="T67" s="2437"/>
      <c r="U67" s="2437"/>
      <c r="V67" s="2437"/>
      <c r="W67" s="2437"/>
      <c r="X67" s="2437"/>
      <c r="Y67" s="2437"/>
      <c r="Z67" s="2402"/>
      <c r="AA67" s="2402"/>
      <c r="AB67" s="2392"/>
      <c r="AC67" s="2392"/>
      <c r="AD67" s="3924"/>
      <c r="AE67" s="3924"/>
      <c r="AF67" s="3924"/>
      <c r="AG67" s="3927"/>
      <c r="AH67" s="2392"/>
      <c r="AI67" s="2392"/>
      <c r="AJ67" s="2392"/>
      <c r="AK67" s="2392"/>
      <c r="AL67" s="2392"/>
      <c r="AM67" s="2392"/>
      <c r="AN67" s="2392"/>
      <c r="AO67" s="2392"/>
      <c r="AP67" s="2392"/>
      <c r="AQ67" s="2392"/>
      <c r="AR67" s="2392"/>
      <c r="AS67" s="2392"/>
      <c r="AT67" s="2392"/>
    </row>
    <row r="68" spans="1:46" s="2408" customFormat="1" ht="11.25" customHeight="1">
      <c r="A68" s="2392"/>
      <c r="B68" s="2406"/>
      <c r="C68" s="2441"/>
      <c r="D68" s="2392"/>
      <c r="E68" s="2437"/>
      <c r="F68" s="2437"/>
      <c r="G68" s="2437"/>
      <c r="H68" s="2437"/>
      <c r="I68" s="2437"/>
      <c r="J68" s="2437"/>
      <c r="K68" s="2437"/>
      <c r="L68" s="2437"/>
      <c r="M68" s="2437"/>
      <c r="N68" s="2437"/>
      <c r="O68" s="2437"/>
      <c r="P68" s="2437"/>
      <c r="Q68" s="2437"/>
      <c r="R68" s="2437"/>
      <c r="S68" s="2437"/>
      <c r="T68" s="2437"/>
      <c r="U68" s="2437"/>
      <c r="V68" s="2437"/>
      <c r="W68" s="2437"/>
      <c r="X68" s="2437"/>
      <c r="Y68" s="2437"/>
      <c r="Z68" s="2402"/>
      <c r="AA68" s="2402"/>
      <c r="AB68" s="2392"/>
      <c r="AC68" s="2392"/>
      <c r="AD68" s="3924"/>
      <c r="AE68" s="3924"/>
      <c r="AF68" s="3924"/>
      <c r="AG68" s="3927"/>
      <c r="AH68" s="2392"/>
      <c r="AI68" s="2392"/>
      <c r="AJ68" s="2392"/>
      <c r="AK68" s="2392"/>
      <c r="AL68" s="2392"/>
      <c r="AM68" s="2392"/>
      <c r="AN68" s="2392"/>
      <c r="AO68" s="2392"/>
      <c r="AP68" s="2392"/>
      <c r="AQ68" s="2392"/>
      <c r="AR68" s="2392"/>
      <c r="AS68" s="2392"/>
      <c r="AT68" s="2392"/>
    </row>
    <row r="69" spans="1:46" s="2408" customFormat="1" ht="11.25" customHeight="1">
      <c r="A69" s="2392"/>
      <c r="B69" s="2406"/>
      <c r="C69" s="2441"/>
      <c r="D69" s="2392"/>
      <c r="E69" s="2437"/>
      <c r="F69" s="2437"/>
      <c r="G69" s="2437"/>
      <c r="H69" s="2437"/>
      <c r="I69" s="2437"/>
      <c r="J69" s="2437"/>
      <c r="K69" s="2437"/>
      <c r="L69" s="2437"/>
      <c r="M69" s="2437"/>
      <c r="N69" s="2437"/>
      <c r="O69" s="2437"/>
      <c r="P69" s="2437"/>
      <c r="Q69" s="2437"/>
      <c r="R69" s="2437"/>
      <c r="S69" s="2437"/>
      <c r="T69" s="2437"/>
      <c r="U69" s="2437"/>
      <c r="V69" s="2437"/>
      <c r="W69" s="2437"/>
      <c r="X69" s="2437"/>
      <c r="Y69" s="2437"/>
      <c r="Z69" s="2402"/>
      <c r="AA69" s="2402"/>
      <c r="AB69" s="2392"/>
      <c r="AC69" s="2392"/>
      <c r="AD69" s="3924"/>
      <c r="AE69" s="3924"/>
      <c r="AF69" s="3924"/>
      <c r="AG69" s="3927"/>
      <c r="AH69" s="2392"/>
      <c r="AI69" s="2392"/>
      <c r="AJ69" s="2392"/>
      <c r="AK69" s="2392"/>
      <c r="AL69" s="2392"/>
      <c r="AM69" s="2392"/>
      <c r="AN69" s="2392"/>
      <c r="AO69" s="2392"/>
      <c r="AP69" s="2392"/>
      <c r="AQ69" s="2392"/>
      <c r="AR69" s="2392"/>
      <c r="AS69" s="2392"/>
      <c r="AT69" s="2392"/>
    </row>
    <row r="70" spans="1:46" s="2408" customFormat="1" ht="11.25" customHeight="1">
      <c r="A70" s="2392"/>
      <c r="B70" s="2406"/>
      <c r="C70" s="2441"/>
      <c r="D70" s="2392"/>
      <c r="E70" s="2437"/>
      <c r="F70" s="2437"/>
      <c r="G70" s="2437"/>
      <c r="H70" s="2437"/>
      <c r="I70" s="2437"/>
      <c r="J70" s="2437"/>
      <c r="K70" s="2437"/>
      <c r="L70" s="2437"/>
      <c r="M70" s="2437"/>
      <c r="N70" s="2437"/>
      <c r="O70" s="2437"/>
      <c r="P70" s="2437"/>
      <c r="Q70" s="2437"/>
      <c r="R70" s="2437"/>
      <c r="S70" s="2437"/>
      <c r="T70" s="2437"/>
      <c r="U70" s="2437"/>
      <c r="V70" s="2437"/>
      <c r="W70" s="2437"/>
      <c r="X70" s="2437"/>
      <c r="Y70" s="2437"/>
      <c r="Z70" s="2402"/>
      <c r="AA70" s="2402"/>
      <c r="AB70" s="2392"/>
      <c r="AC70" s="2392"/>
      <c r="AD70" s="3924"/>
      <c r="AE70" s="3924"/>
      <c r="AF70" s="3924"/>
      <c r="AG70" s="3927"/>
      <c r="AH70" s="2392"/>
      <c r="AI70" s="2392"/>
      <c r="AJ70" s="2392"/>
      <c r="AK70" s="2392"/>
      <c r="AL70" s="2392"/>
      <c r="AM70" s="2392"/>
      <c r="AN70" s="2392"/>
      <c r="AO70" s="2392"/>
      <c r="AP70" s="2392"/>
      <c r="AQ70" s="2392"/>
      <c r="AR70" s="2392"/>
      <c r="AS70" s="2392"/>
      <c r="AT70" s="2392"/>
    </row>
    <row r="71" spans="1:46" s="2408" customFormat="1" ht="11.25" customHeight="1">
      <c r="A71" s="2392"/>
      <c r="B71" s="2406"/>
      <c r="C71" s="2441"/>
      <c r="D71" s="2392"/>
      <c r="E71" s="2437"/>
      <c r="F71" s="2437"/>
      <c r="G71" s="2437"/>
      <c r="H71" s="2437"/>
      <c r="I71" s="2437"/>
      <c r="J71" s="2437"/>
      <c r="K71" s="2437"/>
      <c r="L71" s="2437"/>
      <c r="M71" s="2437"/>
      <c r="N71" s="2437"/>
      <c r="O71" s="2437"/>
      <c r="P71" s="2437"/>
      <c r="Q71" s="2437"/>
      <c r="R71" s="2437"/>
      <c r="S71" s="2437"/>
      <c r="T71" s="2437"/>
      <c r="U71" s="2437"/>
      <c r="V71" s="2437"/>
      <c r="W71" s="2437"/>
      <c r="X71" s="2437"/>
      <c r="Y71" s="2437"/>
      <c r="Z71" s="2402"/>
      <c r="AA71" s="2402"/>
      <c r="AB71" s="2392"/>
      <c r="AC71" s="2392"/>
      <c r="AD71" s="3924"/>
      <c r="AE71" s="3924"/>
      <c r="AF71" s="3924"/>
      <c r="AG71" s="3927"/>
      <c r="AH71" s="2392"/>
      <c r="AI71" s="2392"/>
      <c r="AJ71" s="2392"/>
      <c r="AK71" s="2392"/>
      <c r="AL71" s="2392"/>
      <c r="AM71" s="2392"/>
      <c r="AN71" s="2392"/>
      <c r="AO71" s="2392"/>
      <c r="AP71" s="2392"/>
      <c r="AQ71" s="2392"/>
      <c r="AR71" s="2392"/>
      <c r="AS71" s="2392"/>
      <c r="AT71" s="2392"/>
    </row>
    <row r="72" spans="1:46" s="2408" customFormat="1" ht="11.25" customHeight="1">
      <c r="A72" s="2392"/>
      <c r="B72" s="2406"/>
      <c r="C72" s="2441"/>
      <c r="D72" s="2392"/>
      <c r="E72" s="2437"/>
      <c r="F72" s="2437"/>
      <c r="G72" s="2437"/>
      <c r="H72" s="2437"/>
      <c r="I72" s="2437"/>
      <c r="J72" s="2437"/>
      <c r="K72" s="2437"/>
      <c r="L72" s="2437"/>
      <c r="M72" s="2437"/>
      <c r="N72" s="2437"/>
      <c r="O72" s="2437"/>
      <c r="P72" s="2437"/>
      <c r="Q72" s="2437"/>
      <c r="R72" s="2437"/>
      <c r="S72" s="2437"/>
      <c r="T72" s="2437"/>
      <c r="U72" s="2437"/>
      <c r="V72" s="2437"/>
      <c r="W72" s="2437"/>
      <c r="X72" s="2437"/>
      <c r="Y72" s="2437"/>
      <c r="Z72" s="2402"/>
      <c r="AA72" s="2402"/>
      <c r="AB72" s="2392"/>
      <c r="AC72" s="2392"/>
      <c r="AD72" s="3924"/>
      <c r="AE72" s="3924"/>
      <c r="AF72" s="3924"/>
      <c r="AG72" s="3927"/>
      <c r="AH72" s="2392"/>
      <c r="AI72" s="2392"/>
      <c r="AJ72" s="2392"/>
      <c r="AK72" s="2392"/>
      <c r="AL72" s="2392"/>
      <c r="AM72" s="2392"/>
      <c r="AN72" s="2392"/>
      <c r="AO72" s="2392"/>
      <c r="AP72" s="2392"/>
      <c r="AQ72" s="2392"/>
      <c r="AR72" s="2392"/>
      <c r="AS72" s="2392"/>
      <c r="AT72" s="2392"/>
    </row>
    <row r="73" spans="1:46" s="2408" customFormat="1" ht="11.25" customHeight="1">
      <c r="A73" s="2392"/>
      <c r="B73" s="2406"/>
      <c r="C73" s="2441"/>
      <c r="D73" s="2392"/>
      <c r="E73" s="2437"/>
      <c r="F73" s="2437"/>
      <c r="G73" s="2437"/>
      <c r="H73" s="2437"/>
      <c r="I73" s="2437"/>
      <c r="J73" s="2437"/>
      <c r="K73" s="2437"/>
      <c r="L73" s="2437"/>
      <c r="M73" s="2437"/>
      <c r="N73" s="2437"/>
      <c r="O73" s="2437"/>
      <c r="P73" s="2437"/>
      <c r="Q73" s="2437"/>
      <c r="R73" s="2437"/>
      <c r="S73" s="2437"/>
      <c r="T73" s="2437"/>
      <c r="U73" s="2437"/>
      <c r="V73" s="2437"/>
      <c r="W73" s="2437"/>
      <c r="X73" s="2437"/>
      <c r="Y73" s="2437"/>
      <c r="Z73" s="2402"/>
      <c r="AA73" s="2402"/>
      <c r="AB73" s="2392"/>
      <c r="AC73" s="2392"/>
      <c r="AD73" s="3924"/>
      <c r="AE73" s="3924"/>
      <c r="AF73" s="3924"/>
      <c r="AG73" s="3927"/>
      <c r="AH73" s="2392"/>
      <c r="AI73" s="2392"/>
      <c r="AJ73" s="2392"/>
      <c r="AK73" s="2392"/>
      <c r="AL73" s="2392"/>
      <c r="AM73" s="2392"/>
      <c r="AN73" s="2392"/>
      <c r="AO73" s="2392"/>
      <c r="AP73" s="2392"/>
      <c r="AQ73" s="2392"/>
      <c r="AR73" s="2392"/>
      <c r="AS73" s="2392"/>
      <c r="AT73" s="2392"/>
    </row>
    <row r="74" spans="1:46" s="2408" customFormat="1" ht="11.25" customHeight="1">
      <c r="A74" s="2392"/>
      <c r="B74" s="2406"/>
      <c r="C74" s="2441"/>
      <c r="D74" s="2392"/>
      <c r="E74" s="2437"/>
      <c r="F74" s="2437"/>
      <c r="G74" s="2437"/>
      <c r="H74" s="2437"/>
      <c r="I74" s="2437"/>
      <c r="J74" s="2437"/>
      <c r="K74" s="2437"/>
      <c r="L74" s="2437"/>
      <c r="M74" s="2437"/>
      <c r="N74" s="2437"/>
      <c r="O74" s="2437"/>
      <c r="P74" s="2437"/>
      <c r="Q74" s="2437"/>
      <c r="R74" s="2437"/>
      <c r="S74" s="2437"/>
      <c r="T74" s="2437"/>
      <c r="U74" s="2437"/>
      <c r="V74" s="2437"/>
      <c r="W74" s="2437"/>
      <c r="X74" s="2437"/>
      <c r="Y74" s="2437"/>
      <c r="Z74" s="2402"/>
      <c r="AA74" s="2402"/>
      <c r="AB74" s="2392"/>
      <c r="AC74" s="2392"/>
      <c r="AD74" s="3924"/>
      <c r="AE74" s="3924"/>
      <c r="AF74" s="3924"/>
      <c r="AG74" s="3927"/>
      <c r="AH74" s="2392"/>
      <c r="AI74" s="2392"/>
      <c r="AJ74" s="2392"/>
      <c r="AK74" s="2392"/>
      <c r="AL74" s="2392"/>
      <c r="AM74" s="2392"/>
      <c r="AN74" s="2392"/>
      <c r="AO74" s="2392"/>
      <c r="AP74" s="2392"/>
      <c r="AQ74" s="2392"/>
      <c r="AR74" s="2392"/>
      <c r="AS74" s="2392"/>
      <c r="AT74" s="2392"/>
    </row>
    <row r="75" spans="1:46" s="2408" customFormat="1" ht="11.25" customHeight="1">
      <c r="A75" s="2392"/>
      <c r="B75" s="2406"/>
      <c r="C75" s="2441"/>
      <c r="D75" s="2392"/>
      <c r="E75" s="2437"/>
      <c r="F75" s="2437"/>
      <c r="G75" s="2437"/>
      <c r="H75" s="2437"/>
      <c r="I75" s="2437"/>
      <c r="J75" s="2437"/>
      <c r="K75" s="2437"/>
      <c r="L75" s="2437"/>
      <c r="M75" s="2437"/>
      <c r="N75" s="2437"/>
      <c r="O75" s="2437"/>
      <c r="P75" s="2437"/>
      <c r="Q75" s="2437"/>
      <c r="R75" s="2437"/>
      <c r="S75" s="2437"/>
      <c r="T75" s="2437"/>
      <c r="U75" s="2437"/>
      <c r="V75" s="2437"/>
      <c r="W75" s="2437"/>
      <c r="X75" s="2437"/>
      <c r="Y75" s="2437"/>
      <c r="Z75" s="2402"/>
      <c r="AA75" s="2402"/>
      <c r="AB75" s="2392"/>
      <c r="AC75" s="2392"/>
      <c r="AD75" s="3924"/>
      <c r="AE75" s="3924"/>
      <c r="AF75" s="3924"/>
      <c r="AG75" s="3927"/>
      <c r="AH75" s="2392"/>
      <c r="AI75" s="2392"/>
      <c r="AJ75" s="2392"/>
      <c r="AK75" s="2392"/>
      <c r="AL75" s="2392"/>
      <c r="AM75" s="2392"/>
      <c r="AN75" s="2392"/>
      <c r="AO75" s="2392"/>
      <c r="AP75" s="2392"/>
      <c r="AQ75" s="2392"/>
      <c r="AR75" s="2392"/>
      <c r="AS75" s="2392"/>
      <c r="AT75" s="2392"/>
    </row>
    <row r="76" spans="1:46" s="2408" customFormat="1" ht="11.25" customHeight="1">
      <c r="A76" s="2392"/>
      <c r="B76" s="2406"/>
      <c r="C76" s="2441"/>
      <c r="D76" s="2392"/>
      <c r="E76" s="2437"/>
      <c r="F76" s="2437"/>
      <c r="G76" s="2437"/>
      <c r="H76" s="2437"/>
      <c r="I76" s="2437"/>
      <c r="J76" s="2437"/>
      <c r="K76" s="2437"/>
      <c r="L76" s="2437"/>
      <c r="M76" s="2437"/>
      <c r="N76" s="2437"/>
      <c r="O76" s="2437"/>
      <c r="P76" s="2437"/>
      <c r="Q76" s="2437"/>
      <c r="R76" s="2437"/>
      <c r="S76" s="2437"/>
      <c r="T76" s="2437"/>
      <c r="U76" s="2437"/>
      <c r="V76" s="2437"/>
      <c r="W76" s="2437"/>
      <c r="X76" s="2437"/>
      <c r="Y76" s="2437"/>
      <c r="Z76" s="2402"/>
      <c r="AA76" s="2402"/>
      <c r="AB76" s="2392"/>
      <c r="AC76" s="2392"/>
      <c r="AD76" s="3924"/>
      <c r="AE76" s="3924"/>
      <c r="AF76" s="3924"/>
      <c r="AG76" s="3927"/>
      <c r="AH76" s="2392"/>
      <c r="AI76" s="2392"/>
      <c r="AJ76" s="2392"/>
      <c r="AK76" s="2392"/>
      <c r="AL76" s="2392"/>
      <c r="AM76" s="2392"/>
      <c r="AN76" s="2392"/>
      <c r="AO76" s="2392"/>
      <c r="AP76" s="2392"/>
      <c r="AQ76" s="2392"/>
      <c r="AR76" s="2392"/>
      <c r="AS76" s="2392"/>
      <c r="AT76" s="2392"/>
    </row>
    <row r="77" spans="1:46" s="2408" customFormat="1" ht="11.25" customHeight="1">
      <c r="A77" s="2392"/>
      <c r="B77" s="2406"/>
      <c r="C77" s="2441"/>
      <c r="D77" s="2392"/>
      <c r="E77" s="2437"/>
      <c r="F77" s="2437"/>
      <c r="G77" s="2437"/>
      <c r="H77" s="2437"/>
      <c r="I77" s="2437"/>
      <c r="J77" s="2437"/>
      <c r="K77" s="2437"/>
      <c r="L77" s="2437"/>
      <c r="M77" s="2437"/>
      <c r="N77" s="2437"/>
      <c r="O77" s="2437"/>
      <c r="P77" s="2437"/>
      <c r="Q77" s="2437"/>
      <c r="R77" s="2437"/>
      <c r="S77" s="2437"/>
      <c r="T77" s="2437"/>
      <c r="U77" s="2437"/>
      <c r="V77" s="2437"/>
      <c r="W77" s="2437"/>
      <c r="X77" s="2437"/>
      <c r="Y77" s="2437"/>
      <c r="Z77" s="2402"/>
      <c r="AA77" s="2402"/>
      <c r="AB77" s="2392"/>
      <c r="AC77" s="2392"/>
      <c r="AD77" s="3924"/>
      <c r="AE77" s="3924"/>
      <c r="AF77" s="3924"/>
      <c r="AG77" s="3927"/>
      <c r="AH77" s="2392"/>
      <c r="AI77" s="2392"/>
      <c r="AJ77" s="2392"/>
      <c r="AK77" s="2392"/>
      <c r="AL77" s="2392"/>
      <c r="AM77" s="2392"/>
      <c r="AN77" s="2392"/>
      <c r="AO77" s="2392"/>
      <c r="AP77" s="2392"/>
      <c r="AQ77" s="2392"/>
      <c r="AR77" s="2392"/>
      <c r="AS77" s="2392"/>
      <c r="AT77" s="2392"/>
    </row>
    <row r="78" spans="1:46" s="2408" customFormat="1" ht="11.25" customHeight="1">
      <c r="A78" s="2392"/>
      <c r="B78" s="2406"/>
      <c r="C78" s="2441"/>
      <c r="D78" s="2392"/>
      <c r="E78" s="2437"/>
      <c r="F78" s="2437"/>
      <c r="G78" s="2437"/>
      <c r="H78" s="2437"/>
      <c r="I78" s="2437"/>
      <c r="J78" s="2437"/>
      <c r="K78" s="2437"/>
      <c r="L78" s="2437"/>
      <c r="M78" s="2437"/>
      <c r="N78" s="2437"/>
      <c r="O78" s="2437"/>
      <c r="P78" s="2437"/>
      <c r="Q78" s="2437"/>
      <c r="R78" s="2437"/>
      <c r="S78" s="2437"/>
      <c r="T78" s="2437"/>
      <c r="U78" s="2437"/>
      <c r="V78" s="2437"/>
      <c r="W78" s="2437"/>
      <c r="X78" s="2437"/>
      <c r="Y78" s="2437"/>
      <c r="Z78" s="2402"/>
      <c r="AA78" s="2402"/>
      <c r="AB78" s="2392"/>
      <c r="AC78" s="2392"/>
      <c r="AD78" s="3924"/>
      <c r="AE78" s="3924"/>
      <c r="AF78" s="3924"/>
      <c r="AG78" s="3927"/>
      <c r="AH78" s="2392"/>
      <c r="AI78" s="2392"/>
      <c r="AJ78" s="2392"/>
      <c r="AK78" s="2392"/>
      <c r="AL78" s="2392"/>
      <c r="AM78" s="2392"/>
      <c r="AN78" s="2392"/>
      <c r="AO78" s="2392"/>
      <c r="AP78" s="2392"/>
      <c r="AQ78" s="2392"/>
      <c r="AR78" s="2392"/>
      <c r="AS78" s="2392"/>
      <c r="AT78" s="2392"/>
    </row>
    <row r="79" spans="1:46" s="2408" customFormat="1" ht="11.25" customHeight="1">
      <c r="A79" s="2392"/>
      <c r="B79" s="2406"/>
      <c r="C79" s="2441"/>
      <c r="D79" s="2392"/>
      <c r="E79" s="2437"/>
      <c r="F79" s="2437"/>
      <c r="G79" s="2437"/>
      <c r="H79" s="2437"/>
      <c r="I79" s="2437"/>
      <c r="J79" s="2437"/>
      <c r="K79" s="2437"/>
      <c r="L79" s="2437"/>
      <c r="M79" s="2437"/>
      <c r="N79" s="2437"/>
      <c r="O79" s="2437"/>
      <c r="P79" s="2437"/>
      <c r="Q79" s="2437"/>
      <c r="R79" s="2437"/>
      <c r="S79" s="2437"/>
      <c r="T79" s="2437"/>
      <c r="U79" s="2437"/>
      <c r="V79" s="2437"/>
      <c r="W79" s="2437"/>
      <c r="X79" s="2437"/>
      <c r="Y79" s="2437"/>
      <c r="Z79" s="2402"/>
      <c r="AA79" s="2402"/>
      <c r="AB79" s="2392"/>
      <c r="AC79" s="2392"/>
      <c r="AD79" s="3924"/>
      <c r="AE79" s="3924"/>
      <c r="AF79" s="3924"/>
      <c r="AG79" s="3927"/>
      <c r="AH79" s="2392"/>
      <c r="AI79" s="2392"/>
      <c r="AJ79" s="2392"/>
      <c r="AK79" s="2392"/>
      <c r="AL79" s="2392"/>
      <c r="AM79" s="2392"/>
      <c r="AN79" s="2392"/>
      <c r="AO79" s="2392"/>
      <c r="AP79" s="2392"/>
      <c r="AQ79" s="2392"/>
      <c r="AR79" s="2392"/>
      <c r="AS79" s="2392"/>
      <c r="AT79" s="2392"/>
    </row>
    <row r="80" spans="1:46" s="2408" customFormat="1" ht="11.25" customHeight="1">
      <c r="A80" s="2392"/>
      <c r="B80" s="2406"/>
      <c r="C80" s="2441"/>
      <c r="D80" s="2392"/>
      <c r="E80" s="2437"/>
      <c r="F80" s="2437"/>
      <c r="G80" s="2437"/>
      <c r="H80" s="2437"/>
      <c r="I80" s="2437"/>
      <c r="J80" s="2437"/>
      <c r="K80" s="2437"/>
      <c r="L80" s="2437"/>
      <c r="M80" s="2437"/>
      <c r="N80" s="2437"/>
      <c r="O80" s="2437"/>
      <c r="P80" s="2437"/>
      <c r="Q80" s="2437"/>
      <c r="R80" s="2437"/>
      <c r="S80" s="2437"/>
      <c r="T80" s="2437"/>
      <c r="U80" s="2437"/>
      <c r="V80" s="2437"/>
      <c r="W80" s="2437"/>
      <c r="X80" s="2437"/>
      <c r="Y80" s="2437"/>
      <c r="Z80" s="2402"/>
      <c r="AA80" s="2402"/>
      <c r="AB80" s="2392"/>
      <c r="AC80" s="2392"/>
      <c r="AD80" s="3924"/>
      <c r="AE80" s="3924"/>
      <c r="AF80" s="3924"/>
      <c r="AG80" s="3927"/>
      <c r="AH80" s="2392"/>
      <c r="AI80" s="2392"/>
      <c r="AJ80" s="2392"/>
      <c r="AK80" s="2392"/>
      <c r="AL80" s="2392"/>
      <c r="AM80" s="2392"/>
      <c r="AN80" s="2392"/>
      <c r="AO80" s="2392"/>
      <c r="AP80" s="2392"/>
      <c r="AQ80" s="2392"/>
      <c r="AR80" s="2392"/>
      <c r="AS80" s="2392"/>
      <c r="AT80" s="2392"/>
    </row>
    <row r="81" spans="1:46" s="2408" customFormat="1" ht="11.25" customHeight="1">
      <c r="A81" s="2392"/>
      <c r="B81" s="2406"/>
      <c r="C81" s="2441"/>
      <c r="D81" s="2392"/>
      <c r="E81" s="2437"/>
      <c r="F81" s="2437"/>
      <c r="G81" s="2437"/>
      <c r="H81" s="2437"/>
      <c r="I81" s="2437"/>
      <c r="J81" s="2437"/>
      <c r="K81" s="2437"/>
      <c r="L81" s="2437"/>
      <c r="M81" s="2437"/>
      <c r="N81" s="2437"/>
      <c r="O81" s="2437"/>
      <c r="P81" s="2437"/>
      <c r="Q81" s="2437"/>
      <c r="R81" s="2437"/>
      <c r="S81" s="2437"/>
      <c r="T81" s="2437"/>
      <c r="U81" s="2437"/>
      <c r="V81" s="2437"/>
      <c r="W81" s="2437"/>
      <c r="X81" s="2437"/>
      <c r="Y81" s="2437"/>
      <c r="Z81" s="2402"/>
      <c r="AA81" s="2402"/>
      <c r="AB81" s="2392"/>
      <c r="AC81" s="2392"/>
      <c r="AD81" s="3924"/>
      <c r="AE81" s="3924"/>
      <c r="AF81" s="3924"/>
      <c r="AG81" s="3927"/>
      <c r="AH81" s="2392"/>
      <c r="AI81" s="2392"/>
      <c r="AJ81" s="2392"/>
      <c r="AK81" s="2392"/>
      <c r="AL81" s="2392"/>
      <c r="AM81" s="2392"/>
      <c r="AN81" s="2392"/>
      <c r="AO81" s="2392"/>
      <c r="AP81" s="2392"/>
      <c r="AQ81" s="2392"/>
      <c r="AR81" s="2392"/>
      <c r="AS81" s="2392"/>
      <c r="AT81" s="2392"/>
    </row>
    <row r="82" spans="1:46" s="2408" customFormat="1" ht="11.25" customHeight="1">
      <c r="A82" s="2392"/>
      <c r="B82" s="2406"/>
      <c r="C82" s="2441"/>
      <c r="D82" s="2392"/>
      <c r="E82" s="2437"/>
      <c r="F82" s="2437"/>
      <c r="G82" s="2437"/>
      <c r="H82" s="2437"/>
      <c r="I82" s="2437"/>
      <c r="J82" s="2437"/>
      <c r="K82" s="2437"/>
      <c r="L82" s="2437"/>
      <c r="M82" s="2437"/>
      <c r="N82" s="2437"/>
      <c r="O82" s="2437"/>
      <c r="P82" s="2437"/>
      <c r="Q82" s="2437"/>
      <c r="R82" s="2437"/>
      <c r="S82" s="2437"/>
      <c r="T82" s="2437"/>
      <c r="U82" s="2437"/>
      <c r="V82" s="2437"/>
      <c r="W82" s="2437"/>
      <c r="X82" s="2437"/>
      <c r="Y82" s="2437"/>
      <c r="Z82" s="2402"/>
      <c r="AA82" s="2402"/>
      <c r="AB82" s="2392"/>
      <c r="AC82" s="2392"/>
      <c r="AD82" s="3924"/>
      <c r="AE82" s="3924"/>
      <c r="AF82" s="3924"/>
      <c r="AG82" s="3927"/>
      <c r="AH82" s="2392"/>
      <c r="AI82" s="2392"/>
      <c r="AJ82" s="2392"/>
      <c r="AK82" s="2392"/>
      <c r="AL82" s="2392"/>
      <c r="AM82" s="2392"/>
      <c r="AN82" s="2392"/>
      <c r="AO82" s="2392"/>
      <c r="AP82" s="2392"/>
      <c r="AQ82" s="2392"/>
      <c r="AR82" s="2392"/>
      <c r="AS82" s="2392"/>
      <c r="AT82" s="2392"/>
    </row>
    <row r="83" spans="1:46" s="2408" customFormat="1" ht="11.25" customHeight="1">
      <c r="A83" s="2392"/>
      <c r="B83" s="2406"/>
      <c r="C83" s="2441"/>
      <c r="D83" s="2392"/>
      <c r="E83" s="2437"/>
      <c r="F83" s="2437"/>
      <c r="G83" s="2437"/>
      <c r="H83" s="2437"/>
      <c r="I83" s="2437"/>
      <c r="J83" s="2437"/>
      <c r="K83" s="2437"/>
      <c r="L83" s="2437"/>
      <c r="M83" s="2437"/>
      <c r="N83" s="2437"/>
      <c r="O83" s="2437"/>
      <c r="P83" s="2437"/>
      <c r="Q83" s="2437"/>
      <c r="R83" s="2437"/>
      <c r="S83" s="2437"/>
      <c r="T83" s="2437"/>
      <c r="U83" s="2437"/>
      <c r="V83" s="2437"/>
      <c r="W83" s="2437"/>
      <c r="X83" s="2437"/>
      <c r="Y83" s="2437"/>
      <c r="Z83" s="2402"/>
      <c r="AA83" s="2402"/>
      <c r="AB83" s="2392"/>
      <c r="AC83" s="2392"/>
      <c r="AD83" s="3924"/>
      <c r="AE83" s="3924"/>
      <c r="AF83" s="3924"/>
      <c r="AG83" s="3927"/>
      <c r="AH83" s="2392"/>
      <c r="AI83" s="2392"/>
      <c r="AJ83" s="2392"/>
      <c r="AK83" s="2392"/>
      <c r="AL83" s="2392"/>
      <c r="AM83" s="2392"/>
      <c r="AN83" s="2392"/>
      <c r="AO83" s="2392"/>
      <c r="AP83" s="2392"/>
      <c r="AQ83" s="2392"/>
      <c r="AR83" s="2392"/>
      <c r="AS83" s="2392"/>
      <c r="AT83" s="2392"/>
    </row>
    <row r="84" spans="1:46" s="2408" customFormat="1" ht="11.25" customHeight="1">
      <c r="A84" s="2392"/>
      <c r="B84" s="2406"/>
      <c r="C84" s="2441"/>
      <c r="D84" s="2392"/>
      <c r="E84" s="2437"/>
      <c r="F84" s="2437"/>
      <c r="G84" s="2437"/>
      <c r="H84" s="2437"/>
      <c r="I84" s="2437"/>
      <c r="J84" s="2437"/>
      <c r="K84" s="2437"/>
      <c r="L84" s="2437"/>
      <c r="M84" s="2437"/>
      <c r="N84" s="2437"/>
      <c r="O84" s="2437"/>
      <c r="P84" s="2437"/>
      <c r="Q84" s="2437"/>
      <c r="R84" s="2437"/>
      <c r="S84" s="2437"/>
      <c r="T84" s="2437"/>
      <c r="U84" s="2437"/>
      <c r="V84" s="2437"/>
      <c r="W84" s="2437"/>
      <c r="X84" s="2437"/>
      <c r="Y84" s="2437"/>
      <c r="Z84" s="2402"/>
      <c r="AA84" s="2402"/>
      <c r="AB84" s="2392"/>
      <c r="AC84" s="2392"/>
      <c r="AD84" s="3924"/>
      <c r="AE84" s="3924"/>
      <c r="AF84" s="3924"/>
      <c r="AG84" s="3927"/>
      <c r="AH84" s="2392"/>
      <c r="AI84" s="2392"/>
      <c r="AJ84" s="2392"/>
      <c r="AK84" s="2392"/>
      <c r="AL84" s="2392"/>
      <c r="AM84" s="2392"/>
      <c r="AN84" s="2392"/>
      <c r="AO84" s="2392"/>
      <c r="AP84" s="2392"/>
      <c r="AQ84" s="2392"/>
      <c r="AR84" s="2392"/>
      <c r="AS84" s="2392"/>
      <c r="AT84" s="2392"/>
    </row>
    <row r="85" spans="1:46" s="2408" customFormat="1" ht="11.25" customHeight="1">
      <c r="A85" s="2392"/>
      <c r="B85" s="2406"/>
      <c r="C85" s="2441"/>
      <c r="D85" s="2392"/>
      <c r="E85" s="2437"/>
      <c r="F85" s="2437"/>
      <c r="G85" s="2437"/>
      <c r="H85" s="2437"/>
      <c r="I85" s="2437"/>
      <c r="J85" s="2437"/>
      <c r="K85" s="2437"/>
      <c r="L85" s="2437"/>
      <c r="M85" s="2437"/>
      <c r="N85" s="2437"/>
      <c r="O85" s="2437"/>
      <c r="P85" s="2437"/>
      <c r="Q85" s="2437"/>
      <c r="R85" s="2437"/>
      <c r="S85" s="2437"/>
      <c r="T85" s="2437"/>
      <c r="U85" s="2437"/>
      <c r="V85" s="2437"/>
      <c r="W85" s="2437"/>
      <c r="X85" s="2437"/>
      <c r="Y85" s="2437"/>
      <c r="Z85" s="2402"/>
      <c r="AA85" s="2402"/>
      <c r="AB85" s="2392"/>
      <c r="AC85" s="2392"/>
      <c r="AD85" s="3924"/>
      <c r="AE85" s="3924"/>
      <c r="AF85" s="3924"/>
      <c r="AG85" s="3927"/>
      <c r="AH85" s="2392"/>
      <c r="AI85" s="2392"/>
      <c r="AJ85" s="2392"/>
      <c r="AK85" s="2392"/>
      <c r="AL85" s="2392"/>
      <c r="AM85" s="2392"/>
      <c r="AN85" s="2392"/>
      <c r="AO85" s="2392"/>
      <c r="AP85" s="2392"/>
      <c r="AQ85" s="2392"/>
      <c r="AR85" s="2392"/>
      <c r="AS85" s="2392"/>
      <c r="AT85" s="2392"/>
    </row>
    <row r="86" spans="1:46" ht="11.25" customHeight="1">
      <c r="A86" s="2564"/>
      <c r="B86" s="2471"/>
      <c r="C86" s="2487"/>
      <c r="D86" s="2565"/>
      <c r="E86" s="2565"/>
      <c r="F86" s="2565"/>
      <c r="G86" s="2565"/>
      <c r="H86" s="2565"/>
      <c r="I86" s="2565"/>
      <c r="J86" s="2565"/>
      <c r="K86" s="2565"/>
      <c r="L86" s="2565"/>
      <c r="M86" s="2565"/>
      <c r="N86" s="2565"/>
      <c r="O86" s="2565"/>
      <c r="P86" s="2565"/>
      <c r="Q86" s="2565"/>
      <c r="R86" s="2566"/>
      <c r="S86" s="2566"/>
      <c r="T86" s="2566"/>
      <c r="U86" s="2566"/>
      <c r="V86" s="2566"/>
      <c r="W86" s="2566"/>
      <c r="X86" s="2566"/>
      <c r="Y86" s="2566"/>
      <c r="Z86" s="2566"/>
      <c r="AA86" s="2566"/>
      <c r="AB86" s="2566"/>
      <c r="AC86" s="2566"/>
      <c r="AD86" s="2566"/>
      <c r="AE86" s="2566"/>
      <c r="AF86" s="2566"/>
      <c r="AG86" s="2566"/>
      <c r="AH86" s="2566"/>
      <c r="AI86" s="2565"/>
      <c r="AJ86" s="2567"/>
    </row>
    <row r="87" spans="1:46" ht="11.25" customHeight="1">
      <c r="A87" s="2564"/>
      <c r="B87" s="2471"/>
      <c r="C87" s="2487"/>
      <c r="D87" s="2565"/>
      <c r="E87" s="2565"/>
      <c r="F87" s="2565"/>
      <c r="G87" s="2565"/>
      <c r="H87" s="2565"/>
      <c r="I87" s="2565"/>
      <c r="J87" s="2565"/>
      <c r="K87" s="2565"/>
      <c r="L87" s="2565"/>
      <c r="M87" s="2565"/>
      <c r="N87" s="2565"/>
      <c r="O87" s="2565"/>
      <c r="P87" s="2565"/>
      <c r="Q87" s="2565"/>
      <c r="R87" s="2566"/>
      <c r="S87" s="2566"/>
      <c r="T87" s="2566"/>
      <c r="U87" s="2566"/>
      <c r="V87" s="2566"/>
      <c r="W87" s="2566"/>
      <c r="X87" s="2566"/>
      <c r="Y87" s="2566"/>
      <c r="Z87" s="2566"/>
      <c r="AA87" s="2566"/>
      <c r="AB87" s="2566"/>
      <c r="AC87" s="2566"/>
      <c r="AD87" s="2566"/>
      <c r="AE87" s="2566"/>
      <c r="AF87" s="2566"/>
      <c r="AG87" s="2566"/>
      <c r="AH87" s="2566"/>
      <c r="AI87" s="2565"/>
      <c r="AJ87" s="2567"/>
    </row>
    <row r="88" spans="1:46" ht="17.399999999999999">
      <c r="A88" s="6598">
        <v>46</v>
      </c>
      <c r="B88" s="6598"/>
      <c r="C88" s="6598"/>
      <c r="D88" s="6598"/>
      <c r="E88" s="6598"/>
      <c r="F88" s="6598"/>
      <c r="G88" s="6598"/>
      <c r="H88" s="6598"/>
      <c r="I88" s="6598"/>
      <c r="J88" s="6598"/>
      <c r="K88" s="6598"/>
      <c r="L88" s="6598"/>
      <c r="M88" s="6598"/>
      <c r="N88" s="6598"/>
      <c r="O88" s="6598"/>
      <c r="P88" s="6598"/>
      <c r="Q88" s="6598"/>
      <c r="R88" s="6598"/>
      <c r="S88" s="6598"/>
      <c r="T88" s="6598"/>
      <c r="U88" s="6598"/>
      <c r="V88" s="6598"/>
      <c r="W88" s="6598"/>
      <c r="X88" s="6598"/>
      <c r="Y88" s="6598"/>
      <c r="Z88" s="6598"/>
      <c r="AA88" s="6598"/>
      <c r="AB88" s="6598"/>
      <c r="AC88" s="6598"/>
      <c r="AD88" s="6598"/>
      <c r="AE88" s="6598"/>
      <c r="AF88" s="6598"/>
      <c r="AG88" s="6598"/>
      <c r="AH88" s="6598"/>
      <c r="AI88" s="2565"/>
      <c r="AJ88" s="2567"/>
    </row>
    <row r="136" spans="14:14" ht="91.8">
      <c r="N136" s="2588" t="s">
        <v>1272</v>
      </c>
    </row>
    <row r="137" spans="14:14" ht="102">
      <c r="N137" s="2589" t="s">
        <v>1273</v>
      </c>
    </row>
  </sheetData>
  <sheetProtection selectLockedCells="1" selectUnlockedCells="1"/>
  <mergeCells count="41">
    <mergeCell ref="A88:AH88"/>
    <mergeCell ref="A1:AH1"/>
    <mergeCell ref="A2:AH2"/>
    <mergeCell ref="A3:AH3"/>
    <mergeCell ref="B5:G6"/>
    <mergeCell ref="H5:I6"/>
    <mergeCell ref="C11:D11"/>
    <mergeCell ref="C12:C13"/>
    <mergeCell ref="D12:D13"/>
    <mergeCell ref="E12:F13"/>
    <mergeCell ref="I12:I13"/>
    <mergeCell ref="K12:M13"/>
    <mergeCell ref="AC19:AG19"/>
    <mergeCell ref="AC20:AG20"/>
    <mergeCell ref="AE21:AF21"/>
    <mergeCell ref="AC22:AC23"/>
    <mergeCell ref="AD22:AF23"/>
    <mergeCell ref="D23:K23"/>
    <mergeCell ref="J12:J13"/>
    <mergeCell ref="O12:V12"/>
    <mergeCell ref="O13:V13"/>
    <mergeCell ref="AC25:AC26"/>
    <mergeCell ref="AD25:AF26"/>
    <mergeCell ref="D26:K26"/>
    <mergeCell ref="AC28:AC29"/>
    <mergeCell ref="AD28:AF29"/>
    <mergeCell ref="D29:K29"/>
    <mergeCell ref="AC31:AC32"/>
    <mergeCell ref="AD31:AF32"/>
    <mergeCell ref="D32:K32"/>
    <mergeCell ref="AC34:AC35"/>
    <mergeCell ref="AD34:AF35"/>
    <mergeCell ref="D35:K35"/>
    <mergeCell ref="AD46:AF47"/>
    <mergeCell ref="AG46:AG47"/>
    <mergeCell ref="Y39:AF39"/>
    <mergeCell ref="Y40:AF40"/>
    <mergeCell ref="AE41:AF41"/>
    <mergeCell ref="Y42:AF43"/>
    <mergeCell ref="AD44:AE44"/>
    <mergeCell ref="AE45:AF45"/>
  </mergeCells>
  <printOptions horizontalCentered="1"/>
  <pageMargins left="0.29027777777777802" right="0" top="0.55972222222222201" bottom="0.15972222222222199" header="0.51180555555555596" footer="0.51180555555555596"/>
  <pageSetup paperSize="9" scale="75" firstPageNumber="0" orientation="portrait" useFirstPageNumber="1" horizontalDpi="300" verticalDpi="300"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A5DA-C0D0-47B8-AEFE-585915F8CB6D}">
  <sheetPr>
    <tabColor rgb="FF002060"/>
  </sheetPr>
  <dimension ref="A1:AJ213"/>
  <sheetViews>
    <sheetView showGridLines="0" view="pageBreakPreview" topLeftCell="A73" zoomScale="99" zoomScaleNormal="100" zoomScaleSheetLayoutView="99" workbookViewId="0">
      <selection activeCell="AU35" sqref="AU35"/>
    </sheetView>
  </sheetViews>
  <sheetFormatPr defaultColWidth="9.109375" defaultRowHeight="12.75" customHeight="1"/>
  <cols>
    <col min="1" max="1" width="1" style="2409" customWidth="1"/>
    <col min="2" max="2" width="5.5546875" style="2410" customWidth="1"/>
    <col min="3" max="3" width="0.6640625" style="2409" customWidth="1"/>
    <col min="4" max="27" width="3.88671875" style="2409" customWidth="1"/>
    <col min="28" max="29" width="5.88671875" style="2409" customWidth="1"/>
    <col min="30" max="31" width="3.88671875" style="2409" customWidth="1"/>
    <col min="32" max="32" width="3.88671875" style="2412" customWidth="1"/>
    <col min="33" max="35" width="3.88671875" style="2409" customWidth="1"/>
    <col min="36" max="36" width="7.33203125" style="2409" customWidth="1"/>
    <col min="37" max="16384" width="9.109375" style="2411"/>
  </cols>
  <sheetData>
    <row r="1" spans="1:36" ht="14.25"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1"/>
      <c r="AI1" s="6571"/>
      <c r="AJ1" s="6572"/>
    </row>
    <row r="2" spans="1:36" ht="12.75" customHeight="1">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4"/>
      <c r="AI2" s="6574"/>
      <c r="AJ2" s="6575"/>
    </row>
    <row r="3" spans="1:36" ht="14.25"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7"/>
      <c r="AI3" s="6577"/>
      <c r="AJ3" s="6578"/>
    </row>
    <row r="4" spans="1:36" ht="9.75" customHeight="1">
      <c r="A4" s="2440"/>
      <c r="B4" s="2412"/>
      <c r="C4" s="2411"/>
      <c r="D4" s="2411"/>
      <c r="E4" s="2411"/>
      <c r="F4" s="2411"/>
      <c r="G4" s="2411"/>
      <c r="H4" s="2411"/>
      <c r="I4" s="2411"/>
      <c r="J4" s="2411"/>
      <c r="K4" s="2411"/>
      <c r="L4" s="2411"/>
      <c r="M4" s="2411"/>
      <c r="N4" s="2411"/>
      <c r="O4" s="2411"/>
      <c r="P4" s="2411"/>
      <c r="Q4" s="2411"/>
      <c r="R4" s="2411"/>
      <c r="S4" s="2411"/>
      <c r="T4" s="2411"/>
      <c r="U4" s="2411"/>
      <c r="V4" s="2411"/>
      <c r="W4" s="2411"/>
      <c r="X4" s="2411"/>
      <c r="Y4" s="2411"/>
      <c r="Z4" s="2411"/>
      <c r="AA4" s="2411"/>
      <c r="AB4" s="2411"/>
      <c r="AC4" s="2411"/>
      <c r="AD4" s="2411"/>
      <c r="AE4" s="2411"/>
      <c r="AG4" s="2411"/>
      <c r="AH4" s="2411"/>
      <c r="AI4" s="2411"/>
      <c r="AJ4" s="4087"/>
    </row>
    <row r="5" spans="1:36" ht="15" customHeight="1">
      <c r="A5" s="2413"/>
      <c r="B5" s="6505" t="s">
        <v>1163</v>
      </c>
      <c r="C5" s="6506"/>
      <c r="D5" s="6506"/>
      <c r="E5" s="6506"/>
      <c r="F5" s="6506"/>
      <c r="G5" s="6507"/>
      <c r="H5" s="6511" t="s">
        <v>394</v>
      </c>
      <c r="I5" s="6512"/>
      <c r="J5" s="2417"/>
      <c r="K5" s="2415" t="s">
        <v>1244</v>
      </c>
      <c r="L5" s="3693"/>
      <c r="M5" s="2411"/>
      <c r="N5" s="2411"/>
      <c r="O5" s="2416"/>
      <c r="P5" s="2416"/>
      <c r="Q5" s="2416"/>
      <c r="R5" s="2416"/>
      <c r="S5" s="2416"/>
      <c r="T5" s="2416"/>
      <c r="U5" s="2416"/>
      <c r="V5" s="2416"/>
      <c r="W5" s="2416"/>
      <c r="X5" s="2416"/>
      <c r="Y5" s="2416"/>
      <c r="Z5" s="2416"/>
      <c r="AA5" s="2416"/>
      <c r="AB5" s="2416"/>
      <c r="AC5" s="2416"/>
      <c r="AD5" s="2416"/>
      <c r="AE5" s="2416"/>
      <c r="AF5" s="2416"/>
      <c r="AG5" s="2416"/>
      <c r="AH5" s="2411"/>
      <c r="AI5" s="2411"/>
      <c r="AJ5" s="4087"/>
    </row>
    <row r="6" spans="1:36" ht="15" customHeight="1">
      <c r="A6" s="2413"/>
      <c r="B6" s="6508"/>
      <c r="C6" s="6509"/>
      <c r="D6" s="6509"/>
      <c r="E6" s="6509"/>
      <c r="F6" s="6509"/>
      <c r="G6" s="6510"/>
      <c r="H6" s="6513"/>
      <c r="I6" s="6514"/>
      <c r="J6" s="2417"/>
      <c r="K6" s="2418" t="s">
        <v>1245</v>
      </c>
      <c r="L6" s="3693"/>
      <c r="M6" s="2411"/>
      <c r="N6" s="2411"/>
      <c r="O6" s="2416"/>
      <c r="P6" s="2416"/>
      <c r="Q6" s="2416"/>
      <c r="R6" s="2416"/>
      <c r="S6" s="2416"/>
      <c r="T6" s="2416"/>
      <c r="U6" s="2416"/>
      <c r="V6" s="2416"/>
      <c r="W6" s="2416"/>
      <c r="X6" s="2416"/>
      <c r="Y6" s="2416"/>
      <c r="Z6" s="2416"/>
      <c r="AA6" s="2416"/>
      <c r="AB6" s="2416"/>
      <c r="AC6" s="2416"/>
      <c r="AD6" s="2416"/>
      <c r="AE6" s="2416"/>
      <c r="AF6" s="2416"/>
      <c r="AG6" s="2416"/>
      <c r="AH6" s="2411"/>
      <c r="AI6" s="2411"/>
      <c r="AJ6" s="4087"/>
    </row>
    <row r="7" spans="1:36" ht="12.75" customHeight="1">
      <c r="A7" s="2440"/>
      <c r="B7" s="2412"/>
      <c r="C7" s="2411"/>
      <c r="D7" s="2591"/>
      <c r="E7" s="2581"/>
      <c r="F7" s="2582"/>
      <c r="G7" s="2581"/>
      <c r="H7" s="2592"/>
      <c r="I7" s="2592"/>
      <c r="J7" s="2592"/>
      <c r="K7" s="2592"/>
      <c r="L7" s="2592"/>
      <c r="M7" s="2592"/>
      <c r="N7" s="2592"/>
      <c r="O7" s="2592"/>
      <c r="P7" s="2582"/>
      <c r="Q7" s="2582"/>
      <c r="R7" s="2582"/>
      <c r="S7" s="2582"/>
      <c r="T7" s="2582"/>
      <c r="U7" s="2582"/>
      <c r="V7" s="2582"/>
      <c r="W7" s="2582"/>
      <c r="X7" s="2582"/>
      <c r="Y7" s="2582"/>
      <c r="Z7" s="2582"/>
      <c r="AA7" s="2582"/>
      <c r="AB7" s="2582"/>
      <c r="AC7" s="2582"/>
      <c r="AD7" s="2392"/>
      <c r="AE7" s="2392"/>
      <c r="AF7" s="2394"/>
      <c r="AG7" s="2392"/>
      <c r="AH7" s="2487"/>
      <c r="AI7" s="2593"/>
      <c r="AJ7" s="4087"/>
    </row>
    <row r="8" spans="1:36" s="2438" customFormat="1" ht="11.25" customHeight="1">
      <c r="A8" s="2429"/>
      <c r="B8" s="1631" t="s">
        <v>841</v>
      </c>
      <c r="C8" s="1600"/>
      <c r="D8" s="3951" t="s">
        <v>874</v>
      </c>
      <c r="E8" s="2392"/>
      <c r="F8" s="2594"/>
      <c r="G8" s="2595"/>
      <c r="H8" s="2596"/>
      <c r="I8" s="2596"/>
      <c r="J8" s="2596"/>
      <c r="K8" s="2596"/>
      <c r="L8" s="2596"/>
      <c r="M8" s="2596"/>
      <c r="N8" s="2596"/>
      <c r="O8" s="2596"/>
      <c r="P8" s="2596"/>
      <c r="Q8" s="2596"/>
      <c r="R8" s="2596"/>
      <c r="S8" s="2596"/>
      <c r="T8" s="2596"/>
      <c r="U8" s="2596"/>
      <c r="V8" s="2596"/>
      <c r="W8" s="2596"/>
      <c r="X8" s="2596"/>
      <c r="Y8" s="2596"/>
      <c r="Z8" s="2596"/>
      <c r="AA8" s="2596"/>
      <c r="AB8" s="2596"/>
      <c r="AC8" s="2596"/>
      <c r="AD8" s="2596"/>
      <c r="AE8" s="2596"/>
      <c r="AF8" s="2596"/>
      <c r="AG8" s="2394"/>
      <c r="AH8" s="2392"/>
      <c r="AI8" s="2392"/>
      <c r="AJ8" s="3908"/>
    </row>
    <row r="9" spans="1:36" s="2438" customFormat="1" ht="9.75" customHeight="1">
      <c r="A9" s="2429"/>
      <c r="B9" s="1630"/>
      <c r="C9" s="3941"/>
      <c r="D9" s="2597" t="s">
        <v>875</v>
      </c>
      <c r="E9" s="2392"/>
      <c r="F9" s="2594"/>
      <c r="G9" s="2592"/>
      <c r="H9" s="2582"/>
      <c r="I9" s="2582"/>
      <c r="J9" s="2582"/>
      <c r="K9" s="2582"/>
      <c r="L9" s="2582"/>
      <c r="M9" s="2582"/>
      <c r="N9" s="2582"/>
      <c r="O9" s="2582"/>
      <c r="P9" s="2582"/>
      <c r="Q9" s="2582"/>
      <c r="R9" s="2582"/>
      <c r="S9" s="2582"/>
      <c r="T9" s="2582"/>
      <c r="U9" s="2582"/>
      <c r="V9" s="2582"/>
      <c r="W9" s="2582"/>
      <c r="X9" s="2582"/>
      <c r="Y9" s="2582"/>
      <c r="Z9" s="2582"/>
      <c r="AA9" s="2582"/>
      <c r="AB9" s="2582"/>
      <c r="AC9" s="2582"/>
      <c r="AD9" s="2582"/>
      <c r="AE9" s="2582"/>
      <c r="AF9" s="2392"/>
      <c r="AG9" s="2394"/>
      <c r="AH9" s="2392"/>
      <c r="AI9" s="2392"/>
      <c r="AJ9" s="3908"/>
    </row>
    <row r="10" spans="1:36" s="2438" customFormat="1" ht="9.75" customHeight="1">
      <c r="A10" s="2429"/>
      <c r="B10" s="1630"/>
      <c r="C10" s="3941"/>
      <c r="D10" s="2597"/>
      <c r="E10" s="2392"/>
      <c r="F10" s="2594"/>
      <c r="G10" s="2592"/>
      <c r="H10" s="2582"/>
      <c r="I10" s="2582"/>
      <c r="J10" s="2582"/>
      <c r="K10" s="2582"/>
      <c r="L10" s="2582"/>
      <c r="M10" s="2582"/>
      <c r="N10" s="2582"/>
      <c r="O10" s="2582"/>
      <c r="P10" s="2582"/>
      <c r="Q10" s="2582"/>
      <c r="R10" s="2582"/>
      <c r="S10" s="2582"/>
      <c r="T10" s="2582"/>
      <c r="U10" s="2582"/>
      <c r="V10" s="2582"/>
      <c r="W10" s="2582"/>
      <c r="X10" s="2582"/>
      <c r="Y10" s="2582"/>
      <c r="Z10" s="2582"/>
      <c r="AA10" s="2582"/>
      <c r="AB10" s="2582"/>
      <c r="AC10" s="2582"/>
      <c r="AD10" s="2392"/>
      <c r="AE10" s="2392"/>
      <c r="AF10" s="2394"/>
      <c r="AG10" s="2392"/>
      <c r="AH10" s="6632">
        <v>3300</v>
      </c>
      <c r="AI10" s="6632"/>
      <c r="AJ10" s="3908"/>
    </row>
    <row r="11" spans="1:36" s="2438" customFormat="1" ht="11.25" customHeight="1">
      <c r="A11" s="2429"/>
      <c r="B11" s="1598"/>
      <c r="C11" s="2598"/>
      <c r="D11" s="3922" t="s">
        <v>29</v>
      </c>
      <c r="E11" s="1598" t="s">
        <v>978</v>
      </c>
      <c r="F11" s="2392"/>
      <c r="G11" s="1599"/>
      <c r="H11" s="1599"/>
      <c r="I11" s="1599"/>
      <c r="J11" s="1599"/>
      <c r="K11" s="1599"/>
      <c r="L11" s="1599"/>
      <c r="M11" s="1599"/>
      <c r="N11" s="1599"/>
      <c r="O11" s="1599"/>
      <c r="P11" s="2572"/>
      <c r="Q11" s="2572"/>
      <c r="R11" s="2572"/>
      <c r="S11" s="2572"/>
      <c r="T11" s="2572"/>
      <c r="U11" s="2572"/>
      <c r="V11" s="2572"/>
      <c r="W11" s="2572"/>
      <c r="X11" s="2572"/>
      <c r="Y11" s="2572"/>
      <c r="Z11" s="2572"/>
      <c r="AA11" s="2572"/>
      <c r="AB11" s="2572"/>
      <c r="AC11" s="2572"/>
      <c r="AD11" s="2392"/>
      <c r="AE11" s="2392"/>
      <c r="AF11" s="2394"/>
      <c r="AG11" s="2392"/>
      <c r="AH11" s="6637" t="s">
        <v>36</v>
      </c>
      <c r="AI11" s="6529"/>
      <c r="AJ11" s="3908"/>
    </row>
    <row r="12" spans="1:36" s="2438" customFormat="1" ht="11.25" customHeight="1">
      <c r="A12" s="2429"/>
      <c r="B12" s="1630"/>
      <c r="C12" s="2591"/>
      <c r="D12" s="2400"/>
      <c r="E12" s="2406" t="s">
        <v>977</v>
      </c>
      <c r="F12" s="2582"/>
      <c r="G12" s="2581"/>
      <c r="H12" s="2592"/>
      <c r="I12" s="2592"/>
      <c r="J12" s="2592"/>
      <c r="K12" s="2592"/>
      <c r="L12" s="2592"/>
      <c r="M12" s="2592"/>
      <c r="N12" s="2592"/>
      <c r="O12" s="2592"/>
      <c r="P12" s="2582"/>
      <c r="Q12" s="2582"/>
      <c r="R12" s="2582"/>
      <c r="S12" s="2582"/>
      <c r="T12" s="2582"/>
      <c r="U12" s="2582"/>
      <c r="V12" s="2582"/>
      <c r="W12" s="2582"/>
      <c r="X12" s="2582"/>
      <c r="Y12" s="2582"/>
      <c r="Z12" s="2582"/>
      <c r="AA12" s="2582"/>
      <c r="AB12" s="2582"/>
      <c r="AC12" s="2582"/>
      <c r="AD12" s="2392"/>
      <c r="AE12" s="2392"/>
      <c r="AF12" s="2394"/>
      <c r="AG12" s="2392"/>
      <c r="AH12" s="6600"/>
      <c r="AI12" s="6530"/>
      <c r="AJ12" s="3908"/>
    </row>
    <row r="13" spans="1:36" s="2438" customFormat="1" ht="11.25" customHeight="1">
      <c r="A13" s="2429"/>
      <c r="B13" s="1630"/>
      <c r="C13" s="2591"/>
      <c r="D13" s="2400"/>
      <c r="E13" s="2581" t="s">
        <v>1821</v>
      </c>
      <c r="F13" s="2582"/>
      <c r="G13" s="2581"/>
      <c r="H13" s="2592"/>
      <c r="I13" s="2592"/>
      <c r="J13" s="2592"/>
      <c r="K13" s="2592"/>
      <c r="L13" s="2592"/>
      <c r="M13" s="2592"/>
      <c r="N13" s="2592"/>
      <c r="O13" s="2592"/>
      <c r="P13" s="2582"/>
      <c r="Q13" s="2582"/>
      <c r="R13" s="2582"/>
      <c r="S13" s="2582"/>
      <c r="T13" s="2582"/>
      <c r="U13" s="2582"/>
      <c r="V13" s="2582"/>
      <c r="W13" s="2582"/>
      <c r="X13" s="2582"/>
      <c r="Y13" s="2582"/>
      <c r="Z13" s="2582"/>
      <c r="AA13" s="2582"/>
      <c r="AB13" s="2582"/>
      <c r="AC13" s="2582"/>
      <c r="AD13" s="2392"/>
      <c r="AE13" s="2392"/>
      <c r="AF13" s="2394"/>
      <c r="AG13" s="2392"/>
      <c r="AH13" s="3938"/>
      <c r="AI13" s="2599"/>
      <c r="AJ13" s="3908"/>
    </row>
    <row r="14" spans="1:36" s="2438" customFormat="1" ht="11.25" customHeight="1">
      <c r="A14" s="2429"/>
      <c r="B14" s="1630"/>
      <c r="C14" s="2591"/>
      <c r="D14" s="2400"/>
      <c r="E14" s="2581" t="s">
        <v>979</v>
      </c>
      <c r="F14" s="2582"/>
      <c r="G14" s="2581"/>
      <c r="H14" s="2592"/>
      <c r="I14" s="2592"/>
      <c r="J14" s="2592"/>
      <c r="K14" s="2592"/>
      <c r="L14" s="2592"/>
      <c r="M14" s="2592"/>
      <c r="N14" s="2592"/>
      <c r="O14" s="2592"/>
      <c r="P14" s="2582"/>
      <c r="Q14" s="2582"/>
      <c r="R14" s="2582"/>
      <c r="S14" s="2582"/>
      <c r="T14" s="2582"/>
      <c r="U14" s="2582"/>
      <c r="V14" s="2582"/>
      <c r="W14" s="2582"/>
      <c r="X14" s="2582"/>
      <c r="Y14" s="2582"/>
      <c r="Z14" s="2582"/>
      <c r="AA14" s="2582"/>
      <c r="AB14" s="2582"/>
      <c r="AC14" s="2582"/>
      <c r="AD14" s="2392"/>
      <c r="AE14" s="2392"/>
      <c r="AF14" s="2394"/>
      <c r="AG14" s="2392"/>
      <c r="AH14" s="3938"/>
      <c r="AI14" s="2599"/>
      <c r="AJ14" s="3908"/>
    </row>
    <row r="15" spans="1:36" s="2438" customFormat="1" ht="6.75" customHeight="1">
      <c r="A15" s="2429"/>
      <c r="B15" s="1630"/>
      <c r="C15" s="2591"/>
      <c r="D15" s="2591"/>
      <c r="E15" s="2596"/>
      <c r="F15" s="2582"/>
      <c r="G15" s="2581"/>
      <c r="H15" s="2592"/>
      <c r="I15" s="2592"/>
      <c r="J15" s="2592"/>
      <c r="K15" s="2592"/>
      <c r="L15" s="2592"/>
      <c r="M15" s="2592"/>
      <c r="N15" s="2592"/>
      <c r="O15" s="2592"/>
      <c r="P15" s="2582"/>
      <c r="Q15" s="2582"/>
      <c r="R15" s="2582"/>
      <c r="S15" s="2582"/>
      <c r="T15" s="2582"/>
      <c r="U15" s="2582"/>
      <c r="V15" s="2582"/>
      <c r="W15" s="2582"/>
      <c r="X15" s="2582"/>
      <c r="Y15" s="2582"/>
      <c r="Z15" s="2582"/>
      <c r="AA15" s="2582"/>
      <c r="AB15" s="2582"/>
      <c r="AC15" s="2582"/>
      <c r="AD15" s="2392"/>
      <c r="AE15" s="2392"/>
      <c r="AF15" s="2394"/>
      <c r="AG15" s="2392"/>
      <c r="AH15" s="2487"/>
      <c r="AI15" s="2596"/>
      <c r="AJ15" s="3908"/>
    </row>
    <row r="16" spans="1:36" s="2438" customFormat="1" ht="11.25" customHeight="1">
      <c r="A16" s="2429"/>
      <c r="B16" s="1339"/>
      <c r="C16" s="1610"/>
      <c r="D16" s="3922" t="s">
        <v>30</v>
      </c>
      <c r="E16" s="3951" t="s">
        <v>1822</v>
      </c>
      <c r="F16" s="2392"/>
      <c r="G16" s="1404"/>
      <c r="H16" s="1404"/>
      <c r="I16" s="1404"/>
      <c r="J16" s="1404"/>
      <c r="K16" s="1404"/>
      <c r="L16" s="1404"/>
      <c r="M16" s="1404"/>
      <c r="N16" s="1404"/>
      <c r="O16" s="1404"/>
      <c r="P16" s="1404"/>
      <c r="Q16" s="1404"/>
      <c r="R16" s="1404"/>
      <c r="S16" s="1404"/>
      <c r="T16" s="1404"/>
      <c r="U16" s="1404"/>
      <c r="V16" s="1404"/>
      <c r="W16" s="1404"/>
      <c r="X16" s="1404"/>
      <c r="Y16" s="1404"/>
      <c r="Z16" s="1404"/>
      <c r="AA16" s="1404"/>
      <c r="AB16" s="1404"/>
      <c r="AC16" s="2454"/>
      <c r="AD16" s="2392"/>
      <c r="AE16" s="2392"/>
      <c r="AF16" s="2394"/>
      <c r="AG16" s="2392"/>
      <c r="AH16" s="6637" t="s">
        <v>37</v>
      </c>
      <c r="AI16" s="6529"/>
      <c r="AJ16" s="3908"/>
    </row>
    <row r="17" spans="1:36" s="2438" customFormat="1" ht="11.25" customHeight="1">
      <c r="A17" s="2429"/>
      <c r="B17" s="1339"/>
      <c r="C17" s="1610"/>
      <c r="D17" s="2400"/>
      <c r="E17" s="2597"/>
      <c r="F17" s="2392"/>
      <c r="G17" s="1404" t="s">
        <v>88</v>
      </c>
      <c r="H17" s="1404"/>
      <c r="I17" s="1404"/>
      <c r="J17" s="1404"/>
      <c r="K17" s="1404"/>
      <c r="L17" s="1404"/>
      <c r="M17" s="1404"/>
      <c r="N17" s="1404"/>
      <c r="O17" s="1404"/>
      <c r="P17" s="1404"/>
      <c r="Q17" s="1404"/>
      <c r="R17" s="1404"/>
      <c r="S17" s="1404"/>
      <c r="T17" s="1404"/>
      <c r="U17" s="1404"/>
      <c r="V17" s="1404"/>
      <c r="W17" s="1404"/>
      <c r="X17" s="1404"/>
      <c r="Y17" s="1404"/>
      <c r="Z17" s="1404"/>
      <c r="AA17" s="1404"/>
      <c r="AB17" s="1404"/>
      <c r="AC17" s="2454"/>
      <c r="AD17" s="2392"/>
      <c r="AE17" s="2392"/>
      <c r="AF17" s="2394"/>
      <c r="AG17" s="2392"/>
      <c r="AH17" s="6600"/>
      <c r="AI17" s="6530"/>
      <c r="AJ17" s="3908"/>
    </row>
    <row r="18" spans="1:36" s="2438" customFormat="1" ht="6.75" customHeight="1">
      <c r="A18" s="2429"/>
      <c r="B18" s="1630"/>
      <c r="C18" s="2600"/>
      <c r="D18" s="2600"/>
      <c r="E18" s="2601"/>
      <c r="F18" s="2594"/>
      <c r="G18" s="2592"/>
      <c r="H18" s="2602"/>
      <c r="I18" s="2602"/>
      <c r="J18" s="2602"/>
      <c r="K18" s="2602"/>
      <c r="L18" s="2602"/>
      <c r="M18" s="2602"/>
      <c r="N18" s="2602"/>
      <c r="O18" s="2602"/>
      <c r="P18" s="2582"/>
      <c r="Q18" s="2582"/>
      <c r="R18" s="2582"/>
      <c r="S18" s="2582"/>
      <c r="T18" s="2582"/>
      <c r="U18" s="2582"/>
      <c r="V18" s="2582"/>
      <c r="W18" s="2582"/>
      <c r="X18" s="2582"/>
      <c r="Y18" s="2582"/>
      <c r="Z18" s="2582"/>
      <c r="AA18" s="2582"/>
      <c r="AB18" s="2582"/>
      <c r="AC18" s="2582"/>
      <c r="AD18" s="2392"/>
      <c r="AE18" s="2392"/>
      <c r="AF18" s="2394"/>
      <c r="AG18" s="2392"/>
      <c r="AH18" s="2582"/>
      <c r="AI18" s="2596"/>
      <c r="AJ18" s="3908"/>
    </row>
    <row r="19" spans="1:36" s="2438" customFormat="1" ht="11.25" customHeight="1">
      <c r="A19" s="2429"/>
      <c r="B19" s="1598"/>
      <c r="C19" s="2603"/>
      <c r="D19" s="3922" t="s">
        <v>44</v>
      </c>
      <c r="E19" s="1598" t="s">
        <v>1823</v>
      </c>
      <c r="F19" s="2392"/>
      <c r="G19" s="1599"/>
      <c r="H19" s="1599"/>
      <c r="I19" s="1599"/>
      <c r="J19" s="1599"/>
      <c r="K19" s="1599"/>
      <c r="L19" s="1599"/>
      <c r="M19" s="1599"/>
      <c r="N19" s="1599"/>
      <c r="O19" s="1599"/>
      <c r="P19" s="2572"/>
      <c r="Q19" s="2572"/>
      <c r="R19" s="2572"/>
      <c r="S19" s="2572"/>
      <c r="T19" s="2572"/>
      <c r="U19" s="2572"/>
      <c r="V19" s="2572"/>
      <c r="W19" s="2572"/>
      <c r="X19" s="2572"/>
      <c r="Y19" s="2572"/>
      <c r="Z19" s="2572"/>
      <c r="AA19" s="2572"/>
      <c r="AB19" s="2572"/>
      <c r="AC19" s="2572"/>
      <c r="AD19" s="2392"/>
      <c r="AE19" s="2392"/>
      <c r="AF19" s="2394"/>
      <c r="AG19" s="2392"/>
      <c r="AH19" s="6637" t="s">
        <v>38</v>
      </c>
      <c r="AI19" s="6529"/>
      <c r="AJ19" s="3908"/>
    </row>
    <row r="20" spans="1:36" s="2438" customFormat="1" ht="11.25" customHeight="1">
      <c r="A20" s="2429"/>
      <c r="B20" s="1598"/>
      <c r="C20" s="2603"/>
      <c r="D20" s="3937"/>
      <c r="E20" s="1632"/>
      <c r="F20" s="2392"/>
      <c r="G20" s="1599"/>
      <c r="H20" s="1599"/>
      <c r="I20" s="1599"/>
      <c r="J20" s="1599"/>
      <c r="K20" s="1599"/>
      <c r="L20" s="1599"/>
      <c r="M20" s="1599"/>
      <c r="N20" s="1599"/>
      <c r="O20" s="1599"/>
      <c r="P20" s="2572"/>
      <c r="Q20" s="2572"/>
      <c r="R20" s="2572"/>
      <c r="S20" s="2572"/>
      <c r="T20" s="2572"/>
      <c r="U20" s="2572"/>
      <c r="V20" s="2572"/>
      <c r="W20" s="2572"/>
      <c r="X20" s="2572"/>
      <c r="Y20" s="2572"/>
      <c r="Z20" s="2572"/>
      <c r="AA20" s="2572"/>
      <c r="AB20" s="2572"/>
      <c r="AC20" s="2572"/>
      <c r="AD20" s="2392"/>
      <c r="AE20" s="2392"/>
      <c r="AF20" s="2394"/>
      <c r="AG20" s="2392"/>
      <c r="AH20" s="6600"/>
      <c r="AI20" s="6530"/>
      <c r="AJ20" s="3908"/>
    </row>
    <row r="21" spans="1:36" s="2392" customFormat="1" ht="6.75" customHeight="1">
      <c r="A21" s="2431"/>
      <c r="B21" s="2404"/>
      <c r="C21" s="2402"/>
      <c r="D21" s="1611"/>
      <c r="E21" s="2583"/>
      <c r="F21" s="2583"/>
      <c r="G21" s="2583"/>
      <c r="H21" s="2583"/>
      <c r="I21" s="2583"/>
      <c r="J21" s="2583"/>
      <c r="K21" s="2583"/>
      <c r="L21" s="2583"/>
      <c r="M21" s="2583"/>
      <c r="N21" s="2583"/>
      <c r="O21" s="2583"/>
      <c r="P21" s="2583"/>
      <c r="Q21" s="2583"/>
      <c r="R21" s="2583"/>
      <c r="S21" s="2583"/>
      <c r="T21" s="3931"/>
      <c r="U21" s="3931"/>
      <c r="V21" s="3931"/>
      <c r="W21" s="2433"/>
      <c r="X21" s="2433"/>
      <c r="Y21" s="2433"/>
      <c r="Z21" s="2433"/>
      <c r="AA21" s="2433"/>
      <c r="AB21" s="2433"/>
      <c r="AC21" s="2433"/>
      <c r="AF21" s="3939"/>
      <c r="AG21" s="3940"/>
      <c r="AH21" s="3925"/>
      <c r="AI21" s="2436"/>
      <c r="AJ21" s="3908"/>
    </row>
    <row r="22" spans="1:36" s="2438" customFormat="1" ht="11.25" customHeight="1">
      <c r="A22" s="2429"/>
      <c r="B22" s="1598"/>
      <c r="C22" s="2598"/>
      <c r="D22" s="3922" t="s">
        <v>56</v>
      </c>
      <c r="E22" s="1598" t="s">
        <v>1824</v>
      </c>
      <c r="F22" s="2392"/>
      <c r="G22" s="1599"/>
      <c r="H22" s="1599"/>
      <c r="I22" s="1599"/>
      <c r="J22" s="1599"/>
      <c r="K22" s="1599"/>
      <c r="L22" s="1599"/>
      <c r="M22" s="1599"/>
      <c r="N22" s="1599"/>
      <c r="O22" s="1599"/>
      <c r="P22" s="2572"/>
      <c r="Q22" s="2572"/>
      <c r="R22" s="2572"/>
      <c r="S22" s="2572"/>
      <c r="T22" s="2572"/>
      <c r="U22" s="2572"/>
      <c r="V22" s="2572"/>
      <c r="W22" s="2572"/>
      <c r="X22" s="2572"/>
      <c r="Y22" s="2572"/>
      <c r="Z22" s="2572"/>
      <c r="AA22" s="2572"/>
      <c r="AB22" s="2572"/>
      <c r="AC22" s="2572"/>
      <c r="AD22" s="2392"/>
      <c r="AE22" s="2392"/>
      <c r="AF22" s="2394"/>
      <c r="AG22" s="2392"/>
      <c r="AH22" s="6637" t="s">
        <v>39</v>
      </c>
      <c r="AI22" s="6529"/>
      <c r="AJ22" s="3908"/>
    </row>
    <row r="23" spans="1:36" s="2438" customFormat="1" ht="11.25" customHeight="1">
      <c r="A23" s="2429"/>
      <c r="B23" s="1630"/>
      <c r="C23" s="2591"/>
      <c r="D23" s="2591"/>
      <c r="E23" s="2581"/>
      <c r="F23" s="2582"/>
      <c r="G23" s="2581"/>
      <c r="H23" s="2592"/>
      <c r="I23" s="2592"/>
      <c r="J23" s="2592"/>
      <c r="K23" s="2592"/>
      <c r="L23" s="2592"/>
      <c r="M23" s="2592"/>
      <c r="N23" s="2592"/>
      <c r="O23" s="2592"/>
      <c r="P23" s="2582"/>
      <c r="Q23" s="2582"/>
      <c r="R23" s="2582"/>
      <c r="S23" s="2582"/>
      <c r="T23" s="2582"/>
      <c r="U23" s="2582"/>
      <c r="V23" s="2582"/>
      <c r="W23" s="2582"/>
      <c r="X23" s="2582"/>
      <c r="Y23" s="2582"/>
      <c r="Z23" s="2582"/>
      <c r="AA23" s="2582"/>
      <c r="AB23" s="2582"/>
      <c r="AC23" s="2582"/>
      <c r="AD23" s="2392"/>
      <c r="AE23" s="2392"/>
      <c r="AF23" s="2394"/>
      <c r="AG23" s="2392"/>
      <c r="AH23" s="6600"/>
      <c r="AI23" s="6530"/>
      <c r="AJ23" s="3908"/>
    </row>
    <row r="24" spans="1:36" s="2438" customFormat="1" ht="11.25" customHeight="1">
      <c r="A24" s="2831"/>
      <c r="B24" s="4190"/>
      <c r="C24" s="4191"/>
      <c r="D24" s="4191"/>
      <c r="E24" s="4192"/>
      <c r="F24" s="4193"/>
      <c r="G24" s="4192"/>
      <c r="H24" s="4194"/>
      <c r="I24" s="4194"/>
      <c r="J24" s="4194"/>
      <c r="K24" s="4194"/>
      <c r="L24" s="4194"/>
      <c r="M24" s="4194"/>
      <c r="N24" s="4194"/>
      <c r="O24" s="4194"/>
      <c r="P24" s="4193"/>
      <c r="Q24" s="4193"/>
      <c r="R24" s="4193"/>
      <c r="S24" s="4193"/>
      <c r="T24" s="4193"/>
      <c r="U24" s="4193"/>
      <c r="V24" s="4193"/>
      <c r="W24" s="4193"/>
      <c r="X24" s="4193"/>
      <c r="Y24" s="4193"/>
      <c r="Z24" s="4193"/>
      <c r="AA24" s="4193"/>
      <c r="AB24" s="4193"/>
      <c r="AC24" s="4193"/>
      <c r="AD24" s="4090"/>
      <c r="AE24" s="4090"/>
      <c r="AF24" s="4112"/>
      <c r="AG24" s="4090"/>
      <c r="AH24" s="4195"/>
      <c r="AI24" s="4196"/>
      <c r="AJ24" s="4098"/>
    </row>
    <row r="25" spans="1:36" s="2392" customFormat="1" ht="10.199999999999999">
      <c r="A25" s="2431"/>
      <c r="B25" s="2404"/>
      <c r="C25" s="2402"/>
      <c r="D25" s="1611"/>
      <c r="E25" s="2583"/>
      <c r="F25" s="2583"/>
      <c r="G25" s="2583"/>
      <c r="H25" s="2583"/>
      <c r="I25" s="2583"/>
      <c r="J25" s="2583"/>
      <c r="K25" s="2583"/>
      <c r="L25" s="2583"/>
      <c r="M25" s="2583"/>
      <c r="N25" s="2583"/>
      <c r="O25" s="2583"/>
      <c r="P25" s="2583"/>
      <c r="Q25" s="2583"/>
      <c r="R25" s="2583"/>
      <c r="S25" s="2583"/>
      <c r="T25" s="3931"/>
      <c r="U25" s="3931"/>
      <c r="V25" s="3931"/>
      <c r="W25" s="2433"/>
      <c r="X25" s="2433"/>
      <c r="Y25" s="2433"/>
      <c r="Z25" s="2433"/>
      <c r="AA25" s="2433"/>
      <c r="AB25" s="2433"/>
      <c r="AC25" s="2433"/>
      <c r="AD25" s="3925"/>
      <c r="AE25" s="2436"/>
      <c r="AF25" s="3939"/>
      <c r="AG25" s="3940"/>
      <c r="AJ25" s="3908"/>
    </row>
    <row r="26" spans="1:36" s="2438" customFormat="1" ht="11.25" customHeight="1">
      <c r="A26" s="2429"/>
      <c r="B26" s="1631" t="s">
        <v>842</v>
      </c>
      <c r="C26" s="1600"/>
      <c r="D26" s="3951" t="s">
        <v>876</v>
      </c>
      <c r="E26" s="2392"/>
      <c r="F26" s="2594"/>
      <c r="G26" s="2595"/>
      <c r="H26" s="2596"/>
      <c r="I26" s="2596"/>
      <c r="J26" s="2596"/>
      <c r="K26" s="2596"/>
      <c r="L26" s="2596"/>
      <c r="M26" s="2596"/>
      <c r="N26" s="2596"/>
      <c r="O26" s="2596"/>
      <c r="P26" s="2596"/>
      <c r="Q26" s="2596"/>
      <c r="R26" s="2596"/>
      <c r="S26" s="2596"/>
      <c r="T26" s="2596"/>
      <c r="U26" s="2596"/>
      <c r="V26" s="2596"/>
      <c r="W26" s="2596"/>
      <c r="X26" s="2596"/>
      <c r="Y26" s="2596"/>
      <c r="Z26" s="2596"/>
      <c r="AA26" s="2596"/>
      <c r="AB26" s="2596"/>
      <c r="AC26" s="2596"/>
      <c r="AD26" s="2596"/>
      <c r="AE26" s="2596"/>
      <c r="AF26" s="2596"/>
      <c r="AG26" s="2394"/>
      <c r="AH26" s="2392"/>
      <c r="AI26" s="2392"/>
      <c r="AJ26" s="3908"/>
    </row>
    <row r="27" spans="1:36" s="2438" customFormat="1" ht="9.75" customHeight="1">
      <c r="A27" s="2429"/>
      <c r="B27" s="1630"/>
      <c r="C27" s="3941"/>
      <c r="D27" s="2597" t="s">
        <v>877</v>
      </c>
      <c r="E27" s="2392"/>
      <c r="F27" s="2594"/>
      <c r="G27" s="2592"/>
      <c r="H27" s="2582"/>
      <c r="I27" s="2582"/>
      <c r="J27" s="2582"/>
      <c r="K27" s="2582"/>
      <c r="L27" s="2582"/>
      <c r="M27" s="2582"/>
      <c r="N27" s="2582"/>
      <c r="O27" s="2582"/>
      <c r="P27" s="2582"/>
      <c r="Q27" s="2582"/>
      <c r="R27" s="2582"/>
      <c r="S27" s="2582"/>
      <c r="T27" s="2582"/>
      <c r="U27" s="2582"/>
      <c r="V27" s="2582"/>
      <c r="W27" s="2582"/>
      <c r="X27" s="2582"/>
      <c r="Y27" s="2582"/>
      <c r="Z27" s="2582"/>
      <c r="AA27" s="2582"/>
      <c r="AB27" s="2582"/>
      <c r="AC27" s="2582"/>
      <c r="AD27" s="2582"/>
      <c r="AE27" s="2582"/>
      <c r="AF27" s="2392"/>
      <c r="AG27" s="2394"/>
      <c r="AH27" s="2392"/>
      <c r="AI27" s="2392"/>
      <c r="AJ27" s="3908"/>
    </row>
    <row r="28" spans="1:36" s="2438" customFormat="1" ht="9.75" customHeight="1">
      <c r="A28" s="2429"/>
      <c r="B28" s="1630"/>
      <c r="C28" s="3941"/>
      <c r="D28" s="2597"/>
      <c r="E28" s="2392"/>
      <c r="F28" s="2594"/>
      <c r="G28" s="2592"/>
      <c r="H28" s="2582"/>
      <c r="I28" s="2582"/>
      <c r="J28" s="2582"/>
      <c r="K28" s="2582"/>
      <c r="L28" s="2582"/>
      <c r="M28" s="2582"/>
      <c r="N28" s="2582"/>
      <c r="O28" s="2582"/>
      <c r="P28" s="2582"/>
      <c r="Q28" s="2582"/>
      <c r="R28" s="2582"/>
      <c r="S28" s="2582"/>
      <c r="T28" s="2582"/>
      <c r="U28" s="2582"/>
      <c r="V28" s="2582"/>
      <c r="W28" s="2582"/>
      <c r="X28" s="2582"/>
      <c r="Y28" s="2582"/>
      <c r="Z28" s="2582"/>
      <c r="AA28" s="2582"/>
      <c r="AB28" s="2582"/>
      <c r="AC28" s="2582"/>
      <c r="AD28" s="2392"/>
      <c r="AE28" s="2392"/>
      <c r="AF28" s="2394"/>
      <c r="AG28" s="2392"/>
      <c r="AH28" s="6632">
        <v>3300</v>
      </c>
      <c r="AI28" s="6632"/>
      <c r="AJ28" s="3908"/>
    </row>
    <row r="29" spans="1:36" s="2438" customFormat="1" ht="11.25" customHeight="1">
      <c r="A29" s="2429"/>
      <c r="B29" s="1598"/>
      <c r="C29" s="2598"/>
      <c r="D29" s="3922" t="s">
        <v>29</v>
      </c>
      <c r="E29" s="1598" t="s">
        <v>980</v>
      </c>
      <c r="F29" s="2392"/>
      <c r="G29" s="1599"/>
      <c r="H29" s="1599"/>
      <c r="I29" s="1599"/>
      <c r="J29" s="1599"/>
      <c r="K29" s="1599"/>
      <c r="L29" s="1599"/>
      <c r="M29" s="1599"/>
      <c r="N29" s="1599"/>
      <c r="O29" s="1599"/>
      <c r="P29" s="2572"/>
      <c r="Q29" s="2572"/>
      <c r="R29" s="2572"/>
      <c r="S29" s="2572"/>
      <c r="T29" s="2572"/>
      <c r="U29" s="2572"/>
      <c r="V29" s="2572"/>
      <c r="W29" s="2572"/>
      <c r="X29" s="2572"/>
      <c r="Y29" s="2572"/>
      <c r="Z29" s="2572"/>
      <c r="AA29" s="2572"/>
      <c r="AB29" s="2572"/>
      <c r="AC29" s="2572"/>
      <c r="AD29" s="2392"/>
      <c r="AE29" s="2392"/>
      <c r="AF29" s="2394"/>
      <c r="AG29" s="2392"/>
      <c r="AH29" s="6637" t="s">
        <v>40</v>
      </c>
      <c r="AI29" s="6529"/>
      <c r="AJ29" s="3908"/>
    </row>
    <row r="30" spans="1:36" s="2438" customFormat="1" ht="11.25" customHeight="1">
      <c r="A30" s="2429"/>
      <c r="B30" s="1630"/>
      <c r="C30" s="2591"/>
      <c r="D30" s="2591"/>
      <c r="E30" s="2581" t="s">
        <v>145</v>
      </c>
      <c r="F30" s="2582"/>
      <c r="G30" s="2581"/>
      <c r="H30" s="2592"/>
      <c r="I30" s="2592"/>
      <c r="J30" s="2592"/>
      <c r="K30" s="2592"/>
      <c r="L30" s="2592"/>
      <c r="M30" s="2592"/>
      <c r="N30" s="2592"/>
      <c r="O30" s="2592"/>
      <c r="P30" s="2582"/>
      <c r="Q30" s="2582"/>
      <c r="R30" s="2582"/>
      <c r="S30" s="2582"/>
      <c r="T30" s="2582"/>
      <c r="U30" s="2582"/>
      <c r="V30" s="2582"/>
      <c r="W30" s="2582"/>
      <c r="X30" s="2582"/>
      <c r="Y30" s="2582"/>
      <c r="Z30" s="2582"/>
      <c r="AA30" s="2582"/>
      <c r="AB30" s="2582"/>
      <c r="AC30" s="2582"/>
      <c r="AD30" s="2392"/>
      <c r="AE30" s="2392"/>
      <c r="AF30" s="2394"/>
      <c r="AG30" s="2392"/>
      <c r="AH30" s="6600"/>
      <c r="AI30" s="6530"/>
      <c r="AJ30" s="3908"/>
    </row>
    <row r="31" spans="1:36" s="2438" customFormat="1" ht="6.75" customHeight="1">
      <c r="A31" s="2429"/>
      <c r="B31" s="1630"/>
      <c r="C31" s="2591"/>
      <c r="D31" s="2591"/>
      <c r="E31" s="2596"/>
      <c r="F31" s="2582"/>
      <c r="G31" s="2581"/>
      <c r="H31" s="2592"/>
      <c r="I31" s="2592"/>
      <c r="J31" s="2592"/>
      <c r="K31" s="2592"/>
      <c r="L31" s="2592"/>
      <c r="M31" s="2592"/>
      <c r="N31" s="2592"/>
      <c r="O31" s="2592"/>
      <c r="P31" s="2582"/>
      <c r="Q31" s="2582"/>
      <c r="R31" s="2582"/>
      <c r="S31" s="2582"/>
      <c r="T31" s="2582"/>
      <c r="U31" s="2582"/>
      <c r="V31" s="2582"/>
      <c r="W31" s="2582"/>
      <c r="X31" s="2582"/>
      <c r="Y31" s="2582"/>
      <c r="Z31" s="2582"/>
      <c r="AA31" s="2582"/>
      <c r="AB31" s="2582"/>
      <c r="AC31" s="2582"/>
      <c r="AD31" s="2392"/>
      <c r="AE31" s="2392"/>
      <c r="AF31" s="2394"/>
      <c r="AG31" s="2392"/>
      <c r="AH31" s="2487"/>
      <c r="AI31" s="2596"/>
      <c r="AJ31" s="3908"/>
    </row>
    <row r="32" spans="1:36" s="2438" customFormat="1" ht="11.25" customHeight="1">
      <c r="A32" s="2429"/>
      <c r="B32" s="1339"/>
      <c r="C32" s="1610"/>
      <c r="D32" s="6638" t="s">
        <v>30</v>
      </c>
      <c r="E32" s="3951" t="s">
        <v>395</v>
      </c>
      <c r="F32" s="2392"/>
      <c r="G32" s="1404"/>
      <c r="H32" s="1404"/>
      <c r="I32" s="1404"/>
      <c r="J32" s="1404"/>
      <c r="K32" s="1404"/>
      <c r="L32" s="1404"/>
      <c r="M32" s="1404"/>
      <c r="N32" s="1404"/>
      <c r="O32" s="1404"/>
      <c r="P32" s="1404"/>
      <c r="Q32" s="1404"/>
      <c r="R32" s="1404"/>
      <c r="S32" s="1404"/>
      <c r="T32" s="1404"/>
      <c r="U32" s="1404"/>
      <c r="V32" s="1404"/>
      <c r="W32" s="1404"/>
      <c r="X32" s="1404"/>
      <c r="Y32" s="1404"/>
      <c r="Z32" s="1404"/>
      <c r="AA32" s="1404"/>
      <c r="AB32" s="1404"/>
      <c r="AC32" s="2454"/>
      <c r="AD32" s="2392"/>
      <c r="AE32" s="2392"/>
      <c r="AF32" s="2394"/>
      <c r="AG32" s="2392"/>
      <c r="AH32" s="6637" t="s">
        <v>41</v>
      </c>
      <c r="AI32" s="6529"/>
      <c r="AJ32" s="3908"/>
    </row>
    <row r="33" spans="1:36" s="2438" customFormat="1" ht="11.25" customHeight="1">
      <c r="A33" s="2429"/>
      <c r="B33" s="1339"/>
      <c r="C33" s="1610"/>
      <c r="D33" s="6638"/>
      <c r="E33" s="2597" t="s">
        <v>1246</v>
      </c>
      <c r="F33" s="2392"/>
      <c r="G33" s="1404"/>
      <c r="H33" s="1404"/>
      <c r="I33" s="1404"/>
      <c r="J33" s="1404"/>
      <c r="K33" s="1404"/>
      <c r="L33" s="1404"/>
      <c r="M33" s="1404"/>
      <c r="N33" s="1404"/>
      <c r="O33" s="1404"/>
      <c r="P33" s="1404"/>
      <c r="Q33" s="1404"/>
      <c r="R33" s="1404"/>
      <c r="S33" s="1404"/>
      <c r="T33" s="1404"/>
      <c r="U33" s="1404"/>
      <c r="V33" s="1404"/>
      <c r="W33" s="1404"/>
      <c r="X33" s="1404"/>
      <c r="Y33" s="1404"/>
      <c r="Z33" s="1404"/>
      <c r="AA33" s="1404"/>
      <c r="AB33" s="1404"/>
      <c r="AC33" s="2454"/>
      <c r="AD33" s="2392"/>
      <c r="AE33" s="2392"/>
      <c r="AF33" s="2394"/>
      <c r="AG33" s="2392"/>
      <c r="AH33" s="6600"/>
      <c r="AI33" s="6530"/>
      <c r="AJ33" s="3908"/>
    </row>
    <row r="34" spans="1:36" s="2438" customFormat="1" ht="6.75" customHeight="1">
      <c r="A34" s="2429"/>
      <c r="B34" s="1630"/>
      <c r="C34" s="6616"/>
      <c r="D34" s="6616"/>
      <c r="E34" s="2601"/>
      <c r="F34" s="2594"/>
      <c r="G34" s="2592"/>
      <c r="H34" s="2602"/>
      <c r="I34" s="2602"/>
      <c r="J34" s="2602"/>
      <c r="K34" s="2602"/>
      <c r="L34" s="2602"/>
      <c r="M34" s="2602"/>
      <c r="N34" s="2602"/>
      <c r="O34" s="2602"/>
      <c r="P34" s="2582"/>
      <c r="Q34" s="2582"/>
      <c r="R34" s="2582"/>
      <c r="S34" s="2582"/>
      <c r="T34" s="2582"/>
      <c r="U34" s="2582"/>
      <c r="V34" s="2582"/>
      <c r="W34" s="2582"/>
      <c r="X34" s="2582"/>
      <c r="Y34" s="2582"/>
      <c r="Z34" s="2582"/>
      <c r="AA34" s="2582"/>
      <c r="AB34" s="2582"/>
      <c r="AC34" s="2582"/>
      <c r="AD34" s="2392"/>
      <c r="AE34" s="2392"/>
      <c r="AF34" s="2394"/>
      <c r="AG34" s="2392"/>
      <c r="AH34" s="2582"/>
      <c r="AI34" s="2596"/>
      <c r="AJ34" s="3908"/>
    </row>
    <row r="35" spans="1:36" s="2438" customFormat="1" ht="11.25" customHeight="1">
      <c r="A35" s="2429"/>
      <c r="B35" s="1598"/>
      <c r="C35" s="2603"/>
      <c r="D35" s="3922" t="s">
        <v>44</v>
      </c>
      <c r="E35" s="1598" t="s">
        <v>981</v>
      </c>
      <c r="F35" s="2392"/>
      <c r="G35" s="1599"/>
      <c r="H35" s="1599"/>
      <c r="I35" s="1599"/>
      <c r="J35" s="1599"/>
      <c r="K35" s="1599"/>
      <c r="L35" s="1599"/>
      <c r="M35" s="1599"/>
      <c r="N35" s="1599"/>
      <c r="O35" s="1599"/>
      <c r="P35" s="2572"/>
      <c r="Q35" s="2572"/>
      <c r="R35" s="2572"/>
      <c r="S35" s="2572"/>
      <c r="T35" s="2572"/>
      <c r="U35" s="2572"/>
      <c r="V35" s="2572"/>
      <c r="W35" s="2572"/>
      <c r="X35" s="2572"/>
      <c r="Y35" s="2572"/>
      <c r="Z35" s="2572"/>
      <c r="AA35" s="2572"/>
      <c r="AB35" s="2572"/>
      <c r="AC35" s="2572"/>
      <c r="AD35" s="2392"/>
      <c r="AE35" s="2392"/>
      <c r="AF35" s="2394"/>
      <c r="AG35" s="2392"/>
      <c r="AH35" s="6637" t="s">
        <v>42</v>
      </c>
      <c r="AI35" s="6529"/>
      <c r="AJ35" s="3908"/>
    </row>
    <row r="36" spans="1:36" s="2438" customFormat="1" ht="11.25" customHeight="1">
      <c r="A36" s="2429"/>
      <c r="B36" s="1598"/>
      <c r="C36" s="2603"/>
      <c r="D36" s="3937"/>
      <c r="E36" s="1632" t="s">
        <v>1247</v>
      </c>
      <c r="F36" s="2392"/>
      <c r="G36" s="1599"/>
      <c r="H36" s="1599"/>
      <c r="I36" s="1599"/>
      <c r="J36" s="1599"/>
      <c r="K36" s="1599"/>
      <c r="L36" s="1599"/>
      <c r="M36" s="1599"/>
      <c r="N36" s="1599"/>
      <c r="O36" s="1599"/>
      <c r="P36" s="2572"/>
      <c r="Q36" s="2572"/>
      <c r="R36" s="2572"/>
      <c r="S36" s="2572"/>
      <c r="T36" s="2572"/>
      <c r="U36" s="2572"/>
      <c r="V36" s="2572"/>
      <c r="W36" s="2572"/>
      <c r="X36" s="2572"/>
      <c r="Y36" s="2572"/>
      <c r="Z36" s="2572"/>
      <c r="AA36" s="2572"/>
      <c r="AB36" s="2572"/>
      <c r="AC36" s="2572"/>
      <c r="AD36" s="2392"/>
      <c r="AE36" s="2392"/>
      <c r="AF36" s="2394"/>
      <c r="AG36" s="2392"/>
      <c r="AH36" s="6600"/>
      <c r="AI36" s="6530"/>
      <c r="AJ36" s="3908"/>
    </row>
    <row r="37" spans="1:36" s="2392" customFormat="1" ht="6.75" customHeight="1">
      <c r="A37" s="2431"/>
      <c r="B37" s="2404"/>
      <c r="C37" s="2402"/>
      <c r="D37" s="1611"/>
      <c r="E37" s="2583"/>
      <c r="F37" s="2583"/>
      <c r="G37" s="2583"/>
      <c r="H37" s="2583"/>
      <c r="I37" s="2583"/>
      <c r="J37" s="2583"/>
      <c r="K37" s="2583"/>
      <c r="L37" s="2583"/>
      <c r="M37" s="2583"/>
      <c r="N37" s="2583"/>
      <c r="O37" s="2583"/>
      <c r="P37" s="2583"/>
      <c r="Q37" s="2583"/>
      <c r="R37" s="2583"/>
      <c r="S37" s="2583"/>
      <c r="T37" s="3931"/>
      <c r="U37" s="3931"/>
      <c r="V37" s="3931"/>
      <c r="W37" s="2433"/>
      <c r="X37" s="2433"/>
      <c r="Y37" s="2433"/>
      <c r="Z37" s="2433"/>
      <c r="AA37" s="2433"/>
      <c r="AB37" s="2433"/>
      <c r="AC37" s="2433"/>
      <c r="AF37" s="3939"/>
      <c r="AG37" s="3940"/>
      <c r="AH37" s="3925"/>
      <c r="AI37" s="2436"/>
      <c r="AJ37" s="3908"/>
    </row>
    <row r="38" spans="1:36" s="2438" customFormat="1" ht="11.25" customHeight="1">
      <c r="A38" s="2429"/>
      <c r="B38" s="1598"/>
      <c r="C38" s="2598"/>
      <c r="D38" s="3922" t="s">
        <v>56</v>
      </c>
      <c r="E38" s="1598" t="s">
        <v>396</v>
      </c>
      <c r="F38" s="2392"/>
      <c r="G38" s="1599"/>
      <c r="H38" s="1599"/>
      <c r="I38" s="1599"/>
      <c r="J38" s="1599"/>
      <c r="K38" s="1599"/>
      <c r="L38" s="1599"/>
      <c r="M38" s="1599"/>
      <c r="N38" s="1599"/>
      <c r="O38" s="1599"/>
      <c r="P38" s="2572"/>
      <c r="Q38" s="2572"/>
      <c r="R38" s="2572"/>
      <c r="S38" s="2572"/>
      <c r="T38" s="2572"/>
      <c r="U38" s="2572"/>
      <c r="V38" s="2572"/>
      <c r="W38" s="2572"/>
      <c r="X38" s="2572"/>
      <c r="Y38" s="2572"/>
      <c r="Z38" s="2572"/>
      <c r="AA38" s="2572"/>
      <c r="AB38" s="2572"/>
      <c r="AC38" s="2572"/>
      <c r="AD38" s="2392"/>
      <c r="AE38" s="2392"/>
      <c r="AF38" s="2394"/>
      <c r="AG38" s="2392"/>
      <c r="AH38" s="6637" t="s">
        <v>48</v>
      </c>
      <c r="AI38" s="6529"/>
      <c r="AJ38" s="3908"/>
    </row>
    <row r="39" spans="1:36" s="2392" customFormat="1" ht="11.25" customHeight="1">
      <c r="A39" s="2431"/>
      <c r="B39" s="2404"/>
      <c r="C39" s="2402"/>
      <c r="D39" s="1611"/>
      <c r="E39" s="2583" t="s">
        <v>1825</v>
      </c>
      <c r="F39" s="2583"/>
      <c r="G39" s="2583"/>
      <c r="H39" s="2583"/>
      <c r="I39" s="2583"/>
      <c r="J39" s="2583"/>
      <c r="K39" s="2583"/>
      <c r="L39" s="2583"/>
      <c r="M39" s="2583"/>
      <c r="N39" s="2583"/>
      <c r="O39" s="2583"/>
      <c r="P39" s="2583"/>
      <c r="Q39" s="2583"/>
      <c r="R39" s="2583"/>
      <c r="S39" s="2583"/>
      <c r="T39" s="3931"/>
      <c r="U39" s="3931"/>
      <c r="V39" s="3931"/>
      <c r="W39" s="2433"/>
      <c r="X39" s="2433"/>
      <c r="Y39" s="2433"/>
      <c r="Z39" s="2433"/>
      <c r="AA39" s="2433"/>
      <c r="AB39" s="2433"/>
      <c r="AC39" s="2433"/>
      <c r="AF39" s="3939"/>
      <c r="AG39" s="3940"/>
      <c r="AH39" s="6600"/>
      <c r="AI39" s="6530"/>
      <c r="AJ39" s="3908"/>
    </row>
    <row r="40" spans="1:36" s="2392" customFormat="1" ht="6.75" customHeight="1">
      <c r="A40" s="2431"/>
      <c r="B40" s="2404"/>
      <c r="C40" s="2402"/>
      <c r="D40" s="1611"/>
      <c r="E40" s="2583"/>
      <c r="F40" s="2583"/>
      <c r="G40" s="2583"/>
      <c r="H40" s="2583"/>
      <c r="I40" s="2583"/>
      <c r="J40" s="2583"/>
      <c r="K40" s="2583"/>
      <c r="L40" s="2583"/>
      <c r="M40" s="2583"/>
      <c r="N40" s="2583"/>
      <c r="O40" s="2583"/>
      <c r="P40" s="2583"/>
      <c r="Q40" s="2583"/>
      <c r="R40" s="2583"/>
      <c r="S40" s="2583"/>
      <c r="T40" s="3931"/>
      <c r="U40" s="3931"/>
      <c r="V40" s="3931"/>
      <c r="W40" s="2433"/>
      <c r="X40" s="2433"/>
      <c r="Y40" s="2433"/>
      <c r="Z40" s="2433"/>
      <c r="AA40" s="2433"/>
      <c r="AB40" s="2433"/>
      <c r="AC40" s="2433"/>
      <c r="AF40" s="3939"/>
      <c r="AG40" s="3940"/>
      <c r="AH40" s="3938"/>
      <c r="AI40" s="3938"/>
      <c r="AJ40" s="3908"/>
    </row>
    <row r="41" spans="1:36" s="2438" customFormat="1" ht="11.25" customHeight="1">
      <c r="A41" s="2429"/>
      <c r="B41" s="1598"/>
      <c r="C41" s="2598"/>
      <c r="D41" s="3922" t="s">
        <v>57</v>
      </c>
      <c r="E41" s="1598" t="s">
        <v>955</v>
      </c>
      <c r="F41" s="2392"/>
      <c r="G41" s="1599"/>
      <c r="H41" s="1599"/>
      <c r="I41" s="1599"/>
      <c r="J41" s="1599"/>
      <c r="K41" s="1599"/>
      <c r="L41" s="1599"/>
      <c r="M41" s="1599"/>
      <c r="N41" s="1599"/>
      <c r="O41" s="1599"/>
      <c r="P41" s="2572"/>
      <c r="Q41" s="2572"/>
      <c r="R41" s="2572"/>
      <c r="S41" s="2572"/>
      <c r="T41" s="2572"/>
      <c r="U41" s="2572"/>
      <c r="V41" s="2572"/>
      <c r="W41" s="2572"/>
      <c r="X41" s="2572"/>
      <c r="Y41" s="2572"/>
      <c r="Z41" s="2572"/>
      <c r="AA41" s="2572"/>
      <c r="AB41" s="2572"/>
      <c r="AC41" s="2572"/>
      <c r="AD41" s="2392"/>
      <c r="AE41" s="2392"/>
      <c r="AF41" s="2394"/>
      <c r="AG41" s="2392"/>
      <c r="AH41" s="6637" t="s">
        <v>43</v>
      </c>
      <c r="AI41" s="6529"/>
      <c r="AJ41" s="3908"/>
    </row>
    <row r="42" spans="1:36" s="2392" customFormat="1" ht="11.25" customHeight="1">
      <c r="A42" s="2431"/>
      <c r="B42" s="2404"/>
      <c r="C42" s="2402"/>
      <c r="D42" s="1611"/>
      <c r="E42" s="2583" t="s">
        <v>400</v>
      </c>
      <c r="F42" s="2583"/>
      <c r="G42" s="2583"/>
      <c r="H42" s="2583"/>
      <c r="I42" s="2583"/>
      <c r="J42" s="2583"/>
      <c r="K42" s="2583"/>
      <c r="L42" s="2583"/>
      <c r="M42" s="2583"/>
      <c r="N42" s="2583"/>
      <c r="O42" s="2583"/>
      <c r="P42" s="2583"/>
      <c r="Q42" s="2583"/>
      <c r="R42" s="2583"/>
      <c r="S42" s="2583"/>
      <c r="T42" s="3931"/>
      <c r="U42" s="3931"/>
      <c r="V42" s="3931"/>
      <c r="W42" s="2433"/>
      <c r="X42" s="2433"/>
      <c r="Y42" s="2433"/>
      <c r="Z42" s="2433"/>
      <c r="AA42" s="2433"/>
      <c r="AB42" s="2433"/>
      <c r="AC42" s="2433"/>
      <c r="AF42" s="3939"/>
      <c r="AG42" s="3940"/>
      <c r="AH42" s="6600"/>
      <c r="AI42" s="6530"/>
      <c r="AJ42" s="3908"/>
    </row>
    <row r="43" spans="1:36" s="2392" customFormat="1" ht="12" customHeight="1">
      <c r="A43" s="2830"/>
      <c r="B43" s="4123"/>
      <c r="C43" s="4105"/>
      <c r="D43" s="4197"/>
      <c r="E43" s="4198"/>
      <c r="F43" s="4198"/>
      <c r="G43" s="4198"/>
      <c r="H43" s="4198"/>
      <c r="I43" s="4198"/>
      <c r="J43" s="4198"/>
      <c r="K43" s="4198"/>
      <c r="L43" s="4198"/>
      <c r="M43" s="4198"/>
      <c r="N43" s="4198"/>
      <c r="O43" s="4198"/>
      <c r="P43" s="4198"/>
      <c r="Q43" s="4198"/>
      <c r="R43" s="4198"/>
      <c r="S43" s="4198"/>
      <c r="T43" s="4137"/>
      <c r="U43" s="4137"/>
      <c r="V43" s="4137"/>
      <c r="W43" s="4094"/>
      <c r="X43" s="4094"/>
      <c r="Y43" s="4094"/>
      <c r="Z43" s="4094"/>
      <c r="AA43" s="4094"/>
      <c r="AB43" s="4094"/>
      <c r="AC43" s="4094"/>
      <c r="AD43" s="4090"/>
      <c r="AE43" s="4090"/>
      <c r="AF43" s="4097"/>
      <c r="AG43" s="4093"/>
      <c r="AH43" s="4195"/>
      <c r="AI43" s="4195"/>
      <c r="AJ43" s="4098"/>
    </row>
    <row r="44" spans="1:36" s="2392" customFormat="1" ht="10.199999999999999">
      <c r="A44" s="2431"/>
      <c r="B44" s="2404"/>
      <c r="C44" s="2402"/>
      <c r="D44" s="1611"/>
      <c r="E44" s="2583"/>
      <c r="F44" s="2583"/>
      <c r="G44" s="2583"/>
      <c r="H44" s="2583"/>
      <c r="I44" s="2583"/>
      <c r="J44" s="2583"/>
      <c r="K44" s="2583"/>
      <c r="L44" s="2583"/>
      <c r="M44" s="2583"/>
      <c r="N44" s="2583"/>
      <c r="O44" s="2583"/>
      <c r="P44" s="2583"/>
      <c r="Q44" s="2583"/>
      <c r="R44" s="2583"/>
      <c r="S44" s="2583"/>
      <c r="T44" s="3931"/>
      <c r="U44" s="3931"/>
      <c r="V44" s="3931"/>
      <c r="W44" s="2433"/>
      <c r="X44" s="2433"/>
      <c r="Y44" s="2433"/>
      <c r="Z44" s="2433"/>
      <c r="AA44" s="2433"/>
      <c r="AB44" s="2433"/>
      <c r="AC44" s="2433"/>
      <c r="AF44" s="3939"/>
      <c r="AG44" s="3940"/>
      <c r="AH44" s="3938"/>
      <c r="AI44" s="3938"/>
      <c r="AJ44" s="3908"/>
    </row>
    <row r="45" spans="1:36" s="2402" customFormat="1" ht="11.25" customHeight="1">
      <c r="A45" s="2604"/>
      <c r="D45" s="2888" t="s">
        <v>1826</v>
      </c>
      <c r="E45" s="2866"/>
      <c r="F45" s="2867"/>
      <c r="G45" s="2867"/>
      <c r="H45" s="2867"/>
      <c r="I45" s="2867"/>
      <c r="J45" s="2867"/>
      <c r="K45" s="2875"/>
      <c r="L45" s="2877"/>
      <c r="M45" s="2875"/>
      <c r="N45" s="2875"/>
      <c r="O45" s="2875"/>
      <c r="P45" s="2875"/>
      <c r="Q45" s="2875"/>
      <c r="R45" s="2875"/>
      <c r="S45" s="2904"/>
      <c r="T45" s="2404"/>
      <c r="U45" s="2404"/>
      <c r="W45" s="3922"/>
      <c r="X45" s="3922"/>
      <c r="Y45" s="3922"/>
      <c r="Z45" s="3922"/>
      <c r="AA45" s="3922"/>
      <c r="AB45" s="3922"/>
      <c r="AC45" s="3922"/>
      <c r="AD45" s="3922"/>
      <c r="AE45" s="3922"/>
      <c r="AF45" s="3922"/>
      <c r="AG45" s="3922"/>
      <c r="AH45" s="3922"/>
      <c r="AI45" s="3922"/>
      <c r="AJ45" s="4118"/>
    </row>
    <row r="46" spans="1:36" s="2402" customFormat="1" ht="11.25" customHeight="1">
      <c r="A46" s="2604"/>
      <c r="D46" s="2889" t="s">
        <v>1827</v>
      </c>
      <c r="E46" s="2869"/>
      <c r="F46" s="2870"/>
      <c r="G46" s="2871"/>
      <c r="H46" s="2871"/>
      <c r="I46" s="2871"/>
      <c r="J46" s="2871"/>
      <c r="K46" s="2905"/>
      <c r="L46" s="2870"/>
      <c r="M46" s="2906"/>
      <c r="N46" s="2906"/>
      <c r="O46" s="2906"/>
      <c r="P46" s="2906"/>
      <c r="Q46" s="2906"/>
      <c r="R46" s="2906"/>
      <c r="S46" s="2907"/>
      <c r="T46" s="2404"/>
      <c r="U46" s="2404"/>
      <c r="W46" s="3922"/>
      <c r="X46" s="3922"/>
      <c r="Y46" s="3922"/>
      <c r="Z46" s="3922"/>
      <c r="AA46" s="3922"/>
      <c r="AB46" s="3922"/>
      <c r="AC46" s="3922"/>
      <c r="AD46" s="3922"/>
      <c r="AE46" s="3922"/>
      <c r="AF46" s="3922"/>
      <c r="AG46" s="3922"/>
      <c r="AH46" s="3922"/>
      <c r="AI46" s="3922"/>
      <c r="AJ46" s="4118"/>
    </row>
    <row r="47" spans="1:36" s="2402" customFormat="1" ht="6.75" customHeight="1">
      <c r="A47" s="2604"/>
      <c r="D47" s="2400"/>
      <c r="E47" s="2400"/>
      <c r="F47" s="2404"/>
      <c r="G47" s="2404"/>
      <c r="H47" s="2404"/>
      <c r="I47" s="2404"/>
      <c r="J47" s="2404"/>
      <c r="K47" s="2404"/>
      <c r="L47" s="2404"/>
      <c r="M47" s="2404"/>
      <c r="N47" s="2404"/>
      <c r="O47" s="2404"/>
      <c r="P47" s="2404"/>
      <c r="Q47" s="2404"/>
      <c r="R47" s="2404"/>
      <c r="S47" s="2404"/>
      <c r="T47" s="2404"/>
      <c r="U47" s="2404"/>
      <c r="W47" s="3922"/>
      <c r="X47" s="3922"/>
      <c r="Y47" s="3922"/>
      <c r="Z47" s="3922"/>
      <c r="AA47" s="3922"/>
      <c r="AB47" s="3922"/>
      <c r="AC47" s="3922"/>
      <c r="AD47" s="3922"/>
      <c r="AE47" s="3922"/>
      <c r="AF47" s="3922"/>
      <c r="AG47" s="3922"/>
      <c r="AH47" s="3922"/>
      <c r="AI47" s="3922"/>
      <c r="AJ47" s="4118"/>
    </row>
    <row r="48" spans="1:36" s="2438" customFormat="1" ht="11.25" customHeight="1">
      <c r="A48" s="2429"/>
      <c r="B48" s="1631" t="s">
        <v>843</v>
      </c>
      <c r="C48" s="1600"/>
      <c r="D48" s="3951" t="s">
        <v>1828</v>
      </c>
      <c r="E48" s="2392"/>
      <c r="F48" s="2594"/>
      <c r="G48" s="2595"/>
      <c r="H48" s="2596"/>
      <c r="I48" s="2596"/>
      <c r="J48" s="2596"/>
      <c r="K48" s="2596"/>
      <c r="L48" s="2596"/>
      <c r="M48" s="2596"/>
      <c r="N48" s="2596"/>
      <c r="O48" s="2596"/>
      <c r="P48" s="2596"/>
      <c r="Q48" s="2596"/>
      <c r="R48" s="2596"/>
      <c r="S48" s="2596"/>
      <c r="T48" s="2596"/>
      <c r="U48" s="2596"/>
      <c r="V48" s="2596"/>
      <c r="W48" s="2596"/>
      <c r="X48" s="2596"/>
      <c r="Y48" s="2596"/>
      <c r="Z48" s="2596"/>
      <c r="AA48" s="2596"/>
      <c r="AB48" s="2596"/>
      <c r="AC48" s="2596"/>
      <c r="AD48" s="2596"/>
      <c r="AE48" s="2596"/>
      <c r="AF48" s="2596"/>
      <c r="AG48" s="2394"/>
      <c r="AH48" s="2392"/>
      <c r="AI48" s="2392"/>
      <c r="AJ48" s="3908"/>
    </row>
    <row r="49" spans="1:36" s="2438" customFormat="1" ht="11.25" customHeight="1">
      <c r="A49" s="2429"/>
      <c r="B49" s="1631"/>
      <c r="C49" s="1600"/>
      <c r="D49" s="3951" t="s">
        <v>1829</v>
      </c>
      <c r="E49" s="2392"/>
      <c r="F49" s="2594"/>
      <c r="G49" s="2595"/>
      <c r="H49" s="2596"/>
      <c r="I49" s="2596"/>
      <c r="J49" s="2596"/>
      <c r="K49" s="2596"/>
      <c r="L49" s="2596"/>
      <c r="M49" s="2596"/>
      <c r="N49" s="2596"/>
      <c r="O49" s="2596"/>
      <c r="P49" s="2596"/>
      <c r="Q49" s="2596"/>
      <c r="R49" s="2596"/>
      <c r="S49" s="2596"/>
      <c r="T49" s="2596"/>
      <c r="U49" s="2596"/>
      <c r="V49" s="2596"/>
      <c r="W49" s="2596"/>
      <c r="X49" s="2596"/>
      <c r="Y49" s="2596"/>
      <c r="Z49" s="2596"/>
      <c r="AA49" s="2596"/>
      <c r="AB49" s="2596"/>
      <c r="AC49" s="2596"/>
      <c r="AD49" s="2596"/>
      <c r="AE49" s="2596"/>
      <c r="AF49" s="2596"/>
      <c r="AG49" s="2394"/>
      <c r="AH49" s="2392"/>
      <c r="AI49" s="2392"/>
      <c r="AJ49" s="3908"/>
    </row>
    <row r="50" spans="1:36" s="2438" customFormat="1" ht="11.25" customHeight="1">
      <c r="A50" s="2429"/>
      <c r="B50" s="1631"/>
      <c r="C50" s="1600"/>
      <c r="D50" s="2597" t="s">
        <v>1830</v>
      </c>
      <c r="E50" s="2392"/>
      <c r="F50" s="2594"/>
      <c r="G50" s="2595"/>
      <c r="H50" s="2596"/>
      <c r="I50" s="2596"/>
      <c r="J50" s="2596"/>
      <c r="K50" s="2596"/>
      <c r="L50" s="2596"/>
      <c r="M50" s="2596"/>
      <c r="N50" s="2596"/>
      <c r="O50" s="2596"/>
      <c r="P50" s="2596"/>
      <c r="Q50" s="2596"/>
      <c r="R50" s="2596"/>
      <c r="S50" s="2596"/>
      <c r="T50" s="2596"/>
      <c r="U50" s="2596"/>
      <c r="V50" s="2596"/>
      <c r="W50" s="2596"/>
      <c r="X50" s="2596"/>
      <c r="Y50" s="2596"/>
      <c r="Z50" s="2596"/>
      <c r="AA50" s="2596"/>
      <c r="AB50" s="2596"/>
      <c r="AC50" s="2596"/>
      <c r="AD50" s="2596"/>
      <c r="AE50" s="2596"/>
      <c r="AF50" s="2596"/>
      <c r="AG50" s="2394"/>
      <c r="AH50" s="2392"/>
      <c r="AI50" s="2392"/>
      <c r="AJ50" s="3908"/>
    </row>
    <row r="51" spans="1:36" s="2438" customFormat="1" ht="11.25" customHeight="1">
      <c r="A51" s="2429"/>
      <c r="B51" s="1631"/>
      <c r="C51" s="1600"/>
      <c r="D51" s="2445" t="s">
        <v>1831</v>
      </c>
      <c r="E51" s="2392"/>
      <c r="F51" s="2594"/>
      <c r="G51" s="2595"/>
      <c r="H51" s="2596"/>
      <c r="I51" s="2596"/>
      <c r="J51" s="2596"/>
      <c r="K51" s="2596"/>
      <c r="L51" s="2596"/>
      <c r="M51" s="2596"/>
      <c r="N51" s="2596"/>
      <c r="O51" s="2596"/>
      <c r="P51" s="2596"/>
      <c r="Q51" s="2596"/>
      <c r="R51" s="2596"/>
      <c r="S51" s="2596"/>
      <c r="T51" s="2596"/>
      <c r="U51" s="2596"/>
      <c r="V51" s="2596"/>
      <c r="W51" s="2596"/>
      <c r="X51" s="2596"/>
      <c r="Y51" s="2596"/>
      <c r="Z51" s="2596"/>
      <c r="AA51" s="2596"/>
      <c r="AB51" s="2596"/>
      <c r="AC51" s="2596"/>
      <c r="AD51" s="2596"/>
      <c r="AE51" s="2596"/>
      <c r="AF51" s="2596"/>
      <c r="AG51" s="2394"/>
      <c r="AH51" s="2392"/>
      <c r="AI51" s="2392"/>
      <c r="AJ51" s="3908"/>
    </row>
    <row r="52" spans="1:36" s="2438" customFormat="1" ht="6" customHeight="1">
      <c r="A52" s="2429"/>
      <c r="B52" s="1630"/>
      <c r="C52" s="3941"/>
      <c r="D52" s="2597"/>
      <c r="E52" s="2392"/>
      <c r="F52" s="2594"/>
      <c r="G52" s="2592"/>
      <c r="H52" s="2582"/>
      <c r="I52" s="2582"/>
      <c r="J52" s="2582"/>
      <c r="K52" s="2582"/>
      <c r="L52" s="2582"/>
      <c r="M52" s="2582"/>
      <c r="N52" s="2582"/>
      <c r="O52" s="2474"/>
      <c r="P52" s="2474"/>
      <c r="Q52" s="2474"/>
      <c r="R52" s="2582"/>
      <c r="S52" s="2582"/>
      <c r="T52" s="2582"/>
      <c r="U52" s="2582"/>
      <c r="V52" s="2582"/>
      <c r="W52" s="2433"/>
      <c r="X52" s="2433"/>
      <c r="Y52" s="2433"/>
      <c r="Z52" s="2433"/>
      <c r="AA52" s="2433"/>
      <c r="AB52" s="2433"/>
      <c r="AC52" s="2433"/>
      <c r="AD52" s="2433"/>
      <c r="AE52" s="2433"/>
      <c r="AF52" s="2433"/>
      <c r="AG52" s="2433"/>
      <c r="AH52" s="2433"/>
      <c r="AI52" s="2433"/>
      <c r="AJ52" s="3908"/>
    </row>
    <row r="53" spans="1:36" s="2438" customFormat="1" ht="11.25" customHeight="1">
      <c r="A53" s="2429"/>
      <c r="B53" s="1598"/>
      <c r="C53" s="2598"/>
      <c r="D53" s="6459">
        <v>330035</v>
      </c>
      <c r="E53" s="6459"/>
      <c r="F53" s="2605"/>
      <c r="G53" s="2400"/>
      <c r="H53" s="2400"/>
      <c r="I53" s="1599"/>
      <c r="J53" s="1599"/>
      <c r="K53" s="1599"/>
      <c r="L53" s="1599"/>
      <c r="M53" s="1599"/>
      <c r="N53" s="1599"/>
      <c r="O53" s="2474"/>
      <c r="P53" s="2474"/>
      <c r="Q53" s="2474"/>
      <c r="R53" s="2572"/>
      <c r="S53" s="2572"/>
      <c r="T53" s="2572"/>
      <c r="U53" s="2572"/>
      <c r="V53" s="2580"/>
      <c r="W53" s="2433"/>
      <c r="X53" s="2433"/>
      <c r="Y53" s="2433"/>
      <c r="Z53" s="2433"/>
      <c r="AA53" s="2433"/>
      <c r="AB53" s="2433"/>
      <c r="AC53" s="2433"/>
      <c r="AD53" s="2433"/>
      <c r="AE53" s="2433"/>
      <c r="AF53" s="2433"/>
      <c r="AG53" s="2433"/>
      <c r="AH53" s="2433"/>
      <c r="AI53" s="2433"/>
      <c r="AJ53" s="3908"/>
    </row>
    <row r="54" spans="1:36" s="2438" customFormat="1" ht="11.25" customHeight="1">
      <c r="A54" s="2429"/>
      <c r="B54" s="1630"/>
      <c r="C54" s="2591"/>
      <c r="D54" s="6458">
        <v>1</v>
      </c>
      <c r="E54" s="6494"/>
      <c r="F54" s="6559" t="s">
        <v>1164</v>
      </c>
      <c r="G54" s="6458"/>
      <c r="H54" s="2400"/>
      <c r="I54" s="2592"/>
      <c r="J54" s="2888" t="s">
        <v>1665</v>
      </c>
      <c r="K54" s="2866"/>
      <c r="L54" s="2867"/>
      <c r="M54" s="2867"/>
      <c r="N54" s="2867"/>
      <c r="O54" s="2867"/>
      <c r="P54" s="2867"/>
      <c r="Q54" s="2875"/>
      <c r="R54" s="2908"/>
      <c r="S54" s="2909"/>
      <c r="T54" s="2582"/>
      <c r="U54" s="2582"/>
      <c r="V54" s="2580"/>
      <c r="W54" s="2433"/>
      <c r="X54" s="2433"/>
      <c r="Y54" s="2433"/>
      <c r="Z54" s="2433"/>
      <c r="AA54" s="2433"/>
      <c r="AB54" s="2433"/>
      <c r="AC54" s="2433"/>
      <c r="AD54" s="2433"/>
      <c r="AE54" s="2433"/>
      <c r="AF54" s="2433"/>
      <c r="AG54" s="2433"/>
      <c r="AH54" s="2433"/>
      <c r="AI54" s="2433"/>
      <c r="AJ54" s="3908"/>
    </row>
    <row r="55" spans="1:36" s="2402" customFormat="1" ht="11.25" customHeight="1">
      <c r="A55" s="2604"/>
      <c r="D55" s="6458"/>
      <c r="E55" s="6495"/>
      <c r="F55" s="6559"/>
      <c r="G55" s="6458"/>
      <c r="H55" s="2400"/>
      <c r="J55" s="2889" t="s">
        <v>1832</v>
      </c>
      <c r="K55" s="2869"/>
      <c r="L55" s="2870"/>
      <c r="M55" s="2871"/>
      <c r="N55" s="2871"/>
      <c r="O55" s="2871"/>
      <c r="P55" s="2871"/>
      <c r="Q55" s="2905"/>
      <c r="R55" s="2896"/>
      <c r="S55" s="2897"/>
      <c r="W55" s="2433"/>
      <c r="X55" s="2433"/>
      <c r="Y55" s="2433"/>
      <c r="Z55" s="2433"/>
      <c r="AA55" s="2433"/>
      <c r="AB55" s="2433"/>
      <c r="AC55" s="2433"/>
      <c r="AD55" s="2433"/>
      <c r="AE55" s="2433"/>
      <c r="AF55" s="2433"/>
      <c r="AG55" s="2433"/>
      <c r="AH55" s="2433"/>
      <c r="AI55" s="2433"/>
      <c r="AJ55" s="4118"/>
    </row>
    <row r="56" spans="1:36" s="2438" customFormat="1" ht="6.75" customHeight="1">
      <c r="A56" s="2429"/>
      <c r="B56" s="1598"/>
      <c r="C56" s="2598"/>
      <c r="D56" s="2433"/>
      <c r="E56" s="2392"/>
      <c r="F56" s="2433"/>
      <c r="G56" s="2433"/>
      <c r="H56" s="2433"/>
      <c r="I56" s="1599"/>
      <c r="J56" s="1599"/>
      <c r="K56" s="1599"/>
      <c r="L56" s="1599"/>
      <c r="M56" s="1599"/>
      <c r="N56" s="1599"/>
      <c r="O56" s="2474"/>
      <c r="P56" s="2474"/>
      <c r="Q56" s="2474"/>
      <c r="R56" s="2572"/>
      <c r="S56" s="2572"/>
      <c r="T56" s="2572"/>
      <c r="U56" s="2572"/>
      <c r="V56" s="2580"/>
      <c r="W56" s="2433"/>
      <c r="X56" s="2433"/>
      <c r="Y56" s="2433"/>
      <c r="Z56" s="2433"/>
      <c r="AA56" s="2433"/>
      <c r="AB56" s="2433"/>
      <c r="AC56" s="2433"/>
      <c r="AD56" s="2433"/>
      <c r="AE56" s="2433"/>
      <c r="AF56" s="2433"/>
      <c r="AG56" s="2433"/>
      <c r="AH56" s="2433"/>
      <c r="AI56" s="2433"/>
      <c r="AJ56" s="3908"/>
    </row>
    <row r="57" spans="1:36" s="2438" customFormat="1" ht="11.25" customHeight="1">
      <c r="A57" s="2429"/>
      <c r="B57" s="1630"/>
      <c r="C57" s="2591"/>
      <c r="D57" s="6581">
        <v>2</v>
      </c>
      <c r="E57" s="6494"/>
      <c r="F57" s="6612" t="s">
        <v>1045</v>
      </c>
      <c r="G57" s="6613"/>
      <c r="H57" s="6613"/>
      <c r="I57" s="2592"/>
      <c r="J57" s="2888" t="s">
        <v>1833</v>
      </c>
      <c r="K57" s="2866"/>
      <c r="L57" s="2867"/>
      <c r="M57" s="2867"/>
      <c r="N57" s="2867"/>
      <c r="O57" s="2867"/>
      <c r="P57" s="2867"/>
      <c r="Q57" s="2875"/>
      <c r="R57" s="2910"/>
      <c r="S57" s="2911"/>
      <c r="T57" s="2582"/>
      <c r="U57" s="2582"/>
      <c r="V57" s="2580"/>
      <c r="W57" s="2433"/>
      <c r="X57" s="2433"/>
      <c r="Y57" s="2433"/>
      <c r="Z57" s="2433"/>
      <c r="AA57" s="2433"/>
      <c r="AB57" s="2433"/>
      <c r="AC57" s="2433"/>
      <c r="AD57" s="2433"/>
      <c r="AE57" s="2433"/>
      <c r="AF57" s="2433"/>
      <c r="AG57" s="2433"/>
      <c r="AH57" s="2433"/>
      <c r="AI57" s="2433"/>
      <c r="AJ57" s="3908"/>
    </row>
    <row r="58" spans="1:36" s="2402" customFormat="1" ht="11.25" customHeight="1">
      <c r="A58" s="2604"/>
      <c r="D58" s="6581"/>
      <c r="E58" s="6495"/>
      <c r="F58" s="6612"/>
      <c r="G58" s="6613"/>
      <c r="H58" s="6613"/>
      <c r="J58" s="2889" t="s">
        <v>1834</v>
      </c>
      <c r="K58" s="2869"/>
      <c r="L58" s="2870"/>
      <c r="M58" s="2871"/>
      <c r="N58" s="2871"/>
      <c r="O58" s="2871"/>
      <c r="P58" s="2871"/>
      <c r="Q58" s="2905"/>
      <c r="R58" s="2912"/>
      <c r="S58" s="2913"/>
      <c r="W58" s="2433"/>
      <c r="X58" s="2433"/>
      <c r="Y58" s="2433"/>
      <c r="Z58" s="2433"/>
      <c r="AA58" s="2433"/>
      <c r="AB58" s="2433"/>
      <c r="AC58" s="2433"/>
      <c r="AD58" s="2433"/>
      <c r="AE58" s="2433"/>
      <c r="AF58" s="2433"/>
      <c r="AG58" s="2433"/>
      <c r="AH58" s="2433"/>
      <c r="AI58" s="2433"/>
      <c r="AJ58" s="4118"/>
    </row>
    <row r="59" spans="1:36" s="2402" customFormat="1" ht="11.25" customHeight="1">
      <c r="A59" s="2834"/>
      <c r="B59" s="4105"/>
      <c r="C59" s="4105"/>
      <c r="D59" s="4092"/>
      <c r="E59" s="4137"/>
      <c r="F59" s="4093"/>
      <c r="G59" s="4093"/>
      <c r="H59" s="4093"/>
      <c r="I59" s="4105"/>
      <c r="J59" s="4095"/>
      <c r="K59" s="4095"/>
      <c r="L59" s="4090"/>
      <c r="M59" s="4199"/>
      <c r="N59" s="4199"/>
      <c r="O59" s="4199"/>
      <c r="P59" s="4199"/>
      <c r="Q59" s="4101"/>
      <c r="R59" s="4097"/>
      <c r="S59" s="4093"/>
      <c r="T59" s="4105"/>
      <c r="U59" s="4105"/>
      <c r="V59" s="4105"/>
      <c r="W59" s="4094"/>
      <c r="X59" s="4094"/>
      <c r="Y59" s="4094"/>
      <c r="Z59" s="4094"/>
      <c r="AA59" s="4094"/>
      <c r="AB59" s="4094"/>
      <c r="AC59" s="4094"/>
      <c r="AD59" s="4094"/>
      <c r="AE59" s="4094"/>
      <c r="AF59" s="4094"/>
      <c r="AG59" s="4094"/>
      <c r="AH59" s="4094"/>
      <c r="AI59" s="4094"/>
      <c r="AJ59" s="4200"/>
    </row>
    <row r="60" spans="1:36" s="2392" customFormat="1" ht="10.199999999999999">
      <c r="A60" s="2431"/>
      <c r="B60" s="2404"/>
      <c r="C60" s="2402"/>
      <c r="D60" s="1611"/>
      <c r="E60" s="2583"/>
      <c r="F60" s="2583"/>
      <c r="G60" s="2583"/>
      <c r="H60" s="2583"/>
      <c r="I60" s="2583"/>
      <c r="J60" s="2583"/>
      <c r="K60" s="2583"/>
      <c r="L60" s="2583"/>
      <c r="M60" s="2583"/>
      <c r="N60" s="2583"/>
      <c r="O60" s="2583"/>
      <c r="P60" s="2583"/>
      <c r="Q60" s="2583"/>
      <c r="R60" s="2583"/>
      <c r="S60" s="2583"/>
      <c r="T60" s="3931"/>
      <c r="U60" s="3931"/>
      <c r="V60" s="3931"/>
      <c r="W60" s="2433"/>
      <c r="X60" s="2433"/>
      <c r="Y60" s="2433"/>
      <c r="Z60" s="2433"/>
      <c r="AA60" s="2433"/>
      <c r="AB60" s="2433"/>
      <c r="AC60" s="2433"/>
      <c r="AF60" s="3939"/>
      <c r="AG60" s="3940"/>
      <c r="AH60" s="3938"/>
      <c r="AI60" s="3938"/>
      <c r="AJ60" s="3908"/>
    </row>
    <row r="61" spans="1:36" s="2438" customFormat="1" ht="11.25" customHeight="1">
      <c r="A61" s="2429"/>
      <c r="B61" s="1631" t="s">
        <v>844</v>
      </c>
      <c r="C61" s="1600"/>
      <c r="D61" s="3951" t="s">
        <v>1666</v>
      </c>
      <c r="E61" s="2392"/>
      <c r="F61" s="2594"/>
      <c r="G61" s="2595"/>
      <c r="H61" s="2596"/>
      <c r="I61" s="2596"/>
      <c r="J61" s="2596"/>
      <c r="K61" s="2596"/>
      <c r="L61" s="2596"/>
      <c r="M61" s="2596"/>
      <c r="N61" s="2596"/>
      <c r="O61" s="2596"/>
      <c r="P61" s="2596"/>
      <c r="Q61" s="2596"/>
      <c r="R61" s="2596"/>
      <c r="S61" s="2596"/>
      <c r="T61" s="2596"/>
      <c r="U61" s="2596"/>
      <c r="V61" s="2596"/>
      <c r="W61" s="2596"/>
      <c r="X61" s="6616"/>
      <c r="Y61" s="6616"/>
      <c r="Z61" s="6616"/>
      <c r="AA61" s="6616"/>
      <c r="AB61" s="6616"/>
      <c r="AC61" s="6616"/>
      <c r="AD61" s="6616"/>
      <c r="AE61" s="6616"/>
      <c r="AF61" s="6616"/>
      <c r="AG61" s="6616"/>
      <c r="AH61" s="6616"/>
      <c r="AI61" s="6616"/>
      <c r="AJ61" s="3908"/>
    </row>
    <row r="62" spans="1:36" s="2402" customFormat="1" ht="9.75" customHeight="1">
      <c r="A62" s="2604"/>
      <c r="D62" s="2445" t="s">
        <v>1667</v>
      </c>
      <c r="X62" s="6636"/>
      <c r="Y62" s="6636"/>
      <c r="Z62" s="6636"/>
      <c r="AA62" s="6636"/>
      <c r="AB62" s="6636"/>
      <c r="AC62" s="6636"/>
      <c r="AD62" s="6636"/>
      <c r="AE62" s="6636"/>
      <c r="AF62" s="6636"/>
      <c r="AG62" s="6636"/>
      <c r="AH62" s="6636"/>
      <c r="AI62" s="6636"/>
      <c r="AJ62" s="4118"/>
    </row>
    <row r="63" spans="1:36" s="2438" customFormat="1" ht="9.75" customHeight="1">
      <c r="A63" s="2429"/>
      <c r="B63" s="1630"/>
      <c r="C63" s="3941"/>
      <c r="D63" s="2597"/>
      <c r="E63" s="2392"/>
      <c r="F63" s="2594"/>
      <c r="G63" s="2592"/>
      <c r="H63" s="2582"/>
      <c r="I63" s="2582"/>
      <c r="J63" s="2582"/>
      <c r="K63" s="2582"/>
      <c r="L63" s="2582"/>
      <c r="M63" s="2582"/>
      <c r="N63" s="2582"/>
      <c r="O63" s="2474"/>
      <c r="P63" s="2474"/>
      <c r="Q63" s="2474"/>
      <c r="R63" s="2582"/>
      <c r="S63" s="2582"/>
      <c r="T63" s="2582"/>
      <c r="U63" s="2582"/>
      <c r="V63" s="2582"/>
      <c r="W63" s="2392"/>
      <c r="X63" s="2404"/>
      <c r="Y63" s="2404"/>
      <c r="Z63" s="2404"/>
      <c r="AA63" s="2404"/>
      <c r="AB63" s="2404"/>
      <c r="AC63" s="2404"/>
      <c r="AD63" s="2404"/>
      <c r="AE63" s="2404"/>
      <c r="AF63" s="2392"/>
      <c r="AG63" s="2392"/>
      <c r="AH63" s="6585">
        <v>3300</v>
      </c>
      <c r="AI63" s="6585"/>
      <c r="AJ63" s="3908"/>
    </row>
    <row r="64" spans="1:36" s="2438" customFormat="1" ht="11.25" customHeight="1">
      <c r="A64" s="2429"/>
      <c r="B64" s="1598"/>
      <c r="C64" s="2598"/>
      <c r="D64" s="2400" t="s">
        <v>29</v>
      </c>
      <c r="E64" s="1598" t="s">
        <v>401</v>
      </c>
      <c r="F64" s="2392"/>
      <c r="G64" s="1599"/>
      <c r="H64" s="1599"/>
      <c r="I64" s="1599"/>
      <c r="J64" s="1599"/>
      <c r="K64" s="1599"/>
      <c r="L64" s="1599"/>
      <c r="M64" s="1599"/>
      <c r="N64" s="1599"/>
      <c r="O64" s="2474"/>
      <c r="P64" s="2474"/>
      <c r="Q64" s="2474"/>
      <c r="R64" s="2572"/>
      <c r="S64" s="2572"/>
      <c r="T64" s="2572"/>
      <c r="U64" s="2572"/>
      <c r="V64" s="2580"/>
      <c r="W64" s="2392"/>
      <c r="X64" s="2400"/>
      <c r="Y64" s="2400"/>
      <c r="Z64" s="2400"/>
      <c r="AA64" s="2400"/>
      <c r="AB64" s="2400"/>
      <c r="AC64" s="2400"/>
      <c r="AD64" s="2400"/>
      <c r="AE64" s="2400"/>
      <c r="AF64" s="6558">
        <v>58</v>
      </c>
      <c r="AG64" s="6483"/>
      <c r="AH64" s="6484"/>
      <c r="AI64" s="6485"/>
      <c r="AJ64" s="6618"/>
    </row>
    <row r="65" spans="1:36" s="2438" customFormat="1" ht="11.25" customHeight="1">
      <c r="A65" s="2429"/>
      <c r="B65" s="1630"/>
      <c r="C65" s="2591"/>
      <c r="D65" s="2400"/>
      <c r="E65" s="2581" t="s">
        <v>402</v>
      </c>
      <c r="F65" s="2582"/>
      <c r="G65" s="2581"/>
      <c r="H65" s="2592"/>
      <c r="I65" s="2592"/>
      <c r="J65" s="2592"/>
      <c r="K65" s="2592"/>
      <c r="L65" s="2592"/>
      <c r="M65" s="2592"/>
      <c r="N65" s="2592"/>
      <c r="O65" s="2474"/>
      <c r="P65" s="2474"/>
      <c r="Q65" s="2474"/>
      <c r="R65" s="2582"/>
      <c r="S65" s="2582"/>
      <c r="T65" s="2582"/>
      <c r="U65" s="2582"/>
      <c r="V65" s="2580"/>
      <c r="W65" s="2392"/>
      <c r="X65" s="2400"/>
      <c r="Y65" s="2400"/>
      <c r="Z65" s="2400"/>
      <c r="AA65" s="2400"/>
      <c r="AB65" s="2400"/>
      <c r="AC65" s="2400"/>
      <c r="AD65" s="2400"/>
      <c r="AE65" s="2400"/>
      <c r="AF65" s="6558"/>
      <c r="AG65" s="6486"/>
      <c r="AH65" s="6487"/>
      <c r="AI65" s="6488"/>
      <c r="AJ65" s="6618"/>
    </row>
    <row r="66" spans="1:36" s="2402" customFormat="1" ht="9.75" customHeight="1">
      <c r="A66" s="2604"/>
      <c r="O66" s="2474"/>
      <c r="P66" s="2474"/>
      <c r="Q66" s="2474"/>
      <c r="X66" s="2399"/>
      <c r="Y66" s="2399"/>
      <c r="Z66" s="2399"/>
      <c r="AA66" s="2399"/>
      <c r="AB66" s="2399"/>
      <c r="AC66" s="2399"/>
      <c r="AD66" s="2399"/>
      <c r="AE66" s="2399"/>
      <c r="AF66" s="2580"/>
      <c r="AG66" s="3924"/>
      <c r="AH66" s="2399"/>
      <c r="AI66" s="2399"/>
      <c r="AJ66" s="3908"/>
    </row>
    <row r="67" spans="1:36" s="2438" customFormat="1" ht="11.25" customHeight="1">
      <c r="A67" s="2429"/>
      <c r="B67" s="1598"/>
      <c r="C67" s="2598"/>
      <c r="D67" s="2400" t="s">
        <v>30</v>
      </c>
      <c r="E67" s="1598" t="s">
        <v>403</v>
      </c>
      <c r="F67" s="2392"/>
      <c r="G67" s="1599"/>
      <c r="H67" s="1599"/>
      <c r="I67" s="1599"/>
      <c r="J67" s="1599"/>
      <c r="K67" s="1599"/>
      <c r="L67" s="1599"/>
      <c r="M67" s="1599"/>
      <c r="N67" s="1599"/>
      <c r="O67" s="2474"/>
      <c r="P67" s="2474"/>
      <c r="Q67" s="2474"/>
      <c r="R67" s="2572"/>
      <c r="S67" s="2572"/>
      <c r="T67" s="2572"/>
      <c r="U67" s="2572"/>
      <c r="V67" s="2580"/>
      <c r="W67" s="2392"/>
      <c r="X67" s="2400"/>
      <c r="Y67" s="2400"/>
      <c r="Z67" s="2400"/>
      <c r="AA67" s="2400"/>
      <c r="AB67" s="2400"/>
      <c r="AC67" s="2400"/>
      <c r="AD67" s="2400"/>
      <c r="AE67" s="2400"/>
      <c r="AF67" s="6558">
        <v>59</v>
      </c>
      <c r="AG67" s="6483"/>
      <c r="AH67" s="6484"/>
      <c r="AI67" s="6485"/>
      <c r="AJ67" s="6618"/>
    </row>
    <row r="68" spans="1:36" s="2438" customFormat="1" ht="11.25" customHeight="1">
      <c r="A68" s="2429"/>
      <c r="B68" s="1630"/>
      <c r="C68" s="2591"/>
      <c r="D68" s="2400"/>
      <c r="E68" s="2581" t="s">
        <v>1254</v>
      </c>
      <c r="F68" s="2582"/>
      <c r="G68" s="2581"/>
      <c r="H68" s="2592"/>
      <c r="I68" s="2592"/>
      <c r="J68" s="2592"/>
      <c r="K68" s="2592"/>
      <c r="L68" s="2592"/>
      <c r="M68" s="2592"/>
      <c r="N68" s="2592"/>
      <c r="O68" s="2474"/>
      <c r="P68" s="2474"/>
      <c r="Q68" s="2474"/>
      <c r="R68" s="2582"/>
      <c r="S68" s="2582"/>
      <c r="T68" s="2582"/>
      <c r="U68" s="2582"/>
      <c r="V68" s="2580"/>
      <c r="W68" s="2392"/>
      <c r="X68" s="2400"/>
      <c r="Y68" s="2400"/>
      <c r="Z68" s="2400"/>
      <c r="AA68" s="2400"/>
      <c r="AB68" s="2400"/>
      <c r="AC68" s="2400"/>
      <c r="AD68" s="2400"/>
      <c r="AE68" s="2400"/>
      <c r="AF68" s="6558"/>
      <c r="AG68" s="6486"/>
      <c r="AH68" s="6487"/>
      <c r="AI68" s="6488"/>
      <c r="AJ68" s="6618"/>
    </row>
    <row r="69" spans="1:36" s="2402" customFormat="1" ht="9.75" customHeight="1">
      <c r="A69" s="2604"/>
      <c r="X69" s="2399"/>
      <c r="Y69" s="2399"/>
      <c r="Z69" s="2399"/>
      <c r="AA69" s="2399"/>
      <c r="AB69" s="2399"/>
      <c r="AC69" s="2399"/>
      <c r="AD69" s="2399"/>
      <c r="AE69" s="2399"/>
      <c r="AF69" s="2580"/>
      <c r="AG69" s="3924"/>
      <c r="AH69" s="2399"/>
      <c r="AI69" s="2399"/>
      <c r="AJ69" s="3908"/>
    </row>
    <row r="70" spans="1:36" s="2438" customFormat="1" ht="11.25" customHeight="1">
      <c r="A70" s="2429"/>
      <c r="B70" s="1598"/>
      <c r="C70" s="2598"/>
      <c r="D70" s="2400" t="s">
        <v>44</v>
      </c>
      <c r="E70" s="1598" t="s">
        <v>404</v>
      </c>
      <c r="F70" s="2392"/>
      <c r="G70" s="1599"/>
      <c r="H70" s="1599"/>
      <c r="I70" s="1599"/>
      <c r="J70" s="1599"/>
      <c r="K70" s="1599"/>
      <c r="L70" s="1599"/>
      <c r="M70" s="1599"/>
      <c r="N70" s="1599"/>
      <c r="O70" s="2474"/>
      <c r="P70" s="2474"/>
      <c r="Q70" s="2474"/>
      <c r="R70" s="2572"/>
      <c r="S70" s="2572"/>
      <c r="T70" s="2572"/>
      <c r="U70" s="2572"/>
      <c r="V70" s="2580"/>
      <c r="W70" s="2392"/>
      <c r="X70" s="2400"/>
      <c r="Y70" s="2400"/>
      <c r="Z70" s="2400"/>
      <c r="AA70" s="2400"/>
      <c r="AB70" s="2400"/>
      <c r="AC70" s="2400"/>
      <c r="AD70" s="2400"/>
      <c r="AE70" s="2400"/>
      <c r="AF70" s="6558">
        <v>60</v>
      </c>
      <c r="AG70" s="6483"/>
      <c r="AH70" s="6484"/>
      <c r="AI70" s="6485"/>
      <c r="AJ70" s="6618"/>
    </row>
    <row r="71" spans="1:36" s="2438" customFormat="1" ht="11.25" customHeight="1">
      <c r="A71" s="2429"/>
      <c r="B71" s="1630"/>
      <c r="C71" s="2591"/>
      <c r="D71" s="2400"/>
      <c r="E71" s="2581" t="s">
        <v>1835</v>
      </c>
      <c r="F71" s="2582"/>
      <c r="G71" s="2581"/>
      <c r="H71" s="2592"/>
      <c r="I71" s="2592"/>
      <c r="J71" s="2592"/>
      <c r="K71" s="2592"/>
      <c r="L71" s="2592"/>
      <c r="M71" s="2592"/>
      <c r="N71" s="2592"/>
      <c r="O71" s="2474"/>
      <c r="P71" s="2474"/>
      <c r="Q71" s="2474"/>
      <c r="R71" s="2582"/>
      <c r="S71" s="2582"/>
      <c r="T71" s="2582"/>
      <c r="U71" s="2582"/>
      <c r="V71" s="2580"/>
      <c r="W71" s="2392"/>
      <c r="X71" s="2400"/>
      <c r="Y71" s="2400"/>
      <c r="Z71" s="2400"/>
      <c r="AA71" s="2400"/>
      <c r="AB71" s="2400"/>
      <c r="AC71" s="2400"/>
      <c r="AD71" s="2400"/>
      <c r="AE71" s="2400"/>
      <c r="AF71" s="6558"/>
      <c r="AG71" s="6486"/>
      <c r="AH71" s="6487"/>
      <c r="AI71" s="6488"/>
      <c r="AJ71" s="6618"/>
    </row>
    <row r="72" spans="1:36" s="2402" customFormat="1" ht="10.199999999999999">
      <c r="A72" s="2834"/>
      <c r="B72" s="4105"/>
      <c r="C72" s="4105"/>
      <c r="D72" s="4092"/>
      <c r="E72" s="4137"/>
      <c r="F72" s="4093"/>
      <c r="G72" s="4093"/>
      <c r="H72" s="4093"/>
      <c r="I72" s="4105"/>
      <c r="J72" s="4095"/>
      <c r="K72" s="4095"/>
      <c r="L72" s="4090"/>
      <c r="M72" s="4199"/>
      <c r="N72" s="4199"/>
      <c r="O72" s="4199"/>
      <c r="P72" s="4199"/>
      <c r="Q72" s="4101"/>
      <c r="R72" s="4097"/>
      <c r="S72" s="4093"/>
      <c r="T72" s="4105"/>
      <c r="U72" s="4105"/>
      <c r="V72" s="4105"/>
      <c r="W72" s="4105"/>
      <c r="X72" s="4094"/>
      <c r="Y72" s="4094"/>
      <c r="Z72" s="4094"/>
      <c r="AA72" s="4094"/>
      <c r="AB72" s="4094"/>
      <c r="AC72" s="4094"/>
      <c r="AD72" s="4094"/>
      <c r="AE72" s="4094"/>
      <c r="AF72" s="4094"/>
      <c r="AG72" s="4094"/>
      <c r="AH72" s="4094"/>
      <c r="AI72" s="4094"/>
      <c r="AJ72" s="4200"/>
    </row>
    <row r="73" spans="1:36" s="2402" customFormat="1" ht="10.199999999999999">
      <c r="A73" s="2604"/>
      <c r="D73" s="3925"/>
      <c r="E73" s="3931"/>
      <c r="F73" s="3940"/>
      <c r="G73" s="3940"/>
      <c r="H73" s="3940"/>
      <c r="J73" s="2435"/>
      <c r="K73" s="2435"/>
      <c r="L73" s="2392"/>
      <c r="M73" s="2608"/>
      <c r="N73" s="2608"/>
      <c r="O73" s="2608"/>
      <c r="P73" s="2608"/>
      <c r="Q73" s="2445"/>
      <c r="R73" s="3939"/>
      <c r="S73" s="3940"/>
      <c r="X73" s="2433"/>
      <c r="Y73" s="2433"/>
      <c r="Z73" s="2433"/>
      <c r="AA73" s="2433"/>
      <c r="AB73" s="2433"/>
      <c r="AC73" s="2433"/>
      <c r="AD73" s="2433"/>
      <c r="AE73" s="2433"/>
      <c r="AF73" s="2433"/>
      <c r="AG73" s="2433"/>
      <c r="AH73" s="2433"/>
      <c r="AI73" s="2433"/>
      <c r="AJ73" s="4118"/>
    </row>
    <row r="74" spans="1:36" s="2438" customFormat="1" ht="11.25" customHeight="1">
      <c r="A74" s="2429"/>
      <c r="B74" s="1631" t="s">
        <v>1478</v>
      </c>
      <c r="C74" s="1600"/>
      <c r="D74" s="3951" t="s">
        <v>1668</v>
      </c>
      <c r="E74" s="2392"/>
      <c r="F74" s="2594"/>
      <c r="G74" s="2595"/>
      <c r="H74" s="2596"/>
      <c r="I74" s="2596"/>
      <c r="J74" s="2596"/>
      <c r="K74" s="2596"/>
      <c r="L74" s="2596"/>
      <c r="M74" s="2596"/>
      <c r="N74" s="2596"/>
      <c r="O74" s="2596"/>
      <c r="P74" s="2596"/>
      <c r="Q74" s="2596"/>
      <c r="R74" s="2596"/>
      <c r="S74" s="2596"/>
      <c r="T74" s="2596"/>
      <c r="U74" s="2596"/>
      <c r="V74" s="2596"/>
      <c r="W74" s="2392"/>
      <c r="X74" s="2596"/>
      <c r="Y74" s="2596"/>
      <c r="Z74" s="2596"/>
      <c r="AA74" s="2596"/>
      <c r="AB74" s="2596"/>
      <c r="AC74" s="2596"/>
      <c r="AD74" s="2596"/>
      <c r="AE74" s="2596"/>
      <c r="AF74" s="2596"/>
      <c r="AG74" s="2596"/>
      <c r="AH74" s="2392"/>
      <c r="AI74" s="2392"/>
      <c r="AJ74" s="3908"/>
    </row>
    <row r="75" spans="1:36" s="2402" customFormat="1" ht="9.75" customHeight="1">
      <c r="A75" s="2604"/>
      <c r="D75" s="2445" t="s">
        <v>1836</v>
      </c>
      <c r="X75" s="2433"/>
      <c r="Y75" s="2433"/>
      <c r="Z75" s="2433"/>
      <c r="AA75" s="2433"/>
      <c r="AB75" s="2433"/>
      <c r="AC75" s="2433"/>
      <c r="AD75" s="2433"/>
      <c r="AE75" s="2433"/>
      <c r="AF75" s="2433"/>
      <c r="AH75" s="2433"/>
      <c r="AI75" s="2392"/>
      <c r="AJ75" s="4118"/>
    </row>
    <row r="76" spans="1:36" s="2438" customFormat="1" ht="4.5" customHeight="1">
      <c r="A76" s="2429"/>
      <c r="B76" s="1630"/>
      <c r="C76" s="3941"/>
      <c r="D76" s="2597"/>
      <c r="E76" s="2392"/>
      <c r="F76" s="2594"/>
      <c r="G76" s="2592"/>
      <c r="H76" s="2582"/>
      <c r="I76" s="2582"/>
      <c r="J76" s="2582"/>
      <c r="K76" s="2582"/>
      <c r="L76" s="2582"/>
      <c r="M76" s="2582"/>
      <c r="N76" s="2582"/>
      <c r="O76" s="2474"/>
      <c r="P76" s="2474"/>
      <c r="Q76" s="2474"/>
      <c r="R76" s="2582"/>
      <c r="S76" s="2582"/>
      <c r="T76" s="2582"/>
      <c r="U76" s="2582"/>
      <c r="V76" s="2582"/>
      <c r="W76" s="2392"/>
      <c r="X76" s="2404"/>
      <c r="Y76" s="2404"/>
      <c r="Z76" s="2404"/>
      <c r="AA76" s="2404"/>
      <c r="AB76" s="2404"/>
      <c r="AC76" s="2404"/>
      <c r="AD76" s="2404"/>
      <c r="AE76" s="2404"/>
      <c r="AF76" s="2404"/>
      <c r="AG76" s="2392"/>
      <c r="AH76" s="2600"/>
      <c r="AI76" s="2600"/>
      <c r="AJ76" s="3908"/>
    </row>
    <row r="77" spans="1:36" s="2438" customFormat="1" ht="11.25" customHeight="1">
      <c r="A77" s="2429"/>
      <c r="B77" s="1598"/>
      <c r="C77" s="2598"/>
      <c r="D77" s="2400" t="s">
        <v>29</v>
      </c>
      <c r="E77" s="1598" t="s">
        <v>419</v>
      </c>
      <c r="F77" s="2392"/>
      <c r="G77" s="1599"/>
      <c r="H77" s="1599"/>
      <c r="I77" s="1599"/>
      <c r="J77" s="1599"/>
      <c r="K77" s="1599"/>
      <c r="L77" s="1599"/>
      <c r="M77" s="1599"/>
      <c r="N77" s="1599"/>
      <c r="O77" s="2474"/>
      <c r="P77" s="2474"/>
      <c r="Q77" s="2474"/>
      <c r="R77" s="2572"/>
      <c r="S77" s="2572"/>
      <c r="T77" s="2572"/>
      <c r="U77" s="2572"/>
      <c r="V77" s="2580"/>
      <c r="W77" s="2392"/>
      <c r="X77" s="2400"/>
      <c r="Y77" s="2400"/>
      <c r="Z77" s="2400"/>
      <c r="AA77" s="2400"/>
      <c r="AB77" s="2400"/>
      <c r="AC77" s="2400"/>
      <c r="AD77" s="2400"/>
      <c r="AE77" s="2400"/>
      <c r="AF77" s="6558">
        <v>61</v>
      </c>
      <c r="AG77" s="6483"/>
      <c r="AH77" s="6484"/>
      <c r="AI77" s="6485"/>
      <c r="AJ77" s="6618" t="s">
        <v>90</v>
      </c>
    </row>
    <row r="78" spans="1:36" s="2438" customFormat="1" ht="11.25" customHeight="1">
      <c r="A78" s="2429"/>
      <c r="B78" s="1630"/>
      <c r="C78" s="2591"/>
      <c r="D78" s="2400"/>
      <c r="E78" s="2581" t="s">
        <v>420</v>
      </c>
      <c r="F78" s="2582"/>
      <c r="G78" s="2581"/>
      <c r="H78" s="2592"/>
      <c r="I78" s="2592"/>
      <c r="J78" s="2592"/>
      <c r="K78" s="2592"/>
      <c r="L78" s="2592"/>
      <c r="M78" s="2592"/>
      <c r="N78" s="2592"/>
      <c r="O78" s="2474"/>
      <c r="P78" s="2474"/>
      <c r="Q78" s="2474"/>
      <c r="R78" s="2582"/>
      <c r="S78" s="2582"/>
      <c r="T78" s="2582"/>
      <c r="U78" s="2582"/>
      <c r="V78" s="2580"/>
      <c r="W78" s="2392"/>
      <c r="X78" s="2400"/>
      <c r="Y78" s="2400"/>
      <c r="Z78" s="2400"/>
      <c r="AA78" s="2400"/>
      <c r="AB78" s="2400"/>
      <c r="AC78" s="2400"/>
      <c r="AD78" s="2400"/>
      <c r="AE78" s="2400"/>
      <c r="AF78" s="6558"/>
      <c r="AG78" s="6486"/>
      <c r="AH78" s="6487"/>
      <c r="AI78" s="6488"/>
      <c r="AJ78" s="6618"/>
    </row>
    <row r="79" spans="1:36" s="2402" customFormat="1" ht="6.75" customHeight="1">
      <c r="A79" s="2604"/>
      <c r="O79" s="2474"/>
      <c r="P79" s="2474"/>
      <c r="Q79" s="2474"/>
      <c r="X79" s="2399"/>
      <c r="Y79" s="2399"/>
      <c r="Z79" s="2399"/>
      <c r="AA79" s="2399"/>
      <c r="AB79" s="2399"/>
      <c r="AC79" s="2399"/>
      <c r="AD79" s="2399"/>
      <c r="AE79" s="2399"/>
      <c r="AF79" s="2580"/>
      <c r="AG79" s="3924"/>
      <c r="AH79" s="2399"/>
      <c r="AI79" s="2399"/>
      <c r="AJ79" s="3908"/>
    </row>
    <row r="80" spans="1:36" s="2438" customFormat="1" ht="11.25" customHeight="1">
      <c r="A80" s="2429"/>
      <c r="B80" s="1598"/>
      <c r="C80" s="2598"/>
      <c r="D80" s="2400" t="s">
        <v>30</v>
      </c>
      <c r="E80" s="1598" t="s">
        <v>421</v>
      </c>
      <c r="F80" s="2392"/>
      <c r="G80" s="1599"/>
      <c r="H80" s="1599"/>
      <c r="I80" s="1599"/>
      <c r="J80" s="1599"/>
      <c r="K80" s="1599"/>
      <c r="L80" s="1599"/>
      <c r="M80" s="1599"/>
      <c r="N80" s="1599"/>
      <c r="O80" s="2474"/>
      <c r="P80" s="2474"/>
      <c r="Q80" s="2474"/>
      <c r="R80" s="2572"/>
      <c r="S80" s="2572"/>
      <c r="T80" s="2572"/>
      <c r="U80" s="2572"/>
      <c r="V80" s="2580"/>
      <c r="W80" s="2392"/>
      <c r="X80" s="2400"/>
      <c r="Y80" s="2400"/>
      <c r="Z80" s="2400"/>
      <c r="AA80" s="2400"/>
      <c r="AB80" s="2400"/>
      <c r="AC80" s="2400"/>
      <c r="AD80" s="2400"/>
      <c r="AE80" s="2400"/>
      <c r="AF80" s="6558">
        <v>62</v>
      </c>
      <c r="AG80" s="6483"/>
      <c r="AH80" s="6484"/>
      <c r="AI80" s="6485"/>
      <c r="AJ80" s="6618" t="s">
        <v>90</v>
      </c>
    </row>
    <row r="81" spans="1:36" s="2438" customFormat="1" ht="11.25" customHeight="1">
      <c r="A81" s="2429"/>
      <c r="B81" s="1630"/>
      <c r="C81" s="2591"/>
      <c r="D81" s="2400"/>
      <c r="E81" s="2581" t="s">
        <v>422</v>
      </c>
      <c r="F81" s="2582"/>
      <c r="G81" s="2581"/>
      <c r="H81" s="2592"/>
      <c r="I81" s="2592"/>
      <c r="J81" s="2592"/>
      <c r="K81" s="2592"/>
      <c r="L81" s="2592"/>
      <c r="M81" s="2592"/>
      <c r="N81" s="2592"/>
      <c r="O81" s="2474"/>
      <c r="P81" s="2474"/>
      <c r="Q81" s="2474"/>
      <c r="R81" s="2582"/>
      <c r="S81" s="2582"/>
      <c r="T81" s="2582"/>
      <c r="U81" s="2582"/>
      <c r="V81" s="2580"/>
      <c r="W81" s="2392"/>
      <c r="X81" s="2400"/>
      <c r="Y81" s="2400"/>
      <c r="Z81" s="2400"/>
      <c r="AA81" s="2400"/>
      <c r="AB81" s="2400"/>
      <c r="AC81" s="2400"/>
      <c r="AD81" s="2400"/>
      <c r="AE81" s="2400"/>
      <c r="AF81" s="6558"/>
      <c r="AG81" s="6486"/>
      <c r="AH81" s="6487"/>
      <c r="AI81" s="6488"/>
      <c r="AJ81" s="6618"/>
    </row>
    <row r="82" spans="1:36" s="2402" customFormat="1" ht="6.75" customHeight="1">
      <c r="A82" s="2604"/>
      <c r="X82" s="2399"/>
      <c r="Y82" s="2399"/>
      <c r="Z82" s="2399"/>
      <c r="AA82" s="2399"/>
      <c r="AB82" s="2399"/>
      <c r="AC82" s="2399"/>
      <c r="AD82" s="2399"/>
      <c r="AE82" s="2399"/>
      <c r="AF82" s="2580"/>
      <c r="AG82" s="3924"/>
      <c r="AH82" s="2399"/>
      <c r="AI82" s="2399"/>
      <c r="AJ82" s="3908"/>
    </row>
    <row r="83" spans="1:36" s="2438" customFormat="1" ht="11.25" customHeight="1">
      <c r="A83" s="2429"/>
      <c r="B83" s="1598"/>
      <c r="C83" s="2598"/>
      <c r="D83" s="2400" t="s">
        <v>44</v>
      </c>
      <c r="E83" s="1598" t="s">
        <v>346</v>
      </c>
      <c r="F83" s="2392"/>
      <c r="G83" s="1599"/>
      <c r="H83" s="1599"/>
      <c r="I83" s="1599"/>
      <c r="J83" s="1599"/>
      <c r="K83" s="1599"/>
      <c r="L83" s="1599"/>
      <c r="M83" s="1599"/>
      <c r="N83" s="1599"/>
      <c r="O83" s="2474"/>
      <c r="P83" s="2474"/>
      <c r="Q83" s="2474"/>
      <c r="R83" s="2572"/>
      <c r="S83" s="2572"/>
      <c r="T83" s="2572"/>
      <c r="U83" s="2572"/>
      <c r="V83" s="2580"/>
      <c r="W83" s="2392"/>
      <c r="X83" s="2400"/>
      <c r="Y83" s="2400"/>
      <c r="Z83" s="2400"/>
      <c r="AA83" s="2400"/>
      <c r="AB83" s="2400"/>
      <c r="AC83" s="2400"/>
      <c r="AD83" s="2400"/>
      <c r="AE83" s="2400"/>
      <c r="AF83" s="6558">
        <v>63</v>
      </c>
      <c r="AG83" s="6483"/>
      <c r="AH83" s="6484"/>
      <c r="AI83" s="6485"/>
      <c r="AJ83" s="6618" t="s">
        <v>90</v>
      </c>
    </row>
    <row r="84" spans="1:36" s="2438" customFormat="1" ht="11.25" customHeight="1">
      <c r="A84" s="2429"/>
      <c r="B84" s="1630"/>
      <c r="C84" s="2591"/>
      <c r="D84" s="2400"/>
      <c r="E84" s="2581" t="s">
        <v>47</v>
      </c>
      <c r="F84" s="2582"/>
      <c r="G84" s="2581"/>
      <c r="H84" s="2592"/>
      <c r="I84" s="2592"/>
      <c r="J84" s="2592"/>
      <c r="K84" s="2592"/>
      <c r="L84" s="2592"/>
      <c r="M84" s="2592"/>
      <c r="N84" s="2592"/>
      <c r="O84" s="2474"/>
      <c r="P84" s="2474"/>
      <c r="Q84" s="2474"/>
      <c r="R84" s="2582"/>
      <c r="S84" s="2582"/>
      <c r="T84" s="2582"/>
      <c r="U84" s="2582"/>
      <c r="V84" s="2580"/>
      <c r="W84" s="2392"/>
      <c r="X84" s="2400"/>
      <c r="Y84" s="2400"/>
      <c r="Z84" s="2400"/>
      <c r="AA84" s="2400"/>
      <c r="AB84" s="2400"/>
      <c r="AC84" s="2400"/>
      <c r="AD84" s="2400"/>
      <c r="AE84" s="2400"/>
      <c r="AF84" s="6558"/>
      <c r="AG84" s="6486"/>
      <c r="AH84" s="6487"/>
      <c r="AI84" s="6488"/>
      <c r="AJ84" s="6618"/>
    </row>
    <row r="85" spans="1:36" s="2438" customFormat="1" ht="8.25" customHeight="1">
      <c r="A85" s="2831"/>
      <c r="B85" s="4190"/>
      <c r="C85" s="4191"/>
      <c r="D85" s="4111"/>
      <c r="E85" s="4192"/>
      <c r="F85" s="4193"/>
      <c r="G85" s="4192"/>
      <c r="H85" s="4194"/>
      <c r="I85" s="4194"/>
      <c r="J85" s="4194"/>
      <c r="K85" s="4194"/>
      <c r="L85" s="4194"/>
      <c r="M85" s="4194"/>
      <c r="N85" s="4194"/>
      <c r="O85" s="4201"/>
      <c r="P85" s="4201"/>
      <c r="Q85" s="4201"/>
      <c r="R85" s="4193"/>
      <c r="S85" s="4193"/>
      <c r="T85" s="4193"/>
      <c r="U85" s="4193"/>
      <c r="V85" s="4202"/>
      <c r="W85" s="4203"/>
      <c r="X85" s="4203"/>
      <c r="Y85" s="4203"/>
      <c r="Z85" s="4203"/>
      <c r="AA85" s="4203"/>
      <c r="AB85" s="4203"/>
      <c r="AC85" s="4203"/>
      <c r="AD85" s="4203"/>
      <c r="AE85" s="4203"/>
      <c r="AF85" s="4111"/>
      <c r="AG85" s="4204"/>
      <c r="AH85" s="4205"/>
      <c r="AI85" s="4205"/>
      <c r="AJ85" s="4109"/>
    </row>
    <row r="86" spans="1:36" s="2392" customFormat="1" ht="11.4">
      <c r="A86" s="2431"/>
      <c r="B86" s="2404"/>
      <c r="C86" s="2402"/>
      <c r="D86" s="1611"/>
      <c r="E86" s="2583"/>
      <c r="F86" s="2583"/>
      <c r="G86" s="2583"/>
      <c r="H86" s="2583"/>
      <c r="I86" s="2583"/>
      <c r="J86" s="2583"/>
      <c r="K86" s="2583"/>
      <c r="L86" s="2583"/>
      <c r="M86" s="2583"/>
      <c r="N86" s="2583"/>
      <c r="O86" s="2583"/>
      <c r="P86" s="2583"/>
      <c r="Q86" s="2583"/>
      <c r="R86" s="2583"/>
      <c r="S86" s="2583"/>
      <c r="T86" s="3931"/>
      <c r="U86" s="3931"/>
      <c r="V86" s="3931"/>
      <c r="W86" s="2433"/>
      <c r="X86" s="2433"/>
      <c r="Y86" s="2433"/>
      <c r="Z86" s="2433"/>
      <c r="AA86" s="2433"/>
      <c r="AB86" s="2433"/>
      <c r="AC86" s="2433"/>
      <c r="AD86" s="3938"/>
      <c r="AE86" s="3938"/>
      <c r="AF86" s="2449"/>
      <c r="AG86" s="6634"/>
      <c r="AH86" s="6634"/>
      <c r="AI86" s="6634"/>
      <c r="AJ86" s="6625"/>
    </row>
    <row r="87" spans="1:36" s="2438" customFormat="1" ht="11.25" customHeight="1">
      <c r="A87" s="2429"/>
      <c r="B87" s="1631" t="s">
        <v>845</v>
      </c>
      <c r="C87" s="1600"/>
      <c r="D87" s="3951" t="s">
        <v>1837</v>
      </c>
      <c r="E87" s="2392"/>
      <c r="F87" s="2594"/>
      <c r="G87" s="2595"/>
      <c r="H87" s="2596"/>
      <c r="I87" s="2596"/>
      <c r="J87" s="2596"/>
      <c r="K87" s="2596"/>
      <c r="L87" s="2596"/>
      <c r="M87" s="2596"/>
      <c r="N87" s="2596"/>
      <c r="O87" s="2596"/>
      <c r="P87" s="2596"/>
      <c r="Q87" s="2596"/>
      <c r="R87" s="2596"/>
      <c r="S87" s="2596"/>
      <c r="T87" s="2596"/>
      <c r="U87" s="2596"/>
      <c r="V87" s="2596"/>
      <c r="W87" s="2596"/>
      <c r="X87" s="2596"/>
      <c r="Y87" s="2596"/>
      <c r="Z87" s="2596"/>
      <c r="AA87" s="2596"/>
      <c r="AB87" s="2596"/>
      <c r="AC87" s="2596"/>
      <c r="AD87" s="2596"/>
      <c r="AE87" s="2596"/>
      <c r="AF87" s="2449"/>
      <c r="AG87" s="6634"/>
      <c r="AH87" s="6634"/>
      <c r="AI87" s="6634"/>
      <c r="AJ87" s="6625"/>
    </row>
    <row r="88" spans="1:36" s="2392" customFormat="1" ht="11.25" customHeight="1">
      <c r="A88" s="2431"/>
      <c r="B88" s="2404"/>
      <c r="C88" s="2402"/>
      <c r="D88" s="2609" t="s">
        <v>1838</v>
      </c>
      <c r="E88" s="2583"/>
      <c r="F88" s="2583"/>
      <c r="G88" s="2583"/>
      <c r="H88" s="2583"/>
      <c r="I88" s="2583"/>
      <c r="J88" s="2583"/>
      <c r="K88" s="2583"/>
      <c r="L88" s="2583"/>
      <c r="M88" s="2583"/>
      <c r="N88" s="2583"/>
      <c r="O88" s="2583"/>
      <c r="P88" s="2583"/>
      <c r="Q88" s="2583"/>
      <c r="R88" s="2583"/>
      <c r="S88" s="2583"/>
      <c r="T88" s="3931"/>
      <c r="U88" s="3931"/>
      <c r="V88" s="3931"/>
      <c r="X88" s="6635"/>
      <c r="Y88" s="6635"/>
      <c r="Z88" s="6635"/>
      <c r="AA88" s="6635"/>
      <c r="AB88" s="6635"/>
      <c r="AC88" s="6635"/>
      <c r="AD88" s="6635"/>
      <c r="AE88" s="6635"/>
      <c r="AF88" s="6635"/>
      <c r="AG88" s="6635"/>
      <c r="AH88" s="6635"/>
      <c r="AI88" s="6635"/>
      <c r="AJ88" s="3908"/>
    </row>
    <row r="89" spans="1:36" s="2438" customFormat="1" ht="9.75" customHeight="1">
      <c r="A89" s="2429"/>
      <c r="B89" s="1630"/>
      <c r="C89" s="3941"/>
      <c r="D89" s="2597"/>
      <c r="E89" s="2392"/>
      <c r="F89" s="2594"/>
      <c r="G89" s="2592"/>
      <c r="H89" s="2582"/>
      <c r="I89" s="2582"/>
      <c r="J89" s="2582"/>
      <c r="K89" s="2582"/>
      <c r="L89" s="2582"/>
      <c r="M89" s="2582"/>
      <c r="N89" s="2582"/>
      <c r="O89" s="6632"/>
      <c r="P89" s="6632"/>
      <c r="Q89" s="2582"/>
      <c r="R89" s="2582"/>
      <c r="S89" s="2582"/>
      <c r="T89" s="2582"/>
      <c r="U89" s="2582"/>
      <c r="V89" s="2582"/>
      <c r="W89" s="2602"/>
      <c r="X89" s="2404"/>
      <c r="Y89" s="2404"/>
      <c r="Z89" s="2404"/>
      <c r="AA89" s="2404"/>
      <c r="AB89" s="2404"/>
      <c r="AC89" s="2404"/>
      <c r="AD89" s="2404"/>
      <c r="AE89" s="2404"/>
      <c r="AF89" s="2404"/>
      <c r="AG89" s="2404"/>
      <c r="AH89" s="6633"/>
      <c r="AI89" s="6633"/>
      <c r="AJ89" s="3908"/>
    </row>
    <row r="90" spans="1:36" s="2438" customFormat="1" ht="11.25" customHeight="1">
      <c r="A90" s="2429"/>
      <c r="B90" s="1598"/>
      <c r="C90" s="2598"/>
      <c r="D90" s="2400" t="s">
        <v>29</v>
      </c>
      <c r="E90" s="1598" t="s">
        <v>1248</v>
      </c>
      <c r="F90" s="2392"/>
      <c r="G90" s="1599"/>
      <c r="H90" s="1599"/>
      <c r="I90" s="1599"/>
      <c r="J90" s="1599"/>
      <c r="K90" s="1599"/>
      <c r="L90" s="1599"/>
      <c r="M90" s="1599"/>
      <c r="N90" s="1599"/>
      <c r="O90" s="2487"/>
      <c r="P90" s="2610"/>
      <c r="Q90" s="2572"/>
      <c r="R90" s="2572"/>
      <c r="S90" s="2572"/>
      <c r="T90" s="2572"/>
      <c r="U90" s="2572"/>
      <c r="V90" s="2580"/>
      <c r="W90" s="2400"/>
      <c r="X90" s="2400"/>
      <c r="Y90" s="2400"/>
      <c r="Z90" s="2400"/>
      <c r="AA90" s="2400"/>
      <c r="AB90" s="2400"/>
      <c r="AC90" s="2400"/>
      <c r="AD90" s="2400"/>
      <c r="AE90" s="2400"/>
      <c r="AF90" s="6558">
        <v>64</v>
      </c>
      <c r="AG90" s="6483"/>
      <c r="AH90" s="6484"/>
      <c r="AI90" s="6485"/>
      <c r="AJ90" s="6618" t="s">
        <v>90</v>
      </c>
    </row>
    <row r="91" spans="1:36" s="2438" customFormat="1" ht="11.25" customHeight="1">
      <c r="A91" s="2429"/>
      <c r="B91" s="1630"/>
      <c r="C91" s="2591"/>
      <c r="D91" s="2400"/>
      <c r="E91" s="2581" t="s">
        <v>1249</v>
      </c>
      <c r="F91" s="2582"/>
      <c r="G91" s="2581"/>
      <c r="H91" s="2592"/>
      <c r="I91" s="2592"/>
      <c r="J91" s="2592"/>
      <c r="K91" s="2592"/>
      <c r="L91" s="2592"/>
      <c r="M91" s="2592"/>
      <c r="N91" s="2592"/>
      <c r="O91" s="2487"/>
      <c r="P91" s="2610"/>
      <c r="Q91" s="2582"/>
      <c r="R91" s="2582"/>
      <c r="S91" s="2582"/>
      <c r="T91" s="2582"/>
      <c r="U91" s="2582"/>
      <c r="V91" s="2580"/>
      <c r="W91" s="2400"/>
      <c r="X91" s="2400"/>
      <c r="Y91" s="2400"/>
      <c r="Z91" s="2400"/>
      <c r="AA91" s="2400"/>
      <c r="AB91" s="2400"/>
      <c r="AC91" s="2400"/>
      <c r="AD91" s="2400"/>
      <c r="AE91" s="2400"/>
      <c r="AF91" s="6558"/>
      <c r="AG91" s="6486"/>
      <c r="AH91" s="6487"/>
      <c r="AI91" s="6488"/>
      <c r="AJ91" s="6618"/>
    </row>
    <row r="92" spans="1:36" s="2438" customFormat="1" ht="6.75" customHeight="1">
      <c r="A92" s="2429"/>
      <c r="B92" s="1630"/>
      <c r="C92" s="2591"/>
      <c r="D92" s="2591"/>
      <c r="E92" s="2596"/>
      <c r="F92" s="2582"/>
      <c r="G92" s="2581"/>
      <c r="H92" s="2592"/>
      <c r="I92" s="2592"/>
      <c r="J92" s="2592"/>
      <c r="K92" s="2592"/>
      <c r="L92" s="2592"/>
      <c r="M92" s="2592"/>
      <c r="N92" s="2592"/>
      <c r="O92" s="2487"/>
      <c r="P92" s="2596"/>
      <c r="Q92" s="2582"/>
      <c r="R92" s="2582"/>
      <c r="S92" s="2582"/>
      <c r="T92" s="2582"/>
      <c r="U92" s="2582"/>
      <c r="V92" s="2582"/>
      <c r="W92" s="2582"/>
      <c r="X92" s="2582"/>
      <c r="Y92" s="2582"/>
      <c r="Z92" s="2582"/>
      <c r="AA92" s="2582"/>
      <c r="AB92" s="2582"/>
      <c r="AC92" s="2582"/>
      <c r="AD92" s="2392"/>
      <c r="AE92" s="2392"/>
      <c r="AF92" s="2580"/>
      <c r="AG92" s="3924"/>
      <c r="AH92" s="2399"/>
      <c r="AI92" s="2399"/>
      <c r="AJ92" s="3908"/>
    </row>
    <row r="93" spans="1:36" s="2438" customFormat="1" ht="11.25" customHeight="1">
      <c r="A93" s="2429"/>
      <c r="B93" s="1339"/>
      <c r="C93" s="1610"/>
      <c r="D93" s="2400" t="s">
        <v>30</v>
      </c>
      <c r="E93" s="3951" t="s">
        <v>1839</v>
      </c>
      <c r="F93" s="2392"/>
      <c r="G93" s="1404"/>
      <c r="H93" s="1404"/>
      <c r="I93" s="1404"/>
      <c r="J93" s="1404"/>
      <c r="K93" s="1404"/>
      <c r="L93" s="1404"/>
      <c r="M93" s="1404"/>
      <c r="N93" s="1404"/>
      <c r="O93" s="2487"/>
      <c r="P93" s="2610"/>
      <c r="Q93" s="1404"/>
      <c r="R93" s="1404"/>
      <c r="S93" s="1404"/>
      <c r="T93" s="1404"/>
      <c r="U93" s="1404"/>
      <c r="V93" s="2580"/>
      <c r="W93" s="2400"/>
      <c r="X93" s="2400"/>
      <c r="Y93" s="2400"/>
      <c r="Z93" s="2400"/>
      <c r="AA93" s="2400"/>
      <c r="AB93" s="2400"/>
      <c r="AC93" s="2400"/>
      <c r="AD93" s="2400"/>
      <c r="AE93" s="2400"/>
      <c r="AF93" s="6558">
        <v>65</v>
      </c>
      <c r="AG93" s="6483"/>
      <c r="AH93" s="6484"/>
      <c r="AI93" s="6485"/>
      <c r="AJ93" s="6618" t="s">
        <v>90</v>
      </c>
    </row>
    <row r="94" spans="1:36" s="2438" customFormat="1" ht="11.25" customHeight="1">
      <c r="A94" s="2429"/>
      <c r="B94" s="1339"/>
      <c r="C94" s="1610"/>
      <c r="D94" s="2400"/>
      <c r="E94" s="2597" t="s">
        <v>1250</v>
      </c>
      <c r="F94" s="2392"/>
      <c r="G94" s="1404"/>
      <c r="H94" s="1404"/>
      <c r="I94" s="1404"/>
      <c r="J94" s="1404"/>
      <c r="K94" s="1404"/>
      <c r="L94" s="1404"/>
      <c r="M94" s="1404"/>
      <c r="N94" s="1404"/>
      <c r="O94" s="2487"/>
      <c r="P94" s="2610"/>
      <c r="Q94" s="1404"/>
      <c r="R94" s="1404"/>
      <c r="S94" s="1404"/>
      <c r="T94" s="1404"/>
      <c r="U94" s="1404"/>
      <c r="V94" s="2580"/>
      <c r="W94" s="2400"/>
      <c r="X94" s="2400"/>
      <c r="Y94" s="2400"/>
      <c r="Z94" s="2400"/>
      <c r="AA94" s="2400"/>
      <c r="AB94" s="2400"/>
      <c r="AC94" s="2400"/>
      <c r="AD94" s="2400"/>
      <c r="AE94" s="2400"/>
      <c r="AF94" s="6558"/>
      <c r="AG94" s="6486"/>
      <c r="AH94" s="6487"/>
      <c r="AI94" s="6488"/>
      <c r="AJ94" s="6618"/>
    </row>
    <row r="95" spans="1:36" s="2438" customFormat="1" ht="6.75" customHeight="1">
      <c r="A95" s="2429"/>
      <c r="B95" s="1630"/>
      <c r="C95" s="6616"/>
      <c r="D95" s="6616"/>
      <c r="E95" s="2601"/>
      <c r="F95" s="2594"/>
      <c r="G95" s="2592"/>
      <c r="H95" s="2602"/>
      <c r="I95" s="2602"/>
      <c r="J95" s="2602"/>
      <c r="K95" s="2602"/>
      <c r="L95" s="2602"/>
      <c r="M95" s="2602"/>
      <c r="N95" s="2602"/>
      <c r="O95" s="2582"/>
      <c r="P95" s="2596"/>
      <c r="Q95" s="2582"/>
      <c r="R95" s="2582"/>
      <c r="S95" s="2582"/>
      <c r="T95" s="2582"/>
      <c r="U95" s="2582"/>
      <c r="V95" s="2582"/>
      <c r="W95" s="2582"/>
      <c r="X95" s="2582"/>
      <c r="Y95" s="2582"/>
      <c r="Z95" s="2582"/>
      <c r="AA95" s="2582"/>
      <c r="AB95" s="2582"/>
      <c r="AC95" s="2582"/>
      <c r="AD95" s="2392"/>
      <c r="AE95" s="2392"/>
      <c r="AF95" s="2580"/>
      <c r="AG95" s="3924"/>
      <c r="AH95" s="2399"/>
      <c r="AI95" s="2399"/>
      <c r="AJ95" s="3908"/>
    </row>
    <row r="96" spans="1:36" s="2438" customFormat="1" ht="11.25" customHeight="1">
      <c r="A96" s="2429"/>
      <c r="B96" s="1598"/>
      <c r="C96" s="2603"/>
      <c r="D96" s="2400" t="s">
        <v>44</v>
      </c>
      <c r="E96" s="1598" t="s">
        <v>1251</v>
      </c>
      <c r="F96" s="2392"/>
      <c r="G96" s="1599"/>
      <c r="H96" s="1599"/>
      <c r="I96" s="1599"/>
      <c r="J96" s="1599"/>
      <c r="K96" s="1599"/>
      <c r="L96" s="1599"/>
      <c r="M96" s="1599"/>
      <c r="N96" s="1599"/>
      <c r="O96" s="2487"/>
      <c r="P96" s="2610"/>
      <c r="Q96" s="2572"/>
      <c r="R96" s="2572"/>
      <c r="S96" s="2572"/>
      <c r="T96" s="2572"/>
      <c r="U96" s="2572"/>
      <c r="V96" s="2580"/>
      <c r="W96" s="2400"/>
      <c r="X96" s="2400"/>
      <c r="Y96" s="2400"/>
      <c r="Z96" s="2400"/>
      <c r="AA96" s="2400"/>
      <c r="AB96" s="2400"/>
      <c r="AC96" s="2400"/>
      <c r="AD96" s="2400"/>
      <c r="AE96" s="2400"/>
      <c r="AF96" s="6558">
        <v>66</v>
      </c>
      <c r="AG96" s="6483"/>
      <c r="AH96" s="6484"/>
      <c r="AI96" s="6485"/>
      <c r="AJ96" s="6618" t="s">
        <v>90</v>
      </c>
    </row>
    <row r="97" spans="1:36" s="2438" customFormat="1" ht="11.25" customHeight="1">
      <c r="A97" s="2429"/>
      <c r="B97" s="1598"/>
      <c r="C97" s="2603"/>
      <c r="D97" s="2400"/>
      <c r="E97" s="1632" t="s">
        <v>397</v>
      </c>
      <c r="F97" s="2392"/>
      <c r="G97" s="1599"/>
      <c r="H97" s="1599"/>
      <c r="I97" s="1599"/>
      <c r="J97" s="1599"/>
      <c r="K97" s="1599"/>
      <c r="L97" s="1599"/>
      <c r="M97" s="1599"/>
      <c r="N97" s="1599"/>
      <c r="O97" s="2487"/>
      <c r="P97" s="2610"/>
      <c r="Q97" s="2572"/>
      <c r="R97" s="2572"/>
      <c r="S97" s="2572"/>
      <c r="T97" s="2572"/>
      <c r="U97" s="2572"/>
      <c r="V97" s="2580"/>
      <c r="W97" s="2400"/>
      <c r="X97" s="2400"/>
      <c r="Y97" s="2400"/>
      <c r="Z97" s="2400"/>
      <c r="AA97" s="2400"/>
      <c r="AB97" s="2400"/>
      <c r="AC97" s="2400"/>
      <c r="AD97" s="2400"/>
      <c r="AE97" s="2400"/>
      <c r="AF97" s="6558"/>
      <c r="AG97" s="6486"/>
      <c r="AH97" s="6487"/>
      <c r="AI97" s="6488"/>
      <c r="AJ97" s="6618"/>
    </row>
    <row r="98" spans="1:36" s="2392" customFormat="1" ht="6.75" customHeight="1">
      <c r="A98" s="2431"/>
      <c r="B98" s="2404"/>
      <c r="C98" s="2402"/>
      <c r="D98" s="1611"/>
      <c r="E98" s="2583"/>
      <c r="F98" s="2583"/>
      <c r="G98" s="2583"/>
      <c r="H98" s="2583"/>
      <c r="I98" s="2583"/>
      <c r="J98" s="2583"/>
      <c r="K98" s="2583"/>
      <c r="L98" s="2583"/>
      <c r="M98" s="2583"/>
      <c r="N98" s="2583"/>
      <c r="O98" s="3925"/>
      <c r="P98" s="2436"/>
      <c r="Q98" s="2583"/>
      <c r="R98" s="2583"/>
      <c r="S98" s="2583"/>
      <c r="T98" s="3931"/>
      <c r="U98" s="3931"/>
      <c r="V98" s="3931"/>
      <c r="W98" s="2433"/>
      <c r="X98" s="2433"/>
      <c r="Y98" s="2433"/>
      <c r="Z98" s="2433"/>
      <c r="AA98" s="2433"/>
      <c r="AB98" s="2433"/>
      <c r="AC98" s="2433"/>
      <c r="AF98" s="3939"/>
      <c r="AG98" s="3940"/>
      <c r="AH98" s="2402"/>
      <c r="AI98" s="2402"/>
      <c r="AJ98" s="3908"/>
    </row>
    <row r="99" spans="1:36" s="2438" customFormat="1" ht="11.25" customHeight="1">
      <c r="A99" s="2429"/>
      <c r="B99" s="1598"/>
      <c r="C99" s="2598"/>
      <c r="D99" s="2400" t="s">
        <v>56</v>
      </c>
      <c r="E99" s="1598" t="s">
        <v>982</v>
      </c>
      <c r="F99" s="2392"/>
      <c r="G99" s="1599"/>
      <c r="H99" s="1599"/>
      <c r="I99" s="1599"/>
      <c r="J99" s="1599"/>
      <c r="K99" s="1599"/>
      <c r="L99" s="1599"/>
      <c r="M99" s="1599"/>
      <c r="N99" s="1599"/>
      <c r="O99" s="2487"/>
      <c r="P99" s="2610"/>
      <c r="Q99" s="2572"/>
      <c r="R99" s="2572"/>
      <c r="S99" s="2572"/>
      <c r="T99" s="2572"/>
      <c r="U99" s="2572"/>
      <c r="V99" s="2580"/>
      <c r="W99" s="2400"/>
      <c r="X99" s="2400"/>
      <c r="Y99" s="2400"/>
      <c r="Z99" s="2400"/>
      <c r="AA99" s="2400"/>
      <c r="AB99" s="2400"/>
      <c r="AC99" s="2400"/>
      <c r="AD99" s="2400"/>
      <c r="AE99" s="2400"/>
      <c r="AF99" s="6558">
        <v>67</v>
      </c>
      <c r="AG99" s="6483"/>
      <c r="AH99" s="6484"/>
      <c r="AI99" s="6485"/>
      <c r="AJ99" s="6618" t="s">
        <v>90</v>
      </c>
    </row>
    <row r="100" spans="1:36" s="2392" customFormat="1" ht="11.25" customHeight="1">
      <c r="A100" s="2431"/>
      <c r="B100" s="2404"/>
      <c r="C100" s="2402"/>
      <c r="D100" s="2400"/>
      <c r="E100" s="2597" t="s">
        <v>398</v>
      </c>
      <c r="F100" s="2583"/>
      <c r="G100" s="2583"/>
      <c r="H100" s="2583"/>
      <c r="I100" s="2583"/>
      <c r="J100" s="2583"/>
      <c r="K100" s="2583"/>
      <c r="L100" s="2583"/>
      <c r="M100" s="2583"/>
      <c r="N100" s="2583"/>
      <c r="O100" s="2487"/>
      <c r="P100" s="2610"/>
      <c r="Q100" s="2583"/>
      <c r="R100" s="2583"/>
      <c r="S100" s="2583"/>
      <c r="T100" s="3931"/>
      <c r="U100" s="3931"/>
      <c r="V100" s="2580"/>
      <c r="W100" s="2400"/>
      <c r="X100" s="2400"/>
      <c r="Y100" s="2400"/>
      <c r="Z100" s="2400"/>
      <c r="AA100" s="2400"/>
      <c r="AB100" s="2400"/>
      <c r="AC100" s="2400"/>
      <c r="AD100" s="2400"/>
      <c r="AE100" s="2400"/>
      <c r="AF100" s="6558"/>
      <c r="AG100" s="6486"/>
      <c r="AH100" s="6487"/>
      <c r="AI100" s="6488"/>
      <c r="AJ100" s="6618"/>
    </row>
    <row r="101" spans="1:36" s="2392" customFormat="1" ht="11.25" customHeight="1">
      <c r="A101" s="2431"/>
      <c r="B101" s="2404"/>
      <c r="C101" s="2402"/>
      <c r="D101" s="1611"/>
      <c r="E101" s="2583"/>
      <c r="F101" s="2583"/>
      <c r="G101" s="2583"/>
      <c r="H101" s="2583"/>
      <c r="I101" s="2583"/>
      <c r="J101" s="2583"/>
      <c r="K101" s="2583"/>
      <c r="L101" s="2583"/>
      <c r="M101" s="2583"/>
      <c r="N101" s="2583"/>
      <c r="O101" s="3938"/>
      <c r="P101" s="3938"/>
      <c r="Q101" s="2583"/>
      <c r="R101" s="2583"/>
      <c r="S101" s="2583"/>
      <c r="T101" s="3931"/>
      <c r="U101" s="3931"/>
      <c r="V101" s="3931"/>
      <c r="W101" s="2433"/>
      <c r="X101" s="2433"/>
      <c r="Y101" s="2433"/>
      <c r="Z101" s="2433"/>
      <c r="AA101" s="2433"/>
      <c r="AB101" s="2433"/>
      <c r="AC101" s="2433"/>
      <c r="AF101" s="2580"/>
      <c r="AG101" s="3924"/>
      <c r="AH101" s="2399"/>
      <c r="AI101" s="2399"/>
      <c r="AJ101" s="3908"/>
    </row>
    <row r="102" spans="1:36" s="2438" customFormat="1" ht="11.25" customHeight="1">
      <c r="A102" s="2429"/>
      <c r="B102" s="1598"/>
      <c r="C102" s="2598"/>
      <c r="D102" s="2400" t="s">
        <v>57</v>
      </c>
      <c r="E102" s="1598" t="s">
        <v>1252</v>
      </c>
      <c r="F102" s="2392"/>
      <c r="G102" s="1599"/>
      <c r="H102" s="1599"/>
      <c r="I102" s="1599"/>
      <c r="J102" s="1599"/>
      <c r="K102" s="1599"/>
      <c r="L102" s="1599"/>
      <c r="M102" s="1599"/>
      <c r="N102" s="1599"/>
      <c r="O102" s="2487"/>
      <c r="P102" s="2610"/>
      <c r="Q102" s="2572"/>
      <c r="R102" s="2572"/>
      <c r="S102" s="2572"/>
      <c r="T102" s="2572"/>
      <c r="U102" s="2572"/>
      <c r="V102" s="2580"/>
      <c r="W102" s="2400"/>
      <c r="X102" s="2400"/>
      <c r="Y102" s="2400"/>
      <c r="Z102" s="2400"/>
      <c r="AA102" s="2400"/>
      <c r="AB102" s="2400"/>
      <c r="AC102" s="2400"/>
      <c r="AD102" s="2400"/>
      <c r="AE102" s="2400"/>
      <c r="AF102" s="6558">
        <v>68</v>
      </c>
      <c r="AG102" s="6483"/>
      <c r="AH102" s="6484"/>
      <c r="AI102" s="6485"/>
      <c r="AJ102" s="6618" t="s">
        <v>90</v>
      </c>
    </row>
    <row r="103" spans="1:36" s="2392" customFormat="1" ht="11.25" customHeight="1">
      <c r="A103" s="2431"/>
      <c r="B103" s="2404"/>
      <c r="C103" s="2402"/>
      <c r="D103" s="2400"/>
      <c r="E103" s="2583" t="s">
        <v>399</v>
      </c>
      <c r="F103" s="2583"/>
      <c r="G103" s="2583"/>
      <c r="H103" s="2583" t="s">
        <v>88</v>
      </c>
      <c r="I103" s="2583"/>
      <c r="J103" s="2583"/>
      <c r="K103" s="2583"/>
      <c r="L103" s="2583"/>
      <c r="M103" s="2583"/>
      <c r="N103" s="2583"/>
      <c r="O103" s="2487"/>
      <c r="P103" s="2610"/>
      <c r="Q103" s="2583"/>
      <c r="R103" s="2583"/>
      <c r="S103" s="2583"/>
      <c r="T103" s="3931"/>
      <c r="U103" s="3931"/>
      <c r="V103" s="2580"/>
      <c r="W103" s="2400"/>
      <c r="X103" s="2400"/>
      <c r="Y103" s="2400"/>
      <c r="Z103" s="2400"/>
      <c r="AA103" s="2400"/>
      <c r="AB103" s="2400"/>
      <c r="AC103" s="2400"/>
      <c r="AD103" s="2400"/>
      <c r="AE103" s="2400"/>
      <c r="AF103" s="6558"/>
      <c r="AG103" s="6486"/>
      <c r="AH103" s="6487"/>
      <c r="AI103" s="6488"/>
      <c r="AJ103" s="6618"/>
    </row>
    <row r="104" spans="1:36" s="2392" customFormat="1" ht="11.25" customHeight="1">
      <c r="A104" s="2431"/>
      <c r="B104" s="2404"/>
      <c r="C104" s="2402"/>
      <c r="D104" s="2609"/>
      <c r="E104" s="2583"/>
      <c r="F104" s="2583"/>
      <c r="G104" s="2583"/>
      <c r="H104" s="2583"/>
      <c r="I104" s="2583"/>
      <c r="J104" s="2583"/>
      <c r="K104" s="2583"/>
      <c r="L104" s="2583"/>
      <c r="M104" s="2583"/>
      <c r="N104" s="2583"/>
      <c r="O104" s="2583"/>
      <c r="P104" s="2583"/>
      <c r="Q104" s="2583"/>
      <c r="R104" s="2583"/>
      <c r="S104" s="2583"/>
      <c r="T104" s="3931"/>
      <c r="U104" s="3931"/>
      <c r="V104" s="3931"/>
      <c r="W104" s="2433"/>
      <c r="X104" s="2433"/>
      <c r="Y104" s="2433"/>
      <c r="Z104" s="2433"/>
      <c r="AA104" s="2433"/>
      <c r="AB104" s="2433"/>
      <c r="AC104" s="2433"/>
      <c r="AD104" s="3938"/>
      <c r="AE104" s="3938"/>
      <c r="AF104" s="2580"/>
      <c r="AG104" s="3924"/>
      <c r="AH104" s="2399"/>
      <c r="AI104" s="2399"/>
      <c r="AJ104" s="3908"/>
    </row>
    <row r="105" spans="1:36" s="2438" customFormat="1" ht="11.25" customHeight="1">
      <c r="A105" s="2429"/>
      <c r="B105" s="1598"/>
      <c r="C105" s="2598"/>
      <c r="D105" s="2400" t="s">
        <v>58</v>
      </c>
      <c r="E105" s="1598" t="s">
        <v>983</v>
      </c>
      <c r="F105" s="2392"/>
      <c r="G105" s="1599"/>
      <c r="H105" s="1599"/>
      <c r="I105" s="1599"/>
      <c r="J105" s="1599"/>
      <c r="K105" s="1599"/>
      <c r="L105" s="1599"/>
      <c r="M105" s="1599"/>
      <c r="N105" s="1599"/>
      <c r="O105" s="2487"/>
      <c r="P105" s="2610"/>
      <c r="Q105" s="2572"/>
      <c r="R105" s="2572"/>
      <c r="S105" s="2572"/>
      <c r="T105" s="2572"/>
      <c r="U105" s="2572"/>
      <c r="V105" s="2580"/>
      <c r="W105" s="2400"/>
      <c r="X105" s="2400"/>
      <c r="Y105" s="2400"/>
      <c r="Z105" s="2400"/>
      <c r="AA105" s="2400"/>
      <c r="AB105" s="2400"/>
      <c r="AC105" s="2400"/>
      <c r="AD105" s="2400"/>
      <c r="AE105" s="2400"/>
      <c r="AF105" s="6558">
        <v>69</v>
      </c>
      <c r="AG105" s="6483"/>
      <c r="AH105" s="6484"/>
      <c r="AI105" s="6485"/>
      <c r="AJ105" s="6618" t="s">
        <v>90</v>
      </c>
    </row>
    <row r="106" spans="1:36" s="2392" customFormat="1" ht="11.25" customHeight="1">
      <c r="A106" s="2431"/>
      <c r="B106" s="2404"/>
      <c r="C106" s="2402"/>
      <c r="D106" s="2400"/>
      <c r="E106" s="2583" t="s">
        <v>1255</v>
      </c>
      <c r="F106" s="2583"/>
      <c r="G106" s="2583"/>
      <c r="H106" s="2583"/>
      <c r="I106" s="2583"/>
      <c r="J106" s="2583"/>
      <c r="K106" s="2583"/>
      <c r="L106" s="2583"/>
      <c r="M106" s="2583"/>
      <c r="N106" s="2583"/>
      <c r="O106" s="2487"/>
      <c r="P106" s="2610"/>
      <c r="Q106" s="2583"/>
      <c r="R106" s="2583"/>
      <c r="S106" s="2583"/>
      <c r="T106" s="3931"/>
      <c r="U106" s="3931"/>
      <c r="V106" s="2580"/>
      <c r="W106" s="2400"/>
      <c r="X106" s="2400"/>
      <c r="Y106" s="2400"/>
      <c r="Z106" s="2400"/>
      <c r="AA106" s="2400"/>
      <c r="AB106" s="2400"/>
      <c r="AC106" s="2400"/>
      <c r="AD106" s="2400"/>
      <c r="AE106" s="2400"/>
      <c r="AF106" s="6558"/>
      <c r="AG106" s="6486"/>
      <c r="AH106" s="6487"/>
      <c r="AI106" s="6488"/>
      <c r="AJ106" s="6618"/>
    </row>
    <row r="107" spans="1:36" s="2392" customFormat="1" ht="11.25" customHeight="1">
      <c r="A107" s="2431"/>
      <c r="B107" s="2404"/>
      <c r="C107" s="2402"/>
      <c r="D107" s="1611"/>
      <c r="E107" s="6626"/>
      <c r="F107" s="6626"/>
      <c r="G107" s="6626"/>
      <c r="H107" s="6626"/>
      <c r="I107" s="6626"/>
      <c r="J107" s="6626"/>
      <c r="K107" s="6626"/>
      <c r="L107" s="6626"/>
      <c r="M107" s="6626"/>
      <c r="N107" s="6626"/>
      <c r="O107" s="6626"/>
      <c r="P107" s="6626"/>
      <c r="Q107" s="6626"/>
      <c r="R107" s="6626"/>
      <c r="S107" s="6626"/>
      <c r="T107" s="6626"/>
      <c r="U107" s="3931"/>
      <c r="V107" s="3931"/>
      <c r="W107" s="2433"/>
      <c r="X107" s="2433"/>
      <c r="Y107" s="2433"/>
      <c r="Z107" s="2433"/>
      <c r="AA107" s="2433"/>
      <c r="AB107" s="2433"/>
      <c r="AC107" s="2433"/>
      <c r="AF107" s="3939"/>
      <c r="AG107" s="3940"/>
      <c r="AH107" s="2402"/>
      <c r="AI107" s="2402"/>
      <c r="AJ107" s="3908"/>
    </row>
    <row r="108" spans="1:36" s="2392" customFormat="1" ht="9" customHeight="1">
      <c r="A108" s="2431"/>
      <c r="B108" s="2404"/>
      <c r="C108" s="2402"/>
      <c r="D108" s="1611"/>
      <c r="E108" s="2611"/>
      <c r="F108" s="2611"/>
      <c r="G108" s="2611"/>
      <c r="H108" s="2611"/>
      <c r="I108" s="2611"/>
      <c r="J108" s="2611"/>
      <c r="K108" s="2611"/>
      <c r="L108" s="2583"/>
      <c r="M108" s="2583"/>
      <c r="N108" s="2583"/>
      <c r="O108" s="3938"/>
      <c r="P108" s="3938"/>
      <c r="Q108" s="2583"/>
      <c r="R108" s="2583"/>
      <c r="S108" s="2583"/>
      <c r="T108" s="3931"/>
      <c r="U108" s="3931"/>
      <c r="V108" s="3931"/>
      <c r="W108" s="2433"/>
      <c r="X108" s="2433"/>
      <c r="Y108" s="2433"/>
      <c r="Z108" s="2433"/>
      <c r="AA108" s="2433"/>
      <c r="AB108" s="2433"/>
      <c r="AC108" s="2433"/>
      <c r="AF108" s="3939"/>
      <c r="AG108" s="2612"/>
      <c r="AH108" s="2612"/>
      <c r="AI108" s="2612"/>
      <c r="AJ108" s="4206"/>
    </row>
    <row r="109" spans="1:36" s="2392" customFormat="1" ht="11.25" customHeight="1">
      <c r="A109" s="2431"/>
      <c r="B109" s="2404"/>
      <c r="C109" s="2402"/>
      <c r="E109" s="2406" t="s">
        <v>135</v>
      </c>
      <c r="F109" s="2611"/>
      <c r="G109" s="2611"/>
      <c r="H109" s="2611"/>
      <c r="I109" s="2611"/>
      <c r="J109" s="2611"/>
      <c r="K109" s="2611"/>
      <c r="L109" s="2583"/>
      <c r="M109" s="2583"/>
      <c r="N109" s="2583"/>
      <c r="O109" s="3938"/>
      <c r="P109" s="3938"/>
      <c r="Q109" s="2583"/>
      <c r="R109" s="2583"/>
      <c r="S109" s="2583"/>
      <c r="T109" s="3931"/>
      <c r="U109" s="3931"/>
      <c r="V109" s="3931"/>
      <c r="W109" s="2433"/>
      <c r="X109" s="2433"/>
      <c r="Y109" s="2433"/>
      <c r="Z109" s="2433"/>
      <c r="AA109" s="2433"/>
      <c r="AB109" s="2433"/>
      <c r="AC109" s="2433"/>
      <c r="AF109" s="3939"/>
      <c r="AG109" s="6619">
        <f>AG90+AG93+AG96+AG99+AG102+AG105</f>
        <v>0</v>
      </c>
      <c r="AH109" s="6620"/>
      <c r="AI109" s="6621"/>
      <c r="AJ109" s="6625" t="s">
        <v>90</v>
      </c>
    </row>
    <row r="110" spans="1:36" ht="11.25" customHeight="1">
      <c r="A110" s="2431"/>
      <c r="B110" s="2404"/>
      <c r="C110" s="2402"/>
      <c r="D110" s="2411"/>
      <c r="E110" s="2393" t="s">
        <v>136</v>
      </c>
      <c r="F110" s="2583"/>
      <c r="G110" s="2583"/>
      <c r="H110" s="2583"/>
      <c r="I110" s="2583"/>
      <c r="J110" s="2583"/>
      <c r="K110" s="2583"/>
      <c r="L110" s="2583"/>
      <c r="M110" s="2583"/>
      <c r="N110" s="2583"/>
      <c r="O110" s="2583"/>
      <c r="P110" s="2583"/>
      <c r="Q110" s="2583"/>
      <c r="R110" s="2583"/>
      <c r="S110" s="2411"/>
      <c r="T110" s="3931"/>
      <c r="U110" s="3931"/>
      <c r="V110" s="3931"/>
      <c r="W110" s="2433"/>
      <c r="X110" s="2433"/>
      <c r="Y110" s="2433"/>
      <c r="Z110" s="2433"/>
      <c r="AA110" s="2433"/>
      <c r="AB110" s="2433"/>
      <c r="AC110" s="2433"/>
      <c r="AD110" s="3938"/>
      <c r="AE110" s="2613"/>
      <c r="AF110" s="3939"/>
      <c r="AG110" s="6622"/>
      <c r="AH110" s="6623"/>
      <c r="AI110" s="6624"/>
      <c r="AJ110" s="6625"/>
    </row>
    <row r="111" spans="1:36" ht="10.5" customHeight="1" thickBot="1">
      <c r="A111" s="4215"/>
      <c r="B111" s="4216"/>
      <c r="C111" s="3993"/>
      <c r="D111" s="4067"/>
      <c r="E111" s="4217"/>
      <c r="F111" s="4218"/>
      <c r="G111" s="4218"/>
      <c r="H111" s="4218"/>
      <c r="I111" s="4218"/>
      <c r="J111" s="4218"/>
      <c r="K111" s="4218"/>
      <c r="L111" s="4218"/>
      <c r="M111" s="4218"/>
      <c r="N111" s="4218"/>
      <c r="O111" s="4218"/>
      <c r="P111" s="4218"/>
      <c r="Q111" s="4218"/>
      <c r="R111" s="4218"/>
      <c r="S111" s="4067"/>
      <c r="T111" s="4043"/>
      <c r="U111" s="4043"/>
      <c r="V111" s="4043"/>
      <c r="W111" s="3990"/>
      <c r="X111" s="3990"/>
      <c r="Y111" s="3990"/>
      <c r="Z111" s="3990"/>
      <c r="AA111" s="3990"/>
      <c r="AB111" s="3990"/>
      <c r="AC111" s="3990"/>
      <c r="AD111" s="4219"/>
      <c r="AE111" s="4220"/>
      <c r="AF111" s="4221"/>
      <c r="AG111" s="4222"/>
      <c r="AH111" s="4222"/>
      <c r="AI111" s="4222"/>
      <c r="AJ111" s="4223"/>
    </row>
    <row r="112" spans="1:36" ht="6.75" customHeight="1">
      <c r="A112" s="3998"/>
      <c r="B112" s="4224"/>
      <c r="C112" s="4006"/>
      <c r="D112" s="4148"/>
      <c r="E112" s="4225"/>
      <c r="F112" s="4226"/>
      <c r="G112" s="4226"/>
      <c r="H112" s="4226"/>
      <c r="I112" s="4226"/>
      <c r="J112" s="4226"/>
      <c r="K112" s="4226"/>
      <c r="L112" s="4226"/>
      <c r="M112" s="4226"/>
      <c r="N112" s="4226"/>
      <c r="O112" s="4226"/>
      <c r="P112" s="4226"/>
      <c r="Q112" s="4226"/>
      <c r="R112" s="4226"/>
      <c r="S112" s="4148"/>
      <c r="T112" s="3996"/>
      <c r="U112" s="3996"/>
      <c r="V112" s="3996"/>
      <c r="W112" s="4004"/>
      <c r="X112" s="4004"/>
      <c r="Y112" s="4004"/>
      <c r="Z112" s="4004"/>
      <c r="AA112" s="4004"/>
      <c r="AB112" s="4004"/>
      <c r="AC112" s="4004"/>
      <c r="AD112" s="4227"/>
      <c r="AE112" s="4228"/>
      <c r="AF112" s="4229"/>
      <c r="AG112" s="4230"/>
      <c r="AH112" s="4230"/>
      <c r="AI112" s="4230"/>
      <c r="AJ112" s="4231"/>
    </row>
    <row r="113" spans="1:36" ht="18" customHeight="1" thickBot="1">
      <c r="A113" s="6477">
        <v>47</v>
      </c>
      <c r="B113" s="6477"/>
      <c r="C113" s="6477"/>
      <c r="D113" s="6477"/>
      <c r="E113" s="6477"/>
      <c r="F113" s="6477"/>
      <c r="G113" s="6477"/>
      <c r="H113" s="6477"/>
      <c r="I113" s="6477"/>
      <c r="J113" s="6477"/>
      <c r="K113" s="6477"/>
      <c r="L113" s="6477"/>
      <c r="M113" s="6477"/>
      <c r="N113" s="6477"/>
      <c r="O113" s="6477"/>
      <c r="P113" s="6477"/>
      <c r="Q113" s="6477"/>
      <c r="R113" s="6477"/>
      <c r="S113" s="6477"/>
      <c r="T113" s="6477"/>
      <c r="U113" s="6477"/>
      <c r="V113" s="6477"/>
      <c r="W113" s="6477"/>
      <c r="X113" s="6477"/>
      <c r="Y113" s="6477"/>
      <c r="Z113" s="6477"/>
      <c r="AA113" s="6477"/>
      <c r="AB113" s="6477"/>
      <c r="AC113" s="6477"/>
      <c r="AD113" s="6477"/>
      <c r="AE113" s="6477"/>
      <c r="AF113" s="6477"/>
      <c r="AG113" s="6477"/>
      <c r="AH113" s="6477"/>
      <c r="AI113" s="6477"/>
      <c r="AJ113" s="6477"/>
    </row>
    <row r="114" spans="1:36" ht="15.75" customHeight="1">
      <c r="A114" s="4232"/>
      <c r="B114" s="4224"/>
      <c r="C114" s="4006"/>
      <c r="D114" s="4233"/>
      <c r="E114" s="4226"/>
      <c r="F114" s="4226"/>
      <c r="G114" s="4226"/>
      <c r="H114" s="4226"/>
      <c r="I114" s="4226"/>
      <c r="J114" s="4226"/>
      <c r="K114" s="4226"/>
      <c r="L114" s="4226"/>
      <c r="M114" s="4226"/>
      <c r="N114" s="4226"/>
      <c r="O114" s="4226"/>
      <c r="P114" s="4226"/>
      <c r="Q114" s="4226"/>
      <c r="R114" s="4226"/>
      <c r="S114" s="4226"/>
      <c r="T114" s="3996"/>
      <c r="U114" s="3996"/>
      <c r="V114" s="3996"/>
      <c r="W114" s="4004"/>
      <c r="X114" s="4004"/>
      <c r="Y114" s="4004"/>
      <c r="Z114" s="4004"/>
      <c r="AA114" s="4004"/>
      <c r="AB114" s="4004"/>
      <c r="AC114" s="4004"/>
      <c r="AD114" s="4227"/>
      <c r="AE114" s="4228"/>
      <c r="AF114" s="4229"/>
      <c r="AG114" s="4003"/>
      <c r="AH114" s="4148"/>
      <c r="AI114" s="4148"/>
      <c r="AJ114" s="4234"/>
    </row>
    <row r="115" spans="1:36" ht="15" customHeight="1">
      <c r="A115" s="2413"/>
      <c r="B115" s="6627" t="s">
        <v>1163</v>
      </c>
      <c r="C115" s="6628"/>
      <c r="D115" s="6628"/>
      <c r="E115" s="6628"/>
      <c r="F115" s="6628"/>
      <c r="G115" s="6629"/>
      <c r="H115" s="6630" t="s">
        <v>394</v>
      </c>
      <c r="I115" s="6631"/>
      <c r="J115" s="2417"/>
      <c r="K115" s="2415" t="s">
        <v>423</v>
      </c>
      <c r="L115" s="3693"/>
      <c r="M115" s="2411"/>
      <c r="N115" s="2411"/>
      <c r="O115" s="2416"/>
      <c r="P115" s="2416"/>
      <c r="Q115" s="2416"/>
      <c r="R115" s="2416"/>
      <c r="S115" s="2416"/>
      <c r="T115" s="2416"/>
      <c r="U115" s="2416"/>
      <c r="V115" s="2416"/>
      <c r="W115" s="2416"/>
      <c r="X115" s="2416"/>
      <c r="Y115" s="2416"/>
      <c r="Z115" s="2416"/>
      <c r="AA115" s="2416"/>
      <c r="AB115" s="2416"/>
      <c r="AC115" s="2416"/>
      <c r="AD115" s="2416"/>
      <c r="AE115" s="2416"/>
      <c r="AF115" s="2416"/>
      <c r="AG115" s="2416"/>
      <c r="AH115" s="2411"/>
      <c r="AI115" s="2411"/>
      <c r="AJ115" s="4087"/>
    </row>
    <row r="116" spans="1:36" ht="15" customHeight="1">
      <c r="A116" s="2413"/>
      <c r="B116" s="6508"/>
      <c r="C116" s="6509"/>
      <c r="D116" s="6509"/>
      <c r="E116" s="6509"/>
      <c r="F116" s="6509"/>
      <c r="G116" s="6510"/>
      <c r="H116" s="6513"/>
      <c r="I116" s="6514"/>
      <c r="J116" s="2417"/>
      <c r="K116" s="2418" t="s">
        <v>424</v>
      </c>
      <c r="L116" s="3693"/>
      <c r="M116" s="2411"/>
      <c r="N116" s="2411"/>
      <c r="O116" s="2416"/>
      <c r="P116" s="2416"/>
      <c r="Q116" s="2416"/>
      <c r="R116" s="2416"/>
      <c r="S116" s="2416"/>
      <c r="T116" s="2416"/>
      <c r="U116" s="2416"/>
      <c r="V116" s="2416"/>
      <c r="W116" s="2416"/>
      <c r="X116" s="2416"/>
      <c r="Y116" s="2416"/>
      <c r="Z116" s="2416"/>
      <c r="AA116" s="2416"/>
      <c r="AB116" s="2416"/>
      <c r="AC116" s="2416"/>
      <c r="AD116" s="2416"/>
      <c r="AE116" s="2416"/>
      <c r="AF116" s="2416"/>
      <c r="AG116" s="2416"/>
      <c r="AH116" s="2411"/>
      <c r="AI116" s="2411"/>
      <c r="AJ116" s="4087"/>
    </row>
    <row r="117" spans="1:36" ht="19.5" customHeight="1">
      <c r="A117" s="2431"/>
      <c r="B117" s="2404"/>
      <c r="C117" s="2402"/>
      <c r="D117" s="2609"/>
      <c r="E117" s="2583"/>
      <c r="F117" s="2583"/>
      <c r="G117" s="2583"/>
      <c r="H117" s="2583"/>
      <c r="I117" s="2583"/>
      <c r="J117" s="2583"/>
      <c r="K117" s="2583"/>
      <c r="L117" s="2583"/>
      <c r="M117" s="2583"/>
      <c r="N117" s="2583"/>
      <c r="O117" s="2583"/>
      <c r="P117" s="2583"/>
      <c r="Q117" s="2583"/>
      <c r="R117" s="2583"/>
      <c r="S117" s="2583"/>
      <c r="T117" s="3931"/>
      <c r="U117" s="3931"/>
      <c r="V117" s="3931"/>
      <c r="W117" s="2433"/>
      <c r="X117" s="2433"/>
      <c r="Y117" s="2433"/>
      <c r="Z117" s="2433"/>
      <c r="AA117" s="2433"/>
      <c r="AB117" s="2433"/>
      <c r="AC117" s="2433"/>
      <c r="AD117" s="3938"/>
      <c r="AE117" s="2613"/>
      <c r="AF117" s="3939"/>
      <c r="AG117" s="3940"/>
      <c r="AH117" s="2411"/>
      <c r="AI117" s="2411"/>
      <c r="AJ117" s="4087"/>
    </row>
    <row r="118" spans="1:36" ht="11.25" customHeight="1">
      <c r="A118" s="2431"/>
      <c r="B118" s="1631" t="s">
        <v>846</v>
      </c>
      <c r="C118" s="1600"/>
      <c r="D118" s="3951" t="s">
        <v>1669</v>
      </c>
      <c r="E118" s="2583"/>
      <c r="F118" s="2583"/>
      <c r="G118" s="2583"/>
      <c r="H118" s="2583"/>
      <c r="I118" s="2583"/>
      <c r="J118" s="2583"/>
      <c r="K118" s="2583"/>
      <c r="L118" s="2583"/>
      <c r="M118" s="2583"/>
      <c r="N118" s="2583"/>
      <c r="O118" s="2583"/>
      <c r="P118" s="2583"/>
      <c r="Q118" s="2583"/>
      <c r="R118" s="2583"/>
      <c r="S118" s="2583"/>
      <c r="T118" s="3931"/>
      <c r="U118" s="3931"/>
      <c r="V118" s="3931"/>
      <c r="W118" s="2433"/>
      <c r="X118" s="2433"/>
      <c r="Y118" s="2433"/>
      <c r="Z118" s="2433"/>
      <c r="AA118" s="2433"/>
      <c r="AB118" s="2433"/>
      <c r="AC118" s="2433"/>
      <c r="AD118" s="3938"/>
      <c r="AE118" s="2613"/>
      <c r="AF118" s="3939"/>
      <c r="AG118" s="3940"/>
      <c r="AH118" s="2411"/>
      <c r="AI118" s="2411"/>
      <c r="AJ118" s="4087"/>
    </row>
    <row r="119" spans="1:36" s="2438" customFormat="1" ht="11.25" customHeight="1">
      <c r="A119" s="2429"/>
      <c r="B119" s="2402"/>
      <c r="C119" s="2402"/>
      <c r="D119" s="2445" t="s">
        <v>1840</v>
      </c>
      <c r="E119" s="2402"/>
      <c r="F119" s="2402"/>
      <c r="G119" s="2402"/>
      <c r="H119" s="2402"/>
      <c r="I119" s="2402"/>
      <c r="J119" s="2402"/>
      <c r="K119" s="2402"/>
      <c r="L119" s="2402"/>
      <c r="M119" s="2402"/>
      <c r="N119" s="2402"/>
      <c r="O119" s="2402"/>
      <c r="P119" s="2402"/>
      <c r="Q119" s="2402"/>
      <c r="R119" s="2402"/>
      <c r="S119" s="2402"/>
      <c r="T119" s="2402"/>
      <c r="U119" s="2402"/>
      <c r="V119" s="2402"/>
      <c r="W119" s="2402"/>
      <c r="X119" s="2402"/>
      <c r="Y119" s="2402"/>
      <c r="Z119" s="2402"/>
      <c r="AA119" s="2402"/>
      <c r="AB119" s="2402"/>
      <c r="AC119" s="2402"/>
      <c r="AD119" s="2402"/>
      <c r="AE119" s="2402"/>
      <c r="AF119" s="2402"/>
      <c r="AG119" s="2402"/>
      <c r="AH119" s="2402"/>
      <c r="AI119" s="2402"/>
      <c r="AJ119" s="4118"/>
    </row>
    <row r="120" spans="1:36" s="2438" customFormat="1" ht="11.25" customHeight="1">
      <c r="A120" s="2429"/>
      <c r="B120" s="2406"/>
      <c r="C120" s="2392"/>
      <c r="D120" s="2392"/>
      <c r="E120" s="2392"/>
      <c r="F120" s="2392"/>
      <c r="G120" s="2392"/>
      <c r="H120" s="2392"/>
      <c r="I120" s="2392"/>
      <c r="J120" s="2392"/>
      <c r="K120" s="2392"/>
      <c r="L120" s="2392"/>
      <c r="M120" s="2392"/>
      <c r="N120" s="2392"/>
      <c r="O120" s="2474"/>
      <c r="P120" s="2474"/>
      <c r="Q120" s="2474"/>
      <c r="R120" s="2392"/>
      <c r="S120" s="2392"/>
      <c r="T120" s="2392"/>
      <c r="U120" s="2392"/>
      <c r="V120" s="2392"/>
      <c r="W120" s="2392"/>
      <c r="X120" s="2392"/>
      <c r="Y120" s="2392"/>
      <c r="Z120" s="2400"/>
      <c r="AA120" s="2400"/>
      <c r="AB120" s="2400"/>
      <c r="AC120" s="2400"/>
      <c r="AD120" s="6459"/>
      <c r="AE120" s="6459"/>
      <c r="AF120" s="2392"/>
      <c r="AG120" s="2392"/>
      <c r="AH120" s="6585">
        <v>3300</v>
      </c>
      <c r="AI120" s="6585"/>
      <c r="AJ120" s="3908"/>
    </row>
    <row r="121" spans="1:36" s="2438" customFormat="1" ht="11.25" customHeight="1">
      <c r="A121" s="2429"/>
      <c r="B121" s="2406"/>
      <c r="C121" s="2392"/>
      <c r="D121" s="2400" t="s">
        <v>29</v>
      </c>
      <c r="E121" s="2614" t="s">
        <v>1256</v>
      </c>
      <c r="F121" s="2392"/>
      <c r="G121" s="2433"/>
      <c r="H121" s="2433"/>
      <c r="I121" s="2433"/>
      <c r="J121" s="2433"/>
      <c r="K121" s="2433"/>
      <c r="L121" s="2433"/>
      <c r="M121" s="2433"/>
      <c r="N121" s="2433"/>
      <c r="O121" s="2474"/>
      <c r="P121" s="2474"/>
      <c r="Q121" s="2474"/>
      <c r="R121" s="2433"/>
      <c r="S121" s="2400"/>
      <c r="T121" s="2402"/>
      <c r="U121" s="2402"/>
      <c r="V121" s="2580"/>
      <c r="W121" s="2580"/>
      <c r="X121" s="2580"/>
      <c r="Y121" s="2580"/>
      <c r="Z121" s="2580"/>
      <c r="AA121" s="2580"/>
      <c r="AB121" s="2400"/>
      <c r="AC121" s="2400"/>
      <c r="AD121" s="2400"/>
      <c r="AE121" s="2400"/>
      <c r="AF121" s="6558">
        <v>48</v>
      </c>
      <c r="AG121" s="6483"/>
      <c r="AH121" s="6484"/>
      <c r="AI121" s="6485"/>
      <c r="AJ121" s="6618" t="s">
        <v>90</v>
      </c>
    </row>
    <row r="122" spans="1:36" s="2438" customFormat="1" ht="11.25" customHeight="1">
      <c r="A122" s="2429"/>
      <c r="B122" s="2406"/>
      <c r="C122" s="2392"/>
      <c r="D122" s="2400"/>
      <c r="E122" s="2583" t="s">
        <v>425</v>
      </c>
      <c r="F122" s="2392"/>
      <c r="G122" s="2433"/>
      <c r="H122" s="2433"/>
      <c r="I122" s="2433"/>
      <c r="J122" s="2433"/>
      <c r="K122" s="2433"/>
      <c r="L122" s="2433"/>
      <c r="M122" s="2583"/>
      <c r="N122" s="2583"/>
      <c r="O122" s="2474"/>
      <c r="P122" s="2474"/>
      <c r="Q122" s="2474"/>
      <c r="R122" s="2583"/>
      <c r="S122" s="2400"/>
      <c r="T122" s="2402"/>
      <c r="U122" s="2402"/>
      <c r="V122" s="2580"/>
      <c r="W122" s="2580"/>
      <c r="X122" s="2580"/>
      <c r="Y122" s="2580"/>
      <c r="Z122" s="2580"/>
      <c r="AA122" s="2580"/>
      <c r="AB122" s="2400"/>
      <c r="AC122" s="2400"/>
      <c r="AD122" s="2400"/>
      <c r="AE122" s="2400"/>
      <c r="AF122" s="6558"/>
      <c r="AG122" s="6486"/>
      <c r="AH122" s="6487"/>
      <c r="AI122" s="6488"/>
      <c r="AJ122" s="6618"/>
    </row>
    <row r="123" spans="1:36" s="2438" customFormat="1" ht="11.25" customHeight="1">
      <c r="A123" s="2429"/>
      <c r="B123" s="2406"/>
      <c r="C123" s="2392"/>
      <c r="D123" s="2432"/>
      <c r="E123" s="2433"/>
      <c r="F123" s="2392"/>
      <c r="G123" s="2433"/>
      <c r="H123" s="2433"/>
      <c r="I123" s="2433"/>
      <c r="J123" s="2433"/>
      <c r="K123" s="2433"/>
      <c r="L123" s="2433"/>
      <c r="M123" s="2583"/>
      <c r="N123" s="2583"/>
      <c r="O123" s="2474"/>
      <c r="P123" s="2474"/>
      <c r="Q123" s="2474"/>
      <c r="R123" s="2583"/>
      <c r="S123" s="2583"/>
      <c r="T123" s="2583"/>
      <c r="U123" s="2435"/>
      <c r="V123" s="2580"/>
      <c r="W123" s="2580"/>
      <c r="X123" s="2580"/>
      <c r="Y123" s="2580"/>
      <c r="Z123" s="2580"/>
      <c r="AA123" s="2580"/>
      <c r="AB123" s="2400"/>
      <c r="AC123" s="2400"/>
      <c r="AD123" s="2400"/>
      <c r="AE123" s="2400"/>
      <c r="AF123" s="2580"/>
      <c r="AG123" s="3924"/>
      <c r="AH123" s="2399"/>
      <c r="AI123" s="2399"/>
      <c r="AJ123" s="3908"/>
    </row>
    <row r="124" spans="1:36" s="2438" customFormat="1" ht="11.25" customHeight="1">
      <c r="A124" s="2429"/>
      <c r="B124" s="2404"/>
      <c r="C124" s="2402"/>
      <c r="D124" s="2400" t="s">
        <v>30</v>
      </c>
      <c r="E124" s="2614" t="s">
        <v>1257</v>
      </c>
      <c r="F124" s="2392"/>
      <c r="G124" s="2433"/>
      <c r="H124" s="2433"/>
      <c r="I124" s="2433"/>
      <c r="J124" s="2433"/>
      <c r="K124" s="2433"/>
      <c r="L124" s="2433"/>
      <c r="M124" s="2583"/>
      <c r="N124" s="2583"/>
      <c r="O124" s="2474"/>
      <c r="P124" s="2474"/>
      <c r="Q124" s="2474"/>
      <c r="R124" s="2583"/>
      <c r="S124" s="2583"/>
      <c r="T124" s="2583"/>
      <c r="U124" s="2435"/>
      <c r="V124" s="2580"/>
      <c r="W124" s="2580"/>
      <c r="X124" s="2580"/>
      <c r="Y124" s="2580"/>
      <c r="Z124" s="2580"/>
      <c r="AA124" s="2580"/>
      <c r="AB124" s="2400"/>
      <c r="AC124" s="2400"/>
      <c r="AD124" s="2400"/>
      <c r="AE124" s="2400"/>
      <c r="AF124" s="6558">
        <v>49</v>
      </c>
      <c r="AG124" s="6483"/>
      <c r="AH124" s="6484"/>
      <c r="AI124" s="6485"/>
      <c r="AJ124" s="6618" t="s">
        <v>90</v>
      </c>
    </row>
    <row r="125" spans="1:36" s="2438" customFormat="1" ht="11.25" customHeight="1">
      <c r="A125" s="2429"/>
      <c r="B125" s="2404"/>
      <c r="C125" s="2402"/>
      <c r="D125" s="2400"/>
      <c r="E125" s="2583" t="s">
        <v>426</v>
      </c>
      <c r="F125" s="2392"/>
      <c r="G125" s="2433"/>
      <c r="H125" s="2433"/>
      <c r="I125" s="2433"/>
      <c r="J125" s="2433"/>
      <c r="K125" s="2433"/>
      <c r="L125" s="2433"/>
      <c r="M125" s="2583"/>
      <c r="N125" s="2583"/>
      <c r="O125" s="2474"/>
      <c r="P125" s="2474"/>
      <c r="Q125" s="2474"/>
      <c r="R125" s="2583"/>
      <c r="S125" s="2583"/>
      <c r="T125" s="2583"/>
      <c r="U125" s="2435"/>
      <c r="V125" s="2580"/>
      <c r="W125" s="2580"/>
      <c r="X125" s="2580"/>
      <c r="Y125" s="2580"/>
      <c r="Z125" s="2580"/>
      <c r="AA125" s="2580"/>
      <c r="AB125" s="2400"/>
      <c r="AC125" s="2400"/>
      <c r="AD125" s="2400"/>
      <c r="AE125" s="2400"/>
      <c r="AF125" s="6558"/>
      <c r="AG125" s="6486"/>
      <c r="AH125" s="6487"/>
      <c r="AI125" s="6488"/>
      <c r="AJ125" s="6618"/>
    </row>
    <row r="126" spans="1:36" s="2438" customFormat="1" ht="11.25" customHeight="1">
      <c r="A126" s="2429"/>
      <c r="B126" s="2404"/>
      <c r="C126" s="2402"/>
      <c r="D126" s="3922"/>
      <c r="E126" s="2583"/>
      <c r="F126" s="2392"/>
      <c r="G126" s="2433"/>
      <c r="H126" s="2433"/>
      <c r="I126" s="2433"/>
      <c r="J126" s="2433"/>
      <c r="K126" s="2433"/>
      <c r="L126" s="2433"/>
      <c r="M126" s="2583"/>
      <c r="N126" s="2583"/>
      <c r="O126" s="2474"/>
      <c r="P126" s="2474"/>
      <c r="Q126" s="2474"/>
      <c r="R126" s="2583"/>
      <c r="S126" s="2583"/>
      <c r="T126" s="2583"/>
      <c r="U126" s="2435"/>
      <c r="V126" s="2580"/>
      <c r="W126" s="2580"/>
      <c r="X126" s="2580"/>
      <c r="Y126" s="2580"/>
      <c r="Z126" s="2580"/>
      <c r="AA126" s="2580"/>
      <c r="AB126" s="2400"/>
      <c r="AC126" s="2400"/>
      <c r="AD126" s="2400"/>
      <c r="AE126" s="2400"/>
      <c r="AF126" s="2580"/>
      <c r="AG126" s="3924"/>
      <c r="AH126" s="2399"/>
      <c r="AI126" s="2399"/>
      <c r="AJ126" s="3908"/>
    </row>
    <row r="127" spans="1:36" s="2438" customFormat="1" ht="11.25" customHeight="1">
      <c r="A127" s="2429"/>
      <c r="B127" s="2404"/>
      <c r="C127" s="2402"/>
      <c r="D127" s="2400" t="s">
        <v>44</v>
      </c>
      <c r="E127" s="2614" t="s">
        <v>1841</v>
      </c>
      <c r="F127" s="2392"/>
      <c r="G127" s="2433"/>
      <c r="H127" s="2433"/>
      <c r="I127" s="2433"/>
      <c r="J127" s="2433"/>
      <c r="K127" s="2433"/>
      <c r="L127" s="2433"/>
      <c r="M127" s="2583"/>
      <c r="N127" s="2583"/>
      <c r="O127" s="2474"/>
      <c r="P127" s="2474"/>
      <c r="Q127" s="2474"/>
      <c r="R127" s="2583"/>
      <c r="S127" s="2583"/>
      <c r="T127" s="2583"/>
      <c r="U127" s="2435"/>
      <c r="V127" s="2580"/>
      <c r="W127" s="2580"/>
      <c r="X127" s="2580"/>
      <c r="Y127" s="2580"/>
      <c r="Z127" s="2580"/>
      <c r="AA127" s="2580"/>
      <c r="AB127" s="2400"/>
      <c r="AC127" s="2400"/>
      <c r="AD127" s="2400"/>
      <c r="AE127" s="2400"/>
      <c r="AF127" s="6558">
        <v>50</v>
      </c>
      <c r="AG127" s="6483"/>
      <c r="AH127" s="6484"/>
      <c r="AI127" s="6485"/>
      <c r="AJ127" s="6618" t="s">
        <v>90</v>
      </c>
    </row>
    <row r="128" spans="1:36" s="2438" customFormat="1" ht="11.25" customHeight="1">
      <c r="A128" s="2429"/>
      <c r="B128" s="2404"/>
      <c r="C128" s="2402"/>
      <c r="D128" s="2400"/>
      <c r="E128" s="2583" t="s">
        <v>1842</v>
      </c>
      <c r="F128" s="2392"/>
      <c r="G128" s="2433"/>
      <c r="H128" s="2433"/>
      <c r="I128" s="2433"/>
      <c r="J128" s="2433"/>
      <c r="K128" s="2433"/>
      <c r="L128" s="2433"/>
      <c r="M128" s="2583"/>
      <c r="N128" s="2583"/>
      <c r="O128" s="2474"/>
      <c r="P128" s="2474"/>
      <c r="Q128" s="2474"/>
      <c r="R128" s="2583"/>
      <c r="S128" s="2583"/>
      <c r="T128" s="2583"/>
      <c r="U128" s="2435"/>
      <c r="V128" s="2580"/>
      <c r="W128" s="2580"/>
      <c r="X128" s="2580"/>
      <c r="Y128" s="2580"/>
      <c r="Z128" s="2580"/>
      <c r="AA128" s="2580"/>
      <c r="AB128" s="2400"/>
      <c r="AC128" s="2400"/>
      <c r="AD128" s="2400"/>
      <c r="AE128" s="2400"/>
      <c r="AF128" s="6558"/>
      <c r="AG128" s="6486"/>
      <c r="AH128" s="6487"/>
      <c r="AI128" s="6488"/>
      <c r="AJ128" s="6618"/>
    </row>
    <row r="129" spans="1:36" s="2438" customFormat="1" ht="11.25" customHeight="1">
      <c r="A129" s="2429"/>
      <c r="B129" s="2404"/>
      <c r="C129" s="2402"/>
      <c r="D129" s="2614"/>
      <c r="E129" s="2433"/>
      <c r="F129" s="2392"/>
      <c r="G129" s="2433"/>
      <c r="H129" s="2433"/>
      <c r="I129" s="2433"/>
      <c r="J129" s="2433"/>
      <c r="K129" s="2433"/>
      <c r="L129" s="2433"/>
      <c r="M129" s="2583"/>
      <c r="N129" s="2583"/>
      <c r="O129" s="2583"/>
      <c r="P129" s="2583"/>
      <c r="Q129" s="2583"/>
      <c r="R129" s="2583"/>
      <c r="S129" s="2400"/>
      <c r="T129" s="2402"/>
      <c r="U129" s="2402"/>
      <c r="V129" s="2402"/>
      <c r="W129" s="2615"/>
      <c r="X129" s="2433"/>
      <c r="Y129" s="2433"/>
      <c r="Z129" s="2400"/>
      <c r="AA129" s="2400"/>
      <c r="AB129" s="2400"/>
      <c r="AC129" s="2400"/>
      <c r="AD129" s="2400"/>
      <c r="AE129" s="2400"/>
      <c r="AF129" s="2400"/>
      <c r="AG129" s="3924"/>
      <c r="AH129" s="2606"/>
      <c r="AI129" s="2606"/>
      <c r="AJ129" s="4087"/>
    </row>
    <row r="130" spans="1:36" s="2438" customFormat="1" ht="11.25" customHeight="1">
      <c r="A130" s="2429"/>
      <c r="B130" s="2404"/>
      <c r="C130" s="2402"/>
      <c r="D130" s="2392"/>
      <c r="E130" s="2406" t="s">
        <v>135</v>
      </c>
      <c r="F130" s="2392"/>
      <c r="G130" s="2392"/>
      <c r="H130" s="2392"/>
      <c r="I130" s="2392"/>
      <c r="J130" s="2392"/>
      <c r="K130" s="2392"/>
      <c r="L130" s="2392"/>
      <c r="M130" s="2392"/>
      <c r="N130" s="2392"/>
      <c r="O130" s="2392"/>
      <c r="P130" s="2392"/>
      <c r="Q130" s="2392"/>
      <c r="R130" s="2392"/>
      <c r="S130" s="2411"/>
      <c r="T130" s="2411"/>
      <c r="U130" s="2411"/>
      <c r="V130" s="2411"/>
      <c r="W130" s="2411"/>
      <c r="X130" s="2392"/>
      <c r="Y130" s="2392"/>
      <c r="Z130" s="2392"/>
      <c r="AA130" s="2392"/>
      <c r="AB130" s="2400"/>
      <c r="AC130" s="2400"/>
      <c r="AD130" s="2400"/>
      <c r="AE130" s="2449"/>
      <c r="AF130" s="2449"/>
      <c r="AG130" s="6619">
        <f>AG121+AG124+AG127</f>
        <v>0</v>
      </c>
      <c r="AH130" s="6620"/>
      <c r="AI130" s="6621"/>
      <c r="AJ130" s="6625" t="s">
        <v>90</v>
      </c>
    </row>
    <row r="131" spans="1:36" s="2448" customFormat="1" ht="11.25" customHeight="1">
      <c r="A131" s="2616"/>
      <c r="B131" s="2404"/>
      <c r="C131" s="2402"/>
      <c r="E131" s="2393" t="s">
        <v>136</v>
      </c>
      <c r="G131" s="2392"/>
      <c r="H131" s="2392"/>
      <c r="I131" s="2392"/>
      <c r="J131" s="2392"/>
      <c r="K131" s="2392"/>
      <c r="L131" s="2392"/>
      <c r="M131" s="2392"/>
      <c r="N131" s="2392"/>
      <c r="O131" s="2392"/>
      <c r="P131" s="2392"/>
      <c r="Q131" s="2392"/>
      <c r="R131" s="2392"/>
      <c r="S131" s="2411"/>
      <c r="T131" s="2411"/>
      <c r="U131" s="2411"/>
      <c r="V131" s="2411"/>
      <c r="W131" s="2411"/>
      <c r="X131" s="2392"/>
      <c r="Y131" s="2392"/>
      <c r="Z131" s="2392"/>
      <c r="AA131" s="2392"/>
      <c r="AB131" s="2400"/>
      <c r="AC131" s="2400"/>
      <c r="AD131" s="2400"/>
      <c r="AE131" s="2449"/>
      <c r="AF131" s="2449"/>
      <c r="AG131" s="6622"/>
      <c r="AH131" s="6623"/>
      <c r="AI131" s="6624"/>
      <c r="AJ131" s="6625"/>
    </row>
    <row r="132" spans="1:36" s="2448" customFormat="1" ht="11.25" customHeight="1">
      <c r="A132" s="4207"/>
      <c r="B132" s="4123"/>
      <c r="C132" s="4105"/>
      <c r="D132" s="4208"/>
      <c r="E132" s="4209"/>
      <c r="F132" s="4090"/>
      <c r="G132" s="4090"/>
      <c r="H132" s="4090"/>
      <c r="I132" s="4090"/>
      <c r="J132" s="4090"/>
      <c r="K132" s="4090"/>
      <c r="L132" s="4090"/>
      <c r="M132" s="4090"/>
      <c r="N132" s="4090"/>
      <c r="O132" s="4090"/>
      <c r="P132" s="4090"/>
      <c r="Q132" s="4090"/>
      <c r="R132" s="4090"/>
      <c r="S132" s="4106"/>
      <c r="T132" s="4106"/>
      <c r="U132" s="4106"/>
      <c r="V132" s="4106"/>
      <c r="W132" s="4106"/>
      <c r="X132" s="4090"/>
      <c r="Y132" s="4090"/>
      <c r="Z132" s="4090"/>
      <c r="AA132" s="4090"/>
      <c r="AB132" s="4111"/>
      <c r="AC132" s="4111"/>
      <c r="AD132" s="4111"/>
      <c r="AE132" s="4108"/>
      <c r="AF132" s="4108"/>
      <c r="AG132" s="4210"/>
      <c r="AH132" s="4210"/>
      <c r="AI132" s="4210"/>
      <c r="AJ132" s="4211"/>
    </row>
    <row r="133" spans="1:36" ht="17.25" customHeight="1">
      <c r="A133" s="2431"/>
      <c r="B133" s="2404"/>
      <c r="C133" s="2402"/>
      <c r="D133" s="2609"/>
      <c r="E133" s="2583"/>
      <c r="F133" s="2583"/>
      <c r="G133" s="2583"/>
      <c r="H133" s="2583"/>
      <c r="I133" s="2583"/>
      <c r="J133" s="2583"/>
      <c r="K133" s="2583"/>
      <c r="L133" s="2583"/>
      <c r="M133" s="2583"/>
      <c r="N133" s="2583"/>
      <c r="O133" s="2583"/>
      <c r="P133" s="2583"/>
      <c r="Q133" s="2583"/>
      <c r="R133" s="2583"/>
      <c r="S133" s="2583"/>
      <c r="T133" s="3931"/>
      <c r="U133" s="3931"/>
      <c r="V133" s="3931"/>
      <c r="W133" s="2433"/>
      <c r="X133" s="2433"/>
      <c r="Y133" s="2433"/>
      <c r="Z133" s="2433"/>
      <c r="AA133" s="2433"/>
      <c r="AB133" s="2433"/>
      <c r="AC133" s="2433"/>
      <c r="AD133" s="3938"/>
      <c r="AE133" s="2613"/>
      <c r="AF133" s="3939"/>
      <c r="AG133" s="3940"/>
      <c r="AH133" s="2411"/>
      <c r="AI133" s="2411"/>
      <c r="AJ133" s="4087"/>
    </row>
    <row r="134" spans="1:36" s="2438" customFormat="1" ht="11.25" customHeight="1">
      <c r="A134" s="2429"/>
      <c r="B134" s="1631" t="s">
        <v>847</v>
      </c>
      <c r="C134" s="1600"/>
      <c r="D134" s="3951" t="s">
        <v>427</v>
      </c>
      <c r="E134" s="2392"/>
      <c r="F134" s="2594"/>
      <c r="G134" s="2595"/>
      <c r="H134" s="2596"/>
      <c r="I134" s="2596"/>
      <c r="J134" s="2596"/>
      <c r="K134" s="2596"/>
      <c r="L134" s="2596"/>
      <c r="M134" s="2596"/>
      <c r="N134" s="2596"/>
      <c r="O134" s="2596"/>
      <c r="P134" s="2596"/>
      <c r="Q134" s="2596"/>
      <c r="R134" s="2596"/>
      <c r="S134" s="2596"/>
      <c r="T134" s="2596"/>
      <c r="U134" s="2596"/>
      <c r="V134" s="2596"/>
      <c r="W134" s="2596"/>
      <c r="X134" s="2596"/>
      <c r="Y134" s="2596"/>
      <c r="Z134" s="2596"/>
      <c r="AA134" s="2596"/>
      <c r="AB134" s="2596"/>
      <c r="AC134" s="2596"/>
      <c r="AD134" s="2596"/>
      <c r="AE134" s="2596"/>
      <c r="AF134" s="2596"/>
      <c r="AG134" s="2394"/>
      <c r="AH134" s="2392"/>
      <c r="AI134" s="2392"/>
      <c r="AJ134" s="3908"/>
    </row>
    <row r="135" spans="1:36" s="2438" customFormat="1" ht="9.75" customHeight="1">
      <c r="A135" s="2429"/>
      <c r="B135" s="1630"/>
      <c r="C135" s="3941"/>
      <c r="D135" s="2597" t="s">
        <v>850</v>
      </c>
      <c r="E135" s="2392"/>
      <c r="F135" s="2594"/>
      <c r="G135" s="2592"/>
      <c r="H135" s="2582"/>
      <c r="I135" s="2582"/>
      <c r="J135" s="2582"/>
      <c r="K135" s="2582"/>
      <c r="L135" s="2582"/>
      <c r="M135" s="2582"/>
      <c r="N135" s="2582"/>
      <c r="O135" s="2582"/>
      <c r="P135" s="2582"/>
      <c r="Q135" s="2582"/>
      <c r="R135" s="2582"/>
      <c r="S135" s="2582"/>
      <c r="T135" s="2582"/>
      <c r="U135" s="2582"/>
      <c r="V135" s="2582"/>
      <c r="W135" s="2582"/>
      <c r="X135" s="2582"/>
      <c r="Y135" s="2582"/>
      <c r="Z135" s="2582"/>
      <c r="AA135" s="2582"/>
      <c r="AB135" s="2582"/>
      <c r="AC135" s="2582"/>
      <c r="AD135" s="2582"/>
      <c r="AE135" s="2582"/>
      <c r="AF135" s="2392"/>
      <c r="AG135" s="2394"/>
      <c r="AH135" s="2392"/>
      <c r="AI135" s="2392"/>
      <c r="AJ135" s="3908"/>
    </row>
    <row r="136" spans="1:36" s="2438" customFormat="1" ht="4.5" customHeight="1">
      <c r="A136" s="2429"/>
      <c r="B136" s="1630"/>
      <c r="C136" s="3941"/>
      <c r="D136" s="2597"/>
      <c r="E136" s="2392"/>
      <c r="F136" s="2594"/>
      <c r="G136" s="2592"/>
      <c r="H136" s="2582"/>
      <c r="I136" s="2582"/>
      <c r="J136" s="2582"/>
      <c r="K136" s="2582"/>
      <c r="L136" s="2582"/>
      <c r="M136" s="2582"/>
      <c r="N136" s="2582"/>
      <c r="O136" s="2582"/>
      <c r="P136" s="2582"/>
      <c r="Q136" s="2582"/>
      <c r="R136" s="2582"/>
      <c r="S136" s="2582"/>
      <c r="T136" s="2582"/>
      <c r="U136" s="2582"/>
      <c r="V136" s="2582"/>
      <c r="W136" s="2582"/>
      <c r="X136" s="2582"/>
      <c r="Y136" s="2582"/>
      <c r="Z136" s="2582"/>
      <c r="AA136" s="2582"/>
      <c r="AB136" s="2582"/>
      <c r="AC136" s="2582"/>
      <c r="AD136" s="2582"/>
      <c r="AE136" s="2582"/>
      <c r="AF136" s="2392"/>
      <c r="AG136" s="2394"/>
      <c r="AH136" s="2392"/>
      <c r="AI136" s="2392"/>
      <c r="AJ136" s="3908"/>
    </row>
    <row r="137" spans="1:36" s="2438" customFormat="1" ht="9.75" customHeight="1">
      <c r="A137" s="2429"/>
      <c r="B137" s="1630"/>
      <c r="C137" s="3941"/>
      <c r="D137" s="2597"/>
      <c r="E137" s="2392"/>
      <c r="F137" s="2594"/>
      <c r="G137" s="2592"/>
      <c r="H137" s="2582"/>
      <c r="I137" s="2582"/>
      <c r="J137" s="2582"/>
      <c r="K137" s="2582"/>
      <c r="L137" s="2582"/>
      <c r="M137" s="2392"/>
      <c r="N137" s="2600"/>
      <c r="O137" s="2600"/>
      <c r="P137" s="6616" t="s">
        <v>1258</v>
      </c>
      <c r="Q137" s="6616"/>
      <c r="R137" s="6616"/>
      <c r="S137" s="6616"/>
      <c r="T137" s="2582"/>
      <c r="U137" s="2582"/>
      <c r="V137" s="2582"/>
      <c r="W137" s="2392"/>
      <c r="X137" s="6616" t="s">
        <v>1259</v>
      </c>
      <c r="Y137" s="6616"/>
      <c r="Z137" s="6616"/>
      <c r="AA137" s="6616"/>
      <c r="AB137" s="6616"/>
      <c r="AC137" s="6616"/>
      <c r="AD137" s="6616"/>
      <c r="AE137" s="6616"/>
      <c r="AF137" s="6616"/>
      <c r="AG137" s="6616"/>
      <c r="AH137" s="6616"/>
      <c r="AI137" s="6616"/>
      <c r="AJ137" s="3908"/>
    </row>
    <row r="138" spans="1:36" s="2438" customFormat="1" ht="9.75" customHeight="1">
      <c r="A138" s="2429"/>
      <c r="B138" s="1630"/>
      <c r="C138" s="3941"/>
      <c r="D138" s="2597"/>
      <c r="E138" s="2392"/>
      <c r="F138" s="2594"/>
      <c r="G138" s="2592"/>
      <c r="H138" s="2582"/>
      <c r="I138" s="2582"/>
      <c r="J138" s="2582"/>
      <c r="K138" s="2582"/>
      <c r="L138" s="2582"/>
      <c r="M138" s="2392"/>
      <c r="N138" s="2617"/>
      <c r="O138" s="2617"/>
      <c r="P138" s="6614" t="s">
        <v>428</v>
      </c>
      <c r="Q138" s="6614"/>
      <c r="R138" s="6614"/>
      <c r="S138" s="6614"/>
      <c r="T138" s="2582"/>
      <c r="U138" s="2582"/>
      <c r="V138" s="2582"/>
      <c r="W138" s="2392"/>
      <c r="X138" s="6614" t="s">
        <v>429</v>
      </c>
      <c r="Y138" s="6614"/>
      <c r="Z138" s="6614"/>
      <c r="AA138" s="6614"/>
      <c r="AB138" s="6614"/>
      <c r="AC138" s="6614"/>
      <c r="AD138" s="6614"/>
      <c r="AE138" s="6614"/>
      <c r="AF138" s="6614"/>
      <c r="AG138" s="6614"/>
      <c r="AH138" s="6614"/>
      <c r="AI138" s="6614"/>
      <c r="AJ138" s="3908"/>
    </row>
    <row r="139" spans="1:36" s="2438" customFormat="1" ht="9.75" customHeight="1">
      <c r="A139" s="2429"/>
      <c r="B139" s="1630"/>
      <c r="C139" s="3941"/>
      <c r="D139" s="2597"/>
      <c r="E139" s="2392"/>
      <c r="F139" s="2594"/>
      <c r="G139" s="2592"/>
      <c r="H139" s="2582"/>
      <c r="I139" s="2582"/>
      <c r="J139" s="2582"/>
      <c r="K139" s="2582"/>
      <c r="L139" s="2582"/>
      <c r="M139" s="2392"/>
      <c r="N139" s="2617"/>
      <c r="O139" s="2617"/>
      <c r="P139" s="3944"/>
      <c r="Q139" s="3944"/>
      <c r="R139" s="3944"/>
      <c r="S139" s="3944"/>
      <c r="T139" s="2582"/>
      <c r="U139" s="2582"/>
      <c r="V139" s="2582"/>
      <c r="W139" s="2392"/>
      <c r="X139" s="3944"/>
      <c r="Y139" s="3944"/>
      <c r="Z139" s="3944"/>
      <c r="AA139" s="3944"/>
      <c r="AB139" s="3944"/>
      <c r="AC139" s="3944"/>
      <c r="AD139" s="3944"/>
      <c r="AE139" s="3944"/>
      <c r="AF139" s="3944"/>
      <c r="AG139" s="3944"/>
      <c r="AH139" s="3944"/>
      <c r="AI139" s="2392"/>
      <c r="AJ139" s="3908"/>
    </row>
    <row r="140" spans="1:36" s="2438" customFormat="1" ht="9.75" customHeight="1">
      <c r="A140" s="2429"/>
      <c r="B140" s="1630"/>
      <c r="C140" s="3941"/>
      <c r="D140" s="2597"/>
      <c r="E140" s="2392"/>
      <c r="F140" s="2594"/>
      <c r="G140" s="2592"/>
      <c r="H140" s="2582"/>
      <c r="I140" s="2582"/>
      <c r="J140" s="2582"/>
      <c r="K140" s="2582"/>
      <c r="L140" s="2582"/>
      <c r="M140" s="2582"/>
      <c r="N140" s="2602"/>
      <c r="O140" s="2582"/>
      <c r="P140" s="2582"/>
      <c r="Q140" s="2582"/>
      <c r="R140" s="2582"/>
      <c r="S140" s="2582"/>
      <c r="T140" s="2582"/>
      <c r="U140" s="2582"/>
      <c r="V140" s="2582"/>
      <c r="W140" s="2392"/>
      <c r="X140" s="6615" t="s">
        <v>1260</v>
      </c>
      <c r="Y140" s="6615"/>
      <c r="Z140" s="6615"/>
      <c r="AA140" s="6615"/>
      <c r="AB140" s="6615"/>
      <c r="AC140" s="6615"/>
      <c r="AD140" s="6615"/>
      <c r="AE140" s="6615"/>
      <c r="AF140" s="6615"/>
      <c r="AG140" s="6615"/>
      <c r="AH140" s="6615"/>
      <c r="AI140" s="6615"/>
      <c r="AJ140" s="3908"/>
    </row>
    <row r="141" spans="1:36" s="2438" customFormat="1" ht="9.75" customHeight="1">
      <c r="A141" s="2429"/>
      <c r="B141" s="1630"/>
      <c r="C141" s="3941"/>
      <c r="D141" s="2597"/>
      <c r="E141" s="2392"/>
      <c r="F141" s="2594"/>
      <c r="G141" s="2592"/>
      <c r="H141" s="2582"/>
      <c r="I141" s="2582"/>
      <c r="J141" s="2582"/>
      <c r="K141" s="2582"/>
      <c r="L141" s="2582"/>
      <c r="M141" s="2582"/>
      <c r="N141" s="2602"/>
      <c r="O141" s="2582"/>
      <c r="P141" s="2582"/>
      <c r="Q141" s="2582"/>
      <c r="R141" s="2582"/>
      <c r="S141" s="2582"/>
      <c r="T141" s="2582"/>
      <c r="U141" s="2582"/>
      <c r="V141" s="2582"/>
      <c r="W141" s="2392"/>
      <c r="X141" s="6616" t="s">
        <v>32</v>
      </c>
      <c r="Y141" s="6616"/>
      <c r="Z141" s="6616"/>
      <c r="AA141" s="6616"/>
      <c r="AB141" s="6616"/>
      <c r="AC141" s="6616"/>
      <c r="AD141" s="6616"/>
      <c r="AE141" s="6616"/>
      <c r="AF141" s="6616"/>
      <c r="AG141" s="6616"/>
      <c r="AH141" s="6616"/>
      <c r="AI141" s="6616"/>
      <c r="AJ141" s="3908"/>
    </row>
    <row r="142" spans="1:36" s="2438" customFormat="1" ht="9.75" customHeight="1">
      <c r="A142" s="2429"/>
      <c r="B142" s="1630"/>
      <c r="C142" s="3941"/>
      <c r="D142" s="2597"/>
      <c r="E142" s="2392"/>
      <c r="F142" s="2594"/>
      <c r="G142" s="2592"/>
      <c r="H142" s="2582"/>
      <c r="I142" s="2582"/>
      <c r="J142" s="2582"/>
      <c r="K142" s="2582"/>
      <c r="L142" s="2582"/>
      <c r="M142" s="2487"/>
      <c r="N142" s="2487"/>
      <c r="O142" s="2582"/>
      <c r="P142" s="2392"/>
      <c r="Q142" s="2392"/>
      <c r="R142" s="6617">
        <v>3300</v>
      </c>
      <c r="S142" s="6617"/>
      <c r="T142" s="2392"/>
      <c r="U142" s="2392"/>
      <c r="V142" s="2392"/>
      <c r="W142" s="2392"/>
      <c r="X142" s="2392"/>
      <c r="Y142" s="2392"/>
      <c r="Z142" s="2400"/>
      <c r="AA142" s="2400"/>
      <c r="AB142" s="2400"/>
      <c r="AC142" s="2400"/>
      <c r="AD142" s="2392"/>
      <c r="AE142" s="2400"/>
      <c r="AF142" s="2392"/>
      <c r="AG142" s="2394"/>
      <c r="AH142" s="6459">
        <v>3300</v>
      </c>
      <c r="AI142" s="6459"/>
      <c r="AJ142" s="3908"/>
    </row>
    <row r="143" spans="1:36" s="2438" customFormat="1" ht="11.25" customHeight="1">
      <c r="A143" s="2429"/>
      <c r="B143" s="1630"/>
      <c r="C143" s="3941"/>
      <c r="D143" s="2400" t="s">
        <v>29</v>
      </c>
      <c r="E143" s="1598" t="s">
        <v>415</v>
      </c>
      <c r="F143" s="2392"/>
      <c r="G143" s="1599"/>
      <c r="H143" s="2582"/>
      <c r="I143" s="2582"/>
      <c r="J143" s="2582"/>
      <c r="K143" s="2582"/>
      <c r="L143" s="2582"/>
      <c r="M143" s="2487"/>
      <c r="N143" s="2487"/>
      <c r="O143" s="6558">
        <v>51</v>
      </c>
      <c r="P143" s="6483"/>
      <c r="Q143" s="6484"/>
      <c r="R143" s="6484"/>
      <c r="S143" s="6485"/>
      <c r="T143" s="2402"/>
      <c r="U143" s="2402"/>
      <c r="V143" s="2580"/>
      <c r="W143" s="6458">
        <v>54</v>
      </c>
      <c r="X143" s="6483"/>
      <c r="Y143" s="6484"/>
      <c r="Z143" s="6484"/>
      <c r="AA143" s="6484"/>
      <c r="AB143" s="6484"/>
      <c r="AC143" s="6484"/>
      <c r="AD143" s="6484"/>
      <c r="AE143" s="6484"/>
      <c r="AF143" s="6484"/>
      <c r="AG143" s="6484"/>
      <c r="AH143" s="6484"/>
      <c r="AI143" s="6485"/>
      <c r="AJ143" s="3908"/>
    </row>
    <row r="144" spans="1:36" s="2438" customFormat="1" ht="11.25" customHeight="1">
      <c r="A144" s="2429"/>
      <c r="B144" s="1630"/>
      <c r="C144" s="3941"/>
      <c r="D144" s="2400"/>
      <c r="E144" s="2581" t="s">
        <v>416</v>
      </c>
      <c r="F144" s="2582"/>
      <c r="G144" s="2581"/>
      <c r="H144" s="2582"/>
      <c r="I144" s="2582"/>
      <c r="J144" s="2582"/>
      <c r="K144" s="2582"/>
      <c r="L144" s="2582"/>
      <c r="M144" s="2487"/>
      <c r="N144" s="2487"/>
      <c r="O144" s="6558"/>
      <c r="P144" s="6486"/>
      <c r="Q144" s="6487"/>
      <c r="R144" s="6487"/>
      <c r="S144" s="6488"/>
      <c r="T144" s="2402"/>
      <c r="U144" s="2402"/>
      <c r="V144" s="2580"/>
      <c r="W144" s="6458"/>
      <c r="X144" s="6486"/>
      <c r="Y144" s="6487"/>
      <c r="Z144" s="6487"/>
      <c r="AA144" s="6487"/>
      <c r="AB144" s="6487"/>
      <c r="AC144" s="6487"/>
      <c r="AD144" s="6487"/>
      <c r="AE144" s="6487"/>
      <c r="AF144" s="6487"/>
      <c r="AG144" s="6487"/>
      <c r="AH144" s="6487"/>
      <c r="AI144" s="6488"/>
      <c r="AJ144" s="3908"/>
    </row>
    <row r="145" spans="1:36" s="2438" customFormat="1" ht="11.25" customHeight="1">
      <c r="A145" s="2429"/>
      <c r="B145" s="1630"/>
      <c r="C145" s="3941"/>
      <c r="D145" s="2402"/>
      <c r="E145" s="2402"/>
      <c r="F145" s="2402"/>
      <c r="G145" s="2402"/>
      <c r="H145" s="2582"/>
      <c r="I145" s="2582"/>
      <c r="J145" s="2582"/>
      <c r="K145" s="2582"/>
      <c r="L145" s="2582"/>
      <c r="M145" s="2582"/>
      <c r="N145" s="2582"/>
      <c r="O145" s="2582"/>
      <c r="P145" s="2591"/>
      <c r="Q145" s="2591"/>
      <c r="R145" s="2591"/>
      <c r="S145" s="2591"/>
      <c r="T145" s="2582"/>
      <c r="U145" s="2582"/>
      <c r="V145" s="2580"/>
      <c r="W145" s="2582"/>
      <c r="X145" s="2591"/>
      <c r="Y145" s="2591"/>
      <c r="Z145" s="2591"/>
      <c r="AA145" s="2591"/>
      <c r="AB145" s="2591"/>
      <c r="AC145" s="2591"/>
      <c r="AD145" s="2591"/>
      <c r="AE145" s="2591"/>
      <c r="AF145" s="2399"/>
      <c r="AG145" s="2398"/>
      <c r="AH145" s="2399"/>
      <c r="AI145" s="2399"/>
      <c r="AJ145" s="3908"/>
    </row>
    <row r="146" spans="1:36" s="2438" customFormat="1" ht="11.25" customHeight="1">
      <c r="A146" s="2429"/>
      <c r="B146" s="1630"/>
      <c r="C146" s="3941"/>
      <c r="D146" s="2400" t="s">
        <v>30</v>
      </c>
      <c r="E146" s="1598" t="s">
        <v>1261</v>
      </c>
      <c r="F146" s="2392"/>
      <c r="G146" s="1599"/>
      <c r="H146" s="2582"/>
      <c r="I146" s="2582"/>
      <c r="J146" s="2582"/>
      <c r="K146" s="2582"/>
      <c r="L146" s="2582"/>
      <c r="M146" s="2487"/>
      <c r="N146" s="2487"/>
      <c r="O146" s="6558">
        <v>52</v>
      </c>
      <c r="P146" s="6483"/>
      <c r="Q146" s="6484"/>
      <c r="R146" s="6484"/>
      <c r="S146" s="6485"/>
      <c r="T146" s="2402"/>
      <c r="U146" s="2402"/>
      <c r="V146" s="2580"/>
      <c r="W146" s="6458">
        <v>55</v>
      </c>
      <c r="X146" s="6483"/>
      <c r="Y146" s="6484"/>
      <c r="Z146" s="6484"/>
      <c r="AA146" s="6484"/>
      <c r="AB146" s="6484"/>
      <c r="AC146" s="6484"/>
      <c r="AD146" s="6484"/>
      <c r="AE146" s="6484"/>
      <c r="AF146" s="6484"/>
      <c r="AG146" s="6484"/>
      <c r="AH146" s="6484"/>
      <c r="AI146" s="6485"/>
      <c r="AJ146" s="3908"/>
    </row>
    <row r="147" spans="1:36" s="2438" customFormat="1" ht="11.25" customHeight="1">
      <c r="A147" s="2429"/>
      <c r="B147" s="1630"/>
      <c r="C147" s="3941"/>
      <c r="D147" s="2400"/>
      <c r="E147" s="2581" t="s">
        <v>1262</v>
      </c>
      <c r="F147" s="2582"/>
      <c r="G147" s="2581"/>
      <c r="H147" s="2582"/>
      <c r="I147" s="2582"/>
      <c r="J147" s="2582"/>
      <c r="K147" s="2582"/>
      <c r="L147" s="2582"/>
      <c r="M147" s="2487"/>
      <c r="N147" s="2487"/>
      <c r="O147" s="6558"/>
      <c r="P147" s="6486"/>
      <c r="Q147" s="6487"/>
      <c r="R147" s="6487"/>
      <c r="S147" s="6488"/>
      <c r="T147" s="2402"/>
      <c r="U147" s="2402"/>
      <c r="V147" s="2580"/>
      <c r="W147" s="6458"/>
      <c r="X147" s="6486"/>
      <c r="Y147" s="6487"/>
      <c r="Z147" s="6487"/>
      <c r="AA147" s="6487"/>
      <c r="AB147" s="6487"/>
      <c r="AC147" s="6487"/>
      <c r="AD147" s="6487"/>
      <c r="AE147" s="6487"/>
      <c r="AF147" s="6487"/>
      <c r="AG147" s="6487"/>
      <c r="AH147" s="6487"/>
      <c r="AI147" s="6488"/>
      <c r="AJ147" s="3908"/>
    </row>
    <row r="148" spans="1:36" s="2438" customFormat="1" ht="11.25" customHeight="1">
      <c r="A148" s="2429"/>
      <c r="B148" s="1630"/>
      <c r="C148" s="3941"/>
      <c r="D148" s="2402"/>
      <c r="E148" s="2402"/>
      <c r="F148" s="2402"/>
      <c r="G148" s="2402"/>
      <c r="H148" s="2582"/>
      <c r="I148" s="2582"/>
      <c r="J148" s="2582"/>
      <c r="K148" s="2582"/>
      <c r="L148" s="2582"/>
      <c r="M148" s="2487"/>
      <c r="N148" s="2487"/>
      <c r="O148" s="2487"/>
      <c r="P148" s="3936"/>
      <c r="Q148" s="3936"/>
      <c r="R148" s="2399"/>
      <c r="S148" s="2399"/>
      <c r="T148" s="2392"/>
      <c r="U148" s="2392"/>
      <c r="V148" s="2580"/>
      <c r="W148" s="2392"/>
      <c r="X148" s="2399"/>
      <c r="Y148" s="2399"/>
      <c r="Z148" s="2399"/>
      <c r="AA148" s="2399"/>
      <c r="AB148" s="2399"/>
      <c r="AC148" s="2399"/>
      <c r="AD148" s="2399"/>
      <c r="AE148" s="2399"/>
      <c r="AF148" s="2399"/>
      <c r="AG148" s="2398"/>
      <c r="AH148" s="2399"/>
      <c r="AI148" s="2399"/>
      <c r="AJ148" s="3908"/>
    </row>
    <row r="149" spans="1:36" s="2438" customFormat="1" ht="11.25" customHeight="1">
      <c r="A149" s="2429"/>
      <c r="B149" s="1630"/>
      <c r="C149" s="3941"/>
      <c r="D149" s="2400" t="s">
        <v>44</v>
      </c>
      <c r="E149" s="1598" t="s">
        <v>1263</v>
      </c>
      <c r="F149" s="2392"/>
      <c r="G149" s="1599"/>
      <c r="H149" s="2582"/>
      <c r="I149" s="2582"/>
      <c r="J149" s="2582"/>
      <c r="K149" s="2582"/>
      <c r="L149" s="2582"/>
      <c r="M149" s="2487"/>
      <c r="N149" s="2487"/>
      <c r="O149" s="6558">
        <v>53</v>
      </c>
      <c r="P149" s="6483"/>
      <c r="Q149" s="6484"/>
      <c r="R149" s="6484"/>
      <c r="S149" s="6485"/>
      <c r="T149" s="2402"/>
      <c r="U149" s="2402"/>
      <c r="V149" s="2580"/>
      <c r="W149" s="6458">
        <v>56</v>
      </c>
      <c r="X149" s="6483"/>
      <c r="Y149" s="6484"/>
      <c r="Z149" s="6484"/>
      <c r="AA149" s="6484"/>
      <c r="AB149" s="6484"/>
      <c r="AC149" s="6484"/>
      <c r="AD149" s="6484"/>
      <c r="AE149" s="6484"/>
      <c r="AF149" s="6484"/>
      <c r="AG149" s="6484"/>
      <c r="AH149" s="6484"/>
      <c r="AI149" s="6485"/>
      <c r="AJ149" s="3908"/>
    </row>
    <row r="150" spans="1:36" s="2438" customFormat="1" ht="11.25" customHeight="1">
      <c r="A150" s="2429"/>
      <c r="B150" s="1630"/>
      <c r="C150" s="3941"/>
      <c r="D150" s="2400"/>
      <c r="E150" s="2581" t="s">
        <v>1264</v>
      </c>
      <c r="F150" s="2582"/>
      <c r="G150" s="2581"/>
      <c r="H150" s="2582"/>
      <c r="I150" s="2582"/>
      <c r="J150" s="2582"/>
      <c r="K150" s="2582"/>
      <c r="L150" s="2582"/>
      <c r="M150" s="2487"/>
      <c r="N150" s="2487"/>
      <c r="O150" s="6558"/>
      <c r="P150" s="6486"/>
      <c r="Q150" s="6487"/>
      <c r="R150" s="6487"/>
      <c r="S150" s="6488"/>
      <c r="T150" s="2402"/>
      <c r="U150" s="2402"/>
      <c r="V150" s="2580"/>
      <c r="W150" s="6458"/>
      <c r="X150" s="6486"/>
      <c r="Y150" s="6487"/>
      <c r="Z150" s="6487"/>
      <c r="AA150" s="6487"/>
      <c r="AB150" s="6487"/>
      <c r="AC150" s="6487"/>
      <c r="AD150" s="6487"/>
      <c r="AE150" s="6487"/>
      <c r="AF150" s="6487"/>
      <c r="AG150" s="6487"/>
      <c r="AH150" s="6487"/>
      <c r="AI150" s="6488"/>
      <c r="AJ150" s="3908"/>
    </row>
    <row r="151" spans="1:36" s="2438" customFormat="1" ht="11.25" customHeight="1">
      <c r="A151" s="2831"/>
      <c r="B151" s="4190"/>
      <c r="C151" s="4212"/>
      <c r="D151" s="4203"/>
      <c r="E151" s="4192"/>
      <c r="F151" s="4193"/>
      <c r="G151" s="4192"/>
      <c r="H151" s="4193"/>
      <c r="I151" s="4193"/>
      <c r="J151" s="4193"/>
      <c r="K151" s="4193"/>
      <c r="L151" s="4193"/>
      <c r="M151" s="4157"/>
      <c r="N151" s="4157"/>
      <c r="O151" s="4157"/>
      <c r="P151" s="4157"/>
      <c r="Q151" s="4157"/>
      <c r="R151" s="4198"/>
      <c r="S151" s="4111"/>
      <c r="T151" s="4105"/>
      <c r="U151" s="4105"/>
      <c r="V151" s="4213"/>
      <c r="W151" s="4137"/>
      <c r="X151" s="4137"/>
      <c r="Y151" s="4137"/>
      <c r="Z151" s="4137"/>
      <c r="AA151" s="4137"/>
      <c r="AB151" s="4137"/>
      <c r="AC151" s="4137"/>
      <c r="AD151" s="4137"/>
      <c r="AE151" s="4137"/>
      <c r="AF151" s="4090"/>
      <c r="AG151" s="4112"/>
      <c r="AH151" s="4090"/>
      <c r="AI151" s="4090"/>
      <c r="AJ151" s="4098"/>
    </row>
    <row r="152" spans="1:36" ht="19.5" customHeight="1">
      <c r="A152" s="2431"/>
      <c r="B152" s="2404"/>
      <c r="C152" s="2402"/>
      <c r="D152" s="2609"/>
      <c r="E152" s="2583"/>
      <c r="F152" s="2583"/>
      <c r="G152" s="2583"/>
      <c r="H152" s="2583"/>
      <c r="I152" s="2583"/>
      <c r="J152" s="2583"/>
      <c r="K152" s="2583"/>
      <c r="L152" s="2583"/>
      <c r="M152" s="2583"/>
      <c r="N152" s="2583"/>
      <c r="O152" s="2583"/>
      <c r="P152" s="2583"/>
      <c r="Q152" s="2583"/>
      <c r="R152" s="2583"/>
      <c r="S152" s="2583"/>
      <c r="T152" s="3931"/>
      <c r="U152" s="3931"/>
      <c r="V152" s="3931"/>
      <c r="W152" s="2433"/>
      <c r="X152" s="2433"/>
      <c r="Y152" s="2433"/>
      <c r="Z152" s="2433"/>
      <c r="AA152" s="2433"/>
      <c r="AB152" s="2433"/>
      <c r="AC152" s="2433"/>
      <c r="AD152" s="3938"/>
      <c r="AE152" s="2613"/>
      <c r="AF152" s="3939"/>
      <c r="AG152" s="3940"/>
      <c r="AH152" s="2411"/>
      <c r="AI152" s="2411"/>
      <c r="AJ152" s="4087"/>
    </row>
    <row r="153" spans="1:36" s="2438" customFormat="1" ht="11.25" customHeight="1">
      <c r="A153" s="2429"/>
      <c r="B153" s="1631" t="s">
        <v>848</v>
      </c>
      <c r="C153" s="1600"/>
      <c r="D153" s="3951" t="s">
        <v>1670</v>
      </c>
      <c r="E153" s="2392"/>
      <c r="F153" s="2594"/>
      <c r="G153" s="2595"/>
      <c r="H153" s="2596"/>
      <c r="I153" s="2596"/>
      <c r="J153" s="2596"/>
      <c r="K153" s="2596"/>
      <c r="L153" s="2596"/>
      <c r="M153" s="2596"/>
      <c r="N153" s="2596"/>
      <c r="O153" s="2596"/>
      <c r="P153" s="2596"/>
      <c r="Q153" s="2596"/>
      <c r="R153" s="2596"/>
      <c r="S153" s="2596"/>
      <c r="T153" s="2596"/>
      <c r="U153" s="2596"/>
      <c r="V153" s="2596"/>
      <c r="W153" s="2596"/>
      <c r="X153" s="2596"/>
      <c r="Y153" s="2596"/>
      <c r="Z153" s="2596"/>
      <c r="AA153" s="2596"/>
      <c r="AB153" s="2596"/>
      <c r="AC153" s="2596"/>
      <c r="AD153" s="2596"/>
      <c r="AE153" s="2596"/>
      <c r="AF153" s="2596"/>
      <c r="AG153" s="2394"/>
      <c r="AH153" s="2392"/>
      <c r="AI153" s="2392"/>
      <c r="AJ153" s="3908"/>
    </row>
    <row r="154" spans="1:36" s="2438" customFormat="1" ht="11.25" customHeight="1">
      <c r="A154" s="2429"/>
      <c r="B154" s="1631"/>
      <c r="C154" s="1600"/>
      <c r="D154" s="2597" t="s">
        <v>1843</v>
      </c>
      <c r="E154" s="2392"/>
      <c r="F154" s="2594"/>
      <c r="G154" s="2595"/>
      <c r="H154" s="2596"/>
      <c r="I154" s="2596"/>
      <c r="J154" s="2596"/>
      <c r="K154" s="2596"/>
      <c r="L154" s="2596"/>
      <c r="M154" s="2596"/>
      <c r="N154" s="2596"/>
      <c r="O154" s="2596"/>
      <c r="P154" s="2596"/>
      <c r="Q154" s="2596"/>
      <c r="R154" s="2596"/>
      <c r="S154" s="2596"/>
      <c r="T154" s="2596"/>
      <c r="U154" s="2596"/>
      <c r="V154" s="2596"/>
      <c r="W154" s="2596"/>
      <c r="X154" s="2596"/>
      <c r="Y154" s="2596"/>
      <c r="Z154" s="2596"/>
      <c r="AA154" s="2596"/>
      <c r="AB154" s="2596"/>
      <c r="AC154" s="2596"/>
      <c r="AD154" s="2596"/>
      <c r="AE154" s="2596"/>
      <c r="AF154" s="2596"/>
      <c r="AG154" s="2394"/>
      <c r="AH154" s="2392"/>
      <c r="AI154" s="2392"/>
      <c r="AJ154" s="3908"/>
    </row>
    <row r="155" spans="1:36" s="2438" customFormat="1" ht="6" customHeight="1">
      <c r="A155" s="2429"/>
      <c r="B155" s="1630"/>
      <c r="C155" s="3941"/>
      <c r="D155" s="2597"/>
      <c r="E155" s="2392"/>
      <c r="F155" s="2594"/>
      <c r="G155" s="2592"/>
      <c r="H155" s="2582"/>
      <c r="I155" s="2582"/>
      <c r="J155" s="2582"/>
      <c r="K155" s="2582"/>
      <c r="L155" s="2582"/>
      <c r="M155" s="2582"/>
      <c r="N155" s="2582"/>
      <c r="O155" s="2474"/>
      <c r="P155" s="2474"/>
      <c r="Q155" s="2474"/>
      <c r="R155" s="2582"/>
      <c r="S155" s="2582"/>
      <c r="T155" s="2582"/>
      <c r="U155" s="2582"/>
      <c r="V155" s="2582" t="s">
        <v>1844</v>
      </c>
      <c r="W155" s="2433"/>
      <c r="X155" s="2433"/>
      <c r="Y155" s="2433"/>
      <c r="Z155" s="2433"/>
      <c r="AA155" s="2433"/>
      <c r="AB155" s="2433"/>
      <c r="AC155" s="2433"/>
      <c r="AD155" s="2433"/>
      <c r="AE155" s="2433"/>
      <c r="AF155" s="2433"/>
      <c r="AG155" s="2433"/>
      <c r="AH155" s="2433"/>
      <c r="AI155" s="2433"/>
      <c r="AJ155" s="3908"/>
    </row>
    <row r="156" spans="1:36" s="2438" customFormat="1" ht="11.25" customHeight="1">
      <c r="A156" s="2429"/>
      <c r="B156" s="1598"/>
      <c r="C156" s="2598"/>
      <c r="D156" s="6459">
        <v>330070</v>
      </c>
      <c r="E156" s="6459"/>
      <c r="F156" s="2605"/>
      <c r="G156" s="2400"/>
      <c r="H156" s="2400"/>
      <c r="I156" s="1599"/>
      <c r="J156" s="1599"/>
      <c r="K156" s="1599"/>
      <c r="L156" s="1599"/>
      <c r="M156" s="1599"/>
      <c r="N156" s="1599"/>
      <c r="O156" s="2474"/>
      <c r="P156" s="2474"/>
      <c r="Q156" s="2474"/>
      <c r="R156" s="2572"/>
      <c r="S156" s="2618"/>
      <c r="T156" s="2618"/>
      <c r="U156" s="2618"/>
      <c r="V156" s="2619"/>
      <c r="W156" s="2433"/>
      <c r="X156" s="2433"/>
      <c r="Y156" s="2433"/>
      <c r="Z156" s="2433"/>
      <c r="AA156" s="2433"/>
      <c r="AB156" s="2433"/>
      <c r="AC156" s="2433"/>
      <c r="AD156" s="2433"/>
      <c r="AE156" s="2433"/>
      <c r="AF156" s="2433"/>
      <c r="AG156" s="2433"/>
      <c r="AH156" s="2433"/>
      <c r="AI156" s="2433"/>
      <c r="AJ156" s="3908"/>
    </row>
    <row r="157" spans="1:36" s="2438" customFormat="1" ht="11.25" customHeight="1">
      <c r="A157" s="2429"/>
      <c r="B157" s="1630"/>
      <c r="C157" s="2591"/>
      <c r="D157" s="6458">
        <v>1</v>
      </c>
      <c r="E157" s="6494"/>
      <c r="F157" s="6559" t="s">
        <v>1164</v>
      </c>
      <c r="G157" s="6458"/>
      <c r="H157" s="2400"/>
      <c r="I157" s="6581">
        <v>2</v>
      </c>
      <c r="J157" s="6494"/>
      <c r="K157" s="6612" t="s">
        <v>1045</v>
      </c>
      <c r="L157" s="6613"/>
      <c r="M157" s="6613"/>
      <c r="N157" s="2592"/>
      <c r="O157" s="2888" t="s">
        <v>1833</v>
      </c>
      <c r="P157" s="2866"/>
      <c r="Q157" s="2867"/>
      <c r="R157" s="2867"/>
      <c r="S157" s="2914"/>
      <c r="T157" s="2914"/>
      <c r="U157" s="2914"/>
      <c r="V157" s="2915"/>
      <c r="W157" s="4188"/>
      <c r="X157" s="2433"/>
      <c r="Y157" s="2433"/>
      <c r="Z157" s="2433"/>
      <c r="AA157" s="2433"/>
      <c r="AB157" s="2433"/>
      <c r="AC157" s="2433"/>
      <c r="AD157" s="2433"/>
      <c r="AE157" s="2433"/>
      <c r="AF157" s="2433"/>
      <c r="AG157" s="2433"/>
      <c r="AH157" s="2433"/>
      <c r="AI157" s="2433"/>
      <c r="AJ157" s="3908"/>
    </row>
    <row r="158" spans="1:36" s="2402" customFormat="1" ht="11.25" customHeight="1">
      <c r="A158" s="2604"/>
      <c r="D158" s="6458"/>
      <c r="E158" s="6495"/>
      <c r="F158" s="6559"/>
      <c r="G158" s="6458"/>
      <c r="H158" s="2400"/>
      <c r="I158" s="6581"/>
      <c r="J158" s="6495"/>
      <c r="K158" s="6612"/>
      <c r="L158" s="6613"/>
      <c r="M158" s="6613"/>
      <c r="O158" s="2889" t="s">
        <v>1834</v>
      </c>
      <c r="P158" s="2869"/>
      <c r="Q158" s="2870"/>
      <c r="R158" s="2871"/>
      <c r="S158" s="4189"/>
      <c r="T158" s="4189"/>
      <c r="U158" s="2916"/>
      <c r="V158" s="2916"/>
      <c r="W158" s="4188"/>
      <c r="X158" s="2433"/>
      <c r="Y158" s="2433"/>
      <c r="Z158" s="2433"/>
      <c r="AA158" s="2433"/>
      <c r="AB158" s="2433"/>
      <c r="AC158" s="2433"/>
      <c r="AD158" s="2433"/>
      <c r="AE158" s="2433"/>
      <c r="AF158" s="2433"/>
      <c r="AG158" s="2433"/>
      <c r="AH158" s="2433"/>
      <c r="AI158" s="2433"/>
      <c r="AJ158" s="4118"/>
    </row>
    <row r="159" spans="1:36" s="2438" customFormat="1" ht="6.75" customHeight="1">
      <c r="A159" s="2429"/>
      <c r="B159" s="1598"/>
      <c r="C159" s="2598"/>
      <c r="D159" s="2433"/>
      <c r="E159" s="2392"/>
      <c r="F159" s="2433"/>
      <c r="G159" s="2433"/>
      <c r="H159" s="2433"/>
      <c r="I159" s="1599"/>
      <c r="J159" s="1599"/>
      <c r="K159" s="1599"/>
      <c r="L159" s="1599"/>
      <c r="M159" s="1599"/>
      <c r="N159" s="1599"/>
      <c r="O159" s="2474"/>
      <c r="P159" s="2474"/>
      <c r="Q159" s="2474"/>
      <c r="R159" s="2572"/>
      <c r="S159" s="2572"/>
      <c r="T159" s="2572"/>
      <c r="U159" s="2572"/>
      <c r="V159" s="2580"/>
      <c r="W159" s="2433"/>
      <c r="X159" s="2433"/>
      <c r="Y159" s="2433"/>
      <c r="Z159" s="2433"/>
      <c r="AA159" s="2433"/>
      <c r="AB159" s="2433"/>
      <c r="AC159" s="2433"/>
      <c r="AD159" s="2433"/>
      <c r="AE159" s="2433"/>
      <c r="AF159" s="2433"/>
      <c r="AG159" s="2433"/>
      <c r="AH159" s="2433"/>
      <c r="AI159" s="2433"/>
      <c r="AJ159" s="3908"/>
    </row>
    <row r="160" spans="1:36" s="2438" customFormat="1" ht="11.25" customHeight="1">
      <c r="A160" s="2429"/>
      <c r="B160" s="1630"/>
      <c r="C160" s="2591"/>
      <c r="D160" s="2392"/>
      <c r="E160" s="2392"/>
      <c r="F160" s="2392"/>
      <c r="G160" s="2392"/>
      <c r="H160" s="2392"/>
      <c r="I160" s="2392"/>
      <c r="J160" s="2392"/>
      <c r="K160" s="2392"/>
      <c r="L160" s="2392"/>
      <c r="M160" s="2392"/>
      <c r="N160" s="2433"/>
      <c r="O160" s="2433"/>
      <c r="P160" s="2433"/>
      <c r="Q160" s="2404"/>
      <c r="R160" s="3939"/>
      <c r="S160" s="3940"/>
      <c r="T160" s="2582"/>
      <c r="U160" s="2582"/>
      <c r="V160" s="2580"/>
      <c r="W160" s="2433"/>
      <c r="X160" s="2433"/>
      <c r="Y160" s="2433"/>
      <c r="Z160" s="2433"/>
      <c r="AA160" s="2433"/>
      <c r="AB160" s="2433"/>
      <c r="AC160" s="2433"/>
      <c r="AD160" s="2433"/>
      <c r="AE160" s="2433"/>
      <c r="AF160" s="2433"/>
      <c r="AG160" s="2433"/>
      <c r="AH160" s="2433"/>
      <c r="AI160" s="2433"/>
      <c r="AJ160" s="3908"/>
    </row>
    <row r="161" spans="1:36" s="2402" customFormat="1" ht="11.25" customHeight="1">
      <c r="A161" s="2604"/>
      <c r="N161" s="2608"/>
      <c r="O161" s="2608"/>
      <c r="P161" s="2608"/>
      <c r="Q161" s="2445"/>
      <c r="R161" s="3939"/>
      <c r="S161" s="3940"/>
      <c r="W161" s="2433"/>
      <c r="X161" s="2433"/>
      <c r="Y161" s="2433"/>
      <c r="Z161" s="2433"/>
      <c r="AA161" s="2433"/>
      <c r="AB161" s="2433"/>
      <c r="AC161" s="2433"/>
      <c r="AD161" s="2433"/>
      <c r="AE161" s="2433"/>
      <c r="AF161" s="2433"/>
      <c r="AG161" s="2433"/>
      <c r="AH161" s="2433"/>
      <c r="AI161" s="2433"/>
      <c r="AJ161" s="4118"/>
    </row>
    <row r="162" spans="1:36" ht="12.75" customHeight="1">
      <c r="A162" s="4099"/>
      <c r="B162" s="2620"/>
      <c r="C162" s="2621"/>
      <c r="D162" s="2621"/>
      <c r="E162" s="2621"/>
      <c r="F162" s="2621"/>
      <c r="G162" s="2621"/>
      <c r="H162" s="2621"/>
      <c r="I162" s="2621"/>
      <c r="J162" s="2621"/>
      <c r="K162" s="2621"/>
      <c r="L162" s="2621"/>
      <c r="M162" s="2621"/>
      <c r="N162" s="2621"/>
      <c r="O162" s="2621"/>
      <c r="P162" s="2621"/>
      <c r="Q162" s="2621"/>
      <c r="R162" s="2621"/>
      <c r="S162" s="2621"/>
      <c r="T162" s="2621"/>
      <c r="U162" s="2621"/>
      <c r="V162" s="2621"/>
      <c r="W162" s="2621"/>
      <c r="X162" s="2621"/>
      <c r="Y162" s="4106"/>
      <c r="Z162" s="4106"/>
      <c r="AA162" s="4106"/>
      <c r="AB162" s="4106"/>
      <c r="AC162" s="4106"/>
      <c r="AD162" s="4106"/>
      <c r="AE162" s="4106"/>
      <c r="AF162" s="4214"/>
      <c r="AG162" s="4106"/>
      <c r="AH162" s="4106"/>
      <c r="AI162" s="4106"/>
      <c r="AJ162" s="4109"/>
    </row>
    <row r="163" spans="1:36" ht="9" customHeight="1">
      <c r="A163" s="2440"/>
      <c r="B163" s="2412"/>
      <c r="C163" s="2411"/>
      <c r="D163" s="2411"/>
      <c r="E163" s="2411"/>
      <c r="F163" s="2411"/>
      <c r="G163" s="2411"/>
      <c r="H163" s="2411"/>
      <c r="I163" s="2411"/>
      <c r="J163" s="2411"/>
      <c r="K163" s="2411"/>
      <c r="L163" s="2411"/>
      <c r="M163" s="2411"/>
      <c r="N163" s="2411"/>
      <c r="O163" s="2411"/>
      <c r="P163" s="2411"/>
      <c r="Q163" s="2411"/>
      <c r="R163" s="2411"/>
      <c r="S163" s="2411"/>
      <c r="T163" s="2411"/>
      <c r="U163" s="2411"/>
      <c r="V163" s="2411"/>
      <c r="W163" s="2411"/>
      <c r="X163" s="2411"/>
      <c r="Y163" s="2411"/>
      <c r="Z163" s="2411"/>
      <c r="AA163" s="2411"/>
      <c r="AB163" s="2411"/>
      <c r="AC163" s="2411"/>
      <c r="AD163" s="2411"/>
      <c r="AE163" s="2411"/>
      <c r="AG163" s="2411"/>
      <c r="AH163" s="2411"/>
      <c r="AI163" s="2411"/>
      <c r="AJ163" s="4087"/>
    </row>
    <row r="164" spans="1:36" ht="12.75" customHeight="1">
      <c r="A164" s="2440"/>
      <c r="B164" s="2412"/>
      <c r="C164" s="2411"/>
      <c r="D164" s="2411"/>
      <c r="E164" s="2411"/>
      <c r="F164" s="2411"/>
      <c r="G164" s="2411"/>
      <c r="H164" s="2411"/>
      <c r="I164" s="2411"/>
      <c r="J164" s="2411"/>
      <c r="K164" s="2411"/>
      <c r="L164" s="2411"/>
      <c r="M164" s="2411"/>
      <c r="N164" s="2411"/>
      <c r="O164" s="2411"/>
      <c r="P164" s="2411"/>
      <c r="Q164" s="2411"/>
      <c r="R164" s="2411"/>
      <c r="S164" s="2411"/>
      <c r="T164" s="2411"/>
      <c r="U164" s="2411"/>
      <c r="V164" s="2411"/>
      <c r="W164" s="2411"/>
      <c r="X164" s="2411"/>
      <c r="Y164" s="2411"/>
      <c r="Z164" s="2411"/>
      <c r="AA164" s="2411"/>
      <c r="AB164" s="2411"/>
      <c r="AC164" s="2411"/>
      <c r="AD164" s="2411"/>
      <c r="AE164" s="2411"/>
      <c r="AG164" s="2411"/>
      <c r="AH164" s="6459">
        <v>3300</v>
      </c>
      <c r="AI164" s="6459"/>
      <c r="AJ164" s="4087"/>
    </row>
    <row r="165" spans="1:36" ht="11.25" customHeight="1">
      <c r="A165" s="2440"/>
      <c r="B165" s="1631" t="s">
        <v>849</v>
      </c>
      <c r="C165" s="1600"/>
      <c r="D165" s="3951" t="s">
        <v>1671</v>
      </c>
      <c r="E165" s="2392"/>
      <c r="F165" s="2411"/>
      <c r="G165" s="2411"/>
      <c r="H165" s="2411"/>
      <c r="I165" s="2411"/>
      <c r="J165" s="2411"/>
      <c r="K165" s="2411"/>
      <c r="L165" s="2411"/>
      <c r="M165" s="2411"/>
      <c r="N165" s="2411"/>
      <c r="O165" s="2411"/>
      <c r="P165" s="2411"/>
      <c r="Q165" s="2411"/>
      <c r="R165" s="2411"/>
      <c r="S165" s="2411"/>
      <c r="T165" s="2411"/>
      <c r="U165" s="2411"/>
      <c r="V165" s="2411"/>
      <c r="W165" s="6458">
        <v>71</v>
      </c>
      <c r="X165" s="6483"/>
      <c r="Y165" s="6484"/>
      <c r="Z165" s="6484"/>
      <c r="AA165" s="6484"/>
      <c r="AB165" s="6484"/>
      <c r="AC165" s="6484"/>
      <c r="AD165" s="6484"/>
      <c r="AE165" s="6484"/>
      <c r="AF165" s="6484"/>
      <c r="AG165" s="6484"/>
      <c r="AH165" s="6484"/>
      <c r="AI165" s="6485"/>
      <c r="AJ165" s="4087"/>
    </row>
    <row r="166" spans="1:36" ht="11.25" customHeight="1">
      <c r="A166" s="2440"/>
      <c r="B166" s="1631"/>
      <c r="C166" s="1600"/>
      <c r="D166" s="2597" t="s">
        <v>1672</v>
      </c>
      <c r="E166" s="2392"/>
      <c r="F166" s="2411"/>
      <c r="G166" s="2411"/>
      <c r="H166" s="2411"/>
      <c r="I166" s="2411"/>
      <c r="J166" s="2411"/>
      <c r="K166" s="2411"/>
      <c r="L166" s="2411"/>
      <c r="M166" s="2411"/>
      <c r="N166" s="2411"/>
      <c r="O166" s="2411"/>
      <c r="P166" s="2411"/>
      <c r="Q166" s="2411"/>
      <c r="R166" s="2411"/>
      <c r="S166" s="2411"/>
      <c r="T166" s="2411"/>
      <c r="U166" s="2411"/>
      <c r="V166" s="2411"/>
      <c r="W166" s="6458"/>
      <c r="X166" s="6486"/>
      <c r="Y166" s="6487"/>
      <c r="Z166" s="6487"/>
      <c r="AA166" s="6487"/>
      <c r="AB166" s="6487"/>
      <c r="AC166" s="6487"/>
      <c r="AD166" s="6487"/>
      <c r="AE166" s="6487"/>
      <c r="AF166" s="6487"/>
      <c r="AG166" s="6487"/>
      <c r="AH166" s="6487"/>
      <c r="AI166" s="6488"/>
      <c r="AJ166" s="4087"/>
    </row>
    <row r="167" spans="1:36" ht="11.25" customHeight="1">
      <c r="A167" s="2440"/>
      <c r="B167" s="1631"/>
      <c r="C167" s="1600"/>
      <c r="D167" s="2597"/>
      <c r="E167" s="2392"/>
      <c r="F167" s="2411"/>
      <c r="G167" s="2411"/>
      <c r="H167" s="2411"/>
      <c r="I167" s="2411"/>
      <c r="J167" s="2411"/>
      <c r="K167" s="2411"/>
      <c r="L167" s="2411"/>
      <c r="M167" s="2411"/>
      <c r="N167" s="2411"/>
      <c r="O167" s="2411"/>
      <c r="P167" s="2411"/>
      <c r="Q167" s="2411"/>
      <c r="R167" s="2411"/>
      <c r="S167" s="2411"/>
      <c r="T167" s="2411"/>
      <c r="U167" s="2411"/>
      <c r="V167" s="2411"/>
      <c r="W167" s="3922"/>
      <c r="X167" s="3924"/>
      <c r="Y167" s="3924"/>
      <c r="Z167" s="3924"/>
      <c r="AA167" s="3924"/>
      <c r="AB167" s="3924"/>
      <c r="AC167" s="3924"/>
      <c r="AD167" s="3924"/>
      <c r="AE167" s="3924"/>
      <c r="AF167" s="3924"/>
      <c r="AG167" s="3924"/>
      <c r="AH167" s="3924"/>
      <c r="AI167" s="3924"/>
      <c r="AJ167" s="4087"/>
    </row>
    <row r="168" spans="1:36" ht="11.25" customHeight="1">
      <c r="A168" s="2440"/>
      <c r="B168" s="1631"/>
      <c r="C168" s="1600"/>
      <c r="D168" s="2597"/>
      <c r="E168" s="2392"/>
      <c r="F168" s="2411"/>
      <c r="G168" s="2411"/>
      <c r="H168" s="2411"/>
      <c r="I168" s="2411"/>
      <c r="J168" s="2411"/>
      <c r="K168" s="2411"/>
      <c r="L168" s="2411"/>
      <c r="M168" s="2411"/>
      <c r="N168" s="2411"/>
      <c r="O168" s="2411"/>
      <c r="P168" s="2411"/>
      <c r="Q168" s="2411"/>
      <c r="R168" s="2411"/>
      <c r="S168" s="2411"/>
      <c r="T168" s="2411"/>
      <c r="U168" s="2411"/>
      <c r="V168" s="2411"/>
      <c r="W168" s="3922"/>
      <c r="X168" s="3924"/>
      <c r="Y168" s="3924"/>
      <c r="Z168" s="3924"/>
      <c r="AA168" s="3924"/>
      <c r="AB168" s="3924"/>
      <c r="AC168" s="3924"/>
      <c r="AD168" s="3924"/>
      <c r="AE168" s="3924"/>
      <c r="AF168" s="3924"/>
      <c r="AG168" s="3924"/>
      <c r="AH168" s="3924"/>
      <c r="AI168" s="3924"/>
      <c r="AJ168" s="4087"/>
    </row>
    <row r="169" spans="1:36" ht="11.25" customHeight="1">
      <c r="A169" s="2440"/>
      <c r="B169" s="1631"/>
      <c r="C169" s="1600"/>
      <c r="D169" s="2597"/>
      <c r="E169" s="2392"/>
      <c r="F169" s="2411"/>
      <c r="G169" s="2411"/>
      <c r="H169" s="2411"/>
      <c r="I169" s="2411"/>
      <c r="J169" s="2411"/>
      <c r="K169" s="2411"/>
      <c r="L169" s="2411"/>
      <c r="M169" s="2411"/>
      <c r="N169" s="2411"/>
      <c r="O169" s="2411"/>
      <c r="P169" s="2411"/>
      <c r="Q169" s="2411"/>
      <c r="R169" s="2411"/>
      <c r="S169" s="2411"/>
      <c r="T169" s="2411"/>
      <c r="U169" s="2411"/>
      <c r="V169" s="2411"/>
      <c r="W169" s="3922"/>
      <c r="X169" s="3924"/>
      <c r="Y169" s="3924"/>
      <c r="Z169" s="3924"/>
      <c r="AA169" s="3924"/>
      <c r="AB169" s="3924"/>
      <c r="AC169" s="3924"/>
      <c r="AD169" s="3924"/>
      <c r="AE169" s="3924"/>
      <c r="AF169" s="3924"/>
      <c r="AG169" s="3924"/>
      <c r="AH169" s="3924"/>
      <c r="AI169" s="3924"/>
      <c r="AJ169" s="4087"/>
    </row>
    <row r="170" spans="1:36" ht="11.25" customHeight="1">
      <c r="A170" s="2440"/>
      <c r="B170" s="1631"/>
      <c r="C170" s="1600"/>
      <c r="D170" s="2597"/>
      <c r="E170" s="2392"/>
      <c r="F170" s="2411"/>
      <c r="G170" s="2411"/>
      <c r="H170" s="2411"/>
      <c r="I170" s="2411"/>
      <c r="J170" s="2411"/>
      <c r="K170" s="2411"/>
      <c r="L170" s="2411"/>
      <c r="M170" s="2411"/>
      <c r="N170" s="2411"/>
      <c r="O170" s="2411"/>
      <c r="P170" s="2411"/>
      <c r="Q170" s="2411"/>
      <c r="R170" s="2411"/>
      <c r="S170" s="2411"/>
      <c r="T170" s="2411"/>
      <c r="U170" s="2411"/>
      <c r="V170" s="2411"/>
      <c r="W170" s="3922"/>
      <c r="X170" s="3924"/>
      <c r="Y170" s="3924"/>
      <c r="Z170" s="3924"/>
      <c r="AA170" s="3924"/>
      <c r="AB170" s="3924"/>
      <c r="AC170" s="3924"/>
      <c r="AD170" s="3924"/>
      <c r="AE170" s="3924"/>
      <c r="AF170" s="3924"/>
      <c r="AG170" s="3924"/>
      <c r="AH170" s="3924"/>
      <c r="AI170" s="3924"/>
      <c r="AJ170" s="4087"/>
    </row>
    <row r="171" spans="1:36" ht="11.25" customHeight="1">
      <c r="A171" s="2440"/>
      <c r="B171" s="1631"/>
      <c r="C171" s="1600"/>
      <c r="D171" s="2597"/>
      <c r="E171" s="2392"/>
      <c r="F171" s="2411"/>
      <c r="G171" s="2411"/>
      <c r="H171" s="2411"/>
      <c r="I171" s="2411"/>
      <c r="J171" s="2411"/>
      <c r="K171" s="2411"/>
      <c r="L171" s="2411"/>
      <c r="M171" s="2411"/>
      <c r="N171" s="2411"/>
      <c r="O171" s="2411"/>
      <c r="P171" s="2411"/>
      <c r="Q171" s="2411"/>
      <c r="R171" s="2411"/>
      <c r="S171" s="2411"/>
      <c r="T171" s="2411"/>
      <c r="U171" s="2411"/>
      <c r="V171" s="2411"/>
      <c r="W171" s="3922"/>
      <c r="X171" s="3924"/>
      <c r="Y171" s="3924"/>
      <c r="Z171" s="3924"/>
      <c r="AA171" s="3924"/>
      <c r="AB171" s="3924"/>
      <c r="AC171" s="3924"/>
      <c r="AD171" s="3924"/>
      <c r="AE171" s="3924"/>
      <c r="AF171" s="3924"/>
      <c r="AG171" s="3924"/>
      <c r="AH171" s="3924"/>
      <c r="AI171" s="3924"/>
      <c r="AJ171" s="4087"/>
    </row>
    <row r="172" spans="1:36" ht="11.25" customHeight="1">
      <c r="A172" s="2440"/>
      <c r="B172" s="1631"/>
      <c r="C172" s="1600"/>
      <c r="D172" s="2597"/>
      <c r="E172" s="2392"/>
      <c r="F172" s="2411"/>
      <c r="G172" s="2411"/>
      <c r="H172" s="2411"/>
      <c r="I172" s="2411"/>
      <c r="J172" s="2411"/>
      <c r="K172" s="2411"/>
      <c r="L172" s="2411"/>
      <c r="M172" s="2411"/>
      <c r="N172" s="2411"/>
      <c r="O172" s="2411"/>
      <c r="P172" s="2411"/>
      <c r="Q172" s="2411"/>
      <c r="R172" s="2411"/>
      <c r="S172" s="2411"/>
      <c r="T172" s="2411"/>
      <c r="U172" s="2411"/>
      <c r="V172" s="2411"/>
      <c r="W172" s="3922"/>
      <c r="X172" s="3924"/>
      <c r="Y172" s="3924"/>
      <c r="Z172" s="3924"/>
      <c r="AA172" s="3924"/>
      <c r="AB172" s="3924"/>
      <c r="AC172" s="3924"/>
      <c r="AD172" s="3924"/>
      <c r="AE172" s="3924"/>
      <c r="AF172" s="3924"/>
      <c r="AG172" s="3924"/>
      <c r="AH172" s="3924"/>
      <c r="AI172" s="3924"/>
      <c r="AJ172" s="4087"/>
    </row>
    <row r="173" spans="1:36" ht="12.75" customHeight="1" thickBot="1">
      <c r="A173" s="4135"/>
      <c r="B173" s="4068"/>
      <c r="C173" s="4067"/>
      <c r="D173" s="4067"/>
      <c r="E173" s="4067"/>
      <c r="F173" s="4067"/>
      <c r="G173" s="4067"/>
      <c r="H173" s="4067"/>
      <c r="I173" s="4067"/>
      <c r="J173" s="4067"/>
      <c r="K173" s="4067"/>
      <c r="L173" s="4067"/>
      <c r="M173" s="4067"/>
      <c r="N173" s="4067"/>
      <c r="O173" s="4067"/>
      <c r="P173" s="4067"/>
      <c r="Q173" s="4067"/>
      <c r="R173" s="4067"/>
      <c r="S173" s="4067"/>
      <c r="T173" s="4067"/>
      <c r="U173" s="4067"/>
      <c r="V173" s="4067"/>
      <c r="W173" s="4067"/>
      <c r="X173" s="4067"/>
      <c r="Y173" s="4067"/>
      <c r="Z173" s="4067"/>
      <c r="AA173" s="4067"/>
      <c r="AB173" s="4067"/>
      <c r="AC173" s="4067"/>
      <c r="AD173" s="4067"/>
      <c r="AE173" s="4067"/>
      <c r="AF173" s="4068"/>
      <c r="AG173" s="4067"/>
      <c r="AH173" s="4067"/>
      <c r="AI173" s="4067"/>
      <c r="AJ173" s="4136"/>
    </row>
    <row r="174" spans="1:36" ht="12.75" customHeight="1">
      <c r="A174" s="2411"/>
      <c r="B174" s="2412"/>
      <c r="C174" s="2411"/>
      <c r="D174" s="2411"/>
      <c r="E174" s="2411"/>
      <c r="F174" s="2411"/>
      <c r="G174" s="2411"/>
      <c r="H174" s="2411"/>
      <c r="I174" s="2411"/>
      <c r="J174" s="2411"/>
      <c r="K174" s="2411"/>
      <c r="L174" s="2411"/>
      <c r="M174" s="2411"/>
      <c r="N174" s="2411"/>
      <c r="O174" s="2411"/>
      <c r="P174" s="2411"/>
      <c r="Q174" s="2411"/>
      <c r="R174" s="2411"/>
      <c r="S174" s="2411"/>
      <c r="T174" s="2411"/>
      <c r="U174" s="2411"/>
      <c r="V174" s="2411"/>
      <c r="W174" s="2411"/>
      <c r="X174" s="2411"/>
      <c r="Y174" s="2411"/>
      <c r="Z174" s="2411"/>
      <c r="AA174" s="2411"/>
      <c r="AB174" s="2411"/>
      <c r="AC174" s="2411"/>
      <c r="AD174" s="2411"/>
      <c r="AE174" s="2411"/>
      <c r="AG174" s="2411"/>
      <c r="AH174" s="2411"/>
      <c r="AI174" s="2411"/>
      <c r="AJ174" s="2411"/>
    </row>
    <row r="175" spans="1:36" ht="12.75" customHeight="1">
      <c r="A175" s="2411"/>
      <c r="B175" s="2412"/>
      <c r="C175" s="2411"/>
      <c r="D175" s="2411"/>
      <c r="E175" s="2411"/>
      <c r="F175" s="2411"/>
      <c r="G175" s="2411"/>
      <c r="H175" s="2411"/>
      <c r="I175" s="2411"/>
      <c r="J175" s="2411"/>
      <c r="K175" s="2411"/>
      <c r="L175" s="2411"/>
      <c r="M175" s="2411"/>
      <c r="N175" s="2411"/>
      <c r="O175" s="2411"/>
      <c r="P175" s="2411"/>
      <c r="Q175" s="2411"/>
      <c r="R175" s="2411"/>
      <c r="S175" s="2411"/>
      <c r="T175" s="2411"/>
      <c r="U175" s="2411"/>
      <c r="V175" s="2411"/>
      <c r="W175" s="2411"/>
      <c r="X175" s="2411"/>
      <c r="Y175" s="2411"/>
      <c r="Z175" s="2411"/>
      <c r="AA175" s="2411"/>
      <c r="AB175" s="2411"/>
      <c r="AC175" s="2411"/>
      <c r="AD175" s="2411"/>
      <c r="AE175" s="2411"/>
      <c r="AG175" s="2411"/>
      <c r="AH175" s="2411"/>
      <c r="AI175" s="2411"/>
      <c r="AJ175" s="2411"/>
    </row>
    <row r="176" spans="1:36" ht="12.75" customHeight="1">
      <c r="A176" s="2411"/>
      <c r="B176" s="2412"/>
      <c r="C176" s="2411"/>
      <c r="D176" s="2411"/>
      <c r="E176" s="2411"/>
      <c r="F176" s="2411"/>
      <c r="G176" s="2411"/>
      <c r="H176" s="2411"/>
      <c r="I176" s="2411"/>
      <c r="J176" s="2411"/>
      <c r="K176" s="2411"/>
      <c r="L176" s="2411"/>
      <c r="M176" s="2411"/>
      <c r="N176" s="2411"/>
      <c r="O176" s="2411"/>
      <c r="P176" s="2411"/>
      <c r="Q176" s="2411"/>
      <c r="R176" s="2411"/>
      <c r="S176" s="2411"/>
      <c r="T176" s="2411"/>
      <c r="U176" s="2411"/>
      <c r="V176" s="2411"/>
      <c r="W176" s="2411"/>
      <c r="X176" s="2411"/>
      <c r="Y176" s="2411"/>
      <c r="Z176" s="2411"/>
      <c r="AA176" s="2411"/>
      <c r="AB176" s="2411"/>
      <c r="AC176" s="2411"/>
      <c r="AD176" s="2411"/>
      <c r="AE176" s="2411"/>
      <c r="AG176" s="2411"/>
      <c r="AH176" s="2411"/>
      <c r="AI176" s="2411"/>
      <c r="AJ176" s="2411"/>
    </row>
    <row r="177" spans="1:36" ht="12.75" customHeight="1">
      <c r="A177" s="2411"/>
      <c r="B177" s="2412"/>
      <c r="C177" s="2411"/>
      <c r="D177" s="2411"/>
      <c r="E177" s="2411"/>
      <c r="F177" s="2411"/>
      <c r="G177" s="2411"/>
      <c r="H177" s="2411"/>
      <c r="I177" s="2411"/>
      <c r="J177" s="2411"/>
      <c r="K177" s="2411"/>
      <c r="L177" s="2411"/>
      <c r="M177" s="2411"/>
      <c r="N177" s="2411"/>
      <c r="O177" s="2411"/>
      <c r="P177" s="2411"/>
      <c r="Q177" s="2411"/>
      <c r="R177" s="2411"/>
      <c r="S177" s="2411"/>
      <c r="T177" s="2411"/>
      <c r="U177" s="2411"/>
      <c r="V177" s="2411"/>
      <c r="W177" s="2411"/>
      <c r="X177" s="2411"/>
      <c r="Y177" s="2411"/>
      <c r="Z177" s="2411"/>
      <c r="AA177" s="2411"/>
      <c r="AB177" s="2411"/>
      <c r="AC177" s="2411"/>
      <c r="AD177" s="2411"/>
      <c r="AE177" s="2411"/>
      <c r="AG177" s="2411"/>
      <c r="AH177" s="2411"/>
      <c r="AI177" s="2411"/>
      <c r="AJ177" s="2411"/>
    </row>
    <row r="178" spans="1:36" ht="12.75" customHeight="1">
      <c r="A178" s="2411"/>
      <c r="B178" s="2412"/>
      <c r="C178" s="2411"/>
      <c r="D178" s="2411"/>
      <c r="E178" s="2411"/>
      <c r="F178" s="2411"/>
      <c r="G178" s="2411"/>
      <c r="H178" s="2411"/>
      <c r="I178" s="2411"/>
      <c r="J178" s="2411"/>
      <c r="K178" s="2411"/>
      <c r="L178" s="2411"/>
      <c r="M178" s="2411"/>
      <c r="N178" s="2411"/>
      <c r="O178" s="2411"/>
      <c r="P178" s="2411"/>
      <c r="Q178" s="2411"/>
      <c r="R178" s="2411"/>
      <c r="S178" s="2411"/>
      <c r="T178" s="2411"/>
      <c r="U178" s="2411"/>
      <c r="V178" s="2411"/>
      <c r="W178" s="2411"/>
      <c r="X178" s="2411"/>
      <c r="Y178" s="2411"/>
      <c r="Z178" s="2411"/>
      <c r="AA178" s="2411"/>
      <c r="AB178" s="2411"/>
      <c r="AC178" s="2411"/>
      <c r="AD178" s="2411"/>
      <c r="AE178" s="2411"/>
      <c r="AG178" s="2411"/>
      <c r="AH178" s="2411"/>
      <c r="AI178" s="2411"/>
      <c r="AJ178" s="2411"/>
    </row>
    <row r="179" spans="1:36" ht="12.75" customHeight="1">
      <c r="A179" s="2411"/>
      <c r="B179" s="2412"/>
      <c r="C179" s="2411"/>
      <c r="D179" s="2411"/>
      <c r="E179" s="2411"/>
      <c r="F179" s="2411"/>
      <c r="G179" s="2411"/>
      <c r="H179" s="2411"/>
      <c r="I179" s="2411"/>
      <c r="J179" s="2411"/>
      <c r="K179" s="2411"/>
      <c r="L179" s="2411"/>
      <c r="M179" s="2411"/>
      <c r="N179" s="2411"/>
      <c r="O179" s="2411"/>
      <c r="P179" s="2411"/>
      <c r="Q179" s="2411"/>
      <c r="R179" s="2411"/>
      <c r="S179" s="2411"/>
      <c r="T179" s="2411"/>
      <c r="U179" s="2411"/>
      <c r="V179" s="2411"/>
      <c r="W179" s="2411"/>
      <c r="X179" s="2411"/>
      <c r="Y179" s="2411"/>
      <c r="Z179" s="2411"/>
      <c r="AA179" s="2411"/>
      <c r="AB179" s="2411"/>
      <c r="AC179" s="2411"/>
      <c r="AD179" s="2411"/>
      <c r="AE179" s="2411"/>
      <c r="AG179" s="2411"/>
      <c r="AH179" s="2411"/>
      <c r="AI179" s="2411"/>
      <c r="AJ179" s="2411"/>
    </row>
    <row r="180" spans="1:36" ht="12.75" customHeight="1">
      <c r="A180" s="2411"/>
      <c r="B180" s="2412"/>
      <c r="C180" s="2411"/>
      <c r="D180" s="2411"/>
      <c r="E180" s="2411"/>
      <c r="F180" s="2411"/>
      <c r="G180" s="2411"/>
      <c r="H180" s="2411"/>
      <c r="I180" s="2411"/>
      <c r="J180" s="2411"/>
      <c r="K180" s="2411"/>
      <c r="L180" s="2411"/>
      <c r="M180" s="2411"/>
      <c r="N180" s="2411"/>
      <c r="O180" s="2411"/>
      <c r="P180" s="2411"/>
      <c r="Q180" s="2411"/>
      <c r="R180" s="2411"/>
      <c r="S180" s="2411"/>
      <c r="T180" s="2411"/>
      <c r="U180" s="2411"/>
      <c r="V180" s="2411"/>
      <c r="W180" s="2411"/>
      <c r="X180" s="2411"/>
      <c r="Y180" s="2411"/>
      <c r="Z180" s="2411"/>
      <c r="AA180" s="2411"/>
      <c r="AB180" s="2411"/>
      <c r="AC180" s="2411"/>
      <c r="AD180" s="2411"/>
      <c r="AE180" s="2411"/>
      <c r="AG180" s="2411"/>
      <c r="AH180" s="2411"/>
      <c r="AI180" s="2411"/>
      <c r="AJ180" s="2411"/>
    </row>
    <row r="181" spans="1:36" ht="12.75" customHeight="1">
      <c r="A181" s="2411"/>
      <c r="B181" s="2412"/>
      <c r="C181" s="2411"/>
      <c r="D181" s="2411"/>
      <c r="E181" s="2411"/>
      <c r="F181" s="2411"/>
      <c r="G181" s="2411"/>
      <c r="H181" s="2411"/>
      <c r="I181" s="2411"/>
      <c r="J181" s="2411"/>
      <c r="K181" s="2411"/>
      <c r="L181" s="2411"/>
      <c r="M181" s="2411"/>
      <c r="N181" s="2411"/>
      <c r="O181" s="2411"/>
      <c r="P181" s="2411"/>
      <c r="Q181" s="2411"/>
      <c r="R181" s="2411"/>
      <c r="S181" s="2411"/>
      <c r="T181" s="2411"/>
      <c r="U181" s="2411"/>
      <c r="V181" s="2411"/>
      <c r="W181" s="2411"/>
      <c r="X181" s="2411"/>
      <c r="Y181" s="2411"/>
      <c r="Z181" s="2411"/>
      <c r="AA181" s="2411"/>
      <c r="AB181" s="2411"/>
      <c r="AC181" s="2411"/>
      <c r="AD181" s="2411"/>
      <c r="AE181" s="2411"/>
      <c r="AG181" s="2411"/>
      <c r="AH181" s="2411"/>
      <c r="AI181" s="2411"/>
      <c r="AJ181" s="2411"/>
    </row>
    <row r="182" spans="1:36" ht="12.75" customHeight="1">
      <c r="A182" s="2411"/>
      <c r="B182" s="2412"/>
      <c r="C182" s="2411"/>
      <c r="D182" s="2411"/>
      <c r="E182" s="2411"/>
      <c r="F182" s="2411"/>
      <c r="G182" s="2411"/>
      <c r="H182" s="2411"/>
      <c r="I182" s="2411"/>
      <c r="J182" s="2411"/>
      <c r="K182" s="2411"/>
      <c r="L182" s="2411"/>
      <c r="M182" s="2411"/>
      <c r="N182" s="2411"/>
      <c r="O182" s="2411"/>
      <c r="P182" s="2411"/>
      <c r="Q182" s="2411"/>
      <c r="R182" s="2411"/>
      <c r="S182" s="2411"/>
      <c r="T182" s="2411"/>
      <c r="U182" s="2411"/>
      <c r="V182" s="2411"/>
      <c r="W182" s="2411"/>
      <c r="X182" s="2411"/>
      <c r="Y182" s="2411"/>
      <c r="Z182" s="2411"/>
      <c r="AA182" s="2411"/>
      <c r="AB182" s="2411"/>
      <c r="AC182" s="2411"/>
      <c r="AD182" s="2411"/>
      <c r="AE182" s="2411"/>
      <c r="AG182" s="2411"/>
      <c r="AH182" s="2411"/>
      <c r="AI182" s="2411"/>
      <c r="AJ182" s="2411"/>
    </row>
    <row r="183" spans="1:36" ht="12.75" customHeight="1">
      <c r="A183" s="2411"/>
      <c r="B183" s="2412"/>
      <c r="C183" s="2411"/>
      <c r="D183" s="2411"/>
      <c r="E183" s="2411"/>
      <c r="F183" s="2411"/>
      <c r="G183" s="2411"/>
      <c r="H183" s="2411"/>
      <c r="I183" s="2411"/>
      <c r="J183" s="2411"/>
      <c r="K183" s="2411"/>
      <c r="L183" s="2411"/>
      <c r="M183" s="2411"/>
      <c r="N183" s="2411"/>
      <c r="O183" s="2411"/>
      <c r="P183" s="2411"/>
      <c r="Q183" s="2411"/>
      <c r="R183" s="2411"/>
      <c r="S183" s="2411"/>
      <c r="T183" s="2411"/>
      <c r="U183" s="2411"/>
      <c r="V183" s="2411"/>
      <c r="W183" s="2411"/>
      <c r="X183" s="2411"/>
      <c r="Y183" s="2411"/>
      <c r="Z183" s="2411"/>
      <c r="AA183" s="2411"/>
      <c r="AB183" s="2411"/>
      <c r="AC183" s="2411"/>
      <c r="AD183" s="2411"/>
      <c r="AE183" s="2411"/>
      <c r="AG183" s="2411"/>
      <c r="AH183" s="2411"/>
      <c r="AI183" s="2411"/>
      <c r="AJ183" s="2411"/>
    </row>
    <row r="184" spans="1:36" ht="12.75" customHeight="1">
      <c r="A184" s="2411"/>
      <c r="B184" s="2412"/>
      <c r="C184" s="2411"/>
      <c r="D184" s="2411"/>
      <c r="E184" s="2411"/>
      <c r="F184" s="2411"/>
      <c r="G184" s="2411"/>
      <c r="H184" s="2411"/>
      <c r="I184" s="2411"/>
      <c r="J184" s="2411"/>
      <c r="K184" s="2411"/>
      <c r="L184" s="2411"/>
      <c r="M184" s="2411"/>
      <c r="N184" s="2411"/>
      <c r="O184" s="2411"/>
      <c r="P184" s="2411"/>
      <c r="Q184" s="2411"/>
      <c r="R184" s="2411"/>
      <c r="S184" s="2411"/>
      <c r="T184" s="2411"/>
      <c r="U184" s="2411"/>
      <c r="V184" s="2411"/>
      <c r="W184" s="2411"/>
      <c r="X184" s="2411"/>
      <c r="Y184" s="2411"/>
      <c r="Z184" s="2411"/>
      <c r="AA184" s="2411"/>
      <c r="AB184" s="2411"/>
      <c r="AC184" s="2411"/>
      <c r="AD184" s="2411"/>
      <c r="AE184" s="2411"/>
      <c r="AG184" s="2411"/>
      <c r="AH184" s="2411"/>
      <c r="AI184" s="2411"/>
      <c r="AJ184" s="2411"/>
    </row>
    <row r="185" spans="1:36" ht="12.75" customHeight="1">
      <c r="A185" s="2411"/>
      <c r="B185" s="2412"/>
      <c r="C185" s="2411"/>
      <c r="D185" s="2411"/>
      <c r="E185" s="2411"/>
      <c r="F185" s="2411"/>
      <c r="G185" s="2411"/>
      <c r="H185" s="2411"/>
      <c r="I185" s="2411"/>
      <c r="J185" s="2411"/>
      <c r="K185" s="2411"/>
      <c r="L185" s="2411"/>
      <c r="M185" s="2411"/>
      <c r="N185" s="2411"/>
      <c r="O185" s="2411"/>
      <c r="P185" s="2411"/>
      <c r="Q185" s="2411"/>
      <c r="R185" s="2411"/>
      <c r="S185" s="2411"/>
      <c r="T185" s="2411"/>
      <c r="U185" s="2411"/>
      <c r="V185" s="2411"/>
      <c r="W185" s="2411"/>
      <c r="X185" s="2411"/>
      <c r="Y185" s="2411"/>
      <c r="Z185" s="2411"/>
      <c r="AA185" s="2411"/>
      <c r="AB185" s="2411"/>
      <c r="AC185" s="2411"/>
      <c r="AD185" s="2411"/>
      <c r="AE185" s="2411"/>
      <c r="AG185" s="2411"/>
      <c r="AH185" s="2411"/>
      <c r="AI185" s="2411"/>
      <c r="AJ185" s="2411"/>
    </row>
    <row r="186" spans="1:36" ht="12.75" customHeight="1">
      <c r="A186" s="2411"/>
      <c r="B186" s="2412"/>
      <c r="C186" s="2411"/>
      <c r="D186" s="2411"/>
      <c r="E186" s="2411"/>
      <c r="F186" s="2411"/>
      <c r="G186" s="2411"/>
      <c r="H186" s="2411"/>
      <c r="I186" s="2411"/>
      <c r="J186" s="2411"/>
      <c r="K186" s="2411"/>
      <c r="L186" s="2411"/>
      <c r="M186" s="2411"/>
      <c r="N186" s="2411"/>
      <c r="O186" s="2411"/>
      <c r="P186" s="2411"/>
      <c r="Q186" s="2411"/>
      <c r="R186" s="2411"/>
      <c r="S186" s="2411"/>
      <c r="T186" s="2411"/>
      <c r="U186" s="2411"/>
      <c r="V186" s="2411"/>
      <c r="W186" s="2411"/>
      <c r="X186" s="2411"/>
      <c r="Y186" s="2411"/>
      <c r="Z186" s="2411"/>
      <c r="AA186" s="2411"/>
      <c r="AB186" s="2411"/>
      <c r="AC186" s="2411"/>
      <c r="AD186" s="2411"/>
      <c r="AE186" s="2411"/>
      <c r="AG186" s="2411"/>
      <c r="AH186" s="2411"/>
      <c r="AI186" s="2411"/>
      <c r="AJ186" s="2411"/>
    </row>
    <row r="187" spans="1:36" ht="12.75" customHeight="1">
      <c r="A187" s="2411"/>
      <c r="B187" s="2412"/>
      <c r="C187" s="2411"/>
      <c r="D187" s="2411"/>
      <c r="E187" s="2411"/>
      <c r="F187" s="2411"/>
      <c r="G187" s="2411"/>
      <c r="H187" s="2411"/>
      <c r="I187" s="2411"/>
      <c r="J187" s="2411"/>
      <c r="K187" s="2411"/>
      <c r="L187" s="2411"/>
      <c r="M187" s="2411"/>
      <c r="N187" s="2411"/>
      <c r="O187" s="2411"/>
      <c r="P187" s="2411"/>
      <c r="Q187" s="2411"/>
      <c r="R187" s="2411"/>
      <c r="S187" s="2411"/>
      <c r="T187" s="2411"/>
      <c r="U187" s="2411"/>
      <c r="V187" s="2411"/>
      <c r="W187" s="2411"/>
      <c r="X187" s="2411"/>
      <c r="Y187" s="2411"/>
      <c r="Z187" s="2411"/>
      <c r="AA187" s="2411"/>
      <c r="AB187" s="2411"/>
      <c r="AC187" s="2411"/>
      <c r="AD187" s="2411"/>
      <c r="AE187" s="2411"/>
      <c r="AG187" s="2411"/>
      <c r="AH187" s="2411"/>
      <c r="AI187" s="2411"/>
      <c r="AJ187" s="2411"/>
    </row>
    <row r="188" spans="1:36" ht="12.75" customHeight="1">
      <c r="A188" s="2411"/>
      <c r="B188" s="2412"/>
      <c r="C188" s="2411"/>
      <c r="D188" s="2411"/>
      <c r="E188" s="2411"/>
      <c r="F188" s="2411"/>
      <c r="G188" s="2411"/>
      <c r="H188" s="2411"/>
      <c r="I188" s="2411"/>
      <c r="J188" s="2411"/>
      <c r="K188" s="2411"/>
      <c r="L188" s="2411"/>
      <c r="M188" s="2411"/>
      <c r="N188" s="2411"/>
      <c r="O188" s="2411"/>
      <c r="P188" s="2411"/>
      <c r="Q188" s="2411"/>
      <c r="R188" s="2411"/>
      <c r="S188" s="2411"/>
      <c r="T188" s="2411"/>
      <c r="U188" s="2411"/>
      <c r="V188" s="2411"/>
      <c r="W188" s="2411"/>
      <c r="X188" s="2411"/>
      <c r="Y188" s="2411"/>
      <c r="Z188" s="2411"/>
      <c r="AA188" s="2411"/>
      <c r="AB188" s="2411"/>
      <c r="AC188" s="2411"/>
      <c r="AD188" s="2411"/>
      <c r="AE188" s="2411"/>
      <c r="AG188" s="2411"/>
      <c r="AH188" s="2411"/>
      <c r="AI188" s="2411"/>
      <c r="AJ188" s="2411"/>
    </row>
    <row r="189" spans="1:36" ht="12.75" customHeight="1">
      <c r="A189" s="2411"/>
      <c r="B189" s="2412"/>
      <c r="C189" s="2411"/>
      <c r="D189" s="2411"/>
      <c r="E189" s="2411"/>
      <c r="F189" s="2411"/>
      <c r="G189" s="2411"/>
      <c r="H189" s="2411"/>
      <c r="I189" s="2411"/>
      <c r="J189" s="2411"/>
      <c r="K189" s="2411"/>
      <c r="L189" s="2411"/>
      <c r="M189" s="2411"/>
      <c r="N189" s="2411"/>
      <c r="O189" s="2411"/>
      <c r="P189" s="2411"/>
      <c r="Q189" s="2411"/>
      <c r="R189" s="2411"/>
      <c r="S189" s="2411"/>
      <c r="T189" s="2411"/>
      <c r="U189" s="2411"/>
      <c r="V189" s="2411"/>
      <c r="W189" s="2411"/>
      <c r="X189" s="2411"/>
      <c r="Y189" s="2411"/>
      <c r="Z189" s="2411"/>
      <c r="AA189" s="2411"/>
      <c r="AB189" s="2411"/>
      <c r="AC189" s="2411"/>
      <c r="AD189" s="2411"/>
      <c r="AE189" s="2411"/>
      <c r="AG189" s="2411"/>
      <c r="AH189" s="2411"/>
      <c r="AI189" s="2411"/>
      <c r="AJ189" s="2411"/>
    </row>
    <row r="190" spans="1:36" ht="12.75" customHeight="1">
      <c r="A190" s="2411"/>
      <c r="B190" s="2412"/>
      <c r="C190" s="2411"/>
      <c r="D190" s="2411"/>
      <c r="E190" s="2411"/>
      <c r="F190" s="2411"/>
      <c r="G190" s="2411"/>
      <c r="H190" s="2411"/>
      <c r="I190" s="2411"/>
      <c r="J190" s="2411"/>
      <c r="K190" s="2411"/>
      <c r="L190" s="2411"/>
      <c r="M190" s="2411"/>
      <c r="N190" s="2411"/>
      <c r="O190" s="2411"/>
      <c r="P190" s="2411"/>
      <c r="Q190" s="2411"/>
      <c r="R190" s="2411"/>
      <c r="S190" s="2411"/>
      <c r="T190" s="2411"/>
      <c r="U190" s="2411"/>
      <c r="V190" s="2411"/>
      <c r="W190" s="2411"/>
      <c r="X190" s="2411"/>
      <c r="Y190" s="2411"/>
      <c r="Z190" s="2411"/>
      <c r="AA190" s="2411"/>
      <c r="AB190" s="2411"/>
      <c r="AC190" s="2411"/>
      <c r="AD190" s="2411"/>
      <c r="AE190" s="2411"/>
      <c r="AG190" s="2411"/>
      <c r="AH190" s="2411"/>
      <c r="AI190" s="2411"/>
      <c r="AJ190" s="2411"/>
    </row>
    <row r="191" spans="1:36" ht="12.75" customHeight="1">
      <c r="A191" s="2411"/>
      <c r="B191" s="2412"/>
      <c r="C191" s="2411"/>
      <c r="D191" s="2411"/>
      <c r="E191" s="2411"/>
      <c r="F191" s="2411"/>
      <c r="G191" s="2411"/>
      <c r="H191" s="2411"/>
      <c r="I191" s="2411"/>
      <c r="J191" s="2411"/>
      <c r="K191" s="2411"/>
      <c r="L191" s="2411"/>
      <c r="M191" s="2411"/>
      <c r="N191" s="2411"/>
      <c r="O191" s="2411"/>
      <c r="P191" s="2411"/>
      <c r="Q191" s="2411"/>
      <c r="R191" s="2411"/>
      <c r="S191" s="2411"/>
      <c r="T191" s="2411"/>
      <c r="U191" s="2411"/>
      <c r="V191" s="2411"/>
      <c r="W191" s="2411"/>
      <c r="X191" s="2411"/>
      <c r="Y191" s="2411"/>
      <c r="Z191" s="2411"/>
      <c r="AA191" s="2411"/>
      <c r="AB191" s="2411"/>
      <c r="AC191" s="2411"/>
      <c r="AD191" s="2411"/>
      <c r="AE191" s="2411"/>
      <c r="AG191" s="2411"/>
      <c r="AH191" s="2411"/>
      <c r="AI191" s="2411"/>
      <c r="AJ191" s="2411"/>
    </row>
    <row r="192" spans="1:36" ht="12.75" customHeight="1">
      <c r="A192" s="2411"/>
      <c r="B192" s="2412"/>
      <c r="C192" s="2411"/>
      <c r="D192" s="2411"/>
      <c r="E192" s="2411"/>
      <c r="F192" s="2411"/>
      <c r="G192" s="2411"/>
      <c r="H192" s="2411"/>
      <c r="I192" s="2411"/>
      <c r="J192" s="2411"/>
      <c r="K192" s="2411"/>
      <c r="L192" s="2411"/>
      <c r="M192" s="2411"/>
      <c r="N192" s="2411"/>
      <c r="O192" s="2411"/>
      <c r="P192" s="2411"/>
      <c r="Q192" s="2411"/>
      <c r="R192" s="2411"/>
      <c r="S192" s="2411"/>
      <c r="T192" s="2411"/>
      <c r="U192" s="2411"/>
      <c r="V192" s="2411"/>
      <c r="W192" s="2411"/>
      <c r="X192" s="2411"/>
      <c r="Y192" s="2411"/>
      <c r="Z192" s="2411"/>
      <c r="AA192" s="2411"/>
      <c r="AB192" s="2411"/>
      <c r="AC192" s="2411"/>
      <c r="AD192" s="2411"/>
      <c r="AE192" s="2411"/>
      <c r="AG192" s="2411"/>
      <c r="AH192" s="2411"/>
      <c r="AI192" s="2411"/>
      <c r="AJ192" s="2411"/>
    </row>
    <row r="193" spans="1:36" ht="12.75" customHeight="1">
      <c r="A193" s="2411"/>
      <c r="B193" s="2412"/>
      <c r="C193" s="2411"/>
      <c r="D193" s="2411"/>
      <c r="E193" s="2411"/>
      <c r="F193" s="2411"/>
      <c r="G193" s="2411"/>
      <c r="H193" s="2411"/>
      <c r="I193" s="2411"/>
      <c r="J193" s="2411"/>
      <c r="K193" s="2411"/>
      <c r="L193" s="2411"/>
      <c r="M193" s="2411"/>
      <c r="N193" s="2411"/>
      <c r="O193" s="2411"/>
      <c r="P193" s="2411"/>
      <c r="Q193" s="2411"/>
      <c r="R193" s="2411"/>
      <c r="S193" s="2411"/>
      <c r="T193" s="2411"/>
      <c r="U193" s="2411"/>
      <c r="V193" s="2411"/>
      <c r="W193" s="2411"/>
      <c r="X193" s="2411"/>
      <c r="Y193" s="2411"/>
      <c r="Z193" s="2411"/>
      <c r="AA193" s="2411"/>
      <c r="AB193" s="2411"/>
      <c r="AC193" s="2411"/>
      <c r="AD193" s="2411"/>
      <c r="AE193" s="2411"/>
      <c r="AG193" s="2411"/>
      <c r="AH193" s="2411"/>
      <c r="AI193" s="2411"/>
      <c r="AJ193" s="2411"/>
    </row>
    <row r="194" spans="1:36" ht="12.75" customHeight="1">
      <c r="A194" s="2411"/>
      <c r="B194" s="2412"/>
      <c r="C194" s="2411"/>
      <c r="D194" s="2411"/>
      <c r="E194" s="2411"/>
      <c r="F194" s="2411"/>
      <c r="G194" s="2411"/>
      <c r="H194" s="2411"/>
      <c r="I194" s="2411"/>
      <c r="J194" s="2411"/>
      <c r="K194" s="2411"/>
      <c r="L194" s="2411"/>
      <c r="M194" s="2411"/>
      <c r="N194" s="2411"/>
      <c r="O194" s="2411"/>
      <c r="P194" s="2411"/>
      <c r="Q194" s="2411"/>
      <c r="R194" s="2411"/>
      <c r="S194" s="2411"/>
      <c r="T194" s="2411"/>
      <c r="U194" s="2411"/>
      <c r="V194" s="2411"/>
      <c r="W194" s="2411"/>
      <c r="X194" s="2411"/>
      <c r="Y194" s="2411"/>
      <c r="Z194" s="2411"/>
      <c r="AA194" s="2411"/>
      <c r="AB194" s="2411"/>
      <c r="AC194" s="2411"/>
      <c r="AD194" s="2411"/>
      <c r="AE194" s="2411"/>
      <c r="AG194" s="2411"/>
      <c r="AH194" s="2411"/>
      <c r="AI194" s="2411"/>
      <c r="AJ194" s="2411"/>
    </row>
    <row r="195" spans="1:36" ht="12.75" customHeight="1">
      <c r="A195" s="2411"/>
      <c r="B195" s="2412"/>
      <c r="C195" s="2411"/>
      <c r="D195" s="2411"/>
      <c r="E195" s="2411"/>
      <c r="F195" s="2411"/>
      <c r="G195" s="2411"/>
      <c r="H195" s="2411"/>
      <c r="I195" s="2411"/>
      <c r="J195" s="2411"/>
      <c r="K195" s="2411"/>
      <c r="L195" s="2411"/>
      <c r="M195" s="2411"/>
      <c r="N195" s="2411"/>
      <c r="O195" s="2411"/>
      <c r="P195" s="2411"/>
      <c r="Q195" s="2411"/>
      <c r="R195" s="2411"/>
      <c r="S195" s="2411"/>
      <c r="T195" s="2411"/>
      <c r="U195" s="2411"/>
      <c r="V195" s="2411"/>
      <c r="W195" s="2411"/>
      <c r="X195" s="2411"/>
      <c r="Y195" s="2411"/>
      <c r="Z195" s="2411"/>
      <c r="AA195" s="2411"/>
      <c r="AB195" s="2411"/>
      <c r="AC195" s="2411"/>
      <c r="AD195" s="2411"/>
      <c r="AE195" s="2411"/>
      <c r="AG195" s="2411"/>
      <c r="AH195" s="2411"/>
      <c r="AI195" s="2411"/>
      <c r="AJ195" s="2411"/>
    </row>
    <row r="196" spans="1:36" ht="12.75" customHeight="1">
      <c r="A196" s="2411"/>
      <c r="B196" s="2412"/>
      <c r="C196" s="2411"/>
      <c r="D196" s="2411"/>
      <c r="E196" s="2411"/>
      <c r="F196" s="2411"/>
      <c r="G196" s="2411"/>
      <c r="H196" s="2411"/>
      <c r="I196" s="2411"/>
      <c r="J196" s="2411"/>
      <c r="K196" s="2411"/>
      <c r="L196" s="2411"/>
      <c r="M196" s="2411"/>
      <c r="N196" s="2411"/>
      <c r="O196" s="2411"/>
      <c r="P196" s="2411"/>
      <c r="Q196" s="2411"/>
      <c r="R196" s="2411"/>
      <c r="S196" s="2411"/>
      <c r="T196" s="2411"/>
      <c r="U196" s="2411"/>
      <c r="V196" s="2411"/>
      <c r="W196" s="2411"/>
      <c r="X196" s="2411"/>
      <c r="Y196" s="2411"/>
      <c r="Z196" s="2411"/>
      <c r="AA196" s="2411"/>
      <c r="AB196" s="2411"/>
      <c r="AC196" s="2411"/>
      <c r="AD196" s="2411"/>
      <c r="AE196" s="2411"/>
      <c r="AG196" s="2411"/>
      <c r="AH196" s="2411"/>
      <c r="AI196" s="2411"/>
      <c r="AJ196" s="2411"/>
    </row>
    <row r="197" spans="1:36" ht="12.75" customHeight="1">
      <c r="A197" s="2411"/>
      <c r="B197" s="2412"/>
      <c r="C197" s="2411"/>
      <c r="D197" s="2411"/>
      <c r="E197" s="2411"/>
      <c r="F197" s="2411"/>
      <c r="G197" s="2411"/>
      <c r="H197" s="2411"/>
      <c r="I197" s="2411"/>
      <c r="J197" s="2411"/>
      <c r="K197" s="2411"/>
      <c r="L197" s="2411"/>
      <c r="M197" s="2411"/>
      <c r="N197" s="2411"/>
      <c r="O197" s="2411"/>
      <c r="P197" s="2411"/>
      <c r="Q197" s="2411"/>
      <c r="R197" s="2411"/>
      <c r="S197" s="2411"/>
      <c r="T197" s="2411"/>
      <c r="U197" s="2411"/>
      <c r="V197" s="2411"/>
      <c r="W197" s="2411"/>
      <c r="X197" s="2411"/>
      <c r="Y197" s="2411"/>
      <c r="Z197" s="2411"/>
      <c r="AA197" s="2411"/>
      <c r="AB197" s="2411"/>
      <c r="AC197" s="2411"/>
      <c r="AD197" s="2411"/>
      <c r="AE197" s="2411"/>
      <c r="AG197" s="2411"/>
      <c r="AH197" s="2411"/>
      <c r="AI197" s="2411"/>
      <c r="AJ197" s="2411"/>
    </row>
    <row r="198" spans="1:36" ht="12.75" customHeight="1">
      <c r="A198" s="2411"/>
      <c r="B198" s="2412"/>
      <c r="C198" s="2411"/>
      <c r="D198" s="2411"/>
      <c r="E198" s="2411"/>
      <c r="F198" s="2411"/>
      <c r="G198" s="2411"/>
      <c r="H198" s="2411"/>
      <c r="I198" s="2411"/>
      <c r="J198" s="2411"/>
      <c r="K198" s="2411"/>
      <c r="L198" s="2411"/>
      <c r="M198" s="2411"/>
      <c r="N198" s="2411"/>
      <c r="O198" s="2411"/>
      <c r="P198" s="2411"/>
      <c r="Q198" s="2411"/>
      <c r="R198" s="2411"/>
      <c r="S198" s="2411"/>
      <c r="T198" s="2411"/>
      <c r="U198" s="2411"/>
      <c r="V198" s="2411"/>
      <c r="W198" s="2411"/>
      <c r="X198" s="2411"/>
      <c r="Y198" s="2411"/>
      <c r="Z198" s="2411"/>
      <c r="AA198" s="2411"/>
      <c r="AB198" s="2411"/>
      <c r="AC198" s="2411"/>
      <c r="AD198" s="2411"/>
      <c r="AE198" s="2411"/>
      <c r="AG198" s="2411"/>
      <c r="AH198" s="2411"/>
      <c r="AI198" s="2411"/>
      <c r="AJ198" s="2411"/>
    </row>
    <row r="199" spans="1:36" ht="12.75" customHeight="1">
      <c r="A199" s="2411"/>
      <c r="B199" s="2412"/>
      <c r="C199" s="2411"/>
      <c r="D199" s="2411"/>
      <c r="E199" s="2411"/>
      <c r="F199" s="2411"/>
      <c r="G199" s="2411"/>
      <c r="H199" s="2411"/>
      <c r="I199" s="2411"/>
      <c r="J199" s="2411"/>
      <c r="K199" s="2411"/>
      <c r="L199" s="2411"/>
      <c r="M199" s="2411"/>
      <c r="N199" s="2411"/>
      <c r="O199" s="2411"/>
      <c r="P199" s="2411"/>
      <c r="Q199" s="2411"/>
      <c r="R199" s="2411"/>
      <c r="S199" s="2411"/>
      <c r="T199" s="2411"/>
      <c r="U199" s="2411"/>
      <c r="V199" s="2411"/>
      <c r="W199" s="2411"/>
      <c r="X199" s="2411"/>
      <c r="Y199" s="2411"/>
      <c r="Z199" s="2411"/>
      <c r="AA199" s="2411"/>
      <c r="AB199" s="2411"/>
      <c r="AC199" s="2411"/>
      <c r="AD199" s="2411"/>
      <c r="AE199" s="2411"/>
      <c r="AG199" s="2411"/>
      <c r="AH199" s="2411"/>
      <c r="AI199" s="2411"/>
      <c r="AJ199" s="2411"/>
    </row>
    <row r="200" spans="1:36" ht="12.75" customHeight="1">
      <c r="A200" s="2411"/>
      <c r="B200" s="2412"/>
      <c r="C200" s="2411"/>
      <c r="D200" s="2411"/>
      <c r="E200" s="2411"/>
      <c r="F200" s="2411"/>
      <c r="G200" s="2411"/>
      <c r="H200" s="2411"/>
      <c r="I200" s="2411"/>
      <c r="J200" s="2411"/>
      <c r="K200" s="2411"/>
      <c r="L200" s="2411"/>
      <c r="M200" s="2411"/>
      <c r="N200" s="2411"/>
      <c r="O200" s="2411"/>
      <c r="P200" s="2411"/>
      <c r="Q200" s="2411"/>
      <c r="R200" s="2411"/>
      <c r="S200" s="2411"/>
      <c r="T200" s="2411"/>
      <c r="U200" s="2411"/>
      <c r="V200" s="2411"/>
      <c r="W200" s="2411"/>
      <c r="X200" s="2411"/>
      <c r="Y200" s="2411"/>
      <c r="Z200" s="2411"/>
      <c r="AA200" s="2411"/>
      <c r="AB200" s="2411"/>
      <c r="AC200" s="2411"/>
      <c r="AD200" s="2411"/>
      <c r="AE200" s="2411"/>
      <c r="AG200" s="2411"/>
      <c r="AH200" s="2411"/>
      <c r="AI200" s="2411"/>
      <c r="AJ200" s="2411"/>
    </row>
    <row r="201" spans="1:36" ht="12.75" customHeight="1">
      <c r="A201" s="2411"/>
      <c r="B201" s="2412"/>
      <c r="C201" s="2411"/>
      <c r="D201" s="2411"/>
      <c r="E201" s="2411"/>
      <c r="F201" s="2411"/>
      <c r="G201" s="2411"/>
      <c r="H201" s="2411"/>
      <c r="I201" s="2411"/>
      <c r="J201" s="2411"/>
      <c r="K201" s="2411"/>
      <c r="L201" s="2411"/>
      <c r="M201" s="2411"/>
      <c r="N201" s="2411"/>
      <c r="O201" s="2411"/>
      <c r="P201" s="2411"/>
      <c r="Q201" s="2411"/>
      <c r="R201" s="2411"/>
      <c r="S201" s="2411"/>
      <c r="T201" s="2411"/>
      <c r="U201" s="2411"/>
      <c r="V201" s="2411"/>
      <c r="W201" s="2411"/>
      <c r="X201" s="2411"/>
      <c r="Y201" s="2411"/>
      <c r="Z201" s="2411"/>
      <c r="AA201" s="2411"/>
      <c r="AB201" s="2411"/>
      <c r="AC201" s="2411"/>
      <c r="AD201" s="2411"/>
      <c r="AE201" s="2411"/>
      <c r="AG201" s="2411"/>
      <c r="AH201" s="2411"/>
      <c r="AI201" s="2411"/>
      <c r="AJ201" s="2411"/>
    </row>
    <row r="202" spans="1:36" ht="12.75" customHeight="1">
      <c r="A202" s="2411"/>
      <c r="B202" s="2412"/>
      <c r="C202" s="2411"/>
      <c r="D202" s="2411"/>
      <c r="E202" s="2411"/>
      <c r="F202" s="2411"/>
      <c r="G202" s="2411"/>
      <c r="H202" s="2411"/>
      <c r="I202" s="2411"/>
      <c r="J202" s="2411"/>
      <c r="K202" s="2411"/>
      <c r="L202" s="2411"/>
      <c r="M202" s="2411"/>
      <c r="N202" s="2411"/>
      <c r="O202" s="2411"/>
      <c r="P202" s="2411"/>
      <c r="Q202" s="2411"/>
      <c r="R202" s="2411"/>
      <c r="S202" s="2411"/>
      <c r="T202" s="2411"/>
      <c r="U202" s="2411"/>
      <c r="V202" s="2411"/>
      <c r="W202" s="2411"/>
      <c r="X202" s="2411"/>
      <c r="Y202" s="2411"/>
      <c r="Z202" s="2411"/>
      <c r="AA202" s="2411"/>
      <c r="AB202" s="2411"/>
      <c r="AC202" s="2411"/>
      <c r="AD202" s="2411"/>
      <c r="AE202" s="2411"/>
      <c r="AG202" s="2411"/>
      <c r="AH202" s="2411"/>
      <c r="AI202" s="2411"/>
      <c r="AJ202" s="2411"/>
    </row>
    <row r="203" spans="1:36" ht="12.75" customHeight="1">
      <c r="A203" s="2411"/>
      <c r="B203" s="2412"/>
      <c r="C203" s="2411"/>
      <c r="D203" s="2411"/>
      <c r="E203" s="2411"/>
      <c r="F203" s="2411"/>
      <c r="G203" s="2411"/>
      <c r="H203" s="2411"/>
      <c r="I203" s="2411"/>
      <c r="J203" s="2411"/>
      <c r="K203" s="2411"/>
      <c r="L203" s="2411"/>
      <c r="M203" s="2411"/>
      <c r="N203" s="2411"/>
      <c r="O203" s="2411"/>
      <c r="P203" s="2411"/>
      <c r="Q203" s="2411"/>
      <c r="R203" s="2411"/>
      <c r="S203" s="2411"/>
      <c r="T203" s="2411"/>
      <c r="U203" s="2411"/>
      <c r="V203" s="2411"/>
      <c r="W203" s="2411"/>
      <c r="X203" s="2411"/>
      <c r="Y203" s="2411"/>
      <c r="Z203" s="2411"/>
      <c r="AA203" s="2411"/>
      <c r="AB203" s="2411"/>
      <c r="AC203" s="2411"/>
      <c r="AD203" s="2411"/>
      <c r="AE203" s="2411"/>
      <c r="AG203" s="2411"/>
      <c r="AH203" s="2411"/>
      <c r="AI203" s="2411"/>
      <c r="AJ203" s="2411"/>
    </row>
    <row r="204" spans="1:36" ht="12.75" customHeight="1">
      <c r="A204" s="2411"/>
      <c r="B204" s="2412"/>
      <c r="C204" s="2411"/>
      <c r="D204" s="2411"/>
      <c r="E204" s="2411"/>
      <c r="F204" s="2411"/>
      <c r="G204" s="2411"/>
      <c r="H204" s="2411"/>
      <c r="I204" s="2411"/>
      <c r="J204" s="2411"/>
      <c r="K204" s="2411"/>
      <c r="L204" s="2411"/>
      <c r="M204" s="2411"/>
      <c r="N204" s="2411"/>
      <c r="O204" s="2411"/>
      <c r="P204" s="2411"/>
      <c r="Q204" s="2411"/>
      <c r="R204" s="2411"/>
      <c r="S204" s="2411"/>
      <c r="T204" s="2411"/>
      <c r="U204" s="2411"/>
      <c r="V204" s="2411"/>
      <c r="W204" s="2411"/>
      <c r="X204" s="2411"/>
      <c r="Y204" s="2411"/>
      <c r="Z204" s="2411"/>
      <c r="AA204" s="2411"/>
      <c r="AB204" s="2411"/>
      <c r="AC204" s="2411"/>
      <c r="AD204" s="2411"/>
      <c r="AE204" s="2411"/>
      <c r="AG204" s="2411"/>
      <c r="AH204" s="2411"/>
      <c r="AI204" s="2411"/>
      <c r="AJ204" s="2411"/>
    </row>
    <row r="205" spans="1:36" ht="12.75" customHeight="1">
      <c r="A205" s="2411"/>
      <c r="B205" s="2412"/>
      <c r="C205" s="2411"/>
      <c r="D205" s="2411"/>
      <c r="E205" s="2411"/>
      <c r="F205" s="2411"/>
      <c r="G205" s="2411"/>
      <c r="H205" s="2411"/>
      <c r="I205" s="2411"/>
      <c r="J205" s="2411"/>
      <c r="K205" s="2411"/>
      <c r="L205" s="2411"/>
      <c r="M205" s="2411"/>
      <c r="N205" s="2411"/>
      <c r="O205" s="2411"/>
      <c r="P205" s="2411"/>
      <c r="Q205" s="2411"/>
      <c r="R205" s="2411"/>
      <c r="S205" s="2411"/>
      <c r="T205" s="2411"/>
      <c r="U205" s="2411"/>
      <c r="V205" s="2411"/>
      <c r="W205" s="2411"/>
      <c r="X205" s="2411"/>
      <c r="Y205" s="2411"/>
      <c r="Z205" s="2411"/>
      <c r="AA205" s="2411"/>
      <c r="AB205" s="2411"/>
      <c r="AC205" s="2411"/>
      <c r="AD205" s="2411"/>
      <c r="AE205" s="2411"/>
      <c r="AG205" s="2411"/>
      <c r="AH205" s="2411"/>
      <c r="AI205" s="2411"/>
      <c r="AJ205" s="2411"/>
    </row>
    <row r="206" spans="1:36" ht="12.75" customHeight="1">
      <c r="A206" s="2411"/>
      <c r="B206" s="2412"/>
      <c r="C206" s="2411"/>
      <c r="D206" s="2411"/>
      <c r="E206" s="2411"/>
      <c r="F206" s="2411"/>
      <c r="G206" s="2411"/>
      <c r="H206" s="2411"/>
      <c r="I206" s="2411"/>
      <c r="J206" s="2411"/>
      <c r="K206" s="2411"/>
      <c r="L206" s="2411"/>
      <c r="M206" s="2411"/>
      <c r="N206" s="2411"/>
      <c r="O206" s="2411"/>
      <c r="P206" s="2411"/>
      <c r="Q206" s="2411"/>
      <c r="R206" s="2411"/>
      <c r="S206" s="2411"/>
      <c r="T206" s="2411"/>
      <c r="U206" s="2411"/>
      <c r="V206" s="2411"/>
      <c r="W206" s="2411"/>
      <c r="X206" s="2411"/>
      <c r="Y206" s="2411"/>
      <c r="Z206" s="2411"/>
      <c r="AA206" s="2411"/>
      <c r="AB206" s="2411"/>
      <c r="AC206" s="2411"/>
      <c r="AD206" s="2411"/>
      <c r="AE206" s="2411"/>
      <c r="AG206" s="2411"/>
      <c r="AH206" s="2411"/>
      <c r="AI206" s="2411"/>
      <c r="AJ206" s="2411"/>
    </row>
    <row r="207" spans="1:36" ht="12.75" customHeight="1">
      <c r="A207" s="2411"/>
      <c r="B207" s="2412"/>
      <c r="C207" s="2411"/>
      <c r="D207" s="2411"/>
      <c r="E207" s="2411"/>
      <c r="F207" s="2411"/>
      <c r="G207" s="2411"/>
      <c r="H207" s="2411"/>
      <c r="I207" s="2411"/>
      <c r="J207" s="2411"/>
      <c r="K207" s="2411"/>
      <c r="L207" s="2411"/>
      <c r="M207" s="2411"/>
      <c r="N207" s="2411"/>
      <c r="O207" s="2411"/>
      <c r="P207" s="2411"/>
      <c r="Q207" s="2411"/>
      <c r="R207" s="2411"/>
      <c r="S207" s="2411"/>
      <c r="T207" s="2411"/>
      <c r="U207" s="2411"/>
      <c r="V207" s="2411"/>
      <c r="W207" s="2411"/>
      <c r="X207" s="2411"/>
      <c r="Y207" s="2411"/>
      <c r="Z207" s="2411"/>
      <c r="AA207" s="2411"/>
      <c r="AB207" s="2411"/>
      <c r="AC207" s="2411"/>
      <c r="AD207" s="2411"/>
      <c r="AE207" s="2411"/>
      <c r="AG207" s="2411"/>
      <c r="AH207" s="2411"/>
      <c r="AI207" s="2411"/>
      <c r="AJ207" s="2411"/>
    </row>
    <row r="208" spans="1:36" ht="12.75" customHeight="1">
      <c r="A208" s="2411"/>
      <c r="B208" s="2412"/>
      <c r="C208" s="2411"/>
      <c r="D208" s="2411"/>
      <c r="E208" s="2411"/>
      <c r="F208" s="2411"/>
      <c r="G208" s="2411"/>
      <c r="H208" s="2411"/>
      <c r="I208" s="2411"/>
      <c r="J208" s="2411"/>
      <c r="K208" s="2411"/>
      <c r="L208" s="2411"/>
      <c r="M208" s="2411"/>
      <c r="N208" s="2411"/>
      <c r="O208" s="2411"/>
      <c r="P208" s="2411"/>
      <c r="Q208" s="2411"/>
      <c r="R208" s="2411"/>
      <c r="S208" s="2411"/>
      <c r="T208" s="2411"/>
      <c r="U208" s="2411"/>
      <c r="V208" s="2411"/>
      <c r="W208" s="2411"/>
      <c r="X208" s="2411"/>
      <c r="Y208" s="2411"/>
      <c r="Z208" s="2411"/>
      <c r="AA208" s="2411"/>
      <c r="AB208" s="2411"/>
      <c r="AC208" s="2411"/>
      <c r="AD208" s="2411"/>
      <c r="AE208" s="2411"/>
      <c r="AG208" s="2411"/>
      <c r="AH208" s="2411"/>
      <c r="AI208" s="2411"/>
      <c r="AJ208" s="2411"/>
    </row>
    <row r="209" spans="1:36" ht="12.75" customHeight="1">
      <c r="A209" s="2411"/>
      <c r="B209" s="2412"/>
      <c r="C209" s="2411"/>
      <c r="D209" s="2411"/>
      <c r="E209" s="2411"/>
      <c r="F209" s="2411"/>
      <c r="G209" s="2411"/>
      <c r="H209" s="2411"/>
      <c r="I209" s="2411"/>
      <c r="J209" s="2411"/>
      <c r="K209" s="2411"/>
      <c r="L209" s="2411"/>
      <c r="M209" s="2411"/>
      <c r="N209" s="2411"/>
      <c r="O209" s="2411"/>
      <c r="P209" s="2411"/>
      <c r="Q209" s="2411"/>
      <c r="R209" s="2411"/>
      <c r="S209" s="2411"/>
      <c r="T209" s="2411"/>
      <c r="U209" s="2411"/>
      <c r="V209" s="2411"/>
      <c r="W209" s="2411"/>
      <c r="X209" s="2411"/>
      <c r="Y209" s="2411"/>
      <c r="Z209" s="2411"/>
      <c r="AA209" s="2411"/>
      <c r="AB209" s="2411"/>
      <c r="AC209" s="2411"/>
      <c r="AD209" s="2411"/>
      <c r="AE209" s="2411"/>
      <c r="AG209" s="2411"/>
      <c r="AH209" s="2411"/>
      <c r="AI209" s="2411"/>
      <c r="AJ209" s="2411"/>
    </row>
    <row r="210" spans="1:36" ht="12.75" customHeight="1">
      <c r="A210" s="2411"/>
      <c r="B210" s="2412"/>
      <c r="C210" s="2411"/>
      <c r="D210" s="2411"/>
      <c r="E210" s="2411"/>
      <c r="F210" s="2411"/>
      <c r="G210" s="2411"/>
      <c r="H210" s="2411"/>
      <c r="I210" s="2411"/>
      <c r="J210" s="2411"/>
      <c r="K210" s="2411"/>
      <c r="L210" s="2411"/>
      <c r="M210" s="2411"/>
      <c r="N210" s="2411"/>
      <c r="O210" s="2411"/>
      <c r="P210" s="2411"/>
      <c r="Q210" s="2411"/>
      <c r="R210" s="2411"/>
      <c r="S210" s="2411"/>
      <c r="T210" s="2411"/>
      <c r="U210" s="2411"/>
      <c r="V210" s="2411"/>
      <c r="W210" s="2411"/>
      <c r="X210" s="2411"/>
      <c r="Y210" s="2411"/>
      <c r="Z210" s="2411"/>
      <c r="AA210" s="2411"/>
      <c r="AB210" s="2411"/>
      <c r="AC210" s="2411"/>
      <c r="AD210" s="2411"/>
      <c r="AE210" s="2411"/>
      <c r="AG210" s="2411"/>
      <c r="AH210" s="2411"/>
      <c r="AI210" s="2411"/>
      <c r="AJ210" s="2411"/>
    </row>
    <row r="211" spans="1:36" ht="12.75" customHeight="1">
      <c r="B211" s="2622"/>
      <c r="C211" s="2623"/>
      <c r="D211" s="2623"/>
      <c r="E211" s="2623"/>
      <c r="F211" s="2623"/>
      <c r="G211" s="2623"/>
      <c r="H211" s="2623"/>
      <c r="I211" s="2623"/>
      <c r="J211" s="2623"/>
      <c r="K211" s="2623"/>
      <c r="L211" s="2623"/>
      <c r="M211" s="2623"/>
      <c r="N211" s="2623"/>
      <c r="O211" s="2623"/>
      <c r="P211" s="2623"/>
      <c r="Q211" s="2623"/>
      <c r="R211" s="2623"/>
      <c r="S211" s="2623"/>
      <c r="T211" s="2623"/>
      <c r="U211" s="2623"/>
      <c r="V211" s="2623"/>
      <c r="W211" s="2623"/>
      <c r="X211" s="2623"/>
      <c r="Y211" s="2623"/>
      <c r="Z211" s="2623"/>
      <c r="AA211" s="2623"/>
      <c r="AB211" s="2623"/>
      <c r="AC211" s="2623"/>
      <c r="AD211" s="2623"/>
      <c r="AE211" s="2623"/>
      <c r="AF211" s="2585"/>
    </row>
    <row r="212" spans="1:36" ht="17.399999999999999">
      <c r="A212" s="6477">
        <v>48</v>
      </c>
      <c r="B212" s="6477"/>
      <c r="C212" s="6477"/>
      <c r="D212" s="6477"/>
      <c r="E212" s="6477"/>
      <c r="F212" s="6477"/>
      <c r="G212" s="6477"/>
      <c r="H212" s="6477"/>
      <c r="I212" s="6477"/>
      <c r="J212" s="6477"/>
      <c r="K212" s="6477"/>
      <c r="L212" s="6477"/>
      <c r="M212" s="6477"/>
      <c r="N212" s="6477"/>
      <c r="O212" s="6477"/>
      <c r="P212" s="6477"/>
      <c r="Q212" s="6477"/>
      <c r="R212" s="6477"/>
      <c r="S212" s="6477"/>
      <c r="T212" s="6477"/>
      <c r="U212" s="6477"/>
      <c r="V212" s="6477"/>
      <c r="W212" s="6477"/>
      <c r="X212" s="6477"/>
      <c r="Y212" s="6477"/>
      <c r="Z212" s="6477"/>
      <c r="AA212" s="6477"/>
      <c r="AB212" s="6477"/>
      <c r="AC212" s="6477"/>
      <c r="AD212" s="6477"/>
      <c r="AE212" s="6477"/>
      <c r="AF212" s="6477"/>
      <c r="AG212" s="6477"/>
      <c r="AH212" s="6477"/>
      <c r="AI212" s="6477"/>
      <c r="AJ212" s="6477"/>
    </row>
    <row r="213" spans="1:36" ht="12.75" customHeight="1">
      <c r="B213" s="2622"/>
      <c r="C213" s="2623"/>
      <c r="D213" s="2623"/>
      <c r="E213" s="2623"/>
      <c r="F213" s="2623"/>
      <c r="G213" s="2623"/>
      <c r="H213" s="2623"/>
      <c r="I213" s="2623"/>
      <c r="J213" s="2623"/>
      <c r="K213" s="2623"/>
      <c r="L213" s="2623"/>
      <c r="M213" s="2623"/>
      <c r="N213" s="2623"/>
      <c r="O213" s="2623"/>
      <c r="P213" s="2623"/>
      <c r="Q213" s="2623"/>
      <c r="R213" s="2623"/>
      <c r="S213" s="2623"/>
      <c r="T213" s="2623"/>
      <c r="U213" s="2623"/>
      <c r="V213" s="2623"/>
      <c r="W213" s="2623"/>
      <c r="X213" s="2623"/>
      <c r="Y213" s="2623"/>
      <c r="Z213" s="2623"/>
      <c r="AA213" s="2623"/>
      <c r="AB213" s="2623"/>
      <c r="AC213" s="2623"/>
      <c r="AD213" s="2623"/>
      <c r="AE213" s="2623"/>
      <c r="AF213" s="2585"/>
    </row>
  </sheetData>
  <sheetProtection selectLockedCells="1" selectUnlockedCells="1"/>
  <mergeCells count="129">
    <mergeCell ref="A212:AJ212"/>
    <mergeCell ref="A1:AJ1"/>
    <mergeCell ref="A2:AJ2"/>
    <mergeCell ref="A3:AJ3"/>
    <mergeCell ref="B5:G6"/>
    <mergeCell ref="H5:I6"/>
    <mergeCell ref="AH10:AI10"/>
    <mergeCell ref="D32:D33"/>
    <mergeCell ref="AH32:AH33"/>
    <mergeCell ref="AI32:AI33"/>
    <mergeCell ref="AH11:AH12"/>
    <mergeCell ref="AI11:AI12"/>
    <mergeCell ref="AH16:AH17"/>
    <mergeCell ref="AI16:AI17"/>
    <mergeCell ref="AH19:AH20"/>
    <mergeCell ref="AI19:AI20"/>
    <mergeCell ref="AI35:AI36"/>
    <mergeCell ref="AH38:AH39"/>
    <mergeCell ref="AI38:AI39"/>
    <mergeCell ref="AH41:AH42"/>
    <mergeCell ref="AI41:AI42"/>
    <mergeCell ref="AH22:AH23"/>
    <mergeCell ref="AI22:AI23"/>
    <mergeCell ref="AH28:AI28"/>
    <mergeCell ref="AH29:AH30"/>
    <mergeCell ref="AI29:AI30"/>
    <mergeCell ref="D53:E53"/>
    <mergeCell ref="D54:D55"/>
    <mergeCell ref="E54:E55"/>
    <mergeCell ref="F54:G55"/>
    <mergeCell ref="D57:D58"/>
    <mergeCell ref="E57:E58"/>
    <mergeCell ref="F57:H58"/>
    <mergeCell ref="C34:D34"/>
    <mergeCell ref="AH35:AH36"/>
    <mergeCell ref="AF67:AF68"/>
    <mergeCell ref="AG67:AI68"/>
    <mergeCell ref="AJ67:AJ68"/>
    <mergeCell ref="AF70:AF71"/>
    <mergeCell ref="AG70:AI71"/>
    <mergeCell ref="AJ70:AJ71"/>
    <mergeCell ref="X61:AI61"/>
    <mergeCell ref="X62:AI62"/>
    <mergeCell ref="AH63:AI63"/>
    <mergeCell ref="AF64:AF65"/>
    <mergeCell ref="AG64:AI65"/>
    <mergeCell ref="AJ64:AJ65"/>
    <mergeCell ref="AF83:AF84"/>
    <mergeCell ref="AG83:AI84"/>
    <mergeCell ref="AJ83:AJ84"/>
    <mergeCell ref="AG86:AI87"/>
    <mergeCell ref="AJ86:AJ87"/>
    <mergeCell ref="X88:AI88"/>
    <mergeCell ref="AF77:AF78"/>
    <mergeCell ref="AG77:AI78"/>
    <mergeCell ref="AJ77:AJ78"/>
    <mergeCell ref="AF80:AF81"/>
    <mergeCell ref="AG80:AI81"/>
    <mergeCell ref="AJ80:AJ81"/>
    <mergeCell ref="C95:D95"/>
    <mergeCell ref="AF96:AF97"/>
    <mergeCell ref="AG96:AI97"/>
    <mergeCell ref="AJ96:AJ97"/>
    <mergeCell ref="AF99:AF100"/>
    <mergeCell ref="AG99:AI100"/>
    <mergeCell ref="AJ99:AJ100"/>
    <mergeCell ref="O89:P89"/>
    <mergeCell ref="AH89:AI89"/>
    <mergeCell ref="AF90:AF91"/>
    <mergeCell ref="AG90:AI91"/>
    <mergeCell ref="AJ90:AJ91"/>
    <mergeCell ref="AF93:AF94"/>
    <mergeCell ref="AG93:AI94"/>
    <mergeCell ref="AJ93:AJ94"/>
    <mergeCell ref="E107:T107"/>
    <mergeCell ref="AG109:AI110"/>
    <mergeCell ref="AJ109:AJ110"/>
    <mergeCell ref="B115:G116"/>
    <mergeCell ref="H115:I116"/>
    <mergeCell ref="AD120:AE120"/>
    <mergeCell ref="AH120:AI120"/>
    <mergeCell ref="AF102:AF103"/>
    <mergeCell ref="AG102:AI103"/>
    <mergeCell ref="AJ102:AJ103"/>
    <mergeCell ref="AF105:AF106"/>
    <mergeCell ref="AG105:AI106"/>
    <mergeCell ref="AJ105:AJ106"/>
    <mergeCell ref="A113:AJ113"/>
    <mergeCell ref="AF127:AF128"/>
    <mergeCell ref="AG127:AI128"/>
    <mergeCell ref="AJ127:AJ128"/>
    <mergeCell ref="AG130:AI131"/>
    <mergeCell ref="AJ130:AJ131"/>
    <mergeCell ref="P137:S137"/>
    <mergeCell ref="X137:AI137"/>
    <mergeCell ref="AF121:AF122"/>
    <mergeCell ref="AG121:AI122"/>
    <mergeCell ref="AJ121:AJ122"/>
    <mergeCell ref="AF124:AF125"/>
    <mergeCell ref="AG124:AI125"/>
    <mergeCell ref="AJ124:AJ125"/>
    <mergeCell ref="O143:O144"/>
    <mergeCell ref="P143:S144"/>
    <mergeCell ref="W143:W144"/>
    <mergeCell ref="X143:AI144"/>
    <mergeCell ref="O146:O147"/>
    <mergeCell ref="P146:S147"/>
    <mergeCell ref="W146:W147"/>
    <mergeCell ref="X146:AI147"/>
    <mergeCell ref="P138:S138"/>
    <mergeCell ref="X138:AI138"/>
    <mergeCell ref="X140:AI140"/>
    <mergeCell ref="X141:AI141"/>
    <mergeCell ref="R142:S142"/>
    <mergeCell ref="AH142:AI142"/>
    <mergeCell ref="K157:M158"/>
    <mergeCell ref="AH164:AI164"/>
    <mergeCell ref="W165:W166"/>
    <mergeCell ref="X165:AI166"/>
    <mergeCell ref="O149:O150"/>
    <mergeCell ref="P149:S150"/>
    <mergeCell ref="W149:W150"/>
    <mergeCell ref="X149:AI150"/>
    <mergeCell ref="D156:E156"/>
    <mergeCell ref="D157:D158"/>
    <mergeCell ref="E157:E158"/>
    <mergeCell ref="F157:G158"/>
    <mergeCell ref="I157:I158"/>
    <mergeCell ref="J157:J158"/>
  </mergeCells>
  <printOptions horizontalCentered="1"/>
  <pageMargins left="0.15748031496063" right="0.196850393700787" top="0.5" bottom="0.27559055118110198" header="0.511811023622047" footer="0.511811023622047"/>
  <pageSetup paperSize="9" scale="65" firstPageNumber="2" orientation="portrait" useFirstPageNumber="1" horizontalDpi="300" verticalDpi="300" r:id="rId1"/>
  <headerFooter alignWithMargins="0"/>
  <rowBreaks count="1" manualBreakCount="1">
    <brk id="113" max="3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V121"/>
  <sheetViews>
    <sheetView showGridLines="0" view="pageBreakPreview" zoomScale="110" zoomScaleNormal="100" zoomScaleSheetLayoutView="110" workbookViewId="0">
      <selection activeCell="A10" sqref="A10:AJ10"/>
    </sheetView>
  </sheetViews>
  <sheetFormatPr defaultColWidth="12.5546875" defaultRowHeight="11.4"/>
  <cols>
    <col min="1" max="1" width="2" style="33" customWidth="1"/>
    <col min="2" max="3" width="3.6640625" style="33" customWidth="1"/>
    <col min="4" max="4" width="4.33203125" style="33" customWidth="1"/>
    <col min="5" max="12" width="3.33203125" style="33" customWidth="1"/>
    <col min="13" max="13" width="4.33203125" style="33" customWidth="1"/>
    <col min="14" max="14" width="3.33203125" style="33" customWidth="1"/>
    <col min="15" max="15" width="2.88671875" style="33" customWidth="1"/>
    <col min="16" max="18" width="3.109375" style="33" customWidth="1"/>
    <col min="19" max="19" width="5.33203125" style="33" customWidth="1"/>
    <col min="20" max="20" width="1" style="33" customWidth="1"/>
    <col min="21" max="21" width="2.5546875" style="33" customWidth="1"/>
    <col min="22" max="22" width="3.33203125" style="33" customWidth="1"/>
    <col min="23" max="34" width="4.33203125" style="33" customWidth="1"/>
    <col min="35" max="36" width="2.109375" style="33" customWidth="1"/>
    <col min="37" max="16384" width="12.5546875" style="33"/>
  </cols>
  <sheetData>
    <row r="1" spans="1:40" ht="12" customHeight="1">
      <c r="A1" s="4562" t="s">
        <v>1024</v>
      </c>
      <c r="B1" s="4562"/>
      <c r="C1" s="4562"/>
      <c r="D1" s="4562"/>
      <c r="E1" s="4562"/>
      <c r="F1" s="4562"/>
      <c r="G1" s="4562"/>
      <c r="H1" s="4562"/>
      <c r="I1" s="4562"/>
      <c r="J1" s="4562"/>
      <c r="K1" s="4562"/>
      <c r="L1" s="4562"/>
      <c r="M1" s="4562"/>
      <c r="N1" s="4562"/>
      <c r="O1" s="4562"/>
      <c r="P1" s="4562"/>
      <c r="Q1" s="4562"/>
      <c r="R1" s="4562"/>
      <c r="S1" s="4562"/>
      <c r="T1" s="4562"/>
      <c r="U1" s="4562"/>
      <c r="V1" s="4562"/>
      <c r="W1" s="4562"/>
      <c r="X1" s="4562"/>
      <c r="Y1" s="4562"/>
      <c r="Z1" s="4562"/>
      <c r="AA1" s="4562"/>
      <c r="AB1" s="4562"/>
      <c r="AC1" s="4562"/>
      <c r="AD1" s="4562"/>
      <c r="AE1" s="4562"/>
      <c r="AF1" s="4562"/>
      <c r="AG1" s="4562"/>
      <c r="AH1" s="4562"/>
      <c r="AI1" s="4562"/>
      <c r="AJ1" s="4562"/>
    </row>
    <row r="2" spans="1:40" ht="16.5" customHeight="1">
      <c r="B2" s="4563"/>
      <c r="C2" s="4563"/>
      <c r="D2" s="4565"/>
      <c r="E2" s="4565"/>
      <c r="F2" s="4565"/>
      <c r="G2" s="4565"/>
      <c r="H2" s="4565"/>
      <c r="I2" s="4565"/>
      <c r="J2" s="4565"/>
      <c r="K2" s="4565"/>
      <c r="L2" s="4565"/>
      <c r="M2" s="4565"/>
      <c r="Y2" s="34"/>
      <c r="Z2" s="35"/>
      <c r="AA2" s="35"/>
      <c r="AB2" s="4569"/>
      <c r="AC2" s="4569"/>
      <c r="AD2" s="4569"/>
      <c r="AE2" s="4569"/>
      <c r="AF2" s="4569"/>
      <c r="AG2" s="4569"/>
      <c r="AH2" s="4569"/>
      <c r="AI2" s="134"/>
      <c r="AJ2" s="4568"/>
    </row>
    <row r="3" spans="1:40" ht="15" customHeight="1">
      <c r="A3" s="65"/>
      <c r="B3" s="4564"/>
      <c r="C3" s="4564"/>
      <c r="D3" s="4566"/>
      <c r="E3" s="4566"/>
      <c r="F3" s="4566"/>
      <c r="G3" s="4566"/>
      <c r="H3" s="4566"/>
      <c r="I3" s="4566"/>
      <c r="J3" s="4566"/>
      <c r="K3" s="4566"/>
      <c r="L3" s="4566"/>
      <c r="M3" s="4566"/>
      <c r="N3" s="65"/>
      <c r="O3" s="65"/>
      <c r="P3" s="65"/>
      <c r="Q3" s="65"/>
      <c r="R3" s="65"/>
      <c r="S3" s="65"/>
      <c r="T3" s="65"/>
      <c r="U3" s="65"/>
      <c r="V3" s="65"/>
      <c r="W3" s="65"/>
      <c r="X3" s="65"/>
      <c r="Y3" s="36"/>
      <c r="Z3" s="37"/>
      <c r="AA3" s="37"/>
      <c r="AB3" s="4569"/>
      <c r="AC3" s="4569"/>
      <c r="AD3" s="4569"/>
      <c r="AE3" s="4569"/>
      <c r="AF3" s="4569"/>
      <c r="AG3" s="4569"/>
      <c r="AH3" s="4569"/>
      <c r="AI3" s="134"/>
      <c r="AJ3" s="4568"/>
    </row>
    <row r="4" spans="1:40" ht="15" customHeight="1">
      <c r="A4" s="65"/>
      <c r="B4" s="36"/>
      <c r="C4" s="105"/>
      <c r="D4" s="106"/>
      <c r="E4" s="4567"/>
      <c r="F4" s="4567"/>
      <c r="G4" s="4567"/>
      <c r="H4" s="4567"/>
      <c r="I4" s="4567"/>
      <c r="J4" s="4567"/>
      <c r="K4" s="4567"/>
      <c r="L4" s="107"/>
      <c r="M4" s="107"/>
      <c r="N4" s="65"/>
      <c r="O4" s="65"/>
      <c r="P4" s="65"/>
      <c r="Q4" s="65"/>
      <c r="R4" s="65"/>
      <c r="S4" s="65"/>
      <c r="T4" s="65"/>
      <c r="U4" s="65"/>
      <c r="V4" s="65"/>
      <c r="W4" s="65"/>
      <c r="X4" s="65"/>
      <c r="Y4" s="36"/>
      <c r="Z4" s="37"/>
      <c r="AA4" s="37"/>
      <c r="AB4" s="4569"/>
      <c r="AC4" s="4569"/>
      <c r="AD4" s="4569"/>
      <c r="AE4" s="4569"/>
      <c r="AF4" s="4569"/>
      <c r="AG4" s="4569"/>
      <c r="AH4" s="4569"/>
      <c r="AI4" s="134"/>
      <c r="AJ4" s="4568"/>
    </row>
    <row r="5" spans="1:40" ht="6" customHeight="1"/>
    <row r="6" spans="1:40" ht="12.75" customHeight="1">
      <c r="B6" s="4574"/>
      <c r="C6" s="4574"/>
      <c r="D6" s="4574"/>
      <c r="E6" s="4574"/>
      <c r="F6" s="4574"/>
      <c r="G6" s="4574"/>
      <c r="H6" s="4574"/>
      <c r="I6" s="4574"/>
      <c r="J6" s="4574"/>
      <c r="K6" s="4574"/>
      <c r="L6" s="4574"/>
      <c r="M6" s="4574"/>
      <c r="Y6" s="39"/>
      <c r="AB6" s="4574"/>
      <c r="AC6" s="4574"/>
      <c r="AD6" s="4574"/>
      <c r="AE6" s="4574"/>
      <c r="AF6" s="4574"/>
      <c r="AG6" s="4574"/>
      <c r="AH6" s="4574"/>
      <c r="AI6" s="4574"/>
      <c r="AJ6" s="4574"/>
      <c r="AK6" s="40"/>
    </row>
    <row r="7" spans="1:40" ht="13.5" customHeight="1">
      <c r="B7" s="4575"/>
      <c r="C7" s="4575"/>
      <c r="D7" s="4575"/>
      <c r="E7" s="4575"/>
      <c r="F7" s="4575"/>
      <c r="G7" s="4575"/>
      <c r="H7" s="4575"/>
      <c r="I7" s="4575"/>
      <c r="J7" s="4575"/>
      <c r="K7" s="4575"/>
      <c r="L7" s="4575"/>
      <c r="M7" s="4575"/>
      <c r="Y7" s="41"/>
      <c r="AB7" s="4575"/>
      <c r="AC7" s="4575"/>
      <c r="AD7" s="4575"/>
      <c r="AE7" s="4575"/>
      <c r="AF7" s="4575"/>
      <c r="AG7" s="4575"/>
      <c r="AH7" s="4575"/>
      <c r="AI7" s="4575"/>
      <c r="AJ7" s="4575"/>
      <c r="AK7" s="42"/>
      <c r="AL7" s="104"/>
    </row>
    <row r="8" spans="1:40" ht="4.5" customHeight="1">
      <c r="B8" s="4469"/>
      <c r="C8" s="4469"/>
      <c r="D8" s="4469"/>
      <c r="E8" s="4469"/>
      <c r="F8" s="4469"/>
      <c r="G8" s="4469"/>
      <c r="H8" s="4469"/>
      <c r="AE8" s="4487"/>
      <c r="AF8" s="4487"/>
      <c r="AG8" s="4487"/>
      <c r="AH8" s="4487"/>
      <c r="AI8" s="104"/>
    </row>
    <row r="9" spans="1:40" ht="14.4" customHeight="1">
      <c r="B9" s="132"/>
      <c r="C9" s="132"/>
      <c r="D9" s="132"/>
      <c r="E9" s="132"/>
      <c r="F9" s="132"/>
      <c r="G9" s="132"/>
      <c r="H9" s="132"/>
      <c r="AE9" s="104"/>
      <c r="AF9" s="104"/>
      <c r="AG9" s="104"/>
      <c r="AH9" s="104"/>
      <c r="AI9" s="104"/>
    </row>
    <row r="10" spans="1:40" ht="14.4" customHeight="1">
      <c r="A10" s="4549" t="s">
        <v>277</v>
      </c>
      <c r="B10" s="4549"/>
      <c r="C10" s="4549"/>
      <c r="D10" s="4549"/>
      <c r="E10" s="4549"/>
      <c r="F10" s="4549"/>
      <c r="G10" s="4549"/>
      <c r="H10" s="4549"/>
      <c r="I10" s="4549"/>
      <c r="J10" s="4549"/>
      <c r="K10" s="4549"/>
      <c r="L10" s="4549"/>
      <c r="M10" s="4549"/>
      <c r="N10" s="4549"/>
      <c r="O10" s="4549"/>
      <c r="P10" s="4549"/>
      <c r="Q10" s="4549"/>
      <c r="R10" s="4549"/>
      <c r="S10" s="4549"/>
      <c r="T10" s="4549"/>
      <c r="U10" s="4549"/>
      <c r="V10" s="4549"/>
      <c r="W10" s="4549"/>
      <c r="X10" s="4549"/>
      <c r="Y10" s="4549"/>
      <c r="Z10" s="4549"/>
      <c r="AA10" s="4549"/>
      <c r="AB10" s="4549"/>
      <c r="AC10" s="4549"/>
      <c r="AD10" s="4549"/>
      <c r="AE10" s="4549"/>
      <c r="AF10" s="4549"/>
      <c r="AG10" s="4549"/>
      <c r="AH10" s="4549"/>
      <c r="AI10" s="4549"/>
      <c r="AJ10" s="4549"/>
    </row>
    <row r="11" spans="1:40" ht="15.6">
      <c r="A11" s="4547" t="s">
        <v>278</v>
      </c>
      <c r="B11" s="4547"/>
      <c r="C11" s="4547"/>
      <c r="D11" s="4547"/>
      <c r="E11" s="4547"/>
      <c r="F11" s="4547"/>
      <c r="G11" s="4547"/>
      <c r="H11" s="4547"/>
      <c r="I11" s="4547"/>
      <c r="J11" s="4547"/>
      <c r="K11" s="4547"/>
      <c r="L11" s="4547"/>
      <c r="M11" s="4547"/>
      <c r="N11" s="4547"/>
      <c r="O11" s="4547"/>
      <c r="P11" s="4547"/>
      <c r="Q11" s="4547"/>
      <c r="R11" s="4547"/>
      <c r="S11" s="4547"/>
      <c r="T11" s="4547"/>
      <c r="U11" s="4547"/>
      <c r="V11" s="4547"/>
      <c r="W11" s="4547"/>
      <c r="X11" s="4547"/>
      <c r="Y11" s="4547"/>
      <c r="Z11" s="4547"/>
      <c r="AA11" s="4547"/>
      <c r="AB11" s="4547"/>
      <c r="AC11" s="4547"/>
      <c r="AD11" s="4547"/>
      <c r="AE11" s="4547"/>
      <c r="AF11" s="4547"/>
      <c r="AG11" s="4547"/>
      <c r="AH11" s="4547"/>
      <c r="AI11" s="4547"/>
      <c r="AJ11" s="4547"/>
    </row>
    <row r="12" spans="1:40" s="71" customFormat="1" ht="11.4" customHeight="1">
      <c r="A12" s="4548" t="s">
        <v>473</v>
      </c>
      <c r="B12" s="4548"/>
      <c r="C12" s="4548"/>
      <c r="D12" s="4548"/>
      <c r="E12" s="4548"/>
      <c r="F12" s="4548"/>
      <c r="G12" s="4548"/>
      <c r="H12" s="4548"/>
      <c r="I12" s="4548"/>
      <c r="J12" s="4548"/>
      <c r="K12" s="4548"/>
      <c r="L12" s="4548"/>
      <c r="M12" s="4548"/>
      <c r="N12" s="4548"/>
      <c r="O12" s="4548"/>
      <c r="P12" s="4548"/>
      <c r="Q12" s="4548"/>
      <c r="R12" s="4548"/>
      <c r="S12" s="4548"/>
      <c r="T12" s="4548"/>
      <c r="U12" s="4548"/>
      <c r="V12" s="4548"/>
      <c r="W12" s="4548"/>
      <c r="X12" s="4548"/>
      <c r="Y12" s="4548"/>
      <c r="Z12" s="4548"/>
      <c r="AA12" s="4548"/>
      <c r="AB12" s="4548"/>
      <c r="AC12" s="4548"/>
      <c r="AD12" s="4548"/>
      <c r="AE12" s="4548"/>
      <c r="AF12" s="4548"/>
      <c r="AG12" s="4548"/>
      <c r="AH12" s="4548"/>
      <c r="AI12" s="4548"/>
      <c r="AJ12" s="4548"/>
      <c r="AK12" s="270"/>
      <c r="AL12" s="270"/>
      <c r="AM12" s="270"/>
      <c r="AN12" s="270"/>
    </row>
    <row r="13" spans="1:40" s="71" customFormat="1" ht="7.2" customHeight="1">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row>
    <row r="14" spans="1:40" ht="14.4" customHeight="1">
      <c r="A14" s="4549" t="s">
        <v>771</v>
      </c>
      <c r="B14" s="4549"/>
      <c r="C14" s="4549"/>
      <c r="D14" s="4549"/>
      <c r="E14" s="4549"/>
      <c r="F14" s="4549"/>
      <c r="G14" s="4549"/>
      <c r="H14" s="4549"/>
      <c r="I14" s="4549"/>
      <c r="J14" s="4549"/>
      <c r="K14" s="4549"/>
      <c r="L14" s="4549"/>
      <c r="M14" s="4549"/>
      <c r="N14" s="4549"/>
      <c r="O14" s="4549"/>
      <c r="P14" s="4549"/>
      <c r="Q14" s="4549"/>
      <c r="R14" s="4549"/>
      <c r="S14" s="4549"/>
      <c r="T14" s="4549"/>
      <c r="U14" s="4549"/>
      <c r="V14" s="4549"/>
      <c r="W14" s="4549"/>
      <c r="X14" s="4549"/>
      <c r="Y14" s="4549"/>
      <c r="Z14" s="4549"/>
      <c r="AA14" s="4549"/>
      <c r="AB14" s="4549"/>
      <c r="AC14" s="4549"/>
      <c r="AD14" s="4549"/>
      <c r="AE14" s="4549"/>
      <c r="AF14" s="4549"/>
      <c r="AG14" s="4549"/>
      <c r="AH14" s="4549"/>
      <c r="AI14" s="4549"/>
      <c r="AJ14" s="4549"/>
    </row>
    <row r="15" spans="1:40" ht="16.5" customHeight="1">
      <c r="A15" s="4550" t="s">
        <v>772</v>
      </c>
      <c r="B15" s="4550"/>
      <c r="C15" s="4550"/>
      <c r="D15" s="4550"/>
      <c r="E15" s="4550"/>
      <c r="F15" s="4550"/>
      <c r="G15" s="4550"/>
      <c r="H15" s="4550"/>
      <c r="I15" s="4550"/>
      <c r="J15" s="4550"/>
      <c r="K15" s="4550"/>
      <c r="L15" s="4550"/>
      <c r="M15" s="4550"/>
      <c r="N15" s="4550"/>
      <c r="O15" s="4550"/>
      <c r="P15" s="4550"/>
      <c r="Q15" s="4550"/>
      <c r="R15" s="4550"/>
      <c r="S15" s="4550"/>
      <c r="T15" s="4550"/>
      <c r="U15" s="4550"/>
      <c r="V15" s="4550"/>
      <c r="W15" s="4550"/>
      <c r="X15" s="4550"/>
      <c r="Y15" s="4550"/>
      <c r="Z15" s="4550"/>
      <c r="AA15" s="4550"/>
      <c r="AB15" s="4550"/>
      <c r="AC15" s="4550"/>
      <c r="AD15" s="4550"/>
      <c r="AE15" s="4550"/>
      <c r="AF15" s="4550"/>
      <c r="AG15" s="4550"/>
      <c r="AH15" s="4550"/>
      <c r="AI15" s="4550"/>
      <c r="AJ15" s="4550"/>
      <c r="AK15" s="43"/>
    </row>
    <row r="16" spans="1:40" ht="6" customHeight="1" thickBot="1"/>
    <row r="17" spans="1:53" ht="8.1" customHeight="1">
      <c r="A17" s="272"/>
      <c r="B17" s="207"/>
      <c r="C17" s="207"/>
      <c r="D17" s="207"/>
      <c r="E17" s="207"/>
      <c r="F17" s="207"/>
      <c r="G17" s="207"/>
      <c r="H17" s="207"/>
      <c r="I17" s="207"/>
      <c r="J17" s="207"/>
      <c r="K17" s="207"/>
      <c r="L17" s="207"/>
      <c r="M17" s="207"/>
      <c r="N17" s="207"/>
      <c r="O17" s="207"/>
      <c r="P17" s="207"/>
      <c r="Q17" s="207"/>
      <c r="R17" s="207"/>
      <c r="S17" s="273"/>
      <c r="T17" s="74"/>
      <c r="U17" s="204"/>
      <c r="V17" s="205"/>
      <c r="W17" s="205"/>
      <c r="X17" s="205"/>
      <c r="Y17" s="206"/>
      <c r="Z17" s="206"/>
      <c r="AA17" s="206"/>
      <c r="AB17" s="206"/>
      <c r="AC17" s="207"/>
      <c r="AD17" s="207"/>
      <c r="AE17" s="207"/>
      <c r="AF17" s="207"/>
      <c r="AG17" s="207"/>
      <c r="AH17" s="207"/>
      <c r="AI17" s="207"/>
      <c r="AJ17" s="208"/>
      <c r="AN17" s="4551"/>
      <c r="AO17" s="4551"/>
      <c r="AP17" s="4551"/>
      <c r="AQ17" s="4551"/>
      <c r="AR17" s="4551"/>
      <c r="AS17" s="4551"/>
      <c r="AT17" s="4551"/>
      <c r="AU17" s="4551"/>
      <c r="AV17" s="4551"/>
      <c r="AW17" s="4551"/>
      <c r="AX17" s="4551"/>
      <c r="AY17" s="4551"/>
      <c r="AZ17" s="4551"/>
      <c r="BA17" s="4551"/>
    </row>
    <row r="18" spans="1:53" ht="11.4" customHeight="1">
      <c r="A18" s="4578" t="s">
        <v>475</v>
      </c>
      <c r="B18" s="4579"/>
      <c r="C18" s="4579"/>
      <c r="D18" s="4579"/>
      <c r="E18" s="4579"/>
      <c r="F18" s="4579"/>
      <c r="G18" s="4579"/>
      <c r="H18" s="4579"/>
      <c r="I18" s="4579"/>
      <c r="J18" s="4579"/>
      <c r="K18" s="4579"/>
      <c r="L18" s="4579"/>
      <c r="M18" s="4579"/>
      <c r="N18" s="4579"/>
      <c r="O18" s="4579"/>
      <c r="P18" s="4579"/>
      <c r="Q18" s="4579"/>
      <c r="R18" s="4579"/>
      <c r="S18" s="4580"/>
      <c r="T18" s="74"/>
      <c r="U18" s="209"/>
      <c r="V18" s="4555" t="s">
        <v>279</v>
      </c>
      <c r="W18" s="4555"/>
      <c r="X18" s="4555"/>
      <c r="Y18" s="4555"/>
      <c r="Z18" s="4555"/>
      <c r="AA18" s="4555"/>
      <c r="AB18" s="4555"/>
      <c r="AC18" s="4555"/>
      <c r="AD18" s="4555"/>
      <c r="AI18" s="135"/>
      <c r="AJ18" s="212"/>
      <c r="AN18" s="67"/>
      <c r="AO18" s="67"/>
      <c r="AP18" s="67"/>
      <c r="AQ18" s="67"/>
      <c r="AR18" s="67"/>
      <c r="AS18" s="67"/>
      <c r="AT18" s="67"/>
      <c r="AU18" s="67"/>
      <c r="AV18" s="67"/>
      <c r="AW18" s="67"/>
      <c r="AX18" s="67"/>
      <c r="AY18" s="67"/>
      <c r="AZ18" s="67"/>
      <c r="BA18" s="67"/>
    </row>
    <row r="19" spans="1:53" ht="14.4">
      <c r="A19" s="4581" t="s">
        <v>476</v>
      </c>
      <c r="B19" s="4582"/>
      <c r="C19" s="4582"/>
      <c r="D19" s="4582"/>
      <c r="E19" s="4582"/>
      <c r="F19" s="4582"/>
      <c r="G19" s="4582"/>
      <c r="H19" s="4582"/>
      <c r="I19" s="4582"/>
      <c r="J19" s="4582"/>
      <c r="K19" s="4582"/>
      <c r="L19" s="4582"/>
      <c r="M19" s="4582"/>
      <c r="N19" s="4582"/>
      <c r="O19" s="4582"/>
      <c r="P19" s="4582"/>
      <c r="Q19" s="4582"/>
      <c r="R19" s="4582"/>
      <c r="S19" s="4583"/>
      <c r="T19" s="71"/>
      <c r="U19" s="100"/>
      <c r="V19" s="4555"/>
      <c r="W19" s="4555"/>
      <c r="X19" s="4555"/>
      <c r="Y19" s="4555"/>
      <c r="Z19" s="4555"/>
      <c r="AA19" s="4555"/>
      <c r="AB19" s="4555"/>
      <c r="AC19" s="4555"/>
      <c r="AD19" s="4555"/>
      <c r="AE19" s="20"/>
      <c r="AF19" s="20"/>
      <c r="AG19" s="20"/>
      <c r="AH19" s="20"/>
      <c r="AI19" s="20"/>
      <c r="AJ19" s="212"/>
      <c r="AN19" s="73"/>
      <c r="AP19" s="70"/>
      <c r="AQ19" s="70"/>
      <c r="AR19" s="70"/>
      <c r="AS19" s="70"/>
      <c r="AT19" s="70"/>
      <c r="AU19" s="70"/>
      <c r="AV19" s="70"/>
      <c r="AW19" s="70"/>
      <c r="AX19" s="70"/>
      <c r="AY19" s="70"/>
      <c r="AZ19" s="70"/>
      <c r="BA19" s="70"/>
    </row>
    <row r="20" spans="1:53" ht="4.5" customHeight="1" thickBot="1">
      <c r="A20" s="274"/>
      <c r="B20" s="136"/>
      <c r="C20" s="136"/>
      <c r="D20" s="136"/>
      <c r="E20" s="136"/>
      <c r="F20" s="136"/>
      <c r="G20" s="136"/>
      <c r="H20" s="136"/>
      <c r="I20" s="136"/>
      <c r="J20" s="136"/>
      <c r="K20" s="136"/>
      <c r="L20" s="136"/>
      <c r="M20" s="136"/>
      <c r="N20" s="136"/>
      <c r="O20" s="136"/>
      <c r="P20" s="136"/>
      <c r="Q20" s="136"/>
      <c r="R20" s="136"/>
      <c r="S20" s="216"/>
      <c r="U20" s="100"/>
      <c r="AC20" s="39"/>
      <c r="AD20" s="43"/>
      <c r="AE20" s="43"/>
      <c r="AF20" s="43"/>
      <c r="AG20" s="43"/>
      <c r="AH20" s="43"/>
      <c r="AI20" s="43"/>
      <c r="AJ20" s="210"/>
    </row>
    <row r="21" spans="1:53" ht="4.95" customHeight="1" thickBot="1">
      <c r="A21" s="136"/>
      <c r="B21" s="194"/>
      <c r="C21" s="136"/>
      <c r="D21" s="136"/>
      <c r="E21" s="136"/>
      <c r="F21" s="136"/>
      <c r="G21" s="136"/>
      <c r="H21" s="136"/>
      <c r="I21" s="136"/>
      <c r="J21" s="136"/>
      <c r="K21" s="136"/>
      <c r="L21" s="136"/>
      <c r="M21" s="136"/>
      <c r="N21" s="136"/>
      <c r="O21" s="136"/>
      <c r="P21" s="136"/>
      <c r="Q21" s="191"/>
      <c r="R21" s="190"/>
      <c r="S21" s="190"/>
      <c r="T21" s="39"/>
      <c r="U21" s="211"/>
      <c r="X21" s="39"/>
      <c r="AC21" s="39"/>
      <c r="AJ21" s="212"/>
      <c r="AO21" s="70"/>
    </row>
    <row r="22" spans="1:53" ht="3.75" customHeight="1">
      <c r="A22" s="100"/>
      <c r="B22" s="65"/>
      <c r="Q22" s="67"/>
      <c r="R22" s="39"/>
      <c r="S22" s="79"/>
      <c r="T22" s="39"/>
      <c r="U22" s="211"/>
      <c r="V22" s="39"/>
      <c r="W22" s="39"/>
      <c r="X22" s="39"/>
      <c r="AC22" s="39"/>
      <c r="AJ22" s="212"/>
      <c r="AO22" s="70"/>
    </row>
    <row r="23" spans="1:53" s="46" customFormat="1" ht="20.25" customHeight="1" thickBot="1">
      <c r="A23" s="101"/>
      <c r="S23" s="76"/>
      <c r="U23" s="101"/>
      <c r="W23" s="203" t="s">
        <v>149</v>
      </c>
      <c r="X23" s="201"/>
      <c r="Y23" s="201"/>
      <c r="Z23" s="201"/>
      <c r="AA23" s="201"/>
      <c r="AB23" s="201"/>
      <c r="AC23" s="201"/>
      <c r="AD23" s="201"/>
      <c r="AE23" s="201"/>
      <c r="AF23" s="201"/>
      <c r="AG23" s="201"/>
      <c r="AH23" s="201"/>
      <c r="AJ23" s="213"/>
    </row>
    <row r="24" spans="1:53" ht="10.5" customHeight="1" thickBot="1">
      <c r="A24" s="100"/>
      <c r="S24" s="75"/>
      <c r="U24" s="100"/>
      <c r="W24" s="4556"/>
      <c r="X24" s="4523"/>
      <c r="Y24" s="4523"/>
      <c r="Z24" s="4523"/>
      <c r="AA24" s="4523"/>
      <c r="AB24" s="4523"/>
      <c r="AC24" s="4523"/>
      <c r="AD24" s="4523"/>
      <c r="AE24" s="4523"/>
      <c r="AF24" s="4523"/>
      <c r="AG24" s="4523"/>
      <c r="AH24" s="4527"/>
      <c r="AJ24" s="212"/>
    </row>
    <row r="25" spans="1:53" ht="12" customHeight="1" thickBot="1">
      <c r="A25" s="100"/>
      <c r="S25" s="75"/>
      <c r="U25" s="100"/>
      <c r="W25" s="4557"/>
      <c r="X25" s="4524"/>
      <c r="Y25" s="4524"/>
      <c r="Z25" s="4524"/>
      <c r="AA25" s="4524"/>
      <c r="AB25" s="4524"/>
      <c r="AC25" s="4524"/>
      <c r="AD25" s="4524"/>
      <c r="AE25" s="4524"/>
      <c r="AF25" s="4524"/>
      <c r="AG25" s="4524"/>
      <c r="AH25" s="4528"/>
      <c r="AJ25" s="212"/>
    </row>
    <row r="26" spans="1:53" ht="21" customHeight="1" thickBot="1">
      <c r="A26" s="100"/>
      <c r="S26" s="75"/>
      <c r="U26" s="214"/>
      <c r="V26" s="136"/>
      <c r="W26" s="215"/>
      <c r="X26" s="215"/>
      <c r="Y26" s="215"/>
      <c r="Z26" s="215"/>
      <c r="AA26" s="215"/>
      <c r="AB26" s="215"/>
      <c r="AC26" s="215"/>
      <c r="AD26" s="215"/>
      <c r="AE26" s="215"/>
      <c r="AF26" s="215"/>
      <c r="AG26" s="215"/>
      <c r="AH26" s="215"/>
      <c r="AI26" s="136"/>
      <c r="AJ26" s="212"/>
    </row>
    <row r="27" spans="1:53" ht="5.4" customHeight="1" thickBot="1">
      <c r="A27" s="100"/>
      <c r="S27" s="212"/>
      <c r="U27" s="67"/>
      <c r="W27" s="202"/>
      <c r="X27" s="202"/>
      <c r="Y27" s="202"/>
      <c r="Z27" s="202"/>
      <c r="AA27" s="202"/>
      <c r="AB27" s="202"/>
      <c r="AC27" s="202"/>
      <c r="AD27" s="202"/>
      <c r="AE27" s="202"/>
      <c r="AF27" s="202"/>
      <c r="AG27" s="202"/>
      <c r="AH27" s="202"/>
      <c r="AJ27" s="220"/>
    </row>
    <row r="28" spans="1:53" ht="15" customHeight="1">
      <c r="A28" s="100"/>
      <c r="S28" s="75"/>
      <c r="U28" s="217"/>
      <c r="V28" s="4525" t="s">
        <v>254</v>
      </c>
      <c r="W28" s="4525"/>
      <c r="X28" s="4525"/>
      <c r="Y28" s="4525"/>
      <c r="Z28" s="4525"/>
      <c r="AA28" s="4525"/>
      <c r="AB28" s="4525"/>
      <c r="AC28" s="4525"/>
      <c r="AD28" s="4525"/>
      <c r="AE28" s="4525"/>
      <c r="AF28" s="4525"/>
      <c r="AG28" s="4525"/>
      <c r="AH28" s="4525"/>
      <c r="AI28" s="4525"/>
      <c r="AJ28" s="212"/>
    </row>
    <row r="29" spans="1:53" ht="9.9" customHeight="1">
      <c r="A29" s="192"/>
      <c r="S29" s="193"/>
      <c r="U29" s="211"/>
      <c r="V29" s="4526"/>
      <c r="W29" s="4526"/>
      <c r="X29" s="4526"/>
      <c r="Y29" s="4526"/>
      <c r="Z29" s="4526"/>
      <c r="AA29" s="4526"/>
      <c r="AB29" s="4526"/>
      <c r="AC29" s="4526"/>
      <c r="AD29" s="4526"/>
      <c r="AE29" s="4526"/>
      <c r="AF29" s="4526"/>
      <c r="AG29" s="4526"/>
      <c r="AH29" s="4526"/>
      <c r="AI29" s="4526"/>
      <c r="AJ29" s="212"/>
    </row>
    <row r="30" spans="1:53" ht="6" customHeight="1">
      <c r="A30" s="100"/>
      <c r="S30" s="75"/>
      <c r="U30" s="211"/>
      <c r="AC30" s="39"/>
      <c r="AJ30" s="212"/>
      <c r="AL30" s="46"/>
    </row>
    <row r="31" spans="1:53" ht="20.100000000000001" customHeight="1">
      <c r="A31" s="100"/>
      <c r="S31" s="75"/>
      <c r="U31" s="101"/>
      <c r="AC31" s="39"/>
      <c r="AI31" s="68"/>
      <c r="AJ31" s="212"/>
    </row>
    <row r="32" spans="1:53" ht="6" customHeight="1">
      <c r="A32" s="100"/>
      <c r="S32" s="76"/>
      <c r="T32" s="46"/>
      <c r="U32" s="211"/>
      <c r="V32" s="69"/>
      <c r="W32" s="46"/>
      <c r="X32" s="46"/>
      <c r="Y32" s="46"/>
      <c r="Z32" s="46"/>
      <c r="AA32" s="46"/>
      <c r="AC32" s="39"/>
      <c r="AD32" s="72"/>
      <c r="AJ32" s="212"/>
    </row>
    <row r="33" spans="1:38" ht="9.9" customHeight="1">
      <c r="A33" s="100"/>
      <c r="S33" s="76"/>
      <c r="T33" s="46"/>
      <c r="U33" s="101"/>
      <c r="V33" s="46"/>
      <c r="W33" s="46"/>
      <c r="X33" s="46"/>
      <c r="Y33" s="46"/>
      <c r="Z33" s="46"/>
      <c r="AA33" s="46"/>
      <c r="AC33" s="39"/>
      <c r="AD33" s="67"/>
      <c r="AJ33" s="212"/>
      <c r="AL33" s="44"/>
    </row>
    <row r="34" spans="1:38" ht="9.9" customHeight="1">
      <c r="A34" s="100"/>
      <c r="S34" s="76"/>
      <c r="T34" s="46"/>
      <c r="U34" s="101"/>
      <c r="V34" s="46"/>
      <c r="W34" s="46"/>
      <c r="X34" s="46"/>
      <c r="Y34" s="46"/>
      <c r="Z34" s="46"/>
      <c r="AA34" s="46"/>
      <c r="AC34" s="39"/>
      <c r="AD34" s="67"/>
      <c r="AJ34" s="212"/>
      <c r="AL34" s="44"/>
    </row>
    <row r="35" spans="1:38" ht="9.9" customHeight="1">
      <c r="A35" s="100"/>
      <c r="S35" s="76"/>
      <c r="T35" s="46"/>
      <c r="U35" s="101"/>
      <c r="V35" s="46"/>
      <c r="W35" s="46"/>
      <c r="X35" s="46"/>
      <c r="Y35" s="46"/>
      <c r="Z35" s="46"/>
      <c r="AA35" s="46"/>
      <c r="AC35" s="39"/>
      <c r="AD35" s="67"/>
      <c r="AJ35" s="212"/>
      <c r="AL35" s="44"/>
    </row>
    <row r="36" spans="1:38" ht="9.9" customHeight="1">
      <c r="A36" s="100"/>
      <c r="S36" s="76"/>
      <c r="T36" s="101"/>
      <c r="U36" s="101"/>
      <c r="V36" s="46"/>
      <c r="W36" s="46"/>
      <c r="X36" s="46"/>
      <c r="Y36" s="46"/>
      <c r="Z36" s="46"/>
      <c r="AA36" s="46"/>
      <c r="AC36" s="39"/>
      <c r="AD36" s="67"/>
      <c r="AJ36" s="212"/>
      <c r="AL36" s="44"/>
    </row>
    <row r="37" spans="1:38" ht="9.9" customHeight="1">
      <c r="A37" s="100"/>
      <c r="S37" s="76"/>
      <c r="T37" s="101"/>
      <c r="U37" s="101"/>
      <c r="V37" s="46"/>
      <c r="W37" s="46"/>
      <c r="X37" s="46"/>
      <c r="Y37" s="46"/>
      <c r="Z37" s="46"/>
      <c r="AA37" s="46"/>
      <c r="AC37" s="39"/>
      <c r="AD37" s="67"/>
      <c r="AJ37" s="212"/>
      <c r="AL37" s="44"/>
    </row>
    <row r="38" spans="1:38" ht="9.9" customHeight="1">
      <c r="A38" s="100"/>
      <c r="S38" s="76"/>
      <c r="T38" s="101"/>
      <c r="U38" s="101"/>
      <c r="V38" s="46"/>
      <c r="W38" s="46"/>
      <c r="X38" s="46"/>
      <c r="Y38" s="46"/>
      <c r="Z38" s="46"/>
      <c r="AA38" s="46"/>
      <c r="AC38" s="39"/>
      <c r="AD38" s="67"/>
      <c r="AJ38" s="212"/>
      <c r="AL38" s="44"/>
    </row>
    <row r="39" spans="1:38" ht="9.9" customHeight="1">
      <c r="A39" s="100"/>
      <c r="S39" s="76"/>
      <c r="T39" s="101"/>
      <c r="U39" s="101"/>
      <c r="V39" s="46"/>
      <c r="W39" s="46"/>
      <c r="X39" s="46"/>
      <c r="Y39" s="46"/>
      <c r="Z39" s="46"/>
      <c r="AA39" s="46"/>
      <c r="AC39" s="39"/>
      <c r="AD39" s="67"/>
      <c r="AJ39" s="212"/>
      <c r="AL39" s="44"/>
    </row>
    <row r="40" spans="1:38" ht="9.9" customHeight="1">
      <c r="A40" s="100"/>
      <c r="S40" s="76"/>
      <c r="T40" s="46"/>
      <c r="U40" s="101"/>
      <c r="V40" s="46"/>
      <c r="W40" s="46"/>
      <c r="X40" s="46"/>
      <c r="Y40" s="46"/>
      <c r="Z40" s="46"/>
      <c r="AA40" s="46"/>
      <c r="AC40" s="39"/>
      <c r="AD40" s="67"/>
      <c r="AJ40" s="212"/>
      <c r="AL40" s="44"/>
    </row>
    <row r="41" spans="1:38" ht="9.9" customHeight="1">
      <c r="A41" s="100"/>
      <c r="S41" s="76"/>
      <c r="T41" s="46"/>
      <c r="U41" s="101"/>
      <c r="V41" s="46"/>
      <c r="W41" s="46"/>
      <c r="X41" s="46"/>
      <c r="Y41" s="46"/>
      <c r="Z41" s="46"/>
      <c r="AA41" s="46"/>
      <c r="AC41" s="39"/>
      <c r="AD41" s="67"/>
      <c r="AJ41" s="212"/>
      <c r="AL41" s="44"/>
    </row>
    <row r="42" spans="1:38" ht="9.9" customHeight="1">
      <c r="A42" s="100"/>
      <c r="S42" s="76"/>
      <c r="T42" s="46"/>
      <c r="U42" s="101"/>
      <c r="V42" s="46"/>
      <c r="W42" s="46"/>
      <c r="X42" s="46"/>
      <c r="Y42" s="46"/>
      <c r="Z42" s="46"/>
      <c r="AA42" s="46"/>
      <c r="AC42" s="39"/>
      <c r="AD42" s="67"/>
      <c r="AJ42" s="212"/>
      <c r="AL42" s="44"/>
    </row>
    <row r="43" spans="1:38" ht="9.9" customHeight="1">
      <c r="A43" s="100"/>
      <c r="S43" s="76"/>
      <c r="T43" s="46"/>
      <c r="U43" s="101"/>
      <c r="V43" s="46"/>
      <c r="W43" s="46"/>
      <c r="X43" s="46"/>
      <c r="Y43" s="46"/>
      <c r="Z43" s="46"/>
      <c r="AA43" s="46"/>
      <c r="AC43" s="39"/>
      <c r="AD43" s="67"/>
      <c r="AJ43" s="212"/>
      <c r="AL43" s="44"/>
    </row>
    <row r="44" spans="1:38" ht="9.9" customHeight="1">
      <c r="A44" s="100"/>
      <c r="S44" s="76"/>
      <c r="T44" s="46"/>
      <c r="U44" s="101"/>
      <c r="V44" s="46"/>
      <c r="W44" s="46"/>
      <c r="X44" s="46"/>
      <c r="Y44" s="46"/>
      <c r="Z44" s="46"/>
      <c r="AA44" s="46"/>
      <c r="AC44" s="39"/>
      <c r="AD44" s="67"/>
      <c r="AJ44" s="212"/>
      <c r="AL44" s="44"/>
    </row>
    <row r="45" spans="1:38" ht="9.9" customHeight="1">
      <c r="A45" s="100"/>
      <c r="S45" s="76"/>
      <c r="T45" s="46"/>
      <c r="U45" s="101"/>
      <c r="V45" s="46"/>
      <c r="W45" s="46"/>
      <c r="X45" s="46"/>
      <c r="Y45" s="46"/>
      <c r="Z45" s="46"/>
      <c r="AA45" s="46"/>
      <c r="AC45" s="39"/>
      <c r="AD45" s="67"/>
      <c r="AJ45" s="212"/>
      <c r="AL45" s="44"/>
    </row>
    <row r="46" spans="1:38" ht="7.5" customHeight="1">
      <c r="A46" s="100"/>
      <c r="S46" s="76"/>
      <c r="T46" s="46"/>
      <c r="U46" s="101"/>
      <c r="V46" s="46"/>
      <c r="W46" s="46"/>
      <c r="X46" s="46"/>
      <c r="Y46" s="46"/>
      <c r="Z46" s="46"/>
      <c r="AA46" s="46"/>
      <c r="AC46" s="39"/>
      <c r="AD46" s="67"/>
      <c r="AJ46" s="212"/>
      <c r="AL46" s="44"/>
    </row>
    <row r="47" spans="1:38" ht="12" customHeight="1">
      <c r="A47" s="100"/>
      <c r="S47" s="76"/>
      <c r="T47" s="100"/>
      <c r="U47" s="140"/>
      <c r="V47" s="137" t="s">
        <v>773</v>
      </c>
      <c r="W47" s="139"/>
      <c r="X47" s="139"/>
      <c r="Y47" s="139"/>
      <c r="Z47" s="139"/>
      <c r="AA47" s="139"/>
      <c r="AB47" s="139"/>
      <c r="AC47" s="139"/>
      <c r="AD47" s="139"/>
      <c r="AE47" s="139"/>
      <c r="AF47" s="139"/>
      <c r="AG47" s="139"/>
      <c r="AH47" s="139"/>
      <c r="AI47" s="139"/>
      <c r="AJ47" s="212"/>
      <c r="AL47" s="44"/>
    </row>
    <row r="48" spans="1:38" ht="10.95" customHeight="1">
      <c r="A48" s="100"/>
      <c r="S48" s="76"/>
      <c r="T48" s="101"/>
      <c r="U48" s="140"/>
      <c r="V48" s="137" t="s">
        <v>774</v>
      </c>
      <c r="W48" s="137"/>
      <c r="X48" s="137"/>
      <c r="Y48" s="137"/>
      <c r="Z48" s="137"/>
      <c r="AA48" s="137"/>
      <c r="AB48" s="137"/>
      <c r="AC48" s="137"/>
      <c r="AD48" s="137"/>
      <c r="AE48" s="137"/>
      <c r="AF48" s="137"/>
      <c r="AG48" s="137"/>
      <c r="AH48" s="137"/>
      <c r="AI48" s="137"/>
      <c r="AJ48" s="212"/>
      <c r="AL48" s="44"/>
    </row>
    <row r="49" spans="1:39" ht="12.9" customHeight="1">
      <c r="A49" s="100"/>
      <c r="S49" s="76"/>
      <c r="T49" s="101"/>
      <c r="U49" s="141"/>
      <c r="V49" s="138" t="s">
        <v>775</v>
      </c>
      <c r="W49" s="138"/>
      <c r="X49" s="138"/>
      <c r="Y49" s="138"/>
      <c r="Z49" s="138"/>
      <c r="AA49" s="138"/>
      <c r="AB49" s="138"/>
      <c r="AC49" s="138"/>
      <c r="AD49" s="138"/>
      <c r="AE49" s="138"/>
      <c r="AF49" s="138"/>
      <c r="AG49" s="138"/>
      <c r="AH49" s="138"/>
      <c r="AI49" s="138"/>
      <c r="AJ49" s="212"/>
      <c r="AL49" s="44"/>
    </row>
    <row r="50" spans="1:39" ht="9.9" customHeight="1">
      <c r="A50" s="100"/>
      <c r="N50" s="271"/>
      <c r="S50" s="76"/>
      <c r="T50" s="46"/>
      <c r="U50" s="141"/>
      <c r="V50" s="138" t="s">
        <v>776</v>
      </c>
      <c r="W50" s="138"/>
      <c r="X50" s="138"/>
      <c r="Y50" s="138"/>
      <c r="Z50" s="138"/>
      <c r="AA50" s="138"/>
      <c r="AB50" s="138"/>
      <c r="AC50" s="138"/>
      <c r="AD50" s="138"/>
      <c r="AE50" s="138"/>
      <c r="AF50" s="138"/>
      <c r="AG50" s="138"/>
      <c r="AH50" s="138"/>
      <c r="AI50" s="138"/>
      <c r="AJ50" s="212"/>
      <c r="AL50" s="44"/>
    </row>
    <row r="51" spans="1:39" ht="9.9" customHeight="1">
      <c r="A51" s="100"/>
      <c r="S51" s="76"/>
      <c r="T51" s="46"/>
      <c r="U51" s="101"/>
      <c r="W51" s="46"/>
      <c r="X51" s="46"/>
      <c r="Y51" s="46"/>
      <c r="Z51" s="46"/>
      <c r="AA51" s="46"/>
      <c r="AC51" s="39"/>
      <c r="AD51" s="67"/>
      <c r="AJ51" s="212"/>
      <c r="AL51" s="44"/>
    </row>
    <row r="52" spans="1:39" ht="9.9" customHeight="1">
      <c r="A52" s="100"/>
      <c r="S52" s="76"/>
      <c r="T52" s="46"/>
      <c r="U52" s="101"/>
      <c r="W52" s="46"/>
      <c r="X52" s="46"/>
      <c r="Y52" s="46"/>
      <c r="Z52" s="46"/>
      <c r="AA52" s="46"/>
      <c r="AC52" s="39"/>
      <c r="AD52" s="67"/>
      <c r="AJ52" s="212"/>
      <c r="AL52" s="44"/>
    </row>
    <row r="53" spans="1:39" ht="15" customHeight="1">
      <c r="A53" s="100"/>
      <c r="S53" s="76"/>
      <c r="T53" s="46"/>
      <c r="U53" s="101"/>
      <c r="W53" s="46"/>
      <c r="X53" s="46"/>
      <c r="Y53" s="46"/>
      <c r="Z53" s="46"/>
      <c r="AA53" s="46"/>
      <c r="AC53" s="39"/>
      <c r="AD53" s="67"/>
      <c r="AJ53" s="212"/>
      <c r="AL53" s="44"/>
      <c r="AM53" s="81"/>
    </row>
    <row r="54" spans="1:39" ht="9.9" customHeight="1">
      <c r="A54" s="100"/>
      <c r="S54" s="76"/>
      <c r="T54" s="46"/>
      <c r="U54" s="101"/>
      <c r="W54" s="46"/>
      <c r="X54" s="46"/>
      <c r="Y54" s="46"/>
      <c r="Z54" s="46"/>
      <c r="AA54" s="46"/>
      <c r="AC54" s="39"/>
      <c r="AD54" s="67"/>
      <c r="AJ54" s="212"/>
      <c r="AL54" s="44"/>
    </row>
    <row r="55" spans="1:39" ht="9.9" customHeight="1">
      <c r="A55" s="100"/>
      <c r="S55" s="76"/>
      <c r="T55" s="46"/>
      <c r="U55" s="101"/>
      <c r="W55" s="46"/>
      <c r="X55" s="46"/>
      <c r="Y55" s="46"/>
      <c r="Z55" s="46"/>
      <c r="AA55" s="46"/>
      <c r="AC55" s="39"/>
      <c r="AD55" s="67"/>
      <c r="AJ55" s="212"/>
      <c r="AL55" s="44"/>
    </row>
    <row r="56" spans="1:39" ht="9.9" customHeight="1">
      <c r="A56" s="100"/>
      <c r="S56" s="76"/>
      <c r="T56" s="46"/>
      <c r="U56" s="101"/>
      <c r="W56" s="46"/>
      <c r="X56" s="46"/>
      <c r="Y56" s="46"/>
      <c r="Z56" s="46"/>
      <c r="AA56" s="46"/>
      <c r="AC56" s="39"/>
      <c r="AD56" s="67"/>
      <c r="AJ56" s="212"/>
      <c r="AL56" s="44"/>
    </row>
    <row r="57" spans="1:39" ht="9.9" customHeight="1" thickBot="1">
      <c r="A57" s="77"/>
      <c r="B57" s="78"/>
      <c r="C57" s="78"/>
      <c r="D57" s="78"/>
      <c r="E57" s="78"/>
      <c r="F57" s="78"/>
      <c r="G57" s="78"/>
      <c r="H57" s="78"/>
      <c r="I57" s="78"/>
      <c r="J57" s="78"/>
      <c r="K57" s="78"/>
      <c r="L57" s="78"/>
      <c r="M57" s="78"/>
      <c r="N57" s="78"/>
      <c r="O57" s="78"/>
      <c r="P57" s="78"/>
      <c r="Q57" s="78"/>
      <c r="R57" s="78"/>
      <c r="S57" s="80"/>
      <c r="T57" s="67"/>
      <c r="U57" s="214"/>
      <c r="V57" s="218"/>
      <c r="W57" s="218"/>
      <c r="X57" s="136"/>
      <c r="Y57" s="218"/>
      <c r="Z57" s="218"/>
      <c r="AA57" s="218"/>
      <c r="AB57" s="136"/>
      <c r="AC57" s="190"/>
      <c r="AD57" s="219"/>
      <c r="AE57" s="136"/>
      <c r="AF57" s="136"/>
      <c r="AG57" s="190"/>
      <c r="AH57" s="190"/>
      <c r="AI57" s="136"/>
      <c r="AJ57" s="216"/>
      <c r="AL57" s="45"/>
    </row>
    <row r="58" spans="1:39" ht="4.95" customHeight="1" thickBot="1">
      <c r="Q58" s="70"/>
      <c r="R58" s="70"/>
      <c r="S58" s="70"/>
      <c r="T58" s="70"/>
      <c r="U58" s="70"/>
      <c r="V58" s="70"/>
      <c r="W58" s="70"/>
      <c r="X58" s="46"/>
      <c r="Y58" s="46"/>
      <c r="Z58" s="46"/>
      <c r="AA58" s="46"/>
      <c r="AC58" s="39"/>
      <c r="AD58" s="67"/>
      <c r="AG58" s="39"/>
      <c r="AH58" s="39"/>
      <c r="AL58" s="45"/>
    </row>
    <row r="59" spans="1:39" ht="18" customHeight="1" thickBot="1">
      <c r="A59" s="4559" t="s">
        <v>474</v>
      </c>
      <c r="B59" s="4560"/>
      <c r="C59" s="4560"/>
      <c r="D59" s="4560"/>
      <c r="E59" s="4560"/>
      <c r="F59" s="4560"/>
      <c r="G59" s="4560"/>
      <c r="H59" s="4560"/>
      <c r="I59" s="4560"/>
      <c r="J59" s="4560"/>
      <c r="K59" s="4560"/>
      <c r="L59" s="4560"/>
      <c r="M59" s="4560"/>
      <c r="N59" s="4560"/>
      <c r="O59" s="4560"/>
      <c r="P59" s="4560"/>
      <c r="Q59" s="4560"/>
      <c r="R59" s="4560"/>
      <c r="S59" s="4560"/>
      <c r="T59" s="4560"/>
      <c r="U59" s="4560"/>
      <c r="V59" s="4560"/>
      <c r="W59" s="4560"/>
      <c r="X59" s="4560"/>
      <c r="Y59" s="4560"/>
      <c r="Z59" s="4560"/>
      <c r="AA59" s="4560"/>
      <c r="AB59" s="4560"/>
      <c r="AC59" s="4560"/>
      <c r="AD59" s="4560"/>
      <c r="AE59" s="4560"/>
      <c r="AF59" s="4560"/>
      <c r="AG59" s="4560"/>
      <c r="AH59" s="4560"/>
      <c r="AI59" s="4560"/>
      <c r="AJ59" s="4561"/>
      <c r="AL59" s="45"/>
    </row>
    <row r="60" spans="1:39" ht="4.95" customHeight="1" thickBot="1">
      <c r="A60" s="4576"/>
      <c r="B60" s="4576"/>
      <c r="C60" s="4576"/>
      <c r="D60" s="4576"/>
      <c r="E60" s="4576"/>
      <c r="F60" s="4576"/>
      <c r="G60" s="4576"/>
      <c r="H60" s="4576"/>
      <c r="I60" s="4576"/>
      <c r="J60" s="4576"/>
      <c r="K60" s="4576"/>
      <c r="L60" s="4576"/>
      <c r="M60" s="4576"/>
      <c r="N60" s="4576"/>
      <c r="O60" s="4576"/>
      <c r="P60" s="4576"/>
      <c r="Q60" s="4576"/>
      <c r="R60" s="4576"/>
      <c r="S60" s="4576"/>
      <c r="T60" s="4576"/>
      <c r="U60" s="4576"/>
      <c r="V60" s="4576"/>
      <c r="W60" s="4576"/>
      <c r="X60" s="4576"/>
      <c r="Y60" s="4576"/>
      <c r="Z60" s="4576"/>
      <c r="AA60" s="4576"/>
      <c r="AB60" s="4576"/>
      <c r="AC60" s="4576"/>
      <c r="AD60" s="4576"/>
      <c r="AE60" s="4576"/>
      <c r="AF60" s="4576"/>
      <c r="AG60" s="4576"/>
      <c r="AH60" s="4576"/>
      <c r="AI60" s="4576"/>
      <c r="AJ60" s="4576"/>
      <c r="AL60" s="49"/>
    </row>
    <row r="61" spans="1:39" ht="7.2" customHeight="1">
      <c r="A61" s="472"/>
      <c r="B61" s="473"/>
      <c r="C61" s="473"/>
      <c r="D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4"/>
    </row>
    <row r="62" spans="1:39" s="46" customFormat="1" ht="11.7" customHeight="1">
      <c r="A62" s="475"/>
      <c r="B62" s="476" t="s">
        <v>321</v>
      </c>
      <c r="C62" s="4558" t="s">
        <v>520</v>
      </c>
      <c r="D62" s="4558"/>
      <c r="E62" s="4558"/>
      <c r="F62" s="4558"/>
      <c r="G62" s="4558"/>
      <c r="H62" s="4558"/>
      <c r="I62" s="4558"/>
      <c r="J62" s="4558"/>
      <c r="K62" s="4558"/>
      <c r="L62" s="4558"/>
      <c r="M62" s="4558"/>
      <c r="N62" s="4558"/>
      <c r="O62" s="4558"/>
      <c r="P62" s="4558"/>
      <c r="Q62" s="4558"/>
      <c r="R62" s="4558"/>
      <c r="S62" s="4558"/>
      <c r="T62" s="4558"/>
      <c r="U62" s="4558"/>
      <c r="V62" s="4558"/>
      <c r="W62" s="4558"/>
      <c r="X62" s="4558"/>
      <c r="Y62" s="4558"/>
      <c r="Z62" s="4558"/>
      <c r="AA62" s="4558"/>
      <c r="AB62" s="4558"/>
      <c r="AC62" s="4558"/>
      <c r="AD62" s="4558"/>
      <c r="AE62" s="4558"/>
      <c r="AF62" s="4558"/>
      <c r="AG62" s="4558"/>
      <c r="AH62" s="4558"/>
      <c r="AI62" s="4558"/>
      <c r="AJ62" s="477"/>
    </row>
    <row r="63" spans="1:39" s="47" customFormat="1" ht="3" customHeight="1">
      <c r="A63" s="478"/>
      <c r="B63" s="479"/>
      <c r="C63" s="4558"/>
      <c r="D63" s="4558"/>
      <c r="E63" s="4558"/>
      <c r="F63" s="4558"/>
      <c r="G63" s="4558"/>
      <c r="H63" s="4558"/>
      <c r="I63" s="4558"/>
      <c r="J63" s="4558"/>
      <c r="K63" s="4558"/>
      <c r="L63" s="4558"/>
      <c r="M63" s="4558"/>
      <c r="N63" s="4558"/>
      <c r="O63" s="4558"/>
      <c r="P63" s="4558"/>
      <c r="Q63" s="4558"/>
      <c r="R63" s="4558"/>
      <c r="S63" s="4558"/>
      <c r="T63" s="4558"/>
      <c r="U63" s="4558"/>
      <c r="V63" s="4558"/>
      <c r="W63" s="4558"/>
      <c r="X63" s="4558"/>
      <c r="Y63" s="4558"/>
      <c r="Z63" s="4558"/>
      <c r="AA63" s="4558"/>
      <c r="AB63" s="4558"/>
      <c r="AC63" s="4558"/>
      <c r="AD63" s="4558"/>
      <c r="AE63" s="4558"/>
      <c r="AF63" s="4558"/>
      <c r="AG63" s="4558"/>
      <c r="AH63" s="4558"/>
      <c r="AI63" s="4558"/>
      <c r="AJ63" s="480"/>
    </row>
    <row r="64" spans="1:39" s="46" customFormat="1" ht="11.7" customHeight="1">
      <c r="A64" s="475"/>
      <c r="B64" s="476" t="s">
        <v>322</v>
      </c>
      <c r="C64" s="4558" t="s">
        <v>150</v>
      </c>
      <c r="D64" s="4558"/>
      <c r="E64" s="4558"/>
      <c r="F64" s="4558"/>
      <c r="G64" s="4558"/>
      <c r="H64" s="4558"/>
      <c r="I64" s="4558"/>
      <c r="J64" s="4558"/>
      <c r="K64" s="4558"/>
      <c r="L64" s="4558"/>
      <c r="M64" s="4558"/>
      <c r="N64" s="4558"/>
      <c r="O64" s="4558"/>
      <c r="P64" s="4558"/>
      <c r="Q64" s="4558"/>
      <c r="R64" s="4558"/>
      <c r="S64" s="4558"/>
      <c r="T64" s="4558"/>
      <c r="U64" s="4558"/>
      <c r="V64" s="4558"/>
      <c r="W64" s="4558"/>
      <c r="X64" s="4558"/>
      <c r="Y64" s="4558"/>
      <c r="Z64" s="4558"/>
      <c r="AA64" s="4558"/>
      <c r="AB64" s="4558"/>
      <c r="AC64" s="4558"/>
      <c r="AD64" s="4558"/>
      <c r="AE64" s="4558"/>
      <c r="AF64" s="4558"/>
      <c r="AG64" s="4558"/>
      <c r="AH64" s="4558"/>
      <c r="AI64" s="4558"/>
      <c r="AJ64" s="477"/>
    </row>
    <row r="65" spans="1:74" s="46" customFormat="1" ht="11.7" customHeight="1">
      <c r="A65" s="475"/>
      <c r="B65" s="476"/>
      <c r="C65" s="4558"/>
      <c r="D65" s="4558"/>
      <c r="E65" s="4558"/>
      <c r="F65" s="4558"/>
      <c r="G65" s="4558"/>
      <c r="H65" s="4558"/>
      <c r="I65" s="4558"/>
      <c r="J65" s="4558"/>
      <c r="K65" s="4558"/>
      <c r="L65" s="4558"/>
      <c r="M65" s="4558"/>
      <c r="N65" s="4558"/>
      <c r="O65" s="4558"/>
      <c r="P65" s="4558"/>
      <c r="Q65" s="4558"/>
      <c r="R65" s="4558"/>
      <c r="S65" s="4558"/>
      <c r="T65" s="4558"/>
      <c r="U65" s="4558"/>
      <c r="V65" s="4558"/>
      <c r="W65" s="4558"/>
      <c r="X65" s="4558"/>
      <c r="Y65" s="4558"/>
      <c r="Z65" s="4558"/>
      <c r="AA65" s="4558"/>
      <c r="AB65" s="4558"/>
      <c r="AC65" s="4558"/>
      <c r="AD65" s="4558"/>
      <c r="AE65" s="4558"/>
      <c r="AF65" s="4558"/>
      <c r="AG65" s="4558"/>
      <c r="AH65" s="4558"/>
      <c r="AI65" s="4558"/>
      <c r="AJ65" s="477"/>
    </row>
    <row r="66" spans="1:74" s="48" customFormat="1" ht="3" customHeight="1">
      <c r="A66" s="481"/>
      <c r="B66" s="482"/>
      <c r="C66" s="483"/>
      <c r="D66" s="483"/>
      <c r="E66" s="483"/>
      <c r="F66" s="483"/>
      <c r="G66" s="483"/>
      <c r="H66" s="483"/>
      <c r="I66" s="483"/>
      <c r="J66" s="483"/>
      <c r="K66" s="483"/>
      <c r="L66" s="483"/>
      <c r="M66" s="483"/>
      <c r="N66" s="483"/>
      <c r="O66" s="483"/>
      <c r="P66" s="483"/>
      <c r="Q66" s="483"/>
      <c r="R66" s="483"/>
      <c r="S66" s="483"/>
      <c r="T66" s="483"/>
      <c r="U66" s="483"/>
      <c r="V66" s="483"/>
      <c r="W66" s="483"/>
      <c r="X66" s="483"/>
      <c r="Y66" s="483"/>
      <c r="Z66" s="483"/>
      <c r="AA66" s="483"/>
      <c r="AB66" s="483"/>
      <c r="AC66" s="483"/>
      <c r="AD66" s="483"/>
      <c r="AE66" s="483"/>
      <c r="AF66" s="483"/>
      <c r="AG66" s="483"/>
      <c r="AH66" s="483"/>
      <c r="AI66" s="483"/>
      <c r="AJ66" s="484"/>
    </row>
    <row r="67" spans="1:74" s="48" customFormat="1" ht="10.95" customHeight="1">
      <c r="A67" s="481"/>
      <c r="B67" s="482" t="s">
        <v>470</v>
      </c>
      <c r="C67" s="4552" t="s">
        <v>468</v>
      </c>
      <c r="D67" s="4552"/>
      <c r="E67" s="4552"/>
      <c r="F67" s="4552"/>
      <c r="G67" s="4552"/>
      <c r="H67" s="4552"/>
      <c r="I67" s="4552"/>
      <c r="J67" s="4552"/>
      <c r="K67" s="4552"/>
      <c r="L67" s="4552"/>
      <c r="M67" s="4552"/>
      <c r="N67" s="4552"/>
      <c r="O67" s="4552"/>
      <c r="P67" s="4552"/>
      <c r="Q67" s="4552"/>
      <c r="R67" s="4552"/>
      <c r="S67" s="4552"/>
      <c r="T67" s="4552"/>
      <c r="U67" s="4552"/>
      <c r="V67" s="4552"/>
      <c r="W67" s="4552"/>
      <c r="X67" s="4552"/>
      <c r="Y67" s="4552"/>
      <c r="Z67" s="4552"/>
      <c r="AA67" s="4552"/>
      <c r="AB67" s="4552"/>
      <c r="AC67" s="4552"/>
      <c r="AD67" s="4552"/>
      <c r="AE67" s="4552"/>
      <c r="AF67" s="4552"/>
      <c r="AG67" s="4552"/>
      <c r="AH67" s="4552"/>
      <c r="AI67" s="4552"/>
      <c r="AJ67" s="485"/>
    </row>
    <row r="68" spans="1:74" s="48" customFormat="1" ht="12">
      <c r="A68" s="481"/>
      <c r="B68" s="482"/>
      <c r="C68" s="4552"/>
      <c r="D68" s="4552"/>
      <c r="E68" s="4552"/>
      <c r="F68" s="4552"/>
      <c r="G68" s="4552"/>
      <c r="H68" s="4552"/>
      <c r="I68" s="4552"/>
      <c r="J68" s="4552"/>
      <c r="K68" s="4552"/>
      <c r="L68" s="4552"/>
      <c r="M68" s="4552"/>
      <c r="N68" s="4552"/>
      <c r="O68" s="4552"/>
      <c r="P68" s="4552"/>
      <c r="Q68" s="4552"/>
      <c r="R68" s="4552"/>
      <c r="S68" s="4552"/>
      <c r="T68" s="4552"/>
      <c r="U68" s="4552"/>
      <c r="V68" s="4552"/>
      <c r="W68" s="4552"/>
      <c r="X68" s="4552"/>
      <c r="Y68" s="4552"/>
      <c r="Z68" s="4552"/>
      <c r="AA68" s="4552"/>
      <c r="AB68" s="4552"/>
      <c r="AC68" s="4552"/>
      <c r="AD68" s="4552"/>
      <c r="AE68" s="4552"/>
      <c r="AF68" s="4552"/>
      <c r="AG68" s="4552"/>
      <c r="AH68" s="4552"/>
      <c r="AI68" s="4552"/>
      <c r="AJ68" s="485"/>
    </row>
    <row r="69" spans="1:74" s="48" customFormat="1" ht="12">
      <c r="A69" s="481"/>
      <c r="B69" s="482"/>
      <c r="C69" s="4552"/>
      <c r="D69" s="4552"/>
      <c r="E69" s="4552"/>
      <c r="F69" s="4552"/>
      <c r="G69" s="4552"/>
      <c r="H69" s="4552"/>
      <c r="I69" s="4552"/>
      <c r="J69" s="4552"/>
      <c r="K69" s="4552"/>
      <c r="L69" s="4552"/>
      <c r="M69" s="4552"/>
      <c r="N69" s="4552"/>
      <c r="O69" s="4552"/>
      <c r="P69" s="4552"/>
      <c r="Q69" s="4552"/>
      <c r="R69" s="4552"/>
      <c r="S69" s="4552"/>
      <c r="T69" s="4552"/>
      <c r="U69" s="4552"/>
      <c r="V69" s="4552"/>
      <c r="W69" s="4552"/>
      <c r="X69" s="4552"/>
      <c r="Y69" s="4552"/>
      <c r="Z69" s="4552"/>
      <c r="AA69" s="4552"/>
      <c r="AB69" s="4552"/>
      <c r="AC69" s="4552"/>
      <c r="AD69" s="4552"/>
      <c r="AE69" s="4552"/>
      <c r="AF69" s="4552"/>
      <c r="AG69" s="4552"/>
      <c r="AH69" s="4552"/>
      <c r="AI69" s="4552"/>
      <c r="AJ69" s="485"/>
    </row>
    <row r="70" spans="1:74" s="48" customFormat="1" ht="12">
      <c r="A70" s="481"/>
      <c r="B70" s="482"/>
      <c r="C70" s="4552"/>
      <c r="D70" s="4552"/>
      <c r="E70" s="4552"/>
      <c r="F70" s="4552"/>
      <c r="G70" s="4552"/>
      <c r="H70" s="4552"/>
      <c r="I70" s="4552"/>
      <c r="J70" s="4552"/>
      <c r="K70" s="4552"/>
      <c r="L70" s="4552"/>
      <c r="M70" s="4552"/>
      <c r="N70" s="4552"/>
      <c r="O70" s="4552"/>
      <c r="P70" s="4552"/>
      <c r="Q70" s="4552"/>
      <c r="R70" s="4552"/>
      <c r="S70" s="4552"/>
      <c r="T70" s="4552"/>
      <c r="U70" s="4552"/>
      <c r="V70" s="4552"/>
      <c r="W70" s="4552"/>
      <c r="X70" s="4552"/>
      <c r="Y70" s="4552"/>
      <c r="Z70" s="4552"/>
      <c r="AA70" s="4552"/>
      <c r="AB70" s="4552"/>
      <c r="AC70" s="4552"/>
      <c r="AD70" s="4552"/>
      <c r="AE70" s="4552"/>
      <c r="AF70" s="4552"/>
      <c r="AG70" s="4552"/>
      <c r="AH70" s="4552"/>
      <c r="AI70" s="4552"/>
      <c r="AJ70" s="485"/>
      <c r="AK70" s="48" t="s">
        <v>88</v>
      </c>
    </row>
    <row r="71" spans="1:74" s="48" customFormat="1" ht="12">
      <c r="A71" s="481"/>
      <c r="B71" s="482"/>
      <c r="C71" s="4552"/>
      <c r="D71" s="4552"/>
      <c r="E71" s="4552"/>
      <c r="F71" s="4552"/>
      <c r="G71" s="4552"/>
      <c r="H71" s="4552"/>
      <c r="I71" s="4552"/>
      <c r="J71" s="4552"/>
      <c r="K71" s="4552"/>
      <c r="L71" s="4552"/>
      <c r="M71" s="4552"/>
      <c r="N71" s="4552"/>
      <c r="O71" s="4552"/>
      <c r="P71" s="4552"/>
      <c r="Q71" s="4552"/>
      <c r="R71" s="4552"/>
      <c r="S71" s="4552"/>
      <c r="T71" s="4552"/>
      <c r="U71" s="4552"/>
      <c r="V71" s="4552"/>
      <c r="W71" s="4552"/>
      <c r="X71" s="4552"/>
      <c r="Y71" s="4552"/>
      <c r="Z71" s="4552"/>
      <c r="AA71" s="4552"/>
      <c r="AB71" s="4552"/>
      <c r="AC71" s="4552"/>
      <c r="AD71" s="4552"/>
      <c r="AE71" s="4552"/>
      <c r="AF71" s="4552"/>
      <c r="AG71" s="4552"/>
      <c r="AH71" s="4552"/>
      <c r="AI71" s="4552"/>
      <c r="AJ71" s="485"/>
    </row>
    <row r="72" spans="1:74" s="46" customFormat="1" ht="3" customHeight="1">
      <c r="A72" s="475"/>
      <c r="B72" s="476"/>
      <c r="C72" s="486"/>
      <c r="D72" s="486"/>
      <c r="E72" s="486"/>
      <c r="F72" s="486"/>
      <c r="G72" s="486"/>
      <c r="H72" s="486"/>
      <c r="I72" s="486"/>
      <c r="J72" s="486"/>
      <c r="K72" s="486"/>
      <c r="L72" s="486"/>
      <c r="M72" s="486"/>
      <c r="N72" s="486"/>
      <c r="O72" s="486"/>
      <c r="P72" s="486"/>
      <c r="Q72" s="486"/>
      <c r="R72" s="486"/>
      <c r="S72" s="486"/>
      <c r="T72" s="486"/>
      <c r="U72" s="486"/>
      <c r="V72" s="486"/>
      <c r="W72" s="486"/>
      <c r="X72" s="486"/>
      <c r="Y72" s="486"/>
      <c r="Z72" s="486"/>
      <c r="AA72" s="486"/>
      <c r="AB72" s="486"/>
      <c r="AC72" s="486"/>
      <c r="AD72" s="486"/>
      <c r="AE72" s="486"/>
      <c r="AF72" s="486"/>
      <c r="AG72" s="486"/>
      <c r="AH72" s="486"/>
      <c r="AI72" s="486"/>
      <c r="AJ72" s="487"/>
    </row>
    <row r="73" spans="1:74" s="46" customFormat="1" ht="24" customHeight="1">
      <c r="A73" s="475"/>
      <c r="B73" s="488" t="s">
        <v>471</v>
      </c>
      <c r="C73" s="4577" t="s">
        <v>117</v>
      </c>
      <c r="D73" s="4577"/>
      <c r="E73" s="4577"/>
      <c r="F73" s="4577"/>
      <c r="G73" s="4577"/>
      <c r="H73" s="4577"/>
      <c r="I73" s="4577"/>
      <c r="J73" s="4577"/>
      <c r="K73" s="4577"/>
      <c r="L73" s="4577"/>
      <c r="M73" s="4577"/>
      <c r="N73" s="4577"/>
      <c r="O73" s="4577"/>
      <c r="P73" s="4577"/>
      <c r="Q73" s="4577"/>
      <c r="R73" s="4577"/>
      <c r="S73" s="4577"/>
      <c r="T73" s="4577"/>
      <c r="U73" s="4577"/>
      <c r="V73" s="4577"/>
      <c r="W73" s="4577"/>
      <c r="X73" s="4577"/>
      <c r="Y73" s="4577"/>
      <c r="Z73" s="4577"/>
      <c r="AA73" s="4577"/>
      <c r="AB73" s="4577"/>
      <c r="AC73" s="4577"/>
      <c r="AD73" s="4577"/>
      <c r="AE73" s="4577"/>
      <c r="AF73" s="4577"/>
      <c r="AG73" s="4577"/>
      <c r="AH73" s="4577"/>
      <c r="AI73" s="4577"/>
      <c r="AJ73" s="489"/>
    </row>
    <row r="74" spans="1:74" s="46" customFormat="1" ht="3" customHeight="1">
      <c r="A74" s="475"/>
      <c r="B74" s="476"/>
      <c r="C74" s="490"/>
      <c r="D74" s="491"/>
      <c r="E74" s="491"/>
      <c r="F74" s="491"/>
      <c r="G74" s="491"/>
      <c r="H74" s="491"/>
      <c r="I74" s="491"/>
      <c r="J74" s="491"/>
      <c r="K74" s="491"/>
      <c r="L74" s="491"/>
      <c r="M74" s="491"/>
      <c r="N74" s="491"/>
      <c r="O74" s="491"/>
      <c r="P74" s="491"/>
      <c r="Q74" s="491"/>
      <c r="R74" s="491"/>
      <c r="S74" s="491"/>
      <c r="T74" s="491"/>
      <c r="U74" s="491"/>
      <c r="V74" s="491"/>
      <c r="W74" s="491"/>
      <c r="X74" s="491"/>
      <c r="Y74" s="491"/>
      <c r="Z74" s="491"/>
      <c r="AA74" s="491"/>
      <c r="AB74" s="491"/>
      <c r="AC74" s="491"/>
      <c r="AD74" s="491"/>
      <c r="AE74" s="491"/>
      <c r="AF74" s="491"/>
      <c r="AG74" s="491"/>
      <c r="AH74" s="491"/>
      <c r="AI74" s="491"/>
      <c r="AJ74" s="492"/>
    </row>
    <row r="75" spans="1:74" s="46" customFormat="1" ht="11.7" customHeight="1">
      <c r="A75" s="475"/>
      <c r="B75" s="476" t="s">
        <v>472</v>
      </c>
      <c r="C75" s="4571" t="s">
        <v>532</v>
      </c>
      <c r="D75" s="4571"/>
      <c r="E75" s="4571"/>
      <c r="F75" s="4571"/>
      <c r="G75" s="4571"/>
      <c r="H75" s="4571"/>
      <c r="I75" s="4571"/>
      <c r="J75" s="4571"/>
      <c r="K75" s="4571"/>
      <c r="L75" s="4571"/>
      <c r="M75" s="4571"/>
      <c r="N75" s="4571"/>
      <c r="O75" s="4571"/>
      <c r="P75" s="4571"/>
      <c r="Q75" s="4571"/>
      <c r="R75" s="4571"/>
      <c r="S75" s="4571"/>
      <c r="T75" s="4571"/>
      <c r="U75" s="4571"/>
      <c r="V75" s="4571"/>
      <c r="W75" s="4571"/>
      <c r="X75" s="4571"/>
      <c r="Y75" s="4571"/>
      <c r="Z75" s="4571"/>
      <c r="AA75" s="4571"/>
      <c r="AB75" s="4571"/>
      <c r="AC75" s="4571"/>
      <c r="AD75" s="4571"/>
      <c r="AE75" s="4571"/>
      <c r="AF75" s="4571"/>
      <c r="AG75" s="4571"/>
      <c r="AH75" s="4571"/>
      <c r="AI75" s="4571"/>
      <c r="AJ75" s="489"/>
    </row>
    <row r="76" spans="1:74" s="46" customFormat="1" ht="11.7" customHeight="1">
      <c r="A76" s="475"/>
      <c r="B76" s="476"/>
      <c r="C76" s="493"/>
      <c r="D76" s="493"/>
      <c r="E76" s="493"/>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c r="AJ76" s="494"/>
    </row>
    <row r="77" spans="1:74" s="46" customFormat="1" ht="11.7" customHeight="1">
      <c r="A77" s="495"/>
      <c r="B77" s="496"/>
      <c r="C77" s="497"/>
      <c r="D77" s="498"/>
      <c r="E77" s="498"/>
      <c r="F77" s="498"/>
      <c r="G77" s="498"/>
      <c r="H77" s="498"/>
      <c r="I77" s="498"/>
      <c r="J77" s="498"/>
      <c r="K77" s="498"/>
      <c r="L77" s="498"/>
      <c r="M77" s="498"/>
      <c r="N77" s="498"/>
      <c r="O77" s="498"/>
      <c r="P77" s="498"/>
      <c r="Q77" s="498"/>
      <c r="R77" s="498"/>
      <c r="S77" s="498"/>
      <c r="T77" s="498"/>
      <c r="U77" s="498"/>
      <c r="V77" s="498"/>
      <c r="W77" s="498"/>
      <c r="X77" s="498"/>
      <c r="Y77" s="498"/>
      <c r="Z77" s="498"/>
      <c r="AA77" s="498"/>
      <c r="AB77" s="498"/>
      <c r="AC77" s="498"/>
      <c r="AD77" s="498"/>
      <c r="AE77" s="498"/>
      <c r="AF77" s="498"/>
      <c r="AG77" s="498"/>
      <c r="AH77" s="498"/>
      <c r="AI77" s="498"/>
      <c r="AJ77" s="499"/>
    </row>
    <row r="78" spans="1:74" s="221" customFormat="1" ht="11.7" customHeight="1">
      <c r="A78" s="500"/>
      <c r="B78" s="501" t="s">
        <v>321</v>
      </c>
      <c r="C78" s="4553" t="s">
        <v>521</v>
      </c>
      <c r="D78" s="4553"/>
      <c r="E78" s="4553"/>
      <c r="F78" s="4553"/>
      <c r="G78" s="4553"/>
      <c r="H78" s="4553"/>
      <c r="I78" s="4553"/>
      <c r="J78" s="4553"/>
      <c r="K78" s="4553"/>
      <c r="L78" s="4553"/>
      <c r="M78" s="4553"/>
      <c r="N78" s="4553"/>
      <c r="O78" s="4553"/>
      <c r="P78" s="4553"/>
      <c r="Q78" s="4553"/>
      <c r="R78" s="4553"/>
      <c r="S78" s="4553"/>
      <c r="T78" s="4553"/>
      <c r="U78" s="4553"/>
      <c r="V78" s="4553"/>
      <c r="W78" s="4553"/>
      <c r="X78" s="4553"/>
      <c r="Y78" s="4553"/>
      <c r="Z78" s="4553"/>
      <c r="AA78" s="4553"/>
      <c r="AB78" s="4553"/>
      <c r="AC78" s="4553"/>
      <c r="AD78" s="4553"/>
      <c r="AE78" s="4553"/>
      <c r="AF78" s="4553"/>
      <c r="AG78" s="4553"/>
      <c r="AH78" s="4553"/>
      <c r="AI78" s="4553"/>
      <c r="AJ78" s="502"/>
    </row>
    <row r="79" spans="1:74" s="50" customFormat="1" ht="3" customHeight="1">
      <c r="A79" s="503"/>
      <c r="B79" s="504"/>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505"/>
      <c r="AH79" s="505"/>
      <c r="AI79" s="505"/>
      <c r="AJ79" s="506"/>
    </row>
    <row r="80" spans="1:74" s="46" customFormat="1" ht="11.7" customHeight="1">
      <c r="A80" s="495"/>
      <c r="B80" s="507" t="s">
        <v>322</v>
      </c>
      <c r="C80" s="4554" t="s">
        <v>151</v>
      </c>
      <c r="D80" s="4554"/>
      <c r="E80" s="4554"/>
      <c r="F80" s="4554"/>
      <c r="G80" s="4554"/>
      <c r="H80" s="4554"/>
      <c r="I80" s="4554"/>
      <c r="J80" s="4554"/>
      <c r="K80" s="4554"/>
      <c r="L80" s="4554"/>
      <c r="M80" s="4554"/>
      <c r="N80" s="4554"/>
      <c r="O80" s="4554"/>
      <c r="P80" s="4554"/>
      <c r="Q80" s="4554"/>
      <c r="R80" s="4554"/>
      <c r="S80" s="4554"/>
      <c r="T80" s="4554"/>
      <c r="U80" s="4554"/>
      <c r="V80" s="4554"/>
      <c r="W80" s="4554"/>
      <c r="X80" s="4554"/>
      <c r="Y80" s="4554"/>
      <c r="Z80" s="4554"/>
      <c r="AA80" s="4554"/>
      <c r="AB80" s="4554"/>
      <c r="AC80" s="4554"/>
      <c r="AD80" s="4554"/>
      <c r="AE80" s="4554"/>
      <c r="AF80" s="4554"/>
      <c r="AG80" s="4554"/>
      <c r="AH80" s="4554"/>
      <c r="AI80" s="4554"/>
      <c r="AJ80" s="508"/>
      <c r="AK80" s="4545"/>
      <c r="AL80" s="4545"/>
      <c r="AM80" s="4545"/>
      <c r="AN80" s="4545"/>
      <c r="AO80" s="4545"/>
      <c r="AP80" s="4545"/>
      <c r="AQ80" s="4545"/>
      <c r="AR80" s="4545"/>
      <c r="AS80" s="4545"/>
      <c r="AT80" s="4545"/>
      <c r="AU80" s="4545"/>
      <c r="AV80" s="4545"/>
      <c r="AW80" s="4545"/>
      <c r="AX80" s="4545"/>
      <c r="AY80" s="4545"/>
      <c r="AZ80" s="4545"/>
      <c r="BA80" s="4545"/>
      <c r="BB80" s="4545"/>
      <c r="BC80" s="4545"/>
      <c r="BD80" s="4545"/>
      <c r="BE80" s="4545"/>
      <c r="BF80" s="4545"/>
      <c r="BG80" s="4545"/>
      <c r="BH80" s="4545"/>
      <c r="BI80" s="4545"/>
      <c r="BJ80" s="4545"/>
      <c r="BK80" s="4545"/>
      <c r="BL80" s="4545"/>
      <c r="BM80" s="4545"/>
      <c r="BN80" s="4545"/>
      <c r="BO80" s="4545"/>
      <c r="BP80" s="4545"/>
      <c r="BQ80" s="4545"/>
      <c r="BR80" s="4545"/>
      <c r="BS80" s="4545"/>
      <c r="BT80" s="4545"/>
      <c r="BU80" s="4545"/>
      <c r="BV80" s="4546"/>
    </row>
    <row r="81" spans="1:36" s="48" customFormat="1" ht="3" customHeight="1">
      <c r="A81" s="509"/>
      <c r="B81" s="510"/>
      <c r="C81" s="4572"/>
      <c r="D81" s="4572"/>
      <c r="E81" s="4572"/>
      <c r="F81" s="4572"/>
      <c r="G81" s="4572"/>
      <c r="H81" s="4572"/>
      <c r="I81" s="4572"/>
      <c r="J81" s="4572"/>
      <c r="K81" s="4572"/>
      <c r="L81" s="4572"/>
      <c r="M81" s="4572"/>
      <c r="N81" s="4572"/>
      <c r="O81" s="4572"/>
      <c r="P81" s="4572"/>
      <c r="Q81" s="4572"/>
      <c r="R81" s="4572"/>
      <c r="S81" s="4572"/>
      <c r="T81" s="4572"/>
      <c r="U81" s="4572"/>
      <c r="V81" s="4572"/>
      <c r="W81" s="4572"/>
      <c r="X81" s="4572"/>
      <c r="Y81" s="4572"/>
      <c r="Z81" s="4572"/>
      <c r="AA81" s="4572"/>
      <c r="AB81" s="4572"/>
      <c r="AC81" s="4572"/>
      <c r="AD81" s="4572"/>
      <c r="AE81" s="4572"/>
      <c r="AF81" s="4572"/>
      <c r="AG81" s="4572"/>
      <c r="AH81" s="4572"/>
      <c r="AI81" s="4572"/>
      <c r="AJ81" s="4573"/>
    </row>
    <row r="82" spans="1:36" s="46" customFormat="1" ht="12" customHeight="1">
      <c r="A82" s="495"/>
      <c r="B82" s="501" t="s">
        <v>470</v>
      </c>
      <c r="C82" s="4570" t="s">
        <v>469</v>
      </c>
      <c r="D82" s="4570"/>
      <c r="E82" s="4570"/>
      <c r="F82" s="4570"/>
      <c r="G82" s="4570"/>
      <c r="H82" s="4570"/>
      <c r="I82" s="4570"/>
      <c r="J82" s="4570"/>
      <c r="K82" s="4570"/>
      <c r="L82" s="4570"/>
      <c r="M82" s="4570"/>
      <c r="N82" s="4570"/>
      <c r="O82" s="4570"/>
      <c r="P82" s="4570"/>
      <c r="Q82" s="4570"/>
      <c r="R82" s="4570"/>
      <c r="S82" s="4570"/>
      <c r="T82" s="4570"/>
      <c r="U82" s="4570"/>
      <c r="V82" s="4570"/>
      <c r="W82" s="4570"/>
      <c r="X82" s="4570"/>
      <c r="Y82" s="4570"/>
      <c r="Z82" s="4570"/>
      <c r="AA82" s="4570"/>
      <c r="AB82" s="4570"/>
      <c r="AC82" s="4570"/>
      <c r="AD82" s="4570"/>
      <c r="AE82" s="4570"/>
      <c r="AF82" s="4570"/>
      <c r="AG82" s="4570"/>
      <c r="AH82" s="4570"/>
      <c r="AI82" s="4570"/>
      <c r="AJ82" s="508"/>
    </row>
    <row r="83" spans="1:36" s="46" customFormat="1" ht="12" customHeight="1">
      <c r="A83" s="495"/>
      <c r="B83" s="501"/>
      <c r="C83" s="4570"/>
      <c r="D83" s="4570"/>
      <c r="E83" s="4570"/>
      <c r="F83" s="4570"/>
      <c r="G83" s="4570"/>
      <c r="H83" s="4570"/>
      <c r="I83" s="4570"/>
      <c r="J83" s="4570"/>
      <c r="K83" s="4570"/>
      <c r="L83" s="4570"/>
      <c r="M83" s="4570"/>
      <c r="N83" s="4570"/>
      <c r="O83" s="4570"/>
      <c r="P83" s="4570"/>
      <c r="Q83" s="4570"/>
      <c r="R83" s="4570"/>
      <c r="S83" s="4570"/>
      <c r="T83" s="4570"/>
      <c r="U83" s="4570"/>
      <c r="V83" s="4570"/>
      <c r="W83" s="4570"/>
      <c r="X83" s="4570"/>
      <c r="Y83" s="4570"/>
      <c r="Z83" s="4570"/>
      <c r="AA83" s="4570"/>
      <c r="AB83" s="4570"/>
      <c r="AC83" s="4570"/>
      <c r="AD83" s="4570"/>
      <c r="AE83" s="4570"/>
      <c r="AF83" s="4570"/>
      <c r="AG83" s="4570"/>
      <c r="AH83" s="4570"/>
      <c r="AI83" s="4570"/>
      <c r="AJ83" s="511"/>
    </row>
    <row r="84" spans="1:36" s="46" customFormat="1" ht="12" customHeight="1">
      <c r="A84" s="495"/>
      <c r="B84" s="501"/>
      <c r="C84" s="4570"/>
      <c r="D84" s="4570"/>
      <c r="E84" s="4570"/>
      <c r="F84" s="4570"/>
      <c r="G84" s="4570"/>
      <c r="H84" s="4570"/>
      <c r="I84" s="4570"/>
      <c r="J84" s="4570"/>
      <c r="K84" s="4570"/>
      <c r="L84" s="4570"/>
      <c r="M84" s="4570"/>
      <c r="N84" s="4570"/>
      <c r="O84" s="4570"/>
      <c r="P84" s="4570"/>
      <c r="Q84" s="4570"/>
      <c r="R84" s="4570"/>
      <c r="S84" s="4570"/>
      <c r="T84" s="4570"/>
      <c r="U84" s="4570"/>
      <c r="V84" s="4570"/>
      <c r="W84" s="4570"/>
      <c r="X84" s="4570"/>
      <c r="Y84" s="4570"/>
      <c r="Z84" s="4570"/>
      <c r="AA84" s="4570"/>
      <c r="AB84" s="4570"/>
      <c r="AC84" s="4570"/>
      <c r="AD84" s="4570"/>
      <c r="AE84" s="4570"/>
      <c r="AF84" s="4570"/>
      <c r="AG84" s="4570"/>
      <c r="AH84" s="4570"/>
      <c r="AI84" s="4570"/>
      <c r="AJ84" s="511"/>
    </row>
    <row r="85" spans="1:36" s="46" customFormat="1" ht="12" customHeight="1">
      <c r="A85" s="495"/>
      <c r="B85" s="512"/>
      <c r="C85" s="4570"/>
      <c r="D85" s="4570"/>
      <c r="E85" s="4570"/>
      <c r="F85" s="4570"/>
      <c r="G85" s="4570"/>
      <c r="H85" s="4570"/>
      <c r="I85" s="4570"/>
      <c r="J85" s="4570"/>
      <c r="K85" s="4570"/>
      <c r="L85" s="4570"/>
      <c r="M85" s="4570"/>
      <c r="N85" s="4570"/>
      <c r="O85" s="4570"/>
      <c r="P85" s="4570"/>
      <c r="Q85" s="4570"/>
      <c r="R85" s="4570"/>
      <c r="S85" s="4570"/>
      <c r="T85" s="4570"/>
      <c r="U85" s="4570"/>
      <c r="V85" s="4570"/>
      <c r="W85" s="4570"/>
      <c r="X85" s="4570"/>
      <c r="Y85" s="4570"/>
      <c r="Z85" s="4570"/>
      <c r="AA85" s="4570"/>
      <c r="AB85" s="4570"/>
      <c r="AC85" s="4570"/>
      <c r="AD85" s="4570"/>
      <c r="AE85" s="4570"/>
      <c r="AF85" s="4570"/>
      <c r="AG85" s="4570"/>
      <c r="AH85" s="4570"/>
      <c r="AI85" s="4570"/>
      <c r="AJ85" s="508"/>
    </row>
    <row r="86" spans="1:36" s="46" customFormat="1" ht="3" customHeight="1">
      <c r="A86" s="495"/>
      <c r="B86" s="496"/>
      <c r="C86" s="513"/>
      <c r="D86" s="513"/>
      <c r="E86" s="513"/>
      <c r="F86" s="513"/>
      <c r="G86" s="513"/>
      <c r="H86" s="513"/>
      <c r="I86" s="513"/>
      <c r="J86" s="513"/>
      <c r="K86" s="513"/>
      <c r="L86" s="513"/>
      <c r="M86" s="513"/>
      <c r="N86" s="513"/>
      <c r="O86" s="513"/>
      <c r="P86" s="513"/>
      <c r="Q86" s="513"/>
      <c r="R86" s="513"/>
      <c r="S86" s="513"/>
      <c r="T86" s="513"/>
      <c r="U86" s="513"/>
      <c r="V86" s="513"/>
      <c r="W86" s="513"/>
      <c r="X86" s="513"/>
      <c r="Y86" s="513"/>
      <c r="Z86" s="513"/>
      <c r="AA86" s="513"/>
      <c r="AB86" s="513"/>
      <c r="AC86" s="513"/>
      <c r="AD86" s="513"/>
      <c r="AE86" s="513"/>
      <c r="AF86" s="513"/>
      <c r="AG86" s="513"/>
      <c r="AH86" s="513"/>
      <c r="AI86" s="513"/>
      <c r="AJ86" s="514"/>
    </row>
    <row r="87" spans="1:36" s="46" customFormat="1" ht="11.7" customHeight="1">
      <c r="A87" s="495"/>
      <c r="B87" s="512" t="s">
        <v>471</v>
      </c>
      <c r="C87" s="4554" t="s">
        <v>118</v>
      </c>
      <c r="D87" s="4554"/>
      <c r="E87" s="4554"/>
      <c r="F87" s="4554"/>
      <c r="G87" s="4554"/>
      <c r="H87" s="4554"/>
      <c r="I87" s="4554"/>
      <c r="J87" s="4554"/>
      <c r="K87" s="4554"/>
      <c r="L87" s="4554"/>
      <c r="M87" s="4554"/>
      <c r="N87" s="4554"/>
      <c r="O87" s="4554"/>
      <c r="P87" s="4554"/>
      <c r="Q87" s="4554"/>
      <c r="R87" s="4554"/>
      <c r="S87" s="4554"/>
      <c r="T87" s="4554"/>
      <c r="U87" s="4554"/>
      <c r="V87" s="4554"/>
      <c r="W87" s="4554"/>
      <c r="X87" s="4554"/>
      <c r="Y87" s="4554"/>
      <c r="Z87" s="4554"/>
      <c r="AA87" s="4554"/>
      <c r="AB87" s="4554"/>
      <c r="AC87" s="4554"/>
      <c r="AD87" s="4554"/>
      <c r="AE87" s="4554"/>
      <c r="AF87" s="4554"/>
      <c r="AG87" s="4554"/>
      <c r="AH87" s="4554"/>
      <c r="AI87" s="4554"/>
      <c r="AJ87" s="508"/>
    </row>
    <row r="88" spans="1:36" s="46" customFormat="1" ht="3" customHeight="1">
      <c r="A88" s="495"/>
      <c r="B88" s="496"/>
      <c r="C88" s="515"/>
      <c r="D88" s="491"/>
      <c r="E88" s="491"/>
      <c r="F88" s="491"/>
      <c r="G88" s="491"/>
      <c r="H88" s="491"/>
      <c r="I88" s="491"/>
      <c r="J88" s="491"/>
      <c r="K88" s="491"/>
      <c r="L88" s="491"/>
      <c r="M88" s="491"/>
      <c r="N88" s="491"/>
      <c r="O88" s="491"/>
      <c r="P88" s="491"/>
      <c r="Q88" s="491"/>
      <c r="R88" s="491"/>
      <c r="S88" s="491"/>
      <c r="T88" s="491"/>
      <c r="U88" s="491"/>
      <c r="V88" s="491"/>
      <c r="W88" s="491"/>
      <c r="X88" s="491"/>
      <c r="Y88" s="491"/>
      <c r="Z88" s="491"/>
      <c r="AA88" s="491"/>
      <c r="AB88" s="491"/>
      <c r="AC88" s="491"/>
      <c r="AD88" s="491"/>
      <c r="AE88" s="491"/>
      <c r="AF88" s="491"/>
      <c r="AG88" s="491"/>
      <c r="AH88" s="491"/>
      <c r="AI88" s="491"/>
      <c r="AJ88" s="516"/>
    </row>
    <row r="89" spans="1:36" s="46" customFormat="1" ht="11.7" customHeight="1">
      <c r="A89" s="495"/>
      <c r="B89" s="512" t="s">
        <v>472</v>
      </c>
      <c r="C89" s="4554" t="s">
        <v>533</v>
      </c>
      <c r="D89" s="4554"/>
      <c r="E89" s="4554"/>
      <c r="F89" s="4554"/>
      <c r="G89" s="4554"/>
      <c r="H89" s="4554"/>
      <c r="I89" s="4554"/>
      <c r="J89" s="4554"/>
      <c r="K89" s="4554"/>
      <c r="L89" s="4554"/>
      <c r="M89" s="4554"/>
      <c r="N89" s="4554"/>
      <c r="O89" s="4554"/>
      <c r="P89" s="4554"/>
      <c r="Q89" s="4554"/>
      <c r="R89" s="4554"/>
      <c r="S89" s="4554"/>
      <c r="T89" s="4554"/>
      <c r="U89" s="4554"/>
      <c r="V89" s="4554"/>
      <c r="W89" s="4554"/>
      <c r="X89" s="4554"/>
      <c r="Y89" s="4554"/>
      <c r="Z89" s="4554"/>
      <c r="AA89" s="4554"/>
      <c r="AB89" s="4554"/>
      <c r="AC89" s="4554"/>
      <c r="AD89" s="4554"/>
      <c r="AE89" s="4554"/>
      <c r="AF89" s="4554"/>
      <c r="AG89" s="4554"/>
      <c r="AH89" s="4554"/>
      <c r="AI89" s="4554"/>
      <c r="AJ89" s="508"/>
    </row>
    <row r="90" spans="1:36" s="46" customFormat="1" ht="12" customHeight="1">
      <c r="A90" s="517"/>
      <c r="B90" s="518"/>
      <c r="C90" s="496"/>
      <c r="D90" s="496"/>
      <c r="E90" s="496"/>
      <c r="F90" s="496"/>
      <c r="G90" s="496"/>
      <c r="H90" s="496"/>
      <c r="I90" s="496"/>
      <c r="J90" s="496"/>
      <c r="K90" s="496"/>
      <c r="L90" s="496"/>
      <c r="M90" s="496"/>
      <c r="N90" s="496"/>
      <c r="O90" s="496"/>
      <c r="P90" s="496"/>
      <c r="Q90" s="496"/>
      <c r="R90" s="496"/>
      <c r="S90" s="496"/>
      <c r="T90" s="496"/>
      <c r="U90" s="496"/>
      <c r="V90" s="496"/>
      <c r="W90" s="496"/>
      <c r="X90" s="496"/>
      <c r="Y90" s="496"/>
      <c r="Z90" s="496"/>
      <c r="AA90" s="496"/>
      <c r="AB90" s="496"/>
      <c r="AC90" s="496"/>
      <c r="AD90" s="496"/>
      <c r="AE90" s="496"/>
      <c r="AF90" s="496"/>
      <c r="AG90" s="496"/>
      <c r="AH90" s="496"/>
      <c r="AI90" s="496"/>
      <c r="AJ90" s="519"/>
    </row>
    <row r="91" spans="1:36" ht="37.5" customHeight="1">
      <c r="A91" s="517"/>
      <c r="B91" s="520"/>
      <c r="C91" s="521" t="s">
        <v>477</v>
      </c>
      <c r="D91" s="518"/>
      <c r="E91" s="518"/>
      <c r="F91" s="518"/>
      <c r="G91" s="518"/>
      <c r="H91" s="518"/>
      <c r="I91" s="518"/>
      <c r="J91" s="518"/>
      <c r="K91" s="518"/>
      <c r="L91" s="518"/>
      <c r="M91" s="518"/>
      <c r="N91" s="518"/>
      <c r="O91" s="518"/>
      <c r="P91" s="518"/>
      <c r="Q91" s="518"/>
      <c r="R91" s="518"/>
      <c r="S91" s="518"/>
      <c r="T91" s="518"/>
      <c r="U91" s="518"/>
      <c r="V91" s="518"/>
      <c r="W91" s="518"/>
      <c r="X91" s="518"/>
      <c r="Y91" s="518"/>
      <c r="Z91" s="518"/>
      <c r="AA91" s="518"/>
      <c r="AB91" s="518"/>
      <c r="AC91" s="518"/>
      <c r="AD91" s="518"/>
      <c r="AE91" s="518"/>
      <c r="AF91" s="518"/>
      <c r="AG91" s="518"/>
      <c r="AH91" s="518"/>
      <c r="AI91" s="518"/>
      <c r="AJ91" s="499"/>
    </row>
    <row r="92" spans="1:36" ht="12">
      <c r="A92" s="517"/>
      <c r="B92" s="520"/>
      <c r="C92" s="521" t="s">
        <v>119</v>
      </c>
      <c r="D92" s="518"/>
      <c r="E92" s="518"/>
      <c r="F92" s="518"/>
      <c r="G92" s="518"/>
      <c r="H92" s="518"/>
      <c r="I92" s="518"/>
      <c r="J92" s="518"/>
      <c r="K92" s="518"/>
      <c r="L92" s="518"/>
      <c r="M92" s="518"/>
      <c r="N92" s="518"/>
      <c r="O92" s="518"/>
      <c r="P92" s="518"/>
      <c r="Q92" s="518"/>
      <c r="R92" s="518"/>
      <c r="S92" s="518"/>
      <c r="T92" s="518"/>
      <c r="U92" s="522"/>
      <c r="V92" s="518"/>
      <c r="W92" s="518"/>
      <c r="X92" s="518"/>
      <c r="Y92" s="518"/>
      <c r="Z92" s="518"/>
      <c r="AA92" s="523" t="s">
        <v>120</v>
      </c>
      <c r="AB92" s="522"/>
      <c r="AC92" s="522"/>
      <c r="AD92" s="518"/>
      <c r="AE92" s="518"/>
      <c r="AF92" s="518"/>
      <c r="AG92" s="518"/>
      <c r="AH92" s="518"/>
      <c r="AI92" s="518"/>
      <c r="AJ92" s="499"/>
    </row>
    <row r="93" spans="1:36" ht="9.9" customHeight="1">
      <c r="A93" s="517"/>
      <c r="B93" s="524"/>
      <c r="C93" s="525" t="s">
        <v>121</v>
      </c>
      <c r="D93" s="518"/>
      <c r="E93" s="518"/>
      <c r="F93" s="518"/>
      <c r="G93" s="518"/>
      <c r="H93" s="518"/>
      <c r="I93" s="518"/>
      <c r="J93" s="518"/>
      <c r="K93" s="518"/>
      <c r="L93" s="518"/>
      <c r="M93" s="518"/>
      <c r="N93" s="518"/>
      <c r="O93" s="518"/>
      <c r="P93" s="518"/>
      <c r="Q93" s="518"/>
      <c r="R93" s="518"/>
      <c r="S93" s="518"/>
      <c r="T93" s="518"/>
      <c r="U93" s="520"/>
      <c r="V93" s="520"/>
      <c r="W93" s="518"/>
      <c r="X93" s="518"/>
      <c r="Y93" s="518"/>
      <c r="Z93" s="518"/>
      <c r="AA93" s="518"/>
      <c r="AB93" s="518"/>
      <c r="AC93" s="518"/>
      <c r="AD93" s="518"/>
      <c r="AE93" s="518"/>
      <c r="AF93" s="518"/>
      <c r="AG93" s="518"/>
      <c r="AH93" s="518"/>
      <c r="AI93" s="518"/>
      <c r="AJ93" s="499"/>
    </row>
    <row r="94" spans="1:36" ht="4.5" customHeight="1" thickBot="1">
      <c r="A94" s="526"/>
      <c r="B94" s="527"/>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c r="AC94" s="527"/>
      <c r="AD94" s="527"/>
      <c r="AE94" s="527"/>
      <c r="AF94" s="527"/>
      <c r="AG94" s="527"/>
      <c r="AH94" s="527"/>
      <c r="AI94" s="527"/>
      <c r="AJ94" s="528"/>
    </row>
    <row r="95" spans="1:36" ht="5.25" customHeight="1" thickBot="1">
      <c r="A95" s="254"/>
      <c r="B95" s="254"/>
      <c r="C95" s="254"/>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H95" s="254"/>
      <c r="AI95" s="254"/>
      <c r="AJ95" s="254"/>
    </row>
    <row r="96" spans="1:36" ht="15.9" customHeight="1" thickBot="1">
      <c r="A96" s="4529" t="s">
        <v>936</v>
      </c>
      <c r="B96" s="4530"/>
      <c r="C96" s="4530"/>
      <c r="D96" s="4530"/>
      <c r="E96" s="4530"/>
      <c r="F96" s="4530"/>
      <c r="G96" s="4530"/>
      <c r="H96" s="4530"/>
      <c r="I96" s="4530"/>
      <c r="J96" s="4530"/>
      <c r="K96" s="4530"/>
      <c r="L96" s="4530"/>
      <c r="M96" s="4530"/>
      <c r="N96" s="4530"/>
      <c r="O96" s="4530"/>
      <c r="P96" s="4530"/>
      <c r="Q96" s="4530"/>
      <c r="R96" s="4530"/>
      <c r="S96" s="4530"/>
      <c r="T96" s="4530"/>
      <c r="U96" s="4530"/>
      <c r="V96" s="4530"/>
      <c r="W96" s="4530"/>
      <c r="X96" s="4530"/>
      <c r="Y96" s="4530"/>
      <c r="Z96" s="4530"/>
      <c r="AA96" s="4530"/>
      <c r="AB96" s="4530"/>
      <c r="AC96" s="4530"/>
      <c r="AD96" s="4530"/>
      <c r="AE96" s="4530"/>
      <c r="AF96" s="4530"/>
      <c r="AG96" s="4530"/>
      <c r="AH96" s="4530"/>
      <c r="AI96" s="4530"/>
      <c r="AJ96" s="4531"/>
    </row>
    <row r="97" spans="1:36" ht="4.5" customHeight="1" thickBot="1">
      <c r="A97" s="255"/>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row>
    <row r="98" spans="1:36" ht="15" customHeight="1">
      <c r="A98" s="4532" t="s">
        <v>253</v>
      </c>
      <c r="B98" s="4533"/>
      <c r="C98" s="4533"/>
      <c r="D98" s="4533"/>
      <c r="E98" s="4533"/>
      <c r="F98" s="4533"/>
      <c r="G98" s="4533"/>
      <c r="H98" s="4533"/>
      <c r="I98" s="4533"/>
      <c r="J98" s="4533"/>
      <c r="K98" s="4533"/>
      <c r="L98" s="4533"/>
      <c r="M98" s="4533"/>
      <c r="N98" s="4533"/>
      <c r="O98" s="4533"/>
      <c r="P98" s="4533"/>
      <c r="Q98" s="4533"/>
      <c r="R98" s="4533"/>
      <c r="S98" s="4533"/>
      <c r="T98" s="4533"/>
      <c r="U98" s="4533"/>
      <c r="V98" s="4533"/>
      <c r="W98" s="4533"/>
      <c r="X98" s="4533"/>
      <c r="Y98" s="4533"/>
      <c r="Z98" s="4533"/>
      <c r="AA98" s="4533"/>
      <c r="AB98" s="4533"/>
      <c r="AC98" s="4533"/>
      <c r="AD98" s="4533"/>
      <c r="AE98" s="4533"/>
      <c r="AF98" s="4533"/>
      <c r="AG98" s="4533"/>
      <c r="AH98" s="4534"/>
      <c r="AI98" s="4533"/>
      <c r="AJ98" s="4535"/>
    </row>
    <row r="99" spans="1:36" ht="12" customHeight="1">
      <c r="A99" s="4536" t="s">
        <v>405</v>
      </c>
      <c r="B99" s="4537"/>
      <c r="C99" s="4537"/>
      <c r="D99" s="4537"/>
      <c r="E99" s="4537"/>
      <c r="F99" s="4537"/>
      <c r="G99" s="4537"/>
      <c r="H99" s="4537"/>
      <c r="I99" s="4537"/>
      <c r="J99" s="4537"/>
      <c r="K99" s="4537"/>
      <c r="L99" s="4537"/>
      <c r="M99" s="4537"/>
      <c r="N99" s="4537"/>
      <c r="O99" s="4537"/>
      <c r="P99" s="4537"/>
      <c r="Q99" s="4537"/>
      <c r="R99" s="4537"/>
      <c r="S99" s="4537"/>
      <c r="T99" s="4537"/>
      <c r="U99" s="4537"/>
      <c r="V99" s="4537"/>
      <c r="W99" s="4537"/>
      <c r="X99" s="4537"/>
      <c r="Y99" s="4537"/>
      <c r="Z99" s="4537"/>
      <c r="AA99" s="4537"/>
      <c r="AB99" s="4537"/>
      <c r="AC99" s="4537"/>
      <c r="AD99" s="4537"/>
      <c r="AE99" s="4537"/>
      <c r="AF99" s="4537"/>
      <c r="AG99" s="4537"/>
      <c r="AH99" s="4537"/>
      <c r="AI99" s="4537"/>
      <c r="AJ99" s="4538"/>
    </row>
    <row r="100" spans="1:36" ht="12" customHeight="1">
      <c r="A100" s="4539" t="s">
        <v>122</v>
      </c>
      <c r="B100" s="4540"/>
      <c r="C100" s="4540"/>
      <c r="D100" s="4540"/>
      <c r="E100" s="4540"/>
      <c r="F100" s="4540"/>
      <c r="G100" s="4540"/>
      <c r="H100" s="4540"/>
      <c r="I100" s="4540"/>
      <c r="J100" s="4540"/>
      <c r="K100" s="4540"/>
      <c r="L100" s="4540"/>
      <c r="M100" s="4540"/>
      <c r="N100" s="4540"/>
      <c r="O100" s="4540"/>
      <c r="P100" s="4540"/>
      <c r="Q100" s="4540"/>
      <c r="R100" s="4540"/>
      <c r="S100" s="4540"/>
      <c r="T100" s="4540"/>
      <c r="U100" s="4540"/>
      <c r="V100" s="4540"/>
      <c r="W100" s="4540"/>
      <c r="X100" s="4540"/>
      <c r="Y100" s="4540"/>
      <c r="Z100" s="4540"/>
      <c r="AA100" s="4540"/>
      <c r="AB100" s="4540"/>
      <c r="AC100" s="4540"/>
      <c r="AD100" s="4540"/>
      <c r="AE100" s="4540"/>
      <c r="AF100" s="4540"/>
      <c r="AG100" s="4540"/>
      <c r="AH100" s="4540"/>
      <c r="AI100" s="4540"/>
      <c r="AJ100" s="4541"/>
    </row>
    <row r="101" spans="1:36" ht="16.2" customHeight="1" thickBot="1">
      <c r="A101" s="4542" t="s">
        <v>406</v>
      </c>
      <c r="B101" s="4543"/>
      <c r="C101" s="4543"/>
      <c r="D101" s="4543"/>
      <c r="E101" s="4543"/>
      <c r="F101" s="4543"/>
      <c r="G101" s="4543"/>
      <c r="H101" s="4543"/>
      <c r="I101" s="4543"/>
      <c r="J101" s="4543"/>
      <c r="K101" s="4543"/>
      <c r="L101" s="4543"/>
      <c r="M101" s="4543"/>
      <c r="N101" s="4543"/>
      <c r="O101" s="4543"/>
      <c r="P101" s="4543"/>
      <c r="Q101" s="4543"/>
      <c r="R101" s="4543"/>
      <c r="S101" s="4543"/>
      <c r="T101" s="4543"/>
      <c r="U101" s="4543"/>
      <c r="V101" s="4543"/>
      <c r="W101" s="4543"/>
      <c r="X101" s="4543"/>
      <c r="Y101" s="4543"/>
      <c r="Z101" s="4543"/>
      <c r="AA101" s="4543"/>
      <c r="AB101" s="4543"/>
      <c r="AC101" s="4543"/>
      <c r="AD101" s="4543"/>
      <c r="AE101" s="4543"/>
      <c r="AF101" s="4543"/>
      <c r="AG101" s="4543"/>
      <c r="AH101" s="4543"/>
      <c r="AI101" s="4543"/>
      <c r="AJ101" s="4544"/>
    </row>
    <row r="102" spans="1:36" ht="5.25" customHeight="1" thickBot="1">
      <c r="A102" s="4487"/>
      <c r="B102" s="4487"/>
      <c r="C102" s="4487"/>
      <c r="D102" s="4487"/>
      <c r="E102" s="4487"/>
      <c r="F102" s="4487"/>
      <c r="G102" s="4487"/>
      <c r="H102" s="4487"/>
      <c r="I102" s="4487"/>
      <c r="J102" s="4487"/>
      <c r="K102" s="4487"/>
      <c r="L102" s="4487"/>
      <c r="M102" s="4487"/>
      <c r="N102" s="4487"/>
      <c r="O102" s="4487"/>
      <c r="P102" s="4487"/>
      <c r="Q102" s="4487"/>
      <c r="R102" s="4487"/>
      <c r="S102" s="4487"/>
      <c r="T102" s="4487"/>
      <c r="U102" s="4487"/>
      <c r="V102" s="4487"/>
      <c r="W102" s="4487"/>
      <c r="X102" s="4487"/>
      <c r="Y102" s="4487"/>
      <c r="Z102" s="4487"/>
      <c r="AA102" s="4487"/>
      <c r="AB102" s="4487"/>
      <c r="AC102" s="4487"/>
      <c r="AD102" s="4487"/>
      <c r="AE102" s="4487"/>
      <c r="AF102" s="4487"/>
      <c r="AG102" s="4487"/>
      <c r="AH102" s="4487"/>
      <c r="AI102" s="4487"/>
      <c r="AJ102" s="4487"/>
    </row>
    <row r="103" spans="1:36" ht="13.95" customHeight="1">
      <c r="A103" s="4520" t="s">
        <v>939</v>
      </c>
      <c r="B103" s="4521"/>
      <c r="C103" s="4521"/>
      <c r="D103" s="4521"/>
      <c r="E103" s="4521"/>
      <c r="F103" s="4521"/>
      <c r="G103" s="4521"/>
      <c r="H103" s="4521"/>
      <c r="I103" s="4521"/>
      <c r="J103" s="4521"/>
      <c r="K103" s="4521"/>
      <c r="L103" s="4521"/>
      <c r="M103" s="4521"/>
      <c r="N103" s="4521"/>
      <c r="O103" s="4521"/>
      <c r="P103" s="4521"/>
      <c r="Q103" s="4521"/>
      <c r="R103" s="4521"/>
      <c r="S103" s="4521"/>
      <c r="T103" s="4521"/>
      <c r="U103" s="4521"/>
      <c r="V103" s="4521"/>
      <c r="W103" s="4521"/>
      <c r="X103" s="4521"/>
      <c r="Y103" s="4521"/>
      <c r="Z103" s="4521"/>
      <c r="AA103" s="4521"/>
      <c r="AB103" s="4521"/>
      <c r="AC103" s="4521"/>
      <c r="AD103" s="4521"/>
      <c r="AE103" s="4521"/>
      <c r="AF103" s="4521"/>
      <c r="AG103" s="4521"/>
      <c r="AH103" s="4521"/>
      <c r="AI103" s="4521"/>
      <c r="AJ103" s="4522"/>
    </row>
    <row r="104" spans="1:36" ht="15" customHeight="1" thickBot="1">
      <c r="A104" s="4517" t="s">
        <v>938</v>
      </c>
      <c r="B104" s="4518"/>
      <c r="C104" s="4518"/>
      <c r="D104" s="4518"/>
      <c r="E104" s="4518"/>
      <c r="F104" s="4518"/>
      <c r="G104" s="4518"/>
      <c r="H104" s="4518"/>
      <c r="I104" s="4518"/>
      <c r="J104" s="4518"/>
      <c r="K104" s="4518"/>
      <c r="L104" s="4518"/>
      <c r="M104" s="4518"/>
      <c r="N104" s="4518"/>
      <c r="O104" s="4518"/>
      <c r="P104" s="4518"/>
      <c r="Q104" s="4518"/>
      <c r="R104" s="4518"/>
      <c r="S104" s="4518"/>
      <c r="T104" s="4518"/>
      <c r="U104" s="4518"/>
      <c r="V104" s="4518"/>
      <c r="W104" s="4518"/>
      <c r="X104" s="4518"/>
      <c r="Y104" s="4518"/>
      <c r="Z104" s="4518"/>
      <c r="AA104" s="4518"/>
      <c r="AB104" s="4518"/>
      <c r="AC104" s="4518"/>
      <c r="AD104" s="4518"/>
      <c r="AE104" s="4518"/>
      <c r="AF104" s="4518"/>
      <c r="AG104" s="4518"/>
      <c r="AH104" s="4518"/>
      <c r="AI104" s="4518"/>
      <c r="AJ104" s="4519"/>
    </row>
    <row r="105" spans="1:36" ht="5.25" customHeight="1"/>
    <row r="106" spans="1:36" ht="12.75" customHeight="1"/>
    <row r="107" spans="1:36" ht="12.75" customHeight="1"/>
    <row r="108" spans="1:36" ht="12.75" customHeight="1"/>
    <row r="109" spans="1:36" ht="12.75" customHeight="1">
      <c r="B109" s="51"/>
      <c r="C109" s="25"/>
      <c r="D109"/>
      <c r="E109"/>
      <c r="F109"/>
      <c r="G109"/>
      <c r="H109"/>
      <c r="I109"/>
      <c r="J109"/>
      <c r="K109"/>
      <c r="L109"/>
      <c r="M109"/>
      <c r="N109"/>
      <c r="O109"/>
      <c r="P109"/>
      <c r="Q109"/>
      <c r="R109"/>
      <c r="S109"/>
      <c r="T109"/>
      <c r="U109"/>
      <c r="V109"/>
      <c r="W109"/>
      <c r="X109"/>
      <c r="Y109"/>
      <c r="Z109"/>
      <c r="AA109"/>
      <c r="AB109"/>
      <c r="AC109"/>
      <c r="AD109"/>
      <c r="AE109"/>
      <c r="AF109"/>
      <c r="AG109"/>
      <c r="AH109"/>
      <c r="AI109"/>
    </row>
    <row r="110" spans="1:36" ht="12.75" customHeight="1"/>
    <row r="111" spans="1:36" ht="12.75" customHeight="1"/>
    <row r="112" spans="1:36" ht="12.75" customHeight="1">
      <c r="B112" s="52"/>
    </row>
    <row r="113" spans="2:2" ht="12.75" customHeight="1"/>
    <row r="114" spans="2:2">
      <c r="B114" s="52"/>
    </row>
    <row r="117" spans="2:2">
      <c r="B117" s="52"/>
    </row>
    <row r="119" spans="2:2">
      <c r="B119" s="52"/>
    </row>
    <row r="121" spans="2:2">
      <c r="B121" s="52"/>
    </row>
  </sheetData>
  <sheetProtection selectLockedCells="1" selectUnlockedCells="1"/>
  <mergeCells count="57">
    <mergeCell ref="AB6:AJ6"/>
    <mergeCell ref="AB7:AJ7"/>
    <mergeCell ref="A60:AJ60"/>
    <mergeCell ref="C64:AI65"/>
    <mergeCell ref="C73:AI73"/>
    <mergeCell ref="A10:AJ10"/>
    <mergeCell ref="B6:M6"/>
    <mergeCell ref="B7:M7"/>
    <mergeCell ref="B8:H8"/>
    <mergeCell ref="AE8:AH8"/>
    <mergeCell ref="Z24:Z25"/>
    <mergeCell ref="A18:S18"/>
    <mergeCell ref="A19:S19"/>
    <mergeCell ref="C82:AI85"/>
    <mergeCell ref="C87:AI87"/>
    <mergeCell ref="C89:AI89"/>
    <mergeCell ref="C75:AI75"/>
    <mergeCell ref="C81:AJ81"/>
    <mergeCell ref="A1:AJ1"/>
    <mergeCell ref="B2:C3"/>
    <mergeCell ref="D2:M2"/>
    <mergeCell ref="D3:M3"/>
    <mergeCell ref="E4:K4"/>
    <mergeCell ref="AJ2:AJ4"/>
    <mergeCell ref="AB2:AH4"/>
    <mergeCell ref="AK80:BV80"/>
    <mergeCell ref="A11:AJ11"/>
    <mergeCell ref="A12:AJ12"/>
    <mergeCell ref="A14:AJ14"/>
    <mergeCell ref="A15:AJ15"/>
    <mergeCell ref="AN17:BA17"/>
    <mergeCell ref="C67:AI71"/>
    <mergeCell ref="C78:AI78"/>
    <mergeCell ref="C80:AI80"/>
    <mergeCell ref="V18:AD19"/>
    <mergeCell ref="W24:W25"/>
    <mergeCell ref="X24:X25"/>
    <mergeCell ref="Y24:Y25"/>
    <mergeCell ref="C62:AI63"/>
    <mergeCell ref="AF24:AF25"/>
    <mergeCell ref="A59:AJ59"/>
    <mergeCell ref="A104:AJ104"/>
    <mergeCell ref="A103:AJ103"/>
    <mergeCell ref="AG24:AG25"/>
    <mergeCell ref="V28:AI29"/>
    <mergeCell ref="AH24:AH25"/>
    <mergeCell ref="AA24:AA25"/>
    <mergeCell ref="AB24:AB25"/>
    <mergeCell ref="AC24:AC25"/>
    <mergeCell ref="AD24:AD25"/>
    <mergeCell ref="AE24:AE25"/>
    <mergeCell ref="A102:AJ102"/>
    <mergeCell ref="A96:AJ96"/>
    <mergeCell ref="A98:AJ98"/>
    <mergeCell ref="A99:AJ99"/>
    <mergeCell ref="A100:AJ100"/>
    <mergeCell ref="A101:AJ101"/>
  </mergeCells>
  <hyperlinks>
    <hyperlink ref="A12" r:id="rId1" xr:uid="{00000000-0004-0000-0100-000000000000}"/>
  </hyperlinks>
  <printOptions horizontalCentered="1" verticalCentered="1"/>
  <pageMargins left="0" right="0" top="0" bottom="0" header="0.51181102362204722" footer="0.51181102362204722"/>
  <pageSetup paperSize="9" scale="74" firstPageNumber="0" orientation="portrait" r:id="rId2"/>
  <headerFooter alignWithMargins="0"/>
  <colBreaks count="1" manualBreakCount="1">
    <brk id="36" max="1048575" man="1"/>
  </colBreaks>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A666-9BD7-493F-BD1B-EC192946D639}">
  <sheetPr>
    <tabColor rgb="FF002060"/>
  </sheetPr>
  <dimension ref="A1:AP89"/>
  <sheetViews>
    <sheetView showGridLines="0" view="pageBreakPreview" topLeftCell="F4" zoomScale="99" zoomScaleNormal="100" zoomScaleSheetLayoutView="99" workbookViewId="0">
      <selection activeCell="AU35" sqref="AU35"/>
    </sheetView>
  </sheetViews>
  <sheetFormatPr defaultColWidth="9.109375" defaultRowHeight="12.75" customHeight="1"/>
  <cols>
    <col min="1" max="1" width="1" style="2409" customWidth="1"/>
    <col min="2" max="2" width="5.5546875" style="2410" customWidth="1"/>
    <col min="3" max="3" width="3.88671875" style="2409" customWidth="1"/>
    <col min="4" max="4" width="1.109375" style="2409" customWidth="1"/>
    <col min="5" max="5" width="14.5546875" style="2409" customWidth="1"/>
    <col min="6" max="13" width="3.88671875" style="2409" customWidth="1"/>
    <col min="14" max="14" width="9.88671875" style="2409" customWidth="1"/>
    <col min="15" max="15" width="15.109375" style="2409" customWidth="1"/>
    <col min="16" max="16" width="6.109375" style="2409" customWidth="1"/>
    <col min="17" max="19" width="3.88671875" style="2409" customWidth="1"/>
    <col min="20" max="20" width="4.44140625" style="2409" customWidth="1"/>
    <col min="21" max="25" width="3.88671875" style="2409" customWidth="1"/>
    <col min="26" max="26" width="4.44140625" style="2409" customWidth="1"/>
    <col min="27" max="27" width="3.88671875" style="2409" customWidth="1"/>
    <col min="28" max="16384" width="9.109375" style="2409"/>
  </cols>
  <sheetData>
    <row r="1" spans="1:42"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2"/>
    </row>
    <row r="2" spans="1:42" ht="12.75" customHeight="1">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5"/>
    </row>
    <row r="3" spans="1:42"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8"/>
    </row>
    <row r="4" spans="1:42" s="2444" customFormat="1" ht="11.25" customHeight="1">
      <c r="A4" s="2440"/>
      <c r="B4" s="1630"/>
      <c r="C4" s="3922"/>
      <c r="D4" s="2581"/>
      <c r="E4" s="2582"/>
      <c r="F4" s="2581"/>
      <c r="G4" s="2582"/>
      <c r="H4" s="2582"/>
      <c r="I4" s="2582"/>
      <c r="J4" s="2582"/>
      <c r="K4" s="2582"/>
      <c r="L4" s="2487"/>
      <c r="M4" s="2487"/>
      <c r="N4" s="2487"/>
      <c r="O4" s="2487"/>
      <c r="P4" s="2487"/>
      <c r="Q4" s="2583"/>
      <c r="R4" s="2400"/>
      <c r="S4" s="2402"/>
      <c r="T4" s="2402"/>
      <c r="U4" s="3937"/>
      <c r="V4" s="2584"/>
      <c r="W4" s="2584"/>
      <c r="X4" s="2584"/>
      <c r="Y4" s="2584"/>
      <c r="Z4" s="2584"/>
      <c r="AA4" s="4236"/>
      <c r="AB4" s="2443"/>
      <c r="AC4" s="2443"/>
      <c r="AD4" s="2443"/>
      <c r="AE4" s="2443"/>
      <c r="AF4" s="2443"/>
      <c r="AG4" s="2443"/>
      <c r="AH4" s="2443"/>
      <c r="AI4" s="2443"/>
      <c r="AJ4" s="2443"/>
      <c r="AK4" s="2443"/>
      <c r="AL4" s="2443"/>
      <c r="AM4" s="2443"/>
      <c r="AN4" s="2443"/>
      <c r="AO4" s="2443"/>
      <c r="AP4" s="2443"/>
    </row>
    <row r="5" spans="1:42" s="2444" customFormat="1" ht="7.5" customHeight="1">
      <c r="A5" s="2440"/>
      <c r="B5" s="1630"/>
      <c r="C5" s="3922"/>
      <c r="D5" s="2581"/>
      <c r="E5" s="2582"/>
      <c r="F5" s="2581"/>
      <c r="G5" s="2582"/>
      <c r="H5" s="2582"/>
      <c r="I5" s="2582"/>
      <c r="J5" s="2582"/>
      <c r="K5" s="2582"/>
      <c r="L5" s="2487"/>
      <c r="M5" s="2487"/>
      <c r="N5" s="2487"/>
      <c r="O5" s="2487"/>
      <c r="P5" s="2487"/>
      <c r="Q5" s="2583"/>
      <c r="R5" s="2400"/>
      <c r="S5" s="2402"/>
      <c r="T5" s="2402"/>
      <c r="U5" s="3937"/>
      <c r="V5" s="2584"/>
      <c r="W5" s="2584"/>
      <c r="X5" s="2584"/>
      <c r="Y5" s="2584"/>
      <c r="Z5" s="2584"/>
      <c r="AA5" s="4236"/>
      <c r="AB5" s="2443"/>
      <c r="AC5" s="2443"/>
      <c r="AD5" s="2443"/>
      <c r="AE5" s="2443"/>
      <c r="AF5" s="2443"/>
      <c r="AG5" s="2443"/>
      <c r="AH5" s="2443"/>
      <c r="AI5" s="2443"/>
      <c r="AJ5" s="2443"/>
      <c r="AK5" s="2443"/>
      <c r="AL5" s="2443"/>
      <c r="AM5" s="2443"/>
      <c r="AN5" s="2443"/>
      <c r="AO5" s="2443"/>
      <c r="AP5" s="2443"/>
    </row>
    <row r="6" spans="1:42" ht="15" customHeight="1">
      <c r="A6" s="2413"/>
      <c r="B6" s="6649" t="s">
        <v>1163</v>
      </c>
      <c r="C6" s="6650"/>
      <c r="D6" s="6650"/>
      <c r="E6" s="6650"/>
      <c r="F6" s="6511" t="s">
        <v>494</v>
      </c>
      <c r="G6" s="6512"/>
      <c r="H6" s="2411"/>
      <c r="I6" s="2415" t="s">
        <v>1673</v>
      </c>
      <c r="J6" s="2411"/>
      <c r="K6" s="3693"/>
      <c r="L6" s="2411"/>
      <c r="M6" s="2411"/>
      <c r="N6" s="2416"/>
      <c r="O6" s="2416"/>
      <c r="P6" s="2416"/>
      <c r="Q6" s="2416"/>
      <c r="R6" s="2416"/>
      <c r="S6" s="2416"/>
      <c r="T6" s="2416"/>
      <c r="U6" s="2416"/>
      <c r="V6" s="2416"/>
      <c r="W6" s="2416"/>
      <c r="X6" s="2416"/>
      <c r="Y6" s="2416"/>
      <c r="Z6" s="2416"/>
      <c r="AA6" s="4237"/>
      <c r="AB6" s="2411"/>
      <c r="AC6" s="2411"/>
      <c r="AD6" s="2411"/>
      <c r="AE6" s="2411"/>
      <c r="AF6" s="2411"/>
      <c r="AG6" s="2411"/>
      <c r="AH6" s="2411"/>
      <c r="AI6" s="2411"/>
      <c r="AJ6" s="2411"/>
      <c r="AK6" s="2411"/>
      <c r="AL6" s="2411"/>
      <c r="AM6" s="2411"/>
      <c r="AN6" s="2411"/>
      <c r="AO6" s="2411"/>
      <c r="AP6" s="2411"/>
    </row>
    <row r="7" spans="1:42" ht="15" customHeight="1">
      <c r="A7" s="2413"/>
      <c r="B7" s="6651"/>
      <c r="C7" s="6652"/>
      <c r="D7" s="6652"/>
      <c r="E7" s="6652"/>
      <c r="F7" s="6513"/>
      <c r="G7" s="6514"/>
      <c r="H7" s="2411"/>
      <c r="I7" s="2418" t="s">
        <v>1674</v>
      </c>
      <c r="J7" s="2411"/>
      <c r="K7" s="3693"/>
      <c r="L7" s="2411"/>
      <c r="M7" s="2411"/>
      <c r="N7" s="2416"/>
      <c r="O7" s="2416"/>
      <c r="P7" s="2416"/>
      <c r="Q7" s="2416"/>
      <c r="R7" s="2416"/>
      <c r="S7" s="2416"/>
      <c r="T7" s="2416"/>
      <c r="U7" s="2416"/>
      <c r="V7" s="2416"/>
      <c r="W7" s="2416"/>
      <c r="X7" s="2416"/>
      <c r="Y7" s="2416"/>
      <c r="Z7" s="2416"/>
      <c r="AA7" s="4237"/>
      <c r="AB7" s="2411"/>
      <c r="AC7" s="2411"/>
      <c r="AD7" s="2411"/>
      <c r="AE7" s="2411"/>
      <c r="AF7" s="2411"/>
      <c r="AG7" s="2411"/>
      <c r="AH7" s="2411"/>
      <c r="AI7" s="2411"/>
      <c r="AJ7" s="2411"/>
      <c r="AK7" s="2411"/>
      <c r="AL7" s="2411"/>
      <c r="AM7" s="2411"/>
      <c r="AN7" s="2411"/>
      <c r="AO7" s="2411"/>
      <c r="AP7" s="2411"/>
    </row>
    <row r="8" spans="1:42" ht="11.25" customHeight="1">
      <c r="A8" s="2440"/>
      <c r="B8" s="2404"/>
      <c r="C8" s="2404"/>
      <c r="D8" s="2404"/>
      <c r="E8" s="2404"/>
      <c r="F8" s="2404"/>
      <c r="G8" s="2404"/>
      <c r="H8" s="2404"/>
      <c r="I8" s="2404"/>
      <c r="J8" s="2404"/>
      <c r="K8" s="2404"/>
      <c r="L8" s="2404"/>
      <c r="M8" s="2404"/>
      <c r="N8" s="2404"/>
      <c r="O8" s="2404"/>
      <c r="P8" s="2404"/>
      <c r="Q8" s="2404"/>
      <c r="R8" s="2404"/>
      <c r="S8" s="2404"/>
      <c r="T8" s="2404"/>
      <c r="U8" s="2404"/>
      <c r="V8" s="2404"/>
      <c r="W8" s="2404"/>
      <c r="X8" s="2404"/>
      <c r="Y8" s="2404"/>
      <c r="Z8" s="2404"/>
      <c r="AA8" s="3911"/>
      <c r="AB8" s="2411"/>
      <c r="AC8" s="2411"/>
      <c r="AD8" s="2411"/>
      <c r="AE8" s="2411"/>
      <c r="AF8" s="2411"/>
      <c r="AG8" s="2411"/>
      <c r="AH8" s="2411"/>
      <c r="AI8" s="2411"/>
      <c r="AJ8" s="2411"/>
      <c r="AK8" s="2411"/>
      <c r="AL8" s="2411"/>
      <c r="AM8" s="2411"/>
      <c r="AN8" s="2411"/>
      <c r="AO8" s="2411"/>
      <c r="AP8" s="2411"/>
    </row>
    <row r="9" spans="1:42" ht="11.25" customHeight="1">
      <c r="A9" s="2440"/>
      <c r="B9" s="2404"/>
      <c r="C9" s="2404"/>
      <c r="D9" s="2404"/>
      <c r="E9" s="2404"/>
      <c r="F9" s="2404"/>
      <c r="G9" s="2404"/>
      <c r="H9" s="2404"/>
      <c r="I9" s="2404"/>
      <c r="J9" s="2404"/>
      <c r="K9" s="2404"/>
      <c r="L9" s="2404"/>
      <c r="M9" s="2404"/>
      <c r="N9" s="2404"/>
      <c r="O9" s="2404"/>
      <c r="P9" s="2404"/>
      <c r="Q9" s="2404"/>
      <c r="R9" s="2404"/>
      <c r="S9" s="2404"/>
      <c r="T9" s="2404"/>
      <c r="U9" s="2404"/>
      <c r="V9" s="2404"/>
      <c r="W9" s="2404"/>
      <c r="X9" s="2404"/>
      <c r="Y9" s="2404"/>
      <c r="Z9" s="2404"/>
      <c r="AA9" s="3911"/>
      <c r="AB9" s="2411"/>
      <c r="AC9" s="2411"/>
      <c r="AD9" s="2411"/>
      <c r="AE9" s="2411"/>
      <c r="AF9" s="2411"/>
      <c r="AG9" s="2411"/>
      <c r="AH9" s="2411"/>
      <c r="AI9" s="2411"/>
      <c r="AJ9" s="2411"/>
      <c r="AK9" s="2411"/>
      <c r="AL9" s="2411"/>
      <c r="AM9" s="2411"/>
      <c r="AN9" s="2411"/>
      <c r="AO9" s="2411"/>
      <c r="AP9" s="2411"/>
    </row>
    <row r="10" spans="1:42" ht="11.25" customHeight="1">
      <c r="A10" s="2431"/>
      <c r="B10" s="3924" t="s">
        <v>878</v>
      </c>
      <c r="C10" s="2580" t="s">
        <v>1675</v>
      </c>
      <c r="D10" s="2411"/>
      <c r="E10" s="2411"/>
      <c r="F10" s="2411"/>
      <c r="G10" s="2411"/>
      <c r="H10" s="2411"/>
      <c r="I10" s="2411"/>
      <c r="J10" s="2411"/>
      <c r="K10" s="2411"/>
      <c r="L10" s="2411"/>
      <c r="M10" s="2411"/>
      <c r="N10" s="2411"/>
      <c r="O10" s="2411"/>
      <c r="P10" s="2411"/>
      <c r="Q10" s="2411"/>
      <c r="R10" s="2411"/>
      <c r="S10" s="2411"/>
      <c r="T10" s="2411"/>
      <c r="U10" s="2411"/>
      <c r="V10" s="2411"/>
      <c r="W10" s="2411"/>
      <c r="X10" s="2411"/>
      <c r="Y10" s="2433"/>
      <c r="Z10" s="2433"/>
      <c r="AA10" s="4238"/>
      <c r="AB10" s="2411"/>
      <c r="AC10" s="2411"/>
      <c r="AD10" s="2411"/>
      <c r="AE10" s="2411"/>
      <c r="AF10" s="2411"/>
      <c r="AG10" s="2411"/>
      <c r="AH10" s="2411"/>
      <c r="AI10" s="2411"/>
      <c r="AJ10" s="2411"/>
      <c r="AK10" s="2411"/>
      <c r="AL10" s="2411"/>
      <c r="AM10" s="2411"/>
      <c r="AN10" s="2411"/>
      <c r="AO10" s="2411"/>
      <c r="AP10" s="2411"/>
    </row>
    <row r="11" spans="1:42" s="2444" customFormat="1" ht="11.25" customHeight="1">
      <c r="A11" s="2440"/>
      <c r="B11" s="2406"/>
      <c r="C11" s="1600" t="s">
        <v>1676</v>
      </c>
      <c r="D11" s="2411"/>
      <c r="E11" s="2594"/>
      <c r="F11" s="2595"/>
      <c r="G11" s="2596"/>
      <c r="H11" s="2596"/>
      <c r="I11" s="2596"/>
      <c r="J11" s="2596"/>
      <c r="K11" s="2596"/>
      <c r="L11" s="2596"/>
      <c r="M11" s="2596"/>
      <c r="N11" s="2596"/>
      <c r="O11" s="2596"/>
      <c r="P11" s="2596"/>
      <c r="Q11" s="2596"/>
      <c r="R11" s="2596"/>
      <c r="S11" s="2596"/>
      <c r="T11" s="2596"/>
      <c r="U11" s="2596"/>
      <c r="V11" s="2596"/>
      <c r="W11" s="2596"/>
      <c r="X11" s="2596"/>
      <c r="Y11" s="2596"/>
      <c r="Z11" s="2596"/>
      <c r="AA11" s="4239"/>
      <c r="AB11" s="2443"/>
      <c r="AC11" s="2443"/>
      <c r="AD11" s="2443"/>
      <c r="AE11" s="2443"/>
      <c r="AF11" s="2443"/>
      <c r="AG11" s="2443"/>
      <c r="AH11" s="2443"/>
      <c r="AI11" s="2443"/>
      <c r="AJ11" s="2443"/>
      <c r="AK11" s="2443"/>
      <c r="AL11" s="2443"/>
      <c r="AM11" s="2443"/>
      <c r="AN11" s="2443"/>
      <c r="AO11" s="2443"/>
      <c r="AP11" s="2443"/>
    </row>
    <row r="12" spans="1:42" s="2444" customFormat="1" ht="9.75" customHeight="1">
      <c r="A12" s="2440"/>
      <c r="B12" s="1630"/>
      <c r="C12" s="2597" t="s">
        <v>1677</v>
      </c>
      <c r="D12" s="2411"/>
      <c r="E12" s="2594"/>
      <c r="F12" s="2592"/>
      <c r="G12" s="2582"/>
      <c r="H12" s="2582"/>
      <c r="I12" s="2582"/>
      <c r="J12" s="2582"/>
      <c r="K12" s="2582"/>
      <c r="L12" s="2582"/>
      <c r="M12" s="2582"/>
      <c r="N12" s="2582"/>
      <c r="O12" s="2582"/>
      <c r="P12" s="2582"/>
      <c r="Q12" s="2582"/>
      <c r="R12" s="2582"/>
      <c r="S12" s="2582"/>
      <c r="T12" s="2582"/>
      <c r="U12" s="2582"/>
      <c r="V12" s="2582"/>
      <c r="W12" s="2582"/>
      <c r="X12" s="2582"/>
      <c r="Y12" s="2582"/>
      <c r="Z12" s="2582"/>
      <c r="AA12" s="4240"/>
      <c r="AB12" s="2443"/>
      <c r="AC12" s="2443"/>
      <c r="AD12" s="2443"/>
      <c r="AE12" s="2443"/>
      <c r="AF12" s="2443"/>
      <c r="AG12" s="2443"/>
      <c r="AH12" s="2443"/>
      <c r="AI12" s="2443"/>
      <c r="AJ12" s="2443"/>
      <c r="AK12" s="2443"/>
      <c r="AL12" s="2443"/>
      <c r="AM12" s="2443"/>
      <c r="AN12" s="2443"/>
      <c r="AO12" s="2443"/>
      <c r="AP12" s="2443"/>
    </row>
    <row r="13" spans="1:42" s="2444" customFormat="1" ht="9.75" customHeight="1">
      <c r="A13" s="2440"/>
      <c r="B13" s="1630"/>
      <c r="C13" s="2597" t="s">
        <v>1845</v>
      </c>
      <c r="D13" s="2411"/>
      <c r="E13" s="2594"/>
      <c r="F13" s="2592"/>
      <c r="G13" s="2582"/>
      <c r="H13" s="2582"/>
      <c r="I13" s="2582"/>
      <c r="J13" s="2582"/>
      <c r="K13" s="2582"/>
      <c r="L13" s="2582"/>
      <c r="M13" s="2582"/>
      <c r="N13" s="2582"/>
      <c r="O13" s="2582"/>
      <c r="P13" s="2582"/>
      <c r="Q13" s="2582"/>
      <c r="R13" s="2582"/>
      <c r="S13" s="2582"/>
      <c r="T13" s="2582"/>
      <c r="U13" s="2582"/>
      <c r="V13" s="2582"/>
      <c r="W13" s="2582"/>
      <c r="X13" s="2582"/>
      <c r="Y13" s="2582"/>
      <c r="Z13" s="2582"/>
      <c r="AA13" s="4240"/>
      <c r="AB13" s="2443"/>
      <c r="AC13" s="2443"/>
      <c r="AD13" s="2443"/>
      <c r="AE13" s="2443"/>
      <c r="AF13" s="2443"/>
      <c r="AG13" s="2443"/>
      <c r="AH13" s="2443"/>
      <c r="AI13" s="2443"/>
      <c r="AJ13" s="2443"/>
      <c r="AK13" s="2443"/>
      <c r="AL13" s="2443"/>
      <c r="AM13" s="2443"/>
      <c r="AN13" s="2443"/>
      <c r="AO13" s="2443"/>
      <c r="AP13" s="2443"/>
    </row>
    <row r="14" spans="1:42" s="2444" customFormat="1" ht="3.75" customHeight="1">
      <c r="A14" s="2440"/>
      <c r="B14" s="1630"/>
      <c r="C14" s="2597"/>
      <c r="D14" s="2411"/>
      <c r="E14" s="2594"/>
      <c r="F14" s="2592"/>
      <c r="G14" s="2582"/>
      <c r="H14" s="2582"/>
      <c r="I14" s="2582"/>
      <c r="J14" s="2582"/>
      <c r="K14" s="2582"/>
      <c r="L14" s="2582"/>
      <c r="M14" s="2582"/>
      <c r="N14" s="2582"/>
      <c r="O14" s="2582"/>
      <c r="P14" s="2582"/>
      <c r="Q14" s="2582"/>
      <c r="R14" s="2582"/>
      <c r="S14" s="2582"/>
      <c r="T14" s="2582"/>
      <c r="U14" s="2582"/>
      <c r="V14" s="2582"/>
      <c r="W14" s="2582"/>
      <c r="X14" s="2582"/>
      <c r="Y14" s="2582"/>
      <c r="Z14" s="2582"/>
      <c r="AA14" s="4240"/>
      <c r="AB14" s="2443"/>
      <c r="AC14" s="2443"/>
      <c r="AD14" s="2443"/>
      <c r="AE14" s="2443"/>
      <c r="AF14" s="2443"/>
      <c r="AG14" s="2443"/>
      <c r="AH14" s="2443"/>
      <c r="AI14" s="2443"/>
      <c r="AJ14" s="2443"/>
      <c r="AK14" s="2443"/>
      <c r="AL14" s="2443"/>
      <c r="AM14" s="2443"/>
      <c r="AN14" s="2443"/>
      <c r="AO14" s="2443"/>
      <c r="AP14" s="2443"/>
    </row>
    <row r="15" spans="1:42" s="2444" customFormat="1" ht="9.75" customHeight="1">
      <c r="A15" s="2440"/>
      <c r="B15" s="1630"/>
      <c r="C15" s="2597"/>
      <c r="D15" s="2411"/>
      <c r="E15" s="2594"/>
      <c r="F15" s="2592"/>
      <c r="G15" s="2582"/>
      <c r="H15" s="2582"/>
      <c r="I15" s="2582"/>
      <c r="J15" s="2582"/>
      <c r="K15" s="2582"/>
      <c r="L15" s="2582"/>
      <c r="M15" s="2582"/>
      <c r="N15" s="2582"/>
      <c r="O15" s="2582"/>
      <c r="P15" s="2582"/>
      <c r="Q15" s="6615" t="s">
        <v>1265</v>
      </c>
      <c r="R15" s="6615"/>
      <c r="S15" s="6615"/>
      <c r="T15" s="6615"/>
      <c r="U15" s="6615"/>
      <c r="V15" s="2582"/>
      <c r="W15" s="6616" t="s">
        <v>1846</v>
      </c>
      <c r="X15" s="6615"/>
      <c r="Y15" s="6615"/>
      <c r="Z15" s="6615"/>
      <c r="AA15" s="6648"/>
      <c r="AB15" s="2443"/>
      <c r="AC15" s="2443"/>
      <c r="AD15" s="2443"/>
      <c r="AE15" s="2443"/>
      <c r="AF15" s="2443"/>
      <c r="AG15" s="2443"/>
      <c r="AH15" s="2443"/>
      <c r="AI15" s="2443"/>
      <c r="AJ15" s="2443"/>
      <c r="AK15" s="2443"/>
      <c r="AL15" s="2443"/>
      <c r="AM15" s="2443"/>
      <c r="AN15" s="2443"/>
      <c r="AO15" s="2443"/>
      <c r="AP15" s="2443"/>
    </row>
    <row r="16" spans="1:42" s="2444" customFormat="1" ht="9.75" customHeight="1">
      <c r="A16" s="2440"/>
      <c r="B16" s="1630"/>
      <c r="C16" s="2597"/>
      <c r="D16" s="2411"/>
      <c r="E16" s="2594"/>
      <c r="F16" s="2592"/>
      <c r="G16" s="2582"/>
      <c r="H16" s="2582"/>
      <c r="I16" s="2582"/>
      <c r="J16" s="2582"/>
      <c r="K16" s="2582"/>
      <c r="L16" s="2582"/>
      <c r="M16" s="2582"/>
      <c r="N16" s="2582"/>
      <c r="O16" s="2582"/>
      <c r="P16" s="2582"/>
      <c r="Q16" s="6646" t="s">
        <v>90</v>
      </c>
      <c r="R16" s="6646"/>
      <c r="S16" s="6646"/>
      <c r="T16" s="6646"/>
      <c r="U16" s="6646"/>
      <c r="V16" s="2582"/>
      <c r="W16" s="6646" t="s">
        <v>90</v>
      </c>
      <c r="X16" s="6646"/>
      <c r="Y16" s="6646"/>
      <c r="Z16" s="6646"/>
      <c r="AA16" s="6647"/>
      <c r="AB16" s="2443"/>
      <c r="AC16" s="2443"/>
      <c r="AD16" s="2443"/>
      <c r="AE16" s="2443"/>
      <c r="AF16" s="2443"/>
      <c r="AG16" s="2443"/>
      <c r="AH16" s="2443"/>
      <c r="AI16" s="2443"/>
      <c r="AJ16" s="2443"/>
      <c r="AK16" s="2443"/>
      <c r="AL16" s="2443"/>
      <c r="AM16" s="2443"/>
      <c r="AN16" s="2443"/>
      <c r="AO16" s="2443"/>
      <c r="AP16" s="2443"/>
    </row>
    <row r="17" spans="1:42" s="2444" customFormat="1" ht="4.5" customHeight="1">
      <c r="A17" s="2440"/>
      <c r="B17" s="1630"/>
      <c r="C17" s="2597"/>
      <c r="D17" s="2411"/>
      <c r="E17" s="2594"/>
      <c r="F17" s="2592"/>
      <c r="G17" s="2582"/>
      <c r="H17" s="2582"/>
      <c r="I17" s="2582"/>
      <c r="J17" s="2582"/>
      <c r="K17" s="2582"/>
      <c r="L17" s="2582"/>
      <c r="M17" s="2582"/>
      <c r="N17" s="2582"/>
      <c r="O17" s="2582"/>
      <c r="P17" s="2582"/>
      <c r="Q17" s="2624"/>
      <c r="R17" s="2582"/>
      <c r="S17" s="2582"/>
      <c r="T17" s="2582"/>
      <c r="U17" s="2582"/>
      <c r="V17" s="2582"/>
      <c r="W17" s="2624"/>
      <c r="X17" s="2582"/>
      <c r="Y17" s="2582"/>
      <c r="Z17" s="2582"/>
      <c r="AA17" s="4240"/>
      <c r="AB17" s="2443"/>
      <c r="AC17" s="2443"/>
      <c r="AD17" s="2443"/>
      <c r="AE17" s="2443"/>
      <c r="AF17" s="2443"/>
      <c r="AG17" s="2443"/>
      <c r="AH17" s="2443"/>
      <c r="AI17" s="2443"/>
      <c r="AJ17" s="2443"/>
      <c r="AK17" s="2443"/>
      <c r="AL17" s="2443"/>
      <c r="AM17" s="2443"/>
      <c r="AN17" s="2443"/>
      <c r="AO17" s="2443"/>
      <c r="AP17" s="2443"/>
    </row>
    <row r="18" spans="1:42" s="2444" customFormat="1" ht="9.75" customHeight="1">
      <c r="A18" s="2440"/>
      <c r="B18" s="1630"/>
      <c r="C18" s="2597"/>
      <c r="D18" s="2411"/>
      <c r="E18" s="2594"/>
      <c r="F18" s="2592"/>
      <c r="G18" s="2582"/>
      <c r="H18" s="2582"/>
      <c r="I18" s="2582"/>
      <c r="J18" s="2582"/>
      <c r="K18" s="2582"/>
      <c r="L18" s="2582"/>
      <c r="M18" s="2582"/>
      <c r="N18" s="2582"/>
      <c r="O18" s="2582"/>
      <c r="P18" s="2582"/>
      <c r="Q18" s="2582"/>
      <c r="R18" s="2582"/>
      <c r="S18" s="2582"/>
      <c r="T18" s="2596">
        <v>3201</v>
      </c>
      <c r="U18" s="2582"/>
      <c r="V18" s="2582"/>
      <c r="W18" s="2582"/>
      <c r="X18" s="2582"/>
      <c r="Y18" s="2582"/>
      <c r="Z18" s="2596">
        <v>3202</v>
      </c>
      <c r="AA18" s="4240"/>
      <c r="AB18" s="2443"/>
      <c r="AC18" s="2443"/>
      <c r="AD18" s="2443"/>
      <c r="AE18" s="2443"/>
      <c r="AF18" s="2443"/>
      <c r="AG18" s="2443"/>
      <c r="AH18" s="2443"/>
      <c r="AI18" s="2443"/>
      <c r="AJ18" s="2443"/>
      <c r="AK18" s="2443"/>
      <c r="AL18" s="2443"/>
      <c r="AM18" s="2443"/>
      <c r="AN18" s="2443"/>
      <c r="AO18" s="2443"/>
      <c r="AP18" s="2443"/>
    </row>
    <row r="19" spans="1:42" s="2444" customFormat="1" ht="11.25" customHeight="1">
      <c r="A19" s="2440"/>
      <c r="B19" s="1630"/>
      <c r="C19" s="2625" t="s">
        <v>29</v>
      </c>
      <c r="D19" s="2411"/>
      <c r="E19" s="2594" t="s">
        <v>1267</v>
      </c>
      <c r="F19" s="2592"/>
      <c r="G19" s="2582"/>
      <c r="H19" s="2582"/>
      <c r="I19" s="2582"/>
      <c r="J19" s="2582"/>
      <c r="K19" s="2582"/>
      <c r="L19" s="2582"/>
      <c r="M19" s="2582"/>
      <c r="N19" s="2582"/>
      <c r="O19" s="2582"/>
      <c r="P19" s="2582"/>
      <c r="Q19" s="6639" t="s">
        <v>38</v>
      </c>
      <c r="R19" s="6640"/>
      <c r="S19" s="6641"/>
      <c r="T19" s="6642"/>
      <c r="U19" s="2582"/>
      <c r="V19" s="2582"/>
      <c r="W19" s="6602"/>
      <c r="X19" s="6640"/>
      <c r="Y19" s="6641"/>
      <c r="Z19" s="6642"/>
      <c r="AA19" s="4240"/>
      <c r="AB19" s="2443"/>
      <c r="AC19" s="2443"/>
      <c r="AD19" s="2443"/>
      <c r="AE19" s="2443"/>
      <c r="AF19" s="2443"/>
      <c r="AG19" s="2443"/>
      <c r="AH19" s="2443"/>
      <c r="AI19" s="2443"/>
      <c r="AJ19" s="2443"/>
      <c r="AK19" s="2443"/>
      <c r="AL19" s="2443"/>
      <c r="AM19" s="2443"/>
      <c r="AN19" s="2443"/>
      <c r="AO19" s="2443"/>
      <c r="AP19" s="2443"/>
    </row>
    <row r="20" spans="1:42" s="2444" customFormat="1" ht="11.25" customHeight="1">
      <c r="A20" s="2440"/>
      <c r="B20" s="1630"/>
      <c r="C20" s="3951"/>
      <c r="D20" s="2411"/>
      <c r="E20" s="2626" t="s">
        <v>393</v>
      </c>
      <c r="F20" s="2592"/>
      <c r="G20" s="2582"/>
      <c r="H20" s="2582"/>
      <c r="I20" s="2582"/>
      <c r="J20" s="2582"/>
      <c r="K20" s="2582"/>
      <c r="L20" s="2582"/>
      <c r="M20" s="2582"/>
      <c r="N20" s="2582"/>
      <c r="O20" s="2582"/>
      <c r="P20" s="2582"/>
      <c r="Q20" s="6602"/>
      <c r="R20" s="6643"/>
      <c r="S20" s="6644"/>
      <c r="T20" s="6645"/>
      <c r="U20" s="2582"/>
      <c r="V20" s="2582"/>
      <c r="W20" s="6602"/>
      <c r="X20" s="6643"/>
      <c r="Y20" s="6644"/>
      <c r="Z20" s="6645"/>
      <c r="AA20" s="4240"/>
      <c r="AB20" s="2443"/>
      <c r="AC20" s="2443"/>
      <c r="AD20" s="2443"/>
      <c r="AE20" s="2443"/>
      <c r="AF20" s="2443"/>
      <c r="AG20" s="2443"/>
      <c r="AH20" s="2443"/>
      <c r="AI20" s="2443"/>
      <c r="AJ20" s="2443"/>
      <c r="AK20" s="2443"/>
      <c r="AL20" s="2443"/>
      <c r="AM20" s="2443"/>
      <c r="AN20" s="2443"/>
      <c r="AO20" s="2443"/>
      <c r="AP20" s="2443"/>
    </row>
    <row r="21" spans="1:42" s="2444" customFormat="1" ht="9.75" customHeight="1">
      <c r="A21" s="2440"/>
      <c r="B21" s="1630"/>
      <c r="C21" s="3951"/>
      <c r="D21" s="2411"/>
      <c r="E21" s="2594"/>
      <c r="F21" s="2592"/>
      <c r="G21" s="2582"/>
      <c r="H21" s="2582"/>
      <c r="I21" s="2582"/>
      <c r="J21" s="2582"/>
      <c r="K21" s="2582"/>
      <c r="L21" s="2582"/>
      <c r="M21" s="2582"/>
      <c r="N21" s="2582"/>
      <c r="O21" s="2582"/>
      <c r="P21" s="2582"/>
      <c r="Q21" s="2582"/>
      <c r="R21" s="2582"/>
      <c r="S21" s="2582"/>
      <c r="T21" s="2582"/>
      <c r="U21" s="2582"/>
      <c r="V21" s="2582"/>
      <c r="W21" s="2582"/>
      <c r="X21" s="2582"/>
      <c r="Y21" s="2582"/>
      <c r="Z21" s="2582"/>
      <c r="AA21" s="4240"/>
      <c r="AB21" s="2443"/>
      <c r="AC21" s="2443"/>
      <c r="AD21" s="2443"/>
      <c r="AE21" s="2443"/>
      <c r="AF21" s="2443"/>
      <c r="AG21" s="2443"/>
      <c r="AH21" s="2443"/>
      <c r="AI21" s="2443"/>
      <c r="AJ21" s="2443"/>
      <c r="AK21" s="2443"/>
      <c r="AL21" s="2443"/>
      <c r="AM21" s="2443"/>
      <c r="AN21" s="2443"/>
      <c r="AO21" s="2443"/>
      <c r="AP21" s="2443"/>
    </row>
    <row r="22" spans="1:42" s="2444" customFormat="1" ht="9.75" customHeight="1">
      <c r="A22" s="2440"/>
      <c r="B22" s="1630"/>
      <c r="C22" s="2625" t="s">
        <v>30</v>
      </c>
      <c r="D22" s="2411"/>
      <c r="E22" s="2594" t="s">
        <v>1266</v>
      </c>
      <c r="F22" s="2592"/>
      <c r="G22" s="2582"/>
      <c r="H22" s="2582"/>
      <c r="I22" s="2582"/>
      <c r="J22" s="2582"/>
      <c r="K22" s="2582"/>
      <c r="L22" s="2582"/>
      <c r="M22" s="2582"/>
      <c r="N22" s="2582"/>
      <c r="O22" s="2582"/>
      <c r="P22" s="2582"/>
      <c r="Q22" s="2582"/>
      <c r="R22" s="2582"/>
      <c r="S22" s="2582"/>
      <c r="T22" s="2582"/>
      <c r="U22" s="2582"/>
      <c r="V22" s="2582"/>
      <c r="W22" s="2582"/>
      <c r="X22" s="2582"/>
      <c r="Y22" s="2582"/>
      <c r="Z22" s="2582"/>
      <c r="AA22" s="4240"/>
      <c r="AB22" s="2443"/>
      <c r="AC22" s="2443"/>
      <c r="AD22" s="2443"/>
      <c r="AE22" s="2443"/>
      <c r="AF22" s="2443"/>
      <c r="AG22" s="2443"/>
      <c r="AH22" s="2443"/>
      <c r="AI22" s="2443"/>
      <c r="AJ22" s="2443"/>
      <c r="AK22" s="2443"/>
      <c r="AL22" s="2443"/>
      <c r="AM22" s="2443"/>
      <c r="AN22" s="2443"/>
      <c r="AO22" s="2443"/>
      <c r="AP22" s="2443"/>
    </row>
    <row r="23" spans="1:42" s="2444" customFormat="1" ht="9.75" customHeight="1">
      <c r="A23" s="2440"/>
      <c r="B23" s="1630"/>
      <c r="C23" s="3951"/>
      <c r="D23" s="2411"/>
      <c r="E23" s="2626" t="s">
        <v>392</v>
      </c>
      <c r="F23" s="2592"/>
      <c r="G23" s="2582"/>
      <c r="H23" s="2582"/>
      <c r="I23" s="2582"/>
      <c r="J23" s="2582"/>
      <c r="K23" s="2582"/>
      <c r="L23" s="2582"/>
      <c r="M23" s="2582"/>
      <c r="N23" s="2582"/>
      <c r="O23" s="2582"/>
      <c r="P23" s="2582"/>
      <c r="Q23" s="2582"/>
      <c r="R23" s="2582"/>
      <c r="S23" s="2582"/>
      <c r="T23" s="2582"/>
      <c r="U23" s="2582"/>
      <c r="V23" s="2582"/>
      <c r="W23" s="2582"/>
      <c r="X23" s="2582"/>
      <c r="Y23" s="2582"/>
      <c r="Z23" s="2582"/>
      <c r="AA23" s="4240"/>
      <c r="AB23" s="2443"/>
      <c r="AC23" s="2443"/>
      <c r="AD23" s="2443"/>
      <c r="AE23" s="2443"/>
      <c r="AF23" s="2443"/>
      <c r="AG23" s="2443"/>
      <c r="AH23" s="2443"/>
      <c r="AI23" s="2443"/>
      <c r="AJ23" s="2443"/>
      <c r="AK23" s="2443"/>
      <c r="AL23" s="2443"/>
      <c r="AM23" s="2443"/>
      <c r="AN23" s="2443"/>
      <c r="AO23" s="2443"/>
      <c r="AP23" s="2443"/>
    </row>
    <row r="24" spans="1:42" s="2444" customFormat="1" ht="3.75" customHeight="1">
      <c r="A24" s="2440"/>
      <c r="B24" s="1630"/>
      <c r="C24" s="3951"/>
      <c r="D24" s="2411"/>
      <c r="E24" s="2594"/>
      <c r="F24" s="2592"/>
      <c r="G24" s="2582"/>
      <c r="H24" s="2582"/>
      <c r="I24" s="2582"/>
      <c r="J24" s="2582"/>
      <c r="K24" s="2582"/>
      <c r="L24" s="2582"/>
      <c r="M24" s="2582"/>
      <c r="N24" s="2582"/>
      <c r="O24" s="2582"/>
      <c r="P24" s="2582"/>
      <c r="Q24" s="2582"/>
      <c r="R24" s="2582"/>
      <c r="S24" s="2582"/>
      <c r="T24" s="2582"/>
      <c r="U24" s="2582"/>
      <c r="V24" s="2582"/>
      <c r="W24" s="2582"/>
      <c r="X24" s="2582"/>
      <c r="Y24" s="2582"/>
      <c r="Z24" s="2582"/>
      <c r="AA24" s="4240"/>
      <c r="AB24" s="2443"/>
      <c r="AC24" s="2443"/>
      <c r="AD24" s="2443"/>
      <c r="AE24" s="2443"/>
      <c r="AF24" s="2443"/>
      <c r="AG24" s="2443"/>
      <c r="AH24" s="2443"/>
      <c r="AI24" s="2443"/>
      <c r="AJ24" s="2443"/>
      <c r="AK24" s="2443"/>
      <c r="AL24" s="2443"/>
      <c r="AM24" s="2443"/>
      <c r="AN24" s="2443"/>
      <c r="AO24" s="2443"/>
      <c r="AP24" s="2443"/>
    </row>
    <row r="25" spans="1:42" s="2444" customFormat="1" ht="11.25" customHeight="1">
      <c r="A25" s="2440"/>
      <c r="B25" s="1630"/>
      <c r="C25" s="3951"/>
      <c r="D25" s="2411"/>
      <c r="E25" s="2594" t="s">
        <v>1847</v>
      </c>
      <c r="F25" s="2592"/>
      <c r="G25" s="2582"/>
      <c r="H25" s="2582"/>
      <c r="I25" s="2582"/>
      <c r="J25" s="2582"/>
      <c r="K25" s="2582"/>
      <c r="L25" s="2582"/>
      <c r="M25" s="2582"/>
      <c r="N25" s="2582"/>
      <c r="O25" s="2582"/>
      <c r="P25" s="2582"/>
      <c r="Q25" s="6639" t="s">
        <v>39</v>
      </c>
      <c r="R25" s="6640"/>
      <c r="S25" s="6641"/>
      <c r="T25" s="6642"/>
      <c r="U25" s="2582"/>
      <c r="V25" s="2582"/>
      <c r="W25" s="6602"/>
      <c r="X25" s="6640"/>
      <c r="Y25" s="6641"/>
      <c r="Z25" s="6642"/>
      <c r="AA25" s="4240"/>
      <c r="AB25" s="2443"/>
      <c r="AC25" s="2443"/>
      <c r="AD25" s="2443"/>
      <c r="AE25" s="2443"/>
      <c r="AF25" s="2443"/>
      <c r="AG25" s="2443"/>
      <c r="AH25" s="2443"/>
      <c r="AI25" s="2443"/>
      <c r="AJ25" s="2443"/>
      <c r="AK25" s="2443"/>
      <c r="AL25" s="2443"/>
      <c r="AM25" s="2443"/>
      <c r="AN25" s="2443"/>
      <c r="AO25" s="2443"/>
      <c r="AP25" s="2443"/>
    </row>
    <row r="26" spans="1:42" s="2444" customFormat="1" ht="11.25" customHeight="1">
      <c r="A26" s="2440"/>
      <c r="B26" s="1630"/>
      <c r="C26" s="3951"/>
      <c r="D26" s="2411"/>
      <c r="E26" s="2626" t="s">
        <v>1848</v>
      </c>
      <c r="F26" s="2592"/>
      <c r="G26" s="2582"/>
      <c r="H26" s="2582"/>
      <c r="I26" s="2582"/>
      <c r="J26" s="2582"/>
      <c r="K26" s="2582"/>
      <c r="L26" s="2582"/>
      <c r="M26" s="2582"/>
      <c r="N26" s="2582"/>
      <c r="O26" s="2582"/>
      <c r="P26" s="2582"/>
      <c r="Q26" s="6602"/>
      <c r="R26" s="6643"/>
      <c r="S26" s="6644"/>
      <c r="T26" s="6645"/>
      <c r="U26" s="2582"/>
      <c r="V26" s="2582"/>
      <c r="W26" s="6602"/>
      <c r="X26" s="6643"/>
      <c r="Y26" s="6644"/>
      <c r="Z26" s="6645"/>
      <c r="AA26" s="4240"/>
      <c r="AB26" s="2443"/>
      <c r="AC26" s="2443"/>
      <c r="AD26" s="2443"/>
      <c r="AE26" s="2443"/>
      <c r="AF26" s="2443"/>
      <c r="AG26" s="2443"/>
      <c r="AH26" s="2443"/>
      <c r="AI26" s="2443"/>
      <c r="AJ26" s="2443"/>
      <c r="AK26" s="2443"/>
      <c r="AL26" s="2443"/>
      <c r="AM26" s="2443"/>
      <c r="AN26" s="2443"/>
      <c r="AO26" s="2443"/>
      <c r="AP26" s="2443"/>
    </row>
    <row r="27" spans="1:42" s="2444" customFormat="1" ht="9.75" customHeight="1">
      <c r="A27" s="2440"/>
      <c r="B27" s="1630"/>
      <c r="C27" s="2597"/>
      <c r="D27" s="2411"/>
      <c r="E27" s="2594"/>
      <c r="F27" s="2592"/>
      <c r="G27" s="2582"/>
      <c r="H27" s="2582"/>
      <c r="I27" s="2582"/>
      <c r="J27" s="2582"/>
      <c r="K27" s="2582"/>
      <c r="L27" s="2582"/>
      <c r="M27" s="2582"/>
      <c r="N27" s="2582"/>
      <c r="O27" s="2582"/>
      <c r="P27" s="2582"/>
      <c r="Q27" s="2582"/>
      <c r="R27" s="2582"/>
      <c r="S27" s="2582"/>
      <c r="T27" s="2582"/>
      <c r="U27" s="2582"/>
      <c r="V27" s="2582"/>
      <c r="W27" s="2582"/>
      <c r="X27" s="2582"/>
      <c r="Y27" s="2582"/>
      <c r="Z27" s="2582"/>
      <c r="AA27" s="4240"/>
      <c r="AB27" s="2443"/>
      <c r="AC27" s="2443"/>
      <c r="AD27" s="2443"/>
      <c r="AE27" s="2443"/>
      <c r="AF27" s="2443"/>
      <c r="AG27" s="2443"/>
      <c r="AH27" s="2443"/>
      <c r="AI27" s="2443"/>
      <c r="AJ27" s="2443"/>
      <c r="AK27" s="2443"/>
      <c r="AL27" s="2443"/>
      <c r="AM27" s="2443"/>
      <c r="AN27" s="2443"/>
      <c r="AO27" s="2443"/>
      <c r="AP27" s="2443"/>
    </row>
    <row r="28" spans="1:42" s="2444" customFormat="1" ht="11.25" customHeight="1">
      <c r="A28" s="2440"/>
      <c r="B28" s="1630"/>
      <c r="C28" s="3951"/>
      <c r="D28" s="2411"/>
      <c r="E28" s="2594" t="s">
        <v>1849</v>
      </c>
      <c r="F28" s="2592"/>
      <c r="G28" s="2582"/>
      <c r="H28" s="2582"/>
      <c r="I28" s="2582"/>
      <c r="J28" s="2582"/>
      <c r="K28" s="2582"/>
      <c r="L28" s="2582"/>
      <c r="M28" s="2582"/>
      <c r="N28" s="2582"/>
      <c r="O28" s="2582"/>
      <c r="P28" s="2582"/>
      <c r="Q28" s="6639" t="s">
        <v>40</v>
      </c>
      <c r="R28" s="6640"/>
      <c r="S28" s="6641"/>
      <c r="T28" s="6642"/>
      <c r="U28" s="2582"/>
      <c r="V28" s="2582"/>
      <c r="W28" s="6602"/>
      <c r="X28" s="6640"/>
      <c r="Y28" s="6641"/>
      <c r="Z28" s="6642"/>
      <c r="AA28" s="4240"/>
      <c r="AB28" s="2443"/>
      <c r="AC28" s="2443"/>
      <c r="AD28" s="2443"/>
      <c r="AE28" s="2443"/>
      <c r="AF28" s="2443"/>
      <c r="AG28" s="2443"/>
      <c r="AH28" s="2443"/>
      <c r="AI28" s="2443"/>
      <c r="AJ28" s="2443"/>
      <c r="AK28" s="2443"/>
      <c r="AL28" s="2443"/>
      <c r="AM28" s="2443"/>
      <c r="AN28" s="2443"/>
      <c r="AO28" s="2443"/>
      <c r="AP28" s="2443"/>
    </row>
    <row r="29" spans="1:42" s="2444" customFormat="1" ht="11.25" customHeight="1">
      <c r="A29" s="2440"/>
      <c r="B29" s="1630"/>
      <c r="C29" s="3951"/>
      <c r="D29" s="2411"/>
      <c r="E29" s="2626" t="s">
        <v>1850</v>
      </c>
      <c r="F29" s="2592"/>
      <c r="G29" s="2582"/>
      <c r="H29" s="2582"/>
      <c r="I29" s="2582"/>
      <c r="J29" s="2582"/>
      <c r="K29" s="2582"/>
      <c r="L29" s="2582"/>
      <c r="M29" s="2582"/>
      <c r="N29" s="2582"/>
      <c r="O29" s="2582"/>
      <c r="P29" s="2582"/>
      <c r="Q29" s="6602"/>
      <c r="R29" s="6643"/>
      <c r="S29" s="6644"/>
      <c r="T29" s="6645"/>
      <c r="U29" s="2582"/>
      <c r="V29" s="2582"/>
      <c r="W29" s="6602"/>
      <c r="X29" s="6643"/>
      <c r="Y29" s="6644"/>
      <c r="Z29" s="6645"/>
      <c r="AA29" s="4240"/>
      <c r="AB29" s="2443"/>
      <c r="AC29" s="2443"/>
      <c r="AD29" s="2443"/>
      <c r="AE29" s="2443"/>
      <c r="AF29" s="2443"/>
      <c r="AG29" s="2443"/>
      <c r="AH29" s="2443"/>
      <c r="AI29" s="2443"/>
      <c r="AJ29" s="2443"/>
      <c r="AK29" s="2443"/>
      <c r="AL29" s="2443"/>
      <c r="AM29" s="2443"/>
      <c r="AN29" s="2443"/>
      <c r="AO29" s="2443"/>
      <c r="AP29" s="2443"/>
    </row>
    <row r="30" spans="1:42" s="2444" customFormat="1" ht="9.75" customHeight="1">
      <c r="A30" s="2440"/>
      <c r="B30" s="1630"/>
      <c r="C30" s="2597"/>
      <c r="D30" s="2411"/>
      <c r="E30" s="2594"/>
      <c r="F30" s="2592"/>
      <c r="G30" s="2582"/>
      <c r="H30" s="2582"/>
      <c r="I30" s="2582"/>
      <c r="J30" s="2582"/>
      <c r="K30" s="2582"/>
      <c r="L30" s="2582"/>
      <c r="M30" s="2582"/>
      <c r="N30" s="2582"/>
      <c r="O30" s="2582"/>
      <c r="P30" s="2582"/>
      <c r="Q30" s="2582"/>
      <c r="R30" s="2582"/>
      <c r="S30" s="2582"/>
      <c r="T30" s="2582"/>
      <c r="U30" s="2582"/>
      <c r="V30" s="2582"/>
      <c r="W30" s="2582"/>
      <c r="X30" s="2582"/>
      <c r="Y30" s="2582"/>
      <c r="Z30" s="2582"/>
      <c r="AA30" s="4240"/>
      <c r="AB30" s="2443"/>
      <c r="AC30" s="2443"/>
      <c r="AD30" s="2443"/>
      <c r="AE30" s="2443"/>
      <c r="AF30" s="2443"/>
      <c r="AG30" s="2443"/>
      <c r="AH30" s="2443"/>
      <c r="AI30" s="2443"/>
      <c r="AJ30" s="2443"/>
      <c r="AK30" s="2443"/>
      <c r="AL30" s="2443"/>
      <c r="AM30" s="2443"/>
      <c r="AN30" s="2443"/>
      <c r="AO30" s="2443"/>
      <c r="AP30" s="2443"/>
    </row>
    <row r="31" spans="1:42" s="2444" customFormat="1" ht="11.25" customHeight="1">
      <c r="A31" s="2440"/>
      <c r="B31" s="1630"/>
      <c r="C31" s="3951"/>
      <c r="D31" s="2411"/>
      <c r="E31" s="2594" t="s">
        <v>1851</v>
      </c>
      <c r="F31" s="2592"/>
      <c r="G31" s="2582"/>
      <c r="H31" s="2582"/>
      <c r="I31" s="2582"/>
      <c r="J31" s="2582"/>
      <c r="K31" s="2582"/>
      <c r="L31" s="2582"/>
      <c r="M31" s="2582"/>
      <c r="N31" s="2582"/>
      <c r="O31" s="2582"/>
      <c r="P31" s="2582"/>
      <c r="Q31" s="6639" t="s">
        <v>41</v>
      </c>
      <c r="R31" s="6640"/>
      <c r="S31" s="6641"/>
      <c r="T31" s="6642"/>
      <c r="U31" s="2582"/>
      <c r="V31" s="2582"/>
      <c r="W31" s="6602"/>
      <c r="X31" s="6640"/>
      <c r="Y31" s="6641"/>
      <c r="Z31" s="6642"/>
      <c r="AA31" s="4240"/>
      <c r="AB31" s="2443"/>
      <c r="AC31" s="2443"/>
      <c r="AD31" s="2443"/>
      <c r="AE31" s="2443"/>
      <c r="AF31" s="2443"/>
      <c r="AG31" s="2443"/>
      <c r="AH31" s="2443"/>
      <c r="AI31" s="2443"/>
      <c r="AJ31" s="2443"/>
      <c r="AK31" s="2443"/>
      <c r="AL31" s="2443"/>
      <c r="AM31" s="2443"/>
      <c r="AN31" s="2443"/>
      <c r="AO31" s="2443"/>
      <c r="AP31" s="2443"/>
    </row>
    <row r="32" spans="1:42" s="2444" customFormat="1" ht="11.25" customHeight="1">
      <c r="A32" s="2440"/>
      <c r="B32" s="1630"/>
      <c r="C32" s="3951"/>
      <c r="D32" s="2411"/>
      <c r="E32" s="2626" t="s">
        <v>1852</v>
      </c>
      <c r="F32" s="2592"/>
      <c r="G32" s="2582"/>
      <c r="H32" s="2582"/>
      <c r="I32" s="2582"/>
      <c r="J32" s="2582"/>
      <c r="K32" s="2582"/>
      <c r="L32" s="2582"/>
      <c r="M32" s="2582"/>
      <c r="N32" s="2582"/>
      <c r="O32" s="2582"/>
      <c r="P32" s="2582"/>
      <c r="Q32" s="6602"/>
      <c r="R32" s="6643"/>
      <c r="S32" s="6644"/>
      <c r="T32" s="6645"/>
      <c r="U32" s="2582"/>
      <c r="V32" s="2582"/>
      <c r="W32" s="6602"/>
      <c r="X32" s="6643"/>
      <c r="Y32" s="6644"/>
      <c r="Z32" s="6645"/>
      <c r="AA32" s="4240"/>
      <c r="AB32" s="2443"/>
      <c r="AC32" s="2443"/>
      <c r="AD32" s="2443"/>
      <c r="AE32" s="2443"/>
      <c r="AF32" s="2443"/>
      <c r="AG32" s="2443"/>
      <c r="AH32" s="2443"/>
      <c r="AI32" s="2443"/>
      <c r="AJ32" s="2443"/>
      <c r="AK32" s="2443"/>
      <c r="AL32" s="2443"/>
      <c r="AM32" s="2443"/>
      <c r="AN32" s="2443"/>
      <c r="AO32" s="2443"/>
      <c r="AP32" s="2443"/>
    </row>
    <row r="33" spans="1:42" s="2444" customFormat="1" ht="9.75" customHeight="1">
      <c r="A33" s="2440"/>
      <c r="B33" s="1630"/>
      <c r="C33" s="2597"/>
      <c r="D33" s="2411"/>
      <c r="E33" s="2594"/>
      <c r="F33" s="2592"/>
      <c r="G33" s="2582"/>
      <c r="H33" s="2582"/>
      <c r="I33" s="2582"/>
      <c r="J33" s="2582"/>
      <c r="K33" s="2582"/>
      <c r="L33" s="2582"/>
      <c r="M33" s="2582"/>
      <c r="N33" s="2582"/>
      <c r="O33" s="2582"/>
      <c r="P33" s="2582"/>
      <c r="Q33" s="2582"/>
      <c r="R33" s="2582"/>
      <c r="S33" s="2582"/>
      <c r="T33" s="2582"/>
      <c r="U33" s="2582"/>
      <c r="V33" s="2582"/>
      <c r="W33" s="2582"/>
      <c r="X33" s="2582"/>
      <c r="Y33" s="2582"/>
      <c r="Z33" s="2582"/>
      <c r="AA33" s="4240"/>
      <c r="AB33" s="2443"/>
      <c r="AC33" s="2443"/>
      <c r="AD33" s="2443"/>
      <c r="AE33" s="2443"/>
      <c r="AF33" s="2443"/>
      <c r="AG33" s="2443"/>
      <c r="AH33" s="2443"/>
      <c r="AI33" s="2443"/>
      <c r="AJ33" s="2443"/>
      <c r="AK33" s="2443"/>
      <c r="AL33" s="2443"/>
      <c r="AM33" s="2443"/>
      <c r="AN33" s="2443"/>
      <c r="AO33" s="2443"/>
      <c r="AP33" s="2443"/>
    </row>
    <row r="34" spans="1:42" s="2444" customFormat="1" ht="11.25" customHeight="1">
      <c r="A34" s="2440"/>
      <c r="B34" s="1630"/>
      <c r="C34" s="3951"/>
      <c r="D34" s="2411"/>
      <c r="E34" s="2594" t="s">
        <v>1853</v>
      </c>
      <c r="F34" s="2592"/>
      <c r="G34" s="2582"/>
      <c r="H34" s="2582"/>
      <c r="I34" s="2582"/>
      <c r="J34" s="2582"/>
      <c r="K34" s="2582"/>
      <c r="L34" s="2582"/>
      <c r="M34" s="2582"/>
      <c r="N34" s="2582"/>
      <c r="O34" s="2582"/>
      <c r="P34" s="2582"/>
      <c r="Q34" s="6639" t="s">
        <v>42</v>
      </c>
      <c r="R34" s="6640"/>
      <c r="S34" s="6641"/>
      <c r="T34" s="6642"/>
      <c r="U34" s="2582"/>
      <c r="V34" s="2582"/>
      <c r="W34" s="6602"/>
      <c r="X34" s="6640"/>
      <c r="Y34" s="6641"/>
      <c r="Z34" s="6642"/>
      <c r="AA34" s="4240"/>
      <c r="AB34" s="2443"/>
      <c r="AC34" s="2443"/>
      <c r="AD34" s="2443"/>
      <c r="AE34" s="2443"/>
      <c r="AF34" s="2443"/>
      <c r="AG34" s="2443"/>
      <c r="AH34" s="2443"/>
      <c r="AI34" s="2443"/>
      <c r="AJ34" s="2443"/>
      <c r="AK34" s="2443"/>
      <c r="AL34" s="2443"/>
      <c r="AM34" s="2443"/>
      <c r="AN34" s="2443"/>
      <c r="AO34" s="2443"/>
      <c r="AP34" s="2443"/>
    </row>
    <row r="35" spans="1:42" s="2444" customFormat="1" ht="11.25" customHeight="1">
      <c r="A35" s="2440"/>
      <c r="B35" s="1630"/>
      <c r="C35" s="3951"/>
      <c r="D35" s="2411"/>
      <c r="E35" s="2626" t="s">
        <v>1854</v>
      </c>
      <c r="F35" s="2592"/>
      <c r="G35" s="2582"/>
      <c r="H35" s="2582"/>
      <c r="I35" s="2582"/>
      <c r="J35" s="2582"/>
      <c r="K35" s="2582"/>
      <c r="L35" s="2582"/>
      <c r="M35" s="2582"/>
      <c r="N35" s="2582"/>
      <c r="O35" s="2582"/>
      <c r="P35" s="2582"/>
      <c r="Q35" s="6602"/>
      <c r="R35" s="6643"/>
      <c r="S35" s="6644"/>
      <c r="T35" s="6645"/>
      <c r="U35" s="2582"/>
      <c r="V35" s="2582"/>
      <c r="W35" s="6602"/>
      <c r="X35" s="6643"/>
      <c r="Y35" s="6644"/>
      <c r="Z35" s="6645"/>
      <c r="AA35" s="4240"/>
      <c r="AB35" s="2443"/>
      <c r="AC35" s="2443"/>
      <c r="AD35" s="2443"/>
      <c r="AE35" s="2443"/>
      <c r="AF35" s="2443"/>
      <c r="AG35" s="2443"/>
      <c r="AH35" s="2443"/>
      <c r="AI35" s="2443"/>
      <c r="AJ35" s="2443"/>
      <c r="AK35" s="2443"/>
      <c r="AL35" s="2443"/>
      <c r="AM35" s="2443"/>
      <c r="AN35" s="2443"/>
      <c r="AO35" s="2443"/>
      <c r="AP35" s="2443"/>
    </row>
    <row r="36" spans="1:42" s="2444" customFormat="1" ht="9.75" customHeight="1">
      <c r="A36" s="2440"/>
      <c r="B36" s="1630"/>
      <c r="C36" s="2597"/>
      <c r="D36" s="2411"/>
      <c r="E36" s="2594"/>
      <c r="F36" s="2592"/>
      <c r="G36" s="2582"/>
      <c r="H36" s="2582"/>
      <c r="I36" s="2582"/>
      <c r="J36" s="2582"/>
      <c r="K36" s="2582"/>
      <c r="L36" s="2582"/>
      <c r="M36" s="2582"/>
      <c r="N36" s="2582"/>
      <c r="O36" s="2582"/>
      <c r="P36" s="2582"/>
      <c r="Q36" s="2582"/>
      <c r="R36" s="2582"/>
      <c r="S36" s="2582"/>
      <c r="T36" s="2582"/>
      <c r="U36" s="2582"/>
      <c r="V36" s="2582"/>
      <c r="W36" s="2582"/>
      <c r="X36" s="2582"/>
      <c r="Y36" s="2582"/>
      <c r="Z36" s="2582"/>
      <c r="AA36" s="4240"/>
      <c r="AB36" s="2443"/>
      <c r="AC36" s="2443"/>
      <c r="AD36" s="2443"/>
      <c r="AE36" s="2443"/>
      <c r="AF36" s="2443"/>
      <c r="AG36" s="2443"/>
      <c r="AH36" s="2443"/>
      <c r="AI36" s="2443"/>
      <c r="AJ36" s="2443"/>
      <c r="AK36" s="2443"/>
      <c r="AL36" s="2443"/>
      <c r="AM36" s="2443"/>
      <c r="AN36" s="2443"/>
      <c r="AO36" s="2443"/>
      <c r="AP36" s="2443"/>
    </row>
    <row r="37" spans="1:42" ht="12.75" customHeight="1">
      <c r="A37" s="2440"/>
      <c r="B37" s="2585"/>
      <c r="C37" s="2448"/>
      <c r="D37" s="2448"/>
      <c r="E37" s="2448"/>
      <c r="F37" s="2448"/>
      <c r="G37" s="2448"/>
      <c r="H37" s="2448"/>
      <c r="I37" s="2448"/>
      <c r="J37" s="2448"/>
      <c r="K37" s="2448"/>
      <c r="L37" s="2448"/>
      <c r="M37" s="2448"/>
      <c r="N37" s="2448"/>
      <c r="O37" s="2448"/>
      <c r="P37" s="2448"/>
      <c r="Q37" s="2448"/>
      <c r="R37" s="2448"/>
      <c r="S37" s="2448"/>
      <c r="T37" s="2448"/>
      <c r="U37" s="2448"/>
      <c r="V37" s="2448"/>
      <c r="W37" s="2448"/>
      <c r="X37" s="2448"/>
      <c r="Y37" s="2448"/>
      <c r="Z37" s="2448"/>
      <c r="AA37" s="4241"/>
    </row>
    <row r="38" spans="1:42" ht="12.75" customHeight="1">
      <c r="A38" s="2440"/>
      <c r="B38" s="2412"/>
      <c r="C38" s="2411"/>
      <c r="D38" s="2411"/>
      <c r="E38" s="2411"/>
      <c r="F38" s="2411"/>
      <c r="G38" s="2411"/>
      <c r="H38" s="2411"/>
      <c r="I38" s="2411"/>
      <c r="J38" s="2411"/>
      <c r="K38" s="2411"/>
      <c r="L38" s="2411"/>
      <c r="M38" s="2411"/>
      <c r="N38" s="2411"/>
      <c r="O38" s="2411"/>
      <c r="P38" s="2411"/>
      <c r="Q38" s="2411"/>
      <c r="R38" s="2411"/>
      <c r="S38" s="2411"/>
      <c r="T38" s="2411"/>
      <c r="U38" s="2411"/>
      <c r="V38" s="2411"/>
      <c r="W38" s="2411"/>
      <c r="X38" s="2411"/>
      <c r="Y38" s="2411"/>
      <c r="Z38" s="2411"/>
      <c r="AA38" s="4087"/>
    </row>
    <row r="39" spans="1:42" ht="12.75" customHeight="1">
      <c r="A39" s="2440"/>
      <c r="B39" s="2412"/>
      <c r="C39" s="2411"/>
      <c r="D39" s="2411"/>
      <c r="E39" s="2411"/>
      <c r="F39" s="2411"/>
      <c r="G39" s="2411"/>
      <c r="H39" s="2411"/>
      <c r="I39" s="2411"/>
      <c r="J39" s="2411"/>
      <c r="K39" s="2411"/>
      <c r="L39" s="2411"/>
      <c r="M39" s="2411"/>
      <c r="N39" s="2411"/>
      <c r="O39" s="2411"/>
      <c r="P39" s="2411"/>
      <c r="Q39" s="2411"/>
      <c r="R39" s="2411"/>
      <c r="S39" s="2411"/>
      <c r="T39" s="2411"/>
      <c r="U39" s="2411"/>
      <c r="V39" s="2411"/>
      <c r="W39" s="2411"/>
      <c r="X39" s="2411"/>
      <c r="Y39" s="2411"/>
      <c r="Z39" s="2411"/>
      <c r="AA39" s="4087"/>
    </row>
    <row r="40" spans="1:42" ht="12.75" customHeight="1">
      <c r="A40" s="2440"/>
      <c r="B40" s="2412"/>
      <c r="C40" s="2411"/>
      <c r="D40" s="2411"/>
      <c r="E40" s="2411"/>
      <c r="F40" s="2411"/>
      <c r="G40" s="2411"/>
      <c r="H40" s="2411"/>
      <c r="I40" s="2411"/>
      <c r="J40" s="2411"/>
      <c r="K40" s="2411"/>
      <c r="L40" s="2411"/>
      <c r="M40" s="2411"/>
      <c r="N40" s="2411"/>
      <c r="O40" s="2411"/>
      <c r="P40" s="2411"/>
      <c r="Q40" s="2411"/>
      <c r="R40" s="2411"/>
      <c r="S40" s="2411"/>
      <c r="T40" s="2411"/>
      <c r="U40" s="2411"/>
      <c r="V40" s="2411"/>
      <c r="W40" s="2411"/>
      <c r="X40" s="2411"/>
      <c r="Y40" s="2411"/>
      <c r="Z40" s="2411"/>
      <c r="AA40" s="4087"/>
    </row>
    <row r="41" spans="1:42" ht="12.75" customHeight="1">
      <c r="A41" s="2440"/>
      <c r="B41" s="2412"/>
      <c r="C41" s="2411"/>
      <c r="D41" s="2411"/>
      <c r="E41" s="2411"/>
      <c r="F41" s="2411"/>
      <c r="G41" s="2411"/>
      <c r="H41" s="2411"/>
      <c r="I41" s="2411"/>
      <c r="J41" s="2411"/>
      <c r="K41" s="2411"/>
      <c r="L41" s="2411"/>
      <c r="M41" s="2411"/>
      <c r="N41" s="2411"/>
      <c r="O41" s="2411"/>
      <c r="P41" s="2411"/>
      <c r="Q41" s="2411"/>
      <c r="R41" s="2411"/>
      <c r="S41" s="2411"/>
      <c r="T41" s="2411"/>
      <c r="U41" s="2411"/>
      <c r="V41" s="2411"/>
      <c r="W41" s="2411"/>
      <c r="X41" s="2411"/>
      <c r="Y41" s="2411"/>
      <c r="Z41" s="2411"/>
      <c r="AA41" s="4087"/>
    </row>
    <row r="42" spans="1:42" ht="12.75" customHeight="1" thickBot="1">
      <c r="A42" s="4135"/>
      <c r="B42" s="4068"/>
      <c r="C42" s="4067"/>
      <c r="D42" s="4067"/>
      <c r="E42" s="4067"/>
      <c r="F42" s="4067"/>
      <c r="G42" s="4067"/>
      <c r="H42" s="4067"/>
      <c r="I42" s="4067"/>
      <c r="J42" s="4067"/>
      <c r="K42" s="4067"/>
      <c r="L42" s="4067"/>
      <c r="M42" s="4067"/>
      <c r="N42" s="4067"/>
      <c r="O42" s="4067"/>
      <c r="P42" s="4067"/>
      <c r="Q42" s="4067"/>
      <c r="R42" s="4067"/>
      <c r="S42" s="4067"/>
      <c r="T42" s="4067"/>
      <c r="U42" s="4067"/>
      <c r="V42" s="4067"/>
      <c r="W42" s="4067"/>
      <c r="X42" s="4067"/>
      <c r="Y42" s="4067"/>
      <c r="Z42" s="4067"/>
      <c r="AA42" s="4136"/>
    </row>
    <row r="43" spans="1:42" ht="12.75" customHeight="1">
      <c r="A43" s="2411"/>
      <c r="B43" s="2412"/>
      <c r="C43" s="2411"/>
      <c r="D43" s="2411"/>
      <c r="E43" s="2411"/>
      <c r="F43" s="2411"/>
      <c r="G43" s="2411"/>
      <c r="H43" s="2411"/>
      <c r="I43" s="2411"/>
      <c r="J43" s="2411"/>
      <c r="K43" s="2411"/>
      <c r="L43" s="2411"/>
      <c r="M43" s="2411"/>
      <c r="N43" s="2411"/>
      <c r="O43" s="2411"/>
      <c r="P43" s="2411"/>
      <c r="Q43" s="2411"/>
      <c r="R43" s="2411"/>
      <c r="S43" s="2411"/>
      <c r="T43" s="2411"/>
      <c r="U43" s="2411"/>
      <c r="V43" s="2411"/>
      <c r="W43" s="2411"/>
      <c r="X43" s="2411"/>
      <c r="Y43" s="2411"/>
      <c r="Z43" s="2411"/>
      <c r="AA43" s="2411"/>
    </row>
    <row r="44" spans="1:42" ht="12.75" customHeight="1">
      <c r="A44" s="2411"/>
      <c r="B44" s="2412"/>
      <c r="C44" s="2411"/>
      <c r="D44" s="2411"/>
      <c r="E44" s="2411"/>
      <c r="F44" s="2411"/>
      <c r="G44" s="2411"/>
      <c r="H44" s="2411"/>
      <c r="I44" s="2411"/>
      <c r="J44" s="2411"/>
      <c r="K44" s="2411"/>
      <c r="L44" s="2411"/>
      <c r="M44" s="2411"/>
      <c r="N44" s="2411"/>
      <c r="O44" s="2411"/>
      <c r="P44" s="2411"/>
      <c r="Q44" s="2411"/>
      <c r="R44" s="2411"/>
      <c r="S44" s="2411"/>
      <c r="T44" s="2411"/>
      <c r="U44" s="2411"/>
      <c r="V44" s="2411"/>
      <c r="W44" s="2411"/>
      <c r="X44" s="2411"/>
      <c r="Y44" s="2411"/>
      <c r="Z44" s="2411"/>
      <c r="AA44" s="2411"/>
    </row>
    <row r="45" spans="1:42" ht="12.75" customHeight="1">
      <c r="A45" s="2411"/>
      <c r="B45" s="2412"/>
      <c r="C45" s="2411"/>
      <c r="D45" s="2411"/>
      <c r="E45" s="2411"/>
      <c r="F45" s="2411"/>
      <c r="G45" s="2411"/>
      <c r="H45" s="2411"/>
      <c r="I45" s="2411"/>
      <c r="J45" s="2411"/>
      <c r="K45" s="2411"/>
      <c r="L45" s="2411"/>
      <c r="M45" s="2411"/>
      <c r="N45" s="2411"/>
      <c r="O45" s="2411"/>
      <c r="P45" s="2411"/>
      <c r="Q45" s="2411"/>
      <c r="R45" s="2411"/>
      <c r="S45" s="2411"/>
      <c r="T45" s="2411"/>
      <c r="U45" s="2411"/>
      <c r="V45" s="2411"/>
      <c r="W45" s="2411"/>
      <c r="X45" s="2411"/>
      <c r="Y45" s="2411"/>
      <c r="Z45" s="2411"/>
      <c r="AA45" s="2411"/>
    </row>
    <row r="46" spans="1:42" ht="12.75" customHeight="1">
      <c r="A46" s="2411"/>
      <c r="B46" s="2412"/>
      <c r="C46" s="2411"/>
      <c r="D46" s="2411"/>
      <c r="E46" s="2411"/>
      <c r="F46" s="2411"/>
      <c r="G46" s="2411"/>
      <c r="H46" s="2411"/>
      <c r="I46" s="2411"/>
      <c r="J46" s="2411"/>
      <c r="K46" s="2411"/>
      <c r="L46" s="2411"/>
      <c r="M46" s="2411"/>
      <c r="N46" s="2411"/>
      <c r="O46" s="2411"/>
      <c r="P46" s="2411"/>
      <c r="Q46" s="2411"/>
      <c r="R46" s="2411"/>
      <c r="S46" s="2411"/>
      <c r="T46" s="2411"/>
      <c r="U46" s="2411"/>
      <c r="V46" s="2411"/>
      <c r="W46" s="2411"/>
      <c r="X46" s="2411"/>
      <c r="Y46" s="2411"/>
      <c r="Z46" s="2411"/>
      <c r="AA46" s="2411"/>
    </row>
    <row r="47" spans="1:42" ht="12.75" customHeight="1">
      <c r="A47" s="2411"/>
      <c r="B47" s="2412"/>
      <c r="C47" s="2411"/>
      <c r="D47" s="2411"/>
      <c r="E47" s="2411"/>
      <c r="F47" s="2411"/>
      <c r="G47" s="2411"/>
      <c r="H47" s="2411"/>
      <c r="I47" s="2411"/>
      <c r="J47" s="2411"/>
      <c r="K47" s="2411"/>
      <c r="L47" s="2411"/>
      <c r="M47" s="2411"/>
      <c r="N47" s="2411"/>
      <c r="O47" s="2411"/>
      <c r="P47" s="2411"/>
      <c r="Q47" s="2411"/>
      <c r="R47" s="2411"/>
      <c r="S47" s="2411"/>
      <c r="T47" s="2411"/>
      <c r="U47" s="2411"/>
      <c r="V47" s="2411"/>
      <c r="W47" s="2411"/>
      <c r="X47" s="2411"/>
      <c r="Y47" s="2411"/>
      <c r="Z47" s="2411"/>
      <c r="AA47" s="2411"/>
    </row>
    <row r="48" spans="1:42" ht="12.75" customHeight="1">
      <c r="A48" s="2411"/>
      <c r="B48" s="2412"/>
      <c r="C48" s="2411"/>
      <c r="D48" s="2411"/>
      <c r="E48" s="2411"/>
      <c r="F48" s="2411"/>
      <c r="G48" s="2411"/>
      <c r="H48" s="2411"/>
      <c r="I48" s="2411"/>
      <c r="J48" s="2411"/>
      <c r="K48" s="2411"/>
      <c r="L48" s="2411"/>
      <c r="M48" s="2411"/>
      <c r="N48" s="2411"/>
      <c r="O48" s="2411"/>
      <c r="P48" s="2411"/>
      <c r="Q48" s="2411"/>
      <c r="R48" s="2411"/>
      <c r="S48" s="2411"/>
      <c r="T48" s="2411"/>
      <c r="U48" s="2411"/>
      <c r="V48" s="2411"/>
      <c r="W48" s="2411"/>
      <c r="X48" s="2411"/>
      <c r="Y48" s="2411"/>
      <c r="Z48" s="2411"/>
      <c r="AA48" s="2411"/>
    </row>
    <row r="49" spans="1:27" ht="12.75" customHeight="1">
      <c r="A49" s="2411"/>
      <c r="B49" s="2412"/>
      <c r="C49" s="2411"/>
      <c r="D49" s="2411"/>
      <c r="E49" s="2411"/>
      <c r="F49" s="2411"/>
      <c r="G49" s="2411"/>
      <c r="H49" s="2411"/>
      <c r="I49" s="2411"/>
      <c r="J49" s="2411"/>
      <c r="K49" s="2411"/>
      <c r="L49" s="2411"/>
      <c r="M49" s="2411"/>
      <c r="N49" s="2411"/>
      <c r="O49" s="2411"/>
      <c r="P49" s="2411"/>
      <c r="Q49" s="2411"/>
      <c r="R49" s="2411"/>
      <c r="S49" s="2411"/>
      <c r="T49" s="2411"/>
      <c r="U49" s="2411"/>
      <c r="V49" s="2411"/>
      <c r="W49" s="2411"/>
      <c r="X49" s="2411"/>
      <c r="Y49" s="2411"/>
      <c r="Z49" s="2411"/>
      <c r="AA49" s="2411"/>
    </row>
    <row r="50" spans="1:27" ht="12.75" customHeight="1">
      <c r="A50" s="2411"/>
      <c r="B50" s="2412"/>
      <c r="C50" s="2411"/>
      <c r="D50" s="2411"/>
      <c r="E50" s="2411"/>
      <c r="F50" s="2411"/>
      <c r="G50" s="2411"/>
      <c r="H50" s="2411"/>
      <c r="I50" s="2411"/>
      <c r="J50" s="2411"/>
      <c r="K50" s="2411"/>
      <c r="L50" s="2411"/>
      <c r="M50" s="2411"/>
      <c r="N50" s="2411"/>
      <c r="O50" s="2411"/>
      <c r="P50" s="2411"/>
      <c r="Q50" s="2411"/>
      <c r="R50" s="2411"/>
      <c r="S50" s="2411"/>
      <c r="T50" s="2411"/>
      <c r="U50" s="2411"/>
      <c r="V50" s="2411"/>
      <c r="W50" s="2411"/>
      <c r="X50" s="2411"/>
      <c r="Y50" s="2411"/>
      <c r="Z50" s="2411"/>
      <c r="AA50" s="2411"/>
    </row>
    <row r="51" spans="1:27" ht="12.75" customHeight="1">
      <c r="A51" s="2411"/>
      <c r="B51" s="2412"/>
      <c r="C51" s="2411"/>
      <c r="D51" s="2411"/>
      <c r="E51" s="2411"/>
      <c r="F51" s="2411"/>
      <c r="G51" s="2411"/>
      <c r="H51" s="2411"/>
      <c r="I51" s="2411"/>
      <c r="J51" s="2411"/>
      <c r="K51" s="2411"/>
      <c r="L51" s="2411"/>
      <c r="M51" s="2411"/>
      <c r="N51" s="2411"/>
      <c r="O51" s="2411"/>
      <c r="P51" s="2411"/>
      <c r="Q51" s="2411"/>
      <c r="R51" s="2411"/>
      <c r="S51" s="2411"/>
      <c r="T51" s="2411"/>
      <c r="U51" s="2411"/>
      <c r="V51" s="2411"/>
      <c r="W51" s="2411"/>
      <c r="X51" s="2411"/>
      <c r="Y51" s="2411"/>
      <c r="Z51" s="2411"/>
      <c r="AA51" s="2411"/>
    </row>
    <row r="52" spans="1:27" ht="12.75" customHeight="1">
      <c r="A52" s="2411"/>
      <c r="B52" s="2412"/>
      <c r="C52" s="2411"/>
      <c r="D52" s="2411"/>
      <c r="E52" s="2411"/>
      <c r="F52" s="2411"/>
      <c r="G52" s="2411"/>
      <c r="H52" s="2411"/>
      <c r="I52" s="2411"/>
      <c r="J52" s="2411"/>
      <c r="K52" s="2411"/>
      <c r="L52" s="2411"/>
      <c r="M52" s="2411"/>
      <c r="N52" s="2411"/>
      <c r="O52" s="2411"/>
      <c r="P52" s="2411"/>
      <c r="Q52" s="2411"/>
      <c r="R52" s="2411"/>
      <c r="S52" s="2411"/>
      <c r="T52" s="2411"/>
      <c r="U52" s="2411"/>
      <c r="V52" s="2411"/>
      <c r="W52" s="2411"/>
      <c r="X52" s="2411"/>
      <c r="Y52" s="2411"/>
      <c r="Z52" s="2411"/>
      <c r="AA52" s="2411"/>
    </row>
    <row r="53" spans="1:27" ht="12.75" customHeight="1">
      <c r="A53" s="2411"/>
      <c r="B53" s="2412"/>
      <c r="C53" s="2411"/>
      <c r="D53" s="2411"/>
      <c r="E53" s="2411"/>
      <c r="F53" s="2411"/>
      <c r="G53" s="2411"/>
      <c r="H53" s="2411"/>
      <c r="I53" s="2411"/>
      <c r="J53" s="2411"/>
      <c r="K53" s="2411"/>
      <c r="L53" s="2411"/>
      <c r="M53" s="2411"/>
      <c r="N53" s="2411"/>
      <c r="O53" s="2411"/>
      <c r="P53" s="2411"/>
      <c r="Q53" s="2411"/>
      <c r="R53" s="2411"/>
      <c r="S53" s="2411"/>
      <c r="T53" s="2411"/>
      <c r="U53" s="2411"/>
      <c r="V53" s="2411"/>
      <c r="W53" s="2411"/>
      <c r="X53" s="2411"/>
      <c r="Y53" s="2411"/>
      <c r="Z53" s="2411"/>
      <c r="AA53" s="2411"/>
    </row>
    <row r="54" spans="1:27" ht="12.75" customHeight="1">
      <c r="A54" s="2411"/>
      <c r="B54" s="2412"/>
      <c r="C54" s="2411"/>
      <c r="D54" s="2411"/>
      <c r="E54" s="2411"/>
      <c r="F54" s="2411"/>
      <c r="G54" s="2411"/>
      <c r="H54" s="2411"/>
      <c r="I54" s="2411"/>
      <c r="J54" s="2411"/>
      <c r="K54" s="2411"/>
      <c r="L54" s="2411"/>
      <c r="M54" s="2411"/>
      <c r="N54" s="2411"/>
      <c r="O54" s="2411"/>
      <c r="P54" s="2411"/>
      <c r="Q54" s="2411"/>
      <c r="R54" s="2411"/>
      <c r="S54" s="2411"/>
      <c r="T54" s="2411"/>
      <c r="U54" s="2411"/>
      <c r="V54" s="2411"/>
      <c r="W54" s="2411"/>
      <c r="X54" s="2411"/>
      <c r="Y54" s="2411"/>
      <c r="Z54" s="2411"/>
      <c r="AA54" s="2411"/>
    </row>
    <row r="55" spans="1:27" ht="12.75" customHeight="1">
      <c r="A55" s="2411"/>
      <c r="B55" s="2412"/>
      <c r="C55" s="2411"/>
      <c r="D55" s="2411"/>
      <c r="E55" s="2411"/>
      <c r="F55" s="2411"/>
      <c r="G55" s="2411"/>
      <c r="H55" s="2411"/>
      <c r="I55" s="2411"/>
      <c r="J55" s="2411"/>
      <c r="K55" s="2411"/>
      <c r="L55" s="2411"/>
      <c r="M55" s="2411"/>
      <c r="N55" s="2411"/>
      <c r="O55" s="2411"/>
      <c r="P55" s="2411"/>
      <c r="Q55" s="2411"/>
      <c r="R55" s="2411"/>
      <c r="S55" s="2411"/>
      <c r="T55" s="2411"/>
      <c r="U55" s="2411"/>
      <c r="V55" s="2411"/>
      <c r="W55" s="2411"/>
      <c r="X55" s="2411"/>
      <c r="Y55" s="2411"/>
      <c r="Z55" s="2411"/>
      <c r="AA55" s="2411"/>
    </row>
    <row r="56" spans="1:27" ht="12.75" customHeight="1">
      <c r="A56" s="2411"/>
      <c r="B56" s="2412"/>
      <c r="C56" s="2411"/>
      <c r="D56" s="2411"/>
      <c r="E56" s="2411"/>
      <c r="F56" s="2411"/>
      <c r="G56" s="2411"/>
      <c r="H56" s="2411"/>
      <c r="I56" s="2411"/>
      <c r="J56" s="2411"/>
      <c r="K56" s="2411"/>
      <c r="L56" s="2411"/>
      <c r="M56" s="2411"/>
      <c r="N56" s="2411"/>
      <c r="O56" s="2411"/>
      <c r="P56" s="2411"/>
      <c r="Q56" s="2411"/>
      <c r="R56" s="2411"/>
      <c r="S56" s="2411"/>
      <c r="T56" s="2411"/>
      <c r="U56" s="2411"/>
      <c r="V56" s="2411"/>
      <c r="W56" s="2411"/>
      <c r="X56" s="2411"/>
      <c r="Y56" s="2411"/>
      <c r="Z56" s="2411"/>
      <c r="AA56" s="2411"/>
    </row>
    <row r="57" spans="1:27" ht="12.75" customHeight="1">
      <c r="A57" s="2411"/>
      <c r="B57" s="2412"/>
      <c r="C57" s="2411"/>
      <c r="D57" s="2411"/>
      <c r="E57" s="2411"/>
      <c r="F57" s="2411"/>
      <c r="G57" s="2411"/>
      <c r="H57" s="2411"/>
      <c r="I57" s="2411"/>
      <c r="J57" s="2411"/>
      <c r="K57" s="2411"/>
      <c r="L57" s="2411"/>
      <c r="M57" s="2411"/>
      <c r="N57" s="2411"/>
      <c r="O57" s="2411"/>
      <c r="P57" s="2411"/>
      <c r="Q57" s="2411"/>
      <c r="R57" s="2411"/>
      <c r="S57" s="2411"/>
      <c r="T57" s="2411"/>
      <c r="U57" s="2411"/>
      <c r="V57" s="2411"/>
      <c r="W57" s="2411"/>
      <c r="X57" s="2411"/>
      <c r="Y57" s="2411"/>
      <c r="Z57" s="2411"/>
      <c r="AA57" s="2411"/>
    </row>
    <row r="58" spans="1:27" ht="12.75" customHeight="1">
      <c r="A58" s="2411"/>
      <c r="B58" s="2412"/>
      <c r="C58" s="2411"/>
      <c r="D58" s="2411"/>
      <c r="E58" s="2411"/>
      <c r="F58" s="2411"/>
      <c r="G58" s="2411"/>
      <c r="H58" s="2411"/>
      <c r="I58" s="2411"/>
      <c r="J58" s="2411"/>
      <c r="K58" s="2411"/>
      <c r="L58" s="2411"/>
      <c r="M58" s="2411"/>
      <c r="N58" s="2411"/>
      <c r="O58" s="2411"/>
      <c r="P58" s="2411"/>
      <c r="Q58" s="2411"/>
      <c r="R58" s="2411"/>
      <c r="S58" s="2411"/>
      <c r="T58" s="2411"/>
      <c r="U58" s="2411"/>
      <c r="V58" s="2411"/>
      <c r="W58" s="2411"/>
      <c r="X58" s="2411"/>
      <c r="Y58" s="2411"/>
      <c r="Z58" s="2411"/>
      <c r="AA58" s="2411"/>
    </row>
    <row r="59" spans="1:27" ht="12.75" customHeight="1">
      <c r="A59" s="2411"/>
      <c r="B59" s="2412"/>
      <c r="C59" s="2411"/>
      <c r="D59" s="2411"/>
      <c r="E59" s="2411"/>
      <c r="F59" s="2411"/>
      <c r="G59" s="2411"/>
      <c r="H59" s="2411"/>
      <c r="I59" s="2411"/>
      <c r="J59" s="2411"/>
      <c r="K59" s="2411"/>
      <c r="L59" s="2411"/>
      <c r="M59" s="2411"/>
      <c r="N59" s="2411"/>
      <c r="O59" s="2411"/>
      <c r="P59" s="2411"/>
      <c r="Q59" s="2411"/>
      <c r="R59" s="2411"/>
      <c r="S59" s="2411"/>
      <c r="T59" s="2411"/>
      <c r="U59" s="2411"/>
      <c r="V59" s="2411"/>
      <c r="W59" s="2411"/>
      <c r="X59" s="2411"/>
      <c r="Y59" s="2411"/>
      <c r="Z59" s="2411"/>
      <c r="AA59" s="2411"/>
    </row>
    <row r="60" spans="1:27" ht="12.75" customHeight="1">
      <c r="A60" s="2411"/>
      <c r="B60" s="2412"/>
      <c r="C60" s="2411"/>
      <c r="D60" s="2411"/>
      <c r="E60" s="2411"/>
      <c r="F60" s="2411"/>
      <c r="G60" s="2411"/>
      <c r="H60" s="2411"/>
      <c r="I60" s="2411"/>
      <c r="J60" s="2411"/>
      <c r="K60" s="2411"/>
      <c r="L60" s="2411"/>
      <c r="M60" s="2411"/>
      <c r="N60" s="2411"/>
      <c r="O60" s="2411"/>
      <c r="P60" s="2411"/>
      <c r="Q60" s="2411"/>
      <c r="R60" s="2411"/>
      <c r="S60" s="2411"/>
      <c r="T60" s="2411"/>
      <c r="U60" s="2411"/>
      <c r="V60" s="2411"/>
      <c r="W60" s="2411"/>
      <c r="X60" s="2411"/>
      <c r="Y60" s="2411"/>
      <c r="Z60" s="2411"/>
      <c r="AA60" s="2411"/>
    </row>
    <row r="61" spans="1:27" ht="12.75" customHeight="1">
      <c r="A61" s="2411"/>
      <c r="B61" s="2412"/>
      <c r="C61" s="2411"/>
      <c r="D61" s="2411"/>
      <c r="E61" s="2411"/>
      <c r="F61" s="2411"/>
      <c r="G61" s="2411"/>
      <c r="H61" s="2411"/>
      <c r="I61" s="2411"/>
      <c r="J61" s="2411"/>
      <c r="K61" s="2411"/>
      <c r="L61" s="2411"/>
      <c r="M61" s="2411"/>
      <c r="N61" s="2411"/>
      <c r="O61" s="2411"/>
      <c r="P61" s="2411"/>
      <c r="Q61" s="2411"/>
      <c r="R61" s="2411"/>
      <c r="S61" s="2411"/>
      <c r="T61" s="2411"/>
      <c r="U61" s="2411"/>
      <c r="V61" s="2411"/>
      <c r="W61" s="2411"/>
      <c r="X61" s="2411"/>
      <c r="Y61" s="2411"/>
      <c r="Z61" s="2411"/>
      <c r="AA61" s="2411"/>
    </row>
    <row r="62" spans="1:27" ht="12.75" customHeight="1">
      <c r="A62" s="2411"/>
      <c r="B62" s="2412"/>
      <c r="C62" s="2411"/>
      <c r="D62" s="2411"/>
      <c r="E62" s="2411"/>
      <c r="F62" s="2411"/>
      <c r="G62" s="2411"/>
      <c r="H62" s="2411"/>
      <c r="I62" s="2411"/>
      <c r="J62" s="2411"/>
      <c r="K62" s="2411"/>
      <c r="L62" s="2411"/>
      <c r="M62" s="2411"/>
      <c r="N62" s="2411"/>
      <c r="O62" s="2411"/>
      <c r="P62" s="2411"/>
      <c r="Q62" s="2411"/>
      <c r="R62" s="2411"/>
      <c r="S62" s="2411"/>
      <c r="T62" s="2411"/>
      <c r="U62" s="2411"/>
      <c r="V62" s="2411"/>
      <c r="W62" s="2411"/>
      <c r="X62" s="2411"/>
      <c r="Y62" s="2411"/>
      <c r="Z62" s="2411"/>
      <c r="AA62" s="2411"/>
    </row>
    <row r="63" spans="1:27" ht="12.75" customHeight="1">
      <c r="A63" s="2411"/>
      <c r="B63" s="2412"/>
      <c r="C63" s="2411"/>
      <c r="D63" s="2411"/>
      <c r="E63" s="2411"/>
      <c r="F63" s="2411"/>
      <c r="G63" s="2411"/>
      <c r="H63" s="2411"/>
      <c r="I63" s="2411"/>
      <c r="J63" s="2411"/>
      <c r="K63" s="2411"/>
      <c r="L63" s="2411"/>
      <c r="M63" s="2411"/>
      <c r="N63" s="2411"/>
      <c r="O63" s="2411"/>
      <c r="P63" s="2411"/>
      <c r="Q63" s="2411"/>
      <c r="R63" s="2411"/>
      <c r="S63" s="2411"/>
      <c r="T63" s="2411"/>
      <c r="U63" s="2411"/>
      <c r="V63" s="2411"/>
      <c r="W63" s="2411"/>
      <c r="X63" s="2411"/>
      <c r="Y63" s="2411"/>
      <c r="Z63" s="2411"/>
      <c r="AA63" s="2411"/>
    </row>
    <row r="64" spans="1:27" ht="12.75" customHeight="1">
      <c r="A64" s="2411"/>
      <c r="B64" s="2412"/>
      <c r="C64" s="2411"/>
      <c r="D64" s="2411"/>
      <c r="E64" s="2411"/>
      <c r="F64" s="2411"/>
      <c r="G64" s="2411"/>
      <c r="H64" s="2411"/>
      <c r="I64" s="2411"/>
      <c r="J64" s="2411"/>
      <c r="K64" s="2411"/>
      <c r="L64" s="2411"/>
      <c r="M64" s="2411"/>
      <c r="N64" s="2411"/>
      <c r="O64" s="2411"/>
      <c r="P64" s="2411"/>
      <c r="Q64" s="2411"/>
      <c r="R64" s="2411"/>
      <c r="S64" s="2411"/>
      <c r="T64" s="2411"/>
      <c r="U64" s="2411"/>
      <c r="V64" s="2411"/>
      <c r="W64" s="2411"/>
      <c r="X64" s="2411"/>
      <c r="Y64" s="2411"/>
      <c r="Z64" s="2411"/>
      <c r="AA64" s="2411"/>
    </row>
    <row r="65" spans="1:27" ht="12.75" customHeight="1">
      <c r="A65" s="2411"/>
      <c r="B65" s="2412"/>
      <c r="C65" s="2411"/>
      <c r="D65" s="2411"/>
      <c r="E65" s="2411"/>
      <c r="F65" s="2411"/>
      <c r="G65" s="2411"/>
      <c r="H65" s="2411"/>
      <c r="I65" s="2411"/>
      <c r="J65" s="2411"/>
      <c r="K65" s="2411"/>
      <c r="L65" s="2411"/>
      <c r="M65" s="2411"/>
      <c r="N65" s="2411"/>
      <c r="O65" s="2411"/>
      <c r="P65" s="2411"/>
      <c r="Q65" s="2411"/>
      <c r="R65" s="2411"/>
      <c r="S65" s="2411"/>
      <c r="T65" s="2411"/>
      <c r="U65" s="2411"/>
      <c r="V65" s="2411"/>
      <c r="W65" s="2411"/>
      <c r="X65" s="2411"/>
      <c r="Y65" s="2411"/>
      <c r="Z65" s="2411"/>
      <c r="AA65" s="2411"/>
    </row>
    <row r="66" spans="1:27" ht="12.75" customHeight="1">
      <c r="A66" s="2411"/>
      <c r="B66" s="2412"/>
      <c r="C66" s="2411"/>
      <c r="D66" s="2411"/>
      <c r="E66" s="2411"/>
      <c r="F66" s="2411"/>
      <c r="G66" s="2411"/>
      <c r="H66" s="2411"/>
      <c r="I66" s="2411"/>
      <c r="J66" s="2411"/>
      <c r="K66" s="2411"/>
      <c r="L66" s="2411"/>
      <c r="M66" s="2411"/>
      <c r="N66" s="2411"/>
      <c r="O66" s="2411"/>
      <c r="P66" s="2411"/>
      <c r="Q66" s="2411"/>
      <c r="R66" s="2411"/>
      <c r="S66" s="2411"/>
      <c r="T66" s="2411"/>
      <c r="U66" s="2411"/>
      <c r="V66" s="2411"/>
      <c r="W66" s="2411"/>
      <c r="X66" s="2411"/>
      <c r="Y66" s="2411"/>
      <c r="Z66" s="2411"/>
      <c r="AA66" s="2411"/>
    </row>
    <row r="67" spans="1:27" ht="12.75" customHeight="1">
      <c r="A67" s="2411"/>
      <c r="B67" s="2412"/>
      <c r="C67" s="2411"/>
      <c r="D67" s="2411"/>
      <c r="E67" s="2411"/>
      <c r="F67" s="2411"/>
      <c r="G67" s="2411"/>
      <c r="H67" s="2411"/>
      <c r="I67" s="2411"/>
      <c r="J67" s="2411"/>
      <c r="K67" s="2411"/>
      <c r="L67" s="2411"/>
      <c r="M67" s="2411"/>
      <c r="N67" s="2411"/>
      <c r="O67" s="2411"/>
      <c r="P67" s="2411"/>
      <c r="Q67" s="2411"/>
      <c r="R67" s="2411"/>
      <c r="S67" s="2411"/>
      <c r="T67" s="2411"/>
      <c r="U67" s="2411"/>
      <c r="V67" s="2411"/>
      <c r="W67" s="2411"/>
      <c r="X67" s="2411"/>
      <c r="Y67" s="2411"/>
      <c r="Z67" s="2411"/>
      <c r="AA67" s="2411"/>
    </row>
    <row r="68" spans="1:27" ht="12.75" customHeight="1">
      <c r="A68" s="2411"/>
      <c r="B68" s="2412"/>
      <c r="C68" s="2411"/>
      <c r="D68" s="2411"/>
      <c r="E68" s="2411"/>
      <c r="F68" s="2411"/>
      <c r="G68" s="2411"/>
      <c r="H68" s="2411"/>
      <c r="I68" s="2411"/>
      <c r="J68" s="2411"/>
      <c r="K68" s="2411"/>
      <c r="L68" s="2411"/>
      <c r="M68" s="2411"/>
      <c r="N68" s="2411"/>
      <c r="O68" s="2411"/>
      <c r="P68" s="2411"/>
      <c r="Q68" s="2411"/>
      <c r="R68" s="2411"/>
      <c r="S68" s="2411"/>
      <c r="T68" s="2411"/>
      <c r="U68" s="2411"/>
      <c r="V68" s="2411"/>
      <c r="W68" s="2411"/>
      <c r="X68" s="2411"/>
      <c r="Y68" s="2411"/>
      <c r="Z68" s="2411"/>
      <c r="AA68" s="2411"/>
    </row>
    <row r="69" spans="1:27" ht="12.75" customHeight="1">
      <c r="A69" s="2411"/>
      <c r="B69" s="2412"/>
      <c r="C69" s="2411"/>
      <c r="D69" s="2411"/>
      <c r="E69" s="2411"/>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row>
    <row r="70" spans="1:27" ht="12.75" customHeight="1">
      <c r="A70" s="2411"/>
      <c r="B70" s="2412"/>
      <c r="C70" s="2411"/>
      <c r="D70" s="2411"/>
      <c r="E70" s="2411"/>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row>
    <row r="71" spans="1:27" ht="12.75" customHeight="1">
      <c r="A71" s="2411"/>
      <c r="B71" s="2412"/>
      <c r="C71" s="2411"/>
      <c r="D71" s="2411"/>
      <c r="E71" s="2411"/>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row>
    <row r="72" spans="1:27" ht="12.75" customHeight="1">
      <c r="A72" s="2411"/>
      <c r="B72" s="2412"/>
      <c r="C72" s="2411"/>
      <c r="D72" s="2411"/>
      <c r="E72" s="2411"/>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row>
    <row r="73" spans="1:27" ht="12.75" customHeight="1">
      <c r="A73" s="2411"/>
      <c r="B73" s="2412"/>
      <c r="C73" s="2411"/>
      <c r="D73" s="2411"/>
      <c r="E73" s="2411"/>
      <c r="F73" s="2411"/>
      <c r="G73" s="2411"/>
      <c r="H73" s="2411"/>
      <c r="I73" s="2411"/>
      <c r="J73" s="2411"/>
      <c r="K73" s="2411"/>
      <c r="L73" s="2411"/>
      <c r="M73" s="2411"/>
      <c r="N73" s="2411"/>
      <c r="O73" s="2411"/>
      <c r="P73" s="2411"/>
      <c r="Q73" s="2411"/>
      <c r="R73" s="2411"/>
      <c r="S73" s="2411"/>
      <c r="T73" s="2411"/>
      <c r="U73" s="2411"/>
      <c r="V73" s="2411"/>
      <c r="W73" s="2411"/>
      <c r="X73" s="2411"/>
      <c r="Y73" s="2411"/>
      <c r="Z73" s="2411"/>
      <c r="AA73" s="2411"/>
    </row>
    <row r="74" spans="1:27" ht="12.75" customHeight="1">
      <c r="A74" s="2411"/>
      <c r="B74" s="2412"/>
      <c r="C74" s="2411"/>
      <c r="D74" s="2411"/>
      <c r="E74" s="2411"/>
      <c r="F74" s="2411"/>
      <c r="G74" s="2411"/>
      <c r="H74" s="2411"/>
      <c r="I74" s="2411"/>
      <c r="J74" s="2411"/>
      <c r="K74" s="2411"/>
      <c r="L74" s="2411"/>
      <c r="M74" s="2411"/>
      <c r="N74" s="2411"/>
      <c r="O74" s="2411"/>
      <c r="P74" s="2411"/>
      <c r="Q74" s="2411"/>
      <c r="R74" s="2411"/>
      <c r="S74" s="2411"/>
      <c r="T74" s="2411"/>
      <c r="U74" s="2411"/>
      <c r="V74" s="2411"/>
      <c r="W74" s="2411"/>
      <c r="X74" s="2411"/>
      <c r="Y74" s="2411"/>
      <c r="Z74" s="2411"/>
      <c r="AA74" s="2411"/>
    </row>
    <row r="75" spans="1:27" ht="12.75" customHeight="1">
      <c r="A75" s="2411"/>
      <c r="B75" s="2412"/>
      <c r="C75" s="2411"/>
      <c r="D75" s="2411"/>
      <c r="E75" s="2411"/>
      <c r="F75" s="2411"/>
      <c r="G75" s="2411"/>
      <c r="H75" s="2411"/>
      <c r="I75" s="2411"/>
      <c r="J75" s="2411"/>
      <c r="K75" s="2411"/>
      <c r="L75" s="2411"/>
      <c r="M75" s="2411"/>
      <c r="N75" s="2411"/>
      <c r="O75" s="2411"/>
      <c r="P75" s="2411"/>
      <c r="Q75" s="2411"/>
      <c r="R75" s="2411"/>
      <c r="S75" s="2411"/>
      <c r="T75" s="2411"/>
      <c r="U75" s="2411"/>
      <c r="V75" s="2411"/>
      <c r="W75" s="2411"/>
      <c r="X75" s="2411"/>
      <c r="Y75" s="2411"/>
      <c r="Z75" s="2411"/>
      <c r="AA75" s="2411"/>
    </row>
    <row r="76" spans="1:27" ht="12.75" customHeight="1">
      <c r="A76" s="2411"/>
      <c r="B76" s="2412"/>
      <c r="C76" s="2411"/>
      <c r="D76" s="2411"/>
      <c r="E76" s="2411"/>
      <c r="F76" s="2411"/>
      <c r="G76" s="2411"/>
      <c r="H76" s="2411"/>
      <c r="I76" s="2411"/>
      <c r="J76" s="2411"/>
      <c r="K76" s="2411"/>
      <c r="L76" s="2411"/>
      <c r="M76" s="2411"/>
      <c r="N76" s="2411"/>
      <c r="O76" s="2411"/>
      <c r="P76" s="2411"/>
      <c r="Q76" s="2411"/>
      <c r="R76" s="2411"/>
      <c r="S76" s="2411"/>
      <c r="T76" s="2411"/>
      <c r="U76" s="2411"/>
      <c r="V76" s="2411"/>
      <c r="W76" s="2411"/>
      <c r="X76" s="2411"/>
      <c r="Y76" s="2411"/>
      <c r="Z76" s="2411"/>
      <c r="AA76" s="2411"/>
    </row>
    <row r="77" spans="1:27" ht="12.75" customHeight="1">
      <c r="A77" s="2411"/>
      <c r="B77" s="2412"/>
      <c r="C77" s="2411"/>
      <c r="D77" s="2411"/>
      <c r="E77" s="2411"/>
      <c r="F77" s="2411"/>
      <c r="G77" s="2411"/>
      <c r="H77" s="2411"/>
      <c r="I77" s="2411"/>
      <c r="J77" s="2411"/>
      <c r="K77" s="2411"/>
      <c r="L77" s="2411"/>
      <c r="M77" s="2411"/>
      <c r="N77" s="2411"/>
      <c r="O77" s="2411"/>
      <c r="P77" s="2411"/>
      <c r="Q77" s="2411"/>
      <c r="R77" s="2411"/>
      <c r="S77" s="2411"/>
      <c r="T77" s="2411"/>
      <c r="U77" s="2411"/>
      <c r="V77" s="2411"/>
      <c r="W77" s="2411"/>
      <c r="X77" s="2411"/>
      <c r="Y77" s="2411"/>
      <c r="Z77" s="2411"/>
      <c r="AA77" s="2411"/>
    </row>
    <row r="78" spans="1:27" ht="12.75" customHeight="1">
      <c r="A78" s="2411"/>
      <c r="B78" s="2412"/>
      <c r="C78" s="2411"/>
      <c r="D78" s="2411"/>
      <c r="E78" s="2411"/>
      <c r="F78" s="2411"/>
      <c r="G78" s="2411"/>
      <c r="H78" s="2411"/>
      <c r="I78" s="2411"/>
      <c r="J78" s="2411"/>
      <c r="K78" s="2411"/>
      <c r="L78" s="2411"/>
      <c r="M78" s="2411"/>
      <c r="N78" s="2411"/>
      <c r="O78" s="2411"/>
      <c r="P78" s="2411"/>
      <c r="Q78" s="2411"/>
      <c r="R78" s="2411"/>
      <c r="S78" s="2411"/>
      <c r="T78" s="2411"/>
      <c r="U78" s="2411"/>
      <c r="V78" s="2411"/>
      <c r="W78" s="2411"/>
      <c r="X78" s="2411"/>
      <c r="Y78" s="2411"/>
      <c r="Z78" s="2411"/>
      <c r="AA78" s="2411"/>
    </row>
    <row r="79" spans="1:27" ht="12.75" customHeight="1">
      <c r="A79" s="2411"/>
      <c r="B79" s="2412"/>
      <c r="C79" s="2411"/>
      <c r="D79" s="2411"/>
      <c r="E79" s="2411"/>
      <c r="F79" s="2411"/>
      <c r="G79" s="2411"/>
      <c r="H79" s="2411"/>
      <c r="I79" s="2411"/>
      <c r="J79" s="2411"/>
      <c r="K79" s="2411"/>
      <c r="L79" s="2411"/>
      <c r="M79" s="2411"/>
      <c r="N79" s="2411"/>
      <c r="O79" s="2411"/>
      <c r="P79" s="2411"/>
      <c r="Q79" s="2411"/>
      <c r="R79" s="2411"/>
      <c r="S79" s="2411"/>
      <c r="T79" s="2411"/>
      <c r="U79" s="2411"/>
      <c r="V79" s="2411"/>
      <c r="W79" s="2411"/>
      <c r="X79" s="2411"/>
      <c r="Y79" s="2411"/>
      <c r="Z79" s="2411"/>
      <c r="AA79" s="2411"/>
    </row>
    <row r="80" spans="1:27" ht="12.75" customHeight="1">
      <c r="A80" s="2411"/>
      <c r="B80" s="2412"/>
      <c r="C80" s="2411"/>
      <c r="D80" s="2411"/>
      <c r="E80" s="2411"/>
      <c r="F80" s="2411"/>
      <c r="G80" s="2411"/>
      <c r="H80" s="2411"/>
      <c r="I80" s="2411"/>
      <c r="J80" s="2411"/>
      <c r="K80" s="2411"/>
      <c r="L80" s="2411"/>
      <c r="M80" s="2411"/>
      <c r="N80" s="2411"/>
      <c r="O80" s="2411"/>
      <c r="P80" s="2411"/>
      <c r="Q80" s="2411"/>
      <c r="R80" s="2411"/>
      <c r="S80" s="2411"/>
      <c r="T80" s="2411"/>
      <c r="U80" s="2411"/>
      <c r="V80" s="2411"/>
      <c r="W80" s="2411"/>
      <c r="X80" s="2411"/>
      <c r="Y80" s="2411"/>
      <c r="Z80" s="2411"/>
      <c r="AA80" s="2411"/>
    </row>
    <row r="81" spans="1:36" ht="12.75" customHeight="1">
      <c r="A81" s="2411"/>
      <c r="B81" s="2412"/>
      <c r="C81" s="2411"/>
      <c r="D81" s="2411"/>
      <c r="E81" s="2411"/>
      <c r="F81" s="2411"/>
      <c r="G81" s="2411"/>
      <c r="H81" s="2411"/>
      <c r="I81" s="2411"/>
      <c r="J81" s="2411"/>
      <c r="K81" s="2411"/>
      <c r="L81" s="2411"/>
      <c r="M81" s="2411"/>
      <c r="N81" s="2411"/>
      <c r="O81" s="2411"/>
      <c r="P81" s="2411"/>
      <c r="Q81" s="2411"/>
      <c r="R81" s="2411"/>
      <c r="S81" s="2411"/>
      <c r="T81" s="2411"/>
      <c r="U81" s="2411"/>
      <c r="V81" s="2411"/>
      <c r="W81" s="2411"/>
      <c r="X81" s="2411"/>
      <c r="Y81" s="2411"/>
      <c r="Z81" s="2411"/>
      <c r="AA81" s="2411"/>
    </row>
    <row r="82" spans="1:36" ht="12.75" customHeight="1">
      <c r="A82" s="2411"/>
      <c r="B82" s="2412"/>
      <c r="C82" s="2411"/>
      <c r="D82" s="2411"/>
      <c r="E82" s="2411"/>
      <c r="F82" s="2411"/>
      <c r="G82" s="2411"/>
      <c r="H82" s="2411"/>
      <c r="I82" s="2411"/>
      <c r="J82" s="2411"/>
      <c r="K82" s="2411"/>
      <c r="L82" s="2411"/>
      <c r="M82" s="2411"/>
      <c r="N82" s="2411"/>
      <c r="O82" s="2411"/>
      <c r="P82" s="2411"/>
      <c r="Q82" s="2411"/>
      <c r="R82" s="2411"/>
      <c r="S82" s="2411"/>
      <c r="T82" s="2411"/>
      <c r="U82" s="2411"/>
      <c r="V82" s="2411"/>
      <c r="W82" s="2411"/>
      <c r="X82" s="2411"/>
      <c r="Y82" s="2411"/>
      <c r="Z82" s="2411"/>
      <c r="AA82" s="2411"/>
    </row>
    <row r="83" spans="1:36" ht="12.75" customHeight="1">
      <c r="A83" s="2411"/>
      <c r="B83" s="2412"/>
      <c r="C83" s="2411"/>
      <c r="D83" s="2411"/>
      <c r="E83" s="2411"/>
      <c r="F83" s="2411"/>
      <c r="G83" s="2411"/>
      <c r="H83" s="2411"/>
      <c r="I83" s="2411"/>
      <c r="J83" s="2411"/>
      <c r="K83" s="2411"/>
      <c r="L83" s="2411"/>
      <c r="M83" s="2411"/>
      <c r="N83" s="2411"/>
      <c r="O83" s="2411"/>
      <c r="P83" s="2411"/>
      <c r="Q83" s="2411"/>
      <c r="R83" s="2411"/>
      <c r="S83" s="2411"/>
      <c r="T83" s="2411"/>
      <c r="U83" s="2411"/>
      <c r="V83" s="2411"/>
      <c r="W83" s="2411"/>
      <c r="X83" s="2411"/>
      <c r="Y83" s="2411"/>
      <c r="Z83" s="2411"/>
      <c r="AA83" s="2411"/>
    </row>
    <row r="84" spans="1:36" ht="12.75" customHeight="1">
      <c r="A84" s="2411"/>
      <c r="B84" s="2412"/>
      <c r="C84" s="2411"/>
      <c r="D84" s="2411"/>
      <c r="E84" s="2411"/>
      <c r="F84" s="2411"/>
      <c r="G84" s="2411"/>
      <c r="H84" s="2411"/>
      <c r="I84" s="2411"/>
      <c r="J84" s="2411"/>
      <c r="K84" s="2411"/>
      <c r="L84" s="2411"/>
      <c r="M84" s="2411"/>
      <c r="N84" s="2411"/>
      <c r="O84" s="2411"/>
      <c r="P84" s="2411"/>
      <c r="Q84" s="2411"/>
      <c r="R84" s="2411"/>
      <c r="S84" s="2411"/>
      <c r="T84" s="2411"/>
      <c r="U84" s="2411"/>
      <c r="V84" s="2411"/>
      <c r="W84" s="2411"/>
      <c r="X84" s="2411"/>
      <c r="Y84" s="2411"/>
      <c r="Z84" s="2411"/>
      <c r="AA84" s="2411"/>
    </row>
    <row r="85" spans="1:36" ht="12.75" customHeight="1">
      <c r="A85" s="2411"/>
      <c r="B85" s="2412"/>
      <c r="C85" s="2411"/>
      <c r="D85" s="2411"/>
      <c r="E85" s="2411"/>
      <c r="F85" s="2411"/>
      <c r="G85" s="2411"/>
      <c r="H85" s="2411"/>
      <c r="I85" s="2411"/>
      <c r="J85" s="2411"/>
      <c r="K85" s="2411"/>
      <c r="L85" s="2411"/>
      <c r="M85" s="2411"/>
      <c r="N85" s="2411"/>
      <c r="O85" s="2411"/>
      <c r="P85" s="2411"/>
      <c r="Q85" s="2411"/>
      <c r="R85" s="2411"/>
      <c r="S85" s="2411"/>
      <c r="T85" s="2411"/>
      <c r="U85" s="2411"/>
      <c r="V85" s="2411"/>
      <c r="W85" s="2411"/>
      <c r="X85" s="2411"/>
      <c r="Y85" s="2411"/>
      <c r="Z85" s="2411"/>
      <c r="AA85" s="2411"/>
    </row>
    <row r="86" spans="1:36" ht="12.75" customHeight="1">
      <c r="A86" s="2411"/>
      <c r="B86" s="2412"/>
      <c r="C86" s="2411"/>
      <c r="D86" s="2411"/>
      <c r="E86" s="2411"/>
      <c r="F86" s="2411"/>
      <c r="G86" s="2411"/>
      <c r="H86" s="2411"/>
      <c r="I86" s="2411"/>
      <c r="J86" s="2411"/>
      <c r="K86" s="2411"/>
      <c r="L86" s="2411"/>
      <c r="M86" s="2411"/>
      <c r="N86" s="2411"/>
      <c r="O86" s="2411"/>
      <c r="P86" s="2411"/>
      <c r="Q86" s="2411"/>
      <c r="R86" s="2411"/>
      <c r="S86" s="2411"/>
      <c r="T86" s="2411"/>
      <c r="U86" s="2411"/>
      <c r="V86" s="2411"/>
      <c r="W86" s="2411"/>
      <c r="X86" s="2411"/>
      <c r="Y86" s="2411"/>
      <c r="Z86" s="2411"/>
      <c r="AA86" s="2411"/>
    </row>
    <row r="87" spans="1:36" ht="12.75" customHeight="1">
      <c r="A87" s="2411"/>
      <c r="B87" s="2412"/>
      <c r="C87" s="2411"/>
      <c r="D87" s="2411"/>
      <c r="E87" s="2411"/>
      <c r="F87" s="2411"/>
      <c r="G87" s="2411"/>
      <c r="H87" s="2411"/>
      <c r="I87" s="2411"/>
      <c r="J87" s="2411"/>
      <c r="K87" s="2411"/>
      <c r="L87" s="2411"/>
      <c r="M87" s="2411"/>
      <c r="N87" s="2411"/>
      <c r="O87" s="2411"/>
      <c r="P87" s="2411"/>
      <c r="Q87" s="2411"/>
      <c r="R87" s="2411"/>
      <c r="S87" s="2411"/>
      <c r="T87" s="2411"/>
      <c r="U87" s="2411"/>
      <c r="V87" s="2411"/>
      <c r="W87" s="2411"/>
      <c r="X87" s="2411"/>
      <c r="Y87" s="2411"/>
      <c r="Z87" s="2411"/>
      <c r="AA87" s="2411"/>
    </row>
    <row r="88" spans="1:36" ht="12.75" customHeight="1">
      <c r="A88" s="2406"/>
      <c r="B88" s="2404"/>
      <c r="C88" s="2402"/>
      <c r="D88" s="2411"/>
      <c r="E88" s="2393"/>
      <c r="F88" s="2583"/>
      <c r="G88" s="2583"/>
      <c r="H88" s="2583"/>
      <c r="I88" s="2583"/>
      <c r="J88" s="2583"/>
      <c r="K88" s="2583"/>
      <c r="L88" s="2583"/>
      <c r="M88" s="2583"/>
      <c r="N88" s="2583"/>
      <c r="O88" s="2583"/>
      <c r="P88" s="2583"/>
      <c r="Q88" s="2583"/>
      <c r="R88" s="2583"/>
      <c r="S88" s="2411"/>
      <c r="T88" s="3931"/>
      <c r="U88" s="3931"/>
      <c r="V88" s="3931"/>
      <c r="W88" s="2433"/>
      <c r="X88" s="2433"/>
      <c r="Y88" s="2433"/>
      <c r="Z88" s="2433"/>
      <c r="AA88" s="2433"/>
      <c r="AB88" s="2433"/>
      <c r="AC88" s="2433"/>
      <c r="AD88" s="3938"/>
      <c r="AE88" s="2613"/>
      <c r="AF88" s="3939"/>
      <c r="AG88" s="3942"/>
      <c r="AH88" s="3942"/>
      <c r="AI88" s="3942"/>
      <c r="AJ88" s="3943"/>
    </row>
    <row r="89" spans="1:36" ht="17.399999999999999">
      <c r="A89" s="6477">
        <v>48</v>
      </c>
      <c r="B89" s="6477"/>
      <c r="C89" s="6477"/>
      <c r="D89" s="6477"/>
      <c r="E89" s="6477"/>
      <c r="F89" s="6477"/>
      <c r="G89" s="6477"/>
      <c r="H89" s="6477"/>
      <c r="I89" s="6477"/>
      <c r="J89" s="6477"/>
      <c r="K89" s="6477"/>
      <c r="L89" s="6477"/>
      <c r="M89" s="6477"/>
      <c r="N89" s="6477"/>
      <c r="O89" s="6477"/>
      <c r="P89" s="6477"/>
      <c r="Q89" s="6477"/>
      <c r="R89" s="6477"/>
      <c r="S89" s="6477"/>
      <c r="T89" s="6477"/>
      <c r="U89" s="6477"/>
      <c r="V89" s="6477"/>
      <c r="W89" s="6477"/>
      <c r="X89" s="6477"/>
      <c r="Y89" s="6477"/>
      <c r="Z89" s="6477"/>
      <c r="AA89" s="6477"/>
      <c r="AB89" s="4235"/>
      <c r="AC89" s="4235"/>
      <c r="AD89" s="4235"/>
      <c r="AE89" s="4235"/>
      <c r="AF89" s="4235"/>
      <c r="AG89" s="4235"/>
      <c r="AH89" s="4235"/>
      <c r="AI89" s="4235"/>
      <c r="AJ89" s="4235"/>
    </row>
  </sheetData>
  <sheetProtection selectLockedCells="1" selectUnlockedCells="1"/>
  <mergeCells count="30">
    <mergeCell ref="Q15:U15"/>
    <mergeCell ref="W15:AA15"/>
    <mergeCell ref="A1:AA1"/>
    <mergeCell ref="A2:AA2"/>
    <mergeCell ref="A3:AA3"/>
    <mergeCell ref="F6:G7"/>
    <mergeCell ref="B6:E7"/>
    <mergeCell ref="Q16:U16"/>
    <mergeCell ref="W16:AA16"/>
    <mergeCell ref="Q19:Q20"/>
    <mergeCell ref="R19:T20"/>
    <mergeCell ref="W19:W20"/>
    <mergeCell ref="X19:Z20"/>
    <mergeCell ref="Q25:Q26"/>
    <mergeCell ref="R25:T26"/>
    <mergeCell ref="W25:W26"/>
    <mergeCell ref="X25:Z26"/>
    <mergeCell ref="Q28:Q29"/>
    <mergeCell ref="R28:T29"/>
    <mergeCell ref="W28:W29"/>
    <mergeCell ref="X28:Z29"/>
    <mergeCell ref="A89:AA89"/>
    <mergeCell ref="Q31:Q32"/>
    <mergeCell ref="R31:T32"/>
    <mergeCell ref="W31:W32"/>
    <mergeCell ref="X31:Z32"/>
    <mergeCell ref="Q34:Q35"/>
    <mergeCell ref="R34:T35"/>
    <mergeCell ref="W34:W35"/>
    <mergeCell ref="X34:Z35"/>
  </mergeCells>
  <printOptions horizontalCentered="1"/>
  <pageMargins left="0.15748031496063" right="0.196850393700787" top="0.5" bottom="0.27559055118110198" header="0.511811023622047" footer="0.511811023622047"/>
  <pageSetup paperSize="9" scale="75" firstPageNumber="2" orientation="portrait" useFirstPageNumber="1" horizontalDpi="300" verticalDpi="30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DCCEE-C25C-49C1-B249-44131B98A5AE}">
  <sheetPr>
    <tabColor rgb="FF002060"/>
  </sheetPr>
  <dimension ref="A1:AU195"/>
  <sheetViews>
    <sheetView showGridLines="0" view="pageBreakPreview" topLeftCell="B2" zoomScale="99" zoomScaleNormal="100" zoomScaleSheetLayoutView="99" workbookViewId="0">
      <selection activeCell="AU35" sqref="AU35"/>
    </sheetView>
  </sheetViews>
  <sheetFormatPr defaultColWidth="9.109375" defaultRowHeight="10.199999999999999"/>
  <cols>
    <col min="1" max="1" width="3.6640625" style="2590" customWidth="1"/>
    <col min="2" max="2" width="3.44140625" style="2561" customWidth="1"/>
    <col min="3" max="3" width="1.6640625" style="2561" customWidth="1"/>
    <col min="4" max="4" width="3.88671875" style="2561" customWidth="1"/>
    <col min="5" max="5" width="4.88671875" style="2561" customWidth="1"/>
    <col min="6" max="6" width="3.88671875" style="2561" customWidth="1"/>
    <col min="7" max="7" width="3.44140625" style="2561" customWidth="1"/>
    <col min="8" max="20" width="3.88671875" style="2561" customWidth="1"/>
    <col min="21" max="21" width="5" style="2561" customWidth="1"/>
    <col min="22" max="34" width="3.88671875" style="2561" customWidth="1"/>
    <col min="35" max="36" width="3.6640625" style="2561" customWidth="1"/>
    <col min="37" max="16384" width="9.109375" style="2561"/>
  </cols>
  <sheetData>
    <row r="1" spans="1:42"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2"/>
    </row>
    <row r="2" spans="1:42">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5"/>
    </row>
    <row r="3" spans="1:42"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8"/>
    </row>
    <row r="4" spans="1:42" ht="12.9" customHeight="1">
      <c r="A4" s="4242"/>
      <c r="B4" s="2355"/>
      <c r="C4" s="2355"/>
      <c r="D4" s="2355"/>
      <c r="E4" s="2355"/>
      <c r="F4" s="2355"/>
      <c r="G4" s="2578"/>
      <c r="H4" s="2578"/>
      <c r="I4" s="2578"/>
      <c r="J4" s="2578"/>
      <c r="K4" s="2578"/>
      <c r="L4" s="2567"/>
      <c r="M4" s="2567"/>
      <c r="N4" s="2567"/>
      <c r="O4" s="2565"/>
      <c r="P4" s="2565"/>
      <c r="Q4" s="2565"/>
      <c r="R4" s="2565"/>
      <c r="S4" s="2627"/>
      <c r="T4" s="2628"/>
      <c r="U4" s="2628"/>
      <c r="V4" s="2628"/>
      <c r="W4" s="2565"/>
      <c r="X4" s="2565"/>
      <c r="Y4" s="2565"/>
      <c r="Z4" s="2565"/>
      <c r="AA4" s="2565"/>
      <c r="AB4" s="2565"/>
      <c r="AC4" s="2565"/>
      <c r="AD4" s="2565"/>
      <c r="AE4" s="2487"/>
      <c r="AF4" s="2487"/>
      <c r="AG4" s="2487"/>
      <c r="AH4" s="4243"/>
      <c r="AI4" s="2487"/>
      <c r="AJ4" s="2487"/>
    </row>
    <row r="5" spans="1:42" ht="15" customHeight="1">
      <c r="A5" s="4154"/>
      <c r="B5" s="6505" t="s">
        <v>1163</v>
      </c>
      <c r="C5" s="6506"/>
      <c r="D5" s="6506"/>
      <c r="E5" s="6506"/>
      <c r="F5" s="6506"/>
      <c r="G5" s="6507"/>
      <c r="H5" s="6511" t="s">
        <v>851</v>
      </c>
      <c r="I5" s="6512"/>
      <c r="J5" s="2568"/>
      <c r="K5" s="2569" t="s">
        <v>3622</v>
      </c>
      <c r="L5" s="2629"/>
      <c r="M5" s="2629"/>
      <c r="N5" s="2629"/>
      <c r="O5" s="2565"/>
      <c r="P5" s="2565"/>
      <c r="Q5" s="2565"/>
      <c r="R5" s="2565"/>
      <c r="S5" s="2565"/>
      <c r="T5" s="2565"/>
      <c r="U5" s="2565"/>
      <c r="V5" s="2565"/>
      <c r="W5" s="2565"/>
      <c r="X5" s="2565"/>
      <c r="Y5" s="2565"/>
      <c r="Z5" s="2565"/>
      <c r="AA5" s="2565"/>
      <c r="AB5" s="2565"/>
      <c r="AC5" s="2565"/>
      <c r="AD5" s="2565"/>
      <c r="AE5" s="2487"/>
      <c r="AF5" s="2487"/>
      <c r="AG5" s="2487"/>
      <c r="AH5" s="4243"/>
      <c r="AI5" s="2487"/>
      <c r="AJ5" s="2487"/>
    </row>
    <row r="6" spans="1:42" ht="15" customHeight="1">
      <c r="A6" s="4242"/>
      <c r="B6" s="6508"/>
      <c r="C6" s="6509"/>
      <c r="D6" s="6509"/>
      <c r="E6" s="6509"/>
      <c r="F6" s="6509"/>
      <c r="G6" s="6510"/>
      <c r="H6" s="6513"/>
      <c r="I6" s="6514"/>
      <c r="J6" s="2570"/>
      <c r="K6" s="2418" t="s">
        <v>3623</v>
      </c>
      <c r="L6" s="2630"/>
      <c r="M6" s="2630"/>
      <c r="N6" s="2630"/>
      <c r="O6" s="2631"/>
      <c r="P6" s="2631"/>
      <c r="Q6" s="2631"/>
      <c r="R6" s="2631"/>
      <c r="S6" s="2487"/>
      <c r="T6" s="2487"/>
      <c r="U6" s="2487"/>
      <c r="V6" s="2487"/>
      <c r="W6" s="2487"/>
      <c r="X6" s="2487"/>
      <c r="Y6" s="2487"/>
      <c r="Z6" s="2487"/>
      <c r="AA6" s="2487"/>
      <c r="AB6" s="2487"/>
      <c r="AC6" s="2487"/>
      <c r="AD6" s="2487"/>
      <c r="AE6" s="2632"/>
      <c r="AF6" s="2633"/>
      <c r="AG6" s="2578"/>
      <c r="AH6" s="4244"/>
      <c r="AI6" s="2578"/>
      <c r="AJ6" s="2578"/>
      <c r="AK6" s="2634"/>
      <c r="AL6" s="2634"/>
      <c r="AM6" s="2634"/>
      <c r="AN6" s="2634"/>
      <c r="AO6" s="2634"/>
      <c r="AP6" s="2634"/>
    </row>
    <row r="7" spans="1:42" ht="12" customHeight="1">
      <c r="A7" s="4154"/>
      <c r="B7" s="2635"/>
      <c r="C7" s="2394"/>
      <c r="D7" s="2394"/>
      <c r="E7" s="2355"/>
      <c r="F7" s="2636"/>
      <c r="G7" s="2637"/>
      <c r="H7" s="2403"/>
      <c r="I7" s="2637"/>
      <c r="J7" s="2637"/>
      <c r="K7" s="2637"/>
      <c r="L7" s="2638"/>
      <c r="M7" s="2638"/>
      <c r="N7" s="2638"/>
      <c r="O7" s="6672"/>
      <c r="P7" s="6672"/>
      <c r="Q7" s="6672"/>
      <c r="R7" s="6672"/>
      <c r="S7" s="6673"/>
      <c r="T7" s="6673"/>
      <c r="U7" s="6673"/>
      <c r="V7" s="6673"/>
      <c r="W7" s="6672"/>
      <c r="X7" s="6672"/>
      <c r="Y7" s="6672"/>
      <c r="Z7" s="3945"/>
      <c r="AA7" s="3945"/>
      <c r="AB7" s="3945"/>
      <c r="AC7" s="3945"/>
      <c r="AD7" s="3945"/>
      <c r="AE7" s="6672"/>
      <c r="AF7" s="6674"/>
      <c r="AG7" s="2355"/>
      <c r="AH7" s="4153"/>
      <c r="AI7" s="2355"/>
      <c r="AJ7" s="2355"/>
    </row>
    <row r="8" spans="1:42" ht="7.5" customHeight="1">
      <c r="A8" s="4154"/>
      <c r="B8" s="2635"/>
      <c r="C8" s="2394"/>
      <c r="D8" s="2394"/>
      <c r="E8" s="2355"/>
      <c r="F8" s="2636"/>
      <c r="G8" s="2637"/>
      <c r="H8" s="2403"/>
      <c r="I8" s="2637"/>
      <c r="J8" s="2637"/>
      <c r="K8" s="2637"/>
      <c r="L8" s="2638"/>
      <c r="M8" s="2638"/>
      <c r="N8" s="2638"/>
      <c r="O8" s="3945"/>
      <c r="P8" s="3945"/>
      <c r="Q8" s="3945"/>
      <c r="R8" s="3945"/>
      <c r="S8" s="3946"/>
      <c r="T8" s="3946"/>
      <c r="U8" s="3946"/>
      <c r="V8" s="3946"/>
      <c r="W8" s="3945"/>
      <c r="X8" s="3945"/>
      <c r="Y8" s="3945"/>
      <c r="Z8" s="3945"/>
      <c r="AA8" s="3945"/>
      <c r="AB8" s="3945"/>
      <c r="AC8" s="3945"/>
      <c r="AD8" s="3945"/>
      <c r="AE8" s="3945"/>
      <c r="AF8" s="3947"/>
      <c r="AG8" s="2355"/>
      <c r="AH8" s="4153"/>
      <c r="AI8" s="2355"/>
      <c r="AJ8" s="2355"/>
    </row>
    <row r="9" spans="1:42" ht="12" customHeight="1">
      <c r="A9" s="4245"/>
      <c r="B9" s="2639" t="s">
        <v>879</v>
      </c>
      <c r="C9" s="2355"/>
      <c r="D9" s="3951" t="s">
        <v>1855</v>
      </c>
      <c r="E9" s="3951"/>
      <c r="F9" s="2640"/>
      <c r="G9" s="2580"/>
      <c r="H9" s="2580"/>
      <c r="I9" s="2580"/>
      <c r="J9" s="2580"/>
      <c r="K9" s="2580"/>
      <c r="L9" s="2580"/>
      <c r="M9" s="2580"/>
      <c r="N9" s="2580"/>
      <c r="O9" s="2580"/>
      <c r="P9" s="2580"/>
      <c r="Q9" s="2580"/>
      <c r="R9" s="2580"/>
      <c r="S9" s="2580"/>
      <c r="T9" s="2580"/>
      <c r="U9" s="2580"/>
      <c r="V9" s="3946"/>
      <c r="W9" s="3945"/>
      <c r="X9" s="3945"/>
      <c r="Y9" s="3945"/>
      <c r="Z9" s="3945"/>
      <c r="AA9" s="3945"/>
      <c r="AB9" s="3945"/>
      <c r="AC9" s="3945"/>
      <c r="AD9" s="3945"/>
      <c r="AE9" s="3945"/>
      <c r="AF9" s="3947"/>
      <c r="AG9" s="2355"/>
      <c r="AH9" s="4153"/>
      <c r="AI9" s="2355"/>
      <c r="AJ9" s="2355"/>
    </row>
    <row r="10" spans="1:42" ht="12" customHeight="1">
      <c r="A10" s="4246"/>
      <c r="B10" s="3937"/>
      <c r="C10" s="2355"/>
      <c r="D10" s="2597" t="s">
        <v>1856</v>
      </c>
      <c r="E10" s="3951"/>
      <c r="F10" s="2574"/>
      <c r="G10" s="2572"/>
      <c r="H10" s="2572"/>
      <c r="I10" s="2572"/>
      <c r="J10" s="2572"/>
      <c r="K10" s="2572"/>
      <c r="L10" s="2572"/>
      <c r="M10" s="2572"/>
      <c r="N10" s="2572"/>
      <c r="O10" s="2572"/>
      <c r="P10" s="2572"/>
      <c r="Q10" s="2572"/>
      <c r="R10" s="2572"/>
      <c r="S10" s="2572"/>
      <c r="T10" s="2572"/>
      <c r="U10" s="2572"/>
      <c r="V10" s="3946"/>
      <c r="W10" s="3945"/>
      <c r="X10" s="3945"/>
      <c r="Y10" s="3945"/>
      <c r="Z10" s="3945"/>
      <c r="AA10" s="3945"/>
      <c r="AB10" s="3945"/>
      <c r="AC10" s="3945"/>
      <c r="AD10" s="3945"/>
      <c r="AE10" s="3945"/>
      <c r="AF10" s="3947"/>
      <c r="AG10" s="2355"/>
      <c r="AH10" s="4153"/>
      <c r="AI10" s="2355"/>
      <c r="AJ10" s="2355"/>
    </row>
    <row r="11" spans="1:42" ht="4.5" customHeight="1">
      <c r="A11" s="4247"/>
      <c r="B11" s="3937"/>
      <c r="C11" s="2597"/>
      <c r="D11" s="2394"/>
      <c r="E11" s="3951"/>
      <c r="F11" s="2574"/>
      <c r="G11" s="2572"/>
      <c r="H11" s="2572"/>
      <c r="I11" s="2572"/>
      <c r="J11" s="2572"/>
      <c r="K11" s="2572"/>
      <c r="L11" s="2572"/>
      <c r="M11" s="2572"/>
      <c r="N11" s="2572"/>
      <c r="O11" s="2572"/>
      <c r="P11" s="2572"/>
      <c r="Q11" s="2572"/>
      <c r="R11" s="2572"/>
      <c r="S11" s="2572"/>
      <c r="T11" s="2572"/>
      <c r="U11" s="2572"/>
      <c r="V11" s="3946"/>
      <c r="W11" s="3945"/>
      <c r="X11" s="3945"/>
      <c r="Y11" s="3945"/>
      <c r="Z11" s="3945"/>
      <c r="AA11" s="3945"/>
      <c r="AB11" s="3945"/>
      <c r="AC11" s="3945"/>
      <c r="AD11" s="3945"/>
      <c r="AE11" s="3945"/>
      <c r="AF11" s="3947"/>
      <c r="AG11" s="2355"/>
      <c r="AH11" s="4153"/>
      <c r="AI11" s="2355"/>
      <c r="AJ11" s="2355"/>
    </row>
    <row r="12" spans="1:42" ht="12" customHeight="1">
      <c r="A12" s="4248"/>
      <c r="B12" s="2355"/>
      <c r="C12" s="2400"/>
      <c r="D12" s="2400"/>
      <c r="E12" s="6459">
        <v>342101</v>
      </c>
      <c r="F12" s="6459"/>
      <c r="G12" s="2400"/>
      <c r="H12" s="2400"/>
      <c r="I12" s="2400"/>
      <c r="J12" s="2400"/>
      <c r="K12" s="2400"/>
      <c r="L12" s="2400"/>
      <c r="M12" s="2400"/>
      <c r="N12" s="2400"/>
      <c r="O12" s="2583"/>
      <c r="P12" s="6459"/>
      <c r="Q12" s="6459"/>
      <c r="R12" s="2394"/>
      <c r="S12" s="2394"/>
      <c r="T12" s="2394"/>
      <c r="U12" s="2394"/>
      <c r="V12" s="3946"/>
      <c r="W12" s="3945"/>
      <c r="X12" s="3945"/>
      <c r="Y12" s="3945"/>
      <c r="Z12" s="3945"/>
      <c r="AA12" s="3945"/>
      <c r="AB12" s="3945"/>
      <c r="AC12" s="3945"/>
      <c r="AD12" s="3945"/>
      <c r="AE12" s="3945"/>
      <c r="AF12" s="3947"/>
      <c r="AG12" s="2355"/>
      <c r="AH12" s="4153"/>
      <c r="AI12" s="2355"/>
      <c r="AJ12" s="2355"/>
    </row>
    <row r="13" spans="1:42" ht="11.25" customHeight="1">
      <c r="A13" s="4248"/>
      <c r="B13" s="2394"/>
      <c r="C13" s="2355"/>
      <c r="D13" s="2355"/>
      <c r="E13" s="6558">
        <v>1</v>
      </c>
      <c r="F13" s="6494"/>
      <c r="G13" s="6559" t="s">
        <v>1164</v>
      </c>
      <c r="H13" s="6458"/>
      <c r="I13" s="6458"/>
      <c r="J13" s="6558">
        <v>2</v>
      </c>
      <c r="K13" s="6494"/>
      <c r="L13" s="6559" t="s">
        <v>1168</v>
      </c>
      <c r="M13" s="6458"/>
      <c r="N13" s="6458"/>
      <c r="O13" s="6458"/>
      <c r="P13" s="2433"/>
      <c r="Q13" s="2433"/>
      <c r="R13" s="2433"/>
      <c r="S13" s="2433"/>
      <c r="T13" s="2433"/>
      <c r="U13" s="2400"/>
      <c r="V13" s="3946"/>
      <c r="W13" s="3945"/>
      <c r="X13" s="3945"/>
      <c r="Y13" s="3945"/>
      <c r="Z13" s="3945"/>
      <c r="AA13" s="3945"/>
      <c r="AB13" s="3945"/>
      <c r="AC13" s="3945"/>
      <c r="AD13" s="3945"/>
      <c r="AE13" s="3945"/>
      <c r="AF13" s="3947"/>
      <c r="AG13" s="2355"/>
      <c r="AH13" s="4153"/>
      <c r="AI13" s="2355"/>
      <c r="AJ13" s="2355"/>
    </row>
    <row r="14" spans="1:42" ht="11.25" customHeight="1">
      <c r="A14" s="4248"/>
      <c r="B14" s="2394"/>
      <c r="C14" s="2355"/>
      <c r="D14" s="2355"/>
      <c r="E14" s="6558"/>
      <c r="F14" s="6495"/>
      <c r="G14" s="6559"/>
      <c r="H14" s="6458"/>
      <c r="I14" s="6458"/>
      <c r="J14" s="6558"/>
      <c r="K14" s="6495"/>
      <c r="L14" s="6559"/>
      <c r="M14" s="6458"/>
      <c r="N14" s="6458"/>
      <c r="O14" s="6458"/>
      <c r="P14" s="2394"/>
      <c r="Q14" s="2424"/>
      <c r="R14" s="2424"/>
      <c r="S14" s="2424"/>
      <c r="T14" s="2424"/>
      <c r="U14" s="2395"/>
      <c r="V14" s="3946"/>
      <c r="W14" s="3945"/>
      <c r="X14" s="3945"/>
      <c r="Y14" s="3945"/>
      <c r="Z14" s="3945"/>
      <c r="AA14" s="3945"/>
      <c r="AB14" s="3945"/>
      <c r="AC14" s="3945"/>
      <c r="AD14" s="3945"/>
      <c r="AE14" s="3945"/>
      <c r="AF14" s="3947"/>
      <c r="AG14" s="2355"/>
      <c r="AH14" s="4153"/>
      <c r="AI14" s="2355"/>
      <c r="AJ14" s="2355"/>
    </row>
    <row r="15" spans="1:42" ht="17.399999999999999" customHeight="1">
      <c r="A15" s="4249"/>
      <c r="B15" s="4112"/>
      <c r="C15" s="4203"/>
      <c r="D15" s="4203"/>
      <c r="E15" s="4203"/>
      <c r="F15" s="4203"/>
      <c r="G15" s="4111"/>
      <c r="H15" s="4203"/>
      <c r="I15" s="4203"/>
      <c r="J15" s="4203"/>
      <c r="K15" s="4203"/>
      <c r="L15" s="4203"/>
      <c r="M15" s="4112"/>
      <c r="N15" s="4198"/>
      <c r="O15" s="4198"/>
      <c r="P15" s="4112"/>
      <c r="Q15" s="4250"/>
      <c r="R15" s="4250"/>
      <c r="S15" s="4250"/>
      <c r="T15" s="4250"/>
      <c r="U15" s="4251"/>
      <c r="V15" s="4252"/>
      <c r="W15" s="4253"/>
      <c r="X15" s="4253"/>
      <c r="Y15" s="4253"/>
      <c r="Z15" s="4253"/>
      <c r="AA15" s="4253"/>
      <c r="AB15" s="4253"/>
      <c r="AC15" s="4253"/>
      <c r="AD15" s="4253"/>
      <c r="AE15" s="4253"/>
      <c r="AF15" s="4254"/>
      <c r="AG15" s="4255"/>
      <c r="AH15" s="4256"/>
      <c r="AI15" s="2355"/>
      <c r="AJ15" s="2355"/>
    </row>
    <row r="16" spans="1:42" ht="17.399999999999999" customHeight="1">
      <c r="A16" s="4154"/>
      <c r="B16" s="2635"/>
      <c r="C16" s="2394"/>
      <c r="D16" s="2394"/>
      <c r="E16" s="2355"/>
      <c r="F16" s="2636"/>
      <c r="G16" s="2637"/>
      <c r="H16" s="2403"/>
      <c r="I16" s="2637"/>
      <c r="J16" s="2637"/>
      <c r="K16" s="2637"/>
      <c r="L16" s="2638"/>
      <c r="M16" s="2638"/>
      <c r="N16" s="2638"/>
      <c r="O16" s="3945"/>
      <c r="P16" s="3945"/>
      <c r="Q16" s="3945"/>
      <c r="R16" s="3945"/>
      <c r="S16" s="3946"/>
      <c r="T16" s="3946"/>
      <c r="U16" s="3946"/>
      <c r="V16" s="3946"/>
      <c r="W16" s="3945"/>
      <c r="X16" s="3945"/>
      <c r="Y16" s="3945"/>
      <c r="Z16" s="3945"/>
      <c r="AA16" s="3945"/>
      <c r="AB16" s="3945"/>
      <c r="AC16" s="3945"/>
      <c r="AD16" s="3945"/>
      <c r="AE16" s="3945"/>
      <c r="AF16" s="3947"/>
      <c r="AG16" s="2355"/>
      <c r="AH16" s="4153"/>
      <c r="AI16" s="2355"/>
      <c r="AJ16" s="2355"/>
    </row>
    <row r="17" spans="1:36" ht="12" customHeight="1">
      <c r="A17" s="4245"/>
      <c r="B17" s="2639" t="s">
        <v>880</v>
      </c>
      <c r="C17" s="2355"/>
      <c r="D17" s="3951" t="s">
        <v>1857</v>
      </c>
      <c r="E17" s="3951"/>
      <c r="F17" s="2640"/>
      <c r="G17" s="2580"/>
      <c r="H17" s="2580"/>
      <c r="I17" s="2580"/>
      <c r="J17" s="2580"/>
      <c r="K17" s="2580"/>
      <c r="L17" s="2580"/>
      <c r="M17" s="2580"/>
      <c r="N17" s="2580"/>
      <c r="O17" s="2580"/>
      <c r="P17" s="2580"/>
      <c r="Q17" s="2580"/>
      <c r="R17" s="2580"/>
      <c r="S17" s="2580"/>
      <c r="T17" s="2580"/>
      <c r="U17" s="2580"/>
      <c r="V17" s="3946"/>
      <c r="W17" s="3945"/>
      <c r="X17" s="3945"/>
      <c r="Y17" s="3945"/>
      <c r="Z17" s="3945"/>
      <c r="AA17" s="3945"/>
      <c r="AB17" s="3945"/>
      <c r="AC17" s="3945"/>
      <c r="AD17" s="3945"/>
      <c r="AE17" s="3945"/>
      <c r="AF17" s="3947"/>
      <c r="AG17" s="2355"/>
      <c r="AH17" s="4153"/>
      <c r="AI17" s="2355"/>
      <c r="AJ17" s="2355"/>
    </row>
    <row r="18" spans="1:36" ht="12" customHeight="1">
      <c r="A18" s="4246"/>
      <c r="B18" s="3937"/>
      <c r="C18" s="2355"/>
      <c r="D18" s="2597" t="s">
        <v>1858</v>
      </c>
      <c r="E18" s="3951"/>
      <c r="F18" s="2574"/>
      <c r="G18" s="2572"/>
      <c r="H18" s="2572"/>
      <c r="I18" s="2572"/>
      <c r="J18" s="2572"/>
      <c r="K18" s="2572"/>
      <c r="L18" s="2572"/>
      <c r="M18" s="2572"/>
      <c r="N18" s="2572"/>
      <c r="O18" s="2572"/>
      <c r="P18" s="2572"/>
      <c r="Q18" s="2572"/>
      <c r="R18" s="2572"/>
      <c r="S18" s="2572"/>
      <c r="T18" s="2572"/>
      <c r="U18" s="2572"/>
      <c r="V18" s="3946"/>
      <c r="W18" s="3945"/>
      <c r="X18" s="3945"/>
      <c r="Y18" s="3945"/>
      <c r="Z18" s="3945"/>
      <c r="AA18" s="3945"/>
      <c r="AB18" s="3945"/>
      <c r="AC18" s="3945"/>
      <c r="AD18" s="3945"/>
      <c r="AE18" s="3945"/>
      <c r="AF18" s="3947"/>
      <c r="AG18" s="2355"/>
      <c r="AH18" s="4153"/>
      <c r="AI18" s="2355"/>
      <c r="AJ18" s="2355"/>
    </row>
    <row r="19" spans="1:36" ht="4.5" customHeight="1">
      <c r="A19" s="4247"/>
      <c r="B19" s="3937"/>
      <c r="C19" s="2597"/>
      <c r="D19" s="2394"/>
      <c r="E19" s="3951"/>
      <c r="F19" s="2574"/>
      <c r="G19" s="2572"/>
      <c r="H19" s="2572"/>
      <c r="I19" s="2572"/>
      <c r="J19" s="2572"/>
      <c r="K19" s="2572"/>
      <c r="L19" s="2572"/>
      <c r="M19" s="2572"/>
      <c r="N19" s="2572"/>
      <c r="O19" s="2572"/>
      <c r="P19" s="2572"/>
      <c r="Q19" s="2572"/>
      <c r="R19" s="2572"/>
      <c r="S19" s="2572"/>
      <c r="T19" s="2572"/>
      <c r="U19" s="2572"/>
      <c r="V19" s="3946"/>
      <c r="W19" s="3945"/>
      <c r="X19" s="3945"/>
      <c r="Y19" s="3945"/>
      <c r="Z19" s="3945"/>
      <c r="AA19" s="3945"/>
      <c r="AB19" s="3945"/>
      <c r="AC19" s="3945"/>
      <c r="AD19" s="3945"/>
      <c r="AE19" s="3945"/>
      <c r="AF19" s="3947"/>
      <c r="AG19" s="2355"/>
      <c r="AH19" s="4153"/>
      <c r="AI19" s="2355"/>
      <c r="AJ19" s="2355"/>
    </row>
    <row r="20" spans="1:36" ht="12" customHeight="1">
      <c r="A20" s="4248"/>
      <c r="B20" s="2355"/>
      <c r="C20" s="2400"/>
      <c r="D20" s="2400"/>
      <c r="E20" s="6459">
        <v>341801</v>
      </c>
      <c r="F20" s="6459"/>
      <c r="G20" s="2400"/>
      <c r="H20" s="2400"/>
      <c r="I20" s="2400"/>
      <c r="J20" s="2400"/>
      <c r="K20" s="2400"/>
      <c r="L20" s="2400"/>
      <c r="M20" s="2400"/>
      <c r="N20" s="2400"/>
      <c r="O20" s="2583"/>
      <c r="P20" s="6459"/>
      <c r="Q20" s="6459"/>
      <c r="R20" s="2394"/>
      <c r="S20" s="2394"/>
      <c r="T20" s="2394"/>
      <c r="U20" s="2394"/>
      <c r="V20" s="3946"/>
      <c r="W20" s="3945"/>
      <c r="X20" s="3945"/>
      <c r="Y20" s="3945"/>
      <c r="Z20" s="3945"/>
      <c r="AA20" s="3945"/>
      <c r="AB20" s="3945"/>
      <c r="AC20" s="3945"/>
      <c r="AD20" s="3945"/>
      <c r="AE20" s="3945"/>
      <c r="AF20" s="3947"/>
      <c r="AG20" s="2355"/>
      <c r="AH20" s="4153"/>
      <c r="AI20" s="2355"/>
      <c r="AJ20" s="2355"/>
    </row>
    <row r="21" spans="1:36" ht="11.25" customHeight="1">
      <c r="A21" s="4248"/>
      <c r="B21" s="2394"/>
      <c r="C21" s="2355"/>
      <c r="D21" s="2355"/>
      <c r="E21" s="6558">
        <v>1</v>
      </c>
      <c r="F21" s="6494"/>
      <c r="G21" s="6559" t="s">
        <v>1164</v>
      </c>
      <c r="H21" s="6458"/>
      <c r="I21" s="6458"/>
      <c r="J21" s="6558">
        <v>2</v>
      </c>
      <c r="K21" s="6494"/>
      <c r="L21" s="6559" t="s">
        <v>1168</v>
      </c>
      <c r="M21" s="6458"/>
      <c r="N21" s="6458"/>
      <c r="O21" s="6458"/>
      <c r="P21" s="2433"/>
      <c r="Q21" s="2433"/>
      <c r="R21" s="2433"/>
      <c r="S21" s="2433"/>
      <c r="T21" s="2433"/>
      <c r="U21" s="2400"/>
      <c r="V21" s="3946"/>
      <c r="W21" s="3945"/>
      <c r="X21" s="3945"/>
      <c r="Y21" s="3945"/>
      <c r="Z21" s="3945"/>
      <c r="AA21" s="3945"/>
      <c r="AB21" s="3945"/>
      <c r="AC21" s="3945"/>
      <c r="AD21" s="3945"/>
      <c r="AE21" s="3945"/>
      <c r="AF21" s="3947"/>
      <c r="AG21" s="2355"/>
      <c r="AH21" s="4153"/>
      <c r="AI21" s="2355"/>
      <c r="AJ21" s="2355"/>
    </row>
    <row r="22" spans="1:36" ht="11.25" customHeight="1">
      <c r="A22" s="4248"/>
      <c r="B22" s="2394"/>
      <c r="C22" s="2355"/>
      <c r="D22" s="2355"/>
      <c r="E22" s="6558"/>
      <c r="F22" s="6495"/>
      <c r="G22" s="6559"/>
      <c r="H22" s="6458"/>
      <c r="I22" s="6458"/>
      <c r="J22" s="6558"/>
      <c r="K22" s="6495"/>
      <c r="L22" s="6559"/>
      <c r="M22" s="6458"/>
      <c r="N22" s="6458"/>
      <c r="O22" s="6458"/>
      <c r="P22" s="2394"/>
      <c r="Q22" s="2424"/>
      <c r="R22" s="2424"/>
      <c r="S22" s="2424"/>
      <c r="T22" s="2424"/>
      <c r="U22" s="2395"/>
      <c r="V22" s="3946"/>
      <c r="W22" s="3945"/>
      <c r="X22" s="3945"/>
      <c r="Y22" s="3945"/>
      <c r="Z22" s="3945"/>
      <c r="AA22" s="3945"/>
      <c r="AB22" s="3945"/>
      <c r="AC22" s="3945"/>
      <c r="AD22" s="3945"/>
      <c r="AE22" s="3945"/>
      <c r="AF22" s="3947"/>
      <c r="AG22" s="2355"/>
      <c r="AH22" s="4153"/>
      <c r="AI22" s="2355"/>
      <c r="AJ22" s="2355"/>
    </row>
    <row r="23" spans="1:36" ht="17.399999999999999" customHeight="1">
      <c r="A23" s="4249"/>
      <c r="B23" s="4112"/>
      <c r="C23" s="4203"/>
      <c r="D23" s="4203"/>
      <c r="E23" s="4203"/>
      <c r="F23" s="4203"/>
      <c r="G23" s="4111"/>
      <c r="H23" s="4203"/>
      <c r="I23" s="4203"/>
      <c r="J23" s="4203"/>
      <c r="K23" s="4203"/>
      <c r="L23" s="4203"/>
      <c r="M23" s="4112"/>
      <c r="N23" s="4198"/>
      <c r="O23" s="4198"/>
      <c r="P23" s="4112"/>
      <c r="Q23" s="4250"/>
      <c r="R23" s="4250"/>
      <c r="S23" s="4250"/>
      <c r="T23" s="4250"/>
      <c r="U23" s="4251"/>
      <c r="V23" s="4252"/>
      <c r="W23" s="4253"/>
      <c r="X23" s="4253"/>
      <c r="Y23" s="4253"/>
      <c r="Z23" s="4253"/>
      <c r="AA23" s="4253"/>
      <c r="AB23" s="4253"/>
      <c r="AC23" s="4253"/>
      <c r="AD23" s="4253"/>
      <c r="AE23" s="4253"/>
      <c r="AF23" s="4254"/>
      <c r="AG23" s="4255"/>
      <c r="AH23" s="4256"/>
      <c r="AI23" s="2355"/>
      <c r="AJ23" s="2355"/>
    </row>
    <row r="24" spans="1:36" ht="17.399999999999999" customHeight="1">
      <c r="A24" s="4154"/>
      <c r="B24" s="2635"/>
      <c r="C24" s="2394"/>
      <c r="D24" s="2394"/>
      <c r="E24" s="2355"/>
      <c r="F24" s="2636"/>
      <c r="G24" s="2637"/>
      <c r="H24" s="2403"/>
      <c r="I24" s="2637"/>
      <c r="J24" s="2637"/>
      <c r="K24" s="2637"/>
      <c r="L24" s="2638"/>
      <c r="M24" s="2638"/>
      <c r="N24" s="2638"/>
      <c r="O24" s="3945"/>
      <c r="P24" s="3945"/>
      <c r="Q24" s="3945"/>
      <c r="R24" s="3945"/>
      <c r="S24" s="3946"/>
      <c r="T24" s="3946"/>
      <c r="U24" s="3946"/>
      <c r="V24" s="3946"/>
      <c r="W24" s="3945"/>
      <c r="X24" s="3945"/>
      <c r="Y24" s="3945"/>
      <c r="Z24" s="3945"/>
      <c r="AA24" s="3945"/>
      <c r="AB24" s="3945"/>
      <c r="AC24" s="3945"/>
      <c r="AD24" s="3945"/>
      <c r="AE24" s="3945"/>
      <c r="AF24" s="3947"/>
      <c r="AG24" s="2355"/>
      <c r="AH24" s="4153"/>
      <c r="AI24" s="2355"/>
      <c r="AJ24" s="2355"/>
    </row>
    <row r="25" spans="1:36" ht="12" customHeight="1">
      <c r="A25" s="4245"/>
      <c r="B25" s="2639" t="s">
        <v>881</v>
      </c>
      <c r="C25" s="2355"/>
      <c r="D25" s="3951" t="s">
        <v>1859</v>
      </c>
      <c r="E25" s="3951"/>
      <c r="F25" s="2640"/>
      <c r="G25" s="2580"/>
      <c r="H25" s="2580"/>
      <c r="I25" s="2580"/>
      <c r="J25" s="2580"/>
      <c r="K25" s="2580"/>
      <c r="L25" s="2580"/>
      <c r="M25" s="2580"/>
      <c r="N25" s="2580"/>
      <c r="O25" s="2580"/>
      <c r="P25" s="2580"/>
      <c r="Q25" s="2580"/>
      <c r="R25" s="2580"/>
      <c r="S25" s="2580"/>
      <c r="T25" s="2580"/>
      <c r="U25" s="2580"/>
      <c r="V25" s="3946"/>
      <c r="W25" s="3945"/>
      <c r="X25" s="3945"/>
      <c r="Y25" s="3945"/>
      <c r="Z25" s="3945"/>
      <c r="AA25" s="3945"/>
      <c r="AB25" s="3945"/>
      <c r="AC25" s="3945"/>
      <c r="AD25" s="3945"/>
      <c r="AE25" s="3945"/>
      <c r="AF25" s="3947"/>
      <c r="AG25" s="2355"/>
      <c r="AH25" s="4153"/>
      <c r="AI25" s="2355"/>
      <c r="AJ25" s="2355"/>
    </row>
    <row r="26" spans="1:36" ht="12" customHeight="1">
      <c r="A26" s="4246"/>
      <c r="B26" s="3937"/>
      <c r="C26" s="2355"/>
      <c r="D26" s="2597" t="s">
        <v>1860</v>
      </c>
      <c r="E26" s="3951"/>
      <c r="F26" s="2574"/>
      <c r="G26" s="2572"/>
      <c r="H26" s="2572"/>
      <c r="I26" s="2572"/>
      <c r="J26" s="2572"/>
      <c r="K26" s="2572"/>
      <c r="L26" s="2572"/>
      <c r="M26" s="2572"/>
      <c r="N26" s="2572"/>
      <c r="O26" s="2572"/>
      <c r="P26" s="2572"/>
      <c r="Q26" s="2572"/>
      <c r="R26" s="2572"/>
      <c r="S26" s="2572"/>
      <c r="T26" s="2572"/>
      <c r="U26" s="2572"/>
      <c r="V26" s="3946"/>
      <c r="W26" s="3945"/>
      <c r="X26" s="3945"/>
      <c r="Y26" s="3945"/>
      <c r="Z26" s="3945"/>
      <c r="AA26" s="3945"/>
      <c r="AB26" s="3945"/>
      <c r="AC26" s="3945"/>
      <c r="AD26" s="3945"/>
      <c r="AE26" s="3945"/>
      <c r="AF26" s="3947"/>
      <c r="AG26" s="2355"/>
      <c r="AH26" s="4153"/>
      <c r="AI26" s="2355"/>
      <c r="AJ26" s="2355"/>
    </row>
    <row r="27" spans="1:36" ht="4.5" customHeight="1">
      <c r="A27" s="4247"/>
      <c r="B27" s="3937"/>
      <c r="C27" s="2597"/>
      <c r="D27" s="2394"/>
      <c r="E27" s="3951"/>
      <c r="F27" s="2574"/>
      <c r="G27" s="2572"/>
      <c r="H27" s="2572"/>
      <c r="I27" s="2572"/>
      <c r="J27" s="2572"/>
      <c r="K27" s="2572"/>
      <c r="L27" s="2572"/>
      <c r="M27" s="2572"/>
      <c r="N27" s="2572"/>
      <c r="O27" s="2572"/>
      <c r="P27" s="2572"/>
      <c r="Q27" s="2572"/>
      <c r="R27" s="2572"/>
      <c r="S27" s="2572"/>
      <c r="T27" s="2572"/>
      <c r="U27" s="2572"/>
      <c r="V27" s="3946"/>
      <c r="W27" s="3945"/>
      <c r="X27" s="3945"/>
      <c r="Y27" s="3945"/>
      <c r="Z27" s="3945"/>
      <c r="AA27" s="3945"/>
      <c r="AB27" s="3945"/>
      <c r="AC27" s="3945"/>
      <c r="AD27" s="3945"/>
      <c r="AE27" s="3945"/>
      <c r="AF27" s="3947"/>
      <c r="AG27" s="2355"/>
      <c r="AH27" s="4153"/>
      <c r="AI27" s="2355"/>
      <c r="AJ27" s="2355"/>
    </row>
    <row r="28" spans="1:36" ht="12" customHeight="1">
      <c r="A28" s="4248"/>
      <c r="B28" s="2355"/>
      <c r="C28" s="2400"/>
      <c r="D28" s="2400"/>
      <c r="E28" s="6459">
        <v>342201</v>
      </c>
      <c r="F28" s="6459"/>
      <c r="G28" s="2400"/>
      <c r="H28" s="2400"/>
      <c r="I28" s="2400"/>
      <c r="J28" s="2400"/>
      <c r="K28" s="2400"/>
      <c r="L28" s="2400"/>
      <c r="M28" s="2400"/>
      <c r="N28" s="2400"/>
      <c r="O28" s="2583"/>
      <c r="P28" s="6459"/>
      <c r="Q28" s="6459"/>
      <c r="R28" s="2394"/>
      <c r="S28" s="2394"/>
      <c r="T28" s="2394"/>
      <c r="U28" s="2394"/>
      <c r="V28" s="3946"/>
      <c r="W28" s="3945"/>
      <c r="X28" s="3945"/>
      <c r="Y28" s="3945"/>
      <c r="Z28" s="3945"/>
      <c r="AA28" s="3945"/>
      <c r="AB28" s="3945"/>
      <c r="AC28" s="3945"/>
      <c r="AD28" s="3945"/>
      <c r="AE28" s="3945"/>
      <c r="AF28" s="3947"/>
      <c r="AG28" s="2355"/>
      <c r="AH28" s="4153"/>
      <c r="AI28" s="2355"/>
      <c r="AJ28" s="2355"/>
    </row>
    <row r="29" spans="1:36" ht="11.25" customHeight="1">
      <c r="A29" s="4248"/>
      <c r="B29" s="2394"/>
      <c r="C29" s="2355"/>
      <c r="D29" s="2355"/>
      <c r="E29" s="6558">
        <v>1</v>
      </c>
      <c r="F29" s="6494"/>
      <c r="G29" s="6559" t="s">
        <v>1164</v>
      </c>
      <c r="H29" s="6458"/>
      <c r="I29" s="6458"/>
      <c r="J29" s="6558">
        <v>2</v>
      </c>
      <c r="K29" s="6494"/>
      <c r="L29" s="6559" t="s">
        <v>1168</v>
      </c>
      <c r="M29" s="6458"/>
      <c r="N29" s="6458"/>
      <c r="O29" s="6458"/>
      <c r="P29" s="2433"/>
      <c r="Q29" s="2433"/>
      <c r="R29" s="2433"/>
      <c r="S29" s="2433"/>
      <c r="T29" s="2433"/>
      <c r="U29" s="2400"/>
      <c r="V29" s="3946"/>
      <c r="W29" s="3945"/>
      <c r="X29" s="3945"/>
      <c r="Y29" s="3945"/>
      <c r="Z29" s="3945"/>
      <c r="AA29" s="3945"/>
      <c r="AB29" s="3945"/>
      <c r="AC29" s="3945"/>
      <c r="AD29" s="3945"/>
      <c r="AE29" s="3945"/>
      <c r="AF29" s="3947"/>
      <c r="AG29" s="2355"/>
      <c r="AH29" s="4153"/>
      <c r="AI29" s="2355"/>
      <c r="AJ29" s="2355"/>
    </row>
    <row r="30" spans="1:36" ht="11.25" customHeight="1">
      <c r="A30" s="4248"/>
      <c r="B30" s="2394"/>
      <c r="C30" s="2355"/>
      <c r="D30" s="2355"/>
      <c r="E30" s="6558"/>
      <c r="F30" s="6495"/>
      <c r="G30" s="6559"/>
      <c r="H30" s="6458"/>
      <c r="I30" s="6458"/>
      <c r="J30" s="6558"/>
      <c r="K30" s="6495"/>
      <c r="L30" s="6559"/>
      <c r="M30" s="6458"/>
      <c r="N30" s="6458"/>
      <c r="O30" s="6458"/>
      <c r="P30" s="2394"/>
      <c r="Q30" s="2424"/>
      <c r="R30" s="2424"/>
      <c r="S30" s="2424"/>
      <c r="T30" s="2424"/>
      <c r="U30" s="2395"/>
      <c r="V30" s="3946"/>
      <c r="W30" s="3945"/>
      <c r="X30" s="3945"/>
      <c r="Y30" s="3945"/>
      <c r="Z30" s="3945"/>
      <c r="AA30" s="3945"/>
      <c r="AB30" s="3945"/>
      <c r="AC30" s="3945"/>
      <c r="AD30" s="3945"/>
      <c r="AE30" s="3945"/>
      <c r="AF30" s="3947"/>
      <c r="AG30" s="2355"/>
      <c r="AH30" s="4153"/>
      <c r="AI30" s="2355"/>
      <c r="AJ30" s="2355"/>
    </row>
    <row r="31" spans="1:36" ht="17.399999999999999" customHeight="1">
      <c r="A31" s="4249"/>
      <c r="B31" s="4112"/>
      <c r="C31" s="4203"/>
      <c r="D31" s="4203"/>
      <c r="E31" s="4203"/>
      <c r="F31" s="4203"/>
      <c r="G31" s="4111"/>
      <c r="H31" s="4203"/>
      <c r="I31" s="4203"/>
      <c r="J31" s="4203"/>
      <c r="K31" s="4203"/>
      <c r="L31" s="4203"/>
      <c r="M31" s="4112"/>
      <c r="N31" s="4198"/>
      <c r="O31" s="4198"/>
      <c r="P31" s="4112"/>
      <c r="Q31" s="4250"/>
      <c r="R31" s="4250"/>
      <c r="S31" s="4250"/>
      <c r="T31" s="4250"/>
      <c r="U31" s="4251"/>
      <c r="V31" s="4252"/>
      <c r="W31" s="4253"/>
      <c r="X31" s="4253"/>
      <c r="Y31" s="4253"/>
      <c r="Z31" s="4253"/>
      <c r="AA31" s="4253"/>
      <c r="AB31" s="4253"/>
      <c r="AC31" s="4253"/>
      <c r="AD31" s="4253"/>
      <c r="AE31" s="4253"/>
      <c r="AF31" s="4254"/>
      <c r="AG31" s="4255"/>
      <c r="AH31" s="4256"/>
      <c r="AI31" s="2355"/>
      <c r="AJ31" s="2355"/>
    </row>
    <row r="32" spans="1:36" ht="17.399999999999999" customHeight="1">
      <c r="A32" s="4154"/>
      <c r="B32" s="2635"/>
      <c r="C32" s="2394"/>
      <c r="D32" s="2394"/>
      <c r="E32" s="2355"/>
      <c r="F32" s="2636"/>
      <c r="G32" s="2637"/>
      <c r="H32" s="2403"/>
      <c r="I32" s="2637"/>
      <c r="J32" s="2637"/>
      <c r="K32" s="2637"/>
      <c r="L32" s="2638"/>
      <c r="M32" s="2638"/>
      <c r="N32" s="2638"/>
      <c r="O32" s="3945"/>
      <c r="P32" s="3945"/>
      <c r="Q32" s="3945"/>
      <c r="R32" s="3945"/>
      <c r="S32" s="3946"/>
      <c r="T32" s="3946"/>
      <c r="U32" s="3946"/>
      <c r="V32" s="3946"/>
      <c r="W32" s="3945"/>
      <c r="X32" s="3945"/>
      <c r="Y32" s="3945"/>
      <c r="Z32" s="3945"/>
      <c r="AA32" s="3945"/>
      <c r="AB32" s="3945"/>
      <c r="AC32" s="3945"/>
      <c r="AD32" s="3945"/>
      <c r="AE32" s="3945"/>
      <c r="AF32" s="3947"/>
      <c r="AG32" s="2355"/>
      <c r="AH32" s="4153"/>
      <c r="AI32" s="2355"/>
      <c r="AJ32" s="2355"/>
    </row>
    <row r="33" spans="1:47" ht="11.25" customHeight="1">
      <c r="A33" s="4154"/>
      <c r="B33" s="2639" t="s">
        <v>1479</v>
      </c>
      <c r="C33" s="1600"/>
      <c r="D33" s="3951" t="s">
        <v>1861</v>
      </c>
      <c r="E33" s="2392"/>
      <c r="F33" s="2355"/>
      <c r="G33" s="2641"/>
      <c r="H33" s="2400"/>
      <c r="I33" s="2641"/>
      <c r="J33" s="2641"/>
      <c r="K33" s="2641"/>
      <c r="L33" s="2355"/>
      <c r="M33" s="2355"/>
      <c r="N33" s="2355"/>
      <c r="O33" s="3945"/>
      <c r="P33" s="3945"/>
      <c r="Q33" s="3945"/>
      <c r="R33" s="3945"/>
      <c r="S33" s="3946"/>
      <c r="T33" s="3946"/>
      <c r="U33" s="3946"/>
      <c r="V33" s="1598"/>
      <c r="W33" s="2571"/>
      <c r="X33" s="2571"/>
      <c r="Y33" s="2571"/>
      <c r="Z33" s="2571"/>
      <c r="AA33" s="2571"/>
      <c r="AB33" s="2571"/>
      <c r="AC33" s="3945"/>
      <c r="AD33" s="2571"/>
      <c r="AE33" s="2571"/>
      <c r="AF33" s="2571"/>
      <c r="AG33" s="2571"/>
      <c r="AH33" s="4257"/>
      <c r="AI33" s="2355"/>
      <c r="AJ33" s="2355"/>
    </row>
    <row r="34" spans="1:47" ht="11.25" customHeight="1">
      <c r="A34" s="4154"/>
      <c r="B34" s="2635"/>
      <c r="C34" s="2394"/>
      <c r="D34" s="2395" t="s">
        <v>1862</v>
      </c>
      <c r="E34" s="2355"/>
      <c r="F34" s="2636"/>
      <c r="G34" s="2637"/>
      <c r="H34" s="2403"/>
      <c r="I34" s="2637"/>
      <c r="J34" s="2637"/>
      <c r="K34" s="2637"/>
      <c r="L34" s="2638"/>
      <c r="M34" s="2638"/>
      <c r="N34" s="2638"/>
      <c r="O34" s="3945"/>
      <c r="P34" s="3945"/>
      <c r="Q34" s="3945"/>
      <c r="R34" s="3945"/>
      <c r="S34" s="3946"/>
      <c r="T34" s="3946"/>
      <c r="U34" s="3946"/>
      <c r="V34" s="1598"/>
      <c r="W34" s="2571"/>
      <c r="X34" s="2571"/>
      <c r="Y34" s="2571"/>
      <c r="Z34" s="2571"/>
      <c r="AA34" s="2571"/>
      <c r="AB34" s="2571"/>
      <c r="AC34" s="3945"/>
      <c r="AD34" s="2571"/>
      <c r="AE34" s="2571"/>
      <c r="AF34" s="2571"/>
      <c r="AG34" s="2571"/>
      <c r="AH34" s="4257"/>
      <c r="AI34" s="2355"/>
      <c r="AJ34" s="2355"/>
    </row>
    <row r="35" spans="1:47" ht="7.5" customHeight="1">
      <c r="A35" s="4154"/>
      <c r="B35" s="2635"/>
      <c r="C35" s="2394"/>
      <c r="D35" s="2394"/>
      <c r="E35" s="2355"/>
      <c r="F35" s="2636"/>
      <c r="G35" s="2637"/>
      <c r="H35" s="2403"/>
      <c r="I35" s="2637"/>
      <c r="J35" s="2637"/>
      <c r="K35" s="2637"/>
      <c r="L35" s="2638"/>
      <c r="M35" s="2638"/>
      <c r="N35" s="2638"/>
      <c r="O35" s="3945"/>
      <c r="P35" s="3945"/>
      <c r="Q35" s="3945"/>
      <c r="R35" s="3945"/>
      <c r="S35" s="3946"/>
      <c r="T35" s="3946"/>
      <c r="U35" s="3946"/>
      <c r="V35" s="3946"/>
      <c r="W35" s="3945"/>
      <c r="X35" s="3945"/>
      <c r="Y35" s="3945"/>
      <c r="Z35" s="3945"/>
      <c r="AA35" s="3945"/>
      <c r="AB35" s="3945"/>
      <c r="AC35" s="3945"/>
      <c r="AD35" s="3945"/>
      <c r="AE35" s="3945"/>
      <c r="AF35" s="3947"/>
      <c r="AG35" s="2355"/>
      <c r="AH35" s="4153"/>
      <c r="AI35" s="2355"/>
      <c r="AJ35" s="2355"/>
    </row>
    <row r="36" spans="1:47" ht="10.5" customHeight="1">
      <c r="A36" s="4154"/>
      <c r="B36" s="2635"/>
      <c r="C36" s="2394"/>
      <c r="D36" s="2394"/>
      <c r="E36" s="2355"/>
      <c r="F36" s="2636"/>
      <c r="G36" s="2637"/>
      <c r="H36" s="6672" t="s">
        <v>1253</v>
      </c>
      <c r="I36" s="6672"/>
      <c r="J36" s="6672"/>
      <c r="K36" s="6672"/>
      <c r="L36" s="6672"/>
      <c r="M36" s="6672"/>
      <c r="N36" s="6672"/>
      <c r="O36" s="6672"/>
      <c r="P36" s="3945"/>
      <c r="Q36" s="3945"/>
      <c r="R36" s="3945"/>
      <c r="S36" s="6672" t="s">
        <v>1863</v>
      </c>
      <c r="T36" s="6672"/>
      <c r="U36" s="6672"/>
      <c r="V36" s="6672"/>
      <c r="W36" s="6672"/>
      <c r="X36" s="6672"/>
      <c r="Y36" s="6672"/>
      <c r="Z36" s="6672"/>
      <c r="AA36" s="3945"/>
      <c r="AB36" s="3945"/>
      <c r="AC36" s="3945"/>
      <c r="AD36" s="3945"/>
      <c r="AE36" s="3945"/>
      <c r="AF36" s="3947"/>
      <c r="AG36" s="2355"/>
      <c r="AH36" s="4153"/>
      <c r="AI36" s="2355"/>
      <c r="AJ36" s="2355"/>
    </row>
    <row r="37" spans="1:47" ht="10.5" customHeight="1">
      <c r="A37" s="4154"/>
      <c r="B37" s="2635"/>
      <c r="C37" s="2394"/>
      <c r="D37" s="2394"/>
      <c r="E37" s="2355"/>
      <c r="F37" s="2636"/>
      <c r="G37" s="2637"/>
      <c r="H37" s="6672" t="s">
        <v>87</v>
      </c>
      <c r="I37" s="6672"/>
      <c r="J37" s="6672"/>
      <c r="K37" s="6672"/>
      <c r="L37" s="6672"/>
      <c r="M37" s="6672"/>
      <c r="N37" s="6672"/>
      <c r="O37" s="6672"/>
      <c r="P37" s="3945"/>
      <c r="Q37" s="3945"/>
      <c r="R37" s="3945"/>
      <c r="S37" s="6672"/>
      <c r="T37" s="6672"/>
      <c r="U37" s="6672"/>
      <c r="V37" s="6672"/>
      <c r="W37" s="6672"/>
      <c r="X37" s="6672"/>
      <c r="Y37" s="6672"/>
      <c r="Z37" s="6672"/>
      <c r="AA37" s="3945"/>
      <c r="AB37" s="3945"/>
      <c r="AC37" s="3945"/>
      <c r="AD37" s="3945"/>
      <c r="AE37" s="3945"/>
      <c r="AF37" s="3947"/>
      <c r="AG37" s="2355"/>
      <c r="AH37" s="4153"/>
      <c r="AI37" s="2355"/>
      <c r="AJ37" s="2355"/>
    </row>
    <row r="38" spans="1:47" ht="4.5" customHeight="1">
      <c r="A38" s="4154"/>
      <c r="B38" s="2635"/>
      <c r="C38" s="2394"/>
      <c r="D38" s="2394"/>
      <c r="E38" s="2355"/>
      <c r="F38" s="2636"/>
      <c r="G38" s="2637"/>
      <c r="H38" s="3945"/>
      <c r="I38" s="3945"/>
      <c r="J38" s="3945"/>
      <c r="K38" s="3945"/>
      <c r="L38" s="3945"/>
      <c r="M38" s="3945"/>
      <c r="N38" s="3945"/>
      <c r="O38" s="3945"/>
      <c r="P38" s="3945"/>
      <c r="Q38" s="3945"/>
      <c r="R38" s="3945"/>
      <c r="S38" s="3945"/>
      <c r="T38" s="3945"/>
      <c r="U38" s="3945"/>
      <c r="V38" s="3945"/>
      <c r="W38" s="3945"/>
      <c r="X38" s="3945"/>
      <c r="Y38" s="3945"/>
      <c r="Z38" s="3945"/>
      <c r="AA38" s="3945"/>
      <c r="AB38" s="3945"/>
      <c r="AC38" s="3945"/>
      <c r="AD38" s="3945"/>
      <c r="AE38" s="3945"/>
      <c r="AF38" s="3947"/>
      <c r="AG38" s="2355"/>
      <c r="AH38" s="4153"/>
      <c r="AI38" s="2355"/>
      <c r="AJ38" s="2355"/>
    </row>
    <row r="39" spans="1:47" ht="10.5" customHeight="1">
      <c r="A39" s="4154"/>
      <c r="B39" s="2635"/>
      <c r="C39" s="2394"/>
      <c r="D39" s="2394"/>
      <c r="E39" s="2355"/>
      <c r="F39" s="2636"/>
      <c r="G39" s="2637"/>
      <c r="H39" s="3945"/>
      <c r="I39" s="3945"/>
      <c r="J39" s="3945"/>
      <c r="K39" s="3945"/>
      <c r="L39" s="3945"/>
      <c r="M39" s="3945"/>
      <c r="N39" s="6675">
        <v>3419</v>
      </c>
      <c r="O39" s="6675"/>
      <c r="P39" s="3945"/>
      <c r="Q39" s="3945"/>
      <c r="R39" s="3945"/>
      <c r="S39" s="3945"/>
      <c r="T39" s="3945"/>
      <c r="U39" s="3945"/>
      <c r="V39" s="3945"/>
      <c r="W39" s="3945"/>
      <c r="X39" s="3945"/>
      <c r="Y39" s="6675">
        <v>3419</v>
      </c>
      <c r="Z39" s="6675"/>
      <c r="AA39" s="3945"/>
      <c r="AB39" s="3945"/>
      <c r="AC39" s="3945"/>
      <c r="AD39" s="3945"/>
      <c r="AE39" s="3945"/>
      <c r="AF39" s="3947"/>
      <c r="AG39" s="2355"/>
      <c r="AH39" s="4153"/>
      <c r="AI39" s="2355"/>
      <c r="AJ39" s="2355"/>
    </row>
    <row r="40" spans="1:47" ht="10.5" customHeight="1">
      <c r="A40" s="4154"/>
      <c r="B40" s="2635"/>
      <c r="C40" s="2394"/>
      <c r="D40" s="2394"/>
      <c r="E40" s="2355"/>
      <c r="F40" s="2636"/>
      <c r="G40" s="6661" t="s">
        <v>36</v>
      </c>
      <c r="H40" s="6663"/>
      <c r="I40" s="6664"/>
      <c r="J40" s="6664"/>
      <c r="K40" s="6664"/>
      <c r="L40" s="6664"/>
      <c r="M40" s="6664"/>
      <c r="N40" s="6664"/>
      <c r="O40" s="6665"/>
      <c r="P40" s="3945"/>
      <c r="Q40" s="3945"/>
      <c r="R40" s="6669" t="s">
        <v>37</v>
      </c>
      <c r="S40" s="6663"/>
      <c r="T40" s="6664"/>
      <c r="U40" s="6664"/>
      <c r="V40" s="6664"/>
      <c r="W40" s="6664"/>
      <c r="X40" s="6664"/>
      <c r="Y40" s="6664"/>
      <c r="Z40" s="6665"/>
      <c r="AA40" s="3945"/>
      <c r="AB40" s="3945"/>
      <c r="AC40" s="3945"/>
      <c r="AD40" s="3945"/>
      <c r="AE40" s="3945"/>
      <c r="AF40" s="3947"/>
      <c r="AG40" s="2355"/>
      <c r="AH40" s="4153"/>
      <c r="AI40" s="2355"/>
      <c r="AJ40" s="2355"/>
    </row>
    <row r="41" spans="1:47" ht="10.5" customHeight="1">
      <c r="A41" s="4154"/>
      <c r="B41" s="2635"/>
      <c r="C41" s="2394"/>
      <c r="D41" s="2394"/>
      <c r="E41" s="2355"/>
      <c r="F41" s="2636"/>
      <c r="G41" s="6662"/>
      <c r="H41" s="6666"/>
      <c r="I41" s="6667"/>
      <c r="J41" s="6667"/>
      <c r="K41" s="6667"/>
      <c r="L41" s="6667"/>
      <c r="M41" s="6667"/>
      <c r="N41" s="6667"/>
      <c r="O41" s="6668"/>
      <c r="P41" s="3945"/>
      <c r="Q41" s="3945"/>
      <c r="R41" s="6670"/>
      <c r="S41" s="6666"/>
      <c r="T41" s="6667"/>
      <c r="U41" s="6667"/>
      <c r="V41" s="6667"/>
      <c r="W41" s="6667"/>
      <c r="X41" s="6667"/>
      <c r="Y41" s="6667"/>
      <c r="Z41" s="6668"/>
      <c r="AA41" s="3945"/>
      <c r="AB41" s="3945"/>
      <c r="AC41" s="3945"/>
      <c r="AD41" s="3945"/>
      <c r="AE41" s="3945"/>
      <c r="AF41" s="3947"/>
      <c r="AG41" s="2355"/>
      <c r="AH41" s="4153"/>
      <c r="AI41" s="2355"/>
      <c r="AJ41" s="2355"/>
    </row>
    <row r="42" spans="1:47" ht="17.399999999999999" customHeight="1">
      <c r="A42" s="4258"/>
      <c r="B42" s="4259"/>
      <c r="C42" s="4112"/>
      <c r="D42" s="4112"/>
      <c r="E42" s="4255"/>
      <c r="F42" s="4260"/>
      <c r="G42" s="4261"/>
      <c r="H42" s="4100"/>
      <c r="I42" s="4261"/>
      <c r="J42" s="4261"/>
      <c r="K42" s="4261"/>
      <c r="L42" s="4262"/>
      <c r="M42" s="4262"/>
      <c r="N42" s="4262"/>
      <c r="O42" s="4253"/>
      <c r="P42" s="4253"/>
      <c r="Q42" s="4253"/>
      <c r="R42" s="4253"/>
      <c r="S42" s="4252"/>
      <c r="T42" s="4252"/>
      <c r="U42" s="4252"/>
      <c r="V42" s="4252"/>
      <c r="W42" s="4253"/>
      <c r="X42" s="4253"/>
      <c r="Y42" s="4253"/>
      <c r="Z42" s="4253"/>
      <c r="AA42" s="4253"/>
      <c r="AB42" s="4253"/>
      <c r="AC42" s="4253"/>
      <c r="AD42" s="4253"/>
      <c r="AE42" s="4253"/>
      <c r="AF42" s="4254"/>
      <c r="AG42" s="4255"/>
      <c r="AH42" s="4256"/>
      <c r="AI42" s="2355"/>
      <c r="AJ42" s="2355"/>
    </row>
    <row r="43" spans="1:47" ht="17.399999999999999" customHeight="1">
      <c r="A43" s="4154"/>
      <c r="B43" s="2635"/>
      <c r="C43" s="2394"/>
      <c r="D43" s="2394"/>
      <c r="E43" s="2355"/>
      <c r="F43" s="2636"/>
      <c r="G43" s="2637"/>
      <c r="H43" s="2403"/>
      <c r="I43" s="2637"/>
      <c r="J43" s="2637"/>
      <c r="K43" s="2637"/>
      <c r="L43" s="2638"/>
      <c r="M43" s="2638"/>
      <c r="N43" s="2638"/>
      <c r="O43" s="3945"/>
      <c r="P43" s="3945"/>
      <c r="Q43" s="3945"/>
      <c r="R43" s="3945"/>
      <c r="S43" s="3946"/>
      <c r="T43" s="3946"/>
      <c r="U43" s="3946"/>
      <c r="V43" s="3946"/>
      <c r="W43" s="3945"/>
      <c r="X43" s="3945"/>
      <c r="Y43" s="3945"/>
      <c r="Z43" s="3945"/>
      <c r="AA43" s="3945"/>
      <c r="AB43" s="3945"/>
      <c r="AC43" s="3945"/>
      <c r="AD43" s="3945"/>
      <c r="AE43" s="3945"/>
      <c r="AF43" s="3947"/>
      <c r="AG43" s="2355"/>
      <c r="AH43" s="4153"/>
      <c r="AI43" s="2355"/>
      <c r="AJ43" s="2355"/>
    </row>
    <row r="44" spans="1:47" s="2409" customFormat="1" ht="11.25" customHeight="1">
      <c r="A44" s="2431"/>
      <c r="B44" s="2639" t="s">
        <v>1480</v>
      </c>
      <c r="C44" s="1600"/>
      <c r="D44" s="3951" t="s">
        <v>1864</v>
      </c>
      <c r="E44" s="2392"/>
      <c r="F44" s="2594"/>
      <c r="G44" s="2595"/>
      <c r="H44" s="2596"/>
      <c r="I44" s="2596"/>
      <c r="J44" s="2596"/>
      <c r="K44" s="2596"/>
      <c r="L44" s="2596"/>
      <c r="M44" s="2596"/>
      <c r="N44" s="2596"/>
      <c r="O44" s="2596"/>
      <c r="P44" s="2596"/>
      <c r="Q44" s="2596"/>
      <c r="R44" s="2596"/>
      <c r="S44" s="2596"/>
      <c r="T44" s="2596"/>
      <c r="U44" s="2596"/>
      <c r="V44" s="2596"/>
      <c r="W44" s="2596"/>
      <c r="X44" s="2596"/>
      <c r="Y44" s="2596"/>
      <c r="Z44" s="2596"/>
      <c r="AA44" s="2596"/>
      <c r="AB44" s="2596"/>
      <c r="AC44" s="2596"/>
      <c r="AD44" s="2596"/>
      <c r="AE44" s="2596"/>
      <c r="AF44" s="2394"/>
      <c r="AG44" s="2392"/>
      <c r="AH44" s="4087"/>
      <c r="AI44" s="2411"/>
      <c r="AJ44" s="2411"/>
      <c r="AK44" s="2411"/>
      <c r="AL44" s="2411"/>
      <c r="AM44" s="2411"/>
      <c r="AN44" s="2411"/>
      <c r="AO44" s="2411"/>
      <c r="AP44" s="2411"/>
      <c r="AQ44" s="2411"/>
      <c r="AR44" s="2411"/>
      <c r="AS44" s="2411"/>
      <c r="AT44" s="2411"/>
      <c r="AU44" s="2411"/>
    </row>
    <row r="45" spans="1:47" s="2409" customFormat="1" ht="11.25" customHeight="1">
      <c r="A45" s="2431"/>
      <c r="B45" s="1630"/>
      <c r="C45" s="3941"/>
      <c r="D45" s="2597" t="s">
        <v>1865</v>
      </c>
      <c r="E45" s="2392"/>
      <c r="F45" s="2594"/>
      <c r="G45" s="2592"/>
      <c r="H45" s="2582"/>
      <c r="I45" s="2582"/>
      <c r="J45" s="2582"/>
      <c r="K45" s="2582"/>
      <c r="L45" s="2582"/>
      <c r="M45" s="2582"/>
      <c r="N45" s="2582"/>
      <c r="O45" s="2582"/>
      <c r="P45" s="2582"/>
      <c r="Q45" s="2582"/>
      <c r="R45" s="2582"/>
      <c r="S45" s="2582"/>
      <c r="T45" s="2582"/>
      <c r="U45" s="2582"/>
      <c r="V45" s="2582"/>
      <c r="W45" s="2582"/>
      <c r="X45" s="2582"/>
      <c r="Y45" s="2582"/>
      <c r="Z45" s="2582"/>
      <c r="AA45" s="2582"/>
      <c r="AB45" s="2582"/>
      <c r="AC45" s="2582"/>
      <c r="AD45" s="2582"/>
      <c r="AE45" s="2392"/>
      <c r="AF45" s="2394"/>
      <c r="AG45" s="2392"/>
      <c r="AH45" s="4087"/>
      <c r="AI45" s="2411"/>
      <c r="AJ45" s="2411"/>
      <c r="AK45" s="2411"/>
      <c r="AL45" s="2411"/>
      <c r="AM45" s="2411"/>
      <c r="AN45" s="2411"/>
      <c r="AO45" s="2411"/>
      <c r="AP45" s="2411"/>
      <c r="AQ45" s="2411"/>
      <c r="AR45" s="2411"/>
      <c r="AS45" s="2411"/>
      <c r="AT45" s="2411"/>
      <c r="AU45" s="2411"/>
    </row>
    <row r="46" spans="1:47" s="2409" customFormat="1" ht="11.25" customHeight="1">
      <c r="A46" s="2431"/>
      <c r="B46" s="1630"/>
      <c r="C46" s="3941"/>
      <c r="D46" s="2597"/>
      <c r="E46" s="2392"/>
      <c r="F46" s="2594"/>
      <c r="G46" s="2592"/>
      <c r="H46" s="2582"/>
      <c r="I46" s="2582"/>
      <c r="J46" s="2582"/>
      <c r="K46" s="2582"/>
      <c r="L46" s="2582"/>
      <c r="M46" s="2582"/>
      <c r="N46" s="2582"/>
      <c r="O46" s="2582"/>
      <c r="P46" s="2582"/>
      <c r="Q46" s="2582"/>
      <c r="R46" s="2582"/>
      <c r="S46" s="2582"/>
      <c r="T46" s="2582"/>
      <c r="U46" s="2582"/>
      <c r="V46" s="2582"/>
      <c r="W46" s="2582"/>
      <c r="X46" s="2582"/>
      <c r="Y46" s="2582"/>
      <c r="Z46" s="2582"/>
      <c r="AA46" s="2582"/>
      <c r="AB46" s="2582"/>
      <c r="AC46" s="2582"/>
      <c r="AD46" s="2582"/>
      <c r="AE46" s="2392"/>
      <c r="AF46" s="2394"/>
      <c r="AG46" s="2392"/>
      <c r="AH46" s="4087"/>
      <c r="AI46" s="2411"/>
      <c r="AJ46" s="2411"/>
      <c r="AK46" s="2411"/>
      <c r="AL46" s="2411"/>
      <c r="AM46" s="2411"/>
      <c r="AN46" s="2411"/>
      <c r="AO46" s="2411"/>
      <c r="AP46" s="2411"/>
      <c r="AQ46" s="2411"/>
      <c r="AR46" s="2411"/>
      <c r="AS46" s="2411"/>
      <c r="AT46" s="2411"/>
      <c r="AU46" s="2411"/>
    </row>
    <row r="47" spans="1:47" s="2409" customFormat="1" ht="11.25" customHeight="1">
      <c r="A47" s="2431"/>
      <c r="B47" s="1630"/>
      <c r="C47" s="3941"/>
      <c r="D47" s="2597"/>
      <c r="E47" s="2392"/>
      <c r="F47" s="2594"/>
      <c r="G47" s="2592"/>
      <c r="H47" s="2582"/>
      <c r="I47" s="2582"/>
      <c r="J47" s="2582"/>
      <c r="K47" s="2582"/>
      <c r="L47" s="2582"/>
      <c r="M47" s="2582"/>
      <c r="N47" s="2411"/>
      <c r="O47" s="2411"/>
      <c r="P47" s="6632">
        <v>3420</v>
      </c>
      <c r="Q47" s="6632"/>
      <c r="R47" s="2582"/>
      <c r="S47" s="2582"/>
      <c r="T47" s="2582"/>
      <c r="U47" s="2582"/>
      <c r="V47" s="2582"/>
      <c r="W47" s="2582"/>
      <c r="X47" s="2582"/>
      <c r="Y47" s="2582"/>
      <c r="Z47" s="2582"/>
      <c r="AA47" s="2582"/>
      <c r="AB47" s="2582"/>
      <c r="AC47" s="2411"/>
      <c r="AD47" s="2411"/>
      <c r="AE47" s="6632">
        <v>3420</v>
      </c>
      <c r="AF47" s="6632"/>
      <c r="AG47" s="2582"/>
      <c r="AH47" s="4263"/>
      <c r="AI47" s="2411"/>
      <c r="AJ47" s="2411"/>
      <c r="AK47" s="2411"/>
      <c r="AL47" s="2411"/>
      <c r="AM47" s="2411"/>
      <c r="AN47" s="2411"/>
      <c r="AO47" s="2411"/>
      <c r="AP47" s="2411"/>
      <c r="AQ47" s="2411"/>
      <c r="AR47" s="2411"/>
      <c r="AS47" s="2411"/>
      <c r="AT47" s="2411"/>
      <c r="AU47" s="2411"/>
    </row>
    <row r="48" spans="1:47" s="2409" customFormat="1" ht="11.25" customHeight="1">
      <c r="A48" s="2431"/>
      <c r="B48" s="1598"/>
      <c r="C48" s="2598"/>
      <c r="D48" s="3922" t="s">
        <v>29</v>
      </c>
      <c r="E48" s="1598" t="s">
        <v>1866</v>
      </c>
      <c r="F48" s="2392"/>
      <c r="G48" s="1599"/>
      <c r="H48" s="1599"/>
      <c r="I48" s="1599"/>
      <c r="J48" s="1599"/>
      <c r="K48" s="1599"/>
      <c r="L48" s="1599"/>
      <c r="M48" s="1599"/>
      <c r="N48" s="6637" t="s">
        <v>36</v>
      </c>
      <c r="O48" s="6654"/>
      <c r="P48" s="6655"/>
      <c r="Q48" s="6656"/>
      <c r="R48" s="6660" t="s">
        <v>90</v>
      </c>
      <c r="S48" s="2572"/>
      <c r="T48" s="2572"/>
      <c r="U48" s="3922" t="s">
        <v>58</v>
      </c>
      <c r="V48" s="1598" t="s">
        <v>1867</v>
      </c>
      <c r="W48" s="2411"/>
      <c r="X48" s="2411"/>
      <c r="Y48" s="2392"/>
      <c r="Z48" s="2411"/>
      <c r="AA48" s="2572"/>
      <c r="AB48" s="2572"/>
      <c r="AC48" s="6637" t="s">
        <v>40</v>
      </c>
      <c r="AD48" s="6654"/>
      <c r="AE48" s="6655"/>
      <c r="AF48" s="6656"/>
      <c r="AG48" s="6660" t="s">
        <v>90</v>
      </c>
      <c r="AH48" s="4264"/>
      <c r="AI48" s="2411"/>
      <c r="AJ48" s="2411"/>
      <c r="AK48" s="2411"/>
      <c r="AL48" s="2411"/>
      <c r="AM48" s="2411"/>
      <c r="AN48" s="2411"/>
      <c r="AO48" s="2411"/>
      <c r="AP48" s="2411"/>
      <c r="AQ48" s="2411"/>
      <c r="AR48" s="2411"/>
      <c r="AS48" s="2411"/>
      <c r="AT48" s="2411"/>
      <c r="AU48" s="2411"/>
    </row>
    <row r="49" spans="1:47" s="2409" customFormat="1" ht="11.25" customHeight="1">
      <c r="A49" s="2616"/>
      <c r="B49" s="1630"/>
      <c r="C49" s="2591"/>
      <c r="D49" s="2400"/>
      <c r="E49" s="2581" t="s">
        <v>1868</v>
      </c>
      <c r="F49" s="2582"/>
      <c r="G49" s="2581"/>
      <c r="H49" s="2592"/>
      <c r="I49" s="2592"/>
      <c r="J49" s="2592"/>
      <c r="K49" s="2592"/>
      <c r="L49" s="2592"/>
      <c r="M49" s="2592"/>
      <c r="N49" s="6600"/>
      <c r="O49" s="6657"/>
      <c r="P49" s="6658"/>
      <c r="Q49" s="6659"/>
      <c r="R49" s="6660"/>
      <c r="S49" s="2582"/>
      <c r="T49" s="2582"/>
      <c r="U49" s="2400"/>
      <c r="V49" s="2581" t="s">
        <v>1869</v>
      </c>
      <c r="W49" s="2411"/>
      <c r="X49" s="2411"/>
      <c r="Y49" s="2582"/>
      <c r="Z49" s="2411"/>
      <c r="AA49" s="2582"/>
      <c r="AB49" s="2582"/>
      <c r="AC49" s="6600"/>
      <c r="AD49" s="6657"/>
      <c r="AE49" s="6658"/>
      <c r="AF49" s="6659"/>
      <c r="AG49" s="6660"/>
      <c r="AH49" s="4264"/>
      <c r="AI49" s="2411"/>
      <c r="AJ49" s="2411"/>
      <c r="AK49" s="2411"/>
      <c r="AL49" s="2411"/>
      <c r="AM49" s="2411"/>
      <c r="AN49" s="2411"/>
      <c r="AO49" s="2411"/>
      <c r="AP49" s="2411"/>
      <c r="AQ49" s="2411"/>
      <c r="AR49" s="2411"/>
      <c r="AS49" s="2411"/>
      <c r="AT49" s="2411"/>
      <c r="AU49" s="2411"/>
    </row>
    <row r="50" spans="1:47" s="2409" customFormat="1" ht="12.75" customHeight="1">
      <c r="A50" s="2431"/>
      <c r="B50" s="1630"/>
      <c r="C50" s="2591"/>
      <c r="D50" s="2591"/>
      <c r="E50" s="2596"/>
      <c r="F50" s="2582"/>
      <c r="G50" s="2581"/>
      <c r="H50" s="2592"/>
      <c r="I50" s="2592"/>
      <c r="J50" s="2592"/>
      <c r="K50" s="2592"/>
      <c r="L50" s="2592"/>
      <c r="M50" s="2592"/>
      <c r="N50" s="2487"/>
      <c r="O50" s="2596"/>
      <c r="P50" s="2411"/>
      <c r="Q50" s="2411"/>
      <c r="R50" s="2582"/>
      <c r="S50" s="2582"/>
      <c r="T50" s="2582"/>
      <c r="U50" s="2591"/>
      <c r="V50" s="2596"/>
      <c r="W50" s="2411"/>
      <c r="X50" s="2411"/>
      <c r="Y50" s="2582"/>
      <c r="Z50" s="2411"/>
      <c r="AA50" s="2582"/>
      <c r="AB50" s="2582"/>
      <c r="AC50" s="2487"/>
      <c r="AD50" s="2596"/>
      <c r="AE50" s="2411"/>
      <c r="AF50" s="2411"/>
      <c r="AG50" s="2582"/>
      <c r="AH50" s="4239"/>
      <c r="AI50" s="2411"/>
      <c r="AJ50" s="2411"/>
      <c r="AK50" s="2411"/>
      <c r="AL50" s="2411"/>
      <c r="AM50" s="2411"/>
      <c r="AN50" s="2411"/>
      <c r="AO50" s="2411"/>
      <c r="AP50" s="2411"/>
      <c r="AQ50" s="2411"/>
      <c r="AR50" s="2411"/>
      <c r="AS50" s="2411"/>
      <c r="AT50" s="2411"/>
      <c r="AU50" s="2411"/>
    </row>
    <row r="51" spans="1:47" s="2409" customFormat="1" ht="11.25" customHeight="1">
      <c r="A51" s="2440"/>
      <c r="B51" s="1339"/>
      <c r="C51" s="1610"/>
      <c r="D51" s="3922" t="s">
        <v>30</v>
      </c>
      <c r="E51" s="3951" t="s">
        <v>1870</v>
      </c>
      <c r="F51" s="2392"/>
      <c r="G51" s="1404"/>
      <c r="H51" s="1404"/>
      <c r="I51" s="1404"/>
      <c r="J51" s="1404"/>
      <c r="K51" s="1404"/>
      <c r="L51" s="1404"/>
      <c r="M51" s="1404"/>
      <c r="N51" s="6637" t="s">
        <v>37</v>
      </c>
      <c r="O51" s="6654"/>
      <c r="P51" s="6655"/>
      <c r="Q51" s="6656"/>
      <c r="R51" s="6660" t="s">
        <v>90</v>
      </c>
      <c r="S51" s="1404"/>
      <c r="T51" s="1404"/>
      <c r="U51" s="3922" t="s">
        <v>68</v>
      </c>
      <c r="V51" s="3951" t="s">
        <v>1871</v>
      </c>
      <c r="W51" s="2411"/>
      <c r="X51" s="2411"/>
      <c r="Y51" s="2392"/>
      <c r="Z51" s="2411"/>
      <c r="AA51" s="1404"/>
      <c r="AB51" s="2454"/>
      <c r="AC51" s="6637" t="s">
        <v>41</v>
      </c>
      <c r="AD51" s="6654"/>
      <c r="AE51" s="6655"/>
      <c r="AF51" s="6656"/>
      <c r="AG51" s="6660" t="s">
        <v>90</v>
      </c>
      <c r="AH51" s="4264"/>
    </row>
    <row r="52" spans="1:47" s="2409" customFormat="1" ht="11.25" customHeight="1">
      <c r="A52" s="2440"/>
      <c r="B52" s="1339"/>
      <c r="C52" s="1610"/>
      <c r="D52" s="2400"/>
      <c r="E52" s="2597" t="s">
        <v>1872</v>
      </c>
      <c r="F52" s="2392"/>
      <c r="G52" s="1404"/>
      <c r="H52" s="1404"/>
      <c r="I52" s="1404"/>
      <c r="J52" s="1404"/>
      <c r="K52" s="1404"/>
      <c r="L52" s="1404"/>
      <c r="M52" s="1404"/>
      <c r="N52" s="6600"/>
      <c r="O52" s="6657"/>
      <c r="P52" s="6658"/>
      <c r="Q52" s="6659"/>
      <c r="R52" s="6660"/>
      <c r="S52" s="1404"/>
      <c r="T52" s="1404"/>
      <c r="U52" s="1404"/>
      <c r="V52" s="1368" t="s">
        <v>1873</v>
      </c>
      <c r="W52" s="1404"/>
      <c r="X52" s="1404"/>
      <c r="Y52" s="1404"/>
      <c r="Z52" s="1404"/>
      <c r="AA52" s="1404"/>
      <c r="AB52" s="2454"/>
      <c r="AC52" s="6600"/>
      <c r="AD52" s="6657"/>
      <c r="AE52" s="6658"/>
      <c r="AF52" s="6659"/>
      <c r="AG52" s="6660"/>
      <c r="AH52" s="4264"/>
    </row>
    <row r="53" spans="1:47" s="2409" customFormat="1" ht="12.75" customHeight="1">
      <c r="A53" s="2440"/>
      <c r="B53" s="1630"/>
      <c r="C53" s="2600"/>
      <c r="D53" s="2600"/>
      <c r="E53" s="2601"/>
      <c r="F53" s="2594"/>
      <c r="G53" s="2592"/>
      <c r="H53" s="2602"/>
      <c r="I53" s="2602"/>
      <c r="J53" s="2602"/>
      <c r="K53" s="2602"/>
      <c r="L53" s="2602"/>
      <c r="M53" s="2602"/>
      <c r="N53" s="2582"/>
      <c r="O53" s="2596"/>
      <c r="P53" s="2411"/>
      <c r="Q53" s="2411"/>
      <c r="R53" s="2582"/>
      <c r="S53" s="2582"/>
      <c r="T53" s="2582"/>
      <c r="U53" s="2582"/>
      <c r="V53" s="2582"/>
      <c r="W53" s="2582"/>
      <c r="X53" s="2582"/>
      <c r="Y53" s="2582"/>
      <c r="Z53" s="2582"/>
      <c r="AA53" s="2582"/>
      <c r="AB53" s="2582"/>
      <c r="AC53" s="2582"/>
      <c r="AD53" s="2596"/>
      <c r="AE53" s="2411"/>
      <c r="AF53" s="2411"/>
      <c r="AG53" s="2582"/>
      <c r="AH53" s="4239"/>
    </row>
    <row r="54" spans="1:47" s="2409" customFormat="1" ht="11.25" customHeight="1">
      <c r="A54" s="2440"/>
      <c r="B54" s="1598"/>
      <c r="C54" s="2603"/>
      <c r="D54" s="3922" t="s">
        <v>44</v>
      </c>
      <c r="E54" s="1598" t="s">
        <v>1874</v>
      </c>
      <c r="F54" s="2392"/>
      <c r="G54" s="1599"/>
      <c r="H54" s="1599"/>
      <c r="I54" s="1599"/>
      <c r="J54" s="1599"/>
      <c r="K54" s="1599"/>
      <c r="L54" s="1599"/>
      <c r="M54" s="1599"/>
      <c r="N54" s="6637" t="s">
        <v>38</v>
      </c>
      <c r="O54" s="6654"/>
      <c r="P54" s="6655"/>
      <c r="Q54" s="6656"/>
      <c r="R54" s="6660" t="s">
        <v>90</v>
      </c>
      <c r="S54" s="2572"/>
      <c r="T54" s="2572"/>
      <c r="U54" s="3937" t="s">
        <v>70</v>
      </c>
      <c r="V54" s="2580" t="s">
        <v>346</v>
      </c>
      <c r="W54" s="2572"/>
      <c r="X54" s="2572"/>
      <c r="Y54" s="2572"/>
      <c r="Z54" s="2572"/>
      <c r="AA54" s="2572"/>
      <c r="AB54" s="2572"/>
      <c r="AC54" s="6637" t="s">
        <v>42</v>
      </c>
      <c r="AD54" s="6654"/>
      <c r="AE54" s="6655"/>
      <c r="AF54" s="6656"/>
      <c r="AG54" s="6660" t="s">
        <v>90</v>
      </c>
      <c r="AH54" s="4243"/>
    </row>
    <row r="55" spans="1:47" s="2409" customFormat="1" ht="11.25" customHeight="1">
      <c r="A55" s="2440"/>
      <c r="B55" s="1598"/>
      <c r="C55" s="2603"/>
      <c r="D55" s="3937"/>
      <c r="E55" s="1632" t="s">
        <v>1875</v>
      </c>
      <c r="F55" s="2392"/>
      <c r="G55" s="1599"/>
      <c r="H55" s="1599"/>
      <c r="I55" s="1599"/>
      <c r="J55" s="1599"/>
      <c r="K55" s="1599"/>
      <c r="L55" s="1599"/>
      <c r="M55" s="1599"/>
      <c r="N55" s="6600"/>
      <c r="O55" s="6657"/>
      <c r="P55" s="6658"/>
      <c r="Q55" s="6659"/>
      <c r="R55" s="6660"/>
      <c r="S55" s="2572"/>
      <c r="T55" s="2572"/>
      <c r="U55" s="2572"/>
      <c r="V55" s="2573" t="s">
        <v>47</v>
      </c>
      <c r="W55" s="2572"/>
      <c r="X55" s="2572"/>
      <c r="Y55" s="2572"/>
      <c r="Z55" s="2572"/>
      <c r="AA55" s="2572"/>
      <c r="AB55" s="2572"/>
      <c r="AC55" s="6600"/>
      <c r="AD55" s="6657"/>
      <c r="AE55" s="6658"/>
      <c r="AF55" s="6659"/>
      <c r="AG55" s="6660"/>
      <c r="AH55" s="4265"/>
    </row>
    <row r="56" spans="1:47" s="2409" customFormat="1" ht="12.75" customHeight="1">
      <c r="A56" s="2440"/>
      <c r="B56" s="2404"/>
      <c r="C56" s="2402"/>
      <c r="D56" s="1611"/>
      <c r="E56" s="2583"/>
      <c r="F56" s="2583"/>
      <c r="G56" s="2583"/>
      <c r="H56" s="2583"/>
      <c r="I56" s="2583"/>
      <c r="J56" s="2583"/>
      <c r="K56" s="2583"/>
      <c r="L56" s="2583"/>
      <c r="M56" s="2583"/>
      <c r="N56" s="3925"/>
      <c r="O56" s="2436"/>
      <c r="P56" s="2411"/>
      <c r="Q56" s="2411"/>
      <c r="R56" s="2583"/>
      <c r="S56" s="2583"/>
      <c r="T56" s="3931"/>
      <c r="U56" s="3931"/>
      <c r="V56" s="2572"/>
      <c r="W56" s="2572"/>
      <c r="X56" s="2572"/>
      <c r="Y56" s="2572"/>
      <c r="Z56" s="2572"/>
      <c r="AA56" s="2572"/>
      <c r="AB56" s="2572"/>
      <c r="AC56" s="2572"/>
      <c r="AD56" s="2572"/>
      <c r="AE56" s="2572"/>
      <c r="AF56" s="2572"/>
      <c r="AG56" s="2572"/>
      <c r="AH56" s="4265"/>
    </row>
    <row r="57" spans="1:47" s="2409" customFormat="1" ht="11.25" customHeight="1">
      <c r="A57" s="2440"/>
      <c r="B57" s="1598"/>
      <c r="C57" s="2603"/>
      <c r="D57" s="3922" t="s">
        <v>56</v>
      </c>
      <c r="E57" s="1598" t="s">
        <v>1876</v>
      </c>
      <c r="F57" s="2392"/>
      <c r="G57" s="1599"/>
      <c r="H57" s="1599"/>
      <c r="I57" s="1599"/>
      <c r="J57" s="1599"/>
      <c r="K57" s="1599"/>
      <c r="L57" s="1599"/>
      <c r="M57" s="1599"/>
      <c r="N57" s="6637" t="s">
        <v>39</v>
      </c>
      <c r="O57" s="6654"/>
      <c r="P57" s="6655"/>
      <c r="Q57" s="6656"/>
      <c r="R57" s="6660" t="s">
        <v>90</v>
      </c>
      <c r="S57" s="2572"/>
      <c r="T57" s="2572"/>
      <c r="U57" s="2572"/>
      <c r="V57" s="2580" t="s">
        <v>3621</v>
      </c>
      <c r="W57" s="2572"/>
      <c r="X57" s="2572"/>
      <c r="Y57" s="2572"/>
      <c r="Z57" s="2572"/>
      <c r="AA57" s="2572"/>
      <c r="AB57" s="2572"/>
      <c r="AC57" s="2572"/>
      <c r="AD57" s="6470">
        <f>O48+O51+O54+O57+AD48+AD51+AD54</f>
        <v>0</v>
      </c>
      <c r="AE57" s="6471"/>
      <c r="AF57" s="6472"/>
      <c r="AG57" s="6671" t="s">
        <v>90</v>
      </c>
      <c r="AH57" s="4265"/>
    </row>
    <row r="58" spans="1:47" s="2409" customFormat="1" ht="11.25" customHeight="1">
      <c r="A58" s="2440"/>
      <c r="B58" s="1598"/>
      <c r="C58" s="2603"/>
      <c r="D58" s="3937"/>
      <c r="E58" s="1632" t="s">
        <v>1877</v>
      </c>
      <c r="F58" s="2392"/>
      <c r="G58" s="1599"/>
      <c r="H58" s="1599"/>
      <c r="I58" s="1599"/>
      <c r="J58" s="1599"/>
      <c r="K58" s="1599"/>
      <c r="L58" s="1599"/>
      <c r="M58" s="1599"/>
      <c r="N58" s="6600"/>
      <c r="O58" s="6657"/>
      <c r="P58" s="6658"/>
      <c r="Q58" s="6659"/>
      <c r="R58" s="6660"/>
      <c r="S58" s="2572"/>
      <c r="T58" s="2572"/>
      <c r="U58" s="2572"/>
      <c r="V58" s="2573" t="s">
        <v>92</v>
      </c>
      <c r="W58" s="2572"/>
      <c r="X58" s="2572"/>
      <c r="Y58" s="2572"/>
      <c r="Z58" s="2572"/>
      <c r="AA58" s="2572"/>
      <c r="AB58" s="2572"/>
      <c r="AC58" s="2392"/>
      <c r="AD58" s="6473"/>
      <c r="AE58" s="6474"/>
      <c r="AF58" s="6475"/>
      <c r="AG58" s="6671"/>
      <c r="AH58" s="4243"/>
    </row>
    <row r="59" spans="1:47" s="2409" customFormat="1" ht="17.399999999999999" customHeight="1">
      <c r="A59" s="4099"/>
      <c r="B59" s="4123"/>
      <c r="C59" s="4105"/>
      <c r="D59" s="4197"/>
      <c r="E59" s="4198"/>
      <c r="F59" s="4198"/>
      <c r="G59" s="4198"/>
      <c r="H59" s="4198"/>
      <c r="I59" s="4198"/>
      <c r="J59" s="4198"/>
      <c r="K59" s="4198"/>
      <c r="L59" s="4198"/>
      <c r="M59" s="4198"/>
      <c r="N59" s="4198"/>
      <c r="O59" s="4198"/>
      <c r="P59" s="4106"/>
      <c r="Q59" s="4106"/>
      <c r="R59" s="4198"/>
      <c r="S59" s="4198"/>
      <c r="T59" s="4137"/>
      <c r="U59" s="4137"/>
      <c r="V59" s="4137"/>
      <c r="W59" s="4094"/>
      <c r="X59" s="4094"/>
      <c r="Y59" s="4094"/>
      <c r="Z59" s="4094"/>
      <c r="AA59" s="4094"/>
      <c r="AB59" s="4094"/>
      <c r="AC59" s="4090"/>
      <c r="AD59" s="4090"/>
      <c r="AE59" s="4097"/>
      <c r="AF59" s="4093"/>
      <c r="AG59" s="4106"/>
      <c r="AH59" s="4266"/>
    </row>
    <row r="60" spans="1:47" ht="17.399999999999999" customHeight="1">
      <c r="A60" s="4154"/>
      <c r="B60" s="2635"/>
      <c r="C60" s="2394"/>
      <c r="D60" s="2394"/>
      <c r="E60" s="2355"/>
      <c r="F60" s="2636"/>
      <c r="G60" s="2637"/>
      <c r="H60" s="2403"/>
      <c r="I60" s="2637"/>
      <c r="J60" s="2637"/>
      <c r="K60" s="2637"/>
      <c r="L60" s="2638"/>
      <c r="M60" s="2638"/>
      <c r="N60" s="2638"/>
      <c r="O60" s="3945"/>
      <c r="P60" s="3945"/>
      <c r="Q60" s="3945"/>
      <c r="R60" s="3945"/>
      <c r="S60" s="3946"/>
      <c r="T60" s="3946"/>
      <c r="U60" s="3946"/>
      <c r="V60" s="3946"/>
      <c r="W60" s="3945"/>
      <c r="X60" s="3945"/>
      <c r="Y60" s="3945"/>
      <c r="Z60" s="3945"/>
      <c r="AA60" s="3945"/>
      <c r="AB60" s="3945"/>
      <c r="AC60" s="3945"/>
      <c r="AD60" s="3945"/>
      <c r="AE60" s="3945"/>
      <c r="AF60" s="3947"/>
      <c r="AG60" s="2355"/>
      <c r="AH60" s="4153"/>
      <c r="AI60" s="2355"/>
      <c r="AJ60" s="2355"/>
    </row>
    <row r="61" spans="1:47" ht="11.25" customHeight="1">
      <c r="A61" s="4245"/>
      <c r="B61" s="2639" t="s">
        <v>1481</v>
      </c>
      <c r="C61" s="2355"/>
      <c r="D61" s="3951" t="s">
        <v>1878</v>
      </c>
      <c r="E61" s="3951"/>
      <c r="F61" s="2640"/>
      <c r="G61" s="2580"/>
      <c r="H61" s="2580"/>
      <c r="I61" s="2580"/>
      <c r="J61" s="2580"/>
      <c r="K61" s="2580"/>
      <c r="L61" s="2580"/>
      <c r="M61" s="2580"/>
      <c r="N61" s="2580"/>
      <c r="O61" s="2580"/>
      <c r="P61" s="2580"/>
      <c r="Q61" s="2580"/>
      <c r="R61" s="2580"/>
      <c r="S61" s="2580"/>
      <c r="T61" s="2580"/>
      <c r="U61" s="2580"/>
      <c r="V61" s="3946"/>
      <c r="W61" s="3945"/>
      <c r="X61" s="3945"/>
      <c r="Y61" s="3945"/>
      <c r="Z61" s="3945"/>
      <c r="AA61" s="3945"/>
      <c r="AB61" s="3945"/>
      <c r="AC61" s="3945"/>
      <c r="AD61" s="3945"/>
      <c r="AE61" s="3945"/>
      <c r="AF61" s="3947"/>
      <c r="AG61" s="2355"/>
      <c r="AH61" s="4153"/>
      <c r="AI61" s="2355"/>
      <c r="AJ61" s="2355"/>
    </row>
    <row r="62" spans="1:47" ht="11.25" customHeight="1">
      <c r="A62" s="4246"/>
      <c r="B62" s="3937"/>
      <c r="C62" s="2355"/>
      <c r="D62" s="2597" t="s">
        <v>1879</v>
      </c>
      <c r="E62" s="3951"/>
      <c r="F62" s="2574"/>
      <c r="G62" s="2572"/>
      <c r="H62" s="2572"/>
      <c r="I62" s="2572"/>
      <c r="J62" s="2572"/>
      <c r="K62" s="2572"/>
      <c r="L62" s="2572"/>
      <c r="M62" s="2572"/>
      <c r="N62" s="2572"/>
      <c r="O62" s="2572"/>
      <c r="P62" s="2572"/>
      <c r="Q62" s="2572"/>
      <c r="R62" s="2572"/>
      <c r="S62" s="2572"/>
      <c r="T62" s="2572"/>
      <c r="U62" s="2572"/>
      <c r="V62" s="3946"/>
      <c r="W62" s="3945"/>
      <c r="X62" s="3945"/>
      <c r="Y62" s="3945"/>
      <c r="Z62" s="3945"/>
      <c r="AA62" s="3945"/>
      <c r="AB62" s="3945"/>
      <c r="AC62" s="3945"/>
      <c r="AD62" s="3945"/>
      <c r="AE62" s="3945"/>
      <c r="AF62" s="3947"/>
      <c r="AG62" s="2355"/>
      <c r="AH62" s="4153"/>
      <c r="AI62" s="2355"/>
      <c r="AJ62" s="2355"/>
    </row>
    <row r="63" spans="1:47" ht="7.5" customHeight="1">
      <c r="A63" s="4247"/>
      <c r="B63" s="3937"/>
      <c r="C63" s="2597"/>
      <c r="D63" s="2394"/>
      <c r="E63" s="3951"/>
      <c r="F63" s="2574"/>
      <c r="G63" s="2572"/>
      <c r="H63" s="2572"/>
      <c r="I63" s="2572"/>
      <c r="J63" s="2572"/>
      <c r="K63" s="2572"/>
      <c r="L63" s="2572"/>
      <c r="M63" s="2572"/>
      <c r="N63" s="2572"/>
      <c r="O63" s="2572"/>
      <c r="P63" s="2572"/>
      <c r="Q63" s="2572"/>
      <c r="R63" s="2572"/>
      <c r="S63" s="2572"/>
      <c r="T63" s="2572"/>
      <c r="U63" s="2572"/>
      <c r="V63" s="3946"/>
      <c r="W63" s="3945"/>
      <c r="X63" s="3945"/>
      <c r="Y63" s="3945"/>
      <c r="Z63" s="3945"/>
      <c r="AA63" s="3945"/>
      <c r="AB63" s="3945"/>
      <c r="AC63" s="3945"/>
      <c r="AD63" s="3945"/>
      <c r="AE63" s="3945"/>
      <c r="AF63" s="3947"/>
      <c r="AG63" s="2355"/>
      <c r="AH63" s="4153"/>
      <c r="AI63" s="2355"/>
      <c r="AJ63" s="2355"/>
    </row>
    <row r="64" spans="1:47" ht="12" customHeight="1">
      <c r="A64" s="4248"/>
      <c r="B64" s="2355"/>
      <c r="C64" s="2400"/>
      <c r="D64" s="2400"/>
      <c r="E64" s="6459">
        <v>342301</v>
      </c>
      <c r="F64" s="6459"/>
      <c r="G64" s="2400"/>
      <c r="H64" s="2400"/>
      <c r="I64" s="2400"/>
      <c r="J64" s="2400"/>
      <c r="K64" s="2400"/>
      <c r="L64" s="2400"/>
      <c r="M64" s="2400"/>
      <c r="N64" s="2400"/>
      <c r="O64" s="2583"/>
      <c r="P64" s="6459"/>
      <c r="Q64" s="6459"/>
      <c r="R64" s="2394"/>
      <c r="S64" s="2394"/>
      <c r="T64" s="2394"/>
      <c r="U64" s="2394"/>
      <c r="V64" s="3946"/>
      <c r="W64" s="3945"/>
      <c r="X64" s="3945"/>
      <c r="Y64" s="3945"/>
      <c r="Z64" s="3945"/>
      <c r="AA64" s="3945"/>
      <c r="AB64" s="3945"/>
      <c r="AC64" s="3945"/>
      <c r="AD64" s="3945"/>
      <c r="AE64" s="3945"/>
      <c r="AF64" s="3947"/>
      <c r="AG64" s="2355"/>
      <c r="AH64" s="4153"/>
      <c r="AI64" s="2355"/>
      <c r="AJ64" s="2355"/>
    </row>
    <row r="65" spans="1:36" ht="11.25" customHeight="1">
      <c r="A65" s="4248"/>
      <c r="B65" s="2394"/>
      <c r="C65" s="2355"/>
      <c r="D65" s="2355"/>
      <c r="E65" s="6558">
        <v>1</v>
      </c>
      <c r="F65" s="6494"/>
      <c r="G65" s="6559" t="s">
        <v>1164</v>
      </c>
      <c r="H65" s="6458"/>
      <c r="I65" s="6458"/>
      <c r="J65" s="6558">
        <v>2</v>
      </c>
      <c r="K65" s="6494"/>
      <c r="L65" s="6559" t="s">
        <v>1168</v>
      </c>
      <c r="M65" s="6458"/>
      <c r="N65" s="6458"/>
      <c r="O65" s="6458"/>
      <c r="P65" s="2433"/>
      <c r="Q65" s="2433"/>
      <c r="R65" s="2433"/>
      <c r="S65" s="2433"/>
      <c r="T65" s="2433"/>
      <c r="U65" s="2400"/>
      <c r="V65" s="3946"/>
      <c r="W65" s="3945"/>
      <c r="X65" s="3945"/>
      <c r="Y65" s="3945"/>
      <c r="Z65" s="3945"/>
      <c r="AA65" s="3945"/>
      <c r="AB65" s="3945"/>
      <c r="AC65" s="3945"/>
      <c r="AD65" s="3945"/>
      <c r="AE65" s="3945"/>
      <c r="AF65" s="3947"/>
      <c r="AG65" s="2355"/>
      <c r="AH65" s="4153"/>
      <c r="AI65" s="2355"/>
      <c r="AJ65" s="2355"/>
    </row>
    <row r="66" spans="1:36" ht="11.25" customHeight="1">
      <c r="A66" s="4248"/>
      <c r="B66" s="2394"/>
      <c r="C66" s="2355"/>
      <c r="D66" s="2355"/>
      <c r="E66" s="6558"/>
      <c r="F66" s="6495"/>
      <c r="G66" s="6559"/>
      <c r="H66" s="6458"/>
      <c r="I66" s="6458"/>
      <c r="J66" s="6558"/>
      <c r="K66" s="6495"/>
      <c r="L66" s="6559"/>
      <c r="M66" s="6458"/>
      <c r="N66" s="6458"/>
      <c r="O66" s="6458"/>
      <c r="P66" s="2394"/>
      <c r="Q66" s="2424"/>
      <c r="R66" s="2424"/>
      <c r="S66" s="2424"/>
      <c r="T66" s="2424"/>
      <c r="U66" s="2395"/>
      <c r="V66" s="3946"/>
      <c r="W66" s="3945"/>
      <c r="X66" s="3945"/>
      <c r="Y66" s="3945"/>
      <c r="Z66" s="3945"/>
      <c r="AA66" s="3945"/>
      <c r="AB66" s="3945"/>
      <c r="AC66" s="3945"/>
      <c r="AD66" s="3945"/>
      <c r="AE66" s="3945"/>
      <c r="AF66" s="3947"/>
      <c r="AG66" s="2355"/>
      <c r="AH66" s="4153"/>
      <c r="AI66" s="2355"/>
      <c r="AJ66" s="2355"/>
    </row>
    <row r="67" spans="1:36" ht="17.399999999999999" customHeight="1">
      <c r="A67" s="4249"/>
      <c r="B67" s="4112"/>
      <c r="C67" s="4203"/>
      <c r="D67" s="4203"/>
      <c r="E67" s="4203"/>
      <c r="F67" s="4203"/>
      <c r="G67" s="4111"/>
      <c r="H67" s="4203"/>
      <c r="I67" s="4203"/>
      <c r="J67" s="4203"/>
      <c r="K67" s="4203"/>
      <c r="L67" s="4203"/>
      <c r="M67" s="4112"/>
      <c r="N67" s="4198"/>
      <c r="O67" s="4198"/>
      <c r="P67" s="4112"/>
      <c r="Q67" s="4250"/>
      <c r="R67" s="4250"/>
      <c r="S67" s="4250"/>
      <c r="T67" s="4250"/>
      <c r="U67" s="4251"/>
      <c r="V67" s="4252"/>
      <c r="W67" s="4253"/>
      <c r="X67" s="4253"/>
      <c r="Y67" s="4253"/>
      <c r="Z67" s="4253"/>
      <c r="AA67" s="4253"/>
      <c r="AB67" s="4253"/>
      <c r="AC67" s="4253"/>
      <c r="AD67" s="4253"/>
      <c r="AE67" s="4253"/>
      <c r="AF67" s="4254"/>
      <c r="AG67" s="4255"/>
      <c r="AH67" s="4256"/>
      <c r="AI67" s="2355"/>
      <c r="AJ67" s="2355"/>
    </row>
    <row r="68" spans="1:36" ht="17.399999999999999" customHeight="1">
      <c r="A68" s="4248"/>
      <c r="B68" s="2394"/>
      <c r="C68" s="3922"/>
      <c r="D68" s="3922"/>
      <c r="E68" s="3922"/>
      <c r="F68" s="3922"/>
      <c r="G68" s="2400"/>
      <c r="H68" s="3922" t="s">
        <v>88</v>
      </c>
      <c r="I68" s="3922"/>
      <c r="J68" s="3922"/>
      <c r="K68" s="3922"/>
      <c r="L68" s="3922"/>
      <c r="M68" s="2394"/>
      <c r="N68" s="2583"/>
      <c r="O68" s="2583"/>
      <c r="P68" s="2394"/>
      <c r="Q68" s="2424"/>
      <c r="R68" s="2424"/>
      <c r="S68" s="2424"/>
      <c r="T68" s="2424"/>
      <c r="U68" s="2395"/>
      <c r="V68" s="3946"/>
      <c r="W68" s="3945"/>
      <c r="X68" s="3945"/>
      <c r="Y68" s="3945"/>
      <c r="Z68" s="3945"/>
      <c r="AA68" s="3945"/>
      <c r="AB68" s="3945"/>
      <c r="AC68" s="3945"/>
      <c r="AD68" s="3945"/>
      <c r="AE68" s="3945"/>
      <c r="AF68" s="3947"/>
      <c r="AG68" s="2355"/>
      <c r="AH68" s="4153"/>
      <c r="AI68" s="2355"/>
      <c r="AJ68" s="2355"/>
    </row>
    <row r="69" spans="1:36" ht="11.25" customHeight="1">
      <c r="A69" s="4245"/>
      <c r="B69" s="2639" t="s">
        <v>1482</v>
      </c>
      <c r="C69" s="2355"/>
      <c r="D69" s="3951" t="s">
        <v>1880</v>
      </c>
      <c r="E69" s="3951"/>
      <c r="F69" s="2640"/>
      <c r="G69" s="2580"/>
      <c r="H69" s="2580"/>
      <c r="I69" s="2580"/>
      <c r="J69" s="2580"/>
      <c r="K69" s="2580"/>
      <c r="L69" s="2580"/>
      <c r="M69" s="2580"/>
      <c r="N69" s="2580"/>
      <c r="O69" s="2580"/>
      <c r="P69" s="2580"/>
      <c r="Q69" s="2580"/>
      <c r="R69" s="2580"/>
      <c r="S69" s="2580"/>
      <c r="T69" s="2580"/>
      <c r="U69" s="2580"/>
      <c r="V69" s="3946"/>
      <c r="W69" s="3945"/>
      <c r="X69" s="3945"/>
      <c r="Y69" s="3945"/>
      <c r="Z69" s="3945"/>
      <c r="AA69" s="3945"/>
      <c r="AB69" s="3945"/>
      <c r="AC69" s="3945"/>
      <c r="AD69" s="3945"/>
      <c r="AE69" s="3945"/>
      <c r="AF69" s="3947"/>
      <c r="AG69" s="2355"/>
      <c r="AH69" s="4153"/>
      <c r="AI69" s="2355"/>
      <c r="AJ69" s="2355"/>
    </row>
    <row r="70" spans="1:36" ht="11.25" customHeight="1">
      <c r="A70" s="4246"/>
      <c r="B70" s="3937"/>
      <c r="C70" s="2355"/>
      <c r="D70" s="2597" t="s">
        <v>1881</v>
      </c>
      <c r="E70" s="3951"/>
      <c r="F70" s="2574"/>
      <c r="G70" s="2572"/>
      <c r="H70" s="2572"/>
      <c r="I70" s="2572"/>
      <c r="J70" s="2572"/>
      <c r="K70" s="2572"/>
      <c r="L70" s="2572"/>
      <c r="M70" s="2572"/>
      <c r="N70" s="2572"/>
      <c r="O70" s="2572"/>
      <c r="P70" s="2572"/>
      <c r="Q70" s="2572"/>
      <c r="R70" s="2572"/>
      <c r="S70" s="2572"/>
      <c r="T70" s="2572"/>
      <c r="U70" s="2572"/>
      <c r="V70" s="3946"/>
      <c r="W70" s="3945"/>
      <c r="X70" s="3945"/>
      <c r="Y70" s="3945"/>
      <c r="Z70" s="3945"/>
      <c r="AA70" s="3945"/>
      <c r="AB70" s="3945"/>
      <c r="AC70" s="3945"/>
      <c r="AD70" s="3945"/>
      <c r="AE70" s="3945"/>
      <c r="AF70" s="3947"/>
      <c r="AG70" s="2355"/>
      <c r="AH70" s="4153"/>
      <c r="AI70" s="2355"/>
      <c r="AJ70" s="2355"/>
    </row>
    <row r="71" spans="1:36" ht="7.5" customHeight="1">
      <c r="A71" s="4247"/>
      <c r="B71" s="3937"/>
      <c r="C71" s="2597"/>
      <c r="D71" s="2394"/>
      <c r="E71" s="3951"/>
      <c r="F71" s="2574"/>
      <c r="G71" s="2572"/>
      <c r="H71" s="2572"/>
      <c r="I71" s="2572"/>
      <c r="J71" s="2572"/>
      <c r="K71" s="2572"/>
      <c r="L71" s="2572"/>
      <c r="M71" s="2572"/>
      <c r="N71" s="2572"/>
      <c r="O71" s="2572"/>
      <c r="P71" s="2572"/>
      <c r="Q71" s="2572"/>
      <c r="R71" s="2572"/>
      <c r="S71" s="2572"/>
      <c r="T71" s="2572"/>
      <c r="U71" s="2572"/>
      <c r="V71" s="3946"/>
      <c r="W71" s="3945"/>
      <c r="X71" s="3945"/>
      <c r="Y71" s="3945"/>
      <c r="Z71" s="3945"/>
      <c r="AA71" s="3945"/>
      <c r="AB71" s="3945"/>
      <c r="AC71" s="3945"/>
      <c r="AD71" s="3945"/>
      <c r="AE71" s="3945"/>
      <c r="AF71" s="3947"/>
      <c r="AG71" s="2355"/>
      <c r="AH71" s="4153"/>
      <c r="AI71" s="2355"/>
      <c r="AJ71" s="2355"/>
    </row>
    <row r="72" spans="1:36" ht="12" customHeight="1">
      <c r="A72" s="4248"/>
      <c r="B72" s="2355"/>
      <c r="C72" s="2400"/>
      <c r="D72" s="2400"/>
      <c r="E72" s="6459">
        <v>342401</v>
      </c>
      <c r="F72" s="6459"/>
      <c r="G72" s="2400"/>
      <c r="H72" s="2400"/>
      <c r="I72" s="2400"/>
      <c r="J72" s="2400"/>
      <c r="K72" s="2400"/>
      <c r="L72" s="2400"/>
      <c r="M72" s="2400"/>
      <c r="N72" s="2400"/>
      <c r="O72" s="2583"/>
      <c r="P72" s="6459"/>
      <c r="Q72" s="6459"/>
      <c r="R72" s="2394"/>
      <c r="S72" s="2394"/>
      <c r="T72" s="2394"/>
      <c r="U72" s="2394"/>
      <c r="V72" s="3946"/>
      <c r="W72" s="3945"/>
      <c r="X72" s="3945"/>
      <c r="Y72" s="3945"/>
      <c r="Z72" s="3945"/>
      <c r="AA72" s="3945"/>
      <c r="AB72" s="3945"/>
      <c r="AC72" s="3945"/>
      <c r="AD72" s="3945"/>
      <c r="AE72" s="3945"/>
      <c r="AF72" s="3947"/>
      <c r="AG72" s="2355"/>
      <c r="AH72" s="4153"/>
      <c r="AI72" s="2355"/>
      <c r="AJ72" s="2355"/>
    </row>
    <row r="73" spans="1:36" ht="11.25" customHeight="1">
      <c r="A73" s="4248"/>
      <c r="B73" s="2394"/>
      <c r="C73" s="2355"/>
      <c r="D73" s="2355"/>
      <c r="E73" s="6558">
        <v>1</v>
      </c>
      <c r="F73" s="6494"/>
      <c r="G73" s="6559" t="s">
        <v>1164</v>
      </c>
      <c r="H73" s="6458"/>
      <c r="I73" s="6458"/>
      <c r="J73" s="6558">
        <v>2</v>
      </c>
      <c r="K73" s="6494"/>
      <c r="L73" s="6559" t="s">
        <v>1168</v>
      </c>
      <c r="M73" s="6458"/>
      <c r="N73" s="6458"/>
      <c r="O73" s="6458"/>
      <c r="P73" s="2433"/>
      <c r="Q73" s="2433"/>
      <c r="R73" s="2433"/>
      <c r="S73" s="2433"/>
      <c r="T73" s="2433"/>
      <c r="U73" s="2400"/>
      <c r="V73" s="3946"/>
      <c r="W73" s="3945"/>
      <c r="X73" s="3945"/>
      <c r="Y73" s="3945"/>
      <c r="Z73" s="3945"/>
      <c r="AA73" s="3945"/>
      <c r="AB73" s="3945"/>
      <c r="AC73" s="3945"/>
      <c r="AD73" s="3945"/>
      <c r="AE73" s="3945"/>
      <c r="AF73" s="3947"/>
      <c r="AG73" s="2355"/>
      <c r="AH73" s="4153"/>
      <c r="AI73" s="2355"/>
      <c r="AJ73" s="2355"/>
    </row>
    <row r="74" spans="1:36" ht="11.25" customHeight="1">
      <c r="A74" s="4248"/>
      <c r="B74" s="2394"/>
      <c r="C74" s="2355"/>
      <c r="D74" s="2355"/>
      <c r="E74" s="6558"/>
      <c r="F74" s="6495"/>
      <c r="G74" s="6559"/>
      <c r="H74" s="6458"/>
      <c r="I74" s="6458"/>
      <c r="J74" s="6558"/>
      <c r="K74" s="6495"/>
      <c r="L74" s="6559"/>
      <c r="M74" s="6458"/>
      <c r="N74" s="6458"/>
      <c r="O74" s="6458"/>
      <c r="P74" s="2394"/>
      <c r="Q74" s="2424"/>
      <c r="R74" s="2424"/>
      <c r="S74" s="2424"/>
      <c r="T74" s="2424"/>
      <c r="U74" s="2395"/>
      <c r="V74" s="3946"/>
      <c r="W74" s="3945"/>
      <c r="X74" s="3945"/>
      <c r="Y74" s="3945"/>
      <c r="Z74" s="3945"/>
      <c r="AA74" s="3945"/>
      <c r="AB74" s="3945"/>
      <c r="AC74" s="3945"/>
      <c r="AD74" s="3945"/>
      <c r="AE74" s="3945"/>
      <c r="AF74" s="3947"/>
      <c r="AG74" s="2355"/>
      <c r="AH74" s="4153"/>
      <c r="AI74" s="2355"/>
      <c r="AJ74" s="2355"/>
    </row>
    <row r="75" spans="1:36" ht="11.25" customHeight="1">
      <c r="A75" s="4248"/>
      <c r="B75" s="2404"/>
      <c r="C75" s="2402"/>
      <c r="D75" s="1611"/>
      <c r="E75" s="2583"/>
      <c r="F75" s="2583"/>
      <c r="G75" s="2583"/>
      <c r="H75" s="2583"/>
      <c r="I75" s="2583"/>
      <c r="J75" s="2583"/>
      <c r="K75" s="2583"/>
      <c r="L75" s="2583"/>
      <c r="M75" s="2583"/>
      <c r="N75" s="2411"/>
      <c r="O75" s="2411"/>
      <c r="P75" s="2583"/>
      <c r="Q75" s="2583"/>
      <c r="R75" s="2583"/>
      <c r="S75" s="2642"/>
      <c r="T75" s="2424"/>
      <c r="U75" s="2395"/>
      <c r="V75" s="3946"/>
      <c r="W75" s="3945"/>
      <c r="X75" s="1611"/>
      <c r="Y75" s="2583"/>
      <c r="Z75" s="2583"/>
      <c r="AA75" s="2583"/>
      <c r="AB75" s="2583"/>
      <c r="AC75" s="2583"/>
      <c r="AD75" s="2583"/>
      <c r="AE75" s="2583"/>
      <c r="AF75" s="2583"/>
      <c r="AG75" s="2583"/>
      <c r="AH75" s="4267"/>
      <c r="AI75" s="2355"/>
      <c r="AJ75" s="2355"/>
    </row>
    <row r="76" spans="1:36" ht="11.25" customHeight="1">
      <c r="A76" s="4248"/>
      <c r="B76" s="2404"/>
      <c r="C76" s="2402"/>
      <c r="D76" s="1611"/>
      <c r="E76" s="2583"/>
      <c r="F76" s="2583"/>
      <c r="G76" s="2583"/>
      <c r="H76" s="2583"/>
      <c r="I76" s="2583"/>
      <c r="J76" s="2583"/>
      <c r="K76" s="2583"/>
      <c r="L76" s="2583"/>
      <c r="M76" s="2583"/>
      <c r="N76" s="2411"/>
      <c r="O76" s="2411"/>
      <c r="P76" s="2583"/>
      <c r="Q76" s="2583"/>
      <c r="R76" s="2583"/>
      <c r="S76" s="2642"/>
      <c r="T76" s="2424"/>
      <c r="U76" s="2395"/>
      <c r="V76" s="3946"/>
      <c r="W76" s="3945"/>
      <c r="X76" s="1611"/>
      <c r="Y76" s="2583"/>
      <c r="Z76" s="2583"/>
      <c r="AA76" s="2583"/>
      <c r="AB76" s="2583"/>
      <c r="AC76" s="2583"/>
      <c r="AD76" s="2583"/>
      <c r="AE76" s="2583"/>
      <c r="AF76" s="2583"/>
      <c r="AG76" s="2583"/>
      <c r="AH76" s="4267"/>
      <c r="AI76" s="2355"/>
      <c r="AJ76" s="2355"/>
    </row>
    <row r="77" spans="1:36" ht="11.25" customHeight="1">
      <c r="A77" s="4248"/>
      <c r="B77" s="2404"/>
      <c r="C77" s="2402"/>
      <c r="D77" s="1611"/>
      <c r="E77" s="2583"/>
      <c r="F77" s="2583"/>
      <c r="G77" s="2583"/>
      <c r="H77" s="2583"/>
      <c r="I77" s="2583"/>
      <c r="J77" s="2583"/>
      <c r="K77" s="2583"/>
      <c r="L77" s="2583"/>
      <c r="M77" s="2583"/>
      <c r="N77" s="2411"/>
      <c r="O77" s="2411"/>
      <c r="P77" s="2583"/>
      <c r="Q77" s="2583"/>
      <c r="R77" s="2583"/>
      <c r="S77" s="2642"/>
      <c r="T77" s="2424"/>
      <c r="U77" s="2395"/>
      <c r="V77" s="3946"/>
      <c r="W77" s="3945"/>
      <c r="X77" s="1611"/>
      <c r="Y77" s="2583"/>
      <c r="Z77" s="2583"/>
      <c r="AA77" s="2583"/>
      <c r="AB77" s="2583"/>
      <c r="AC77" s="2583"/>
      <c r="AD77" s="2583"/>
      <c r="AE77" s="2583"/>
      <c r="AF77" s="2583"/>
      <c r="AG77" s="2583"/>
      <c r="AH77" s="4267"/>
      <c r="AI77" s="2355"/>
      <c r="AJ77" s="2355"/>
    </row>
    <row r="78" spans="1:36" ht="11.25" customHeight="1">
      <c r="A78" s="4248"/>
      <c r="B78" s="2404"/>
      <c r="C78" s="2402"/>
      <c r="D78" s="1611"/>
      <c r="E78" s="2583"/>
      <c r="F78" s="2583"/>
      <c r="G78" s="2583"/>
      <c r="H78" s="2583"/>
      <c r="I78" s="2583"/>
      <c r="J78" s="2583"/>
      <c r="K78" s="2583"/>
      <c r="L78" s="2583"/>
      <c r="M78" s="2583"/>
      <c r="N78" s="2411"/>
      <c r="O78" s="2411"/>
      <c r="P78" s="2583"/>
      <c r="Q78" s="2583"/>
      <c r="R78" s="2583"/>
      <c r="S78" s="2642"/>
      <c r="T78" s="2424"/>
      <c r="U78" s="2395"/>
      <c r="V78" s="3946"/>
      <c r="W78" s="3945"/>
      <c r="X78" s="1611"/>
      <c r="Y78" s="2583"/>
      <c r="Z78" s="2583"/>
      <c r="AA78" s="2583"/>
      <c r="AB78" s="2583"/>
      <c r="AC78" s="2583"/>
      <c r="AD78" s="2583"/>
      <c r="AE78" s="2583"/>
      <c r="AF78" s="2583"/>
      <c r="AG78" s="2583"/>
      <c r="AH78" s="4267"/>
      <c r="AI78" s="2355"/>
      <c r="AJ78" s="2355"/>
    </row>
    <row r="79" spans="1:36" ht="11.25" customHeight="1">
      <c r="A79" s="4248"/>
      <c r="B79" s="2404"/>
      <c r="C79" s="2402"/>
      <c r="D79" s="1611"/>
      <c r="E79" s="2583"/>
      <c r="F79" s="2583"/>
      <c r="G79" s="2583"/>
      <c r="H79" s="2583"/>
      <c r="I79" s="2583"/>
      <c r="J79" s="2583"/>
      <c r="K79" s="2583"/>
      <c r="L79" s="2583"/>
      <c r="M79" s="2583"/>
      <c r="N79" s="2411"/>
      <c r="O79" s="2411"/>
      <c r="P79" s="2583"/>
      <c r="Q79" s="2583"/>
      <c r="R79" s="2583"/>
      <c r="S79" s="2642"/>
      <c r="T79" s="2424"/>
      <c r="U79" s="2395"/>
      <c r="V79" s="3946"/>
      <c r="W79" s="3945"/>
      <c r="X79" s="1611"/>
      <c r="Y79" s="2583"/>
      <c r="Z79" s="2583"/>
      <c r="AA79" s="2583"/>
      <c r="AB79" s="2583"/>
      <c r="AC79" s="2583"/>
      <c r="AD79" s="2583"/>
      <c r="AE79" s="2583"/>
      <c r="AF79" s="2583"/>
      <c r="AG79" s="2583"/>
      <c r="AH79" s="4267"/>
      <c r="AI79" s="2355"/>
      <c r="AJ79" s="2355"/>
    </row>
    <row r="80" spans="1:36" ht="11.25" customHeight="1">
      <c r="A80" s="4248"/>
      <c r="B80" s="2404"/>
      <c r="C80" s="2402"/>
      <c r="D80" s="1611"/>
      <c r="E80" s="2583"/>
      <c r="F80" s="2583"/>
      <c r="G80" s="2583"/>
      <c r="H80" s="2583"/>
      <c r="I80" s="2583"/>
      <c r="J80" s="2583"/>
      <c r="K80" s="2583"/>
      <c r="L80" s="2583"/>
      <c r="M80" s="2583"/>
      <c r="N80" s="2411"/>
      <c r="O80" s="2411"/>
      <c r="P80" s="2583"/>
      <c r="Q80" s="2583"/>
      <c r="R80" s="2583"/>
      <c r="S80" s="2642"/>
      <c r="T80" s="2424"/>
      <c r="U80" s="2395"/>
      <c r="V80" s="3946"/>
      <c r="W80" s="3945"/>
      <c r="X80" s="1611"/>
      <c r="Y80" s="2583"/>
      <c r="Z80" s="2583"/>
      <c r="AA80" s="2583"/>
      <c r="AB80" s="2583"/>
      <c r="AC80" s="2583"/>
      <c r="AD80" s="2583"/>
      <c r="AE80" s="2583"/>
      <c r="AF80" s="2583"/>
      <c r="AG80" s="2583"/>
      <c r="AH80" s="4267"/>
      <c r="AI80" s="2355"/>
      <c r="AJ80" s="2355"/>
    </row>
    <row r="81" spans="1:36" ht="11.25" customHeight="1">
      <c r="A81" s="4248"/>
      <c r="B81" s="2404"/>
      <c r="C81" s="2402"/>
      <c r="D81" s="1611"/>
      <c r="E81" s="2583"/>
      <c r="F81" s="2583"/>
      <c r="G81" s="2583"/>
      <c r="H81" s="2583"/>
      <c r="I81" s="2583"/>
      <c r="J81" s="2583"/>
      <c r="K81" s="2583"/>
      <c r="L81" s="2583"/>
      <c r="M81" s="2583"/>
      <c r="N81" s="2411"/>
      <c r="O81" s="2411"/>
      <c r="P81" s="2583"/>
      <c r="Q81" s="2583"/>
      <c r="R81" s="2583"/>
      <c r="S81" s="2642"/>
      <c r="T81" s="2424"/>
      <c r="U81" s="2395"/>
      <c r="V81" s="3946"/>
      <c r="W81" s="3945"/>
      <c r="X81" s="1611"/>
      <c r="Y81" s="2583"/>
      <c r="Z81" s="2583"/>
      <c r="AA81" s="2583"/>
      <c r="AB81" s="2583"/>
      <c r="AC81" s="2583"/>
      <c r="AD81" s="2583"/>
      <c r="AE81" s="2583"/>
      <c r="AF81" s="2583"/>
      <c r="AG81" s="2583"/>
      <c r="AH81" s="4267"/>
      <c r="AI81" s="2355"/>
      <c r="AJ81" s="2355"/>
    </row>
    <row r="82" spans="1:36" ht="11.25" customHeight="1">
      <c r="A82" s="4248"/>
      <c r="B82" s="2404"/>
      <c r="C82" s="2402"/>
      <c r="D82" s="1611"/>
      <c r="E82" s="2583"/>
      <c r="F82" s="2583"/>
      <c r="G82" s="2583"/>
      <c r="H82" s="2583"/>
      <c r="I82" s="2583"/>
      <c r="J82" s="2583"/>
      <c r="K82" s="2583"/>
      <c r="L82" s="2583"/>
      <c r="M82" s="2583"/>
      <c r="N82" s="2411"/>
      <c r="O82" s="2411"/>
      <c r="P82" s="2583"/>
      <c r="Q82" s="2583"/>
      <c r="R82" s="2583"/>
      <c r="S82" s="2642"/>
      <c r="T82" s="2424"/>
      <c r="U82" s="2395"/>
      <c r="V82" s="3946"/>
      <c r="W82" s="3945"/>
      <c r="X82" s="1611"/>
      <c r="Y82" s="2583"/>
      <c r="Z82" s="2583"/>
      <c r="AA82" s="2583"/>
      <c r="AB82" s="2583"/>
      <c r="AC82" s="2583"/>
      <c r="AD82" s="2583"/>
      <c r="AE82" s="2583"/>
      <c r="AF82" s="2583"/>
      <c r="AG82" s="2583"/>
      <c r="AH82" s="4267"/>
      <c r="AI82" s="2355"/>
      <c r="AJ82" s="2355"/>
    </row>
    <row r="83" spans="1:36" ht="11.25" customHeight="1">
      <c r="A83" s="4248"/>
      <c r="B83" s="2404"/>
      <c r="C83" s="2402"/>
      <c r="D83" s="1611"/>
      <c r="E83" s="2583"/>
      <c r="F83" s="2583"/>
      <c r="G83" s="2583"/>
      <c r="H83" s="2583"/>
      <c r="I83" s="2583"/>
      <c r="J83" s="2583"/>
      <c r="K83" s="2583"/>
      <c r="L83" s="2583"/>
      <c r="M83" s="2583"/>
      <c r="N83" s="2411"/>
      <c r="O83" s="2411"/>
      <c r="P83" s="2583"/>
      <c r="Q83" s="2583"/>
      <c r="R83" s="2583"/>
      <c r="S83" s="2642"/>
      <c r="T83" s="2424"/>
      <c r="U83" s="2395"/>
      <c r="V83" s="3946"/>
      <c r="W83" s="3945"/>
      <c r="X83" s="1611"/>
      <c r="Y83" s="2583"/>
      <c r="Z83" s="2583"/>
      <c r="AA83" s="2583"/>
      <c r="AB83" s="2583"/>
      <c r="AC83" s="2583"/>
      <c r="AD83" s="2583"/>
      <c r="AE83" s="2583"/>
      <c r="AF83" s="2583"/>
      <c r="AG83" s="2583"/>
      <c r="AH83" s="4267"/>
      <c r="AI83" s="2355"/>
      <c r="AJ83" s="2355"/>
    </row>
    <row r="84" spans="1:36" ht="11.25" customHeight="1">
      <c r="A84" s="4248"/>
      <c r="B84" s="2404"/>
      <c r="C84" s="2402"/>
      <c r="D84" s="1611"/>
      <c r="E84" s="2583"/>
      <c r="F84" s="2583"/>
      <c r="G84" s="2583"/>
      <c r="H84" s="2583"/>
      <c r="I84" s="2583"/>
      <c r="J84" s="2583"/>
      <c r="K84" s="2583"/>
      <c r="L84" s="2583"/>
      <c r="M84" s="2583"/>
      <c r="N84" s="2411"/>
      <c r="O84" s="2411"/>
      <c r="P84" s="2583"/>
      <c r="Q84" s="2583"/>
      <c r="R84" s="2583"/>
      <c r="S84" s="2642"/>
      <c r="T84" s="2424"/>
      <c r="U84" s="2395"/>
      <c r="V84" s="3946"/>
      <c r="W84" s="3945"/>
      <c r="X84" s="1611"/>
      <c r="Y84" s="2583"/>
      <c r="Z84" s="2583"/>
      <c r="AA84" s="2583"/>
      <c r="AB84" s="2583"/>
      <c r="AC84" s="2583"/>
      <c r="AD84" s="2583"/>
      <c r="AE84" s="2583"/>
      <c r="AF84" s="2583"/>
      <c r="AG84" s="2583"/>
      <c r="AH84" s="4267"/>
      <c r="AI84" s="2355"/>
      <c r="AJ84" s="2355"/>
    </row>
    <row r="85" spans="1:36" ht="11.25" customHeight="1">
      <c r="A85" s="4248"/>
      <c r="B85" s="2404"/>
      <c r="C85" s="2402"/>
      <c r="D85" s="1611"/>
      <c r="E85" s="2583"/>
      <c r="F85" s="2583"/>
      <c r="G85" s="2583"/>
      <c r="H85" s="2583"/>
      <c r="I85" s="2583"/>
      <c r="J85" s="2583"/>
      <c r="K85" s="2583"/>
      <c r="L85" s="2583"/>
      <c r="M85" s="2583"/>
      <c r="N85" s="2411"/>
      <c r="O85" s="2411"/>
      <c r="P85" s="2583"/>
      <c r="Q85" s="2583"/>
      <c r="R85" s="2583"/>
      <c r="S85" s="2642"/>
      <c r="T85" s="2424"/>
      <c r="U85" s="2395"/>
      <c r="V85" s="3946"/>
      <c r="W85" s="3945"/>
      <c r="X85" s="1611"/>
      <c r="Y85" s="2583"/>
      <c r="Z85" s="2583"/>
      <c r="AA85" s="2583"/>
      <c r="AB85" s="2583"/>
      <c r="AC85" s="2583"/>
      <c r="AD85" s="2583"/>
      <c r="AE85" s="2583"/>
      <c r="AF85" s="2583"/>
      <c r="AG85" s="2583"/>
      <c r="AH85" s="4267"/>
      <c r="AI85" s="2355"/>
      <c r="AJ85" s="2355"/>
    </row>
    <row r="86" spans="1:36" ht="11.25" customHeight="1">
      <c r="A86" s="4248"/>
      <c r="B86" s="2404"/>
      <c r="C86" s="2402"/>
      <c r="D86" s="1611"/>
      <c r="E86" s="2583"/>
      <c r="F86" s="2583"/>
      <c r="G86" s="2583"/>
      <c r="H86" s="2583"/>
      <c r="I86" s="2583"/>
      <c r="J86" s="2583"/>
      <c r="K86" s="2583"/>
      <c r="L86" s="2583"/>
      <c r="M86" s="2583"/>
      <c r="N86" s="2411"/>
      <c r="O86" s="2411"/>
      <c r="P86" s="2583"/>
      <c r="Q86" s="2583"/>
      <c r="R86" s="2583"/>
      <c r="S86" s="2642"/>
      <c r="T86" s="2424"/>
      <c r="U86" s="2395"/>
      <c r="V86" s="3946"/>
      <c r="W86" s="3945"/>
      <c r="X86" s="1611"/>
      <c r="Y86" s="2583"/>
      <c r="Z86" s="2583"/>
      <c r="AA86" s="2583"/>
      <c r="AB86" s="2583"/>
      <c r="AC86" s="2583"/>
      <c r="AD86" s="2583"/>
      <c r="AE86" s="2583"/>
      <c r="AF86" s="2583"/>
      <c r="AG86" s="2583"/>
      <c r="AH86" s="4267"/>
      <c r="AI86" s="2355"/>
      <c r="AJ86" s="2355"/>
    </row>
    <row r="87" spans="1:36" ht="11.25" customHeight="1" thickBot="1">
      <c r="A87" s="4268"/>
      <c r="B87" s="4269"/>
      <c r="C87" s="4270"/>
      <c r="D87" s="4271"/>
      <c r="E87" s="4269"/>
      <c r="F87" s="3991"/>
      <c r="G87" s="4272"/>
      <c r="H87" s="4272"/>
      <c r="I87" s="4272"/>
      <c r="J87" s="4272"/>
      <c r="K87" s="4272"/>
      <c r="L87" s="4272"/>
      <c r="M87" s="4272"/>
      <c r="N87" s="4067"/>
      <c r="O87" s="4067"/>
      <c r="P87" s="4174"/>
      <c r="Q87" s="4273"/>
      <c r="R87" s="4273"/>
      <c r="S87" s="4274"/>
      <c r="T87" s="4275"/>
      <c r="U87" s="4276"/>
      <c r="V87" s="4277"/>
      <c r="W87" s="4278"/>
      <c r="X87" s="4271"/>
      <c r="Y87" s="4269"/>
      <c r="Z87" s="3991"/>
      <c r="AA87" s="4272"/>
      <c r="AB87" s="4272"/>
      <c r="AC87" s="4272"/>
      <c r="AD87" s="4272"/>
      <c r="AE87" s="4272"/>
      <c r="AF87" s="4272"/>
      <c r="AG87" s="4174"/>
      <c r="AH87" s="4279"/>
      <c r="AI87" s="2355"/>
      <c r="AJ87" s="2355"/>
    </row>
    <row r="88" spans="1:36" ht="11.25" customHeight="1">
      <c r="A88" s="3924"/>
      <c r="B88" s="1598"/>
      <c r="C88" s="2598"/>
      <c r="D88" s="3922"/>
      <c r="E88" s="1598"/>
      <c r="F88" s="2392"/>
      <c r="G88" s="1599"/>
      <c r="H88" s="1599"/>
      <c r="I88" s="1599"/>
      <c r="J88" s="1599"/>
      <c r="K88" s="1599"/>
      <c r="L88" s="1599"/>
      <c r="M88" s="1599"/>
      <c r="N88" s="2411"/>
      <c r="O88" s="2411"/>
      <c r="P88" s="2487"/>
      <c r="Q88" s="2593"/>
      <c r="R88" s="2593"/>
      <c r="S88" s="2643"/>
      <c r="T88" s="2424"/>
      <c r="U88" s="2395"/>
      <c r="V88" s="3946"/>
      <c r="W88" s="3945"/>
      <c r="X88" s="3922"/>
      <c r="Y88" s="1598"/>
      <c r="Z88" s="2392"/>
      <c r="AA88" s="1599"/>
      <c r="AB88" s="1599"/>
      <c r="AC88" s="1599"/>
      <c r="AD88" s="1599"/>
      <c r="AE88" s="1599"/>
      <c r="AF88" s="1599"/>
      <c r="AG88" s="2487"/>
      <c r="AH88" s="2643"/>
      <c r="AI88" s="2355"/>
      <c r="AJ88" s="2355"/>
    </row>
    <row r="89" spans="1:36" ht="17.399999999999999">
      <c r="A89" s="6653">
        <v>49</v>
      </c>
      <c r="B89" s="6653"/>
      <c r="C89" s="6653"/>
      <c r="D89" s="6653"/>
      <c r="E89" s="6653"/>
      <c r="F89" s="6653"/>
      <c r="G89" s="6653"/>
      <c r="H89" s="6653"/>
      <c r="I89" s="6653"/>
      <c r="J89" s="6653"/>
      <c r="K89" s="6653"/>
      <c r="L89" s="6653"/>
      <c r="M89" s="6653"/>
      <c r="N89" s="6653"/>
      <c r="O89" s="6653"/>
      <c r="P89" s="6653"/>
      <c r="Q89" s="6653"/>
      <c r="R89" s="6653"/>
      <c r="S89" s="6653"/>
      <c r="T89" s="6653"/>
      <c r="U89" s="6653"/>
      <c r="V89" s="6653"/>
      <c r="W89" s="6653"/>
      <c r="X89" s="6653"/>
      <c r="Y89" s="6653"/>
      <c r="Z89" s="6653"/>
      <c r="AA89" s="6653"/>
      <c r="AB89" s="6653"/>
      <c r="AC89" s="6653"/>
      <c r="AD89" s="6653"/>
      <c r="AE89" s="6653"/>
      <c r="AF89" s="6653"/>
      <c r="AG89" s="6653"/>
      <c r="AH89" s="6653"/>
      <c r="AI89" s="2355"/>
      <c r="AJ89" s="2355"/>
    </row>
    <row r="90" spans="1:36" ht="11.25" customHeight="1">
      <c r="A90" s="2786"/>
      <c r="B90" s="2394"/>
      <c r="C90" s="2785"/>
      <c r="D90" s="2785"/>
      <c r="E90" s="2785"/>
      <c r="F90" s="2785"/>
      <c r="G90" s="2400"/>
      <c r="H90" s="2785"/>
      <c r="I90" s="2785"/>
      <c r="J90" s="2785"/>
      <c r="K90" s="2785"/>
      <c r="L90" s="2785"/>
      <c r="M90" s="2425"/>
      <c r="N90" s="2583"/>
      <c r="O90" s="2583"/>
      <c r="P90" s="2394"/>
      <c r="Q90" s="2424"/>
      <c r="R90" s="2424"/>
      <c r="S90" s="2424"/>
      <c r="T90" s="2424"/>
      <c r="U90" s="2395"/>
      <c r="V90" s="2790"/>
      <c r="W90" s="2789"/>
      <c r="X90" s="2789"/>
      <c r="Y90" s="2789"/>
      <c r="Z90" s="2789"/>
      <c r="AA90" s="2789"/>
      <c r="AB90" s="2789"/>
      <c r="AC90" s="2789"/>
      <c r="AD90" s="2789"/>
      <c r="AE90" s="2789"/>
      <c r="AF90" s="2791"/>
      <c r="AG90" s="2355"/>
      <c r="AH90" s="2355"/>
      <c r="AI90" s="2355"/>
      <c r="AJ90" s="2355"/>
    </row>
    <row r="91" spans="1:36" ht="11.25" customHeight="1">
      <c r="A91" s="2786"/>
      <c r="B91" s="2394"/>
      <c r="C91" s="2785"/>
      <c r="D91" s="2785"/>
      <c r="E91" s="2785"/>
      <c r="F91" s="2785"/>
      <c r="G91" s="2400"/>
      <c r="H91" s="2785"/>
      <c r="I91" s="2785"/>
      <c r="J91" s="2785"/>
      <c r="K91" s="2785"/>
      <c r="L91" s="2785"/>
      <c r="M91" s="2425"/>
      <c r="N91" s="2583"/>
      <c r="O91" s="2583"/>
      <c r="P91" s="2394"/>
      <c r="Q91" s="2424"/>
      <c r="R91" s="2424"/>
      <c r="S91" s="2424"/>
      <c r="T91" s="2424"/>
      <c r="U91" s="2395"/>
      <c r="V91" s="2790"/>
      <c r="W91" s="2789"/>
      <c r="X91" s="2789"/>
      <c r="Y91" s="2789"/>
      <c r="Z91" s="2789"/>
      <c r="AA91" s="2789"/>
      <c r="AB91" s="2789"/>
      <c r="AC91" s="2789"/>
      <c r="AD91" s="2789"/>
      <c r="AE91" s="2789"/>
      <c r="AF91" s="2791"/>
      <c r="AG91" s="2355"/>
      <c r="AH91" s="2355"/>
      <c r="AI91" s="2355"/>
      <c r="AJ91" s="2355"/>
    </row>
    <row r="194" spans="11:11" ht="91.8">
      <c r="K194" s="2588" t="s">
        <v>1272</v>
      </c>
    </row>
    <row r="195" spans="11:11" ht="112.2">
      <c r="K195" s="2589" t="s">
        <v>1273</v>
      </c>
    </row>
  </sheetData>
  <sheetProtection selectLockedCells="1" selectUnlockedCells="1"/>
  <mergeCells count="85">
    <mergeCell ref="AD57:AF58"/>
    <mergeCell ref="AG57:AG58"/>
    <mergeCell ref="O7:R7"/>
    <mergeCell ref="S7:V7"/>
    <mergeCell ref="W7:Y7"/>
    <mergeCell ref="AE7:AF7"/>
    <mergeCell ref="H36:O36"/>
    <mergeCell ref="S36:Z36"/>
    <mergeCell ref="H37:O37"/>
    <mergeCell ref="S37:Z37"/>
    <mergeCell ref="N39:O39"/>
    <mergeCell ref="Y39:Z39"/>
    <mergeCell ref="AG48:AG49"/>
    <mergeCell ref="AE47:AF47"/>
    <mergeCell ref="N48:N49"/>
    <mergeCell ref="O48:Q49"/>
    <mergeCell ref="A1:AH1"/>
    <mergeCell ref="A2:AH2"/>
    <mergeCell ref="A3:AH3"/>
    <mergeCell ref="B5:G6"/>
    <mergeCell ref="H5:I6"/>
    <mergeCell ref="E12:F12"/>
    <mergeCell ref="P12:Q12"/>
    <mergeCell ref="E13:E14"/>
    <mergeCell ref="F13:F14"/>
    <mergeCell ref="G13:I14"/>
    <mergeCell ref="J13:J14"/>
    <mergeCell ref="K13:K14"/>
    <mergeCell ref="L13:O14"/>
    <mergeCell ref="E20:F20"/>
    <mergeCell ref="P20:Q20"/>
    <mergeCell ref="E21:E22"/>
    <mergeCell ref="F21:F22"/>
    <mergeCell ref="G21:I22"/>
    <mergeCell ref="J21:J22"/>
    <mergeCell ref="K21:K22"/>
    <mergeCell ref="L21:O22"/>
    <mergeCell ref="E28:F28"/>
    <mergeCell ref="P28:Q28"/>
    <mergeCell ref="E29:E30"/>
    <mergeCell ref="F29:F30"/>
    <mergeCell ref="G29:I30"/>
    <mergeCell ref="J29:J30"/>
    <mergeCell ref="K29:K30"/>
    <mergeCell ref="L29:O30"/>
    <mergeCell ref="G40:G41"/>
    <mergeCell ref="H40:O41"/>
    <mergeCell ref="R40:R41"/>
    <mergeCell ref="S40:Z41"/>
    <mergeCell ref="P47:Q47"/>
    <mergeCell ref="R48:R49"/>
    <mergeCell ref="AC48:AC49"/>
    <mergeCell ref="AD48:AF49"/>
    <mergeCell ref="AG54:AG55"/>
    <mergeCell ref="N51:N52"/>
    <mergeCell ref="O51:Q52"/>
    <mergeCell ref="R51:R52"/>
    <mergeCell ref="AC51:AC52"/>
    <mergeCell ref="AD51:AF52"/>
    <mergeCell ref="AG51:AG52"/>
    <mergeCell ref="N54:N55"/>
    <mergeCell ref="O54:Q55"/>
    <mergeCell ref="R54:R55"/>
    <mergeCell ref="AC54:AC55"/>
    <mergeCell ref="AD54:AF55"/>
    <mergeCell ref="N57:N58"/>
    <mergeCell ref="O57:Q58"/>
    <mergeCell ref="R57:R58"/>
    <mergeCell ref="E64:F64"/>
    <mergeCell ref="P64:Q64"/>
    <mergeCell ref="A89:AH89"/>
    <mergeCell ref="L65:O66"/>
    <mergeCell ref="E72:F72"/>
    <mergeCell ref="P72:Q72"/>
    <mergeCell ref="E73:E74"/>
    <mergeCell ref="F73:F74"/>
    <mergeCell ref="G73:I74"/>
    <mergeCell ref="J73:J74"/>
    <mergeCell ref="K73:K74"/>
    <mergeCell ref="L73:O74"/>
    <mergeCell ref="E65:E66"/>
    <mergeCell ref="F65:F66"/>
    <mergeCell ref="G65:I66"/>
    <mergeCell ref="J65:J66"/>
    <mergeCell ref="K65:K66"/>
  </mergeCells>
  <printOptions horizontalCentered="1"/>
  <pageMargins left="0.29027777777777802" right="0" top="0.55972222222222201" bottom="0.15972222222222199" header="0.51180555555555596" footer="0.51180555555555596"/>
  <pageSetup paperSize="9" scale="73" firstPageNumber="0" orientation="portrait" useFirstPageNumber="1" horizontalDpi="300" verticalDpi="30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5B8E-4638-49B2-BFB5-914311D8E944}">
  <sheetPr>
    <tabColor rgb="FF002060"/>
  </sheetPr>
  <dimension ref="A1:AR372"/>
  <sheetViews>
    <sheetView showGridLines="0" view="pageBreakPreview" topLeftCell="A142" zoomScale="99" zoomScaleNormal="100" zoomScaleSheetLayoutView="99" workbookViewId="0">
      <selection activeCell="AU35" sqref="AU35"/>
    </sheetView>
  </sheetViews>
  <sheetFormatPr defaultColWidth="9.109375" defaultRowHeight="10.199999999999999"/>
  <cols>
    <col min="1" max="1" width="3.6640625" style="2590" customWidth="1"/>
    <col min="2" max="2" width="0.6640625" style="2561" customWidth="1"/>
    <col min="3" max="3" width="4.44140625" style="2561" customWidth="1"/>
    <col min="4" max="4" width="3.88671875" style="2561" customWidth="1"/>
    <col min="5" max="6" width="4.88671875" style="2561" customWidth="1"/>
    <col min="7" max="9" width="3.44140625" style="2561" customWidth="1"/>
    <col min="10" max="13" width="3.6640625" style="2561" customWidth="1"/>
    <col min="14" max="14" width="4.44140625" style="2561" customWidth="1"/>
    <col min="15" max="16" width="3.33203125" style="2561" customWidth="1"/>
    <col min="17" max="17" width="4.44140625" style="2561" customWidth="1"/>
    <col min="18" max="20" width="3.88671875" style="2561" customWidth="1"/>
    <col min="21" max="21" width="7" style="2561" customWidth="1"/>
    <col min="22" max="27" width="3.88671875" style="2561" customWidth="1"/>
    <col min="28" max="28" width="2.6640625" style="2561" customWidth="1"/>
    <col min="29" max="32" width="3.88671875" style="2561" customWidth="1"/>
    <col min="33" max="33" width="4.5546875" style="2561" customWidth="1"/>
    <col min="34" max="34" width="4.33203125" style="2561" customWidth="1"/>
    <col min="35" max="35" width="4.44140625" style="2561" customWidth="1"/>
    <col min="36" max="36" width="3.88671875" style="2561" customWidth="1"/>
    <col min="37" max="38" width="3.6640625" style="2561" customWidth="1"/>
    <col min="39" max="16384" width="9.109375" style="2561"/>
  </cols>
  <sheetData>
    <row r="1" spans="1:44"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1"/>
      <c r="AI1" s="6571"/>
      <c r="AJ1" s="6572"/>
      <c r="AK1" s="2560"/>
    </row>
    <row r="2" spans="1:44">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4"/>
      <c r="AI2" s="6574"/>
      <c r="AJ2" s="6575"/>
      <c r="AK2" s="2562"/>
    </row>
    <row r="3" spans="1:44"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7"/>
      <c r="AI3" s="6577"/>
      <c r="AJ3" s="6578"/>
      <c r="AK3" s="2563"/>
    </row>
    <row r="4" spans="1:44" ht="20.100000000000001" customHeight="1">
      <c r="A4" s="4248"/>
      <c r="B4" s="2394"/>
      <c r="C4" s="3922"/>
      <c r="D4" s="3922"/>
      <c r="E4" s="3922"/>
      <c r="F4" s="3922"/>
      <c r="G4" s="2400"/>
      <c r="H4" s="3922"/>
      <c r="I4" s="3922"/>
      <c r="J4" s="3922"/>
      <c r="K4" s="3922"/>
      <c r="L4" s="3922"/>
      <c r="M4" s="3922"/>
      <c r="N4" s="3922"/>
      <c r="O4" s="3922"/>
      <c r="P4" s="2400"/>
      <c r="Q4" s="2400"/>
      <c r="R4" s="2400"/>
      <c r="S4" s="2400"/>
      <c r="T4" s="2400"/>
      <c r="U4" s="2400"/>
      <c r="V4" s="2400"/>
      <c r="W4" s="2400"/>
      <c r="X4" s="3946"/>
      <c r="Y4" s="3945"/>
      <c r="Z4" s="1598"/>
      <c r="AA4" s="1598"/>
      <c r="AB4" s="1598"/>
      <c r="AC4" s="1598"/>
      <c r="AD4" s="1598"/>
      <c r="AE4" s="1598"/>
      <c r="AF4" s="1598"/>
      <c r="AG4" s="1598"/>
      <c r="AH4" s="1598"/>
      <c r="AI4" s="1598"/>
      <c r="AJ4" s="4280"/>
      <c r="AK4" s="1598"/>
      <c r="AL4" s="2355"/>
    </row>
    <row r="5" spans="1:44" ht="15" customHeight="1">
      <c r="A5" s="4154"/>
      <c r="B5" s="6505" t="s">
        <v>1163</v>
      </c>
      <c r="C5" s="6506"/>
      <c r="D5" s="6506"/>
      <c r="E5" s="6506"/>
      <c r="F5" s="6506"/>
      <c r="G5" s="6507"/>
      <c r="H5" s="6511" t="s">
        <v>852</v>
      </c>
      <c r="I5" s="6512"/>
      <c r="J5" s="2568"/>
      <c r="K5" s="2569" t="s">
        <v>1483</v>
      </c>
      <c r="L5" s="2568"/>
      <c r="M5" s="2568"/>
      <c r="N5" s="2355"/>
      <c r="O5" s="2629"/>
      <c r="P5" s="2629"/>
      <c r="Q5" s="2629"/>
      <c r="R5" s="2565"/>
      <c r="S5" s="2565"/>
      <c r="T5" s="2565"/>
      <c r="U5" s="2565"/>
      <c r="V5" s="2565"/>
      <c r="W5" s="2565"/>
      <c r="X5" s="2565"/>
      <c r="Y5" s="2565"/>
      <c r="Z5" s="2565"/>
      <c r="AA5" s="2565"/>
      <c r="AB5" s="2565"/>
      <c r="AC5" s="2565"/>
      <c r="AD5" s="2565"/>
      <c r="AE5" s="2565"/>
      <c r="AF5" s="2487"/>
      <c r="AG5" s="2487"/>
      <c r="AH5" s="2487"/>
      <c r="AI5" s="2487"/>
      <c r="AJ5" s="4243"/>
      <c r="AK5" s="2487"/>
      <c r="AL5" s="2487"/>
    </row>
    <row r="6" spans="1:44" ht="15" customHeight="1">
      <c r="A6" s="4242"/>
      <c r="B6" s="6508"/>
      <c r="C6" s="6509"/>
      <c r="D6" s="6509"/>
      <c r="E6" s="6509"/>
      <c r="F6" s="6509"/>
      <c r="G6" s="6510"/>
      <c r="H6" s="6513"/>
      <c r="I6" s="6514"/>
      <c r="J6" s="2570"/>
      <c r="K6" s="2418" t="s">
        <v>1484</v>
      </c>
      <c r="L6" s="2570"/>
      <c r="M6" s="2570"/>
      <c r="N6" s="2355"/>
      <c r="O6" s="2630"/>
      <c r="P6" s="2630"/>
      <c r="Q6" s="2630"/>
      <c r="R6" s="2631"/>
      <c r="S6" s="2631"/>
      <c r="T6" s="2631"/>
      <c r="U6" s="2487"/>
      <c r="V6" s="2487"/>
      <c r="W6" s="2487"/>
      <c r="X6" s="2487"/>
      <c r="Y6" s="2487"/>
      <c r="Z6" s="2487"/>
      <c r="AA6" s="2487"/>
      <c r="AB6" s="2487"/>
      <c r="AC6" s="2487"/>
      <c r="AD6" s="2487"/>
      <c r="AE6" s="2487"/>
      <c r="AF6" s="2633"/>
      <c r="AG6" s="2578"/>
      <c r="AH6" s="2578"/>
      <c r="AI6" s="2578"/>
      <c r="AJ6" s="4244"/>
      <c r="AK6" s="2578"/>
      <c r="AL6" s="2578"/>
      <c r="AM6" s="2634"/>
      <c r="AN6" s="2634"/>
      <c r="AO6" s="2634"/>
      <c r="AP6" s="2634"/>
      <c r="AQ6" s="2634"/>
      <c r="AR6" s="2634"/>
    </row>
    <row r="7" spans="1:44" ht="20.100000000000001" customHeight="1">
      <c r="A7" s="4248"/>
      <c r="B7" s="2394"/>
      <c r="C7" s="3922"/>
      <c r="D7" s="3922"/>
      <c r="E7" s="3922"/>
      <c r="F7" s="3922"/>
      <c r="G7" s="2400"/>
      <c r="H7" s="3922"/>
      <c r="I7" s="3922"/>
      <c r="J7" s="3922"/>
      <c r="K7" s="3922"/>
      <c r="L7" s="3922"/>
      <c r="M7" s="3922"/>
      <c r="N7" s="3922"/>
      <c r="O7" s="3922"/>
      <c r="P7" s="2400"/>
      <c r="Q7" s="2400"/>
      <c r="R7" s="2400"/>
      <c r="S7" s="2400"/>
      <c r="T7" s="2400"/>
      <c r="U7" s="2400"/>
      <c r="V7" s="2400"/>
      <c r="W7" s="2400"/>
      <c r="X7" s="3946"/>
      <c r="Y7" s="3945"/>
      <c r="Z7" s="1598"/>
      <c r="AA7" s="1598"/>
      <c r="AB7" s="1598"/>
      <c r="AC7" s="1598"/>
      <c r="AD7" s="1598"/>
      <c r="AE7" s="1598"/>
      <c r="AF7" s="1598"/>
      <c r="AG7" s="1598"/>
      <c r="AH7" s="1598"/>
      <c r="AI7" s="1598"/>
      <c r="AJ7" s="4280"/>
      <c r="AK7" s="1598"/>
      <c r="AL7" s="2355"/>
    </row>
    <row r="8" spans="1:44" s="2579" customFormat="1" ht="11.25" customHeight="1">
      <c r="A8" s="4152" t="s">
        <v>853</v>
      </c>
      <c r="B8" s="2355"/>
      <c r="C8" s="2571" t="s">
        <v>1882</v>
      </c>
      <c r="D8" s="2355"/>
      <c r="E8" s="2355"/>
      <c r="F8" s="2355"/>
      <c r="G8" s="2355"/>
      <c r="H8" s="2355"/>
      <c r="I8" s="2355"/>
      <c r="J8" s="2355"/>
      <c r="K8" s="2355"/>
      <c r="L8" s="2355"/>
      <c r="M8" s="2355"/>
      <c r="N8" s="2355"/>
      <c r="O8" s="2355"/>
      <c r="P8" s="2355"/>
      <c r="Q8" s="2355"/>
      <c r="R8" s="2571"/>
      <c r="S8" s="2571"/>
      <c r="T8" s="2571"/>
      <c r="U8" s="1598"/>
      <c r="V8" s="1598"/>
      <c r="W8" s="1598"/>
      <c r="X8" s="1598"/>
      <c r="Y8" s="1598"/>
      <c r="Z8" s="1598"/>
      <c r="AA8" s="2571"/>
      <c r="AB8" s="2571"/>
      <c r="AC8" s="2571"/>
      <c r="AD8" s="2571"/>
      <c r="AE8" s="2571"/>
      <c r="AF8" s="1598"/>
      <c r="AG8" s="1598"/>
      <c r="AH8" s="1598"/>
      <c r="AI8" s="1598"/>
      <c r="AJ8" s="4280"/>
      <c r="AK8" s="1598"/>
      <c r="AL8" s="2355"/>
    </row>
    <row r="9" spans="1:44" s="2579" customFormat="1" ht="11.25" customHeight="1">
      <c r="A9" s="4154"/>
      <c r="B9" s="2355"/>
      <c r="C9" s="2577" t="s">
        <v>1883</v>
      </c>
      <c r="D9" s="2355"/>
      <c r="E9" s="2355"/>
      <c r="F9" s="2355"/>
      <c r="G9" s="2355"/>
      <c r="H9" s="2355"/>
      <c r="I9" s="2355"/>
      <c r="J9" s="2355"/>
      <c r="K9" s="2355"/>
      <c r="L9" s="2355"/>
      <c r="M9" s="2355"/>
      <c r="N9" s="2355"/>
      <c r="O9" s="2355"/>
      <c r="P9" s="2355"/>
      <c r="Q9" s="2355"/>
      <c r="R9" s="2571"/>
      <c r="S9" s="2571"/>
      <c r="T9" s="2571"/>
      <c r="U9" s="1598"/>
      <c r="V9" s="1598"/>
      <c r="W9" s="1598"/>
      <c r="X9" s="1598"/>
      <c r="Y9" s="1598"/>
      <c r="Z9" s="1598"/>
      <c r="AA9" s="2571"/>
      <c r="AB9" s="2571"/>
      <c r="AC9" s="2571"/>
      <c r="AD9" s="2577"/>
      <c r="AE9" s="2571"/>
      <c r="AF9" s="1632"/>
      <c r="AG9" s="1598"/>
      <c r="AH9" s="1598"/>
      <c r="AI9" s="1598"/>
      <c r="AJ9" s="4280"/>
      <c r="AK9" s="1598"/>
      <c r="AL9" s="2355"/>
    </row>
    <row r="10" spans="1:44" s="2579" customFormat="1" ht="4.5" customHeight="1">
      <c r="A10" s="4154"/>
      <c r="B10" s="2355"/>
      <c r="C10" s="2577"/>
      <c r="D10" s="2355"/>
      <c r="E10" s="2355"/>
      <c r="F10" s="2355"/>
      <c r="G10" s="2355"/>
      <c r="H10" s="2355"/>
      <c r="I10" s="2355"/>
      <c r="J10" s="2355"/>
      <c r="K10" s="2355"/>
      <c r="L10" s="2355"/>
      <c r="M10" s="2355"/>
      <c r="N10" s="2355"/>
      <c r="O10" s="2355"/>
      <c r="P10" s="2355"/>
      <c r="Q10" s="2355"/>
      <c r="R10" s="2571"/>
      <c r="S10" s="2571"/>
      <c r="T10" s="2571"/>
      <c r="U10" s="1598"/>
      <c r="V10" s="1598"/>
      <c r="W10" s="1598"/>
      <c r="X10" s="1598"/>
      <c r="Y10" s="1598"/>
      <c r="Z10" s="1598"/>
      <c r="AA10" s="1598"/>
      <c r="AB10" s="1598"/>
      <c r="AC10" s="1598"/>
      <c r="AD10" s="1598"/>
      <c r="AE10" s="1598"/>
      <c r="AF10" s="1598"/>
      <c r="AG10" s="1598"/>
      <c r="AH10" s="1598"/>
      <c r="AI10" s="1598"/>
      <c r="AJ10" s="4280"/>
      <c r="AK10" s="1598"/>
      <c r="AL10" s="2355"/>
    </row>
    <row r="11" spans="1:44" s="2579" customFormat="1" ht="15.75" customHeight="1">
      <c r="A11" s="4281"/>
      <c r="B11" s="2644"/>
      <c r="C11" s="2597"/>
      <c r="D11" s="2449"/>
      <c r="E11" s="3951"/>
      <c r="F11" s="2574"/>
      <c r="G11" s="2572"/>
      <c r="H11" s="2572"/>
      <c r="I11" s="2572"/>
      <c r="J11" s="2487"/>
      <c r="K11" s="2487"/>
      <c r="L11" s="2487"/>
      <c r="M11" s="2487"/>
      <c r="N11" s="2487"/>
      <c r="O11" s="2572"/>
      <c r="P11" s="2572"/>
      <c r="Q11" s="2572"/>
      <c r="R11" s="2597"/>
      <c r="S11" s="3951"/>
      <c r="T11" s="2574"/>
      <c r="U11" s="2572"/>
      <c r="V11" s="2572"/>
      <c r="W11" s="2572"/>
      <c r="X11" s="2572"/>
      <c r="Y11" s="2572"/>
      <c r="Z11" s="2572"/>
      <c r="AA11" s="2572"/>
      <c r="AB11" s="2572"/>
      <c r="AC11" s="2572"/>
      <c r="AD11" s="2572"/>
      <c r="AE11" s="2572"/>
      <c r="AF11" s="2571"/>
      <c r="AG11" s="1598"/>
      <c r="AH11" s="6599">
        <v>370001</v>
      </c>
      <c r="AI11" s="6599"/>
      <c r="AJ11" s="4257"/>
      <c r="AK11" s="1598"/>
      <c r="AL11" s="2355"/>
    </row>
    <row r="12" spans="1:44" s="2579" customFormat="1" ht="11.25" customHeight="1">
      <c r="A12" s="4281"/>
      <c r="B12" s="2644"/>
      <c r="C12" s="3922" t="s">
        <v>29</v>
      </c>
      <c r="D12" s="1598" t="s">
        <v>986</v>
      </c>
      <c r="E12" s="2449"/>
      <c r="F12" s="1599"/>
      <c r="G12" s="1599"/>
      <c r="H12" s="1599"/>
      <c r="I12" s="1599"/>
      <c r="J12" s="2574"/>
      <c r="K12" s="2574"/>
      <c r="L12" s="2574"/>
      <c r="M12" s="2574"/>
      <c r="N12" s="2575"/>
      <c r="O12" s="1599"/>
      <c r="P12" s="1599"/>
      <c r="Q12" s="2487"/>
      <c r="R12" s="2400"/>
      <c r="S12" s="2449"/>
      <c r="T12" s="1599"/>
      <c r="U12" s="1599"/>
      <c r="V12" s="1599"/>
      <c r="W12" s="1599"/>
      <c r="X12" s="1599"/>
      <c r="Y12" s="1599"/>
      <c r="Z12" s="1599"/>
      <c r="AA12" s="1599"/>
      <c r="AB12" s="1599"/>
      <c r="AC12" s="1599"/>
      <c r="AD12" s="1599"/>
      <c r="AE12" s="1599"/>
      <c r="AF12" s="2571"/>
      <c r="AG12" s="1598"/>
      <c r="AH12" s="6600">
        <v>1</v>
      </c>
      <c r="AI12" s="6494"/>
      <c r="AJ12" s="4257"/>
      <c r="AK12" s="1598"/>
      <c r="AL12" s="2355"/>
    </row>
    <row r="13" spans="1:44" s="2579" customFormat="1" ht="11.25" customHeight="1">
      <c r="A13" s="4281"/>
      <c r="B13" s="2644"/>
      <c r="C13" s="2400"/>
      <c r="D13" s="2573" t="s">
        <v>987</v>
      </c>
      <c r="E13" s="2572"/>
      <c r="F13" s="2573"/>
      <c r="G13" s="2574"/>
      <c r="H13" s="2574"/>
      <c r="I13" s="2574"/>
      <c r="J13" s="2644"/>
      <c r="K13" s="2644"/>
      <c r="L13" s="2644"/>
      <c r="M13" s="2644"/>
      <c r="N13" s="2575"/>
      <c r="O13" s="2574"/>
      <c r="P13" s="2574"/>
      <c r="Q13" s="2487"/>
      <c r="R13" s="2400"/>
      <c r="S13" s="2572"/>
      <c r="T13" s="2573"/>
      <c r="U13" s="2574"/>
      <c r="V13" s="2574"/>
      <c r="W13" s="2574"/>
      <c r="X13" s="2574"/>
      <c r="Y13" s="2574"/>
      <c r="Z13" s="2574"/>
      <c r="AA13" s="2574"/>
      <c r="AB13" s="2574"/>
      <c r="AC13" s="2574"/>
      <c r="AD13" s="2574"/>
      <c r="AE13" s="2574"/>
      <c r="AF13" s="2571"/>
      <c r="AG13" s="1598"/>
      <c r="AH13" s="6600"/>
      <c r="AI13" s="6495"/>
      <c r="AJ13" s="4257"/>
      <c r="AK13" s="1598"/>
      <c r="AL13" s="2355"/>
    </row>
    <row r="14" spans="1:44" s="2355" customFormat="1" ht="5.25" customHeight="1">
      <c r="A14" s="4281"/>
      <c r="B14" s="2644"/>
      <c r="C14" s="2644"/>
      <c r="D14" s="2644"/>
      <c r="E14" s="2644"/>
      <c r="F14" s="2644"/>
      <c r="G14" s="2644"/>
      <c r="H14" s="2644"/>
      <c r="I14" s="2567"/>
      <c r="J14" s="2487"/>
      <c r="K14" s="2487"/>
      <c r="L14" s="2487"/>
      <c r="M14" s="2487"/>
      <c r="N14" s="2487"/>
      <c r="O14" s="2644"/>
      <c r="P14" s="2644"/>
      <c r="Q14" s="2487"/>
      <c r="R14" s="2487"/>
      <c r="S14" s="2645"/>
      <c r="T14" s="2645"/>
      <c r="U14" s="2645"/>
      <c r="V14" s="2645"/>
      <c r="W14" s="2645"/>
      <c r="X14" s="2645"/>
      <c r="Y14" s="6690"/>
      <c r="Z14" s="6690"/>
      <c r="AA14" s="6690"/>
      <c r="AB14" s="3948"/>
      <c r="AC14" s="3948"/>
      <c r="AD14" s="3948"/>
      <c r="AE14" s="3948"/>
      <c r="AF14" s="3948"/>
      <c r="AG14" s="2646"/>
      <c r="AH14" s="2646"/>
      <c r="AI14" s="2646"/>
      <c r="AJ14" s="4282"/>
      <c r="AK14" s="2646"/>
      <c r="AL14" s="2646"/>
      <c r="AM14" s="2567"/>
    </row>
    <row r="15" spans="1:44" s="2355" customFormat="1" ht="11.25" customHeight="1">
      <c r="A15" s="4283"/>
      <c r="B15" s="2578"/>
      <c r="C15" s="3922" t="s">
        <v>30</v>
      </c>
      <c r="D15" s="1598" t="s">
        <v>1274</v>
      </c>
      <c r="E15" s="2449"/>
      <c r="F15" s="1599"/>
      <c r="G15" s="1599"/>
      <c r="H15" s="1599"/>
      <c r="I15" s="1599"/>
      <c r="J15" s="2574"/>
      <c r="K15" s="2574"/>
      <c r="L15" s="2574"/>
      <c r="M15" s="2574"/>
      <c r="N15" s="2575"/>
      <c r="O15" s="2567"/>
      <c r="P15" s="2567"/>
      <c r="Q15" s="2487"/>
      <c r="R15" s="2487"/>
      <c r="S15" s="2645"/>
      <c r="T15" s="2645"/>
      <c r="U15" s="2645"/>
      <c r="V15" s="2645"/>
      <c r="W15" s="2645"/>
      <c r="X15" s="2645"/>
      <c r="Y15" s="6460"/>
      <c r="Z15" s="6460"/>
      <c r="AA15" s="6460"/>
      <c r="AB15" s="3923"/>
      <c r="AC15" s="3923"/>
      <c r="AD15" s="3923"/>
      <c r="AE15" s="3923"/>
      <c r="AF15" s="3948"/>
      <c r="AG15" s="2646"/>
      <c r="AH15" s="6600">
        <v>2</v>
      </c>
      <c r="AI15" s="6494"/>
      <c r="AJ15" s="4282"/>
      <c r="AK15" s="2646"/>
      <c r="AL15" s="2646"/>
      <c r="AM15" s="2567"/>
    </row>
    <row r="16" spans="1:44" s="2355" customFormat="1" ht="11.25" customHeight="1">
      <c r="A16" s="4281"/>
      <c r="B16" s="2644"/>
      <c r="C16" s="2400"/>
      <c r="D16" s="2573" t="s">
        <v>1275</v>
      </c>
      <c r="E16" s="2572"/>
      <c r="F16" s="2573"/>
      <c r="G16" s="2574"/>
      <c r="H16" s="2574"/>
      <c r="I16" s="2574"/>
      <c r="J16" s="2644"/>
      <c r="K16" s="2644"/>
      <c r="L16" s="2644"/>
      <c r="M16" s="2644"/>
      <c r="N16" s="2575"/>
      <c r="O16" s="2644"/>
      <c r="P16" s="2644"/>
      <c r="Q16" s="2487"/>
      <c r="R16" s="2487"/>
      <c r="S16" s="2565"/>
      <c r="T16" s="2565"/>
      <c r="U16" s="2565"/>
      <c r="V16" s="2565"/>
      <c r="W16" s="2565"/>
      <c r="X16" s="2565"/>
      <c r="Y16" s="6691"/>
      <c r="Z16" s="6691"/>
      <c r="AA16" s="6691"/>
      <c r="AB16" s="3949"/>
      <c r="AC16" s="3949"/>
      <c r="AD16" s="3949"/>
      <c r="AE16" s="3949"/>
      <c r="AF16" s="3948"/>
      <c r="AG16" s="2565"/>
      <c r="AH16" s="6600"/>
      <c r="AI16" s="6495"/>
      <c r="AJ16" s="4284"/>
      <c r="AK16" s="2565"/>
      <c r="AL16" s="2565"/>
      <c r="AM16" s="2567"/>
    </row>
    <row r="17" spans="1:39" ht="5.25" customHeight="1">
      <c r="A17" s="4283"/>
      <c r="B17" s="2578"/>
      <c r="C17" s="2644"/>
      <c r="D17" s="2644"/>
      <c r="E17" s="2644"/>
      <c r="F17" s="2644"/>
      <c r="G17" s="2644"/>
      <c r="H17" s="2644"/>
      <c r="I17" s="2644"/>
      <c r="J17" s="2355"/>
      <c r="K17" s="2355"/>
      <c r="L17" s="2355"/>
      <c r="M17" s="2355"/>
      <c r="N17" s="2355"/>
      <c r="O17" s="2567"/>
      <c r="P17" s="2567"/>
      <c r="Q17" s="2487"/>
      <c r="R17" s="2487"/>
      <c r="S17" s="2565"/>
      <c r="T17" s="2565"/>
      <c r="U17" s="2565"/>
      <c r="V17" s="2565"/>
      <c r="W17" s="2565"/>
      <c r="X17" s="2565"/>
      <c r="Y17" s="6691"/>
      <c r="Z17" s="6691"/>
      <c r="AA17" s="6691"/>
      <c r="AB17" s="3949"/>
      <c r="AC17" s="3949"/>
      <c r="AD17" s="3949"/>
      <c r="AE17" s="3949"/>
      <c r="AF17" s="3948"/>
      <c r="AG17" s="2565"/>
      <c r="AH17" s="2565"/>
      <c r="AI17" s="2565"/>
      <c r="AJ17" s="4284"/>
      <c r="AK17" s="2565"/>
      <c r="AL17" s="2565"/>
      <c r="AM17" s="2647"/>
    </row>
    <row r="18" spans="1:39" ht="11.25" customHeight="1">
      <c r="A18" s="4283"/>
      <c r="B18" s="2578"/>
      <c r="C18" s="3922" t="s">
        <v>44</v>
      </c>
      <c r="D18" s="1598" t="s">
        <v>988</v>
      </c>
      <c r="E18" s="2644"/>
      <c r="F18" s="2644"/>
      <c r="G18" s="2644"/>
      <c r="H18" s="2644"/>
      <c r="I18" s="2644"/>
      <c r="J18" s="2355"/>
      <c r="K18" s="2355"/>
      <c r="L18" s="2355"/>
      <c r="M18" s="2355"/>
      <c r="N18" s="2355"/>
      <c r="O18" s="2567"/>
      <c r="P18" s="2567"/>
      <c r="Q18" s="2487"/>
      <c r="R18" s="2487"/>
      <c r="S18" s="2565"/>
      <c r="T18" s="2565"/>
      <c r="U18" s="2565"/>
      <c r="V18" s="2565"/>
      <c r="W18" s="2565"/>
      <c r="X18" s="2565"/>
      <c r="Y18" s="3949"/>
      <c r="Z18" s="3949"/>
      <c r="AA18" s="3949"/>
      <c r="AB18" s="3949"/>
      <c r="AC18" s="3949"/>
      <c r="AD18" s="3949"/>
      <c r="AE18" s="3949"/>
      <c r="AF18" s="3948"/>
      <c r="AG18" s="2565"/>
      <c r="AH18" s="6604">
        <v>3</v>
      </c>
      <c r="AI18" s="6494"/>
      <c r="AJ18" s="4284"/>
      <c r="AK18" s="2565"/>
      <c r="AL18" s="2565"/>
      <c r="AM18" s="2647"/>
    </row>
    <row r="19" spans="1:39" ht="11.25" customHeight="1">
      <c r="A19" s="4283"/>
      <c r="B19" s="2578"/>
      <c r="C19" s="2644"/>
      <c r="D19" s="2578" t="s">
        <v>989</v>
      </c>
      <c r="E19" s="2644"/>
      <c r="F19" s="2644"/>
      <c r="G19" s="2644"/>
      <c r="H19" s="2644"/>
      <c r="I19" s="2644"/>
      <c r="J19" s="2355"/>
      <c r="K19" s="2355"/>
      <c r="L19" s="2355"/>
      <c r="M19" s="2355"/>
      <c r="N19" s="2355"/>
      <c r="O19" s="2567"/>
      <c r="P19" s="2567"/>
      <c r="Q19" s="2487"/>
      <c r="R19" s="2487"/>
      <c r="S19" s="2565"/>
      <c r="T19" s="2565"/>
      <c r="U19" s="2565"/>
      <c r="V19" s="2565"/>
      <c r="W19" s="2565"/>
      <c r="X19" s="2565"/>
      <c r="Y19" s="3949"/>
      <c r="Z19" s="3949"/>
      <c r="AA19" s="3949"/>
      <c r="AB19" s="3949"/>
      <c r="AC19" s="3949"/>
      <c r="AD19" s="3949"/>
      <c r="AE19" s="3949"/>
      <c r="AF19" s="3948"/>
      <c r="AG19" s="2565"/>
      <c r="AH19" s="6604"/>
      <c r="AI19" s="6495"/>
      <c r="AJ19" s="4284"/>
      <c r="AK19" s="2565"/>
      <c r="AL19" s="2565"/>
      <c r="AM19" s="2647"/>
    </row>
    <row r="20" spans="1:39" ht="5.25" customHeight="1">
      <c r="A20" s="4283"/>
      <c r="B20" s="2578"/>
      <c r="C20" s="2644"/>
      <c r="D20" s="2644"/>
      <c r="E20" s="2644"/>
      <c r="F20" s="2644"/>
      <c r="G20" s="2644"/>
      <c r="H20" s="2644"/>
      <c r="I20" s="2644"/>
      <c r="J20" s="2355"/>
      <c r="K20" s="2355"/>
      <c r="L20" s="2355"/>
      <c r="M20" s="2355"/>
      <c r="N20" s="2355"/>
      <c r="O20" s="2567"/>
      <c r="P20" s="2567"/>
      <c r="Q20" s="2487"/>
      <c r="R20" s="2487"/>
      <c r="S20" s="2565"/>
      <c r="T20" s="2565"/>
      <c r="U20" s="2565"/>
      <c r="V20" s="2565"/>
      <c r="W20" s="2565"/>
      <c r="X20" s="2565"/>
      <c r="Y20" s="3949"/>
      <c r="Z20" s="3949"/>
      <c r="AA20" s="3949"/>
      <c r="AB20" s="3949"/>
      <c r="AC20" s="3949"/>
      <c r="AD20" s="3949"/>
      <c r="AE20" s="3949"/>
      <c r="AF20" s="3948"/>
      <c r="AG20" s="2565"/>
      <c r="AH20" s="3938"/>
      <c r="AI20" s="2565"/>
      <c r="AJ20" s="4284"/>
      <c r="AK20" s="2565"/>
      <c r="AL20" s="2565"/>
      <c r="AM20" s="2647"/>
    </row>
    <row r="21" spans="1:39" ht="10.5" customHeight="1">
      <c r="A21" s="4283"/>
      <c r="B21" s="2578"/>
      <c r="C21" s="3922" t="s">
        <v>56</v>
      </c>
      <c r="D21" s="1598" t="s">
        <v>1276</v>
      </c>
      <c r="E21" s="2644"/>
      <c r="F21" s="2644"/>
      <c r="G21" s="2644"/>
      <c r="H21" s="2644"/>
      <c r="I21" s="2644"/>
      <c r="J21" s="2355"/>
      <c r="K21" s="2355"/>
      <c r="L21" s="2355"/>
      <c r="M21" s="2355"/>
      <c r="N21" s="2355"/>
      <c r="O21" s="2567"/>
      <c r="P21" s="2567"/>
      <c r="Q21" s="2487"/>
      <c r="R21" s="2487"/>
      <c r="S21" s="2565"/>
      <c r="T21" s="2565"/>
      <c r="U21" s="2565"/>
      <c r="V21" s="2565"/>
      <c r="W21" s="2565"/>
      <c r="X21" s="2565"/>
      <c r="Y21" s="3949"/>
      <c r="Z21" s="3949"/>
      <c r="AA21" s="3949"/>
      <c r="AB21" s="3949"/>
      <c r="AC21" s="3949"/>
      <c r="AD21" s="3949"/>
      <c r="AE21" s="3949"/>
      <c r="AF21" s="3948"/>
      <c r="AG21" s="2565"/>
      <c r="AH21" s="6600">
        <v>4</v>
      </c>
      <c r="AI21" s="6494"/>
      <c r="AJ21" s="4284"/>
      <c r="AK21" s="2565"/>
      <c r="AL21" s="2565"/>
      <c r="AM21" s="2647"/>
    </row>
    <row r="22" spans="1:39" ht="10.5" customHeight="1">
      <c r="A22" s="4283"/>
      <c r="B22" s="2578"/>
      <c r="C22" s="2644"/>
      <c r="D22" s="2578" t="s">
        <v>990</v>
      </c>
      <c r="E22" s="2644"/>
      <c r="F22" s="2644"/>
      <c r="G22" s="2644"/>
      <c r="H22" s="2644"/>
      <c r="I22" s="2644"/>
      <c r="J22" s="2355"/>
      <c r="K22" s="2355"/>
      <c r="L22" s="2355"/>
      <c r="M22" s="2355"/>
      <c r="N22" s="2355"/>
      <c r="O22" s="2567"/>
      <c r="P22" s="2567"/>
      <c r="Q22" s="2487"/>
      <c r="R22" s="2487"/>
      <c r="S22" s="2565"/>
      <c r="T22" s="2565"/>
      <c r="U22" s="2565"/>
      <c r="V22" s="2565"/>
      <c r="W22" s="2565"/>
      <c r="X22" s="2565"/>
      <c r="Y22" s="3949"/>
      <c r="Z22" s="3949"/>
      <c r="AA22" s="3949"/>
      <c r="AB22" s="3949"/>
      <c r="AC22" s="3949"/>
      <c r="AD22" s="3949"/>
      <c r="AE22" s="3949"/>
      <c r="AF22" s="3948"/>
      <c r="AG22" s="2565"/>
      <c r="AH22" s="6600"/>
      <c r="AI22" s="6495"/>
      <c r="AJ22" s="4284"/>
      <c r="AK22" s="2565"/>
      <c r="AL22" s="2565"/>
      <c r="AM22" s="2647"/>
    </row>
    <row r="23" spans="1:39" ht="6" customHeight="1">
      <c r="A23" s="4283"/>
      <c r="B23" s="2578"/>
      <c r="C23" s="2644"/>
      <c r="D23" s="2644"/>
      <c r="E23" s="2644"/>
      <c r="F23" s="2644"/>
      <c r="G23" s="2644"/>
      <c r="H23" s="2644"/>
      <c r="I23" s="2644"/>
      <c r="J23" s="2355"/>
      <c r="K23" s="2355"/>
      <c r="L23" s="2355"/>
      <c r="M23" s="2355"/>
      <c r="N23" s="2355"/>
      <c r="O23" s="2567"/>
      <c r="P23" s="2567"/>
      <c r="Q23" s="2487"/>
      <c r="R23" s="2487"/>
      <c r="S23" s="2565"/>
      <c r="T23" s="2565"/>
      <c r="U23" s="2565"/>
      <c r="V23" s="2565"/>
      <c r="W23" s="2565"/>
      <c r="X23" s="2565"/>
      <c r="Y23" s="3949"/>
      <c r="Z23" s="3949"/>
      <c r="AA23" s="3949"/>
      <c r="AB23" s="3949"/>
      <c r="AC23" s="3949"/>
      <c r="AD23" s="3949"/>
      <c r="AE23" s="3949"/>
      <c r="AF23" s="3948"/>
      <c r="AG23" s="2565"/>
      <c r="AH23" s="2565"/>
      <c r="AI23" s="2565"/>
      <c r="AJ23" s="4284"/>
      <c r="AK23" s="2565"/>
      <c r="AL23" s="2565"/>
      <c r="AM23" s="2647"/>
    </row>
    <row r="24" spans="1:39" ht="10.5" customHeight="1">
      <c r="A24" s="4283"/>
      <c r="B24" s="2578"/>
      <c r="C24" s="3922" t="s">
        <v>57</v>
      </c>
      <c r="D24" s="1598" t="s">
        <v>991</v>
      </c>
      <c r="E24" s="2644"/>
      <c r="F24" s="2644"/>
      <c r="G24" s="2644"/>
      <c r="H24" s="2644"/>
      <c r="I24" s="2644"/>
      <c r="J24" s="2355"/>
      <c r="K24" s="2355"/>
      <c r="L24" s="2355"/>
      <c r="M24" s="2355"/>
      <c r="N24" s="2355"/>
      <c r="O24" s="2567"/>
      <c r="P24" s="2567"/>
      <c r="Q24" s="2487"/>
      <c r="R24" s="2487"/>
      <c r="S24" s="2565"/>
      <c r="T24" s="2565"/>
      <c r="U24" s="2565"/>
      <c r="V24" s="2565"/>
      <c r="W24" s="2565"/>
      <c r="X24" s="2565"/>
      <c r="Y24" s="3949"/>
      <c r="Z24" s="3949"/>
      <c r="AA24" s="3949"/>
      <c r="AB24" s="3949"/>
      <c r="AC24" s="3949"/>
      <c r="AD24" s="3949"/>
      <c r="AE24" s="3949"/>
      <c r="AF24" s="3948"/>
      <c r="AG24" s="2565"/>
      <c r="AH24" s="6600">
        <v>5</v>
      </c>
      <c r="AI24" s="6494"/>
      <c r="AJ24" s="4284"/>
      <c r="AK24" s="2565"/>
      <c r="AL24" s="2565"/>
      <c r="AM24" s="2647"/>
    </row>
    <row r="25" spans="1:39" ht="10.5" customHeight="1">
      <c r="A25" s="4283"/>
      <c r="B25" s="2578"/>
      <c r="C25" s="2644"/>
      <c r="D25" s="2578" t="s">
        <v>991</v>
      </c>
      <c r="E25" s="2644"/>
      <c r="F25" s="2644"/>
      <c r="G25" s="2644"/>
      <c r="H25" s="2644"/>
      <c r="I25" s="2644"/>
      <c r="J25" s="2355"/>
      <c r="K25" s="2355"/>
      <c r="L25" s="2355"/>
      <c r="M25" s="2355"/>
      <c r="N25" s="2355"/>
      <c r="O25" s="2567"/>
      <c r="P25" s="2567"/>
      <c r="Q25" s="2487"/>
      <c r="R25" s="2487"/>
      <c r="S25" s="2565"/>
      <c r="T25" s="2565"/>
      <c r="U25" s="2565"/>
      <c r="V25" s="2565"/>
      <c r="W25" s="2565"/>
      <c r="X25" s="2565"/>
      <c r="Y25" s="3949"/>
      <c r="Z25" s="3949"/>
      <c r="AA25" s="3949"/>
      <c r="AB25" s="3949"/>
      <c r="AC25" s="3949"/>
      <c r="AD25" s="3949"/>
      <c r="AE25" s="3949"/>
      <c r="AF25" s="3948"/>
      <c r="AG25" s="2565"/>
      <c r="AH25" s="6600"/>
      <c r="AI25" s="6495"/>
      <c r="AJ25" s="4284"/>
      <c r="AK25" s="2565"/>
      <c r="AL25" s="2565"/>
      <c r="AM25" s="2647"/>
    </row>
    <row r="26" spans="1:39" ht="20.100000000000001" customHeight="1">
      <c r="A26" s="4285"/>
      <c r="B26" s="4286"/>
      <c r="C26" s="4287"/>
      <c r="D26" s="4287"/>
      <c r="E26" s="4287"/>
      <c r="F26" s="4287"/>
      <c r="G26" s="4287"/>
      <c r="H26" s="4287"/>
      <c r="I26" s="4287"/>
      <c r="J26" s="4255"/>
      <c r="K26" s="4255"/>
      <c r="L26" s="4255"/>
      <c r="M26" s="4255"/>
      <c r="N26" s="4255"/>
      <c r="O26" s="4288"/>
      <c r="P26" s="4288"/>
      <c r="Q26" s="4157"/>
      <c r="R26" s="4157"/>
      <c r="S26" s="4158"/>
      <c r="T26" s="4158"/>
      <c r="U26" s="4158"/>
      <c r="V26" s="4158"/>
      <c r="W26" s="4158"/>
      <c r="X26" s="4158"/>
      <c r="Y26" s="4289"/>
      <c r="Z26" s="4289"/>
      <c r="AA26" s="4289"/>
      <c r="AB26" s="4289"/>
      <c r="AC26" s="4289"/>
      <c r="AD26" s="4289"/>
      <c r="AE26" s="4289"/>
      <c r="AF26" s="4290"/>
      <c r="AG26" s="4158"/>
      <c r="AH26" s="4158"/>
      <c r="AI26" s="4158"/>
      <c r="AJ26" s="4291"/>
      <c r="AK26" s="2565"/>
      <c r="AL26" s="2565"/>
      <c r="AM26" s="2647"/>
    </row>
    <row r="27" spans="1:39" ht="20.100000000000001" customHeight="1">
      <c r="A27" s="4283"/>
      <c r="B27" s="2578"/>
      <c r="C27" s="2644"/>
      <c r="D27" s="2644"/>
      <c r="E27" s="2644"/>
      <c r="F27" s="2644"/>
      <c r="G27" s="2644"/>
      <c r="H27" s="2644"/>
      <c r="I27" s="2644"/>
      <c r="J27" s="2355"/>
      <c r="K27" s="2355"/>
      <c r="L27" s="2355"/>
      <c r="M27" s="2355"/>
      <c r="N27" s="2355"/>
      <c r="O27" s="2567"/>
      <c r="P27" s="2567"/>
      <c r="Q27" s="2487"/>
      <c r="R27" s="2487"/>
      <c r="S27" s="2565"/>
      <c r="T27" s="2565"/>
      <c r="U27" s="2565"/>
      <c r="V27" s="2565"/>
      <c r="W27" s="2565"/>
      <c r="X27" s="2565"/>
      <c r="Y27" s="3949"/>
      <c r="Z27" s="3949"/>
      <c r="AA27" s="3949"/>
      <c r="AB27" s="3949"/>
      <c r="AC27" s="3949"/>
      <c r="AD27" s="3949"/>
      <c r="AE27" s="3949"/>
      <c r="AF27" s="3948"/>
      <c r="AG27" s="2565"/>
      <c r="AH27" s="2565"/>
      <c r="AI27" s="2565"/>
      <c r="AJ27" s="4284"/>
      <c r="AK27" s="2565"/>
      <c r="AL27" s="2565"/>
      <c r="AM27" s="2647"/>
    </row>
    <row r="28" spans="1:39" s="2579" customFormat="1" ht="10.5" customHeight="1">
      <c r="A28" s="4152" t="s">
        <v>1270</v>
      </c>
      <c r="B28" s="2355"/>
      <c r="C28" s="2571" t="s">
        <v>1884</v>
      </c>
      <c r="D28" s="2355"/>
      <c r="E28" s="2355"/>
      <c r="F28" s="2355"/>
      <c r="G28" s="2355"/>
      <c r="H28" s="2355"/>
      <c r="I28" s="2355"/>
      <c r="J28" s="2355"/>
      <c r="K28" s="2355"/>
      <c r="L28" s="2355"/>
      <c r="M28" s="2355"/>
      <c r="N28" s="2355"/>
      <c r="O28" s="2355"/>
      <c r="P28" s="2355"/>
      <c r="Q28" s="2355"/>
      <c r="R28" s="2571"/>
      <c r="S28" s="2571"/>
      <c r="T28" s="2571"/>
      <c r="U28" s="1598"/>
      <c r="V28" s="1598"/>
      <c r="W28" s="1598"/>
      <c r="X28" s="1598"/>
      <c r="Y28" s="1598"/>
      <c r="Z28" s="1598"/>
      <c r="AA28" s="1598"/>
      <c r="AB28" s="1598"/>
      <c r="AC28" s="1598"/>
      <c r="AD28" s="1598"/>
      <c r="AE28" s="1598"/>
      <c r="AF28" s="1598"/>
      <c r="AG28" s="1598"/>
      <c r="AH28" s="1598"/>
      <c r="AI28" s="1598"/>
      <c r="AJ28" s="4280"/>
      <c r="AK28" s="1598"/>
      <c r="AL28" s="2355"/>
    </row>
    <row r="29" spans="1:39" s="2579" customFormat="1" ht="10.5" customHeight="1">
      <c r="A29" s="4154"/>
      <c r="B29" s="2355"/>
      <c r="C29" s="2571" t="s">
        <v>1662</v>
      </c>
      <c r="D29" s="2355"/>
      <c r="E29" s="2355"/>
      <c r="F29" s="2355"/>
      <c r="G29" s="2355"/>
      <c r="H29" s="2355"/>
      <c r="I29" s="2355"/>
      <c r="J29" s="2355"/>
      <c r="K29" s="2355"/>
      <c r="L29" s="2355"/>
      <c r="M29" s="2355"/>
      <c r="N29" s="2355"/>
      <c r="O29" s="2355"/>
      <c r="P29" s="2355"/>
      <c r="Q29" s="2355"/>
      <c r="R29" s="2571"/>
      <c r="S29" s="2571"/>
      <c r="T29" s="2571"/>
      <c r="U29" s="1598"/>
      <c r="V29" s="1598"/>
      <c r="W29" s="1598"/>
      <c r="X29" s="1598"/>
      <c r="Y29" s="1598"/>
      <c r="Z29" s="1598"/>
      <c r="AA29" s="1598"/>
      <c r="AB29" s="1598"/>
      <c r="AC29" s="1598"/>
      <c r="AD29" s="1598"/>
      <c r="AE29" s="1598"/>
      <c r="AF29" s="1598"/>
      <c r="AG29" s="1598"/>
      <c r="AH29" s="1598"/>
      <c r="AI29" s="1598"/>
      <c r="AJ29" s="4280"/>
      <c r="AK29" s="1598"/>
      <c r="AL29" s="2355"/>
    </row>
    <row r="30" spans="1:39" ht="10.5" customHeight="1">
      <c r="A30" s="4150"/>
      <c r="B30" s="2578"/>
      <c r="C30" s="2578" t="s">
        <v>1885</v>
      </c>
      <c r="D30" s="2567"/>
      <c r="E30" s="2567"/>
      <c r="F30" s="2567"/>
      <c r="G30" s="2567"/>
      <c r="H30" s="2567"/>
      <c r="I30" s="2567"/>
      <c r="J30" s="2567"/>
      <c r="K30" s="2567"/>
      <c r="L30" s="2567"/>
      <c r="M30" s="2567"/>
      <c r="N30" s="2567"/>
      <c r="O30" s="2567"/>
      <c r="P30" s="2567"/>
      <c r="Q30" s="2644"/>
      <c r="R30" s="2567"/>
      <c r="S30" s="2567"/>
      <c r="T30" s="2567"/>
      <c r="U30" s="2567"/>
      <c r="V30" s="2567"/>
      <c r="W30" s="2567"/>
      <c r="X30" s="2567"/>
      <c r="Y30" s="2567"/>
      <c r="Z30" s="2567"/>
      <c r="AA30" s="2567"/>
      <c r="AB30" s="2567"/>
      <c r="AC30" s="2567"/>
      <c r="AD30" s="2567"/>
      <c r="AE30" s="2567"/>
      <c r="AF30" s="2567"/>
      <c r="AG30" s="2567"/>
      <c r="AH30" s="2567"/>
      <c r="AI30" s="2567"/>
      <c r="AJ30" s="4292"/>
      <c r="AK30" s="2567"/>
      <c r="AL30" s="2567"/>
    </row>
    <row r="31" spans="1:39" ht="6" customHeight="1">
      <c r="A31" s="4150"/>
      <c r="B31" s="2578"/>
      <c r="C31" s="2567"/>
      <c r="D31" s="2567"/>
      <c r="E31" s="2567"/>
      <c r="F31" s="2567"/>
      <c r="G31" s="2567"/>
      <c r="H31" s="2567"/>
      <c r="I31" s="2567"/>
      <c r="J31" s="2567"/>
      <c r="K31" s="2567"/>
      <c r="L31" s="2567"/>
      <c r="M31" s="2567"/>
      <c r="N31" s="2567"/>
      <c r="O31" s="2567"/>
      <c r="P31" s="2567"/>
      <c r="Q31" s="2644"/>
      <c r="R31" s="2567"/>
      <c r="S31" s="2567"/>
      <c r="T31" s="2567"/>
      <c r="U31" s="2567"/>
      <c r="V31" s="2567"/>
      <c r="W31" s="2567"/>
      <c r="X31" s="2567"/>
      <c r="Y31" s="2567"/>
      <c r="Z31" s="2567"/>
      <c r="AA31" s="2567"/>
      <c r="AB31" s="2567"/>
      <c r="AC31" s="2567"/>
      <c r="AD31" s="2567"/>
      <c r="AE31" s="2567"/>
      <c r="AF31" s="2567"/>
      <c r="AG31" s="2567"/>
      <c r="AH31" s="2567"/>
      <c r="AI31" s="2567"/>
      <c r="AJ31" s="4292"/>
      <c r="AK31" s="2567"/>
      <c r="AL31" s="2567"/>
    </row>
    <row r="32" spans="1:39" ht="11.25" customHeight="1">
      <c r="A32" s="4150"/>
      <c r="B32" s="2578"/>
      <c r="C32" s="6599">
        <v>370002</v>
      </c>
      <c r="D32" s="6599"/>
      <c r="E32" s="3951"/>
      <c r="F32" s="2574"/>
      <c r="G32" s="2572"/>
      <c r="H32" s="2572"/>
      <c r="I32" s="2572"/>
      <c r="J32" s="2487"/>
      <c r="K32" s="2487"/>
      <c r="L32" s="2487"/>
      <c r="M32" s="2487"/>
      <c r="N32" s="2487"/>
      <c r="O32" s="2572"/>
      <c r="P32" s="2572"/>
      <c r="Q32" s="2355"/>
      <c r="R32" s="2355"/>
      <c r="S32" s="2567"/>
      <c r="T32" s="2567"/>
      <c r="U32" s="2355"/>
      <c r="V32" s="2355"/>
      <c r="W32" s="2355"/>
      <c r="X32" s="2355"/>
      <c r="Y32" s="2355"/>
      <c r="Z32" s="2355"/>
      <c r="AA32" s="2487"/>
      <c r="AB32" s="2487"/>
      <c r="AC32" s="2487"/>
      <c r="AD32" s="2487"/>
      <c r="AE32" s="2487"/>
      <c r="AF32" s="2355"/>
      <c r="AG32" s="2355"/>
      <c r="AH32" s="2355"/>
      <c r="AI32" s="2355"/>
      <c r="AJ32" s="4153"/>
      <c r="AK32" s="2567"/>
      <c r="AL32" s="2567"/>
    </row>
    <row r="33" spans="1:38" ht="11.25" customHeight="1">
      <c r="A33" s="4150"/>
      <c r="B33" s="2578"/>
      <c r="C33" s="6600">
        <v>1</v>
      </c>
      <c r="D33" s="6494"/>
      <c r="E33" s="6601" t="s">
        <v>1164</v>
      </c>
      <c r="F33" s="6602"/>
      <c r="G33" s="2572"/>
      <c r="H33" s="2572"/>
      <c r="I33" s="2487"/>
      <c r="J33" s="2648"/>
      <c r="K33" s="2487"/>
      <c r="L33" s="2487"/>
      <c r="M33" s="2487"/>
      <c r="N33" s="2580"/>
      <c r="O33" s="2355"/>
      <c r="P33" s="2355"/>
      <c r="Q33" s="2355"/>
      <c r="R33" s="2355"/>
      <c r="S33" s="2567"/>
      <c r="T33" s="2567"/>
      <c r="U33" s="2355"/>
      <c r="V33" s="2355"/>
      <c r="W33" s="2355"/>
      <c r="X33" s="2355"/>
      <c r="Y33" s="2355"/>
      <c r="Z33" s="2355"/>
      <c r="AA33" s="2487"/>
      <c r="AB33" s="2487"/>
      <c r="AC33" s="2487"/>
      <c r="AD33" s="2487"/>
      <c r="AE33" s="2487"/>
      <c r="AF33" s="2355"/>
      <c r="AG33" s="2355"/>
      <c r="AH33" s="3946" t="s">
        <v>133</v>
      </c>
      <c r="AI33" s="2355"/>
      <c r="AJ33" s="4153"/>
      <c r="AK33" s="2567"/>
      <c r="AL33" s="2567"/>
    </row>
    <row r="34" spans="1:38" ht="11.25" customHeight="1">
      <c r="A34" s="4150"/>
      <c r="B34" s="2578"/>
      <c r="C34" s="6600"/>
      <c r="D34" s="6495"/>
      <c r="E34" s="6601"/>
      <c r="F34" s="6602"/>
      <c r="G34" s="2572"/>
      <c r="H34" s="2572"/>
      <c r="I34" s="2487"/>
      <c r="J34" s="2648"/>
      <c r="K34" s="2487"/>
      <c r="L34" s="2487"/>
      <c r="M34" s="2487"/>
      <c r="N34" s="2580"/>
      <c r="O34" s="2355"/>
      <c r="P34" s="2355"/>
      <c r="Q34" s="2355"/>
      <c r="R34" s="2355"/>
      <c r="S34" s="2567"/>
      <c r="T34" s="2567"/>
      <c r="U34" s="2355"/>
      <c r="V34" s="2355"/>
      <c r="W34" s="2355"/>
      <c r="X34" s="2355"/>
      <c r="Y34" s="2355"/>
      <c r="Z34" s="2355"/>
      <c r="AA34" s="2355"/>
      <c r="AB34" s="2355"/>
      <c r="AC34" s="2355"/>
      <c r="AD34" s="2355"/>
      <c r="AE34" s="2355"/>
      <c r="AF34" s="2355"/>
      <c r="AG34" s="2355"/>
      <c r="AH34" s="2649" t="s">
        <v>134</v>
      </c>
      <c r="AI34" s="2355"/>
      <c r="AJ34" s="4153"/>
      <c r="AK34" s="2567"/>
      <c r="AL34" s="2567"/>
    </row>
    <row r="35" spans="1:38" ht="11.25" customHeight="1">
      <c r="A35" s="4150"/>
      <c r="B35" s="2578"/>
      <c r="C35" s="2597"/>
      <c r="D35" s="2449"/>
      <c r="E35" s="3951"/>
      <c r="F35" s="2574"/>
      <c r="G35" s="2572"/>
      <c r="H35" s="2572"/>
      <c r="I35" s="2572"/>
      <c r="J35" s="2487"/>
      <c r="K35" s="2487"/>
      <c r="L35" s="2487"/>
      <c r="M35" s="2487"/>
      <c r="N35" s="2487"/>
      <c r="O35" s="2572"/>
      <c r="P35" s="2572"/>
      <c r="Q35" s="2355"/>
      <c r="R35" s="2355"/>
      <c r="S35" s="2567"/>
      <c r="T35" s="2567"/>
      <c r="U35" s="2355"/>
      <c r="V35" s="2355"/>
      <c r="W35" s="2355"/>
      <c r="X35" s="2355"/>
      <c r="Y35" s="2355"/>
      <c r="Z35" s="2355"/>
      <c r="AA35" s="2355"/>
      <c r="AB35" s="2355"/>
      <c r="AC35" s="2355"/>
      <c r="AD35" s="2355"/>
      <c r="AE35" s="2355"/>
      <c r="AF35" s="2355"/>
      <c r="AG35" s="2355"/>
      <c r="AH35" s="3946" t="s">
        <v>90</v>
      </c>
      <c r="AI35" s="2355"/>
      <c r="AJ35" s="4153"/>
      <c r="AK35" s="2567"/>
      <c r="AL35" s="2567"/>
    </row>
    <row r="36" spans="1:38" ht="11.25" customHeight="1">
      <c r="A36" s="4150"/>
      <c r="B36" s="2578"/>
      <c r="C36" s="2597"/>
      <c r="D36" s="2449"/>
      <c r="E36" s="3951"/>
      <c r="F36" s="2574"/>
      <c r="G36" s="2572"/>
      <c r="H36" s="2572"/>
      <c r="I36" s="2572"/>
      <c r="J36" s="2487"/>
      <c r="K36" s="2487"/>
      <c r="L36" s="2487"/>
      <c r="M36" s="2487"/>
      <c r="N36" s="2487"/>
      <c r="O36" s="2572"/>
      <c r="P36" s="2572"/>
      <c r="Q36" s="2355"/>
      <c r="R36" s="2355"/>
      <c r="S36" s="2567"/>
      <c r="T36" s="2567"/>
      <c r="U36" s="2355"/>
      <c r="V36" s="2355"/>
      <c r="W36" s="2355"/>
      <c r="X36" s="2355"/>
      <c r="Y36" s="2355"/>
      <c r="Z36" s="2355"/>
      <c r="AA36" s="2487"/>
      <c r="AB36" s="2487"/>
      <c r="AC36" s="2487"/>
      <c r="AD36" s="2487"/>
      <c r="AE36" s="2487"/>
      <c r="AF36" s="2355"/>
      <c r="AG36" s="2355"/>
      <c r="AH36" s="6675">
        <v>3700</v>
      </c>
      <c r="AI36" s="6675"/>
      <c r="AJ36" s="4153"/>
      <c r="AK36" s="2567"/>
      <c r="AL36" s="2567"/>
    </row>
    <row r="37" spans="1:38" ht="10.5" customHeight="1">
      <c r="A37" s="4150"/>
      <c r="B37" s="2578"/>
      <c r="C37" s="3922" t="s">
        <v>29</v>
      </c>
      <c r="D37" s="1598" t="s">
        <v>992</v>
      </c>
      <c r="E37" s="3951"/>
      <c r="F37" s="2574"/>
      <c r="G37" s="2572"/>
      <c r="H37" s="2572"/>
      <c r="I37" s="2572"/>
      <c r="J37" s="2487"/>
      <c r="K37" s="2487"/>
      <c r="L37" s="2487"/>
      <c r="M37" s="2487"/>
      <c r="N37" s="2487"/>
      <c r="O37" s="2572"/>
      <c r="P37" s="2572"/>
      <c r="Q37" s="2355"/>
      <c r="R37" s="2355"/>
      <c r="S37" s="2567"/>
      <c r="T37" s="2567"/>
      <c r="U37" s="2355"/>
      <c r="V37" s="2355"/>
      <c r="W37" s="2355"/>
      <c r="X37" s="2355"/>
      <c r="Y37" s="2355"/>
      <c r="Z37" s="2355"/>
      <c r="AA37" s="2487"/>
      <c r="AB37" s="2487"/>
      <c r="AC37" s="2487"/>
      <c r="AD37" s="2487"/>
      <c r="AE37" s="2487"/>
      <c r="AF37" s="6669" t="s">
        <v>38</v>
      </c>
      <c r="AG37" s="6684"/>
      <c r="AH37" s="6685"/>
      <c r="AI37" s="6686"/>
      <c r="AJ37" s="4153"/>
      <c r="AK37" s="2567"/>
      <c r="AL37" s="2567"/>
    </row>
    <row r="38" spans="1:38" ht="10.5" customHeight="1">
      <c r="A38" s="4150"/>
      <c r="B38" s="2578"/>
      <c r="C38" s="2597"/>
      <c r="D38" s="2395" t="s">
        <v>993</v>
      </c>
      <c r="E38" s="3951"/>
      <c r="F38" s="2574"/>
      <c r="G38" s="2572"/>
      <c r="H38" s="2572"/>
      <c r="I38" s="2572"/>
      <c r="J38" s="2487"/>
      <c r="K38" s="2487"/>
      <c r="L38" s="2487"/>
      <c r="M38" s="2487"/>
      <c r="N38" s="2487"/>
      <c r="O38" s="2572"/>
      <c r="P38" s="2572"/>
      <c r="Q38" s="2355"/>
      <c r="R38" s="2355"/>
      <c r="S38" s="2567"/>
      <c r="T38" s="2567"/>
      <c r="U38" s="2355"/>
      <c r="V38" s="2355"/>
      <c r="W38" s="2355"/>
      <c r="X38" s="2355"/>
      <c r="Y38" s="2355"/>
      <c r="Z38" s="2355"/>
      <c r="AA38" s="2487"/>
      <c r="AB38" s="2487"/>
      <c r="AC38" s="2487"/>
      <c r="AD38" s="2487"/>
      <c r="AE38" s="2487"/>
      <c r="AF38" s="6670"/>
      <c r="AG38" s="6687"/>
      <c r="AH38" s="6688"/>
      <c r="AI38" s="6689"/>
      <c r="AJ38" s="4153"/>
      <c r="AK38" s="2567"/>
      <c r="AL38" s="2567"/>
    </row>
    <row r="39" spans="1:38" ht="8.25" customHeight="1">
      <c r="A39" s="4150"/>
      <c r="B39" s="2578"/>
      <c r="C39" s="2597"/>
      <c r="D39" s="2449"/>
      <c r="E39" s="3951"/>
      <c r="F39" s="2574"/>
      <c r="G39" s="2572"/>
      <c r="H39" s="2572"/>
      <c r="I39" s="2572"/>
      <c r="J39" s="2487"/>
      <c r="K39" s="2487"/>
      <c r="L39" s="2487"/>
      <c r="M39" s="2487"/>
      <c r="N39" s="2487"/>
      <c r="O39" s="2572"/>
      <c r="P39" s="2572"/>
      <c r="Q39" s="2355"/>
      <c r="R39" s="2355"/>
      <c r="S39" s="2567"/>
      <c r="T39" s="2567"/>
      <c r="U39" s="2355"/>
      <c r="V39" s="2355"/>
      <c r="W39" s="2355"/>
      <c r="X39" s="2355"/>
      <c r="Y39" s="2355"/>
      <c r="Z39" s="2355"/>
      <c r="AA39" s="2487"/>
      <c r="AB39" s="2487"/>
      <c r="AC39" s="2487"/>
      <c r="AD39" s="2487"/>
      <c r="AE39" s="2487"/>
      <c r="AF39" s="2355"/>
      <c r="AG39" s="2355"/>
      <c r="AH39" s="2355"/>
      <c r="AI39" s="2355"/>
      <c r="AJ39" s="4153"/>
      <c r="AK39" s="2567"/>
      <c r="AL39" s="2567"/>
    </row>
    <row r="40" spans="1:38" ht="10.5" customHeight="1">
      <c r="A40" s="4150"/>
      <c r="B40" s="2578"/>
      <c r="C40" s="3922" t="s">
        <v>30</v>
      </c>
      <c r="D40" s="1598" t="s">
        <v>994</v>
      </c>
      <c r="E40" s="2449"/>
      <c r="F40" s="1599"/>
      <c r="G40" s="1599"/>
      <c r="H40" s="1599"/>
      <c r="I40" s="1599"/>
      <c r="J40" s="2487"/>
      <c r="K40" s="2487"/>
      <c r="L40" s="2487"/>
      <c r="M40" s="2487"/>
      <c r="N40" s="2650"/>
      <c r="O40" s="1599"/>
      <c r="P40" s="1599"/>
      <c r="Q40" s="2355"/>
      <c r="R40" s="3922"/>
      <c r="S40" s="3951"/>
      <c r="T40" s="2574"/>
      <c r="U40" s="2572"/>
      <c r="V40" s="2572"/>
      <c r="W40" s="2572"/>
      <c r="X40" s="2572"/>
      <c r="Y40" s="2572"/>
      <c r="Z40" s="2572"/>
      <c r="AA40" s="3938"/>
      <c r="AB40" s="3938"/>
      <c r="AC40" s="3938"/>
      <c r="AD40" s="3938"/>
      <c r="AE40" s="3938"/>
      <c r="AF40" s="6669" t="s">
        <v>39</v>
      </c>
      <c r="AG40" s="6684"/>
      <c r="AH40" s="6685"/>
      <c r="AI40" s="6686"/>
      <c r="AJ40" s="4153"/>
      <c r="AK40" s="2567"/>
      <c r="AL40" s="2567"/>
    </row>
    <row r="41" spans="1:38" ht="10.5" customHeight="1">
      <c r="A41" s="4150"/>
      <c r="B41" s="2578"/>
      <c r="C41" s="2400"/>
      <c r="D41" s="2573" t="s">
        <v>995</v>
      </c>
      <c r="E41" s="2572"/>
      <c r="F41" s="2573"/>
      <c r="G41" s="2574"/>
      <c r="H41" s="2574"/>
      <c r="I41" s="2574"/>
      <c r="J41" s="2487"/>
      <c r="K41" s="2487"/>
      <c r="L41" s="2487"/>
      <c r="M41" s="2487"/>
      <c r="N41" s="2650"/>
      <c r="O41" s="2574"/>
      <c r="P41" s="2574"/>
      <c r="Q41" s="2355"/>
      <c r="R41" s="3922"/>
      <c r="S41" s="2449"/>
      <c r="T41" s="1599"/>
      <c r="U41" s="1599"/>
      <c r="V41" s="1599"/>
      <c r="W41" s="1599"/>
      <c r="X41" s="1599"/>
      <c r="Y41" s="1599"/>
      <c r="Z41" s="1599"/>
      <c r="AA41" s="3938"/>
      <c r="AB41" s="3938"/>
      <c r="AC41" s="3938"/>
      <c r="AD41" s="3938"/>
      <c r="AE41" s="3938"/>
      <c r="AF41" s="6670"/>
      <c r="AG41" s="6687"/>
      <c r="AH41" s="6688"/>
      <c r="AI41" s="6689"/>
      <c r="AJ41" s="4153"/>
      <c r="AK41" s="2567"/>
      <c r="AL41" s="2567"/>
    </row>
    <row r="42" spans="1:38" ht="10.5" customHeight="1">
      <c r="A42" s="4150"/>
      <c r="B42" s="2578"/>
      <c r="C42" s="2400"/>
      <c r="D42" s="2573"/>
      <c r="E42" s="2572"/>
      <c r="F42" s="2573"/>
      <c r="G42" s="2574"/>
      <c r="H42" s="2574"/>
      <c r="I42" s="2574"/>
      <c r="J42" s="2487"/>
      <c r="K42" s="2487"/>
      <c r="L42" s="2487"/>
      <c r="M42" s="2487"/>
      <c r="N42" s="2650"/>
      <c r="O42" s="2574"/>
      <c r="P42" s="2574"/>
      <c r="Q42" s="2355"/>
      <c r="R42" s="3922"/>
      <c r="S42" s="2449"/>
      <c r="T42" s="1599"/>
      <c r="U42" s="1599"/>
      <c r="V42" s="1599"/>
      <c r="W42" s="1599"/>
      <c r="X42" s="1599"/>
      <c r="Y42" s="1599"/>
      <c r="Z42" s="1599"/>
      <c r="AA42" s="3938"/>
      <c r="AB42" s="3938"/>
      <c r="AC42" s="3938"/>
      <c r="AD42" s="3938"/>
      <c r="AE42" s="3938"/>
      <c r="AF42" s="3945"/>
      <c r="AG42" s="3922"/>
      <c r="AH42" s="3922"/>
      <c r="AI42" s="3922"/>
      <c r="AJ42" s="4153"/>
      <c r="AK42" s="2567"/>
      <c r="AL42" s="2567"/>
    </row>
    <row r="43" spans="1:38" ht="10.5" customHeight="1">
      <c r="A43" s="4150"/>
      <c r="B43" s="2578"/>
      <c r="C43" s="3922" t="s">
        <v>44</v>
      </c>
      <c r="D43" s="1598" t="s">
        <v>1886</v>
      </c>
      <c r="E43" s="3951"/>
      <c r="F43" s="2574"/>
      <c r="G43" s="2572"/>
      <c r="H43" s="2572"/>
      <c r="I43" s="2572"/>
      <c r="J43" s="2487"/>
      <c r="K43" s="2487"/>
      <c r="L43" s="2487"/>
      <c r="M43" s="2487"/>
      <c r="N43" s="2487"/>
      <c r="O43" s="2572"/>
      <c r="P43" s="2572"/>
      <c r="Q43" s="2355"/>
      <c r="R43" s="2355"/>
      <c r="S43" s="2567"/>
      <c r="T43" s="2567"/>
      <c r="U43" s="2355"/>
      <c r="V43" s="2355"/>
      <c r="W43" s="2355"/>
      <c r="X43" s="2355"/>
      <c r="Y43" s="2355"/>
      <c r="Z43" s="2355"/>
      <c r="AA43" s="2487"/>
      <c r="AB43" s="2487"/>
      <c r="AC43" s="2487"/>
      <c r="AD43" s="2487"/>
      <c r="AE43" s="2487"/>
      <c r="AF43" s="6670">
        <v>76</v>
      </c>
      <c r="AG43" s="6684"/>
      <c r="AH43" s="6685"/>
      <c r="AI43" s="6686"/>
      <c r="AJ43" s="4153"/>
      <c r="AK43" s="2567"/>
      <c r="AL43" s="2567"/>
    </row>
    <row r="44" spans="1:38" ht="10.5" customHeight="1">
      <c r="A44" s="4150"/>
      <c r="B44" s="2578"/>
      <c r="C44" s="2597"/>
      <c r="D44" s="2395" t="s">
        <v>1887</v>
      </c>
      <c r="E44" s="3951"/>
      <c r="F44" s="2574"/>
      <c r="G44" s="2572"/>
      <c r="H44" s="2572"/>
      <c r="I44" s="2572"/>
      <c r="J44" s="2487"/>
      <c r="K44" s="2487"/>
      <c r="L44" s="2487"/>
      <c r="M44" s="2487"/>
      <c r="N44" s="2487"/>
      <c r="O44" s="2572"/>
      <c r="P44" s="2572"/>
      <c r="Q44" s="2355"/>
      <c r="R44" s="2355"/>
      <c r="S44" s="2567"/>
      <c r="T44" s="2567"/>
      <c r="U44" s="2355"/>
      <c r="V44" s="2355"/>
      <c r="W44" s="2355"/>
      <c r="X44" s="2355"/>
      <c r="Y44" s="2355"/>
      <c r="Z44" s="2355"/>
      <c r="AA44" s="2487"/>
      <c r="AB44" s="2487"/>
      <c r="AC44" s="2487"/>
      <c r="AD44" s="2487"/>
      <c r="AE44" s="2487"/>
      <c r="AF44" s="6670"/>
      <c r="AG44" s="6687"/>
      <c r="AH44" s="6688"/>
      <c r="AI44" s="6689"/>
      <c r="AJ44" s="4153"/>
      <c r="AK44" s="2567"/>
      <c r="AL44" s="2567"/>
    </row>
    <row r="45" spans="1:38" ht="8.25" customHeight="1">
      <c r="A45" s="4150"/>
      <c r="B45" s="2578"/>
      <c r="C45" s="2597"/>
      <c r="D45" s="2449"/>
      <c r="E45" s="3951"/>
      <c r="F45" s="2574"/>
      <c r="G45" s="2572"/>
      <c r="H45" s="2572"/>
      <c r="I45" s="2572"/>
      <c r="J45" s="2487"/>
      <c r="K45" s="2487"/>
      <c r="L45" s="2487"/>
      <c r="M45" s="2487"/>
      <c r="N45" s="2487"/>
      <c r="O45" s="2572"/>
      <c r="P45" s="2572"/>
      <c r="Q45" s="2355"/>
      <c r="R45" s="2355"/>
      <c r="S45" s="2567"/>
      <c r="T45" s="2567"/>
      <c r="U45" s="2355"/>
      <c r="V45" s="2355"/>
      <c r="W45" s="2355"/>
      <c r="X45" s="2355"/>
      <c r="Y45" s="2355"/>
      <c r="Z45" s="2355"/>
      <c r="AA45" s="2487"/>
      <c r="AB45" s="2487"/>
      <c r="AC45" s="2487"/>
      <c r="AD45" s="2487"/>
      <c r="AE45" s="2487"/>
      <c r="AF45" s="2355"/>
      <c r="AG45" s="2355"/>
      <c r="AH45" s="2355"/>
      <c r="AI45" s="2355"/>
      <c r="AJ45" s="4153"/>
      <c r="AK45" s="2567"/>
      <c r="AL45" s="2567"/>
    </row>
    <row r="46" spans="1:38" ht="10.5" customHeight="1">
      <c r="A46" s="4150"/>
      <c r="B46" s="2578"/>
      <c r="C46" s="3922" t="s">
        <v>56</v>
      </c>
      <c r="D46" s="1598" t="s">
        <v>1888</v>
      </c>
      <c r="E46" s="2449"/>
      <c r="F46" s="1599"/>
      <c r="G46" s="1599"/>
      <c r="H46" s="1599"/>
      <c r="I46" s="1599"/>
      <c r="J46" s="2487"/>
      <c r="K46" s="2487"/>
      <c r="L46" s="2487"/>
      <c r="M46" s="2487"/>
      <c r="N46" s="2650"/>
      <c r="O46" s="1599"/>
      <c r="P46" s="1599"/>
      <c r="Q46" s="2355"/>
      <c r="R46" s="3922"/>
      <c r="S46" s="3951"/>
      <c r="T46" s="2574"/>
      <c r="U46" s="2572"/>
      <c r="V46" s="2572"/>
      <c r="W46" s="2572"/>
      <c r="X46" s="2572"/>
      <c r="Y46" s="2572"/>
      <c r="Z46" s="2572"/>
      <c r="AA46" s="3938"/>
      <c r="AB46" s="3938"/>
      <c r="AC46" s="3938"/>
      <c r="AD46" s="3938"/>
      <c r="AE46" s="3938"/>
      <c r="AF46" s="6670">
        <v>77</v>
      </c>
      <c r="AG46" s="6684"/>
      <c r="AH46" s="6685"/>
      <c r="AI46" s="6686"/>
      <c r="AJ46" s="4153"/>
      <c r="AK46" s="2567"/>
      <c r="AL46" s="2567"/>
    </row>
    <row r="47" spans="1:38" ht="10.5" customHeight="1">
      <c r="A47" s="4150"/>
      <c r="B47" s="2578"/>
      <c r="C47" s="2400"/>
      <c r="D47" s="2573" t="s">
        <v>1889</v>
      </c>
      <c r="E47" s="2572"/>
      <c r="F47" s="2573"/>
      <c r="G47" s="2574"/>
      <c r="H47" s="2574"/>
      <c r="I47" s="2574"/>
      <c r="J47" s="2487"/>
      <c r="K47" s="2487"/>
      <c r="L47" s="2487"/>
      <c r="M47" s="2487"/>
      <c r="N47" s="2650"/>
      <c r="O47" s="2574"/>
      <c r="P47" s="2574"/>
      <c r="Q47" s="2355"/>
      <c r="R47" s="3922"/>
      <c r="S47" s="2449"/>
      <c r="T47" s="1599"/>
      <c r="U47" s="1599"/>
      <c r="V47" s="1599"/>
      <c r="W47" s="1599"/>
      <c r="X47" s="1599"/>
      <c r="Y47" s="1599"/>
      <c r="Z47" s="1599"/>
      <c r="AA47" s="3938"/>
      <c r="AB47" s="3938"/>
      <c r="AC47" s="3938"/>
      <c r="AD47" s="3938"/>
      <c r="AE47" s="3938"/>
      <c r="AF47" s="6670"/>
      <c r="AG47" s="6687"/>
      <c r="AH47" s="6688"/>
      <c r="AI47" s="6689"/>
      <c r="AJ47" s="4153"/>
      <c r="AK47" s="2567"/>
      <c r="AL47" s="2567"/>
    </row>
    <row r="48" spans="1:38" ht="11.25" customHeight="1">
      <c r="A48" s="4150"/>
      <c r="B48" s="2578"/>
      <c r="C48" s="2400"/>
      <c r="D48" s="2573"/>
      <c r="E48" s="2572"/>
      <c r="F48" s="2573"/>
      <c r="G48" s="2574"/>
      <c r="H48" s="2574"/>
      <c r="I48" s="2574"/>
      <c r="J48" s="2487"/>
      <c r="K48" s="2487"/>
      <c r="L48" s="2487"/>
      <c r="M48" s="2487"/>
      <c r="N48" s="2650"/>
      <c r="O48" s="2574"/>
      <c r="P48" s="2574"/>
      <c r="Q48" s="2355"/>
      <c r="R48" s="3922"/>
      <c r="S48" s="2449"/>
      <c r="T48" s="1599"/>
      <c r="U48" s="1599"/>
      <c r="V48" s="1599"/>
      <c r="W48" s="1599"/>
      <c r="X48" s="1599"/>
      <c r="Y48" s="1599"/>
      <c r="Z48" s="1599"/>
      <c r="AA48" s="3938"/>
      <c r="AB48" s="3938"/>
      <c r="AC48" s="3938"/>
      <c r="AD48" s="3938"/>
      <c r="AE48" s="3938"/>
      <c r="AF48" s="3945"/>
      <c r="AG48" s="3922"/>
      <c r="AH48" s="3922"/>
      <c r="AI48" s="3922"/>
      <c r="AJ48" s="4153"/>
      <c r="AK48" s="2567"/>
      <c r="AL48" s="2567"/>
    </row>
    <row r="49" spans="1:38" ht="11.25" customHeight="1">
      <c r="A49" s="4150"/>
      <c r="B49" s="2578"/>
      <c r="C49" s="6600">
        <v>2</v>
      </c>
      <c r="D49" s="6494"/>
      <c r="E49" s="6601" t="s">
        <v>1168</v>
      </c>
      <c r="F49" s="6602"/>
      <c r="G49" s="2574"/>
      <c r="H49" s="2574"/>
      <c r="I49" s="2574"/>
      <c r="J49" s="2487"/>
      <c r="K49" s="2487"/>
      <c r="L49" s="2487"/>
      <c r="M49" s="2487"/>
      <c r="N49" s="2650"/>
      <c r="O49" s="2574"/>
      <c r="P49" s="2574"/>
      <c r="Q49" s="2355"/>
      <c r="R49" s="3922"/>
      <c r="S49" s="2449"/>
      <c r="T49" s="1599"/>
      <c r="U49" s="1599"/>
      <c r="V49" s="1599"/>
      <c r="W49" s="1599"/>
      <c r="X49" s="1599"/>
      <c r="Y49" s="1599"/>
      <c r="Z49" s="1599"/>
      <c r="AA49" s="3938"/>
      <c r="AB49" s="3938"/>
      <c r="AC49" s="3938"/>
      <c r="AD49" s="3938"/>
      <c r="AE49" s="3938"/>
      <c r="AF49" s="3945"/>
      <c r="AG49" s="3922"/>
      <c r="AH49" s="3922"/>
      <c r="AI49" s="3922"/>
      <c r="AJ49" s="4153"/>
      <c r="AK49" s="2567"/>
      <c r="AL49" s="2567"/>
    </row>
    <row r="50" spans="1:38" ht="11.25" customHeight="1">
      <c r="A50" s="4150"/>
      <c r="B50" s="2578"/>
      <c r="C50" s="6600"/>
      <c r="D50" s="6495"/>
      <c r="E50" s="6601"/>
      <c r="F50" s="6602"/>
      <c r="G50" s="2574"/>
      <c r="H50" s="2574"/>
      <c r="I50" s="2574"/>
      <c r="J50" s="2487"/>
      <c r="K50" s="2487"/>
      <c r="L50" s="2487"/>
      <c r="M50" s="2487"/>
      <c r="N50" s="2650"/>
      <c r="O50" s="2574"/>
      <c r="P50" s="2574"/>
      <c r="Q50" s="2355"/>
      <c r="R50" s="3922"/>
      <c r="S50" s="2449"/>
      <c r="T50" s="1599"/>
      <c r="U50" s="1599"/>
      <c r="V50" s="1599"/>
      <c r="W50" s="1599"/>
      <c r="X50" s="1599"/>
      <c r="Y50" s="1599"/>
      <c r="Z50" s="1599"/>
      <c r="AA50" s="3938"/>
      <c r="AB50" s="3938"/>
      <c r="AC50" s="3938"/>
      <c r="AD50" s="3938"/>
      <c r="AE50" s="3938"/>
      <c r="AF50" s="3945"/>
      <c r="AG50" s="3922"/>
      <c r="AH50" s="3922"/>
      <c r="AI50" s="3922"/>
      <c r="AJ50" s="4153"/>
      <c r="AK50" s="2567"/>
      <c r="AL50" s="2567"/>
    </row>
    <row r="51" spans="1:38" ht="20.100000000000001" customHeight="1">
      <c r="A51" s="4155"/>
      <c r="B51" s="4286"/>
      <c r="C51" s="4203"/>
      <c r="D51" s="4293"/>
      <c r="E51" s="4294"/>
      <c r="F51" s="4293"/>
      <c r="G51" s="4295"/>
      <c r="H51" s="4295"/>
      <c r="I51" s="4295"/>
      <c r="J51" s="4195"/>
      <c r="K51" s="4195"/>
      <c r="L51" s="4195"/>
      <c r="M51" s="4195"/>
      <c r="N51" s="4296"/>
      <c r="O51" s="4295"/>
      <c r="P51" s="4295"/>
      <c r="Q51" s="4255"/>
      <c r="R51" s="4203"/>
      <c r="S51" s="4108"/>
      <c r="T51" s="4297"/>
      <c r="U51" s="4297"/>
      <c r="V51" s="4297"/>
      <c r="W51" s="4297"/>
      <c r="X51" s="4297"/>
      <c r="Y51" s="4297"/>
      <c r="Z51" s="4297"/>
      <c r="AA51" s="4195"/>
      <c r="AB51" s="4195"/>
      <c r="AC51" s="4195"/>
      <c r="AD51" s="4195"/>
      <c r="AE51" s="4195"/>
      <c r="AF51" s="4255"/>
      <c r="AG51" s="4255"/>
      <c r="AH51" s="4255"/>
      <c r="AI51" s="4255"/>
      <c r="AJ51" s="4256"/>
      <c r="AK51" s="2567"/>
      <c r="AL51" s="2567"/>
    </row>
    <row r="52" spans="1:38" ht="20.100000000000001" customHeight="1">
      <c r="A52" s="4150"/>
      <c r="B52" s="2578"/>
      <c r="C52" s="3922"/>
      <c r="D52" s="2573"/>
      <c r="E52" s="2572"/>
      <c r="F52" s="2573"/>
      <c r="G52" s="2574"/>
      <c r="H52" s="2574"/>
      <c r="I52" s="2574"/>
      <c r="J52" s="3938"/>
      <c r="K52" s="3938"/>
      <c r="L52" s="3938"/>
      <c r="M52" s="3938"/>
      <c r="N52" s="2575"/>
      <c r="O52" s="2574"/>
      <c r="P52" s="2574"/>
      <c r="Q52" s="2355"/>
      <c r="R52" s="3922"/>
      <c r="S52" s="2449"/>
      <c r="T52" s="1599"/>
      <c r="U52" s="1599"/>
      <c r="V52" s="1599"/>
      <c r="W52" s="1599"/>
      <c r="X52" s="1599"/>
      <c r="Y52" s="1599"/>
      <c r="Z52" s="1599"/>
      <c r="AA52" s="3938"/>
      <c r="AB52" s="3938"/>
      <c r="AC52" s="3938"/>
      <c r="AD52" s="3938"/>
      <c r="AE52" s="3938"/>
      <c r="AF52" s="2355"/>
      <c r="AG52" s="2355"/>
      <c r="AH52" s="2355"/>
      <c r="AI52" s="2355"/>
      <c r="AJ52" s="4153"/>
      <c r="AK52" s="2567"/>
      <c r="AL52" s="2567"/>
    </row>
    <row r="53" spans="1:38" ht="11.25" customHeight="1">
      <c r="A53" s="4152" t="s">
        <v>1271</v>
      </c>
      <c r="B53" s="2355"/>
      <c r="C53" s="2571" t="s">
        <v>1485</v>
      </c>
      <c r="D53" s="2355"/>
      <c r="E53" s="2572"/>
      <c r="F53" s="2573"/>
      <c r="G53" s="2574"/>
      <c r="H53" s="2574"/>
      <c r="I53" s="2574"/>
      <c r="J53" s="3938"/>
      <c r="K53" s="3938"/>
      <c r="L53" s="3938"/>
      <c r="M53" s="3938"/>
      <c r="N53" s="2575"/>
      <c r="O53" s="2574"/>
      <c r="P53" s="2574"/>
      <c r="Q53" s="2355"/>
      <c r="R53" s="3922"/>
      <c r="S53" s="2449"/>
      <c r="T53" s="1599"/>
      <c r="U53" s="1599"/>
      <c r="V53" s="1599"/>
      <c r="W53" s="1599"/>
      <c r="X53" s="1599"/>
      <c r="Y53" s="1599"/>
      <c r="Z53" s="1599"/>
      <c r="AA53" s="3938"/>
      <c r="AB53" s="3938"/>
      <c r="AC53" s="3938"/>
      <c r="AD53" s="3938"/>
      <c r="AE53" s="3938"/>
      <c r="AF53" s="2355"/>
      <c r="AG53" s="2355"/>
      <c r="AH53" s="2355"/>
      <c r="AI53" s="2355"/>
      <c r="AJ53" s="4153"/>
      <c r="AK53" s="2567"/>
      <c r="AL53" s="2567"/>
    </row>
    <row r="54" spans="1:38" ht="12">
      <c r="A54" s="4154"/>
      <c r="B54" s="2355"/>
      <c r="C54" s="2577" t="s">
        <v>1486</v>
      </c>
      <c r="D54" s="2355"/>
      <c r="E54" s="2572"/>
      <c r="F54" s="2573"/>
      <c r="G54" s="2574"/>
      <c r="H54" s="2574"/>
      <c r="I54" s="2574"/>
      <c r="J54" s="3938"/>
      <c r="K54" s="3938"/>
      <c r="L54" s="3938"/>
      <c r="M54" s="3938"/>
      <c r="N54" s="2575"/>
      <c r="O54" s="2574"/>
      <c r="P54" s="2574"/>
      <c r="Q54" s="2355"/>
      <c r="R54" s="3922"/>
      <c r="S54" s="2449"/>
      <c r="T54" s="1599"/>
      <c r="U54" s="1599"/>
      <c r="V54" s="1599"/>
      <c r="W54" s="1599"/>
      <c r="X54" s="1599"/>
      <c r="Y54" s="1599"/>
      <c r="Z54" s="1599"/>
      <c r="AA54" s="3938"/>
      <c r="AB54" s="3938"/>
      <c r="AC54" s="3938"/>
      <c r="AD54" s="3938"/>
      <c r="AE54" s="3938"/>
      <c r="AF54" s="2355"/>
      <c r="AG54" s="2355"/>
      <c r="AH54" s="2355"/>
      <c r="AI54" s="2355"/>
      <c r="AJ54" s="4153"/>
      <c r="AK54" s="2567"/>
      <c r="AL54" s="2567"/>
    </row>
    <row r="55" spans="1:38" ht="15" customHeight="1">
      <c r="A55" s="4281"/>
      <c r="B55" s="2644"/>
      <c r="C55" s="2597"/>
      <c r="D55" s="2449"/>
      <c r="E55" s="2572"/>
      <c r="F55" s="2573"/>
      <c r="G55" s="2574"/>
      <c r="H55" s="2574"/>
      <c r="I55" s="2574"/>
      <c r="J55" s="3938"/>
      <c r="K55" s="3938"/>
      <c r="L55" s="3938"/>
      <c r="M55" s="3938"/>
      <c r="N55" s="2575"/>
      <c r="O55" s="2574"/>
      <c r="P55" s="2574"/>
      <c r="Q55" s="6599"/>
      <c r="R55" s="6599"/>
      <c r="S55" s="2449"/>
      <c r="T55" s="1599"/>
      <c r="U55" s="1599"/>
      <c r="V55" s="1599"/>
      <c r="W55" s="1599"/>
      <c r="X55" s="1599"/>
      <c r="Y55" s="1599"/>
      <c r="Z55" s="1599"/>
      <c r="AA55" s="3938"/>
      <c r="AB55" s="3938"/>
      <c r="AC55" s="3938"/>
      <c r="AD55" s="3938"/>
      <c r="AE55" s="3938"/>
      <c r="AF55" s="2355"/>
      <c r="AG55" s="2355"/>
      <c r="AH55" s="6599">
        <v>3700</v>
      </c>
      <c r="AI55" s="6599"/>
      <c r="AJ55" s="4153"/>
      <c r="AK55" s="2567"/>
      <c r="AL55" s="2567"/>
    </row>
    <row r="56" spans="1:38" ht="11.25" customHeight="1">
      <c r="A56" s="4281"/>
      <c r="B56" s="2644"/>
      <c r="C56" s="3922" t="s">
        <v>29</v>
      </c>
      <c r="D56" s="1598" t="s">
        <v>1277</v>
      </c>
      <c r="E56" s="2572"/>
      <c r="F56" s="2573"/>
      <c r="G56" s="2574"/>
      <c r="H56" s="2574"/>
      <c r="I56" s="2574"/>
      <c r="J56" s="3938"/>
      <c r="K56" s="3938"/>
      <c r="L56" s="3938"/>
      <c r="M56" s="3938"/>
      <c r="N56" s="2575"/>
      <c r="O56" s="2574"/>
      <c r="P56" s="2574"/>
      <c r="Q56" s="6669" t="s">
        <v>41</v>
      </c>
      <c r="R56" s="6529"/>
      <c r="S56" s="2449"/>
      <c r="T56" s="3922" t="s">
        <v>298</v>
      </c>
      <c r="U56" s="1598" t="s">
        <v>1890</v>
      </c>
      <c r="V56" s="1599"/>
      <c r="W56" s="1599"/>
      <c r="X56" s="1599"/>
      <c r="Y56" s="1599"/>
      <c r="Z56" s="1599"/>
      <c r="AA56" s="3938"/>
      <c r="AB56" s="3938"/>
      <c r="AC56" s="3938"/>
      <c r="AD56" s="3938"/>
      <c r="AE56" s="3938"/>
      <c r="AF56" s="2355"/>
      <c r="AG56" s="2355"/>
      <c r="AH56" s="6670">
        <v>30</v>
      </c>
      <c r="AI56" s="6529"/>
      <c r="AJ56" s="4153"/>
      <c r="AK56" s="2567"/>
      <c r="AL56" s="2567"/>
    </row>
    <row r="57" spans="1:38" ht="11.25" customHeight="1">
      <c r="A57" s="4281"/>
      <c r="B57" s="2644"/>
      <c r="C57" s="2400"/>
      <c r="D57" s="2573" t="s">
        <v>887</v>
      </c>
      <c r="E57" s="2572"/>
      <c r="F57" s="2573"/>
      <c r="G57" s="2574"/>
      <c r="H57" s="2574"/>
      <c r="I57" s="2574"/>
      <c r="J57" s="3938"/>
      <c r="K57" s="3938"/>
      <c r="L57" s="3938"/>
      <c r="M57" s="3938"/>
      <c r="N57" s="2575"/>
      <c r="O57" s="2574"/>
      <c r="P57" s="2574"/>
      <c r="Q57" s="6670"/>
      <c r="R57" s="6530"/>
      <c r="S57" s="2449"/>
      <c r="T57" s="2400"/>
      <c r="U57" s="2581" t="s">
        <v>892</v>
      </c>
      <c r="V57" s="1599"/>
      <c r="W57" s="1599"/>
      <c r="X57" s="1599"/>
      <c r="Y57" s="1599"/>
      <c r="Z57" s="1599"/>
      <c r="AA57" s="3938"/>
      <c r="AB57" s="3938"/>
      <c r="AC57" s="3938"/>
      <c r="AD57" s="3938"/>
      <c r="AE57" s="3938"/>
      <c r="AF57" s="2355"/>
      <c r="AG57" s="2355"/>
      <c r="AH57" s="6670"/>
      <c r="AI57" s="6530"/>
      <c r="AJ57" s="4153"/>
      <c r="AK57" s="2567"/>
      <c r="AL57" s="2567"/>
    </row>
    <row r="58" spans="1:38" ht="3.75" customHeight="1">
      <c r="A58" s="4281"/>
      <c r="B58" s="2644"/>
      <c r="C58" s="2644"/>
      <c r="D58" s="2644"/>
      <c r="E58" s="2572"/>
      <c r="F58" s="2573"/>
      <c r="G58" s="2574"/>
      <c r="H58" s="2574"/>
      <c r="I58" s="2574"/>
      <c r="J58" s="3938"/>
      <c r="K58" s="3938"/>
      <c r="L58" s="3938"/>
      <c r="M58" s="3938"/>
      <c r="N58" s="2575"/>
      <c r="O58" s="2574"/>
      <c r="P58" s="2574"/>
      <c r="Q58" s="2646"/>
      <c r="R58" s="2646"/>
      <c r="S58" s="2449"/>
      <c r="T58" s="2644"/>
      <c r="U58" s="2644"/>
      <c r="V58" s="1599"/>
      <c r="W58" s="1599"/>
      <c r="X58" s="1599"/>
      <c r="Y58" s="1599"/>
      <c r="Z58" s="1599"/>
      <c r="AA58" s="3938"/>
      <c r="AB58" s="3938"/>
      <c r="AC58" s="3938"/>
      <c r="AD58" s="3938"/>
      <c r="AE58" s="3938"/>
      <c r="AF58" s="2355"/>
      <c r="AG58" s="2355"/>
      <c r="AH58" s="2646"/>
      <c r="AI58" s="2646"/>
      <c r="AJ58" s="4153"/>
      <c r="AK58" s="2567"/>
      <c r="AL58" s="2567"/>
    </row>
    <row r="59" spans="1:38" ht="11.25" customHeight="1">
      <c r="A59" s="4283"/>
      <c r="B59" s="2578"/>
      <c r="C59" s="3922" t="s">
        <v>30</v>
      </c>
      <c r="D59" s="1598" t="s">
        <v>1891</v>
      </c>
      <c r="E59" s="2572"/>
      <c r="F59" s="2573"/>
      <c r="G59" s="2574"/>
      <c r="H59" s="2574"/>
      <c r="I59" s="2574"/>
      <c r="J59" s="3938"/>
      <c r="K59" s="3938"/>
      <c r="L59" s="3938"/>
      <c r="M59" s="3938"/>
      <c r="N59" s="2575"/>
      <c r="O59" s="2574"/>
      <c r="P59" s="2574"/>
      <c r="Q59" s="6670">
        <v>13</v>
      </c>
      <c r="R59" s="6529"/>
      <c r="S59" s="2449"/>
      <c r="T59" s="3922" t="s">
        <v>373</v>
      </c>
      <c r="U59" s="1598" t="s">
        <v>1892</v>
      </c>
      <c r="V59" s="1599"/>
      <c r="W59" s="1599"/>
      <c r="X59" s="1599"/>
      <c r="Y59" s="1599"/>
      <c r="Z59" s="1599"/>
      <c r="AA59" s="3938"/>
      <c r="AB59" s="3938"/>
      <c r="AC59" s="3938"/>
      <c r="AD59" s="3938"/>
      <c r="AE59" s="3938"/>
      <c r="AF59" s="2355"/>
      <c r="AG59" s="2355"/>
      <c r="AH59" s="6670">
        <v>31</v>
      </c>
      <c r="AI59" s="6529"/>
      <c r="AJ59" s="4153"/>
      <c r="AK59" s="2567"/>
      <c r="AL59" s="2567"/>
    </row>
    <row r="60" spans="1:38" ht="11.25" customHeight="1">
      <c r="A60" s="4281"/>
      <c r="B60" s="2644"/>
      <c r="C60" s="2400"/>
      <c r="D60" s="2571" t="s">
        <v>1893</v>
      </c>
      <c r="E60" s="2572"/>
      <c r="F60" s="2573"/>
      <c r="G60" s="2574"/>
      <c r="H60" s="2574"/>
      <c r="I60" s="2574"/>
      <c r="J60" s="3938"/>
      <c r="K60" s="3938"/>
      <c r="L60" s="3938"/>
      <c r="M60" s="3938"/>
      <c r="N60" s="2575"/>
      <c r="O60" s="2574"/>
      <c r="P60" s="2574"/>
      <c r="Q60" s="6670"/>
      <c r="R60" s="6530"/>
      <c r="S60" s="2449"/>
      <c r="T60" s="2400"/>
      <c r="U60" s="2581" t="s">
        <v>1489</v>
      </c>
      <c r="V60" s="1599"/>
      <c r="W60" s="1599"/>
      <c r="X60" s="1599"/>
      <c r="Y60" s="1599"/>
      <c r="Z60" s="1599"/>
      <c r="AA60" s="3938"/>
      <c r="AB60" s="3938"/>
      <c r="AC60" s="3938"/>
      <c r="AD60" s="3938"/>
      <c r="AE60" s="3938"/>
      <c r="AF60" s="2355"/>
      <c r="AG60" s="2355"/>
      <c r="AH60" s="6670"/>
      <c r="AI60" s="6530"/>
      <c r="AJ60" s="4153"/>
      <c r="AK60" s="2567"/>
      <c r="AL60" s="2567"/>
    </row>
    <row r="61" spans="1:38" ht="9.75" customHeight="1">
      <c r="A61" s="4283"/>
      <c r="B61" s="2578"/>
      <c r="C61" s="2644"/>
      <c r="D61" s="2573" t="s">
        <v>1894</v>
      </c>
      <c r="E61" s="2572"/>
      <c r="F61" s="2573"/>
      <c r="G61" s="2574"/>
      <c r="H61" s="2574"/>
      <c r="I61" s="2574"/>
      <c r="J61" s="3938"/>
      <c r="K61" s="3938"/>
      <c r="L61" s="3938"/>
      <c r="M61" s="3938"/>
      <c r="N61" s="2575"/>
      <c r="O61" s="2574"/>
      <c r="P61" s="2574"/>
      <c r="Q61" s="2565"/>
      <c r="R61" s="2565"/>
      <c r="S61" s="2449"/>
      <c r="T61" s="2644"/>
      <c r="U61" s="2644"/>
      <c r="V61" s="1599"/>
      <c r="W61" s="1599"/>
      <c r="X61" s="1599"/>
      <c r="Y61" s="1599"/>
      <c r="Z61" s="1599"/>
      <c r="AA61" s="3938"/>
      <c r="AB61" s="3938"/>
      <c r="AC61" s="3938"/>
      <c r="AD61" s="3938"/>
      <c r="AE61" s="3938"/>
      <c r="AF61" s="2355"/>
      <c r="AG61" s="2355"/>
      <c r="AH61" s="2565"/>
      <c r="AI61" s="2565"/>
      <c r="AJ61" s="4153"/>
      <c r="AK61" s="2567"/>
      <c r="AL61" s="2567"/>
    </row>
    <row r="62" spans="1:38" ht="10.5" customHeight="1">
      <c r="A62" s="4283"/>
      <c r="B62" s="2578"/>
      <c r="C62" s="2644"/>
      <c r="D62" s="2578" t="s">
        <v>1895</v>
      </c>
      <c r="E62" s="2572"/>
      <c r="F62" s="2573"/>
      <c r="G62" s="2574"/>
      <c r="H62" s="2574"/>
      <c r="I62" s="2574"/>
      <c r="J62" s="3938"/>
      <c r="K62" s="3938"/>
      <c r="L62" s="3938"/>
      <c r="M62" s="3938"/>
      <c r="N62" s="2575"/>
      <c r="O62" s="2574"/>
      <c r="P62" s="2574"/>
      <c r="Q62" s="2565"/>
      <c r="R62" s="2565"/>
      <c r="S62" s="2449"/>
      <c r="T62" s="3922" t="s">
        <v>374</v>
      </c>
      <c r="U62" s="1598" t="s">
        <v>1896</v>
      </c>
      <c r="V62" s="1599"/>
      <c r="W62" s="1599"/>
      <c r="X62" s="1599"/>
      <c r="Y62" s="1599"/>
      <c r="Z62" s="1599"/>
      <c r="AA62" s="3938"/>
      <c r="AB62" s="3938"/>
      <c r="AC62" s="3938"/>
      <c r="AD62" s="3938"/>
      <c r="AE62" s="3938"/>
      <c r="AF62" s="2355"/>
      <c r="AG62" s="2355"/>
      <c r="AH62" s="6670">
        <v>32</v>
      </c>
      <c r="AI62" s="6529"/>
      <c r="AJ62" s="4153"/>
      <c r="AK62" s="2567"/>
      <c r="AL62" s="2567"/>
    </row>
    <row r="63" spans="1:38" ht="10.5" customHeight="1">
      <c r="A63" s="4283"/>
      <c r="B63" s="2578"/>
      <c r="C63" s="2644"/>
      <c r="D63" s="2644"/>
      <c r="E63" s="2572"/>
      <c r="F63" s="2573"/>
      <c r="G63" s="2574"/>
      <c r="H63" s="2574"/>
      <c r="I63" s="2574"/>
      <c r="J63" s="3938"/>
      <c r="K63" s="3938"/>
      <c r="L63" s="3938"/>
      <c r="M63" s="3938"/>
      <c r="N63" s="2575"/>
      <c r="O63" s="2574"/>
      <c r="P63" s="2574"/>
      <c r="Q63" s="2565"/>
      <c r="R63" s="2565"/>
      <c r="S63" s="2449"/>
      <c r="T63" s="2644"/>
      <c r="U63" s="2578" t="s">
        <v>894</v>
      </c>
      <c r="V63" s="1599"/>
      <c r="W63" s="1599"/>
      <c r="X63" s="1599"/>
      <c r="Y63" s="1599"/>
      <c r="Z63" s="1599"/>
      <c r="AA63" s="3938"/>
      <c r="AB63" s="3938"/>
      <c r="AC63" s="3938"/>
      <c r="AD63" s="3938"/>
      <c r="AE63" s="3938"/>
      <c r="AF63" s="2355"/>
      <c r="AG63" s="2355"/>
      <c r="AH63" s="6670"/>
      <c r="AI63" s="6530"/>
      <c r="AJ63" s="4153"/>
      <c r="AK63" s="2567"/>
      <c r="AL63" s="2567"/>
    </row>
    <row r="64" spans="1:38" ht="11.25" customHeight="1">
      <c r="A64" s="4283"/>
      <c r="B64" s="2578"/>
      <c r="C64" s="3922" t="s">
        <v>44</v>
      </c>
      <c r="D64" s="1598" t="s">
        <v>1897</v>
      </c>
      <c r="E64" s="2572"/>
      <c r="F64" s="2573"/>
      <c r="G64" s="2574"/>
      <c r="H64" s="2574"/>
      <c r="I64" s="2574"/>
      <c r="J64" s="3938"/>
      <c r="K64" s="3938"/>
      <c r="L64" s="3938"/>
      <c r="M64" s="3938"/>
      <c r="N64" s="2575"/>
      <c r="O64" s="2574"/>
      <c r="P64" s="2574"/>
      <c r="Q64" s="6670">
        <v>14</v>
      </c>
      <c r="R64" s="6529"/>
      <c r="S64" s="2449"/>
      <c r="T64" s="2355"/>
      <c r="U64" s="2355"/>
      <c r="V64" s="1599"/>
      <c r="W64" s="1599"/>
      <c r="X64" s="1599"/>
      <c r="Y64" s="1599"/>
      <c r="Z64" s="1599"/>
      <c r="AA64" s="3938"/>
      <c r="AB64" s="3938"/>
      <c r="AC64" s="3938"/>
      <c r="AD64" s="3938"/>
      <c r="AE64" s="3938"/>
      <c r="AF64" s="2355"/>
      <c r="AG64" s="2355"/>
      <c r="AH64" s="2571"/>
      <c r="AI64" s="2610"/>
      <c r="AJ64" s="4153"/>
      <c r="AK64" s="2567"/>
      <c r="AL64" s="2567"/>
    </row>
    <row r="65" spans="1:38" ht="11.25" customHeight="1">
      <c r="A65" s="4283"/>
      <c r="B65" s="2578"/>
      <c r="C65" s="2644"/>
      <c r="D65" s="2571" t="s">
        <v>1898</v>
      </c>
      <c r="E65" s="2572"/>
      <c r="F65" s="2573"/>
      <c r="G65" s="2574"/>
      <c r="H65" s="2574"/>
      <c r="I65" s="2574"/>
      <c r="J65" s="3938"/>
      <c r="K65" s="3938"/>
      <c r="L65" s="3938"/>
      <c r="M65" s="3938"/>
      <c r="N65" s="2575"/>
      <c r="O65" s="2574"/>
      <c r="P65" s="2574"/>
      <c r="Q65" s="6670"/>
      <c r="R65" s="6530"/>
      <c r="S65" s="2449"/>
      <c r="T65" s="3922" t="s">
        <v>375</v>
      </c>
      <c r="U65" s="1598" t="s">
        <v>1289</v>
      </c>
      <c r="V65" s="1599"/>
      <c r="W65" s="1599"/>
      <c r="X65" s="1599"/>
      <c r="Y65" s="1599"/>
      <c r="Z65" s="1599"/>
      <c r="AA65" s="3938"/>
      <c r="AB65" s="3938"/>
      <c r="AC65" s="3938"/>
      <c r="AD65" s="3938"/>
      <c r="AE65" s="3938"/>
      <c r="AF65" s="2355"/>
      <c r="AG65" s="2355"/>
      <c r="AH65" s="6670">
        <v>35</v>
      </c>
      <c r="AI65" s="6529"/>
      <c r="AJ65" s="4153"/>
      <c r="AK65" s="2567"/>
      <c r="AL65" s="2567"/>
    </row>
    <row r="66" spans="1:38" ht="9.75" customHeight="1">
      <c r="A66" s="4283"/>
      <c r="B66" s="2578"/>
      <c r="C66" s="2644"/>
      <c r="D66" s="2578" t="s">
        <v>1899</v>
      </c>
      <c r="E66" s="2572"/>
      <c r="F66" s="2573"/>
      <c r="G66" s="2574"/>
      <c r="H66" s="2574"/>
      <c r="I66" s="2574"/>
      <c r="J66" s="3938"/>
      <c r="K66" s="3938"/>
      <c r="L66" s="3938"/>
      <c r="M66" s="3938"/>
      <c r="N66" s="2575"/>
      <c r="O66" s="2574"/>
      <c r="P66" s="2574"/>
      <c r="Q66" s="3938"/>
      <c r="R66" s="2565"/>
      <c r="S66" s="2449"/>
      <c r="T66" s="2644"/>
      <c r="U66" s="2578" t="s">
        <v>891</v>
      </c>
      <c r="V66" s="1599"/>
      <c r="W66" s="1599"/>
      <c r="X66" s="1599"/>
      <c r="Y66" s="1599"/>
      <c r="Z66" s="1599"/>
      <c r="AA66" s="3938"/>
      <c r="AB66" s="3938"/>
      <c r="AC66" s="3938"/>
      <c r="AD66" s="3938"/>
      <c r="AE66" s="3938"/>
      <c r="AF66" s="2355"/>
      <c r="AG66" s="2355"/>
      <c r="AH66" s="6670"/>
      <c r="AI66" s="6530"/>
      <c r="AJ66" s="4153"/>
      <c r="AK66" s="2567"/>
      <c r="AL66" s="2567"/>
    </row>
    <row r="67" spans="1:38" ht="9.75" customHeight="1">
      <c r="A67" s="4283"/>
      <c r="B67" s="2578"/>
      <c r="C67" s="2644"/>
      <c r="D67" s="2578" t="s">
        <v>1900</v>
      </c>
      <c r="E67" s="2572"/>
      <c r="F67" s="2573"/>
      <c r="G67" s="2574"/>
      <c r="H67" s="2574"/>
      <c r="I67" s="2574"/>
      <c r="J67" s="3938"/>
      <c r="K67" s="3938"/>
      <c r="L67" s="3938"/>
      <c r="M67" s="3938"/>
      <c r="N67" s="2575"/>
      <c r="O67" s="2574"/>
      <c r="P67" s="2574"/>
      <c r="Q67" s="3938"/>
      <c r="R67" s="2565"/>
      <c r="S67" s="2449"/>
      <c r="T67" s="2644"/>
      <c r="U67" s="2644"/>
      <c r="V67" s="1599"/>
      <c r="W67" s="1599"/>
      <c r="X67" s="1599"/>
      <c r="Y67" s="1599"/>
      <c r="Z67" s="1599"/>
      <c r="AA67" s="3938"/>
      <c r="AB67" s="3938"/>
      <c r="AC67" s="3938"/>
      <c r="AD67" s="3938"/>
      <c r="AE67" s="3938"/>
      <c r="AF67" s="2355"/>
      <c r="AG67" s="2355"/>
      <c r="AH67" s="3938"/>
      <c r="AI67" s="2565"/>
      <c r="AJ67" s="4153"/>
      <c r="AK67" s="2567"/>
      <c r="AL67" s="2567"/>
    </row>
    <row r="68" spans="1:38" ht="10.5" customHeight="1">
      <c r="A68" s="4283"/>
      <c r="B68" s="2578"/>
      <c r="C68" s="2644"/>
      <c r="D68" s="2644"/>
      <c r="E68" s="2572"/>
      <c r="F68" s="2573"/>
      <c r="G68" s="2574"/>
      <c r="H68" s="2574"/>
      <c r="I68" s="2574"/>
      <c r="J68" s="3938"/>
      <c r="K68" s="3938"/>
      <c r="L68" s="3938"/>
      <c r="M68" s="3938"/>
      <c r="N68" s="2575"/>
      <c r="O68" s="2574"/>
      <c r="P68" s="2574"/>
      <c r="Q68" s="3938"/>
      <c r="R68" s="2565"/>
      <c r="S68" s="2449"/>
      <c r="T68" s="3922" t="s">
        <v>376</v>
      </c>
      <c r="U68" s="1598" t="s">
        <v>1290</v>
      </c>
      <c r="V68" s="1599"/>
      <c r="W68" s="1599"/>
      <c r="X68" s="1599"/>
      <c r="Y68" s="1599"/>
      <c r="Z68" s="1599"/>
      <c r="AA68" s="3938"/>
      <c r="AB68" s="3938"/>
      <c r="AC68" s="3938"/>
      <c r="AD68" s="3938"/>
      <c r="AE68" s="3938"/>
      <c r="AF68" s="2355"/>
      <c r="AG68" s="2355"/>
      <c r="AH68" s="6670">
        <v>36</v>
      </c>
      <c r="AI68" s="6529"/>
      <c r="AJ68" s="4153"/>
      <c r="AK68" s="2567"/>
      <c r="AL68" s="2567"/>
    </row>
    <row r="69" spans="1:38" ht="11.25" customHeight="1">
      <c r="A69" s="4283"/>
      <c r="B69" s="2578"/>
      <c r="C69" s="3922" t="s">
        <v>56</v>
      </c>
      <c r="D69" s="1598" t="s">
        <v>1278</v>
      </c>
      <c r="E69" s="2572"/>
      <c r="F69" s="2573"/>
      <c r="G69" s="2574"/>
      <c r="H69" s="2574"/>
      <c r="I69" s="2574"/>
      <c r="J69" s="3938"/>
      <c r="K69" s="3938"/>
      <c r="L69" s="3938"/>
      <c r="M69" s="3938"/>
      <c r="N69" s="2575"/>
      <c r="O69" s="2574"/>
      <c r="P69" s="2574"/>
      <c r="Q69" s="6670">
        <v>15</v>
      </c>
      <c r="R69" s="6529"/>
      <c r="S69" s="2449"/>
      <c r="T69" s="3922"/>
      <c r="U69" s="2573" t="s">
        <v>893</v>
      </c>
      <c r="V69" s="1599"/>
      <c r="W69" s="1599"/>
      <c r="X69" s="1599"/>
      <c r="Y69" s="1599"/>
      <c r="Z69" s="1599"/>
      <c r="AA69" s="3938"/>
      <c r="AB69" s="3938"/>
      <c r="AC69" s="3938"/>
      <c r="AD69" s="3938"/>
      <c r="AE69" s="3938"/>
      <c r="AF69" s="2355"/>
      <c r="AG69" s="2355"/>
      <c r="AH69" s="6670"/>
      <c r="AI69" s="6530"/>
      <c r="AJ69" s="4153"/>
      <c r="AK69" s="2567"/>
      <c r="AL69" s="2567"/>
    </row>
    <row r="70" spans="1:38" ht="11.25" customHeight="1">
      <c r="A70" s="4150"/>
      <c r="B70" s="2578"/>
      <c r="C70" s="3922"/>
      <c r="D70" s="2573" t="s">
        <v>888</v>
      </c>
      <c r="E70" s="2572"/>
      <c r="F70" s="2573"/>
      <c r="G70" s="2574"/>
      <c r="H70" s="2574"/>
      <c r="I70" s="2574"/>
      <c r="J70" s="3938"/>
      <c r="K70" s="3938"/>
      <c r="L70" s="3938"/>
      <c r="M70" s="3938"/>
      <c r="N70" s="2575"/>
      <c r="O70" s="2574"/>
      <c r="P70" s="2574"/>
      <c r="Q70" s="6670"/>
      <c r="R70" s="6530"/>
      <c r="S70" s="2449"/>
      <c r="T70" s="2355"/>
      <c r="U70" s="2355"/>
      <c r="V70" s="2355"/>
      <c r="W70" s="2355"/>
      <c r="X70" s="2355"/>
      <c r="Y70" s="2355"/>
      <c r="Z70" s="2355"/>
      <c r="AA70" s="2355"/>
      <c r="AB70" s="2355"/>
      <c r="AC70" s="2355"/>
      <c r="AD70" s="2355"/>
      <c r="AE70" s="2355"/>
      <c r="AF70" s="2355"/>
      <c r="AG70" s="2355"/>
      <c r="AH70" s="2355"/>
      <c r="AI70" s="2355"/>
      <c r="AJ70" s="4153"/>
      <c r="AK70" s="2567"/>
      <c r="AL70" s="2567"/>
    </row>
    <row r="71" spans="1:38" ht="9.75" customHeight="1">
      <c r="A71" s="4150"/>
      <c r="B71" s="2578"/>
      <c r="C71" s="3922"/>
      <c r="D71" s="2573"/>
      <c r="E71" s="2572"/>
      <c r="F71" s="2573"/>
      <c r="G71" s="2574"/>
      <c r="H71" s="2574"/>
      <c r="I71" s="2574"/>
      <c r="J71" s="3938"/>
      <c r="K71" s="3938"/>
      <c r="L71" s="3938"/>
      <c r="M71" s="3938"/>
      <c r="N71" s="2575"/>
      <c r="O71" s="2574"/>
      <c r="P71" s="2574"/>
      <c r="Q71" s="2355"/>
      <c r="R71" s="3922"/>
      <c r="S71" s="2449"/>
      <c r="T71" s="3922" t="s">
        <v>377</v>
      </c>
      <c r="U71" s="1598" t="s">
        <v>1291</v>
      </c>
      <c r="V71" s="1599"/>
      <c r="W71" s="1599"/>
      <c r="X71" s="1599"/>
      <c r="Y71" s="1599"/>
      <c r="Z71" s="1599"/>
      <c r="AA71" s="3938"/>
      <c r="AB71" s="3938"/>
      <c r="AC71" s="3938"/>
      <c r="AD71" s="3938"/>
      <c r="AE71" s="3938"/>
      <c r="AF71" s="2355"/>
      <c r="AG71" s="2355"/>
      <c r="AH71" s="6670">
        <v>61</v>
      </c>
      <c r="AI71" s="6529"/>
      <c r="AJ71" s="4153"/>
      <c r="AK71" s="2567"/>
      <c r="AL71" s="2567"/>
    </row>
    <row r="72" spans="1:38" ht="11.25" customHeight="1">
      <c r="A72" s="4150"/>
      <c r="B72" s="2578"/>
      <c r="C72" s="3922" t="s">
        <v>57</v>
      </c>
      <c r="D72" s="1598" t="s">
        <v>1279</v>
      </c>
      <c r="E72" s="2572"/>
      <c r="F72" s="2573"/>
      <c r="G72" s="2574"/>
      <c r="H72" s="2574"/>
      <c r="I72" s="2574"/>
      <c r="J72" s="3938"/>
      <c r="K72" s="3938"/>
      <c r="L72" s="3938"/>
      <c r="M72" s="3938"/>
      <c r="N72" s="2575"/>
      <c r="O72" s="2574"/>
      <c r="P72" s="2574"/>
      <c r="Q72" s="6670">
        <v>16</v>
      </c>
      <c r="R72" s="6529"/>
      <c r="S72" s="2449"/>
      <c r="T72" s="3922"/>
      <c r="U72" s="2573" t="s">
        <v>895</v>
      </c>
      <c r="V72" s="1599"/>
      <c r="W72" s="1599"/>
      <c r="X72" s="1599"/>
      <c r="Y72" s="1599"/>
      <c r="Z72" s="1599"/>
      <c r="AA72" s="3938"/>
      <c r="AB72" s="3938"/>
      <c r="AC72" s="3938"/>
      <c r="AD72" s="3938"/>
      <c r="AE72" s="3938"/>
      <c r="AF72" s="2355"/>
      <c r="AG72" s="2355"/>
      <c r="AH72" s="6670"/>
      <c r="AI72" s="6530"/>
      <c r="AJ72" s="4153"/>
      <c r="AK72" s="2567"/>
      <c r="AL72" s="2567"/>
    </row>
    <row r="73" spans="1:38" ht="11.25" customHeight="1">
      <c r="A73" s="4150"/>
      <c r="B73" s="2578"/>
      <c r="C73" s="3922"/>
      <c r="D73" s="2573" t="s">
        <v>1280</v>
      </c>
      <c r="E73" s="2572"/>
      <c r="F73" s="2573"/>
      <c r="G73" s="2574"/>
      <c r="H73" s="2574"/>
      <c r="I73" s="2574"/>
      <c r="J73" s="3938"/>
      <c r="K73" s="3938"/>
      <c r="L73" s="3938"/>
      <c r="M73" s="3938"/>
      <c r="N73" s="2575"/>
      <c r="O73" s="2574"/>
      <c r="P73" s="2574"/>
      <c r="Q73" s="6670"/>
      <c r="R73" s="6530"/>
      <c r="S73" s="2449"/>
      <c r="T73" s="2355"/>
      <c r="U73" s="2355"/>
      <c r="V73" s="2355"/>
      <c r="W73" s="2355"/>
      <c r="X73" s="2355"/>
      <c r="Y73" s="2355"/>
      <c r="Z73" s="2355"/>
      <c r="AA73" s="2355"/>
      <c r="AB73" s="2355"/>
      <c r="AC73" s="2355"/>
      <c r="AD73" s="2355"/>
      <c r="AE73" s="2355"/>
      <c r="AF73" s="2355"/>
      <c r="AG73" s="2355"/>
      <c r="AH73" s="2355"/>
      <c r="AI73" s="2355"/>
      <c r="AJ73" s="4153"/>
      <c r="AK73" s="2567"/>
      <c r="AL73" s="2567"/>
    </row>
    <row r="74" spans="1:38" ht="9.75" customHeight="1">
      <c r="A74" s="4150"/>
      <c r="B74" s="2578"/>
      <c r="C74" s="3922"/>
      <c r="D74" s="2573"/>
      <c r="E74" s="2572"/>
      <c r="F74" s="2573"/>
      <c r="G74" s="2574"/>
      <c r="H74" s="2574"/>
      <c r="I74" s="2574"/>
      <c r="J74" s="3938"/>
      <c r="K74" s="3938"/>
      <c r="L74" s="3938"/>
      <c r="M74" s="3938"/>
      <c r="N74" s="2575"/>
      <c r="O74" s="2574"/>
      <c r="P74" s="2574"/>
      <c r="Q74" s="2355"/>
      <c r="R74" s="3922"/>
      <c r="S74" s="2449"/>
      <c r="T74" s="3922" t="s">
        <v>719</v>
      </c>
      <c r="U74" s="1598" t="s">
        <v>1292</v>
      </c>
      <c r="V74" s="1599"/>
      <c r="W74" s="1599"/>
      <c r="X74" s="1599"/>
      <c r="Y74" s="1599"/>
      <c r="Z74" s="1599"/>
      <c r="AA74" s="3938"/>
      <c r="AB74" s="3938"/>
      <c r="AC74" s="3938"/>
      <c r="AD74" s="3938"/>
      <c r="AE74" s="3938"/>
      <c r="AF74" s="2355"/>
      <c r="AG74" s="2355"/>
      <c r="AH74" s="6670">
        <v>68</v>
      </c>
      <c r="AI74" s="6529"/>
      <c r="AJ74" s="4153"/>
      <c r="AK74" s="2567"/>
      <c r="AL74" s="2567"/>
    </row>
    <row r="75" spans="1:38" ht="11.25" customHeight="1">
      <c r="A75" s="4150"/>
      <c r="B75" s="2578"/>
      <c r="C75" s="3922" t="s">
        <v>58</v>
      </c>
      <c r="D75" s="1598" t="s">
        <v>1281</v>
      </c>
      <c r="E75" s="2572"/>
      <c r="F75" s="2573"/>
      <c r="G75" s="2574"/>
      <c r="H75" s="2574"/>
      <c r="I75" s="2574"/>
      <c r="J75" s="3938"/>
      <c r="K75" s="3938"/>
      <c r="L75" s="3938"/>
      <c r="M75" s="3938"/>
      <c r="N75" s="2575"/>
      <c r="O75" s="2574"/>
      <c r="P75" s="2574"/>
      <c r="Q75" s="6670">
        <v>17</v>
      </c>
      <c r="R75" s="6529"/>
      <c r="S75" s="2449"/>
      <c r="T75" s="1599"/>
      <c r="U75" s="1599" t="s">
        <v>896</v>
      </c>
      <c r="V75" s="1599"/>
      <c r="W75" s="1599"/>
      <c r="X75" s="1599"/>
      <c r="Y75" s="1599"/>
      <c r="Z75" s="1599"/>
      <c r="AA75" s="3938"/>
      <c r="AB75" s="3938"/>
      <c r="AC75" s="3938"/>
      <c r="AD75" s="3938"/>
      <c r="AE75" s="3938"/>
      <c r="AF75" s="2355"/>
      <c r="AG75" s="2355"/>
      <c r="AH75" s="6670"/>
      <c r="AI75" s="6530"/>
      <c r="AJ75" s="4153"/>
      <c r="AK75" s="2567"/>
      <c r="AL75" s="2567"/>
    </row>
    <row r="76" spans="1:38" ht="11.25" customHeight="1">
      <c r="A76" s="4150"/>
      <c r="B76" s="2578"/>
      <c r="C76" s="3922"/>
      <c r="D76" s="2573" t="s">
        <v>1282</v>
      </c>
      <c r="E76" s="2572"/>
      <c r="F76" s="2573"/>
      <c r="G76" s="2574"/>
      <c r="H76" s="2574"/>
      <c r="I76" s="2574"/>
      <c r="J76" s="3938"/>
      <c r="K76" s="3938"/>
      <c r="L76" s="3938"/>
      <c r="M76" s="3938"/>
      <c r="N76" s="2575"/>
      <c r="O76" s="2574"/>
      <c r="P76" s="2574"/>
      <c r="Q76" s="6670"/>
      <c r="R76" s="6530"/>
      <c r="S76" s="2449"/>
      <c r="T76" s="2355"/>
      <c r="U76" s="2355"/>
      <c r="V76" s="2355"/>
      <c r="W76" s="2355"/>
      <c r="X76" s="2355"/>
      <c r="Y76" s="2355"/>
      <c r="Z76" s="2355"/>
      <c r="AA76" s="2355"/>
      <c r="AB76" s="2355"/>
      <c r="AC76" s="2355"/>
      <c r="AD76" s="2355"/>
      <c r="AE76" s="2355"/>
      <c r="AF76" s="2355"/>
      <c r="AG76" s="2355"/>
      <c r="AH76" s="2355"/>
      <c r="AI76" s="2355"/>
      <c r="AJ76" s="4153"/>
      <c r="AK76" s="2567"/>
      <c r="AL76" s="2567"/>
    </row>
    <row r="77" spans="1:38" ht="9.75" customHeight="1">
      <c r="A77" s="4150"/>
      <c r="B77" s="2578"/>
      <c r="C77" s="3922"/>
      <c r="D77" s="2573"/>
      <c r="E77" s="2572"/>
      <c r="F77" s="2573"/>
      <c r="G77" s="2574"/>
      <c r="H77" s="2574"/>
      <c r="I77" s="2574"/>
      <c r="J77" s="3938"/>
      <c r="K77" s="3938"/>
      <c r="L77" s="3938"/>
      <c r="M77" s="3938"/>
      <c r="N77" s="2575"/>
      <c r="O77" s="2574"/>
      <c r="P77" s="2574"/>
      <c r="Q77" s="2355"/>
      <c r="R77" s="3922"/>
      <c r="S77" s="2449"/>
      <c r="T77" s="3922" t="s">
        <v>1901</v>
      </c>
      <c r="U77" s="1598" t="s">
        <v>1902</v>
      </c>
      <c r="V77" s="1599"/>
      <c r="W77" s="1599"/>
      <c r="X77" s="1599"/>
      <c r="Y77" s="1599"/>
      <c r="Z77" s="1599"/>
      <c r="AA77" s="3938"/>
      <c r="AB77" s="3938"/>
      <c r="AC77" s="3938"/>
      <c r="AD77" s="3938"/>
      <c r="AE77" s="3938"/>
      <c r="AF77" s="2355"/>
      <c r="AG77" s="2355"/>
      <c r="AH77" s="6670">
        <v>69</v>
      </c>
      <c r="AI77" s="6529"/>
      <c r="AJ77" s="4153"/>
      <c r="AK77" s="2567"/>
      <c r="AL77" s="2567"/>
    </row>
    <row r="78" spans="1:38" ht="11.25" customHeight="1">
      <c r="A78" s="4283"/>
      <c r="B78" s="2578"/>
      <c r="C78" s="3922" t="s">
        <v>68</v>
      </c>
      <c r="D78" s="1598" t="s">
        <v>1283</v>
      </c>
      <c r="E78" s="2572"/>
      <c r="F78" s="2573"/>
      <c r="G78" s="2574"/>
      <c r="H78" s="2574"/>
      <c r="I78" s="2574"/>
      <c r="J78" s="3938"/>
      <c r="K78" s="3938"/>
      <c r="L78" s="3938"/>
      <c r="M78" s="3938"/>
      <c r="N78" s="2575"/>
      <c r="O78" s="2574"/>
      <c r="P78" s="2574"/>
      <c r="Q78" s="6670">
        <v>18</v>
      </c>
      <c r="R78" s="6529"/>
      <c r="S78" s="2449"/>
      <c r="T78" s="3922"/>
      <c r="U78" s="2573" t="s">
        <v>898</v>
      </c>
      <c r="V78" s="1599"/>
      <c r="W78" s="1599"/>
      <c r="X78" s="1599"/>
      <c r="Y78" s="1599"/>
      <c r="Z78" s="1599"/>
      <c r="AA78" s="3938"/>
      <c r="AB78" s="3938"/>
      <c r="AC78" s="3938"/>
      <c r="AD78" s="3938"/>
      <c r="AE78" s="3938"/>
      <c r="AF78" s="2355"/>
      <c r="AG78" s="2355"/>
      <c r="AH78" s="6670"/>
      <c r="AI78" s="6530"/>
      <c r="AJ78" s="4153"/>
      <c r="AK78" s="2567"/>
      <c r="AL78" s="2567"/>
    </row>
    <row r="79" spans="1:38" ht="11.25" customHeight="1">
      <c r="A79" s="4150"/>
      <c r="B79" s="2578"/>
      <c r="C79" s="3922"/>
      <c r="D79" s="2573" t="s">
        <v>890</v>
      </c>
      <c r="E79" s="2572"/>
      <c r="F79" s="2573"/>
      <c r="G79" s="2574"/>
      <c r="H79" s="2574"/>
      <c r="I79" s="2574"/>
      <c r="J79" s="3938"/>
      <c r="K79" s="3938"/>
      <c r="L79" s="3938"/>
      <c r="M79" s="3938"/>
      <c r="N79" s="2575"/>
      <c r="O79" s="2574"/>
      <c r="P79" s="2574"/>
      <c r="Q79" s="6670"/>
      <c r="R79" s="6530"/>
      <c r="S79" s="2449"/>
      <c r="T79" s="2355"/>
      <c r="U79" s="2355"/>
      <c r="V79" s="2355"/>
      <c r="W79" s="2355"/>
      <c r="X79" s="2355"/>
      <c r="Y79" s="2355"/>
      <c r="Z79" s="2355"/>
      <c r="AA79" s="2355"/>
      <c r="AB79" s="2355"/>
      <c r="AC79" s="2355"/>
      <c r="AD79" s="2355"/>
      <c r="AE79" s="2355"/>
      <c r="AF79" s="2355"/>
      <c r="AG79" s="2355"/>
      <c r="AH79" s="2355"/>
      <c r="AI79" s="2355"/>
      <c r="AJ79" s="4153"/>
      <c r="AK79" s="2567"/>
      <c r="AL79" s="2567"/>
    </row>
    <row r="80" spans="1:38" ht="9.75" customHeight="1">
      <c r="A80" s="4150"/>
      <c r="B80" s="2578"/>
      <c r="C80" s="3922"/>
      <c r="D80" s="2573"/>
      <c r="E80" s="2572"/>
      <c r="F80" s="2573"/>
      <c r="G80" s="2574"/>
      <c r="H80" s="2574"/>
      <c r="I80" s="2574"/>
      <c r="J80" s="3938"/>
      <c r="K80" s="3938"/>
      <c r="L80" s="3938"/>
      <c r="M80" s="3938"/>
      <c r="N80" s="2575"/>
      <c r="O80" s="2574"/>
      <c r="P80" s="2574"/>
      <c r="Q80" s="2355"/>
      <c r="R80" s="3922"/>
      <c r="S80" s="2449"/>
      <c r="T80" s="3922" t="s">
        <v>1903</v>
      </c>
      <c r="U80" s="1598" t="s">
        <v>1904</v>
      </c>
      <c r="V80" s="1599"/>
      <c r="W80" s="1599"/>
      <c r="X80" s="1599"/>
      <c r="Y80" s="1599"/>
      <c r="Z80" s="1599"/>
      <c r="AA80" s="3938"/>
      <c r="AB80" s="3938"/>
      <c r="AC80" s="3938"/>
      <c r="AD80" s="3938"/>
      <c r="AE80" s="3938"/>
      <c r="AF80" s="2355"/>
      <c r="AG80" s="2355"/>
      <c r="AH80" s="6670">
        <v>70</v>
      </c>
      <c r="AI80" s="6529"/>
      <c r="AJ80" s="4153"/>
      <c r="AK80" s="2567"/>
      <c r="AL80" s="2567"/>
    </row>
    <row r="81" spans="1:38" ht="11.25" customHeight="1">
      <c r="A81" s="4150"/>
      <c r="B81" s="2578"/>
      <c r="C81" s="3922" t="s">
        <v>70</v>
      </c>
      <c r="D81" s="1598" t="s">
        <v>1284</v>
      </c>
      <c r="E81" s="2572"/>
      <c r="F81" s="2573"/>
      <c r="G81" s="2574"/>
      <c r="H81" s="2574"/>
      <c r="I81" s="2574"/>
      <c r="J81" s="3938"/>
      <c r="K81" s="3938"/>
      <c r="L81" s="3938"/>
      <c r="M81" s="3938"/>
      <c r="N81" s="2575"/>
      <c r="O81" s="2574"/>
      <c r="P81" s="2574"/>
      <c r="Q81" s="6670">
        <v>19</v>
      </c>
      <c r="R81" s="6529"/>
      <c r="S81" s="2449"/>
      <c r="T81" s="3922"/>
      <c r="U81" s="2573" t="s">
        <v>1905</v>
      </c>
      <c r="V81" s="1599"/>
      <c r="W81" s="1599"/>
      <c r="X81" s="1599"/>
      <c r="Y81" s="1599"/>
      <c r="Z81" s="1599"/>
      <c r="AA81" s="3938"/>
      <c r="AB81" s="3938"/>
      <c r="AC81" s="3938"/>
      <c r="AD81" s="3938"/>
      <c r="AE81" s="3938"/>
      <c r="AF81" s="2355"/>
      <c r="AG81" s="2355"/>
      <c r="AH81" s="6670"/>
      <c r="AI81" s="6530"/>
      <c r="AJ81" s="4153"/>
      <c r="AK81" s="2567"/>
      <c r="AL81" s="2567"/>
    </row>
    <row r="82" spans="1:38" ht="11.25" customHeight="1">
      <c r="A82" s="4150"/>
      <c r="B82" s="2578"/>
      <c r="C82" s="3922"/>
      <c r="D82" s="2573" t="s">
        <v>897</v>
      </c>
      <c r="E82" s="2572"/>
      <c r="F82" s="2573"/>
      <c r="G82" s="2574"/>
      <c r="H82" s="2574"/>
      <c r="I82" s="2574"/>
      <c r="J82" s="3938"/>
      <c r="K82" s="3938"/>
      <c r="L82" s="3938"/>
      <c r="M82" s="3938"/>
      <c r="N82" s="2575"/>
      <c r="O82" s="2574"/>
      <c r="P82" s="2574"/>
      <c r="Q82" s="6670"/>
      <c r="R82" s="6530"/>
      <c r="S82" s="2449"/>
      <c r="T82" s="2355"/>
      <c r="U82" s="6673"/>
      <c r="V82" s="6673"/>
      <c r="W82" s="6673"/>
      <c r="X82" s="6673"/>
      <c r="Y82" s="6673"/>
      <c r="Z82" s="6673"/>
      <c r="AA82" s="6673"/>
      <c r="AB82" s="6673"/>
      <c r="AC82" s="6673"/>
      <c r="AD82" s="6673"/>
      <c r="AE82" s="6673"/>
      <c r="AF82" s="2355"/>
      <c r="AG82" s="2355"/>
      <c r="AH82" s="2355"/>
      <c r="AI82" s="2355"/>
      <c r="AJ82" s="4153"/>
      <c r="AK82" s="2567"/>
      <c r="AL82" s="2567"/>
    </row>
    <row r="83" spans="1:38" ht="9.75" customHeight="1">
      <c r="A83" s="4150"/>
      <c r="B83" s="2578"/>
      <c r="C83" s="3922"/>
      <c r="D83" s="2573"/>
      <c r="E83" s="2572"/>
      <c r="F83" s="2573"/>
      <c r="G83" s="2574"/>
      <c r="H83" s="2574"/>
      <c r="I83" s="2574"/>
      <c r="J83" s="3938"/>
      <c r="K83" s="3938"/>
      <c r="L83" s="3938"/>
      <c r="M83" s="3938"/>
      <c r="N83" s="2575"/>
      <c r="O83" s="2574"/>
      <c r="P83" s="2574"/>
      <c r="Q83" s="2355"/>
      <c r="R83" s="3922"/>
      <c r="S83" s="2449"/>
      <c r="T83" s="3922" t="s">
        <v>1906</v>
      </c>
      <c r="U83" s="1598" t="s">
        <v>1907</v>
      </c>
      <c r="V83" s="1599"/>
      <c r="W83" s="1599"/>
      <c r="X83" s="1599"/>
      <c r="Y83" s="1599"/>
      <c r="Z83" s="1599"/>
      <c r="AA83" s="3938"/>
      <c r="AB83" s="3938"/>
      <c r="AC83" s="3938"/>
      <c r="AD83" s="3938"/>
      <c r="AE83" s="3938"/>
      <c r="AF83" s="2355"/>
      <c r="AG83" s="2355"/>
      <c r="AH83" s="4298">
        <v>78</v>
      </c>
      <c r="AI83" s="6529"/>
      <c r="AJ83" s="4153"/>
      <c r="AK83" s="2567"/>
      <c r="AL83" s="2567"/>
    </row>
    <row r="84" spans="1:38" ht="11.25" customHeight="1">
      <c r="A84" s="4150"/>
      <c r="B84" s="2578"/>
      <c r="C84" s="3922" t="s">
        <v>71</v>
      </c>
      <c r="D84" s="1598" t="s">
        <v>1286</v>
      </c>
      <c r="E84" s="2572"/>
      <c r="F84" s="2573"/>
      <c r="G84" s="2574"/>
      <c r="H84" s="2574"/>
      <c r="I84" s="2574"/>
      <c r="J84" s="3938"/>
      <c r="K84" s="3938"/>
      <c r="L84" s="3938"/>
      <c r="M84" s="3938"/>
      <c r="N84" s="2575"/>
      <c r="O84" s="2574"/>
      <c r="P84" s="2574"/>
      <c r="Q84" s="6670">
        <v>23</v>
      </c>
      <c r="R84" s="6529"/>
      <c r="S84" s="2449"/>
      <c r="T84" s="3922"/>
      <c r="U84" s="2573" t="s">
        <v>1908</v>
      </c>
      <c r="V84" s="1599"/>
      <c r="W84" s="1599"/>
      <c r="X84" s="1599"/>
      <c r="Y84" s="1599"/>
      <c r="Z84" s="1599"/>
      <c r="AA84" s="3938"/>
      <c r="AB84" s="3938"/>
      <c r="AC84" s="3938"/>
      <c r="AD84" s="3938"/>
      <c r="AE84" s="3938"/>
      <c r="AF84" s="2355"/>
      <c r="AG84" s="2355"/>
      <c r="AH84" s="4298"/>
      <c r="AI84" s="6530"/>
      <c r="AJ84" s="4153"/>
      <c r="AK84" s="2567"/>
      <c r="AL84" s="2567"/>
    </row>
    <row r="85" spans="1:38" ht="11.25" customHeight="1">
      <c r="A85" s="4150"/>
      <c r="B85" s="2578"/>
      <c r="C85" s="3922"/>
      <c r="D85" s="2577" t="s">
        <v>889</v>
      </c>
      <c r="E85" s="2572"/>
      <c r="F85" s="2573"/>
      <c r="G85" s="2574"/>
      <c r="H85" s="2574"/>
      <c r="I85" s="2574"/>
      <c r="J85" s="3938"/>
      <c r="K85" s="3938"/>
      <c r="L85" s="3938"/>
      <c r="M85" s="3938"/>
      <c r="N85" s="2575"/>
      <c r="O85" s="2574"/>
      <c r="P85" s="2574"/>
      <c r="Q85" s="6670"/>
      <c r="R85" s="6530"/>
      <c r="S85" s="2449"/>
      <c r="T85" s="2355"/>
      <c r="U85" s="2355"/>
      <c r="V85" s="2355"/>
      <c r="W85" s="2355"/>
      <c r="X85" s="2355"/>
      <c r="Y85" s="2355"/>
      <c r="Z85" s="2355"/>
      <c r="AA85" s="2355"/>
      <c r="AB85" s="2355"/>
      <c r="AC85" s="2355"/>
      <c r="AD85" s="2355"/>
      <c r="AE85" s="2355"/>
      <c r="AF85" s="2355"/>
      <c r="AG85" s="2355"/>
      <c r="AH85" s="2355"/>
      <c r="AI85" s="2355"/>
      <c r="AJ85" s="4153"/>
      <c r="AK85" s="2567"/>
      <c r="AL85" s="2567"/>
    </row>
    <row r="86" spans="1:38" ht="9.75" customHeight="1">
      <c r="A86" s="4150"/>
      <c r="B86" s="2471"/>
      <c r="C86" s="2487"/>
      <c r="D86" s="2565"/>
      <c r="E86" s="2565"/>
      <c r="F86" s="2565"/>
      <c r="G86" s="2565"/>
      <c r="H86" s="2565"/>
      <c r="I86" s="2565"/>
      <c r="J86" s="2565"/>
      <c r="K86" s="2565"/>
      <c r="L86" s="2565"/>
      <c r="M86" s="2565"/>
      <c r="N86" s="2565"/>
      <c r="O86" s="2565"/>
      <c r="P86" s="2565"/>
      <c r="Q86" s="2565"/>
      <c r="R86" s="2566"/>
      <c r="S86" s="2566"/>
      <c r="T86" s="3922" t="s">
        <v>1909</v>
      </c>
      <c r="U86" s="1598" t="s">
        <v>1285</v>
      </c>
      <c r="V86" s="1599"/>
      <c r="W86" s="1599"/>
      <c r="X86" s="1599"/>
      <c r="Y86" s="1599"/>
      <c r="Z86" s="1599"/>
      <c r="AA86" s="3938"/>
      <c r="AB86" s="3938"/>
      <c r="AC86" s="3938"/>
      <c r="AD86" s="3938"/>
      <c r="AE86" s="3938"/>
      <c r="AF86" s="2355"/>
      <c r="AG86" s="2355"/>
      <c r="AH86" s="4298">
        <v>75</v>
      </c>
      <c r="AI86" s="6529"/>
      <c r="AJ86" s="4151"/>
      <c r="AK86" s="2565"/>
      <c r="AL86" s="2567"/>
    </row>
    <row r="87" spans="1:38" ht="11.25" customHeight="1">
      <c r="A87" s="4150"/>
      <c r="B87" s="2578"/>
      <c r="C87" s="3922" t="s">
        <v>72</v>
      </c>
      <c r="D87" s="1598" t="s">
        <v>1287</v>
      </c>
      <c r="E87" s="2572"/>
      <c r="F87" s="2573"/>
      <c r="G87" s="2574"/>
      <c r="H87" s="2574"/>
      <c r="I87" s="2574"/>
      <c r="J87" s="3938"/>
      <c r="K87" s="3938"/>
      <c r="L87" s="3938"/>
      <c r="M87" s="3938"/>
      <c r="N87" s="2575"/>
      <c r="O87" s="2574"/>
      <c r="P87" s="2574"/>
      <c r="Q87" s="6670">
        <v>25</v>
      </c>
      <c r="R87" s="6529"/>
      <c r="S87" s="2449"/>
      <c r="T87" s="3922"/>
      <c r="U87" s="2573" t="s">
        <v>383</v>
      </c>
      <c r="V87" s="1599"/>
      <c r="W87" s="1599"/>
      <c r="X87" s="1599"/>
      <c r="Y87" s="1599"/>
      <c r="Z87" s="1599"/>
      <c r="AA87" s="3938"/>
      <c r="AB87" s="3938"/>
      <c r="AC87" s="3938"/>
      <c r="AD87" s="3938"/>
      <c r="AE87" s="3938"/>
      <c r="AF87" s="2355"/>
      <c r="AG87" s="2355"/>
      <c r="AH87" s="4298"/>
      <c r="AI87" s="6530"/>
      <c r="AJ87" s="4153"/>
      <c r="AK87" s="2567"/>
      <c r="AL87" s="2567"/>
    </row>
    <row r="88" spans="1:38" ht="11.25" customHeight="1">
      <c r="A88" s="4150"/>
      <c r="B88" s="2578"/>
      <c r="C88" s="2400"/>
      <c r="D88" s="2573" t="s">
        <v>1288</v>
      </c>
      <c r="E88" s="2572"/>
      <c r="F88" s="2573"/>
      <c r="G88" s="2574"/>
      <c r="H88" s="2574"/>
      <c r="I88" s="2574"/>
      <c r="J88" s="3938"/>
      <c r="K88" s="3938"/>
      <c r="L88" s="3938"/>
      <c r="M88" s="3938"/>
      <c r="N88" s="2575"/>
      <c r="O88" s="2574"/>
      <c r="P88" s="2574"/>
      <c r="Q88" s="6670"/>
      <c r="R88" s="6530"/>
      <c r="S88" s="2449"/>
      <c r="T88" s="2355"/>
      <c r="U88" s="6683"/>
      <c r="V88" s="6683"/>
      <c r="W88" s="6683"/>
      <c r="X88" s="6683"/>
      <c r="Y88" s="6683"/>
      <c r="Z88" s="6683"/>
      <c r="AA88" s="6683"/>
      <c r="AB88" s="6683"/>
      <c r="AC88" s="6683"/>
      <c r="AD88" s="6683"/>
      <c r="AE88" s="6683"/>
      <c r="AF88" s="2355"/>
      <c r="AG88" s="2355"/>
      <c r="AH88" s="2355"/>
      <c r="AI88" s="2355"/>
      <c r="AJ88" s="4153"/>
      <c r="AK88" s="2567"/>
      <c r="AL88" s="2567"/>
    </row>
    <row r="89" spans="1:38" ht="3.75" customHeight="1">
      <c r="A89" s="4150"/>
      <c r="B89" s="2578"/>
      <c r="C89" s="2644"/>
      <c r="D89" s="2573"/>
      <c r="E89" s="2572"/>
      <c r="F89" s="2573"/>
      <c r="G89" s="2574"/>
      <c r="H89" s="2574"/>
      <c r="I89" s="2574"/>
      <c r="J89" s="3938"/>
      <c r="K89" s="3938"/>
      <c r="L89" s="3938"/>
      <c r="M89" s="3938"/>
      <c r="N89" s="2575"/>
      <c r="O89" s="2574"/>
      <c r="P89" s="2574"/>
      <c r="Q89" s="2355"/>
      <c r="R89" s="3922"/>
      <c r="S89" s="2449"/>
      <c r="T89" s="3922"/>
      <c r="U89" s="2573"/>
      <c r="V89" s="1599"/>
      <c r="W89" s="1599"/>
      <c r="X89" s="1599"/>
      <c r="Y89" s="1599"/>
      <c r="Z89" s="1599"/>
      <c r="AA89" s="3938"/>
      <c r="AB89" s="3938"/>
      <c r="AC89" s="3938"/>
      <c r="AD89" s="3938"/>
      <c r="AE89" s="3938"/>
      <c r="AF89" s="2355"/>
      <c r="AG89" s="2355"/>
      <c r="AH89" s="2355"/>
      <c r="AI89" s="2355"/>
      <c r="AJ89" s="4153"/>
      <c r="AK89" s="2567"/>
      <c r="AL89" s="2567"/>
    </row>
    <row r="90" spans="1:38" ht="11.25" customHeight="1">
      <c r="A90" s="4150"/>
      <c r="B90" s="2471"/>
      <c r="C90" s="2487"/>
      <c r="D90" s="2565"/>
      <c r="E90" s="2565"/>
      <c r="F90" s="2565"/>
      <c r="G90" s="2565"/>
      <c r="H90" s="2565"/>
      <c r="I90" s="2565"/>
      <c r="J90" s="2565"/>
      <c r="K90" s="2565"/>
      <c r="L90" s="2565"/>
      <c r="M90" s="2565"/>
      <c r="N90" s="2565"/>
      <c r="O90" s="2565"/>
      <c r="P90" s="2565"/>
      <c r="Q90" s="2565"/>
      <c r="R90" s="2566"/>
      <c r="S90" s="2566"/>
      <c r="T90" s="2566"/>
      <c r="U90" s="2566"/>
      <c r="V90" s="2566"/>
      <c r="W90" s="2566"/>
      <c r="X90" s="2566"/>
      <c r="Y90" s="2566"/>
      <c r="Z90" s="2566"/>
      <c r="AA90" s="2566"/>
      <c r="AB90" s="2566"/>
      <c r="AC90" s="2566"/>
      <c r="AD90" s="2566"/>
      <c r="AE90" s="2566"/>
      <c r="AF90" s="2566"/>
      <c r="AG90" s="2566"/>
      <c r="AH90" s="2566"/>
      <c r="AI90" s="2566"/>
      <c r="AJ90" s="4151"/>
      <c r="AK90" s="2565"/>
      <c r="AL90" s="2567"/>
    </row>
    <row r="91" spans="1:38" ht="11.25" customHeight="1">
      <c r="A91" s="4150"/>
      <c r="B91" s="2471"/>
      <c r="C91" s="2487"/>
      <c r="D91" s="2565"/>
      <c r="E91" s="2565"/>
      <c r="F91" s="2565"/>
      <c r="G91" s="2565"/>
      <c r="H91" s="2565"/>
      <c r="I91" s="2565"/>
      <c r="J91" s="2565"/>
      <c r="K91" s="2565"/>
      <c r="L91" s="2565"/>
      <c r="M91" s="2565"/>
      <c r="N91" s="2565"/>
      <c r="O91" s="2565"/>
      <c r="P91" s="2565"/>
      <c r="Q91" s="2565"/>
      <c r="R91" s="2566"/>
      <c r="S91" s="2566"/>
      <c r="T91" s="2566"/>
      <c r="U91" s="2566"/>
      <c r="V91" s="2566"/>
      <c r="W91" s="2566"/>
      <c r="X91" s="2566"/>
      <c r="Y91" s="2566"/>
      <c r="Z91" s="2566"/>
      <c r="AA91" s="2566"/>
      <c r="AB91" s="2566"/>
      <c r="AC91" s="2566"/>
      <c r="AD91" s="2566"/>
      <c r="AE91" s="2566"/>
      <c r="AF91" s="2566"/>
      <c r="AG91" s="2566"/>
      <c r="AH91" s="2566"/>
      <c r="AI91" s="2566"/>
      <c r="AJ91" s="4151"/>
      <c r="AK91" s="2565"/>
      <c r="AL91" s="2567"/>
    </row>
    <row r="92" spans="1:38" ht="11.25" customHeight="1">
      <c r="A92" s="4150"/>
      <c r="B92" s="2471"/>
      <c r="C92" s="2487"/>
      <c r="D92" s="2565"/>
      <c r="E92" s="2565"/>
      <c r="F92" s="2565"/>
      <c r="G92" s="2565"/>
      <c r="H92" s="2565"/>
      <c r="I92" s="2565"/>
      <c r="J92" s="2565"/>
      <c r="K92" s="2565"/>
      <c r="L92" s="2565"/>
      <c r="M92" s="2565"/>
      <c r="N92" s="2565"/>
      <c r="O92" s="2565"/>
      <c r="P92" s="2565"/>
      <c r="Q92" s="2565"/>
      <c r="R92" s="2566"/>
      <c r="S92" s="2566"/>
      <c r="T92" s="2566"/>
      <c r="U92" s="2566"/>
      <c r="V92" s="2566"/>
      <c r="W92" s="2566"/>
      <c r="X92" s="2566"/>
      <c r="Y92" s="2566"/>
      <c r="Z92" s="2566"/>
      <c r="AA92" s="2566"/>
      <c r="AB92" s="2566"/>
      <c r="AC92" s="2566"/>
      <c r="AD92" s="2566"/>
      <c r="AE92" s="2566"/>
      <c r="AF92" s="2566"/>
      <c r="AG92" s="2566"/>
      <c r="AH92" s="2566"/>
      <c r="AI92" s="2566"/>
      <c r="AJ92" s="4151"/>
      <c r="AK92" s="2565"/>
      <c r="AL92" s="2567"/>
    </row>
    <row r="93" spans="1:38" ht="11.25" customHeight="1">
      <c r="A93" s="4150"/>
      <c r="B93" s="2471"/>
      <c r="C93" s="2487"/>
      <c r="D93" s="2565"/>
      <c r="E93" s="2565"/>
      <c r="F93" s="2565"/>
      <c r="G93" s="2565"/>
      <c r="H93" s="2565"/>
      <c r="I93" s="2565"/>
      <c r="J93" s="2565"/>
      <c r="K93" s="2565"/>
      <c r="L93" s="2565"/>
      <c r="M93" s="2565"/>
      <c r="N93" s="2565"/>
      <c r="O93" s="2565"/>
      <c r="P93" s="2565"/>
      <c r="Q93" s="2565"/>
      <c r="R93" s="2566"/>
      <c r="S93" s="2566"/>
      <c r="T93" s="2566"/>
      <c r="U93" s="2566"/>
      <c r="V93" s="2566"/>
      <c r="W93" s="2566"/>
      <c r="X93" s="2566"/>
      <c r="Y93" s="2566"/>
      <c r="Z93" s="2566"/>
      <c r="AA93" s="2566"/>
      <c r="AB93" s="2566"/>
      <c r="AC93" s="2566"/>
      <c r="AD93" s="2566"/>
      <c r="AE93" s="2566"/>
      <c r="AF93" s="2566"/>
      <c r="AG93" s="2566"/>
      <c r="AH93" s="2566"/>
      <c r="AI93" s="2566"/>
      <c r="AJ93" s="4151"/>
      <c r="AK93" s="2565"/>
      <c r="AL93" s="2567"/>
    </row>
    <row r="94" spans="1:38" ht="11.25" customHeight="1">
      <c r="A94" s="4150"/>
      <c r="B94" s="2471"/>
      <c r="C94" s="2487"/>
      <c r="D94" s="2565"/>
      <c r="E94" s="2565"/>
      <c r="F94" s="2565"/>
      <c r="G94" s="2565"/>
      <c r="H94" s="2565"/>
      <c r="I94" s="2565"/>
      <c r="J94" s="2565"/>
      <c r="K94" s="2565"/>
      <c r="L94" s="2565"/>
      <c r="M94" s="2565"/>
      <c r="N94" s="2565"/>
      <c r="O94" s="2565"/>
      <c r="P94" s="2565"/>
      <c r="Q94" s="2565"/>
      <c r="R94" s="2566"/>
      <c r="S94" s="2566"/>
      <c r="T94" s="2566"/>
      <c r="U94" s="2566"/>
      <c r="V94" s="2566" t="s">
        <v>304</v>
      </c>
      <c r="W94" s="2566"/>
      <c r="X94" s="2566"/>
      <c r="Y94" s="2566"/>
      <c r="Z94" s="2566"/>
      <c r="AA94" s="2566"/>
      <c r="AB94" s="2566"/>
      <c r="AC94" s="2566"/>
      <c r="AD94" s="2566"/>
      <c r="AE94" s="2566"/>
      <c r="AF94" s="2566"/>
      <c r="AG94" s="2566"/>
      <c r="AH94" s="2566"/>
      <c r="AI94" s="2566"/>
      <c r="AJ94" s="4151"/>
      <c r="AK94" s="2565"/>
      <c r="AL94" s="2567"/>
    </row>
    <row r="95" spans="1:38" ht="11.25" customHeight="1">
      <c r="A95" s="4150"/>
      <c r="B95" s="2471"/>
      <c r="C95" s="2487"/>
      <c r="D95" s="2565"/>
      <c r="E95" s="2565"/>
      <c r="F95" s="2565"/>
      <c r="G95" s="2565"/>
      <c r="H95" s="2565"/>
      <c r="I95" s="2565"/>
      <c r="J95" s="2565"/>
      <c r="K95" s="2565"/>
      <c r="L95" s="2565"/>
      <c r="M95" s="2565"/>
      <c r="N95" s="2565"/>
      <c r="O95" s="2565"/>
      <c r="P95" s="2565"/>
      <c r="Q95" s="2565"/>
      <c r="R95" s="2566"/>
      <c r="S95" s="2566"/>
      <c r="T95" s="2566"/>
      <c r="U95" s="2566"/>
      <c r="V95" s="2566"/>
      <c r="W95" s="2566"/>
      <c r="X95" s="2566"/>
      <c r="Y95" s="2566"/>
      <c r="Z95" s="2566"/>
      <c r="AA95" s="2566"/>
      <c r="AB95" s="2566"/>
      <c r="AC95" s="2566"/>
      <c r="AD95" s="2566"/>
      <c r="AE95" s="2566"/>
      <c r="AF95" s="2566"/>
      <c r="AG95" s="2566"/>
      <c r="AH95" s="2566"/>
      <c r="AI95" s="2566"/>
      <c r="AJ95" s="4151"/>
      <c r="AK95" s="2565"/>
      <c r="AL95" s="2567"/>
    </row>
    <row r="96" spans="1:38" ht="11.25" customHeight="1">
      <c r="A96" s="4150"/>
      <c r="B96" s="2471"/>
      <c r="C96" s="2487"/>
      <c r="D96" s="2565"/>
      <c r="E96" s="2565"/>
      <c r="F96" s="2565"/>
      <c r="G96" s="2565"/>
      <c r="H96" s="2565"/>
      <c r="I96" s="2565"/>
      <c r="J96" s="2565"/>
      <c r="K96" s="2565"/>
      <c r="L96" s="2565"/>
      <c r="M96" s="2565"/>
      <c r="N96" s="2565"/>
      <c r="O96" s="2565"/>
      <c r="P96" s="2565"/>
      <c r="Q96" s="2565"/>
      <c r="R96" s="2566"/>
      <c r="S96" s="2566"/>
      <c r="T96" s="2566"/>
      <c r="U96" s="2566"/>
      <c r="V96" s="2566"/>
      <c r="W96" s="2566"/>
      <c r="X96" s="2566"/>
      <c r="Y96" s="2566"/>
      <c r="Z96" s="2566"/>
      <c r="AA96" s="2566"/>
      <c r="AB96" s="2566"/>
      <c r="AC96" s="2566"/>
      <c r="AD96" s="2566"/>
      <c r="AE96" s="2566"/>
      <c r="AF96" s="2566"/>
      <c r="AG96" s="2566"/>
      <c r="AH96" s="2566"/>
      <c r="AI96" s="2566"/>
      <c r="AJ96" s="4151"/>
      <c r="AK96" s="2565"/>
      <c r="AL96" s="2567"/>
    </row>
    <row r="97" spans="1:38" ht="11.25" customHeight="1">
      <c r="A97" s="4150"/>
      <c r="B97" s="2471"/>
      <c r="C97" s="2487"/>
      <c r="D97" s="2565"/>
      <c r="E97" s="2565"/>
      <c r="F97" s="2565"/>
      <c r="G97" s="2565"/>
      <c r="H97" s="2565"/>
      <c r="I97" s="2565"/>
      <c r="J97" s="2565"/>
      <c r="K97" s="2565"/>
      <c r="L97" s="2565"/>
      <c r="M97" s="2565"/>
      <c r="N97" s="2565"/>
      <c r="O97" s="2565"/>
      <c r="P97" s="2565"/>
      <c r="Q97" s="2565"/>
      <c r="R97" s="2566"/>
      <c r="S97" s="2566"/>
      <c r="T97" s="2566"/>
      <c r="U97" s="2566"/>
      <c r="V97" s="2566"/>
      <c r="W97" s="2566"/>
      <c r="X97" s="2566"/>
      <c r="Y97" s="2566"/>
      <c r="Z97" s="2566"/>
      <c r="AA97" s="2566"/>
      <c r="AB97" s="2566"/>
      <c r="AC97" s="2566"/>
      <c r="AD97" s="2566"/>
      <c r="AE97" s="2566"/>
      <c r="AF97" s="2566"/>
      <c r="AG97" s="2566"/>
      <c r="AH97" s="2566"/>
      <c r="AI97" s="2566"/>
      <c r="AJ97" s="4151"/>
      <c r="AK97" s="2565"/>
      <c r="AL97" s="2567"/>
    </row>
    <row r="98" spans="1:38" ht="11.25" customHeight="1">
      <c r="A98" s="4150"/>
      <c r="B98" s="2471"/>
      <c r="C98" s="2487"/>
      <c r="D98" s="2565"/>
      <c r="E98" s="2565"/>
      <c r="F98" s="2565"/>
      <c r="G98" s="2565"/>
      <c r="H98" s="2565"/>
      <c r="I98" s="2565"/>
      <c r="J98" s="2565"/>
      <c r="K98" s="2565"/>
      <c r="L98" s="2565"/>
      <c r="M98" s="2565"/>
      <c r="N98" s="2565"/>
      <c r="O98" s="2565"/>
      <c r="P98" s="2565"/>
      <c r="Q98" s="2565"/>
      <c r="R98" s="2566"/>
      <c r="S98" s="2566"/>
      <c r="T98" s="2566"/>
      <c r="U98" s="2566"/>
      <c r="V98" s="2566"/>
      <c r="W98" s="2566"/>
      <c r="X98" s="2566"/>
      <c r="Y98" s="2566"/>
      <c r="Z98" s="2566"/>
      <c r="AA98" s="2566"/>
      <c r="AB98" s="2566"/>
      <c r="AC98" s="2566"/>
      <c r="AD98" s="2566"/>
      <c r="AE98" s="2566"/>
      <c r="AF98" s="2566"/>
      <c r="AG98" s="2566"/>
      <c r="AH98" s="2566"/>
      <c r="AI98" s="2566"/>
      <c r="AJ98" s="4151"/>
      <c r="AK98" s="2565"/>
      <c r="AL98" s="2567"/>
    </row>
    <row r="99" spans="1:38" ht="11.25" customHeight="1">
      <c r="A99" s="4150"/>
      <c r="B99" s="2471"/>
      <c r="C99" s="2487"/>
      <c r="D99" s="2565"/>
      <c r="E99" s="2565"/>
      <c r="F99" s="2565"/>
      <c r="G99" s="2565"/>
      <c r="H99" s="2565"/>
      <c r="I99" s="2565"/>
      <c r="J99" s="2565"/>
      <c r="K99" s="2565"/>
      <c r="L99" s="2565"/>
      <c r="M99" s="2565"/>
      <c r="N99" s="2565"/>
      <c r="O99" s="2565"/>
      <c r="P99" s="2565"/>
      <c r="Q99" s="2565"/>
      <c r="R99" s="2566"/>
      <c r="S99" s="2566"/>
      <c r="T99" s="2566"/>
      <c r="U99" s="2566"/>
      <c r="V99" s="2566"/>
      <c r="W99" s="2566"/>
      <c r="X99" s="2566"/>
      <c r="Y99" s="2566"/>
      <c r="Z99" s="2566"/>
      <c r="AA99" s="2566"/>
      <c r="AB99" s="2566"/>
      <c r="AC99" s="2566"/>
      <c r="AD99" s="2566"/>
      <c r="AE99" s="2566"/>
      <c r="AF99" s="2566"/>
      <c r="AG99" s="2566"/>
      <c r="AH99" s="2566"/>
      <c r="AI99" s="2566"/>
      <c r="AJ99" s="4151"/>
      <c r="AK99" s="2565"/>
      <c r="AL99" s="2567"/>
    </row>
    <row r="100" spans="1:38" ht="11.25" customHeight="1">
      <c r="A100" s="4150"/>
      <c r="B100" s="2471"/>
      <c r="C100" s="2487"/>
      <c r="D100" s="2565"/>
      <c r="E100" s="2565"/>
      <c r="F100" s="2565"/>
      <c r="G100" s="2565"/>
      <c r="H100" s="2565"/>
      <c r="I100" s="2565"/>
      <c r="J100" s="2565"/>
      <c r="K100" s="2565"/>
      <c r="L100" s="2565"/>
      <c r="M100" s="2565"/>
      <c r="N100" s="2565"/>
      <c r="O100" s="2565"/>
      <c r="P100" s="2565"/>
      <c r="Q100" s="2565"/>
      <c r="R100" s="2566"/>
      <c r="S100" s="2566"/>
      <c r="T100" s="2566"/>
      <c r="U100" s="2566"/>
      <c r="V100" s="2566"/>
      <c r="W100" s="2566"/>
      <c r="X100" s="2566"/>
      <c r="Y100" s="2566"/>
      <c r="Z100" s="2566"/>
      <c r="AA100" s="2566"/>
      <c r="AB100" s="2566"/>
      <c r="AC100" s="2566"/>
      <c r="AD100" s="2566"/>
      <c r="AE100" s="2566"/>
      <c r="AF100" s="2566"/>
      <c r="AG100" s="2566"/>
      <c r="AH100" s="2566"/>
      <c r="AI100" s="2566"/>
      <c r="AJ100" s="4151"/>
      <c r="AK100" s="2565"/>
      <c r="AL100" s="2567"/>
    </row>
    <row r="101" spans="1:38" ht="11.25" customHeight="1">
      <c r="A101" s="4150"/>
      <c r="B101" s="2471"/>
      <c r="C101" s="2487"/>
      <c r="D101" s="2565"/>
      <c r="E101" s="2565"/>
      <c r="F101" s="2565"/>
      <c r="G101" s="2565"/>
      <c r="H101" s="2565"/>
      <c r="I101" s="2565"/>
      <c r="J101" s="2565"/>
      <c r="K101" s="2565"/>
      <c r="L101" s="2565"/>
      <c r="M101" s="2565"/>
      <c r="N101" s="2565"/>
      <c r="O101" s="2565"/>
      <c r="P101" s="2565"/>
      <c r="Q101" s="2565"/>
      <c r="R101" s="2566"/>
      <c r="S101" s="2566"/>
      <c r="T101" s="2566"/>
      <c r="U101" s="2566"/>
      <c r="V101" s="2566"/>
      <c r="W101" s="2566"/>
      <c r="X101" s="2566"/>
      <c r="Y101" s="2566"/>
      <c r="Z101" s="2566"/>
      <c r="AA101" s="2566"/>
      <c r="AB101" s="2566"/>
      <c r="AC101" s="2566"/>
      <c r="AD101" s="2566"/>
      <c r="AE101" s="2566"/>
      <c r="AF101" s="2566"/>
      <c r="AG101" s="2566"/>
      <c r="AH101" s="2566"/>
      <c r="AI101" s="2566"/>
      <c r="AJ101" s="4151"/>
      <c r="AK101" s="2565"/>
      <c r="AL101" s="2567"/>
    </row>
    <row r="102" spans="1:38" ht="11.25" customHeight="1">
      <c r="A102" s="4150"/>
      <c r="B102" s="2471"/>
      <c r="C102" s="2487"/>
      <c r="D102" s="2565"/>
      <c r="E102" s="2565"/>
      <c r="F102" s="2565"/>
      <c r="G102" s="2565"/>
      <c r="H102" s="2565"/>
      <c r="I102" s="2565"/>
      <c r="J102" s="2565"/>
      <c r="K102" s="2565"/>
      <c r="L102" s="2565"/>
      <c r="M102" s="2565"/>
      <c r="N102" s="2565"/>
      <c r="O102" s="2565"/>
      <c r="P102" s="2565"/>
      <c r="Q102" s="2565"/>
      <c r="R102" s="2566"/>
      <c r="S102" s="2566"/>
      <c r="T102" s="2566"/>
      <c r="U102" s="2566"/>
      <c r="V102" s="2566"/>
      <c r="W102" s="2566"/>
      <c r="X102" s="2566"/>
      <c r="Y102" s="2566"/>
      <c r="Z102" s="2566"/>
      <c r="AA102" s="2566"/>
      <c r="AB102" s="2566"/>
      <c r="AC102" s="2566"/>
      <c r="AD102" s="2566"/>
      <c r="AE102" s="2566"/>
      <c r="AF102" s="2566"/>
      <c r="AG102" s="2566"/>
      <c r="AH102" s="2566"/>
      <c r="AI102" s="2566"/>
      <c r="AJ102" s="4151"/>
      <c r="AK102" s="2565"/>
      <c r="AL102" s="2567"/>
    </row>
    <row r="103" spans="1:38" ht="11.25" customHeight="1" thickBot="1">
      <c r="A103" s="4172"/>
      <c r="B103" s="4173"/>
      <c r="C103" s="4174"/>
      <c r="D103" s="4175"/>
      <c r="E103" s="4175"/>
      <c r="F103" s="4175"/>
      <c r="G103" s="4175"/>
      <c r="H103" s="4175"/>
      <c r="I103" s="4175"/>
      <c r="J103" s="4175"/>
      <c r="K103" s="4175"/>
      <c r="L103" s="4175"/>
      <c r="M103" s="4175"/>
      <c r="N103" s="4175"/>
      <c r="O103" s="4175"/>
      <c r="P103" s="4175"/>
      <c r="Q103" s="4175"/>
      <c r="R103" s="4176"/>
      <c r="S103" s="4176"/>
      <c r="T103" s="4176"/>
      <c r="U103" s="4176"/>
      <c r="V103" s="4176"/>
      <c r="W103" s="4176"/>
      <c r="X103" s="4176"/>
      <c r="Y103" s="4176"/>
      <c r="Z103" s="4176"/>
      <c r="AA103" s="4176"/>
      <c r="AB103" s="4176"/>
      <c r="AC103" s="4176"/>
      <c r="AD103" s="4176"/>
      <c r="AE103" s="4176"/>
      <c r="AF103" s="4176"/>
      <c r="AG103" s="4176"/>
      <c r="AH103" s="4176"/>
      <c r="AI103" s="4176"/>
      <c r="AJ103" s="4305"/>
      <c r="AK103" s="2565"/>
      <c r="AL103" s="2567"/>
    </row>
    <row r="104" spans="1:38" ht="6" customHeight="1">
      <c r="A104" s="4323"/>
      <c r="B104" s="4306"/>
      <c r="C104" s="4307"/>
      <c r="D104" s="4308"/>
      <c r="E104" s="4308"/>
      <c r="F104" s="4308"/>
      <c r="G104" s="4308"/>
      <c r="H104" s="4308"/>
      <c r="I104" s="4308"/>
      <c r="J104" s="4308"/>
      <c r="K104" s="4308"/>
      <c r="L104" s="4308"/>
      <c r="M104" s="4308"/>
      <c r="N104" s="4308"/>
      <c r="O104" s="4308"/>
      <c r="P104" s="4308"/>
      <c r="Q104" s="4308"/>
      <c r="R104" s="4309"/>
      <c r="S104" s="4309"/>
      <c r="T104" s="4309"/>
      <c r="U104" s="4309"/>
      <c r="V104" s="4309"/>
      <c r="W104" s="4309"/>
      <c r="X104" s="4309"/>
      <c r="Y104" s="4309"/>
      <c r="Z104" s="4309"/>
      <c r="AA104" s="4309"/>
      <c r="AB104" s="4309"/>
      <c r="AC104" s="4309"/>
      <c r="AD104" s="4309"/>
      <c r="AE104" s="4309"/>
      <c r="AF104" s="4309"/>
      <c r="AG104" s="4309"/>
      <c r="AH104" s="4309"/>
      <c r="AI104" s="4309"/>
      <c r="AJ104" s="4309"/>
      <c r="AK104" s="2565"/>
      <c r="AL104" s="2567"/>
    </row>
    <row r="105" spans="1:38" ht="18" thickBot="1">
      <c r="A105" s="6598">
        <v>50</v>
      </c>
      <c r="B105" s="6598"/>
      <c r="C105" s="6598"/>
      <c r="D105" s="6598"/>
      <c r="E105" s="6598"/>
      <c r="F105" s="6598"/>
      <c r="G105" s="6598"/>
      <c r="H105" s="6598"/>
      <c r="I105" s="6598"/>
      <c r="J105" s="6598"/>
      <c r="K105" s="6598"/>
      <c r="L105" s="6598"/>
      <c r="M105" s="6598"/>
      <c r="N105" s="6598"/>
      <c r="O105" s="6598"/>
      <c r="P105" s="6598"/>
      <c r="Q105" s="6598"/>
      <c r="R105" s="6598"/>
      <c r="S105" s="6598"/>
      <c r="T105" s="6598"/>
      <c r="U105" s="6598"/>
      <c r="V105" s="6598"/>
      <c r="W105" s="6598"/>
      <c r="X105" s="6598"/>
      <c r="Y105" s="6598"/>
      <c r="Z105" s="6598"/>
      <c r="AA105" s="6598"/>
      <c r="AB105" s="6598"/>
      <c r="AC105" s="6598"/>
      <c r="AD105" s="6598"/>
      <c r="AE105" s="6598"/>
      <c r="AF105" s="6598"/>
      <c r="AG105" s="6598"/>
      <c r="AH105" s="6598"/>
      <c r="AI105" s="6598"/>
      <c r="AJ105" s="6598"/>
      <c r="AK105" s="2565"/>
      <c r="AL105" s="2567"/>
    </row>
    <row r="106" spans="1:38" ht="20.100000000000001" customHeight="1">
      <c r="A106" s="4310"/>
      <c r="B106" s="4311"/>
      <c r="C106" s="4311"/>
      <c r="D106" s="4311"/>
      <c r="E106" s="4311"/>
      <c r="F106" s="4311"/>
      <c r="G106" s="4311"/>
      <c r="H106" s="4311"/>
      <c r="I106" s="4311"/>
      <c r="J106" s="4311"/>
      <c r="K106" s="4311"/>
      <c r="L106" s="4311"/>
      <c r="M106" s="4311"/>
      <c r="N106" s="4311"/>
      <c r="O106" s="4311"/>
      <c r="P106" s="4311"/>
      <c r="Q106" s="4311"/>
      <c r="R106" s="4311"/>
      <c r="S106" s="4311"/>
      <c r="T106" s="4311"/>
      <c r="U106" s="4311"/>
      <c r="V106" s="4311"/>
      <c r="W106" s="4311"/>
      <c r="X106" s="4311"/>
      <c r="Y106" s="4311"/>
      <c r="Z106" s="4311"/>
      <c r="AA106" s="4311"/>
      <c r="AB106" s="4311"/>
      <c r="AC106" s="4311"/>
      <c r="AD106" s="4311"/>
      <c r="AE106" s="4311"/>
      <c r="AF106" s="4311"/>
      <c r="AG106" s="4311"/>
      <c r="AH106" s="4311"/>
      <c r="AI106" s="4311"/>
      <c r="AJ106" s="4312"/>
    </row>
    <row r="107" spans="1:38" ht="15" customHeight="1">
      <c r="A107" s="4150"/>
      <c r="B107" s="6505" t="s">
        <v>1163</v>
      </c>
      <c r="C107" s="6506"/>
      <c r="D107" s="6506"/>
      <c r="E107" s="6506"/>
      <c r="F107" s="6506"/>
      <c r="G107" s="6507"/>
      <c r="H107" s="6511" t="s">
        <v>852</v>
      </c>
      <c r="I107" s="6512"/>
      <c r="J107" s="2568"/>
      <c r="K107" s="2569" t="s">
        <v>1487</v>
      </c>
      <c r="L107" s="2568"/>
      <c r="M107" s="2568"/>
      <c r="N107" s="2355"/>
      <c r="O107" s="2565"/>
      <c r="P107" s="2565"/>
      <c r="Q107" s="2565"/>
      <c r="R107" s="2566"/>
      <c r="S107" s="2566"/>
      <c r="T107" s="2566"/>
      <c r="U107" s="2566"/>
      <c r="V107" s="2566"/>
      <c r="W107" s="2566"/>
      <c r="X107" s="2566"/>
      <c r="Y107" s="2566"/>
      <c r="Z107" s="2566"/>
      <c r="AA107" s="2566"/>
      <c r="AB107" s="2566"/>
      <c r="AC107" s="2566"/>
      <c r="AD107" s="2566"/>
      <c r="AE107" s="2566"/>
      <c r="AF107" s="2566"/>
      <c r="AG107" s="2566"/>
      <c r="AH107" s="2566"/>
      <c r="AI107" s="2566"/>
      <c r="AJ107" s="4151"/>
      <c r="AK107" s="2565"/>
      <c r="AL107" s="2567"/>
    </row>
    <row r="108" spans="1:38" ht="15" customHeight="1">
      <c r="A108" s="4150"/>
      <c r="B108" s="6508"/>
      <c r="C108" s="6509"/>
      <c r="D108" s="6509"/>
      <c r="E108" s="6509"/>
      <c r="F108" s="6509"/>
      <c r="G108" s="6510"/>
      <c r="H108" s="6513"/>
      <c r="I108" s="6514"/>
      <c r="J108" s="2570"/>
      <c r="K108" s="2418" t="s">
        <v>1488</v>
      </c>
      <c r="L108" s="2570"/>
      <c r="M108" s="2570"/>
      <c r="N108" s="2355"/>
      <c r="O108" s="2565"/>
      <c r="P108" s="2565"/>
      <c r="Q108" s="2565"/>
      <c r="R108" s="2566"/>
      <c r="S108" s="2566"/>
      <c r="T108" s="2566"/>
      <c r="U108" s="2566"/>
      <c r="V108" s="2566"/>
      <c r="W108" s="2566"/>
      <c r="X108" s="2566"/>
      <c r="Y108" s="2566"/>
      <c r="Z108" s="2566"/>
      <c r="AA108" s="2566"/>
      <c r="AB108" s="2566"/>
      <c r="AC108" s="2566"/>
      <c r="AD108" s="2566"/>
      <c r="AE108" s="2566"/>
      <c r="AF108" s="2566"/>
      <c r="AG108" s="2566"/>
      <c r="AH108" s="2566"/>
      <c r="AI108" s="2566"/>
      <c r="AJ108" s="4151"/>
      <c r="AK108" s="2565"/>
      <c r="AL108" s="2567"/>
    </row>
    <row r="109" spans="1:38" ht="20.100000000000001" customHeight="1">
      <c r="A109" s="4154"/>
      <c r="B109" s="2355"/>
      <c r="C109" s="2355"/>
      <c r="D109" s="2355"/>
      <c r="E109" s="2355"/>
      <c r="F109" s="2355"/>
      <c r="G109" s="2355"/>
      <c r="H109" s="2355"/>
      <c r="I109" s="2355"/>
      <c r="J109" s="2355"/>
      <c r="K109" s="2355"/>
      <c r="L109" s="2355"/>
      <c r="M109" s="2355"/>
      <c r="N109" s="2355"/>
      <c r="O109" s="2355"/>
      <c r="P109" s="2355"/>
      <c r="Q109" s="2355"/>
      <c r="R109" s="2355"/>
      <c r="S109" s="2355"/>
      <c r="T109" s="2355"/>
      <c r="U109" s="2355"/>
      <c r="V109" s="2355"/>
      <c r="W109" s="2355"/>
      <c r="X109" s="2355"/>
      <c r="Y109" s="2355"/>
      <c r="Z109" s="2355"/>
      <c r="AA109" s="2355"/>
      <c r="AB109" s="2355"/>
      <c r="AC109" s="2355"/>
      <c r="AD109" s="2355"/>
      <c r="AE109" s="2355"/>
      <c r="AF109" s="2355"/>
      <c r="AG109" s="2355"/>
      <c r="AH109" s="2355"/>
      <c r="AI109" s="2355"/>
      <c r="AJ109" s="4153"/>
    </row>
    <row r="110" spans="1:38">
      <c r="A110" s="4299" t="s">
        <v>882</v>
      </c>
      <c r="B110" s="2355"/>
      <c r="C110" s="2571" t="s">
        <v>1299</v>
      </c>
      <c r="D110" s="2355"/>
      <c r="E110" s="2355"/>
      <c r="F110" s="2355"/>
      <c r="G110" s="2355"/>
      <c r="H110" s="2355"/>
      <c r="I110" s="2355"/>
      <c r="J110" s="2355"/>
      <c r="K110" s="2355"/>
      <c r="L110" s="2355"/>
      <c r="M110" s="2355"/>
      <c r="N110" s="2355"/>
      <c r="O110" s="2355"/>
      <c r="P110" s="2355"/>
      <c r="Q110" s="2355"/>
      <c r="R110" s="2355"/>
      <c r="S110" s="2355"/>
      <c r="T110" s="2355"/>
      <c r="U110" s="2355"/>
      <c r="V110" s="2355"/>
      <c r="W110" s="2355"/>
      <c r="X110" s="2355"/>
      <c r="Y110" s="2355"/>
      <c r="Z110" s="2355"/>
      <c r="AA110" s="2355"/>
      <c r="AB110" s="2355"/>
      <c r="AC110" s="2355"/>
      <c r="AD110" s="2355"/>
      <c r="AE110" s="2355"/>
      <c r="AF110" s="2355"/>
      <c r="AG110" s="2355"/>
      <c r="AH110" s="2355"/>
      <c r="AI110" s="2355"/>
      <c r="AJ110" s="4153"/>
    </row>
    <row r="111" spans="1:38">
      <c r="A111" s="4154"/>
      <c r="B111" s="2355"/>
      <c r="C111" s="2577" t="s">
        <v>1300</v>
      </c>
      <c r="D111" s="2355"/>
      <c r="E111" s="2355"/>
      <c r="F111" s="2355"/>
      <c r="G111" s="2355"/>
      <c r="H111" s="2355"/>
      <c r="I111" s="2355"/>
      <c r="J111" s="2355"/>
      <c r="K111" s="2355"/>
      <c r="L111" s="2355"/>
      <c r="M111" s="2355"/>
      <c r="N111" s="2355"/>
      <c r="O111" s="2355"/>
      <c r="P111" s="2355"/>
      <c r="Q111" s="2355"/>
      <c r="R111" s="2355"/>
      <c r="S111" s="2355"/>
      <c r="T111" s="2355"/>
      <c r="U111" s="2355"/>
      <c r="V111" s="2355"/>
      <c r="W111" s="2355"/>
      <c r="X111" s="2355"/>
      <c r="Y111" s="2355"/>
      <c r="Z111" s="2355"/>
      <c r="AA111" s="2355"/>
      <c r="AB111" s="2355"/>
      <c r="AC111" s="2355"/>
      <c r="AD111" s="2355"/>
      <c r="AE111" s="2355"/>
      <c r="AF111" s="2355"/>
      <c r="AG111" s="2355"/>
      <c r="AH111" s="2355"/>
      <c r="AI111" s="2355"/>
      <c r="AJ111" s="4153"/>
    </row>
    <row r="112" spans="1:38">
      <c r="A112" s="4154"/>
      <c r="B112" s="2355"/>
      <c r="C112" s="2355"/>
      <c r="D112" s="2355"/>
      <c r="E112" s="2355"/>
      <c r="F112" s="2355"/>
      <c r="G112" s="2355"/>
      <c r="H112" s="2355"/>
      <c r="I112" s="2355"/>
      <c r="J112" s="2355"/>
      <c r="K112" s="2355"/>
      <c r="L112" s="2355"/>
      <c r="M112" s="2355"/>
      <c r="N112" s="2355"/>
      <c r="O112" s="2355"/>
      <c r="P112" s="2355"/>
      <c r="Q112" s="2355"/>
      <c r="R112" s="2355"/>
      <c r="S112" s="2355"/>
      <c r="T112" s="2355"/>
      <c r="U112" s="2355"/>
      <c r="V112" s="2355"/>
      <c r="W112" s="2355"/>
      <c r="X112" s="2355"/>
      <c r="Y112" s="2355"/>
      <c r="Z112" s="2355"/>
      <c r="AA112" s="2355"/>
      <c r="AB112" s="2355"/>
      <c r="AC112" s="2355"/>
      <c r="AD112" s="2355"/>
      <c r="AE112" s="2355"/>
      <c r="AF112" s="2355"/>
      <c r="AG112" s="2355"/>
      <c r="AH112" s="6677">
        <v>3701</v>
      </c>
      <c r="AI112" s="6677"/>
      <c r="AJ112" s="4153"/>
    </row>
    <row r="113" spans="1:38" ht="11.25" customHeight="1">
      <c r="A113" s="4150"/>
      <c r="B113" s="2578"/>
      <c r="C113" s="3922" t="s">
        <v>29</v>
      </c>
      <c r="D113" s="1598" t="s">
        <v>916</v>
      </c>
      <c r="E113" s="2572"/>
      <c r="F113" s="2573"/>
      <c r="G113" s="2574"/>
      <c r="H113" s="2574"/>
      <c r="I113" s="2574"/>
      <c r="J113" s="3938"/>
      <c r="K113" s="3938"/>
      <c r="L113" s="3938"/>
      <c r="M113" s="3938"/>
      <c r="N113" s="2575"/>
      <c r="O113" s="2574"/>
      <c r="P113" s="2574"/>
      <c r="Q113" s="6600">
        <v>25</v>
      </c>
      <c r="R113" s="6529"/>
      <c r="S113" s="2449"/>
      <c r="T113" s="3922" t="s">
        <v>72</v>
      </c>
      <c r="U113" s="1598" t="s">
        <v>919</v>
      </c>
      <c r="V113" s="1599"/>
      <c r="W113" s="1599"/>
      <c r="X113" s="1599"/>
      <c r="Y113" s="1599"/>
      <c r="Z113" s="1599"/>
      <c r="AA113" s="3938"/>
      <c r="AB113" s="3938"/>
      <c r="AC113" s="3938"/>
      <c r="AD113" s="3938"/>
      <c r="AE113" s="3938"/>
      <c r="AF113" s="2355"/>
      <c r="AG113" s="2355"/>
      <c r="AH113" s="6600">
        <v>34</v>
      </c>
      <c r="AI113" s="6529"/>
      <c r="AJ113" s="4153"/>
      <c r="AK113" s="2567"/>
      <c r="AL113" s="2567"/>
    </row>
    <row r="114" spans="1:38" ht="11.25" customHeight="1">
      <c r="A114" s="4150"/>
      <c r="B114" s="2578"/>
      <c r="C114" s="3922"/>
      <c r="D114" s="2573"/>
      <c r="E114" s="2572"/>
      <c r="F114" s="2573"/>
      <c r="G114" s="2574"/>
      <c r="H114" s="2574"/>
      <c r="I114" s="2574"/>
      <c r="J114" s="3938"/>
      <c r="K114" s="3938"/>
      <c r="L114" s="3938"/>
      <c r="M114" s="3938"/>
      <c r="N114" s="2575"/>
      <c r="O114" s="2574"/>
      <c r="P114" s="2574"/>
      <c r="Q114" s="6600"/>
      <c r="R114" s="6530"/>
      <c r="S114" s="2449"/>
      <c r="T114" s="3922"/>
      <c r="U114" s="1599"/>
      <c r="V114" s="1599"/>
      <c r="W114" s="1599"/>
      <c r="X114" s="1599"/>
      <c r="Y114" s="1599"/>
      <c r="Z114" s="1599"/>
      <c r="AA114" s="3938"/>
      <c r="AB114" s="3938"/>
      <c r="AC114" s="3938"/>
      <c r="AD114" s="3938"/>
      <c r="AE114" s="3938"/>
      <c r="AF114" s="2355"/>
      <c r="AG114" s="2355"/>
      <c r="AH114" s="6600"/>
      <c r="AI114" s="6530"/>
      <c r="AJ114" s="4153"/>
      <c r="AK114" s="2567"/>
      <c r="AL114" s="2567"/>
    </row>
    <row r="115" spans="1:38" ht="6" customHeight="1">
      <c r="A115" s="4150"/>
      <c r="B115" s="2578"/>
      <c r="C115" s="3922"/>
      <c r="D115" s="2573"/>
      <c r="E115" s="2572"/>
      <c r="F115" s="2573"/>
      <c r="G115" s="2574"/>
      <c r="H115" s="2574"/>
      <c r="I115" s="2574"/>
      <c r="J115" s="3938"/>
      <c r="K115" s="3938"/>
      <c r="L115" s="3938"/>
      <c r="M115" s="3938"/>
      <c r="N115" s="2575"/>
      <c r="O115" s="2574"/>
      <c r="P115" s="2574"/>
      <c r="Q115" s="2355"/>
      <c r="R115" s="3922"/>
      <c r="S115" s="2449"/>
      <c r="T115" s="3922"/>
      <c r="U115" s="2583"/>
      <c r="V115" s="2583"/>
      <c r="W115" s="2394"/>
      <c r="X115" s="2424"/>
      <c r="Y115" s="2424"/>
      <c r="Z115" s="2424"/>
      <c r="AA115" s="3938"/>
      <c r="AB115" s="3938"/>
      <c r="AC115" s="3938"/>
      <c r="AD115" s="3938"/>
      <c r="AE115" s="3938"/>
      <c r="AF115" s="2567"/>
      <c r="AG115" s="2567"/>
      <c r="AH115" s="2355"/>
      <c r="AI115" s="2355"/>
      <c r="AJ115" s="4153"/>
      <c r="AK115" s="2567"/>
      <c r="AL115" s="2567"/>
    </row>
    <row r="116" spans="1:38" ht="11.25" customHeight="1">
      <c r="A116" s="4283"/>
      <c r="B116" s="2578"/>
      <c r="C116" s="3922" t="s">
        <v>30</v>
      </c>
      <c r="D116" s="1598" t="s">
        <v>918</v>
      </c>
      <c r="E116" s="2572"/>
      <c r="F116" s="2573"/>
      <c r="G116" s="2574"/>
      <c r="H116" s="2574"/>
      <c r="I116" s="2574"/>
      <c r="J116" s="3938"/>
      <c r="K116" s="3938"/>
      <c r="L116" s="3938"/>
      <c r="M116" s="3938"/>
      <c r="N116" s="2575"/>
      <c r="O116" s="2574"/>
      <c r="P116" s="2574"/>
      <c r="Q116" s="6600">
        <v>26</v>
      </c>
      <c r="R116" s="6529"/>
      <c r="S116" s="2449"/>
      <c r="T116" s="3922" t="s">
        <v>298</v>
      </c>
      <c r="U116" s="1598" t="s">
        <v>921</v>
      </c>
      <c r="V116" s="1599"/>
      <c r="W116" s="1599"/>
      <c r="X116" s="1599"/>
      <c r="Y116" s="1599"/>
      <c r="Z116" s="1599"/>
      <c r="AA116" s="3938"/>
      <c r="AB116" s="3938"/>
      <c r="AC116" s="3938"/>
      <c r="AD116" s="3938"/>
      <c r="AE116" s="3938"/>
      <c r="AF116" s="2355"/>
      <c r="AG116" s="2355"/>
      <c r="AH116" s="6600">
        <v>35</v>
      </c>
      <c r="AI116" s="6529"/>
      <c r="AJ116" s="4153"/>
      <c r="AK116" s="2567"/>
      <c r="AL116" s="2567"/>
    </row>
    <row r="117" spans="1:38" ht="11.25" customHeight="1">
      <c r="A117" s="4150"/>
      <c r="B117" s="2578"/>
      <c r="C117" s="3922"/>
      <c r="D117" s="2573"/>
      <c r="E117" s="2572"/>
      <c r="F117" s="2573"/>
      <c r="G117" s="2574"/>
      <c r="H117" s="2574"/>
      <c r="I117" s="2574"/>
      <c r="J117" s="3938"/>
      <c r="K117" s="3938"/>
      <c r="L117" s="3938"/>
      <c r="M117" s="3938"/>
      <c r="N117" s="2575"/>
      <c r="O117" s="2574"/>
      <c r="P117" s="2574"/>
      <c r="Q117" s="6600"/>
      <c r="R117" s="6530"/>
      <c r="S117" s="2449"/>
      <c r="T117" s="3922"/>
      <c r="U117" s="2573"/>
      <c r="V117" s="1599"/>
      <c r="W117" s="1599"/>
      <c r="X117" s="1599"/>
      <c r="Y117" s="1599"/>
      <c r="Z117" s="1599"/>
      <c r="AA117" s="3938"/>
      <c r="AB117" s="3938"/>
      <c r="AC117" s="3938"/>
      <c r="AD117" s="3938"/>
      <c r="AE117" s="3938"/>
      <c r="AF117" s="2355"/>
      <c r="AG117" s="2355"/>
      <c r="AH117" s="6600"/>
      <c r="AI117" s="6530"/>
      <c r="AJ117" s="4153"/>
      <c r="AK117" s="2567"/>
      <c r="AL117" s="2567"/>
    </row>
    <row r="118" spans="1:38" ht="6" customHeight="1">
      <c r="A118" s="4150"/>
      <c r="B118" s="2578"/>
      <c r="C118" s="3922"/>
      <c r="D118" s="2573"/>
      <c r="E118" s="2572"/>
      <c r="F118" s="2573"/>
      <c r="G118" s="2574"/>
      <c r="H118" s="2574"/>
      <c r="I118" s="2574"/>
      <c r="J118" s="3938"/>
      <c r="K118" s="3938"/>
      <c r="L118" s="3938"/>
      <c r="M118" s="3938"/>
      <c r="N118" s="2575"/>
      <c r="O118" s="2574"/>
      <c r="P118" s="2574"/>
      <c r="Q118" s="2355"/>
      <c r="R118" s="3922"/>
      <c r="S118" s="2449"/>
      <c r="T118" s="3922"/>
      <c r="U118" s="2573"/>
      <c r="V118" s="1599"/>
      <c r="W118" s="1599"/>
      <c r="X118" s="1599"/>
      <c r="Y118" s="1599"/>
      <c r="Z118" s="1599"/>
      <c r="AA118" s="3938"/>
      <c r="AB118" s="3938"/>
      <c r="AC118" s="3938"/>
      <c r="AD118" s="3938"/>
      <c r="AE118" s="3938"/>
      <c r="AF118" s="2355"/>
      <c r="AG118" s="2355"/>
      <c r="AH118" s="2355"/>
      <c r="AI118" s="2355"/>
      <c r="AJ118" s="4153"/>
      <c r="AK118" s="2567"/>
      <c r="AL118" s="2567"/>
    </row>
    <row r="119" spans="1:38" ht="11.25" customHeight="1">
      <c r="A119" s="4283"/>
      <c r="B119" s="2578"/>
      <c r="C119" s="3922" t="s">
        <v>44</v>
      </c>
      <c r="D119" s="1598" t="s">
        <v>920</v>
      </c>
      <c r="E119" s="2572"/>
      <c r="F119" s="2573"/>
      <c r="G119" s="2574"/>
      <c r="H119" s="2574"/>
      <c r="I119" s="2574"/>
      <c r="J119" s="3938"/>
      <c r="K119" s="3938"/>
      <c r="L119" s="3938"/>
      <c r="M119" s="3938"/>
      <c r="N119" s="2575"/>
      <c r="O119" s="2574"/>
      <c r="P119" s="2574"/>
      <c r="Q119" s="6600">
        <v>27</v>
      </c>
      <c r="R119" s="6529"/>
      <c r="S119" s="2449"/>
      <c r="T119" s="3922" t="s">
        <v>373</v>
      </c>
      <c r="U119" s="1598" t="s">
        <v>1910</v>
      </c>
      <c r="V119" s="1599"/>
      <c r="W119" s="1599"/>
      <c r="X119" s="1599"/>
      <c r="Y119" s="1599"/>
      <c r="Z119" s="1599"/>
      <c r="AA119" s="3938"/>
      <c r="AB119" s="3938"/>
      <c r="AC119" s="3938"/>
      <c r="AD119" s="3938"/>
      <c r="AE119" s="3938"/>
      <c r="AF119" s="2355"/>
      <c r="AG119" s="2355"/>
      <c r="AH119" s="6600">
        <v>36</v>
      </c>
      <c r="AI119" s="6529"/>
      <c r="AJ119" s="4153"/>
      <c r="AK119" s="2567"/>
      <c r="AL119" s="2567"/>
    </row>
    <row r="120" spans="1:38" ht="11.25" customHeight="1">
      <c r="A120" s="4150"/>
      <c r="B120" s="2578"/>
      <c r="C120" s="3922"/>
      <c r="D120" s="2573"/>
      <c r="E120" s="2572"/>
      <c r="F120" s="2573"/>
      <c r="G120" s="2574"/>
      <c r="H120" s="2574"/>
      <c r="I120" s="2574"/>
      <c r="J120" s="3938"/>
      <c r="K120" s="3938"/>
      <c r="L120" s="3938"/>
      <c r="M120" s="3938"/>
      <c r="N120" s="2575"/>
      <c r="O120" s="2574"/>
      <c r="P120" s="2574"/>
      <c r="Q120" s="6600"/>
      <c r="R120" s="6530"/>
      <c r="S120" s="2449"/>
      <c r="T120" s="3922"/>
      <c r="U120" s="2573"/>
      <c r="V120" s="1599"/>
      <c r="W120" s="1599"/>
      <c r="X120" s="1599"/>
      <c r="Y120" s="1599"/>
      <c r="Z120" s="1599"/>
      <c r="AA120" s="3938"/>
      <c r="AB120" s="3938"/>
      <c r="AC120" s="3938"/>
      <c r="AD120" s="3938"/>
      <c r="AE120" s="3938"/>
      <c r="AF120" s="2355"/>
      <c r="AG120" s="2355"/>
      <c r="AH120" s="6600"/>
      <c r="AI120" s="6530"/>
      <c r="AJ120" s="4153"/>
      <c r="AK120" s="2567"/>
      <c r="AL120" s="2567"/>
    </row>
    <row r="121" spans="1:38" ht="6" customHeight="1">
      <c r="A121" s="4150"/>
      <c r="B121" s="2578"/>
      <c r="C121" s="3922"/>
      <c r="D121" s="2573"/>
      <c r="E121" s="2572"/>
      <c r="F121" s="2573"/>
      <c r="G121" s="2574"/>
      <c r="H121" s="2574"/>
      <c r="I121" s="2574"/>
      <c r="J121" s="3938"/>
      <c r="K121" s="3938"/>
      <c r="L121" s="3938"/>
      <c r="M121" s="3938"/>
      <c r="N121" s="2575"/>
      <c r="O121" s="2574"/>
      <c r="P121" s="2574"/>
      <c r="Q121" s="2355"/>
      <c r="R121" s="3922"/>
      <c r="S121" s="2449"/>
      <c r="T121" s="3922"/>
      <c r="U121" s="2573"/>
      <c r="V121" s="1599"/>
      <c r="W121" s="1599"/>
      <c r="X121" s="1599"/>
      <c r="Y121" s="1599"/>
      <c r="Z121" s="1599"/>
      <c r="AA121" s="3938"/>
      <c r="AB121" s="3938"/>
      <c r="AC121" s="3938"/>
      <c r="AD121" s="3938"/>
      <c r="AE121" s="3938"/>
      <c r="AF121" s="2355"/>
      <c r="AG121" s="2355"/>
      <c r="AH121" s="2355"/>
      <c r="AI121" s="2355"/>
      <c r="AJ121" s="4153"/>
      <c r="AK121" s="2567"/>
      <c r="AL121" s="2567"/>
    </row>
    <row r="122" spans="1:38" ht="11.25" customHeight="1">
      <c r="A122" s="4283"/>
      <c r="B122" s="2578"/>
      <c r="C122" s="3922" t="s">
        <v>56</v>
      </c>
      <c r="D122" s="1598" t="s">
        <v>922</v>
      </c>
      <c r="E122" s="2572"/>
      <c r="F122" s="2573"/>
      <c r="G122" s="2574"/>
      <c r="H122" s="2574"/>
      <c r="I122" s="2574"/>
      <c r="J122" s="3938"/>
      <c r="K122" s="3938"/>
      <c r="L122" s="3938"/>
      <c r="M122" s="3938"/>
      <c r="N122" s="2575"/>
      <c r="O122" s="2574"/>
      <c r="P122" s="2574"/>
      <c r="Q122" s="6600">
        <v>28</v>
      </c>
      <c r="R122" s="6529"/>
      <c r="S122" s="2449"/>
      <c r="T122" s="3922" t="s">
        <v>374</v>
      </c>
      <c r="U122" s="1598" t="s">
        <v>923</v>
      </c>
      <c r="V122" s="1599"/>
      <c r="W122" s="1599"/>
      <c r="X122" s="1599"/>
      <c r="Y122" s="1599"/>
      <c r="Z122" s="1599"/>
      <c r="AA122" s="3938"/>
      <c r="AB122" s="3938"/>
      <c r="AC122" s="3938"/>
      <c r="AD122" s="3938"/>
      <c r="AE122" s="3938"/>
      <c r="AF122" s="2355"/>
      <c r="AG122" s="2355"/>
      <c r="AH122" s="6600">
        <v>37</v>
      </c>
      <c r="AI122" s="6529"/>
      <c r="AJ122" s="4153"/>
      <c r="AK122" s="2567"/>
      <c r="AL122" s="2567"/>
    </row>
    <row r="123" spans="1:38" ht="11.25" customHeight="1">
      <c r="A123" s="4150"/>
      <c r="B123" s="2578"/>
      <c r="C123" s="3922"/>
      <c r="D123" s="2573"/>
      <c r="E123" s="2572"/>
      <c r="F123" s="2573"/>
      <c r="G123" s="2574"/>
      <c r="H123" s="2574"/>
      <c r="I123" s="2574"/>
      <c r="J123" s="3938"/>
      <c r="K123" s="3938"/>
      <c r="L123" s="3938"/>
      <c r="M123" s="3938"/>
      <c r="N123" s="2575"/>
      <c r="O123" s="2574"/>
      <c r="P123" s="2574"/>
      <c r="Q123" s="6600"/>
      <c r="R123" s="6530"/>
      <c r="S123" s="2449"/>
      <c r="T123" s="3922"/>
      <c r="U123" s="2573"/>
      <c r="V123" s="1599"/>
      <c r="W123" s="1599"/>
      <c r="X123" s="1599"/>
      <c r="Y123" s="1599"/>
      <c r="Z123" s="1599"/>
      <c r="AA123" s="3938"/>
      <c r="AB123" s="3938"/>
      <c r="AC123" s="3938"/>
      <c r="AD123" s="3938"/>
      <c r="AE123" s="3938"/>
      <c r="AF123" s="2355"/>
      <c r="AG123" s="2355"/>
      <c r="AH123" s="6600"/>
      <c r="AI123" s="6530"/>
      <c r="AJ123" s="4153"/>
      <c r="AK123" s="2567"/>
      <c r="AL123" s="2567"/>
    </row>
    <row r="124" spans="1:38" ht="6" customHeight="1">
      <c r="A124" s="4150"/>
      <c r="B124" s="2578"/>
      <c r="C124" s="3922"/>
      <c r="D124" s="2573"/>
      <c r="E124" s="2572"/>
      <c r="F124" s="2573"/>
      <c r="G124" s="2574"/>
      <c r="H124" s="2574"/>
      <c r="I124" s="2574"/>
      <c r="J124" s="3938"/>
      <c r="K124" s="3938"/>
      <c r="L124" s="3938"/>
      <c r="M124" s="3938"/>
      <c r="N124" s="2575"/>
      <c r="O124" s="2574"/>
      <c r="P124" s="2574"/>
      <c r="Q124" s="2355"/>
      <c r="R124" s="3922"/>
      <c r="S124" s="2449"/>
      <c r="T124" s="3922"/>
      <c r="U124" s="2573"/>
      <c r="V124" s="1599"/>
      <c r="W124" s="1599"/>
      <c r="X124" s="1599"/>
      <c r="Y124" s="1599"/>
      <c r="Z124" s="1599"/>
      <c r="AA124" s="3938"/>
      <c r="AB124" s="3938"/>
      <c r="AC124" s="3938"/>
      <c r="AD124" s="3938"/>
      <c r="AE124" s="3938"/>
      <c r="AF124" s="2355"/>
      <c r="AG124" s="2355"/>
      <c r="AH124" s="2355"/>
      <c r="AI124" s="2355"/>
      <c r="AJ124" s="4153"/>
      <c r="AK124" s="2567"/>
      <c r="AL124" s="2567"/>
    </row>
    <row r="125" spans="1:38" ht="11.25" customHeight="1">
      <c r="A125" s="4283"/>
      <c r="B125" s="2578"/>
      <c r="C125" s="3922" t="s">
        <v>57</v>
      </c>
      <c r="D125" s="1598" t="s">
        <v>1011</v>
      </c>
      <c r="E125" s="2572"/>
      <c r="F125" s="2573"/>
      <c r="G125" s="2574"/>
      <c r="H125" s="2574"/>
      <c r="I125" s="2574"/>
      <c r="J125" s="3938"/>
      <c r="K125" s="3938"/>
      <c r="L125" s="3938"/>
      <c r="M125" s="3938"/>
      <c r="N125" s="2575"/>
      <c r="O125" s="2574"/>
      <c r="P125" s="2574"/>
      <c r="Q125" s="6600">
        <v>29</v>
      </c>
      <c r="R125" s="6529"/>
      <c r="S125" s="2449"/>
      <c r="T125" s="3922" t="s">
        <v>375</v>
      </c>
      <c r="U125" s="1598" t="s">
        <v>924</v>
      </c>
      <c r="V125" s="1599"/>
      <c r="W125" s="1599"/>
      <c r="X125" s="1599"/>
      <c r="Y125" s="1599"/>
      <c r="Z125" s="1599"/>
      <c r="AA125" s="3938"/>
      <c r="AB125" s="3938"/>
      <c r="AC125" s="3938"/>
      <c r="AD125" s="3938"/>
      <c r="AE125" s="3938"/>
      <c r="AF125" s="2355"/>
      <c r="AG125" s="2355"/>
      <c r="AH125" s="6600">
        <v>38</v>
      </c>
      <c r="AI125" s="6529"/>
      <c r="AJ125" s="4153"/>
      <c r="AK125" s="2567"/>
      <c r="AL125" s="2567"/>
    </row>
    <row r="126" spans="1:38" ht="11.25" customHeight="1">
      <c r="A126" s="4150"/>
      <c r="B126" s="2578"/>
      <c r="C126" s="3922"/>
      <c r="D126" s="2573"/>
      <c r="E126" s="2572"/>
      <c r="F126" s="2573"/>
      <c r="G126" s="2574"/>
      <c r="H126" s="2574"/>
      <c r="I126" s="2574"/>
      <c r="J126" s="3938"/>
      <c r="K126" s="3938"/>
      <c r="L126" s="3938"/>
      <c r="M126" s="3938"/>
      <c r="N126" s="2575"/>
      <c r="O126" s="2574"/>
      <c r="P126" s="2574"/>
      <c r="Q126" s="6600"/>
      <c r="R126" s="6530"/>
      <c r="S126" s="2449"/>
      <c r="T126" s="3922"/>
      <c r="U126" s="2573"/>
      <c r="V126" s="1599"/>
      <c r="W126" s="1599"/>
      <c r="X126" s="1599"/>
      <c r="Y126" s="1599"/>
      <c r="Z126" s="1599"/>
      <c r="AA126" s="3938"/>
      <c r="AB126" s="3938"/>
      <c r="AC126" s="3938"/>
      <c r="AD126" s="3938"/>
      <c r="AE126" s="3938"/>
      <c r="AF126" s="2355"/>
      <c r="AG126" s="2355"/>
      <c r="AH126" s="6600"/>
      <c r="AI126" s="6530"/>
      <c r="AJ126" s="4153"/>
      <c r="AK126" s="2567"/>
      <c r="AL126" s="2567"/>
    </row>
    <row r="127" spans="1:38" ht="6" customHeight="1">
      <c r="A127" s="4150"/>
      <c r="B127" s="2578"/>
      <c r="C127" s="3922"/>
      <c r="D127" s="2573"/>
      <c r="E127" s="2572"/>
      <c r="F127" s="2573"/>
      <c r="G127" s="2574"/>
      <c r="H127" s="2574"/>
      <c r="I127" s="2574"/>
      <c r="J127" s="3938"/>
      <c r="K127" s="3938"/>
      <c r="L127" s="3938"/>
      <c r="M127" s="3938"/>
      <c r="N127" s="2575" t="s">
        <v>734</v>
      </c>
      <c r="O127" s="2574"/>
      <c r="P127" s="2574"/>
      <c r="Q127" s="2355"/>
      <c r="R127" s="3922"/>
      <c r="S127" s="2449"/>
      <c r="T127" s="3922"/>
      <c r="U127" s="2573"/>
      <c r="V127" s="1599"/>
      <c r="W127" s="1599"/>
      <c r="X127" s="1599"/>
      <c r="Y127" s="1599"/>
      <c r="Z127" s="1599"/>
      <c r="AA127" s="3938"/>
      <c r="AB127" s="3938"/>
      <c r="AC127" s="3938"/>
      <c r="AD127" s="3938"/>
      <c r="AE127" s="3938"/>
      <c r="AF127" s="2355"/>
      <c r="AG127" s="2355"/>
      <c r="AH127" s="2355"/>
      <c r="AI127" s="2355"/>
      <c r="AJ127" s="4153"/>
      <c r="AK127" s="2567"/>
      <c r="AL127" s="2567"/>
    </row>
    <row r="128" spans="1:38" ht="11.25" customHeight="1">
      <c r="A128" s="4283"/>
      <c r="B128" s="2578"/>
      <c r="C128" s="3922" t="s">
        <v>58</v>
      </c>
      <c r="D128" s="1598" t="s">
        <v>1012</v>
      </c>
      <c r="E128" s="2572"/>
      <c r="F128" s="2573"/>
      <c r="G128" s="2574"/>
      <c r="H128" s="2574"/>
      <c r="I128" s="2574"/>
      <c r="J128" s="3938"/>
      <c r="K128" s="3938"/>
      <c r="L128" s="3938"/>
      <c r="M128" s="3938"/>
      <c r="N128" s="2575"/>
      <c r="O128" s="2574"/>
      <c r="P128" s="2574"/>
      <c r="Q128" s="6600">
        <v>30</v>
      </c>
      <c r="R128" s="6529"/>
      <c r="S128" s="2449"/>
      <c r="T128" s="3922" t="s">
        <v>376</v>
      </c>
      <c r="U128" s="1598" t="s">
        <v>1911</v>
      </c>
      <c r="V128" s="1599"/>
      <c r="W128" s="1599"/>
      <c r="X128" s="1599"/>
      <c r="Y128" s="1599"/>
      <c r="Z128" s="1599"/>
      <c r="AA128" s="3938"/>
      <c r="AB128" s="3938"/>
      <c r="AC128" s="3938"/>
      <c r="AD128" s="3938"/>
      <c r="AE128" s="3938"/>
      <c r="AF128" s="2355"/>
      <c r="AG128" s="2355"/>
      <c r="AH128" s="6600">
        <v>52</v>
      </c>
      <c r="AI128" s="6529"/>
      <c r="AJ128" s="4153"/>
      <c r="AK128" s="2567"/>
      <c r="AL128" s="2567"/>
    </row>
    <row r="129" spans="1:38" ht="11.25" customHeight="1">
      <c r="A129" s="4150"/>
      <c r="B129" s="2578"/>
      <c r="C129" s="3922"/>
      <c r="D129" s="2573"/>
      <c r="E129" s="2572"/>
      <c r="F129" s="2573"/>
      <c r="G129" s="2574"/>
      <c r="H129" s="2574"/>
      <c r="I129" s="2574"/>
      <c r="J129" s="3938"/>
      <c r="K129" s="3938"/>
      <c r="L129" s="3938"/>
      <c r="M129" s="3938"/>
      <c r="N129" s="2575"/>
      <c r="O129" s="2574"/>
      <c r="P129" s="2574"/>
      <c r="Q129" s="6600"/>
      <c r="R129" s="6530"/>
      <c r="S129" s="2449"/>
      <c r="T129" s="3922"/>
      <c r="U129" s="2573"/>
      <c r="V129" s="1599"/>
      <c r="W129" s="1599"/>
      <c r="X129" s="1599"/>
      <c r="Y129" s="1599"/>
      <c r="Z129" s="1599"/>
      <c r="AA129" s="3938"/>
      <c r="AB129" s="3938"/>
      <c r="AC129" s="3938"/>
      <c r="AD129" s="3938"/>
      <c r="AE129" s="3938"/>
      <c r="AF129" s="2355"/>
      <c r="AG129" s="2355"/>
      <c r="AH129" s="6600"/>
      <c r="AI129" s="6530"/>
      <c r="AJ129" s="4153"/>
      <c r="AK129" s="2567"/>
      <c r="AL129" s="2567"/>
    </row>
    <row r="130" spans="1:38" ht="6" customHeight="1">
      <c r="A130" s="4150"/>
      <c r="B130" s="2578"/>
      <c r="C130" s="3922"/>
      <c r="D130" s="2573"/>
      <c r="E130" s="2572"/>
      <c r="F130" s="2573"/>
      <c r="G130" s="2574"/>
      <c r="H130" s="2574"/>
      <c r="I130" s="2574"/>
      <c r="J130" s="3938"/>
      <c r="K130" s="3938"/>
      <c r="L130" s="3938"/>
      <c r="M130" s="3938"/>
      <c r="N130" s="2575"/>
      <c r="O130" s="2574"/>
      <c r="P130" s="2574"/>
      <c r="Q130" s="2355"/>
      <c r="R130" s="3922"/>
      <c r="S130" s="2449"/>
      <c r="T130" s="3922"/>
      <c r="U130" s="2573"/>
      <c r="V130" s="1599"/>
      <c r="W130" s="1599"/>
      <c r="X130" s="1599"/>
      <c r="Y130" s="1599"/>
      <c r="Z130" s="1599"/>
      <c r="AA130" s="3938"/>
      <c r="AB130" s="3938"/>
      <c r="AC130" s="3938"/>
      <c r="AD130" s="3938"/>
      <c r="AE130" s="3938"/>
      <c r="AF130" s="2355"/>
      <c r="AG130" s="2355"/>
      <c r="AH130" s="2355"/>
      <c r="AI130" s="2355"/>
      <c r="AJ130" s="4153"/>
      <c r="AK130" s="2567"/>
      <c r="AL130" s="2567"/>
    </row>
    <row r="131" spans="1:38" ht="11.25" customHeight="1">
      <c r="A131" s="4283"/>
      <c r="B131" s="2578"/>
      <c r="C131" s="3922" t="s">
        <v>68</v>
      </c>
      <c r="D131" s="1598" t="s">
        <v>1059</v>
      </c>
      <c r="E131" s="2572"/>
      <c r="F131" s="2573"/>
      <c r="G131" s="2574"/>
      <c r="H131" s="2574"/>
      <c r="I131" s="2574"/>
      <c r="J131" s="3938"/>
      <c r="K131" s="3938"/>
      <c r="L131" s="3938"/>
      <c r="M131" s="3938"/>
      <c r="N131" s="2575"/>
      <c r="O131" s="2574"/>
      <c r="P131" s="2574"/>
      <c r="Q131" s="6600">
        <v>31</v>
      </c>
      <c r="R131" s="6529"/>
      <c r="S131" s="2449"/>
      <c r="T131" s="3922" t="s">
        <v>377</v>
      </c>
      <c r="U131" s="1598" t="s">
        <v>1912</v>
      </c>
      <c r="V131" s="1599"/>
      <c r="W131" s="1599"/>
      <c r="X131" s="1599"/>
      <c r="Y131" s="1599"/>
      <c r="Z131" s="1599"/>
      <c r="AA131" s="3938"/>
      <c r="AB131" s="3938"/>
      <c r="AC131" s="3938"/>
      <c r="AD131" s="3938"/>
      <c r="AE131" s="3938"/>
      <c r="AF131" s="2355"/>
      <c r="AG131" s="2355"/>
      <c r="AH131" s="6600">
        <v>53</v>
      </c>
      <c r="AI131" s="6529"/>
      <c r="AJ131" s="4153"/>
      <c r="AK131" s="2567"/>
      <c r="AL131" s="2567"/>
    </row>
    <row r="132" spans="1:38" ht="11.25" customHeight="1">
      <c r="A132" s="4150"/>
      <c r="B132" s="2578"/>
      <c r="C132" s="3922"/>
      <c r="D132" s="2573"/>
      <c r="E132" s="2572"/>
      <c r="F132" s="2573"/>
      <c r="G132" s="2574"/>
      <c r="H132" s="2574"/>
      <c r="I132" s="2574"/>
      <c r="J132" s="3938"/>
      <c r="K132" s="3938"/>
      <c r="L132" s="3938"/>
      <c r="M132" s="3938"/>
      <c r="N132" s="2575"/>
      <c r="O132" s="2574"/>
      <c r="P132" s="2574"/>
      <c r="Q132" s="6600"/>
      <c r="R132" s="6530"/>
      <c r="S132" s="2449"/>
      <c r="T132" s="3922"/>
      <c r="U132" s="2573"/>
      <c r="V132" s="1599"/>
      <c r="W132" s="1599"/>
      <c r="X132" s="1599"/>
      <c r="Y132" s="1599"/>
      <c r="Z132" s="1599"/>
      <c r="AA132" s="3938"/>
      <c r="AB132" s="3938"/>
      <c r="AC132" s="3938"/>
      <c r="AD132" s="3938"/>
      <c r="AE132" s="3938"/>
      <c r="AF132" s="2355"/>
      <c r="AG132" s="2355"/>
      <c r="AH132" s="6600"/>
      <c r="AI132" s="6530"/>
      <c r="AJ132" s="4153"/>
      <c r="AK132" s="2567"/>
      <c r="AL132" s="2567"/>
    </row>
    <row r="133" spans="1:38" ht="6" customHeight="1">
      <c r="A133" s="4150"/>
      <c r="B133" s="2578"/>
      <c r="C133" s="3922"/>
      <c r="D133" s="2573"/>
      <c r="E133" s="2572"/>
      <c r="F133" s="2573"/>
      <c r="G133" s="2574"/>
      <c r="H133" s="2574"/>
      <c r="I133" s="2574"/>
      <c r="J133" s="3938"/>
      <c r="K133" s="3938"/>
      <c r="L133" s="3938"/>
      <c r="M133" s="3938"/>
      <c r="N133" s="2575"/>
      <c r="O133" s="2574"/>
      <c r="P133" s="2574"/>
      <c r="Q133" s="2355"/>
      <c r="R133" s="3922"/>
      <c r="S133" s="2449"/>
      <c r="T133" s="3922"/>
      <c r="U133" s="2573"/>
      <c r="V133" s="1599"/>
      <c r="W133" s="1599"/>
      <c r="X133" s="1599"/>
      <c r="Y133" s="1599"/>
      <c r="Z133" s="1599"/>
      <c r="AA133" s="3938"/>
      <c r="AB133" s="3938"/>
      <c r="AC133" s="3938"/>
      <c r="AD133" s="3938"/>
      <c r="AE133" s="3938"/>
      <c r="AF133" s="2355"/>
      <c r="AG133" s="2355"/>
      <c r="AH133" s="2355"/>
      <c r="AI133" s="2355"/>
      <c r="AJ133" s="4153"/>
      <c r="AK133" s="2567"/>
      <c r="AL133" s="2567"/>
    </row>
    <row r="134" spans="1:38" ht="11.25" customHeight="1">
      <c r="A134" s="4150"/>
      <c r="B134" s="2578"/>
      <c r="C134" s="3922" t="s">
        <v>70</v>
      </c>
      <c r="D134" s="1598" t="s">
        <v>925</v>
      </c>
      <c r="E134" s="2572"/>
      <c r="F134" s="2573"/>
      <c r="G134" s="2574"/>
      <c r="H134" s="2574"/>
      <c r="I134" s="2574"/>
      <c r="J134" s="3938"/>
      <c r="K134" s="3938"/>
      <c r="L134" s="3938"/>
      <c r="M134" s="3938"/>
      <c r="N134" s="2575"/>
      <c r="O134" s="2574"/>
      <c r="P134" s="2574"/>
      <c r="Q134" s="6600">
        <v>32</v>
      </c>
      <c r="R134" s="6529"/>
      <c r="S134" s="2449"/>
      <c r="T134" s="3922" t="s">
        <v>719</v>
      </c>
      <c r="U134" s="1598" t="s">
        <v>1285</v>
      </c>
      <c r="V134" s="1599"/>
      <c r="W134" s="1599"/>
      <c r="X134" s="1599"/>
      <c r="Y134" s="1599"/>
      <c r="Z134" s="1599"/>
      <c r="AA134" s="3938"/>
      <c r="AB134" s="3938"/>
      <c r="AC134" s="3938"/>
      <c r="AD134" s="3938"/>
      <c r="AE134" s="3938"/>
      <c r="AF134" s="2355"/>
      <c r="AG134" s="2355"/>
      <c r="AH134" s="6600">
        <v>39</v>
      </c>
      <c r="AI134" s="6529"/>
      <c r="AJ134" s="4153"/>
      <c r="AK134" s="2567"/>
      <c r="AL134" s="2567"/>
    </row>
    <row r="135" spans="1:38" ht="11.25" customHeight="1">
      <c r="A135" s="4150"/>
      <c r="B135" s="2578"/>
      <c r="C135" s="3922"/>
      <c r="D135" s="2573"/>
      <c r="E135" s="2572"/>
      <c r="F135" s="2573"/>
      <c r="G135" s="2574"/>
      <c r="H135" s="2574"/>
      <c r="I135" s="2574"/>
      <c r="J135" s="3938"/>
      <c r="K135" s="3938"/>
      <c r="L135" s="3938"/>
      <c r="M135" s="3938"/>
      <c r="N135" s="2575"/>
      <c r="O135" s="2574"/>
      <c r="P135" s="2574"/>
      <c r="Q135" s="6600"/>
      <c r="R135" s="6530"/>
      <c r="S135" s="2449"/>
      <c r="T135" s="3922"/>
      <c r="U135" s="2573" t="s">
        <v>383</v>
      </c>
      <c r="V135" s="1599"/>
      <c r="W135" s="1599"/>
      <c r="X135" s="1599"/>
      <c r="Y135" s="1599"/>
      <c r="Z135" s="1599"/>
      <c r="AA135" s="3938"/>
      <c r="AB135" s="3938"/>
      <c r="AC135" s="3938"/>
      <c r="AD135" s="3938"/>
      <c r="AE135" s="3938"/>
      <c r="AF135" s="2355"/>
      <c r="AG135" s="2355"/>
      <c r="AH135" s="6600"/>
      <c r="AI135" s="6530"/>
      <c r="AJ135" s="4153"/>
      <c r="AK135" s="2567"/>
      <c r="AL135" s="2567"/>
    </row>
    <row r="136" spans="1:38" ht="11.25" customHeight="1">
      <c r="A136" s="4150"/>
      <c r="B136" s="2578"/>
      <c r="C136" s="3922"/>
      <c r="D136" s="2573"/>
      <c r="E136" s="2572"/>
      <c r="F136" s="2573"/>
      <c r="G136" s="2574"/>
      <c r="H136" s="2574"/>
      <c r="I136" s="2574"/>
      <c r="J136" s="3938"/>
      <c r="K136" s="3938"/>
      <c r="L136" s="3938"/>
      <c r="M136" s="3938"/>
      <c r="N136" s="2575"/>
      <c r="O136" s="2574"/>
      <c r="P136" s="2574"/>
      <c r="Q136" s="3938"/>
      <c r="R136" s="2542"/>
      <c r="S136" s="2449"/>
      <c r="T136" s="3922"/>
      <c r="U136" s="2573"/>
      <c r="V136" s="1599"/>
      <c r="W136" s="1599"/>
      <c r="X136" s="1599"/>
      <c r="Y136" s="1599"/>
      <c r="Z136" s="1599"/>
      <c r="AA136" s="3938"/>
      <c r="AB136" s="3938"/>
      <c r="AC136" s="3938"/>
      <c r="AD136" s="3938"/>
      <c r="AE136" s="3938"/>
      <c r="AF136" s="2355"/>
      <c r="AG136" s="2355"/>
      <c r="AH136" s="3938"/>
      <c r="AI136" s="2565"/>
      <c r="AJ136" s="4153"/>
      <c r="AK136" s="2567"/>
      <c r="AL136" s="2567"/>
    </row>
    <row r="137" spans="1:38" ht="11.25" customHeight="1">
      <c r="A137" s="4150"/>
      <c r="B137" s="2578"/>
      <c r="C137" s="3922" t="s">
        <v>71</v>
      </c>
      <c r="D137" s="1598" t="s">
        <v>917</v>
      </c>
      <c r="E137" s="2572"/>
      <c r="F137" s="2573"/>
      <c r="G137" s="2574"/>
      <c r="H137" s="2574"/>
      <c r="I137" s="2574"/>
      <c r="J137" s="3938"/>
      <c r="K137" s="3938"/>
      <c r="L137" s="3938"/>
      <c r="M137" s="3938"/>
      <c r="N137" s="2575"/>
      <c r="O137" s="2574"/>
      <c r="P137" s="2574"/>
      <c r="Q137" s="6600">
        <v>33</v>
      </c>
      <c r="R137" s="6529"/>
      <c r="S137" s="2449"/>
      <c r="T137" s="2355"/>
      <c r="U137" s="6680"/>
      <c r="V137" s="6680"/>
      <c r="W137" s="6680"/>
      <c r="X137" s="6680"/>
      <c r="Y137" s="6680"/>
      <c r="Z137" s="6680"/>
      <c r="AA137" s="6680"/>
      <c r="AB137" s="6680"/>
      <c r="AC137" s="6680"/>
      <c r="AD137" s="6680"/>
      <c r="AE137" s="6680"/>
      <c r="AF137" s="2355"/>
      <c r="AG137" s="2355"/>
      <c r="AH137" s="3938"/>
      <c r="AI137" s="2565"/>
      <c r="AJ137" s="4153"/>
      <c r="AK137" s="2567"/>
      <c r="AL137" s="2567"/>
    </row>
    <row r="138" spans="1:38" ht="11.25" customHeight="1">
      <c r="A138" s="4150"/>
      <c r="B138" s="2578"/>
      <c r="C138" s="3922"/>
      <c r="D138" s="2573"/>
      <c r="E138" s="2572"/>
      <c r="F138" s="2573"/>
      <c r="G138" s="2574"/>
      <c r="H138" s="2574"/>
      <c r="I138" s="2574"/>
      <c r="J138" s="3938"/>
      <c r="K138" s="3938"/>
      <c r="L138" s="3938"/>
      <c r="M138" s="3938"/>
      <c r="N138" s="2575"/>
      <c r="O138" s="2574"/>
      <c r="P138" s="2574"/>
      <c r="Q138" s="6600"/>
      <c r="R138" s="6530"/>
      <c r="S138" s="2449"/>
      <c r="T138" s="2355"/>
      <c r="U138" s="2355"/>
      <c r="V138" s="2355"/>
      <c r="W138" s="2355"/>
      <c r="X138" s="2355"/>
      <c r="Y138" s="2355"/>
      <c r="Z138" s="2355"/>
      <c r="AA138" s="2355"/>
      <c r="AB138" s="2355"/>
      <c r="AC138" s="2355"/>
      <c r="AD138" s="2355"/>
      <c r="AE138" s="2355"/>
      <c r="AF138" s="2355"/>
      <c r="AG138" s="2355"/>
      <c r="AH138" s="3938"/>
      <c r="AI138" s="2565"/>
      <c r="AJ138" s="4153"/>
      <c r="AK138" s="2567"/>
      <c r="AL138" s="2567"/>
    </row>
    <row r="139" spans="1:38" ht="11.25" customHeight="1">
      <c r="A139" s="4150"/>
      <c r="B139" s="2578"/>
      <c r="C139" s="3922"/>
      <c r="D139" s="2573"/>
      <c r="E139" s="2572"/>
      <c r="F139" s="2573"/>
      <c r="G139" s="2574"/>
      <c r="H139" s="2574"/>
      <c r="I139" s="2574"/>
      <c r="J139" s="3938"/>
      <c r="K139" s="3938"/>
      <c r="L139" s="3938"/>
      <c r="M139" s="3938"/>
      <c r="N139" s="2575"/>
      <c r="O139" s="2574"/>
      <c r="P139" s="2574"/>
      <c r="Q139" s="3938"/>
      <c r="R139" s="2542"/>
      <c r="S139" s="2449"/>
      <c r="T139" s="2355"/>
      <c r="U139" s="2355"/>
      <c r="V139" s="2355"/>
      <c r="W139" s="2355"/>
      <c r="X139" s="2355"/>
      <c r="Y139" s="2355"/>
      <c r="Z139" s="2355"/>
      <c r="AA139" s="2355"/>
      <c r="AB139" s="2355"/>
      <c r="AC139" s="2355"/>
      <c r="AD139" s="2355"/>
      <c r="AE139" s="2355"/>
      <c r="AF139" s="2355"/>
      <c r="AG139" s="2355"/>
      <c r="AH139" s="3938"/>
      <c r="AI139" s="2565"/>
      <c r="AJ139" s="4153"/>
      <c r="AK139" s="2567"/>
      <c r="AL139" s="2567"/>
    </row>
    <row r="140" spans="1:38">
      <c r="A140" s="4258"/>
      <c r="B140" s="4255"/>
      <c r="C140" s="4255"/>
      <c r="D140" s="4255"/>
      <c r="E140" s="4255"/>
      <c r="F140" s="4255"/>
      <c r="G140" s="4255"/>
      <c r="H140" s="4255"/>
      <c r="I140" s="4255"/>
      <c r="J140" s="4255"/>
      <c r="K140" s="4255"/>
      <c r="L140" s="4255"/>
      <c r="M140" s="4255"/>
      <c r="N140" s="4255"/>
      <c r="O140" s="4255"/>
      <c r="P140" s="4255"/>
      <c r="Q140" s="4255"/>
      <c r="R140" s="4255"/>
      <c r="S140" s="4255"/>
      <c r="T140" s="4255"/>
      <c r="U140" s="4255"/>
      <c r="V140" s="4255"/>
      <c r="W140" s="4255"/>
      <c r="X140" s="4255"/>
      <c r="Y140" s="4255"/>
      <c r="Z140" s="4255"/>
      <c r="AA140" s="4255"/>
      <c r="AB140" s="4255"/>
      <c r="AC140" s="4255"/>
      <c r="AD140" s="4255"/>
      <c r="AE140" s="4255"/>
      <c r="AF140" s="4255"/>
      <c r="AG140" s="4255"/>
      <c r="AH140" s="4255"/>
      <c r="AI140" s="4255"/>
      <c r="AJ140" s="4256"/>
    </row>
    <row r="141" spans="1:38" ht="20.100000000000001" customHeight="1">
      <c r="A141" s="4154"/>
      <c r="B141" s="2355"/>
      <c r="C141" s="2355"/>
      <c r="D141" s="2355"/>
      <c r="E141" s="2355"/>
      <c r="F141" s="2355"/>
      <c r="G141" s="2355"/>
      <c r="H141" s="2355"/>
      <c r="I141" s="2355"/>
      <c r="J141" s="2355"/>
      <c r="K141" s="2355"/>
      <c r="L141" s="2355"/>
      <c r="M141" s="2355"/>
      <c r="N141" s="2355"/>
      <c r="O141" s="2355"/>
      <c r="P141" s="2355"/>
      <c r="Q141" s="2355"/>
      <c r="R141" s="2355"/>
      <c r="S141" s="2355"/>
      <c r="T141" s="2355"/>
      <c r="U141" s="2355"/>
      <c r="V141" s="2355"/>
      <c r="W141" s="2355"/>
      <c r="X141" s="2355"/>
      <c r="Y141" s="2355"/>
      <c r="Z141" s="2355"/>
      <c r="AA141" s="2355"/>
      <c r="AB141" s="2355"/>
      <c r="AC141" s="2355"/>
      <c r="AD141" s="2355"/>
      <c r="AE141" s="2355"/>
      <c r="AF141" s="2355"/>
      <c r="AG141" s="2355"/>
      <c r="AH141" s="2355"/>
      <c r="AI141" s="2355"/>
      <c r="AJ141" s="4153"/>
    </row>
    <row r="142" spans="1:38" s="2579" customFormat="1" ht="11.25" customHeight="1">
      <c r="A142" s="4152" t="s">
        <v>3618</v>
      </c>
      <c r="B142" s="2355"/>
      <c r="C142" s="2571" t="s">
        <v>1913</v>
      </c>
      <c r="D142" s="2355"/>
      <c r="E142" s="2355"/>
      <c r="F142" s="2355"/>
      <c r="G142" s="2355"/>
      <c r="H142" s="2355"/>
      <c r="I142" s="2355"/>
      <c r="J142" s="2355"/>
      <c r="K142" s="2355"/>
      <c r="L142" s="2355"/>
      <c r="M142" s="2355"/>
      <c r="N142" s="2355"/>
      <c r="O142" s="2355"/>
      <c r="P142" s="2355"/>
      <c r="Q142" s="2355"/>
      <c r="R142" s="2571"/>
      <c r="S142" s="2571"/>
      <c r="T142" s="2571"/>
      <c r="U142" s="1598"/>
      <c r="V142" s="1598"/>
      <c r="W142" s="1598"/>
      <c r="X142" s="1598"/>
      <c r="Y142" s="1598"/>
      <c r="Z142" s="1598"/>
      <c r="AA142" s="1598"/>
      <c r="AB142" s="1598"/>
      <c r="AC142" s="1598"/>
      <c r="AD142" s="1598"/>
      <c r="AE142" s="1598"/>
      <c r="AF142" s="1598"/>
      <c r="AG142" s="1598"/>
      <c r="AH142" s="1598"/>
      <c r="AI142" s="1598"/>
      <c r="AJ142" s="4280"/>
      <c r="AK142" s="1598"/>
      <c r="AL142" s="2355"/>
    </row>
    <row r="143" spans="1:38" s="2579" customFormat="1" ht="11.25" customHeight="1">
      <c r="A143" s="4154"/>
      <c r="B143" s="2355"/>
      <c r="C143" s="2577" t="s">
        <v>1914</v>
      </c>
      <c r="D143" s="2355"/>
      <c r="E143" s="2355"/>
      <c r="F143" s="2355"/>
      <c r="G143" s="2355"/>
      <c r="H143" s="2355"/>
      <c r="I143" s="2355"/>
      <c r="J143" s="2355"/>
      <c r="K143" s="2355"/>
      <c r="L143" s="2355"/>
      <c r="M143" s="2355"/>
      <c r="N143" s="2355"/>
      <c r="O143" s="2355"/>
      <c r="P143" s="2355"/>
      <c r="Q143" s="2355"/>
      <c r="R143" s="2571"/>
      <c r="S143" s="2571"/>
      <c r="T143" s="2571"/>
      <c r="U143" s="1598"/>
      <c r="V143" s="1598"/>
      <c r="W143" s="1598"/>
      <c r="X143" s="1598"/>
      <c r="Y143" s="1598"/>
      <c r="Z143" s="1598"/>
      <c r="AA143" s="1598"/>
      <c r="AB143" s="1598"/>
      <c r="AC143" s="1598"/>
      <c r="AD143" s="1598"/>
      <c r="AE143" s="1598"/>
      <c r="AF143" s="1598"/>
      <c r="AG143" s="1598"/>
      <c r="AH143" s="1598"/>
      <c r="AI143" s="1598"/>
      <c r="AJ143" s="4280"/>
      <c r="AK143" s="1598"/>
      <c r="AL143" s="2355"/>
    </row>
    <row r="144" spans="1:38" ht="6" customHeight="1">
      <c r="A144" s="4150"/>
      <c r="B144" s="2578"/>
      <c r="C144" s="2567"/>
      <c r="D144" s="2567"/>
      <c r="E144" s="2567"/>
      <c r="F144" s="2567"/>
      <c r="G144" s="2567"/>
      <c r="H144" s="2567"/>
      <c r="I144" s="2567"/>
      <c r="J144" s="2567"/>
      <c r="K144" s="2567"/>
      <c r="L144" s="2567"/>
      <c r="M144" s="2567"/>
      <c r="N144" s="2567"/>
      <c r="O144" s="2567"/>
      <c r="P144" s="2567"/>
      <c r="Q144" s="2644"/>
      <c r="R144" s="2567"/>
      <c r="S144" s="2567"/>
      <c r="T144" s="2567"/>
      <c r="U144" s="2567"/>
      <c r="V144" s="2567"/>
      <c r="W144" s="2567"/>
      <c r="X144" s="2567"/>
      <c r="Y144" s="2567"/>
      <c r="Z144" s="2567"/>
      <c r="AA144" s="2567"/>
      <c r="AB144" s="2567"/>
      <c r="AC144" s="2567"/>
      <c r="AD144" s="2567"/>
      <c r="AE144" s="2567"/>
      <c r="AF144" s="2567"/>
      <c r="AG144" s="2567"/>
      <c r="AH144" s="2567"/>
      <c r="AI144" s="2567"/>
      <c r="AJ144" s="4292"/>
      <c r="AK144" s="2567"/>
      <c r="AL144" s="2567"/>
    </row>
    <row r="145" spans="1:38" ht="11.25" customHeight="1">
      <c r="A145" s="4150"/>
      <c r="B145" s="2578"/>
      <c r="C145" s="6599">
        <v>370108</v>
      </c>
      <c r="D145" s="6599"/>
      <c r="E145" s="3951"/>
      <c r="F145" s="2574"/>
      <c r="G145" s="2572"/>
      <c r="H145" s="2572"/>
      <c r="I145" s="2572"/>
      <c r="J145" s="2487"/>
      <c r="K145" s="2487"/>
      <c r="L145" s="2487"/>
      <c r="M145" s="2487"/>
      <c r="N145" s="2487"/>
      <c r="O145" s="2572"/>
      <c r="P145" s="2572"/>
      <c r="Q145" s="2567"/>
      <c r="R145" s="2567"/>
      <c r="S145" s="2567"/>
      <c r="T145" s="2567"/>
      <c r="U145" s="2567"/>
      <c r="V145" s="2567"/>
      <c r="W145" s="2567"/>
      <c r="X145" s="2355"/>
      <c r="Y145" s="2355"/>
      <c r="Z145" s="2355"/>
      <c r="AA145" s="2487"/>
      <c r="AB145" s="2487"/>
      <c r="AC145" s="2487"/>
      <c r="AD145" s="2487"/>
      <c r="AE145" s="2487"/>
      <c r="AF145" s="2355"/>
      <c r="AG145" s="2355"/>
      <c r="AH145" s="2355"/>
      <c r="AI145" s="2355"/>
      <c r="AJ145" s="4153"/>
      <c r="AK145" s="2567"/>
      <c r="AL145" s="2567"/>
    </row>
    <row r="146" spans="1:38" ht="11.25" customHeight="1">
      <c r="A146" s="4150"/>
      <c r="B146" s="2578"/>
      <c r="C146" s="6600">
        <v>1</v>
      </c>
      <c r="D146" s="6494"/>
      <c r="E146" s="6681" t="s">
        <v>1915</v>
      </c>
      <c r="F146" s="6682"/>
      <c r="G146" s="6682"/>
      <c r="H146" s="6682"/>
      <c r="I146" s="6682"/>
      <c r="J146" s="2451"/>
      <c r="K146" s="2487"/>
      <c r="L146" s="2487"/>
      <c r="M146" s="2487"/>
      <c r="N146" s="2580"/>
      <c r="O146" s="2644"/>
      <c r="P146" s="2644"/>
      <c r="Q146" s="2644"/>
      <c r="R146" s="2644"/>
      <c r="S146" s="2644"/>
      <c r="T146" s="2644"/>
      <c r="U146" s="2644"/>
      <c r="V146" s="2567"/>
      <c r="W146" s="2567"/>
      <c r="X146" s="2355"/>
      <c r="Y146" s="2355"/>
      <c r="Z146" s="2355"/>
      <c r="AA146" s="2487"/>
      <c r="AB146" s="2487"/>
      <c r="AC146" s="2487"/>
      <c r="AD146" s="2487"/>
      <c r="AE146" s="2487"/>
      <c r="AF146" s="2355"/>
      <c r="AG146" s="2355"/>
      <c r="AH146" s="2355"/>
      <c r="AI146" s="2355"/>
      <c r="AJ146" s="4153"/>
      <c r="AK146" s="2567"/>
      <c r="AL146" s="2567"/>
    </row>
    <row r="147" spans="1:38" ht="11.25" customHeight="1">
      <c r="A147" s="4150"/>
      <c r="B147" s="2578"/>
      <c r="C147" s="6600"/>
      <c r="D147" s="6495"/>
      <c r="E147" s="6681"/>
      <c r="F147" s="6682"/>
      <c r="G147" s="6682"/>
      <c r="H147" s="6682"/>
      <c r="I147" s="6682"/>
      <c r="J147" s="2451"/>
      <c r="K147" s="2487"/>
      <c r="L147" s="2487"/>
      <c r="M147" s="2487"/>
      <c r="N147" s="2580"/>
      <c r="O147" s="2567"/>
      <c r="P147" s="2578"/>
      <c r="Q147" s="2567"/>
      <c r="R147" s="2567"/>
      <c r="S147" s="2567"/>
      <c r="T147" s="2567"/>
      <c r="U147" s="2567"/>
      <c r="V147" s="2567"/>
      <c r="W147" s="2567"/>
      <c r="X147" s="2355"/>
      <c r="Y147" s="2355"/>
      <c r="Z147" s="2355"/>
      <c r="AA147" s="2355"/>
      <c r="AB147" s="2355"/>
      <c r="AC147" s="2355"/>
      <c r="AD147" s="2355"/>
      <c r="AE147" s="2355"/>
      <c r="AF147" s="2355"/>
      <c r="AG147" s="2355"/>
      <c r="AH147" s="3946"/>
      <c r="AI147" s="2355"/>
      <c r="AJ147" s="4153"/>
      <c r="AK147" s="2567"/>
      <c r="AL147" s="2567"/>
    </row>
    <row r="148" spans="1:38" ht="3.75" customHeight="1">
      <c r="A148" s="4154"/>
      <c r="B148" s="2355"/>
      <c r="C148" s="2355"/>
      <c r="D148" s="2355"/>
      <c r="E148" s="2355"/>
      <c r="F148" s="2355"/>
      <c r="G148" s="2355"/>
      <c r="H148" s="2355"/>
      <c r="I148" s="2355"/>
      <c r="J148" s="2355"/>
      <c r="K148" s="2355"/>
      <c r="L148" s="2355"/>
      <c r="M148" s="2355"/>
      <c r="N148" s="2355"/>
      <c r="O148" s="2355"/>
      <c r="P148" s="2355"/>
      <c r="Q148" s="2355"/>
      <c r="R148" s="2355"/>
      <c r="S148" s="2355"/>
      <c r="T148" s="2355"/>
      <c r="U148" s="2355"/>
      <c r="V148" s="2355"/>
      <c r="W148" s="2355"/>
      <c r="X148" s="2355"/>
      <c r="Y148" s="2355"/>
      <c r="Z148" s="2355"/>
      <c r="AA148" s="2355"/>
      <c r="AB148" s="2355"/>
      <c r="AC148" s="2355"/>
      <c r="AD148" s="2355"/>
      <c r="AE148" s="2355"/>
      <c r="AF148" s="2355"/>
      <c r="AG148" s="2355"/>
      <c r="AH148" s="2355"/>
      <c r="AI148" s="2355"/>
      <c r="AJ148" s="4153"/>
    </row>
    <row r="149" spans="1:38">
      <c r="A149" s="4154"/>
      <c r="B149" s="2355"/>
      <c r="C149" s="6600">
        <v>2</v>
      </c>
      <c r="D149" s="6494"/>
      <c r="E149" s="6681" t="s">
        <v>1916</v>
      </c>
      <c r="F149" s="6682"/>
      <c r="G149" s="6682"/>
      <c r="H149" s="6682"/>
      <c r="I149" s="6682"/>
      <c r="J149" s="2355"/>
      <c r="K149" s="2355"/>
      <c r="L149" s="2355"/>
      <c r="M149" s="2355"/>
      <c r="N149" s="2355"/>
      <c r="O149" s="2355"/>
      <c r="P149" s="2355"/>
      <c r="Q149" s="2355"/>
      <c r="R149" s="2355"/>
      <c r="S149" s="2355"/>
      <c r="T149" s="2355"/>
      <c r="U149" s="2355"/>
      <c r="V149" s="2355"/>
      <c r="W149" s="2355"/>
      <c r="X149" s="2355"/>
      <c r="Y149" s="2355"/>
      <c r="Z149" s="2355"/>
      <c r="AA149" s="2355"/>
      <c r="AB149" s="2355"/>
      <c r="AC149" s="2355"/>
      <c r="AD149" s="2355"/>
      <c r="AE149" s="2355"/>
      <c r="AF149" s="2355"/>
      <c r="AG149" s="2355"/>
      <c r="AH149" s="2355"/>
      <c r="AI149" s="2355"/>
      <c r="AJ149" s="4153"/>
    </row>
    <row r="150" spans="1:38">
      <c r="A150" s="4154"/>
      <c r="B150" s="2355"/>
      <c r="C150" s="6600"/>
      <c r="D150" s="6495"/>
      <c r="E150" s="6681"/>
      <c r="F150" s="6682"/>
      <c r="G150" s="6682"/>
      <c r="H150" s="6682"/>
      <c r="I150" s="6682"/>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4153"/>
    </row>
    <row r="151" spans="1:38" ht="3.75" customHeight="1">
      <c r="A151" s="4154"/>
      <c r="B151" s="2355"/>
      <c r="C151" s="2355"/>
      <c r="D151" s="2355"/>
      <c r="E151" s="2355"/>
      <c r="F151" s="2355"/>
      <c r="G151" s="2355"/>
      <c r="H151" s="2355"/>
      <c r="I151" s="2355"/>
      <c r="J151" s="2355"/>
      <c r="K151" s="2355"/>
      <c r="L151" s="2355"/>
      <c r="M151" s="2355"/>
      <c r="N151" s="2355"/>
      <c r="O151" s="2355"/>
      <c r="P151" s="2355"/>
      <c r="Q151" s="2355"/>
      <c r="R151" s="2355"/>
      <c r="S151" s="2355"/>
      <c r="T151" s="2355"/>
      <c r="U151" s="2355"/>
      <c r="V151" s="2355"/>
      <c r="W151" s="2355"/>
      <c r="X151" s="2355"/>
      <c r="Y151" s="2355"/>
      <c r="Z151" s="2355"/>
      <c r="AA151" s="2355"/>
      <c r="AB151" s="2355"/>
      <c r="AC151" s="2355"/>
      <c r="AD151" s="2355"/>
      <c r="AE151" s="2355"/>
      <c r="AF151" s="2355"/>
      <c r="AG151" s="2355"/>
      <c r="AH151" s="2355"/>
      <c r="AI151" s="2355"/>
      <c r="AJ151" s="4153"/>
    </row>
    <row r="152" spans="1:38" ht="11.25" customHeight="1">
      <c r="A152" s="4154"/>
      <c r="B152" s="2355"/>
      <c r="C152" s="6600">
        <v>3</v>
      </c>
      <c r="D152" s="6494"/>
      <c r="E152" s="6681" t="s">
        <v>1917</v>
      </c>
      <c r="F152" s="6682"/>
      <c r="G152" s="6682"/>
      <c r="H152" s="6682"/>
      <c r="I152" s="6682"/>
      <c r="J152" s="4300"/>
      <c r="K152" s="4300" t="s">
        <v>1918</v>
      </c>
      <c r="L152" s="4300"/>
      <c r="M152" s="4300"/>
      <c r="N152" s="4300"/>
      <c r="O152" s="4300"/>
      <c r="P152" s="4300"/>
      <c r="Q152" s="2917"/>
      <c r="R152" s="2355"/>
      <c r="S152" s="2355"/>
      <c r="T152" s="2355"/>
      <c r="U152" s="2355"/>
      <c r="V152" s="2355"/>
      <c r="W152" s="2355"/>
      <c r="X152" s="2355"/>
      <c r="Y152" s="2355"/>
      <c r="Z152" s="2355"/>
      <c r="AA152" s="2355"/>
      <c r="AB152" s="2355"/>
      <c r="AC152" s="2355"/>
      <c r="AD152" s="2355"/>
      <c r="AE152" s="2355"/>
      <c r="AF152" s="2355"/>
      <c r="AG152" s="2355"/>
      <c r="AH152" s="2355"/>
      <c r="AI152" s="2355"/>
      <c r="AJ152" s="4153"/>
    </row>
    <row r="153" spans="1:38" ht="11.25" customHeight="1">
      <c r="A153" s="4154"/>
      <c r="B153" s="2355"/>
      <c r="C153" s="6600"/>
      <c r="D153" s="6495"/>
      <c r="E153" s="6681"/>
      <c r="F153" s="6682"/>
      <c r="G153" s="6682"/>
      <c r="H153" s="6682"/>
      <c r="I153" s="6682"/>
      <c r="J153" s="2917"/>
      <c r="K153" s="4301" t="s">
        <v>1919</v>
      </c>
      <c r="L153" s="2917"/>
      <c r="M153" s="2917"/>
      <c r="N153" s="2917"/>
      <c r="O153" s="2917"/>
      <c r="P153" s="2917"/>
      <c r="Q153" s="2917"/>
      <c r="R153" s="2355"/>
      <c r="S153" s="2355"/>
      <c r="T153" s="2355"/>
      <c r="U153" s="2355"/>
      <c r="V153" s="2355"/>
      <c r="W153" s="2355"/>
      <c r="X153" s="2355"/>
      <c r="Y153" s="2355"/>
      <c r="Z153" s="2355"/>
      <c r="AA153" s="2355"/>
      <c r="AB153" s="2355"/>
      <c r="AC153" s="2355"/>
      <c r="AD153" s="2355"/>
      <c r="AE153" s="2355"/>
      <c r="AF153" s="2355"/>
      <c r="AG153" s="2355"/>
      <c r="AH153" s="2355"/>
      <c r="AI153" s="2355"/>
      <c r="AJ153" s="4153"/>
    </row>
    <row r="154" spans="1:38" ht="11.25" customHeight="1">
      <c r="A154" s="4154"/>
      <c r="B154" s="2355"/>
      <c r="C154" s="2355"/>
      <c r="D154" s="2355"/>
      <c r="E154" s="2355"/>
      <c r="F154" s="2355"/>
      <c r="G154" s="2355"/>
      <c r="H154" s="2355"/>
      <c r="I154" s="2355"/>
      <c r="J154" s="2355"/>
      <c r="K154" s="2355"/>
      <c r="L154" s="2355"/>
      <c r="M154" s="2355"/>
      <c r="N154" s="2355"/>
      <c r="O154" s="2355"/>
      <c r="P154" s="2355"/>
      <c r="Q154" s="2355"/>
      <c r="R154" s="2355"/>
      <c r="S154" s="2355"/>
      <c r="T154" s="2355"/>
      <c r="U154" s="2355"/>
      <c r="V154" s="2355"/>
      <c r="W154" s="2355"/>
      <c r="X154" s="2355"/>
      <c r="Y154" s="2355"/>
      <c r="Z154" s="2355"/>
      <c r="AA154" s="2355"/>
      <c r="AB154" s="2355"/>
      <c r="AC154" s="2355"/>
      <c r="AD154" s="2355"/>
      <c r="AE154" s="2355"/>
      <c r="AF154" s="2355"/>
      <c r="AG154" s="2355"/>
      <c r="AH154" s="2355"/>
      <c r="AI154" s="2355"/>
      <c r="AJ154" s="4153"/>
    </row>
    <row r="155" spans="1:38">
      <c r="A155" s="4154"/>
      <c r="B155" s="2355"/>
      <c r="C155" s="2571" t="s">
        <v>996</v>
      </c>
      <c r="D155" s="2355"/>
      <c r="E155" s="2355"/>
      <c r="F155" s="2355"/>
      <c r="G155" s="2355"/>
      <c r="H155" s="2355"/>
      <c r="I155" s="2355"/>
      <c r="J155" s="2355"/>
      <c r="K155" s="2355"/>
      <c r="L155" s="2355"/>
      <c r="M155" s="2355"/>
      <c r="N155" s="2355"/>
      <c r="O155" s="2355"/>
      <c r="P155" s="2355"/>
      <c r="Q155" s="2355"/>
      <c r="R155" s="2355"/>
      <c r="S155" s="2355"/>
      <c r="T155" s="2355"/>
      <c r="U155" s="2355"/>
      <c r="V155" s="2355"/>
      <c r="W155" s="2355"/>
      <c r="X155" s="2355"/>
      <c r="Y155" s="2355"/>
      <c r="Z155" s="2355"/>
      <c r="AA155" s="2355"/>
      <c r="AB155" s="2355"/>
      <c r="AC155" s="2355"/>
      <c r="AD155" s="2355"/>
      <c r="AE155" s="2355"/>
      <c r="AF155" s="2355"/>
      <c r="AG155" s="2355"/>
      <c r="AH155" s="2355"/>
      <c r="AI155" s="2355"/>
      <c r="AJ155" s="4153"/>
    </row>
    <row r="156" spans="1:38">
      <c r="A156" s="4154"/>
      <c r="B156" s="2355"/>
      <c r="C156" s="2577" t="s">
        <v>997</v>
      </c>
      <c r="D156" s="2355"/>
      <c r="E156" s="2355"/>
      <c r="F156" s="2355"/>
      <c r="G156" s="2355"/>
      <c r="H156" s="2355"/>
      <c r="I156" s="2355"/>
      <c r="J156" s="2355"/>
      <c r="K156" s="2355"/>
      <c r="L156" s="2355"/>
      <c r="M156" s="2355"/>
      <c r="N156" s="2355"/>
      <c r="O156" s="2355"/>
      <c r="P156" s="2355"/>
      <c r="Q156" s="2355"/>
      <c r="R156" s="2355"/>
      <c r="S156" s="2355"/>
      <c r="T156" s="2355"/>
      <c r="U156" s="2355"/>
      <c r="V156" s="2355"/>
      <c r="W156" s="2355"/>
      <c r="X156" s="2355"/>
      <c r="Y156" s="2355"/>
      <c r="Z156" s="2355"/>
      <c r="AA156" s="2355"/>
      <c r="AB156" s="2355"/>
      <c r="AC156" s="2355"/>
      <c r="AD156" s="2355"/>
      <c r="AE156" s="2355"/>
      <c r="AF156" s="2355"/>
      <c r="AG156" s="2355"/>
      <c r="AH156" s="2355"/>
      <c r="AI156" s="2355"/>
      <c r="AJ156" s="4153"/>
    </row>
    <row r="157" spans="1:38">
      <c r="A157" s="4154"/>
      <c r="B157" s="2355"/>
      <c r="C157" s="2355"/>
      <c r="D157" s="2355"/>
      <c r="E157" s="2355"/>
      <c r="F157" s="2355"/>
      <c r="G157" s="2355"/>
      <c r="H157" s="2355"/>
      <c r="I157" s="2355"/>
      <c r="J157" s="2355"/>
      <c r="K157" s="2355"/>
      <c r="L157" s="2355"/>
      <c r="M157" s="2355"/>
      <c r="N157" s="2355"/>
      <c r="O157" s="2355"/>
      <c r="P157" s="2355"/>
      <c r="Q157" s="2355"/>
      <c r="R157" s="2355"/>
      <c r="S157" s="2355"/>
      <c r="T157" s="2355"/>
      <c r="U157" s="2355"/>
      <c r="V157" s="2355"/>
      <c r="W157" s="2355"/>
      <c r="X157" s="2355"/>
      <c r="Y157" s="2355"/>
      <c r="Z157" s="2355"/>
      <c r="AA157" s="2355"/>
      <c r="AB157" s="2355"/>
      <c r="AC157" s="2355"/>
      <c r="AD157" s="2355"/>
      <c r="AE157" s="2355"/>
      <c r="AF157" s="2355"/>
      <c r="AG157" s="2355"/>
      <c r="AH157" s="6677">
        <v>3701</v>
      </c>
      <c r="AI157" s="6677"/>
      <c r="AJ157" s="4153"/>
    </row>
    <row r="158" spans="1:38" ht="11.25" customHeight="1">
      <c r="A158" s="4150"/>
      <c r="B158" s="2578"/>
      <c r="C158" s="3922" t="s">
        <v>29</v>
      </c>
      <c r="D158" s="1598" t="s">
        <v>1293</v>
      </c>
      <c r="E158" s="2572"/>
      <c r="F158" s="2573"/>
      <c r="G158" s="2574"/>
      <c r="H158" s="2574"/>
      <c r="I158" s="2574"/>
      <c r="J158" s="3938"/>
      <c r="K158" s="3938"/>
      <c r="L158" s="3938"/>
      <c r="M158" s="3938"/>
      <c r="N158" s="2575"/>
      <c r="O158" s="2574"/>
      <c r="P158" s="2574"/>
      <c r="Q158" s="6669" t="s">
        <v>43</v>
      </c>
      <c r="R158" s="6529"/>
      <c r="S158" s="2449"/>
      <c r="T158" s="3922" t="s">
        <v>57</v>
      </c>
      <c r="U158" s="1598" t="s">
        <v>1294</v>
      </c>
      <c r="V158" s="1599"/>
      <c r="W158" s="1599"/>
      <c r="X158" s="1599"/>
      <c r="Y158" s="1599"/>
      <c r="Z158" s="1599"/>
      <c r="AA158" s="3938"/>
      <c r="AB158" s="3938"/>
      <c r="AC158" s="3938"/>
      <c r="AD158" s="3938"/>
      <c r="AE158" s="3938"/>
      <c r="AF158" s="2355"/>
      <c r="AG158" s="2355"/>
      <c r="AH158" s="6670">
        <v>13</v>
      </c>
      <c r="AI158" s="6529"/>
      <c r="AJ158" s="4153"/>
      <c r="AK158" s="2567"/>
      <c r="AL158" s="2567"/>
    </row>
    <row r="159" spans="1:38" ht="11.25" customHeight="1">
      <c r="A159" s="4150"/>
      <c r="B159" s="2578"/>
      <c r="C159" s="3922"/>
      <c r="D159" s="2573" t="s">
        <v>998</v>
      </c>
      <c r="E159" s="2572"/>
      <c r="F159" s="2573"/>
      <c r="G159" s="2574"/>
      <c r="H159" s="2574"/>
      <c r="I159" s="2574"/>
      <c r="J159" s="3938"/>
      <c r="K159" s="3938"/>
      <c r="L159" s="3938"/>
      <c r="M159" s="3938"/>
      <c r="N159" s="2575"/>
      <c r="O159" s="2574"/>
      <c r="P159" s="2574"/>
      <c r="Q159" s="6670"/>
      <c r="R159" s="6530"/>
      <c r="S159" s="2449"/>
      <c r="T159" s="3922"/>
      <c r="U159" s="1632" t="s">
        <v>1002</v>
      </c>
      <c r="V159" s="1599"/>
      <c r="W159" s="1599"/>
      <c r="X159" s="1599"/>
      <c r="Y159" s="1599"/>
      <c r="Z159" s="1599"/>
      <c r="AA159" s="3938"/>
      <c r="AB159" s="3938"/>
      <c r="AC159" s="3938"/>
      <c r="AD159" s="3938"/>
      <c r="AE159" s="3938"/>
      <c r="AF159" s="2355"/>
      <c r="AG159" s="2355"/>
      <c r="AH159" s="6670"/>
      <c r="AI159" s="6530"/>
      <c r="AJ159" s="4153"/>
      <c r="AK159" s="2567"/>
      <c r="AL159" s="2567"/>
    </row>
    <row r="160" spans="1:38" ht="3.75" customHeight="1">
      <c r="A160" s="4150"/>
      <c r="B160" s="2578"/>
      <c r="C160" s="3922"/>
      <c r="D160" s="2573"/>
      <c r="E160" s="2572"/>
      <c r="F160" s="2573"/>
      <c r="G160" s="2574"/>
      <c r="H160" s="2574"/>
      <c r="I160" s="2574"/>
      <c r="J160" s="3938"/>
      <c r="K160" s="3938"/>
      <c r="L160" s="3938"/>
      <c r="M160" s="3938"/>
      <c r="N160" s="2575"/>
      <c r="O160" s="2574"/>
      <c r="P160" s="2574"/>
      <c r="Q160" s="2355"/>
      <c r="R160" s="3922"/>
      <c r="S160" s="2449"/>
      <c r="T160" s="3922"/>
      <c r="U160" s="2583"/>
      <c r="V160" s="2583"/>
      <c r="W160" s="2394"/>
      <c r="X160" s="2424"/>
      <c r="Y160" s="2424"/>
      <c r="Z160" s="2424"/>
      <c r="AA160" s="3938"/>
      <c r="AB160" s="3938"/>
      <c r="AC160" s="3938"/>
      <c r="AD160" s="3938"/>
      <c r="AE160" s="3938"/>
      <c r="AF160" s="2567"/>
      <c r="AG160" s="2567"/>
      <c r="AH160" s="2355"/>
      <c r="AI160" s="2355"/>
      <c r="AJ160" s="4153"/>
      <c r="AK160" s="2567"/>
      <c r="AL160" s="2567"/>
    </row>
    <row r="161" spans="1:38" ht="11.25" customHeight="1">
      <c r="A161" s="4283"/>
      <c r="B161" s="2578"/>
      <c r="C161" s="3922" t="s">
        <v>30</v>
      </c>
      <c r="D161" s="1598" t="s">
        <v>1295</v>
      </c>
      <c r="E161" s="2572"/>
      <c r="F161" s="2573"/>
      <c r="G161" s="2574"/>
      <c r="H161" s="2574"/>
      <c r="I161" s="2574"/>
      <c r="J161" s="3938"/>
      <c r="K161" s="3938"/>
      <c r="L161" s="3938"/>
      <c r="M161" s="3938"/>
      <c r="N161" s="2575"/>
      <c r="O161" s="2574"/>
      <c r="P161" s="2574"/>
      <c r="Q161" s="6670">
        <v>10</v>
      </c>
      <c r="R161" s="6529"/>
      <c r="S161" s="2449"/>
      <c r="T161" s="3922" t="s">
        <v>58</v>
      </c>
      <c r="U161" s="1598" t="s">
        <v>1296</v>
      </c>
      <c r="V161" s="1599"/>
      <c r="W161" s="1599"/>
      <c r="X161" s="1599"/>
      <c r="Y161" s="1599"/>
      <c r="Z161" s="1599"/>
      <c r="AA161" s="3938"/>
      <c r="AB161" s="3938"/>
      <c r="AC161" s="3938"/>
      <c r="AD161" s="3938"/>
      <c r="AE161" s="3938"/>
      <c r="AF161" s="2355"/>
      <c r="AG161" s="2355"/>
      <c r="AH161" s="6670">
        <v>14</v>
      </c>
      <c r="AI161" s="6529"/>
      <c r="AJ161" s="4153"/>
      <c r="AK161" s="2567"/>
      <c r="AL161" s="2567"/>
    </row>
    <row r="162" spans="1:38" ht="11.25" customHeight="1">
      <c r="A162" s="4150"/>
      <c r="B162" s="2578"/>
      <c r="C162" s="3922"/>
      <c r="D162" s="2573" t="s">
        <v>999</v>
      </c>
      <c r="E162" s="2572"/>
      <c r="F162" s="2573"/>
      <c r="G162" s="2574"/>
      <c r="H162" s="2574"/>
      <c r="I162" s="2574"/>
      <c r="J162" s="3938"/>
      <c r="K162" s="3938"/>
      <c r="L162" s="3938"/>
      <c r="M162" s="3938"/>
      <c r="N162" s="2575"/>
      <c r="O162" s="2574"/>
      <c r="P162" s="2574"/>
      <c r="Q162" s="6670"/>
      <c r="R162" s="6530"/>
      <c r="S162" s="2449"/>
      <c r="T162" s="3922"/>
      <c r="U162" s="2573" t="s">
        <v>1003</v>
      </c>
      <c r="V162" s="1599"/>
      <c r="W162" s="1599"/>
      <c r="X162" s="1599"/>
      <c r="Y162" s="1599"/>
      <c r="Z162" s="1599"/>
      <c r="AA162" s="3938"/>
      <c r="AB162" s="3938"/>
      <c r="AC162" s="3938"/>
      <c r="AD162" s="3938"/>
      <c r="AE162" s="3938"/>
      <c r="AF162" s="2355"/>
      <c r="AG162" s="2355"/>
      <c r="AH162" s="6670"/>
      <c r="AI162" s="6530"/>
      <c r="AJ162" s="4153"/>
      <c r="AK162" s="2567"/>
      <c r="AL162" s="2567"/>
    </row>
    <row r="163" spans="1:38" ht="3.75" customHeight="1">
      <c r="A163" s="4150"/>
      <c r="B163" s="2578"/>
      <c r="C163" s="3922"/>
      <c r="D163" s="2573"/>
      <c r="E163" s="2572"/>
      <c r="F163" s="2573"/>
      <c r="G163" s="2574"/>
      <c r="H163" s="2574"/>
      <c r="I163" s="2574"/>
      <c r="J163" s="3938"/>
      <c r="K163" s="3938"/>
      <c r="L163" s="3938"/>
      <c r="M163" s="3938"/>
      <c r="N163" s="2575"/>
      <c r="O163" s="2574"/>
      <c r="P163" s="2574"/>
      <c r="Q163" s="2355"/>
      <c r="R163" s="3922"/>
      <c r="S163" s="2449"/>
      <c r="T163" s="3922"/>
      <c r="U163" s="2573"/>
      <c r="V163" s="1599"/>
      <c r="W163" s="1599"/>
      <c r="X163" s="1599"/>
      <c r="Y163" s="1599"/>
      <c r="Z163" s="1599"/>
      <c r="AA163" s="3938"/>
      <c r="AB163" s="3938"/>
      <c r="AC163" s="3938"/>
      <c r="AD163" s="3938"/>
      <c r="AE163" s="3938"/>
      <c r="AF163" s="2355"/>
      <c r="AG163" s="2355"/>
      <c r="AH163" s="2355"/>
      <c r="AI163" s="2355"/>
      <c r="AJ163" s="4153"/>
      <c r="AK163" s="2567"/>
      <c r="AL163" s="2567"/>
    </row>
    <row r="164" spans="1:38" ht="11.25" customHeight="1">
      <c r="A164" s="4283"/>
      <c r="B164" s="2578"/>
      <c r="C164" s="3922" t="s">
        <v>44</v>
      </c>
      <c r="D164" s="1598" t="s">
        <v>1297</v>
      </c>
      <c r="E164" s="2572"/>
      <c r="F164" s="2573"/>
      <c r="G164" s="2574"/>
      <c r="H164" s="2574"/>
      <c r="I164" s="2574"/>
      <c r="J164" s="3938"/>
      <c r="K164" s="3938"/>
      <c r="L164" s="3938"/>
      <c r="M164" s="3938"/>
      <c r="N164" s="2575"/>
      <c r="O164" s="2574"/>
      <c r="P164" s="2574"/>
      <c r="Q164" s="6670">
        <v>11</v>
      </c>
      <c r="R164" s="6529"/>
      <c r="S164" s="2449"/>
      <c r="T164" s="3922" t="s">
        <v>70</v>
      </c>
      <c r="U164" s="1598" t="s">
        <v>1285</v>
      </c>
      <c r="V164" s="1599"/>
      <c r="W164" s="1599"/>
      <c r="X164" s="1599"/>
      <c r="Y164" s="1599"/>
      <c r="Z164" s="1599"/>
      <c r="AA164" s="3938"/>
      <c r="AB164" s="3938"/>
      <c r="AC164" s="3938"/>
      <c r="AD164" s="3938"/>
      <c r="AE164" s="3938"/>
      <c r="AF164" s="2355"/>
      <c r="AG164" s="2355"/>
      <c r="AH164" s="6670">
        <v>15</v>
      </c>
      <c r="AI164" s="6529"/>
      <c r="AJ164" s="4153"/>
      <c r="AK164" s="2567"/>
      <c r="AL164" s="2567"/>
    </row>
    <row r="165" spans="1:38" ht="11.25" customHeight="1">
      <c r="A165" s="4150"/>
      <c r="B165" s="2578"/>
      <c r="C165" s="3922"/>
      <c r="D165" s="2573" t="s">
        <v>1000</v>
      </c>
      <c r="E165" s="2572"/>
      <c r="F165" s="2573"/>
      <c r="G165" s="2574"/>
      <c r="H165" s="2574"/>
      <c r="I165" s="2574"/>
      <c r="J165" s="3938"/>
      <c r="K165" s="3938"/>
      <c r="L165" s="3938"/>
      <c r="M165" s="3938"/>
      <c r="N165" s="2575"/>
      <c r="O165" s="2574"/>
      <c r="P165" s="2574"/>
      <c r="Q165" s="6670"/>
      <c r="R165" s="6530"/>
      <c r="S165" s="2449"/>
      <c r="T165" s="3922"/>
      <c r="U165" s="2573" t="s">
        <v>383</v>
      </c>
      <c r="V165" s="1599"/>
      <c r="W165" s="1599"/>
      <c r="X165" s="1599"/>
      <c r="Y165" s="1599"/>
      <c r="Z165" s="1599"/>
      <c r="AA165" s="3938"/>
      <c r="AB165" s="3938"/>
      <c r="AC165" s="3938"/>
      <c r="AD165" s="3938"/>
      <c r="AE165" s="3938"/>
      <c r="AF165" s="2355"/>
      <c r="AG165" s="2355"/>
      <c r="AH165" s="6670"/>
      <c r="AI165" s="6530"/>
      <c r="AJ165" s="4153"/>
      <c r="AK165" s="2567"/>
      <c r="AL165" s="2567"/>
    </row>
    <row r="166" spans="1:38" ht="3.75" customHeight="1">
      <c r="A166" s="4150"/>
      <c r="B166" s="2578"/>
      <c r="C166" s="3922"/>
      <c r="D166" s="2573"/>
      <c r="E166" s="2572"/>
      <c r="F166" s="2573"/>
      <c r="G166" s="2574"/>
      <c r="H166" s="2574"/>
      <c r="I166" s="2574"/>
      <c r="J166" s="3938"/>
      <c r="K166" s="3938"/>
      <c r="L166" s="3938"/>
      <c r="M166" s="3938"/>
      <c r="N166" s="2575"/>
      <c r="O166" s="2574"/>
      <c r="P166" s="2574"/>
      <c r="Q166" s="2355"/>
      <c r="R166" s="3922"/>
      <c r="S166" s="2449"/>
      <c r="T166" s="3922"/>
      <c r="U166" s="2573"/>
      <c r="V166" s="1599"/>
      <c r="W166" s="1599"/>
      <c r="X166" s="1599"/>
      <c r="Y166" s="1599"/>
      <c r="Z166" s="1599"/>
      <c r="AA166" s="3938"/>
      <c r="AB166" s="3938"/>
      <c r="AC166" s="3938"/>
      <c r="AD166" s="3938"/>
      <c r="AE166" s="3938"/>
      <c r="AF166" s="2355"/>
      <c r="AG166" s="2355"/>
      <c r="AH166" s="2355"/>
      <c r="AI166" s="2355"/>
      <c r="AJ166" s="4153"/>
      <c r="AK166" s="2567"/>
      <c r="AL166" s="2567"/>
    </row>
    <row r="167" spans="1:38" ht="11.25" customHeight="1">
      <c r="A167" s="4150"/>
      <c r="B167" s="2578"/>
      <c r="C167" s="3922" t="s">
        <v>56</v>
      </c>
      <c r="D167" s="1598" t="s">
        <v>1298</v>
      </c>
      <c r="E167" s="2572"/>
      <c r="F167" s="2573"/>
      <c r="G167" s="2574"/>
      <c r="H167" s="2574"/>
      <c r="I167" s="2574"/>
      <c r="J167" s="3938"/>
      <c r="K167" s="3938"/>
      <c r="L167" s="3938"/>
      <c r="M167" s="3938"/>
      <c r="N167" s="2575"/>
      <c r="O167" s="2574"/>
      <c r="P167" s="2574"/>
      <c r="Q167" s="6670">
        <v>12</v>
      </c>
      <c r="R167" s="6529"/>
      <c r="S167" s="2449"/>
      <c r="T167" s="2355"/>
      <c r="U167" s="6680"/>
      <c r="V167" s="6680"/>
      <c r="W167" s="6680"/>
      <c r="X167" s="6680"/>
      <c r="Y167" s="6680"/>
      <c r="Z167" s="6680"/>
      <c r="AA167" s="6680"/>
      <c r="AB167" s="6680"/>
      <c r="AC167" s="6680"/>
      <c r="AD167" s="6680"/>
      <c r="AE167" s="6680"/>
      <c r="AF167" s="2355"/>
      <c r="AG167" s="2355"/>
      <c r="AH167" s="6604"/>
      <c r="AI167" s="2565"/>
      <c r="AJ167" s="4153"/>
      <c r="AK167" s="2567"/>
      <c r="AL167" s="2567"/>
    </row>
    <row r="168" spans="1:38" ht="11.25" customHeight="1">
      <c r="A168" s="4150"/>
      <c r="B168" s="2578"/>
      <c r="C168" s="3922"/>
      <c r="D168" s="2573" t="s">
        <v>1001</v>
      </c>
      <c r="E168" s="2572"/>
      <c r="F168" s="2573"/>
      <c r="G168" s="2574"/>
      <c r="H168" s="2574"/>
      <c r="I168" s="2574"/>
      <c r="J168" s="3938"/>
      <c r="K168" s="3938"/>
      <c r="L168" s="3938"/>
      <c r="M168" s="3938"/>
      <c r="N168" s="2575"/>
      <c r="O168" s="2574"/>
      <c r="P168" s="2574"/>
      <c r="Q168" s="6670"/>
      <c r="R168" s="6530"/>
      <c r="S168" s="2449"/>
      <c r="T168" s="2355"/>
      <c r="U168" s="2355"/>
      <c r="V168" s="2355"/>
      <c r="W168" s="2355"/>
      <c r="X168" s="2355"/>
      <c r="Y168" s="2355"/>
      <c r="Z168" s="1599"/>
      <c r="AA168" s="3938"/>
      <c r="AB168" s="3938"/>
      <c r="AC168" s="3938"/>
      <c r="AD168" s="3938"/>
      <c r="AE168" s="3938"/>
      <c r="AF168" s="2355"/>
      <c r="AG168" s="2355"/>
      <c r="AH168" s="6604"/>
      <c r="AI168" s="2565"/>
      <c r="AJ168" s="4153"/>
      <c r="AK168" s="2567"/>
      <c r="AL168" s="2567"/>
    </row>
    <row r="169" spans="1:38" ht="3.75" customHeight="1">
      <c r="A169" s="4150"/>
      <c r="B169" s="2578"/>
      <c r="C169" s="3922"/>
      <c r="D169" s="2573"/>
      <c r="E169" s="2572"/>
      <c r="F169" s="2573"/>
      <c r="G169" s="2574"/>
      <c r="H169" s="2574"/>
      <c r="I169" s="2574"/>
      <c r="J169" s="3938"/>
      <c r="K169" s="3938"/>
      <c r="L169" s="3938"/>
      <c r="M169" s="3938"/>
      <c r="N169" s="2575"/>
      <c r="O169" s="2574"/>
      <c r="P169" s="2574"/>
      <c r="Q169" s="2355"/>
      <c r="R169" s="3922"/>
      <c r="S169" s="2449"/>
      <c r="T169" s="3922"/>
      <c r="U169" s="2573"/>
      <c r="V169" s="1599"/>
      <c r="W169" s="1599"/>
      <c r="X169" s="1599"/>
      <c r="Y169" s="1599"/>
      <c r="Z169" s="1599"/>
      <c r="AA169" s="3938"/>
      <c r="AB169" s="3938"/>
      <c r="AC169" s="3938"/>
      <c r="AD169" s="3938"/>
      <c r="AE169" s="3938"/>
      <c r="AF169" s="2355"/>
      <c r="AG169" s="2355"/>
      <c r="AH169" s="2355"/>
      <c r="AI169" s="2355"/>
      <c r="AJ169" s="4153"/>
      <c r="AK169" s="2567"/>
      <c r="AL169" s="2567"/>
    </row>
    <row r="170" spans="1:38" ht="20.100000000000001" customHeight="1">
      <c r="A170" s="4155"/>
      <c r="B170" s="4286"/>
      <c r="C170" s="4203"/>
      <c r="D170" s="4157"/>
      <c r="E170" s="4294"/>
      <c r="F170" s="4293"/>
      <c r="G170" s="4295"/>
      <c r="H170" s="4295"/>
      <c r="I170" s="4295"/>
      <c r="J170" s="4195"/>
      <c r="K170" s="4195"/>
      <c r="L170" s="4195"/>
      <c r="M170" s="4195"/>
      <c r="N170" s="4296"/>
      <c r="O170" s="4295"/>
      <c r="P170" s="4295"/>
      <c r="Q170" s="4288"/>
      <c r="R170" s="4288"/>
      <c r="S170" s="4108"/>
      <c r="T170" s="4203"/>
      <c r="U170" s="4288"/>
      <c r="V170" s="4288"/>
      <c r="W170" s="4288"/>
      <c r="X170" s="4288"/>
      <c r="Y170" s="4288"/>
      <c r="Z170" s="4288"/>
      <c r="AA170" s="4288"/>
      <c r="AB170" s="4288"/>
      <c r="AC170" s="4288"/>
      <c r="AD170" s="4288"/>
      <c r="AE170" s="4288"/>
      <c r="AF170" s="4288"/>
      <c r="AG170" s="4288"/>
      <c r="AH170" s="4255"/>
      <c r="AI170" s="4158"/>
      <c r="AJ170" s="4256"/>
      <c r="AK170" s="2567"/>
      <c r="AL170" s="2567"/>
    </row>
    <row r="171" spans="1:38" ht="20.100000000000001" customHeight="1">
      <c r="A171" s="4150"/>
      <c r="B171" s="2578"/>
      <c r="C171" s="3922"/>
      <c r="D171" s="1598"/>
      <c r="E171" s="2572"/>
      <c r="F171" s="2573"/>
      <c r="G171" s="2574"/>
      <c r="H171" s="2574"/>
      <c r="I171" s="2574"/>
      <c r="J171" s="3938"/>
      <c r="K171" s="3938"/>
      <c r="L171" s="3938"/>
      <c r="M171" s="3938"/>
      <c r="N171" s="2575"/>
      <c r="O171" s="2574"/>
      <c r="P171" s="2574"/>
      <c r="Q171" s="2355"/>
      <c r="R171" s="2355"/>
      <c r="S171" s="2449"/>
      <c r="T171" s="3922"/>
      <c r="U171" s="2355"/>
      <c r="V171" s="2355"/>
      <c r="W171" s="2355"/>
      <c r="X171" s="2355"/>
      <c r="Y171" s="2355"/>
      <c r="Z171" s="2355"/>
      <c r="AA171" s="2355"/>
      <c r="AB171" s="2355"/>
      <c r="AC171" s="2355"/>
      <c r="AD171" s="2355"/>
      <c r="AE171" s="2355"/>
      <c r="AF171" s="2355"/>
      <c r="AG171" s="2355"/>
      <c r="AH171" s="2355"/>
      <c r="AI171" s="2565"/>
      <c r="AJ171" s="4153"/>
      <c r="AK171" s="2567"/>
      <c r="AL171" s="2567"/>
    </row>
    <row r="172" spans="1:38" s="2579" customFormat="1" ht="11.25" customHeight="1">
      <c r="A172" s="4152" t="s">
        <v>883</v>
      </c>
      <c r="B172" s="2355"/>
      <c r="C172" s="2571" t="s">
        <v>1004</v>
      </c>
      <c r="D172" s="2355"/>
      <c r="E172" s="2355"/>
      <c r="F172" s="2355"/>
      <c r="G172" s="2355"/>
      <c r="H172" s="2355"/>
      <c r="I172" s="2355"/>
      <c r="J172" s="2355"/>
      <c r="K172" s="2355"/>
      <c r="L172" s="2355"/>
      <c r="M172" s="2355"/>
      <c r="N172" s="2355"/>
      <c r="O172" s="2355"/>
      <c r="P172" s="2355"/>
      <c r="Q172" s="2355"/>
      <c r="R172" s="2571"/>
      <c r="S172" s="2571"/>
      <c r="T172" s="2571"/>
      <c r="U172" s="1598"/>
      <c r="V172" s="1598"/>
      <c r="W172" s="1598"/>
      <c r="X172" s="1598"/>
      <c r="Y172" s="1598"/>
      <c r="Z172" s="1598"/>
      <c r="AA172" s="1598"/>
      <c r="AB172" s="1598"/>
      <c r="AC172" s="1598"/>
      <c r="AD172" s="1598"/>
      <c r="AE172" s="1598"/>
      <c r="AF172" s="1598"/>
      <c r="AG172" s="1598"/>
      <c r="AH172" s="1598"/>
      <c r="AI172" s="1598"/>
      <c r="AJ172" s="4280"/>
      <c r="AK172" s="1598"/>
      <c r="AL172" s="2355"/>
    </row>
    <row r="173" spans="1:38" s="2579" customFormat="1" ht="11.25" customHeight="1">
      <c r="A173" s="4154"/>
      <c r="B173" s="2355"/>
      <c r="C173" s="2577" t="s">
        <v>1005</v>
      </c>
      <c r="D173" s="2355"/>
      <c r="E173" s="2355"/>
      <c r="F173" s="2355"/>
      <c r="G173" s="2355"/>
      <c r="H173" s="2355"/>
      <c r="I173" s="2355"/>
      <c r="J173" s="2355"/>
      <c r="K173" s="2355"/>
      <c r="L173" s="2355"/>
      <c r="M173" s="2355"/>
      <c r="N173" s="2355"/>
      <c r="O173" s="2355"/>
      <c r="P173" s="2355"/>
      <c r="Q173" s="2355"/>
      <c r="R173" s="2571"/>
      <c r="S173" s="2571"/>
      <c r="T173" s="2571"/>
      <c r="U173" s="1598"/>
      <c r="V173" s="1598"/>
      <c r="W173" s="1598"/>
      <c r="X173" s="1598"/>
      <c r="Y173" s="1598"/>
      <c r="Z173" s="1598"/>
      <c r="AA173" s="1598"/>
      <c r="AB173" s="1598"/>
      <c r="AC173" s="1598"/>
      <c r="AD173" s="1598"/>
      <c r="AE173" s="1598"/>
      <c r="AF173" s="1598"/>
      <c r="AG173" s="1598"/>
      <c r="AH173" s="1598"/>
      <c r="AI173" s="1598"/>
      <c r="AJ173" s="4280"/>
      <c r="AK173" s="1598"/>
      <c r="AL173" s="2355"/>
    </row>
    <row r="174" spans="1:38" ht="6" customHeight="1">
      <c r="A174" s="4150"/>
      <c r="B174" s="2578"/>
      <c r="C174" s="2567"/>
      <c r="D174" s="2567"/>
      <c r="E174" s="2567"/>
      <c r="F174" s="2567"/>
      <c r="G174" s="2567"/>
      <c r="H174" s="2567"/>
      <c r="I174" s="2567"/>
      <c r="J174" s="2567"/>
      <c r="K174" s="2567"/>
      <c r="L174" s="2567"/>
      <c r="M174" s="2567"/>
      <c r="N174" s="2567"/>
      <c r="O174" s="2567"/>
      <c r="P174" s="2567"/>
      <c r="Q174" s="2644"/>
      <c r="R174" s="2567"/>
      <c r="S174" s="2567"/>
      <c r="T174" s="2567"/>
      <c r="U174" s="2567"/>
      <c r="V174" s="2567"/>
      <c r="W174" s="2567"/>
      <c r="X174" s="2567"/>
      <c r="Y174" s="2567"/>
      <c r="Z174" s="2567"/>
      <c r="AA174" s="2567"/>
      <c r="AB174" s="2567"/>
      <c r="AC174" s="2567"/>
      <c r="AD174" s="2567"/>
      <c r="AE174" s="2567"/>
      <c r="AF174" s="2567"/>
      <c r="AG174" s="2567"/>
      <c r="AH174" s="2567"/>
      <c r="AI174" s="2567"/>
      <c r="AJ174" s="4292"/>
      <c r="AK174" s="2567"/>
      <c r="AL174" s="2567"/>
    </row>
    <row r="175" spans="1:38">
      <c r="A175" s="4154"/>
      <c r="B175" s="2355"/>
      <c r="C175" s="2571"/>
      <c r="D175" s="2355"/>
      <c r="E175" s="2355"/>
      <c r="F175" s="2355"/>
      <c r="G175" s="2355"/>
      <c r="H175" s="2355"/>
      <c r="I175" s="2355"/>
      <c r="J175" s="2355"/>
      <c r="K175" s="2355"/>
      <c r="L175" s="2355"/>
      <c r="M175" s="2355"/>
      <c r="N175" s="2355"/>
      <c r="O175" s="2355"/>
      <c r="P175" s="2355"/>
      <c r="Q175" s="6672" t="s">
        <v>899</v>
      </c>
      <c r="R175" s="6672"/>
      <c r="S175" s="6672"/>
      <c r="T175" s="2355"/>
      <c r="U175" s="6672" t="s">
        <v>861</v>
      </c>
      <c r="V175" s="6672"/>
      <c r="W175" s="6672"/>
      <c r="X175" s="2571"/>
      <c r="Y175" s="2355"/>
      <c r="Z175" s="6672" t="s">
        <v>900</v>
      </c>
      <c r="AA175" s="6672"/>
      <c r="AB175" s="6672"/>
      <c r="AC175" s="2355"/>
      <c r="AD175" s="2355"/>
      <c r="AE175" s="2355"/>
      <c r="AF175" s="2355"/>
      <c r="AG175" s="2355"/>
      <c r="AH175" s="2355"/>
      <c r="AI175" s="2355"/>
      <c r="AJ175" s="4153"/>
    </row>
    <row r="176" spans="1:38">
      <c r="A176" s="4154"/>
      <c r="B176" s="2355"/>
      <c r="C176" s="2577"/>
      <c r="D176" s="2355"/>
      <c r="E176" s="2355"/>
      <c r="F176" s="2355"/>
      <c r="G176" s="2355"/>
      <c r="H176" s="2355"/>
      <c r="I176" s="2355"/>
      <c r="J176" s="2355"/>
      <c r="K176" s="2355"/>
      <c r="L176" s="2355"/>
      <c r="M176" s="2355"/>
      <c r="N176" s="2355"/>
      <c r="O176" s="2355"/>
      <c r="P176" s="2355"/>
      <c r="Q176" s="6679" t="s">
        <v>1006</v>
      </c>
      <c r="R176" s="6679"/>
      <c r="S176" s="6679"/>
      <c r="T176" s="2355"/>
      <c r="U176" s="6679" t="s">
        <v>1007</v>
      </c>
      <c r="V176" s="6679"/>
      <c r="W176" s="6679"/>
      <c r="X176" s="2355"/>
      <c r="Y176" s="2355"/>
      <c r="Z176" s="6679" t="s">
        <v>1008</v>
      </c>
      <c r="AA176" s="6679"/>
      <c r="AB176" s="6679"/>
      <c r="AC176" s="2355"/>
      <c r="AD176" s="2355"/>
      <c r="AE176" s="2355"/>
      <c r="AF176" s="2355"/>
      <c r="AG176" s="2355"/>
      <c r="AH176" s="2355"/>
      <c r="AI176" s="2355"/>
      <c r="AJ176" s="4153"/>
    </row>
    <row r="177" spans="1:38" ht="3" customHeight="1">
      <c r="A177" s="4154"/>
      <c r="B177" s="2355"/>
      <c r="C177" s="2577"/>
      <c r="D177" s="2355"/>
      <c r="E177" s="2355"/>
      <c r="F177" s="2355"/>
      <c r="G177" s="2355"/>
      <c r="H177" s="2355"/>
      <c r="I177" s="2355"/>
      <c r="J177" s="2355"/>
      <c r="K177" s="2355"/>
      <c r="L177" s="2355"/>
      <c r="M177" s="2355"/>
      <c r="N177" s="2355"/>
      <c r="O177" s="2355"/>
      <c r="P177" s="2355"/>
      <c r="Q177" s="2355"/>
      <c r="R177" s="2355"/>
      <c r="S177" s="2355"/>
      <c r="T177" s="2355"/>
      <c r="U177" s="2355"/>
      <c r="V177" s="2355"/>
      <c r="W177" s="2355"/>
      <c r="X177" s="2355"/>
      <c r="Y177" s="2355"/>
      <c r="Z177" s="2355"/>
      <c r="AA177" s="2355"/>
      <c r="AB177" s="2355"/>
      <c r="AC177" s="2355"/>
      <c r="AD177" s="2355"/>
      <c r="AE177" s="2355"/>
      <c r="AF177" s="2355"/>
      <c r="AG177" s="2355"/>
      <c r="AH177" s="2355"/>
      <c r="AI177" s="2355"/>
      <c r="AJ177" s="4153"/>
    </row>
    <row r="178" spans="1:38" ht="15" customHeight="1">
      <c r="A178" s="4154"/>
      <c r="B178" s="2355"/>
      <c r="C178" s="2355"/>
      <c r="D178" s="2355"/>
      <c r="E178" s="2355"/>
      <c r="F178" s="2355"/>
      <c r="G178" s="2355"/>
      <c r="H178" s="2355"/>
      <c r="I178" s="2355"/>
      <c r="J178" s="2355"/>
      <c r="K178" s="2355"/>
      <c r="L178" s="2355"/>
      <c r="M178" s="2355"/>
      <c r="N178" s="2355"/>
      <c r="O178" s="2355"/>
      <c r="P178" s="2355"/>
      <c r="Q178" s="2571"/>
      <c r="R178" s="3945">
        <v>1</v>
      </c>
      <c r="S178" s="2355"/>
      <c r="T178" s="2355"/>
      <c r="U178" s="2571"/>
      <c r="V178" s="3945">
        <v>2</v>
      </c>
      <c r="W178" s="2355"/>
      <c r="X178" s="2355"/>
      <c r="Y178" s="2355"/>
      <c r="Z178" s="2571"/>
      <c r="AA178" s="3945">
        <v>3</v>
      </c>
      <c r="AB178" s="2355"/>
      <c r="AC178" s="2355"/>
      <c r="AD178" s="2355"/>
      <c r="AE178" s="2355"/>
      <c r="AF178" s="2355"/>
      <c r="AG178" s="2355"/>
      <c r="AH178" s="2571"/>
      <c r="AI178" s="2571"/>
      <c r="AJ178" s="4153"/>
    </row>
    <row r="179" spans="1:38" ht="11.25" customHeight="1">
      <c r="A179" s="4150"/>
      <c r="B179" s="2578"/>
      <c r="C179" s="3922" t="s">
        <v>29</v>
      </c>
      <c r="D179" s="1598" t="s">
        <v>901</v>
      </c>
      <c r="E179" s="2572"/>
      <c r="F179" s="2573"/>
      <c r="G179" s="2574"/>
      <c r="H179" s="2574"/>
      <c r="I179" s="2574"/>
      <c r="J179" s="3938"/>
      <c r="K179" s="3938"/>
      <c r="L179" s="3938"/>
      <c r="M179" s="3938"/>
      <c r="N179" s="2575"/>
      <c r="O179" s="6678">
        <v>370116</v>
      </c>
      <c r="P179" s="6678"/>
      <c r="Q179" s="6600"/>
      <c r="R179" s="6494"/>
      <c r="S179" s="2449"/>
      <c r="T179" s="3922"/>
      <c r="U179" s="6600"/>
      <c r="V179" s="6494"/>
      <c r="W179" s="2573"/>
      <c r="X179" s="1599"/>
      <c r="Y179" s="1599"/>
      <c r="Z179" s="6600"/>
      <c r="AA179" s="6494"/>
      <c r="AB179" s="2573"/>
      <c r="AC179" s="3938"/>
      <c r="AD179" s="3938"/>
      <c r="AE179" s="3938"/>
      <c r="AF179" s="2355"/>
      <c r="AG179" s="2355"/>
      <c r="AH179" s="2487"/>
      <c r="AI179" s="2565"/>
      <c r="AJ179" s="4153"/>
      <c r="AK179" s="2567"/>
      <c r="AL179" s="2567"/>
    </row>
    <row r="180" spans="1:38" ht="11.25" customHeight="1">
      <c r="A180" s="4150"/>
      <c r="B180" s="2578"/>
      <c r="C180" s="3922"/>
      <c r="D180" s="2573" t="s">
        <v>902</v>
      </c>
      <c r="E180" s="2572"/>
      <c r="F180" s="2573"/>
      <c r="G180" s="2574"/>
      <c r="H180" s="2574"/>
      <c r="I180" s="2574"/>
      <c r="J180" s="3938"/>
      <c r="K180" s="3938"/>
      <c r="L180" s="3938"/>
      <c r="M180" s="3938"/>
      <c r="N180" s="2575"/>
      <c r="O180" s="6678"/>
      <c r="P180" s="6678"/>
      <c r="Q180" s="6600"/>
      <c r="R180" s="6495"/>
      <c r="S180" s="2449"/>
      <c r="T180" s="3922"/>
      <c r="U180" s="6600"/>
      <c r="V180" s="6495"/>
      <c r="W180" s="2573"/>
      <c r="X180" s="1599"/>
      <c r="Y180" s="1599"/>
      <c r="Z180" s="6600"/>
      <c r="AA180" s="6495"/>
      <c r="AB180" s="2573"/>
      <c r="AC180" s="3938"/>
      <c r="AD180" s="3938"/>
      <c r="AE180" s="3938"/>
      <c r="AF180" s="2355"/>
      <c r="AG180" s="2355"/>
      <c r="AH180" s="2487"/>
      <c r="AI180" s="2565"/>
      <c r="AJ180" s="4153"/>
      <c r="AK180" s="2567"/>
      <c r="AL180" s="2567"/>
    </row>
    <row r="181" spans="1:38" ht="3.75" customHeight="1">
      <c r="A181" s="4150"/>
      <c r="B181" s="2578"/>
      <c r="C181" s="3922"/>
      <c r="D181" s="2573"/>
      <c r="E181" s="2572"/>
      <c r="F181" s="2573"/>
      <c r="G181" s="2574"/>
      <c r="H181" s="2574"/>
      <c r="I181" s="2574"/>
      <c r="J181" s="3938"/>
      <c r="K181" s="3938"/>
      <c r="L181" s="3938"/>
      <c r="M181" s="3938"/>
      <c r="N181" s="2575"/>
      <c r="O181" s="2574"/>
      <c r="P181" s="2574"/>
      <c r="Q181" s="2355"/>
      <c r="R181" s="3922"/>
      <c r="S181" s="2449"/>
      <c r="T181" s="3922"/>
      <c r="U181" s="2355"/>
      <c r="V181" s="3922"/>
      <c r="W181" s="2573"/>
      <c r="X181" s="2424"/>
      <c r="Y181" s="2424"/>
      <c r="Z181" s="2355"/>
      <c r="AA181" s="3922"/>
      <c r="AB181" s="2573"/>
      <c r="AC181" s="3938"/>
      <c r="AD181" s="3938"/>
      <c r="AE181" s="3938"/>
      <c r="AF181" s="2567"/>
      <c r="AG181" s="2567"/>
      <c r="AH181" s="2355"/>
      <c r="AI181" s="2355"/>
      <c r="AJ181" s="4153"/>
      <c r="AK181" s="2567"/>
      <c r="AL181" s="2567"/>
    </row>
    <row r="182" spans="1:38" ht="11.25" customHeight="1">
      <c r="A182" s="4283"/>
      <c r="B182" s="2578"/>
      <c r="C182" s="3922" t="s">
        <v>30</v>
      </c>
      <c r="D182" s="1598" t="s">
        <v>403</v>
      </c>
      <c r="E182" s="2572"/>
      <c r="F182" s="2573"/>
      <c r="G182" s="2574"/>
      <c r="H182" s="2574"/>
      <c r="I182" s="2574"/>
      <c r="J182" s="3938"/>
      <c r="K182" s="3938"/>
      <c r="L182" s="3938"/>
      <c r="M182" s="3938"/>
      <c r="N182" s="2575"/>
      <c r="O182" s="6678">
        <v>370117</v>
      </c>
      <c r="P182" s="6678"/>
      <c r="Q182" s="6600"/>
      <c r="R182" s="6494"/>
      <c r="S182" s="2449"/>
      <c r="T182" s="3922"/>
      <c r="U182" s="6600"/>
      <c r="V182" s="6494"/>
      <c r="W182" s="2573"/>
      <c r="X182" s="1599"/>
      <c r="Y182" s="1599"/>
      <c r="Z182" s="6600"/>
      <c r="AA182" s="6494"/>
      <c r="AB182" s="2573"/>
      <c r="AC182" s="3938"/>
      <c r="AD182" s="3938"/>
      <c r="AE182" s="3938"/>
      <c r="AF182" s="2355"/>
      <c r="AG182" s="2355"/>
      <c r="AH182" s="2487"/>
      <c r="AI182" s="2565"/>
      <c r="AJ182" s="4153"/>
      <c r="AK182" s="2567"/>
      <c r="AL182" s="2567"/>
    </row>
    <row r="183" spans="1:38" ht="11.25" customHeight="1">
      <c r="A183" s="4150"/>
      <c r="B183" s="2578"/>
      <c r="C183" s="3922"/>
      <c r="D183" s="2573" t="s">
        <v>903</v>
      </c>
      <c r="E183" s="2572"/>
      <c r="F183" s="2573"/>
      <c r="G183" s="2574"/>
      <c r="H183" s="2574"/>
      <c r="I183" s="2574"/>
      <c r="J183" s="3938"/>
      <c r="K183" s="3938"/>
      <c r="L183" s="3938"/>
      <c r="M183" s="3938"/>
      <c r="N183" s="2575"/>
      <c r="O183" s="6678"/>
      <c r="P183" s="6678"/>
      <c r="Q183" s="6600"/>
      <c r="R183" s="6495"/>
      <c r="S183" s="2449"/>
      <c r="T183" s="3922"/>
      <c r="U183" s="6600"/>
      <c r="V183" s="6495"/>
      <c r="W183" s="2573"/>
      <c r="X183" s="1599"/>
      <c r="Y183" s="1599"/>
      <c r="Z183" s="6600"/>
      <c r="AA183" s="6495"/>
      <c r="AB183" s="2573"/>
      <c r="AC183" s="3938"/>
      <c r="AD183" s="3938"/>
      <c r="AE183" s="3938"/>
      <c r="AF183" s="2355"/>
      <c r="AG183" s="2355"/>
      <c r="AH183" s="2487"/>
      <c r="AI183" s="2565"/>
      <c r="AJ183" s="4153"/>
      <c r="AK183" s="2567"/>
      <c r="AL183" s="2567"/>
    </row>
    <row r="184" spans="1:38" ht="3.75" customHeight="1">
      <c r="A184" s="4150"/>
      <c r="B184" s="2578"/>
      <c r="C184" s="3922"/>
      <c r="D184" s="2573"/>
      <c r="E184" s="2572"/>
      <c r="F184" s="2573"/>
      <c r="G184" s="2574"/>
      <c r="H184" s="2574"/>
      <c r="I184" s="2574"/>
      <c r="J184" s="3938"/>
      <c r="K184" s="3938"/>
      <c r="L184" s="3938"/>
      <c r="M184" s="3938"/>
      <c r="N184" s="2575"/>
      <c r="O184" s="2574"/>
      <c r="P184" s="2574"/>
      <c r="Q184" s="2355"/>
      <c r="R184" s="3922"/>
      <c r="S184" s="2449"/>
      <c r="T184" s="3922"/>
      <c r="U184" s="2355"/>
      <c r="V184" s="3922"/>
      <c r="W184" s="2573"/>
      <c r="X184" s="1599"/>
      <c r="Y184" s="1599"/>
      <c r="Z184" s="2355"/>
      <c r="AA184" s="3922"/>
      <c r="AB184" s="2573"/>
      <c r="AC184" s="3938"/>
      <c r="AD184" s="3938"/>
      <c r="AE184" s="3938"/>
      <c r="AF184" s="2355"/>
      <c r="AG184" s="2355"/>
      <c r="AH184" s="2355"/>
      <c r="AI184" s="2355"/>
      <c r="AJ184" s="4153"/>
      <c r="AK184" s="2567"/>
      <c r="AL184" s="2567"/>
    </row>
    <row r="185" spans="1:38" ht="11.25" customHeight="1">
      <c r="A185" s="4283"/>
      <c r="B185" s="2578"/>
      <c r="C185" s="3922" t="s">
        <v>44</v>
      </c>
      <c r="D185" s="1598" t="s">
        <v>904</v>
      </c>
      <c r="E185" s="2572"/>
      <c r="F185" s="2573"/>
      <c r="G185" s="2574"/>
      <c r="H185" s="2574"/>
      <c r="I185" s="2574"/>
      <c r="J185" s="3938"/>
      <c r="K185" s="3938"/>
      <c r="L185" s="3938"/>
      <c r="M185" s="3938"/>
      <c r="N185" s="2575"/>
      <c r="O185" s="6678">
        <v>370118</v>
      </c>
      <c r="P185" s="6678"/>
      <c r="Q185" s="6600"/>
      <c r="R185" s="6494"/>
      <c r="S185" s="2449"/>
      <c r="T185" s="3922"/>
      <c r="U185" s="6600"/>
      <c r="V185" s="6494"/>
      <c r="W185" s="2573"/>
      <c r="X185" s="1599"/>
      <c r="Y185" s="1599"/>
      <c r="Z185" s="6600"/>
      <c r="AA185" s="6494"/>
      <c r="AB185" s="2573"/>
      <c r="AC185" s="3938"/>
      <c r="AD185" s="3938"/>
      <c r="AE185" s="3938"/>
      <c r="AF185" s="2355"/>
      <c r="AG185" s="2355"/>
      <c r="AH185" s="2487"/>
      <c r="AI185" s="2565"/>
      <c r="AJ185" s="4153"/>
      <c r="AK185" s="2567"/>
      <c r="AL185" s="2567"/>
    </row>
    <row r="186" spans="1:38" ht="11.25" customHeight="1">
      <c r="A186" s="4150"/>
      <c r="B186" s="2578"/>
      <c r="C186" s="3922"/>
      <c r="D186" s="2573" t="s">
        <v>905</v>
      </c>
      <c r="E186" s="2572"/>
      <c r="F186" s="2573"/>
      <c r="G186" s="2574"/>
      <c r="H186" s="2574"/>
      <c r="I186" s="2574"/>
      <c r="J186" s="3938"/>
      <c r="K186" s="3938"/>
      <c r="L186" s="3938"/>
      <c r="M186" s="3938"/>
      <c r="N186" s="2575"/>
      <c r="O186" s="6678"/>
      <c r="P186" s="6678"/>
      <c r="Q186" s="6600"/>
      <c r="R186" s="6495"/>
      <c r="S186" s="2449"/>
      <c r="T186" s="3922"/>
      <c r="U186" s="6600"/>
      <c r="V186" s="6495"/>
      <c r="W186" s="2573"/>
      <c r="X186" s="1599"/>
      <c r="Y186" s="1599"/>
      <c r="Z186" s="6600"/>
      <c r="AA186" s="6495"/>
      <c r="AB186" s="2573"/>
      <c r="AC186" s="3938"/>
      <c r="AD186" s="3938"/>
      <c r="AE186" s="3938"/>
      <c r="AF186" s="2355"/>
      <c r="AG186" s="2355"/>
      <c r="AH186" s="2487"/>
      <c r="AI186" s="2565"/>
      <c r="AJ186" s="4153"/>
      <c r="AK186" s="2567"/>
      <c r="AL186" s="2567"/>
    </row>
    <row r="187" spans="1:38" ht="3.75" customHeight="1">
      <c r="A187" s="4150"/>
      <c r="B187" s="2578"/>
      <c r="C187" s="3922"/>
      <c r="D187" s="2573"/>
      <c r="E187" s="2572"/>
      <c r="F187" s="2573"/>
      <c r="G187" s="2574"/>
      <c r="H187" s="2574"/>
      <c r="I187" s="2574"/>
      <c r="J187" s="3938"/>
      <c r="K187" s="3938"/>
      <c r="L187" s="3938"/>
      <c r="M187" s="3938"/>
      <c r="N187" s="2575"/>
      <c r="O187" s="2574"/>
      <c r="P187" s="2574"/>
      <c r="Q187" s="3938"/>
      <c r="R187" s="3948"/>
      <c r="S187" s="2449"/>
      <c r="T187" s="3922"/>
      <c r="U187" s="3938"/>
      <c r="V187" s="3948"/>
      <c r="W187" s="2573"/>
      <c r="X187" s="1599"/>
      <c r="Y187" s="1599"/>
      <c r="Z187" s="3938"/>
      <c r="AA187" s="3948"/>
      <c r="AB187" s="2573"/>
      <c r="AC187" s="3938"/>
      <c r="AD187" s="3938"/>
      <c r="AE187" s="3938"/>
      <c r="AF187" s="2355"/>
      <c r="AG187" s="2355"/>
      <c r="AH187" s="2487"/>
      <c r="AI187" s="2565"/>
      <c r="AJ187" s="4153"/>
      <c r="AK187" s="2567"/>
      <c r="AL187" s="2567"/>
    </row>
    <row r="188" spans="1:38" ht="11.25" customHeight="1">
      <c r="A188" s="4150"/>
      <c r="B188" s="2578"/>
      <c r="C188" s="3922" t="s">
        <v>56</v>
      </c>
      <c r="D188" s="1598" t="s">
        <v>906</v>
      </c>
      <c r="E188" s="2572"/>
      <c r="F188" s="2573"/>
      <c r="G188" s="2574"/>
      <c r="H188" s="2574"/>
      <c r="I188" s="2574"/>
      <c r="J188" s="3938"/>
      <c r="K188" s="3938"/>
      <c r="L188" s="3938"/>
      <c r="M188" s="3938"/>
      <c r="N188" s="2575"/>
      <c r="O188" s="2574"/>
      <c r="P188" s="2574"/>
      <c r="Q188" s="3938"/>
      <c r="R188" s="3948"/>
      <c r="S188" s="2449"/>
      <c r="T188" s="3922"/>
      <c r="U188" s="3938"/>
      <c r="V188" s="3948"/>
      <c r="W188" s="2573"/>
      <c r="X188" s="1599"/>
      <c r="Y188" s="1599"/>
      <c r="Z188" s="3938"/>
      <c r="AA188" s="3948"/>
      <c r="AB188" s="2573"/>
      <c r="AC188" s="3938"/>
      <c r="AD188" s="3938"/>
      <c r="AE188" s="3938"/>
      <c r="AF188" s="2355"/>
      <c r="AG188" s="2355"/>
      <c r="AH188" s="2487"/>
      <c r="AI188" s="2565"/>
      <c r="AJ188" s="4153"/>
      <c r="AK188" s="2567"/>
      <c r="AL188" s="2567"/>
    </row>
    <row r="189" spans="1:38" ht="11.25" customHeight="1">
      <c r="A189" s="4150"/>
      <c r="B189" s="2578"/>
      <c r="C189" s="3922"/>
      <c r="D189" s="2573" t="s">
        <v>907</v>
      </c>
      <c r="E189" s="2572"/>
      <c r="F189" s="2573"/>
      <c r="G189" s="2574"/>
      <c r="H189" s="2574"/>
      <c r="I189" s="2574"/>
      <c r="J189" s="3938"/>
      <c r="K189" s="3938"/>
      <c r="L189" s="3938"/>
      <c r="M189" s="3938"/>
      <c r="N189" s="2575"/>
      <c r="O189" s="2574"/>
      <c r="P189" s="2574"/>
      <c r="Q189" s="3938"/>
      <c r="R189" s="3948"/>
      <c r="S189" s="2449"/>
      <c r="T189" s="3922"/>
      <c r="U189" s="3938"/>
      <c r="V189" s="3948"/>
      <c r="W189" s="2573"/>
      <c r="X189" s="1599"/>
      <c r="Y189" s="1599"/>
      <c r="Z189" s="3938"/>
      <c r="AA189" s="3948"/>
      <c r="AB189" s="2573"/>
      <c r="AC189" s="3938"/>
      <c r="AD189" s="3938"/>
      <c r="AE189" s="3938"/>
      <c r="AF189" s="2355"/>
      <c r="AG189" s="2355"/>
      <c r="AH189" s="2487"/>
      <c r="AI189" s="2565"/>
      <c r="AJ189" s="4153"/>
      <c r="AK189" s="2567"/>
      <c r="AL189" s="2567"/>
    </row>
    <row r="190" spans="1:38" ht="3.75" customHeight="1">
      <c r="A190" s="4150"/>
      <c r="B190" s="2578"/>
      <c r="C190" s="3922"/>
      <c r="D190" s="2573"/>
      <c r="E190" s="2572"/>
      <c r="F190" s="2573"/>
      <c r="G190" s="2574"/>
      <c r="H190" s="2574"/>
      <c r="I190" s="2574"/>
      <c r="J190" s="3938"/>
      <c r="K190" s="3938"/>
      <c r="L190" s="3938"/>
      <c r="M190" s="3938"/>
      <c r="N190" s="2575"/>
      <c r="O190" s="2574"/>
      <c r="P190" s="2574"/>
      <c r="Q190" s="3938"/>
      <c r="R190" s="3948"/>
      <c r="S190" s="2449"/>
      <c r="T190" s="3922"/>
      <c r="U190" s="3938"/>
      <c r="V190" s="3948"/>
      <c r="W190" s="2573"/>
      <c r="X190" s="1599"/>
      <c r="Y190" s="1599"/>
      <c r="Z190" s="3938"/>
      <c r="AA190" s="3948"/>
      <c r="AB190" s="2573"/>
      <c r="AC190" s="3938"/>
      <c r="AD190" s="3938"/>
      <c r="AE190" s="3938"/>
      <c r="AF190" s="2355"/>
      <c r="AG190" s="2355"/>
      <c r="AH190" s="2487"/>
      <c r="AI190" s="2565"/>
      <c r="AJ190" s="4153"/>
      <c r="AK190" s="2567"/>
      <c r="AL190" s="2567"/>
    </row>
    <row r="191" spans="1:38" ht="11.25" customHeight="1">
      <c r="A191" s="4150"/>
      <c r="B191" s="2578"/>
      <c r="C191" s="3922"/>
      <c r="D191" s="3937" t="s">
        <v>248</v>
      </c>
      <c r="E191" s="2580" t="s">
        <v>908</v>
      </c>
      <c r="F191" s="2573"/>
      <c r="G191" s="2574"/>
      <c r="H191" s="2574"/>
      <c r="I191" s="2574"/>
      <c r="J191" s="3938"/>
      <c r="K191" s="3938"/>
      <c r="L191" s="3938"/>
      <c r="M191" s="3938"/>
      <c r="N191" s="2575"/>
      <c r="O191" s="6678">
        <v>370119</v>
      </c>
      <c r="P191" s="6678"/>
      <c r="Q191" s="6600"/>
      <c r="R191" s="6494"/>
      <c r="S191" s="2449"/>
      <c r="T191" s="3922"/>
      <c r="U191" s="6600"/>
      <c r="V191" s="6494"/>
      <c r="W191" s="2573"/>
      <c r="X191" s="1599"/>
      <c r="Y191" s="1599"/>
      <c r="Z191" s="6600"/>
      <c r="AA191" s="6494"/>
      <c r="AB191" s="2573"/>
      <c r="AC191" s="3938"/>
      <c r="AD191" s="3938"/>
      <c r="AE191" s="3938"/>
      <c r="AF191" s="2355"/>
      <c r="AG191" s="2355"/>
      <c r="AH191" s="2487"/>
      <c r="AI191" s="2565"/>
      <c r="AJ191" s="4153"/>
      <c r="AK191" s="2567"/>
      <c r="AL191" s="2567"/>
    </row>
    <row r="192" spans="1:38" ht="11.25" customHeight="1">
      <c r="A192" s="4150"/>
      <c r="B192" s="2578"/>
      <c r="C192" s="3922"/>
      <c r="D192" s="2651"/>
      <c r="E192" s="2573" t="s">
        <v>909</v>
      </c>
      <c r="F192" s="2573"/>
      <c r="G192" s="2574"/>
      <c r="H192" s="2574"/>
      <c r="I192" s="2574"/>
      <c r="J192" s="3938"/>
      <c r="K192" s="3938"/>
      <c r="L192" s="3938"/>
      <c r="M192" s="3938"/>
      <c r="N192" s="2575"/>
      <c r="O192" s="6678"/>
      <c r="P192" s="6678"/>
      <c r="Q192" s="6600"/>
      <c r="R192" s="6495"/>
      <c r="S192" s="2449"/>
      <c r="T192" s="3922"/>
      <c r="U192" s="6600"/>
      <c r="V192" s="6495"/>
      <c r="W192" s="2573"/>
      <c r="X192" s="1599"/>
      <c r="Y192" s="1599"/>
      <c r="Z192" s="6600"/>
      <c r="AA192" s="6495"/>
      <c r="AB192" s="2573"/>
      <c r="AC192" s="3938"/>
      <c r="AD192" s="3938"/>
      <c r="AE192" s="3938"/>
      <c r="AF192" s="2355"/>
      <c r="AG192" s="2355"/>
      <c r="AH192" s="2487"/>
      <c r="AI192" s="2565"/>
      <c r="AJ192" s="4153"/>
      <c r="AK192" s="2567"/>
      <c r="AL192" s="2567"/>
    </row>
    <row r="193" spans="1:38" ht="5.25" customHeight="1">
      <c r="A193" s="4150"/>
      <c r="B193" s="2578"/>
      <c r="C193" s="3922"/>
      <c r="D193" s="2651"/>
      <c r="E193" s="2572"/>
      <c r="F193" s="2573"/>
      <c r="G193" s="2574"/>
      <c r="H193" s="2574"/>
      <c r="I193" s="2574"/>
      <c r="J193" s="3938"/>
      <c r="K193" s="3938"/>
      <c r="L193" s="3938"/>
      <c r="M193" s="3938"/>
      <c r="N193" s="2575"/>
      <c r="O193" s="2574"/>
      <c r="P193" s="2574"/>
      <c r="Q193" s="3938"/>
      <c r="R193" s="3922"/>
      <c r="S193" s="2449"/>
      <c r="T193" s="3922"/>
      <c r="U193" s="3938"/>
      <c r="V193" s="3922"/>
      <c r="W193" s="2573"/>
      <c r="X193" s="1599"/>
      <c r="Y193" s="1599"/>
      <c r="Z193" s="3938"/>
      <c r="AA193" s="3922"/>
      <c r="AB193" s="2573"/>
      <c r="AC193" s="3938"/>
      <c r="AD193" s="3938"/>
      <c r="AE193" s="3938"/>
      <c r="AF193" s="2355"/>
      <c r="AG193" s="2355"/>
      <c r="AH193" s="2487"/>
      <c r="AI193" s="2565"/>
      <c r="AJ193" s="4153"/>
      <c r="AK193" s="2567"/>
      <c r="AL193" s="2567"/>
    </row>
    <row r="194" spans="1:38" ht="11.25" customHeight="1">
      <c r="A194" s="4150"/>
      <c r="B194" s="2578"/>
      <c r="C194" s="3922"/>
      <c r="D194" s="3937" t="s">
        <v>249</v>
      </c>
      <c r="E194" s="2580" t="s">
        <v>910</v>
      </c>
      <c r="F194" s="2573"/>
      <c r="G194" s="2574"/>
      <c r="H194" s="2574"/>
      <c r="I194" s="2574"/>
      <c r="J194" s="3938"/>
      <c r="K194" s="3938"/>
      <c r="L194" s="3938"/>
      <c r="M194" s="3938"/>
      <c r="N194" s="2575"/>
      <c r="O194" s="6678">
        <v>370120</v>
      </c>
      <c r="P194" s="6678"/>
      <c r="Q194" s="6600"/>
      <c r="R194" s="6494"/>
      <c r="S194" s="2449"/>
      <c r="T194" s="3922"/>
      <c r="U194" s="6600"/>
      <c r="V194" s="6494"/>
      <c r="W194" s="2573"/>
      <c r="X194" s="1599"/>
      <c r="Y194" s="1599"/>
      <c r="Z194" s="6600"/>
      <c r="AA194" s="6494"/>
      <c r="AB194" s="2573"/>
      <c r="AC194" s="3938"/>
      <c r="AD194" s="3938"/>
      <c r="AE194" s="3938"/>
      <c r="AF194" s="2355"/>
      <c r="AG194" s="2355"/>
      <c r="AH194" s="2487"/>
      <c r="AI194" s="2565"/>
      <c r="AJ194" s="4153"/>
      <c r="AK194" s="2567"/>
      <c r="AL194" s="2567"/>
    </row>
    <row r="195" spans="1:38" ht="11.25" customHeight="1">
      <c r="A195" s="4150"/>
      <c r="B195" s="2578"/>
      <c r="C195" s="3922"/>
      <c r="D195" s="2573"/>
      <c r="E195" s="2573" t="s">
        <v>911</v>
      </c>
      <c r="F195" s="2573"/>
      <c r="G195" s="2574"/>
      <c r="H195" s="2574"/>
      <c r="I195" s="2574"/>
      <c r="J195" s="3938"/>
      <c r="K195" s="3938"/>
      <c r="L195" s="3938"/>
      <c r="M195" s="3938"/>
      <c r="N195" s="2575"/>
      <c r="O195" s="6678"/>
      <c r="P195" s="6678"/>
      <c r="Q195" s="6600"/>
      <c r="R195" s="6495"/>
      <c r="S195" s="2449"/>
      <c r="T195" s="3922"/>
      <c r="U195" s="6600"/>
      <c r="V195" s="6495"/>
      <c r="W195" s="2573"/>
      <c r="X195" s="1599"/>
      <c r="Y195" s="1599"/>
      <c r="Z195" s="6600"/>
      <c r="AA195" s="6495"/>
      <c r="AB195" s="2573"/>
      <c r="AC195" s="3938"/>
      <c r="AD195" s="3938"/>
      <c r="AE195" s="3938"/>
      <c r="AF195" s="2355"/>
      <c r="AG195" s="2355"/>
      <c r="AH195" s="2487"/>
      <c r="AI195" s="2565"/>
      <c r="AJ195" s="4153"/>
      <c r="AK195" s="2567"/>
      <c r="AL195" s="2567"/>
    </row>
    <row r="196" spans="1:38" ht="3.75" customHeight="1">
      <c r="A196" s="4150"/>
      <c r="B196" s="2578"/>
      <c r="C196" s="3922"/>
      <c r="D196" s="2573"/>
      <c r="E196" s="2573"/>
      <c r="F196" s="2573"/>
      <c r="G196" s="2574"/>
      <c r="H196" s="2574"/>
      <c r="I196" s="2574"/>
      <c r="J196" s="3938"/>
      <c r="K196" s="3938"/>
      <c r="L196" s="3938"/>
      <c r="M196" s="3938"/>
      <c r="N196" s="2575"/>
      <c r="O196" s="2574"/>
      <c r="P196" s="2574"/>
      <c r="Q196" s="3938"/>
      <c r="R196" s="3948"/>
      <c r="S196" s="2449"/>
      <c r="T196" s="3922"/>
      <c r="U196" s="3938"/>
      <c r="V196" s="3948"/>
      <c r="W196" s="2573"/>
      <c r="X196" s="1599"/>
      <c r="Y196" s="1599"/>
      <c r="Z196" s="3938"/>
      <c r="AA196" s="3948"/>
      <c r="AB196" s="2573"/>
      <c r="AC196" s="3938"/>
      <c r="AD196" s="3938"/>
      <c r="AE196" s="3938"/>
      <c r="AF196" s="2355"/>
      <c r="AG196" s="2355"/>
      <c r="AH196" s="2487"/>
      <c r="AI196" s="2565"/>
      <c r="AJ196" s="4153"/>
      <c r="AK196" s="2567"/>
      <c r="AL196" s="2567"/>
    </row>
    <row r="197" spans="1:38" ht="11.25" customHeight="1">
      <c r="A197" s="4283"/>
      <c r="B197" s="2578"/>
      <c r="C197" s="3922" t="s">
        <v>57</v>
      </c>
      <c r="D197" s="1598" t="s">
        <v>912</v>
      </c>
      <c r="E197" s="2572"/>
      <c r="F197" s="2573"/>
      <c r="G197" s="2574"/>
      <c r="H197" s="2574"/>
      <c r="I197" s="2574"/>
      <c r="J197" s="3938"/>
      <c r="K197" s="3938"/>
      <c r="L197" s="3938"/>
      <c r="M197" s="3938"/>
      <c r="N197" s="2575"/>
      <c r="O197" s="6678">
        <v>370121</v>
      </c>
      <c r="P197" s="6678"/>
      <c r="Q197" s="6600"/>
      <c r="R197" s="6494"/>
      <c r="S197" s="2449"/>
      <c r="T197" s="3922"/>
      <c r="U197" s="6600"/>
      <c r="V197" s="6494"/>
      <c r="W197" s="2573"/>
      <c r="X197" s="1599"/>
      <c r="Y197" s="1599"/>
      <c r="Z197" s="6600"/>
      <c r="AA197" s="6494"/>
      <c r="AB197" s="2573"/>
      <c r="AC197" s="3938"/>
      <c r="AD197" s="3938"/>
      <c r="AE197" s="3938"/>
      <c r="AF197" s="2355"/>
      <c r="AG197" s="2355"/>
      <c r="AH197" s="2487"/>
      <c r="AI197" s="2565"/>
      <c r="AJ197" s="4153"/>
      <c r="AK197" s="2567"/>
      <c r="AL197" s="2567"/>
    </row>
    <row r="198" spans="1:38" ht="11.25" customHeight="1">
      <c r="A198" s="4150"/>
      <c r="B198" s="2578"/>
      <c r="C198" s="3922"/>
      <c r="D198" s="2573" t="s">
        <v>913</v>
      </c>
      <c r="E198" s="2572"/>
      <c r="F198" s="2573"/>
      <c r="G198" s="2574"/>
      <c r="H198" s="2574"/>
      <c r="I198" s="2574"/>
      <c r="J198" s="3938"/>
      <c r="K198" s="3938"/>
      <c r="L198" s="3938"/>
      <c r="M198" s="3938"/>
      <c r="N198" s="2575"/>
      <c r="O198" s="6678"/>
      <c r="P198" s="6678"/>
      <c r="Q198" s="6600"/>
      <c r="R198" s="6495"/>
      <c r="S198" s="2449"/>
      <c r="T198" s="3922"/>
      <c r="U198" s="6600"/>
      <c r="V198" s="6495"/>
      <c r="W198" s="2573"/>
      <c r="X198" s="1599"/>
      <c r="Y198" s="1599"/>
      <c r="Z198" s="6600"/>
      <c r="AA198" s="6495"/>
      <c r="AB198" s="2573"/>
      <c r="AC198" s="3938"/>
      <c r="AD198" s="3938"/>
      <c r="AE198" s="3938"/>
      <c r="AF198" s="2355"/>
      <c r="AG198" s="2355"/>
      <c r="AH198" s="2487"/>
      <c r="AI198" s="2565"/>
      <c r="AJ198" s="4153"/>
      <c r="AK198" s="2567"/>
      <c r="AL198" s="2567"/>
    </row>
    <row r="199" spans="1:38" ht="3.75" customHeight="1">
      <c r="A199" s="4150"/>
      <c r="B199" s="2578"/>
      <c r="C199" s="3922"/>
      <c r="D199" s="2573"/>
      <c r="E199" s="2572"/>
      <c r="F199" s="2573"/>
      <c r="G199" s="2574"/>
      <c r="H199" s="2574"/>
      <c r="I199" s="2574"/>
      <c r="J199" s="3938"/>
      <c r="K199" s="3938"/>
      <c r="L199" s="3938"/>
      <c r="M199" s="3938"/>
      <c r="N199" s="2575"/>
      <c r="O199" s="2574"/>
      <c r="P199" s="2574"/>
      <c r="Q199" s="2355"/>
      <c r="R199" s="3922"/>
      <c r="S199" s="2449"/>
      <c r="T199" s="3922"/>
      <c r="U199" s="2355"/>
      <c r="V199" s="3922"/>
      <c r="W199" s="2573"/>
      <c r="X199" s="1599"/>
      <c r="Y199" s="1599"/>
      <c r="Z199" s="2355"/>
      <c r="AA199" s="3922"/>
      <c r="AB199" s="2573"/>
      <c r="AC199" s="3938"/>
      <c r="AD199" s="3938"/>
      <c r="AE199" s="3938"/>
      <c r="AF199" s="2355"/>
      <c r="AG199" s="2355"/>
      <c r="AH199" s="2355"/>
      <c r="AI199" s="2355"/>
      <c r="AJ199" s="4153"/>
      <c r="AK199" s="2567"/>
      <c r="AL199" s="2567"/>
    </row>
    <row r="200" spans="1:38" ht="11.25" customHeight="1">
      <c r="A200" s="4283"/>
      <c r="B200" s="2578"/>
      <c r="C200" s="3922" t="s">
        <v>58</v>
      </c>
      <c r="D200" s="1598" t="s">
        <v>914</v>
      </c>
      <c r="E200" s="2572"/>
      <c r="F200" s="2573"/>
      <c r="G200" s="2574"/>
      <c r="H200" s="2574"/>
      <c r="I200" s="2574"/>
      <c r="J200" s="3938"/>
      <c r="K200" s="3938"/>
      <c r="L200" s="3938"/>
      <c r="M200" s="3938"/>
      <c r="N200" s="2575"/>
      <c r="O200" s="6678">
        <v>370122</v>
      </c>
      <c r="P200" s="6678"/>
      <c r="Q200" s="6600"/>
      <c r="R200" s="6494"/>
      <c r="S200" s="2449"/>
      <c r="T200" s="3922"/>
      <c r="U200" s="6600"/>
      <c r="V200" s="6494"/>
      <c r="W200" s="2573"/>
      <c r="X200" s="1599"/>
      <c r="Y200" s="1599"/>
      <c r="Z200" s="6600"/>
      <c r="AA200" s="6494"/>
      <c r="AB200" s="2573"/>
      <c r="AC200" s="3938"/>
      <c r="AD200" s="3938"/>
      <c r="AE200" s="3938"/>
      <c r="AF200" s="2355"/>
      <c r="AG200" s="2355"/>
      <c r="AH200" s="2487"/>
      <c r="AI200" s="2565"/>
      <c r="AJ200" s="4153"/>
      <c r="AK200" s="2567"/>
      <c r="AL200" s="2567"/>
    </row>
    <row r="201" spans="1:38" ht="11.25" customHeight="1">
      <c r="A201" s="4150"/>
      <c r="B201" s="2578"/>
      <c r="C201" s="3922"/>
      <c r="D201" s="2573" t="s">
        <v>915</v>
      </c>
      <c r="E201" s="2572"/>
      <c r="F201" s="2573"/>
      <c r="G201" s="2574"/>
      <c r="H201" s="2574"/>
      <c r="I201" s="2574"/>
      <c r="J201" s="3938"/>
      <c r="K201" s="3938"/>
      <c r="L201" s="3938"/>
      <c r="M201" s="3938"/>
      <c r="N201" s="2575"/>
      <c r="O201" s="6678"/>
      <c r="P201" s="6678"/>
      <c r="Q201" s="6600"/>
      <c r="R201" s="6495"/>
      <c r="S201" s="2449"/>
      <c r="T201" s="3922"/>
      <c r="U201" s="6600"/>
      <c r="V201" s="6495"/>
      <c r="W201" s="2573"/>
      <c r="X201" s="1599"/>
      <c r="Y201" s="1599"/>
      <c r="Z201" s="6600"/>
      <c r="AA201" s="6495"/>
      <c r="AB201" s="2573"/>
      <c r="AC201" s="3938"/>
      <c r="AD201" s="3938"/>
      <c r="AE201" s="3938"/>
      <c r="AF201" s="2355"/>
      <c r="AG201" s="2355"/>
      <c r="AH201" s="2487"/>
      <c r="AI201" s="2565"/>
      <c r="AJ201" s="4153"/>
      <c r="AK201" s="2567"/>
      <c r="AL201" s="2567"/>
    </row>
    <row r="202" spans="1:38">
      <c r="A202" s="4154"/>
      <c r="B202" s="2355"/>
      <c r="C202" s="2355"/>
      <c r="D202" s="2355"/>
      <c r="E202" s="2355"/>
      <c r="F202" s="2355"/>
      <c r="G202" s="2355"/>
      <c r="H202" s="2355"/>
      <c r="I202" s="2355"/>
      <c r="J202" s="2355"/>
      <c r="K202" s="2355"/>
      <c r="L202" s="2355"/>
      <c r="M202" s="2355"/>
      <c r="N202" s="2355"/>
      <c r="O202" s="2355"/>
      <c r="P202" s="2355"/>
      <c r="Q202" s="2355"/>
      <c r="R202" s="2355"/>
      <c r="S202" s="2355"/>
      <c r="T202" s="2355"/>
      <c r="U202" s="2355"/>
      <c r="V202" s="2355"/>
      <c r="W202" s="2355"/>
      <c r="X202" s="2355"/>
      <c r="Y202" s="2355"/>
      <c r="Z202" s="2355"/>
      <c r="AA202" s="2355"/>
      <c r="AB202" s="2355"/>
      <c r="AC202" s="2355"/>
      <c r="AD202" s="2355"/>
      <c r="AE202" s="2355"/>
      <c r="AF202" s="2355"/>
      <c r="AG202" s="2355"/>
      <c r="AH202" s="2355"/>
      <c r="AI202" s="2355"/>
      <c r="AJ202" s="4153"/>
    </row>
    <row r="203" spans="1:38" ht="11.25" customHeight="1">
      <c r="A203" s="4150"/>
      <c r="B203" s="2578"/>
      <c r="C203" s="3922"/>
      <c r="D203" s="1598"/>
      <c r="E203" s="2572"/>
      <c r="F203" s="2573"/>
      <c r="G203" s="2574"/>
      <c r="H203" s="2574"/>
      <c r="I203" s="2574"/>
      <c r="J203" s="3938"/>
      <c r="K203" s="3938"/>
      <c r="L203" s="3938"/>
      <c r="M203" s="3938"/>
      <c r="N203" s="2575"/>
      <c r="O203" s="2574"/>
      <c r="P203" s="2574"/>
      <c r="Q203" s="2355"/>
      <c r="R203" s="2355"/>
      <c r="S203" s="2449"/>
      <c r="T203" s="3922"/>
      <c r="U203" s="2355"/>
      <c r="V203" s="2355"/>
      <c r="W203" s="2355"/>
      <c r="X203" s="2355"/>
      <c r="Y203" s="2355"/>
      <c r="Z203" s="2355"/>
      <c r="AA203" s="2355"/>
      <c r="AB203" s="2355"/>
      <c r="AC203" s="2355"/>
      <c r="AD203" s="2355"/>
      <c r="AE203" s="2355"/>
      <c r="AF203" s="2355"/>
      <c r="AG203" s="2355"/>
      <c r="AH203" s="2355"/>
      <c r="AI203" s="2565"/>
      <c r="AJ203" s="4153"/>
      <c r="AK203" s="2567"/>
      <c r="AL203" s="2567"/>
    </row>
    <row r="204" spans="1:38" ht="11.25" customHeight="1">
      <c r="A204" s="4150"/>
      <c r="B204" s="2578"/>
      <c r="C204" s="3922"/>
      <c r="D204" s="1598"/>
      <c r="E204" s="2572"/>
      <c r="F204" s="2573"/>
      <c r="G204" s="2574"/>
      <c r="H204" s="2574"/>
      <c r="I204" s="2574"/>
      <c r="J204" s="3938"/>
      <c r="K204" s="3938"/>
      <c r="L204" s="3938"/>
      <c r="M204" s="3938"/>
      <c r="N204" s="2575"/>
      <c r="O204" s="2574"/>
      <c r="P204" s="2574"/>
      <c r="Q204" s="2355"/>
      <c r="R204" s="2355"/>
      <c r="S204" s="2449"/>
      <c r="T204" s="3922"/>
      <c r="U204" s="2355"/>
      <c r="V204" s="2355"/>
      <c r="W204" s="2355"/>
      <c r="X204" s="2355"/>
      <c r="Y204" s="2355"/>
      <c r="Z204" s="2355"/>
      <c r="AA204" s="2355"/>
      <c r="AB204" s="2355"/>
      <c r="AC204" s="2355"/>
      <c r="AD204" s="2355"/>
      <c r="AE204" s="2355"/>
      <c r="AF204" s="2355"/>
      <c r="AG204" s="2355"/>
      <c r="AH204" s="2355"/>
      <c r="AI204" s="2565"/>
      <c r="AJ204" s="4153"/>
      <c r="AK204" s="2567"/>
      <c r="AL204" s="2567"/>
    </row>
    <row r="205" spans="1:38" ht="11.25" customHeight="1">
      <c r="A205" s="4150"/>
      <c r="B205" s="2578"/>
      <c r="C205" s="3922"/>
      <c r="D205" s="1598"/>
      <c r="E205" s="2572"/>
      <c r="F205" s="2573"/>
      <c r="G205" s="2574"/>
      <c r="H205" s="2574"/>
      <c r="I205" s="2574"/>
      <c r="J205" s="3938"/>
      <c r="K205" s="3938"/>
      <c r="L205" s="3938"/>
      <c r="M205" s="3938"/>
      <c r="N205" s="2575"/>
      <c r="O205" s="2574"/>
      <c r="P205" s="2574"/>
      <c r="Q205" s="2355"/>
      <c r="R205" s="2355"/>
      <c r="S205" s="2449"/>
      <c r="T205" s="3922"/>
      <c r="U205" s="2355"/>
      <c r="V205" s="2355"/>
      <c r="W205" s="2355"/>
      <c r="X205" s="2355"/>
      <c r="Y205" s="2355"/>
      <c r="Z205" s="2355"/>
      <c r="AA205" s="2355"/>
      <c r="AB205" s="2355"/>
      <c r="AC205" s="2355"/>
      <c r="AD205" s="2355"/>
      <c r="AE205" s="2355"/>
      <c r="AF205" s="2355"/>
      <c r="AG205" s="2355"/>
      <c r="AH205" s="2355"/>
      <c r="AI205" s="2565"/>
      <c r="AJ205" s="4153"/>
      <c r="AK205" s="2567"/>
      <c r="AL205" s="2567"/>
    </row>
    <row r="206" spans="1:38" ht="11.25" customHeight="1">
      <c r="A206" s="4150"/>
      <c r="B206" s="2578"/>
      <c r="C206" s="3922"/>
      <c r="D206" s="1598"/>
      <c r="E206" s="2572"/>
      <c r="F206" s="2573"/>
      <c r="G206" s="2574"/>
      <c r="H206" s="2574"/>
      <c r="I206" s="2574"/>
      <c r="J206" s="3938"/>
      <c r="K206" s="3938"/>
      <c r="L206" s="3938"/>
      <c r="M206" s="3938"/>
      <c r="N206" s="2575"/>
      <c r="O206" s="2574"/>
      <c r="P206" s="2574"/>
      <c r="Q206" s="2355"/>
      <c r="R206" s="2355"/>
      <c r="S206" s="2449"/>
      <c r="T206" s="3922"/>
      <c r="U206" s="2355"/>
      <c r="V206" s="2355"/>
      <c r="W206" s="2355"/>
      <c r="X206" s="2355"/>
      <c r="Y206" s="2355"/>
      <c r="Z206" s="2355"/>
      <c r="AA206" s="2355"/>
      <c r="AB206" s="2355"/>
      <c r="AC206" s="2355"/>
      <c r="AD206" s="2355"/>
      <c r="AE206" s="2355"/>
      <c r="AF206" s="2355"/>
      <c r="AG206" s="2355"/>
      <c r="AH206" s="2355"/>
      <c r="AI206" s="2565"/>
      <c r="AJ206" s="4153"/>
      <c r="AK206" s="2567"/>
      <c r="AL206" s="2567"/>
    </row>
    <row r="207" spans="1:38" ht="11.25" customHeight="1">
      <c r="A207" s="4150"/>
      <c r="B207" s="2578"/>
      <c r="C207" s="3922"/>
      <c r="D207" s="1598"/>
      <c r="E207" s="2572"/>
      <c r="F207" s="2573"/>
      <c r="G207" s="2574"/>
      <c r="H207" s="2574"/>
      <c r="I207" s="2574"/>
      <c r="J207" s="3938"/>
      <c r="K207" s="3938"/>
      <c r="L207" s="3938"/>
      <c r="M207" s="3938"/>
      <c r="N207" s="2575"/>
      <c r="O207" s="2574"/>
      <c r="P207" s="2574"/>
      <c r="Q207" s="2355"/>
      <c r="R207" s="2355"/>
      <c r="S207" s="2449"/>
      <c r="T207" s="3922"/>
      <c r="U207" s="2355"/>
      <c r="V207" s="2355"/>
      <c r="W207" s="2355"/>
      <c r="X207" s="2355"/>
      <c r="Y207" s="2355"/>
      <c r="Z207" s="2355"/>
      <c r="AA207" s="2355"/>
      <c r="AB207" s="2355"/>
      <c r="AC207" s="2355"/>
      <c r="AD207" s="2355"/>
      <c r="AE207" s="2355"/>
      <c r="AF207" s="2355"/>
      <c r="AG207" s="2355"/>
      <c r="AH207" s="2355"/>
      <c r="AI207" s="2565"/>
      <c r="AJ207" s="4153"/>
      <c r="AK207" s="2567"/>
      <c r="AL207" s="2567"/>
    </row>
    <row r="208" spans="1:38" ht="11.25" customHeight="1">
      <c r="A208" s="4150"/>
      <c r="B208" s="2578"/>
      <c r="C208" s="3922"/>
      <c r="D208" s="1598"/>
      <c r="E208" s="2572"/>
      <c r="F208" s="2573"/>
      <c r="G208" s="2574"/>
      <c r="H208" s="2574"/>
      <c r="I208" s="2574"/>
      <c r="J208" s="3938"/>
      <c r="K208" s="3938"/>
      <c r="L208" s="3938"/>
      <c r="M208" s="3938"/>
      <c r="N208" s="2575"/>
      <c r="O208" s="2574"/>
      <c r="P208" s="2574"/>
      <c r="Q208" s="2355"/>
      <c r="R208" s="2355"/>
      <c r="S208" s="2449"/>
      <c r="T208" s="3922"/>
      <c r="U208" s="2355"/>
      <c r="V208" s="2355"/>
      <c r="W208" s="2355"/>
      <c r="X208" s="2355"/>
      <c r="Y208" s="2355"/>
      <c r="Z208" s="2355"/>
      <c r="AA208" s="2355"/>
      <c r="AB208" s="2355"/>
      <c r="AC208" s="2355"/>
      <c r="AD208" s="2355"/>
      <c r="AE208" s="2355"/>
      <c r="AF208" s="2355"/>
      <c r="AG208" s="2355"/>
      <c r="AH208" s="2355"/>
      <c r="AI208" s="2565"/>
      <c r="AJ208" s="4153"/>
      <c r="AK208" s="2567"/>
      <c r="AL208" s="2567"/>
    </row>
    <row r="209" spans="1:38" ht="11.25" customHeight="1">
      <c r="A209" s="4150"/>
      <c r="B209" s="2578"/>
      <c r="C209" s="3922"/>
      <c r="D209" s="1598"/>
      <c r="E209" s="2572"/>
      <c r="F209" s="2573"/>
      <c r="G209" s="2574"/>
      <c r="H209" s="2574"/>
      <c r="I209" s="2574"/>
      <c r="J209" s="3938"/>
      <c r="K209" s="3938"/>
      <c r="L209" s="3938"/>
      <c r="M209" s="3938"/>
      <c r="N209" s="2575"/>
      <c r="O209" s="2574"/>
      <c r="P209" s="2574"/>
      <c r="Q209" s="2355"/>
      <c r="R209" s="2355"/>
      <c r="S209" s="2449"/>
      <c r="T209" s="3922"/>
      <c r="U209" s="2355"/>
      <c r="V209" s="2355"/>
      <c r="W209" s="2355"/>
      <c r="X209" s="2355"/>
      <c r="Y209" s="2355"/>
      <c r="Z209" s="2355"/>
      <c r="AA209" s="2355"/>
      <c r="AB209" s="2355"/>
      <c r="AC209" s="2355"/>
      <c r="AD209" s="2355"/>
      <c r="AE209" s="2355"/>
      <c r="AF209" s="2355"/>
      <c r="AG209" s="2355"/>
      <c r="AH209" s="2355"/>
      <c r="AI209" s="2565"/>
      <c r="AJ209" s="4153"/>
      <c r="AK209" s="2567"/>
      <c r="AL209" s="2567"/>
    </row>
    <row r="210" spans="1:38" ht="11.25" customHeight="1">
      <c r="A210" s="4150"/>
      <c r="B210" s="2578"/>
      <c r="C210" s="3922"/>
      <c r="D210" s="1598"/>
      <c r="E210" s="2572"/>
      <c r="F210" s="2573"/>
      <c r="G210" s="2574"/>
      <c r="H210" s="2574"/>
      <c r="I210" s="2574"/>
      <c r="J210" s="3938"/>
      <c r="K210" s="3938"/>
      <c r="L210" s="3938"/>
      <c r="M210" s="3938"/>
      <c r="N210" s="2575"/>
      <c r="O210" s="2574"/>
      <c r="P210" s="2574"/>
      <c r="Q210" s="2355"/>
      <c r="R210" s="2355"/>
      <c r="S210" s="2449"/>
      <c r="T210" s="3922"/>
      <c r="U210" s="2355"/>
      <c r="V210" s="2355"/>
      <c r="W210" s="2355"/>
      <c r="X210" s="2355"/>
      <c r="Y210" s="2355"/>
      <c r="Z210" s="2355"/>
      <c r="AA210" s="2355"/>
      <c r="AB210" s="2355"/>
      <c r="AC210" s="2355"/>
      <c r="AD210" s="2355"/>
      <c r="AE210" s="2355"/>
      <c r="AF210" s="2355"/>
      <c r="AG210" s="2355"/>
      <c r="AH210" s="2355"/>
      <c r="AI210" s="2565"/>
      <c r="AJ210" s="4153"/>
      <c r="AK210" s="2567"/>
      <c r="AL210" s="2567"/>
    </row>
    <row r="211" spans="1:38" ht="11.25" customHeight="1">
      <c r="A211" s="4150"/>
      <c r="B211" s="2578"/>
      <c r="C211" s="3922"/>
      <c r="D211" s="1598"/>
      <c r="E211" s="2572"/>
      <c r="F211" s="2573"/>
      <c r="G211" s="2574"/>
      <c r="H211" s="2574"/>
      <c r="I211" s="2574"/>
      <c r="J211" s="3938"/>
      <c r="K211" s="3938"/>
      <c r="L211" s="3938"/>
      <c r="M211" s="3938"/>
      <c r="N211" s="2575"/>
      <c r="O211" s="2574"/>
      <c r="P211" s="2574"/>
      <c r="Q211" s="2355"/>
      <c r="R211" s="2355"/>
      <c r="S211" s="2449"/>
      <c r="T211" s="3922"/>
      <c r="U211" s="2355"/>
      <c r="V211" s="2355"/>
      <c r="W211" s="2355"/>
      <c r="X211" s="2355"/>
      <c r="Y211" s="2355"/>
      <c r="Z211" s="2355"/>
      <c r="AA211" s="2355"/>
      <c r="AB211" s="2355"/>
      <c r="AC211" s="2355"/>
      <c r="AD211" s="2355"/>
      <c r="AE211" s="2355"/>
      <c r="AF211" s="2355"/>
      <c r="AG211" s="2355"/>
      <c r="AH211" s="2355"/>
      <c r="AI211" s="2565"/>
      <c r="AJ211" s="4153"/>
      <c r="AK211" s="2567"/>
      <c r="AL211" s="2567"/>
    </row>
    <row r="212" spans="1:38" ht="11.25" customHeight="1">
      <c r="A212" s="4150"/>
      <c r="B212" s="2578"/>
      <c r="C212" s="3922"/>
      <c r="D212" s="1598"/>
      <c r="E212" s="2572"/>
      <c r="F212" s="2573"/>
      <c r="G212" s="2574"/>
      <c r="H212" s="2574"/>
      <c r="I212" s="2574"/>
      <c r="J212" s="3938"/>
      <c r="K212" s="3938"/>
      <c r="L212" s="3938"/>
      <c r="M212" s="3938"/>
      <c r="N212" s="2575"/>
      <c r="O212" s="2574"/>
      <c r="P212" s="2574"/>
      <c r="Q212" s="2355"/>
      <c r="R212" s="2355"/>
      <c r="S212" s="2449"/>
      <c r="T212" s="3922"/>
      <c r="U212" s="2355"/>
      <c r="V212" s="2355"/>
      <c r="W212" s="2355"/>
      <c r="X212" s="2355"/>
      <c r="Y212" s="2355"/>
      <c r="Z212" s="2355"/>
      <c r="AA212" s="2355"/>
      <c r="AB212" s="2355"/>
      <c r="AC212" s="2355"/>
      <c r="AD212" s="2355"/>
      <c r="AE212" s="2355"/>
      <c r="AF212" s="2355"/>
      <c r="AG212" s="2355"/>
      <c r="AH212" s="2355"/>
      <c r="AI212" s="2565"/>
      <c r="AJ212" s="4153"/>
      <c r="AK212" s="2567"/>
      <c r="AL212" s="2567"/>
    </row>
    <row r="213" spans="1:38" ht="11.25" customHeight="1">
      <c r="A213" s="4150"/>
      <c r="B213" s="2578"/>
      <c r="C213" s="3922"/>
      <c r="D213" s="1598"/>
      <c r="E213" s="2572"/>
      <c r="F213" s="2573"/>
      <c r="G213" s="2574"/>
      <c r="H213" s="2574"/>
      <c r="I213" s="2574"/>
      <c r="J213" s="3938"/>
      <c r="K213" s="3938"/>
      <c r="L213" s="3938"/>
      <c r="M213" s="3938"/>
      <c r="N213" s="2575"/>
      <c r="O213" s="2574"/>
      <c r="P213" s="2574"/>
      <c r="Q213" s="2355"/>
      <c r="R213" s="2355"/>
      <c r="S213" s="2449"/>
      <c r="T213" s="3922"/>
      <c r="U213" s="2355"/>
      <c r="V213" s="2355"/>
      <c r="W213" s="2355"/>
      <c r="X213" s="2355"/>
      <c r="Y213" s="2355"/>
      <c r="Z213" s="2355"/>
      <c r="AA213" s="2355"/>
      <c r="AB213" s="2355"/>
      <c r="AC213" s="2355"/>
      <c r="AD213" s="2355"/>
      <c r="AE213" s="2355"/>
      <c r="AF213" s="2355"/>
      <c r="AG213" s="2355"/>
      <c r="AH213" s="2355"/>
      <c r="AI213" s="2565"/>
      <c r="AJ213" s="4153"/>
      <c r="AK213" s="2567"/>
      <c r="AL213" s="2567"/>
    </row>
    <row r="214" spans="1:38" ht="11.25" customHeight="1">
      <c r="A214" s="4150"/>
      <c r="B214" s="2578"/>
      <c r="C214" s="3922"/>
      <c r="D214" s="1598"/>
      <c r="E214" s="2572"/>
      <c r="F214" s="2573"/>
      <c r="G214" s="2574"/>
      <c r="H214" s="2574"/>
      <c r="I214" s="2574"/>
      <c r="J214" s="3938"/>
      <c r="K214" s="3938"/>
      <c r="L214" s="3938"/>
      <c r="M214" s="3938"/>
      <c r="N214" s="2575"/>
      <c r="O214" s="2574"/>
      <c r="P214" s="2574"/>
      <c r="Q214" s="2355"/>
      <c r="R214" s="2355"/>
      <c r="S214" s="2449"/>
      <c r="T214" s="3922"/>
      <c r="U214" s="2355"/>
      <c r="V214" s="2355"/>
      <c r="W214" s="2355"/>
      <c r="X214" s="2355"/>
      <c r="Y214" s="2355"/>
      <c r="Z214" s="2355"/>
      <c r="AA214" s="2355"/>
      <c r="AB214" s="2355"/>
      <c r="AC214" s="2355"/>
      <c r="AD214" s="2355"/>
      <c r="AE214" s="2355"/>
      <c r="AF214" s="2355"/>
      <c r="AG214" s="2355"/>
      <c r="AH214" s="2355"/>
      <c r="AI214" s="2565"/>
      <c r="AJ214" s="4153"/>
      <c r="AK214" s="2567"/>
      <c r="AL214" s="2567"/>
    </row>
    <row r="215" spans="1:38" ht="11.25" customHeight="1">
      <c r="A215" s="4150"/>
      <c r="B215" s="2578"/>
      <c r="C215" s="3922"/>
      <c r="D215" s="1598"/>
      <c r="E215" s="2572"/>
      <c r="F215" s="2573"/>
      <c r="G215" s="2574"/>
      <c r="H215" s="2574"/>
      <c r="I215" s="2574"/>
      <c r="J215" s="3938"/>
      <c r="K215" s="3938"/>
      <c r="L215" s="3938"/>
      <c r="M215" s="3938"/>
      <c r="N215" s="2575"/>
      <c r="O215" s="2574"/>
      <c r="P215" s="2574"/>
      <c r="Q215" s="2355"/>
      <c r="R215" s="2355"/>
      <c r="S215" s="2449"/>
      <c r="T215" s="3922"/>
      <c r="U215" s="2355"/>
      <c r="V215" s="2355"/>
      <c r="W215" s="2355"/>
      <c r="X215" s="2355"/>
      <c r="Y215" s="2355"/>
      <c r="Z215" s="2355"/>
      <c r="AA215" s="2355"/>
      <c r="AB215" s="2355"/>
      <c r="AC215" s="2355"/>
      <c r="AD215" s="2355"/>
      <c r="AE215" s="2355"/>
      <c r="AF215" s="2355"/>
      <c r="AG215" s="2355"/>
      <c r="AH215" s="2355"/>
      <c r="AI215" s="2565"/>
      <c r="AJ215" s="4153"/>
      <c r="AK215" s="2567"/>
      <c r="AL215" s="2567"/>
    </row>
    <row r="216" spans="1:38" ht="11.25" customHeight="1" thickBot="1">
      <c r="A216" s="4172"/>
      <c r="B216" s="4313"/>
      <c r="C216" s="4271"/>
      <c r="D216" s="4269"/>
      <c r="E216" s="4314"/>
      <c r="F216" s="4315"/>
      <c r="G216" s="4316"/>
      <c r="H216" s="4316"/>
      <c r="I216" s="4316"/>
      <c r="J216" s="4219"/>
      <c r="K216" s="4219"/>
      <c r="L216" s="4219"/>
      <c r="M216" s="4219"/>
      <c r="N216" s="4317"/>
      <c r="O216" s="4316"/>
      <c r="P216" s="4316"/>
      <c r="Q216" s="4303"/>
      <c r="R216" s="4303"/>
      <c r="S216" s="4318"/>
      <c r="T216" s="4271"/>
      <c r="U216" s="4303"/>
      <c r="V216" s="4303"/>
      <c r="W216" s="4303"/>
      <c r="X216" s="4303"/>
      <c r="Y216" s="4303"/>
      <c r="Z216" s="4303"/>
      <c r="AA216" s="4303"/>
      <c r="AB216" s="4303"/>
      <c r="AC216" s="4303"/>
      <c r="AD216" s="4303"/>
      <c r="AE216" s="4303"/>
      <c r="AF216" s="4303"/>
      <c r="AG216" s="4303"/>
      <c r="AH216" s="4303"/>
      <c r="AI216" s="4175"/>
      <c r="AJ216" s="4304"/>
      <c r="AK216" s="2567"/>
      <c r="AL216" s="2567"/>
    </row>
    <row r="217" spans="1:38" ht="4.5" customHeight="1">
      <c r="A217" s="4323"/>
      <c r="B217" s="4306"/>
      <c r="C217" s="4307"/>
      <c r="D217" s="4308"/>
      <c r="E217" s="4308"/>
      <c r="F217" s="4308"/>
      <c r="G217" s="4308"/>
      <c r="H217" s="4308"/>
      <c r="I217" s="4308"/>
      <c r="J217" s="4308"/>
      <c r="K217" s="4308"/>
      <c r="L217" s="4308"/>
      <c r="M217" s="4308"/>
      <c r="N217" s="4308"/>
      <c r="O217" s="4308"/>
      <c r="P217" s="4308"/>
      <c r="Q217" s="4308"/>
      <c r="R217" s="4309"/>
      <c r="S217" s="4309"/>
      <c r="T217" s="4309"/>
      <c r="U217" s="4309"/>
      <c r="V217" s="4309"/>
      <c r="W217" s="4309"/>
      <c r="X217" s="4309"/>
      <c r="Y217" s="4309"/>
      <c r="Z217" s="4309"/>
      <c r="AA217" s="4309"/>
      <c r="AB217" s="4309"/>
      <c r="AC217" s="4309"/>
      <c r="AD217" s="4309"/>
      <c r="AE217" s="4309"/>
      <c r="AF217" s="4309"/>
      <c r="AG217" s="4309"/>
      <c r="AH217" s="4309"/>
      <c r="AI217" s="4309"/>
      <c r="AJ217" s="4309"/>
      <c r="AK217" s="2567"/>
      <c r="AL217" s="2567"/>
    </row>
    <row r="218" spans="1:38" ht="18" thickBot="1">
      <c r="A218" s="6598">
        <v>51</v>
      </c>
      <c r="B218" s="6598"/>
      <c r="C218" s="6598"/>
      <c r="D218" s="6598"/>
      <c r="E218" s="6598"/>
      <c r="F218" s="6598"/>
      <c r="G218" s="6598"/>
      <c r="H218" s="6598"/>
      <c r="I218" s="6598"/>
      <c r="J218" s="6598"/>
      <c r="K218" s="6598"/>
      <c r="L218" s="6598"/>
      <c r="M218" s="6598"/>
      <c r="N218" s="6598"/>
      <c r="O218" s="6598"/>
      <c r="P218" s="6598"/>
      <c r="Q218" s="6598"/>
      <c r="R218" s="6598"/>
      <c r="S218" s="6598"/>
      <c r="T218" s="6598"/>
      <c r="U218" s="6598"/>
      <c r="V218" s="6598"/>
      <c r="W218" s="6598"/>
      <c r="X218" s="6598"/>
      <c r="Y218" s="6598"/>
      <c r="Z218" s="6598"/>
      <c r="AA218" s="6598"/>
      <c r="AB218" s="6598"/>
      <c r="AC218" s="6598"/>
      <c r="AD218" s="6598"/>
      <c r="AE218" s="6598"/>
      <c r="AF218" s="6598"/>
      <c r="AG218" s="6598"/>
      <c r="AH218" s="6598"/>
      <c r="AI218" s="6598"/>
      <c r="AJ218" s="6598"/>
      <c r="AK218" s="2567"/>
      <c r="AL218" s="2567"/>
    </row>
    <row r="219" spans="1:38" ht="20.100000000000001" customHeight="1">
      <c r="A219" s="4322"/>
      <c r="B219" s="4311"/>
      <c r="C219" s="4311"/>
      <c r="D219" s="4311"/>
      <c r="E219" s="4311"/>
      <c r="F219" s="4311"/>
      <c r="G219" s="4311"/>
      <c r="H219" s="4311"/>
      <c r="I219" s="4311"/>
      <c r="J219" s="4311"/>
      <c r="K219" s="4311"/>
      <c r="L219" s="4311"/>
      <c r="M219" s="4311"/>
      <c r="N219" s="4311"/>
      <c r="O219" s="4311"/>
      <c r="P219" s="4311"/>
      <c r="Q219" s="4311"/>
      <c r="R219" s="4311"/>
      <c r="S219" s="4311"/>
      <c r="T219" s="4311"/>
      <c r="U219" s="4311"/>
      <c r="V219" s="4311"/>
      <c r="W219" s="4311"/>
      <c r="X219" s="4311"/>
      <c r="Y219" s="4311"/>
      <c r="Z219" s="4311"/>
      <c r="AA219" s="4311"/>
      <c r="AB219" s="4311"/>
      <c r="AC219" s="4311"/>
      <c r="AD219" s="4311"/>
      <c r="AE219" s="4311"/>
      <c r="AF219" s="4311"/>
      <c r="AG219" s="4311"/>
      <c r="AH219" s="4311"/>
      <c r="AI219" s="4311"/>
      <c r="AJ219" s="4312"/>
      <c r="AK219" s="2567"/>
      <c r="AL219" s="2567"/>
    </row>
    <row r="220" spans="1:38" ht="15" customHeight="1">
      <c r="A220" s="4150"/>
      <c r="B220" s="6505" t="s">
        <v>1163</v>
      </c>
      <c r="C220" s="6506"/>
      <c r="D220" s="6506"/>
      <c r="E220" s="6506"/>
      <c r="F220" s="6506"/>
      <c r="G220" s="6507"/>
      <c r="H220" s="6511" t="s">
        <v>852</v>
      </c>
      <c r="I220" s="6512"/>
      <c r="J220" s="2568"/>
      <c r="K220" s="2569" t="s">
        <v>1487</v>
      </c>
      <c r="L220" s="2568"/>
      <c r="M220" s="2568"/>
      <c r="N220" s="2355"/>
      <c r="O220" s="2565"/>
      <c r="P220" s="2565"/>
      <c r="Q220" s="2565"/>
      <c r="R220" s="2566"/>
      <c r="S220" s="2566"/>
      <c r="T220" s="2566"/>
      <c r="U220" s="2566"/>
      <c r="V220" s="2566"/>
      <c r="W220" s="2566"/>
      <c r="X220" s="2566"/>
      <c r="Y220" s="2566"/>
      <c r="Z220" s="2566"/>
      <c r="AA220" s="2566"/>
      <c r="AB220" s="2566"/>
      <c r="AC220" s="2566"/>
      <c r="AD220" s="2566"/>
      <c r="AE220" s="2566"/>
      <c r="AF220" s="2566"/>
      <c r="AG220" s="2566"/>
      <c r="AH220" s="2566"/>
      <c r="AI220" s="2566"/>
      <c r="AJ220" s="4151"/>
      <c r="AK220" s="2565"/>
      <c r="AL220" s="2567"/>
    </row>
    <row r="221" spans="1:38" ht="15" customHeight="1">
      <c r="A221" s="4150"/>
      <c r="B221" s="6508"/>
      <c r="C221" s="6509"/>
      <c r="D221" s="6509"/>
      <c r="E221" s="6509"/>
      <c r="F221" s="6509"/>
      <c r="G221" s="6510"/>
      <c r="H221" s="6513"/>
      <c r="I221" s="6514"/>
      <c r="J221" s="2570"/>
      <c r="K221" s="2418" t="s">
        <v>1488</v>
      </c>
      <c r="L221" s="2570"/>
      <c r="M221" s="2570"/>
      <c r="N221" s="2355"/>
      <c r="O221" s="2565"/>
      <c r="P221" s="2565"/>
      <c r="Q221" s="2565"/>
      <c r="R221" s="2566"/>
      <c r="S221" s="2566"/>
      <c r="T221" s="2566"/>
      <c r="U221" s="2566"/>
      <c r="V221" s="2566"/>
      <c r="W221" s="2566"/>
      <c r="X221" s="2566"/>
      <c r="Y221" s="2566"/>
      <c r="Z221" s="2566"/>
      <c r="AA221" s="2566"/>
      <c r="AB221" s="2566"/>
      <c r="AC221" s="2566"/>
      <c r="AD221" s="2566"/>
      <c r="AE221" s="2566"/>
      <c r="AF221" s="2566"/>
      <c r="AG221" s="2566"/>
      <c r="AH221" s="2566"/>
      <c r="AI221" s="2566"/>
      <c r="AJ221" s="4151"/>
      <c r="AK221" s="2565"/>
      <c r="AL221" s="2567"/>
    </row>
    <row r="222" spans="1:38" ht="11.25" customHeight="1">
      <c r="A222" s="4150"/>
      <c r="B222" s="2578"/>
      <c r="C222" s="3922"/>
      <c r="D222" s="1598"/>
      <c r="E222" s="2572"/>
      <c r="F222" s="2573"/>
      <c r="G222" s="2574"/>
      <c r="H222" s="2574"/>
      <c r="I222" s="2574"/>
      <c r="J222" s="3938"/>
      <c r="K222" s="3938"/>
      <c r="L222" s="3938"/>
      <c r="M222" s="3938"/>
      <c r="N222" s="2575"/>
      <c r="O222" s="2574"/>
      <c r="P222" s="2574"/>
      <c r="Q222" s="2355"/>
      <c r="R222" s="2355"/>
      <c r="S222" s="2449"/>
      <c r="T222" s="3922"/>
      <c r="U222" s="2355"/>
      <c r="V222" s="2355"/>
      <c r="W222" s="2355"/>
      <c r="X222" s="2355"/>
      <c r="Y222" s="2355"/>
      <c r="Z222" s="2355"/>
      <c r="AA222" s="2355"/>
      <c r="AB222" s="2355"/>
      <c r="AC222" s="2355"/>
      <c r="AD222" s="2355"/>
      <c r="AE222" s="2355"/>
      <c r="AF222" s="2355"/>
      <c r="AG222" s="2355"/>
      <c r="AH222" s="2355"/>
      <c r="AI222" s="2565"/>
      <c r="AJ222" s="4153"/>
      <c r="AK222" s="2567"/>
      <c r="AL222" s="2567"/>
    </row>
    <row r="223" spans="1:38">
      <c r="A223" s="4154"/>
      <c r="B223" s="2355"/>
      <c r="C223" s="2355"/>
      <c r="D223" s="2355"/>
      <c r="E223" s="2355"/>
      <c r="F223" s="2355"/>
      <c r="G223" s="2355"/>
      <c r="H223" s="2355"/>
      <c r="I223" s="2355"/>
      <c r="J223" s="2355"/>
      <c r="K223" s="2355"/>
      <c r="L223" s="2355"/>
      <c r="M223" s="2355"/>
      <c r="N223" s="2355"/>
      <c r="O223" s="2355"/>
      <c r="P223" s="2355"/>
      <c r="Q223" s="2355"/>
      <c r="R223" s="2355"/>
      <c r="S223" s="2355"/>
      <c r="T223" s="2355"/>
      <c r="U223" s="2355"/>
      <c r="V223" s="2355"/>
      <c r="W223" s="2355"/>
      <c r="X223" s="2355"/>
      <c r="Y223" s="2355"/>
      <c r="Z223" s="2355"/>
      <c r="AA223" s="2355"/>
      <c r="AB223" s="2355"/>
      <c r="AC223" s="2355"/>
      <c r="AD223" s="2355"/>
      <c r="AE223" s="2355"/>
      <c r="AF223" s="2355"/>
      <c r="AG223" s="2355"/>
      <c r="AH223" s="2355"/>
      <c r="AI223" s="2355"/>
      <c r="AJ223" s="4153"/>
    </row>
    <row r="224" spans="1:38" s="2579" customFormat="1" ht="11.25" customHeight="1">
      <c r="A224" s="4152" t="s">
        <v>884</v>
      </c>
      <c r="B224" s="2355"/>
      <c r="C224" s="2571" t="s">
        <v>1009</v>
      </c>
      <c r="D224" s="2355"/>
      <c r="E224" s="2355"/>
      <c r="F224" s="2355"/>
      <c r="G224" s="2355"/>
      <c r="H224" s="2355"/>
      <c r="I224" s="2355"/>
      <c r="J224" s="2355"/>
      <c r="K224" s="2355"/>
      <c r="L224" s="2355"/>
      <c r="M224" s="2355"/>
      <c r="N224" s="2355"/>
      <c r="O224" s="2355"/>
      <c r="P224" s="2355"/>
      <c r="Q224" s="2355"/>
      <c r="R224" s="2571"/>
      <c r="S224" s="2571"/>
      <c r="T224" s="2571"/>
      <c r="U224" s="1598"/>
      <c r="V224" s="1598"/>
      <c r="W224" s="1598"/>
      <c r="X224" s="1598"/>
      <c r="Y224" s="1598"/>
      <c r="Z224" s="1598"/>
      <c r="AA224" s="1598"/>
      <c r="AB224" s="1598"/>
      <c r="AC224" s="1598"/>
      <c r="AD224" s="1598"/>
      <c r="AE224" s="1598"/>
      <c r="AF224" s="1598"/>
      <c r="AG224" s="1598"/>
      <c r="AH224" s="1598"/>
      <c r="AI224" s="1598"/>
      <c r="AJ224" s="4280"/>
      <c r="AK224" s="1598"/>
      <c r="AL224" s="2355"/>
    </row>
    <row r="225" spans="1:38" s="2579" customFormat="1" ht="11.25" customHeight="1">
      <c r="A225" s="4154"/>
      <c r="B225" s="2355"/>
      <c r="C225" s="2577" t="s">
        <v>1010</v>
      </c>
      <c r="D225" s="2355"/>
      <c r="E225" s="2355"/>
      <c r="F225" s="2355"/>
      <c r="G225" s="2355"/>
      <c r="H225" s="2355"/>
      <c r="I225" s="2355"/>
      <c r="J225" s="2355"/>
      <c r="K225" s="2355"/>
      <c r="L225" s="2355"/>
      <c r="M225" s="2355"/>
      <c r="N225" s="2355"/>
      <c r="O225" s="2355"/>
      <c r="P225" s="2355"/>
      <c r="Q225" s="2355"/>
      <c r="R225" s="2571"/>
      <c r="S225" s="2571"/>
      <c r="T225" s="2571"/>
      <c r="U225" s="1598"/>
      <c r="V225" s="1598"/>
      <c r="W225" s="1598"/>
      <c r="X225" s="1598"/>
      <c r="Y225" s="1598"/>
      <c r="Z225" s="1598"/>
      <c r="AA225" s="1598"/>
      <c r="AB225" s="1598"/>
      <c r="AC225" s="1598"/>
      <c r="AD225" s="1598"/>
      <c r="AE225" s="1598"/>
      <c r="AF225" s="2355"/>
      <c r="AG225" s="2355"/>
      <c r="AH225" s="3946" t="s">
        <v>133</v>
      </c>
      <c r="AI225" s="2355"/>
      <c r="AJ225" s="4280"/>
      <c r="AK225" s="1598"/>
      <c r="AL225" s="2355"/>
    </row>
    <row r="226" spans="1:38" ht="11.25" customHeight="1">
      <c r="A226" s="4150"/>
      <c r="B226" s="2578"/>
      <c r="C226" s="2567"/>
      <c r="D226" s="2567"/>
      <c r="E226" s="2567"/>
      <c r="F226" s="2567"/>
      <c r="G226" s="2567"/>
      <c r="H226" s="2567"/>
      <c r="I226" s="2567"/>
      <c r="J226" s="2567"/>
      <c r="K226" s="2567"/>
      <c r="L226" s="2567"/>
      <c r="M226" s="2567"/>
      <c r="N226" s="2567"/>
      <c r="O226" s="2567"/>
      <c r="P226" s="2567"/>
      <c r="Q226" s="2644"/>
      <c r="R226" s="2567"/>
      <c r="S226" s="2567"/>
      <c r="T226" s="2567"/>
      <c r="U226" s="2567"/>
      <c r="V226" s="2567"/>
      <c r="W226" s="2567"/>
      <c r="X226" s="2567"/>
      <c r="Y226" s="2567"/>
      <c r="Z226" s="2567"/>
      <c r="AA226" s="2567"/>
      <c r="AB226" s="2567"/>
      <c r="AC226" s="2567"/>
      <c r="AD226" s="2567"/>
      <c r="AE226" s="2567"/>
      <c r="AF226" s="2355"/>
      <c r="AG226" s="2355"/>
      <c r="AH226" s="2649" t="s">
        <v>134</v>
      </c>
      <c r="AI226" s="2355"/>
      <c r="AJ226" s="4292"/>
      <c r="AK226" s="2567"/>
      <c r="AL226" s="2567"/>
    </row>
    <row r="227" spans="1:38" ht="11.25" customHeight="1">
      <c r="A227" s="4150"/>
      <c r="B227" s="2578"/>
      <c r="C227" s="2487"/>
      <c r="D227" s="2650"/>
      <c r="E227" s="2580"/>
      <c r="F227" s="2580"/>
      <c r="G227" s="2572"/>
      <c r="H227" s="2572"/>
      <c r="I227" s="2487"/>
      <c r="J227" s="2650"/>
      <c r="K227" s="2575"/>
      <c r="L227" s="2580"/>
      <c r="M227" s="2580"/>
      <c r="N227" s="2580"/>
      <c r="O227" s="2355"/>
      <c r="P227" s="2355"/>
      <c r="Q227" s="2355"/>
      <c r="R227" s="2355"/>
      <c r="S227" s="2567"/>
      <c r="T227" s="2567"/>
      <c r="U227" s="2355"/>
      <c r="V227" s="2355"/>
      <c r="W227" s="2355"/>
      <c r="X227" s="2355"/>
      <c r="Y227" s="2355"/>
      <c r="Z227" s="2355"/>
      <c r="AA227" s="2355"/>
      <c r="AB227" s="2355"/>
      <c r="AC227" s="2355"/>
      <c r="AD227" s="2355"/>
      <c r="AE227" s="2355"/>
      <c r="AF227" s="2355"/>
      <c r="AG227" s="2355"/>
      <c r="AH227" s="3946" t="s">
        <v>90</v>
      </c>
      <c r="AI227" s="2355"/>
      <c r="AJ227" s="4153"/>
      <c r="AK227" s="2567"/>
      <c r="AL227" s="2567"/>
    </row>
    <row r="228" spans="1:38" ht="11.25" customHeight="1">
      <c r="A228" s="4150"/>
      <c r="B228" s="2578"/>
      <c r="C228" s="2597"/>
      <c r="D228" s="2449"/>
      <c r="E228" s="3951"/>
      <c r="F228" s="2574"/>
      <c r="G228" s="2572"/>
      <c r="H228" s="2572"/>
      <c r="I228" s="2572"/>
      <c r="J228" s="2487"/>
      <c r="K228" s="2487"/>
      <c r="L228" s="2487"/>
      <c r="M228" s="2487"/>
      <c r="N228" s="2487"/>
      <c r="O228" s="2572"/>
      <c r="P228" s="2572"/>
      <c r="Q228" s="2355"/>
      <c r="R228" s="2355"/>
      <c r="S228" s="2567"/>
      <c r="T228" s="2567"/>
      <c r="U228" s="2355"/>
      <c r="V228" s="2355"/>
      <c r="W228" s="2355"/>
      <c r="X228" s="2355"/>
      <c r="Y228" s="2355"/>
      <c r="Z228" s="2355"/>
      <c r="AA228" s="2355"/>
      <c r="AB228" s="2355"/>
      <c r="AC228" s="2355"/>
      <c r="AD228" s="2355"/>
      <c r="AE228" s="2355"/>
      <c r="AF228" s="2355"/>
      <c r="AG228" s="2355"/>
      <c r="AH228" s="6675">
        <v>3701</v>
      </c>
      <c r="AI228" s="6675"/>
      <c r="AJ228" s="4153"/>
      <c r="AK228" s="2567"/>
      <c r="AL228" s="2567"/>
    </row>
    <row r="229" spans="1:38">
      <c r="A229" s="4150"/>
      <c r="B229" s="2578"/>
      <c r="C229" s="3922" t="s">
        <v>29</v>
      </c>
      <c r="D229" s="1598" t="s">
        <v>857</v>
      </c>
      <c r="E229" s="3951"/>
      <c r="F229" s="2574"/>
      <c r="G229" s="2572"/>
      <c r="H229" s="2572"/>
      <c r="I229" s="2572"/>
      <c r="J229" s="2487"/>
      <c r="K229" s="2487"/>
      <c r="L229" s="2487"/>
      <c r="M229" s="2487"/>
      <c r="N229" s="2487"/>
      <c r="O229" s="2572"/>
      <c r="P229" s="2572"/>
      <c r="Q229" s="2355"/>
      <c r="R229" s="2355"/>
      <c r="S229" s="2567"/>
      <c r="T229" s="2567"/>
      <c r="U229" s="2355"/>
      <c r="V229" s="2355"/>
      <c r="W229" s="2355"/>
      <c r="X229" s="2355"/>
      <c r="Y229" s="2355"/>
      <c r="Z229" s="2355"/>
      <c r="AA229" s="2355"/>
      <c r="AB229" s="2355"/>
      <c r="AC229" s="2355"/>
      <c r="AD229" s="2355"/>
      <c r="AE229" s="2355"/>
      <c r="AF229" s="6670">
        <v>23</v>
      </c>
      <c r="AG229" s="6483"/>
      <c r="AH229" s="6484"/>
      <c r="AI229" s="6485"/>
      <c r="AJ229" s="4153"/>
      <c r="AK229" s="2567"/>
      <c r="AL229" s="2567"/>
    </row>
    <row r="230" spans="1:38" ht="11.25" customHeight="1">
      <c r="A230" s="4150"/>
      <c r="B230" s="2578"/>
      <c r="C230" s="2597"/>
      <c r="D230" s="2395" t="s">
        <v>858</v>
      </c>
      <c r="E230" s="3951"/>
      <c r="F230" s="2574"/>
      <c r="G230" s="2572"/>
      <c r="H230" s="2572"/>
      <c r="I230" s="2572"/>
      <c r="J230" s="2487"/>
      <c r="K230" s="2487"/>
      <c r="L230" s="2487"/>
      <c r="M230" s="2487"/>
      <c r="N230" s="2487"/>
      <c r="O230" s="2572"/>
      <c r="P230" s="2572"/>
      <c r="Q230" s="2355"/>
      <c r="R230" s="2355"/>
      <c r="S230" s="2567"/>
      <c r="T230" s="2567"/>
      <c r="U230" s="2355"/>
      <c r="V230" s="2355"/>
      <c r="W230" s="2355"/>
      <c r="X230" s="2355"/>
      <c r="Y230" s="2355"/>
      <c r="Z230" s="2355"/>
      <c r="AA230" s="2487"/>
      <c r="AB230" s="2487"/>
      <c r="AC230" s="2487"/>
      <c r="AD230" s="2487"/>
      <c r="AE230" s="2487"/>
      <c r="AF230" s="6670"/>
      <c r="AG230" s="6486"/>
      <c r="AH230" s="6487"/>
      <c r="AI230" s="6488"/>
      <c r="AJ230" s="4153"/>
      <c r="AK230" s="2567"/>
      <c r="AL230" s="2567"/>
    </row>
    <row r="231" spans="1:38" ht="11.25" customHeight="1">
      <c r="A231" s="4150"/>
      <c r="B231" s="2578"/>
      <c r="C231" s="2597"/>
      <c r="D231" s="2449"/>
      <c r="E231" s="3951"/>
      <c r="F231" s="2574"/>
      <c r="G231" s="2572"/>
      <c r="H231" s="2572"/>
      <c r="I231" s="2572"/>
      <c r="J231" s="2487"/>
      <c r="K231" s="2487"/>
      <c r="L231" s="2487"/>
      <c r="M231" s="2487"/>
      <c r="N231" s="2487"/>
      <c r="O231" s="2572"/>
      <c r="P231" s="2572"/>
      <c r="Q231" s="2355"/>
      <c r="R231" s="2355"/>
      <c r="S231" s="2567"/>
      <c r="T231" s="2567"/>
      <c r="U231" s="2355"/>
      <c r="V231" s="2355"/>
      <c r="W231" s="2355"/>
      <c r="X231" s="2355"/>
      <c r="Y231" s="2355"/>
      <c r="Z231" s="2355"/>
      <c r="AA231" s="2487"/>
      <c r="AB231" s="2487"/>
      <c r="AC231" s="2487"/>
      <c r="AD231" s="2487"/>
      <c r="AE231" s="2487"/>
      <c r="AF231" s="2355"/>
      <c r="AG231" s="2576"/>
      <c r="AH231" s="2576"/>
      <c r="AI231" s="2576"/>
      <c r="AJ231" s="4153"/>
      <c r="AK231" s="2567"/>
      <c r="AL231" s="2567"/>
    </row>
    <row r="232" spans="1:38" ht="11.25" customHeight="1">
      <c r="A232" s="4150"/>
      <c r="B232" s="2578"/>
      <c r="C232" s="3922" t="s">
        <v>30</v>
      </c>
      <c r="D232" s="1598" t="s">
        <v>859</v>
      </c>
      <c r="E232" s="3951"/>
      <c r="F232" s="2574"/>
      <c r="G232" s="2572"/>
      <c r="H232" s="2572"/>
      <c r="I232" s="2572"/>
      <c r="J232" s="2487"/>
      <c r="K232" s="2487"/>
      <c r="L232" s="2487"/>
      <c r="M232" s="2487"/>
      <c r="N232" s="2487"/>
      <c r="O232" s="2572"/>
      <c r="P232" s="2572"/>
      <c r="Q232" s="2355"/>
      <c r="R232" s="2355"/>
      <c r="S232" s="2567"/>
      <c r="T232" s="2567"/>
      <c r="U232" s="2355"/>
      <c r="V232" s="2355"/>
      <c r="W232" s="2355"/>
      <c r="X232" s="2355"/>
      <c r="Y232" s="2355"/>
      <c r="Z232" s="2355"/>
      <c r="AA232" s="2487"/>
      <c r="AB232" s="2487"/>
      <c r="AC232" s="2487"/>
      <c r="AD232" s="2487"/>
      <c r="AE232" s="2487"/>
      <c r="AF232" s="6670">
        <v>24</v>
      </c>
      <c r="AG232" s="6483"/>
      <c r="AH232" s="6484"/>
      <c r="AI232" s="6485"/>
      <c r="AJ232" s="4153"/>
      <c r="AK232" s="2567"/>
      <c r="AL232" s="2567"/>
    </row>
    <row r="233" spans="1:38" ht="11.25" customHeight="1">
      <c r="A233" s="4150"/>
      <c r="B233" s="2578"/>
      <c r="C233" s="2355"/>
      <c r="D233" s="2577" t="s">
        <v>860</v>
      </c>
      <c r="E233" s="3951"/>
      <c r="F233" s="2574"/>
      <c r="G233" s="2572"/>
      <c r="H233" s="2572"/>
      <c r="I233" s="2572"/>
      <c r="J233" s="2487"/>
      <c r="K233" s="2487"/>
      <c r="L233" s="2487"/>
      <c r="M233" s="2487"/>
      <c r="N233" s="2487"/>
      <c r="O233" s="2572"/>
      <c r="P233" s="2572"/>
      <c r="Q233" s="2355"/>
      <c r="R233" s="2355"/>
      <c r="S233" s="2567"/>
      <c r="T233" s="2567"/>
      <c r="U233" s="2355"/>
      <c r="V233" s="2355"/>
      <c r="W233" s="2355"/>
      <c r="X233" s="2355"/>
      <c r="Y233" s="2355"/>
      <c r="Z233" s="2355"/>
      <c r="AA233" s="2487"/>
      <c r="AB233" s="2487"/>
      <c r="AC233" s="2487"/>
      <c r="AD233" s="2487"/>
      <c r="AE233" s="2487"/>
      <c r="AF233" s="6670"/>
      <c r="AG233" s="6486"/>
      <c r="AH233" s="6487"/>
      <c r="AI233" s="6488"/>
      <c r="AJ233" s="4153"/>
      <c r="AK233" s="2567"/>
      <c r="AL233" s="2567"/>
    </row>
    <row r="234" spans="1:38" ht="20.100000000000001" customHeight="1">
      <c r="A234" s="4258"/>
      <c r="B234" s="4255"/>
      <c r="C234" s="4255"/>
      <c r="D234" s="4255"/>
      <c r="E234" s="4255"/>
      <c r="F234" s="4255"/>
      <c r="G234" s="4255"/>
      <c r="H234" s="4255"/>
      <c r="I234" s="4255"/>
      <c r="J234" s="4255"/>
      <c r="K234" s="4255"/>
      <c r="L234" s="4255"/>
      <c r="M234" s="4255"/>
      <c r="N234" s="4255"/>
      <c r="O234" s="4255"/>
      <c r="P234" s="4255"/>
      <c r="Q234" s="4255"/>
      <c r="R234" s="4255"/>
      <c r="S234" s="4255"/>
      <c r="T234" s="4255"/>
      <c r="U234" s="4255"/>
      <c r="V234" s="4255"/>
      <c r="W234" s="4255"/>
      <c r="X234" s="4255"/>
      <c r="Y234" s="4255"/>
      <c r="Z234" s="4255"/>
      <c r="AA234" s="4255"/>
      <c r="AB234" s="4255"/>
      <c r="AC234" s="4255"/>
      <c r="AD234" s="4255"/>
      <c r="AE234" s="4255"/>
      <c r="AF234" s="4255"/>
      <c r="AG234" s="4255"/>
      <c r="AH234" s="4255"/>
      <c r="AI234" s="4255"/>
      <c r="AJ234" s="4256"/>
    </row>
    <row r="235" spans="1:38" ht="20.100000000000001" customHeight="1">
      <c r="A235" s="4154"/>
      <c r="B235" s="2355"/>
      <c r="C235" s="2355"/>
      <c r="D235" s="2355"/>
      <c r="E235" s="2355"/>
      <c r="F235" s="2355"/>
      <c r="G235" s="2355"/>
      <c r="H235" s="2355"/>
      <c r="I235" s="2355"/>
      <c r="J235" s="2355"/>
      <c r="K235" s="2355"/>
      <c r="L235" s="2355"/>
      <c r="M235" s="2355"/>
      <c r="N235" s="2355"/>
      <c r="O235" s="2355"/>
      <c r="P235" s="2355"/>
      <c r="Q235" s="2355"/>
      <c r="R235" s="2355"/>
      <c r="S235" s="2355"/>
      <c r="T235" s="2355"/>
      <c r="U235" s="2355"/>
      <c r="V235" s="2355"/>
      <c r="W235" s="2355"/>
      <c r="X235" s="2355"/>
      <c r="Y235" s="2355"/>
      <c r="Z235" s="2355"/>
      <c r="AA235" s="2355"/>
      <c r="AB235" s="2355"/>
      <c r="AC235" s="2355"/>
      <c r="AD235" s="2355"/>
      <c r="AE235" s="2355"/>
      <c r="AF235" s="2355"/>
      <c r="AG235" s="2355"/>
      <c r="AH235" s="2355"/>
      <c r="AI235" s="2355"/>
      <c r="AJ235" s="4153"/>
    </row>
    <row r="236" spans="1:38" s="2579" customFormat="1" ht="11.25" customHeight="1">
      <c r="A236" s="4152" t="s">
        <v>885</v>
      </c>
      <c r="B236" s="2355"/>
      <c r="C236" s="2571" t="s">
        <v>1920</v>
      </c>
      <c r="D236" s="2355"/>
      <c r="E236" s="2355"/>
      <c r="F236" s="2355"/>
      <c r="G236" s="2355"/>
      <c r="H236" s="2355"/>
      <c r="I236" s="2355"/>
      <c r="J236" s="2355"/>
      <c r="K236" s="2355"/>
      <c r="L236" s="2355"/>
      <c r="M236" s="2355"/>
      <c r="N236" s="2355"/>
      <c r="O236" s="2355"/>
      <c r="P236" s="2355"/>
      <c r="Q236" s="2355"/>
      <c r="R236" s="2571"/>
      <c r="S236" s="2571"/>
      <c r="T236" s="2571"/>
      <c r="U236" s="1598"/>
      <c r="V236" s="1598"/>
      <c r="W236" s="1598"/>
      <c r="X236" s="1598"/>
      <c r="Y236" s="1598"/>
      <c r="Z236" s="1598"/>
      <c r="AA236" s="1598"/>
      <c r="AB236" s="1598"/>
      <c r="AC236" s="1598"/>
      <c r="AD236" s="1598"/>
      <c r="AE236" s="1598"/>
      <c r="AF236" s="1598"/>
      <c r="AG236" s="1598"/>
      <c r="AH236" s="1598"/>
      <c r="AI236" s="1598"/>
      <c r="AJ236" s="4280"/>
      <c r="AK236" s="1598"/>
      <c r="AL236" s="2355"/>
    </row>
    <row r="237" spans="1:38" s="2579" customFormat="1" ht="11.25" customHeight="1">
      <c r="A237" s="4154"/>
      <c r="B237" s="2355"/>
      <c r="C237" s="2577" t="s">
        <v>1921</v>
      </c>
      <c r="D237" s="2355"/>
      <c r="E237" s="2355"/>
      <c r="F237" s="2355"/>
      <c r="G237" s="2355"/>
      <c r="H237" s="2355"/>
      <c r="I237" s="2355"/>
      <c r="J237" s="2355"/>
      <c r="K237" s="2355"/>
      <c r="L237" s="2355"/>
      <c r="M237" s="2355"/>
      <c r="N237" s="2355"/>
      <c r="O237" s="2355"/>
      <c r="P237" s="2355"/>
      <c r="Q237" s="2355"/>
      <c r="R237" s="2571"/>
      <c r="S237" s="2571"/>
      <c r="T237" s="2571"/>
      <c r="U237" s="1598"/>
      <c r="V237" s="1598"/>
      <c r="W237" s="1598"/>
      <c r="X237" s="1598"/>
      <c r="Y237" s="1598"/>
      <c r="Z237" s="1598"/>
      <c r="AA237" s="1598"/>
      <c r="AB237" s="1598"/>
      <c r="AC237" s="1598"/>
      <c r="AD237" s="1598"/>
      <c r="AE237" s="1598"/>
      <c r="AF237" s="1598"/>
      <c r="AG237" s="1598"/>
      <c r="AH237" s="1598"/>
      <c r="AI237" s="1598"/>
      <c r="AJ237" s="4280"/>
      <c r="AK237" s="1598"/>
      <c r="AL237" s="2355"/>
    </row>
    <row r="238" spans="1:38" ht="6" customHeight="1">
      <c r="A238" s="4150"/>
      <c r="B238" s="2578"/>
      <c r="C238" s="2567"/>
      <c r="D238" s="2567"/>
      <c r="E238" s="2567"/>
      <c r="F238" s="2567"/>
      <c r="G238" s="2567"/>
      <c r="H238" s="2567"/>
      <c r="I238" s="2567"/>
      <c r="J238" s="2567"/>
      <c r="K238" s="2567"/>
      <c r="L238" s="2567"/>
      <c r="M238" s="2567"/>
      <c r="N238" s="2567"/>
      <c r="O238" s="2567"/>
      <c r="P238" s="2567"/>
      <c r="Q238" s="2644"/>
      <c r="R238" s="2567"/>
      <c r="S238" s="2567"/>
      <c r="T238" s="2567"/>
      <c r="U238" s="2567"/>
      <c r="V238" s="2567"/>
      <c r="W238" s="2567"/>
      <c r="X238" s="2567"/>
      <c r="Y238" s="2567"/>
      <c r="Z238" s="2567"/>
      <c r="AA238" s="2567"/>
      <c r="AB238" s="2567"/>
      <c r="AC238" s="2567"/>
      <c r="AD238" s="2567"/>
      <c r="AE238" s="2567"/>
      <c r="AF238" s="2567"/>
      <c r="AG238" s="2567"/>
      <c r="AH238" s="2567"/>
      <c r="AI238" s="2567"/>
      <c r="AJ238" s="4292"/>
      <c r="AK238" s="2567"/>
      <c r="AL238" s="2567"/>
    </row>
    <row r="239" spans="1:38" ht="11.25" customHeight="1">
      <c r="A239" s="4150"/>
      <c r="B239" s="2578"/>
      <c r="C239" s="6599">
        <v>370140</v>
      </c>
      <c r="D239" s="6599"/>
      <c r="E239" s="3951"/>
      <c r="F239" s="2574"/>
      <c r="G239" s="2572"/>
      <c r="H239" s="2572"/>
      <c r="I239" s="2572"/>
      <c r="J239" s="2487"/>
      <c r="K239" s="2487"/>
      <c r="L239" s="2487"/>
      <c r="M239" s="2487"/>
      <c r="N239" s="2487"/>
      <c r="O239" s="2572"/>
      <c r="P239" s="2572"/>
      <c r="Q239" s="2355"/>
      <c r="R239" s="2355"/>
      <c r="S239" s="2567"/>
      <c r="T239" s="2567"/>
      <c r="U239" s="2355"/>
      <c r="V239" s="2355"/>
      <c r="W239" s="2355"/>
      <c r="X239" s="2355"/>
      <c r="Y239" s="2355"/>
      <c r="Z239" s="2355"/>
      <c r="AA239" s="2487"/>
      <c r="AB239" s="2487"/>
      <c r="AC239" s="2487"/>
      <c r="AD239" s="2487"/>
      <c r="AE239" s="2487"/>
      <c r="AF239" s="2355"/>
      <c r="AG239" s="2355"/>
      <c r="AH239" s="2355"/>
      <c r="AI239" s="2355"/>
      <c r="AJ239" s="4153"/>
      <c r="AK239" s="2567"/>
      <c r="AL239" s="2567"/>
    </row>
    <row r="240" spans="1:38" ht="11.25" customHeight="1">
      <c r="A240" s="4150"/>
      <c r="B240" s="2578"/>
      <c r="C240" s="6600">
        <v>1</v>
      </c>
      <c r="D240" s="6494"/>
      <c r="E240" s="6601" t="s">
        <v>1164</v>
      </c>
      <c r="F240" s="6602"/>
      <c r="G240" s="2572"/>
      <c r="H240" s="2572"/>
      <c r="I240" s="6600">
        <v>2</v>
      </c>
      <c r="J240" s="6494"/>
      <c r="K240" s="6603" t="s">
        <v>1168</v>
      </c>
      <c r="L240" s="6604"/>
      <c r="M240" s="6604"/>
      <c r="N240" s="2580"/>
      <c r="O240" s="2355"/>
      <c r="P240" s="2355"/>
      <c r="Q240" s="2355"/>
      <c r="R240" s="2355"/>
      <c r="S240" s="2567"/>
      <c r="T240" s="2567"/>
      <c r="U240" s="2355"/>
      <c r="V240" s="2355"/>
      <c r="W240" s="2355"/>
      <c r="X240" s="2355"/>
      <c r="Y240" s="2355"/>
      <c r="Z240" s="2355"/>
      <c r="AA240" s="2487"/>
      <c r="AB240" s="2487"/>
      <c r="AC240" s="2487"/>
      <c r="AD240" s="2487"/>
      <c r="AE240" s="2487"/>
      <c r="AF240" s="2355"/>
      <c r="AG240" s="2355"/>
      <c r="AH240" s="2355"/>
      <c r="AI240" s="2355"/>
      <c r="AJ240" s="4153"/>
      <c r="AK240" s="2567"/>
      <c r="AL240" s="2567"/>
    </row>
    <row r="241" spans="1:38" ht="11.25" customHeight="1">
      <c r="A241" s="4150"/>
      <c r="B241" s="2578"/>
      <c r="C241" s="6600"/>
      <c r="D241" s="6495"/>
      <c r="E241" s="6601"/>
      <c r="F241" s="6602"/>
      <c r="G241" s="2572"/>
      <c r="H241" s="2572"/>
      <c r="I241" s="6600"/>
      <c r="J241" s="6495"/>
      <c r="K241" s="6603"/>
      <c r="L241" s="6604"/>
      <c r="M241" s="6604"/>
      <c r="N241" s="2580"/>
      <c r="O241" s="2355"/>
      <c r="P241" s="2355"/>
      <c r="Q241" s="2355"/>
      <c r="R241" s="2355"/>
      <c r="S241" s="2567"/>
      <c r="T241" s="2567"/>
      <c r="U241" s="2355"/>
      <c r="V241" s="2355"/>
      <c r="W241" s="2355"/>
      <c r="X241" s="2355"/>
      <c r="Y241" s="2355"/>
      <c r="Z241" s="2355"/>
      <c r="AA241" s="2355"/>
      <c r="AB241" s="2355"/>
      <c r="AC241" s="2355"/>
      <c r="AD241" s="2355"/>
      <c r="AE241" s="2355"/>
      <c r="AF241" s="2355"/>
      <c r="AG241" s="2355"/>
      <c r="AH241" s="3946"/>
      <c r="AI241" s="2355"/>
      <c r="AJ241" s="4153"/>
      <c r="AK241" s="2567"/>
      <c r="AL241" s="2567"/>
    </row>
    <row r="242" spans="1:38">
      <c r="A242" s="4154"/>
      <c r="B242" s="2355"/>
      <c r="C242" s="2355"/>
      <c r="D242" s="2355"/>
      <c r="E242" s="2355"/>
      <c r="F242" s="2355"/>
      <c r="G242" s="2355"/>
      <c r="H242" s="2355"/>
      <c r="I242" s="2355"/>
      <c r="J242" s="2355"/>
      <c r="K242" s="2355"/>
      <c r="L242" s="2355"/>
      <c r="M242" s="2355"/>
      <c r="N242" s="2355"/>
      <c r="O242" s="2355"/>
      <c r="P242" s="2355"/>
      <c r="Q242" s="2355"/>
      <c r="R242" s="2355"/>
      <c r="S242" s="2355"/>
      <c r="T242" s="2355"/>
      <c r="U242" s="2355"/>
      <c r="V242" s="2355"/>
      <c r="W242" s="2355"/>
      <c r="X242" s="2355"/>
      <c r="Y242" s="2355"/>
      <c r="Z242" s="2355"/>
      <c r="AA242" s="2355"/>
      <c r="AB242" s="2355"/>
      <c r="AC242" s="2355"/>
      <c r="AD242" s="2355"/>
      <c r="AE242" s="2355"/>
      <c r="AF242" s="2355"/>
      <c r="AG242" s="2355"/>
      <c r="AH242" s="2355"/>
      <c r="AI242" s="2355"/>
      <c r="AJ242" s="4153"/>
    </row>
    <row r="243" spans="1:38">
      <c r="A243" s="4154"/>
      <c r="B243" s="2355"/>
      <c r="C243" s="2571" t="s">
        <v>1013</v>
      </c>
      <c r="D243" s="2355"/>
      <c r="E243" s="2355"/>
      <c r="F243" s="2355"/>
      <c r="G243" s="2355"/>
      <c r="H243" s="2355"/>
      <c r="I243" s="2355"/>
      <c r="J243" s="2355"/>
      <c r="K243" s="2355"/>
      <c r="L243" s="2355"/>
      <c r="M243" s="2355"/>
      <c r="N243" s="2355"/>
      <c r="O243" s="2355"/>
      <c r="P243" s="2355"/>
      <c r="Q243" s="2355"/>
      <c r="R243" s="2355"/>
      <c r="S243" s="2355"/>
      <c r="T243" s="2355"/>
      <c r="U243" s="2355"/>
      <c r="V243" s="2355"/>
      <c r="W243" s="2355"/>
      <c r="X243" s="2355"/>
      <c r="Y243" s="2355"/>
      <c r="Z243" s="2355"/>
      <c r="AA243" s="2355"/>
      <c r="AB243" s="2355"/>
      <c r="AC243" s="2355"/>
      <c r="AD243" s="2355"/>
      <c r="AE243" s="2355"/>
      <c r="AF243" s="2355"/>
      <c r="AG243" s="6672" t="s">
        <v>133</v>
      </c>
      <c r="AH243" s="6672"/>
      <c r="AI243" s="6672"/>
      <c r="AJ243" s="4153"/>
    </row>
    <row r="244" spans="1:38">
      <c r="A244" s="4154"/>
      <c r="B244" s="2355"/>
      <c r="C244" s="2577" t="s">
        <v>1301</v>
      </c>
      <c r="D244" s="2355"/>
      <c r="E244" s="2355"/>
      <c r="F244" s="2355"/>
      <c r="G244" s="2355"/>
      <c r="H244" s="2355"/>
      <c r="I244" s="2355"/>
      <c r="J244" s="2355"/>
      <c r="K244" s="2355"/>
      <c r="L244" s="2355"/>
      <c r="M244" s="2355"/>
      <c r="N244" s="2355"/>
      <c r="O244" s="2355"/>
      <c r="P244" s="2355"/>
      <c r="Q244" s="2355"/>
      <c r="R244" s="2355"/>
      <c r="S244" s="2355"/>
      <c r="T244" s="2355"/>
      <c r="U244" s="2355"/>
      <c r="V244" s="2355"/>
      <c r="W244" s="2355"/>
      <c r="X244" s="2355"/>
      <c r="Y244" s="2355"/>
      <c r="Z244" s="2355"/>
      <c r="AA244" s="2355"/>
      <c r="AB244" s="2355"/>
      <c r="AC244" s="2355"/>
      <c r="AD244" s="2355"/>
      <c r="AE244" s="2355"/>
      <c r="AF244" s="2355"/>
      <c r="AG244" s="2355"/>
      <c r="AH244" s="2649" t="s">
        <v>134</v>
      </c>
      <c r="AI244" s="2355"/>
      <c r="AJ244" s="4153"/>
    </row>
    <row r="245" spans="1:38">
      <c r="A245" s="4154"/>
      <c r="B245" s="2355"/>
      <c r="C245" s="2355"/>
      <c r="D245" s="2355"/>
      <c r="E245" s="2355"/>
      <c r="F245" s="2355"/>
      <c r="G245" s="2355"/>
      <c r="H245" s="2355"/>
      <c r="I245" s="2355"/>
      <c r="J245" s="2355"/>
      <c r="K245" s="2355"/>
      <c r="L245" s="2355"/>
      <c r="M245" s="2355"/>
      <c r="N245" s="2355"/>
      <c r="O245" s="2355"/>
      <c r="P245" s="2355"/>
      <c r="Q245" s="2355"/>
      <c r="R245" s="2355"/>
      <c r="S245" s="2355"/>
      <c r="T245" s="2355"/>
      <c r="U245" s="2355"/>
      <c r="V245" s="2355"/>
      <c r="W245" s="2355"/>
      <c r="X245" s="2355"/>
      <c r="Y245" s="2355"/>
      <c r="Z245" s="2355"/>
      <c r="AA245" s="2355"/>
      <c r="AB245" s="2355"/>
      <c r="AC245" s="2355"/>
      <c r="AD245" s="2355"/>
      <c r="AE245" s="2355"/>
      <c r="AF245" s="2355"/>
      <c r="AG245" s="2355"/>
      <c r="AH245" s="3946" t="s">
        <v>90</v>
      </c>
      <c r="AI245" s="2355"/>
      <c r="AJ245" s="4153"/>
    </row>
    <row r="246" spans="1:38" ht="3.75" customHeight="1">
      <c r="A246" s="4150"/>
      <c r="B246" s="2578"/>
      <c r="C246" s="2487"/>
      <c r="D246" s="2650"/>
      <c r="E246" s="2580"/>
      <c r="F246" s="2580"/>
      <c r="G246" s="2572"/>
      <c r="H246" s="2572"/>
      <c r="I246" s="2487"/>
      <c r="J246" s="2650"/>
      <c r="K246" s="2575"/>
      <c r="L246" s="2580"/>
      <c r="M246" s="2580"/>
      <c r="N246" s="2580" t="s">
        <v>88</v>
      </c>
      <c r="O246" s="2355"/>
      <c r="P246" s="2355"/>
      <c r="Q246" s="2355"/>
      <c r="R246" s="2355"/>
      <c r="S246" s="2567"/>
      <c r="T246" s="2567"/>
      <c r="U246" s="2355"/>
      <c r="V246" s="2355"/>
      <c r="W246" s="2355"/>
      <c r="X246" s="2355"/>
      <c r="Y246" s="2355"/>
      <c r="Z246" s="2355"/>
      <c r="AA246" s="2355"/>
      <c r="AB246" s="2355"/>
      <c r="AC246" s="2355"/>
      <c r="AD246" s="2355"/>
      <c r="AE246" s="2355"/>
      <c r="AF246" s="2355"/>
      <c r="AG246" s="2355"/>
      <c r="AH246" s="2355"/>
      <c r="AI246" s="2355"/>
      <c r="AJ246" s="4153"/>
      <c r="AK246" s="2567"/>
      <c r="AL246" s="2567"/>
    </row>
    <row r="247" spans="1:38" ht="8.25" customHeight="1">
      <c r="A247" s="4150"/>
      <c r="B247" s="2578"/>
      <c r="C247" s="2597"/>
      <c r="D247" s="2449"/>
      <c r="E247" s="3951"/>
      <c r="F247" s="2574"/>
      <c r="G247" s="2572"/>
      <c r="H247" s="2572"/>
      <c r="I247" s="2572"/>
      <c r="J247" s="2487"/>
      <c r="K247" s="2487"/>
      <c r="L247" s="2487"/>
      <c r="M247" s="2487"/>
      <c r="N247" s="2487"/>
      <c r="O247" s="2572"/>
      <c r="P247" s="2572"/>
      <c r="Q247" s="2355"/>
      <c r="R247" s="2355"/>
      <c r="S247" s="2567"/>
      <c r="T247" s="2567"/>
      <c r="U247" s="2355"/>
      <c r="V247" s="2355"/>
      <c r="W247" s="2355"/>
      <c r="X247" s="2355"/>
      <c r="Y247" s="2355"/>
      <c r="Z247" s="2355"/>
      <c r="AA247" s="2355"/>
      <c r="AB247" s="2355"/>
      <c r="AC247" s="2355"/>
      <c r="AD247" s="2355"/>
      <c r="AE247" s="2355"/>
      <c r="AF247" s="2355"/>
      <c r="AG247" s="2355"/>
      <c r="AH247" s="6675">
        <v>3701</v>
      </c>
      <c r="AI247" s="6675"/>
      <c r="AJ247" s="4153"/>
      <c r="AK247" s="2567"/>
      <c r="AL247" s="2567"/>
    </row>
    <row r="248" spans="1:38">
      <c r="A248" s="4150"/>
      <c r="B248" s="2578"/>
      <c r="C248" s="3922" t="s">
        <v>29</v>
      </c>
      <c r="D248" s="1598" t="s">
        <v>1302</v>
      </c>
      <c r="E248" s="3951"/>
      <c r="F248" s="2574"/>
      <c r="G248" s="2572"/>
      <c r="H248" s="2572"/>
      <c r="I248" s="2572"/>
      <c r="J248" s="2487"/>
      <c r="K248" s="2487"/>
      <c r="L248" s="2487"/>
      <c r="M248" s="2487"/>
      <c r="N248" s="2487"/>
      <c r="O248" s="2572"/>
      <c r="P248" s="2572"/>
      <c r="Q248" s="2355"/>
      <c r="R248" s="2355"/>
      <c r="S248" s="2567"/>
      <c r="T248" s="2567"/>
      <c r="U248" s="2355"/>
      <c r="V248" s="2355"/>
      <c r="W248" s="2355"/>
      <c r="X248" s="2355"/>
      <c r="Y248" s="2355"/>
      <c r="Z248" s="2355"/>
      <c r="AA248" s="2355"/>
      <c r="AB248" s="2355"/>
      <c r="AC248" s="2355"/>
      <c r="AD248" s="2355"/>
      <c r="AE248" s="2355"/>
      <c r="AF248" s="6670">
        <v>41</v>
      </c>
      <c r="AG248" s="6483"/>
      <c r="AH248" s="6484"/>
      <c r="AI248" s="6485"/>
      <c r="AJ248" s="4153"/>
      <c r="AK248" s="2567"/>
      <c r="AL248" s="2567"/>
    </row>
    <row r="249" spans="1:38" ht="11.25" customHeight="1">
      <c r="A249" s="4150"/>
      <c r="B249" s="2578"/>
      <c r="C249" s="2597"/>
      <c r="D249" s="2395" t="s">
        <v>1014</v>
      </c>
      <c r="E249" s="3951"/>
      <c r="F249" s="2574"/>
      <c r="G249" s="2572"/>
      <c r="H249" s="2572"/>
      <c r="I249" s="2572"/>
      <c r="J249" s="2487"/>
      <c r="K249" s="2487"/>
      <c r="L249" s="2487"/>
      <c r="M249" s="2487"/>
      <c r="N249" s="2487"/>
      <c r="O249" s="2572"/>
      <c r="P249" s="2572"/>
      <c r="Q249" s="2355"/>
      <c r="R249" s="2355"/>
      <c r="S249" s="2567"/>
      <c r="T249" s="2567"/>
      <c r="U249" s="2355"/>
      <c r="V249" s="2355"/>
      <c r="W249" s="2355"/>
      <c r="X249" s="2355"/>
      <c r="Y249" s="2355"/>
      <c r="Z249" s="2355"/>
      <c r="AA249" s="2487"/>
      <c r="AB249" s="2487"/>
      <c r="AC249" s="2487"/>
      <c r="AD249" s="2487"/>
      <c r="AE249" s="2487"/>
      <c r="AF249" s="6670"/>
      <c r="AG249" s="6486"/>
      <c r="AH249" s="6487"/>
      <c r="AI249" s="6488"/>
      <c r="AJ249" s="4153"/>
      <c r="AK249" s="2567"/>
      <c r="AL249" s="2567"/>
    </row>
    <row r="250" spans="1:38" ht="11.25" customHeight="1">
      <c r="A250" s="4150"/>
      <c r="B250" s="2578"/>
      <c r="C250" s="2597"/>
      <c r="D250" s="2449"/>
      <c r="E250" s="3951"/>
      <c r="F250" s="2574"/>
      <c r="G250" s="2572"/>
      <c r="H250" s="2572"/>
      <c r="I250" s="2572"/>
      <c r="J250" s="2487"/>
      <c r="K250" s="2487"/>
      <c r="L250" s="2487"/>
      <c r="M250" s="2487"/>
      <c r="N250" s="2487"/>
      <c r="O250" s="2572"/>
      <c r="P250" s="2572"/>
      <c r="Q250" s="2355"/>
      <c r="R250" s="2355"/>
      <c r="S250" s="2567"/>
      <c r="T250" s="2567"/>
      <c r="U250" s="2355"/>
      <c r="V250" s="2355"/>
      <c r="W250" s="2355"/>
      <c r="X250" s="2355"/>
      <c r="Y250" s="2355"/>
      <c r="Z250" s="2355"/>
      <c r="AA250" s="2487"/>
      <c r="AB250" s="2487"/>
      <c r="AC250" s="2487"/>
      <c r="AD250" s="2487"/>
      <c r="AE250" s="2487"/>
      <c r="AF250" s="2355"/>
      <c r="AG250" s="2576"/>
      <c r="AH250" s="2576"/>
      <c r="AI250" s="2576"/>
      <c r="AJ250" s="4153"/>
      <c r="AK250" s="2567"/>
      <c r="AL250" s="2567"/>
    </row>
    <row r="251" spans="1:38" ht="11.25" customHeight="1">
      <c r="A251" s="4150"/>
      <c r="B251" s="2578"/>
      <c r="C251" s="3922" t="s">
        <v>30</v>
      </c>
      <c r="D251" s="1598" t="s">
        <v>1303</v>
      </c>
      <c r="E251" s="3951"/>
      <c r="F251" s="2574"/>
      <c r="G251" s="2572"/>
      <c r="H251" s="2572"/>
      <c r="I251" s="2572"/>
      <c r="J251" s="2487"/>
      <c r="K251" s="2487"/>
      <c r="L251" s="2487"/>
      <c r="M251" s="2487"/>
      <c r="N251" s="2487"/>
      <c r="O251" s="2572"/>
      <c r="P251" s="2572"/>
      <c r="Q251" s="2355"/>
      <c r="R251" s="2355"/>
      <c r="S251" s="2567"/>
      <c r="T251" s="2567"/>
      <c r="U251" s="2355"/>
      <c r="V251" s="2355"/>
      <c r="W251" s="2355"/>
      <c r="X251" s="2355"/>
      <c r="Y251" s="2355"/>
      <c r="Z251" s="2355"/>
      <c r="AA251" s="2487"/>
      <c r="AB251" s="2487"/>
      <c r="AC251" s="2487"/>
      <c r="AD251" s="2487"/>
      <c r="AE251" s="2487"/>
      <c r="AF251" s="6670">
        <v>42</v>
      </c>
      <c r="AG251" s="6483"/>
      <c r="AH251" s="6484"/>
      <c r="AI251" s="6485"/>
      <c r="AJ251" s="4153"/>
      <c r="AK251" s="2567"/>
      <c r="AL251" s="2567"/>
    </row>
    <row r="252" spans="1:38" ht="11.25" customHeight="1">
      <c r="A252" s="4150"/>
      <c r="B252" s="2578"/>
      <c r="C252" s="2355"/>
      <c r="D252" s="2577" t="s">
        <v>1015</v>
      </c>
      <c r="E252" s="3951"/>
      <c r="F252" s="2574"/>
      <c r="G252" s="2572"/>
      <c r="H252" s="2572"/>
      <c r="I252" s="2572"/>
      <c r="J252" s="2487"/>
      <c r="K252" s="2487"/>
      <c r="L252" s="2487"/>
      <c r="M252" s="2487"/>
      <c r="N252" s="2487"/>
      <c r="O252" s="2572"/>
      <c r="P252" s="2572"/>
      <c r="Q252" s="2355"/>
      <c r="R252" s="2355"/>
      <c r="S252" s="2567"/>
      <c r="T252" s="2567"/>
      <c r="U252" s="2355"/>
      <c r="V252" s="2355"/>
      <c r="W252" s="2355"/>
      <c r="X252" s="2355"/>
      <c r="Y252" s="2355"/>
      <c r="Z252" s="2355"/>
      <c r="AA252" s="2487"/>
      <c r="AB252" s="2487"/>
      <c r="AC252" s="2487"/>
      <c r="AD252" s="2487"/>
      <c r="AE252" s="2487"/>
      <c r="AF252" s="6670"/>
      <c r="AG252" s="6486"/>
      <c r="AH252" s="6487"/>
      <c r="AI252" s="6488"/>
      <c r="AJ252" s="4153"/>
      <c r="AK252" s="2567"/>
      <c r="AL252" s="2567"/>
    </row>
    <row r="253" spans="1:38">
      <c r="A253" s="4258"/>
      <c r="B253" s="4255"/>
      <c r="C253" s="4255"/>
      <c r="D253" s="4255"/>
      <c r="E253" s="4255"/>
      <c r="F253" s="4255"/>
      <c r="G253" s="4255"/>
      <c r="H253" s="4255"/>
      <c r="I253" s="4255"/>
      <c r="J253" s="4255"/>
      <c r="K253" s="4255"/>
      <c r="L253" s="4255"/>
      <c r="M253" s="4255"/>
      <c r="N253" s="4255"/>
      <c r="O253" s="4255"/>
      <c r="P253" s="4255"/>
      <c r="Q253" s="4255"/>
      <c r="R253" s="4255"/>
      <c r="S253" s="4255"/>
      <c r="T253" s="4255"/>
      <c r="U253" s="4255"/>
      <c r="V253" s="4255"/>
      <c r="W253" s="4255"/>
      <c r="X253" s="4255"/>
      <c r="Y253" s="4255"/>
      <c r="Z253" s="4255"/>
      <c r="AA253" s="4255"/>
      <c r="AB253" s="4255"/>
      <c r="AC253" s="4255"/>
      <c r="AD253" s="4255"/>
      <c r="AE253" s="4255"/>
      <c r="AF253" s="4255"/>
      <c r="AG253" s="4255"/>
      <c r="AH253" s="4255"/>
      <c r="AI253" s="4255"/>
      <c r="AJ253" s="4256"/>
    </row>
    <row r="254" spans="1:38">
      <c r="A254" s="4154"/>
      <c r="B254" s="2355"/>
      <c r="C254" s="2355"/>
      <c r="D254" s="2355"/>
      <c r="E254" s="2355"/>
      <c r="F254" s="2355"/>
      <c r="G254" s="2355"/>
      <c r="H254" s="2355"/>
      <c r="I254" s="2355"/>
      <c r="J254" s="2355"/>
      <c r="K254" s="2355"/>
      <c r="L254" s="2355"/>
      <c r="M254" s="2355"/>
      <c r="N254" s="2355"/>
      <c r="O254" s="2355"/>
      <c r="P254" s="2355"/>
      <c r="Q254" s="2355"/>
      <c r="R254" s="2355"/>
      <c r="S254" s="2355"/>
      <c r="T254" s="2355"/>
      <c r="U254" s="2355"/>
      <c r="V254" s="2355"/>
      <c r="W254" s="2355"/>
      <c r="X254" s="2355"/>
      <c r="Y254" s="2355"/>
      <c r="Z254" s="2355"/>
      <c r="AA254" s="2355"/>
      <c r="AB254" s="2355"/>
      <c r="AC254" s="2355"/>
      <c r="AD254" s="2355"/>
      <c r="AE254" s="2355"/>
      <c r="AF254" s="2355"/>
      <c r="AG254" s="2355"/>
      <c r="AH254" s="2355"/>
      <c r="AI254" s="2355"/>
      <c r="AJ254" s="4153"/>
    </row>
    <row r="255" spans="1:38" s="2579" customFormat="1" ht="11.25" customHeight="1">
      <c r="A255" s="4152" t="s">
        <v>886</v>
      </c>
      <c r="B255" s="2355"/>
      <c r="C255" s="2571" t="s">
        <v>1490</v>
      </c>
      <c r="D255" s="2355"/>
      <c r="E255" s="2355"/>
      <c r="F255" s="2355"/>
      <c r="G255" s="2355"/>
      <c r="H255" s="2355"/>
      <c r="I255" s="2355"/>
      <c r="J255" s="2355"/>
      <c r="K255" s="2355"/>
      <c r="L255" s="2355"/>
      <c r="M255" s="2355"/>
      <c r="N255" s="2355"/>
      <c r="O255" s="2355"/>
      <c r="P255" s="2355"/>
      <c r="Q255" s="2355"/>
      <c r="R255" s="2571"/>
      <c r="S255" s="2571"/>
      <c r="T255" s="2571"/>
      <c r="U255" s="1598"/>
      <c r="V255" s="1598"/>
      <c r="W255" s="1598"/>
      <c r="X255" s="1598"/>
      <c r="Y255" s="1598"/>
      <c r="Z255" s="1598"/>
      <c r="AA255" s="1598"/>
      <c r="AB255" s="1598"/>
      <c r="AC255" s="1598"/>
      <c r="AD255" s="1598"/>
      <c r="AE255" s="1598"/>
      <c r="AF255" s="1598"/>
      <c r="AG255" s="1598"/>
      <c r="AH255" s="1598"/>
      <c r="AI255" s="1598"/>
      <c r="AJ255" s="4280"/>
      <c r="AK255" s="1598"/>
      <c r="AL255" s="2355"/>
    </row>
    <row r="256" spans="1:38" s="2579" customFormat="1" ht="11.25" customHeight="1">
      <c r="A256" s="4154"/>
      <c r="B256" s="2355"/>
      <c r="C256" s="2577" t="s">
        <v>1662</v>
      </c>
      <c r="D256" s="2355"/>
      <c r="E256" s="2355"/>
      <c r="F256" s="2355"/>
      <c r="G256" s="2355"/>
      <c r="H256" s="2355"/>
      <c r="I256" s="2355"/>
      <c r="J256" s="2355"/>
      <c r="K256" s="2355"/>
      <c r="L256" s="2355"/>
      <c r="M256" s="2355"/>
      <c r="N256" s="2355"/>
      <c r="O256" s="2355"/>
      <c r="P256" s="2355"/>
      <c r="Q256" s="2355"/>
      <c r="R256" s="2571"/>
      <c r="S256" s="2571"/>
      <c r="T256" s="2571"/>
      <c r="U256" s="1598"/>
      <c r="V256" s="1598"/>
      <c r="W256" s="1598"/>
      <c r="X256" s="1598"/>
      <c r="Y256" s="1598"/>
      <c r="Z256" s="1598"/>
      <c r="AA256" s="1598"/>
      <c r="AB256" s="1598"/>
      <c r="AC256" s="1598"/>
      <c r="AD256" s="1598"/>
      <c r="AE256" s="1598"/>
      <c r="AF256" s="1598"/>
      <c r="AG256" s="1598"/>
      <c r="AH256" s="1598"/>
      <c r="AI256" s="1598"/>
      <c r="AJ256" s="4280"/>
      <c r="AK256" s="1598"/>
      <c r="AL256" s="2355"/>
    </row>
    <row r="257" spans="1:38" ht="11.25" customHeight="1">
      <c r="A257" s="4150"/>
      <c r="B257" s="2578"/>
      <c r="C257" s="2578" t="s">
        <v>1922</v>
      </c>
      <c r="D257" s="2567"/>
      <c r="E257" s="2567"/>
      <c r="F257" s="2567"/>
      <c r="G257" s="2567"/>
      <c r="H257" s="2567"/>
      <c r="I257" s="2567"/>
      <c r="J257" s="2567"/>
      <c r="K257" s="2567"/>
      <c r="L257" s="2567"/>
      <c r="M257" s="2567"/>
      <c r="N257" s="2567"/>
      <c r="O257" s="2567"/>
      <c r="P257" s="2567"/>
      <c r="Q257" s="2644"/>
      <c r="R257" s="2567"/>
      <c r="S257" s="2567"/>
      <c r="T257" s="2567"/>
      <c r="U257" s="2567"/>
      <c r="V257" s="2567"/>
      <c r="W257" s="2567"/>
      <c r="X257" s="2567"/>
      <c r="Y257" s="2567"/>
      <c r="Z257" s="2567"/>
      <c r="AA257" s="2567"/>
      <c r="AB257" s="2567"/>
      <c r="AC257" s="2567"/>
      <c r="AD257" s="2567"/>
      <c r="AE257" s="2567"/>
      <c r="AF257" s="2567"/>
      <c r="AG257" s="2567"/>
      <c r="AH257" s="2567"/>
      <c r="AI257" s="2567"/>
      <c r="AJ257" s="4292"/>
      <c r="AK257" s="2567"/>
      <c r="AL257" s="2567"/>
    </row>
    <row r="258" spans="1:38" ht="7.5" customHeight="1">
      <c r="A258" s="4150"/>
      <c r="B258" s="2578"/>
      <c r="C258" s="2578"/>
      <c r="D258" s="2567"/>
      <c r="E258" s="2567"/>
      <c r="F258" s="2567"/>
      <c r="G258" s="2567"/>
      <c r="H258" s="2567"/>
      <c r="I258" s="2567"/>
      <c r="J258" s="2567"/>
      <c r="K258" s="2567"/>
      <c r="L258" s="2567"/>
      <c r="M258" s="2567"/>
      <c r="N258" s="2567"/>
      <c r="O258" s="2567"/>
      <c r="P258" s="2567"/>
      <c r="Q258" s="2644"/>
      <c r="R258" s="2567"/>
      <c r="S258" s="2567"/>
      <c r="T258" s="2567"/>
      <c r="U258" s="2567"/>
      <c r="V258" s="2567"/>
      <c r="W258" s="2567"/>
      <c r="X258" s="2567"/>
      <c r="Y258" s="2567"/>
      <c r="Z258" s="2567"/>
      <c r="AA258" s="2567"/>
      <c r="AB258" s="2567"/>
      <c r="AC258" s="2567"/>
      <c r="AD258" s="2567"/>
      <c r="AE258" s="2567"/>
      <c r="AF258" s="2567"/>
      <c r="AG258" s="2567"/>
      <c r="AH258" s="2567"/>
      <c r="AI258" s="2567"/>
      <c r="AJ258" s="4292"/>
      <c r="AK258" s="2567"/>
      <c r="AL258" s="2567"/>
    </row>
    <row r="259" spans="1:38" ht="11.25" customHeight="1">
      <c r="A259" s="4150"/>
      <c r="B259" s="2578"/>
      <c r="C259" s="6599">
        <v>370143</v>
      </c>
      <c r="D259" s="6599"/>
      <c r="E259" s="3951"/>
      <c r="F259" s="2574"/>
      <c r="G259" s="2572"/>
      <c r="H259" s="2572"/>
      <c r="I259" s="2572"/>
      <c r="J259" s="2487"/>
      <c r="K259" s="2487"/>
      <c r="L259" s="2487"/>
      <c r="M259" s="2487"/>
      <c r="N259" s="2487"/>
      <c r="O259" s="2572"/>
      <c r="P259" s="2572"/>
      <c r="Q259" s="2355"/>
      <c r="R259" s="2355"/>
      <c r="S259" s="2567"/>
      <c r="T259" s="2567"/>
      <c r="U259" s="2355"/>
      <c r="V259" s="2355"/>
      <c r="W259" s="2355"/>
      <c r="X259" s="2355"/>
      <c r="Y259" s="2355"/>
      <c r="Z259" s="2355"/>
      <c r="AA259" s="2487"/>
      <c r="AB259" s="2487"/>
      <c r="AC259" s="2487"/>
      <c r="AD259" s="2487"/>
      <c r="AE259" s="2487"/>
      <c r="AF259" s="2355"/>
      <c r="AG259" s="2355"/>
      <c r="AH259" s="2355"/>
      <c r="AI259" s="2355"/>
      <c r="AJ259" s="4153"/>
      <c r="AK259" s="2567"/>
      <c r="AL259" s="2567"/>
    </row>
    <row r="260" spans="1:38" ht="11.25" customHeight="1">
      <c r="A260" s="4150"/>
      <c r="B260" s="2578"/>
      <c r="C260" s="6600">
        <v>1</v>
      </c>
      <c r="D260" s="6494"/>
      <c r="E260" s="6601" t="s">
        <v>1164</v>
      </c>
      <c r="F260" s="6602"/>
      <c r="G260" s="2572"/>
      <c r="H260" s="2572"/>
      <c r="I260" s="6600">
        <v>2</v>
      </c>
      <c r="J260" s="6494"/>
      <c r="K260" s="6603" t="s">
        <v>1168</v>
      </c>
      <c r="L260" s="6604"/>
      <c r="M260" s="6604"/>
      <c r="N260" s="2580"/>
      <c r="O260" s="2355"/>
      <c r="P260" s="2355"/>
      <c r="Q260" s="2355"/>
      <c r="R260" s="2355"/>
      <c r="S260" s="2567"/>
      <c r="T260" s="2567"/>
      <c r="U260" s="2355"/>
      <c r="V260" s="2355"/>
      <c r="W260" s="2355"/>
      <c r="X260" s="2355"/>
      <c r="Y260" s="2355"/>
      <c r="Z260" s="2355"/>
      <c r="AA260" s="2487"/>
      <c r="AB260" s="2487"/>
      <c r="AC260" s="2487"/>
      <c r="AD260" s="2487"/>
      <c r="AE260" s="2487"/>
      <c r="AF260" s="2355"/>
      <c r="AG260" s="2355"/>
      <c r="AH260" s="2355"/>
      <c r="AI260" s="2355"/>
      <c r="AJ260" s="4153"/>
      <c r="AK260" s="2567"/>
      <c r="AL260" s="2567"/>
    </row>
    <row r="261" spans="1:38" ht="11.25" customHeight="1">
      <c r="A261" s="4150"/>
      <c r="B261" s="2578"/>
      <c r="C261" s="6600"/>
      <c r="D261" s="6495"/>
      <c r="E261" s="6601"/>
      <c r="F261" s="6602"/>
      <c r="G261" s="2572"/>
      <c r="H261" s="2572"/>
      <c r="I261" s="6600"/>
      <c r="J261" s="6495"/>
      <c r="K261" s="6603"/>
      <c r="L261" s="6604"/>
      <c r="M261" s="6604"/>
      <c r="N261" s="2580"/>
      <c r="O261" s="2355"/>
      <c r="P261" s="2355"/>
      <c r="Q261" s="2355"/>
      <c r="R261" s="2355"/>
      <c r="S261" s="2567"/>
      <c r="T261" s="2567"/>
      <c r="U261" s="2355"/>
      <c r="V261" s="2355"/>
      <c r="W261" s="2355"/>
      <c r="X261" s="2355"/>
      <c r="Y261" s="2355"/>
      <c r="Z261" s="2355"/>
      <c r="AA261" s="2355"/>
      <c r="AB261" s="2355"/>
      <c r="AC261" s="2355"/>
      <c r="AD261" s="2355"/>
      <c r="AE261" s="2355"/>
      <c r="AF261" s="2355"/>
      <c r="AG261" s="2355"/>
      <c r="AH261" s="3946"/>
      <c r="AI261" s="2355"/>
      <c r="AJ261" s="4153"/>
      <c r="AK261" s="2567"/>
      <c r="AL261" s="2567"/>
    </row>
    <row r="262" spans="1:38">
      <c r="A262" s="4154"/>
      <c r="B262" s="2355"/>
      <c r="C262" s="2355"/>
      <c r="D262" s="2355"/>
      <c r="E262" s="2355"/>
      <c r="F262" s="2355"/>
      <c r="G262" s="2355"/>
      <c r="H262" s="2355"/>
      <c r="I262" s="2355"/>
      <c r="J262" s="2355"/>
      <c r="K262" s="2355"/>
      <c r="L262" s="2355"/>
      <c r="M262" s="2355"/>
      <c r="N262" s="2355"/>
      <c r="O262" s="2355"/>
      <c r="P262" s="2355"/>
      <c r="Q262" s="2355"/>
      <c r="R262" s="2355"/>
      <c r="S262" s="2355"/>
      <c r="T262" s="2355"/>
      <c r="U262" s="2355"/>
      <c r="V262" s="2355"/>
      <c r="W262" s="2355"/>
      <c r="X262" s="2355"/>
      <c r="Y262" s="2355"/>
      <c r="Z262" s="2355"/>
      <c r="AA262" s="2355"/>
      <c r="AB262" s="2355"/>
      <c r="AC262" s="2355"/>
      <c r="AD262" s="2355"/>
      <c r="AE262" s="2355"/>
      <c r="AF262" s="2355"/>
      <c r="AG262" s="2355"/>
      <c r="AH262" s="2355"/>
      <c r="AI262" s="2355"/>
      <c r="AJ262" s="4153"/>
    </row>
    <row r="263" spans="1:38">
      <c r="A263" s="4154"/>
      <c r="B263" s="2355"/>
      <c r="C263" s="2355"/>
      <c r="D263" s="2355"/>
      <c r="E263" s="2355"/>
      <c r="F263" s="2355"/>
      <c r="G263" s="2355"/>
      <c r="H263" s="2355"/>
      <c r="I263" s="2355"/>
      <c r="J263" s="2355"/>
      <c r="K263" s="2355"/>
      <c r="L263" s="2355"/>
      <c r="M263" s="2355"/>
      <c r="N263" s="2355"/>
      <c r="O263" s="2355"/>
      <c r="P263" s="2355"/>
      <c r="Q263" s="2355"/>
      <c r="R263" s="2355"/>
      <c r="S263" s="2355"/>
      <c r="T263" s="2355"/>
      <c r="U263" s="2355"/>
      <c r="V263" s="2355"/>
      <c r="W263" s="2355"/>
      <c r="X263" s="2355"/>
      <c r="Y263" s="2355"/>
      <c r="Z263" s="2355"/>
      <c r="AA263" s="2355"/>
      <c r="AB263" s="2355"/>
      <c r="AC263" s="2355"/>
      <c r="AD263" s="2355"/>
      <c r="AE263" s="2355"/>
      <c r="AF263" s="2355"/>
      <c r="AG263" s="2355"/>
      <c r="AH263" s="2355"/>
      <c r="AI263" s="2355"/>
      <c r="AJ263" s="4153"/>
    </row>
    <row r="264" spans="1:38">
      <c r="A264" s="4154"/>
      <c r="B264" s="2355"/>
      <c r="C264" s="2571" t="s">
        <v>1491</v>
      </c>
      <c r="D264" s="2355"/>
      <c r="E264" s="2355"/>
      <c r="F264" s="2355"/>
      <c r="G264" s="2355"/>
      <c r="H264" s="2355"/>
      <c r="I264" s="2355"/>
      <c r="J264" s="2355"/>
      <c r="K264" s="2355"/>
      <c r="L264" s="2355"/>
      <c r="M264" s="2355"/>
      <c r="N264" s="2355"/>
      <c r="O264" s="2355"/>
      <c r="P264" s="2355"/>
      <c r="Q264" s="2355"/>
      <c r="R264" s="2355"/>
      <c r="S264" s="2355"/>
      <c r="T264" s="2355"/>
      <c r="U264" s="2355"/>
      <c r="V264" s="2355"/>
      <c r="W264" s="2355"/>
      <c r="X264" s="2355"/>
      <c r="Y264" s="2355"/>
      <c r="Z264" s="2355"/>
      <c r="AA264" s="2355"/>
      <c r="AB264" s="2355"/>
      <c r="AC264" s="2355"/>
      <c r="AD264" s="2355"/>
      <c r="AE264" s="2355"/>
      <c r="AF264" s="2355"/>
      <c r="AG264" s="2355"/>
      <c r="AH264" s="2355"/>
      <c r="AI264" s="2355"/>
      <c r="AJ264" s="4153"/>
    </row>
    <row r="265" spans="1:38">
      <c r="A265" s="4154"/>
      <c r="B265" s="2355"/>
      <c r="C265" s="2577" t="s">
        <v>1492</v>
      </c>
      <c r="D265" s="2355"/>
      <c r="E265" s="2355"/>
      <c r="F265" s="2355"/>
      <c r="G265" s="2355"/>
      <c r="H265" s="2355"/>
      <c r="I265" s="2355"/>
      <c r="J265" s="2355"/>
      <c r="K265" s="2355"/>
      <c r="L265" s="2355"/>
      <c r="M265" s="2355"/>
      <c r="N265" s="2355"/>
      <c r="O265" s="2355"/>
      <c r="P265" s="2355"/>
      <c r="Q265" s="2355"/>
      <c r="R265" s="2355"/>
      <c r="S265" s="2355"/>
      <c r="T265" s="2355"/>
      <c r="U265" s="2355"/>
      <c r="V265" s="2355"/>
      <c r="W265" s="2355"/>
      <c r="X265" s="2355"/>
      <c r="Y265" s="2355"/>
      <c r="Z265" s="2355"/>
      <c r="AA265" s="2355"/>
      <c r="AB265" s="2355"/>
      <c r="AC265" s="2355"/>
      <c r="AD265" s="2355"/>
      <c r="AE265" s="2355"/>
      <c r="AF265" s="2355"/>
      <c r="AG265" s="2355"/>
      <c r="AH265" s="2355"/>
      <c r="AI265" s="2355"/>
      <c r="AJ265" s="4153"/>
    </row>
    <row r="266" spans="1:38">
      <c r="A266" s="4154"/>
      <c r="B266" s="2355"/>
      <c r="C266" s="2355"/>
      <c r="D266" s="2355"/>
      <c r="E266" s="2355"/>
      <c r="F266" s="2355"/>
      <c r="G266" s="2355"/>
      <c r="H266" s="2355"/>
      <c r="I266" s="2355"/>
      <c r="J266" s="2355"/>
      <c r="K266" s="2355"/>
      <c r="L266" s="2355"/>
      <c r="M266" s="2355"/>
      <c r="N266" s="2355"/>
      <c r="O266" s="2355"/>
      <c r="P266" s="2355"/>
      <c r="Q266" s="2355"/>
      <c r="R266" s="2355"/>
      <c r="S266" s="2355"/>
      <c r="T266" s="2355"/>
      <c r="U266" s="2355"/>
      <c r="V266" s="2355"/>
      <c r="W266" s="2355"/>
      <c r="X266" s="2355"/>
      <c r="Y266" s="2355"/>
      <c r="Z266" s="2355"/>
      <c r="AA266" s="2355"/>
      <c r="AB266" s="2355"/>
      <c r="AC266" s="2355"/>
      <c r="AD266" s="2355"/>
      <c r="AE266" s="2355"/>
      <c r="AF266" s="2355"/>
      <c r="AG266" s="2355"/>
      <c r="AH266" s="6677">
        <v>3701</v>
      </c>
      <c r="AI266" s="6677"/>
      <c r="AJ266" s="4153"/>
    </row>
    <row r="267" spans="1:38" ht="11.25" customHeight="1">
      <c r="A267" s="4150"/>
      <c r="B267" s="2578"/>
      <c r="C267" s="3922" t="s">
        <v>29</v>
      </c>
      <c r="D267" s="1598" t="s">
        <v>1304</v>
      </c>
      <c r="E267" s="2572"/>
      <c r="F267" s="2573"/>
      <c r="G267" s="2574"/>
      <c r="H267" s="2574"/>
      <c r="I267" s="2574"/>
      <c r="J267" s="3938"/>
      <c r="K267" s="3938"/>
      <c r="L267" s="3938"/>
      <c r="M267" s="3938"/>
      <c r="N267" s="2575"/>
      <c r="O267" s="2574"/>
      <c r="P267" s="2574"/>
      <c r="Q267" s="6600">
        <v>44</v>
      </c>
      <c r="R267" s="6529"/>
      <c r="S267" s="2449"/>
      <c r="T267" s="3922" t="s">
        <v>57</v>
      </c>
      <c r="U267" s="1598" t="s">
        <v>1305</v>
      </c>
      <c r="V267" s="1599"/>
      <c r="W267" s="1599"/>
      <c r="X267" s="1599"/>
      <c r="Y267" s="1599"/>
      <c r="Z267" s="1599"/>
      <c r="AA267" s="3938"/>
      <c r="AB267" s="3938"/>
      <c r="AC267" s="3938"/>
      <c r="AD267" s="3938"/>
      <c r="AE267" s="3938"/>
      <c r="AF267" s="2355"/>
      <c r="AG267" s="2355"/>
      <c r="AH267" s="6600">
        <v>48</v>
      </c>
      <c r="AI267" s="6529"/>
      <c r="AJ267" s="4153"/>
      <c r="AK267" s="2567"/>
      <c r="AL267" s="2567"/>
    </row>
    <row r="268" spans="1:38" ht="11.25" customHeight="1">
      <c r="A268" s="4150"/>
      <c r="B268" s="2578"/>
      <c r="C268" s="3922"/>
      <c r="D268" s="2573" t="s">
        <v>1016</v>
      </c>
      <c r="E268" s="2572"/>
      <c r="F268" s="2573"/>
      <c r="G268" s="2574"/>
      <c r="H268" s="2574"/>
      <c r="I268" s="2574"/>
      <c r="J268" s="3938"/>
      <c r="K268" s="3938"/>
      <c r="L268" s="3938"/>
      <c r="M268" s="3938"/>
      <c r="N268" s="2575"/>
      <c r="O268" s="2574"/>
      <c r="P268" s="2574"/>
      <c r="Q268" s="6600"/>
      <c r="R268" s="6530"/>
      <c r="S268" s="2449"/>
      <c r="T268" s="3922"/>
      <c r="U268" s="1632" t="s">
        <v>1020</v>
      </c>
      <c r="V268" s="1599"/>
      <c r="W268" s="1599"/>
      <c r="X268" s="1599"/>
      <c r="Y268" s="1599"/>
      <c r="Z268" s="1599"/>
      <c r="AA268" s="3938"/>
      <c r="AB268" s="3938"/>
      <c r="AC268" s="3938"/>
      <c r="AD268" s="3938"/>
      <c r="AE268" s="3938"/>
      <c r="AF268" s="2355"/>
      <c r="AG268" s="2355"/>
      <c r="AH268" s="6600"/>
      <c r="AI268" s="6530"/>
      <c r="AJ268" s="4153"/>
      <c r="AK268" s="2567"/>
      <c r="AL268" s="2567"/>
    </row>
    <row r="269" spans="1:38" ht="3.75" customHeight="1">
      <c r="A269" s="4150"/>
      <c r="B269" s="2578"/>
      <c r="C269" s="3922"/>
      <c r="D269" s="2573"/>
      <c r="E269" s="2572"/>
      <c r="F269" s="2573"/>
      <c r="G269" s="2574"/>
      <c r="H269" s="2574"/>
      <c r="I269" s="2574"/>
      <c r="J269" s="3938"/>
      <c r="K269" s="3938"/>
      <c r="L269" s="3938"/>
      <c r="M269" s="3938"/>
      <c r="N269" s="2575"/>
      <c r="O269" s="2574"/>
      <c r="P269" s="2574"/>
      <c r="Q269" s="2355"/>
      <c r="R269" s="3922"/>
      <c r="S269" s="2449"/>
      <c r="T269" s="3922"/>
      <c r="U269" s="2583"/>
      <c r="V269" s="2583"/>
      <c r="W269" s="2394"/>
      <c r="X269" s="2424"/>
      <c r="Y269" s="2424"/>
      <c r="Z269" s="2424"/>
      <c r="AA269" s="3938"/>
      <c r="AB269" s="3938"/>
      <c r="AC269" s="3938"/>
      <c r="AD269" s="3938"/>
      <c r="AE269" s="3938"/>
      <c r="AF269" s="2567"/>
      <c r="AG269" s="2567"/>
      <c r="AH269" s="2355"/>
      <c r="AI269" s="2355"/>
      <c r="AJ269" s="4153"/>
      <c r="AK269" s="2567"/>
      <c r="AL269" s="2567"/>
    </row>
    <row r="270" spans="1:38" ht="11.25" customHeight="1">
      <c r="A270" s="4283"/>
      <c r="B270" s="2578"/>
      <c r="C270" s="3922" t="s">
        <v>30</v>
      </c>
      <c r="D270" s="1598" t="s">
        <v>1306</v>
      </c>
      <c r="E270" s="2572"/>
      <c r="F270" s="2573"/>
      <c r="G270" s="2574"/>
      <c r="H270" s="2574"/>
      <c r="I270" s="2574"/>
      <c r="J270" s="3938"/>
      <c r="K270" s="3938"/>
      <c r="L270" s="3938"/>
      <c r="M270" s="3938"/>
      <c r="N270" s="2575"/>
      <c r="O270" s="2574"/>
      <c r="P270" s="2574"/>
      <c r="Q270" s="6600">
        <v>45</v>
      </c>
      <c r="R270" s="6529"/>
      <c r="S270" s="2449"/>
      <c r="T270" s="3922" t="s">
        <v>58</v>
      </c>
      <c r="U270" s="1598" t="s">
        <v>1307</v>
      </c>
      <c r="V270" s="1599"/>
      <c r="W270" s="1599"/>
      <c r="X270" s="1599"/>
      <c r="Y270" s="1599"/>
      <c r="Z270" s="1599"/>
      <c r="AA270" s="3938"/>
      <c r="AB270" s="3938"/>
      <c r="AC270" s="3938"/>
      <c r="AD270" s="3938"/>
      <c r="AE270" s="3938"/>
      <c r="AF270" s="2355"/>
      <c r="AG270" s="2355"/>
      <c r="AH270" s="6600">
        <v>49</v>
      </c>
      <c r="AI270" s="6529"/>
      <c r="AJ270" s="4153"/>
      <c r="AK270" s="2567"/>
      <c r="AL270" s="2567"/>
    </row>
    <row r="271" spans="1:38" ht="11.25" customHeight="1">
      <c r="A271" s="4150"/>
      <c r="B271" s="2578"/>
      <c r="C271" s="3922"/>
      <c r="D271" s="2573" t="s">
        <v>1017</v>
      </c>
      <c r="E271" s="2572"/>
      <c r="F271" s="2573"/>
      <c r="G271" s="2574"/>
      <c r="H271" s="2574"/>
      <c r="I271" s="2574"/>
      <c r="J271" s="3938"/>
      <c r="K271" s="3938"/>
      <c r="L271" s="3938"/>
      <c r="M271" s="3938"/>
      <c r="N271" s="2575"/>
      <c r="O271" s="2574"/>
      <c r="P271" s="2574"/>
      <c r="Q271" s="6600"/>
      <c r="R271" s="6530"/>
      <c r="S271" s="2449"/>
      <c r="T271" s="3922"/>
      <c r="U271" s="2573" t="s">
        <v>1021</v>
      </c>
      <c r="V271" s="1599"/>
      <c r="W271" s="1599"/>
      <c r="X271" s="1599"/>
      <c r="Y271" s="1599"/>
      <c r="Z271" s="1599"/>
      <c r="AA271" s="3938"/>
      <c r="AB271" s="3938"/>
      <c r="AC271" s="3938"/>
      <c r="AD271" s="3938"/>
      <c r="AE271" s="3938"/>
      <c r="AF271" s="2355"/>
      <c r="AG271" s="2355"/>
      <c r="AH271" s="6600"/>
      <c r="AI271" s="6530"/>
      <c r="AJ271" s="4153"/>
      <c r="AK271" s="2567"/>
      <c r="AL271" s="2567"/>
    </row>
    <row r="272" spans="1:38" ht="3.75" customHeight="1">
      <c r="A272" s="4150"/>
      <c r="B272" s="2578"/>
      <c r="C272" s="3922"/>
      <c r="D272" s="2573"/>
      <c r="E272" s="2572"/>
      <c r="F272" s="2573"/>
      <c r="G272" s="2574"/>
      <c r="H272" s="2574"/>
      <c r="I272" s="2574"/>
      <c r="J272" s="3938"/>
      <c r="K272" s="3938"/>
      <c r="L272" s="3938"/>
      <c r="M272" s="3938"/>
      <c r="N272" s="2575"/>
      <c r="O272" s="2574"/>
      <c r="P272" s="2574"/>
      <c r="Q272" s="2355"/>
      <c r="R272" s="3922"/>
      <c r="S272" s="2449"/>
      <c r="T272" s="3922"/>
      <c r="U272" s="2573"/>
      <c r="V272" s="1599"/>
      <c r="W272" s="1599"/>
      <c r="X272" s="1599"/>
      <c r="Y272" s="1599"/>
      <c r="Z272" s="1599"/>
      <c r="AA272" s="3938"/>
      <c r="AB272" s="3938"/>
      <c r="AC272" s="3938"/>
      <c r="AD272" s="3938"/>
      <c r="AE272" s="3938"/>
      <c r="AF272" s="2355"/>
      <c r="AG272" s="2355"/>
      <c r="AH272" s="2355"/>
      <c r="AI272" s="2355"/>
      <c r="AJ272" s="4153"/>
      <c r="AK272" s="2567"/>
      <c r="AL272" s="2567"/>
    </row>
    <row r="273" spans="1:38" ht="11.25" customHeight="1">
      <c r="A273" s="4150"/>
      <c r="B273" s="2578"/>
      <c r="C273" s="3922" t="s">
        <v>44</v>
      </c>
      <c r="D273" s="1598" t="s">
        <v>1308</v>
      </c>
      <c r="E273" s="2572"/>
      <c r="F273" s="2573"/>
      <c r="G273" s="2574"/>
      <c r="H273" s="2574"/>
      <c r="I273" s="2574"/>
      <c r="J273" s="3938"/>
      <c r="K273" s="3938"/>
      <c r="L273" s="3938"/>
      <c r="M273" s="3938"/>
      <c r="N273" s="2575"/>
      <c r="O273" s="2574"/>
      <c r="P273" s="2574"/>
      <c r="Q273" s="6600">
        <v>46</v>
      </c>
      <c r="R273" s="6529"/>
      <c r="S273" s="2449"/>
      <c r="T273" s="3922" t="s">
        <v>68</v>
      </c>
      <c r="U273" s="1598" t="s">
        <v>1309</v>
      </c>
      <c r="V273" s="1599"/>
      <c r="W273" s="1599"/>
      <c r="X273" s="1599"/>
      <c r="Y273" s="1599"/>
      <c r="Z273" s="1599"/>
      <c r="AA273" s="3938"/>
      <c r="AB273" s="3938"/>
      <c r="AC273" s="3938"/>
      <c r="AD273" s="3938"/>
      <c r="AE273" s="3938"/>
      <c r="AF273" s="2355"/>
      <c r="AG273" s="2355"/>
      <c r="AH273" s="6600">
        <v>50</v>
      </c>
      <c r="AI273" s="6529"/>
      <c r="AJ273" s="4153"/>
      <c r="AK273" s="2567"/>
      <c r="AL273" s="2567"/>
    </row>
    <row r="274" spans="1:38" ht="11.25" customHeight="1">
      <c r="A274" s="4150"/>
      <c r="B274" s="2578"/>
      <c r="C274" s="3922"/>
      <c r="D274" s="2573" t="s">
        <v>1018</v>
      </c>
      <c r="E274" s="2572"/>
      <c r="F274" s="2573"/>
      <c r="G274" s="2574"/>
      <c r="H274" s="2574"/>
      <c r="I274" s="2574"/>
      <c r="J274" s="3938"/>
      <c r="K274" s="3938"/>
      <c r="L274" s="3938"/>
      <c r="M274" s="3938"/>
      <c r="N274" s="2575"/>
      <c r="O274" s="2574"/>
      <c r="P274" s="2574"/>
      <c r="Q274" s="6600"/>
      <c r="R274" s="6530"/>
      <c r="S274" s="2449"/>
      <c r="T274" s="3922"/>
      <c r="U274" s="2573" t="s">
        <v>1022</v>
      </c>
      <c r="V274" s="1599"/>
      <c r="W274" s="1599"/>
      <c r="X274" s="1599"/>
      <c r="Y274" s="1599"/>
      <c r="Z274" s="1599"/>
      <c r="AA274" s="3938"/>
      <c r="AB274" s="3938"/>
      <c r="AC274" s="3938"/>
      <c r="AD274" s="3938"/>
      <c r="AE274" s="3938"/>
      <c r="AF274" s="2355"/>
      <c r="AG274" s="2355"/>
      <c r="AH274" s="6600"/>
      <c r="AI274" s="6530"/>
      <c r="AJ274" s="4153"/>
      <c r="AK274" s="2567"/>
      <c r="AL274" s="2567"/>
    </row>
    <row r="275" spans="1:38" ht="3.75" customHeight="1">
      <c r="A275" s="4154"/>
      <c r="B275" s="2355"/>
      <c r="C275" s="2355"/>
      <c r="D275" s="2355"/>
      <c r="E275" s="2355"/>
      <c r="F275" s="2355"/>
      <c r="G275" s="2355"/>
      <c r="H275" s="2355"/>
      <c r="I275" s="2355"/>
      <c r="J275" s="2355"/>
      <c r="K275" s="2355"/>
      <c r="L275" s="2355"/>
      <c r="M275" s="2355"/>
      <c r="N275" s="2355"/>
      <c r="O275" s="2355"/>
      <c r="P275" s="2355"/>
      <c r="Q275" s="2355"/>
      <c r="R275" s="2355"/>
      <c r="S275" s="2355"/>
      <c r="T275" s="2355"/>
      <c r="U275" s="2355"/>
      <c r="V275" s="2355"/>
      <c r="W275" s="2355"/>
      <c r="X275" s="2355"/>
      <c r="Y275" s="2355"/>
      <c r="Z275" s="2355"/>
      <c r="AA275" s="2355"/>
      <c r="AB275" s="2355"/>
      <c r="AC275" s="2355"/>
      <c r="AD275" s="2355"/>
      <c r="AE275" s="2355"/>
      <c r="AF275" s="2355"/>
      <c r="AG275" s="2355"/>
      <c r="AH275" s="2355"/>
      <c r="AI275" s="2355"/>
      <c r="AJ275" s="4153"/>
    </row>
    <row r="276" spans="1:38" ht="11.25" customHeight="1">
      <c r="A276" s="4150"/>
      <c r="B276" s="2578"/>
      <c r="C276" s="3922" t="s">
        <v>56</v>
      </c>
      <c r="D276" s="1598" t="s">
        <v>1310</v>
      </c>
      <c r="E276" s="2572"/>
      <c r="F276" s="2573"/>
      <c r="G276" s="2574"/>
      <c r="H276" s="2574"/>
      <c r="I276" s="2574"/>
      <c r="J276" s="3938"/>
      <c r="K276" s="3938"/>
      <c r="L276" s="3938"/>
      <c r="M276" s="3938"/>
      <c r="N276" s="2575"/>
      <c r="O276" s="2574"/>
      <c r="P276" s="2574"/>
      <c r="Q276" s="6600">
        <v>47</v>
      </c>
      <c r="R276" s="6529"/>
      <c r="S276" s="2449"/>
      <c r="T276" s="3922" t="s">
        <v>70</v>
      </c>
      <c r="U276" s="1598" t="s">
        <v>1493</v>
      </c>
      <c r="V276" s="1599"/>
      <c r="W276" s="1599"/>
      <c r="X276" s="1599"/>
      <c r="Y276" s="1599"/>
      <c r="Z276" s="1599"/>
      <c r="AA276" s="3938"/>
      <c r="AB276" s="3938"/>
      <c r="AC276" s="3938"/>
      <c r="AD276" s="3938"/>
      <c r="AE276" s="3938"/>
      <c r="AF276" s="2355"/>
      <c r="AG276" s="2355"/>
      <c r="AH276" s="6600">
        <v>51</v>
      </c>
      <c r="AI276" s="6529"/>
      <c r="AJ276" s="4153"/>
      <c r="AK276" s="2567"/>
      <c r="AL276" s="2567"/>
    </row>
    <row r="277" spans="1:38" ht="11.25" customHeight="1">
      <c r="A277" s="4150"/>
      <c r="B277" s="2578"/>
      <c r="C277" s="3922"/>
      <c r="D277" s="2573" t="s">
        <v>1019</v>
      </c>
      <c r="E277" s="2572"/>
      <c r="F277" s="2573"/>
      <c r="G277" s="2574"/>
      <c r="H277" s="2574"/>
      <c r="I277" s="2574"/>
      <c r="J277" s="3938"/>
      <c r="K277" s="3938"/>
      <c r="L277" s="3938"/>
      <c r="M277" s="3938"/>
      <c r="N277" s="2575"/>
      <c r="O277" s="2574"/>
      <c r="P277" s="2574"/>
      <c r="Q277" s="6600"/>
      <c r="R277" s="6530"/>
      <c r="S277" s="2449"/>
      <c r="T277" s="3922"/>
      <c r="U277" s="2573" t="s">
        <v>1023</v>
      </c>
      <c r="V277" s="1599"/>
      <c r="W277" s="1599"/>
      <c r="X277" s="1599"/>
      <c r="Y277" s="1599"/>
      <c r="Z277" s="1599"/>
      <c r="AA277" s="3938"/>
      <c r="AB277" s="3938"/>
      <c r="AC277" s="3938"/>
      <c r="AD277" s="3938"/>
      <c r="AE277" s="3938"/>
      <c r="AF277" s="2355"/>
      <c r="AG277" s="2355"/>
      <c r="AH277" s="6600"/>
      <c r="AI277" s="6530"/>
      <c r="AJ277" s="4153"/>
      <c r="AK277" s="2567"/>
      <c r="AL277" s="2567"/>
    </row>
    <row r="278" spans="1:38" ht="11.25" customHeight="1">
      <c r="A278" s="4150"/>
      <c r="B278" s="2578"/>
      <c r="C278" s="3922"/>
      <c r="D278" s="2573"/>
      <c r="E278" s="2572"/>
      <c r="F278" s="2573"/>
      <c r="G278" s="2574"/>
      <c r="H278" s="2574"/>
      <c r="I278" s="2574"/>
      <c r="J278" s="3938"/>
      <c r="K278" s="3938"/>
      <c r="L278" s="3938"/>
      <c r="M278" s="3938"/>
      <c r="N278" s="2575"/>
      <c r="O278" s="2574"/>
      <c r="P278" s="2574"/>
      <c r="Q278" s="3938"/>
      <c r="R278" s="2542"/>
      <c r="S278" s="2449"/>
      <c r="T278" s="3922"/>
      <c r="U278" s="2573"/>
      <c r="V278" s="1599"/>
      <c r="W278" s="1599"/>
      <c r="X278" s="1599"/>
      <c r="Y278" s="1599"/>
      <c r="Z278" s="1599"/>
      <c r="AA278" s="3938"/>
      <c r="AB278" s="3938"/>
      <c r="AC278" s="3938"/>
      <c r="AD278" s="3938"/>
      <c r="AE278" s="3938"/>
      <c r="AF278" s="2355"/>
      <c r="AG278" s="2355"/>
      <c r="AH278" s="3938"/>
      <c r="AI278" s="2542"/>
      <c r="AJ278" s="4153"/>
      <c r="AK278" s="2567"/>
      <c r="AL278" s="2567"/>
    </row>
    <row r="279" spans="1:38" ht="11.25" customHeight="1">
      <c r="A279" s="4150"/>
      <c r="B279" s="2578"/>
      <c r="C279" s="3922"/>
      <c r="D279" s="2573"/>
      <c r="E279" s="2572"/>
      <c r="F279" s="2573"/>
      <c r="G279" s="2574"/>
      <c r="H279" s="2574"/>
      <c r="I279" s="2574"/>
      <c r="J279" s="3938"/>
      <c r="K279" s="3938"/>
      <c r="L279" s="3938"/>
      <c r="M279" s="3938"/>
      <c r="N279" s="2575"/>
      <c r="O279" s="2574"/>
      <c r="P279" s="2574"/>
      <c r="Q279" s="3938"/>
      <c r="R279" s="2542"/>
      <c r="S279" s="2449"/>
      <c r="T279" s="3922"/>
      <c r="U279" s="2573"/>
      <c r="V279" s="1599"/>
      <c r="W279" s="1599"/>
      <c r="X279" s="1599"/>
      <c r="Y279" s="1599"/>
      <c r="Z279" s="1599"/>
      <c r="AA279" s="3938"/>
      <c r="AB279" s="3938"/>
      <c r="AC279" s="3938"/>
      <c r="AD279" s="3938"/>
      <c r="AE279" s="3938"/>
      <c r="AF279" s="2355"/>
      <c r="AG279" s="2355"/>
      <c r="AH279" s="3938"/>
      <c r="AI279" s="2542"/>
      <c r="AJ279" s="4153"/>
      <c r="AK279" s="2567"/>
      <c r="AL279" s="2567"/>
    </row>
    <row r="280" spans="1:38" ht="11.25" customHeight="1">
      <c r="A280" s="4150"/>
      <c r="B280" s="2578"/>
      <c r="C280" s="3922"/>
      <c r="D280" s="2573"/>
      <c r="E280" s="2572"/>
      <c r="F280" s="2573"/>
      <c r="G280" s="2574"/>
      <c r="H280" s="2574"/>
      <c r="I280" s="2574"/>
      <c r="J280" s="3938"/>
      <c r="K280" s="3938"/>
      <c r="L280" s="3938"/>
      <c r="M280" s="3938"/>
      <c r="N280" s="2575"/>
      <c r="O280" s="2574"/>
      <c r="P280" s="2574"/>
      <c r="Q280" s="3938"/>
      <c r="R280" s="2542"/>
      <c r="S280" s="2449"/>
      <c r="T280" s="3922"/>
      <c r="U280" s="2573"/>
      <c r="V280" s="1599"/>
      <c r="W280" s="1599"/>
      <c r="X280" s="1599"/>
      <c r="Y280" s="1599"/>
      <c r="Z280" s="1599"/>
      <c r="AA280" s="3938"/>
      <c r="AB280" s="3938"/>
      <c r="AC280" s="3938"/>
      <c r="AD280" s="3938"/>
      <c r="AE280" s="3938"/>
      <c r="AF280" s="2355"/>
      <c r="AG280" s="2355"/>
      <c r="AH280" s="3938"/>
      <c r="AI280" s="2542"/>
      <c r="AJ280" s="4153"/>
      <c r="AK280" s="2567"/>
      <c r="AL280" s="2567"/>
    </row>
    <row r="281" spans="1:38" ht="11.25" customHeight="1">
      <c r="A281" s="4150"/>
      <c r="B281" s="2578"/>
      <c r="C281" s="3922"/>
      <c r="D281" s="2573"/>
      <c r="E281" s="2572"/>
      <c r="F281" s="2573"/>
      <c r="G281" s="2574"/>
      <c r="H281" s="2574"/>
      <c r="I281" s="2574"/>
      <c r="J281" s="3938"/>
      <c r="K281" s="3938"/>
      <c r="L281" s="3938"/>
      <c r="M281" s="3938"/>
      <c r="N281" s="2575"/>
      <c r="O281" s="2574"/>
      <c r="P281" s="2574"/>
      <c r="Q281" s="3938"/>
      <c r="R281" s="2542"/>
      <c r="S281" s="2449"/>
      <c r="T281" s="3922"/>
      <c r="U281" s="2573"/>
      <c r="V281" s="1599"/>
      <c r="W281" s="1599"/>
      <c r="X281" s="1599"/>
      <c r="Y281" s="1599"/>
      <c r="Z281" s="1599"/>
      <c r="AA281" s="3938"/>
      <c r="AB281" s="3938"/>
      <c r="AC281" s="3938"/>
      <c r="AD281" s="3938"/>
      <c r="AE281" s="3938"/>
      <c r="AF281" s="2355"/>
      <c r="AG281" s="2355"/>
      <c r="AH281" s="3938"/>
      <c r="AI281" s="2542"/>
      <c r="AJ281" s="4153"/>
      <c r="AK281" s="2567"/>
      <c r="AL281" s="2567"/>
    </row>
    <row r="282" spans="1:38" ht="11.25" customHeight="1">
      <c r="A282" s="4150"/>
      <c r="B282" s="2578"/>
      <c r="C282" s="3922"/>
      <c r="D282" s="2573"/>
      <c r="E282" s="2572"/>
      <c r="F282" s="2573"/>
      <c r="G282" s="2574"/>
      <c r="H282" s="2574"/>
      <c r="I282" s="2574"/>
      <c r="J282" s="3938"/>
      <c r="K282" s="3938"/>
      <c r="L282" s="3938"/>
      <c r="M282" s="3938"/>
      <c r="N282" s="2575"/>
      <c r="O282" s="2574"/>
      <c r="P282" s="2574"/>
      <c r="Q282" s="3938"/>
      <c r="R282" s="2542"/>
      <c r="S282" s="2449"/>
      <c r="T282" s="3922"/>
      <c r="U282" s="2573"/>
      <c r="V282" s="1599"/>
      <c r="W282" s="1599"/>
      <c r="X282" s="1599"/>
      <c r="Y282" s="1599"/>
      <c r="Z282" s="1599"/>
      <c r="AA282" s="3938"/>
      <c r="AB282" s="3938"/>
      <c r="AC282" s="3938"/>
      <c r="AD282" s="3938"/>
      <c r="AE282" s="3938"/>
      <c r="AF282" s="2355"/>
      <c r="AG282" s="2355"/>
      <c r="AH282" s="3938"/>
      <c r="AI282" s="2542"/>
      <c r="AJ282" s="4153"/>
      <c r="AK282" s="2567"/>
      <c r="AL282" s="2567"/>
    </row>
    <row r="283" spans="1:38" ht="11.25" customHeight="1">
      <c r="A283" s="4150"/>
      <c r="B283" s="2578"/>
      <c r="C283" s="3922"/>
      <c r="D283" s="2573"/>
      <c r="E283" s="2572"/>
      <c r="F283" s="2573"/>
      <c r="G283" s="2574"/>
      <c r="H283" s="2574"/>
      <c r="I283" s="2574"/>
      <c r="J283" s="3938"/>
      <c r="K283" s="3938"/>
      <c r="L283" s="3938"/>
      <c r="M283" s="3938"/>
      <c r="N283" s="2575"/>
      <c r="O283" s="2574"/>
      <c r="P283" s="2574"/>
      <c r="Q283" s="3938"/>
      <c r="R283" s="2542"/>
      <c r="S283" s="2449"/>
      <c r="T283" s="3922"/>
      <c r="U283" s="2573"/>
      <c r="V283" s="1599"/>
      <c r="W283" s="1599"/>
      <c r="X283" s="1599"/>
      <c r="Y283" s="1599"/>
      <c r="Z283" s="1599"/>
      <c r="AA283" s="3938"/>
      <c r="AB283" s="3938"/>
      <c r="AC283" s="3938"/>
      <c r="AD283" s="3938"/>
      <c r="AE283" s="3938"/>
      <c r="AF283" s="2355"/>
      <c r="AG283" s="2355"/>
      <c r="AH283" s="3938"/>
      <c r="AI283" s="2542"/>
      <c r="AJ283" s="4153"/>
      <c r="AK283" s="2567"/>
      <c r="AL283" s="2567"/>
    </row>
    <row r="284" spans="1:38" ht="11.25" customHeight="1">
      <c r="A284" s="4150"/>
      <c r="B284" s="2578"/>
      <c r="C284" s="3922"/>
      <c r="D284" s="2573"/>
      <c r="E284" s="2572"/>
      <c r="F284" s="2573"/>
      <c r="G284" s="2574"/>
      <c r="H284" s="2574"/>
      <c r="I284" s="2574"/>
      <c r="J284" s="3938"/>
      <c r="K284" s="3938"/>
      <c r="L284" s="3938"/>
      <c r="M284" s="3938"/>
      <c r="N284" s="2575"/>
      <c r="O284" s="2574"/>
      <c r="P284" s="2574"/>
      <c r="Q284" s="3938"/>
      <c r="R284" s="2542"/>
      <c r="S284" s="2449"/>
      <c r="T284" s="3922"/>
      <c r="U284" s="2573"/>
      <c r="V284" s="1599"/>
      <c r="W284" s="1599"/>
      <c r="X284" s="1599"/>
      <c r="Y284" s="1599"/>
      <c r="Z284" s="1599"/>
      <c r="AA284" s="3938"/>
      <c r="AB284" s="3938"/>
      <c r="AC284" s="3938"/>
      <c r="AD284" s="3938"/>
      <c r="AE284" s="3938"/>
      <c r="AF284" s="2355"/>
      <c r="AG284" s="2355"/>
      <c r="AH284" s="3938"/>
      <c r="AI284" s="2542"/>
      <c r="AJ284" s="4153"/>
      <c r="AK284" s="2567"/>
      <c r="AL284" s="2567"/>
    </row>
    <row r="285" spans="1:38" ht="11.25" customHeight="1">
      <c r="A285" s="4150"/>
      <c r="B285" s="2578"/>
      <c r="C285" s="3922"/>
      <c r="D285" s="2573"/>
      <c r="E285" s="2572"/>
      <c r="F285" s="2573"/>
      <c r="G285" s="2574"/>
      <c r="H285" s="2574"/>
      <c r="I285" s="2574"/>
      <c r="J285" s="3938"/>
      <c r="K285" s="3938"/>
      <c r="L285" s="3938"/>
      <c r="M285" s="3938"/>
      <c r="N285" s="2575"/>
      <c r="O285" s="2574"/>
      <c r="P285" s="2574"/>
      <c r="Q285" s="3938"/>
      <c r="R285" s="2542"/>
      <c r="S285" s="2449"/>
      <c r="T285" s="3922"/>
      <c r="U285" s="2573"/>
      <c r="V285" s="1599"/>
      <c r="W285" s="1599"/>
      <c r="X285" s="1599"/>
      <c r="Y285" s="1599"/>
      <c r="Z285" s="1599"/>
      <c r="AA285" s="3938"/>
      <c r="AB285" s="3938"/>
      <c r="AC285" s="3938"/>
      <c r="AD285" s="3938"/>
      <c r="AE285" s="3938"/>
      <c r="AF285" s="2355"/>
      <c r="AG285" s="2355"/>
      <c r="AH285" s="3938"/>
      <c r="AI285" s="2542"/>
      <c r="AJ285" s="4153"/>
      <c r="AK285" s="2567"/>
      <c r="AL285" s="2567"/>
    </row>
    <row r="286" spans="1:38" ht="10.8" thickBot="1">
      <c r="A286" s="4302"/>
      <c r="B286" s="4303"/>
      <c r="C286" s="4303"/>
      <c r="D286" s="4303"/>
      <c r="E286" s="4303"/>
      <c r="F286" s="4303"/>
      <c r="G286" s="4303"/>
      <c r="H286" s="4303"/>
      <c r="I286" s="4303"/>
      <c r="J286" s="4303"/>
      <c r="K286" s="4303"/>
      <c r="L286" s="4303"/>
      <c r="M286" s="4303"/>
      <c r="N286" s="4303"/>
      <c r="O286" s="4303"/>
      <c r="P286" s="4303"/>
      <c r="Q286" s="4303"/>
      <c r="R286" s="4303"/>
      <c r="S286" s="4303"/>
      <c r="T286" s="4303"/>
      <c r="U286" s="4303"/>
      <c r="V286" s="4303"/>
      <c r="W286" s="4303"/>
      <c r="X286" s="4303"/>
      <c r="Y286" s="4303"/>
      <c r="Z286" s="4303"/>
      <c r="AA286" s="4303"/>
      <c r="AB286" s="4303"/>
      <c r="AC286" s="4303"/>
      <c r="AD286" s="4303"/>
      <c r="AE286" s="4303"/>
      <c r="AF286" s="4303"/>
      <c r="AG286" s="4303"/>
      <c r="AH286" s="4303"/>
      <c r="AI286" s="4303"/>
      <c r="AJ286" s="4304"/>
    </row>
    <row r="323" spans="1:36" ht="17.399999999999999">
      <c r="A323" s="6676">
        <v>53</v>
      </c>
      <c r="B323" s="6676"/>
      <c r="C323" s="6676"/>
      <c r="D323" s="6676"/>
      <c r="E323" s="6676"/>
      <c r="F323" s="6676"/>
      <c r="G323" s="6676"/>
      <c r="H323" s="6676"/>
      <c r="I323" s="6676"/>
      <c r="J323" s="6676"/>
      <c r="K323" s="6676"/>
      <c r="L323" s="6676"/>
      <c r="M323" s="6676"/>
      <c r="N323" s="6676"/>
      <c r="O323" s="6676"/>
      <c r="P323" s="6676"/>
      <c r="Q323" s="6676"/>
      <c r="R323" s="6676"/>
      <c r="S323" s="6676"/>
      <c r="T323" s="6676"/>
      <c r="U323" s="6676"/>
      <c r="V323" s="6676"/>
      <c r="W323" s="6676"/>
      <c r="X323" s="6676"/>
      <c r="Y323" s="6676"/>
      <c r="Z323" s="6676"/>
      <c r="AA323" s="6676"/>
      <c r="AB323" s="6676"/>
      <c r="AC323" s="6676"/>
      <c r="AD323" s="6676"/>
      <c r="AE323" s="6676"/>
      <c r="AF323" s="6676"/>
      <c r="AG323" s="6676"/>
      <c r="AH323" s="6676"/>
      <c r="AI323" s="6676"/>
      <c r="AJ323" s="6676"/>
    </row>
    <row r="371" spans="14:14" ht="91.8">
      <c r="N371" s="2588" t="s">
        <v>1272</v>
      </c>
    </row>
    <row r="372" spans="14:14" ht="102">
      <c r="N372" s="2589" t="s">
        <v>1273</v>
      </c>
    </row>
  </sheetData>
  <sheetProtection selectLockedCells="1" selectUnlockedCells="1"/>
  <mergeCells count="246">
    <mergeCell ref="A1:AJ1"/>
    <mergeCell ref="A2:AJ2"/>
    <mergeCell ref="A3:AJ3"/>
    <mergeCell ref="B5:G6"/>
    <mergeCell ref="H5:I6"/>
    <mergeCell ref="AH11:AI11"/>
    <mergeCell ref="AH18:AH19"/>
    <mergeCell ref="AI18:AI19"/>
    <mergeCell ref="AH21:AH22"/>
    <mergeCell ref="AI21:AI22"/>
    <mergeCell ref="AH24:AH25"/>
    <mergeCell ref="AI24:AI25"/>
    <mergeCell ref="AH12:AH13"/>
    <mergeCell ref="AI12:AI13"/>
    <mergeCell ref="Y14:AA14"/>
    <mergeCell ref="Y15:AA15"/>
    <mergeCell ref="AH15:AH16"/>
    <mergeCell ref="AI15:AI16"/>
    <mergeCell ref="Y16:AA17"/>
    <mergeCell ref="AF40:AF41"/>
    <mergeCell ref="AG40:AI41"/>
    <mergeCell ref="AF43:AF44"/>
    <mergeCell ref="AG43:AI44"/>
    <mergeCell ref="AF46:AF47"/>
    <mergeCell ref="AG46:AI47"/>
    <mergeCell ref="C32:D32"/>
    <mergeCell ref="C33:C34"/>
    <mergeCell ref="D33:D34"/>
    <mergeCell ref="E33:F34"/>
    <mergeCell ref="AH36:AI36"/>
    <mergeCell ref="AF37:AF38"/>
    <mergeCell ref="AG37:AI38"/>
    <mergeCell ref="Q59:Q60"/>
    <mergeCell ref="R59:R60"/>
    <mergeCell ref="AH59:AH60"/>
    <mergeCell ref="AI59:AI60"/>
    <mergeCell ref="AH62:AH63"/>
    <mergeCell ref="AI62:AI63"/>
    <mergeCell ref="C49:C50"/>
    <mergeCell ref="D49:D50"/>
    <mergeCell ref="E49:F50"/>
    <mergeCell ref="Q55:R55"/>
    <mergeCell ref="AH55:AI55"/>
    <mergeCell ref="Q56:Q57"/>
    <mergeCell ref="R56:R57"/>
    <mergeCell ref="AH56:AH57"/>
    <mergeCell ref="AI56:AI57"/>
    <mergeCell ref="AH71:AH72"/>
    <mergeCell ref="AI71:AI72"/>
    <mergeCell ref="Q72:Q73"/>
    <mergeCell ref="R72:R73"/>
    <mergeCell ref="AH74:AH75"/>
    <mergeCell ref="AI74:AI75"/>
    <mergeCell ref="Q75:Q76"/>
    <mergeCell ref="R75:R76"/>
    <mergeCell ref="Q64:Q65"/>
    <mergeCell ref="R64:R65"/>
    <mergeCell ref="AH65:AH66"/>
    <mergeCell ref="AI65:AI66"/>
    <mergeCell ref="AH68:AH69"/>
    <mergeCell ref="AI68:AI69"/>
    <mergeCell ref="Q69:Q70"/>
    <mergeCell ref="R69:R70"/>
    <mergeCell ref="AH77:AH78"/>
    <mergeCell ref="AI77:AI78"/>
    <mergeCell ref="Q78:Q79"/>
    <mergeCell ref="R78:R79"/>
    <mergeCell ref="AH80:AH81"/>
    <mergeCell ref="AI80:AI81"/>
    <mergeCell ref="Q81:Q82"/>
    <mergeCell ref="R81:R82"/>
    <mergeCell ref="U82:AE82"/>
    <mergeCell ref="A105:AJ105"/>
    <mergeCell ref="B107:G108"/>
    <mergeCell ref="H107:I108"/>
    <mergeCell ref="AH112:AI112"/>
    <mergeCell ref="Q113:Q114"/>
    <mergeCell ref="R113:R114"/>
    <mergeCell ref="AH113:AH114"/>
    <mergeCell ref="AI113:AI114"/>
    <mergeCell ref="AI83:AI84"/>
    <mergeCell ref="Q84:Q85"/>
    <mergeCell ref="R84:R85"/>
    <mergeCell ref="AI86:AI87"/>
    <mergeCell ref="Q87:Q88"/>
    <mergeCell ref="R87:R88"/>
    <mergeCell ref="U88:AE88"/>
    <mergeCell ref="Q122:Q123"/>
    <mergeCell ref="R122:R123"/>
    <mergeCell ref="AH122:AH123"/>
    <mergeCell ref="AI122:AI123"/>
    <mergeCell ref="Q125:Q126"/>
    <mergeCell ref="R125:R126"/>
    <mergeCell ref="AH125:AH126"/>
    <mergeCell ref="AI125:AI126"/>
    <mergeCell ref="Q116:Q117"/>
    <mergeCell ref="R116:R117"/>
    <mergeCell ref="AH116:AH117"/>
    <mergeCell ref="AI116:AI117"/>
    <mergeCell ref="Q119:Q120"/>
    <mergeCell ref="R119:R120"/>
    <mergeCell ref="AH119:AH120"/>
    <mergeCell ref="AI119:AI120"/>
    <mergeCell ref="AH134:AH135"/>
    <mergeCell ref="AI134:AI135"/>
    <mergeCell ref="Q137:Q138"/>
    <mergeCell ref="R137:R138"/>
    <mergeCell ref="U137:AE137"/>
    <mergeCell ref="Q128:Q129"/>
    <mergeCell ref="R128:R129"/>
    <mergeCell ref="AH128:AH129"/>
    <mergeCell ref="AI128:AI129"/>
    <mergeCell ref="Q131:Q132"/>
    <mergeCell ref="R131:R132"/>
    <mergeCell ref="AH131:AH132"/>
    <mergeCell ref="AI131:AI132"/>
    <mergeCell ref="C145:D145"/>
    <mergeCell ref="C146:C147"/>
    <mergeCell ref="D146:D147"/>
    <mergeCell ref="E146:I147"/>
    <mergeCell ref="C149:C150"/>
    <mergeCell ref="D149:D150"/>
    <mergeCell ref="E149:I150"/>
    <mergeCell ref="Q134:Q135"/>
    <mergeCell ref="R134:R135"/>
    <mergeCell ref="AI161:AI162"/>
    <mergeCell ref="Q164:Q165"/>
    <mergeCell ref="R164:R165"/>
    <mergeCell ref="AH164:AH165"/>
    <mergeCell ref="AI164:AI165"/>
    <mergeCell ref="C152:C153"/>
    <mergeCell ref="D152:D153"/>
    <mergeCell ref="E152:I153"/>
    <mergeCell ref="AH157:AI157"/>
    <mergeCell ref="Q158:Q159"/>
    <mergeCell ref="R158:R159"/>
    <mergeCell ref="AH158:AH159"/>
    <mergeCell ref="AI158:AI159"/>
    <mergeCell ref="Q167:Q168"/>
    <mergeCell ref="R167:R168"/>
    <mergeCell ref="U167:AE167"/>
    <mergeCell ref="AH167:AH168"/>
    <mergeCell ref="Q175:S175"/>
    <mergeCell ref="U175:W175"/>
    <mergeCell ref="Z175:AB175"/>
    <mergeCell ref="Q161:Q162"/>
    <mergeCell ref="R161:R162"/>
    <mergeCell ref="AH161:AH162"/>
    <mergeCell ref="Q176:S176"/>
    <mergeCell ref="U176:W176"/>
    <mergeCell ref="Z176:AB176"/>
    <mergeCell ref="O179:P180"/>
    <mergeCell ref="Q179:Q180"/>
    <mergeCell ref="R179:R180"/>
    <mergeCell ref="U179:U180"/>
    <mergeCell ref="V179:V180"/>
    <mergeCell ref="Z179:Z180"/>
    <mergeCell ref="AA179:AA180"/>
    <mergeCell ref="AA182:AA183"/>
    <mergeCell ref="O185:P186"/>
    <mergeCell ref="Q185:Q186"/>
    <mergeCell ref="R185:R186"/>
    <mergeCell ref="U185:U186"/>
    <mergeCell ref="V185:V186"/>
    <mergeCell ref="Z185:Z186"/>
    <mergeCell ref="AA185:AA186"/>
    <mergeCell ref="O182:P183"/>
    <mergeCell ref="Q182:Q183"/>
    <mergeCell ref="R182:R183"/>
    <mergeCell ref="U182:U183"/>
    <mergeCell ref="V182:V183"/>
    <mergeCell ref="Z182:Z183"/>
    <mergeCell ref="AA191:AA192"/>
    <mergeCell ref="O194:P195"/>
    <mergeCell ref="Q194:Q195"/>
    <mergeCell ref="R194:R195"/>
    <mergeCell ref="U194:U195"/>
    <mergeCell ref="V194:V195"/>
    <mergeCell ref="Z194:Z195"/>
    <mergeCell ref="AA194:AA195"/>
    <mergeCell ref="O191:P192"/>
    <mergeCell ref="Q191:Q192"/>
    <mergeCell ref="R191:R192"/>
    <mergeCell ref="U191:U192"/>
    <mergeCell ref="V191:V192"/>
    <mergeCell ref="Z191:Z192"/>
    <mergeCell ref="B220:G221"/>
    <mergeCell ref="H220:I221"/>
    <mergeCell ref="AH228:AI228"/>
    <mergeCell ref="AF229:AF230"/>
    <mergeCell ref="AG229:AI230"/>
    <mergeCell ref="AA197:AA198"/>
    <mergeCell ref="O200:P201"/>
    <mergeCell ref="Q200:Q201"/>
    <mergeCell ref="R200:R201"/>
    <mergeCell ref="U200:U201"/>
    <mergeCell ref="V200:V201"/>
    <mergeCell ref="Z200:Z201"/>
    <mergeCell ref="AA200:AA201"/>
    <mergeCell ref="O197:P198"/>
    <mergeCell ref="Q197:Q198"/>
    <mergeCell ref="R197:R198"/>
    <mergeCell ref="U197:U198"/>
    <mergeCell ref="V197:V198"/>
    <mergeCell ref="Z197:Z198"/>
    <mergeCell ref="A218:AJ218"/>
    <mergeCell ref="AG243:AI243"/>
    <mergeCell ref="AH247:AI247"/>
    <mergeCell ref="AF248:AF249"/>
    <mergeCell ref="AG248:AI249"/>
    <mergeCell ref="AF251:AF252"/>
    <mergeCell ref="AG251:AI252"/>
    <mergeCell ref="AF232:AF233"/>
    <mergeCell ref="AG232:AI233"/>
    <mergeCell ref="C239:D239"/>
    <mergeCell ref="C240:C241"/>
    <mergeCell ref="D240:D241"/>
    <mergeCell ref="E240:F241"/>
    <mergeCell ref="I240:I241"/>
    <mergeCell ref="J240:J241"/>
    <mergeCell ref="K240:M241"/>
    <mergeCell ref="K260:M261"/>
    <mergeCell ref="AH266:AI266"/>
    <mergeCell ref="Q267:Q268"/>
    <mergeCell ref="R267:R268"/>
    <mergeCell ref="AH267:AH268"/>
    <mergeCell ref="AI267:AI268"/>
    <mergeCell ref="C259:D259"/>
    <mergeCell ref="C260:C261"/>
    <mergeCell ref="D260:D261"/>
    <mergeCell ref="E260:F261"/>
    <mergeCell ref="I260:I261"/>
    <mergeCell ref="J260:J261"/>
    <mergeCell ref="Q276:Q277"/>
    <mergeCell ref="R276:R277"/>
    <mergeCell ref="AH276:AH277"/>
    <mergeCell ref="AI276:AI277"/>
    <mergeCell ref="A323:AJ323"/>
    <mergeCell ref="Q270:Q271"/>
    <mergeCell ref="R270:R271"/>
    <mergeCell ref="AH270:AH271"/>
    <mergeCell ref="AI270:AI271"/>
    <mergeCell ref="Q273:Q274"/>
    <mergeCell ref="R273:R274"/>
    <mergeCell ref="AH273:AH274"/>
    <mergeCell ref="AI273:AI274"/>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260D3-F00B-4453-BFC9-D8A545DFDAEF}">
  <sheetPr>
    <tabColor rgb="FF002060"/>
  </sheetPr>
  <dimension ref="A1:AQ154"/>
  <sheetViews>
    <sheetView showGridLines="0" view="pageBreakPreview" topLeftCell="A4" zoomScale="99" zoomScaleNormal="100" zoomScaleSheetLayoutView="99" workbookViewId="0">
      <selection activeCell="AU35" sqref="AU35"/>
    </sheetView>
  </sheetViews>
  <sheetFormatPr defaultColWidth="9.109375" defaultRowHeight="10.199999999999999"/>
  <cols>
    <col min="1" max="1" width="3.6640625" style="2590" customWidth="1"/>
    <col min="2" max="2" width="0.6640625" style="2561" customWidth="1"/>
    <col min="3" max="3" width="4.44140625" style="2561" customWidth="1"/>
    <col min="4" max="4" width="3.88671875" style="2561" customWidth="1"/>
    <col min="5" max="6" width="4.88671875" style="2561" customWidth="1"/>
    <col min="7" max="9" width="3.44140625" style="2561" customWidth="1"/>
    <col min="10" max="13" width="3.6640625" style="2561" customWidth="1"/>
    <col min="14" max="14" width="4.44140625" style="2561" customWidth="1"/>
    <col min="15" max="17" width="3.33203125" style="2561" customWidth="1"/>
    <col min="18" max="20" width="3.88671875" style="2561" customWidth="1"/>
    <col min="21" max="21" width="7" style="2561" customWidth="1"/>
    <col min="22" max="22" width="3.88671875" style="2561" customWidth="1"/>
    <col min="23" max="23" width="2.88671875" style="2561" customWidth="1"/>
    <col min="24" max="32" width="3.88671875" style="2561" customWidth="1"/>
    <col min="33" max="33" width="6" style="2561" customWidth="1"/>
    <col min="34" max="34" width="4.33203125" style="2561" customWidth="1"/>
    <col min="35" max="35" width="3.88671875" style="2561" customWidth="1"/>
    <col min="36" max="37" width="3.6640625" style="2561" customWidth="1"/>
    <col min="38" max="16384" width="9.109375" style="2561"/>
  </cols>
  <sheetData>
    <row r="1" spans="1:43"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1"/>
      <c r="AI1" s="6572"/>
      <c r="AJ1" s="2560"/>
    </row>
    <row r="2" spans="1:43">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4"/>
      <c r="AI2" s="6575"/>
      <c r="AJ2" s="2562"/>
    </row>
    <row r="3" spans="1:43"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7"/>
      <c r="AI3" s="6578"/>
      <c r="AJ3" s="2563"/>
    </row>
    <row r="4" spans="1:43">
      <c r="A4" s="4248"/>
      <c r="B4" s="2394"/>
      <c r="C4" s="3922"/>
      <c r="D4" s="3922"/>
      <c r="E4" s="3922"/>
      <c r="F4" s="3922"/>
      <c r="G4" s="2400"/>
      <c r="H4" s="3922"/>
      <c r="I4" s="3922"/>
      <c r="J4" s="3922"/>
      <c r="K4" s="3922"/>
      <c r="L4" s="3922"/>
      <c r="M4" s="3922"/>
      <c r="N4" s="3922"/>
      <c r="O4" s="3922"/>
      <c r="P4" s="2400"/>
      <c r="Q4" s="2400"/>
      <c r="R4" s="2400"/>
      <c r="S4" s="2400"/>
      <c r="T4" s="2400"/>
      <c r="U4" s="2400"/>
      <c r="V4" s="2400"/>
      <c r="W4" s="3946"/>
      <c r="X4" s="3945"/>
      <c r="Y4" s="1598"/>
      <c r="Z4" s="1598"/>
      <c r="AA4" s="1598"/>
      <c r="AB4" s="1598"/>
      <c r="AC4" s="1598"/>
      <c r="AD4" s="1598"/>
      <c r="AE4" s="1598"/>
      <c r="AF4" s="1598"/>
      <c r="AG4" s="1598"/>
      <c r="AH4" s="1598"/>
      <c r="AI4" s="4280"/>
      <c r="AJ4" s="1598"/>
      <c r="AK4" s="2355"/>
    </row>
    <row r="5" spans="1:43" ht="15" customHeight="1">
      <c r="A5" s="4154"/>
      <c r="B5" s="6505" t="s">
        <v>1163</v>
      </c>
      <c r="C5" s="6506"/>
      <c r="D5" s="6506"/>
      <c r="E5" s="6506"/>
      <c r="F5" s="6506"/>
      <c r="G5" s="6507"/>
      <c r="H5" s="6511" t="s">
        <v>854</v>
      </c>
      <c r="I5" s="6512"/>
      <c r="J5" s="2568"/>
      <c r="K5" s="2569" t="s">
        <v>3624</v>
      </c>
      <c r="L5" s="2568"/>
      <c r="M5" s="2568"/>
      <c r="N5" s="2355"/>
      <c r="O5" s="2629"/>
      <c r="P5" s="2629"/>
      <c r="Q5" s="2629"/>
      <c r="R5" s="2565"/>
      <c r="S5" s="2565"/>
      <c r="T5" s="2565"/>
      <c r="U5" s="2565"/>
      <c r="V5" s="2565"/>
      <c r="W5" s="2565"/>
      <c r="X5" s="2565"/>
      <c r="Y5" s="2565"/>
      <c r="Z5" s="2565"/>
      <c r="AA5" s="2565"/>
      <c r="AB5" s="2565"/>
      <c r="AC5" s="2565"/>
      <c r="AD5" s="2565"/>
      <c r="AE5" s="2487"/>
      <c r="AF5" s="2487"/>
      <c r="AG5" s="2487"/>
      <c r="AH5" s="2487"/>
      <c r="AI5" s="4243"/>
      <c r="AJ5" s="2487"/>
      <c r="AK5" s="2487"/>
    </row>
    <row r="6" spans="1:43" ht="15" customHeight="1">
      <c r="A6" s="4242"/>
      <c r="B6" s="6508"/>
      <c r="C6" s="6509"/>
      <c r="D6" s="6509"/>
      <c r="E6" s="6509"/>
      <c r="F6" s="6509"/>
      <c r="G6" s="6510"/>
      <c r="H6" s="6513"/>
      <c r="I6" s="6514"/>
      <c r="J6" s="2570"/>
      <c r="K6" s="2418" t="s">
        <v>3625</v>
      </c>
      <c r="L6" s="2570"/>
      <c r="M6" s="2570"/>
      <c r="N6" s="2355"/>
      <c r="O6" s="2630"/>
      <c r="P6" s="2630"/>
      <c r="Q6" s="2630"/>
      <c r="R6" s="2631"/>
      <c r="S6" s="2631"/>
      <c r="T6" s="2631"/>
      <c r="U6" s="2487"/>
      <c r="V6" s="2487"/>
      <c r="W6" s="2487"/>
      <c r="X6" s="2487"/>
      <c r="Y6" s="2487"/>
      <c r="Z6" s="2487"/>
      <c r="AA6" s="2487"/>
      <c r="AB6" s="2487"/>
      <c r="AC6" s="2487"/>
      <c r="AD6" s="2487"/>
      <c r="AE6" s="2633"/>
      <c r="AF6" s="2633"/>
      <c r="AG6" s="2578"/>
      <c r="AH6" s="2578"/>
      <c r="AI6" s="4244"/>
      <c r="AJ6" s="2578"/>
      <c r="AK6" s="2578"/>
      <c r="AL6" s="2634"/>
      <c r="AM6" s="2634"/>
      <c r="AN6" s="2634"/>
      <c r="AO6" s="2634"/>
      <c r="AP6" s="2634"/>
      <c r="AQ6" s="2634"/>
    </row>
    <row r="7" spans="1:43">
      <c r="A7" s="4248"/>
      <c r="B7" s="2394"/>
      <c r="C7" s="3922"/>
      <c r="D7" s="3922"/>
      <c r="E7" s="3922"/>
      <c r="F7" s="3922"/>
      <c r="G7" s="2400"/>
      <c r="H7" s="3922"/>
      <c r="I7" s="3922"/>
      <c r="J7" s="3922"/>
      <c r="K7" s="3922"/>
      <c r="L7" s="3922"/>
      <c r="M7" s="3922"/>
      <c r="N7" s="3922"/>
      <c r="O7" s="3922"/>
      <c r="P7" s="2400"/>
      <c r="Q7" s="2400"/>
      <c r="R7" s="2400"/>
      <c r="S7" s="2400"/>
      <c r="T7" s="2400"/>
      <c r="U7" s="2400"/>
      <c r="V7" s="2400"/>
      <c r="W7" s="3946"/>
      <c r="X7" s="3945"/>
      <c r="Y7" s="1598"/>
      <c r="Z7" s="1598"/>
      <c r="AA7" s="1598"/>
      <c r="AB7" s="1598"/>
      <c r="AC7" s="1598"/>
      <c r="AD7" s="1598"/>
      <c r="AE7" s="1598"/>
      <c r="AF7" s="1598"/>
      <c r="AG7" s="1598"/>
      <c r="AH7" s="1598"/>
      <c r="AI7" s="4280"/>
      <c r="AJ7" s="1598"/>
      <c r="AK7" s="2355"/>
    </row>
    <row r="8" spans="1:43">
      <c r="A8" s="4248"/>
      <c r="B8" s="2394"/>
      <c r="C8" s="3922"/>
      <c r="D8" s="3922"/>
      <c r="E8" s="3922"/>
      <c r="F8" s="3922"/>
      <c r="G8" s="2400"/>
      <c r="H8" s="3922"/>
      <c r="I8" s="3922"/>
      <c r="J8" s="3922"/>
      <c r="K8" s="3922"/>
      <c r="L8" s="3922"/>
      <c r="M8" s="3922"/>
      <c r="N8" s="3922"/>
      <c r="O8" s="3922"/>
      <c r="P8" s="2400"/>
      <c r="Q8" s="2400"/>
      <c r="R8" s="2400"/>
      <c r="S8" s="2400"/>
      <c r="T8" s="2400"/>
      <c r="U8" s="2400"/>
      <c r="V8" s="2400"/>
      <c r="W8" s="3946"/>
      <c r="X8" s="3945"/>
      <c r="Y8" s="1598"/>
      <c r="Z8" s="1598"/>
      <c r="AA8" s="1598"/>
      <c r="AB8" s="1598"/>
      <c r="AC8" s="1598"/>
      <c r="AD8" s="1598"/>
      <c r="AE8" s="1598"/>
      <c r="AF8" s="1598"/>
      <c r="AG8" s="1598"/>
      <c r="AH8" s="1598"/>
      <c r="AI8" s="4280"/>
      <c r="AJ8" s="1598"/>
      <c r="AK8" s="2355"/>
    </row>
    <row r="9" spans="1:43" s="2579" customFormat="1" ht="11.25" customHeight="1">
      <c r="A9" s="4152" t="s">
        <v>855</v>
      </c>
      <c r="B9" s="2355"/>
      <c r="C9" s="2571" t="s">
        <v>1923</v>
      </c>
      <c r="D9" s="2355"/>
      <c r="E9" s="2355"/>
      <c r="F9" s="2355"/>
      <c r="G9" s="2355"/>
      <c r="H9" s="2355"/>
      <c r="I9" s="2355"/>
      <c r="J9" s="2355"/>
      <c r="K9" s="2355"/>
      <c r="L9" s="2355"/>
      <c r="M9" s="2355"/>
      <c r="N9" s="2355"/>
      <c r="O9" s="2355"/>
      <c r="P9" s="2355"/>
      <c r="Q9" s="2355"/>
      <c r="R9" s="2571"/>
      <c r="S9" s="2571"/>
      <c r="T9" s="2571"/>
      <c r="U9" s="1598"/>
      <c r="V9" s="1598"/>
      <c r="W9" s="1598"/>
      <c r="X9" s="1598"/>
      <c r="Y9" s="1598"/>
      <c r="Z9" s="2571"/>
      <c r="AA9" s="2571"/>
      <c r="AB9" s="2571"/>
      <c r="AC9" s="2571"/>
      <c r="AD9" s="2571"/>
      <c r="AE9" s="1598"/>
      <c r="AF9" s="1598"/>
      <c r="AG9" s="1598"/>
      <c r="AH9" s="1598"/>
      <c r="AI9" s="4280"/>
      <c r="AJ9" s="1598"/>
      <c r="AK9" s="2355"/>
    </row>
    <row r="10" spans="1:43" s="2579" customFormat="1" ht="11.25" customHeight="1">
      <c r="A10" s="4154"/>
      <c r="B10" s="2355"/>
      <c r="C10" s="2577" t="s">
        <v>1924</v>
      </c>
      <c r="D10" s="2355"/>
      <c r="E10" s="2355"/>
      <c r="F10" s="2355"/>
      <c r="G10" s="2355"/>
      <c r="H10" s="2355"/>
      <c r="I10" s="2355"/>
      <c r="J10" s="2355"/>
      <c r="K10" s="2355"/>
      <c r="L10" s="2355"/>
      <c r="M10" s="2355"/>
      <c r="N10" s="2355"/>
      <c r="O10" s="2355"/>
      <c r="P10" s="2355"/>
      <c r="Q10" s="2355"/>
      <c r="R10" s="2571"/>
      <c r="S10" s="2571"/>
      <c r="T10" s="2571"/>
      <c r="U10" s="1598"/>
      <c r="V10" s="1598"/>
      <c r="W10" s="1598"/>
      <c r="X10" s="1598"/>
      <c r="Y10" s="1598"/>
      <c r="Z10" s="2571"/>
      <c r="AA10" s="2571"/>
      <c r="AB10" s="2571"/>
      <c r="AC10" s="2577"/>
      <c r="AD10" s="2571"/>
      <c r="AE10" s="1632"/>
      <c r="AF10" s="1632"/>
      <c r="AG10" s="1598"/>
      <c r="AH10" s="1598"/>
      <c r="AI10" s="4280"/>
      <c r="AJ10" s="1598"/>
      <c r="AK10" s="2355"/>
    </row>
    <row r="11" spans="1:43" s="2579" customFormat="1" ht="4.5" customHeight="1">
      <c r="A11" s="4154"/>
      <c r="B11" s="2355"/>
      <c r="C11" s="2577"/>
      <c r="D11" s="2355"/>
      <c r="E11" s="2355"/>
      <c r="F11" s="2355"/>
      <c r="G11" s="2355"/>
      <c r="H11" s="2355"/>
      <c r="I11" s="2355"/>
      <c r="J11" s="2355"/>
      <c r="K11" s="2355"/>
      <c r="L11" s="2355"/>
      <c r="M11" s="2355"/>
      <c r="N11" s="2355"/>
      <c r="O11" s="2355"/>
      <c r="P11" s="2355"/>
      <c r="Q11" s="2355"/>
      <c r="R11" s="2571"/>
      <c r="S11" s="2571"/>
      <c r="T11" s="2571"/>
      <c r="U11" s="1598"/>
      <c r="V11" s="1598"/>
      <c r="W11" s="1598"/>
      <c r="X11" s="1598"/>
      <c r="Y11" s="1598"/>
      <c r="Z11" s="1598"/>
      <c r="AA11" s="1598"/>
      <c r="AB11" s="1598"/>
      <c r="AC11" s="1598"/>
      <c r="AD11" s="1598"/>
      <c r="AE11" s="1598"/>
      <c r="AF11" s="1598"/>
      <c r="AG11" s="1598"/>
      <c r="AH11" s="1598"/>
      <c r="AI11" s="4280"/>
      <c r="AJ11" s="1598"/>
      <c r="AK11" s="2355"/>
    </row>
    <row r="12" spans="1:43" s="2579" customFormat="1">
      <c r="A12" s="4150"/>
      <c r="B12" s="2578"/>
      <c r="C12" s="6599">
        <v>400001</v>
      </c>
      <c r="D12" s="6599"/>
      <c r="E12" s="3951"/>
      <c r="F12" s="2574"/>
      <c r="G12" s="2572"/>
      <c r="H12" s="2572"/>
      <c r="I12" s="2572"/>
      <c r="J12" s="2487"/>
      <c r="K12" s="2487"/>
      <c r="L12" s="2487"/>
      <c r="M12" s="2487"/>
      <c r="N12" s="2487"/>
      <c r="O12" s="2572"/>
      <c r="P12" s="2572"/>
      <c r="Q12" s="2355"/>
      <c r="R12" s="2355"/>
      <c r="S12" s="2567"/>
      <c r="T12" s="2567"/>
      <c r="U12" s="2355"/>
      <c r="V12" s="2355"/>
      <c r="W12" s="2355"/>
      <c r="X12" s="2355"/>
      <c r="Y12" s="2355"/>
      <c r="Z12" s="2487"/>
      <c r="AA12" s="2487"/>
      <c r="AB12" s="2487"/>
      <c r="AC12" s="2487"/>
      <c r="AD12" s="2487"/>
      <c r="AE12" s="2355"/>
      <c r="AF12" s="2355"/>
      <c r="AG12" s="2355"/>
      <c r="AH12" s="2355"/>
      <c r="AI12" s="4153"/>
      <c r="AJ12" s="1598"/>
      <c r="AK12" s="2355"/>
    </row>
    <row r="13" spans="1:43" s="2579" customFormat="1" ht="11.25" customHeight="1">
      <c r="A13" s="4150"/>
      <c r="B13" s="2578"/>
      <c r="C13" s="6600">
        <v>1</v>
      </c>
      <c r="D13" s="6494"/>
      <c r="E13" s="6601" t="s">
        <v>1164</v>
      </c>
      <c r="F13" s="6602"/>
      <c r="G13" s="2572"/>
      <c r="H13" s="2572"/>
      <c r="I13" s="6600">
        <v>2</v>
      </c>
      <c r="J13" s="6494"/>
      <c r="K13" s="6603" t="s">
        <v>1168</v>
      </c>
      <c r="L13" s="6604"/>
      <c r="M13" s="6604"/>
      <c r="N13" s="2580"/>
      <c r="O13" s="2888" t="s">
        <v>3619</v>
      </c>
      <c r="P13" s="2866"/>
      <c r="Q13" s="2867"/>
      <c r="R13" s="2867"/>
      <c r="S13" s="2867"/>
      <c r="T13" s="2867"/>
      <c r="U13" s="2918"/>
      <c r="V13" s="2582"/>
      <c r="W13" s="2582"/>
      <c r="X13" s="2355"/>
      <c r="Y13" s="2355"/>
      <c r="Z13" s="2487"/>
      <c r="AA13" s="2487"/>
      <c r="AB13" s="2487"/>
      <c r="AC13" s="2487"/>
      <c r="AD13" s="2487"/>
      <c r="AE13" s="2355"/>
      <c r="AF13" s="2355"/>
      <c r="AG13" s="2355"/>
      <c r="AH13" s="2355"/>
      <c r="AI13" s="4153"/>
      <c r="AJ13" s="1598"/>
      <c r="AK13" s="2355"/>
    </row>
    <row r="14" spans="1:43" s="2579" customFormat="1" ht="11.25" customHeight="1">
      <c r="A14" s="4150"/>
      <c r="B14" s="2578"/>
      <c r="C14" s="6600"/>
      <c r="D14" s="6495"/>
      <c r="E14" s="6601"/>
      <c r="F14" s="6602"/>
      <c r="G14" s="2572"/>
      <c r="H14" s="2572"/>
      <c r="I14" s="6600"/>
      <c r="J14" s="6495"/>
      <c r="K14" s="6603"/>
      <c r="L14" s="6604"/>
      <c r="M14" s="6604"/>
      <c r="N14" s="2580"/>
      <c r="O14" s="2889" t="s">
        <v>3620</v>
      </c>
      <c r="P14" s="2869"/>
      <c r="Q14" s="2870"/>
      <c r="R14" s="2871"/>
      <c r="S14" s="2871"/>
      <c r="T14" s="2871"/>
      <c r="U14" s="2919"/>
      <c r="V14" s="2402"/>
      <c r="W14" s="2402"/>
      <c r="X14" s="2355"/>
      <c r="Y14" s="2355"/>
      <c r="Z14" s="2355"/>
      <c r="AA14" s="2355"/>
      <c r="AB14" s="2355"/>
      <c r="AC14" s="2355"/>
      <c r="AD14" s="2355"/>
      <c r="AE14" s="2355"/>
      <c r="AF14" s="2355"/>
      <c r="AG14" s="2355"/>
      <c r="AH14" s="3946"/>
      <c r="AI14" s="4153"/>
      <c r="AJ14" s="1598"/>
      <c r="AK14" s="2355"/>
    </row>
    <row r="15" spans="1:43" s="2579" customFormat="1" ht="4.5" customHeight="1">
      <c r="A15" s="4154"/>
      <c r="B15" s="2355"/>
      <c r="C15" s="2355"/>
      <c r="D15" s="2355"/>
      <c r="E15" s="2355"/>
      <c r="F15" s="2355"/>
      <c r="G15" s="2355"/>
      <c r="H15" s="2355"/>
      <c r="I15" s="2355"/>
      <c r="J15" s="2355"/>
      <c r="K15" s="2355"/>
      <c r="L15" s="2355"/>
      <c r="M15" s="2355"/>
      <c r="N15" s="2355"/>
      <c r="O15" s="2567"/>
      <c r="P15" s="2567"/>
      <c r="Q15" s="2567"/>
      <c r="R15" s="2567"/>
      <c r="S15" s="2567"/>
      <c r="T15" s="2567"/>
      <c r="U15" s="2567"/>
      <c r="V15" s="2567"/>
      <c r="W15" s="2355"/>
      <c r="X15" s="2355"/>
      <c r="Y15" s="2355"/>
      <c r="Z15" s="2355"/>
      <c r="AA15" s="2355"/>
      <c r="AB15" s="2355"/>
      <c r="AC15" s="2355"/>
      <c r="AD15" s="2355"/>
      <c r="AE15" s="2355"/>
      <c r="AF15" s="2355"/>
      <c r="AG15" s="2355"/>
      <c r="AH15" s="2355"/>
      <c r="AI15" s="4153"/>
      <c r="AJ15" s="1598"/>
      <c r="AK15" s="2355"/>
    </row>
    <row r="16" spans="1:43" ht="12.75" customHeight="1">
      <c r="A16" s="4285"/>
      <c r="B16" s="4286"/>
      <c r="C16" s="4287"/>
      <c r="D16" s="4287"/>
      <c r="E16" s="4287"/>
      <c r="F16" s="4287"/>
      <c r="G16" s="4287"/>
      <c r="H16" s="4287"/>
      <c r="I16" s="4287"/>
      <c r="J16" s="4255"/>
      <c r="K16" s="4255"/>
      <c r="L16" s="4255"/>
      <c r="M16" s="4255"/>
      <c r="N16" s="4255"/>
      <c r="O16" s="4288"/>
      <c r="P16" s="4288"/>
      <c r="Q16" s="4157"/>
      <c r="R16" s="4157"/>
      <c r="S16" s="4158"/>
      <c r="T16" s="4158"/>
      <c r="U16" s="4158"/>
      <c r="V16" s="4158"/>
      <c r="W16" s="4158"/>
      <c r="X16" s="4289"/>
      <c r="Y16" s="4289"/>
      <c r="Z16" s="4289"/>
      <c r="AA16" s="4289"/>
      <c r="AB16" s="4289"/>
      <c r="AC16" s="4289"/>
      <c r="AD16" s="4289"/>
      <c r="AE16" s="4290"/>
      <c r="AF16" s="4290"/>
      <c r="AG16" s="4158"/>
      <c r="AH16" s="4158"/>
      <c r="AI16" s="4291"/>
      <c r="AJ16" s="2565"/>
      <c r="AK16" s="2565"/>
      <c r="AL16" s="2647"/>
    </row>
    <row r="17" spans="1:38" ht="17.25" customHeight="1">
      <c r="A17" s="4283"/>
      <c r="B17" s="2578"/>
      <c r="C17" s="2644"/>
      <c r="D17" s="2644"/>
      <c r="E17" s="2644"/>
      <c r="F17" s="2644"/>
      <c r="G17" s="2644"/>
      <c r="H17" s="2644"/>
      <c r="I17" s="2644"/>
      <c r="J17" s="2355"/>
      <c r="K17" s="2355"/>
      <c r="L17" s="2355"/>
      <c r="M17" s="2355"/>
      <c r="N17" s="2355"/>
      <c r="O17" s="2567"/>
      <c r="P17" s="2567"/>
      <c r="Q17" s="2487"/>
      <c r="R17" s="2487"/>
      <c r="S17" s="2565"/>
      <c r="T17" s="2565"/>
      <c r="U17" s="2565"/>
      <c r="V17" s="2565"/>
      <c r="W17" s="2565"/>
      <c r="X17" s="3949"/>
      <c r="Y17" s="3949"/>
      <c r="Z17" s="3949"/>
      <c r="AA17" s="3949"/>
      <c r="AB17" s="3949"/>
      <c r="AC17" s="3949"/>
      <c r="AD17" s="3949"/>
      <c r="AE17" s="3948"/>
      <c r="AF17" s="3948"/>
      <c r="AG17" s="2565"/>
      <c r="AH17" s="2565"/>
      <c r="AI17" s="4284"/>
      <c r="AJ17" s="2565"/>
      <c r="AK17" s="2565"/>
      <c r="AL17" s="2647"/>
    </row>
    <row r="18" spans="1:38" s="2579" customFormat="1" ht="11.25" customHeight="1">
      <c r="A18" s="4152" t="s">
        <v>856</v>
      </c>
      <c r="B18" s="2355"/>
      <c r="C18" s="2571" t="s">
        <v>1494</v>
      </c>
      <c r="D18" s="2355"/>
      <c r="E18" s="2355"/>
      <c r="F18" s="2355"/>
      <c r="G18" s="2355"/>
      <c r="H18" s="2355"/>
      <c r="I18" s="2355"/>
      <c r="J18" s="2355"/>
      <c r="K18" s="2355"/>
      <c r="L18" s="2355"/>
      <c r="M18" s="2355"/>
      <c r="N18" s="2355"/>
      <c r="O18" s="2355"/>
      <c r="P18" s="2355"/>
      <c r="Q18" s="2355"/>
      <c r="R18" s="2571"/>
      <c r="S18" s="2571"/>
      <c r="T18" s="2571"/>
      <c r="U18" s="1598"/>
      <c r="V18" s="1598"/>
      <c r="W18" s="1598"/>
      <c r="X18" s="1598"/>
      <c r="Y18" s="1598"/>
      <c r="Z18" s="1598"/>
      <c r="AA18" s="1598"/>
      <c r="AB18" s="1598"/>
      <c r="AC18" s="1598"/>
      <c r="AD18" s="1598"/>
      <c r="AE18" s="1598"/>
      <c r="AF18" s="1598"/>
      <c r="AG18" s="1598"/>
      <c r="AH18" s="1598"/>
      <c r="AI18" s="4280"/>
      <c r="AJ18" s="1598"/>
      <c r="AK18" s="2355"/>
    </row>
    <row r="19" spans="1:38" s="2579" customFormat="1" ht="11.25" customHeight="1">
      <c r="A19" s="4154"/>
      <c r="B19" s="2355"/>
      <c r="C19" s="2577" t="s">
        <v>1495</v>
      </c>
      <c r="D19" s="2355"/>
      <c r="E19" s="2355"/>
      <c r="F19" s="2355"/>
      <c r="G19" s="2355"/>
      <c r="H19" s="2355"/>
      <c r="I19" s="2355"/>
      <c r="J19" s="2355"/>
      <c r="K19" s="2355"/>
      <c r="L19" s="2355"/>
      <c r="M19" s="2355"/>
      <c r="N19" s="2355"/>
      <c r="O19" s="2355"/>
      <c r="P19" s="2355"/>
      <c r="Q19" s="2355"/>
      <c r="R19" s="2571"/>
      <c r="S19" s="2571"/>
      <c r="T19" s="2571"/>
      <c r="U19" s="1598"/>
      <c r="V19" s="1598"/>
      <c r="W19" s="1598"/>
      <c r="X19" s="1598"/>
      <c r="Y19" s="1598"/>
      <c r="Z19" s="1598"/>
      <c r="AA19" s="1598"/>
      <c r="AB19" s="1598"/>
      <c r="AC19" s="1598"/>
      <c r="AD19" s="1598"/>
      <c r="AE19" s="1598"/>
      <c r="AF19" s="1598"/>
      <c r="AG19" s="1598"/>
      <c r="AH19" s="1598"/>
      <c r="AI19" s="4280"/>
      <c r="AJ19" s="1598"/>
      <c r="AK19" s="2355"/>
    </row>
    <row r="20" spans="1:38" ht="6" customHeight="1">
      <c r="A20" s="4150"/>
      <c r="B20" s="2578"/>
      <c r="C20" s="2567"/>
      <c r="D20" s="2567"/>
      <c r="E20" s="2567"/>
      <c r="F20" s="2567"/>
      <c r="G20" s="2567"/>
      <c r="H20" s="2567"/>
      <c r="I20" s="2567"/>
      <c r="J20" s="2567"/>
      <c r="K20" s="2567"/>
      <c r="L20" s="2567"/>
      <c r="M20" s="2567"/>
      <c r="N20" s="2567"/>
      <c r="O20" s="2567"/>
      <c r="P20" s="2567"/>
      <c r="Q20" s="2644"/>
      <c r="R20" s="2567"/>
      <c r="S20" s="2567"/>
      <c r="T20" s="2567"/>
      <c r="U20" s="2567"/>
      <c r="V20" s="2567"/>
      <c r="W20" s="2567"/>
      <c r="X20" s="2567"/>
      <c r="Y20" s="2567"/>
      <c r="Z20" s="2567"/>
      <c r="AA20" s="2567"/>
      <c r="AB20" s="2567"/>
      <c r="AC20" s="2567"/>
      <c r="AD20" s="2567"/>
      <c r="AE20" s="2567"/>
      <c r="AF20" s="2567"/>
      <c r="AG20" s="2567"/>
      <c r="AH20" s="2567"/>
      <c r="AI20" s="4292"/>
      <c r="AJ20" s="2567"/>
      <c r="AK20" s="2567"/>
    </row>
    <row r="21" spans="1:38" ht="5.25" customHeight="1">
      <c r="A21" s="4150"/>
      <c r="B21" s="2578"/>
      <c r="C21" s="4324"/>
      <c r="D21" s="4325"/>
      <c r="E21" s="4325"/>
      <c r="F21" s="4325"/>
      <c r="G21" s="4325"/>
      <c r="H21" s="4325"/>
      <c r="I21" s="4325"/>
      <c r="J21" s="4325"/>
      <c r="K21" s="4325"/>
      <c r="L21" s="4325"/>
      <c r="M21" s="4325"/>
      <c r="N21" s="4325"/>
      <c r="O21" s="4325"/>
      <c r="P21" s="4325"/>
      <c r="Q21" s="4326"/>
      <c r="R21" s="4325"/>
      <c r="S21" s="4325"/>
      <c r="T21" s="4325"/>
      <c r="U21" s="4325"/>
      <c r="V21" s="4325"/>
      <c r="W21" s="4325"/>
      <c r="X21" s="4325"/>
      <c r="Y21" s="4324"/>
      <c r="Z21" s="4325"/>
      <c r="AA21" s="4325"/>
      <c r="AB21" s="4325"/>
      <c r="AC21" s="2835"/>
      <c r="AD21" s="4327"/>
      <c r="AE21" s="4328"/>
      <c r="AF21" s="4328"/>
      <c r="AG21" s="4328"/>
      <c r="AH21" s="2920"/>
      <c r="AI21" s="4292"/>
      <c r="AJ21" s="2567"/>
      <c r="AK21" s="2567"/>
    </row>
    <row r="22" spans="1:38">
      <c r="A22" s="4150"/>
      <c r="B22" s="2578"/>
      <c r="C22" s="2652"/>
      <c r="D22" s="2567"/>
      <c r="E22" s="2567"/>
      <c r="F22" s="2567"/>
      <c r="G22" s="2567"/>
      <c r="H22" s="2567"/>
      <c r="I22" s="2567"/>
      <c r="J22" s="2567"/>
      <c r="K22" s="2567"/>
      <c r="L22" s="2567"/>
      <c r="M22" s="2567"/>
      <c r="N22" s="2567"/>
      <c r="O22" s="2567"/>
      <c r="P22" s="2567"/>
      <c r="Q22" s="2644"/>
      <c r="R22" s="2567"/>
      <c r="S22" s="2567"/>
      <c r="T22" s="2567"/>
      <c r="U22" s="2567"/>
      <c r="V22" s="2567"/>
      <c r="W22" s="2567"/>
      <c r="X22" s="2567"/>
      <c r="Y22" s="2652"/>
      <c r="Z22" s="2355"/>
      <c r="AA22" s="2567"/>
      <c r="AB22" s="2567"/>
      <c r="AC22" s="4329"/>
      <c r="AD22" s="6703" t="s">
        <v>33</v>
      </c>
      <c r="AE22" s="6704"/>
      <c r="AF22" s="6704"/>
      <c r="AG22" s="6704"/>
      <c r="AH22" s="6705"/>
      <c r="AI22" s="4292"/>
      <c r="AJ22" s="2567"/>
      <c r="AK22" s="2567"/>
    </row>
    <row r="23" spans="1:38" ht="12.75" customHeight="1">
      <c r="A23" s="4150"/>
      <c r="B23" s="2578"/>
      <c r="C23" s="6706" t="s">
        <v>1268</v>
      </c>
      <c r="D23" s="6707"/>
      <c r="E23" s="6707"/>
      <c r="F23" s="6707"/>
      <c r="G23" s="6707"/>
      <c r="H23" s="6707"/>
      <c r="I23" s="6707"/>
      <c r="J23" s="6707"/>
      <c r="K23" s="6707"/>
      <c r="L23" s="6707"/>
      <c r="M23" s="6707"/>
      <c r="N23" s="6707"/>
      <c r="O23" s="6707"/>
      <c r="P23" s="6707"/>
      <c r="Q23" s="6707"/>
      <c r="R23" s="6707"/>
      <c r="S23" s="6707"/>
      <c r="T23" s="6707"/>
      <c r="U23" s="6707"/>
      <c r="V23" s="6707"/>
      <c r="W23" s="6707"/>
      <c r="X23" s="6708"/>
      <c r="Y23" s="6709" t="s">
        <v>1496</v>
      </c>
      <c r="Z23" s="6710"/>
      <c r="AA23" s="6710"/>
      <c r="AB23" s="6710"/>
      <c r="AC23" s="6711"/>
      <c r="AD23" s="6712" t="s">
        <v>1497</v>
      </c>
      <c r="AE23" s="6713"/>
      <c r="AF23" s="6713"/>
      <c r="AG23" s="6713"/>
      <c r="AH23" s="6714"/>
      <c r="AI23" s="4292"/>
      <c r="AJ23" s="2567"/>
      <c r="AK23" s="2567"/>
    </row>
    <row r="24" spans="1:38" ht="2.25" customHeight="1">
      <c r="A24" s="4150"/>
      <c r="B24" s="2578"/>
      <c r="C24" s="3952"/>
      <c r="D24" s="3950"/>
      <c r="E24" s="3950"/>
      <c r="F24" s="3950"/>
      <c r="G24" s="3950"/>
      <c r="H24" s="3950"/>
      <c r="I24" s="3950"/>
      <c r="J24" s="3950"/>
      <c r="K24" s="3950"/>
      <c r="L24" s="3950"/>
      <c r="M24" s="3950"/>
      <c r="N24" s="3950"/>
      <c r="O24" s="3950"/>
      <c r="P24" s="3950"/>
      <c r="Q24" s="3950"/>
      <c r="R24" s="3950"/>
      <c r="S24" s="3950"/>
      <c r="T24" s="3950"/>
      <c r="U24" s="3950"/>
      <c r="V24" s="3950"/>
      <c r="W24" s="3950"/>
      <c r="X24" s="4330"/>
      <c r="Y24" s="3952"/>
      <c r="Z24" s="3950"/>
      <c r="AA24" s="3950"/>
      <c r="AB24" s="3950"/>
      <c r="AC24" s="4330"/>
      <c r="AD24" s="3953"/>
      <c r="AE24" s="3954"/>
      <c r="AF24" s="3954"/>
      <c r="AG24" s="3954"/>
      <c r="AH24" s="4331"/>
      <c r="AI24" s="4292"/>
      <c r="AJ24" s="2567"/>
      <c r="AK24" s="2567"/>
    </row>
    <row r="25" spans="1:38">
      <c r="A25" s="4150"/>
      <c r="B25" s="2578"/>
      <c r="C25" s="6715" t="s">
        <v>1269</v>
      </c>
      <c r="D25" s="6716"/>
      <c r="E25" s="6716"/>
      <c r="F25" s="6716"/>
      <c r="G25" s="6716"/>
      <c r="H25" s="6716"/>
      <c r="I25" s="6716"/>
      <c r="J25" s="6716"/>
      <c r="K25" s="6716"/>
      <c r="L25" s="6716"/>
      <c r="M25" s="6716"/>
      <c r="N25" s="6716"/>
      <c r="O25" s="6716"/>
      <c r="P25" s="6716"/>
      <c r="Q25" s="6716"/>
      <c r="R25" s="6716"/>
      <c r="S25" s="6716"/>
      <c r="T25" s="6716"/>
      <c r="U25" s="6716"/>
      <c r="V25" s="6716"/>
      <c r="W25" s="6716"/>
      <c r="X25" s="6717"/>
      <c r="Y25" s="6718" t="s">
        <v>1498</v>
      </c>
      <c r="Z25" s="6719"/>
      <c r="AA25" s="6719"/>
      <c r="AB25" s="6719"/>
      <c r="AC25" s="6720"/>
      <c r="AD25" s="6709" t="s">
        <v>1499</v>
      </c>
      <c r="AE25" s="6710"/>
      <c r="AF25" s="6710"/>
      <c r="AG25" s="6710"/>
      <c r="AH25" s="6711"/>
      <c r="AI25" s="4292"/>
      <c r="AJ25" s="2567"/>
      <c r="AK25" s="2567"/>
    </row>
    <row r="26" spans="1:38">
      <c r="A26" s="4150"/>
      <c r="B26" s="2578"/>
      <c r="C26" s="2652"/>
      <c r="D26" s="2567"/>
      <c r="E26" s="2567"/>
      <c r="F26" s="2567"/>
      <c r="G26" s="2567"/>
      <c r="H26" s="2567"/>
      <c r="I26" s="2567"/>
      <c r="J26" s="2567"/>
      <c r="K26" s="2567"/>
      <c r="L26" s="2567"/>
      <c r="M26" s="2567"/>
      <c r="N26" s="2567"/>
      <c r="O26" s="2567"/>
      <c r="P26" s="2567"/>
      <c r="Q26" s="2644"/>
      <c r="R26" s="2567"/>
      <c r="S26" s="2567"/>
      <c r="T26" s="2567"/>
      <c r="U26" s="2567"/>
      <c r="V26" s="2567"/>
      <c r="W26" s="2567"/>
      <c r="X26" s="2567"/>
      <c r="Y26" s="2652"/>
      <c r="Z26" s="2567"/>
      <c r="AA26" s="2567"/>
      <c r="AB26" s="2567"/>
      <c r="AC26" s="4329"/>
      <c r="AD26" s="6718" t="s">
        <v>1500</v>
      </c>
      <c r="AE26" s="6719"/>
      <c r="AF26" s="6719"/>
      <c r="AG26" s="6719"/>
      <c r="AH26" s="6720"/>
      <c r="AI26" s="4292"/>
      <c r="AJ26" s="2567"/>
      <c r="AK26" s="2567"/>
    </row>
    <row r="27" spans="1:38" ht="5.25" customHeight="1">
      <c r="A27" s="4150"/>
      <c r="B27" s="2578"/>
      <c r="C27" s="2652"/>
      <c r="D27" s="2567"/>
      <c r="E27" s="2567"/>
      <c r="F27" s="2567"/>
      <c r="G27" s="2567"/>
      <c r="H27" s="2567"/>
      <c r="I27" s="2567"/>
      <c r="J27" s="2567"/>
      <c r="K27" s="2567"/>
      <c r="L27" s="2567"/>
      <c r="M27" s="2567"/>
      <c r="N27" s="2567"/>
      <c r="O27" s="2567"/>
      <c r="P27" s="2567"/>
      <c r="Q27" s="2644"/>
      <c r="R27" s="2567"/>
      <c r="S27" s="2567"/>
      <c r="T27" s="2567"/>
      <c r="U27" s="2567"/>
      <c r="V27" s="2567"/>
      <c r="W27" s="2567"/>
      <c r="X27" s="2567"/>
      <c r="Y27" s="4332"/>
      <c r="Z27" s="4288"/>
      <c r="AA27" s="4288"/>
      <c r="AB27" s="4288"/>
      <c r="AC27" s="4333"/>
      <c r="AD27" s="4334"/>
      <c r="AE27" s="4334"/>
      <c r="AF27" s="4334"/>
      <c r="AG27" s="4334"/>
      <c r="AH27" s="4335"/>
      <c r="AI27" s="4292"/>
      <c r="AJ27" s="2567"/>
      <c r="AK27" s="2567"/>
    </row>
    <row r="28" spans="1:38" ht="5.25" customHeight="1">
      <c r="A28" s="4150"/>
      <c r="B28" s="2578"/>
      <c r="C28" s="2652"/>
      <c r="D28" s="2567"/>
      <c r="E28" s="2567"/>
      <c r="F28" s="2567"/>
      <c r="G28" s="2567"/>
      <c r="H28" s="2567"/>
      <c r="I28" s="2567"/>
      <c r="J28" s="2567"/>
      <c r="K28" s="2567"/>
      <c r="L28" s="2567"/>
      <c r="M28" s="2567"/>
      <c r="N28" s="2567"/>
      <c r="O28" s="2567"/>
      <c r="P28" s="2567"/>
      <c r="Q28" s="2644"/>
      <c r="R28" s="2567"/>
      <c r="S28" s="2567"/>
      <c r="T28" s="2567"/>
      <c r="U28" s="2567"/>
      <c r="V28" s="2567"/>
      <c r="W28" s="2567"/>
      <c r="X28" s="2567"/>
      <c r="Y28" s="2652"/>
      <c r="Z28" s="2567"/>
      <c r="AA28" s="2567"/>
      <c r="AB28" s="2567"/>
      <c r="AC28" s="4329"/>
      <c r="AD28" s="3954"/>
      <c r="AE28" s="3954"/>
      <c r="AF28" s="3954"/>
      <c r="AG28" s="3954"/>
      <c r="AH28" s="4331"/>
      <c r="AI28" s="4292"/>
      <c r="AJ28" s="2567"/>
      <c r="AK28" s="2567"/>
    </row>
    <row r="29" spans="1:38">
      <c r="A29" s="4150"/>
      <c r="B29" s="2578"/>
      <c r="C29" s="2652"/>
      <c r="D29" s="2567"/>
      <c r="E29" s="2567"/>
      <c r="F29" s="2567"/>
      <c r="G29" s="2567"/>
      <c r="H29" s="2567"/>
      <c r="I29" s="2567"/>
      <c r="J29" s="2567"/>
      <c r="K29" s="2567"/>
      <c r="L29" s="2567"/>
      <c r="M29" s="2567"/>
      <c r="N29" s="2567"/>
      <c r="O29" s="2567"/>
      <c r="P29" s="2567"/>
      <c r="Q29" s="2644"/>
      <c r="R29" s="2567"/>
      <c r="S29" s="2567"/>
      <c r="T29" s="2567"/>
      <c r="U29" s="2567"/>
      <c r="V29" s="2567"/>
      <c r="W29" s="2567"/>
      <c r="X29" s="2567"/>
      <c r="Y29" s="6706">
        <v>4001</v>
      </c>
      <c r="Z29" s="6707"/>
      <c r="AA29" s="6707"/>
      <c r="AB29" s="6707"/>
      <c r="AC29" s="6708"/>
      <c r="AD29" s="6706">
        <v>4002</v>
      </c>
      <c r="AE29" s="6707"/>
      <c r="AF29" s="6707"/>
      <c r="AG29" s="6707"/>
      <c r="AH29" s="6708"/>
      <c r="AI29" s="4292"/>
      <c r="AJ29" s="2567"/>
      <c r="AK29" s="2567"/>
    </row>
    <row r="30" spans="1:38" ht="5.25" customHeight="1">
      <c r="A30" s="4150"/>
      <c r="B30" s="2578"/>
      <c r="C30" s="4332"/>
      <c r="D30" s="4288"/>
      <c r="E30" s="4288"/>
      <c r="F30" s="4288"/>
      <c r="G30" s="4288"/>
      <c r="H30" s="4288"/>
      <c r="I30" s="4288"/>
      <c r="J30" s="4288"/>
      <c r="K30" s="4288"/>
      <c r="L30" s="4288"/>
      <c r="M30" s="4288"/>
      <c r="N30" s="4288"/>
      <c r="O30" s="4288"/>
      <c r="P30" s="4288"/>
      <c r="Q30" s="4287"/>
      <c r="R30" s="4288"/>
      <c r="S30" s="4288"/>
      <c r="T30" s="4288"/>
      <c r="U30" s="4288"/>
      <c r="V30" s="4288"/>
      <c r="W30" s="4288"/>
      <c r="X30" s="4288"/>
      <c r="Y30" s="4332"/>
      <c r="Z30" s="4288"/>
      <c r="AA30" s="4288"/>
      <c r="AB30" s="4288"/>
      <c r="AC30" s="4333"/>
      <c r="AD30" s="4288"/>
      <c r="AE30" s="4288"/>
      <c r="AF30" s="4288"/>
      <c r="AG30" s="4288"/>
      <c r="AH30" s="4333"/>
      <c r="AI30" s="4292"/>
      <c r="AJ30" s="2567"/>
      <c r="AK30" s="2567"/>
    </row>
    <row r="31" spans="1:38">
      <c r="A31" s="4150"/>
      <c r="B31" s="2578"/>
      <c r="C31" s="2652"/>
      <c r="D31" s="6700"/>
      <c r="E31" s="6700"/>
      <c r="F31" s="6700"/>
      <c r="G31" s="6700"/>
      <c r="H31" s="6700"/>
      <c r="I31" s="6700"/>
      <c r="J31" s="6700"/>
      <c r="K31" s="6700"/>
      <c r="L31" s="6700"/>
      <c r="M31" s="6700"/>
      <c r="N31" s="6700"/>
      <c r="O31" s="6700"/>
      <c r="P31" s="6700"/>
      <c r="Q31" s="6700"/>
      <c r="R31" s="6700"/>
      <c r="S31" s="6700"/>
      <c r="T31" s="6700"/>
      <c r="U31" s="6700"/>
      <c r="V31" s="6700"/>
      <c r="W31" s="6700"/>
      <c r="X31" s="2567"/>
      <c r="Y31" s="2652"/>
      <c r="Z31" s="2567"/>
      <c r="AA31" s="2567"/>
      <c r="AB31" s="2567"/>
      <c r="AC31" s="4329"/>
      <c r="AD31" s="2567"/>
      <c r="AE31" s="2567"/>
      <c r="AF31" s="2567"/>
      <c r="AG31" s="2567"/>
      <c r="AH31" s="4329"/>
      <c r="AI31" s="4292"/>
      <c r="AJ31" s="2567"/>
      <c r="AK31" s="2567"/>
    </row>
    <row r="32" spans="1:38">
      <c r="A32" s="4150"/>
      <c r="B32" s="2578"/>
      <c r="C32" s="3952" t="s">
        <v>29</v>
      </c>
      <c r="D32" s="6701"/>
      <c r="E32" s="6701"/>
      <c r="F32" s="6701"/>
      <c r="G32" s="6701"/>
      <c r="H32" s="6701"/>
      <c r="I32" s="6701"/>
      <c r="J32" s="6701"/>
      <c r="K32" s="6701"/>
      <c r="L32" s="6701"/>
      <c r="M32" s="6701"/>
      <c r="N32" s="6701"/>
      <c r="O32" s="6701"/>
      <c r="P32" s="6701"/>
      <c r="Q32" s="6701"/>
      <c r="R32" s="6701"/>
      <c r="S32" s="6701"/>
      <c r="T32" s="6701"/>
      <c r="U32" s="6701"/>
      <c r="V32" s="6701"/>
      <c r="W32" s="6701"/>
      <c r="X32" s="6692" t="s">
        <v>36</v>
      </c>
      <c r="Y32" s="6694"/>
      <c r="Z32" s="6695"/>
      <c r="AA32" s="6695"/>
      <c r="AB32" s="6695"/>
      <c r="AC32" s="6696"/>
      <c r="AD32" s="6694"/>
      <c r="AE32" s="6695"/>
      <c r="AF32" s="6695"/>
      <c r="AG32" s="6695"/>
      <c r="AH32" s="6696"/>
      <c r="AI32" s="4292"/>
      <c r="AJ32" s="2567"/>
      <c r="AK32" s="2567"/>
    </row>
    <row r="33" spans="1:37">
      <c r="A33" s="4150"/>
      <c r="B33" s="2578"/>
      <c r="C33" s="4336"/>
      <c r="D33" s="6702"/>
      <c r="E33" s="6702"/>
      <c r="F33" s="6702"/>
      <c r="G33" s="6702"/>
      <c r="H33" s="6702"/>
      <c r="I33" s="6702"/>
      <c r="J33" s="6702"/>
      <c r="K33" s="6702"/>
      <c r="L33" s="6702"/>
      <c r="M33" s="6702"/>
      <c r="N33" s="6702"/>
      <c r="O33" s="6702"/>
      <c r="P33" s="6702"/>
      <c r="Q33" s="6702"/>
      <c r="R33" s="6702"/>
      <c r="S33" s="6702"/>
      <c r="T33" s="6702"/>
      <c r="U33" s="6702"/>
      <c r="V33" s="6702"/>
      <c r="W33" s="6702"/>
      <c r="X33" s="6693"/>
      <c r="Y33" s="6697"/>
      <c r="Z33" s="6698"/>
      <c r="AA33" s="6698"/>
      <c r="AB33" s="6698"/>
      <c r="AC33" s="6699"/>
      <c r="AD33" s="6697"/>
      <c r="AE33" s="6698"/>
      <c r="AF33" s="6698"/>
      <c r="AG33" s="6698"/>
      <c r="AH33" s="6699"/>
      <c r="AI33" s="4292"/>
      <c r="AJ33" s="2567"/>
      <c r="AK33" s="2567"/>
    </row>
    <row r="34" spans="1:37">
      <c r="A34" s="4150"/>
      <c r="B34" s="2578"/>
      <c r="C34" s="2653"/>
      <c r="D34" s="6700"/>
      <c r="E34" s="6700"/>
      <c r="F34" s="6700"/>
      <c r="G34" s="6700"/>
      <c r="H34" s="6700"/>
      <c r="I34" s="6700"/>
      <c r="J34" s="6700"/>
      <c r="K34" s="6700"/>
      <c r="L34" s="6700"/>
      <c r="M34" s="6700"/>
      <c r="N34" s="6700"/>
      <c r="O34" s="6700"/>
      <c r="P34" s="6700"/>
      <c r="Q34" s="6700"/>
      <c r="R34" s="6700"/>
      <c r="S34" s="6700"/>
      <c r="T34" s="6700"/>
      <c r="U34" s="6700"/>
      <c r="V34" s="6700"/>
      <c r="W34" s="6700"/>
      <c r="X34" s="2567"/>
      <c r="Y34" s="2654"/>
      <c r="Z34" s="2564"/>
      <c r="AA34" s="2564"/>
      <c r="AB34" s="2564"/>
      <c r="AC34" s="4337"/>
      <c r="AD34" s="2564"/>
      <c r="AE34" s="2564"/>
      <c r="AF34" s="2564"/>
      <c r="AG34" s="2564"/>
      <c r="AH34" s="4337"/>
      <c r="AI34" s="4292"/>
      <c r="AJ34" s="2567"/>
      <c r="AK34" s="2567"/>
    </row>
    <row r="35" spans="1:37">
      <c r="A35" s="4150"/>
      <c r="B35" s="2578"/>
      <c r="C35" s="3952" t="s">
        <v>30</v>
      </c>
      <c r="D35" s="6701"/>
      <c r="E35" s="6701"/>
      <c r="F35" s="6701"/>
      <c r="G35" s="6701"/>
      <c r="H35" s="6701"/>
      <c r="I35" s="6701"/>
      <c r="J35" s="6701"/>
      <c r="K35" s="6701"/>
      <c r="L35" s="6701"/>
      <c r="M35" s="6701"/>
      <c r="N35" s="6701"/>
      <c r="O35" s="6701"/>
      <c r="P35" s="6701"/>
      <c r="Q35" s="6701"/>
      <c r="R35" s="6701"/>
      <c r="S35" s="6701"/>
      <c r="T35" s="6701"/>
      <c r="U35" s="6701"/>
      <c r="V35" s="6701"/>
      <c r="W35" s="6701"/>
      <c r="X35" s="6692" t="s">
        <v>37</v>
      </c>
      <c r="Y35" s="6694"/>
      <c r="Z35" s="6695"/>
      <c r="AA35" s="6695"/>
      <c r="AB35" s="6695"/>
      <c r="AC35" s="6696"/>
      <c r="AD35" s="6694"/>
      <c r="AE35" s="6695"/>
      <c r="AF35" s="6695"/>
      <c r="AG35" s="6695"/>
      <c r="AH35" s="6696"/>
      <c r="AI35" s="4292"/>
      <c r="AJ35" s="2567"/>
      <c r="AK35" s="2567"/>
    </row>
    <row r="36" spans="1:37">
      <c r="A36" s="4150"/>
      <c r="B36" s="2578"/>
      <c r="C36" s="4336"/>
      <c r="D36" s="6702"/>
      <c r="E36" s="6702"/>
      <c r="F36" s="6702"/>
      <c r="G36" s="6702"/>
      <c r="H36" s="6702"/>
      <c r="I36" s="6702"/>
      <c r="J36" s="6702"/>
      <c r="K36" s="6702"/>
      <c r="L36" s="6702"/>
      <c r="M36" s="6702"/>
      <c r="N36" s="6702"/>
      <c r="O36" s="6702"/>
      <c r="P36" s="6702"/>
      <c r="Q36" s="6702"/>
      <c r="R36" s="6702"/>
      <c r="S36" s="6702"/>
      <c r="T36" s="6702"/>
      <c r="U36" s="6702"/>
      <c r="V36" s="6702"/>
      <c r="W36" s="6702"/>
      <c r="X36" s="6693"/>
      <c r="Y36" s="6697"/>
      <c r="Z36" s="6698"/>
      <c r="AA36" s="6698"/>
      <c r="AB36" s="6698"/>
      <c r="AC36" s="6699"/>
      <c r="AD36" s="6697"/>
      <c r="AE36" s="6698"/>
      <c r="AF36" s="6698"/>
      <c r="AG36" s="6698"/>
      <c r="AH36" s="6699"/>
      <c r="AI36" s="4292"/>
      <c r="AJ36" s="2567"/>
      <c r="AK36" s="2567"/>
    </row>
    <row r="37" spans="1:37">
      <c r="A37" s="4150"/>
      <c r="B37" s="2578"/>
      <c r="C37" s="2653"/>
      <c r="D37" s="6700"/>
      <c r="E37" s="6700"/>
      <c r="F37" s="6700"/>
      <c r="G37" s="6700"/>
      <c r="H37" s="6700"/>
      <c r="I37" s="6700"/>
      <c r="J37" s="6700"/>
      <c r="K37" s="6700"/>
      <c r="L37" s="6700"/>
      <c r="M37" s="6700"/>
      <c r="N37" s="6700"/>
      <c r="O37" s="6700"/>
      <c r="P37" s="6700"/>
      <c r="Q37" s="6700"/>
      <c r="R37" s="6700"/>
      <c r="S37" s="6700"/>
      <c r="T37" s="6700"/>
      <c r="U37" s="6700"/>
      <c r="V37" s="6700"/>
      <c r="W37" s="6700"/>
      <c r="X37" s="2567"/>
      <c r="Y37" s="2654"/>
      <c r="Z37" s="2564"/>
      <c r="AA37" s="2564"/>
      <c r="AB37" s="2564"/>
      <c r="AC37" s="4337"/>
      <c r="AD37" s="2564"/>
      <c r="AE37" s="2564"/>
      <c r="AF37" s="2564"/>
      <c r="AG37" s="2564"/>
      <c r="AH37" s="4337"/>
      <c r="AI37" s="4292"/>
      <c r="AJ37" s="2567"/>
      <c r="AK37" s="2567"/>
    </row>
    <row r="38" spans="1:37">
      <c r="A38" s="4150"/>
      <c r="B38" s="2578"/>
      <c r="C38" s="3952" t="s">
        <v>44</v>
      </c>
      <c r="D38" s="6701"/>
      <c r="E38" s="6701"/>
      <c r="F38" s="6701"/>
      <c r="G38" s="6701"/>
      <c r="H38" s="6701"/>
      <c r="I38" s="6701"/>
      <c r="J38" s="6701"/>
      <c r="K38" s="6701"/>
      <c r="L38" s="6701"/>
      <c r="M38" s="6701"/>
      <c r="N38" s="6701"/>
      <c r="O38" s="6701"/>
      <c r="P38" s="6701"/>
      <c r="Q38" s="6701"/>
      <c r="R38" s="6701"/>
      <c r="S38" s="6701"/>
      <c r="T38" s="6701"/>
      <c r="U38" s="6701"/>
      <c r="V38" s="6701"/>
      <c r="W38" s="6701"/>
      <c r="X38" s="6692" t="s">
        <v>38</v>
      </c>
      <c r="Y38" s="6694"/>
      <c r="Z38" s="6695"/>
      <c r="AA38" s="6695"/>
      <c r="AB38" s="6695"/>
      <c r="AC38" s="6696"/>
      <c r="AD38" s="6694"/>
      <c r="AE38" s="6695"/>
      <c r="AF38" s="6695"/>
      <c r="AG38" s="6695"/>
      <c r="AH38" s="6696"/>
      <c r="AI38" s="4292"/>
      <c r="AJ38" s="2567"/>
      <c r="AK38" s="2567"/>
    </row>
    <row r="39" spans="1:37">
      <c r="A39" s="4150"/>
      <c r="B39" s="2578"/>
      <c r="C39" s="4332"/>
      <c r="D39" s="6702"/>
      <c r="E39" s="6702"/>
      <c r="F39" s="6702"/>
      <c r="G39" s="6702"/>
      <c r="H39" s="6702"/>
      <c r="I39" s="6702"/>
      <c r="J39" s="6702"/>
      <c r="K39" s="6702"/>
      <c r="L39" s="6702"/>
      <c r="M39" s="6702"/>
      <c r="N39" s="6702"/>
      <c r="O39" s="6702"/>
      <c r="P39" s="6702"/>
      <c r="Q39" s="6702"/>
      <c r="R39" s="6702"/>
      <c r="S39" s="6702"/>
      <c r="T39" s="6702"/>
      <c r="U39" s="6702"/>
      <c r="V39" s="6702"/>
      <c r="W39" s="6702"/>
      <c r="X39" s="6693"/>
      <c r="Y39" s="6697"/>
      <c r="Z39" s="6698"/>
      <c r="AA39" s="6698"/>
      <c r="AB39" s="6698"/>
      <c r="AC39" s="6699"/>
      <c r="AD39" s="6697"/>
      <c r="AE39" s="6698"/>
      <c r="AF39" s="6698"/>
      <c r="AG39" s="6698"/>
      <c r="AH39" s="6699"/>
      <c r="AI39" s="4292"/>
      <c r="AJ39" s="2567"/>
      <c r="AK39" s="2567"/>
    </row>
    <row r="40" spans="1:37">
      <c r="A40" s="4150"/>
      <c r="B40" s="2578"/>
      <c r="C40" s="2567"/>
      <c r="D40" s="2567"/>
      <c r="E40" s="2567"/>
      <c r="F40" s="2567"/>
      <c r="G40" s="2567"/>
      <c r="H40" s="2567"/>
      <c r="I40" s="2567"/>
      <c r="J40" s="2567"/>
      <c r="K40" s="2567"/>
      <c r="L40" s="2567"/>
      <c r="M40" s="2567"/>
      <c r="N40" s="2567"/>
      <c r="O40" s="2567"/>
      <c r="P40" s="2567"/>
      <c r="Q40" s="2644"/>
      <c r="R40" s="2567"/>
      <c r="S40" s="2567"/>
      <c r="T40" s="2567"/>
      <c r="U40" s="2567"/>
      <c r="V40" s="2567"/>
      <c r="W40" s="2567"/>
      <c r="X40" s="2567"/>
      <c r="Y40" s="2567"/>
      <c r="Z40" s="2567"/>
      <c r="AA40" s="2567"/>
      <c r="AB40" s="2567"/>
      <c r="AC40" s="2567"/>
      <c r="AD40" s="2567"/>
      <c r="AE40" s="2567"/>
      <c r="AF40" s="2567"/>
      <c r="AG40" s="2567"/>
      <c r="AH40" s="2567"/>
      <c r="AI40" s="4292"/>
      <c r="AJ40" s="2567"/>
      <c r="AK40" s="2567"/>
    </row>
    <row r="41" spans="1:37">
      <c r="A41" s="4150"/>
      <c r="B41" s="2578"/>
      <c r="C41" s="2567"/>
      <c r="D41" s="2567"/>
      <c r="E41" s="2567"/>
      <c r="F41" s="2567"/>
      <c r="G41" s="2567"/>
      <c r="H41" s="2567"/>
      <c r="I41" s="2567"/>
      <c r="J41" s="2567"/>
      <c r="K41" s="2567"/>
      <c r="L41" s="2567"/>
      <c r="M41" s="2567"/>
      <c r="N41" s="2567"/>
      <c r="O41" s="2567"/>
      <c r="P41" s="2567"/>
      <c r="Q41" s="2644"/>
      <c r="R41" s="2567"/>
      <c r="S41" s="2567"/>
      <c r="T41" s="2567"/>
      <c r="U41" s="2567"/>
      <c r="V41" s="2567"/>
      <c r="W41" s="2567"/>
      <c r="X41" s="2567"/>
      <c r="Y41" s="2567"/>
      <c r="Z41" s="2567"/>
      <c r="AA41" s="2567"/>
      <c r="AB41" s="2567"/>
      <c r="AC41" s="2567"/>
      <c r="AD41" s="2567"/>
      <c r="AE41" s="2567"/>
      <c r="AF41" s="2567"/>
      <c r="AG41" s="2567"/>
      <c r="AH41" s="2567"/>
      <c r="AI41" s="4292"/>
      <c r="AJ41" s="2567"/>
      <c r="AK41" s="2567"/>
    </row>
    <row r="42" spans="1:37">
      <c r="A42" s="4150"/>
      <c r="B42" s="2578"/>
      <c r="C42" s="2567"/>
      <c r="D42" s="2567"/>
      <c r="E42" s="2567"/>
      <c r="F42" s="2567"/>
      <c r="G42" s="2567"/>
      <c r="H42" s="2567"/>
      <c r="I42" s="2567"/>
      <c r="J42" s="2567"/>
      <c r="K42" s="2567"/>
      <c r="L42" s="2567"/>
      <c r="M42" s="2567"/>
      <c r="N42" s="2567"/>
      <c r="O42" s="2567"/>
      <c r="P42" s="2567"/>
      <c r="Q42" s="2644"/>
      <c r="R42" s="2567"/>
      <c r="S42" s="2567"/>
      <c r="T42" s="2567"/>
      <c r="U42" s="2567"/>
      <c r="V42" s="2567"/>
      <c r="W42" s="2567"/>
      <c r="X42" s="2567"/>
      <c r="Y42" s="2567"/>
      <c r="Z42" s="2567"/>
      <c r="AA42" s="2567"/>
      <c r="AB42" s="2567"/>
      <c r="AC42" s="2567"/>
      <c r="AD42" s="2567"/>
      <c r="AE42" s="2567"/>
      <c r="AF42" s="2567"/>
      <c r="AG42" s="2567"/>
      <c r="AH42" s="2567"/>
      <c r="AI42" s="4292"/>
      <c r="AJ42" s="2567"/>
      <c r="AK42" s="2567"/>
    </row>
    <row r="43" spans="1:37">
      <c r="A43" s="4150"/>
      <c r="B43" s="2578"/>
      <c r="C43" s="2567"/>
      <c r="D43" s="2567"/>
      <c r="E43" s="2567"/>
      <c r="F43" s="2567"/>
      <c r="G43" s="2567"/>
      <c r="H43" s="2567"/>
      <c r="I43" s="2567"/>
      <c r="J43" s="2567"/>
      <c r="K43" s="2567"/>
      <c r="L43" s="2567"/>
      <c r="M43" s="2567"/>
      <c r="N43" s="2567"/>
      <c r="O43" s="2567"/>
      <c r="P43" s="2567"/>
      <c r="Q43" s="2644"/>
      <c r="R43" s="2567"/>
      <c r="S43" s="2567"/>
      <c r="T43" s="2567"/>
      <c r="U43" s="2567"/>
      <c r="V43" s="2567"/>
      <c r="W43" s="2567"/>
      <c r="X43" s="2567"/>
      <c r="Y43" s="2567"/>
      <c r="Z43" s="2567"/>
      <c r="AA43" s="2567"/>
      <c r="AB43" s="2567"/>
      <c r="AC43" s="2567"/>
      <c r="AD43" s="2567"/>
      <c r="AE43" s="2567"/>
      <c r="AF43" s="2567"/>
      <c r="AG43" s="2567"/>
      <c r="AH43" s="2567"/>
      <c r="AI43" s="4292"/>
      <c r="AJ43" s="2567"/>
      <c r="AK43" s="2567"/>
    </row>
    <row r="44" spans="1:37">
      <c r="A44" s="4150"/>
      <c r="B44" s="2578"/>
      <c r="C44" s="2567"/>
      <c r="D44" s="2567"/>
      <c r="E44" s="2567"/>
      <c r="F44" s="2567"/>
      <c r="G44" s="2567"/>
      <c r="H44" s="2567"/>
      <c r="I44" s="2567"/>
      <c r="J44" s="2567"/>
      <c r="K44" s="2567"/>
      <c r="L44" s="2567"/>
      <c r="M44" s="2567"/>
      <c r="N44" s="2567"/>
      <c r="O44" s="2567"/>
      <c r="P44" s="2567"/>
      <c r="Q44" s="2644"/>
      <c r="R44" s="2567"/>
      <c r="S44" s="2567"/>
      <c r="T44" s="2567"/>
      <c r="U44" s="2567"/>
      <c r="V44" s="2567"/>
      <c r="W44" s="2567"/>
      <c r="X44" s="2567"/>
      <c r="Y44" s="2567"/>
      <c r="Z44" s="2567"/>
      <c r="AA44" s="2567"/>
      <c r="AB44" s="2567"/>
      <c r="AC44" s="2567"/>
      <c r="AD44" s="2567"/>
      <c r="AE44" s="2567"/>
      <c r="AF44" s="2567"/>
      <c r="AG44" s="2567"/>
      <c r="AH44" s="2567"/>
      <c r="AI44" s="4292"/>
      <c r="AJ44" s="2567"/>
      <c r="AK44" s="2567"/>
    </row>
    <row r="45" spans="1:37">
      <c r="A45" s="4150"/>
      <c r="B45" s="2578"/>
      <c r="C45" s="2567"/>
      <c r="D45" s="2567"/>
      <c r="E45" s="2567"/>
      <c r="F45" s="2567"/>
      <c r="G45" s="2567"/>
      <c r="H45" s="2567"/>
      <c r="I45" s="2567"/>
      <c r="J45" s="2567"/>
      <c r="K45" s="2567"/>
      <c r="L45" s="2567"/>
      <c r="M45" s="2567"/>
      <c r="N45" s="2567"/>
      <c r="O45" s="2567"/>
      <c r="P45" s="2567"/>
      <c r="Q45" s="2644"/>
      <c r="R45" s="2567"/>
      <c r="S45" s="2567"/>
      <c r="T45" s="2567"/>
      <c r="U45" s="2567"/>
      <c r="V45" s="2567"/>
      <c r="W45" s="2567"/>
      <c r="X45" s="2567"/>
      <c r="Y45" s="2567"/>
      <c r="Z45" s="2567"/>
      <c r="AA45" s="2567"/>
      <c r="AB45" s="2567"/>
      <c r="AC45" s="2567"/>
      <c r="AD45" s="2567"/>
      <c r="AE45" s="2567"/>
      <c r="AF45" s="2567"/>
      <c r="AG45" s="2567"/>
      <c r="AH45" s="2567"/>
      <c r="AI45" s="4292"/>
      <c r="AJ45" s="2567"/>
      <c r="AK45" s="2567"/>
    </row>
    <row r="46" spans="1:37">
      <c r="A46" s="4150"/>
      <c r="B46" s="2578"/>
      <c r="C46" s="2567"/>
      <c r="D46" s="2567"/>
      <c r="E46" s="2567"/>
      <c r="F46" s="2567"/>
      <c r="G46" s="2567"/>
      <c r="H46" s="2567"/>
      <c r="I46" s="2567"/>
      <c r="J46" s="2567"/>
      <c r="K46" s="2567"/>
      <c r="L46" s="2567"/>
      <c r="M46" s="2567"/>
      <c r="N46" s="2567"/>
      <c r="O46" s="2567"/>
      <c r="P46" s="2567"/>
      <c r="Q46" s="2644"/>
      <c r="R46" s="2567"/>
      <c r="S46" s="2567"/>
      <c r="T46" s="2567"/>
      <c r="U46" s="2567"/>
      <c r="V46" s="2567"/>
      <c r="W46" s="2567"/>
      <c r="X46" s="2567"/>
      <c r="Y46" s="2567"/>
      <c r="Z46" s="2567"/>
      <c r="AA46" s="2567"/>
      <c r="AB46" s="2567"/>
      <c r="AC46" s="2567"/>
      <c r="AD46" s="2567"/>
      <c r="AE46" s="2567"/>
      <c r="AF46" s="2567"/>
      <c r="AG46" s="2567"/>
      <c r="AH46" s="2567"/>
      <c r="AI46" s="4292"/>
      <c r="AJ46" s="2567"/>
      <c r="AK46" s="2567"/>
    </row>
    <row r="47" spans="1:37">
      <c r="A47" s="4150"/>
      <c r="B47" s="2578"/>
      <c r="C47" s="2567"/>
      <c r="D47" s="2567"/>
      <c r="E47" s="2567"/>
      <c r="F47" s="2567"/>
      <c r="G47" s="2567"/>
      <c r="H47" s="2567"/>
      <c r="I47" s="2567"/>
      <c r="J47" s="2567"/>
      <c r="K47" s="2567"/>
      <c r="L47" s="2567"/>
      <c r="M47" s="2567"/>
      <c r="N47" s="2567"/>
      <c r="O47" s="2567"/>
      <c r="P47" s="2567"/>
      <c r="Q47" s="2644"/>
      <c r="R47" s="2567"/>
      <c r="S47" s="2567"/>
      <c r="T47" s="2567"/>
      <c r="U47" s="2567"/>
      <c r="V47" s="2567"/>
      <c r="W47" s="2567"/>
      <c r="X47" s="2567"/>
      <c r="Y47" s="2567"/>
      <c r="Z47" s="2567"/>
      <c r="AA47" s="2567"/>
      <c r="AB47" s="2567"/>
      <c r="AC47" s="2567"/>
      <c r="AD47" s="2567"/>
      <c r="AE47" s="2567"/>
      <c r="AF47" s="2567"/>
      <c r="AG47" s="2567"/>
      <c r="AH47" s="2567"/>
      <c r="AI47" s="4292"/>
      <c r="AJ47" s="2567"/>
      <c r="AK47" s="2567"/>
    </row>
    <row r="48" spans="1:37">
      <c r="A48" s="4150"/>
      <c r="B48" s="2578"/>
      <c r="C48" s="2567"/>
      <c r="D48" s="2567"/>
      <c r="E48" s="2567"/>
      <c r="F48" s="2567"/>
      <c r="G48" s="2567"/>
      <c r="H48" s="2567"/>
      <c r="I48" s="2567"/>
      <c r="J48" s="2567"/>
      <c r="K48" s="2567"/>
      <c r="L48" s="2567"/>
      <c r="M48" s="2567"/>
      <c r="N48" s="2567"/>
      <c r="O48" s="2567"/>
      <c r="P48" s="2567"/>
      <c r="Q48" s="2644"/>
      <c r="R48" s="2567"/>
      <c r="S48" s="2567"/>
      <c r="T48" s="2567"/>
      <c r="U48" s="2567"/>
      <c r="V48" s="2567"/>
      <c r="W48" s="2567"/>
      <c r="X48" s="2567"/>
      <c r="Y48" s="2567"/>
      <c r="Z48" s="2567"/>
      <c r="AA48" s="2567"/>
      <c r="AB48" s="2567"/>
      <c r="AC48" s="2567"/>
      <c r="AD48" s="2567"/>
      <c r="AE48" s="2567"/>
      <c r="AF48" s="2567"/>
      <c r="AG48" s="2567"/>
      <c r="AH48" s="2567"/>
      <c r="AI48" s="4292"/>
      <c r="AJ48" s="2567"/>
      <c r="AK48" s="2567"/>
    </row>
    <row r="49" spans="1:37">
      <c r="A49" s="4150"/>
      <c r="B49" s="2578"/>
      <c r="C49" s="2567"/>
      <c r="D49" s="2567"/>
      <c r="E49" s="2567"/>
      <c r="F49" s="2567"/>
      <c r="G49" s="2567"/>
      <c r="H49" s="2567"/>
      <c r="I49" s="2567"/>
      <c r="J49" s="2567"/>
      <c r="K49" s="2567"/>
      <c r="L49" s="2567"/>
      <c r="M49" s="2567"/>
      <c r="N49" s="2567"/>
      <c r="O49" s="2567"/>
      <c r="P49" s="2567"/>
      <c r="Q49" s="2644"/>
      <c r="R49" s="2567"/>
      <c r="S49" s="2567"/>
      <c r="T49" s="2567"/>
      <c r="U49" s="2567"/>
      <c r="V49" s="2567"/>
      <c r="W49" s="2567"/>
      <c r="X49" s="2567"/>
      <c r="Y49" s="2567"/>
      <c r="Z49" s="2567"/>
      <c r="AA49" s="2567"/>
      <c r="AB49" s="2567"/>
      <c r="AC49" s="2567"/>
      <c r="AD49" s="2567"/>
      <c r="AE49" s="2567"/>
      <c r="AF49" s="2567"/>
      <c r="AG49" s="2567"/>
      <c r="AH49" s="2567"/>
      <c r="AI49" s="4292"/>
      <c r="AJ49" s="2567"/>
      <c r="AK49" s="2567"/>
    </row>
    <row r="50" spans="1:37">
      <c r="A50" s="4150"/>
      <c r="B50" s="2578"/>
      <c r="C50" s="2567"/>
      <c r="D50" s="2567"/>
      <c r="E50" s="2567"/>
      <c r="F50" s="2567"/>
      <c r="G50" s="2567"/>
      <c r="H50" s="2567"/>
      <c r="I50" s="2567"/>
      <c r="J50" s="2567"/>
      <c r="K50" s="2567"/>
      <c r="L50" s="2567"/>
      <c r="M50" s="2567"/>
      <c r="N50" s="2567"/>
      <c r="O50" s="2567"/>
      <c r="P50" s="2567"/>
      <c r="Q50" s="2644"/>
      <c r="R50" s="2567"/>
      <c r="S50" s="2567"/>
      <c r="T50" s="2567"/>
      <c r="U50" s="2567"/>
      <c r="V50" s="2567"/>
      <c r="W50" s="2567"/>
      <c r="X50" s="2567"/>
      <c r="Y50" s="2567"/>
      <c r="Z50" s="2567"/>
      <c r="AA50" s="2567"/>
      <c r="AB50" s="2567"/>
      <c r="AC50" s="2567"/>
      <c r="AD50" s="2567"/>
      <c r="AE50" s="2567"/>
      <c r="AF50" s="2567"/>
      <c r="AG50" s="2567"/>
      <c r="AH50" s="2567"/>
      <c r="AI50" s="4292"/>
      <c r="AJ50" s="2567"/>
      <c r="AK50" s="2567"/>
    </row>
    <row r="51" spans="1:37">
      <c r="A51" s="4150"/>
      <c r="B51" s="2578"/>
      <c r="C51" s="2567"/>
      <c r="D51" s="2567"/>
      <c r="E51" s="2567"/>
      <c r="F51" s="2567"/>
      <c r="G51" s="2567"/>
      <c r="H51" s="2567"/>
      <c r="I51" s="2567"/>
      <c r="J51" s="2567"/>
      <c r="K51" s="2567"/>
      <c r="L51" s="2567"/>
      <c r="M51" s="2567"/>
      <c r="N51" s="2567"/>
      <c r="O51" s="2567"/>
      <c r="P51" s="2567"/>
      <c r="Q51" s="2644"/>
      <c r="R51" s="2567"/>
      <c r="S51" s="2567"/>
      <c r="T51" s="2567"/>
      <c r="U51" s="2567"/>
      <c r="V51" s="2567"/>
      <c r="W51" s="2567"/>
      <c r="X51" s="2567"/>
      <c r="Y51" s="2567"/>
      <c r="Z51" s="2567"/>
      <c r="AA51" s="2567"/>
      <c r="AB51" s="2567"/>
      <c r="AC51" s="2567"/>
      <c r="AD51" s="2567"/>
      <c r="AE51" s="2567"/>
      <c r="AF51" s="2567"/>
      <c r="AG51" s="2567"/>
      <c r="AH51" s="2567"/>
      <c r="AI51" s="4292"/>
      <c r="AJ51" s="2567"/>
      <c r="AK51" s="2567"/>
    </row>
    <row r="52" spans="1:37" ht="10.8" thickBot="1">
      <c r="A52" s="4172"/>
      <c r="B52" s="4313"/>
      <c r="C52" s="4338"/>
      <c r="D52" s="4338"/>
      <c r="E52" s="4338"/>
      <c r="F52" s="4338"/>
      <c r="G52" s="4338"/>
      <c r="H52" s="4338"/>
      <c r="I52" s="4338"/>
      <c r="J52" s="4338"/>
      <c r="K52" s="4338"/>
      <c r="L52" s="4338"/>
      <c r="M52" s="4338"/>
      <c r="N52" s="4338"/>
      <c r="O52" s="4338"/>
      <c r="P52" s="4338"/>
      <c r="Q52" s="4339"/>
      <c r="R52" s="4338"/>
      <c r="S52" s="4338"/>
      <c r="T52" s="4338"/>
      <c r="U52" s="4338"/>
      <c r="V52" s="4338"/>
      <c r="W52" s="4338"/>
      <c r="X52" s="4338"/>
      <c r="Y52" s="4338"/>
      <c r="Z52" s="4338"/>
      <c r="AA52" s="4338"/>
      <c r="AB52" s="4338"/>
      <c r="AC52" s="4338"/>
      <c r="AD52" s="4338"/>
      <c r="AE52" s="4338"/>
      <c r="AF52" s="4338"/>
      <c r="AG52" s="4338"/>
      <c r="AH52" s="4338"/>
      <c r="AI52" s="4340"/>
      <c r="AJ52" s="2567"/>
      <c r="AK52" s="2567"/>
    </row>
    <row r="53" spans="1:37">
      <c r="A53" s="2564"/>
      <c r="B53" s="2578"/>
      <c r="C53" s="2567"/>
      <c r="D53" s="2567"/>
      <c r="E53" s="2567"/>
      <c r="F53" s="2567"/>
      <c r="G53" s="2567"/>
      <c r="H53" s="2567"/>
      <c r="I53" s="2567"/>
      <c r="J53" s="2567"/>
      <c r="K53" s="2567"/>
      <c r="L53" s="2567"/>
      <c r="M53" s="2567"/>
      <c r="N53" s="2567"/>
      <c r="O53" s="2567"/>
      <c r="P53" s="2567"/>
      <c r="Q53" s="2644"/>
      <c r="R53" s="2567"/>
      <c r="S53" s="2567"/>
      <c r="T53" s="2567"/>
      <c r="U53" s="2567"/>
      <c r="V53" s="2567"/>
      <c r="W53" s="2567"/>
      <c r="X53" s="2567"/>
      <c r="Y53" s="2567"/>
      <c r="Z53" s="2567"/>
      <c r="AA53" s="2567"/>
      <c r="AB53" s="2567"/>
      <c r="AC53" s="2567"/>
      <c r="AD53" s="2567"/>
      <c r="AE53" s="2567"/>
      <c r="AF53" s="2567"/>
      <c r="AG53" s="2567"/>
      <c r="AH53" s="2567"/>
      <c r="AI53" s="2567"/>
      <c r="AJ53" s="2567"/>
      <c r="AK53" s="2567"/>
    </row>
    <row r="54" spans="1:37">
      <c r="A54" s="2564"/>
      <c r="B54" s="2578"/>
      <c r="C54" s="2567"/>
      <c r="D54" s="2567"/>
      <c r="E54" s="2567"/>
      <c r="F54" s="2567"/>
      <c r="G54" s="2567"/>
      <c r="H54" s="2567"/>
      <c r="I54" s="2567"/>
      <c r="J54" s="2567"/>
      <c r="K54" s="2567"/>
      <c r="L54" s="2567"/>
      <c r="M54" s="2567"/>
      <c r="N54" s="2567"/>
      <c r="O54" s="2567"/>
      <c r="P54" s="2567"/>
      <c r="Q54" s="2644"/>
      <c r="R54" s="2567"/>
      <c r="S54" s="2567"/>
      <c r="T54" s="2567"/>
      <c r="U54" s="2567"/>
      <c r="V54" s="2567"/>
      <c r="W54" s="2567"/>
      <c r="X54" s="2567"/>
      <c r="Y54" s="2567"/>
      <c r="Z54" s="2567"/>
      <c r="AA54" s="2567"/>
      <c r="AB54" s="2567"/>
      <c r="AC54" s="2567"/>
      <c r="AD54" s="2567"/>
      <c r="AE54" s="2567"/>
      <c r="AF54" s="2567"/>
      <c r="AG54" s="2567"/>
      <c r="AH54" s="2567"/>
      <c r="AI54" s="2567"/>
      <c r="AJ54" s="2567"/>
      <c r="AK54" s="2567"/>
    </row>
    <row r="55" spans="1:37">
      <c r="A55" s="2564"/>
      <c r="B55" s="2578"/>
      <c r="C55" s="2567"/>
      <c r="D55" s="2567"/>
      <c r="E55" s="2567"/>
      <c r="F55" s="2567"/>
      <c r="G55" s="2567"/>
      <c r="H55" s="2567"/>
      <c r="I55" s="2567"/>
      <c r="J55" s="2567"/>
      <c r="K55" s="2567"/>
      <c r="L55" s="2567"/>
      <c r="M55" s="2567"/>
      <c r="N55" s="2567"/>
      <c r="O55" s="2567"/>
      <c r="P55" s="2567"/>
      <c r="Q55" s="2644"/>
      <c r="R55" s="2567"/>
      <c r="S55" s="2567"/>
      <c r="T55" s="2567"/>
      <c r="U55" s="2567"/>
      <c r="V55" s="2567"/>
      <c r="W55" s="2567"/>
      <c r="X55" s="2567"/>
      <c r="Y55" s="2567"/>
      <c r="Z55" s="2567"/>
      <c r="AA55" s="2567"/>
      <c r="AB55" s="2567"/>
      <c r="AC55" s="2567"/>
      <c r="AD55" s="2567"/>
      <c r="AE55" s="2567"/>
      <c r="AF55" s="2567"/>
      <c r="AG55" s="2567"/>
      <c r="AH55" s="2567"/>
      <c r="AI55" s="2567"/>
      <c r="AJ55" s="2567"/>
      <c r="AK55" s="2567"/>
    </row>
    <row r="56" spans="1:37">
      <c r="A56" s="2564"/>
      <c r="B56" s="2578"/>
      <c r="C56" s="2567"/>
      <c r="D56" s="2567"/>
      <c r="E56" s="2567"/>
      <c r="F56" s="2567"/>
      <c r="G56" s="2567"/>
      <c r="H56" s="2567"/>
      <c r="I56" s="2567"/>
      <c r="J56" s="2567"/>
      <c r="K56" s="2567"/>
      <c r="L56" s="2567"/>
      <c r="M56" s="2567"/>
      <c r="N56" s="2567"/>
      <c r="O56" s="2567"/>
      <c r="P56" s="2567"/>
      <c r="Q56" s="2644"/>
      <c r="R56" s="2567"/>
      <c r="S56" s="2567"/>
      <c r="T56" s="2567"/>
      <c r="U56" s="2567"/>
      <c r="V56" s="2567"/>
      <c r="W56" s="2567"/>
      <c r="X56" s="2567"/>
      <c r="Y56" s="2567"/>
      <c r="Z56" s="2567"/>
      <c r="AA56" s="2567"/>
      <c r="AB56" s="2567"/>
      <c r="AC56" s="2567"/>
      <c r="AD56" s="2567"/>
      <c r="AE56" s="2567"/>
      <c r="AF56" s="2567"/>
      <c r="AG56" s="2567"/>
      <c r="AH56" s="2567"/>
      <c r="AI56" s="2567"/>
      <c r="AJ56" s="2567"/>
      <c r="AK56" s="2567"/>
    </row>
    <row r="57" spans="1:37">
      <c r="A57" s="2564"/>
      <c r="B57" s="2578"/>
      <c r="C57" s="2567"/>
      <c r="D57" s="2567"/>
      <c r="E57" s="2567"/>
      <c r="F57" s="2567"/>
      <c r="G57" s="2567"/>
      <c r="H57" s="2567"/>
      <c r="I57" s="2567"/>
      <c r="J57" s="2567"/>
      <c r="K57" s="2567"/>
      <c r="L57" s="2567"/>
      <c r="M57" s="2567"/>
      <c r="N57" s="2567"/>
      <c r="O57" s="2567"/>
      <c r="P57" s="2567"/>
      <c r="Q57" s="2644"/>
      <c r="R57" s="2567"/>
      <c r="S57" s="2567"/>
      <c r="T57" s="2567"/>
      <c r="U57" s="2567"/>
      <c r="V57" s="2567"/>
      <c r="W57" s="2567"/>
      <c r="X57" s="2567"/>
      <c r="Y57" s="2567"/>
      <c r="Z57" s="2567"/>
      <c r="AA57" s="2567"/>
      <c r="AB57" s="2567"/>
      <c r="AC57" s="2567"/>
      <c r="AD57" s="2567"/>
      <c r="AE57" s="2567"/>
      <c r="AF57" s="2567"/>
      <c r="AG57" s="2567"/>
      <c r="AH57" s="2567"/>
      <c r="AI57" s="2567"/>
      <c r="AJ57" s="2567"/>
      <c r="AK57" s="2567"/>
    </row>
    <row r="58" spans="1:37">
      <c r="A58" s="2564"/>
      <c r="B58" s="2578"/>
      <c r="C58" s="2567"/>
      <c r="D58" s="2567"/>
      <c r="E58" s="2567"/>
      <c r="F58" s="2567"/>
      <c r="G58" s="2567"/>
      <c r="H58" s="2567"/>
      <c r="I58" s="2567"/>
      <c r="J58" s="2567"/>
      <c r="K58" s="2567"/>
      <c r="L58" s="2567"/>
      <c r="M58" s="2567"/>
      <c r="N58" s="2567"/>
      <c r="O58" s="2567"/>
      <c r="P58" s="2567"/>
      <c r="Q58" s="2644"/>
      <c r="R58" s="2567"/>
      <c r="S58" s="2567"/>
      <c r="T58" s="2567"/>
      <c r="U58" s="2567"/>
      <c r="V58" s="2567"/>
      <c r="W58" s="2567"/>
      <c r="X58" s="2567"/>
      <c r="Y58" s="2567"/>
      <c r="Z58" s="2567"/>
      <c r="AA58" s="2567"/>
      <c r="AB58" s="2567"/>
      <c r="AC58" s="2567"/>
      <c r="AD58" s="2567"/>
      <c r="AE58" s="2567"/>
      <c r="AF58" s="2567"/>
      <c r="AG58" s="2567"/>
      <c r="AH58" s="2567"/>
      <c r="AI58" s="2567"/>
      <c r="AJ58" s="2567"/>
      <c r="AK58" s="2567"/>
    </row>
    <row r="59" spans="1:37">
      <c r="A59" s="2564"/>
      <c r="B59" s="2578"/>
      <c r="C59" s="2567"/>
      <c r="D59" s="2567"/>
      <c r="E59" s="2567"/>
      <c r="F59" s="2567"/>
      <c r="G59" s="2567"/>
      <c r="H59" s="2567"/>
      <c r="I59" s="2567"/>
      <c r="J59" s="2567"/>
      <c r="K59" s="2567"/>
      <c r="L59" s="2567"/>
      <c r="M59" s="2567"/>
      <c r="N59" s="2567"/>
      <c r="O59" s="2567"/>
      <c r="P59" s="2567"/>
      <c r="Q59" s="2644"/>
      <c r="R59" s="2567"/>
      <c r="S59" s="2567"/>
      <c r="T59" s="2567"/>
      <c r="U59" s="2567"/>
      <c r="V59" s="2567"/>
      <c r="W59" s="2567"/>
      <c r="X59" s="2567"/>
      <c r="Y59" s="2567"/>
      <c r="Z59" s="2567"/>
      <c r="AA59" s="2567"/>
      <c r="AB59" s="2567"/>
      <c r="AC59" s="2567"/>
      <c r="AD59" s="2567"/>
      <c r="AE59" s="2567"/>
      <c r="AF59" s="2567"/>
      <c r="AG59" s="2567"/>
      <c r="AH59" s="2567"/>
      <c r="AI59" s="2567"/>
      <c r="AJ59" s="2567"/>
      <c r="AK59" s="2567"/>
    </row>
    <row r="60" spans="1:37">
      <c r="A60" s="2564"/>
      <c r="B60" s="2578"/>
      <c r="C60" s="2567"/>
      <c r="D60" s="2567"/>
      <c r="E60" s="2567"/>
      <c r="F60" s="2567"/>
      <c r="G60" s="2567"/>
      <c r="H60" s="2567"/>
      <c r="I60" s="2567"/>
      <c r="J60" s="2567"/>
      <c r="K60" s="2567"/>
      <c r="L60" s="2567"/>
      <c r="M60" s="2567"/>
      <c r="N60" s="2567"/>
      <c r="O60" s="2567"/>
      <c r="P60" s="2567"/>
      <c r="Q60" s="2644"/>
      <c r="R60" s="2567"/>
      <c r="S60" s="2567"/>
      <c r="T60" s="2567"/>
      <c r="U60" s="2567"/>
      <c r="V60" s="2567"/>
      <c r="W60" s="2567"/>
      <c r="X60" s="2567"/>
      <c r="Y60" s="2567"/>
      <c r="Z60" s="2567"/>
      <c r="AA60" s="2567"/>
      <c r="AB60" s="2567"/>
      <c r="AC60" s="2567"/>
      <c r="AD60" s="2567"/>
      <c r="AE60" s="2567"/>
      <c r="AF60" s="2567"/>
      <c r="AG60" s="2567"/>
      <c r="AH60" s="2567"/>
      <c r="AI60" s="2567"/>
      <c r="AJ60" s="2567"/>
      <c r="AK60" s="2567"/>
    </row>
    <row r="61" spans="1:37">
      <c r="A61" s="2564"/>
      <c r="B61" s="2578"/>
      <c r="C61" s="2567"/>
      <c r="D61" s="2567"/>
      <c r="E61" s="2567"/>
      <c r="F61" s="2567"/>
      <c r="G61" s="2567"/>
      <c r="H61" s="2567"/>
      <c r="I61" s="2567"/>
      <c r="J61" s="2567"/>
      <c r="K61" s="2567"/>
      <c r="L61" s="2567"/>
      <c r="M61" s="2567"/>
      <c r="N61" s="2567"/>
      <c r="O61" s="2567"/>
      <c r="P61" s="2567"/>
      <c r="Q61" s="2644"/>
      <c r="R61" s="2567"/>
      <c r="S61" s="2567"/>
      <c r="T61" s="2567"/>
      <c r="U61" s="2567"/>
      <c r="V61" s="2567"/>
      <c r="W61" s="2567"/>
      <c r="X61" s="2567"/>
      <c r="Y61" s="2567"/>
      <c r="Z61" s="2567"/>
      <c r="AA61" s="2567"/>
      <c r="AB61" s="2567"/>
      <c r="AC61" s="2567"/>
      <c r="AD61" s="2567"/>
      <c r="AE61" s="2567"/>
      <c r="AF61" s="2567"/>
      <c r="AG61" s="2567"/>
      <c r="AH61" s="2567"/>
      <c r="AI61" s="2567"/>
      <c r="AJ61" s="2567"/>
      <c r="AK61" s="2567"/>
    </row>
    <row r="62" spans="1:37">
      <c r="A62" s="2564"/>
      <c r="B62" s="2578"/>
      <c r="C62" s="2567"/>
      <c r="D62" s="2567"/>
      <c r="E62" s="2567"/>
      <c r="F62" s="2567"/>
      <c r="G62" s="2567"/>
      <c r="H62" s="2567"/>
      <c r="I62" s="2567"/>
      <c r="J62" s="2567"/>
      <c r="K62" s="2567"/>
      <c r="L62" s="2567"/>
      <c r="M62" s="2567"/>
      <c r="N62" s="2567"/>
      <c r="O62" s="2567"/>
      <c r="P62" s="2567"/>
      <c r="Q62" s="2644"/>
      <c r="R62" s="2567"/>
      <c r="S62" s="2567"/>
      <c r="T62" s="2567"/>
      <c r="U62" s="2567"/>
      <c r="V62" s="2567"/>
      <c r="W62" s="2567"/>
      <c r="X62" s="2567"/>
      <c r="Y62" s="2567"/>
      <c r="Z62" s="2567"/>
      <c r="AA62" s="2567"/>
      <c r="AB62" s="2567"/>
      <c r="AC62" s="2567"/>
      <c r="AD62" s="2567"/>
      <c r="AE62" s="2567"/>
      <c r="AF62" s="2567"/>
      <c r="AG62" s="2567"/>
      <c r="AH62" s="2567"/>
      <c r="AI62" s="2567"/>
      <c r="AJ62" s="2567"/>
      <c r="AK62" s="2567"/>
    </row>
    <row r="63" spans="1:37">
      <c r="A63" s="2564"/>
      <c r="B63" s="2578"/>
      <c r="C63" s="2567"/>
      <c r="D63" s="2567"/>
      <c r="E63" s="2567"/>
      <c r="F63" s="2567"/>
      <c r="G63" s="2567"/>
      <c r="H63" s="2567"/>
      <c r="I63" s="2567"/>
      <c r="J63" s="2567"/>
      <c r="K63" s="2567"/>
      <c r="L63" s="2567"/>
      <c r="M63" s="2567"/>
      <c r="N63" s="2567"/>
      <c r="O63" s="2567"/>
      <c r="P63" s="2567"/>
      <c r="Q63" s="2644"/>
      <c r="R63" s="2567"/>
      <c r="S63" s="2567"/>
      <c r="T63" s="2567"/>
      <c r="U63" s="2567"/>
      <c r="V63" s="2567"/>
      <c r="W63" s="2567"/>
      <c r="X63" s="2567"/>
      <c r="Y63" s="2567"/>
      <c r="Z63" s="2567"/>
      <c r="AA63" s="2567"/>
      <c r="AB63" s="2567"/>
      <c r="AC63" s="2567"/>
      <c r="AD63" s="2567"/>
      <c r="AE63" s="2567"/>
      <c r="AF63" s="2567"/>
      <c r="AG63" s="2567"/>
      <c r="AH63" s="2567"/>
      <c r="AI63" s="2567"/>
      <c r="AJ63" s="2567"/>
      <c r="AK63" s="2567"/>
    </row>
    <row r="64" spans="1:37">
      <c r="A64" s="2564"/>
      <c r="B64" s="2578"/>
      <c r="C64" s="2567"/>
      <c r="D64" s="2567"/>
      <c r="E64" s="2567"/>
      <c r="F64" s="2567"/>
      <c r="G64" s="2567"/>
      <c r="H64" s="2567"/>
      <c r="I64" s="2567"/>
      <c r="J64" s="2567"/>
      <c r="K64" s="2567"/>
      <c r="L64" s="2567"/>
      <c r="M64" s="2567"/>
      <c r="N64" s="2567"/>
      <c r="O64" s="2567"/>
      <c r="P64" s="2567"/>
      <c r="Q64" s="2644"/>
      <c r="R64" s="2567"/>
      <c r="S64" s="2567"/>
      <c r="T64" s="2567"/>
      <c r="U64" s="2567"/>
      <c r="V64" s="2567"/>
      <c r="W64" s="2567"/>
      <c r="X64" s="2567"/>
      <c r="Y64" s="2567"/>
      <c r="Z64" s="2567"/>
      <c r="AA64" s="2567"/>
      <c r="AB64" s="2567"/>
      <c r="AC64" s="2567"/>
      <c r="AD64" s="2567"/>
      <c r="AE64" s="2567"/>
      <c r="AF64" s="2567"/>
      <c r="AG64" s="2567"/>
      <c r="AH64" s="2567"/>
      <c r="AI64" s="2567"/>
      <c r="AJ64" s="2567"/>
      <c r="AK64" s="2567"/>
    </row>
    <row r="65" spans="1:37">
      <c r="A65" s="2564"/>
      <c r="B65" s="2578"/>
      <c r="C65" s="2567"/>
      <c r="D65" s="2567"/>
      <c r="E65" s="2567"/>
      <c r="F65" s="2567"/>
      <c r="G65" s="2567"/>
      <c r="H65" s="2567"/>
      <c r="I65" s="2567"/>
      <c r="J65" s="2567"/>
      <c r="K65" s="2567"/>
      <c r="L65" s="2567"/>
      <c r="M65" s="2567"/>
      <c r="N65" s="2567"/>
      <c r="O65" s="2567"/>
      <c r="P65" s="2567"/>
      <c r="Q65" s="2644"/>
      <c r="R65" s="2567"/>
      <c r="S65" s="2567"/>
      <c r="T65" s="2567"/>
      <c r="U65" s="2567"/>
      <c r="V65" s="2567"/>
      <c r="W65" s="2567"/>
      <c r="X65" s="2567"/>
      <c r="Y65" s="2567"/>
      <c r="Z65" s="2567"/>
      <c r="AA65" s="2567"/>
      <c r="AB65" s="2567"/>
      <c r="AC65" s="2567"/>
      <c r="AD65" s="2567"/>
      <c r="AE65" s="2567"/>
      <c r="AF65" s="2567"/>
      <c r="AG65" s="2567"/>
      <c r="AH65" s="2567"/>
      <c r="AI65" s="2567"/>
      <c r="AJ65" s="2567"/>
      <c r="AK65" s="2567"/>
    </row>
    <row r="66" spans="1:37">
      <c r="A66" s="2564"/>
      <c r="B66" s="2578"/>
      <c r="C66" s="2567"/>
      <c r="D66" s="2567"/>
      <c r="E66" s="2567"/>
      <c r="F66" s="2567"/>
      <c r="G66" s="2567"/>
      <c r="H66" s="2567"/>
      <c r="I66" s="2567"/>
      <c r="J66" s="2567"/>
      <c r="K66" s="2567"/>
      <c r="L66" s="2567"/>
      <c r="M66" s="2567"/>
      <c r="N66" s="2567"/>
      <c r="O66" s="2567"/>
      <c r="P66" s="2567"/>
      <c r="Q66" s="2644"/>
      <c r="R66" s="2567"/>
      <c r="S66" s="2567"/>
      <c r="T66" s="2567"/>
      <c r="U66" s="2567"/>
      <c r="V66" s="2567"/>
      <c r="W66" s="2567"/>
      <c r="X66" s="2567"/>
      <c r="Y66" s="2567"/>
      <c r="Z66" s="2567"/>
      <c r="AA66" s="2567"/>
      <c r="AB66" s="2567"/>
      <c r="AC66" s="2567"/>
      <c r="AD66" s="2567"/>
      <c r="AE66" s="2567"/>
      <c r="AF66" s="2567"/>
      <c r="AG66" s="2567"/>
      <c r="AH66" s="2567"/>
      <c r="AI66" s="2567"/>
      <c r="AJ66" s="2567"/>
      <c r="AK66" s="2567"/>
    </row>
    <row r="67" spans="1:37">
      <c r="A67" s="2564"/>
      <c r="B67" s="2578"/>
      <c r="C67" s="2567"/>
      <c r="D67" s="2567"/>
      <c r="E67" s="2567"/>
      <c r="F67" s="2567"/>
      <c r="G67" s="2567"/>
      <c r="H67" s="2567"/>
      <c r="I67" s="2567"/>
      <c r="J67" s="2567"/>
      <c r="K67" s="2567"/>
      <c r="L67" s="2567"/>
      <c r="M67" s="2567"/>
      <c r="N67" s="2567"/>
      <c r="O67" s="2567"/>
      <c r="P67" s="2567"/>
      <c r="Q67" s="2644"/>
      <c r="R67" s="2567"/>
      <c r="S67" s="2567"/>
      <c r="T67" s="2567"/>
      <c r="U67" s="2567"/>
      <c r="V67" s="2567"/>
      <c r="W67" s="2567"/>
      <c r="X67" s="2567"/>
      <c r="Y67" s="2567"/>
      <c r="Z67" s="2567"/>
      <c r="AA67" s="2567"/>
      <c r="AB67" s="2567"/>
      <c r="AC67" s="2567"/>
      <c r="AD67" s="2567"/>
      <c r="AE67" s="2567"/>
      <c r="AF67" s="2567"/>
      <c r="AG67" s="2567"/>
      <c r="AH67" s="2567"/>
      <c r="AI67" s="2567"/>
      <c r="AJ67" s="2567"/>
      <c r="AK67" s="2567"/>
    </row>
    <row r="68" spans="1:37">
      <c r="A68" s="2564"/>
      <c r="B68" s="2578"/>
      <c r="C68" s="2567"/>
      <c r="D68" s="2567"/>
      <c r="E68" s="2567"/>
      <c r="F68" s="2567"/>
      <c r="G68" s="2567"/>
      <c r="H68" s="2567"/>
      <c r="I68" s="2567"/>
      <c r="J68" s="2567"/>
      <c r="K68" s="2567"/>
      <c r="L68" s="2567"/>
      <c r="M68" s="2567"/>
      <c r="N68" s="2567"/>
      <c r="O68" s="2567"/>
      <c r="P68" s="2567"/>
      <c r="Q68" s="2644"/>
      <c r="R68" s="2567"/>
      <c r="S68" s="2567"/>
      <c r="T68" s="2567"/>
      <c r="U68" s="2567"/>
      <c r="V68" s="2567"/>
      <c r="W68" s="2567"/>
      <c r="X68" s="2567"/>
      <c r="Y68" s="2567"/>
      <c r="Z68" s="2567"/>
      <c r="AA68" s="2567"/>
      <c r="AB68" s="2567"/>
      <c r="AC68" s="2567"/>
      <c r="AD68" s="2567"/>
      <c r="AE68" s="2567"/>
      <c r="AF68" s="2567"/>
      <c r="AG68" s="2567"/>
      <c r="AH68" s="2567"/>
      <c r="AI68" s="2567"/>
      <c r="AJ68" s="2567"/>
      <c r="AK68" s="2567"/>
    </row>
    <row r="69" spans="1:37">
      <c r="A69" s="2564"/>
      <c r="B69" s="2578"/>
      <c r="C69" s="2567"/>
      <c r="D69" s="2567"/>
      <c r="E69" s="2567"/>
      <c r="F69" s="2567"/>
      <c r="G69" s="2567"/>
      <c r="H69" s="2567"/>
      <c r="I69" s="2567"/>
      <c r="J69" s="2567"/>
      <c r="K69" s="2567"/>
      <c r="L69" s="2567"/>
      <c r="M69" s="2567"/>
      <c r="N69" s="2567"/>
      <c r="O69" s="2567"/>
      <c r="P69" s="2567"/>
      <c r="Q69" s="2644"/>
      <c r="R69" s="2567"/>
      <c r="S69" s="2567"/>
      <c r="T69" s="2567"/>
      <c r="U69" s="2567"/>
      <c r="V69" s="2567"/>
      <c r="W69" s="2567"/>
      <c r="X69" s="2567"/>
      <c r="Y69" s="2567"/>
      <c r="Z69" s="2567"/>
      <c r="AA69" s="2567"/>
      <c r="AB69" s="2567"/>
      <c r="AC69" s="2567"/>
      <c r="AD69" s="2567"/>
      <c r="AE69" s="2567"/>
      <c r="AF69" s="2567"/>
      <c r="AG69" s="2567"/>
      <c r="AH69" s="2567"/>
      <c r="AI69" s="2567"/>
      <c r="AJ69" s="2567"/>
      <c r="AK69" s="2567"/>
    </row>
    <row r="70" spans="1:37">
      <c r="A70" s="2564"/>
      <c r="B70" s="2578"/>
      <c r="C70" s="2567"/>
      <c r="D70" s="2567"/>
      <c r="E70" s="2567"/>
      <c r="F70" s="2567"/>
      <c r="G70" s="2567"/>
      <c r="H70" s="2567"/>
      <c r="I70" s="2567"/>
      <c r="J70" s="2567"/>
      <c r="K70" s="2567"/>
      <c r="L70" s="2567"/>
      <c r="M70" s="2567"/>
      <c r="N70" s="2567"/>
      <c r="O70" s="2567"/>
      <c r="P70" s="2567"/>
      <c r="Q70" s="2644"/>
      <c r="R70" s="2567"/>
      <c r="S70" s="2567"/>
      <c r="T70" s="2567"/>
      <c r="U70" s="2567"/>
      <c r="V70" s="2567"/>
      <c r="W70" s="2567"/>
      <c r="X70" s="2567"/>
      <c r="Y70" s="2567"/>
      <c r="Z70" s="2567"/>
      <c r="AA70" s="2567"/>
      <c r="AB70" s="2567"/>
      <c r="AC70" s="2567"/>
      <c r="AD70" s="2567"/>
      <c r="AE70" s="2567"/>
      <c r="AF70" s="2567"/>
      <c r="AG70" s="2567"/>
      <c r="AH70" s="2567"/>
      <c r="AI70" s="2567"/>
      <c r="AJ70" s="2567"/>
      <c r="AK70" s="2567"/>
    </row>
    <row r="71" spans="1:37">
      <c r="A71" s="2564"/>
      <c r="B71" s="2578"/>
      <c r="C71" s="2567"/>
      <c r="D71" s="2567"/>
      <c r="E71" s="2567"/>
      <c r="F71" s="2567"/>
      <c r="G71" s="2567"/>
      <c r="H71" s="2567"/>
      <c r="I71" s="2567"/>
      <c r="J71" s="2567"/>
      <c r="K71" s="2567"/>
      <c r="L71" s="2567"/>
      <c r="M71" s="2567"/>
      <c r="N71" s="2567"/>
      <c r="O71" s="2567"/>
      <c r="P71" s="2567"/>
      <c r="Q71" s="2644"/>
      <c r="R71" s="2567"/>
      <c r="S71" s="2567"/>
      <c r="T71" s="2567"/>
      <c r="U71" s="2567"/>
      <c r="V71" s="2567"/>
      <c r="W71" s="2567"/>
      <c r="X71" s="2567"/>
      <c r="Y71" s="2567"/>
      <c r="Z71" s="2567"/>
      <c r="AA71" s="2567"/>
      <c r="AB71" s="2567"/>
      <c r="AC71" s="2567"/>
      <c r="AD71" s="2567"/>
      <c r="AE71" s="2567"/>
      <c r="AF71" s="2567"/>
      <c r="AG71" s="2567"/>
      <c r="AH71" s="2567"/>
      <c r="AI71" s="2567"/>
      <c r="AJ71" s="2567"/>
      <c r="AK71" s="2567"/>
    </row>
    <row r="72" spans="1:37">
      <c r="A72" s="2564"/>
      <c r="B72" s="2578"/>
      <c r="C72" s="2567"/>
      <c r="D72" s="2567"/>
      <c r="E72" s="2567"/>
      <c r="F72" s="2567"/>
      <c r="G72" s="2567"/>
      <c r="H72" s="2567"/>
      <c r="I72" s="2567"/>
      <c r="J72" s="2567"/>
      <c r="K72" s="2567"/>
      <c r="L72" s="2567"/>
      <c r="M72" s="2567"/>
      <c r="N72" s="2567"/>
      <c r="O72" s="2567"/>
      <c r="P72" s="2567"/>
      <c r="Q72" s="2644"/>
      <c r="R72" s="2567"/>
      <c r="S72" s="2567"/>
      <c r="T72" s="2567"/>
      <c r="U72" s="2567"/>
      <c r="V72" s="2567"/>
      <c r="W72" s="2567"/>
      <c r="X72" s="2567"/>
      <c r="Y72" s="2567"/>
      <c r="Z72" s="2567"/>
      <c r="AA72" s="2567"/>
      <c r="AB72" s="2567"/>
      <c r="AC72" s="2567"/>
      <c r="AD72" s="2567"/>
      <c r="AE72" s="2567"/>
      <c r="AF72" s="2567"/>
      <c r="AG72" s="2567"/>
      <c r="AH72" s="2567"/>
      <c r="AI72" s="2567"/>
      <c r="AJ72" s="2567"/>
      <c r="AK72" s="2567"/>
    </row>
    <row r="73" spans="1:37">
      <c r="A73" s="2564"/>
      <c r="B73" s="2578"/>
      <c r="C73" s="2567"/>
      <c r="D73" s="2567"/>
      <c r="E73" s="2567"/>
      <c r="F73" s="2567"/>
      <c r="G73" s="2567"/>
      <c r="H73" s="2567"/>
      <c r="I73" s="2567"/>
      <c r="J73" s="2567"/>
      <c r="K73" s="2567"/>
      <c r="L73" s="2567"/>
      <c r="M73" s="2567"/>
      <c r="N73" s="2567"/>
      <c r="O73" s="2567"/>
      <c r="P73" s="2567"/>
      <c r="Q73" s="2644"/>
      <c r="R73" s="2567"/>
      <c r="S73" s="2567"/>
      <c r="T73" s="2567"/>
      <c r="U73" s="2567"/>
      <c r="V73" s="2567"/>
      <c r="W73" s="2567"/>
      <c r="X73" s="2567"/>
      <c r="Y73" s="2567"/>
      <c r="Z73" s="2567"/>
      <c r="AA73" s="2567"/>
      <c r="AB73" s="2567"/>
      <c r="AC73" s="2567"/>
      <c r="AD73" s="2567"/>
      <c r="AE73" s="2567"/>
      <c r="AF73" s="2567"/>
      <c r="AG73" s="2567"/>
      <c r="AH73" s="2567"/>
      <c r="AI73" s="2567"/>
      <c r="AJ73" s="2567"/>
      <c r="AK73" s="2567"/>
    </row>
    <row r="74" spans="1:37">
      <c r="A74" s="2564"/>
      <c r="B74" s="2578"/>
      <c r="C74" s="2567"/>
      <c r="D74" s="2567"/>
      <c r="E74" s="2567"/>
      <c r="F74" s="2567"/>
      <c r="G74" s="2567"/>
      <c r="H74" s="2567"/>
      <c r="I74" s="2567"/>
      <c r="J74" s="2567"/>
      <c r="K74" s="2567"/>
      <c r="L74" s="2567"/>
      <c r="M74" s="2567"/>
      <c r="N74" s="2567"/>
      <c r="O74" s="2567"/>
      <c r="P74" s="2567"/>
      <c r="Q74" s="2644"/>
      <c r="R74" s="2567"/>
      <c r="S74" s="2567"/>
      <c r="T74" s="2567"/>
      <c r="U74" s="2567"/>
      <c r="V74" s="2567"/>
      <c r="W74" s="2567"/>
      <c r="X74" s="2567"/>
      <c r="Y74" s="2567"/>
      <c r="Z74" s="2567"/>
      <c r="AA74" s="2567"/>
      <c r="AB74" s="2567"/>
      <c r="AC74" s="2567"/>
      <c r="AD74" s="2567"/>
      <c r="AE74" s="2567"/>
      <c r="AF74" s="2567"/>
      <c r="AG74" s="2567"/>
      <c r="AH74" s="2567"/>
      <c r="AI74" s="2567"/>
      <c r="AJ74" s="2567"/>
      <c r="AK74" s="2567"/>
    </row>
    <row r="75" spans="1:37">
      <c r="A75" s="2564"/>
      <c r="B75" s="2578"/>
      <c r="C75" s="2567"/>
      <c r="D75" s="2567"/>
      <c r="E75" s="2567"/>
      <c r="F75" s="2567"/>
      <c r="G75" s="2567"/>
      <c r="H75" s="2567"/>
      <c r="I75" s="2567"/>
      <c r="J75" s="2567"/>
      <c r="K75" s="2567"/>
      <c r="L75" s="2567"/>
      <c r="M75" s="2567"/>
      <c r="N75" s="2567"/>
      <c r="O75" s="2567"/>
      <c r="P75" s="2567"/>
      <c r="Q75" s="2644"/>
      <c r="R75" s="2567"/>
      <c r="S75" s="2567"/>
      <c r="T75" s="2567"/>
      <c r="U75" s="2567"/>
      <c r="V75" s="2567"/>
      <c r="W75" s="2567"/>
      <c r="X75" s="2567"/>
      <c r="Y75" s="2567"/>
      <c r="Z75" s="2567"/>
      <c r="AA75" s="2567"/>
      <c r="AB75" s="2567"/>
      <c r="AC75" s="2567"/>
      <c r="AD75" s="2567"/>
      <c r="AE75" s="2567"/>
      <c r="AF75" s="2567"/>
      <c r="AG75" s="2567"/>
      <c r="AH75" s="2567"/>
      <c r="AI75" s="2567"/>
      <c r="AJ75" s="2567"/>
      <c r="AK75" s="2567"/>
    </row>
    <row r="76" spans="1:37">
      <c r="A76" s="2564"/>
      <c r="B76" s="2578"/>
      <c r="C76" s="2567"/>
      <c r="D76" s="2567"/>
      <c r="E76" s="2567"/>
      <c r="F76" s="2567"/>
      <c r="G76" s="2567"/>
      <c r="H76" s="2567"/>
      <c r="I76" s="2567"/>
      <c r="J76" s="2567"/>
      <c r="K76" s="2567"/>
      <c r="L76" s="2567"/>
      <c r="M76" s="2567"/>
      <c r="N76" s="2567"/>
      <c r="O76" s="2567"/>
      <c r="P76" s="2567"/>
      <c r="Q76" s="2644"/>
      <c r="R76" s="2567"/>
      <c r="S76" s="2567"/>
      <c r="T76" s="2567"/>
      <c r="U76" s="2567"/>
      <c r="V76" s="2567"/>
      <c r="W76" s="2567"/>
      <c r="X76" s="2567"/>
      <c r="Y76" s="2567"/>
      <c r="Z76" s="2567"/>
      <c r="AA76" s="2567"/>
      <c r="AB76" s="2567"/>
      <c r="AC76" s="2567"/>
      <c r="AD76" s="2567"/>
      <c r="AE76" s="2567"/>
      <c r="AF76" s="2567"/>
      <c r="AG76" s="2567"/>
      <c r="AH76" s="2567"/>
      <c r="AI76" s="2567"/>
      <c r="AJ76" s="2567"/>
      <c r="AK76" s="2567"/>
    </row>
    <row r="77" spans="1:37">
      <c r="A77" s="2564"/>
      <c r="B77" s="2578"/>
      <c r="C77" s="2567"/>
      <c r="D77" s="2567"/>
      <c r="E77" s="2567"/>
      <c r="F77" s="2567"/>
      <c r="G77" s="2567"/>
      <c r="H77" s="2567"/>
      <c r="I77" s="2567"/>
      <c r="J77" s="2567"/>
      <c r="K77" s="2567"/>
      <c r="L77" s="2567"/>
      <c r="M77" s="2567"/>
      <c r="N77" s="2567"/>
      <c r="O77" s="2567"/>
      <c r="P77" s="2567"/>
      <c r="Q77" s="2644"/>
      <c r="R77" s="2567"/>
      <c r="S77" s="2567"/>
      <c r="T77" s="2567"/>
      <c r="U77" s="2567"/>
      <c r="V77" s="2567"/>
      <c r="W77" s="2567"/>
      <c r="X77" s="2567"/>
      <c r="Y77" s="2567"/>
      <c r="Z77" s="2567"/>
      <c r="AA77" s="2567"/>
      <c r="AB77" s="2567"/>
      <c r="AC77" s="2567"/>
      <c r="AD77" s="2567"/>
      <c r="AE77" s="2567"/>
      <c r="AF77" s="2567"/>
      <c r="AG77" s="2567"/>
      <c r="AH77" s="2567"/>
      <c r="AI77" s="2567"/>
      <c r="AJ77" s="2567"/>
      <c r="AK77" s="2567"/>
    </row>
    <row r="78" spans="1:37">
      <c r="A78" s="2564"/>
      <c r="B78" s="2578"/>
      <c r="C78" s="2567"/>
      <c r="D78" s="2567"/>
      <c r="E78" s="2567"/>
      <c r="F78" s="2567"/>
      <c r="G78" s="2567"/>
      <c r="H78" s="2567"/>
      <c r="I78" s="2567"/>
      <c r="J78" s="2567"/>
      <c r="K78" s="2567"/>
      <c r="L78" s="2567"/>
      <c r="M78" s="2567"/>
      <c r="N78" s="2567"/>
      <c r="O78" s="2567"/>
      <c r="P78" s="2567"/>
      <c r="Q78" s="2644"/>
      <c r="R78" s="2567"/>
      <c r="S78" s="2567"/>
      <c r="T78" s="2567"/>
      <c r="U78" s="2567"/>
      <c r="V78" s="2567"/>
      <c r="W78" s="2567"/>
      <c r="X78" s="2567"/>
      <c r="Y78" s="2567"/>
      <c r="Z78" s="2567"/>
      <c r="AA78" s="2567"/>
      <c r="AB78" s="2567"/>
      <c r="AC78" s="2567"/>
      <c r="AD78" s="2567"/>
      <c r="AE78" s="2567"/>
      <c r="AF78" s="2567"/>
      <c r="AG78" s="2567"/>
      <c r="AH78" s="2567"/>
      <c r="AI78" s="2567"/>
      <c r="AJ78" s="2567"/>
      <c r="AK78" s="2567"/>
    </row>
    <row r="79" spans="1:37">
      <c r="A79" s="2564"/>
      <c r="B79" s="2578"/>
      <c r="C79" s="2567"/>
      <c r="D79" s="2567"/>
      <c r="E79" s="2567"/>
      <c r="F79" s="2567"/>
      <c r="G79" s="2567"/>
      <c r="H79" s="2567"/>
      <c r="I79" s="2567"/>
      <c r="J79" s="2567"/>
      <c r="K79" s="2567"/>
      <c r="L79" s="2567"/>
      <c r="M79" s="2567"/>
      <c r="N79" s="2567"/>
      <c r="O79" s="2567"/>
      <c r="P79" s="2567"/>
      <c r="Q79" s="2644"/>
      <c r="R79" s="2567"/>
      <c r="S79" s="2567"/>
      <c r="T79" s="2567"/>
      <c r="U79" s="2567"/>
      <c r="V79" s="2567"/>
      <c r="W79" s="2567"/>
      <c r="X79" s="2567"/>
      <c r="Y79" s="2567"/>
      <c r="Z79" s="2567"/>
      <c r="AA79" s="2567"/>
      <c r="AB79" s="2567"/>
      <c r="AC79" s="2567"/>
      <c r="AD79" s="2567"/>
      <c r="AE79" s="2567"/>
      <c r="AF79" s="2567"/>
      <c r="AG79" s="2567"/>
      <c r="AH79" s="2567"/>
      <c r="AI79" s="2567"/>
      <c r="AJ79" s="2567"/>
      <c r="AK79" s="2567"/>
    </row>
    <row r="80" spans="1:37">
      <c r="A80" s="2564"/>
      <c r="B80" s="2578"/>
      <c r="C80" s="2567"/>
      <c r="D80" s="2567"/>
      <c r="E80" s="2567"/>
      <c r="F80" s="2567"/>
      <c r="G80" s="2567"/>
      <c r="H80" s="2567"/>
      <c r="I80" s="2567"/>
      <c r="J80" s="2567"/>
      <c r="K80" s="2567"/>
      <c r="L80" s="2567"/>
      <c r="M80" s="2567"/>
      <c r="N80" s="2567"/>
      <c r="O80" s="2567"/>
      <c r="P80" s="2567"/>
      <c r="Q80" s="2644"/>
      <c r="R80" s="2567"/>
      <c r="S80" s="2567"/>
      <c r="T80" s="2567"/>
      <c r="U80" s="2567"/>
      <c r="V80" s="2567"/>
      <c r="W80" s="2567"/>
      <c r="X80" s="2567"/>
      <c r="Y80" s="2567"/>
      <c r="Z80" s="2567"/>
      <c r="AA80" s="2567"/>
      <c r="AB80" s="2567"/>
      <c r="AC80" s="2567"/>
      <c r="AD80" s="2567"/>
      <c r="AE80" s="2567"/>
      <c r="AF80" s="2567"/>
      <c r="AG80" s="2567"/>
      <c r="AH80" s="2567"/>
      <c r="AI80" s="2567"/>
      <c r="AJ80" s="2567"/>
      <c r="AK80" s="2567"/>
    </row>
    <row r="81" spans="1:37">
      <c r="A81" s="2564"/>
      <c r="B81" s="2578"/>
      <c r="C81" s="2567"/>
      <c r="D81" s="2567"/>
      <c r="E81" s="2567"/>
      <c r="F81" s="2567"/>
      <c r="G81" s="2567"/>
      <c r="H81" s="2567"/>
      <c r="I81" s="2567"/>
      <c r="J81" s="2567"/>
      <c r="K81" s="2567"/>
      <c r="L81" s="2567"/>
      <c r="M81" s="2567"/>
      <c r="N81" s="2567"/>
      <c r="O81" s="2567"/>
      <c r="P81" s="2567"/>
      <c r="Q81" s="2644"/>
      <c r="R81" s="2567"/>
      <c r="S81" s="2567"/>
      <c r="T81" s="2567"/>
      <c r="U81" s="2567"/>
      <c r="V81" s="2567"/>
      <c r="W81" s="2567"/>
      <c r="X81" s="2567"/>
      <c r="Y81" s="2567"/>
      <c r="Z81" s="2567"/>
      <c r="AA81" s="2567"/>
      <c r="AB81" s="2567"/>
      <c r="AC81" s="2567"/>
      <c r="AD81" s="2567"/>
      <c r="AE81" s="2567"/>
      <c r="AF81" s="2567"/>
      <c r="AG81" s="2567"/>
      <c r="AH81" s="2567"/>
      <c r="AI81" s="2567"/>
      <c r="AJ81" s="2567"/>
      <c r="AK81" s="2567"/>
    </row>
    <row r="82" spans="1:37">
      <c r="A82" s="2564"/>
      <c r="B82" s="2578"/>
      <c r="C82" s="2567"/>
      <c r="D82" s="2567"/>
      <c r="E82" s="2567"/>
      <c r="F82" s="2567"/>
      <c r="G82" s="2567"/>
      <c r="H82" s="2567"/>
      <c r="I82" s="2567"/>
      <c r="J82" s="2567"/>
      <c r="K82" s="2567"/>
      <c r="L82" s="2567"/>
      <c r="M82" s="2567"/>
      <c r="N82" s="2567"/>
      <c r="O82" s="2567"/>
      <c r="P82" s="2567"/>
      <c r="Q82" s="2644"/>
      <c r="R82" s="2567"/>
      <c r="S82" s="2567"/>
      <c r="T82" s="2567"/>
      <c r="U82" s="2567"/>
      <c r="V82" s="2567"/>
      <c r="W82" s="2567"/>
      <c r="X82" s="2567"/>
      <c r="Y82" s="2567"/>
      <c r="Z82" s="2567"/>
      <c r="AA82" s="2567"/>
      <c r="AB82" s="2567"/>
      <c r="AC82" s="2567"/>
      <c r="AD82" s="2567"/>
      <c r="AE82" s="2567"/>
      <c r="AF82" s="2567"/>
      <c r="AG82" s="2567"/>
      <c r="AH82" s="2567"/>
      <c r="AI82" s="2567"/>
      <c r="AJ82" s="2567"/>
      <c r="AK82" s="2567"/>
    </row>
    <row r="83" spans="1:37">
      <c r="A83" s="2564"/>
      <c r="B83" s="2578"/>
      <c r="C83" s="2567"/>
      <c r="D83" s="2567"/>
      <c r="E83" s="2567"/>
      <c r="F83" s="2567"/>
      <c r="G83" s="2567"/>
      <c r="H83" s="2567"/>
      <c r="I83" s="2567"/>
      <c r="J83" s="2567"/>
      <c r="K83" s="2567"/>
      <c r="L83" s="2567"/>
      <c r="M83" s="2567"/>
      <c r="N83" s="2567"/>
      <c r="O83" s="2567"/>
      <c r="P83" s="2567"/>
      <c r="Q83" s="2644"/>
      <c r="R83" s="2567"/>
      <c r="S83" s="2567"/>
      <c r="T83" s="2567"/>
      <c r="U83" s="2567"/>
      <c r="V83" s="2567"/>
      <c r="W83" s="2567"/>
      <c r="X83" s="2567"/>
      <c r="Y83" s="2567"/>
      <c r="Z83" s="2567"/>
      <c r="AA83" s="2567"/>
      <c r="AB83" s="2567"/>
      <c r="AC83" s="2567"/>
      <c r="AD83" s="2567"/>
      <c r="AE83" s="2567"/>
      <c r="AF83" s="2567"/>
      <c r="AG83" s="2567"/>
      <c r="AH83" s="2567"/>
      <c r="AI83" s="2567"/>
      <c r="AJ83" s="2567"/>
      <c r="AK83" s="2567"/>
    </row>
    <row r="84" spans="1:37">
      <c r="A84" s="2564"/>
      <c r="B84" s="2578"/>
      <c r="C84" s="2567"/>
      <c r="D84" s="2567"/>
      <c r="E84" s="2567"/>
      <c r="F84" s="2567"/>
      <c r="G84" s="2567"/>
      <c r="H84" s="2567"/>
      <c r="I84" s="2567"/>
      <c r="J84" s="2567"/>
      <c r="K84" s="2567"/>
      <c r="L84" s="2567"/>
      <c r="M84" s="2567"/>
      <c r="N84" s="2567"/>
      <c r="O84" s="2567"/>
      <c r="P84" s="2567"/>
      <c r="Q84" s="2644"/>
      <c r="R84" s="2567"/>
      <c r="S84" s="2567"/>
      <c r="T84" s="2567"/>
      <c r="U84" s="2567"/>
      <c r="V84" s="2567"/>
      <c r="W84" s="2567"/>
      <c r="X84" s="2567"/>
      <c r="Y84" s="2567"/>
      <c r="Z84" s="2567"/>
      <c r="AA84" s="2567"/>
      <c r="AB84" s="2567"/>
      <c r="AC84" s="2567"/>
      <c r="AD84" s="2567"/>
      <c r="AE84" s="2567"/>
      <c r="AF84" s="2567"/>
      <c r="AG84" s="2567"/>
      <c r="AH84" s="2567"/>
      <c r="AI84" s="2567"/>
      <c r="AJ84" s="2567"/>
      <c r="AK84" s="2567"/>
    </row>
    <row r="85" spans="1:37">
      <c r="A85" s="2564"/>
      <c r="B85" s="2578"/>
      <c r="C85" s="2567"/>
      <c r="D85" s="2567"/>
      <c r="E85" s="2567"/>
      <c r="F85" s="2567"/>
      <c r="G85" s="2567"/>
      <c r="H85" s="2567"/>
      <c r="I85" s="2567"/>
      <c r="J85" s="2567"/>
      <c r="K85" s="2567"/>
      <c r="L85" s="2567"/>
      <c r="M85" s="2567"/>
      <c r="N85" s="2567"/>
      <c r="O85" s="2567"/>
      <c r="P85" s="2567"/>
      <c r="Q85" s="2644"/>
      <c r="R85" s="2567"/>
      <c r="S85" s="2567"/>
      <c r="T85" s="2567"/>
      <c r="U85" s="2567"/>
      <c r="V85" s="2567"/>
      <c r="W85" s="2567"/>
      <c r="X85" s="2567"/>
      <c r="Y85" s="2567"/>
      <c r="Z85" s="2567"/>
      <c r="AA85" s="2567"/>
      <c r="AB85" s="2567"/>
      <c r="AC85" s="2567"/>
      <c r="AD85" s="2567"/>
      <c r="AE85" s="2567"/>
      <c r="AF85" s="2567"/>
      <c r="AG85" s="2567"/>
      <c r="AH85" s="2567"/>
      <c r="AI85" s="2567"/>
      <c r="AJ85" s="2567"/>
      <c r="AK85" s="2567"/>
    </row>
    <row r="86" spans="1:37">
      <c r="A86" s="2564"/>
      <c r="B86" s="2578"/>
      <c r="C86" s="2567"/>
      <c r="D86" s="2567"/>
      <c r="E86" s="2567"/>
      <c r="F86" s="2567"/>
      <c r="G86" s="2567"/>
      <c r="H86" s="2567"/>
      <c r="I86" s="2567"/>
      <c r="J86" s="2567"/>
      <c r="K86" s="2567"/>
      <c r="L86" s="2567"/>
      <c r="M86" s="2567"/>
      <c r="N86" s="2567"/>
      <c r="O86" s="2567"/>
      <c r="P86" s="2567"/>
      <c r="Q86" s="2644"/>
      <c r="R86" s="2567"/>
      <c r="S86" s="2567"/>
      <c r="T86" s="2567"/>
      <c r="U86" s="2567"/>
      <c r="V86" s="2567"/>
      <c r="W86" s="2567"/>
      <c r="X86" s="2567"/>
      <c r="Y86" s="2567"/>
      <c r="Z86" s="2567"/>
      <c r="AA86" s="2567"/>
      <c r="AB86" s="2567"/>
      <c r="AC86" s="2567"/>
      <c r="AD86" s="2567"/>
      <c r="AE86" s="2567"/>
      <c r="AF86" s="2567"/>
      <c r="AG86" s="2567"/>
      <c r="AH86" s="2567"/>
      <c r="AI86" s="2567"/>
      <c r="AJ86" s="2567"/>
      <c r="AK86" s="2567"/>
    </row>
    <row r="87" spans="1:37">
      <c r="A87" s="2564"/>
      <c r="B87" s="2578"/>
      <c r="C87" s="2567"/>
      <c r="D87" s="2567"/>
      <c r="E87" s="2567"/>
      <c r="F87" s="2567"/>
      <c r="G87" s="2567"/>
      <c r="H87" s="2567"/>
      <c r="I87" s="2567"/>
      <c r="J87" s="2567"/>
      <c r="K87" s="2567"/>
      <c r="L87" s="2567"/>
      <c r="M87" s="2567"/>
      <c r="N87" s="2567"/>
      <c r="O87" s="2567"/>
      <c r="P87" s="2567"/>
      <c r="Q87" s="2644"/>
      <c r="R87" s="2567"/>
      <c r="S87" s="2567"/>
      <c r="T87" s="2567"/>
      <c r="U87" s="2567"/>
      <c r="V87" s="2567"/>
      <c r="W87" s="2567"/>
      <c r="X87" s="2567"/>
      <c r="Y87" s="2567"/>
      <c r="Z87" s="2567"/>
      <c r="AA87" s="2567"/>
      <c r="AB87" s="2567"/>
      <c r="AC87" s="2567"/>
      <c r="AD87" s="2567"/>
      <c r="AE87" s="2567"/>
      <c r="AF87" s="2567"/>
      <c r="AG87" s="2567"/>
      <c r="AH87" s="2567"/>
      <c r="AI87" s="2567"/>
      <c r="AJ87" s="2567"/>
      <c r="AK87" s="2567"/>
    </row>
    <row r="88" spans="1:37">
      <c r="A88" s="2564"/>
      <c r="B88" s="2578"/>
      <c r="C88" s="2567"/>
      <c r="D88" s="2567"/>
      <c r="E88" s="2567"/>
      <c r="F88" s="2567"/>
      <c r="G88" s="2567"/>
      <c r="H88" s="2567"/>
      <c r="I88" s="2567"/>
      <c r="J88" s="2567"/>
      <c r="K88" s="2567"/>
      <c r="L88" s="2567"/>
      <c r="M88" s="2567"/>
      <c r="N88" s="2567"/>
      <c r="O88" s="2567"/>
      <c r="P88" s="2567"/>
      <c r="Q88" s="2644"/>
      <c r="R88" s="2567"/>
      <c r="S88" s="2567"/>
      <c r="T88" s="2567"/>
      <c r="U88" s="2567"/>
      <c r="V88" s="2567"/>
      <c r="W88" s="2567"/>
      <c r="X88" s="2567"/>
      <c r="Y88" s="2567"/>
      <c r="Z88" s="2567"/>
      <c r="AA88" s="2567"/>
      <c r="AB88" s="2567"/>
      <c r="AC88" s="2567"/>
      <c r="AD88" s="2567"/>
      <c r="AE88" s="2567"/>
      <c r="AF88" s="2567"/>
      <c r="AG88" s="2567"/>
      <c r="AH88" s="2567"/>
      <c r="AI88" s="2567"/>
      <c r="AJ88" s="2567"/>
      <c r="AK88" s="2567"/>
    </row>
    <row r="89" spans="1:37">
      <c r="A89" s="2564"/>
      <c r="B89" s="2578"/>
      <c r="C89" s="2567"/>
      <c r="D89" s="2567"/>
      <c r="E89" s="2567"/>
      <c r="F89" s="2567"/>
      <c r="G89" s="2567"/>
      <c r="H89" s="2567"/>
      <c r="I89" s="2567"/>
      <c r="J89" s="2567"/>
      <c r="K89" s="2567"/>
      <c r="L89" s="2567"/>
      <c r="M89" s="2567"/>
      <c r="N89" s="2567"/>
      <c r="O89" s="2567"/>
      <c r="P89" s="2567"/>
      <c r="Q89" s="2644"/>
      <c r="R89" s="2567"/>
      <c r="S89" s="2567"/>
      <c r="T89" s="2567"/>
      <c r="U89" s="2567"/>
      <c r="V89" s="2567"/>
      <c r="W89" s="2567"/>
      <c r="X89" s="2567"/>
      <c r="Y89" s="2567"/>
      <c r="Z89" s="2567"/>
      <c r="AA89" s="2567"/>
      <c r="AB89" s="2567"/>
      <c r="AC89" s="2567"/>
      <c r="AD89" s="2567"/>
      <c r="AE89" s="2567"/>
      <c r="AF89" s="2567"/>
      <c r="AG89" s="2567"/>
      <c r="AH89" s="2567"/>
      <c r="AI89" s="2567"/>
      <c r="AJ89" s="2567"/>
      <c r="AK89" s="2567"/>
    </row>
    <row r="90" spans="1:37">
      <c r="A90" s="2564"/>
      <c r="B90" s="2578"/>
      <c r="C90" s="2567"/>
      <c r="D90" s="2567"/>
      <c r="E90" s="2567"/>
      <c r="F90" s="2567"/>
      <c r="G90" s="2567"/>
      <c r="H90" s="2567"/>
      <c r="I90" s="2567"/>
      <c r="J90" s="2567"/>
      <c r="K90" s="2567"/>
      <c r="L90" s="2567"/>
      <c r="M90" s="2567"/>
      <c r="N90" s="2567"/>
      <c r="O90" s="2567"/>
      <c r="P90" s="2567"/>
      <c r="Q90" s="2644"/>
      <c r="R90" s="2567"/>
      <c r="S90" s="2567"/>
      <c r="T90" s="2567"/>
      <c r="U90" s="2567"/>
      <c r="V90" s="2567"/>
      <c r="W90" s="2567"/>
      <c r="X90" s="2567"/>
      <c r="Y90" s="2567"/>
      <c r="Z90" s="2567"/>
      <c r="AA90" s="2567"/>
      <c r="AB90" s="2567"/>
      <c r="AC90" s="2567"/>
      <c r="AD90" s="2567"/>
      <c r="AE90" s="2567"/>
      <c r="AF90" s="2567"/>
      <c r="AG90" s="2567"/>
      <c r="AH90" s="2567"/>
      <c r="AI90" s="2567"/>
      <c r="AJ90" s="2567"/>
      <c r="AK90" s="2567"/>
    </row>
    <row r="91" spans="1:37">
      <c r="A91" s="2564"/>
      <c r="B91" s="2578"/>
      <c r="C91" s="2567"/>
      <c r="D91" s="2567"/>
      <c r="E91" s="2567"/>
      <c r="F91" s="2567"/>
      <c r="G91" s="2567"/>
      <c r="H91" s="2567"/>
      <c r="I91" s="2567"/>
      <c r="J91" s="2567"/>
      <c r="K91" s="2567"/>
      <c r="L91" s="2567"/>
      <c r="M91" s="2567"/>
      <c r="N91" s="2567"/>
      <c r="O91" s="2567"/>
      <c r="P91" s="2567"/>
      <c r="Q91" s="2644"/>
      <c r="R91" s="2567"/>
      <c r="S91" s="2567"/>
      <c r="T91" s="2567"/>
      <c r="U91" s="2567"/>
      <c r="V91" s="2567"/>
      <c r="W91" s="2567"/>
      <c r="X91" s="2567"/>
      <c r="Y91" s="2567"/>
      <c r="Z91" s="2567"/>
      <c r="AA91" s="2567"/>
      <c r="AB91" s="2567"/>
      <c r="AC91" s="2567"/>
      <c r="AD91" s="2567"/>
      <c r="AE91" s="2567"/>
      <c r="AF91" s="2567"/>
      <c r="AG91" s="2567"/>
      <c r="AH91" s="2567"/>
      <c r="AI91" s="2567"/>
      <c r="AJ91" s="2567"/>
      <c r="AK91" s="2567"/>
    </row>
    <row r="92" spans="1:37">
      <c r="A92" s="2564"/>
      <c r="B92" s="2578"/>
      <c r="C92" s="2567"/>
      <c r="D92" s="2567"/>
      <c r="E92" s="2567"/>
      <c r="F92" s="2567"/>
      <c r="G92" s="2567"/>
      <c r="H92" s="2567"/>
      <c r="I92" s="2567"/>
      <c r="J92" s="2567"/>
      <c r="K92" s="2567"/>
      <c r="L92" s="2567"/>
      <c r="M92" s="2567"/>
      <c r="N92" s="2567"/>
      <c r="O92" s="2567"/>
      <c r="P92" s="2567"/>
      <c r="Q92" s="2644"/>
      <c r="R92" s="2567"/>
      <c r="S92" s="2567"/>
      <c r="T92" s="2567"/>
      <c r="U92" s="2567"/>
      <c r="V92" s="2567"/>
      <c r="W92" s="2567"/>
      <c r="X92" s="2567"/>
      <c r="Y92" s="2567"/>
      <c r="Z92" s="2567"/>
      <c r="AA92" s="2567"/>
      <c r="AB92" s="2567"/>
      <c r="AC92" s="2567"/>
      <c r="AD92" s="2567"/>
      <c r="AE92" s="2567"/>
      <c r="AF92" s="2567"/>
      <c r="AG92" s="2567"/>
      <c r="AH92" s="2567"/>
      <c r="AI92" s="2567"/>
      <c r="AJ92" s="2567"/>
      <c r="AK92" s="2567"/>
    </row>
    <row r="93" spans="1:37">
      <c r="A93" s="2564"/>
      <c r="B93" s="2578"/>
      <c r="C93" s="2567"/>
      <c r="D93" s="2567"/>
      <c r="E93" s="2567"/>
      <c r="F93" s="2567"/>
      <c r="G93" s="2567"/>
      <c r="H93" s="2567"/>
      <c r="I93" s="2567"/>
      <c r="J93" s="2567"/>
      <c r="K93" s="2567"/>
      <c r="L93" s="2567"/>
      <c r="M93" s="2567"/>
      <c r="N93" s="2567"/>
      <c r="O93" s="2567"/>
      <c r="P93" s="2567"/>
      <c r="Q93" s="2644"/>
      <c r="R93" s="2567"/>
      <c r="S93" s="2567"/>
      <c r="T93" s="2567"/>
      <c r="U93" s="2567"/>
      <c r="V93" s="2567"/>
      <c r="W93" s="2567"/>
      <c r="X93" s="2567"/>
      <c r="Y93" s="2567"/>
      <c r="Z93" s="2567"/>
      <c r="AA93" s="2567"/>
      <c r="AB93" s="2567"/>
      <c r="AC93" s="2567"/>
      <c r="AD93" s="2567"/>
      <c r="AE93" s="2567"/>
      <c r="AF93" s="2567"/>
      <c r="AG93" s="2567"/>
      <c r="AH93" s="2567"/>
      <c r="AI93" s="2567"/>
      <c r="AJ93" s="2567"/>
      <c r="AK93" s="2567"/>
    </row>
    <row r="94" spans="1:37">
      <c r="A94" s="2564"/>
      <c r="B94" s="2578"/>
      <c r="C94" s="2567"/>
      <c r="D94" s="2567"/>
      <c r="E94" s="2567"/>
      <c r="F94" s="2567"/>
      <c r="G94" s="2567"/>
      <c r="H94" s="2567"/>
      <c r="I94" s="2567"/>
      <c r="J94" s="2567"/>
      <c r="K94" s="2567"/>
      <c r="L94" s="2567"/>
      <c r="M94" s="2567"/>
      <c r="N94" s="2567"/>
      <c r="O94" s="2567"/>
      <c r="P94" s="2567"/>
      <c r="Q94" s="2644"/>
      <c r="R94" s="2567"/>
      <c r="S94" s="2567"/>
      <c r="T94" s="2567"/>
      <c r="U94" s="2567"/>
      <c r="V94" s="2567"/>
      <c r="W94" s="2567"/>
      <c r="X94" s="2567"/>
      <c r="Y94" s="2567"/>
      <c r="Z94" s="2567"/>
      <c r="AA94" s="2567"/>
      <c r="AB94" s="2567"/>
      <c r="AC94" s="2567"/>
      <c r="AD94" s="2567"/>
      <c r="AE94" s="2567"/>
      <c r="AF94" s="2567"/>
      <c r="AG94" s="2567"/>
      <c r="AH94" s="2567"/>
      <c r="AI94" s="2567"/>
      <c r="AJ94" s="2567"/>
      <c r="AK94" s="2567"/>
    </row>
    <row r="95" spans="1:37">
      <c r="A95" s="2564"/>
      <c r="B95" s="2578"/>
      <c r="C95" s="2567"/>
      <c r="D95" s="2567"/>
      <c r="E95" s="2567"/>
      <c r="F95" s="2567"/>
      <c r="G95" s="2567"/>
      <c r="H95" s="2567"/>
      <c r="I95" s="2567"/>
      <c r="J95" s="2567"/>
      <c r="K95" s="2567"/>
      <c r="L95" s="2567"/>
      <c r="M95" s="2567"/>
      <c r="N95" s="2567"/>
      <c r="O95" s="2567"/>
      <c r="P95" s="2567"/>
      <c r="Q95" s="2644"/>
      <c r="R95" s="2567"/>
      <c r="S95" s="2567"/>
      <c r="T95" s="2567"/>
      <c r="U95" s="2567"/>
      <c r="V95" s="2567"/>
      <c r="W95" s="2567"/>
      <c r="X95" s="2567"/>
      <c r="Y95" s="2567"/>
      <c r="Z95" s="2567"/>
      <c r="AA95" s="2567"/>
      <c r="AB95" s="2567"/>
      <c r="AC95" s="2567"/>
      <c r="AD95" s="2567"/>
      <c r="AE95" s="2567"/>
      <c r="AF95" s="2567"/>
      <c r="AG95" s="2567"/>
      <c r="AH95" s="2567"/>
      <c r="AI95" s="2567"/>
      <c r="AJ95" s="2567"/>
      <c r="AK95" s="2567"/>
    </row>
    <row r="96" spans="1:37">
      <c r="A96" s="2564"/>
      <c r="B96" s="2578"/>
      <c r="C96" s="2567"/>
      <c r="D96" s="2567"/>
      <c r="E96" s="2567"/>
      <c r="F96" s="2567"/>
      <c r="G96" s="2567"/>
      <c r="H96" s="2567"/>
      <c r="I96" s="2567"/>
      <c r="J96" s="2567"/>
      <c r="K96" s="2567"/>
      <c r="L96" s="2567"/>
      <c r="M96" s="2567"/>
      <c r="N96" s="2567"/>
      <c r="O96" s="2567"/>
      <c r="P96" s="2567"/>
      <c r="Q96" s="2644"/>
      <c r="R96" s="2567"/>
      <c r="S96" s="2567"/>
      <c r="T96" s="2567"/>
      <c r="U96" s="2567"/>
      <c r="V96" s="2567"/>
      <c r="W96" s="2567"/>
      <c r="X96" s="2567"/>
      <c r="Y96" s="2567"/>
      <c r="Z96" s="2567"/>
      <c r="AA96" s="2567"/>
      <c r="AB96" s="2567"/>
      <c r="AC96" s="2567"/>
      <c r="AD96" s="2567"/>
      <c r="AE96" s="2567"/>
      <c r="AF96" s="2567"/>
      <c r="AG96" s="2567"/>
      <c r="AH96" s="2567"/>
      <c r="AI96" s="2567"/>
      <c r="AJ96" s="2567"/>
      <c r="AK96" s="2567"/>
    </row>
    <row r="97" spans="1:37">
      <c r="A97" s="2564"/>
      <c r="B97" s="2578"/>
      <c r="C97" s="2567"/>
      <c r="D97" s="2567"/>
      <c r="E97" s="2567"/>
      <c r="F97" s="2567"/>
      <c r="G97" s="2567"/>
      <c r="H97" s="2567"/>
      <c r="I97" s="2567"/>
      <c r="J97" s="2567"/>
      <c r="K97" s="2567"/>
      <c r="L97" s="2567"/>
      <c r="M97" s="2567"/>
      <c r="N97" s="2567"/>
      <c r="O97" s="2567"/>
      <c r="P97" s="2567"/>
      <c r="Q97" s="2644"/>
      <c r="R97" s="2567"/>
      <c r="S97" s="2567"/>
      <c r="T97" s="2567"/>
      <c r="U97" s="2567"/>
      <c r="V97" s="2567"/>
      <c r="W97" s="2567"/>
      <c r="X97" s="2567"/>
      <c r="Y97" s="2567"/>
      <c r="Z97" s="2567"/>
      <c r="AA97" s="2567"/>
      <c r="AB97" s="2567"/>
      <c r="AC97" s="2567"/>
      <c r="AD97" s="2567"/>
      <c r="AE97" s="2567"/>
      <c r="AF97" s="2567"/>
      <c r="AG97" s="2567"/>
      <c r="AH97" s="2567"/>
      <c r="AI97" s="2567"/>
      <c r="AJ97" s="2567"/>
      <c r="AK97" s="2567"/>
    </row>
    <row r="98" spans="1:37">
      <c r="A98" s="2564"/>
      <c r="B98" s="2578"/>
      <c r="C98" s="2567"/>
      <c r="D98" s="2567"/>
      <c r="E98" s="2567"/>
      <c r="F98" s="2567"/>
      <c r="G98" s="2567"/>
      <c r="H98" s="2567"/>
      <c r="I98" s="2567"/>
      <c r="J98" s="2567"/>
      <c r="K98" s="2567"/>
      <c r="L98" s="2567"/>
      <c r="M98" s="2567"/>
      <c r="N98" s="2567"/>
      <c r="O98" s="2567"/>
      <c r="P98" s="2567"/>
      <c r="Q98" s="2644"/>
      <c r="R98" s="2567"/>
      <c r="S98" s="2567"/>
      <c r="T98" s="2567"/>
      <c r="U98" s="2567"/>
      <c r="V98" s="2567"/>
      <c r="W98" s="2567"/>
      <c r="X98" s="2567"/>
      <c r="Y98" s="2567"/>
      <c r="Z98" s="2567"/>
      <c r="AA98" s="2567"/>
      <c r="AB98" s="2567"/>
      <c r="AC98" s="2567"/>
      <c r="AD98" s="2567"/>
      <c r="AE98" s="2567"/>
      <c r="AF98" s="2567"/>
      <c r="AG98" s="2567"/>
      <c r="AH98" s="2567"/>
      <c r="AI98" s="2567"/>
      <c r="AJ98" s="2567"/>
      <c r="AK98" s="2567"/>
    </row>
    <row r="99" spans="1:37">
      <c r="A99" s="2564"/>
      <c r="B99" s="2578"/>
      <c r="C99" s="2567"/>
      <c r="D99" s="2567"/>
      <c r="E99" s="2567"/>
      <c r="F99" s="2567"/>
      <c r="G99" s="2567"/>
      <c r="H99" s="2567"/>
      <c r="I99" s="2567"/>
      <c r="J99" s="2567"/>
      <c r="K99" s="2567"/>
      <c r="L99" s="2567"/>
      <c r="M99" s="2567"/>
      <c r="N99" s="2567"/>
      <c r="O99" s="2567"/>
      <c r="P99" s="2567"/>
      <c r="Q99" s="2644"/>
      <c r="R99" s="2567"/>
      <c r="S99" s="2567"/>
      <c r="T99" s="2567"/>
      <c r="U99" s="2567"/>
      <c r="V99" s="2567"/>
      <c r="W99" s="2567"/>
      <c r="X99" s="2567"/>
      <c r="Y99" s="2567"/>
      <c r="Z99" s="2567"/>
      <c r="AA99" s="2567"/>
      <c r="AB99" s="2567"/>
      <c r="AC99" s="2567"/>
      <c r="AD99" s="2567"/>
      <c r="AE99" s="2567"/>
      <c r="AF99" s="2567"/>
      <c r="AG99" s="2567"/>
      <c r="AH99" s="2567"/>
      <c r="AI99" s="2567"/>
      <c r="AJ99" s="2567"/>
      <c r="AK99" s="2567"/>
    </row>
    <row r="100" spans="1:37">
      <c r="A100" s="2564"/>
      <c r="B100" s="2578"/>
      <c r="C100" s="2567"/>
      <c r="D100" s="2567"/>
      <c r="E100" s="2567"/>
      <c r="F100" s="2567"/>
      <c r="G100" s="2567"/>
      <c r="H100" s="2567"/>
      <c r="I100" s="2567"/>
      <c r="J100" s="2567"/>
      <c r="K100" s="2567"/>
      <c r="L100" s="2567"/>
      <c r="M100" s="2567"/>
      <c r="N100" s="2567"/>
      <c r="O100" s="2567"/>
      <c r="P100" s="2567"/>
      <c r="Q100" s="2644"/>
      <c r="R100" s="2567"/>
      <c r="S100" s="2567"/>
      <c r="T100" s="2567"/>
      <c r="U100" s="2567"/>
      <c r="V100" s="2567"/>
      <c r="W100" s="2567"/>
      <c r="X100" s="2567"/>
      <c r="Y100" s="2567"/>
      <c r="Z100" s="2567"/>
      <c r="AA100" s="2567"/>
      <c r="AB100" s="2567"/>
      <c r="AC100" s="2567"/>
      <c r="AD100" s="2567"/>
      <c r="AE100" s="2567"/>
      <c r="AF100" s="2567"/>
      <c r="AG100" s="2567"/>
      <c r="AH100" s="2567"/>
      <c r="AI100" s="2567"/>
      <c r="AJ100" s="2567"/>
      <c r="AK100" s="2567"/>
    </row>
    <row r="101" spans="1:37">
      <c r="A101" s="2564"/>
      <c r="B101" s="2578"/>
      <c r="C101" s="2567"/>
      <c r="D101" s="2567"/>
      <c r="E101" s="2567"/>
      <c r="F101" s="2567"/>
      <c r="G101" s="2567"/>
      <c r="H101" s="2567"/>
      <c r="I101" s="2567"/>
      <c r="J101" s="2567"/>
      <c r="K101" s="2567"/>
      <c r="L101" s="2567"/>
      <c r="M101" s="2567"/>
      <c r="N101" s="2567"/>
      <c r="O101" s="2567"/>
      <c r="P101" s="2567"/>
      <c r="Q101" s="2644"/>
      <c r="R101" s="2567"/>
      <c r="S101" s="2567"/>
      <c r="T101" s="2567"/>
      <c r="U101" s="2567"/>
      <c r="V101" s="2567"/>
      <c r="W101" s="2567"/>
      <c r="X101" s="2567"/>
      <c r="Y101" s="2567"/>
      <c r="Z101" s="2567"/>
      <c r="AA101" s="2567"/>
      <c r="AB101" s="2567"/>
      <c r="AC101" s="2567"/>
      <c r="AD101" s="2567"/>
      <c r="AE101" s="2567"/>
      <c r="AF101" s="2567"/>
      <c r="AG101" s="2567"/>
      <c r="AH101" s="2567"/>
      <c r="AI101" s="2567"/>
      <c r="AJ101" s="2567"/>
      <c r="AK101" s="2567"/>
    </row>
    <row r="102" spans="1:37">
      <c r="A102" s="2564"/>
      <c r="B102" s="2578"/>
      <c r="C102" s="2567"/>
      <c r="D102" s="2567"/>
      <c r="E102" s="2567"/>
      <c r="F102" s="2567"/>
      <c r="G102" s="2567"/>
      <c r="H102" s="2567"/>
      <c r="I102" s="2567"/>
      <c r="J102" s="2567"/>
      <c r="K102" s="2567"/>
      <c r="L102" s="2567"/>
      <c r="M102" s="2567"/>
      <c r="N102" s="2567"/>
      <c r="O102" s="2567"/>
      <c r="P102" s="2567"/>
      <c r="Q102" s="2644"/>
      <c r="R102" s="2567"/>
      <c r="S102" s="2567"/>
      <c r="T102" s="2567"/>
      <c r="U102" s="2567"/>
      <c r="V102" s="2567"/>
      <c r="W102" s="2567"/>
      <c r="X102" s="2567"/>
      <c r="Y102" s="2567"/>
      <c r="Z102" s="2567"/>
      <c r="AA102" s="2567"/>
      <c r="AB102" s="2567"/>
      <c r="AC102" s="2567"/>
      <c r="AD102" s="2567"/>
      <c r="AE102" s="2567"/>
      <c r="AF102" s="2567"/>
      <c r="AG102" s="2567"/>
      <c r="AH102" s="2567"/>
      <c r="AI102" s="2567"/>
      <c r="AJ102" s="2567"/>
      <c r="AK102" s="2567"/>
    </row>
    <row r="103" spans="1:37" ht="11.25" customHeight="1">
      <c r="A103" s="2564"/>
      <c r="B103" s="2471"/>
      <c r="C103" s="2487"/>
      <c r="D103" s="2565"/>
      <c r="E103" s="2565"/>
      <c r="F103" s="2565"/>
      <c r="G103" s="2565"/>
      <c r="H103" s="2565"/>
      <c r="I103" s="2565"/>
      <c r="J103" s="2565"/>
      <c r="K103" s="2565"/>
      <c r="L103" s="2565"/>
      <c r="M103" s="2565"/>
      <c r="N103" s="2565"/>
      <c r="O103" s="2565"/>
      <c r="P103" s="2565"/>
      <c r="Q103" s="2565"/>
      <c r="R103" s="2566"/>
      <c r="S103" s="2566"/>
      <c r="T103" s="2566"/>
      <c r="U103" s="2566"/>
      <c r="V103" s="2566"/>
      <c r="W103" s="2566"/>
      <c r="X103" s="2566"/>
      <c r="Y103" s="2566"/>
      <c r="Z103" s="2566"/>
      <c r="AA103" s="2566"/>
      <c r="AB103" s="2566"/>
      <c r="AC103" s="2566"/>
      <c r="AD103" s="2566"/>
      <c r="AE103" s="2566"/>
      <c r="AF103" s="2566"/>
      <c r="AG103" s="2566"/>
      <c r="AH103" s="2566"/>
      <c r="AI103" s="2566"/>
      <c r="AJ103" s="2565"/>
      <c r="AK103" s="2567"/>
    </row>
    <row r="104" spans="1:37" ht="11.25" customHeight="1">
      <c r="A104" s="2564"/>
      <c r="B104" s="2471"/>
      <c r="C104" s="2487"/>
      <c r="D104" s="2565"/>
      <c r="E104" s="2565"/>
      <c r="F104" s="2565"/>
      <c r="G104" s="2565"/>
      <c r="H104" s="2565"/>
      <c r="I104" s="2565"/>
      <c r="J104" s="2565"/>
      <c r="K104" s="2565"/>
      <c r="L104" s="2565"/>
      <c r="M104" s="2565"/>
      <c r="N104" s="2565"/>
      <c r="O104" s="2565"/>
      <c r="P104" s="2565"/>
      <c r="Q104" s="2565"/>
      <c r="R104" s="2566"/>
      <c r="S104" s="2566"/>
      <c r="T104" s="2566"/>
      <c r="U104" s="2566"/>
      <c r="V104" s="2566"/>
      <c r="W104" s="2566"/>
      <c r="X104" s="2566"/>
      <c r="Y104" s="2566"/>
      <c r="Z104" s="2566"/>
      <c r="AA104" s="2566"/>
      <c r="AB104" s="2566"/>
      <c r="AC104" s="2566"/>
      <c r="AD104" s="2566"/>
      <c r="AE104" s="2566"/>
      <c r="AF104" s="2566"/>
      <c r="AG104" s="2566"/>
      <c r="AH104" s="2587"/>
      <c r="AI104" s="2587"/>
      <c r="AJ104" s="2565"/>
      <c r="AK104" s="2567"/>
    </row>
    <row r="105" spans="1:37" ht="17.399999999999999">
      <c r="A105" s="6598">
        <v>54</v>
      </c>
      <c r="B105" s="6598"/>
      <c r="C105" s="6598"/>
      <c r="D105" s="6598"/>
      <c r="E105" s="6598"/>
      <c r="F105" s="6598"/>
      <c r="G105" s="6598"/>
      <c r="H105" s="6598"/>
      <c r="I105" s="6598"/>
      <c r="J105" s="6598"/>
      <c r="K105" s="6598"/>
      <c r="L105" s="6598"/>
      <c r="M105" s="6598"/>
      <c r="N105" s="6598"/>
      <c r="O105" s="6598"/>
      <c r="P105" s="6598"/>
      <c r="Q105" s="6598"/>
      <c r="R105" s="6598"/>
      <c r="S105" s="6598"/>
      <c r="T105" s="6598"/>
      <c r="U105" s="6598"/>
      <c r="V105" s="6598"/>
      <c r="W105" s="6598"/>
      <c r="X105" s="6598"/>
      <c r="Y105" s="6598"/>
      <c r="Z105" s="6598"/>
      <c r="AA105" s="6598"/>
      <c r="AB105" s="6598"/>
      <c r="AC105" s="6598"/>
      <c r="AD105" s="6598"/>
      <c r="AE105" s="6598"/>
      <c r="AF105" s="6598"/>
      <c r="AG105" s="6598"/>
      <c r="AH105" s="6598"/>
      <c r="AI105" s="6598"/>
      <c r="AJ105" s="2565"/>
      <c r="AK105" s="2567"/>
    </row>
    <row r="153" spans="14:14" ht="91.8">
      <c r="N153" s="2588" t="s">
        <v>1272</v>
      </c>
    </row>
    <row r="154" spans="14:14" ht="102">
      <c r="N154" s="2589" t="s">
        <v>1273</v>
      </c>
    </row>
  </sheetData>
  <sheetProtection selectLockedCells="1" selectUnlockedCells="1"/>
  <mergeCells count="35">
    <mergeCell ref="K13:M14"/>
    <mergeCell ref="A1:AI1"/>
    <mergeCell ref="A2:AI2"/>
    <mergeCell ref="A3:AI3"/>
    <mergeCell ref="B5:G6"/>
    <mergeCell ref="H5:I6"/>
    <mergeCell ref="C12:D12"/>
    <mergeCell ref="C13:C14"/>
    <mergeCell ref="D13:D14"/>
    <mergeCell ref="E13:F14"/>
    <mergeCell ref="I13:I14"/>
    <mergeCell ref="J13:J14"/>
    <mergeCell ref="D31:W33"/>
    <mergeCell ref="AD22:AH22"/>
    <mergeCell ref="C23:X23"/>
    <mergeCell ref="Y23:AC23"/>
    <mergeCell ref="AD23:AH23"/>
    <mergeCell ref="C25:X25"/>
    <mergeCell ref="Y25:AC25"/>
    <mergeCell ref="AD25:AH25"/>
    <mergeCell ref="AD26:AH26"/>
    <mergeCell ref="Y29:AC29"/>
    <mergeCell ref="AD29:AH29"/>
    <mergeCell ref="X32:X33"/>
    <mergeCell ref="Y32:AC33"/>
    <mergeCell ref="AD32:AH33"/>
    <mergeCell ref="A105:AI105"/>
    <mergeCell ref="X35:X36"/>
    <mergeCell ref="Y35:AC36"/>
    <mergeCell ref="AD35:AH36"/>
    <mergeCell ref="X38:X39"/>
    <mergeCell ref="Y38:AC39"/>
    <mergeCell ref="AD38:AH39"/>
    <mergeCell ref="D37:W39"/>
    <mergeCell ref="D34:W36"/>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B381F-FF3F-47D2-9950-D363F4BAB04D}">
  <sheetPr>
    <tabColor rgb="FF002060"/>
  </sheetPr>
  <dimension ref="A1:AW204"/>
  <sheetViews>
    <sheetView showGridLines="0" view="pageBreakPreview" topLeftCell="B126" zoomScale="99" zoomScaleNormal="100" zoomScaleSheetLayoutView="99" workbookViewId="0">
      <selection activeCell="AU35" sqref="AU35"/>
    </sheetView>
  </sheetViews>
  <sheetFormatPr defaultColWidth="9.109375" defaultRowHeight="12.75" customHeight="1"/>
  <cols>
    <col min="1" max="1" width="1" style="2409" customWidth="1"/>
    <col min="2" max="2" width="5.5546875" style="2410" customWidth="1"/>
    <col min="3" max="3" width="0.6640625" style="2409" customWidth="1"/>
    <col min="4" max="12" width="3.88671875" style="2409" customWidth="1"/>
    <col min="13" max="13" width="7.44140625" style="2409" customWidth="1"/>
    <col min="14" max="30" width="3.88671875" style="2409" customWidth="1"/>
    <col min="31" max="31" width="6.6640625" style="2409" customWidth="1"/>
    <col min="32" max="34" width="3.88671875" style="2409" customWidth="1"/>
    <col min="35" max="16384" width="9.109375" style="2409"/>
  </cols>
  <sheetData>
    <row r="1" spans="1:49" ht="20.100000000000001" customHeight="1">
      <c r="A1" s="6570" t="s">
        <v>1162</v>
      </c>
      <c r="B1" s="6571"/>
      <c r="C1" s="6571"/>
      <c r="D1" s="6571"/>
      <c r="E1" s="6571"/>
      <c r="F1" s="6571"/>
      <c r="G1" s="6571"/>
      <c r="H1" s="6571"/>
      <c r="I1" s="6571"/>
      <c r="J1" s="6571"/>
      <c r="K1" s="6571"/>
      <c r="L1" s="6571"/>
      <c r="M1" s="6571"/>
      <c r="N1" s="6571"/>
      <c r="O1" s="6571"/>
      <c r="P1" s="6571"/>
      <c r="Q1" s="6571"/>
      <c r="R1" s="6571"/>
      <c r="S1" s="6571"/>
      <c r="T1" s="6571"/>
      <c r="U1" s="6571"/>
      <c r="V1" s="6571"/>
      <c r="W1" s="6571"/>
      <c r="X1" s="6571"/>
      <c r="Y1" s="6571"/>
      <c r="Z1" s="6571"/>
      <c r="AA1" s="6571"/>
      <c r="AB1" s="6571"/>
      <c r="AC1" s="6571"/>
      <c r="AD1" s="6571"/>
      <c r="AE1" s="6571"/>
      <c r="AF1" s="6571"/>
      <c r="AG1" s="6571"/>
      <c r="AH1" s="6572"/>
    </row>
    <row r="2" spans="1:49" ht="12.75" customHeight="1">
      <c r="A2" s="6573" t="s">
        <v>1678</v>
      </c>
      <c r="B2" s="6574"/>
      <c r="C2" s="6574"/>
      <c r="D2" s="6574"/>
      <c r="E2" s="6574"/>
      <c r="F2" s="6574"/>
      <c r="G2" s="6574"/>
      <c r="H2" s="6574"/>
      <c r="I2" s="6574"/>
      <c r="J2" s="6574"/>
      <c r="K2" s="6574"/>
      <c r="L2" s="6574"/>
      <c r="M2" s="6574"/>
      <c r="N2" s="6574"/>
      <c r="O2" s="6574"/>
      <c r="P2" s="6574"/>
      <c r="Q2" s="6574"/>
      <c r="R2" s="6574"/>
      <c r="S2" s="6574"/>
      <c r="T2" s="6574"/>
      <c r="U2" s="6574"/>
      <c r="V2" s="6574"/>
      <c r="W2" s="6574"/>
      <c r="X2" s="6574"/>
      <c r="Y2" s="6574"/>
      <c r="Z2" s="6574"/>
      <c r="AA2" s="6574"/>
      <c r="AB2" s="6574"/>
      <c r="AC2" s="6574"/>
      <c r="AD2" s="6574"/>
      <c r="AE2" s="6574"/>
      <c r="AF2" s="6574"/>
      <c r="AG2" s="6574"/>
      <c r="AH2" s="6575"/>
    </row>
    <row r="3" spans="1:49" ht="20.100000000000001" customHeight="1">
      <c r="A3" s="6576" t="s">
        <v>1771</v>
      </c>
      <c r="B3" s="6577"/>
      <c r="C3" s="6577"/>
      <c r="D3" s="6577"/>
      <c r="E3" s="6577"/>
      <c r="F3" s="6577"/>
      <c r="G3" s="6577"/>
      <c r="H3" s="6577"/>
      <c r="I3" s="6577"/>
      <c r="J3" s="6577"/>
      <c r="K3" s="6577"/>
      <c r="L3" s="6577"/>
      <c r="M3" s="6577"/>
      <c r="N3" s="6577"/>
      <c r="O3" s="6577"/>
      <c r="P3" s="6577"/>
      <c r="Q3" s="6577"/>
      <c r="R3" s="6577"/>
      <c r="S3" s="6577"/>
      <c r="T3" s="6577"/>
      <c r="U3" s="6577"/>
      <c r="V3" s="6577"/>
      <c r="W3" s="6577"/>
      <c r="X3" s="6577"/>
      <c r="Y3" s="6577"/>
      <c r="Z3" s="6577"/>
      <c r="AA3" s="6577"/>
      <c r="AB3" s="6577"/>
      <c r="AC3" s="6577"/>
      <c r="AD3" s="6577"/>
      <c r="AE3" s="6577"/>
      <c r="AF3" s="6577"/>
      <c r="AG3" s="6577"/>
      <c r="AH3" s="6578"/>
    </row>
    <row r="4" spans="1:49" ht="21.75" customHeight="1">
      <c r="A4" s="4341"/>
      <c r="B4" s="4342"/>
      <c r="C4" s="4342"/>
      <c r="D4" s="4342"/>
      <c r="E4" s="4342"/>
      <c r="F4" s="4342"/>
      <c r="G4" s="4342"/>
      <c r="H4" s="4342"/>
      <c r="I4" s="4342"/>
      <c r="J4" s="4342"/>
      <c r="K4" s="4342"/>
      <c r="L4" s="4342"/>
      <c r="M4" s="4342"/>
      <c r="N4" s="4342"/>
      <c r="O4" s="4342"/>
      <c r="P4" s="4342"/>
      <c r="Q4" s="4342"/>
      <c r="R4" s="4342"/>
      <c r="S4" s="4342"/>
      <c r="T4" s="4342"/>
      <c r="U4" s="4342"/>
      <c r="V4" s="4342"/>
      <c r="W4" s="4342"/>
      <c r="X4" s="4342"/>
      <c r="Y4" s="4342"/>
      <c r="Z4" s="4342"/>
      <c r="AA4" s="4342"/>
      <c r="AB4" s="4342"/>
      <c r="AC4" s="4342"/>
      <c r="AD4" s="4342"/>
      <c r="AE4" s="4342"/>
      <c r="AF4" s="4342"/>
      <c r="AG4" s="4342"/>
      <c r="AH4" s="4343"/>
    </row>
    <row r="5" spans="1:49" ht="15" customHeight="1">
      <c r="A5" s="2413"/>
      <c r="B5" s="6722" t="s">
        <v>1163</v>
      </c>
      <c r="C5" s="6723"/>
      <c r="D5" s="6723"/>
      <c r="E5" s="6723"/>
      <c r="F5" s="6723"/>
      <c r="G5" s="6723"/>
      <c r="H5" s="6511" t="s">
        <v>926</v>
      </c>
      <c r="I5" s="6512"/>
      <c r="J5" s="2417"/>
      <c r="K5" s="2415" t="s">
        <v>825</v>
      </c>
      <c r="L5" s="3693"/>
      <c r="M5" s="2411"/>
      <c r="N5" s="2411"/>
      <c r="O5" s="2416"/>
      <c r="P5" s="2416"/>
      <c r="Q5" s="2416"/>
      <c r="R5" s="2416"/>
      <c r="S5" s="2416"/>
      <c r="T5" s="2416"/>
      <c r="U5" s="2416"/>
      <c r="V5" s="2416"/>
      <c r="W5" s="2416"/>
      <c r="X5" s="2416"/>
      <c r="Y5" s="2416"/>
      <c r="Z5" s="2416"/>
      <c r="AA5" s="2416"/>
      <c r="AB5" s="2416"/>
      <c r="AC5" s="2416"/>
      <c r="AD5" s="2416"/>
      <c r="AE5" s="2416"/>
      <c r="AF5" s="2411"/>
      <c r="AG5" s="2411"/>
      <c r="AH5" s="4087"/>
      <c r="AI5" s="2411"/>
      <c r="AJ5" s="2411"/>
      <c r="AK5" s="2411"/>
      <c r="AL5" s="2411"/>
      <c r="AM5" s="2411"/>
      <c r="AN5" s="2411"/>
      <c r="AO5" s="2411"/>
      <c r="AP5" s="2411"/>
      <c r="AQ5" s="2411"/>
      <c r="AR5" s="2411"/>
      <c r="AS5" s="2411"/>
      <c r="AT5" s="2411"/>
      <c r="AU5" s="2411"/>
      <c r="AV5" s="2411"/>
      <c r="AW5" s="2411"/>
    </row>
    <row r="6" spans="1:49" ht="15" customHeight="1">
      <c r="A6" s="2413"/>
      <c r="B6" s="6724"/>
      <c r="C6" s="6725"/>
      <c r="D6" s="6725"/>
      <c r="E6" s="6725"/>
      <c r="F6" s="6725"/>
      <c r="G6" s="6725"/>
      <c r="H6" s="6513"/>
      <c r="I6" s="6514"/>
      <c r="J6" s="2417"/>
      <c r="K6" s="2418" t="s">
        <v>826</v>
      </c>
      <c r="L6" s="3693"/>
      <c r="M6" s="2411"/>
      <c r="N6" s="2411"/>
      <c r="O6" s="2416"/>
      <c r="P6" s="2416"/>
      <c r="Q6" s="2416"/>
      <c r="R6" s="2416"/>
      <c r="S6" s="2416"/>
      <c r="T6" s="2416"/>
      <c r="U6" s="2416"/>
      <c r="V6" s="2416"/>
      <c r="W6" s="2416"/>
      <c r="X6" s="2416"/>
      <c r="Y6" s="2416"/>
      <c r="Z6" s="2416"/>
      <c r="AA6" s="2416"/>
      <c r="AB6" s="2416"/>
      <c r="AC6" s="2416"/>
      <c r="AD6" s="2416"/>
      <c r="AE6" s="2416"/>
      <c r="AF6" s="2411"/>
      <c r="AG6" s="2411"/>
      <c r="AH6" s="4087"/>
      <c r="AI6" s="2411"/>
      <c r="AJ6" s="2411"/>
      <c r="AK6" s="2411"/>
      <c r="AL6" s="2411"/>
      <c r="AM6" s="2411"/>
      <c r="AN6" s="2411"/>
      <c r="AO6" s="2411"/>
      <c r="AP6" s="2411"/>
      <c r="AQ6" s="2411"/>
      <c r="AR6" s="2411"/>
      <c r="AS6" s="2411"/>
      <c r="AT6" s="2411"/>
      <c r="AU6" s="2411"/>
      <c r="AV6" s="2411"/>
      <c r="AW6" s="2411"/>
    </row>
    <row r="7" spans="1:49" ht="11.25" customHeight="1">
      <c r="A7" s="2431"/>
      <c r="B7" s="2404"/>
      <c r="C7" s="2404"/>
      <c r="D7" s="2404"/>
      <c r="E7" s="2404"/>
      <c r="F7" s="2404"/>
      <c r="G7" s="2404"/>
      <c r="H7" s="2404"/>
      <c r="I7" s="2404"/>
      <c r="J7" s="2404"/>
      <c r="K7" s="2404"/>
      <c r="L7" s="2404"/>
      <c r="M7" s="2404"/>
      <c r="N7" s="2404"/>
      <c r="O7" s="2404"/>
      <c r="P7" s="2404"/>
      <c r="Q7" s="2404"/>
      <c r="R7" s="2404"/>
      <c r="S7" s="2404"/>
      <c r="T7" s="2404"/>
      <c r="U7" s="2404"/>
      <c r="V7" s="2404"/>
      <c r="W7" s="2404"/>
      <c r="X7" s="2404"/>
      <c r="Y7" s="2404"/>
      <c r="Z7" s="2404"/>
      <c r="AA7" s="2404"/>
      <c r="AB7" s="2404"/>
      <c r="AC7" s="2404"/>
      <c r="AD7" s="2404"/>
      <c r="AE7" s="3940"/>
      <c r="AF7" s="2411"/>
      <c r="AG7" s="2411"/>
      <c r="AH7" s="4087"/>
      <c r="AI7" s="2411"/>
      <c r="AJ7" s="2411"/>
      <c r="AK7" s="2411"/>
      <c r="AL7" s="2411"/>
      <c r="AM7" s="2411"/>
      <c r="AN7" s="2411"/>
      <c r="AO7" s="2411"/>
      <c r="AP7" s="2411"/>
      <c r="AQ7" s="2411"/>
      <c r="AR7" s="2411"/>
      <c r="AS7" s="2411"/>
      <c r="AT7" s="2411"/>
      <c r="AU7" s="2411"/>
      <c r="AV7" s="2411"/>
      <c r="AW7" s="2411"/>
    </row>
    <row r="8" spans="1:49" ht="11.25" customHeight="1">
      <c r="A8" s="2431"/>
      <c r="B8" s="3926" t="s">
        <v>927</v>
      </c>
      <c r="C8" s="2392"/>
      <c r="D8" s="2580" t="s">
        <v>1925</v>
      </c>
      <c r="E8" s="2433"/>
      <c r="F8" s="2433"/>
      <c r="G8" s="2433"/>
      <c r="H8" s="2433"/>
      <c r="I8" s="2433"/>
      <c r="J8" s="2433"/>
      <c r="K8" s="2433"/>
      <c r="L8" s="2433"/>
      <c r="M8" s="2433"/>
      <c r="N8" s="2433"/>
      <c r="O8" s="2433"/>
      <c r="P8" s="2433"/>
      <c r="Q8" s="2433"/>
      <c r="R8" s="2433"/>
      <c r="S8" s="2433"/>
      <c r="T8" s="2433"/>
      <c r="U8" s="2435"/>
      <c r="V8" s="2433"/>
      <c r="W8" s="2433"/>
      <c r="X8" s="2433"/>
      <c r="Y8" s="2433"/>
      <c r="Z8" s="2433"/>
      <c r="AA8" s="2433"/>
      <c r="AB8" s="2433"/>
      <c r="AC8" s="2433"/>
      <c r="AD8" s="3925"/>
      <c r="AE8" s="3940"/>
      <c r="AF8" s="2411"/>
      <c r="AG8" s="2411"/>
      <c r="AH8" s="4087"/>
      <c r="AI8" s="2411"/>
      <c r="AJ8" s="2411"/>
      <c r="AK8" s="2411"/>
      <c r="AL8" s="2411"/>
      <c r="AM8" s="2411"/>
      <c r="AN8" s="2411"/>
      <c r="AO8" s="2411"/>
      <c r="AP8" s="2411"/>
      <c r="AQ8" s="2411"/>
      <c r="AR8" s="2411"/>
      <c r="AS8" s="2411"/>
      <c r="AT8" s="2411"/>
      <c r="AU8" s="2411"/>
      <c r="AV8" s="2411"/>
      <c r="AW8" s="2411"/>
    </row>
    <row r="9" spans="1:49" ht="11.25" customHeight="1">
      <c r="A9" s="2431"/>
      <c r="B9" s="2406"/>
      <c r="C9" s="2392"/>
      <c r="D9" s="2406" t="s">
        <v>1926</v>
      </c>
      <c r="E9" s="2433"/>
      <c r="F9" s="2433"/>
      <c r="G9" s="2433"/>
      <c r="H9" s="2433"/>
      <c r="I9" s="2433"/>
      <c r="J9" s="2433"/>
      <c r="K9" s="2433"/>
      <c r="L9" s="2433"/>
      <c r="M9" s="2433"/>
      <c r="N9" s="2433"/>
      <c r="O9" s="2433"/>
      <c r="P9" s="2433"/>
      <c r="Q9" s="2433"/>
      <c r="R9" s="2433"/>
      <c r="S9" s="2433"/>
      <c r="T9" s="2433"/>
      <c r="U9" s="2435"/>
      <c r="V9" s="2433"/>
      <c r="W9" s="2433"/>
      <c r="X9" s="2433"/>
      <c r="Y9" s="2433"/>
      <c r="Z9" s="2433"/>
      <c r="AA9" s="2433"/>
      <c r="AB9" s="2433"/>
      <c r="AC9" s="2433"/>
      <c r="AD9" s="3925"/>
      <c r="AE9" s="3940"/>
      <c r="AF9" s="2411"/>
      <c r="AG9" s="2411"/>
      <c r="AH9" s="4087"/>
      <c r="AI9" s="2411"/>
      <c r="AJ9" s="2411"/>
      <c r="AK9" s="2411"/>
      <c r="AL9" s="2411"/>
      <c r="AM9" s="2411"/>
      <c r="AN9" s="2411"/>
      <c r="AO9" s="2411"/>
      <c r="AP9" s="2411"/>
      <c r="AQ9" s="2411"/>
      <c r="AR9" s="2411"/>
      <c r="AS9" s="2411"/>
      <c r="AT9" s="2411"/>
      <c r="AU9" s="2411"/>
      <c r="AV9" s="2411"/>
      <c r="AW9" s="2411"/>
    </row>
    <row r="10" spans="1:49" ht="11.25" customHeight="1">
      <c r="A10" s="2431"/>
      <c r="B10" s="2406"/>
      <c r="C10" s="2392"/>
      <c r="D10" s="1600" t="s">
        <v>1927</v>
      </c>
      <c r="E10" s="2433"/>
      <c r="F10" s="2433"/>
      <c r="G10" s="2433"/>
      <c r="H10" s="2433"/>
      <c r="I10" s="2433"/>
      <c r="J10" s="2433"/>
      <c r="K10" s="2433"/>
      <c r="L10" s="2433"/>
      <c r="M10" s="2433"/>
      <c r="N10" s="2433"/>
      <c r="O10" s="2433"/>
      <c r="P10" s="2433"/>
      <c r="Q10" s="2433"/>
      <c r="R10" s="2433"/>
      <c r="S10" s="2433"/>
      <c r="T10" s="2433"/>
      <c r="U10" s="2435"/>
      <c r="V10" s="2433"/>
      <c r="W10" s="2433"/>
      <c r="X10" s="2433"/>
      <c r="Y10" s="2433"/>
      <c r="Z10" s="2433"/>
      <c r="AA10" s="2433"/>
      <c r="AB10" s="2433"/>
      <c r="AC10" s="2433"/>
      <c r="AD10" s="3925"/>
      <c r="AE10" s="3940"/>
      <c r="AF10" s="2411"/>
      <c r="AG10" s="2411"/>
      <c r="AH10" s="4087"/>
      <c r="AI10" s="2411"/>
      <c r="AJ10" s="2411"/>
      <c r="AK10" s="2411"/>
      <c r="AL10" s="2411"/>
      <c r="AM10" s="2411"/>
      <c r="AN10" s="2411"/>
      <c r="AO10" s="2411"/>
      <c r="AP10" s="2411"/>
      <c r="AQ10" s="2411"/>
      <c r="AR10" s="2411"/>
      <c r="AS10" s="2411"/>
      <c r="AT10" s="2411"/>
      <c r="AU10" s="2411"/>
      <c r="AV10" s="2411"/>
      <c r="AW10" s="2411"/>
    </row>
    <row r="11" spans="1:49" ht="11.25" customHeight="1">
      <c r="A11" s="2431"/>
      <c r="B11" s="2406"/>
      <c r="C11" s="2392"/>
      <c r="D11" s="2609" t="s">
        <v>1928</v>
      </c>
      <c r="E11" s="2433"/>
      <c r="F11" s="2433"/>
      <c r="G11" s="2433"/>
      <c r="H11" s="2433"/>
      <c r="I11" s="2433"/>
      <c r="J11" s="2433"/>
      <c r="K11" s="2433"/>
      <c r="L11" s="2433"/>
      <c r="M11" s="2433"/>
      <c r="N11" s="2433"/>
      <c r="O11" s="2433"/>
      <c r="P11" s="2433"/>
      <c r="Q11" s="2433"/>
      <c r="R11" s="2433"/>
      <c r="S11" s="2433"/>
      <c r="T11" s="2433"/>
      <c r="U11" s="2435"/>
      <c r="V11" s="2433"/>
      <c r="W11" s="2433"/>
      <c r="X11" s="2433"/>
      <c r="Y11" s="2433"/>
      <c r="Z11" s="2433"/>
      <c r="AA11" s="2433"/>
      <c r="AB11" s="2433"/>
      <c r="AC11" s="2433"/>
      <c r="AD11" s="3925"/>
      <c r="AE11" s="3940"/>
      <c r="AF11" s="2411"/>
      <c r="AG11" s="2411"/>
      <c r="AH11" s="4087"/>
      <c r="AI11" s="2411"/>
      <c r="AJ11" s="2411"/>
      <c r="AK11" s="2411"/>
      <c r="AL11" s="2411"/>
      <c r="AM11" s="2411"/>
      <c r="AN11" s="2411"/>
      <c r="AO11" s="2411"/>
      <c r="AP11" s="2411"/>
      <c r="AQ11" s="2411"/>
      <c r="AR11" s="2411"/>
      <c r="AS11" s="2411"/>
      <c r="AT11" s="2411"/>
      <c r="AU11" s="2411"/>
      <c r="AV11" s="2411"/>
      <c r="AW11" s="2411"/>
    </row>
    <row r="12" spans="1:49" ht="11.25" customHeight="1">
      <c r="A12" s="2431"/>
      <c r="B12" s="2406"/>
      <c r="C12" s="2392"/>
      <c r="D12" s="2609" t="s">
        <v>1929</v>
      </c>
      <c r="E12" s="2433"/>
      <c r="F12" s="2433"/>
      <c r="G12" s="2433"/>
      <c r="H12" s="2433"/>
      <c r="I12" s="2433"/>
      <c r="J12" s="2433"/>
      <c r="K12" s="2433"/>
      <c r="L12" s="2433"/>
      <c r="M12" s="2433"/>
      <c r="N12" s="2433"/>
      <c r="O12" s="2433"/>
      <c r="P12" s="2433"/>
      <c r="Q12" s="2433"/>
      <c r="R12" s="2433"/>
      <c r="S12" s="2433"/>
      <c r="T12" s="2433"/>
      <c r="U12" s="2435"/>
      <c r="V12" s="2433"/>
      <c r="W12" s="2433"/>
      <c r="X12" s="2433"/>
      <c r="Y12" s="2433"/>
      <c r="Z12" s="2433"/>
      <c r="AA12" s="2433"/>
      <c r="AB12" s="2433"/>
      <c r="AC12" s="2433"/>
      <c r="AD12" s="3925"/>
      <c r="AE12" s="3940"/>
      <c r="AF12" s="2411"/>
      <c r="AG12" s="2411"/>
      <c r="AH12" s="4087"/>
      <c r="AI12" s="2411"/>
      <c r="AJ12" s="2411"/>
      <c r="AK12" s="2411"/>
      <c r="AL12" s="2411"/>
      <c r="AM12" s="2411"/>
      <c r="AN12" s="2411"/>
      <c r="AO12" s="2411"/>
      <c r="AP12" s="2411"/>
      <c r="AQ12" s="2411"/>
      <c r="AR12" s="2411"/>
      <c r="AS12" s="2411"/>
      <c r="AT12" s="2411"/>
      <c r="AU12" s="2411"/>
      <c r="AV12" s="2411"/>
      <c r="AW12" s="2411"/>
    </row>
    <row r="13" spans="1:49" ht="11.25" customHeight="1">
      <c r="A13" s="2431"/>
      <c r="B13" s="2406"/>
      <c r="C13" s="2392"/>
      <c r="D13" s="2609" t="s">
        <v>1930</v>
      </c>
      <c r="E13" s="2433"/>
      <c r="F13" s="2433"/>
      <c r="G13" s="2433"/>
      <c r="H13" s="2433"/>
      <c r="I13" s="2433"/>
      <c r="J13" s="2433"/>
      <c r="K13" s="2433"/>
      <c r="L13" s="2433"/>
      <c r="M13" s="2433"/>
      <c r="N13" s="2433"/>
      <c r="O13" s="2433"/>
      <c r="P13" s="2433"/>
      <c r="Q13" s="2433"/>
      <c r="R13" s="2433"/>
      <c r="S13" s="2433"/>
      <c r="T13" s="2433"/>
      <c r="U13" s="2435"/>
      <c r="V13" s="2433"/>
      <c r="W13" s="2433"/>
      <c r="X13" s="2433"/>
      <c r="Y13" s="2433"/>
      <c r="Z13" s="2433"/>
      <c r="AA13" s="2433"/>
      <c r="AB13" s="2433"/>
      <c r="AC13" s="2433"/>
      <c r="AD13" s="3925"/>
      <c r="AE13" s="3940"/>
      <c r="AF13" s="2411"/>
      <c r="AG13" s="2411"/>
      <c r="AH13" s="4087"/>
      <c r="AI13" s="2411"/>
      <c r="AJ13" s="2411"/>
      <c r="AK13" s="2411"/>
      <c r="AL13" s="2411"/>
      <c r="AM13" s="2411"/>
      <c r="AN13" s="2411"/>
      <c r="AO13" s="2411"/>
      <c r="AP13" s="2411"/>
      <c r="AQ13" s="2411"/>
      <c r="AR13" s="2411"/>
      <c r="AS13" s="2411"/>
      <c r="AT13" s="2411"/>
      <c r="AU13" s="2411"/>
      <c r="AV13" s="2411"/>
      <c r="AW13" s="2411"/>
    </row>
    <row r="14" spans="1:49" ht="6.75" customHeight="1">
      <c r="A14" s="2431"/>
      <c r="B14" s="2404"/>
      <c r="C14" s="2402"/>
      <c r="D14" s="2609"/>
      <c r="E14" s="2583"/>
      <c r="F14" s="2583"/>
      <c r="G14" s="2583"/>
      <c r="H14" s="2583"/>
      <c r="I14" s="2583"/>
      <c r="J14" s="2583"/>
      <c r="K14" s="2583"/>
      <c r="L14" s="2583"/>
      <c r="M14" s="2583"/>
      <c r="N14" s="2583"/>
      <c r="O14" s="2583"/>
      <c r="P14" s="2583"/>
      <c r="Q14" s="2583"/>
      <c r="R14" s="2583"/>
      <c r="S14" s="2583"/>
      <c r="T14" s="3931"/>
      <c r="U14" s="3931"/>
      <c r="V14" s="3931"/>
      <c r="W14" s="2433"/>
      <c r="X14" s="2433"/>
      <c r="Y14" s="2433"/>
      <c r="Z14" s="2433"/>
      <c r="AA14" s="2433"/>
      <c r="AB14" s="2433"/>
      <c r="AC14" s="2433"/>
      <c r="AD14" s="3925"/>
      <c r="AE14" s="3940"/>
      <c r="AF14" s="2411"/>
      <c r="AG14" s="2411"/>
      <c r="AH14" s="4087"/>
      <c r="AI14" s="2411"/>
      <c r="AJ14" s="2411"/>
      <c r="AK14" s="2411"/>
      <c r="AL14" s="2411"/>
      <c r="AM14" s="2411"/>
      <c r="AN14" s="2411"/>
      <c r="AO14" s="2411"/>
      <c r="AP14" s="2411"/>
      <c r="AQ14" s="2411"/>
      <c r="AR14" s="2411"/>
      <c r="AS14" s="2411"/>
      <c r="AT14" s="2411"/>
      <c r="AU14" s="2411"/>
      <c r="AV14" s="2411"/>
      <c r="AW14" s="2411"/>
    </row>
    <row r="15" spans="1:49" ht="11.25" customHeight="1">
      <c r="A15" s="2431"/>
      <c r="B15" s="2404"/>
      <c r="C15" s="2402"/>
      <c r="D15" s="6585">
        <v>350001</v>
      </c>
      <c r="E15" s="6585"/>
      <c r="F15" s="2404"/>
      <c r="G15" s="2448"/>
      <c r="H15" s="2448"/>
      <c r="I15" s="2583"/>
      <c r="J15" s="2583"/>
      <c r="K15" s="2583"/>
      <c r="L15" s="2583"/>
      <c r="M15" s="2583"/>
      <c r="N15" s="2583"/>
      <c r="O15" s="2583"/>
      <c r="P15" s="2583"/>
      <c r="Q15" s="6585"/>
      <c r="R15" s="6585"/>
      <c r="S15" s="2448"/>
      <c r="T15" s="2448"/>
      <c r="U15" s="2411"/>
      <c r="V15" s="2411"/>
      <c r="W15" s="2411"/>
      <c r="X15" s="2411"/>
      <c r="Y15" s="2411"/>
      <c r="Z15" s="2411"/>
      <c r="AA15" s="2411"/>
      <c r="AB15" s="2411"/>
      <c r="AC15" s="2411"/>
      <c r="AD15" s="2411"/>
      <c r="AE15" s="3940"/>
      <c r="AF15" s="2411"/>
      <c r="AG15" s="2411"/>
      <c r="AH15" s="4087"/>
      <c r="AI15" s="2411"/>
      <c r="AJ15" s="2411"/>
      <c r="AK15" s="2411"/>
      <c r="AL15" s="2411"/>
      <c r="AM15" s="2411"/>
      <c r="AN15" s="2411"/>
      <c r="AO15" s="2411"/>
      <c r="AP15" s="2411"/>
      <c r="AQ15" s="2411"/>
      <c r="AR15" s="2411"/>
      <c r="AS15" s="2411"/>
      <c r="AT15" s="2411"/>
      <c r="AU15" s="2411"/>
      <c r="AV15" s="2411"/>
      <c r="AW15" s="2411"/>
    </row>
    <row r="16" spans="1:49" ht="11.25" customHeight="1">
      <c r="A16" s="2431"/>
      <c r="B16" s="2404"/>
      <c r="C16" s="2402"/>
      <c r="D16" s="6558">
        <v>1</v>
      </c>
      <c r="E16" s="6494"/>
      <c r="F16" s="6559" t="s">
        <v>1164</v>
      </c>
      <c r="G16" s="6458"/>
      <c r="H16" s="6458"/>
      <c r="I16" s="2411"/>
      <c r="J16" s="2655"/>
      <c r="K16" s="2655"/>
      <c r="L16" s="2433"/>
      <c r="M16" s="2433"/>
      <c r="N16" s="2433"/>
      <c r="O16" s="2411"/>
      <c r="P16" s="2411"/>
      <c r="Q16" s="2411"/>
      <c r="R16" s="2411"/>
      <c r="S16" s="2411"/>
      <c r="T16" s="2411"/>
      <c r="U16" s="2411"/>
      <c r="V16" s="2411"/>
      <c r="W16" s="2411"/>
      <c r="X16" s="2411"/>
      <c r="Y16" s="2411"/>
      <c r="Z16" s="2411"/>
      <c r="AA16" s="2411"/>
      <c r="AB16" s="2433"/>
      <c r="AC16" s="2433"/>
      <c r="AD16" s="2433"/>
      <c r="AE16" s="2404"/>
      <c r="AF16" s="3939"/>
      <c r="AG16" s="2656"/>
      <c r="AH16" s="4344"/>
      <c r="AI16" s="2411"/>
      <c r="AJ16" s="2411"/>
      <c r="AK16" s="2411"/>
      <c r="AL16" s="2411"/>
      <c r="AM16" s="2411"/>
      <c r="AN16" s="2411"/>
      <c r="AO16" s="2411"/>
      <c r="AP16" s="2411"/>
      <c r="AQ16" s="2411"/>
      <c r="AR16" s="2411"/>
      <c r="AS16" s="2411"/>
      <c r="AT16" s="2411"/>
      <c r="AU16" s="2411"/>
      <c r="AV16" s="2411"/>
      <c r="AW16" s="2411"/>
    </row>
    <row r="17" spans="1:49" ht="11.25" customHeight="1">
      <c r="A17" s="2431"/>
      <c r="B17" s="2404"/>
      <c r="C17" s="2402"/>
      <c r="D17" s="6558"/>
      <c r="E17" s="6495"/>
      <c r="F17" s="6559"/>
      <c r="G17" s="6458"/>
      <c r="H17" s="6458"/>
      <c r="I17" s="2411"/>
      <c r="J17" s="2435"/>
      <c r="K17" s="2435"/>
      <c r="L17" s="2411"/>
      <c r="M17" s="2608"/>
      <c r="N17" s="2608"/>
      <c r="O17" s="2411"/>
      <c r="P17" s="2411"/>
      <c r="Q17" s="2411"/>
      <c r="R17" s="2411"/>
      <c r="S17" s="2411"/>
      <c r="T17" s="2411"/>
      <c r="U17" s="2411"/>
      <c r="V17" s="2411"/>
      <c r="W17" s="2411"/>
      <c r="X17" s="2411"/>
      <c r="Y17" s="2411"/>
      <c r="Z17" s="2411"/>
      <c r="AA17" s="2411"/>
      <c r="AB17" s="2411"/>
      <c r="AC17" s="2608"/>
      <c r="AD17" s="2608"/>
      <c r="AE17" s="2445"/>
      <c r="AF17" s="3939"/>
      <c r="AG17" s="2656"/>
      <c r="AH17" s="4344"/>
      <c r="AI17" s="2411"/>
      <c r="AJ17" s="2411"/>
      <c r="AK17" s="2411"/>
      <c r="AL17" s="2411"/>
      <c r="AM17" s="2411"/>
      <c r="AN17" s="2411"/>
      <c r="AO17" s="2411"/>
      <c r="AP17" s="2411"/>
      <c r="AQ17" s="2411"/>
      <c r="AR17" s="2411"/>
      <c r="AS17" s="2411"/>
      <c r="AT17" s="2411"/>
      <c r="AU17" s="2411"/>
      <c r="AV17" s="2411"/>
      <c r="AW17" s="2411"/>
    </row>
    <row r="18" spans="1:49" ht="5.25" customHeight="1">
      <c r="A18" s="2431"/>
      <c r="B18" s="2404"/>
      <c r="C18" s="2404"/>
      <c r="D18" s="2404"/>
      <c r="E18" s="2404"/>
      <c r="F18" s="2404"/>
      <c r="G18" s="2404"/>
      <c r="H18" s="2404"/>
      <c r="I18" s="2404"/>
      <c r="J18" s="2404"/>
      <c r="K18" s="2404"/>
      <c r="L18" s="2404"/>
      <c r="M18" s="2404"/>
      <c r="N18" s="2404"/>
      <c r="O18" s="2404"/>
      <c r="P18" s="2404"/>
      <c r="Q18" s="2404"/>
      <c r="R18" s="2404"/>
      <c r="S18" s="2404"/>
      <c r="T18" s="2404"/>
      <c r="U18" s="2404"/>
      <c r="V18" s="2404"/>
      <c r="W18" s="2404"/>
      <c r="X18" s="2404"/>
      <c r="Y18" s="2404"/>
      <c r="Z18" s="2404"/>
      <c r="AA18" s="2404"/>
      <c r="AB18" s="2404"/>
      <c r="AC18" s="2404"/>
      <c r="AD18" s="2404"/>
      <c r="AE18" s="3940"/>
      <c r="AF18" s="2411"/>
      <c r="AG18" s="2411"/>
      <c r="AH18" s="4087"/>
      <c r="AI18" s="2411"/>
      <c r="AJ18" s="2411"/>
      <c r="AK18" s="2411"/>
      <c r="AL18" s="2411"/>
      <c r="AM18" s="2411"/>
      <c r="AN18" s="2411"/>
      <c r="AO18" s="2411"/>
      <c r="AP18" s="2411"/>
      <c r="AQ18" s="2411"/>
      <c r="AR18" s="2411"/>
      <c r="AS18" s="2411"/>
      <c r="AT18" s="2411"/>
      <c r="AU18" s="2411"/>
      <c r="AV18" s="2411"/>
      <c r="AW18" s="2411"/>
    </row>
    <row r="19" spans="1:49" ht="11.25" customHeight="1">
      <c r="A19" s="2431"/>
      <c r="B19" s="2404"/>
      <c r="C19" s="2404"/>
      <c r="D19" s="6558">
        <v>2</v>
      </c>
      <c r="E19" s="6494"/>
      <c r="F19" s="6458" t="s">
        <v>1168</v>
      </c>
      <c r="G19" s="6458"/>
      <c r="H19" s="6458"/>
      <c r="I19" s="2411"/>
      <c r="J19" s="2921" t="s">
        <v>1931</v>
      </c>
      <c r="K19" s="2922"/>
      <c r="L19" s="2923"/>
      <c r="M19" s="2922"/>
      <c r="N19" s="2922"/>
      <c r="O19" s="2924"/>
      <c r="P19" s="2404"/>
      <c r="Q19" s="2404"/>
      <c r="R19" s="2404"/>
      <c r="S19" s="2404"/>
      <c r="T19" s="2404"/>
      <c r="U19" s="2404"/>
      <c r="V19" s="2404"/>
      <c r="W19" s="2404"/>
      <c r="X19" s="2404"/>
      <c r="Y19" s="2404"/>
      <c r="Z19" s="2404"/>
      <c r="AA19" s="2404"/>
      <c r="AB19" s="2404"/>
      <c r="AC19" s="2404"/>
      <c r="AD19" s="2404"/>
      <c r="AE19" s="3940"/>
      <c r="AF19" s="2411"/>
      <c r="AG19" s="2411"/>
      <c r="AH19" s="4087"/>
      <c r="AI19" s="2411"/>
      <c r="AJ19" s="2411"/>
      <c r="AK19" s="2411"/>
      <c r="AL19" s="2411"/>
      <c r="AM19" s="2411"/>
      <c r="AN19" s="2411"/>
      <c r="AO19" s="2411"/>
      <c r="AP19" s="2411"/>
      <c r="AQ19" s="2411"/>
      <c r="AR19" s="2411"/>
      <c r="AS19" s="2411"/>
      <c r="AT19" s="2411"/>
      <c r="AU19" s="2411"/>
      <c r="AV19" s="2411"/>
      <c r="AW19" s="2411"/>
    </row>
    <row r="20" spans="1:49" ht="11.25" customHeight="1">
      <c r="A20" s="2431"/>
      <c r="B20" s="2404"/>
      <c r="C20" s="2404"/>
      <c r="D20" s="6558"/>
      <c r="E20" s="6495"/>
      <c r="F20" s="6458"/>
      <c r="G20" s="6458"/>
      <c r="H20" s="6458"/>
      <c r="I20" s="2411"/>
      <c r="J20" s="2925" t="s">
        <v>1932</v>
      </c>
      <c r="K20" s="2926"/>
      <c r="L20" s="2927"/>
      <c r="M20" s="2926"/>
      <c r="N20" s="2926"/>
      <c r="O20" s="2928"/>
      <c r="P20" s="2404"/>
      <c r="Q20" s="2404"/>
      <c r="R20" s="2404"/>
      <c r="S20" s="2404"/>
      <c r="T20" s="2404"/>
      <c r="U20" s="2404"/>
      <c r="V20" s="2404"/>
      <c r="W20" s="2404"/>
      <c r="X20" s="2404"/>
      <c r="Y20" s="2404"/>
      <c r="Z20" s="2404"/>
      <c r="AA20" s="2404"/>
      <c r="AB20" s="2404"/>
      <c r="AC20" s="2404"/>
      <c r="AD20" s="2404"/>
      <c r="AE20" s="3940"/>
      <c r="AF20" s="2411"/>
      <c r="AG20" s="2411"/>
      <c r="AH20" s="4087"/>
      <c r="AI20" s="2411"/>
      <c r="AJ20" s="2411"/>
      <c r="AK20" s="2411"/>
      <c r="AL20" s="2411"/>
      <c r="AM20" s="2411"/>
      <c r="AN20" s="2411"/>
      <c r="AO20" s="2411"/>
      <c r="AP20" s="2411"/>
      <c r="AQ20" s="2411"/>
      <c r="AR20" s="2411"/>
      <c r="AS20" s="2411"/>
      <c r="AT20" s="2411"/>
      <c r="AU20" s="2411"/>
      <c r="AV20" s="2411"/>
      <c r="AW20" s="2411"/>
    </row>
    <row r="21" spans="1:49" ht="20.100000000000001" customHeight="1">
      <c r="A21" s="2830"/>
      <c r="B21" s="4123"/>
      <c r="C21" s="4123"/>
      <c r="D21" s="4123"/>
      <c r="E21" s="4123"/>
      <c r="F21" s="4123"/>
      <c r="G21" s="4123"/>
      <c r="H21" s="4123"/>
      <c r="I21" s="4123"/>
      <c r="J21" s="4123"/>
      <c r="K21" s="4123"/>
      <c r="L21" s="4123"/>
      <c r="M21" s="4123"/>
      <c r="N21" s="4123"/>
      <c r="O21" s="4123"/>
      <c r="P21" s="4123"/>
      <c r="Q21" s="4123"/>
      <c r="R21" s="4123"/>
      <c r="S21" s="4123"/>
      <c r="T21" s="4123"/>
      <c r="U21" s="4123"/>
      <c r="V21" s="4123"/>
      <c r="W21" s="4123"/>
      <c r="X21" s="4123"/>
      <c r="Y21" s="4123"/>
      <c r="Z21" s="4123"/>
      <c r="AA21" s="4123"/>
      <c r="AB21" s="4123"/>
      <c r="AC21" s="4123"/>
      <c r="AD21" s="4123"/>
      <c r="AE21" s="4093"/>
      <c r="AF21" s="4106"/>
      <c r="AG21" s="4106"/>
      <c r="AH21" s="4109"/>
      <c r="AI21" s="2411"/>
      <c r="AJ21" s="2411"/>
      <c r="AK21" s="2411"/>
      <c r="AL21" s="2411"/>
      <c r="AM21" s="2411"/>
      <c r="AN21" s="2411"/>
      <c r="AO21" s="2411"/>
      <c r="AP21" s="2411"/>
      <c r="AQ21" s="2411"/>
      <c r="AR21" s="2411"/>
      <c r="AS21" s="2411"/>
      <c r="AT21" s="2411"/>
      <c r="AU21" s="2411"/>
      <c r="AV21" s="2411"/>
      <c r="AW21" s="2411"/>
    </row>
    <row r="22" spans="1:49" ht="20.100000000000001" customHeight="1">
      <c r="A22" s="2440"/>
      <c r="B22" s="2412"/>
      <c r="C22" s="2411"/>
      <c r="D22" s="2411"/>
      <c r="E22" s="2435"/>
      <c r="F22" s="2435"/>
      <c r="G22" s="2411"/>
      <c r="H22" s="2608"/>
      <c r="I22" s="2608"/>
      <c r="J22" s="2411"/>
      <c r="K22" s="2411"/>
      <c r="L22" s="2411"/>
      <c r="M22" s="2411"/>
      <c r="N22" s="2411"/>
      <c r="O22" s="2411"/>
      <c r="P22" s="2411"/>
      <c r="Q22" s="2411"/>
      <c r="R22" s="2411"/>
      <c r="S22" s="2411"/>
      <c r="T22" s="2411"/>
      <c r="U22" s="2411"/>
      <c r="V22" s="2411"/>
      <c r="W22" s="2411"/>
      <c r="X22" s="2411"/>
      <c r="Y22" s="2411"/>
      <c r="Z22" s="2411"/>
      <c r="AA22" s="2411"/>
      <c r="AB22" s="2411"/>
      <c r="AC22" s="2411"/>
      <c r="AD22" s="2411"/>
      <c r="AE22" s="2411"/>
      <c r="AF22" s="2411"/>
      <c r="AG22" s="2411"/>
      <c r="AH22" s="4087"/>
    </row>
    <row r="23" spans="1:49" ht="11.25" customHeight="1">
      <c r="A23" s="2431"/>
      <c r="B23" s="1631" t="s">
        <v>928</v>
      </c>
      <c r="C23" s="1600"/>
      <c r="D23" s="3951" t="s">
        <v>829</v>
      </c>
      <c r="E23" s="2392"/>
      <c r="F23" s="2594"/>
      <c r="G23" s="2595"/>
      <c r="H23" s="2596"/>
      <c r="I23" s="2596"/>
      <c r="J23" s="2596"/>
      <c r="K23" s="2596"/>
      <c r="L23" s="2596"/>
      <c r="M23" s="2596"/>
      <c r="N23" s="2596"/>
      <c r="O23" s="2596"/>
      <c r="P23" s="2596"/>
      <c r="Q23" s="2596"/>
      <c r="R23" s="2596"/>
      <c r="S23" s="2596"/>
      <c r="T23" s="2596"/>
      <c r="U23" s="2596"/>
      <c r="V23" s="2596"/>
      <c r="W23" s="2596"/>
      <c r="X23" s="2596"/>
      <c r="Y23" s="2596"/>
      <c r="Z23" s="2596"/>
      <c r="AA23" s="2596"/>
      <c r="AB23" s="2596"/>
      <c r="AC23" s="2596"/>
      <c r="AD23" s="2596"/>
      <c r="AE23" s="2394"/>
      <c r="AF23" s="2392"/>
      <c r="AG23" s="2392"/>
      <c r="AH23" s="4087"/>
      <c r="AI23" s="2411"/>
      <c r="AJ23" s="2411"/>
      <c r="AK23" s="2411"/>
      <c r="AL23" s="2411"/>
      <c r="AM23" s="2411"/>
      <c r="AN23" s="2411"/>
      <c r="AO23" s="2411"/>
      <c r="AP23" s="2411"/>
      <c r="AQ23" s="2411"/>
      <c r="AR23" s="2411"/>
      <c r="AS23" s="2411"/>
      <c r="AT23" s="2411"/>
      <c r="AU23" s="2411"/>
      <c r="AV23" s="2411"/>
      <c r="AW23" s="2411"/>
    </row>
    <row r="24" spans="1:49" ht="11.25" customHeight="1">
      <c r="A24" s="2431"/>
      <c r="B24" s="1630"/>
      <c r="C24" s="3941"/>
      <c r="D24" s="2597" t="s">
        <v>1217</v>
      </c>
      <c r="E24" s="2392"/>
      <c r="F24" s="2594"/>
      <c r="G24" s="2592"/>
      <c r="H24" s="2582"/>
      <c r="I24" s="2582"/>
      <c r="J24" s="2582"/>
      <c r="K24" s="2582"/>
      <c r="L24" s="2582"/>
      <c r="M24" s="2582"/>
      <c r="N24" s="2582"/>
      <c r="O24" s="2582"/>
      <c r="P24" s="2582"/>
      <c r="Q24" s="2582"/>
      <c r="R24" s="2582"/>
      <c r="S24" s="2582"/>
      <c r="T24" s="2582"/>
      <c r="U24" s="2582"/>
      <c r="V24" s="2582"/>
      <c r="W24" s="2582"/>
      <c r="X24" s="2582"/>
      <c r="Y24" s="2582"/>
      <c r="Z24" s="2582"/>
      <c r="AA24" s="2582"/>
      <c r="AB24" s="2582"/>
      <c r="AC24" s="2582"/>
      <c r="AD24" s="2582"/>
      <c r="AE24" s="2394"/>
      <c r="AF24" s="2392"/>
      <c r="AG24" s="2392"/>
      <c r="AH24" s="4087"/>
      <c r="AI24" s="2411"/>
      <c r="AJ24" s="2411"/>
      <c r="AK24" s="2411"/>
      <c r="AL24" s="2411"/>
      <c r="AM24" s="2411"/>
      <c r="AN24" s="2411"/>
      <c r="AO24" s="2411"/>
      <c r="AP24" s="2411"/>
      <c r="AQ24" s="2411"/>
      <c r="AR24" s="2411"/>
      <c r="AS24" s="2411"/>
      <c r="AT24" s="2411"/>
      <c r="AU24" s="2411"/>
      <c r="AV24" s="2411"/>
      <c r="AW24" s="2411"/>
    </row>
    <row r="25" spans="1:49" ht="11.25" customHeight="1">
      <c r="A25" s="2431"/>
      <c r="B25" s="1630"/>
      <c r="C25" s="3941"/>
      <c r="D25" s="2597"/>
      <c r="E25" s="2392"/>
      <c r="F25" s="2594"/>
      <c r="G25" s="2592"/>
      <c r="H25" s="2582"/>
      <c r="I25" s="2582"/>
      <c r="J25" s="2582"/>
      <c r="K25" s="2582"/>
      <c r="L25" s="2582"/>
      <c r="M25" s="2582"/>
      <c r="N25" s="2582"/>
      <c r="O25" s="2582"/>
      <c r="P25" s="2582"/>
      <c r="Q25" s="2582"/>
      <c r="R25" s="2582"/>
      <c r="S25" s="2582"/>
      <c r="T25" s="2582"/>
      <c r="U25" s="2582"/>
      <c r="V25" s="2582"/>
      <c r="W25" s="2582"/>
      <c r="X25" s="2582"/>
      <c r="Y25" s="2582"/>
      <c r="Z25" s="2582"/>
      <c r="AA25" s="2582"/>
      <c r="AB25" s="2582"/>
      <c r="AC25" s="2582"/>
      <c r="AD25" s="2392"/>
      <c r="AE25" s="2392"/>
      <c r="AF25" s="6632">
        <v>3500</v>
      </c>
      <c r="AG25" s="6632"/>
      <c r="AH25" s="4087"/>
      <c r="AI25" s="2411"/>
      <c r="AJ25" s="2411"/>
      <c r="AK25" s="2411"/>
      <c r="AL25" s="2411"/>
      <c r="AM25" s="2411"/>
      <c r="AN25" s="2411"/>
      <c r="AO25" s="2411"/>
      <c r="AP25" s="2411"/>
      <c r="AQ25" s="2411"/>
      <c r="AR25" s="2411"/>
      <c r="AS25" s="2411"/>
      <c r="AT25" s="2411"/>
      <c r="AU25" s="2411"/>
      <c r="AV25" s="2411"/>
      <c r="AW25" s="2411"/>
    </row>
    <row r="26" spans="1:49" ht="11.25" customHeight="1">
      <c r="A26" s="2431"/>
      <c r="B26" s="1598"/>
      <c r="C26" s="2598"/>
      <c r="D26" s="3922" t="s">
        <v>29</v>
      </c>
      <c r="E26" s="1598" t="s">
        <v>1218</v>
      </c>
      <c r="F26" s="2392"/>
      <c r="G26" s="1599"/>
      <c r="H26" s="1599"/>
      <c r="I26" s="1599"/>
      <c r="J26" s="1599"/>
      <c r="K26" s="1599"/>
      <c r="L26" s="1599"/>
      <c r="M26" s="1599"/>
      <c r="N26" s="1599"/>
      <c r="O26" s="1599"/>
      <c r="P26" s="2572"/>
      <c r="Q26" s="2572"/>
      <c r="R26" s="2572"/>
      <c r="S26" s="2572"/>
      <c r="T26" s="2572"/>
      <c r="U26" s="2572"/>
      <c r="V26" s="2572"/>
      <c r="W26" s="2572"/>
      <c r="X26" s="2572"/>
      <c r="Y26" s="2572"/>
      <c r="Z26" s="2572"/>
      <c r="AA26" s="2572"/>
      <c r="AB26" s="2572"/>
      <c r="AC26" s="2572"/>
      <c r="AD26" s="2392"/>
      <c r="AE26" s="2392"/>
      <c r="AF26" s="6600">
        <v>13</v>
      </c>
      <c r="AG26" s="6529"/>
      <c r="AH26" s="4087"/>
      <c r="AI26" s="2411"/>
      <c r="AJ26" s="2411"/>
      <c r="AK26" s="2411"/>
      <c r="AL26" s="2411"/>
      <c r="AM26" s="2411"/>
      <c r="AN26" s="2411"/>
      <c r="AO26" s="2411"/>
      <c r="AP26" s="2411"/>
      <c r="AQ26" s="2411"/>
      <c r="AR26" s="2411"/>
      <c r="AS26" s="2411"/>
      <c r="AT26" s="2411"/>
      <c r="AU26" s="2411"/>
      <c r="AV26" s="2411"/>
      <c r="AW26" s="2411"/>
    </row>
    <row r="27" spans="1:49" ht="11.25" customHeight="1">
      <c r="A27" s="2616">
        <v>34</v>
      </c>
      <c r="B27" s="1630"/>
      <c r="C27" s="2591"/>
      <c r="D27" s="2400"/>
      <c r="E27" s="2581" t="s">
        <v>830</v>
      </c>
      <c r="F27" s="2582"/>
      <c r="G27" s="2581"/>
      <c r="H27" s="2592"/>
      <c r="I27" s="2592"/>
      <c r="J27" s="2592"/>
      <c r="K27" s="2592"/>
      <c r="L27" s="2592"/>
      <c r="M27" s="2592"/>
      <c r="N27" s="2592"/>
      <c r="O27" s="2592"/>
      <c r="P27" s="2582"/>
      <c r="Q27" s="2582"/>
      <c r="R27" s="2582"/>
      <c r="S27" s="2582"/>
      <c r="T27" s="2582"/>
      <c r="U27" s="2582"/>
      <c r="V27" s="2582"/>
      <c r="W27" s="2582"/>
      <c r="X27" s="2582"/>
      <c r="Y27" s="2582"/>
      <c r="Z27" s="2582"/>
      <c r="AA27" s="2582"/>
      <c r="AB27" s="2582"/>
      <c r="AC27" s="2582"/>
      <c r="AD27" s="2392"/>
      <c r="AE27" s="2392"/>
      <c r="AF27" s="6600"/>
      <c r="AG27" s="6530"/>
      <c r="AH27" s="4241"/>
      <c r="AI27" s="2448"/>
      <c r="AJ27" s="2411"/>
      <c r="AK27" s="2411"/>
      <c r="AL27" s="2411"/>
      <c r="AM27" s="2411"/>
      <c r="AN27" s="2411"/>
      <c r="AO27" s="2411"/>
      <c r="AP27" s="2411"/>
      <c r="AQ27" s="2411"/>
      <c r="AR27" s="2411"/>
      <c r="AS27" s="2411"/>
      <c r="AT27" s="2411"/>
      <c r="AU27" s="2411"/>
      <c r="AV27" s="2411"/>
      <c r="AW27" s="2411"/>
    </row>
    <row r="28" spans="1:49" ht="6" customHeight="1">
      <c r="A28" s="2431"/>
      <c r="B28" s="1630"/>
      <c r="C28" s="2591"/>
      <c r="D28" s="2591"/>
      <c r="E28" s="2596"/>
      <c r="F28" s="2582"/>
      <c r="G28" s="2581"/>
      <c r="H28" s="2592"/>
      <c r="I28" s="2592"/>
      <c r="J28" s="2592"/>
      <c r="K28" s="2592"/>
      <c r="L28" s="2592"/>
      <c r="M28" s="2592"/>
      <c r="N28" s="2592"/>
      <c r="O28" s="2592"/>
      <c r="P28" s="2582"/>
      <c r="Q28" s="2582"/>
      <c r="R28" s="2582"/>
      <c r="S28" s="2582"/>
      <c r="T28" s="2582"/>
      <c r="U28" s="2582"/>
      <c r="V28" s="2582"/>
      <c r="W28" s="2582"/>
      <c r="X28" s="2582"/>
      <c r="Y28" s="2582"/>
      <c r="Z28" s="2582"/>
      <c r="AA28" s="2582"/>
      <c r="AB28" s="2582"/>
      <c r="AC28" s="2582"/>
      <c r="AD28" s="2392"/>
      <c r="AE28" s="2392"/>
      <c r="AF28" s="2487"/>
      <c r="AG28" s="2596"/>
      <c r="AH28" s="4087"/>
      <c r="AI28" s="2411"/>
      <c r="AJ28" s="2411"/>
      <c r="AK28" s="2411"/>
      <c r="AL28" s="2411"/>
      <c r="AM28" s="2411"/>
      <c r="AN28" s="2411"/>
      <c r="AO28" s="2411"/>
      <c r="AP28" s="2411"/>
      <c r="AQ28" s="2411"/>
      <c r="AR28" s="2411"/>
      <c r="AS28" s="2411"/>
      <c r="AT28" s="2411"/>
      <c r="AU28" s="2411"/>
      <c r="AV28" s="2411"/>
      <c r="AW28" s="2411"/>
    </row>
    <row r="29" spans="1:49" ht="11.25" customHeight="1">
      <c r="A29" s="2440"/>
      <c r="B29" s="1339"/>
      <c r="C29" s="1610"/>
      <c r="D29" s="3922" t="s">
        <v>30</v>
      </c>
      <c r="E29" s="3951" t="s">
        <v>1219</v>
      </c>
      <c r="F29" s="2392"/>
      <c r="G29" s="1404"/>
      <c r="H29" s="1404"/>
      <c r="I29" s="1404"/>
      <c r="J29" s="1404"/>
      <c r="K29" s="1404"/>
      <c r="L29" s="1404"/>
      <c r="M29" s="1404"/>
      <c r="N29" s="1404"/>
      <c r="O29" s="1404"/>
      <c r="P29" s="1404"/>
      <c r="Q29" s="1404"/>
      <c r="R29" s="1404"/>
      <c r="S29" s="1404"/>
      <c r="T29" s="1404"/>
      <c r="U29" s="1404"/>
      <c r="V29" s="1404"/>
      <c r="W29" s="1404"/>
      <c r="X29" s="1404"/>
      <c r="Y29" s="1404"/>
      <c r="Z29" s="1404"/>
      <c r="AA29" s="1404"/>
      <c r="AB29" s="1404"/>
      <c r="AC29" s="2454"/>
      <c r="AD29" s="2392"/>
      <c r="AE29" s="2392"/>
      <c r="AF29" s="6600">
        <v>14</v>
      </c>
      <c r="AG29" s="6529"/>
      <c r="AH29" s="4087"/>
    </row>
    <row r="30" spans="1:49" ht="11.25" customHeight="1">
      <c r="A30" s="2440"/>
      <c r="B30" s="1339"/>
      <c r="C30" s="1610"/>
      <c r="D30" s="2400"/>
      <c r="E30" s="2597" t="s">
        <v>831</v>
      </c>
      <c r="F30" s="2392"/>
      <c r="G30" s="1404"/>
      <c r="H30" s="1404"/>
      <c r="I30" s="1404"/>
      <c r="J30" s="1404"/>
      <c r="K30" s="1404"/>
      <c r="L30" s="1404"/>
      <c r="M30" s="1404"/>
      <c r="N30" s="1404"/>
      <c r="O30" s="1404"/>
      <c r="P30" s="1404"/>
      <c r="Q30" s="1404"/>
      <c r="R30" s="1404"/>
      <c r="S30" s="1404"/>
      <c r="T30" s="1404"/>
      <c r="U30" s="1404"/>
      <c r="V30" s="1404"/>
      <c r="W30" s="1404"/>
      <c r="X30" s="1404"/>
      <c r="Y30" s="1404"/>
      <c r="Z30" s="1404"/>
      <c r="AA30" s="1404"/>
      <c r="AB30" s="1404"/>
      <c r="AC30" s="2454"/>
      <c r="AD30" s="2392"/>
      <c r="AE30" s="2392"/>
      <c r="AF30" s="6600"/>
      <c r="AG30" s="6530"/>
      <c r="AH30" s="4087"/>
    </row>
    <row r="31" spans="1:49" ht="6" customHeight="1">
      <c r="A31" s="2440"/>
      <c r="B31" s="1630"/>
      <c r="C31" s="2600"/>
      <c r="D31" s="2600"/>
      <c r="E31" s="2601"/>
      <c r="F31" s="2594"/>
      <c r="G31" s="2592"/>
      <c r="H31" s="2602"/>
      <c r="I31" s="2602"/>
      <c r="J31" s="2602"/>
      <c r="K31" s="2602"/>
      <c r="L31" s="2602"/>
      <c r="M31" s="2602"/>
      <c r="N31" s="2602"/>
      <c r="O31" s="2602"/>
      <c r="P31" s="2582"/>
      <c r="Q31" s="2582"/>
      <c r="R31" s="2582"/>
      <c r="S31" s="2582"/>
      <c r="T31" s="2582"/>
      <c r="U31" s="2582"/>
      <c r="V31" s="2582"/>
      <c r="W31" s="2582"/>
      <c r="X31" s="2582"/>
      <c r="Y31" s="2582"/>
      <c r="Z31" s="2582"/>
      <c r="AA31" s="2582"/>
      <c r="AB31" s="2582"/>
      <c r="AC31" s="2582"/>
      <c r="AD31" s="2392"/>
      <c r="AE31" s="2392"/>
      <c r="AF31" s="2582"/>
      <c r="AG31" s="2596"/>
      <c r="AH31" s="4087"/>
    </row>
    <row r="32" spans="1:49" ht="11.25" customHeight="1">
      <c r="A32" s="2440"/>
      <c r="B32" s="1598"/>
      <c r="C32" s="2603"/>
      <c r="D32" s="3922" t="s">
        <v>44</v>
      </c>
      <c r="E32" s="1598" t="s">
        <v>1220</v>
      </c>
      <c r="F32" s="2392"/>
      <c r="G32" s="1599"/>
      <c r="H32" s="1599"/>
      <c r="I32" s="1599"/>
      <c r="J32" s="1599"/>
      <c r="K32" s="1599"/>
      <c r="L32" s="1599"/>
      <c r="M32" s="1599"/>
      <c r="N32" s="1599"/>
      <c r="O32" s="1599"/>
      <c r="P32" s="2572"/>
      <c r="Q32" s="2572"/>
      <c r="R32" s="2572"/>
      <c r="S32" s="2572"/>
      <c r="T32" s="2572"/>
      <c r="U32" s="2572"/>
      <c r="V32" s="2572"/>
      <c r="W32" s="2572"/>
      <c r="X32" s="2572"/>
      <c r="Y32" s="2572"/>
      <c r="Z32" s="2572"/>
      <c r="AA32" s="2572"/>
      <c r="AB32" s="2572"/>
      <c r="AC32" s="2572"/>
      <c r="AD32" s="2392"/>
      <c r="AE32" s="2392"/>
      <c r="AF32" s="6600">
        <v>15</v>
      </c>
      <c r="AG32" s="6529"/>
      <c r="AH32" s="4087"/>
    </row>
    <row r="33" spans="1:34" ht="11.25" customHeight="1">
      <c r="A33" s="2440"/>
      <c r="B33" s="1598"/>
      <c r="C33" s="2603"/>
      <c r="D33" s="3937"/>
      <c r="E33" s="1632" t="s">
        <v>832</v>
      </c>
      <c r="F33" s="2392"/>
      <c r="G33" s="1599"/>
      <c r="H33" s="1599"/>
      <c r="I33" s="1599"/>
      <c r="J33" s="1599"/>
      <c r="K33" s="1599"/>
      <c r="L33" s="1599"/>
      <c r="M33" s="1599"/>
      <c r="N33" s="1599"/>
      <c r="O33" s="1599"/>
      <c r="P33" s="2572"/>
      <c r="Q33" s="2572"/>
      <c r="R33" s="2572"/>
      <c r="S33" s="2572"/>
      <c r="T33" s="2572"/>
      <c r="U33" s="2572"/>
      <c r="V33" s="2572"/>
      <c r="W33" s="2572"/>
      <c r="X33" s="2572"/>
      <c r="Y33" s="2572"/>
      <c r="Z33" s="2572"/>
      <c r="AA33" s="2572"/>
      <c r="AB33" s="2572"/>
      <c r="AC33" s="2572"/>
      <c r="AD33" s="2392"/>
      <c r="AE33" s="2392"/>
      <c r="AF33" s="6600"/>
      <c r="AG33" s="6530"/>
      <c r="AH33" s="4087"/>
    </row>
    <row r="34" spans="1:34" ht="6" customHeight="1">
      <c r="A34" s="2440"/>
      <c r="B34" s="2404"/>
      <c r="C34" s="2402"/>
      <c r="D34" s="1611"/>
      <c r="E34" s="2583"/>
      <c r="F34" s="2583"/>
      <c r="G34" s="2583"/>
      <c r="H34" s="2583"/>
      <c r="I34" s="2583"/>
      <c r="J34" s="2583"/>
      <c r="K34" s="2583"/>
      <c r="L34" s="2583"/>
      <c r="M34" s="2583"/>
      <c r="N34" s="2583"/>
      <c r="O34" s="2583"/>
      <c r="P34" s="2583"/>
      <c r="Q34" s="2583"/>
      <c r="R34" s="2583"/>
      <c r="S34" s="2583"/>
      <c r="T34" s="3931"/>
      <c r="U34" s="3931"/>
      <c r="V34" s="3931"/>
      <c r="W34" s="2433"/>
      <c r="X34" s="2433"/>
      <c r="Y34" s="2433"/>
      <c r="Z34" s="2433"/>
      <c r="AA34" s="2433"/>
      <c r="AB34" s="2433"/>
      <c r="AC34" s="2433"/>
      <c r="AD34" s="2392"/>
      <c r="AE34" s="3940"/>
      <c r="AF34" s="3925"/>
      <c r="AG34" s="2436"/>
      <c r="AH34" s="4087"/>
    </row>
    <row r="35" spans="1:34" ht="11.25" customHeight="1">
      <c r="A35" s="2440"/>
      <c r="B35" s="1598"/>
      <c r="C35" s="2598"/>
      <c r="D35" s="3922" t="s">
        <v>56</v>
      </c>
      <c r="E35" s="1598" t="s">
        <v>1221</v>
      </c>
      <c r="F35" s="2392"/>
      <c r="G35" s="1599"/>
      <c r="H35" s="1599"/>
      <c r="I35" s="1599"/>
      <c r="J35" s="1599"/>
      <c r="K35" s="1599"/>
      <c r="L35" s="1599"/>
      <c r="M35" s="1599"/>
      <c r="N35" s="1599"/>
      <c r="O35" s="1599"/>
      <c r="P35" s="2572"/>
      <c r="Q35" s="2572"/>
      <c r="R35" s="2572"/>
      <c r="S35" s="2572"/>
      <c r="T35" s="2572"/>
      <c r="U35" s="2572"/>
      <c r="V35" s="2572"/>
      <c r="W35" s="2572"/>
      <c r="X35" s="2572"/>
      <c r="Y35" s="2572"/>
      <c r="Z35" s="2572"/>
      <c r="AA35" s="2572"/>
      <c r="AB35" s="2572"/>
      <c r="AC35" s="2572"/>
      <c r="AD35" s="2392"/>
      <c r="AE35" s="2392"/>
      <c r="AF35" s="6600">
        <v>16</v>
      </c>
      <c r="AG35" s="6529"/>
      <c r="AH35" s="4087"/>
    </row>
    <row r="36" spans="1:34" ht="11.25" customHeight="1">
      <c r="A36" s="2440"/>
      <c r="B36" s="1630"/>
      <c r="C36" s="2591"/>
      <c r="D36" s="2591"/>
      <c r="E36" s="2581" t="s">
        <v>833</v>
      </c>
      <c r="F36" s="2582"/>
      <c r="G36" s="2581"/>
      <c r="H36" s="2592"/>
      <c r="I36" s="2592"/>
      <c r="J36" s="2592"/>
      <c r="K36" s="2592"/>
      <c r="L36" s="2592"/>
      <c r="M36" s="2592"/>
      <c r="N36" s="2592"/>
      <c r="O36" s="2592"/>
      <c r="P36" s="2582"/>
      <c r="Q36" s="2582"/>
      <c r="R36" s="2582"/>
      <c r="S36" s="2582"/>
      <c r="T36" s="2582"/>
      <c r="U36" s="2582"/>
      <c r="V36" s="2582"/>
      <c r="W36" s="2582"/>
      <c r="X36" s="2582"/>
      <c r="Y36" s="2582"/>
      <c r="Z36" s="2582"/>
      <c r="AA36" s="2582"/>
      <c r="AB36" s="2582"/>
      <c r="AC36" s="2582"/>
      <c r="AD36" s="2392"/>
      <c r="AE36" s="2392"/>
      <c r="AF36" s="6600"/>
      <c r="AG36" s="6530"/>
      <c r="AH36" s="4087"/>
    </row>
    <row r="37" spans="1:34" ht="6" customHeight="1">
      <c r="A37" s="2440"/>
      <c r="B37" s="2412"/>
      <c r="C37" s="2411"/>
      <c r="D37" s="2411"/>
      <c r="E37" s="2411"/>
      <c r="F37" s="2411"/>
      <c r="G37" s="2411"/>
      <c r="H37" s="2411"/>
      <c r="I37" s="2411"/>
      <c r="J37" s="2411"/>
      <c r="K37" s="2411"/>
      <c r="L37" s="2411"/>
      <c r="M37" s="2411"/>
      <c r="N37" s="2411"/>
      <c r="O37" s="2411"/>
      <c r="P37" s="2411"/>
      <c r="Q37" s="2411"/>
      <c r="R37" s="2411"/>
      <c r="S37" s="2411"/>
      <c r="T37" s="2411"/>
      <c r="U37" s="2411"/>
      <c r="V37" s="2411"/>
      <c r="W37" s="2411"/>
      <c r="X37" s="2411"/>
      <c r="Y37" s="2411"/>
      <c r="Z37" s="2411"/>
      <c r="AA37" s="2411"/>
      <c r="AB37" s="2411"/>
      <c r="AC37" s="2411"/>
      <c r="AD37" s="2411"/>
      <c r="AE37" s="2411"/>
      <c r="AF37" s="2411"/>
      <c r="AG37" s="2411"/>
      <c r="AH37" s="4087"/>
    </row>
    <row r="38" spans="1:34" ht="11.25" customHeight="1">
      <c r="A38" s="2440"/>
      <c r="B38" s="2412"/>
      <c r="C38" s="2411"/>
      <c r="D38" s="3922" t="s">
        <v>57</v>
      </c>
      <c r="E38" s="1598" t="s">
        <v>1222</v>
      </c>
      <c r="F38" s="2392"/>
      <c r="G38" s="1599"/>
      <c r="H38" s="1599"/>
      <c r="I38" s="1599"/>
      <c r="J38" s="1599"/>
      <c r="K38" s="1599"/>
      <c r="L38" s="1599"/>
      <c r="M38" s="1599"/>
      <c r="N38" s="1599"/>
      <c r="O38" s="1599"/>
      <c r="P38" s="2572"/>
      <c r="Q38" s="2572"/>
      <c r="R38" s="2572"/>
      <c r="S38" s="2572"/>
      <c r="T38" s="2572"/>
      <c r="U38" s="2572"/>
      <c r="V38" s="2572"/>
      <c r="W38" s="2572"/>
      <c r="X38" s="2572"/>
      <c r="Y38" s="2572"/>
      <c r="Z38" s="2572"/>
      <c r="AA38" s="2572"/>
      <c r="AB38" s="2572"/>
      <c r="AC38" s="2572"/>
      <c r="AD38" s="2392"/>
      <c r="AE38" s="2392"/>
      <c r="AF38" s="6600">
        <v>17</v>
      </c>
      <c r="AG38" s="6529"/>
      <c r="AH38" s="4087"/>
    </row>
    <row r="39" spans="1:34" ht="11.25" customHeight="1">
      <c r="A39" s="2440"/>
      <c r="B39" s="2412"/>
      <c r="C39" s="2411"/>
      <c r="D39" s="2591"/>
      <c r="E39" s="2581" t="s">
        <v>834</v>
      </c>
      <c r="F39" s="2582"/>
      <c r="G39" s="2581"/>
      <c r="H39" s="2592"/>
      <c r="I39" s="2592"/>
      <c r="J39" s="2592"/>
      <c r="K39" s="2592"/>
      <c r="L39" s="2592"/>
      <c r="M39" s="2592"/>
      <c r="N39" s="2592"/>
      <c r="O39" s="2592"/>
      <c r="P39" s="2582"/>
      <c r="Q39" s="2582"/>
      <c r="R39" s="2582"/>
      <c r="S39" s="2582"/>
      <c r="T39" s="2582"/>
      <c r="U39" s="2582"/>
      <c r="V39" s="2582"/>
      <c r="W39" s="2582"/>
      <c r="X39" s="2582"/>
      <c r="Y39" s="2582"/>
      <c r="Z39" s="2582"/>
      <c r="AA39" s="2582"/>
      <c r="AB39" s="2582"/>
      <c r="AC39" s="2582"/>
      <c r="AD39" s="2392"/>
      <c r="AE39" s="2392"/>
      <c r="AF39" s="6600"/>
      <c r="AG39" s="6530"/>
      <c r="AH39" s="4087"/>
    </row>
    <row r="40" spans="1:34" ht="6" customHeight="1">
      <c r="A40" s="2440"/>
      <c r="B40" s="2412"/>
      <c r="C40" s="2411"/>
      <c r="D40" s="2411"/>
      <c r="E40" s="2411"/>
      <c r="F40" s="2411"/>
      <c r="G40" s="2411"/>
      <c r="H40" s="2411"/>
      <c r="I40" s="2411"/>
      <c r="J40" s="2411"/>
      <c r="K40" s="2411"/>
      <c r="L40" s="2411"/>
      <c r="M40" s="2411"/>
      <c r="N40" s="2411"/>
      <c r="O40" s="2411"/>
      <c r="P40" s="2411"/>
      <c r="Q40" s="2411"/>
      <c r="R40" s="2411"/>
      <c r="S40" s="2411"/>
      <c r="T40" s="2411"/>
      <c r="U40" s="2411"/>
      <c r="V40" s="2411"/>
      <c r="W40" s="2411"/>
      <c r="X40" s="2411"/>
      <c r="Y40" s="2411"/>
      <c r="Z40" s="2411"/>
      <c r="AA40" s="2411"/>
      <c r="AB40" s="2411"/>
      <c r="AC40" s="2411"/>
      <c r="AD40" s="2411"/>
      <c r="AE40" s="2411"/>
      <c r="AF40" s="2411"/>
      <c r="AG40" s="2411"/>
      <c r="AH40" s="4087"/>
    </row>
    <row r="41" spans="1:34" ht="11.25" customHeight="1">
      <c r="A41" s="2440"/>
      <c r="B41" s="2412"/>
      <c r="C41" s="2411"/>
      <c r="D41" s="3922" t="s">
        <v>58</v>
      </c>
      <c r="E41" s="1598" t="s">
        <v>968</v>
      </c>
      <c r="F41" s="2392"/>
      <c r="G41" s="1599"/>
      <c r="H41" s="1599"/>
      <c r="I41" s="1599"/>
      <c r="J41" s="1599"/>
      <c r="K41" s="1599"/>
      <c r="L41" s="1599"/>
      <c r="M41" s="1599"/>
      <c r="N41" s="1599"/>
      <c r="O41" s="1599"/>
      <c r="P41" s="2572"/>
      <c r="Q41" s="2572"/>
      <c r="R41" s="2572"/>
      <c r="S41" s="2572"/>
      <c r="T41" s="2572"/>
      <c r="U41" s="2572"/>
      <c r="V41" s="2572"/>
      <c r="W41" s="2572"/>
      <c r="X41" s="2572"/>
      <c r="Y41" s="2572"/>
      <c r="Z41" s="2572"/>
      <c r="AA41" s="2572"/>
      <c r="AB41" s="2572"/>
      <c r="AC41" s="2572"/>
      <c r="AD41" s="2392"/>
      <c r="AE41" s="2392"/>
      <c r="AF41" s="6600">
        <v>18</v>
      </c>
      <c r="AG41" s="6529"/>
      <c r="AH41" s="4087"/>
    </row>
    <row r="42" spans="1:34" ht="11.25" customHeight="1">
      <c r="A42" s="2440"/>
      <c r="B42" s="2412"/>
      <c r="C42" s="2411"/>
      <c r="D42" s="2591"/>
      <c r="E42" s="2581" t="s">
        <v>969</v>
      </c>
      <c r="F42" s="2582"/>
      <c r="G42" s="2581"/>
      <c r="H42" s="2592"/>
      <c r="I42" s="2592"/>
      <c r="J42" s="2592"/>
      <c r="K42" s="2592"/>
      <c r="L42" s="2592"/>
      <c r="M42" s="2592"/>
      <c r="N42" s="2592"/>
      <c r="O42" s="2592"/>
      <c r="P42" s="2582"/>
      <c r="Q42" s="2582"/>
      <c r="R42" s="2582"/>
      <c r="S42" s="2582"/>
      <c r="T42" s="2582"/>
      <c r="U42" s="2582"/>
      <c r="V42" s="2582"/>
      <c r="W42" s="2582"/>
      <c r="X42" s="2582"/>
      <c r="Y42" s="2582"/>
      <c r="Z42" s="2582"/>
      <c r="AA42" s="2582"/>
      <c r="AB42" s="2582"/>
      <c r="AC42" s="2582"/>
      <c r="AD42" s="2392"/>
      <c r="AE42" s="2392"/>
      <c r="AF42" s="6600"/>
      <c r="AG42" s="6530"/>
      <c r="AH42" s="4087"/>
    </row>
    <row r="43" spans="1:34" ht="6" customHeight="1">
      <c r="A43" s="2440"/>
      <c r="B43" s="2412"/>
      <c r="C43" s="2411"/>
      <c r="D43" s="2411"/>
      <c r="E43" s="2411"/>
      <c r="F43" s="2411"/>
      <c r="G43" s="2411"/>
      <c r="H43" s="2411"/>
      <c r="I43" s="2411"/>
      <c r="J43" s="2411"/>
      <c r="K43" s="2411"/>
      <c r="L43" s="2411"/>
      <c r="M43" s="2411"/>
      <c r="N43" s="2411"/>
      <c r="O43" s="2411"/>
      <c r="P43" s="2411"/>
      <c r="Q43" s="2411"/>
      <c r="R43" s="2411"/>
      <c r="S43" s="2411"/>
      <c r="T43" s="2411"/>
      <c r="U43" s="2411"/>
      <c r="V43" s="2411"/>
      <c r="W43" s="2411"/>
      <c r="X43" s="2411"/>
      <c r="Y43" s="2411"/>
      <c r="Z43" s="2411"/>
      <c r="AA43" s="2411"/>
      <c r="AB43" s="2411"/>
      <c r="AC43" s="2411"/>
      <c r="AD43" s="2411"/>
      <c r="AE43" s="2411"/>
      <c r="AF43" s="2411"/>
      <c r="AG43" s="2411"/>
      <c r="AH43" s="4087"/>
    </row>
    <row r="44" spans="1:34" ht="11.25" customHeight="1">
      <c r="A44" s="2440"/>
      <c r="B44" s="2412"/>
      <c r="C44" s="2411"/>
      <c r="D44" s="3922" t="s">
        <v>68</v>
      </c>
      <c r="E44" s="1598" t="s">
        <v>971</v>
      </c>
      <c r="F44" s="2392"/>
      <c r="G44" s="1599"/>
      <c r="H44" s="1599"/>
      <c r="I44" s="1599"/>
      <c r="J44" s="1599"/>
      <c r="K44" s="1599"/>
      <c r="L44" s="1599"/>
      <c r="M44" s="1599"/>
      <c r="N44" s="1599"/>
      <c r="O44" s="1599"/>
      <c r="P44" s="2572"/>
      <c r="Q44" s="2572"/>
      <c r="R44" s="2572"/>
      <c r="S44" s="2572"/>
      <c r="T44" s="2572"/>
      <c r="U44" s="2572"/>
      <c r="V44" s="2572"/>
      <c r="W44" s="2572"/>
      <c r="X44" s="2572"/>
      <c r="Y44" s="2572"/>
      <c r="Z44" s="2572"/>
      <c r="AA44" s="2572"/>
      <c r="AB44" s="2572"/>
      <c r="AC44" s="2572"/>
      <c r="AD44" s="2392"/>
      <c r="AE44" s="2392"/>
      <c r="AF44" s="6600">
        <v>19</v>
      </c>
      <c r="AG44" s="6529"/>
      <c r="AH44" s="4087"/>
    </row>
    <row r="45" spans="1:34" ht="11.25" customHeight="1">
      <c r="A45" s="2440"/>
      <c r="B45" s="2412"/>
      <c r="C45" s="2411"/>
      <c r="D45" s="2591"/>
      <c r="E45" s="2581" t="s">
        <v>970</v>
      </c>
      <c r="F45" s="2582"/>
      <c r="G45" s="2581"/>
      <c r="H45" s="2592"/>
      <c r="I45" s="2592"/>
      <c r="J45" s="2592"/>
      <c r="K45" s="2592"/>
      <c r="L45" s="2592"/>
      <c r="M45" s="2592"/>
      <c r="N45" s="2592"/>
      <c r="O45" s="2592"/>
      <c r="P45" s="2582"/>
      <c r="Q45" s="2582"/>
      <c r="R45" s="2582"/>
      <c r="S45" s="2582"/>
      <c r="T45" s="2582"/>
      <c r="U45" s="2582"/>
      <c r="V45" s="2582"/>
      <c r="W45" s="2582"/>
      <c r="X45" s="2582"/>
      <c r="Y45" s="2582"/>
      <c r="Z45" s="2582"/>
      <c r="AA45" s="2582"/>
      <c r="AB45" s="2582"/>
      <c r="AC45" s="2582"/>
      <c r="AD45" s="2392"/>
      <c r="AE45" s="2392"/>
      <c r="AF45" s="6600"/>
      <c r="AG45" s="6530"/>
      <c r="AH45" s="4087"/>
    </row>
    <row r="46" spans="1:34" ht="6" customHeight="1">
      <c r="A46" s="2440"/>
      <c r="B46" s="2412"/>
      <c r="C46" s="2411"/>
      <c r="D46" s="2411"/>
      <c r="E46" s="2411"/>
      <c r="F46" s="2411"/>
      <c r="G46" s="2411"/>
      <c r="H46" s="2411"/>
      <c r="I46" s="2411"/>
      <c r="J46" s="2411"/>
      <c r="K46" s="2411"/>
      <c r="L46" s="2411"/>
      <c r="M46" s="2411"/>
      <c r="N46" s="2411"/>
      <c r="O46" s="2411"/>
      <c r="P46" s="2411"/>
      <c r="Q46" s="2411"/>
      <c r="R46" s="2411"/>
      <c r="S46" s="2411"/>
      <c r="T46" s="2411"/>
      <c r="U46" s="2411"/>
      <c r="V46" s="2411"/>
      <c r="W46" s="2411"/>
      <c r="X46" s="2411"/>
      <c r="Y46" s="2411"/>
      <c r="Z46" s="2411"/>
      <c r="AA46" s="2411"/>
      <c r="AB46" s="2411"/>
      <c r="AC46" s="2411"/>
      <c r="AD46" s="2411"/>
      <c r="AE46" s="2411"/>
      <c r="AF46" s="2411"/>
      <c r="AG46" s="2411"/>
      <c r="AH46" s="4087"/>
    </row>
    <row r="47" spans="1:34" ht="11.25" customHeight="1">
      <c r="A47" s="2440"/>
      <c r="B47" s="2412"/>
      <c r="C47" s="2411"/>
      <c r="D47" s="3922" t="s">
        <v>70</v>
      </c>
      <c r="E47" s="1598" t="s">
        <v>346</v>
      </c>
      <c r="F47" s="2392"/>
      <c r="G47" s="1599"/>
      <c r="H47" s="1599"/>
      <c r="I47" s="1599"/>
      <c r="J47" s="1599"/>
      <c r="K47" s="1599"/>
      <c r="L47" s="1599"/>
      <c r="M47" s="1599"/>
      <c r="N47" s="1599"/>
      <c r="O47" s="1599"/>
      <c r="P47" s="2572"/>
      <c r="Q47" s="2572"/>
      <c r="R47" s="2572"/>
      <c r="S47" s="2572"/>
      <c r="T47" s="2572"/>
      <c r="U47" s="2572"/>
      <c r="V47" s="2572"/>
      <c r="W47" s="2572"/>
      <c r="X47" s="2572"/>
      <c r="Y47" s="2572"/>
      <c r="Z47" s="2572"/>
      <c r="AA47" s="2572"/>
      <c r="AB47" s="2572"/>
      <c r="AC47" s="2572"/>
      <c r="AD47" s="2392"/>
      <c r="AE47" s="2392"/>
      <c r="AF47" s="6600">
        <v>20</v>
      </c>
      <c r="AG47" s="6529"/>
      <c r="AH47" s="4087"/>
    </row>
    <row r="48" spans="1:34" ht="11.25" customHeight="1">
      <c r="A48" s="2440"/>
      <c r="B48" s="2412"/>
      <c r="C48" s="2411"/>
      <c r="D48" s="3922"/>
      <c r="E48" s="1632" t="s">
        <v>1223</v>
      </c>
      <c r="F48" s="2392"/>
      <c r="G48" s="1599"/>
      <c r="H48" s="1599"/>
      <c r="I48" s="1599"/>
      <c r="J48" s="1599"/>
      <c r="K48" s="1599"/>
      <c r="L48" s="1599"/>
      <c r="M48" s="1599"/>
      <c r="N48" s="1599"/>
      <c r="O48" s="1599"/>
      <c r="P48" s="2572"/>
      <c r="Q48" s="2572"/>
      <c r="R48" s="2572"/>
      <c r="S48" s="2572"/>
      <c r="T48" s="2572"/>
      <c r="U48" s="2572"/>
      <c r="V48" s="2572"/>
      <c r="W48" s="2572"/>
      <c r="X48" s="2572"/>
      <c r="Y48" s="2572"/>
      <c r="Z48" s="2572"/>
      <c r="AA48" s="2572"/>
      <c r="AB48" s="2572"/>
      <c r="AC48" s="2572"/>
      <c r="AD48" s="2392"/>
      <c r="AE48" s="2392"/>
      <c r="AF48" s="6600"/>
      <c r="AG48" s="6530"/>
      <c r="AH48" s="4087"/>
    </row>
    <row r="49" spans="1:49" ht="20.100000000000001" customHeight="1">
      <c r="A49" s="4099"/>
      <c r="B49" s="4214"/>
      <c r="C49" s="4106"/>
      <c r="D49" s="4203"/>
      <c r="E49" s="4345"/>
      <c r="F49" s="4090"/>
      <c r="G49" s="4297"/>
      <c r="H49" s="4297"/>
      <c r="I49" s="4297"/>
      <c r="J49" s="4297"/>
      <c r="K49" s="4297"/>
      <c r="L49" s="4297"/>
      <c r="M49" s="4297"/>
      <c r="N49" s="4297"/>
      <c r="O49" s="4297"/>
      <c r="P49" s="4294"/>
      <c r="Q49" s="4294"/>
      <c r="R49" s="4294"/>
      <c r="S49" s="4294"/>
      <c r="T49" s="4294"/>
      <c r="U49" s="4294"/>
      <c r="V49" s="4294"/>
      <c r="W49" s="4294"/>
      <c r="X49" s="4294"/>
      <c r="Y49" s="4294"/>
      <c r="Z49" s="4294"/>
      <c r="AA49" s="4294"/>
      <c r="AB49" s="4294"/>
      <c r="AC49" s="4294"/>
      <c r="AD49" s="4090"/>
      <c r="AE49" s="4090"/>
      <c r="AF49" s="4157"/>
      <c r="AG49" s="4346"/>
      <c r="AH49" s="4109"/>
    </row>
    <row r="50" spans="1:49" ht="20.100000000000001" customHeight="1">
      <c r="A50" s="2440"/>
      <c r="B50" s="2412"/>
      <c r="C50" s="2411"/>
      <c r="D50" s="3922"/>
      <c r="E50" s="1598"/>
      <c r="F50" s="2392"/>
      <c r="G50" s="1599"/>
      <c r="H50" s="1599"/>
      <c r="I50" s="1599"/>
      <c r="J50" s="1599"/>
      <c r="K50" s="1599"/>
      <c r="L50" s="1599"/>
      <c r="M50" s="1599"/>
      <c r="N50" s="1599"/>
      <c r="O50" s="1599"/>
      <c r="P50" s="2572"/>
      <c r="Q50" s="2572"/>
      <c r="R50" s="2572"/>
      <c r="S50" s="2572"/>
      <c r="T50" s="2572"/>
      <c r="U50" s="2572"/>
      <c r="V50" s="2572"/>
      <c r="W50" s="2572"/>
      <c r="X50" s="2572"/>
      <c r="Y50" s="2572"/>
      <c r="Z50" s="2572"/>
      <c r="AA50" s="2572"/>
      <c r="AB50" s="2572"/>
      <c r="AC50" s="2572"/>
      <c r="AD50" s="2392"/>
      <c r="AE50" s="2392"/>
      <c r="AF50" s="2487"/>
      <c r="AG50" s="2593"/>
      <c r="AH50" s="4087"/>
    </row>
    <row r="51" spans="1:49" ht="11.25" customHeight="1">
      <c r="A51" s="2431"/>
      <c r="B51" s="1631" t="s">
        <v>929</v>
      </c>
      <c r="C51" s="1600"/>
      <c r="D51" s="3951" t="s">
        <v>1933</v>
      </c>
      <c r="E51" s="2392"/>
      <c r="F51" s="2594"/>
      <c r="G51" s="2595"/>
      <c r="H51" s="2596"/>
      <c r="I51" s="2596"/>
      <c r="J51" s="2596"/>
      <c r="K51" s="2596"/>
      <c r="L51" s="2596"/>
      <c r="M51" s="2596"/>
      <c r="N51" s="2596"/>
      <c r="O51" s="2596"/>
      <c r="P51" s="2596"/>
      <c r="Q51" s="2596"/>
      <c r="R51" s="2596"/>
      <c r="S51" s="2596"/>
      <c r="T51" s="2596"/>
      <c r="U51" s="2596"/>
      <c r="V51" s="2596"/>
      <c r="W51" s="2596"/>
      <c r="X51" s="2596"/>
      <c r="Y51" s="2596"/>
      <c r="Z51" s="2596"/>
      <c r="AA51" s="2596"/>
      <c r="AB51" s="2596"/>
      <c r="AC51" s="2596"/>
      <c r="AD51" s="2596"/>
      <c r="AE51" s="2394"/>
      <c r="AF51" s="2392"/>
      <c r="AG51" s="2392"/>
      <c r="AH51" s="4087"/>
      <c r="AI51" s="2411"/>
      <c r="AJ51" s="2411"/>
      <c r="AK51" s="2411"/>
      <c r="AL51" s="2411"/>
      <c r="AM51" s="2411"/>
      <c r="AN51" s="2411"/>
      <c r="AO51" s="2411"/>
      <c r="AP51" s="2411"/>
      <c r="AQ51" s="2411"/>
      <c r="AR51" s="2411"/>
      <c r="AS51" s="2411"/>
      <c r="AT51" s="2411"/>
      <c r="AU51" s="2411"/>
      <c r="AV51" s="2411"/>
      <c r="AW51" s="2411"/>
    </row>
    <row r="52" spans="1:49" ht="11.25" customHeight="1">
      <c r="A52" s="2431"/>
      <c r="B52" s="1630"/>
      <c r="C52" s="3941"/>
      <c r="D52" s="3951" t="s">
        <v>1934</v>
      </c>
      <c r="E52" s="2392"/>
      <c r="F52" s="2594"/>
      <c r="G52" s="2592"/>
      <c r="H52" s="2582"/>
      <c r="I52" s="2582"/>
      <c r="J52" s="2582"/>
      <c r="K52" s="2582"/>
      <c r="L52" s="2582"/>
      <c r="M52" s="2582"/>
      <c r="N52" s="2582"/>
      <c r="O52" s="2582"/>
      <c r="P52" s="2582"/>
      <c r="Q52" s="2582"/>
      <c r="R52" s="2582"/>
      <c r="S52" s="2582"/>
      <c r="T52" s="2582"/>
      <c r="U52" s="2582"/>
      <c r="V52" s="2582"/>
      <c r="W52" s="2582"/>
      <c r="X52" s="2582"/>
      <c r="Y52" s="2582"/>
      <c r="Z52" s="2582"/>
      <c r="AA52" s="2582"/>
      <c r="AB52" s="2582"/>
      <c r="AC52" s="2582"/>
      <c r="AD52" s="2582"/>
      <c r="AE52" s="2394"/>
      <c r="AF52" s="2392"/>
      <c r="AG52" s="2392"/>
      <c r="AH52" s="4087"/>
      <c r="AI52" s="2411"/>
      <c r="AJ52" s="2411"/>
      <c r="AK52" s="2411"/>
      <c r="AL52" s="2411"/>
      <c r="AM52" s="2411"/>
      <c r="AN52" s="2411"/>
      <c r="AO52" s="2411"/>
      <c r="AP52" s="2411"/>
      <c r="AQ52" s="2411"/>
      <c r="AR52" s="2411"/>
      <c r="AS52" s="2411"/>
      <c r="AT52" s="2411"/>
      <c r="AU52" s="2411"/>
      <c r="AV52" s="2411"/>
      <c r="AW52" s="2411"/>
    </row>
    <row r="53" spans="1:49" ht="11.25" customHeight="1">
      <c r="A53" s="2431"/>
      <c r="B53" s="1630"/>
      <c r="C53" s="3941"/>
      <c r="D53" s="2597" t="s">
        <v>1935</v>
      </c>
      <c r="E53" s="2392"/>
      <c r="F53" s="2594"/>
      <c r="G53" s="2592"/>
      <c r="H53" s="2582"/>
      <c r="I53" s="2582"/>
      <c r="J53" s="2582"/>
      <c r="K53" s="2582"/>
      <c r="L53" s="2582"/>
      <c r="M53" s="2582"/>
      <c r="N53" s="2582"/>
      <c r="O53" s="2582"/>
      <c r="P53" s="2582"/>
      <c r="Q53" s="2582"/>
      <c r="R53" s="2582"/>
      <c r="S53" s="2582"/>
      <c r="T53" s="2582"/>
      <c r="U53" s="2582"/>
      <c r="V53" s="2582"/>
      <c r="W53" s="2582"/>
      <c r="X53" s="2582"/>
      <c r="Y53" s="2582"/>
      <c r="Z53" s="2582"/>
      <c r="AA53" s="2582"/>
      <c r="AB53" s="2582"/>
      <c r="AC53" s="2582"/>
      <c r="AD53" s="2582"/>
      <c r="AE53" s="2394"/>
      <c r="AF53" s="2392"/>
      <c r="AG53" s="2392"/>
      <c r="AH53" s="4087"/>
      <c r="AI53" s="2411"/>
      <c r="AJ53" s="2411"/>
      <c r="AK53" s="2411"/>
      <c r="AL53" s="2411"/>
      <c r="AM53" s="2411"/>
      <c r="AN53" s="2411"/>
      <c r="AO53" s="2411"/>
      <c r="AP53" s="2411"/>
      <c r="AQ53" s="2411"/>
      <c r="AR53" s="2411"/>
      <c r="AS53" s="2411"/>
      <c r="AT53" s="2411"/>
      <c r="AU53" s="2411"/>
      <c r="AV53" s="2411"/>
      <c r="AW53" s="2411"/>
    </row>
    <row r="54" spans="1:49" ht="11.25" customHeight="1">
      <c r="A54" s="2431"/>
      <c r="B54" s="1630"/>
      <c r="C54" s="3941"/>
      <c r="D54" s="2597" t="s">
        <v>1936</v>
      </c>
      <c r="E54" s="2392"/>
      <c r="F54" s="2594"/>
      <c r="G54" s="2592"/>
      <c r="H54" s="2582"/>
      <c r="I54" s="2582"/>
      <c r="J54" s="2582"/>
      <c r="K54" s="2582"/>
      <c r="L54" s="2582"/>
      <c r="M54" s="2582"/>
      <c r="N54" s="2582"/>
      <c r="O54" s="2582"/>
      <c r="P54" s="2582"/>
      <c r="Q54" s="2582"/>
      <c r="R54" s="2582"/>
      <c r="S54" s="2582"/>
      <c r="T54" s="2582"/>
      <c r="U54" s="2582"/>
      <c r="V54" s="2582"/>
      <c r="W54" s="2582"/>
      <c r="X54" s="2582"/>
      <c r="Y54" s="2582"/>
      <c r="Z54" s="2582"/>
      <c r="AA54" s="2582"/>
      <c r="AB54" s="2582"/>
      <c r="AC54" s="2582"/>
      <c r="AD54" s="2582"/>
      <c r="AE54" s="2394"/>
      <c r="AF54" s="2392"/>
      <c r="AG54" s="2392"/>
      <c r="AH54" s="4087"/>
      <c r="AI54" s="2411"/>
      <c r="AJ54" s="2411"/>
      <c r="AK54" s="2411"/>
      <c r="AL54" s="2411"/>
      <c r="AM54" s="2411"/>
      <c r="AN54" s="2411"/>
      <c r="AO54" s="2411"/>
      <c r="AP54" s="2411"/>
      <c r="AQ54" s="2411"/>
      <c r="AR54" s="2411"/>
      <c r="AS54" s="2411"/>
      <c r="AT54" s="2411"/>
      <c r="AU54" s="2411"/>
      <c r="AV54" s="2411"/>
      <c r="AW54" s="2411"/>
    </row>
    <row r="55" spans="1:49" ht="11.25" customHeight="1">
      <c r="A55" s="2431"/>
      <c r="B55" s="1630"/>
      <c r="C55" s="3941"/>
      <c r="D55" s="2597"/>
      <c r="E55" s="2392"/>
      <c r="F55" s="2594"/>
      <c r="G55" s="2592"/>
      <c r="H55" s="2582"/>
      <c r="I55" s="2582"/>
      <c r="J55" s="2582"/>
      <c r="K55" s="2582"/>
      <c r="L55" s="2582"/>
      <c r="M55" s="2582"/>
      <c r="N55" s="2582"/>
      <c r="O55" s="2582"/>
      <c r="P55" s="2582"/>
      <c r="Q55" s="2582"/>
      <c r="R55" s="2582"/>
      <c r="S55" s="2582"/>
      <c r="T55" s="2582"/>
      <c r="U55" s="2582"/>
      <c r="V55" s="2582"/>
      <c r="W55" s="2582"/>
      <c r="X55" s="2582"/>
      <c r="Y55" s="2582"/>
      <c r="Z55" s="2582"/>
      <c r="AA55" s="2582"/>
      <c r="AB55" s="2582"/>
      <c r="AC55" s="2582"/>
      <c r="AD55" s="2392"/>
      <c r="AE55" s="2392"/>
      <c r="AF55" s="6632">
        <v>3500</v>
      </c>
      <c r="AG55" s="6632"/>
      <c r="AH55" s="4087"/>
      <c r="AI55" s="2411"/>
      <c r="AJ55" s="2411"/>
      <c r="AK55" s="2411"/>
      <c r="AL55" s="2411"/>
      <c r="AM55" s="2411"/>
      <c r="AN55" s="2411"/>
      <c r="AO55" s="2411"/>
      <c r="AP55" s="2411"/>
      <c r="AQ55" s="2411"/>
      <c r="AR55" s="2411"/>
      <c r="AS55" s="2411"/>
      <c r="AT55" s="2411"/>
      <c r="AU55" s="2411"/>
      <c r="AV55" s="2411"/>
      <c r="AW55" s="2411"/>
    </row>
    <row r="56" spans="1:49" ht="11.25" customHeight="1">
      <c r="A56" s="2431"/>
      <c r="B56" s="1598"/>
      <c r="C56" s="2598"/>
      <c r="D56" s="3922" t="s">
        <v>29</v>
      </c>
      <c r="E56" s="1598" t="s">
        <v>973</v>
      </c>
      <c r="F56" s="2392"/>
      <c r="G56" s="1599"/>
      <c r="H56" s="1599"/>
      <c r="I56" s="1599"/>
      <c r="J56" s="1599"/>
      <c r="K56" s="1599"/>
      <c r="L56" s="1599"/>
      <c r="M56" s="1599"/>
      <c r="N56" s="1599"/>
      <c r="O56" s="1599"/>
      <c r="P56" s="2572"/>
      <c r="Q56" s="2572"/>
      <c r="R56" s="2572"/>
      <c r="S56" s="2572"/>
      <c r="T56" s="2572"/>
      <c r="U56" s="2572"/>
      <c r="V56" s="2572"/>
      <c r="W56" s="2572"/>
      <c r="X56" s="2572"/>
      <c r="Y56" s="2572"/>
      <c r="Z56" s="2572"/>
      <c r="AA56" s="2572"/>
      <c r="AB56" s="2572"/>
      <c r="AC56" s="2572"/>
      <c r="AD56" s="2392"/>
      <c r="AE56" s="2392"/>
      <c r="AF56" s="6600">
        <v>29</v>
      </c>
      <c r="AG56" s="6529"/>
      <c r="AH56" s="4087"/>
      <c r="AI56" s="2411"/>
      <c r="AJ56" s="2411"/>
      <c r="AK56" s="2411"/>
      <c r="AL56" s="2411"/>
      <c r="AM56" s="2411"/>
      <c r="AN56" s="2411"/>
      <c r="AO56" s="2411"/>
      <c r="AP56" s="2411"/>
      <c r="AQ56" s="2411"/>
      <c r="AR56" s="2411"/>
      <c r="AS56" s="2411"/>
      <c r="AT56" s="2411"/>
      <c r="AU56" s="2411"/>
      <c r="AV56" s="2411"/>
      <c r="AW56" s="2411"/>
    </row>
    <row r="57" spans="1:49" ht="11.25" customHeight="1">
      <c r="A57" s="2616">
        <v>34</v>
      </c>
      <c r="B57" s="1630"/>
      <c r="C57" s="2591"/>
      <c r="D57" s="2400"/>
      <c r="E57" s="2581" t="s">
        <v>1224</v>
      </c>
      <c r="F57" s="2582"/>
      <c r="G57" s="2581"/>
      <c r="H57" s="2592"/>
      <c r="I57" s="2592"/>
      <c r="J57" s="2592"/>
      <c r="K57" s="2592"/>
      <c r="L57" s="2592"/>
      <c r="M57" s="2592"/>
      <c r="N57" s="2592"/>
      <c r="O57" s="2592"/>
      <c r="P57" s="2582"/>
      <c r="Q57" s="2582"/>
      <c r="R57" s="2582"/>
      <c r="S57" s="2582"/>
      <c r="T57" s="2582"/>
      <c r="U57" s="2582"/>
      <c r="V57" s="2582"/>
      <c r="W57" s="2582"/>
      <c r="X57" s="2582"/>
      <c r="Y57" s="2582"/>
      <c r="Z57" s="2582"/>
      <c r="AA57" s="2582"/>
      <c r="AB57" s="2582"/>
      <c r="AC57" s="2582"/>
      <c r="AD57" s="2392"/>
      <c r="AE57" s="2392"/>
      <c r="AF57" s="6600"/>
      <c r="AG57" s="6530"/>
      <c r="AH57" s="4241"/>
      <c r="AI57" s="2448"/>
      <c r="AJ57" s="2411"/>
      <c r="AK57" s="2411"/>
      <c r="AL57" s="2411"/>
      <c r="AM57" s="2411"/>
      <c r="AN57" s="2411"/>
      <c r="AO57" s="2411"/>
      <c r="AP57" s="2411"/>
      <c r="AQ57" s="2411"/>
      <c r="AR57" s="2411"/>
      <c r="AS57" s="2411"/>
      <c r="AT57" s="2411"/>
      <c r="AU57" s="2411"/>
      <c r="AV57" s="2411"/>
      <c r="AW57" s="2411"/>
    </row>
    <row r="58" spans="1:49" ht="3.75" customHeight="1">
      <c r="A58" s="2431"/>
      <c r="B58" s="1630"/>
      <c r="C58" s="2591"/>
      <c r="D58" s="2591"/>
      <c r="E58" s="2596"/>
      <c r="F58" s="2582"/>
      <c r="G58" s="2581"/>
      <c r="H58" s="2592"/>
      <c r="I58" s="2592"/>
      <c r="J58" s="2592"/>
      <c r="K58" s="2592"/>
      <c r="L58" s="2592"/>
      <c r="M58" s="2592"/>
      <c r="N58" s="2592"/>
      <c r="O58" s="2592"/>
      <c r="P58" s="2582"/>
      <c r="Q58" s="2582"/>
      <c r="R58" s="2582"/>
      <c r="S58" s="2582"/>
      <c r="T58" s="2582"/>
      <c r="U58" s="2582"/>
      <c r="V58" s="2582"/>
      <c r="W58" s="2582"/>
      <c r="X58" s="2582"/>
      <c r="Y58" s="2582"/>
      <c r="Z58" s="2582"/>
      <c r="AA58" s="2582"/>
      <c r="AB58" s="2582"/>
      <c r="AC58" s="2582"/>
      <c r="AD58" s="2392"/>
      <c r="AE58" s="2392"/>
      <c r="AF58" s="2487"/>
      <c r="AG58" s="2596"/>
      <c r="AH58" s="4087"/>
      <c r="AI58" s="2411"/>
      <c r="AJ58" s="2411"/>
      <c r="AK58" s="2411"/>
      <c r="AL58" s="2411"/>
      <c r="AM58" s="2411"/>
      <c r="AN58" s="2411"/>
      <c r="AO58" s="2411"/>
      <c r="AP58" s="2411"/>
      <c r="AQ58" s="2411"/>
      <c r="AR58" s="2411"/>
      <c r="AS58" s="2411"/>
      <c r="AT58" s="2411"/>
      <c r="AU58" s="2411"/>
      <c r="AV58" s="2411"/>
      <c r="AW58" s="2411"/>
    </row>
    <row r="59" spans="1:49" ht="11.25" customHeight="1">
      <c r="A59" s="2440"/>
      <c r="B59" s="1339"/>
      <c r="C59" s="1610"/>
      <c r="D59" s="3922" t="s">
        <v>30</v>
      </c>
      <c r="E59" s="3951" t="s">
        <v>1225</v>
      </c>
      <c r="F59" s="2392"/>
      <c r="G59" s="1404"/>
      <c r="H59" s="1404"/>
      <c r="I59" s="1404"/>
      <c r="J59" s="1404"/>
      <c r="K59" s="1404"/>
      <c r="L59" s="1404"/>
      <c r="M59" s="1404"/>
      <c r="N59" s="1404"/>
      <c r="O59" s="1404"/>
      <c r="P59" s="1404"/>
      <c r="Q59" s="1404"/>
      <c r="R59" s="1404"/>
      <c r="S59" s="1404"/>
      <c r="T59" s="1404"/>
      <c r="U59" s="1404"/>
      <c r="V59" s="1404"/>
      <c r="W59" s="1404"/>
      <c r="X59" s="1404"/>
      <c r="Y59" s="1404"/>
      <c r="Z59" s="1404"/>
      <c r="AA59" s="1404"/>
      <c r="AB59" s="1404"/>
      <c r="AC59" s="2454"/>
      <c r="AD59" s="2392"/>
      <c r="AE59" s="2392"/>
      <c r="AF59" s="6600">
        <v>30</v>
      </c>
      <c r="AG59" s="6529"/>
      <c r="AH59" s="4087"/>
    </row>
    <row r="60" spans="1:49" ht="11.25" customHeight="1">
      <c r="A60" s="2440"/>
      <c r="B60" s="1339"/>
      <c r="C60" s="1610"/>
      <c r="D60" s="2400"/>
      <c r="E60" s="2597" t="s">
        <v>835</v>
      </c>
      <c r="F60" s="2392"/>
      <c r="G60" s="1404"/>
      <c r="H60" s="1404"/>
      <c r="I60" s="1404"/>
      <c r="J60" s="1404"/>
      <c r="K60" s="1404"/>
      <c r="L60" s="1404"/>
      <c r="M60" s="1404"/>
      <c r="N60" s="1404"/>
      <c r="O60" s="1404"/>
      <c r="P60" s="1404"/>
      <c r="Q60" s="1404"/>
      <c r="R60" s="1404"/>
      <c r="S60" s="1404"/>
      <c r="T60" s="1404"/>
      <c r="U60" s="1404"/>
      <c r="V60" s="1404"/>
      <c r="W60" s="1404"/>
      <c r="X60" s="1404"/>
      <c r="Y60" s="1404"/>
      <c r="Z60" s="1404"/>
      <c r="AA60" s="1404"/>
      <c r="AB60" s="1404"/>
      <c r="AC60" s="2454"/>
      <c r="AD60" s="2392"/>
      <c r="AE60" s="2392"/>
      <c r="AF60" s="6600"/>
      <c r="AG60" s="6530"/>
      <c r="AH60" s="4087"/>
    </row>
    <row r="61" spans="1:49" ht="3.75" customHeight="1">
      <c r="A61" s="2440"/>
      <c r="B61" s="1630"/>
      <c r="C61" s="2600"/>
      <c r="D61" s="2600"/>
      <c r="E61" s="2601"/>
      <c r="F61" s="2594"/>
      <c r="G61" s="2592"/>
      <c r="H61" s="2602"/>
      <c r="I61" s="2602"/>
      <c r="J61" s="2602"/>
      <c r="K61" s="2602"/>
      <c r="L61" s="2602"/>
      <c r="M61" s="2602"/>
      <c r="N61" s="2602"/>
      <c r="O61" s="2602"/>
      <c r="P61" s="2582"/>
      <c r="Q61" s="2582"/>
      <c r="R61" s="2582"/>
      <c r="S61" s="2582"/>
      <c r="T61" s="2582"/>
      <c r="U61" s="2582"/>
      <c r="V61" s="2582"/>
      <c r="W61" s="2582"/>
      <c r="X61" s="2582"/>
      <c r="Y61" s="2582"/>
      <c r="Z61" s="2582"/>
      <c r="AA61" s="2582"/>
      <c r="AB61" s="2582"/>
      <c r="AC61" s="2582"/>
      <c r="AD61" s="2392"/>
      <c r="AE61" s="2392"/>
      <c r="AF61" s="2582"/>
      <c r="AG61" s="2596"/>
      <c r="AH61" s="4087"/>
    </row>
    <row r="62" spans="1:49" ht="11.25" customHeight="1">
      <c r="A62" s="2440"/>
      <c r="B62" s="1598"/>
      <c r="C62" s="2603"/>
      <c r="D62" s="3922" t="s">
        <v>44</v>
      </c>
      <c r="E62" s="1598" t="s">
        <v>1068</v>
      </c>
      <c r="F62" s="2392"/>
      <c r="G62" s="1599"/>
      <c r="H62" s="1599"/>
      <c r="I62" s="1599"/>
      <c r="J62" s="1599"/>
      <c r="K62" s="1599"/>
      <c r="L62" s="1599"/>
      <c r="M62" s="1599"/>
      <c r="N62" s="1599"/>
      <c r="O62" s="1599"/>
      <c r="P62" s="2572"/>
      <c r="Q62" s="2572"/>
      <c r="R62" s="2572"/>
      <c r="S62" s="2572"/>
      <c r="T62" s="2572"/>
      <c r="U62" s="2572"/>
      <c r="V62" s="2572"/>
      <c r="W62" s="2572"/>
      <c r="X62" s="2572"/>
      <c r="Y62" s="2572"/>
      <c r="Z62" s="2572"/>
      <c r="AA62" s="2572"/>
      <c r="AB62" s="2572"/>
      <c r="AC62" s="2572"/>
      <c r="AD62" s="2392"/>
      <c r="AE62" s="2392"/>
      <c r="AF62" s="6600">
        <v>31</v>
      </c>
      <c r="AG62" s="6529"/>
      <c r="AH62" s="4087"/>
    </row>
    <row r="63" spans="1:49" ht="11.25" customHeight="1">
      <c r="A63" s="2440"/>
      <c r="B63" s="1598"/>
      <c r="C63" s="2603"/>
      <c r="D63" s="3937"/>
      <c r="E63" s="2583" t="s">
        <v>1069</v>
      </c>
      <c r="F63" s="2392"/>
      <c r="G63" s="1599"/>
      <c r="H63" s="1599"/>
      <c r="I63" s="1599"/>
      <c r="J63" s="1599"/>
      <c r="K63" s="1599"/>
      <c r="L63" s="1599"/>
      <c r="M63" s="1599"/>
      <c r="N63" s="1599"/>
      <c r="O63" s="1599"/>
      <c r="P63" s="2572"/>
      <c r="Q63" s="2572"/>
      <c r="R63" s="2572"/>
      <c r="S63" s="2572"/>
      <c r="T63" s="2572"/>
      <c r="U63" s="2572"/>
      <c r="V63" s="2572"/>
      <c r="W63" s="2572"/>
      <c r="X63" s="2572"/>
      <c r="Y63" s="2572"/>
      <c r="Z63" s="2572"/>
      <c r="AA63" s="2572"/>
      <c r="AB63" s="2572"/>
      <c r="AC63" s="2572"/>
      <c r="AD63" s="2392"/>
      <c r="AE63" s="2392"/>
      <c r="AF63" s="6600"/>
      <c r="AG63" s="6530"/>
      <c r="AH63" s="4087"/>
    </row>
    <row r="64" spans="1:49" ht="3.75" customHeight="1">
      <c r="A64" s="2440"/>
      <c r="B64" s="2404"/>
      <c r="C64" s="2402"/>
      <c r="D64" s="1611"/>
      <c r="E64" s="2583"/>
      <c r="F64" s="2583"/>
      <c r="G64" s="2583"/>
      <c r="H64" s="2583"/>
      <c r="I64" s="2583"/>
      <c r="J64" s="2583"/>
      <c r="K64" s="2583"/>
      <c r="L64" s="2583"/>
      <c r="M64" s="2583"/>
      <c r="N64" s="2583"/>
      <c r="O64" s="2583"/>
      <c r="P64" s="2583"/>
      <c r="Q64" s="2583"/>
      <c r="R64" s="2583"/>
      <c r="S64" s="2583"/>
      <c r="T64" s="3931"/>
      <c r="U64" s="3931"/>
      <c r="V64" s="3931"/>
      <c r="W64" s="2433"/>
      <c r="X64" s="2433"/>
      <c r="Y64" s="2433"/>
      <c r="Z64" s="2433"/>
      <c r="AA64" s="2433"/>
      <c r="AB64" s="2433"/>
      <c r="AC64" s="2433"/>
      <c r="AD64" s="2392"/>
      <c r="AE64" s="3940"/>
      <c r="AF64" s="3925"/>
      <c r="AG64" s="2436"/>
      <c r="AH64" s="4087"/>
    </row>
    <row r="65" spans="1:34" ht="11.25" customHeight="1">
      <c r="A65" s="2440"/>
      <c r="B65" s="1598"/>
      <c r="C65" s="2598"/>
      <c r="D65" s="3922" t="s">
        <v>56</v>
      </c>
      <c r="E65" s="1598" t="s">
        <v>1937</v>
      </c>
      <c r="F65" s="2392"/>
      <c r="G65" s="1599"/>
      <c r="H65" s="1599"/>
      <c r="I65" s="1599"/>
      <c r="J65" s="1599"/>
      <c r="K65" s="1599"/>
      <c r="L65" s="1599"/>
      <c r="M65" s="1599"/>
      <c r="N65" s="1599"/>
      <c r="O65" s="1599"/>
      <c r="P65" s="2572"/>
      <c r="Q65" s="2572"/>
      <c r="R65" s="2572"/>
      <c r="S65" s="2572"/>
      <c r="T65" s="2572"/>
      <c r="U65" s="2572"/>
      <c r="V65" s="2572"/>
      <c r="W65" s="2572"/>
      <c r="X65" s="2572"/>
      <c r="Y65" s="2572"/>
      <c r="Z65" s="2572"/>
      <c r="AA65" s="2572"/>
      <c r="AB65" s="2572"/>
      <c r="AC65" s="2572"/>
      <c r="AD65" s="2392"/>
      <c r="AE65" s="2392"/>
      <c r="AF65" s="6600">
        <v>32</v>
      </c>
      <c r="AG65" s="6529"/>
      <c r="AH65" s="4087"/>
    </row>
    <row r="66" spans="1:34" ht="11.25" customHeight="1">
      <c r="A66" s="2440"/>
      <c r="B66" s="1630"/>
      <c r="C66" s="2591"/>
      <c r="D66" s="2591"/>
      <c r="E66" s="2607" t="s">
        <v>1938</v>
      </c>
      <c r="F66" s="2582"/>
      <c r="G66" s="2581"/>
      <c r="H66" s="2592"/>
      <c r="I66" s="2592"/>
      <c r="J66" s="2592"/>
      <c r="K66" s="2592"/>
      <c r="L66" s="2592"/>
      <c r="M66" s="2592"/>
      <c r="N66" s="2592"/>
      <c r="O66" s="2592"/>
      <c r="P66" s="2582"/>
      <c r="Q66" s="2582"/>
      <c r="R66" s="2582"/>
      <c r="S66" s="2582"/>
      <c r="T66" s="2582"/>
      <c r="U66" s="2582"/>
      <c r="V66" s="2582"/>
      <c r="W66" s="2582"/>
      <c r="X66" s="2582"/>
      <c r="Y66" s="2582"/>
      <c r="Z66" s="2582"/>
      <c r="AA66" s="2582"/>
      <c r="AB66" s="2582"/>
      <c r="AC66" s="2582"/>
      <c r="AD66" s="2392"/>
      <c r="AE66" s="2392"/>
      <c r="AF66" s="6600"/>
      <c r="AG66" s="6530"/>
      <c r="AH66" s="4087"/>
    </row>
    <row r="67" spans="1:34" ht="11.25" customHeight="1">
      <c r="A67" s="2440"/>
      <c r="B67" s="1630" t="s">
        <v>88</v>
      </c>
      <c r="C67" s="2591"/>
      <c r="D67" s="2591"/>
      <c r="E67" s="2581" t="s">
        <v>1226</v>
      </c>
      <c r="F67" s="2582"/>
      <c r="G67" s="2581"/>
      <c r="H67" s="2592"/>
      <c r="I67" s="2592"/>
      <c r="J67" s="2592"/>
      <c r="K67" s="2592"/>
      <c r="L67" s="2592"/>
      <c r="M67" s="2592"/>
      <c r="N67" s="2592"/>
      <c r="O67" s="2592"/>
      <c r="P67" s="2582"/>
      <c r="Q67" s="2582"/>
      <c r="R67" s="2582"/>
      <c r="S67" s="2582"/>
      <c r="T67" s="2582"/>
      <c r="U67" s="2582"/>
      <c r="V67" s="2582"/>
      <c r="W67" s="2582"/>
      <c r="X67" s="2582"/>
      <c r="Y67" s="2582"/>
      <c r="Z67" s="2582"/>
      <c r="AA67" s="2582"/>
      <c r="AB67" s="2582"/>
      <c r="AC67" s="2582"/>
      <c r="AD67" s="2392"/>
      <c r="AE67" s="2392"/>
      <c r="AF67" s="3938"/>
      <c r="AG67" s="2599"/>
      <c r="AH67" s="4087"/>
    </row>
    <row r="68" spans="1:34" ht="11.25" customHeight="1">
      <c r="A68" s="2440"/>
      <c r="B68" s="2412"/>
      <c r="C68" s="2411"/>
      <c r="D68" s="2411"/>
      <c r="E68" s="2393" t="s">
        <v>976</v>
      </c>
      <c r="F68" s="2411"/>
      <c r="G68" s="2411"/>
      <c r="H68" s="2411"/>
      <c r="I68" s="2411"/>
      <c r="J68" s="2411"/>
      <c r="K68" s="2411"/>
      <c r="L68" s="2411"/>
      <c r="M68" s="2411"/>
      <c r="N68" s="2411"/>
      <c r="O68" s="2411"/>
      <c r="P68" s="2411"/>
      <c r="Q68" s="2411"/>
      <c r="R68" s="2411"/>
      <c r="S68" s="2411"/>
      <c r="T68" s="2411"/>
      <c r="U68" s="2411"/>
      <c r="V68" s="2411"/>
      <c r="W68" s="2411"/>
      <c r="X68" s="2411"/>
      <c r="Y68" s="2411"/>
      <c r="Z68" s="2411"/>
      <c r="AA68" s="2411"/>
      <c r="AB68" s="2411"/>
      <c r="AC68" s="2411"/>
      <c r="AD68" s="2411"/>
      <c r="AE68" s="2411"/>
      <c r="AF68" s="2411"/>
      <c r="AG68" s="2411"/>
      <c r="AH68" s="4087"/>
    </row>
    <row r="69" spans="1:34" ht="3.75" customHeight="1">
      <c r="A69" s="2440"/>
      <c r="B69" s="2412"/>
      <c r="C69" s="2411"/>
      <c r="D69" s="2411"/>
      <c r="E69" s="2411"/>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4087"/>
    </row>
    <row r="70" spans="1:34" ht="11.25" customHeight="1">
      <c r="A70" s="2440"/>
      <c r="B70" s="2412"/>
      <c r="C70" s="2411"/>
      <c r="D70" s="3922" t="s">
        <v>57</v>
      </c>
      <c r="E70" s="1598" t="s">
        <v>974</v>
      </c>
      <c r="F70" s="2392"/>
      <c r="G70" s="1599"/>
      <c r="H70" s="1599"/>
      <c r="I70" s="1599"/>
      <c r="J70" s="1599"/>
      <c r="K70" s="1599"/>
      <c r="L70" s="1599"/>
      <c r="M70" s="1599"/>
      <c r="N70" s="1599"/>
      <c r="O70" s="1599"/>
      <c r="P70" s="2572"/>
      <c r="Q70" s="2572"/>
      <c r="R70" s="2572"/>
      <c r="S70" s="2572"/>
      <c r="T70" s="2572"/>
      <c r="U70" s="2572"/>
      <c r="V70" s="2572"/>
      <c r="W70" s="2572"/>
      <c r="X70" s="2572"/>
      <c r="Y70" s="2572"/>
      <c r="Z70" s="2572"/>
      <c r="AA70" s="2572"/>
      <c r="AB70" s="2572"/>
      <c r="AC70" s="2572"/>
      <c r="AD70" s="2392"/>
      <c r="AE70" s="2392"/>
      <c r="AF70" s="6600">
        <v>33</v>
      </c>
      <c r="AG70" s="6529"/>
      <c r="AH70" s="4087"/>
    </row>
    <row r="71" spans="1:34" ht="11.25" customHeight="1">
      <c r="A71" s="2440"/>
      <c r="B71" s="2412"/>
      <c r="C71" s="2411"/>
      <c r="D71" s="2591"/>
      <c r="E71" s="2581" t="s">
        <v>1227</v>
      </c>
      <c r="F71" s="2582"/>
      <c r="G71" s="2581"/>
      <c r="H71" s="2592"/>
      <c r="I71" s="2592"/>
      <c r="J71" s="2592"/>
      <c r="K71" s="2592"/>
      <c r="L71" s="2592"/>
      <c r="M71" s="2592"/>
      <c r="N71" s="2592"/>
      <c r="O71" s="2592"/>
      <c r="P71" s="2582"/>
      <c r="Q71" s="2582"/>
      <c r="R71" s="2582"/>
      <c r="S71" s="2582"/>
      <c r="T71" s="2582"/>
      <c r="U71" s="2582"/>
      <c r="V71" s="2582"/>
      <c r="W71" s="2582"/>
      <c r="X71" s="2582"/>
      <c r="Y71" s="2582"/>
      <c r="Z71" s="2582"/>
      <c r="AA71" s="2582"/>
      <c r="AB71" s="2582"/>
      <c r="AC71" s="2582"/>
      <c r="AD71" s="2392"/>
      <c r="AE71" s="2392"/>
      <c r="AF71" s="6600"/>
      <c r="AG71" s="6530"/>
      <c r="AH71" s="4087"/>
    </row>
    <row r="72" spans="1:34" ht="3.75" customHeight="1">
      <c r="A72" s="2440"/>
      <c r="B72" s="2412"/>
      <c r="C72" s="2411"/>
      <c r="D72" s="2411"/>
      <c r="E72" s="2411"/>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c r="AB72" s="2411"/>
      <c r="AC72" s="2411"/>
      <c r="AD72" s="2411"/>
      <c r="AE72" s="2411"/>
      <c r="AF72" s="2411"/>
      <c r="AG72" s="2411"/>
      <c r="AH72" s="4087"/>
    </row>
    <row r="73" spans="1:34" ht="11.25" customHeight="1">
      <c r="A73" s="2440"/>
      <c r="B73" s="2412"/>
      <c r="C73" s="2411"/>
      <c r="D73" s="3922" t="s">
        <v>58</v>
      </c>
      <c r="E73" s="1598" t="s">
        <v>836</v>
      </c>
      <c r="F73" s="2392"/>
      <c r="G73" s="1599"/>
      <c r="H73" s="1599"/>
      <c r="I73" s="1599"/>
      <c r="J73" s="1599"/>
      <c r="K73" s="1599"/>
      <c r="L73" s="1599"/>
      <c r="M73" s="1599"/>
      <c r="N73" s="1599"/>
      <c r="O73" s="1599"/>
      <c r="P73" s="2572"/>
      <c r="Q73" s="2572"/>
      <c r="R73" s="2572"/>
      <c r="S73" s="2572"/>
      <c r="T73" s="2572"/>
      <c r="U73" s="2572"/>
      <c r="V73" s="2572"/>
      <c r="W73" s="2572"/>
      <c r="X73" s="2572"/>
      <c r="Y73" s="2572"/>
      <c r="Z73" s="2572"/>
      <c r="AA73" s="2572"/>
      <c r="AB73" s="2572"/>
      <c r="AC73" s="2572"/>
      <c r="AD73" s="2392"/>
      <c r="AE73" s="2392"/>
      <c r="AF73" s="6600">
        <v>34</v>
      </c>
      <c r="AG73" s="6529"/>
      <c r="AH73" s="4087"/>
    </row>
    <row r="74" spans="1:34" ht="11.25" customHeight="1">
      <c r="A74" s="2440"/>
      <c r="B74" s="2412"/>
      <c r="C74" s="2411"/>
      <c r="D74" s="2591"/>
      <c r="E74" s="2607" t="s">
        <v>1228</v>
      </c>
      <c r="F74" s="2582"/>
      <c r="G74" s="2581"/>
      <c r="H74" s="2592"/>
      <c r="I74" s="2592"/>
      <c r="J74" s="2592"/>
      <c r="K74" s="2592"/>
      <c r="L74" s="2592"/>
      <c r="M74" s="2592"/>
      <c r="N74" s="2592"/>
      <c r="O74" s="2592"/>
      <c r="P74" s="2582"/>
      <c r="Q74" s="2582"/>
      <c r="R74" s="2582"/>
      <c r="S74" s="2582"/>
      <c r="T74" s="2582"/>
      <c r="U74" s="2582"/>
      <c r="V74" s="2582"/>
      <c r="W74" s="2582"/>
      <c r="X74" s="2582"/>
      <c r="Y74" s="2582"/>
      <c r="Z74" s="2582"/>
      <c r="AA74" s="2582"/>
      <c r="AB74" s="2582"/>
      <c r="AC74" s="2582"/>
      <c r="AD74" s="2392"/>
      <c r="AE74" s="2392"/>
      <c r="AF74" s="6600"/>
      <c r="AG74" s="6530"/>
      <c r="AH74" s="4087"/>
    </row>
    <row r="75" spans="1:34" ht="12.75" customHeight="1">
      <c r="A75" s="2440"/>
      <c r="B75" s="2412"/>
      <c r="C75" s="2411"/>
      <c r="D75" s="2591"/>
      <c r="E75" s="2581" t="s">
        <v>1229</v>
      </c>
      <c r="F75" s="2582"/>
      <c r="G75" s="2581"/>
      <c r="H75" s="2592"/>
      <c r="I75" s="2592"/>
      <c r="J75" s="2592"/>
      <c r="K75" s="2592"/>
      <c r="L75" s="2592"/>
      <c r="M75" s="2592"/>
      <c r="N75" s="2592"/>
      <c r="O75" s="2592"/>
      <c r="P75" s="2582"/>
      <c r="Q75" s="2582"/>
      <c r="R75" s="2582"/>
      <c r="S75" s="2582"/>
      <c r="T75" s="2582"/>
      <c r="U75" s="2582"/>
      <c r="V75" s="2582"/>
      <c r="W75" s="2582"/>
      <c r="X75" s="2582"/>
      <c r="Y75" s="2582"/>
      <c r="Z75" s="2582"/>
      <c r="AA75" s="2582"/>
      <c r="AB75" s="2582"/>
      <c r="AC75" s="2582"/>
      <c r="AD75" s="2392"/>
      <c r="AE75" s="2392"/>
      <c r="AF75" s="3938"/>
      <c r="AG75" s="2599"/>
      <c r="AH75" s="4087"/>
    </row>
    <row r="76" spans="1:34" ht="12.75" customHeight="1">
      <c r="A76" s="2440"/>
      <c r="B76" s="2412"/>
      <c r="C76" s="2411"/>
      <c r="D76" s="2591"/>
      <c r="E76" s="2581" t="s">
        <v>837</v>
      </c>
      <c r="F76" s="2582"/>
      <c r="G76" s="2581"/>
      <c r="H76" s="2592"/>
      <c r="I76" s="2592"/>
      <c r="J76" s="2592"/>
      <c r="K76" s="2592"/>
      <c r="L76" s="2592"/>
      <c r="M76" s="2592"/>
      <c r="N76" s="2592"/>
      <c r="O76" s="2592"/>
      <c r="P76" s="2582"/>
      <c r="Q76" s="2582"/>
      <c r="R76" s="2582"/>
      <c r="S76" s="2582"/>
      <c r="T76" s="2582"/>
      <c r="U76" s="2582"/>
      <c r="V76" s="2582"/>
      <c r="W76" s="2582"/>
      <c r="X76" s="2582"/>
      <c r="Y76" s="2582"/>
      <c r="Z76" s="2582"/>
      <c r="AA76" s="2582"/>
      <c r="AB76" s="2582"/>
      <c r="AC76" s="2582"/>
      <c r="AD76" s="2392"/>
      <c r="AE76" s="2392"/>
      <c r="AF76" s="3938"/>
      <c r="AG76" s="2599"/>
      <c r="AH76" s="4087"/>
    </row>
    <row r="77" spans="1:34" ht="3.75" customHeight="1">
      <c r="A77" s="2440"/>
      <c r="B77" s="2412"/>
      <c r="C77" s="2411"/>
      <c r="D77" s="2411"/>
      <c r="E77" s="2411"/>
      <c r="F77" s="2411"/>
      <c r="G77" s="2411"/>
      <c r="H77" s="2411"/>
      <c r="I77" s="2411"/>
      <c r="J77" s="2411"/>
      <c r="K77" s="2411"/>
      <c r="L77" s="2411"/>
      <c r="M77" s="2411"/>
      <c r="N77" s="2411"/>
      <c r="O77" s="2411"/>
      <c r="P77" s="2411"/>
      <c r="Q77" s="2411"/>
      <c r="R77" s="2411"/>
      <c r="S77" s="2411"/>
      <c r="T77" s="2411" t="s">
        <v>88</v>
      </c>
      <c r="U77" s="2411"/>
      <c r="V77" s="2411"/>
      <c r="W77" s="2411"/>
      <c r="X77" s="2411"/>
      <c r="Y77" s="2411"/>
      <c r="Z77" s="2411"/>
      <c r="AA77" s="2411"/>
      <c r="AB77" s="2411"/>
      <c r="AC77" s="2411"/>
      <c r="AD77" s="2411"/>
      <c r="AE77" s="2411"/>
      <c r="AF77" s="2411"/>
      <c r="AG77" s="2411"/>
      <c r="AH77" s="4087"/>
    </row>
    <row r="78" spans="1:34" ht="11.25" customHeight="1">
      <c r="A78" s="2440"/>
      <c r="B78" s="2412"/>
      <c r="C78" s="2411"/>
      <c r="D78" s="3922" t="s">
        <v>68</v>
      </c>
      <c r="E78" s="1598" t="s">
        <v>1230</v>
      </c>
      <c r="F78" s="2392"/>
      <c r="G78" s="1599"/>
      <c r="H78" s="1599"/>
      <c r="I78" s="1599"/>
      <c r="J78" s="1599"/>
      <c r="K78" s="1599"/>
      <c r="L78" s="1599"/>
      <c r="M78" s="1599"/>
      <c r="N78" s="1599"/>
      <c r="O78" s="1599"/>
      <c r="P78" s="2572"/>
      <c r="Q78" s="2572"/>
      <c r="R78" s="2572"/>
      <c r="S78" s="2572"/>
      <c r="T78" s="2572"/>
      <c r="U78" s="2572"/>
      <c r="V78" s="2572"/>
      <c r="W78" s="2572"/>
      <c r="X78" s="2572"/>
      <c r="Y78" s="2572"/>
      <c r="Z78" s="2572"/>
      <c r="AA78" s="2572"/>
      <c r="AB78" s="2572"/>
      <c r="AC78" s="2572"/>
      <c r="AD78" s="2392"/>
      <c r="AE78" s="2392"/>
      <c r="AF78" s="6600">
        <v>35</v>
      </c>
      <c r="AG78" s="6529"/>
      <c r="AH78" s="4087"/>
    </row>
    <row r="79" spans="1:34" ht="11.25" customHeight="1">
      <c r="A79" s="2440"/>
      <c r="B79" s="2412"/>
      <c r="C79" s="2411"/>
      <c r="D79" s="2591" t="s">
        <v>88</v>
      </c>
      <c r="E79" s="2581" t="s">
        <v>1939</v>
      </c>
      <c r="F79" s="2582"/>
      <c r="G79" s="2581"/>
      <c r="H79" s="2592"/>
      <c r="I79" s="2592"/>
      <c r="J79" s="2592"/>
      <c r="K79" s="2592"/>
      <c r="L79" s="2592"/>
      <c r="M79" s="2592"/>
      <c r="N79" s="2592"/>
      <c r="O79" s="2592"/>
      <c r="P79" s="2582"/>
      <c r="Q79" s="2582"/>
      <c r="R79" s="2582"/>
      <c r="S79" s="2582"/>
      <c r="T79" s="2582"/>
      <c r="U79" s="2582"/>
      <c r="V79" s="2582"/>
      <c r="W79" s="2582"/>
      <c r="X79" s="2582"/>
      <c r="Y79" s="2582"/>
      <c r="Z79" s="2582"/>
      <c r="AA79" s="2582"/>
      <c r="AB79" s="2582"/>
      <c r="AC79" s="2582"/>
      <c r="AD79" s="2392"/>
      <c r="AE79" s="2392"/>
      <c r="AF79" s="6600"/>
      <c r="AG79" s="6530"/>
      <c r="AH79" s="4087"/>
    </row>
    <row r="80" spans="1:34" ht="12.75" customHeight="1">
      <c r="A80" s="2440"/>
      <c r="B80" s="2412"/>
      <c r="C80" s="2411"/>
      <c r="D80" s="2591"/>
      <c r="E80" s="2581" t="s">
        <v>1940</v>
      </c>
      <c r="F80" s="2582"/>
      <c r="G80" s="2581"/>
      <c r="H80" s="2592"/>
      <c r="I80" s="2592"/>
      <c r="J80" s="2592"/>
      <c r="K80" s="2592"/>
      <c r="L80" s="2592"/>
      <c r="M80" s="2592"/>
      <c r="N80" s="2592"/>
      <c r="O80" s="2592"/>
      <c r="P80" s="2582"/>
      <c r="Q80" s="2582"/>
      <c r="R80" s="2582"/>
      <c r="S80" s="2582"/>
      <c r="T80" s="2582"/>
      <c r="U80" s="2582"/>
      <c r="V80" s="2582"/>
      <c r="W80" s="2582"/>
      <c r="X80" s="2582"/>
      <c r="Y80" s="2582"/>
      <c r="Z80" s="2582"/>
      <c r="AA80" s="2582"/>
      <c r="AB80" s="2582"/>
      <c r="AC80" s="2582"/>
      <c r="AD80" s="2392"/>
      <c r="AE80" s="2392"/>
      <c r="AF80" s="3938"/>
      <c r="AG80" s="2599"/>
      <c r="AH80" s="4087"/>
    </row>
    <row r="81" spans="1:34" ht="3.75" customHeight="1">
      <c r="A81" s="2440"/>
      <c r="B81" s="2412"/>
      <c r="C81" s="2411"/>
      <c r="D81" s="2411"/>
      <c r="E81" s="2411"/>
      <c r="F81" s="2411"/>
      <c r="G81" s="2411"/>
      <c r="H81" s="2411"/>
      <c r="I81" s="2411"/>
      <c r="J81" s="2411"/>
      <c r="K81" s="2411"/>
      <c r="L81" s="2411"/>
      <c r="M81" s="2411"/>
      <c r="N81" s="2411"/>
      <c r="O81" s="2411"/>
      <c r="P81" s="2411"/>
      <c r="Q81" s="2411"/>
      <c r="R81" s="2411"/>
      <c r="S81" s="2411"/>
      <c r="T81" s="2411"/>
      <c r="U81" s="2411"/>
      <c r="V81" s="2411"/>
      <c r="W81" s="2411"/>
      <c r="X81" s="2411"/>
      <c r="Y81" s="2411"/>
      <c r="Z81" s="2411"/>
      <c r="AA81" s="2411"/>
      <c r="AB81" s="2411"/>
      <c r="AC81" s="2411"/>
      <c r="AD81" s="2411"/>
      <c r="AE81" s="2411"/>
      <c r="AF81" s="2411"/>
      <c r="AG81" s="2411"/>
      <c r="AH81" s="4087"/>
    </row>
    <row r="82" spans="1:34" ht="11.25" customHeight="1">
      <c r="A82" s="2440"/>
      <c r="B82" s="2412"/>
      <c r="C82" s="2411"/>
      <c r="D82" s="3922" t="s">
        <v>70</v>
      </c>
      <c r="E82" s="1598" t="s">
        <v>975</v>
      </c>
      <c r="F82" s="2392"/>
      <c r="G82" s="1599"/>
      <c r="H82" s="1599"/>
      <c r="I82" s="1599"/>
      <c r="J82" s="1599"/>
      <c r="K82" s="1599"/>
      <c r="L82" s="1599"/>
      <c r="M82" s="1599"/>
      <c r="N82" s="1599"/>
      <c r="O82" s="1599"/>
      <c r="P82" s="2572"/>
      <c r="Q82" s="2572"/>
      <c r="R82" s="2572"/>
      <c r="S82" s="2572"/>
      <c r="T82" s="2572"/>
      <c r="U82" s="2572"/>
      <c r="V82" s="2572"/>
      <c r="W82" s="2572"/>
      <c r="X82" s="2572"/>
      <c r="Y82" s="2572"/>
      <c r="Z82" s="2572"/>
      <c r="AA82" s="2572"/>
      <c r="AB82" s="2572"/>
      <c r="AC82" s="2572"/>
      <c r="AD82" s="2392"/>
      <c r="AE82" s="2392"/>
      <c r="AF82" s="6600">
        <v>36</v>
      </c>
      <c r="AG82" s="6529"/>
      <c r="AH82" s="4087"/>
    </row>
    <row r="83" spans="1:34" ht="11.25" customHeight="1">
      <c r="A83" s="2440"/>
      <c r="B83" s="2412"/>
      <c r="C83" s="2411"/>
      <c r="D83" s="3922"/>
      <c r="E83" s="1632" t="s">
        <v>1231</v>
      </c>
      <c r="F83" s="2392"/>
      <c r="G83" s="1599"/>
      <c r="H83" s="1599"/>
      <c r="I83" s="1599"/>
      <c r="J83" s="1599"/>
      <c r="K83" s="1599"/>
      <c r="L83" s="1599"/>
      <c r="M83" s="1599"/>
      <c r="N83" s="1599"/>
      <c r="O83" s="1599"/>
      <c r="P83" s="2572"/>
      <c r="Q83" s="2572"/>
      <c r="R83" s="2572"/>
      <c r="S83" s="2572"/>
      <c r="T83" s="2572"/>
      <c r="U83" s="2572"/>
      <c r="V83" s="2572"/>
      <c r="W83" s="2572"/>
      <c r="X83" s="2572"/>
      <c r="Y83" s="2572"/>
      <c r="Z83" s="2572"/>
      <c r="AA83" s="2572"/>
      <c r="AB83" s="2572"/>
      <c r="AC83" s="2572"/>
      <c r="AD83" s="2392"/>
      <c r="AE83" s="2392"/>
      <c r="AF83" s="6600"/>
      <c r="AG83" s="6530"/>
      <c r="AH83" s="4087"/>
    </row>
    <row r="84" spans="1:34" ht="3.75" customHeight="1">
      <c r="A84" s="2440"/>
      <c r="B84" s="2412"/>
      <c r="C84" s="2411"/>
      <c r="D84" s="3922"/>
      <c r="E84" s="1598"/>
      <c r="F84" s="2392"/>
      <c r="G84" s="1599"/>
      <c r="H84" s="1599"/>
      <c r="I84" s="1599"/>
      <c r="J84" s="1599"/>
      <c r="K84" s="1599"/>
      <c r="L84" s="1599"/>
      <c r="M84" s="1599"/>
      <c r="N84" s="1599"/>
      <c r="O84" s="1599"/>
      <c r="P84" s="2572"/>
      <c r="Q84" s="2572"/>
      <c r="R84" s="2572"/>
      <c r="S84" s="2572"/>
      <c r="T84" s="2572"/>
      <c r="U84" s="2572"/>
      <c r="V84" s="2572"/>
      <c r="W84" s="2572"/>
      <c r="X84" s="2572"/>
      <c r="Y84" s="2572"/>
      <c r="Z84" s="2572"/>
      <c r="AA84" s="2572"/>
      <c r="AB84" s="2572"/>
      <c r="AC84" s="2572"/>
      <c r="AD84" s="2392"/>
      <c r="AE84" s="2392"/>
      <c r="AF84" s="2487"/>
      <c r="AG84" s="2593"/>
      <c r="AH84" s="4087"/>
    </row>
    <row r="85" spans="1:34" ht="11.25" customHeight="1">
      <c r="A85" s="2440"/>
      <c r="B85" s="2412"/>
      <c r="C85" s="2411"/>
      <c r="D85" s="3922" t="s">
        <v>71</v>
      </c>
      <c r="E85" s="1598" t="s">
        <v>838</v>
      </c>
      <c r="F85" s="2392"/>
      <c r="G85" s="1599"/>
      <c r="H85" s="1599"/>
      <c r="I85" s="1599"/>
      <c r="J85" s="1599"/>
      <c r="K85" s="1599"/>
      <c r="L85" s="1599"/>
      <c r="M85" s="1599"/>
      <c r="N85" s="1599"/>
      <c r="O85" s="1599"/>
      <c r="P85" s="2572"/>
      <c r="Q85" s="2572"/>
      <c r="R85" s="2572"/>
      <c r="S85" s="2572"/>
      <c r="T85" s="2572"/>
      <c r="U85" s="2572"/>
      <c r="V85" s="2572"/>
      <c r="W85" s="2572"/>
      <c r="X85" s="2572"/>
      <c r="Y85" s="2572"/>
      <c r="Z85" s="2572"/>
      <c r="AA85" s="2572"/>
      <c r="AB85" s="2572"/>
      <c r="AC85" s="2572"/>
      <c r="AD85" s="2392"/>
      <c r="AE85" s="2392"/>
      <c r="AF85" s="6600">
        <v>37</v>
      </c>
      <c r="AG85" s="6529"/>
      <c r="AH85" s="4087"/>
    </row>
    <row r="86" spans="1:34" ht="11.25" customHeight="1">
      <c r="A86" s="2440"/>
      <c r="B86" s="2412"/>
      <c r="C86" s="2411"/>
      <c r="D86" s="3922"/>
      <c r="E86" s="1632" t="s">
        <v>839</v>
      </c>
      <c r="F86" s="2392"/>
      <c r="G86" s="1599"/>
      <c r="H86" s="1599"/>
      <c r="I86" s="1599"/>
      <c r="J86" s="1599"/>
      <c r="K86" s="1599"/>
      <c r="L86" s="1599"/>
      <c r="M86" s="1599"/>
      <c r="N86" s="1599"/>
      <c r="O86" s="1599"/>
      <c r="P86" s="2572"/>
      <c r="Q86" s="2572"/>
      <c r="R86" s="2572"/>
      <c r="S86" s="2572"/>
      <c r="T86" s="2572"/>
      <c r="U86" s="2572"/>
      <c r="V86" s="2572"/>
      <c r="W86" s="2572"/>
      <c r="X86" s="2572"/>
      <c r="Y86" s="2572"/>
      <c r="Z86" s="2572"/>
      <c r="AA86" s="2572"/>
      <c r="AB86" s="2572"/>
      <c r="AC86" s="2572"/>
      <c r="AD86" s="2392"/>
      <c r="AE86" s="2392"/>
      <c r="AF86" s="6600"/>
      <c r="AG86" s="6530"/>
      <c r="AH86" s="4087"/>
    </row>
    <row r="87" spans="1:34" ht="3.75" customHeight="1">
      <c r="A87" s="2440"/>
      <c r="B87" s="2412"/>
      <c r="C87" s="2411"/>
      <c r="D87" s="3922"/>
      <c r="E87" s="1598"/>
      <c r="F87" s="2392"/>
      <c r="G87" s="1599"/>
      <c r="H87" s="1599"/>
      <c r="I87" s="1599"/>
      <c r="J87" s="1599"/>
      <c r="K87" s="1599"/>
      <c r="L87" s="1599"/>
      <c r="M87" s="1599"/>
      <c r="N87" s="1599"/>
      <c r="O87" s="1599"/>
      <c r="P87" s="2572"/>
      <c r="Q87" s="2572"/>
      <c r="R87" s="2572"/>
      <c r="S87" s="2572"/>
      <c r="T87" s="2572"/>
      <c r="U87" s="2572"/>
      <c r="V87" s="2572"/>
      <c r="W87" s="2572"/>
      <c r="X87" s="2572"/>
      <c r="Y87" s="2572"/>
      <c r="Z87" s="2572"/>
      <c r="AA87" s="2572"/>
      <c r="AB87" s="2572"/>
      <c r="AC87" s="2572"/>
      <c r="AD87" s="2392"/>
      <c r="AE87" s="2392"/>
      <c r="AF87" s="2487"/>
      <c r="AG87" s="2593"/>
      <c r="AH87" s="4087"/>
    </row>
    <row r="88" spans="1:34" ht="11.25" customHeight="1">
      <c r="A88" s="2440"/>
      <c r="B88" s="2412"/>
      <c r="C88" s="2411"/>
      <c r="D88" s="3922" t="s">
        <v>72</v>
      </c>
      <c r="E88" s="1598" t="s">
        <v>1232</v>
      </c>
      <c r="F88" s="2392"/>
      <c r="G88" s="1599"/>
      <c r="H88" s="1599"/>
      <c r="I88" s="1599"/>
      <c r="J88" s="1599"/>
      <c r="K88" s="1599"/>
      <c r="L88" s="1599"/>
      <c r="M88" s="1599"/>
      <c r="N88" s="1599"/>
      <c r="O88" s="1599"/>
      <c r="P88" s="2572"/>
      <c r="Q88" s="2572"/>
      <c r="R88" s="2572"/>
      <c r="S88" s="2572"/>
      <c r="T88" s="2572"/>
      <c r="U88" s="2572"/>
      <c r="V88" s="2572"/>
      <c r="W88" s="2572"/>
      <c r="X88" s="2572"/>
      <c r="Y88" s="2572"/>
      <c r="Z88" s="2572"/>
      <c r="AA88" s="2572"/>
      <c r="AB88" s="2572"/>
      <c r="AC88" s="2572"/>
      <c r="AD88" s="2392"/>
      <c r="AE88" s="2392"/>
      <c r="AF88" s="6600">
        <v>38</v>
      </c>
      <c r="AG88" s="6529"/>
      <c r="AH88" s="4087"/>
    </row>
    <row r="89" spans="1:34" ht="11.25" customHeight="1">
      <c r="A89" s="2440"/>
      <c r="B89" s="2412"/>
      <c r="C89" s="2411"/>
      <c r="D89" s="3922"/>
      <c r="E89" s="1632" t="s">
        <v>840</v>
      </c>
      <c r="F89" s="2392"/>
      <c r="G89" s="1599"/>
      <c r="H89" s="1599"/>
      <c r="I89" s="1599"/>
      <c r="J89" s="1599"/>
      <c r="K89" s="1599"/>
      <c r="L89" s="1599"/>
      <c r="M89" s="1599"/>
      <c r="N89" s="1599"/>
      <c r="O89" s="1599"/>
      <c r="P89" s="2572"/>
      <c r="Q89" s="2572"/>
      <c r="R89" s="2572"/>
      <c r="S89" s="2572"/>
      <c r="T89" s="2572"/>
      <c r="U89" s="2572"/>
      <c r="V89" s="2572"/>
      <c r="W89" s="2572"/>
      <c r="X89" s="2572"/>
      <c r="Y89" s="2572"/>
      <c r="Z89" s="2572"/>
      <c r="AA89" s="2572"/>
      <c r="AB89" s="2572"/>
      <c r="AC89" s="2572"/>
      <c r="AD89" s="2392"/>
      <c r="AE89" s="2392"/>
      <c r="AF89" s="6600"/>
      <c r="AG89" s="6530"/>
      <c r="AH89" s="4087"/>
    </row>
    <row r="90" spans="1:34" ht="11.25" customHeight="1">
      <c r="A90" s="2440"/>
      <c r="B90" s="2412"/>
      <c r="C90" s="2411"/>
      <c r="D90" s="3922"/>
      <c r="E90" s="1632"/>
      <c r="F90" s="2392"/>
      <c r="G90" s="1599"/>
      <c r="H90" s="1599"/>
      <c r="I90" s="1599"/>
      <c r="J90" s="1599"/>
      <c r="K90" s="1599"/>
      <c r="L90" s="1599"/>
      <c r="M90" s="1599"/>
      <c r="N90" s="1599"/>
      <c r="O90" s="1599"/>
      <c r="P90" s="2572"/>
      <c r="Q90" s="2572"/>
      <c r="R90" s="2572"/>
      <c r="S90" s="2572"/>
      <c r="T90" s="2572"/>
      <c r="U90" s="2572"/>
      <c r="V90" s="2572"/>
      <c r="W90" s="2572"/>
      <c r="X90" s="2572"/>
      <c r="Y90" s="2572"/>
      <c r="Z90" s="2572"/>
      <c r="AA90" s="2572"/>
      <c r="AB90" s="2572"/>
      <c r="AC90" s="2572"/>
      <c r="AD90" s="2392"/>
      <c r="AE90" s="2392"/>
      <c r="AF90" s="3938"/>
      <c r="AG90" s="2542"/>
      <c r="AH90" s="4087"/>
    </row>
    <row r="91" spans="1:34" ht="11.25" customHeight="1">
      <c r="A91" s="2440"/>
      <c r="B91" s="2412"/>
      <c r="C91" s="2411"/>
      <c r="D91" s="3922"/>
      <c r="E91" s="1632"/>
      <c r="F91" s="2392"/>
      <c r="G91" s="1599"/>
      <c r="H91" s="1599"/>
      <c r="I91" s="1599"/>
      <c r="J91" s="1599"/>
      <c r="K91" s="1599"/>
      <c r="L91" s="1599"/>
      <c r="M91" s="1599"/>
      <c r="N91" s="1599"/>
      <c r="O91" s="1599"/>
      <c r="P91" s="2572"/>
      <c r="Q91" s="2572"/>
      <c r="R91" s="2572"/>
      <c r="S91" s="2572"/>
      <c r="T91" s="2572"/>
      <c r="U91" s="2572"/>
      <c r="V91" s="2572"/>
      <c r="W91" s="2572"/>
      <c r="X91" s="2572"/>
      <c r="Y91" s="2572"/>
      <c r="Z91" s="2572"/>
      <c r="AA91" s="2572"/>
      <c r="AB91" s="2572"/>
      <c r="AC91" s="2572"/>
      <c r="AD91" s="2392"/>
      <c r="AE91" s="2392"/>
      <c r="AF91" s="3938"/>
      <c r="AG91" s="2542"/>
      <c r="AH91" s="4087"/>
    </row>
    <row r="92" spans="1:34" ht="11.25" customHeight="1">
      <c r="A92" s="2440"/>
      <c r="B92" s="2412"/>
      <c r="C92" s="2411"/>
      <c r="D92" s="3922"/>
      <c r="E92" s="1632"/>
      <c r="F92" s="2392"/>
      <c r="G92" s="1599"/>
      <c r="H92" s="1599"/>
      <c r="I92" s="1599"/>
      <c r="J92" s="1599"/>
      <c r="K92" s="1599"/>
      <c r="L92" s="1599"/>
      <c r="M92" s="1599"/>
      <c r="N92" s="1599"/>
      <c r="O92" s="1599"/>
      <c r="P92" s="2572"/>
      <c r="Q92" s="2572"/>
      <c r="R92" s="2572"/>
      <c r="S92" s="2572"/>
      <c r="T92" s="2572"/>
      <c r="U92" s="2572"/>
      <c r="V92" s="2572"/>
      <c r="W92" s="2572"/>
      <c r="X92" s="2572"/>
      <c r="Y92" s="2572"/>
      <c r="Z92" s="2572"/>
      <c r="AA92" s="2572"/>
      <c r="AB92" s="2572"/>
      <c r="AC92" s="2572"/>
      <c r="AD92" s="2392"/>
      <c r="AE92" s="2392"/>
      <c r="AF92" s="3938"/>
      <c r="AG92" s="2542"/>
      <c r="AH92" s="4087"/>
    </row>
    <row r="93" spans="1:34" ht="11.25" customHeight="1">
      <c r="A93" s="2440"/>
      <c r="B93" s="2412"/>
      <c r="C93" s="2411"/>
      <c r="D93" s="3922"/>
      <c r="E93" s="1632"/>
      <c r="F93" s="2392"/>
      <c r="G93" s="1599"/>
      <c r="H93" s="1599"/>
      <c r="I93" s="1599"/>
      <c r="J93" s="1599"/>
      <c r="K93" s="1599"/>
      <c r="L93" s="1599"/>
      <c r="M93" s="1599"/>
      <c r="N93" s="1599"/>
      <c r="O93" s="1599"/>
      <c r="P93" s="2572"/>
      <c r="Q93" s="2572"/>
      <c r="R93" s="2572"/>
      <c r="S93" s="2572"/>
      <c r="T93" s="2572"/>
      <c r="U93" s="2572"/>
      <c r="V93" s="2572"/>
      <c r="W93" s="2572"/>
      <c r="X93" s="2572"/>
      <c r="Y93" s="2572"/>
      <c r="Z93" s="2572"/>
      <c r="AA93" s="2572"/>
      <c r="AB93" s="2572"/>
      <c r="AC93" s="2572"/>
      <c r="AD93" s="2392"/>
      <c r="AE93" s="2392"/>
      <c r="AF93" s="3938"/>
      <c r="AG93" s="2542"/>
      <c r="AH93" s="4087"/>
    </row>
    <row r="94" spans="1:34" ht="11.25" customHeight="1">
      <c r="A94" s="2440"/>
      <c r="B94" s="2412"/>
      <c r="C94" s="2411"/>
      <c r="D94" s="3922"/>
      <c r="E94" s="1632"/>
      <c r="F94" s="2392"/>
      <c r="G94" s="1599"/>
      <c r="H94" s="1599"/>
      <c r="I94" s="1599"/>
      <c r="J94" s="1599"/>
      <c r="K94" s="1599"/>
      <c r="L94" s="1599"/>
      <c r="M94" s="1599"/>
      <c r="N94" s="1599"/>
      <c r="O94" s="1599"/>
      <c r="P94" s="2572"/>
      <c r="Q94" s="2572"/>
      <c r="R94" s="2572"/>
      <c r="S94" s="2572"/>
      <c r="T94" s="2572"/>
      <c r="U94" s="2572"/>
      <c r="V94" s="2572"/>
      <c r="W94" s="2572"/>
      <c r="X94" s="2572"/>
      <c r="Y94" s="2572"/>
      <c r="Z94" s="2572"/>
      <c r="AA94" s="2572"/>
      <c r="AB94" s="2572"/>
      <c r="AC94" s="2572"/>
      <c r="AD94" s="2392"/>
      <c r="AE94" s="2392"/>
      <c r="AF94" s="3938"/>
      <c r="AG94" s="2542"/>
      <c r="AH94" s="4087"/>
    </row>
    <row r="95" spans="1:34" ht="11.25" customHeight="1">
      <c r="A95" s="2440"/>
      <c r="B95" s="2412"/>
      <c r="C95" s="2411"/>
      <c r="D95" s="3922"/>
      <c r="E95" s="1632"/>
      <c r="F95" s="2392"/>
      <c r="G95" s="1599"/>
      <c r="H95" s="1599"/>
      <c r="I95" s="1599"/>
      <c r="J95" s="1599"/>
      <c r="K95" s="1599"/>
      <c r="L95" s="1599"/>
      <c r="M95" s="1599"/>
      <c r="N95" s="1599"/>
      <c r="O95" s="1599"/>
      <c r="P95" s="2572"/>
      <c r="Q95" s="2572"/>
      <c r="R95" s="2572"/>
      <c r="S95" s="2572"/>
      <c r="T95" s="2572"/>
      <c r="U95" s="2572"/>
      <c r="V95" s="2572"/>
      <c r="W95" s="2572"/>
      <c r="X95" s="2572"/>
      <c r="Y95" s="2572"/>
      <c r="Z95" s="2572"/>
      <c r="AA95" s="2572"/>
      <c r="AB95" s="2572"/>
      <c r="AC95" s="2572"/>
      <c r="AD95" s="2392"/>
      <c r="AE95" s="2392"/>
      <c r="AF95" s="3938"/>
      <c r="AG95" s="2542"/>
      <c r="AH95" s="4087"/>
    </row>
    <row r="96" spans="1:34" ht="11.25" customHeight="1">
      <c r="A96" s="2440"/>
      <c r="B96" s="2412"/>
      <c r="C96" s="2411"/>
      <c r="D96" s="3922"/>
      <c r="E96" s="1632"/>
      <c r="F96" s="2392"/>
      <c r="G96" s="1599"/>
      <c r="H96" s="1599"/>
      <c r="I96" s="1599"/>
      <c r="J96" s="1599"/>
      <c r="K96" s="1599"/>
      <c r="L96" s="1599"/>
      <c r="M96" s="1599"/>
      <c r="N96" s="1599"/>
      <c r="O96" s="1599"/>
      <c r="P96" s="2572"/>
      <c r="Q96" s="2572"/>
      <c r="R96" s="2572"/>
      <c r="S96" s="2572"/>
      <c r="T96" s="2572"/>
      <c r="U96" s="2572"/>
      <c r="V96" s="2572"/>
      <c r="W96" s="2572"/>
      <c r="X96" s="2572"/>
      <c r="Y96" s="2572"/>
      <c r="Z96" s="2572"/>
      <c r="AA96" s="2572"/>
      <c r="AB96" s="2572"/>
      <c r="AC96" s="2572"/>
      <c r="AD96" s="2392"/>
      <c r="AE96" s="2392"/>
      <c r="AF96" s="3938"/>
      <c r="AG96" s="2542"/>
      <c r="AH96" s="4087"/>
    </row>
    <row r="97" spans="1:49" ht="11.25" customHeight="1">
      <c r="A97" s="2440"/>
      <c r="B97" s="2412"/>
      <c r="C97" s="2411"/>
      <c r="D97" s="3922"/>
      <c r="E97" s="1632"/>
      <c r="F97" s="2392"/>
      <c r="G97" s="1599"/>
      <c r="H97" s="1599"/>
      <c r="I97" s="1599"/>
      <c r="J97" s="1599"/>
      <c r="K97" s="1599"/>
      <c r="L97" s="1599"/>
      <c r="M97" s="1599"/>
      <c r="N97" s="1599"/>
      <c r="O97" s="1599"/>
      <c r="P97" s="2572"/>
      <c r="Q97" s="2572"/>
      <c r="R97" s="2572"/>
      <c r="S97" s="2572"/>
      <c r="T97" s="2572"/>
      <c r="U97" s="2572"/>
      <c r="V97" s="2572"/>
      <c r="W97" s="2572"/>
      <c r="X97" s="2572"/>
      <c r="Y97" s="2572"/>
      <c r="Z97" s="2572"/>
      <c r="AA97" s="2572"/>
      <c r="AB97" s="2572"/>
      <c r="AC97" s="2572"/>
      <c r="AD97" s="2392"/>
      <c r="AE97" s="2392"/>
      <c r="AF97" s="3938"/>
      <c r="AG97" s="2542"/>
      <c r="AH97" s="4087"/>
    </row>
    <row r="98" spans="1:49" ht="11.25" customHeight="1">
      <c r="A98" s="2440"/>
      <c r="B98" s="2412"/>
      <c r="C98" s="2411"/>
      <c r="D98" s="3922"/>
      <c r="E98" s="1632"/>
      <c r="F98" s="2392"/>
      <c r="G98" s="1599"/>
      <c r="H98" s="1599"/>
      <c r="I98" s="1599"/>
      <c r="J98" s="1599"/>
      <c r="K98" s="1599"/>
      <c r="L98" s="1599"/>
      <c r="M98" s="1599"/>
      <c r="N98" s="1599"/>
      <c r="O98" s="1599"/>
      <c r="P98" s="2572"/>
      <c r="Q98" s="2572"/>
      <c r="R98" s="2572"/>
      <c r="S98" s="2572"/>
      <c r="T98" s="2572"/>
      <c r="U98" s="2572"/>
      <c r="V98" s="2572"/>
      <c r="W98" s="2572"/>
      <c r="X98" s="2572"/>
      <c r="Y98" s="2572"/>
      <c r="Z98" s="2572"/>
      <c r="AA98" s="2572"/>
      <c r="AB98" s="2572"/>
      <c r="AC98" s="2572"/>
      <c r="AD98" s="2392"/>
      <c r="AE98" s="2392"/>
      <c r="AF98" s="3938"/>
      <c r="AG98" s="2542"/>
      <c r="AH98" s="4087"/>
    </row>
    <row r="99" spans="1:49" ht="11.25" customHeight="1">
      <c r="A99" s="2440"/>
      <c r="B99" s="2412"/>
      <c r="C99" s="2411"/>
      <c r="D99" s="3922"/>
      <c r="E99" s="1632"/>
      <c r="F99" s="2392"/>
      <c r="G99" s="1599"/>
      <c r="H99" s="1599"/>
      <c r="I99" s="1599"/>
      <c r="J99" s="1599"/>
      <c r="K99" s="1599"/>
      <c r="L99" s="1599"/>
      <c r="M99" s="1599"/>
      <c r="N99" s="1599"/>
      <c r="O99" s="1599"/>
      <c r="P99" s="2572"/>
      <c r="Q99" s="2572"/>
      <c r="R99" s="2572"/>
      <c r="S99" s="2572"/>
      <c r="T99" s="2572"/>
      <c r="U99" s="2572"/>
      <c r="V99" s="2572"/>
      <c r="W99" s="2572"/>
      <c r="X99" s="2572"/>
      <c r="Y99" s="2572"/>
      <c r="Z99" s="2572"/>
      <c r="AA99" s="2572"/>
      <c r="AB99" s="2572"/>
      <c r="AC99" s="2572"/>
      <c r="AD99" s="2392"/>
      <c r="AE99" s="2392"/>
      <c r="AF99" s="3938"/>
      <c r="AG99" s="2542"/>
      <c r="AH99" s="4087"/>
    </row>
    <row r="100" spans="1:49" ht="11.25" customHeight="1">
      <c r="A100" s="2440"/>
      <c r="B100" s="2412"/>
      <c r="C100" s="2411"/>
      <c r="D100" s="3922"/>
      <c r="E100" s="1632"/>
      <c r="F100" s="2392"/>
      <c r="G100" s="1599"/>
      <c r="H100" s="1599"/>
      <c r="I100" s="1599"/>
      <c r="J100" s="1599"/>
      <c r="K100" s="1599"/>
      <c r="L100" s="1599"/>
      <c r="M100" s="1599"/>
      <c r="N100" s="1599"/>
      <c r="O100" s="1599"/>
      <c r="P100" s="2572"/>
      <c r="Q100" s="2572"/>
      <c r="R100" s="2572"/>
      <c r="S100" s="2572"/>
      <c r="T100" s="2572"/>
      <c r="U100" s="2572"/>
      <c r="V100" s="2572"/>
      <c r="W100" s="2572"/>
      <c r="X100" s="2572"/>
      <c r="Y100" s="2572"/>
      <c r="Z100" s="2572"/>
      <c r="AA100" s="2572"/>
      <c r="AB100" s="2572"/>
      <c r="AC100" s="2572"/>
      <c r="AD100" s="2392"/>
      <c r="AE100" s="2392"/>
      <c r="AF100" s="3938"/>
      <c r="AG100" s="2542"/>
      <c r="AH100" s="4087"/>
    </row>
    <row r="101" spans="1:49" ht="11.25" customHeight="1">
      <c r="A101" s="2440"/>
      <c r="B101" s="2412"/>
      <c r="C101" s="2411"/>
      <c r="D101" s="3922"/>
      <c r="E101" s="1632"/>
      <c r="F101" s="2392"/>
      <c r="G101" s="1599"/>
      <c r="H101" s="1599"/>
      <c r="I101" s="1599"/>
      <c r="J101" s="1599"/>
      <c r="K101" s="1599"/>
      <c r="L101" s="1599"/>
      <c r="M101" s="1599"/>
      <c r="N101" s="1599"/>
      <c r="O101" s="1599"/>
      <c r="P101" s="2572"/>
      <c r="Q101" s="2572"/>
      <c r="R101" s="2572"/>
      <c r="S101" s="2572"/>
      <c r="T101" s="2572"/>
      <c r="U101" s="2572"/>
      <c r="V101" s="2572"/>
      <c r="W101" s="2572"/>
      <c r="X101" s="2572"/>
      <c r="Y101" s="2572"/>
      <c r="Z101" s="2572"/>
      <c r="AA101" s="2572"/>
      <c r="AB101" s="2572"/>
      <c r="AC101" s="2572"/>
      <c r="AD101" s="2392"/>
      <c r="AE101" s="2392"/>
      <c r="AF101" s="3938"/>
      <c r="AG101" s="2542"/>
      <c r="AH101" s="4087"/>
    </row>
    <row r="102" spans="1:49" ht="11.25" customHeight="1">
      <c r="A102" s="2440"/>
      <c r="B102" s="2412"/>
      <c r="C102" s="2411"/>
      <c r="D102" s="3922"/>
      <c r="E102" s="1632"/>
      <c r="F102" s="2392"/>
      <c r="G102" s="1599"/>
      <c r="H102" s="1599"/>
      <c r="I102" s="1599"/>
      <c r="J102" s="1599"/>
      <c r="K102" s="1599"/>
      <c r="L102" s="1599"/>
      <c r="M102" s="1599"/>
      <c r="N102" s="1599"/>
      <c r="O102" s="1599"/>
      <c r="P102" s="2572"/>
      <c r="Q102" s="2572"/>
      <c r="R102" s="2572"/>
      <c r="S102" s="2572"/>
      <c r="T102" s="2572"/>
      <c r="U102" s="2572"/>
      <c r="V102" s="2572"/>
      <c r="W102" s="2572"/>
      <c r="X102" s="2572"/>
      <c r="Y102" s="2572"/>
      <c r="Z102" s="2572"/>
      <c r="AA102" s="2572"/>
      <c r="AB102" s="2572"/>
      <c r="AC102" s="2572"/>
      <c r="AD102" s="2392"/>
      <c r="AE102" s="2392"/>
      <c r="AF102" s="3938"/>
      <c r="AG102" s="2542"/>
      <c r="AH102" s="4087"/>
    </row>
    <row r="103" spans="1:49" ht="11.25" customHeight="1">
      <c r="A103" s="2440"/>
      <c r="B103" s="2412"/>
      <c r="C103" s="2411"/>
      <c r="D103" s="3922"/>
      <c r="E103" s="1632"/>
      <c r="F103" s="2392"/>
      <c r="G103" s="1599"/>
      <c r="H103" s="1599"/>
      <c r="I103" s="1599"/>
      <c r="J103" s="1599"/>
      <c r="K103" s="1599"/>
      <c r="L103" s="1599"/>
      <c r="M103" s="1599"/>
      <c r="N103" s="1599"/>
      <c r="O103" s="1599"/>
      <c r="P103" s="2572"/>
      <c r="Q103" s="2572"/>
      <c r="R103" s="2572"/>
      <c r="S103" s="2572"/>
      <c r="T103" s="2572"/>
      <c r="U103" s="2572"/>
      <c r="V103" s="2572"/>
      <c r="W103" s="2572"/>
      <c r="X103" s="2572"/>
      <c r="Y103" s="2572"/>
      <c r="Z103" s="2572"/>
      <c r="AA103" s="2572"/>
      <c r="AB103" s="2572"/>
      <c r="AC103" s="2572"/>
      <c r="AD103" s="2392"/>
      <c r="AE103" s="2392"/>
      <c r="AF103" s="3938"/>
      <c r="AG103" s="2542"/>
      <c r="AH103" s="4087"/>
    </row>
    <row r="104" spans="1:49" ht="11.25" customHeight="1">
      <c r="A104" s="2440"/>
      <c r="B104" s="2412"/>
      <c r="C104" s="2411"/>
      <c r="D104" s="3922"/>
      <c r="E104" s="1632"/>
      <c r="F104" s="2392"/>
      <c r="G104" s="1599"/>
      <c r="H104" s="1599"/>
      <c r="I104" s="1599"/>
      <c r="J104" s="1599"/>
      <c r="K104" s="1599"/>
      <c r="L104" s="1599"/>
      <c r="M104" s="1599"/>
      <c r="N104" s="1599"/>
      <c r="O104" s="1599"/>
      <c r="P104" s="2572"/>
      <c r="Q104" s="2572"/>
      <c r="R104" s="2572"/>
      <c r="S104" s="2572"/>
      <c r="T104" s="2572"/>
      <c r="U104" s="2572"/>
      <c r="V104" s="2572"/>
      <c r="W104" s="2572"/>
      <c r="X104" s="2572"/>
      <c r="Y104" s="2572"/>
      <c r="Z104" s="2572"/>
      <c r="AA104" s="2572"/>
      <c r="AB104" s="2572"/>
      <c r="AC104" s="2572"/>
      <c r="AD104" s="2392"/>
      <c r="AE104" s="2392"/>
      <c r="AF104" s="3938"/>
      <c r="AG104" s="2542"/>
      <c r="AH104" s="4087"/>
    </row>
    <row r="105" spans="1:49" ht="11.25" customHeight="1">
      <c r="A105" s="2440"/>
      <c r="B105" s="2412"/>
      <c r="C105" s="2411"/>
      <c r="D105" s="3922"/>
      <c r="E105" s="1632"/>
      <c r="F105" s="2392"/>
      <c r="G105" s="1599"/>
      <c r="H105" s="1599"/>
      <c r="I105" s="1599"/>
      <c r="J105" s="1599"/>
      <c r="K105" s="1599"/>
      <c r="L105" s="1599"/>
      <c r="M105" s="1599"/>
      <c r="N105" s="1599"/>
      <c r="O105" s="1599"/>
      <c r="P105" s="2572"/>
      <c r="Q105" s="2572"/>
      <c r="R105" s="2572"/>
      <c r="S105" s="2572"/>
      <c r="T105" s="2572"/>
      <c r="U105" s="2572"/>
      <c r="V105" s="2572"/>
      <c r="W105" s="2572"/>
      <c r="X105" s="2572"/>
      <c r="Y105" s="2572"/>
      <c r="Z105" s="2572"/>
      <c r="AA105" s="2572"/>
      <c r="AB105" s="2572"/>
      <c r="AC105" s="2572"/>
      <c r="AD105" s="2392"/>
      <c r="AE105" s="2392"/>
      <c r="AF105" s="3938"/>
      <c r="AG105" s="2542"/>
      <c r="AH105" s="4087"/>
    </row>
    <row r="106" spans="1:49" ht="11.25" customHeight="1" thickBot="1">
      <c r="A106" s="2440"/>
      <c r="B106" s="2412"/>
      <c r="C106" s="2411"/>
      <c r="D106" s="3922"/>
      <c r="E106" s="1632"/>
      <c r="F106" s="2392"/>
      <c r="G106" s="1599"/>
      <c r="H106" s="1599"/>
      <c r="I106" s="1599"/>
      <c r="J106" s="1599"/>
      <c r="K106" s="1599"/>
      <c r="L106" s="1599"/>
      <c r="M106" s="1599"/>
      <c r="N106" s="1599"/>
      <c r="O106" s="1599"/>
      <c r="P106" s="2572"/>
      <c r="Q106" s="2572"/>
      <c r="R106" s="2572"/>
      <c r="S106" s="2572"/>
      <c r="T106" s="2572"/>
      <c r="U106" s="2572"/>
      <c r="V106" s="2572"/>
      <c r="W106" s="2572"/>
      <c r="X106" s="2572"/>
      <c r="Y106" s="2572"/>
      <c r="Z106" s="2572"/>
      <c r="AA106" s="2572"/>
      <c r="AB106" s="2572"/>
      <c r="AC106" s="2572"/>
      <c r="AD106" s="2392"/>
      <c r="AE106" s="2392"/>
      <c r="AF106" s="3938"/>
      <c r="AG106" s="2542"/>
      <c r="AH106" s="4087"/>
    </row>
    <row r="107" spans="1:49" ht="11.25" customHeight="1">
      <c r="A107" s="4148"/>
      <c r="B107" s="4149"/>
      <c r="C107" s="4148"/>
      <c r="D107" s="4319"/>
      <c r="E107" s="4348"/>
      <c r="F107" s="3997"/>
      <c r="G107" s="4349"/>
      <c r="H107" s="4349"/>
      <c r="I107" s="4349"/>
      <c r="J107" s="4349"/>
      <c r="K107" s="4349"/>
      <c r="L107" s="4349"/>
      <c r="M107" s="4349"/>
      <c r="N107" s="4349"/>
      <c r="O107" s="4349"/>
      <c r="P107" s="4321"/>
      <c r="Q107" s="4321"/>
      <c r="R107" s="4321"/>
      <c r="S107" s="4321"/>
      <c r="T107" s="4321"/>
      <c r="U107" s="4321"/>
      <c r="V107" s="4321"/>
      <c r="W107" s="4321"/>
      <c r="X107" s="4321"/>
      <c r="Y107" s="4321"/>
      <c r="Z107" s="4321"/>
      <c r="AA107" s="4321"/>
      <c r="AB107" s="4321"/>
      <c r="AC107" s="4321"/>
      <c r="AD107" s="3997"/>
      <c r="AE107" s="3997"/>
      <c r="AF107" s="4227"/>
      <c r="AG107" s="4350"/>
      <c r="AH107" s="4148"/>
    </row>
    <row r="108" spans="1:49" ht="20.100000000000001" customHeight="1" thickBot="1">
      <c r="A108" s="6477">
        <v>53</v>
      </c>
      <c r="B108" s="6477"/>
      <c r="C108" s="6477"/>
      <c r="D108" s="6477"/>
      <c r="E108" s="6477"/>
      <c r="F108" s="6477"/>
      <c r="G108" s="6477"/>
      <c r="H108" s="6477"/>
      <c r="I108" s="6477"/>
      <c r="J108" s="6477"/>
      <c r="K108" s="6477"/>
      <c r="L108" s="6477"/>
      <c r="M108" s="6477"/>
      <c r="N108" s="6477"/>
      <c r="O108" s="6477"/>
      <c r="P108" s="6477"/>
      <c r="Q108" s="6477"/>
      <c r="R108" s="6477"/>
      <c r="S108" s="6477"/>
      <c r="T108" s="6477"/>
      <c r="U108" s="6477"/>
      <c r="V108" s="6477"/>
      <c r="W108" s="6477"/>
      <c r="X108" s="6477"/>
      <c r="Y108" s="6477"/>
      <c r="Z108" s="6477"/>
      <c r="AA108" s="6477"/>
      <c r="AB108" s="6477"/>
      <c r="AC108" s="6477"/>
      <c r="AD108" s="6477"/>
      <c r="AE108" s="6477"/>
      <c r="AF108" s="6477"/>
      <c r="AG108" s="6477"/>
      <c r="AH108" s="6477"/>
    </row>
    <row r="109" spans="1:49" ht="20.100000000000001" customHeight="1">
      <c r="A109" s="4347"/>
      <c r="B109" s="4149"/>
      <c r="C109" s="4148"/>
      <c r="D109" s="4319"/>
      <c r="E109" s="4320"/>
      <c r="F109" s="3997"/>
      <c r="G109" s="4349"/>
      <c r="H109" s="4349"/>
      <c r="I109" s="4349"/>
      <c r="J109" s="4349"/>
      <c r="K109" s="4349"/>
      <c r="L109" s="4349"/>
      <c r="M109" s="4349"/>
      <c r="N109" s="4349"/>
      <c r="O109" s="4349"/>
      <c r="P109" s="4321"/>
      <c r="Q109" s="4321"/>
      <c r="R109" s="4321"/>
      <c r="S109" s="4321"/>
      <c r="T109" s="4321"/>
      <c r="U109" s="4321"/>
      <c r="V109" s="4321"/>
      <c r="W109" s="4321"/>
      <c r="X109" s="4321"/>
      <c r="Y109" s="4321"/>
      <c r="Z109" s="4321"/>
      <c r="AA109" s="4321"/>
      <c r="AB109" s="4321"/>
      <c r="AC109" s="4321"/>
      <c r="AD109" s="3997"/>
      <c r="AE109" s="3997"/>
      <c r="AF109" s="4307"/>
      <c r="AG109" s="4351"/>
      <c r="AH109" s="4234"/>
    </row>
    <row r="110" spans="1:49" ht="11.25" customHeight="1">
      <c r="A110" s="2431"/>
      <c r="B110" s="1631" t="s">
        <v>1941</v>
      </c>
      <c r="C110" s="1600"/>
      <c r="D110" s="3951" t="s">
        <v>873</v>
      </c>
      <c r="E110" s="2392"/>
      <c r="F110" s="2594"/>
      <c r="G110" s="2595"/>
      <c r="H110" s="2596"/>
      <c r="I110" s="2596"/>
      <c r="J110" s="2596"/>
      <c r="K110" s="2596"/>
      <c r="L110" s="2596"/>
      <c r="M110" s="2596"/>
      <c r="N110" s="2596"/>
      <c r="O110" s="2596"/>
      <c r="P110" s="2596"/>
      <c r="Q110" s="2596"/>
      <c r="R110" s="2596"/>
      <c r="S110" s="2596"/>
      <c r="T110" s="2596"/>
      <c r="U110" s="2596"/>
      <c r="V110" s="2596"/>
      <c r="W110" s="2596"/>
      <c r="X110" s="2596"/>
      <c r="Y110" s="2596"/>
      <c r="Z110" s="2596"/>
      <c r="AA110" s="2596"/>
      <c r="AB110" s="2596"/>
      <c r="AC110" s="2596"/>
      <c r="AD110" s="2596"/>
      <c r="AE110" s="2394"/>
      <c r="AF110" s="2392"/>
      <c r="AG110" s="2392"/>
      <c r="AH110" s="4087"/>
      <c r="AI110" s="2411"/>
      <c r="AJ110" s="2411"/>
      <c r="AK110" s="2411"/>
      <c r="AL110" s="2411"/>
      <c r="AM110" s="2411"/>
      <c r="AN110" s="2411"/>
      <c r="AO110" s="2411"/>
      <c r="AP110" s="2411"/>
      <c r="AQ110" s="2411"/>
      <c r="AR110" s="2411"/>
      <c r="AS110" s="2411"/>
      <c r="AT110" s="2411"/>
      <c r="AU110" s="2411"/>
      <c r="AV110" s="2411"/>
      <c r="AW110" s="2411"/>
    </row>
    <row r="111" spans="1:49" ht="11.25" customHeight="1">
      <c r="A111" s="2431"/>
      <c r="B111" s="1630"/>
      <c r="C111" s="3941"/>
      <c r="D111" s="3951" t="s">
        <v>418</v>
      </c>
      <c r="E111" s="2392"/>
      <c r="F111" s="2594"/>
      <c r="G111" s="2592"/>
      <c r="H111" s="2582"/>
      <c r="I111" s="2582"/>
      <c r="J111" s="2582"/>
      <c r="K111" s="2582"/>
      <c r="L111" s="2582"/>
      <c r="M111" s="2582"/>
      <c r="N111" s="2582"/>
      <c r="O111" s="2582"/>
      <c r="P111" s="2582"/>
      <c r="Q111" s="2582"/>
      <c r="R111" s="2582"/>
      <c r="S111" s="2582"/>
      <c r="T111" s="2582"/>
      <c r="U111" s="2582"/>
      <c r="V111" s="2582"/>
      <c r="W111" s="2582"/>
      <c r="X111" s="2582"/>
      <c r="Y111" s="2582"/>
      <c r="Z111" s="2582"/>
      <c r="AA111" s="2582"/>
      <c r="AB111" s="2582"/>
      <c r="AC111" s="2582"/>
      <c r="AD111" s="2582"/>
      <c r="AE111" s="2394"/>
      <c r="AF111" s="2392"/>
      <c r="AG111" s="2392"/>
      <c r="AH111" s="4087"/>
      <c r="AI111" s="2411"/>
      <c r="AJ111" s="2411"/>
      <c r="AK111" s="2411"/>
      <c r="AL111" s="2411"/>
      <c r="AM111" s="2411"/>
      <c r="AN111" s="2411"/>
      <c r="AO111" s="2411"/>
      <c r="AP111" s="2411"/>
      <c r="AQ111" s="2411"/>
      <c r="AR111" s="2411"/>
      <c r="AS111" s="2411"/>
      <c r="AT111" s="2411"/>
      <c r="AU111" s="2411"/>
      <c r="AV111" s="2411"/>
      <c r="AW111" s="2411"/>
    </row>
    <row r="112" spans="1:49" ht="11.25" customHeight="1">
      <c r="A112" s="2431"/>
      <c r="B112" s="1630"/>
      <c r="C112" s="3941"/>
      <c r="D112" s="2597" t="s">
        <v>1942</v>
      </c>
      <c r="E112" s="2392"/>
      <c r="F112" s="2594"/>
      <c r="G112" s="2592"/>
      <c r="H112" s="2582"/>
      <c r="I112" s="2582"/>
      <c r="J112" s="2582"/>
      <c r="K112" s="2582"/>
      <c r="L112" s="2582"/>
      <c r="M112" s="2582"/>
      <c r="N112" s="2582"/>
      <c r="O112" s="2582"/>
      <c r="P112" s="2582"/>
      <c r="Q112" s="2582"/>
      <c r="R112" s="2582"/>
      <c r="S112" s="2582"/>
      <c r="T112" s="2582"/>
      <c r="U112" s="2582"/>
      <c r="V112" s="2582"/>
      <c r="W112" s="2582"/>
      <c r="X112" s="2582"/>
      <c r="Y112" s="2582"/>
      <c r="Z112" s="2582"/>
      <c r="AA112" s="2582"/>
      <c r="AB112" s="2582"/>
      <c r="AC112" s="2582"/>
      <c r="AD112" s="2582"/>
      <c r="AE112" s="2394"/>
      <c r="AF112" s="2392"/>
      <c r="AG112" s="2392"/>
      <c r="AH112" s="4087"/>
      <c r="AI112" s="2411"/>
      <c r="AJ112" s="2411"/>
      <c r="AK112" s="2411"/>
      <c r="AL112" s="2411"/>
      <c r="AM112" s="2411"/>
      <c r="AN112" s="2411"/>
      <c r="AO112" s="2411"/>
      <c r="AP112" s="2411"/>
      <c r="AQ112" s="2411"/>
      <c r="AR112" s="2411"/>
      <c r="AS112" s="2411"/>
      <c r="AT112" s="2411"/>
      <c r="AU112" s="2411"/>
      <c r="AV112" s="2411"/>
      <c r="AW112" s="2411"/>
    </row>
    <row r="113" spans="1:49" ht="11.25" customHeight="1">
      <c r="A113" s="2431"/>
      <c r="B113" s="1630"/>
      <c r="C113" s="3941"/>
      <c r="D113" s="2597" t="s">
        <v>808</v>
      </c>
      <c r="E113" s="2392"/>
      <c r="F113" s="2594"/>
      <c r="G113" s="2592"/>
      <c r="H113" s="2582"/>
      <c r="I113" s="2582"/>
      <c r="J113" s="2582"/>
      <c r="K113" s="2582"/>
      <c r="L113" s="2582"/>
      <c r="M113" s="2582"/>
      <c r="N113" s="2582"/>
      <c r="O113" s="2582"/>
      <c r="P113" s="2582"/>
      <c r="Q113" s="2582"/>
      <c r="R113" s="2582"/>
      <c r="S113" s="2582"/>
      <c r="T113" s="2582"/>
      <c r="U113" s="2582"/>
      <c r="V113" s="2582"/>
      <c r="W113" s="2582"/>
      <c r="X113" s="2582"/>
      <c r="Y113" s="2582"/>
      <c r="Z113" s="2582"/>
      <c r="AA113" s="2582"/>
      <c r="AB113" s="2582"/>
      <c r="AC113" s="2582"/>
      <c r="AD113" s="2582"/>
      <c r="AE113" s="2394"/>
      <c r="AF113" s="2392"/>
      <c r="AG113" s="2392"/>
      <c r="AH113" s="4087"/>
      <c r="AI113" s="2411"/>
      <c r="AJ113" s="2411"/>
      <c r="AK113" s="2411"/>
      <c r="AL113" s="2411"/>
      <c r="AM113" s="2411"/>
      <c r="AN113" s="2411"/>
      <c r="AO113" s="2411"/>
      <c r="AP113" s="2411"/>
      <c r="AQ113" s="2411"/>
      <c r="AR113" s="2411"/>
      <c r="AS113" s="2411"/>
      <c r="AT113" s="2411"/>
      <c r="AU113" s="2411"/>
      <c r="AV113" s="2411"/>
      <c r="AW113" s="2411"/>
    </row>
    <row r="114" spans="1:49" ht="11.25" customHeight="1">
      <c r="A114" s="2431"/>
      <c r="B114" s="1630"/>
      <c r="C114" s="3941"/>
      <c r="D114" s="2597"/>
      <c r="E114" s="2392"/>
      <c r="F114" s="2594"/>
      <c r="G114" s="2592"/>
      <c r="H114" s="2582"/>
      <c r="I114" s="2582"/>
      <c r="J114" s="2582"/>
      <c r="K114" s="2582"/>
      <c r="L114" s="2582"/>
      <c r="M114" s="2582"/>
      <c r="N114" s="2582"/>
      <c r="O114" s="2582"/>
      <c r="P114" s="2582"/>
      <c r="Q114" s="2582"/>
      <c r="R114" s="2582"/>
      <c r="S114" s="2582"/>
      <c r="T114" s="2582"/>
      <c r="U114" s="2582"/>
      <c r="V114" s="2582"/>
      <c r="W114" s="2582"/>
      <c r="X114" s="2582"/>
      <c r="Y114" s="2582"/>
      <c r="Z114" s="2582"/>
      <c r="AA114" s="2582"/>
      <c r="AB114" s="2582"/>
      <c r="AC114" s="2582"/>
      <c r="AD114" s="2392"/>
      <c r="AE114" s="2392"/>
      <c r="AF114" s="6632">
        <v>3500</v>
      </c>
      <c r="AG114" s="6632"/>
      <c r="AH114" s="4087"/>
      <c r="AI114" s="2411"/>
      <c r="AJ114" s="2411"/>
      <c r="AK114" s="2411"/>
      <c r="AL114" s="2411"/>
      <c r="AM114" s="2411"/>
      <c r="AN114" s="2411"/>
      <c r="AO114" s="2411"/>
      <c r="AP114" s="2411"/>
      <c r="AQ114" s="2411"/>
      <c r="AR114" s="2411"/>
      <c r="AS114" s="2411"/>
      <c r="AT114" s="2411"/>
      <c r="AU114" s="2411"/>
      <c r="AV114" s="2411"/>
      <c r="AW114" s="2411"/>
    </row>
    <row r="115" spans="1:49" ht="11.25" customHeight="1">
      <c r="A115" s="2431"/>
      <c r="B115" s="1598"/>
      <c r="C115" s="2598"/>
      <c r="D115" s="3922" t="s">
        <v>29</v>
      </c>
      <c r="E115" s="1598" t="s">
        <v>1233</v>
      </c>
      <c r="F115" s="2392"/>
      <c r="G115" s="1599"/>
      <c r="H115" s="1599"/>
      <c r="I115" s="1599"/>
      <c r="J115" s="1599"/>
      <c r="K115" s="1599"/>
      <c r="L115" s="1599"/>
      <c r="M115" s="1599"/>
      <c r="N115" s="1599"/>
      <c r="O115" s="1599"/>
      <c r="P115" s="2572"/>
      <c r="Q115" s="2572"/>
      <c r="R115" s="2572"/>
      <c r="S115" s="2572"/>
      <c r="T115" s="2572"/>
      <c r="U115" s="2572"/>
      <c r="V115" s="2572"/>
      <c r="W115" s="2572"/>
      <c r="X115" s="2572"/>
      <c r="Y115" s="2572"/>
      <c r="Z115" s="2572"/>
      <c r="AA115" s="2572"/>
      <c r="AB115" s="2572"/>
      <c r="AC115" s="2572"/>
      <c r="AD115" s="2392"/>
      <c r="AE115" s="2392"/>
      <c r="AF115" s="6600">
        <v>39</v>
      </c>
      <c r="AG115" s="6529"/>
      <c r="AH115" s="4087"/>
      <c r="AI115" s="2411"/>
      <c r="AJ115" s="2411"/>
      <c r="AK115" s="2411"/>
      <c r="AL115" s="2411"/>
      <c r="AM115" s="2411"/>
      <c r="AN115" s="2411"/>
      <c r="AO115" s="2411"/>
      <c r="AP115" s="2411"/>
      <c r="AQ115" s="2411"/>
      <c r="AR115" s="2411"/>
      <c r="AS115" s="2411"/>
      <c r="AT115" s="2411"/>
      <c r="AU115" s="2411"/>
      <c r="AV115" s="2411"/>
      <c r="AW115" s="2411"/>
    </row>
    <row r="116" spans="1:49" ht="11.25" customHeight="1">
      <c r="A116" s="2616">
        <v>34</v>
      </c>
      <c r="B116" s="1630"/>
      <c r="C116" s="2591"/>
      <c r="D116" s="2400"/>
      <c r="E116" s="2581" t="s">
        <v>1234</v>
      </c>
      <c r="F116" s="2582"/>
      <c r="G116" s="2581"/>
      <c r="H116" s="2592"/>
      <c r="I116" s="2592"/>
      <c r="J116" s="2592"/>
      <c r="K116" s="2592"/>
      <c r="L116" s="2592"/>
      <c r="M116" s="2592"/>
      <c r="N116" s="2592"/>
      <c r="O116" s="2592"/>
      <c r="P116" s="2582"/>
      <c r="Q116" s="2582"/>
      <c r="R116" s="2582"/>
      <c r="S116" s="2582"/>
      <c r="T116" s="2582"/>
      <c r="U116" s="2582"/>
      <c r="V116" s="2582"/>
      <c r="W116" s="2582"/>
      <c r="X116" s="2582"/>
      <c r="Y116" s="2582"/>
      <c r="Z116" s="2582"/>
      <c r="AA116" s="2582"/>
      <c r="AB116" s="2582"/>
      <c r="AC116" s="2582"/>
      <c r="AD116" s="2392"/>
      <c r="AE116" s="2392"/>
      <c r="AF116" s="6600"/>
      <c r="AG116" s="6530"/>
      <c r="AH116" s="4241"/>
      <c r="AI116" s="2448"/>
      <c r="AJ116" s="2411"/>
      <c r="AK116" s="2411"/>
      <c r="AL116" s="2411"/>
      <c r="AM116" s="2411"/>
      <c r="AN116" s="2411"/>
      <c r="AO116" s="2411"/>
      <c r="AP116" s="2411"/>
      <c r="AQ116" s="2411"/>
      <c r="AR116" s="2411"/>
      <c r="AS116" s="2411"/>
      <c r="AT116" s="2411"/>
      <c r="AU116" s="2411"/>
      <c r="AV116" s="2411"/>
      <c r="AW116" s="2411"/>
    </row>
    <row r="117" spans="1:49" ht="6" customHeight="1">
      <c r="A117" s="2431"/>
      <c r="B117" s="1630"/>
      <c r="C117" s="2591"/>
      <c r="D117" s="2591"/>
      <c r="E117" s="2596"/>
      <c r="F117" s="2582"/>
      <c r="G117" s="2581"/>
      <c r="H117" s="2592"/>
      <c r="I117" s="2592"/>
      <c r="J117" s="2592"/>
      <c r="K117" s="2592"/>
      <c r="L117" s="2592"/>
      <c r="M117" s="2592"/>
      <c r="N117" s="2592"/>
      <c r="O117" s="2592"/>
      <c r="P117" s="2582"/>
      <c r="Q117" s="2582"/>
      <c r="R117" s="2582"/>
      <c r="S117" s="2582"/>
      <c r="T117" s="2582"/>
      <c r="U117" s="2582"/>
      <c r="V117" s="2582"/>
      <c r="W117" s="2582"/>
      <c r="X117" s="2582"/>
      <c r="Y117" s="2582"/>
      <c r="Z117" s="2582"/>
      <c r="AA117" s="2582"/>
      <c r="AB117" s="2582"/>
      <c r="AC117" s="2582"/>
      <c r="AD117" s="2392"/>
      <c r="AE117" s="2392"/>
      <c r="AF117" s="2487"/>
      <c r="AG117" s="2596"/>
      <c r="AH117" s="4087"/>
      <c r="AI117" s="2411"/>
      <c r="AJ117" s="2411"/>
      <c r="AK117" s="2411"/>
      <c r="AL117" s="2411"/>
      <c r="AM117" s="2411"/>
      <c r="AN117" s="2411"/>
      <c r="AO117" s="2411"/>
      <c r="AP117" s="2411"/>
      <c r="AQ117" s="2411"/>
      <c r="AR117" s="2411"/>
      <c r="AS117" s="2411"/>
      <c r="AT117" s="2411"/>
      <c r="AU117" s="2411"/>
      <c r="AV117" s="2411"/>
      <c r="AW117" s="2411"/>
    </row>
    <row r="118" spans="1:49" ht="11.25" customHeight="1">
      <c r="A118" s="2440"/>
      <c r="B118" s="1339"/>
      <c r="C118" s="1610"/>
      <c r="D118" s="3922" t="s">
        <v>30</v>
      </c>
      <c r="E118" s="3951" t="s">
        <v>1235</v>
      </c>
      <c r="F118" s="2392"/>
      <c r="G118" s="1404"/>
      <c r="H118" s="1404"/>
      <c r="I118" s="1404"/>
      <c r="J118" s="1404"/>
      <c r="K118" s="1404"/>
      <c r="L118" s="1404"/>
      <c r="M118" s="1404"/>
      <c r="N118" s="1404"/>
      <c r="O118" s="1404"/>
      <c r="P118" s="1404"/>
      <c r="Q118" s="1404"/>
      <c r="R118" s="1404"/>
      <c r="S118" s="1404"/>
      <c r="T118" s="1404"/>
      <c r="U118" s="1404"/>
      <c r="V118" s="1404"/>
      <c r="W118" s="1404"/>
      <c r="X118" s="1404"/>
      <c r="Y118" s="1404"/>
      <c r="Z118" s="1404"/>
      <c r="AA118" s="1404"/>
      <c r="AB118" s="1404"/>
      <c r="AC118" s="2454"/>
      <c r="AD118" s="2392"/>
      <c r="AE118" s="2392"/>
      <c r="AF118" s="6600">
        <v>40</v>
      </c>
      <c r="AG118" s="6529"/>
      <c r="AH118" s="4087"/>
    </row>
    <row r="119" spans="1:49" ht="11.25" customHeight="1">
      <c r="A119" s="2440"/>
      <c r="B119" s="1339"/>
      <c r="C119" s="1610"/>
      <c r="D119" s="2400"/>
      <c r="E119" s="2597" t="s">
        <v>1236</v>
      </c>
      <c r="F119" s="2392"/>
      <c r="G119" s="1404"/>
      <c r="H119" s="1404"/>
      <c r="I119" s="1404"/>
      <c r="J119" s="1404"/>
      <c r="K119" s="1404"/>
      <c r="L119" s="1404"/>
      <c r="M119" s="1404"/>
      <c r="N119" s="1404"/>
      <c r="O119" s="1404"/>
      <c r="P119" s="1404"/>
      <c r="Q119" s="1404"/>
      <c r="R119" s="1404"/>
      <c r="S119" s="1404"/>
      <c r="T119" s="1404"/>
      <c r="U119" s="1404"/>
      <c r="V119" s="1404"/>
      <c r="W119" s="1404"/>
      <c r="X119" s="1404"/>
      <c r="Y119" s="1404"/>
      <c r="Z119" s="1404"/>
      <c r="AA119" s="1404"/>
      <c r="AB119" s="1404"/>
      <c r="AC119" s="2454"/>
      <c r="AD119" s="2392"/>
      <c r="AE119" s="2392"/>
      <c r="AF119" s="6600"/>
      <c r="AG119" s="6530"/>
      <c r="AH119" s="4087"/>
    </row>
    <row r="120" spans="1:49" ht="6" customHeight="1">
      <c r="A120" s="2440"/>
      <c r="B120" s="1630"/>
      <c r="C120" s="2600"/>
      <c r="D120" s="2600"/>
      <c r="E120" s="2601"/>
      <c r="F120" s="2594"/>
      <c r="G120" s="2592"/>
      <c r="H120" s="2602"/>
      <c r="I120" s="2602"/>
      <c r="J120" s="2602"/>
      <c r="K120" s="2602"/>
      <c r="L120" s="2602"/>
      <c r="M120" s="2602"/>
      <c r="N120" s="2602"/>
      <c r="O120" s="2602"/>
      <c r="P120" s="2582"/>
      <c r="Q120" s="2582"/>
      <c r="R120" s="2582"/>
      <c r="S120" s="2582"/>
      <c r="T120" s="2582"/>
      <c r="U120" s="2582"/>
      <c r="V120" s="2582"/>
      <c r="W120" s="2582"/>
      <c r="X120" s="2582"/>
      <c r="Y120" s="2582"/>
      <c r="Z120" s="2582"/>
      <c r="AA120" s="2582"/>
      <c r="AB120" s="2582"/>
      <c r="AC120" s="2582"/>
      <c r="AD120" s="2392"/>
      <c r="AE120" s="2392"/>
      <c r="AF120" s="2582"/>
      <c r="AG120" s="2596"/>
      <c r="AH120" s="4087"/>
    </row>
    <row r="121" spans="1:49" ht="11.25" customHeight="1">
      <c r="A121" s="2440"/>
      <c r="B121" s="1598"/>
      <c r="C121" s="2603"/>
      <c r="D121" s="3922" t="s">
        <v>44</v>
      </c>
      <c r="E121" s="1598" t="s">
        <v>1237</v>
      </c>
      <c r="F121" s="2392"/>
      <c r="G121" s="1599"/>
      <c r="H121" s="1599"/>
      <c r="I121" s="1599"/>
      <c r="J121" s="1599"/>
      <c r="K121" s="1599"/>
      <c r="L121" s="1599"/>
      <c r="M121" s="1599"/>
      <c r="N121" s="1599"/>
      <c r="O121" s="1599"/>
      <c r="P121" s="2572"/>
      <c r="Q121" s="2572"/>
      <c r="R121" s="2572"/>
      <c r="S121" s="2572"/>
      <c r="T121" s="2572"/>
      <c r="U121" s="2572"/>
      <c r="V121" s="2572"/>
      <c r="W121" s="2572"/>
      <c r="X121" s="2572"/>
      <c r="Y121" s="2572"/>
      <c r="Z121" s="2572"/>
      <c r="AA121" s="2572"/>
      <c r="AB121" s="2572"/>
      <c r="AC121" s="2572"/>
      <c r="AD121" s="2392"/>
      <c r="AE121" s="2392"/>
      <c r="AF121" s="6600">
        <v>41</v>
      </c>
      <c r="AG121" s="6529"/>
      <c r="AH121" s="4087"/>
    </row>
    <row r="122" spans="1:49" ht="11.25" customHeight="1">
      <c r="A122" s="2440"/>
      <c r="B122" s="1598"/>
      <c r="C122" s="2603"/>
      <c r="D122" s="3937"/>
      <c r="E122" s="1632" t="s">
        <v>1238</v>
      </c>
      <c r="F122" s="2392"/>
      <c r="G122" s="1599"/>
      <c r="H122" s="1599"/>
      <c r="I122" s="1599"/>
      <c r="J122" s="1599"/>
      <c r="K122" s="1599"/>
      <c r="L122" s="1599"/>
      <c r="M122" s="1599"/>
      <c r="N122" s="1599"/>
      <c r="O122" s="1599"/>
      <c r="P122" s="2572"/>
      <c r="Q122" s="2572"/>
      <c r="R122" s="2572"/>
      <c r="S122" s="2572"/>
      <c r="T122" s="2572"/>
      <c r="U122" s="2572"/>
      <c r="V122" s="2572"/>
      <c r="W122" s="2572"/>
      <c r="X122" s="2572"/>
      <c r="Y122" s="2572"/>
      <c r="Z122" s="2572"/>
      <c r="AA122" s="2572"/>
      <c r="AB122" s="2572"/>
      <c r="AC122" s="2572"/>
      <c r="AD122" s="2392"/>
      <c r="AE122" s="2392"/>
      <c r="AF122" s="6600"/>
      <c r="AG122" s="6530"/>
      <c r="AH122" s="4087"/>
    </row>
    <row r="123" spans="1:49" ht="6" customHeight="1">
      <c r="A123" s="2440"/>
      <c r="B123" s="2404"/>
      <c r="C123" s="2402"/>
      <c r="D123" s="1611"/>
      <c r="E123" s="2583"/>
      <c r="F123" s="2583"/>
      <c r="G123" s="2583"/>
      <c r="H123" s="2583"/>
      <c r="I123" s="2583"/>
      <c r="J123" s="2583"/>
      <c r="K123" s="2583"/>
      <c r="L123" s="2583"/>
      <c r="M123" s="2583"/>
      <c r="N123" s="2583"/>
      <c r="O123" s="2583"/>
      <c r="P123" s="2583"/>
      <c r="Q123" s="2583"/>
      <c r="R123" s="2583"/>
      <c r="S123" s="2583"/>
      <c r="T123" s="3931"/>
      <c r="U123" s="3931"/>
      <c r="V123" s="3931"/>
      <c r="W123" s="2433"/>
      <c r="X123" s="2433"/>
      <c r="Y123" s="2433"/>
      <c r="Z123" s="2433"/>
      <c r="AA123" s="2433"/>
      <c r="AB123" s="2433"/>
      <c r="AC123" s="2433"/>
      <c r="AD123" s="2392"/>
      <c r="AE123" s="3940"/>
      <c r="AF123" s="3925"/>
      <c r="AG123" s="2436"/>
      <c r="AH123" s="4087"/>
    </row>
    <row r="124" spans="1:49" ht="11.25" customHeight="1">
      <c r="A124" s="2440"/>
      <c r="B124" s="1598"/>
      <c r="C124" s="2598"/>
      <c r="D124" s="3922" t="s">
        <v>56</v>
      </c>
      <c r="E124" s="1598" t="s">
        <v>1239</v>
      </c>
      <c r="F124" s="2392"/>
      <c r="G124" s="1599"/>
      <c r="H124" s="1599"/>
      <c r="I124" s="1599"/>
      <c r="J124" s="1599"/>
      <c r="K124" s="1599"/>
      <c r="L124" s="1599"/>
      <c r="M124" s="1599"/>
      <c r="N124" s="1599"/>
      <c r="O124" s="1599"/>
      <c r="P124" s="2572"/>
      <c r="Q124" s="2572"/>
      <c r="R124" s="2572"/>
      <c r="S124" s="2572"/>
      <c r="T124" s="2572"/>
      <c r="U124" s="2572"/>
      <c r="V124" s="2572"/>
      <c r="W124" s="2572"/>
      <c r="X124" s="2572"/>
      <c r="Y124" s="2572"/>
      <c r="Z124" s="2572"/>
      <c r="AA124" s="2572"/>
      <c r="AB124" s="2572"/>
      <c r="AC124" s="2572"/>
      <c r="AD124" s="2392"/>
      <c r="AE124" s="2392"/>
      <c r="AF124" s="6600">
        <v>42</v>
      </c>
      <c r="AG124" s="6529"/>
      <c r="AH124" s="4087"/>
    </row>
    <row r="125" spans="1:49" ht="11.25" customHeight="1">
      <c r="A125" s="2440"/>
      <c r="B125" s="1630"/>
      <c r="C125" s="2591"/>
      <c r="D125" s="2591"/>
      <c r="E125" s="2581" t="s">
        <v>1240</v>
      </c>
      <c r="F125" s="2582"/>
      <c r="G125" s="2581"/>
      <c r="H125" s="2592"/>
      <c r="I125" s="2592"/>
      <c r="J125" s="2592"/>
      <c r="K125" s="2592"/>
      <c r="L125" s="2592"/>
      <c r="M125" s="2592"/>
      <c r="N125" s="2592"/>
      <c r="O125" s="2592"/>
      <c r="P125" s="2582"/>
      <c r="Q125" s="2582"/>
      <c r="R125" s="2582"/>
      <c r="S125" s="2582"/>
      <c r="T125" s="2582"/>
      <c r="U125" s="2582"/>
      <c r="V125" s="2582"/>
      <c r="W125" s="2582"/>
      <c r="X125" s="2582"/>
      <c r="Y125" s="2582"/>
      <c r="Z125" s="2582"/>
      <c r="AA125" s="2582"/>
      <c r="AB125" s="2582"/>
      <c r="AC125" s="2582"/>
      <c r="AD125" s="2392"/>
      <c r="AE125" s="2392"/>
      <c r="AF125" s="6600"/>
      <c r="AG125" s="6530"/>
      <c r="AH125" s="4087"/>
    </row>
    <row r="126" spans="1:49" ht="6" customHeight="1">
      <c r="A126" s="2440"/>
      <c r="B126" s="2412"/>
      <c r="C126" s="2411"/>
      <c r="D126" s="2411"/>
      <c r="E126" s="2411"/>
      <c r="F126" s="2411"/>
      <c r="G126" s="2411"/>
      <c r="H126" s="2411"/>
      <c r="I126" s="2411"/>
      <c r="J126" s="2411"/>
      <c r="K126" s="2411"/>
      <c r="L126" s="2411"/>
      <c r="M126" s="2411"/>
      <c r="N126" s="2411"/>
      <c r="O126" s="2411"/>
      <c r="P126" s="2411"/>
      <c r="Q126" s="2411"/>
      <c r="R126" s="2411"/>
      <c r="S126" s="2411"/>
      <c r="T126" s="2411"/>
      <c r="U126" s="2411"/>
      <c r="V126" s="2411"/>
      <c r="W126" s="2411"/>
      <c r="X126" s="2411"/>
      <c r="Y126" s="2411"/>
      <c r="Z126" s="2411"/>
      <c r="AA126" s="2411"/>
      <c r="AB126" s="2411"/>
      <c r="AC126" s="2411"/>
      <c r="AD126" s="2411"/>
      <c r="AE126" s="2411"/>
      <c r="AF126" s="2411"/>
      <c r="AG126" s="2411"/>
      <c r="AH126" s="4087"/>
    </row>
    <row r="127" spans="1:49" ht="11.25" customHeight="1">
      <c r="A127" s="2440"/>
      <c r="B127" s="2412"/>
      <c r="C127" s="2411"/>
      <c r="D127" s="3922" t="s">
        <v>57</v>
      </c>
      <c r="E127" s="1598" t="s">
        <v>1241</v>
      </c>
      <c r="F127" s="2392"/>
      <c r="G127" s="1599"/>
      <c r="H127" s="1599"/>
      <c r="I127" s="1599"/>
      <c r="J127" s="1599"/>
      <c r="K127" s="1599"/>
      <c r="L127" s="1599"/>
      <c r="M127" s="1599"/>
      <c r="N127" s="1599"/>
      <c r="O127" s="1599"/>
      <c r="P127" s="2572"/>
      <c r="Q127" s="2572"/>
      <c r="R127" s="2572"/>
      <c r="S127" s="2572"/>
      <c r="T127" s="2572"/>
      <c r="U127" s="2572"/>
      <c r="V127" s="2572"/>
      <c r="W127" s="2572"/>
      <c r="X127" s="2572"/>
      <c r="Y127" s="2572"/>
      <c r="Z127" s="2572"/>
      <c r="AA127" s="2572"/>
      <c r="AB127" s="2572"/>
      <c r="AC127" s="2572"/>
      <c r="AD127" s="2392"/>
      <c r="AE127" s="2392"/>
      <c r="AF127" s="6600">
        <v>43</v>
      </c>
      <c r="AG127" s="6529"/>
      <c r="AH127" s="4087"/>
    </row>
    <row r="128" spans="1:49" ht="11.25" customHeight="1">
      <c r="A128" s="2440"/>
      <c r="B128" s="2412"/>
      <c r="C128" s="2411"/>
      <c r="D128" s="2591"/>
      <c r="E128" s="2581" t="s">
        <v>1242</v>
      </c>
      <c r="F128" s="2582"/>
      <c r="G128" s="2581"/>
      <c r="H128" s="2592"/>
      <c r="I128" s="2592"/>
      <c r="J128" s="2592"/>
      <c r="K128" s="2592"/>
      <c r="L128" s="2592"/>
      <c r="M128" s="2592"/>
      <c r="N128" s="2592"/>
      <c r="O128" s="2592"/>
      <c r="P128" s="2582"/>
      <c r="Q128" s="2582"/>
      <c r="R128" s="2582"/>
      <c r="S128" s="2582"/>
      <c r="T128" s="2582"/>
      <c r="U128" s="2582"/>
      <c r="V128" s="2582"/>
      <c r="W128" s="2582"/>
      <c r="X128" s="2582"/>
      <c r="Y128" s="2582"/>
      <c r="Z128" s="2582"/>
      <c r="AA128" s="2582"/>
      <c r="AB128" s="2582"/>
      <c r="AC128" s="2582"/>
      <c r="AD128" s="2392"/>
      <c r="AE128" s="2392"/>
      <c r="AF128" s="6600"/>
      <c r="AG128" s="6530"/>
      <c r="AH128" s="4087"/>
    </row>
    <row r="129" spans="1:49" ht="6" customHeight="1">
      <c r="A129" s="2440"/>
      <c r="B129" s="2412"/>
      <c r="C129" s="2411"/>
      <c r="D129" s="3922"/>
      <c r="E129" s="1598"/>
      <c r="F129" s="2392"/>
      <c r="G129" s="1599"/>
      <c r="H129" s="1599"/>
      <c r="I129" s="1599"/>
      <c r="J129" s="1599"/>
      <c r="K129" s="1599"/>
      <c r="L129" s="1599"/>
      <c r="M129" s="1599"/>
      <c r="N129" s="1599"/>
      <c r="O129" s="1599"/>
      <c r="P129" s="2572"/>
      <c r="Q129" s="2572"/>
      <c r="R129" s="2572"/>
      <c r="S129" s="2572"/>
      <c r="T129" s="2572"/>
      <c r="U129" s="2572"/>
      <c r="V129" s="2572"/>
      <c r="W129" s="2572"/>
      <c r="X129" s="2572"/>
      <c r="Y129" s="2572"/>
      <c r="Z129" s="2572"/>
      <c r="AA129" s="2572"/>
      <c r="AB129" s="2572"/>
      <c r="AC129" s="2572"/>
      <c r="AD129" s="2392"/>
      <c r="AE129" s="2392"/>
      <c r="AF129" s="2487"/>
      <c r="AG129" s="2593"/>
      <c r="AH129" s="4087"/>
    </row>
    <row r="130" spans="1:49" ht="11.25" customHeight="1">
      <c r="A130" s="2440"/>
      <c r="B130" s="2412"/>
      <c r="C130" s="2411"/>
      <c r="D130" s="3922" t="s">
        <v>58</v>
      </c>
      <c r="E130" s="1598" t="s">
        <v>250</v>
      </c>
      <c r="F130" s="2392"/>
      <c r="G130" s="1599"/>
      <c r="H130" s="1599"/>
      <c r="I130" s="1599"/>
      <c r="J130" s="6646"/>
      <c r="K130" s="6646"/>
      <c r="L130" s="6646"/>
      <c r="M130" s="6646"/>
      <c r="N130" s="6646"/>
      <c r="O130" s="6646"/>
      <c r="P130" s="6646"/>
      <c r="Q130" s="6646"/>
      <c r="R130" s="6646"/>
      <c r="S130" s="6646"/>
      <c r="T130" s="6646"/>
      <c r="U130" s="6646"/>
      <c r="V130" s="2572"/>
      <c r="W130" s="2572"/>
      <c r="X130" s="2572"/>
      <c r="Y130" s="2572"/>
      <c r="Z130" s="2572"/>
      <c r="AA130" s="2572"/>
      <c r="AB130" s="2572"/>
      <c r="AC130" s="2572"/>
      <c r="AD130" s="2392"/>
      <c r="AE130" s="2392"/>
      <c r="AF130" s="6600">
        <v>44</v>
      </c>
      <c r="AG130" s="6529"/>
      <c r="AH130" s="4087"/>
    </row>
    <row r="131" spans="1:49" ht="11.25" customHeight="1">
      <c r="A131" s="2440"/>
      <c r="B131" s="2412"/>
      <c r="C131" s="2411"/>
      <c r="D131" s="2591"/>
      <c r="E131" s="2581" t="s">
        <v>383</v>
      </c>
      <c r="F131" s="2582"/>
      <c r="G131" s="2581"/>
      <c r="H131" s="2592"/>
      <c r="I131" s="2592"/>
      <c r="J131" s="6721"/>
      <c r="K131" s="6721"/>
      <c r="L131" s="6721"/>
      <c r="M131" s="6721"/>
      <c r="N131" s="6721"/>
      <c r="O131" s="6721"/>
      <c r="P131" s="6721"/>
      <c r="Q131" s="6721"/>
      <c r="R131" s="6721"/>
      <c r="S131" s="6721"/>
      <c r="T131" s="6721"/>
      <c r="U131" s="6721"/>
      <c r="V131" s="2582"/>
      <c r="W131" s="2582"/>
      <c r="X131" s="2582"/>
      <c r="Y131" s="2582"/>
      <c r="Z131" s="2582"/>
      <c r="AA131" s="2582"/>
      <c r="AB131" s="2582"/>
      <c r="AC131" s="2582"/>
      <c r="AD131" s="2392"/>
      <c r="AE131" s="2392"/>
      <c r="AF131" s="6600"/>
      <c r="AG131" s="6530"/>
      <c r="AH131" s="4087"/>
    </row>
    <row r="132" spans="1:49" ht="6" customHeight="1">
      <c r="A132" s="2440"/>
      <c r="B132" s="2412"/>
      <c r="C132" s="2411"/>
      <c r="D132" s="3922"/>
      <c r="E132" s="1598"/>
      <c r="F132" s="2392"/>
      <c r="G132" s="1599"/>
      <c r="H132" s="1599"/>
      <c r="I132" s="1599"/>
      <c r="J132" s="2592" t="s">
        <v>1243</v>
      </c>
      <c r="K132" s="2592"/>
      <c r="L132" s="2592"/>
      <c r="M132" s="2592"/>
      <c r="N132" s="2592"/>
      <c r="O132" s="2592"/>
      <c r="P132" s="2582"/>
      <c r="Q132" s="2582"/>
      <c r="R132" s="2582"/>
      <c r="S132" s="2582"/>
      <c r="T132" s="2582"/>
      <c r="U132" s="2582"/>
      <c r="V132" s="2572"/>
      <c r="W132" s="2572"/>
      <c r="X132" s="2572"/>
      <c r="Y132" s="2572"/>
      <c r="Z132" s="2572"/>
      <c r="AA132" s="2572"/>
      <c r="AB132" s="2572"/>
      <c r="AC132" s="2572"/>
      <c r="AD132" s="2392"/>
      <c r="AE132" s="2392"/>
      <c r="AF132" s="2487"/>
      <c r="AG132" s="2593"/>
      <c r="AH132" s="4087"/>
    </row>
    <row r="133" spans="1:49" ht="11.25" customHeight="1">
      <c r="A133" s="2440"/>
      <c r="B133" s="2412"/>
      <c r="C133" s="2411"/>
      <c r="D133" s="3922" t="s">
        <v>68</v>
      </c>
      <c r="E133" s="1598" t="s">
        <v>984</v>
      </c>
      <c r="F133" s="2392"/>
      <c r="G133" s="1599"/>
      <c r="H133" s="1599"/>
      <c r="I133" s="1599"/>
      <c r="J133" s="1599"/>
      <c r="K133" s="1599"/>
      <c r="L133" s="1599"/>
      <c r="M133" s="1599"/>
      <c r="N133" s="1599"/>
      <c r="O133" s="1599"/>
      <c r="P133" s="2572"/>
      <c r="Q133" s="2572"/>
      <c r="R133" s="2572"/>
      <c r="S133" s="2572"/>
      <c r="T133" s="2572"/>
      <c r="U133" s="2572"/>
      <c r="V133" s="2572"/>
      <c r="W133" s="2572"/>
      <c r="X133" s="2572"/>
      <c r="Y133" s="2572"/>
      <c r="Z133" s="2572"/>
      <c r="AA133" s="2572"/>
      <c r="AB133" s="2572"/>
      <c r="AC133" s="2572"/>
      <c r="AD133" s="2392"/>
      <c r="AE133" s="2392"/>
      <c r="AF133" s="6600">
        <v>45</v>
      </c>
      <c r="AG133" s="6529"/>
      <c r="AH133" s="4087"/>
    </row>
    <row r="134" spans="1:49" ht="11.25" customHeight="1">
      <c r="A134" s="2440"/>
      <c r="B134" s="2412"/>
      <c r="C134" s="2411"/>
      <c r="D134" s="2591"/>
      <c r="E134" s="2581" t="s">
        <v>985</v>
      </c>
      <c r="F134" s="2582"/>
      <c r="G134" s="2581"/>
      <c r="H134" s="2592"/>
      <c r="I134" s="2592"/>
      <c r="J134" s="2592"/>
      <c r="K134" s="2592"/>
      <c r="L134" s="2592"/>
      <c r="M134" s="2592"/>
      <c r="N134" s="2592"/>
      <c r="O134" s="2592"/>
      <c r="P134" s="2582"/>
      <c r="Q134" s="2582"/>
      <c r="R134" s="2582"/>
      <c r="S134" s="2582"/>
      <c r="T134" s="2582"/>
      <c r="U134" s="2582"/>
      <c r="V134" s="2582"/>
      <c r="W134" s="2582"/>
      <c r="X134" s="2582"/>
      <c r="Y134" s="2582"/>
      <c r="Z134" s="2582"/>
      <c r="AA134" s="2582"/>
      <c r="AB134" s="2582"/>
      <c r="AC134" s="2582"/>
      <c r="AD134" s="2392"/>
      <c r="AE134" s="2392"/>
      <c r="AF134" s="6600"/>
      <c r="AG134" s="6530"/>
      <c r="AH134" s="4087"/>
    </row>
    <row r="135" spans="1:49" ht="20.100000000000001" customHeight="1">
      <c r="A135" s="4099"/>
      <c r="B135" s="4214"/>
      <c r="C135" s="4106"/>
      <c r="D135" s="4203"/>
      <c r="E135" s="4345"/>
      <c r="F135" s="4090"/>
      <c r="G135" s="4297"/>
      <c r="H135" s="4297"/>
      <c r="I135" s="4297"/>
      <c r="J135" s="4297"/>
      <c r="K135" s="4297"/>
      <c r="L135" s="4297"/>
      <c r="M135" s="4297"/>
      <c r="N135" s="4297"/>
      <c r="O135" s="4297"/>
      <c r="P135" s="4294"/>
      <c r="Q135" s="4294"/>
      <c r="R135" s="4294"/>
      <c r="S135" s="4294"/>
      <c r="T135" s="4294"/>
      <c r="U135" s="4294"/>
      <c r="V135" s="4294"/>
      <c r="W135" s="4294"/>
      <c r="X135" s="4294"/>
      <c r="Y135" s="4294"/>
      <c r="Z135" s="4294"/>
      <c r="AA135" s="4294"/>
      <c r="AB135" s="4294"/>
      <c r="AC135" s="4294"/>
      <c r="AD135" s="4090"/>
      <c r="AE135" s="4090"/>
      <c r="AF135" s="4157"/>
      <c r="AG135" s="4346"/>
      <c r="AH135" s="4109"/>
    </row>
    <row r="136" spans="1:49" ht="20.100000000000001" customHeight="1">
      <c r="A136" s="2440"/>
      <c r="B136" s="2412"/>
      <c r="C136" s="2411"/>
      <c r="D136" s="3922"/>
      <c r="E136" s="1598"/>
      <c r="F136" s="2392"/>
      <c r="G136" s="1599"/>
      <c r="H136" s="1599"/>
      <c r="I136" s="1599"/>
      <c r="J136" s="1599"/>
      <c r="K136" s="1599"/>
      <c r="L136" s="1599"/>
      <c r="M136" s="1599"/>
      <c r="N136" s="1599"/>
      <c r="O136" s="1599"/>
      <c r="P136" s="2572"/>
      <c r="Q136" s="2572"/>
      <c r="R136" s="2572"/>
      <c r="S136" s="2572"/>
      <c r="T136" s="2572"/>
      <c r="U136" s="2572"/>
      <c r="V136" s="2572"/>
      <c r="W136" s="2572"/>
      <c r="X136" s="2572"/>
      <c r="Y136" s="2572"/>
      <c r="Z136" s="2572"/>
      <c r="AA136" s="2572"/>
      <c r="AB136" s="2572"/>
      <c r="AC136" s="2572"/>
      <c r="AD136" s="2392"/>
      <c r="AE136" s="2392"/>
      <c r="AF136" s="2487"/>
      <c r="AG136" s="2593"/>
      <c r="AH136" s="4087"/>
    </row>
    <row r="137" spans="1:49" ht="11.25" customHeight="1">
      <c r="A137" s="2431"/>
      <c r="B137" s="1631" t="s">
        <v>1943</v>
      </c>
      <c r="C137" s="1600"/>
      <c r="D137" s="3951" t="s">
        <v>1944</v>
      </c>
      <c r="E137" s="2392"/>
      <c r="F137" s="2594"/>
      <c r="G137" s="2595"/>
      <c r="H137" s="2596"/>
      <c r="I137" s="2596"/>
      <c r="J137" s="2596"/>
      <c r="K137" s="2596"/>
      <c r="L137" s="2596"/>
      <c r="M137" s="2596"/>
      <c r="N137" s="2596"/>
      <c r="O137" s="2596"/>
      <c r="P137" s="2596"/>
      <c r="Q137" s="2596"/>
      <c r="R137" s="2596"/>
      <c r="S137" s="2596"/>
      <c r="T137" s="2596"/>
      <c r="U137" s="2596"/>
      <c r="V137" s="2596"/>
      <c r="W137" s="2596"/>
      <c r="X137" s="2596"/>
      <c r="Y137" s="2596"/>
      <c r="Z137" s="2596"/>
      <c r="AA137" s="2596"/>
      <c r="AB137" s="2596"/>
      <c r="AC137" s="2596"/>
      <c r="AD137" s="2596"/>
      <c r="AE137" s="2394"/>
      <c r="AF137" s="2392"/>
      <c r="AG137" s="2392"/>
      <c r="AH137" s="4087"/>
      <c r="AI137" s="2411"/>
      <c r="AJ137" s="2411"/>
      <c r="AK137" s="2411"/>
      <c r="AL137" s="2411"/>
      <c r="AM137" s="2411"/>
      <c r="AN137" s="2411"/>
      <c r="AO137" s="2411"/>
      <c r="AP137" s="2411"/>
      <c r="AQ137" s="2411"/>
      <c r="AR137" s="2411"/>
      <c r="AS137" s="2411"/>
      <c r="AT137" s="2411"/>
      <c r="AU137" s="2411"/>
      <c r="AV137" s="2411"/>
      <c r="AW137" s="2411"/>
    </row>
    <row r="138" spans="1:49" ht="11.25" customHeight="1">
      <c r="A138" s="2431"/>
      <c r="B138" s="1630"/>
      <c r="C138" s="3941"/>
      <c r="D138" s="3951" t="s">
        <v>1662</v>
      </c>
      <c r="E138" s="2392"/>
      <c r="F138" s="2594"/>
      <c r="G138" s="2592"/>
      <c r="H138" s="2582"/>
      <c r="I138" s="2582"/>
      <c r="J138" s="2582"/>
      <c r="K138" s="2582"/>
      <c r="L138" s="2582"/>
      <c r="M138" s="2582"/>
      <c r="N138" s="2582"/>
      <c r="O138" s="2582"/>
      <c r="P138" s="2582"/>
      <c r="Q138" s="2582"/>
      <c r="R138" s="2582"/>
      <c r="S138" s="2582"/>
      <c r="T138" s="2582"/>
      <c r="U138" s="2582"/>
      <c r="V138" s="2582"/>
      <c r="W138" s="2582"/>
      <c r="X138" s="2582"/>
      <c r="Y138" s="2582"/>
      <c r="Z138" s="2582"/>
      <c r="AA138" s="2582"/>
      <c r="AB138" s="2582"/>
      <c r="AC138" s="2582"/>
      <c r="AD138" s="2582"/>
      <c r="AE138" s="2394"/>
      <c r="AF138" s="2392"/>
      <c r="AG138" s="2392"/>
      <c r="AH138" s="4087"/>
      <c r="AI138" s="2411"/>
      <c r="AJ138" s="2411"/>
      <c r="AK138" s="2411"/>
      <c r="AL138" s="2411"/>
      <c r="AM138" s="2411"/>
      <c r="AN138" s="2411"/>
      <c r="AO138" s="2411"/>
      <c r="AP138" s="2411"/>
      <c r="AQ138" s="2411"/>
      <c r="AR138" s="2411"/>
      <c r="AS138" s="2411"/>
      <c r="AT138" s="2411"/>
      <c r="AU138" s="2411"/>
      <c r="AV138" s="2411"/>
      <c r="AW138" s="2411"/>
    </row>
    <row r="139" spans="1:49" ht="11.25" customHeight="1">
      <c r="A139" s="2431"/>
      <c r="B139" s="1630"/>
      <c r="C139" s="3941"/>
      <c r="D139" s="2597" t="s">
        <v>1945</v>
      </c>
      <c r="E139" s="2392"/>
      <c r="F139" s="2594"/>
      <c r="G139" s="2592"/>
      <c r="H139" s="2582"/>
      <c r="I139" s="2582"/>
      <c r="J139" s="2582"/>
      <c r="K139" s="2582"/>
      <c r="L139" s="2582"/>
      <c r="M139" s="2582"/>
      <c r="N139" s="2582"/>
      <c r="O139" s="2582"/>
      <c r="P139" s="2582"/>
      <c r="Q139" s="2582"/>
      <c r="R139" s="2582"/>
      <c r="S139" s="2582"/>
      <c r="T139" s="2582"/>
      <c r="U139" s="2582"/>
      <c r="V139" s="2582"/>
      <c r="W139" s="2582"/>
      <c r="X139" s="2582"/>
      <c r="Y139" s="2582"/>
      <c r="Z139" s="2582"/>
      <c r="AA139" s="2582"/>
      <c r="AB139" s="2582"/>
      <c r="AC139" s="2582"/>
      <c r="AD139" s="2582"/>
      <c r="AE139" s="2394"/>
      <c r="AF139" s="2392"/>
      <c r="AG139" s="2392"/>
      <c r="AH139" s="4087"/>
      <c r="AI139" s="2411"/>
      <c r="AJ139" s="2411"/>
      <c r="AK139" s="2411"/>
      <c r="AL139" s="2411"/>
      <c r="AM139" s="2411"/>
      <c r="AN139" s="2411"/>
      <c r="AO139" s="2411"/>
      <c r="AP139" s="2411"/>
      <c r="AQ139" s="2411"/>
      <c r="AR139" s="2411"/>
      <c r="AS139" s="2411"/>
      <c r="AT139" s="2411"/>
      <c r="AU139" s="2411"/>
      <c r="AV139" s="2411"/>
      <c r="AW139" s="2411"/>
    </row>
    <row r="140" spans="1:49" ht="12.75" customHeight="1">
      <c r="A140" s="2440"/>
      <c r="B140" s="2412"/>
      <c r="C140" s="2411"/>
      <c r="D140" s="6585">
        <v>350046</v>
      </c>
      <c r="E140" s="6585"/>
      <c r="F140" s="2404"/>
      <c r="G140" s="2448"/>
      <c r="H140" s="2448"/>
      <c r="I140" s="1599"/>
      <c r="J140" s="6585"/>
      <c r="K140" s="6585"/>
      <c r="L140" s="2404"/>
      <c r="M140" s="2448"/>
      <c r="N140" s="2448"/>
      <c r="O140" s="1599"/>
      <c r="P140" s="2572"/>
      <c r="Q140" s="2572"/>
      <c r="R140" s="2572"/>
      <c r="S140" s="2572"/>
      <c r="T140" s="2572"/>
      <c r="U140" s="2572"/>
      <c r="V140" s="2572"/>
      <c r="W140" s="2572"/>
      <c r="X140" s="2572"/>
      <c r="Y140" s="2572"/>
      <c r="Z140" s="2572"/>
      <c r="AA140" s="2572"/>
      <c r="AB140" s="2572"/>
      <c r="AC140" s="2572"/>
      <c r="AD140" s="2392"/>
      <c r="AE140" s="2392"/>
      <c r="AF140" s="2487"/>
      <c r="AG140" s="2593"/>
      <c r="AH140" s="4087"/>
    </row>
    <row r="141" spans="1:49" ht="12.75" customHeight="1">
      <c r="A141" s="2440"/>
      <c r="B141" s="2412"/>
      <c r="C141" s="2411"/>
      <c r="D141" s="6558">
        <v>1</v>
      </c>
      <c r="E141" s="6494"/>
      <c r="F141" s="6559" t="s">
        <v>1164</v>
      </c>
      <c r="G141" s="6458"/>
      <c r="H141" s="6458"/>
      <c r="I141" s="1599"/>
      <c r="J141" s="6558">
        <v>2</v>
      </c>
      <c r="K141" s="6494"/>
      <c r="L141" s="6559" t="s">
        <v>1168</v>
      </c>
      <c r="M141" s="6458"/>
      <c r="N141" s="6458"/>
      <c r="O141" s="1599"/>
      <c r="P141" s="2572"/>
      <c r="Q141" s="2572"/>
      <c r="R141" s="2572"/>
      <c r="S141" s="2572"/>
      <c r="T141" s="2572"/>
      <c r="U141" s="2572"/>
      <c r="V141" s="2572"/>
      <c r="W141" s="2572"/>
      <c r="X141" s="2572"/>
      <c r="Y141" s="2572"/>
      <c r="Z141" s="2572"/>
      <c r="AA141" s="2572"/>
      <c r="AB141" s="2572"/>
      <c r="AC141" s="2572"/>
      <c r="AD141" s="2392"/>
      <c r="AE141" s="2392"/>
      <c r="AF141" s="2487"/>
      <c r="AG141" s="2593"/>
      <c r="AH141" s="4087"/>
    </row>
    <row r="142" spans="1:49" ht="12.75" customHeight="1">
      <c r="A142" s="2440"/>
      <c r="B142" s="2412"/>
      <c r="C142" s="2411"/>
      <c r="D142" s="6558"/>
      <c r="E142" s="6495"/>
      <c r="F142" s="6559"/>
      <c r="G142" s="6458"/>
      <c r="H142" s="6458"/>
      <c r="I142" s="1599"/>
      <c r="J142" s="6558"/>
      <c r="K142" s="6495"/>
      <c r="L142" s="6559"/>
      <c r="M142" s="6458"/>
      <c r="N142" s="6458"/>
      <c r="O142" s="1599"/>
      <c r="P142" s="2572"/>
      <c r="Q142" s="2572"/>
      <c r="R142" s="2572"/>
      <c r="S142" s="2572"/>
      <c r="T142" s="2572"/>
      <c r="U142" s="2572"/>
      <c r="V142" s="2572"/>
      <c r="W142" s="2572"/>
      <c r="X142" s="2572"/>
      <c r="Y142" s="2572"/>
      <c r="Z142" s="2572"/>
      <c r="AA142" s="2572"/>
      <c r="AB142" s="2572"/>
      <c r="AC142" s="2572"/>
      <c r="AD142" s="2392"/>
      <c r="AE142" s="2392"/>
      <c r="AF142" s="2487"/>
      <c r="AG142" s="2593"/>
      <c r="AH142" s="4087"/>
    </row>
    <row r="143" spans="1:49" s="2411" customFormat="1" ht="12.75" customHeight="1">
      <c r="A143" s="2440"/>
      <c r="B143" s="2412"/>
      <c r="D143" s="3922"/>
      <c r="E143" s="4352"/>
      <c r="F143" s="3922"/>
      <c r="G143" s="3922"/>
      <c r="H143" s="3922"/>
      <c r="I143" s="1599"/>
      <c r="J143" s="3922"/>
      <c r="K143" s="4352"/>
      <c r="L143" s="3922"/>
      <c r="M143" s="3922"/>
      <c r="N143" s="3922"/>
      <c r="O143" s="1599"/>
      <c r="P143" s="2572"/>
      <c r="Q143" s="2572"/>
      <c r="R143" s="2572"/>
      <c r="S143" s="2572"/>
      <c r="T143" s="2572"/>
      <c r="U143" s="2572"/>
      <c r="V143" s="2572"/>
      <c r="W143" s="2572"/>
      <c r="X143" s="2572"/>
      <c r="Y143" s="2572"/>
      <c r="Z143" s="2572"/>
      <c r="AA143" s="2572"/>
      <c r="AB143" s="2572"/>
      <c r="AC143" s="2572"/>
      <c r="AD143" s="2392"/>
      <c r="AE143" s="2392"/>
      <c r="AF143" s="2487"/>
      <c r="AG143" s="2593"/>
      <c r="AH143" s="4087"/>
    </row>
    <row r="144" spans="1:49" s="2411" customFormat="1" ht="12.75" customHeight="1">
      <c r="A144" s="2440"/>
      <c r="B144" s="2412"/>
      <c r="D144" s="3922"/>
      <c r="E144" s="4352"/>
      <c r="F144" s="3922"/>
      <c r="G144" s="3922"/>
      <c r="H144" s="3922"/>
      <c r="I144" s="1599"/>
      <c r="J144" s="3922"/>
      <c r="K144" s="4352"/>
      <c r="L144" s="3922"/>
      <c r="M144" s="3922"/>
      <c r="N144" s="3922"/>
      <c r="O144" s="1599"/>
      <c r="P144" s="2572"/>
      <c r="Q144" s="2572"/>
      <c r="R144" s="2572"/>
      <c r="S144" s="2572"/>
      <c r="T144" s="2572"/>
      <c r="U144" s="2572"/>
      <c r="V144" s="2572"/>
      <c r="W144" s="2572"/>
      <c r="X144" s="2572"/>
      <c r="Y144" s="2572"/>
      <c r="Z144" s="2572"/>
      <c r="AA144" s="2572"/>
      <c r="AB144" s="2572"/>
      <c r="AC144" s="2572"/>
      <c r="AD144" s="2392"/>
      <c r="AE144" s="2392"/>
      <c r="AF144" s="2487"/>
      <c r="AG144" s="2593"/>
      <c r="AH144" s="4087"/>
    </row>
    <row r="145" spans="1:34" s="2411" customFormat="1" ht="12.75" customHeight="1">
      <c r="A145" s="2440"/>
      <c r="B145" s="2412"/>
      <c r="D145" s="3922"/>
      <c r="E145" s="4352"/>
      <c r="F145" s="3922"/>
      <c r="G145" s="3922"/>
      <c r="H145" s="3922"/>
      <c r="I145" s="1599"/>
      <c r="J145" s="3922"/>
      <c r="K145" s="4352"/>
      <c r="L145" s="3922"/>
      <c r="M145" s="3922"/>
      <c r="N145" s="3922"/>
      <c r="O145" s="1599"/>
      <c r="P145" s="2572"/>
      <c r="Q145" s="2572"/>
      <c r="R145" s="2572"/>
      <c r="S145" s="2572"/>
      <c r="T145" s="2572"/>
      <c r="U145" s="2572"/>
      <c r="V145" s="2572"/>
      <c r="W145" s="2572"/>
      <c r="X145" s="2572"/>
      <c r="Y145" s="2572"/>
      <c r="Z145" s="2572"/>
      <c r="AA145" s="2572"/>
      <c r="AB145" s="2572"/>
      <c r="AC145" s="2572"/>
      <c r="AD145" s="2392"/>
      <c r="AE145" s="2392"/>
      <c r="AF145" s="2487"/>
      <c r="AG145" s="2593"/>
      <c r="AH145" s="4087"/>
    </row>
    <row r="146" spans="1:34" s="2411" customFormat="1" ht="12.75" customHeight="1">
      <c r="A146" s="2440"/>
      <c r="B146" s="2412"/>
      <c r="D146" s="3922"/>
      <c r="E146" s="4352"/>
      <c r="F146" s="3922"/>
      <c r="G146" s="3922"/>
      <c r="H146" s="3922"/>
      <c r="I146" s="1599"/>
      <c r="J146" s="3922"/>
      <c r="K146" s="4352"/>
      <c r="L146" s="3922"/>
      <c r="M146" s="3922"/>
      <c r="N146" s="3922"/>
      <c r="O146" s="1599"/>
      <c r="P146" s="2572"/>
      <c r="Q146" s="2572"/>
      <c r="R146" s="2572"/>
      <c r="S146" s="2572"/>
      <c r="T146" s="2572"/>
      <c r="U146" s="2572"/>
      <c r="V146" s="2572"/>
      <c r="W146" s="2572"/>
      <c r="X146" s="2572"/>
      <c r="Y146" s="2572"/>
      <c r="Z146" s="2572"/>
      <c r="AA146" s="2572"/>
      <c r="AB146" s="2572"/>
      <c r="AC146" s="2572"/>
      <c r="AD146" s="2392"/>
      <c r="AE146" s="2392"/>
      <c r="AF146" s="2487"/>
      <c r="AG146" s="2593"/>
      <c r="AH146" s="4087"/>
    </row>
    <row r="147" spans="1:34" s="2411" customFormat="1" ht="12.75" customHeight="1">
      <c r="A147" s="2440"/>
      <c r="B147" s="2412"/>
      <c r="D147" s="3922"/>
      <c r="E147" s="4352"/>
      <c r="F147" s="3922"/>
      <c r="G147" s="3922"/>
      <c r="H147" s="3922"/>
      <c r="I147" s="1599"/>
      <c r="J147" s="3922"/>
      <c r="K147" s="4352"/>
      <c r="L147" s="3922"/>
      <c r="M147" s="3922"/>
      <c r="N147" s="3922"/>
      <c r="O147" s="1599"/>
      <c r="P147" s="2572"/>
      <c r="Q147" s="2572"/>
      <c r="R147" s="2572"/>
      <c r="S147" s="2572"/>
      <c r="T147" s="2572"/>
      <c r="U147" s="2572"/>
      <c r="V147" s="2572"/>
      <c r="W147" s="2572"/>
      <c r="X147" s="2572"/>
      <c r="Y147" s="2572"/>
      <c r="Z147" s="2572"/>
      <c r="AA147" s="2572"/>
      <c r="AB147" s="2572"/>
      <c r="AC147" s="2572"/>
      <c r="AD147" s="2392"/>
      <c r="AE147" s="2392"/>
      <c r="AF147" s="2487"/>
      <c r="AG147" s="2593"/>
      <c r="AH147" s="4087"/>
    </row>
    <row r="148" spans="1:34" s="2411" customFormat="1" ht="12.75" customHeight="1">
      <c r="A148" s="2440"/>
      <c r="B148" s="2412"/>
      <c r="D148" s="3922"/>
      <c r="E148" s="4352"/>
      <c r="F148" s="3922"/>
      <c r="G148" s="3922"/>
      <c r="H148" s="3922"/>
      <c r="I148" s="1599"/>
      <c r="J148" s="3922"/>
      <c r="K148" s="4352"/>
      <c r="L148" s="3922"/>
      <c r="M148" s="3922"/>
      <c r="N148" s="3922"/>
      <c r="O148" s="1599"/>
      <c r="P148" s="2572"/>
      <c r="Q148" s="2572"/>
      <c r="R148" s="2572"/>
      <c r="S148" s="2572"/>
      <c r="T148" s="2572"/>
      <c r="U148" s="2572"/>
      <c r="V148" s="2572"/>
      <c r="W148" s="2572"/>
      <c r="X148" s="2572"/>
      <c r="Y148" s="2572"/>
      <c r="Z148" s="2572"/>
      <c r="AA148" s="2572"/>
      <c r="AB148" s="2572"/>
      <c r="AC148" s="2572"/>
      <c r="AD148" s="2392"/>
      <c r="AE148" s="2392"/>
      <c r="AF148" s="2487"/>
      <c r="AG148" s="2593"/>
      <c r="AH148" s="4087"/>
    </row>
    <row r="149" spans="1:34" s="2411" customFormat="1" ht="12.75" customHeight="1">
      <c r="A149" s="2440"/>
      <c r="B149" s="2412"/>
      <c r="D149" s="3922"/>
      <c r="E149" s="4352"/>
      <c r="F149" s="3922"/>
      <c r="G149" s="3922"/>
      <c r="H149" s="3922"/>
      <c r="I149" s="1599"/>
      <c r="J149" s="3922"/>
      <c r="K149" s="4352"/>
      <c r="L149" s="3922"/>
      <c r="M149" s="3922"/>
      <c r="N149" s="3922"/>
      <c r="O149" s="1599"/>
      <c r="P149" s="2572"/>
      <c r="Q149" s="2572"/>
      <c r="R149" s="2572"/>
      <c r="S149" s="2572"/>
      <c r="T149" s="2572"/>
      <c r="U149" s="2572"/>
      <c r="V149" s="2572"/>
      <c r="W149" s="2572"/>
      <c r="X149" s="2572"/>
      <c r="Y149" s="2572"/>
      <c r="Z149" s="2572"/>
      <c r="AA149" s="2572"/>
      <c r="AB149" s="2572"/>
      <c r="AC149" s="2572"/>
      <c r="AD149" s="2392"/>
      <c r="AE149" s="2392"/>
      <c r="AF149" s="2487"/>
      <c r="AG149" s="2593"/>
      <c r="AH149" s="4087"/>
    </row>
    <row r="150" spans="1:34" s="2411" customFormat="1" ht="12.75" customHeight="1">
      <c r="A150" s="2440"/>
      <c r="B150" s="2412"/>
      <c r="D150" s="3922"/>
      <c r="E150" s="4352"/>
      <c r="F150" s="3922"/>
      <c r="G150" s="3922"/>
      <c r="H150" s="3922"/>
      <c r="I150" s="1599"/>
      <c r="J150" s="3922"/>
      <c r="K150" s="4352"/>
      <c r="L150" s="3922"/>
      <c r="M150" s="3922"/>
      <c r="N150" s="3922"/>
      <c r="O150" s="1599"/>
      <c r="P150" s="2572"/>
      <c r="Q150" s="2572"/>
      <c r="R150" s="2572"/>
      <c r="S150" s="2572"/>
      <c r="T150" s="2572"/>
      <c r="U150" s="2572"/>
      <c r="V150" s="2572"/>
      <c r="W150" s="2572"/>
      <c r="X150" s="2572"/>
      <c r="Y150" s="2572"/>
      <c r="Z150" s="2572"/>
      <c r="AA150" s="2572"/>
      <c r="AB150" s="2572"/>
      <c r="AC150" s="2572"/>
      <c r="AD150" s="2392"/>
      <c r="AE150" s="2392"/>
      <c r="AF150" s="2487"/>
      <c r="AG150" s="2593"/>
      <c r="AH150" s="4087"/>
    </row>
    <row r="151" spans="1:34" s="2411" customFormat="1" ht="12.75" customHeight="1" thickBot="1">
      <c r="A151" s="4135"/>
      <c r="B151" s="4068"/>
      <c r="C151" s="4067"/>
      <c r="D151" s="4271"/>
      <c r="E151" s="4353"/>
      <c r="F151" s="4271"/>
      <c r="G151" s="4271"/>
      <c r="H151" s="4271"/>
      <c r="I151" s="4272"/>
      <c r="J151" s="4271"/>
      <c r="K151" s="4353"/>
      <c r="L151" s="4271"/>
      <c r="M151" s="4271"/>
      <c r="N151" s="4271"/>
      <c r="O151" s="4272"/>
      <c r="P151" s="4314"/>
      <c r="Q151" s="4314"/>
      <c r="R151" s="4314"/>
      <c r="S151" s="4314"/>
      <c r="T151" s="4314"/>
      <c r="U151" s="4314"/>
      <c r="V151" s="4314"/>
      <c r="W151" s="4314"/>
      <c r="X151" s="4314"/>
      <c r="Y151" s="4314"/>
      <c r="Z151" s="4314"/>
      <c r="AA151" s="4314"/>
      <c r="AB151" s="4314"/>
      <c r="AC151" s="4314"/>
      <c r="AD151" s="3991"/>
      <c r="AE151" s="3991"/>
      <c r="AF151" s="4174"/>
      <c r="AG151" s="4273"/>
      <c r="AH151" s="4136"/>
    </row>
    <row r="152" spans="1:34" s="2411" customFormat="1" ht="12.75" customHeight="1">
      <c r="B152" s="2412"/>
      <c r="D152" s="3922"/>
      <c r="E152" s="4352"/>
      <c r="F152" s="3922"/>
      <c r="G152" s="3922"/>
      <c r="H152" s="3922"/>
      <c r="I152" s="1599"/>
      <c r="J152" s="3922"/>
      <c r="K152" s="4352"/>
      <c r="L152" s="3922"/>
      <c r="M152" s="3922"/>
      <c r="N152" s="3922"/>
      <c r="O152" s="1599"/>
      <c r="P152" s="2572"/>
      <c r="Q152" s="2572"/>
      <c r="R152" s="2572"/>
      <c r="S152" s="2572"/>
      <c r="T152" s="2572"/>
      <c r="U152" s="2572"/>
      <c r="V152" s="2572"/>
      <c r="W152" s="2572"/>
      <c r="X152" s="2572"/>
      <c r="Y152" s="2572"/>
      <c r="Z152" s="2572"/>
      <c r="AA152" s="2572"/>
      <c r="AB152" s="2572"/>
      <c r="AC152" s="2572"/>
      <c r="AD152" s="2392"/>
      <c r="AE152" s="2392"/>
      <c r="AF152" s="2487"/>
      <c r="AG152" s="2593"/>
    </row>
    <row r="153" spans="1:34" s="2411" customFormat="1" ht="12.75" customHeight="1">
      <c r="B153" s="2412"/>
      <c r="D153" s="3922"/>
      <c r="E153" s="4352"/>
      <c r="F153" s="3922"/>
      <c r="G153" s="3922"/>
      <c r="H153" s="3922"/>
      <c r="I153" s="1599"/>
      <c r="J153" s="3922"/>
      <c r="K153" s="4352"/>
      <c r="L153" s="3922"/>
      <c r="M153" s="3922"/>
      <c r="N153" s="3922"/>
      <c r="O153" s="1599"/>
      <c r="P153" s="2572"/>
      <c r="Q153" s="2572"/>
      <c r="R153" s="2572"/>
      <c r="S153" s="2572"/>
      <c r="T153" s="2572"/>
      <c r="U153" s="2572"/>
      <c r="V153" s="2572"/>
      <c r="W153" s="2572"/>
      <c r="X153" s="2572"/>
      <c r="Y153" s="2572"/>
      <c r="Z153" s="2572"/>
      <c r="AA153" s="2572"/>
      <c r="AB153" s="2572"/>
      <c r="AC153" s="2572"/>
      <c r="AD153" s="2392"/>
      <c r="AE153" s="2392"/>
      <c r="AF153" s="2487"/>
      <c r="AG153" s="2593"/>
    </row>
    <row r="154" spans="1:34" s="2411" customFormat="1" ht="12.75" customHeight="1">
      <c r="B154" s="2412"/>
      <c r="D154" s="3922"/>
      <c r="E154" s="4352"/>
      <c r="F154" s="3922"/>
      <c r="G154" s="3922"/>
      <c r="H154" s="3922"/>
      <c r="I154" s="1599"/>
      <c r="J154" s="3922"/>
      <c r="K154" s="4352"/>
      <c r="L154" s="3922"/>
      <c r="M154" s="3922"/>
      <c r="N154" s="3922"/>
      <c r="O154" s="1599"/>
      <c r="P154" s="2572"/>
      <c r="Q154" s="2572"/>
      <c r="R154" s="2572"/>
      <c r="S154" s="2572"/>
      <c r="T154" s="2572"/>
      <c r="U154" s="2572"/>
      <c r="V154" s="2572"/>
      <c r="W154" s="2572"/>
      <c r="X154" s="2572"/>
      <c r="Y154" s="2572"/>
      <c r="Z154" s="2572"/>
      <c r="AA154" s="2572"/>
      <c r="AB154" s="2572"/>
      <c r="AC154" s="2572"/>
      <c r="AD154" s="2392"/>
      <c r="AE154" s="2392"/>
      <c r="AF154" s="2487"/>
      <c r="AG154" s="2593"/>
    </row>
    <row r="155" spans="1:34" s="2411" customFormat="1" ht="12.75" customHeight="1">
      <c r="B155" s="2412"/>
      <c r="D155" s="3922"/>
      <c r="E155" s="4352"/>
      <c r="F155" s="3922"/>
      <c r="G155" s="3922"/>
      <c r="H155" s="3922"/>
      <c r="I155" s="1599"/>
      <c r="J155" s="3922"/>
      <c r="K155" s="4352"/>
      <c r="L155" s="3922"/>
      <c r="M155" s="3922"/>
      <c r="N155" s="3922"/>
      <c r="O155" s="1599"/>
      <c r="P155" s="2572"/>
      <c r="Q155" s="2572"/>
      <c r="R155" s="2572"/>
      <c r="S155" s="2572"/>
      <c r="T155" s="2572"/>
      <c r="U155" s="2572"/>
      <c r="V155" s="2572"/>
      <c r="W155" s="2572"/>
      <c r="X155" s="2572"/>
      <c r="Y155" s="2572"/>
      <c r="Z155" s="2572"/>
      <c r="AA155" s="2572"/>
      <c r="AB155" s="2572"/>
      <c r="AC155" s="2572"/>
      <c r="AD155" s="2392"/>
      <c r="AE155" s="2392"/>
      <c r="AF155" s="2487"/>
      <c r="AG155" s="2593"/>
    </row>
    <row r="156" spans="1:34" s="2411" customFormat="1" ht="12.75" customHeight="1">
      <c r="B156" s="2412"/>
      <c r="D156" s="3922"/>
      <c r="E156" s="4352"/>
      <c r="F156" s="3922"/>
      <c r="G156" s="3922"/>
      <c r="H156" s="3922"/>
      <c r="I156" s="1599"/>
      <c r="J156" s="3922"/>
      <c r="K156" s="4352"/>
      <c r="L156" s="3922"/>
      <c r="M156" s="3922"/>
      <c r="N156" s="3922"/>
      <c r="O156" s="1599"/>
      <c r="P156" s="2572"/>
      <c r="Q156" s="2572"/>
      <c r="R156" s="2572"/>
      <c r="S156" s="2572"/>
      <c r="T156" s="2572"/>
      <c r="U156" s="2572"/>
      <c r="V156" s="2572"/>
      <c r="W156" s="2572"/>
      <c r="X156" s="2572"/>
      <c r="Y156" s="2572"/>
      <c r="Z156" s="2572"/>
      <c r="AA156" s="2572"/>
      <c r="AB156" s="2572"/>
      <c r="AC156" s="2572"/>
      <c r="AD156" s="2392"/>
      <c r="AE156" s="2392"/>
      <c r="AF156" s="2487"/>
      <c r="AG156" s="2593"/>
    </row>
    <row r="157" spans="1:34" s="2411" customFormat="1" ht="12.75" customHeight="1">
      <c r="B157" s="2412"/>
      <c r="D157" s="3922"/>
      <c r="E157" s="4352"/>
      <c r="F157" s="3922"/>
      <c r="G157" s="3922"/>
      <c r="H157" s="3922"/>
      <c r="I157" s="1599"/>
      <c r="J157" s="3922"/>
      <c r="K157" s="4352"/>
      <c r="L157" s="3922"/>
      <c r="M157" s="3922"/>
      <c r="N157" s="3922"/>
      <c r="O157" s="1599"/>
      <c r="P157" s="2572"/>
      <c r="Q157" s="2572"/>
      <c r="R157" s="2572"/>
      <c r="S157" s="2572"/>
      <c r="T157" s="2572"/>
      <c r="U157" s="2572"/>
      <c r="V157" s="2572"/>
      <c r="W157" s="2572"/>
      <c r="X157" s="2572"/>
      <c r="Y157" s="2572"/>
      <c r="Z157" s="2572"/>
      <c r="AA157" s="2572"/>
      <c r="AB157" s="2572"/>
      <c r="AC157" s="2572"/>
      <c r="AD157" s="2392"/>
      <c r="AE157" s="2392"/>
      <c r="AF157" s="2487"/>
      <c r="AG157" s="2593"/>
    </row>
    <row r="158" spans="1:34" s="2411" customFormat="1" ht="12.75" customHeight="1">
      <c r="B158" s="2412"/>
      <c r="D158" s="3922"/>
      <c r="E158" s="4352"/>
      <c r="F158" s="3922"/>
      <c r="G158" s="3922"/>
      <c r="H158" s="3922"/>
      <c r="I158" s="1599"/>
      <c r="J158" s="3922"/>
      <c r="K158" s="4352"/>
      <c r="L158" s="3922"/>
      <c r="M158" s="3922"/>
      <c r="N158" s="3922"/>
      <c r="O158" s="1599"/>
      <c r="P158" s="2572"/>
      <c r="Q158" s="2572"/>
      <c r="R158" s="2572"/>
      <c r="S158" s="2572"/>
      <c r="T158" s="2572"/>
      <c r="U158" s="2572"/>
      <c r="V158" s="2572"/>
      <c r="W158" s="2572"/>
      <c r="X158" s="2572"/>
      <c r="Y158" s="2572"/>
      <c r="Z158" s="2572"/>
      <c r="AA158" s="2572"/>
      <c r="AB158" s="2572"/>
      <c r="AC158" s="2572"/>
      <c r="AD158" s="2392"/>
      <c r="AE158" s="2392"/>
      <c r="AF158" s="2487"/>
      <c r="AG158" s="2593"/>
    </row>
    <row r="159" spans="1:34" s="2411" customFormat="1" ht="12.75" customHeight="1">
      <c r="B159" s="2412"/>
      <c r="D159" s="3922"/>
      <c r="E159" s="4352"/>
      <c r="F159" s="3922"/>
      <c r="G159" s="3922"/>
      <c r="H159" s="3922"/>
      <c r="I159" s="1599"/>
      <c r="J159" s="3922"/>
      <c r="K159" s="4352"/>
      <c r="L159" s="3922"/>
      <c r="M159" s="3922"/>
      <c r="N159" s="3922"/>
      <c r="O159" s="1599"/>
      <c r="P159" s="2572"/>
      <c r="Q159" s="2572"/>
      <c r="R159" s="2572"/>
      <c r="S159" s="2572"/>
      <c r="T159" s="2572"/>
      <c r="U159" s="2572"/>
      <c r="V159" s="2572"/>
      <c r="W159" s="2572"/>
      <c r="X159" s="2572"/>
      <c r="Y159" s="2572"/>
      <c r="Z159" s="2572"/>
      <c r="AA159" s="2572"/>
      <c r="AB159" s="2572"/>
      <c r="AC159" s="2572"/>
      <c r="AD159" s="2392"/>
      <c r="AE159" s="2392"/>
      <c r="AF159" s="2487"/>
      <c r="AG159" s="2593"/>
    </row>
    <row r="160" spans="1:34" s="2411" customFormat="1" ht="12.75" customHeight="1">
      <c r="B160" s="2412"/>
      <c r="D160" s="3922"/>
      <c r="E160" s="4352"/>
      <c r="F160" s="3922"/>
      <c r="G160" s="3922"/>
      <c r="H160" s="3922"/>
      <c r="I160" s="1599"/>
      <c r="J160" s="3922"/>
      <c r="K160" s="4352"/>
      <c r="L160" s="3922"/>
      <c r="M160" s="3922"/>
      <c r="N160" s="3922"/>
      <c r="O160" s="1599"/>
      <c r="P160" s="2572"/>
      <c r="Q160" s="2572"/>
      <c r="R160" s="2572"/>
      <c r="S160" s="2572"/>
      <c r="T160" s="2572"/>
      <c r="U160" s="2572"/>
      <c r="V160" s="2572"/>
      <c r="W160" s="2572"/>
      <c r="X160" s="2572"/>
      <c r="Y160" s="2572"/>
      <c r="Z160" s="2572"/>
      <c r="AA160" s="2572"/>
      <c r="AB160" s="2572"/>
      <c r="AC160" s="2572"/>
      <c r="AD160" s="2392"/>
      <c r="AE160" s="2392"/>
      <c r="AF160" s="2487"/>
      <c r="AG160" s="2593"/>
    </row>
    <row r="161" spans="2:33" s="2411" customFormat="1" ht="12.75" customHeight="1">
      <c r="B161" s="2412"/>
      <c r="D161" s="3922"/>
      <c r="E161" s="4352"/>
      <c r="F161" s="3922"/>
      <c r="G161" s="3922"/>
      <c r="H161" s="3922"/>
      <c r="I161" s="1599"/>
      <c r="J161" s="3922"/>
      <c r="K161" s="4352"/>
      <c r="L161" s="3922"/>
      <c r="M161" s="3922"/>
      <c r="N161" s="3922"/>
      <c r="O161" s="1599"/>
      <c r="P161" s="2572"/>
      <c r="Q161" s="2572"/>
      <c r="R161" s="2572"/>
      <c r="S161" s="2572"/>
      <c r="T161" s="2572"/>
      <c r="U161" s="2572"/>
      <c r="V161" s="2572"/>
      <c r="W161" s="2572"/>
      <c r="X161" s="2572"/>
      <c r="Y161" s="2572"/>
      <c r="Z161" s="2572"/>
      <c r="AA161" s="2572"/>
      <c r="AB161" s="2572"/>
      <c r="AC161" s="2572"/>
      <c r="AD161" s="2392"/>
      <c r="AE161" s="2392"/>
      <c r="AF161" s="2487"/>
      <c r="AG161" s="2593"/>
    </row>
    <row r="162" spans="2:33" s="2411" customFormat="1" ht="12.75" customHeight="1">
      <c r="B162" s="2412"/>
      <c r="D162" s="3922"/>
      <c r="E162" s="4352"/>
      <c r="F162" s="3922"/>
      <c r="G162" s="3922"/>
      <c r="H162" s="3922"/>
      <c r="I162" s="1599"/>
      <c r="J162" s="3922"/>
      <c r="K162" s="4352"/>
      <c r="L162" s="3922"/>
      <c r="M162" s="3922"/>
      <c r="N162" s="3922"/>
      <c r="O162" s="1599"/>
      <c r="P162" s="2572"/>
      <c r="Q162" s="2572"/>
      <c r="R162" s="2572"/>
      <c r="S162" s="2572"/>
      <c r="T162" s="2572"/>
      <c r="U162" s="2572"/>
      <c r="V162" s="2572"/>
      <c r="W162" s="2572"/>
      <c r="X162" s="2572"/>
      <c r="Y162" s="2572"/>
      <c r="Z162" s="2572"/>
      <c r="AA162" s="2572"/>
      <c r="AB162" s="2572"/>
      <c r="AC162" s="2572"/>
      <c r="AD162" s="2392"/>
      <c r="AE162" s="2392"/>
      <c r="AF162" s="2487"/>
      <c r="AG162" s="2593"/>
    </row>
    <row r="163" spans="2:33" s="2411" customFormat="1" ht="12.75" customHeight="1">
      <c r="B163" s="2412"/>
      <c r="D163" s="3922"/>
      <c r="E163" s="4352"/>
      <c r="F163" s="3922"/>
      <c r="G163" s="3922"/>
      <c r="H163" s="3922"/>
      <c r="I163" s="1599"/>
      <c r="J163" s="3922"/>
      <c r="K163" s="4352"/>
      <c r="L163" s="3922"/>
      <c r="M163" s="3922"/>
      <c r="N163" s="3922"/>
      <c r="O163" s="1599"/>
      <c r="P163" s="2572"/>
      <c r="Q163" s="2572"/>
      <c r="R163" s="2572"/>
      <c r="S163" s="2572"/>
      <c r="T163" s="2572"/>
      <c r="U163" s="2572"/>
      <c r="V163" s="2572"/>
      <c r="W163" s="2572"/>
      <c r="X163" s="2572"/>
      <c r="Y163" s="2572"/>
      <c r="Z163" s="2572"/>
      <c r="AA163" s="2572"/>
      <c r="AB163" s="2572"/>
      <c r="AC163" s="2572"/>
      <c r="AD163" s="2392"/>
      <c r="AE163" s="2392"/>
      <c r="AF163" s="2487"/>
      <c r="AG163" s="2593"/>
    </row>
    <row r="164" spans="2:33" s="2411" customFormat="1" ht="12.75" customHeight="1">
      <c r="B164" s="2412"/>
      <c r="D164" s="3922"/>
      <c r="E164" s="4352"/>
      <c r="F164" s="3922"/>
      <c r="G164" s="3922"/>
      <c r="H164" s="3922"/>
      <c r="I164" s="1599"/>
      <c r="J164" s="3922"/>
      <c r="K164" s="4352"/>
      <c r="L164" s="3922"/>
      <c r="M164" s="3922"/>
      <c r="N164" s="3922"/>
      <c r="O164" s="1599"/>
      <c r="P164" s="2572"/>
      <c r="Q164" s="2572"/>
      <c r="R164" s="2572"/>
      <c r="S164" s="2572"/>
      <c r="T164" s="2572"/>
      <c r="U164" s="2572"/>
      <c r="V164" s="2572"/>
      <c r="W164" s="2572"/>
      <c r="X164" s="2572"/>
      <c r="Y164" s="2572"/>
      <c r="Z164" s="2572"/>
      <c r="AA164" s="2572"/>
      <c r="AB164" s="2572"/>
      <c r="AC164" s="2572"/>
      <c r="AD164" s="2392"/>
      <c r="AE164" s="2392"/>
      <c r="AF164" s="2487"/>
      <c r="AG164" s="2593"/>
    </row>
    <row r="165" spans="2:33" s="2411" customFormat="1" ht="12.75" customHeight="1">
      <c r="B165" s="2412"/>
      <c r="D165" s="3922"/>
      <c r="E165" s="4352"/>
      <c r="F165" s="3922"/>
      <c r="G165" s="3922"/>
      <c r="H165" s="3922"/>
      <c r="I165" s="1599"/>
      <c r="J165" s="3922"/>
      <c r="K165" s="4352"/>
      <c r="L165" s="3922"/>
      <c r="M165" s="3922"/>
      <c r="N165" s="3922"/>
      <c r="O165" s="1599"/>
      <c r="P165" s="2572"/>
      <c r="Q165" s="2572"/>
      <c r="R165" s="2572"/>
      <c r="S165" s="2572"/>
      <c r="T165" s="2572"/>
      <c r="U165" s="2572"/>
      <c r="V165" s="2572"/>
      <c r="W165" s="2572"/>
      <c r="X165" s="2572"/>
      <c r="Y165" s="2572"/>
      <c r="Z165" s="2572"/>
      <c r="AA165" s="2572"/>
      <c r="AB165" s="2572"/>
      <c r="AC165" s="2572"/>
      <c r="AD165" s="2392"/>
      <c r="AE165" s="2392"/>
      <c r="AF165" s="2487"/>
      <c r="AG165" s="2593"/>
    </row>
    <row r="166" spans="2:33" s="2411" customFormat="1" ht="12.75" customHeight="1">
      <c r="B166" s="2412"/>
      <c r="D166" s="3922"/>
      <c r="E166" s="4352"/>
      <c r="F166" s="3922"/>
      <c r="G166" s="3922"/>
      <c r="H166" s="3922"/>
      <c r="I166" s="1599"/>
      <c r="J166" s="3922"/>
      <c r="K166" s="4352"/>
      <c r="L166" s="3922"/>
      <c r="M166" s="3922"/>
      <c r="N166" s="3922"/>
      <c r="O166" s="1599"/>
      <c r="P166" s="2572"/>
      <c r="Q166" s="2572"/>
      <c r="R166" s="2572"/>
      <c r="S166" s="2572"/>
      <c r="T166" s="2572"/>
      <c r="U166" s="2572"/>
      <c r="V166" s="2572"/>
      <c r="W166" s="2572"/>
      <c r="X166" s="2572"/>
      <c r="Y166" s="2572"/>
      <c r="Z166" s="2572"/>
      <c r="AA166" s="2572"/>
      <c r="AB166" s="2572"/>
      <c r="AC166" s="2572"/>
      <c r="AD166" s="2392"/>
      <c r="AE166" s="2392"/>
      <c r="AF166" s="2487"/>
      <c r="AG166" s="2593"/>
    </row>
    <row r="167" spans="2:33" s="2411" customFormat="1" ht="12.75" customHeight="1">
      <c r="B167" s="2412"/>
      <c r="D167" s="3922"/>
      <c r="E167" s="4352"/>
      <c r="F167" s="3922"/>
      <c r="G167" s="3922"/>
      <c r="H167" s="3922"/>
      <c r="I167" s="1599"/>
      <c r="J167" s="3922"/>
      <c r="K167" s="4352"/>
      <c r="L167" s="3922"/>
      <c r="M167" s="3922"/>
      <c r="N167" s="3922"/>
      <c r="O167" s="1599"/>
      <c r="P167" s="2572"/>
      <c r="Q167" s="2572"/>
      <c r="R167" s="2572"/>
      <c r="S167" s="2572"/>
      <c r="T167" s="2572"/>
      <c r="U167" s="2572"/>
      <c r="V167" s="2572"/>
      <c r="W167" s="2572"/>
      <c r="X167" s="2572"/>
      <c r="Y167" s="2572"/>
      <c r="Z167" s="2572"/>
      <c r="AA167" s="2572"/>
      <c r="AB167" s="2572"/>
      <c r="AC167" s="2572"/>
      <c r="AD167" s="2392"/>
      <c r="AE167" s="2392"/>
      <c r="AF167" s="2487"/>
      <c r="AG167" s="2593"/>
    </row>
    <row r="168" spans="2:33" s="2411" customFormat="1" ht="12.75" customHeight="1">
      <c r="B168" s="2412"/>
      <c r="D168" s="3922"/>
      <c r="E168" s="4352"/>
      <c r="F168" s="3922"/>
      <c r="G168" s="3922"/>
      <c r="H168" s="3922"/>
      <c r="I168" s="1599"/>
      <c r="J168" s="3922"/>
      <c r="K168" s="4352"/>
      <c r="L168" s="3922"/>
      <c r="M168" s="3922"/>
      <c r="N168" s="3922"/>
      <c r="O168" s="1599"/>
      <c r="P168" s="2572"/>
      <c r="Q168" s="2572"/>
      <c r="R168" s="2572"/>
      <c r="S168" s="2572"/>
      <c r="T168" s="2572"/>
      <c r="U168" s="2572"/>
      <c r="V168" s="2572"/>
      <c r="W168" s="2572"/>
      <c r="X168" s="2572"/>
      <c r="Y168" s="2572"/>
      <c r="Z168" s="2572"/>
      <c r="AA168" s="2572"/>
      <c r="AB168" s="2572"/>
      <c r="AC168" s="2572"/>
      <c r="AD168" s="2392"/>
      <c r="AE168" s="2392"/>
      <c r="AF168" s="2487"/>
      <c r="AG168" s="2593"/>
    </row>
    <row r="169" spans="2:33" s="2411" customFormat="1" ht="12.75" customHeight="1">
      <c r="B169" s="2412"/>
      <c r="D169" s="3922"/>
      <c r="E169" s="4352"/>
      <c r="F169" s="3922"/>
      <c r="G169" s="3922"/>
      <c r="H169" s="3922"/>
      <c r="I169" s="1599"/>
      <c r="J169" s="3922"/>
      <c r="K169" s="4352"/>
      <c r="L169" s="3922"/>
      <c r="M169" s="3922"/>
      <c r="N169" s="3922"/>
      <c r="O169" s="1599"/>
      <c r="P169" s="2572"/>
      <c r="Q169" s="2572"/>
      <c r="R169" s="2572"/>
      <c r="S169" s="2572"/>
      <c r="T169" s="2572"/>
      <c r="U169" s="2572"/>
      <c r="V169" s="2572"/>
      <c r="W169" s="2572"/>
      <c r="X169" s="2572"/>
      <c r="Y169" s="2572"/>
      <c r="Z169" s="2572"/>
      <c r="AA169" s="2572"/>
      <c r="AB169" s="2572"/>
      <c r="AC169" s="2572"/>
      <c r="AD169" s="2392"/>
      <c r="AE169" s="2392"/>
      <c r="AF169" s="2487"/>
      <c r="AG169" s="2593"/>
    </row>
    <row r="170" spans="2:33" s="2411" customFormat="1" ht="12.75" customHeight="1">
      <c r="B170" s="2412"/>
      <c r="D170" s="3922"/>
      <c r="E170" s="4352"/>
      <c r="F170" s="3922"/>
      <c r="G170" s="3922"/>
      <c r="H170" s="3922"/>
      <c r="I170" s="1599"/>
      <c r="J170" s="3922"/>
      <c r="K170" s="4352"/>
      <c r="L170" s="3922"/>
      <c r="M170" s="3922"/>
      <c r="N170" s="3922"/>
      <c r="O170" s="1599"/>
      <c r="P170" s="2572"/>
      <c r="Q170" s="2572"/>
      <c r="R170" s="2572"/>
      <c r="S170" s="2572"/>
      <c r="T170" s="2572"/>
      <c r="U170" s="2572"/>
      <c r="V170" s="2572"/>
      <c r="W170" s="2572"/>
      <c r="X170" s="2572"/>
      <c r="Y170" s="2572"/>
      <c r="Z170" s="2572"/>
      <c r="AA170" s="2572"/>
      <c r="AB170" s="2572"/>
      <c r="AC170" s="2572"/>
      <c r="AD170" s="2392"/>
      <c r="AE170" s="2392"/>
      <c r="AF170" s="2487"/>
      <c r="AG170" s="2593"/>
    </row>
    <row r="171" spans="2:33" s="2411" customFormat="1" ht="12.75" customHeight="1">
      <c r="B171" s="2412"/>
      <c r="D171" s="3922"/>
      <c r="E171" s="4352"/>
      <c r="F171" s="3922"/>
      <c r="G171" s="3922"/>
      <c r="H171" s="3922"/>
      <c r="I171" s="1599"/>
      <c r="J171" s="3922"/>
      <c r="K171" s="4352"/>
      <c r="L171" s="3922"/>
      <c r="M171" s="3922"/>
      <c r="N171" s="3922"/>
      <c r="O171" s="1599"/>
      <c r="P171" s="2572"/>
      <c r="Q171" s="2572"/>
      <c r="R171" s="2572"/>
      <c r="S171" s="2572"/>
      <c r="T171" s="2572"/>
      <c r="U171" s="2572"/>
      <c r="V171" s="2572"/>
      <c r="W171" s="2572"/>
      <c r="X171" s="2572"/>
      <c r="Y171" s="2572"/>
      <c r="Z171" s="2572"/>
      <c r="AA171" s="2572"/>
      <c r="AB171" s="2572"/>
      <c r="AC171" s="2572"/>
      <c r="AD171" s="2392"/>
      <c r="AE171" s="2392"/>
      <c r="AF171" s="2487"/>
      <c r="AG171" s="2593"/>
    </row>
    <row r="172" spans="2:33" s="2411" customFormat="1" ht="12.75" customHeight="1">
      <c r="B172" s="2412"/>
      <c r="D172" s="3922"/>
      <c r="E172" s="4352"/>
      <c r="F172" s="3922"/>
      <c r="G172" s="3922"/>
      <c r="H172" s="3922"/>
      <c r="I172" s="1599"/>
      <c r="J172" s="3922"/>
      <c r="K172" s="4352"/>
      <c r="L172" s="3922"/>
      <c r="M172" s="3922"/>
      <c r="N172" s="3922"/>
      <c r="O172" s="1599"/>
      <c r="P172" s="2572"/>
      <c r="Q172" s="2572"/>
      <c r="R172" s="2572"/>
      <c r="S172" s="2572"/>
      <c r="T172" s="2572"/>
      <c r="U172" s="2572"/>
      <c r="V172" s="2572"/>
      <c r="W172" s="2572"/>
      <c r="X172" s="2572"/>
      <c r="Y172" s="2572"/>
      <c r="Z172" s="2572"/>
      <c r="AA172" s="2572"/>
      <c r="AB172" s="2572"/>
      <c r="AC172" s="2572"/>
      <c r="AD172" s="2392"/>
      <c r="AE172" s="2392"/>
      <c r="AF172" s="2487"/>
      <c r="AG172" s="2593"/>
    </row>
    <row r="173" spans="2:33" s="2411" customFormat="1" ht="12.75" customHeight="1">
      <c r="B173" s="2412"/>
      <c r="D173" s="3922"/>
      <c r="E173" s="4352"/>
      <c r="F173" s="3922"/>
      <c r="G173" s="3922"/>
      <c r="H173" s="3922"/>
      <c r="I173" s="1599"/>
      <c r="J173" s="3922"/>
      <c r="K173" s="4352"/>
      <c r="L173" s="3922"/>
      <c r="M173" s="3922"/>
      <c r="N173" s="3922"/>
      <c r="O173" s="1599"/>
      <c r="P173" s="2572"/>
      <c r="Q173" s="2572"/>
      <c r="R173" s="2572"/>
      <c r="S173" s="2572"/>
      <c r="T173" s="2572"/>
      <c r="U173" s="2572"/>
      <c r="V173" s="2572"/>
      <c r="W173" s="2572"/>
      <c r="X173" s="2572"/>
      <c r="Y173" s="2572"/>
      <c r="Z173" s="2572"/>
      <c r="AA173" s="2572"/>
      <c r="AB173" s="2572"/>
      <c r="AC173" s="2572"/>
      <c r="AD173" s="2392"/>
      <c r="AE173" s="2392"/>
      <c r="AF173" s="2487"/>
      <c r="AG173" s="2593"/>
    </row>
    <row r="174" spans="2:33" s="2411" customFormat="1" ht="12.75" customHeight="1">
      <c r="B174" s="2412"/>
      <c r="D174" s="3922"/>
      <c r="E174" s="4352"/>
      <c r="F174" s="3922"/>
      <c r="G174" s="3922"/>
      <c r="H174" s="3922"/>
      <c r="I174" s="1599"/>
      <c r="J174" s="3922"/>
      <c r="K174" s="4352"/>
      <c r="L174" s="3922"/>
      <c r="M174" s="3922"/>
      <c r="N174" s="3922"/>
      <c r="O174" s="1599"/>
      <c r="P174" s="2572"/>
      <c r="Q174" s="2572"/>
      <c r="R174" s="2572"/>
      <c r="S174" s="2572"/>
      <c r="T174" s="2572"/>
      <c r="U174" s="2572"/>
      <c r="V174" s="2572"/>
      <c r="W174" s="2572"/>
      <c r="X174" s="2572"/>
      <c r="Y174" s="2572"/>
      <c r="Z174" s="2572"/>
      <c r="AA174" s="2572"/>
      <c r="AB174" s="2572"/>
      <c r="AC174" s="2572"/>
      <c r="AD174" s="2392"/>
      <c r="AE174" s="2392"/>
      <c r="AF174" s="2487"/>
      <c r="AG174" s="2593"/>
    </row>
    <row r="175" spans="2:33" s="2411" customFormat="1" ht="12.75" customHeight="1">
      <c r="B175" s="2412"/>
      <c r="D175" s="3922"/>
      <c r="E175" s="4352"/>
      <c r="F175" s="3922"/>
      <c r="G175" s="3922"/>
      <c r="H175" s="3922"/>
      <c r="I175" s="1599"/>
      <c r="J175" s="3922"/>
      <c r="K175" s="4352"/>
      <c r="L175" s="3922"/>
      <c r="M175" s="3922"/>
      <c r="N175" s="3922"/>
      <c r="O175" s="1599"/>
      <c r="P175" s="2572"/>
      <c r="Q175" s="2572"/>
      <c r="R175" s="2572"/>
      <c r="S175" s="2572"/>
      <c r="T175" s="2572"/>
      <c r="U175" s="2572"/>
      <c r="V175" s="2572"/>
      <c r="W175" s="2572"/>
      <c r="X175" s="2572"/>
      <c r="Y175" s="2572"/>
      <c r="Z175" s="2572"/>
      <c r="AA175" s="2572"/>
      <c r="AB175" s="2572"/>
      <c r="AC175" s="2572"/>
      <c r="AD175" s="2392"/>
      <c r="AE175" s="2392"/>
      <c r="AF175" s="2487"/>
      <c r="AG175" s="2593"/>
    </row>
    <row r="176" spans="2:33" s="2411" customFormat="1" ht="12.75" customHeight="1">
      <c r="B176" s="2412"/>
      <c r="D176" s="3922"/>
      <c r="E176" s="4352"/>
      <c r="F176" s="3922"/>
      <c r="G176" s="3922"/>
      <c r="H176" s="3922"/>
      <c r="I176" s="1599"/>
      <c r="J176" s="3922"/>
      <c r="K176" s="4352"/>
      <c r="L176" s="3922"/>
      <c r="M176" s="3922"/>
      <c r="N176" s="3922"/>
      <c r="O176" s="1599"/>
      <c r="P176" s="2572"/>
      <c r="Q176" s="2572"/>
      <c r="R176" s="2572"/>
      <c r="S176" s="2572"/>
      <c r="T176" s="2572"/>
      <c r="U176" s="2572"/>
      <c r="V176" s="2572"/>
      <c r="W176" s="2572"/>
      <c r="X176" s="2572"/>
      <c r="Y176" s="2572"/>
      <c r="Z176" s="2572"/>
      <c r="AA176" s="2572"/>
      <c r="AB176" s="2572"/>
      <c r="AC176" s="2572"/>
      <c r="AD176" s="2392"/>
      <c r="AE176" s="2392"/>
      <c r="AF176" s="2487"/>
      <c r="AG176" s="2593"/>
    </row>
    <row r="177" spans="2:33" s="2411" customFormat="1" ht="12.75" customHeight="1">
      <c r="B177" s="2412"/>
      <c r="D177" s="3922"/>
      <c r="E177" s="4352"/>
      <c r="F177" s="3922"/>
      <c r="G177" s="3922"/>
      <c r="H177" s="3922"/>
      <c r="I177" s="1599"/>
      <c r="J177" s="3922"/>
      <c r="K177" s="4352"/>
      <c r="L177" s="3922"/>
      <c r="M177" s="3922"/>
      <c r="N177" s="3922"/>
      <c r="O177" s="1599"/>
      <c r="P177" s="2572"/>
      <c r="Q177" s="2572"/>
      <c r="R177" s="2572"/>
      <c r="S177" s="2572"/>
      <c r="T177" s="2572"/>
      <c r="U177" s="2572"/>
      <c r="V177" s="2572"/>
      <c r="W177" s="2572"/>
      <c r="X177" s="2572"/>
      <c r="Y177" s="2572"/>
      <c r="Z177" s="2572"/>
      <c r="AA177" s="2572"/>
      <c r="AB177" s="2572"/>
      <c r="AC177" s="2572"/>
      <c r="AD177" s="2392"/>
      <c r="AE177" s="2392"/>
      <c r="AF177" s="2487"/>
      <c r="AG177" s="2593"/>
    </row>
    <row r="178" spans="2:33" s="2411" customFormat="1" ht="12.75" customHeight="1">
      <c r="B178" s="2412"/>
      <c r="D178" s="3922"/>
      <c r="E178" s="4352"/>
      <c r="F178" s="3922"/>
      <c r="G178" s="3922"/>
      <c r="H178" s="3922"/>
      <c r="I178" s="1599"/>
      <c r="J178" s="3922"/>
      <c r="K178" s="4352"/>
      <c r="L178" s="3922"/>
      <c r="M178" s="3922"/>
      <c r="N178" s="3922"/>
      <c r="O178" s="1599"/>
      <c r="P178" s="2572"/>
      <c r="Q178" s="2572"/>
      <c r="R178" s="2572"/>
      <c r="S178" s="2572"/>
      <c r="T178" s="2572"/>
      <c r="U178" s="2572"/>
      <c r="V178" s="2572"/>
      <c r="W178" s="2572"/>
      <c r="X178" s="2572"/>
      <c r="Y178" s="2572"/>
      <c r="Z178" s="2572"/>
      <c r="AA178" s="2572"/>
      <c r="AB178" s="2572"/>
      <c r="AC178" s="2572"/>
      <c r="AD178" s="2392"/>
      <c r="AE178" s="2392"/>
      <c r="AF178" s="2487"/>
      <c r="AG178" s="2593"/>
    </row>
    <row r="179" spans="2:33" s="2411" customFormat="1" ht="12.75" customHeight="1">
      <c r="B179" s="2412"/>
      <c r="D179" s="3922"/>
      <c r="E179" s="4352"/>
      <c r="F179" s="3922"/>
      <c r="G179" s="3922"/>
      <c r="H179" s="3922"/>
      <c r="I179" s="1599"/>
      <c r="J179" s="3922"/>
      <c r="K179" s="4352"/>
      <c r="L179" s="3922"/>
      <c r="M179" s="3922"/>
      <c r="N179" s="3922"/>
      <c r="O179" s="1599"/>
      <c r="P179" s="2572"/>
      <c r="Q179" s="2572"/>
      <c r="R179" s="2572"/>
      <c r="S179" s="2572"/>
      <c r="T179" s="2572"/>
      <c r="U179" s="2572"/>
      <c r="V179" s="2572"/>
      <c r="W179" s="2572"/>
      <c r="X179" s="2572"/>
      <c r="Y179" s="2572"/>
      <c r="Z179" s="2572"/>
      <c r="AA179" s="2572"/>
      <c r="AB179" s="2572"/>
      <c r="AC179" s="2572"/>
      <c r="AD179" s="2392"/>
      <c r="AE179" s="2392"/>
      <c r="AF179" s="2487"/>
      <c r="AG179" s="2593"/>
    </row>
    <row r="180" spans="2:33" s="2411" customFormat="1" ht="12.75" customHeight="1">
      <c r="B180" s="2412"/>
      <c r="D180" s="3922"/>
      <c r="E180" s="4352"/>
      <c r="F180" s="3922"/>
      <c r="G180" s="3922"/>
      <c r="H180" s="3922"/>
      <c r="I180" s="1599"/>
      <c r="J180" s="3922"/>
      <c r="K180" s="4352"/>
      <c r="L180" s="3922"/>
      <c r="M180" s="3922"/>
      <c r="N180" s="3922"/>
      <c r="O180" s="1599"/>
      <c r="P180" s="2572"/>
      <c r="Q180" s="2572"/>
      <c r="R180" s="2572"/>
      <c r="S180" s="2572"/>
      <c r="T180" s="2572"/>
      <c r="U180" s="2572"/>
      <c r="V180" s="2572"/>
      <c r="W180" s="2572"/>
      <c r="X180" s="2572"/>
      <c r="Y180" s="2572"/>
      <c r="Z180" s="2572"/>
      <c r="AA180" s="2572"/>
      <c r="AB180" s="2572"/>
      <c r="AC180" s="2572"/>
      <c r="AD180" s="2392"/>
      <c r="AE180" s="2392"/>
      <c r="AF180" s="2487"/>
      <c r="AG180" s="2593"/>
    </row>
    <row r="181" spans="2:33" s="2411" customFormat="1" ht="12.75" customHeight="1">
      <c r="B181" s="2412"/>
      <c r="D181" s="3922"/>
      <c r="E181" s="4352"/>
      <c r="F181" s="3922"/>
      <c r="G181" s="3922"/>
      <c r="H181" s="3922"/>
      <c r="I181" s="1599"/>
      <c r="J181" s="3922"/>
      <c r="K181" s="4352"/>
      <c r="L181" s="3922"/>
      <c r="M181" s="3922"/>
      <c r="N181" s="3922"/>
      <c r="O181" s="1599"/>
      <c r="P181" s="2572"/>
      <c r="Q181" s="2572"/>
      <c r="R181" s="2572"/>
      <c r="S181" s="2572"/>
      <c r="T181" s="2572"/>
      <c r="U181" s="2572"/>
      <c r="V181" s="2572"/>
      <c r="W181" s="2572"/>
      <c r="X181" s="2572"/>
      <c r="Y181" s="2572"/>
      <c r="Z181" s="2572"/>
      <c r="AA181" s="2572"/>
      <c r="AB181" s="2572"/>
      <c r="AC181" s="2572"/>
      <c r="AD181" s="2392"/>
      <c r="AE181" s="2392"/>
      <c r="AF181" s="2487"/>
      <c r="AG181" s="2593"/>
    </row>
    <row r="182" spans="2:33" s="2411" customFormat="1" ht="12.75" customHeight="1">
      <c r="B182" s="2412"/>
      <c r="D182" s="3922"/>
      <c r="E182" s="4352"/>
      <c r="F182" s="3922"/>
      <c r="G182" s="3922"/>
      <c r="H182" s="3922"/>
      <c r="I182" s="1599"/>
      <c r="J182" s="3922"/>
      <c r="K182" s="4352"/>
      <c r="L182" s="3922"/>
      <c r="M182" s="3922"/>
      <c r="N182" s="3922"/>
      <c r="O182" s="1599"/>
      <c r="P182" s="2572"/>
      <c r="Q182" s="2572"/>
      <c r="R182" s="2572"/>
      <c r="S182" s="2572"/>
      <c r="T182" s="2572"/>
      <c r="U182" s="2572"/>
      <c r="V182" s="2572"/>
      <c r="W182" s="2572"/>
      <c r="X182" s="2572"/>
      <c r="Y182" s="2572"/>
      <c r="Z182" s="2572"/>
      <c r="AA182" s="2572"/>
      <c r="AB182" s="2572"/>
      <c r="AC182" s="2572"/>
      <c r="AD182" s="2392"/>
      <c r="AE182" s="2392"/>
      <c r="AF182" s="2487"/>
      <c r="AG182" s="2593"/>
    </row>
    <row r="183" spans="2:33" s="2411" customFormat="1" ht="12.75" customHeight="1">
      <c r="B183" s="2412"/>
      <c r="D183" s="3922"/>
      <c r="E183" s="4352"/>
      <c r="F183" s="3922"/>
      <c r="G183" s="3922"/>
      <c r="H183" s="3922"/>
      <c r="I183" s="1599"/>
      <c r="J183" s="3922"/>
      <c r="K183" s="4352"/>
      <c r="L183" s="3922"/>
      <c r="M183" s="3922"/>
      <c r="N183" s="3922"/>
      <c r="O183" s="1599"/>
      <c r="P183" s="2572"/>
      <c r="Q183" s="2572"/>
      <c r="R183" s="2572"/>
      <c r="S183" s="2572"/>
      <c r="T183" s="2572"/>
      <c r="U183" s="2572"/>
      <c r="V183" s="2572"/>
      <c r="W183" s="2572"/>
      <c r="X183" s="2572"/>
      <c r="Y183" s="2572"/>
      <c r="Z183" s="2572"/>
      <c r="AA183" s="2572"/>
      <c r="AB183" s="2572"/>
      <c r="AC183" s="2572"/>
      <c r="AD183" s="2392"/>
      <c r="AE183" s="2392"/>
      <c r="AF183" s="2487"/>
      <c r="AG183" s="2593"/>
    </row>
    <row r="184" spans="2:33" s="2411" customFormat="1" ht="12.75" customHeight="1">
      <c r="B184" s="2412"/>
      <c r="D184" s="3922"/>
      <c r="E184" s="4352"/>
      <c r="F184" s="3922"/>
      <c r="G184" s="3922"/>
      <c r="H184" s="3922"/>
      <c r="I184" s="1599"/>
      <c r="J184" s="3922"/>
      <c r="K184" s="4352"/>
      <c r="L184" s="3922"/>
      <c r="M184" s="3922"/>
      <c r="N184" s="3922"/>
      <c r="O184" s="1599"/>
      <c r="P184" s="2572"/>
      <c r="Q184" s="2572"/>
      <c r="R184" s="2572"/>
      <c r="S184" s="2572"/>
      <c r="T184" s="2572"/>
      <c r="U184" s="2572"/>
      <c r="V184" s="2572"/>
      <c r="W184" s="2572"/>
      <c r="X184" s="2572"/>
      <c r="Y184" s="2572"/>
      <c r="Z184" s="2572"/>
      <c r="AA184" s="2572"/>
      <c r="AB184" s="2572"/>
      <c r="AC184" s="2572"/>
      <c r="AD184" s="2392"/>
      <c r="AE184" s="2392"/>
      <c r="AF184" s="2487"/>
      <c r="AG184" s="2593"/>
    </row>
    <row r="185" spans="2:33" s="2411" customFormat="1" ht="12.75" customHeight="1">
      <c r="B185" s="2412"/>
      <c r="D185" s="3922"/>
      <c r="E185" s="4352"/>
      <c r="F185" s="3922"/>
      <c r="G185" s="3922"/>
      <c r="H185" s="3922"/>
      <c r="I185" s="1599"/>
      <c r="J185" s="3922"/>
      <c r="K185" s="4352"/>
      <c r="L185" s="3922"/>
      <c r="M185" s="3922"/>
      <c r="N185" s="3922"/>
      <c r="O185" s="1599"/>
      <c r="P185" s="2572"/>
      <c r="Q185" s="2572"/>
      <c r="R185" s="2572"/>
      <c r="S185" s="2572"/>
      <c r="T185" s="2572"/>
      <c r="U185" s="2572"/>
      <c r="V185" s="2572"/>
      <c r="W185" s="2572"/>
      <c r="X185" s="2572"/>
      <c r="Y185" s="2572"/>
      <c r="Z185" s="2572"/>
      <c r="AA185" s="2572"/>
      <c r="AB185" s="2572"/>
      <c r="AC185" s="2572"/>
      <c r="AD185" s="2392"/>
      <c r="AE185" s="2392"/>
      <c r="AF185" s="2487"/>
      <c r="AG185" s="2593"/>
    </row>
    <row r="186" spans="2:33" s="2411" customFormat="1" ht="12.75" customHeight="1">
      <c r="B186" s="2412"/>
      <c r="D186" s="3922"/>
      <c r="E186" s="4352"/>
      <c r="F186" s="3922"/>
      <c r="G186" s="3922"/>
      <c r="H186" s="3922"/>
      <c r="I186" s="1599"/>
      <c r="J186" s="3922"/>
      <c r="K186" s="4352"/>
      <c r="L186" s="3922"/>
      <c r="M186" s="3922"/>
      <c r="N186" s="3922"/>
      <c r="O186" s="1599"/>
      <c r="P186" s="2572"/>
      <c r="Q186" s="2572"/>
      <c r="R186" s="2572"/>
      <c r="S186" s="2572"/>
      <c r="T186" s="2572"/>
      <c r="U186" s="2572"/>
      <c r="V186" s="2572"/>
      <c r="W186" s="2572"/>
      <c r="X186" s="2572"/>
      <c r="Y186" s="2572"/>
      <c r="Z186" s="2572"/>
      <c r="AA186" s="2572"/>
      <c r="AB186" s="2572"/>
      <c r="AC186" s="2572"/>
      <c r="AD186" s="2392"/>
      <c r="AE186" s="2392"/>
      <c r="AF186" s="2487"/>
      <c r="AG186" s="2593"/>
    </row>
    <row r="187" spans="2:33" s="2411" customFormat="1" ht="12.75" customHeight="1">
      <c r="B187" s="2412"/>
      <c r="D187" s="3922"/>
      <c r="E187" s="4352"/>
      <c r="F187" s="3922"/>
      <c r="G187" s="3922"/>
      <c r="H187" s="3922"/>
      <c r="I187" s="1599"/>
      <c r="J187" s="3922"/>
      <c r="K187" s="4352"/>
      <c r="L187" s="3922"/>
      <c r="M187" s="3922"/>
      <c r="N187" s="3922"/>
      <c r="O187" s="1599"/>
      <c r="P187" s="2572"/>
      <c r="Q187" s="2572"/>
      <c r="R187" s="2572"/>
      <c r="S187" s="2572"/>
      <c r="T187" s="2572"/>
      <c r="U187" s="2572"/>
      <c r="V187" s="2572"/>
      <c r="W187" s="2572"/>
      <c r="X187" s="2572"/>
      <c r="Y187" s="2572"/>
      <c r="Z187" s="2572"/>
      <c r="AA187" s="2572"/>
      <c r="AB187" s="2572"/>
      <c r="AC187" s="2572"/>
      <c r="AD187" s="2392"/>
      <c r="AE187" s="2392"/>
      <c r="AF187" s="2487"/>
      <c r="AG187" s="2593"/>
    </row>
    <row r="188" spans="2:33" s="2411" customFormat="1" ht="12.75" customHeight="1">
      <c r="B188" s="2412"/>
      <c r="D188" s="3922"/>
      <c r="E188" s="4352"/>
      <c r="F188" s="3922"/>
      <c r="G188" s="3922"/>
      <c r="H188" s="3922"/>
      <c r="I188" s="1599"/>
      <c r="J188" s="3922"/>
      <c r="K188" s="4352"/>
      <c r="L188" s="3922"/>
      <c r="M188" s="3922"/>
      <c r="N188" s="3922"/>
      <c r="O188" s="1599"/>
      <c r="P188" s="2572"/>
      <c r="Q188" s="2572"/>
      <c r="R188" s="2572"/>
      <c r="S188" s="2572"/>
      <c r="T188" s="2572"/>
      <c r="U188" s="2572"/>
      <c r="V188" s="2572"/>
      <c r="W188" s="2572"/>
      <c r="X188" s="2572"/>
      <c r="Y188" s="2572"/>
      <c r="Z188" s="2572"/>
      <c r="AA188" s="2572"/>
      <c r="AB188" s="2572"/>
      <c r="AC188" s="2572"/>
      <c r="AD188" s="2392"/>
      <c r="AE188" s="2392"/>
      <c r="AF188" s="2487"/>
      <c r="AG188" s="2593"/>
    </row>
    <row r="189" spans="2:33" s="2411" customFormat="1" ht="12.75" customHeight="1">
      <c r="B189" s="2412"/>
      <c r="D189" s="3922"/>
      <c r="E189" s="4352"/>
      <c r="F189" s="3922"/>
      <c r="G189" s="3922"/>
      <c r="H189" s="3922"/>
      <c r="I189" s="1599"/>
      <c r="J189" s="3922"/>
      <c r="K189" s="4352"/>
      <c r="L189" s="3922"/>
      <c r="M189" s="3922"/>
      <c r="N189" s="3922"/>
      <c r="O189" s="1599"/>
      <c r="P189" s="2572"/>
      <c r="Q189" s="2572"/>
      <c r="R189" s="2572"/>
      <c r="S189" s="2572"/>
      <c r="T189" s="2572"/>
      <c r="U189" s="2572"/>
      <c r="V189" s="2572"/>
      <c r="W189" s="2572"/>
      <c r="X189" s="2572"/>
      <c r="Y189" s="2572"/>
      <c r="Z189" s="2572"/>
      <c r="AA189" s="2572"/>
      <c r="AB189" s="2572"/>
      <c r="AC189" s="2572"/>
      <c r="AD189" s="2392"/>
      <c r="AE189" s="2392"/>
      <c r="AF189" s="2487"/>
      <c r="AG189" s="2593"/>
    </row>
    <row r="190" spans="2:33" s="2411" customFormat="1" ht="12.75" customHeight="1">
      <c r="B190" s="2412"/>
      <c r="D190" s="3922"/>
      <c r="E190" s="4352"/>
      <c r="F190" s="3922"/>
      <c r="G190" s="3922"/>
      <c r="H190" s="3922"/>
      <c r="I190" s="1599"/>
      <c r="J190" s="3922"/>
      <c r="K190" s="4352"/>
      <c r="L190" s="3922"/>
      <c r="M190" s="3922"/>
      <c r="N190" s="3922"/>
      <c r="O190" s="1599"/>
      <c r="P190" s="2572"/>
      <c r="Q190" s="2572"/>
      <c r="R190" s="2572"/>
      <c r="S190" s="2572"/>
      <c r="T190" s="2572"/>
      <c r="U190" s="2572"/>
      <c r="V190" s="2572"/>
      <c r="W190" s="2572"/>
      <c r="X190" s="2572"/>
      <c r="Y190" s="2572"/>
      <c r="Z190" s="2572"/>
      <c r="AA190" s="2572"/>
      <c r="AB190" s="2572"/>
      <c r="AC190" s="2572"/>
      <c r="AD190" s="2392"/>
      <c r="AE190" s="2392"/>
      <c r="AF190" s="2487"/>
      <c r="AG190" s="2593"/>
    </row>
    <row r="191" spans="2:33" s="2411" customFormat="1" ht="12.75" customHeight="1">
      <c r="B191" s="2412"/>
      <c r="D191" s="3922"/>
      <c r="E191" s="4352"/>
      <c r="F191" s="3922"/>
      <c r="G191" s="3922"/>
      <c r="H191" s="3922"/>
      <c r="I191" s="1599"/>
      <c r="J191" s="3922"/>
      <c r="K191" s="4352"/>
      <c r="L191" s="3922"/>
      <c r="M191" s="3922"/>
      <c r="N191" s="3922"/>
      <c r="O191" s="1599"/>
      <c r="P191" s="2572"/>
      <c r="Q191" s="2572"/>
      <c r="R191" s="2572"/>
      <c r="S191" s="2572"/>
      <c r="T191" s="2572"/>
      <c r="U191" s="2572"/>
      <c r="V191" s="2572"/>
      <c r="W191" s="2572"/>
      <c r="X191" s="2572"/>
      <c r="Y191" s="2572"/>
      <c r="Z191" s="2572"/>
      <c r="AA191" s="2572"/>
      <c r="AB191" s="2572"/>
      <c r="AC191" s="2572"/>
      <c r="AD191" s="2392"/>
      <c r="AE191" s="2392"/>
      <c r="AF191" s="2487"/>
      <c r="AG191" s="2593"/>
    </row>
    <row r="192" spans="2:33" s="2411" customFormat="1" ht="12.75" customHeight="1">
      <c r="B192" s="2412"/>
      <c r="D192" s="3922"/>
      <c r="E192" s="4352"/>
      <c r="F192" s="3922"/>
      <c r="G192" s="3922"/>
      <c r="H192" s="3922"/>
      <c r="I192" s="1599"/>
      <c r="J192" s="3922"/>
      <c r="K192" s="4352"/>
      <c r="L192" s="3922"/>
      <c r="M192" s="3922"/>
      <c r="N192" s="3922"/>
      <c r="O192" s="1599"/>
      <c r="P192" s="2572"/>
      <c r="Q192" s="2572"/>
      <c r="R192" s="2572"/>
      <c r="S192" s="2572"/>
      <c r="T192" s="2572"/>
      <c r="U192" s="2572"/>
      <c r="V192" s="2572"/>
      <c r="W192" s="2572"/>
      <c r="X192" s="2572"/>
      <c r="Y192" s="2572"/>
      <c r="Z192" s="2572"/>
      <c r="AA192" s="2572"/>
      <c r="AB192" s="2572"/>
      <c r="AC192" s="2572"/>
      <c r="AD192" s="2392"/>
      <c r="AE192" s="2392"/>
      <c r="AF192" s="2487"/>
      <c r="AG192" s="2593"/>
    </row>
    <row r="193" spans="1:34" s="2411" customFormat="1" ht="12.75" customHeight="1">
      <c r="B193" s="2412"/>
      <c r="D193" s="3922"/>
      <c r="E193" s="4352"/>
      <c r="F193" s="3922"/>
      <c r="G193" s="3922"/>
      <c r="H193" s="3922"/>
      <c r="I193" s="1599"/>
      <c r="J193" s="3922"/>
      <c r="K193" s="4352"/>
      <c r="L193" s="3922"/>
      <c r="M193" s="3922"/>
      <c r="N193" s="3922"/>
      <c r="O193" s="1599"/>
      <c r="P193" s="2572"/>
      <c r="Q193" s="2572"/>
      <c r="R193" s="2572"/>
      <c r="S193" s="2572"/>
      <c r="T193" s="2572"/>
      <c r="U193" s="2572"/>
      <c r="V193" s="2572"/>
      <c r="W193" s="2572"/>
      <c r="X193" s="2572"/>
      <c r="Y193" s="2572"/>
      <c r="Z193" s="2572"/>
      <c r="AA193" s="2572"/>
      <c r="AB193" s="2572"/>
      <c r="AC193" s="2572"/>
      <c r="AD193" s="2392"/>
      <c r="AE193" s="2392"/>
      <c r="AF193" s="2487"/>
      <c r="AG193" s="2593"/>
    </row>
    <row r="194" spans="1:34" s="2411" customFormat="1" ht="12.75" customHeight="1">
      <c r="B194" s="2412"/>
      <c r="D194" s="3922"/>
      <c r="E194" s="4352"/>
      <c r="F194" s="3922"/>
      <c r="G194" s="3922"/>
      <c r="H194" s="3922"/>
      <c r="I194" s="1599"/>
      <c r="J194" s="3922"/>
      <c r="K194" s="4352"/>
      <c r="L194" s="3922"/>
      <c r="M194" s="3922"/>
      <c r="N194" s="3922"/>
      <c r="O194" s="1599"/>
      <c r="P194" s="2572"/>
      <c r="Q194" s="2572"/>
      <c r="R194" s="2572"/>
      <c r="S194" s="2572"/>
      <c r="T194" s="2572"/>
      <c r="U194" s="2572"/>
      <c r="V194" s="2572"/>
      <c r="W194" s="2572"/>
      <c r="X194" s="2572"/>
      <c r="Y194" s="2572"/>
      <c r="Z194" s="2572"/>
      <c r="AA194" s="2572"/>
      <c r="AB194" s="2572"/>
      <c r="AC194" s="2572"/>
      <c r="AD194" s="2392"/>
      <c r="AE194" s="2392"/>
      <c r="AF194" s="2487"/>
      <c r="AG194" s="2593"/>
    </row>
    <row r="195" spans="1:34" s="2411" customFormat="1" ht="12.75" customHeight="1">
      <c r="B195" s="2412"/>
      <c r="D195" s="3922"/>
      <c r="E195" s="4352"/>
      <c r="F195" s="3922"/>
      <c r="G195" s="3922"/>
      <c r="H195" s="3922"/>
      <c r="I195" s="1599"/>
      <c r="J195" s="3922"/>
      <c r="K195" s="4352"/>
      <c r="L195" s="3922"/>
      <c r="M195" s="3922"/>
      <c r="N195" s="3922"/>
      <c r="O195" s="1599"/>
      <c r="P195" s="2572"/>
      <c r="Q195" s="2572"/>
      <c r="R195" s="2572"/>
      <c r="S195" s="2572"/>
      <c r="T195" s="2572"/>
      <c r="U195" s="2572"/>
      <c r="V195" s="2572"/>
      <c r="W195" s="2572"/>
      <c r="X195" s="2572"/>
      <c r="Y195" s="2572"/>
      <c r="Z195" s="2572"/>
      <c r="AA195" s="2572"/>
      <c r="AB195" s="2572"/>
      <c r="AC195" s="2572"/>
      <c r="AD195" s="2392"/>
      <c r="AE195" s="2392"/>
      <c r="AF195" s="2487"/>
      <c r="AG195" s="2593"/>
    </row>
    <row r="196" spans="1:34" s="2411" customFormat="1" ht="12.75" customHeight="1">
      <c r="B196" s="2412"/>
      <c r="D196" s="3922"/>
      <c r="E196" s="4352"/>
      <c r="F196" s="3922"/>
      <c r="G196" s="3922"/>
      <c r="H196" s="3922"/>
      <c r="I196" s="1599"/>
      <c r="J196" s="3922"/>
      <c r="K196" s="4352"/>
      <c r="L196" s="3922"/>
      <c r="M196" s="3922"/>
      <c r="N196" s="3922"/>
      <c r="O196" s="1599"/>
      <c r="P196" s="2572"/>
      <c r="Q196" s="2572"/>
      <c r="R196" s="2572"/>
      <c r="S196" s="2572"/>
      <c r="T196" s="2572"/>
      <c r="U196" s="2572"/>
      <c r="V196" s="2572"/>
      <c r="W196" s="2572"/>
      <c r="X196" s="2572"/>
      <c r="Y196" s="2572"/>
      <c r="Z196" s="2572"/>
      <c r="AA196" s="2572"/>
      <c r="AB196" s="2572"/>
      <c r="AC196" s="2572"/>
      <c r="AD196" s="2392"/>
      <c r="AE196" s="2392"/>
      <c r="AF196" s="2487"/>
      <c r="AG196" s="2593"/>
    </row>
    <row r="197" spans="1:34" s="2411" customFormat="1" ht="12.75" customHeight="1">
      <c r="B197" s="2412"/>
      <c r="D197" s="3922"/>
      <c r="E197" s="4352"/>
      <c r="F197" s="3922"/>
      <c r="G197" s="3922"/>
      <c r="H197" s="3922"/>
      <c r="I197" s="1599"/>
      <c r="J197" s="3922"/>
      <c r="K197" s="4352"/>
      <c r="L197" s="3922"/>
      <c r="M197" s="3922"/>
      <c r="N197" s="3922"/>
      <c r="O197" s="1599"/>
      <c r="P197" s="2572"/>
      <c r="Q197" s="2572"/>
      <c r="R197" s="2572"/>
      <c r="S197" s="2572"/>
      <c r="T197" s="2572"/>
      <c r="U197" s="2572"/>
      <c r="V197" s="2572"/>
      <c r="W197" s="2572"/>
      <c r="X197" s="2572"/>
      <c r="Y197" s="2572"/>
      <c r="Z197" s="2572"/>
      <c r="AA197" s="2572"/>
      <c r="AB197" s="2572"/>
      <c r="AC197" s="2572"/>
      <c r="AD197" s="2392"/>
      <c r="AE197" s="2392"/>
      <c r="AF197" s="2487"/>
      <c r="AG197" s="2593"/>
    </row>
    <row r="198" spans="1:34" s="2411" customFormat="1" ht="12.75" customHeight="1">
      <c r="B198" s="2412"/>
      <c r="D198" s="3922"/>
      <c r="E198" s="4352"/>
      <c r="F198" s="3922"/>
      <c r="G198" s="3922"/>
      <c r="H198" s="3922"/>
      <c r="I198" s="1599"/>
      <c r="J198" s="3922"/>
      <c r="K198" s="4352"/>
      <c r="L198" s="3922"/>
      <c r="M198" s="3922"/>
      <c r="N198" s="3922"/>
      <c r="O198" s="1599"/>
      <c r="P198" s="2572"/>
      <c r="Q198" s="2572"/>
      <c r="R198" s="2572"/>
      <c r="S198" s="2572"/>
      <c r="T198" s="2572"/>
      <c r="U198" s="2572"/>
      <c r="V198" s="2572"/>
      <c r="W198" s="2572"/>
      <c r="X198" s="2572"/>
      <c r="Y198" s="2572"/>
      <c r="Z198" s="2572"/>
      <c r="AA198" s="2572"/>
      <c r="AB198" s="2572"/>
      <c r="AC198" s="2572"/>
      <c r="AD198" s="2392"/>
      <c r="AE198" s="2392"/>
      <c r="AF198" s="2487"/>
      <c r="AG198" s="2593"/>
    </row>
    <row r="199" spans="1:34" s="2411" customFormat="1" ht="12.75" customHeight="1">
      <c r="B199" s="2412"/>
      <c r="D199" s="3922"/>
      <c r="E199" s="4352"/>
      <c r="F199" s="3922"/>
      <c r="G199" s="3922"/>
      <c r="H199" s="3922"/>
      <c r="I199" s="1599"/>
      <c r="J199" s="3922"/>
      <c r="K199" s="4352"/>
      <c r="L199" s="3922"/>
      <c r="M199" s="3922"/>
      <c r="N199" s="3922"/>
      <c r="O199" s="1599"/>
      <c r="P199" s="2572"/>
      <c r="Q199" s="2572"/>
      <c r="R199" s="2572"/>
      <c r="S199" s="2572"/>
      <c r="T199" s="2572"/>
      <c r="U199" s="2572"/>
      <c r="V199" s="2572"/>
      <c r="W199" s="2572"/>
      <c r="X199" s="2572"/>
      <c r="Y199" s="2572"/>
      <c r="Z199" s="2572"/>
      <c r="AA199" s="2572"/>
      <c r="AB199" s="2572"/>
      <c r="AC199" s="2572"/>
      <c r="AD199" s="2392"/>
      <c r="AE199" s="2392"/>
      <c r="AF199" s="2487"/>
      <c r="AG199" s="2593"/>
    </row>
    <row r="200" spans="1:34" s="2411" customFormat="1" ht="12.75" customHeight="1">
      <c r="B200" s="2412"/>
      <c r="D200" s="3922"/>
      <c r="E200" s="4352"/>
      <c r="F200" s="3922"/>
      <c r="G200" s="3922"/>
      <c r="H200" s="3922"/>
      <c r="I200" s="1599"/>
      <c r="J200" s="3922"/>
      <c r="K200" s="4352"/>
      <c r="L200" s="3922"/>
      <c r="M200" s="3922"/>
      <c r="N200" s="3922"/>
      <c r="O200" s="1599"/>
      <c r="P200" s="2572"/>
      <c r="Q200" s="2572"/>
      <c r="R200" s="2572"/>
      <c r="S200" s="2572"/>
      <c r="T200" s="2572"/>
      <c r="U200" s="2572"/>
      <c r="V200" s="2572"/>
      <c r="W200" s="2572"/>
      <c r="X200" s="2572"/>
      <c r="Y200" s="2572"/>
      <c r="Z200" s="2572"/>
      <c r="AA200" s="2572"/>
      <c r="AB200" s="2572"/>
      <c r="AC200" s="2572"/>
      <c r="AD200" s="2392"/>
      <c r="AE200" s="2392"/>
      <c r="AF200" s="2487"/>
      <c r="AG200" s="2593"/>
    </row>
    <row r="201" spans="1:34" s="2411" customFormat="1" ht="12.75" customHeight="1">
      <c r="B201" s="2412"/>
      <c r="D201" s="3922"/>
      <c r="E201" s="4352"/>
      <c r="F201" s="3922"/>
      <c r="G201" s="3922"/>
      <c r="H201" s="3922"/>
      <c r="I201" s="1599"/>
      <c r="J201" s="3922"/>
      <c r="K201" s="4352"/>
      <c r="L201" s="3922"/>
      <c r="M201" s="3922"/>
      <c r="N201" s="3922"/>
      <c r="O201" s="1599"/>
      <c r="P201" s="2572"/>
      <c r="Q201" s="2572"/>
      <c r="R201" s="2572"/>
      <c r="S201" s="2572"/>
      <c r="T201" s="2572"/>
      <c r="U201" s="2572"/>
      <c r="V201" s="2572"/>
      <c r="W201" s="2572"/>
      <c r="X201" s="2572"/>
      <c r="Y201" s="2572"/>
      <c r="Z201" s="2572"/>
      <c r="AA201" s="2572"/>
      <c r="AB201" s="2572"/>
      <c r="AC201" s="2572"/>
      <c r="AD201" s="2392"/>
      <c r="AE201" s="2392"/>
      <c r="AF201" s="2487"/>
      <c r="AG201" s="2593"/>
    </row>
    <row r="202" spans="1:34" s="2411" customFormat="1" ht="12.75" customHeight="1">
      <c r="B202" s="2412"/>
      <c r="D202" s="3922"/>
      <c r="E202" s="4352"/>
      <c r="F202" s="3922"/>
      <c r="G202" s="3922"/>
      <c r="H202" s="3922"/>
      <c r="I202" s="1599"/>
      <c r="J202" s="3922"/>
      <c r="K202" s="4352"/>
      <c r="L202" s="3922"/>
      <c r="M202" s="3922"/>
      <c r="N202" s="3922"/>
      <c r="O202" s="1599"/>
      <c r="P202" s="2572"/>
      <c r="Q202" s="2572"/>
      <c r="R202" s="2572"/>
      <c r="S202" s="2572"/>
      <c r="T202" s="2572"/>
      <c r="U202" s="2572"/>
      <c r="V202" s="2572"/>
      <c r="W202" s="2572"/>
      <c r="X202" s="2572"/>
      <c r="Y202" s="2572"/>
      <c r="Z202" s="2572"/>
      <c r="AA202" s="2572"/>
      <c r="AB202" s="2572"/>
      <c r="AC202" s="2572"/>
      <c r="AD202" s="2392"/>
      <c r="AE202" s="2392"/>
      <c r="AF202" s="2487"/>
      <c r="AG202" s="2593"/>
    </row>
    <row r="203" spans="1:34" ht="20.100000000000001" customHeight="1">
      <c r="A203" s="6477">
        <v>54</v>
      </c>
      <c r="B203" s="6477"/>
      <c r="C203" s="6477"/>
      <c r="D203" s="6477"/>
      <c r="E203" s="6477"/>
      <c r="F203" s="6477"/>
      <c r="G203" s="6477"/>
      <c r="H203" s="6477"/>
      <c r="I203" s="6477"/>
      <c r="J203" s="6477"/>
      <c r="K203" s="6477"/>
      <c r="L203" s="6477"/>
      <c r="M203" s="6477"/>
      <c r="N203" s="6477"/>
      <c r="O203" s="6477"/>
      <c r="P203" s="6477"/>
      <c r="Q203" s="6477"/>
      <c r="R203" s="6477"/>
      <c r="S203" s="6477"/>
      <c r="T203" s="6477"/>
      <c r="U203" s="6477"/>
      <c r="V203" s="6477"/>
      <c r="W203" s="6477"/>
      <c r="X203" s="6477"/>
      <c r="Y203" s="6477"/>
      <c r="Z203" s="6477"/>
      <c r="AA203" s="6477"/>
      <c r="AB203" s="6477"/>
      <c r="AC203" s="6477"/>
      <c r="AD203" s="6477"/>
      <c r="AE203" s="6477"/>
      <c r="AF203" s="6477"/>
      <c r="AG203" s="6477"/>
      <c r="AH203" s="6477"/>
    </row>
    <row r="204" spans="1:34" ht="12.75" customHeight="1">
      <c r="D204" s="2785"/>
      <c r="E204" s="1598"/>
      <c r="F204" s="2392"/>
      <c r="G204" s="1599"/>
      <c r="H204" s="1599"/>
      <c r="I204" s="1599"/>
      <c r="J204" s="1599"/>
      <c r="K204" s="1599"/>
      <c r="L204" s="1599"/>
      <c r="M204" s="1599"/>
      <c r="N204" s="1599"/>
      <c r="O204" s="1599"/>
      <c r="P204" s="2572"/>
      <c r="Q204" s="2572"/>
      <c r="R204" s="2572"/>
      <c r="S204" s="2572"/>
      <c r="T204" s="2572"/>
      <c r="U204" s="2572"/>
      <c r="V204" s="2572"/>
      <c r="W204" s="2572"/>
      <c r="X204" s="2572"/>
      <c r="Y204" s="2572"/>
      <c r="Z204" s="2572"/>
      <c r="AA204" s="2572"/>
      <c r="AB204" s="2572"/>
      <c r="AC204" s="2572"/>
      <c r="AD204" s="2408"/>
      <c r="AE204" s="2392"/>
      <c r="AF204" s="2487"/>
      <c r="AG204" s="2593"/>
    </row>
  </sheetData>
  <sheetProtection selectLockedCells="1" selectUnlockedCells="1"/>
  <mergeCells count="78">
    <mergeCell ref="A203:AH203"/>
    <mergeCell ref="D15:E15"/>
    <mergeCell ref="Q15:R15"/>
    <mergeCell ref="A1:AH1"/>
    <mergeCell ref="A2:AH2"/>
    <mergeCell ref="A3:AH3"/>
    <mergeCell ref="B5:G6"/>
    <mergeCell ref="H5:I6"/>
    <mergeCell ref="AF32:AF33"/>
    <mergeCell ref="AG32:AG33"/>
    <mergeCell ref="D16:D17"/>
    <mergeCell ref="E16:E17"/>
    <mergeCell ref="F16:H17"/>
    <mergeCell ref="D19:D20"/>
    <mergeCell ref="E19:E20"/>
    <mergeCell ref="F19:H20"/>
    <mergeCell ref="AF25:AG25"/>
    <mergeCell ref="AF26:AF27"/>
    <mergeCell ref="AG26:AG27"/>
    <mergeCell ref="AF29:AF30"/>
    <mergeCell ref="AG29:AG30"/>
    <mergeCell ref="AF56:AF57"/>
    <mergeCell ref="AG56:AG57"/>
    <mergeCell ref="AF35:AF36"/>
    <mergeCell ref="AG35:AG36"/>
    <mergeCell ref="AF38:AF39"/>
    <mergeCell ref="AG38:AG39"/>
    <mergeCell ref="AF41:AF42"/>
    <mergeCell ref="AG41:AG42"/>
    <mergeCell ref="AF44:AF45"/>
    <mergeCell ref="AG44:AG45"/>
    <mergeCell ref="AF47:AF48"/>
    <mergeCell ref="AG47:AG48"/>
    <mergeCell ref="AF55:AG55"/>
    <mergeCell ref="AF59:AF60"/>
    <mergeCell ref="AG59:AG60"/>
    <mergeCell ref="AF62:AF63"/>
    <mergeCell ref="AG62:AG63"/>
    <mergeCell ref="AF65:AF66"/>
    <mergeCell ref="AG65:AG66"/>
    <mergeCell ref="AF70:AF71"/>
    <mergeCell ref="AG70:AG71"/>
    <mergeCell ref="AF73:AF74"/>
    <mergeCell ref="AG73:AG74"/>
    <mergeCell ref="AF78:AF79"/>
    <mergeCell ref="AG78:AG79"/>
    <mergeCell ref="AF121:AF122"/>
    <mergeCell ref="AG121:AG122"/>
    <mergeCell ref="AF82:AF83"/>
    <mergeCell ref="AG82:AG83"/>
    <mergeCell ref="AF85:AF86"/>
    <mergeCell ref="AG85:AG86"/>
    <mergeCell ref="AF88:AF89"/>
    <mergeCell ref="AG88:AG89"/>
    <mergeCell ref="AF114:AG114"/>
    <mergeCell ref="AF115:AF116"/>
    <mergeCell ref="AG115:AG116"/>
    <mergeCell ref="AF118:AF119"/>
    <mergeCell ref="AG118:AG119"/>
    <mergeCell ref="A108:AH108"/>
    <mergeCell ref="AF124:AF125"/>
    <mergeCell ref="AG124:AG125"/>
    <mergeCell ref="AF127:AF128"/>
    <mergeCell ref="AG127:AG128"/>
    <mergeCell ref="J130:U130"/>
    <mergeCell ref="AF130:AF131"/>
    <mergeCell ref="AG130:AG131"/>
    <mergeCell ref="J131:U131"/>
    <mergeCell ref="AF133:AF134"/>
    <mergeCell ref="AG133:AG134"/>
    <mergeCell ref="D140:E140"/>
    <mergeCell ref="J140:K140"/>
    <mergeCell ref="D141:D142"/>
    <mergeCell ref="E141:E142"/>
    <mergeCell ref="F141:H142"/>
    <mergeCell ref="J141:J142"/>
    <mergeCell ref="K141:K142"/>
    <mergeCell ref="L141:N142"/>
  </mergeCells>
  <printOptions horizontalCentered="1"/>
  <pageMargins left="0.15748031496063" right="0.196850393700787" top="0.5" bottom="0.25" header="0.511811023622047" footer="0.511811023622047"/>
  <pageSetup paperSize="9" scale="70" firstPageNumber="2" orientation="portrait" horizontalDpi="300" verticalDpi="300" r:id="rId1"/>
  <headerFooter alignWithMargins="0"/>
  <rowBreaks count="1" manualBreakCount="1">
    <brk id="108" max="35" man="1"/>
  </row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E03A-3DDD-4BCC-8145-254C833AE6C7}">
  <sheetPr>
    <tabColor theme="4" tint="0.79998168889431442"/>
  </sheetPr>
  <dimension ref="A1:AH491"/>
  <sheetViews>
    <sheetView showGridLines="0" view="pageBreakPreview" zoomScaleNormal="100" workbookViewId="0">
      <selection activeCell="AO67" sqref="AO67"/>
    </sheetView>
  </sheetViews>
  <sheetFormatPr defaultColWidth="9.109375" defaultRowHeight="12.75" customHeight="1"/>
  <cols>
    <col min="1" max="1" width="1.5546875" style="2839" customWidth="1"/>
    <col min="2" max="2" width="4.33203125" style="2839" customWidth="1"/>
    <col min="3" max="3" width="3.33203125" style="2839" customWidth="1"/>
    <col min="4" max="4" width="3.88671875" style="2839" customWidth="1"/>
    <col min="5" max="9" width="4.109375" style="2839" customWidth="1"/>
    <col min="10" max="10" width="4" style="2839" customWidth="1"/>
    <col min="11" max="11" width="6" style="2839" customWidth="1"/>
    <col min="12" max="16" width="4.109375" style="2839" customWidth="1"/>
    <col min="17" max="17" width="3.6640625" style="2839" customWidth="1"/>
    <col min="18" max="18" width="4.109375" style="2839" customWidth="1"/>
    <col min="19" max="21" width="3.6640625" style="2839" customWidth="1"/>
    <col min="22" max="22" width="4" style="2839" customWidth="1"/>
    <col min="23" max="23" width="4.109375" style="2839" customWidth="1"/>
    <col min="24" max="24" width="1.88671875" style="2839" customWidth="1"/>
    <col min="25" max="25" width="3.6640625" style="2839" customWidth="1"/>
    <col min="26" max="29" width="4" style="2839" customWidth="1"/>
    <col min="30" max="30" width="5" style="2839" customWidth="1"/>
    <col min="31" max="31" width="1.88671875" style="2839" customWidth="1"/>
    <col min="32" max="32" width="1.44140625" style="2864" customWidth="1"/>
    <col min="33" max="33" width="2.33203125" style="2839" hidden="1" customWidth="1"/>
    <col min="34" max="34" width="3.6640625" style="2839" customWidth="1"/>
    <col min="35" max="16384" width="9.109375" style="2839"/>
  </cols>
  <sheetData>
    <row r="1" spans="1:34" ht="24.75" customHeight="1">
      <c r="A1" s="6734" t="s">
        <v>1989</v>
      </c>
      <c r="B1" s="6734"/>
      <c r="C1" s="6734"/>
      <c r="D1" s="6734"/>
      <c r="E1" s="6734"/>
      <c r="F1" s="6734"/>
      <c r="G1" s="6734"/>
      <c r="H1" s="6734"/>
      <c r="I1" s="6734"/>
      <c r="J1" s="6734"/>
      <c r="K1" s="6734"/>
      <c r="L1" s="6734"/>
      <c r="M1" s="6734"/>
      <c r="N1" s="6734"/>
      <c r="O1" s="6734"/>
      <c r="P1" s="6734"/>
      <c r="Q1" s="6734"/>
      <c r="R1" s="6734"/>
      <c r="S1" s="6734"/>
      <c r="T1" s="6734"/>
      <c r="U1" s="6734"/>
      <c r="V1" s="6734"/>
      <c r="W1" s="6734"/>
      <c r="X1" s="6734"/>
      <c r="Y1" s="6734"/>
      <c r="Z1" s="6734"/>
      <c r="AA1" s="6734"/>
      <c r="AB1" s="6734"/>
      <c r="AC1" s="6734"/>
      <c r="AD1" s="6734"/>
      <c r="AE1" s="6734"/>
      <c r="AF1" s="2836"/>
      <c r="AG1" s="2837"/>
      <c r="AH1" s="2838"/>
    </row>
    <row r="2" spans="1:34" ht="10.5" customHeight="1">
      <c r="A2" s="2840"/>
      <c r="B2" s="2841"/>
      <c r="C2" s="2841"/>
      <c r="D2" s="2841"/>
      <c r="E2" s="2841"/>
      <c r="F2" s="2841"/>
      <c r="G2" s="2841"/>
      <c r="H2" s="2841"/>
      <c r="I2" s="2841"/>
      <c r="J2" s="2841"/>
      <c r="K2" s="2841"/>
      <c r="L2" s="2841"/>
      <c r="M2" s="2841"/>
      <c r="N2" s="2841"/>
      <c r="O2" s="2841"/>
      <c r="P2" s="2841"/>
      <c r="Q2" s="2841"/>
      <c r="R2" s="2841"/>
      <c r="S2" s="2841"/>
      <c r="T2" s="2841"/>
      <c r="U2" s="2841"/>
      <c r="V2" s="2841"/>
      <c r="W2" s="2841"/>
      <c r="X2" s="2841"/>
      <c r="Y2" s="2841"/>
      <c r="Z2" s="2841"/>
      <c r="AA2" s="2841"/>
      <c r="AB2" s="2841"/>
      <c r="AC2" s="2841"/>
      <c r="AD2" s="2841"/>
      <c r="AE2" s="2841"/>
      <c r="AF2" s="2841"/>
      <c r="AG2" s="2842"/>
      <c r="AH2" s="2838"/>
    </row>
    <row r="3" spans="1:34" s="2841" customFormat="1" ht="11.25" customHeight="1">
      <c r="B3" s="2843" t="s">
        <v>435</v>
      </c>
    </row>
    <row r="4" spans="1:34" s="2841" customFormat="1" ht="10.5" customHeight="1" thickBot="1">
      <c r="B4" s="2840"/>
      <c r="M4" s="2844"/>
      <c r="N4" s="2844"/>
      <c r="O4" s="2844"/>
      <c r="P4" s="2844"/>
      <c r="Q4" s="2844"/>
      <c r="R4" s="2844"/>
      <c r="S4" s="2844"/>
      <c r="T4" s="2844"/>
      <c r="U4" s="2844"/>
      <c r="V4" s="2844"/>
      <c r="W4" s="2844"/>
      <c r="X4" s="2844"/>
      <c r="Y4" s="2844"/>
      <c r="Z4" s="2844"/>
      <c r="AA4" s="2844"/>
      <c r="AB4" s="2844"/>
      <c r="AC4" s="2844"/>
      <c r="AD4" s="2844"/>
    </row>
    <row r="5" spans="1:34" s="2841" customFormat="1" ht="22.5" customHeight="1">
      <c r="A5" s="2929"/>
      <c r="B5" s="2930" t="s">
        <v>436</v>
      </c>
      <c r="C5" s="2931"/>
      <c r="D5" s="2931"/>
      <c r="E5" s="2931"/>
      <c r="F5" s="2931"/>
      <c r="G5" s="2931"/>
      <c r="H5" s="2931"/>
      <c r="I5" s="2931"/>
      <c r="J5" s="2931"/>
      <c r="K5" s="2931"/>
      <c r="L5" s="2932"/>
    </row>
    <row r="6" spans="1:34" s="2841" customFormat="1" ht="11.25" customHeight="1">
      <c r="B6" s="2845"/>
    </row>
    <row r="7" spans="1:34" s="2841" customFormat="1" ht="11.25" customHeight="1">
      <c r="B7" s="2840"/>
      <c r="C7" s="2846" t="s">
        <v>437</v>
      </c>
      <c r="D7" s="2843" t="s">
        <v>438</v>
      </c>
      <c r="E7" s="2846"/>
      <c r="L7" s="2841" t="s">
        <v>432</v>
      </c>
      <c r="M7" s="2847"/>
      <c r="N7" s="2847"/>
      <c r="O7" s="2847"/>
      <c r="P7" s="2847"/>
      <c r="Q7" s="2847"/>
      <c r="R7" s="2847"/>
      <c r="S7" s="2847"/>
      <c r="T7" s="2847"/>
      <c r="U7" s="2847"/>
      <c r="V7" s="2847"/>
      <c r="W7" s="2847"/>
      <c r="X7" s="2847"/>
      <c r="Y7" s="2847"/>
      <c r="Z7" s="2847"/>
      <c r="AA7" s="2847"/>
      <c r="AB7" s="2847"/>
      <c r="AC7" s="2847"/>
    </row>
    <row r="8" spans="1:34" s="2841" customFormat="1" ht="11.25" customHeight="1">
      <c r="B8" s="2840"/>
      <c r="C8" s="2846"/>
      <c r="D8" s="2843"/>
      <c r="E8" s="2846"/>
      <c r="M8" s="2840"/>
      <c r="N8" s="2840"/>
      <c r="O8" s="2840"/>
      <c r="P8" s="2840"/>
      <c r="Q8" s="2840"/>
      <c r="R8" s="2840"/>
      <c r="S8" s="2840"/>
      <c r="T8" s="2840"/>
      <c r="U8" s="2840"/>
      <c r="V8" s="2840"/>
      <c r="W8" s="2840"/>
      <c r="X8" s="2840"/>
      <c r="Y8" s="2840"/>
      <c r="Z8" s="2840"/>
      <c r="AA8" s="2840"/>
      <c r="AB8" s="2840"/>
      <c r="AC8" s="2840"/>
    </row>
    <row r="9" spans="1:34" s="2841" customFormat="1" ht="11.25" customHeight="1">
      <c r="B9" s="2840"/>
      <c r="C9" s="2846" t="s">
        <v>439</v>
      </c>
      <c r="D9" s="2843" t="s">
        <v>440</v>
      </c>
      <c r="E9" s="2846"/>
      <c r="L9" s="2841" t="s">
        <v>432</v>
      </c>
      <c r="M9" s="2847"/>
      <c r="N9" s="2847"/>
      <c r="O9" s="2847"/>
      <c r="P9" s="2847"/>
      <c r="Q9" s="2847"/>
      <c r="R9" s="2847"/>
      <c r="S9" s="2847"/>
      <c r="T9" s="2847"/>
      <c r="U9" s="2847"/>
      <c r="V9" s="2847"/>
      <c r="W9" s="2847"/>
      <c r="X9" s="2847"/>
      <c r="Y9" s="2847"/>
      <c r="Z9" s="2847"/>
      <c r="AA9" s="2847"/>
      <c r="AB9" s="2847"/>
      <c r="AC9" s="2847"/>
    </row>
    <row r="10" spans="1:34" s="2841" customFormat="1" ht="11.25" customHeight="1">
      <c r="B10" s="2840"/>
      <c r="C10" s="2846"/>
      <c r="D10" s="2843"/>
      <c r="E10" s="2846"/>
      <c r="M10" s="2840"/>
      <c r="N10" s="2840"/>
      <c r="O10" s="2840"/>
      <c r="P10" s="2840"/>
      <c r="Q10" s="2840"/>
      <c r="R10" s="2840"/>
      <c r="S10" s="2840"/>
      <c r="T10" s="2840"/>
      <c r="U10" s="2840"/>
      <c r="V10" s="2840"/>
      <c r="W10" s="2840"/>
      <c r="X10" s="2840"/>
      <c r="Y10" s="2840"/>
      <c r="Z10" s="2840"/>
      <c r="AA10" s="2840"/>
      <c r="AB10" s="2840"/>
      <c r="AC10" s="2840"/>
    </row>
    <row r="11" spans="1:34" s="2841" customFormat="1" ht="11.25" customHeight="1">
      <c r="B11" s="2840"/>
      <c r="C11" s="2846" t="s">
        <v>441</v>
      </c>
      <c r="D11" s="2843" t="s">
        <v>442</v>
      </c>
      <c r="E11" s="2846"/>
      <c r="L11" s="2841" t="s">
        <v>432</v>
      </c>
      <c r="M11" s="2847"/>
      <c r="N11" s="2847"/>
      <c r="O11" s="2847"/>
      <c r="P11" s="2847"/>
      <c r="Q11" s="2847"/>
      <c r="R11" s="2847"/>
      <c r="S11" s="2847"/>
      <c r="T11" s="2847"/>
      <c r="U11" s="2847"/>
      <c r="V11" s="2847"/>
      <c r="W11" s="2847"/>
      <c r="X11" s="2847"/>
      <c r="Y11" s="2847"/>
      <c r="Z11" s="2847"/>
      <c r="AA11" s="2847"/>
      <c r="AB11" s="2847"/>
      <c r="AC11" s="2847"/>
    </row>
    <row r="12" spans="1:34" s="2841" customFormat="1" ht="11.25" customHeight="1">
      <c r="B12" s="2840"/>
      <c r="C12" s="2846"/>
      <c r="D12" s="2843"/>
      <c r="E12" s="2846"/>
      <c r="M12" s="2840"/>
      <c r="N12" s="2840"/>
      <c r="O12" s="2840"/>
      <c r="P12" s="2840"/>
      <c r="Q12" s="2840"/>
      <c r="R12" s="2840"/>
      <c r="S12" s="2840"/>
      <c r="T12" s="2840"/>
      <c r="U12" s="2840"/>
      <c r="V12" s="2840"/>
      <c r="W12" s="2840"/>
      <c r="X12" s="2840"/>
      <c r="Y12" s="2840"/>
      <c r="Z12" s="2840"/>
      <c r="AA12" s="2840"/>
      <c r="AB12" s="2840"/>
      <c r="AC12" s="2840"/>
    </row>
    <row r="13" spans="1:34" s="2841" customFormat="1" ht="11.25" customHeight="1">
      <c r="B13" s="2840"/>
      <c r="C13" s="2846" t="s">
        <v>443</v>
      </c>
      <c r="D13" s="2843" t="s">
        <v>444</v>
      </c>
      <c r="E13" s="2846"/>
      <c r="L13" s="2841" t="s">
        <v>432</v>
      </c>
      <c r="M13" s="2847"/>
      <c r="N13" s="2847"/>
      <c r="O13" s="2847"/>
      <c r="P13" s="2847"/>
      <c r="Q13" s="2847"/>
      <c r="R13" s="2847"/>
      <c r="S13" s="2847"/>
      <c r="T13" s="2847"/>
      <c r="U13" s="2847"/>
      <c r="V13" s="2847"/>
      <c r="W13" s="2847"/>
      <c r="X13" s="2847"/>
      <c r="Y13" s="2847"/>
      <c r="Z13" s="2847"/>
      <c r="AA13" s="2847"/>
      <c r="AB13" s="2847"/>
      <c r="AC13" s="2847"/>
    </row>
    <row r="14" spans="1:34" s="2841" customFormat="1" ht="11.25" customHeight="1">
      <c r="B14" s="2840"/>
      <c r="D14" s="2840"/>
      <c r="M14" s="2840"/>
      <c r="N14" s="2840"/>
      <c r="O14" s="2840"/>
      <c r="P14" s="2840"/>
      <c r="Q14" s="2840"/>
      <c r="R14" s="2840"/>
      <c r="S14" s="2840"/>
      <c r="T14" s="2840"/>
      <c r="U14" s="2840"/>
      <c r="V14" s="2840"/>
      <c r="W14" s="2840"/>
      <c r="X14" s="2840"/>
      <c r="Y14" s="2840"/>
      <c r="Z14" s="2840"/>
      <c r="AA14" s="2840"/>
      <c r="AB14" s="2840"/>
      <c r="AC14" s="2840"/>
    </row>
    <row r="15" spans="1:34" s="2841" customFormat="1" ht="11.25" customHeight="1" thickBot="1">
      <c r="B15" s="2840"/>
      <c r="D15" s="2840"/>
      <c r="M15" s="2844"/>
      <c r="N15" s="2844"/>
      <c r="O15" s="2844"/>
      <c r="P15" s="2844"/>
      <c r="Q15" s="2844"/>
      <c r="R15" s="2844"/>
      <c r="S15" s="2844"/>
      <c r="T15" s="2844"/>
      <c r="U15" s="2844"/>
      <c r="V15" s="2844"/>
      <c r="W15" s="2844"/>
      <c r="X15" s="2844"/>
      <c r="Y15" s="2844"/>
      <c r="Z15" s="2844"/>
      <c r="AA15" s="2844"/>
      <c r="AB15" s="2844"/>
      <c r="AC15" s="2844"/>
      <c r="AD15" s="2844"/>
    </row>
    <row r="16" spans="1:34" s="2841" customFormat="1" ht="22.5" customHeight="1">
      <c r="A16" s="2929"/>
      <c r="B16" s="2930" t="s">
        <v>445</v>
      </c>
      <c r="C16" s="2931"/>
      <c r="D16" s="2931"/>
      <c r="E16" s="2931"/>
      <c r="F16" s="2931"/>
      <c r="G16" s="2931"/>
      <c r="H16" s="2931"/>
      <c r="I16" s="2931"/>
      <c r="J16" s="2931"/>
      <c r="K16" s="2931"/>
      <c r="L16" s="2932"/>
    </row>
    <row r="17" spans="1:30" s="2841" customFormat="1" ht="11.25" customHeight="1">
      <c r="B17" s="2845"/>
    </row>
    <row r="18" spans="1:30" s="2841" customFormat="1" ht="11.25" customHeight="1">
      <c r="B18" s="2845"/>
      <c r="C18" s="2846"/>
      <c r="D18" s="2846"/>
      <c r="E18" s="2846"/>
      <c r="F18" s="2846"/>
      <c r="G18" s="2846"/>
      <c r="H18" s="2846"/>
      <c r="I18" s="2846"/>
      <c r="J18" s="2846"/>
      <c r="K18" s="2846"/>
      <c r="L18" s="2846"/>
      <c r="M18" s="6726" t="s">
        <v>446</v>
      </c>
      <c r="N18" s="6726"/>
      <c r="O18" s="6726"/>
      <c r="P18" s="6726"/>
      <c r="Q18" s="6726"/>
      <c r="R18" s="6726"/>
      <c r="S18" s="6726"/>
      <c r="T18" s="2846"/>
      <c r="U18" s="6726" t="s">
        <v>447</v>
      </c>
      <c r="V18" s="6726"/>
      <c r="W18" s="6726"/>
      <c r="X18" s="2843"/>
      <c r="Y18" s="2846"/>
      <c r="Z18" s="6726" t="s">
        <v>448</v>
      </c>
      <c r="AA18" s="6726"/>
      <c r="AB18" s="6726"/>
      <c r="AC18" s="6726"/>
    </row>
    <row r="19" spans="1:30" s="2841" customFormat="1" ht="11.25" customHeight="1">
      <c r="B19" s="2845"/>
      <c r="C19" s="2846"/>
      <c r="D19" s="2846"/>
      <c r="E19" s="2846"/>
      <c r="F19" s="2846"/>
      <c r="G19" s="2846"/>
      <c r="H19" s="2846"/>
      <c r="I19" s="2846"/>
      <c r="J19" s="2846"/>
      <c r="K19" s="2846"/>
      <c r="L19" s="2846"/>
      <c r="M19" s="2846"/>
      <c r="N19" s="2846"/>
      <c r="O19" s="2846"/>
      <c r="P19" s="2846"/>
      <c r="Q19" s="2846"/>
      <c r="R19" s="2846"/>
      <c r="S19" s="2846"/>
      <c r="T19" s="2846"/>
      <c r="U19" s="2846"/>
      <c r="V19" s="2846"/>
      <c r="W19" s="2846"/>
      <c r="X19" s="2846"/>
      <c r="Y19" s="2846"/>
      <c r="Z19" s="2846"/>
      <c r="AA19" s="2846"/>
      <c r="AB19" s="2846"/>
      <c r="AC19" s="2846"/>
    </row>
    <row r="20" spans="1:30" s="2841" customFormat="1" ht="11.25" customHeight="1">
      <c r="B20" s="2840"/>
      <c r="C20" s="2846" t="s">
        <v>437</v>
      </c>
      <c r="D20" s="2843" t="s">
        <v>449</v>
      </c>
      <c r="E20" s="2846"/>
      <c r="F20" s="2846"/>
      <c r="G20" s="2846"/>
      <c r="H20" s="2846"/>
      <c r="I20" s="2846"/>
      <c r="J20" s="2846"/>
      <c r="K20" s="2846"/>
      <c r="L20" s="2846" t="s">
        <v>432</v>
      </c>
      <c r="M20" s="2848"/>
      <c r="N20" s="2848"/>
      <c r="O20" s="2848"/>
      <c r="P20" s="2848"/>
      <c r="Q20" s="2848"/>
      <c r="R20" s="2848"/>
      <c r="S20" s="2848"/>
      <c r="T20" s="2843"/>
      <c r="U20" s="2848"/>
      <c r="V20" s="2848"/>
      <c r="W20" s="2848"/>
      <c r="X20" s="2848"/>
      <c r="Y20" s="2843"/>
      <c r="Z20" s="2848"/>
      <c r="AA20" s="2848"/>
      <c r="AB20" s="2848"/>
      <c r="AC20" s="2848"/>
    </row>
    <row r="21" spans="1:30" s="2841" customFormat="1" ht="11.25" customHeight="1">
      <c r="B21" s="2840"/>
      <c r="C21" s="2846"/>
      <c r="D21" s="2843"/>
      <c r="E21" s="2846"/>
      <c r="F21" s="2846"/>
      <c r="G21" s="2846"/>
      <c r="H21" s="2846"/>
      <c r="I21" s="2846"/>
      <c r="J21" s="2846"/>
      <c r="K21" s="2846"/>
      <c r="L21" s="2846"/>
      <c r="M21" s="2843"/>
      <c r="N21" s="2843"/>
      <c r="O21" s="2843"/>
      <c r="P21" s="2843"/>
      <c r="Q21" s="2843"/>
      <c r="R21" s="2843"/>
      <c r="S21" s="2843"/>
      <c r="T21" s="2843"/>
      <c r="U21" s="2843"/>
      <c r="V21" s="2843"/>
      <c r="W21" s="2843"/>
      <c r="X21" s="2843"/>
      <c r="Y21" s="2843"/>
      <c r="Z21" s="2843"/>
      <c r="AA21" s="2843"/>
      <c r="AB21" s="2843"/>
      <c r="AC21" s="2843"/>
    </row>
    <row r="22" spans="1:30" s="2841" customFormat="1" ht="11.25" customHeight="1">
      <c r="B22" s="2840"/>
      <c r="C22" s="2846" t="s">
        <v>439</v>
      </c>
      <c r="D22" s="2843" t="s">
        <v>450</v>
      </c>
      <c r="E22" s="2846"/>
      <c r="F22" s="2846"/>
      <c r="G22" s="2846"/>
      <c r="H22" s="2846"/>
      <c r="I22" s="2846"/>
      <c r="J22" s="2846"/>
      <c r="K22" s="2846"/>
      <c r="L22" s="2846" t="s">
        <v>432</v>
      </c>
      <c r="M22" s="2848"/>
      <c r="N22" s="2848"/>
      <c r="O22" s="2848"/>
      <c r="P22" s="2848"/>
      <c r="Q22" s="2848"/>
      <c r="R22" s="2848"/>
      <c r="S22" s="2848"/>
      <c r="T22" s="2843"/>
      <c r="U22" s="2848"/>
      <c r="V22" s="2848"/>
      <c r="W22" s="2848"/>
      <c r="X22" s="2848"/>
      <c r="Y22" s="2843"/>
      <c r="Z22" s="2848"/>
      <c r="AA22" s="2848"/>
      <c r="AB22" s="2848"/>
      <c r="AC22" s="2848"/>
    </row>
    <row r="23" spans="1:30" s="2841" customFormat="1" ht="11.25" customHeight="1">
      <c r="B23" s="2840"/>
      <c r="C23" s="2846"/>
      <c r="D23" s="2843"/>
      <c r="E23" s="2846"/>
      <c r="F23" s="2846"/>
      <c r="G23" s="2846"/>
      <c r="H23" s="2846"/>
      <c r="I23" s="2846"/>
      <c r="J23" s="2846"/>
      <c r="K23" s="2846"/>
      <c r="L23" s="2846"/>
      <c r="M23" s="2843"/>
      <c r="N23" s="2843"/>
      <c r="O23" s="2843"/>
      <c r="P23" s="2843"/>
      <c r="Q23" s="2843"/>
      <c r="R23" s="2843"/>
      <c r="S23" s="2843"/>
      <c r="T23" s="2843"/>
      <c r="U23" s="2843"/>
      <c r="V23" s="2843"/>
      <c r="W23" s="2843"/>
      <c r="X23" s="2843"/>
      <c r="Y23" s="2843"/>
      <c r="Z23" s="2843"/>
      <c r="AA23" s="2843"/>
      <c r="AB23" s="2843"/>
      <c r="AC23" s="2843"/>
    </row>
    <row r="24" spans="1:30" s="2841" customFormat="1" ht="11.25" customHeight="1">
      <c r="B24" s="2840"/>
      <c r="C24" s="2846" t="s">
        <v>441</v>
      </c>
      <c r="D24" s="2843" t="s">
        <v>451</v>
      </c>
      <c r="E24" s="2846"/>
      <c r="F24" s="2846"/>
      <c r="G24" s="2846"/>
      <c r="H24" s="2846"/>
      <c r="I24" s="2846"/>
      <c r="J24" s="2846"/>
      <c r="K24" s="2846"/>
      <c r="L24" s="2846" t="s">
        <v>432</v>
      </c>
      <c r="M24" s="2848"/>
      <c r="N24" s="2848"/>
      <c r="O24" s="2848"/>
      <c r="P24" s="2848"/>
      <c r="Q24" s="2848"/>
      <c r="R24" s="2848"/>
      <c r="S24" s="2848"/>
      <c r="T24" s="2843"/>
      <c r="U24" s="2848"/>
      <c r="V24" s="2848"/>
      <c r="W24" s="2848"/>
      <c r="X24" s="2848"/>
      <c r="Y24" s="2843"/>
      <c r="Z24" s="2848"/>
      <c r="AA24" s="2848"/>
      <c r="AB24" s="2848"/>
      <c r="AC24" s="2848"/>
    </row>
    <row r="25" spans="1:30" s="2841" customFormat="1" ht="11.25" customHeight="1">
      <c r="B25" s="2840"/>
      <c r="C25" s="2846"/>
      <c r="D25" s="2843"/>
      <c r="E25" s="2846"/>
      <c r="F25" s="2846"/>
      <c r="G25" s="2846"/>
      <c r="H25" s="2846"/>
      <c r="I25" s="2846"/>
      <c r="J25" s="2846"/>
      <c r="K25" s="2846"/>
      <c r="L25" s="2846"/>
      <c r="M25" s="2843"/>
      <c r="N25" s="2843"/>
      <c r="O25" s="2843"/>
      <c r="P25" s="2843"/>
      <c r="Q25" s="2843"/>
      <c r="R25" s="2843"/>
      <c r="S25" s="2843"/>
      <c r="T25" s="2843"/>
      <c r="U25" s="2843"/>
      <c r="V25" s="2843"/>
      <c r="W25" s="2843"/>
      <c r="X25" s="2843"/>
      <c r="Y25" s="2843"/>
      <c r="Z25" s="2843"/>
      <c r="AA25" s="2843"/>
      <c r="AB25" s="2843"/>
      <c r="AC25" s="2843"/>
    </row>
    <row r="26" spans="1:30" s="2841" customFormat="1" ht="11.25" customHeight="1">
      <c r="B26" s="2840"/>
      <c r="C26" s="2846" t="s">
        <v>443</v>
      </c>
      <c r="D26" s="2843" t="s">
        <v>452</v>
      </c>
      <c r="E26" s="2846"/>
      <c r="F26" s="2846"/>
      <c r="G26" s="2846"/>
      <c r="H26" s="2846"/>
      <c r="I26" s="2846"/>
      <c r="J26" s="2846"/>
      <c r="K26" s="2846"/>
      <c r="L26" s="2846" t="s">
        <v>432</v>
      </c>
      <c r="M26" s="2848"/>
      <c r="N26" s="2848"/>
      <c r="O26" s="2848"/>
      <c r="P26" s="2848"/>
      <c r="Q26" s="2848"/>
      <c r="R26" s="2848"/>
      <c r="S26" s="2848"/>
      <c r="T26" s="2843"/>
      <c r="U26" s="2848"/>
      <c r="V26" s="2848"/>
      <c r="W26" s="2848"/>
      <c r="X26" s="2848"/>
      <c r="Y26" s="2843"/>
      <c r="Z26" s="2848"/>
      <c r="AA26" s="2848"/>
      <c r="AB26" s="2848"/>
      <c r="AC26" s="2848"/>
    </row>
    <row r="27" spans="1:30" s="2841" customFormat="1" ht="11.25" customHeight="1">
      <c r="B27" s="2840"/>
      <c r="C27" s="2846"/>
      <c r="D27" s="2843"/>
      <c r="E27" s="2846"/>
      <c r="F27" s="2846"/>
      <c r="G27" s="2846"/>
      <c r="H27" s="2846"/>
      <c r="I27" s="2846"/>
      <c r="J27" s="2846"/>
      <c r="K27" s="2846"/>
      <c r="L27" s="2846"/>
      <c r="M27" s="2843"/>
      <c r="N27" s="2843"/>
      <c r="O27" s="2843"/>
      <c r="P27" s="2843"/>
      <c r="Q27" s="2843"/>
      <c r="R27" s="2843"/>
      <c r="S27" s="2843"/>
      <c r="T27" s="2843"/>
      <c r="U27" s="2843"/>
      <c r="V27" s="2843"/>
      <c r="W27" s="2843"/>
      <c r="X27" s="2843"/>
      <c r="Y27" s="2843"/>
      <c r="Z27" s="2843"/>
      <c r="AA27" s="2843"/>
      <c r="AB27" s="2843"/>
      <c r="AC27" s="2843"/>
    </row>
    <row r="28" spans="1:30" s="2841" customFormat="1" ht="11.25" customHeight="1">
      <c r="B28" s="2840"/>
      <c r="C28" s="2846" t="s">
        <v>1990</v>
      </c>
      <c r="D28" s="2843" t="s">
        <v>453</v>
      </c>
      <c r="E28" s="2846"/>
      <c r="F28" s="2846"/>
      <c r="G28" s="2846"/>
      <c r="H28" s="2846"/>
      <c r="I28" s="2846"/>
      <c r="J28" s="2846"/>
      <c r="K28" s="2846"/>
      <c r="L28" s="2843" t="s">
        <v>432</v>
      </c>
      <c r="M28" s="2848"/>
      <c r="N28" s="2848"/>
      <c r="O28" s="2848"/>
      <c r="P28" s="2848"/>
      <c r="Q28" s="2848"/>
      <c r="R28" s="2848"/>
      <c r="S28" s="2848"/>
      <c r="T28" s="2843"/>
      <c r="U28" s="2848"/>
      <c r="V28" s="2848"/>
      <c r="W28" s="2848"/>
      <c r="X28" s="2848"/>
      <c r="Y28" s="2843"/>
      <c r="Z28" s="2848"/>
      <c r="AA28" s="2848"/>
      <c r="AB28" s="2848"/>
      <c r="AC28" s="2848"/>
    </row>
    <row r="29" spans="1:30" s="2841" customFormat="1" ht="11.25" customHeight="1">
      <c r="B29" s="2840"/>
      <c r="C29" s="2846"/>
      <c r="D29" s="2843"/>
      <c r="E29" s="2846"/>
      <c r="F29" s="2846"/>
      <c r="G29" s="2846"/>
      <c r="H29" s="2846"/>
      <c r="I29" s="2846"/>
      <c r="J29" s="2846"/>
      <c r="K29" s="2846"/>
      <c r="L29" s="2846"/>
      <c r="M29" s="2843"/>
      <c r="N29" s="2843"/>
      <c r="O29" s="2843"/>
      <c r="P29" s="2843"/>
      <c r="Q29" s="2843"/>
      <c r="R29" s="2843"/>
      <c r="S29" s="2843"/>
      <c r="T29" s="2843"/>
      <c r="U29" s="2843"/>
      <c r="V29" s="2843"/>
      <c r="W29" s="2843"/>
      <c r="X29" s="2843"/>
      <c r="Y29" s="2843"/>
      <c r="Z29" s="2843"/>
      <c r="AA29" s="2843"/>
      <c r="AB29" s="2843"/>
      <c r="AC29" s="2843"/>
    </row>
    <row r="30" spans="1:30" s="2841" customFormat="1" ht="11.25" customHeight="1" thickBot="1">
      <c r="B30" s="2840"/>
      <c r="D30" s="2840"/>
      <c r="M30" s="2844"/>
      <c r="N30" s="2844"/>
      <c r="O30" s="2844"/>
      <c r="P30" s="2844"/>
      <c r="Q30" s="2844"/>
      <c r="R30" s="2844"/>
      <c r="S30" s="2844"/>
      <c r="T30" s="2844"/>
      <c r="U30" s="2844"/>
      <c r="V30" s="2844"/>
      <c r="W30" s="2844"/>
      <c r="X30" s="2844"/>
      <c r="Y30" s="2844"/>
      <c r="Z30" s="2844"/>
      <c r="AA30" s="2844"/>
      <c r="AB30" s="2844"/>
      <c r="AC30" s="2844"/>
      <c r="AD30" s="2844"/>
    </row>
    <row r="31" spans="1:30" s="2841" customFormat="1" ht="22.5" customHeight="1">
      <c r="A31" s="2929"/>
      <c r="B31" s="2930" t="s">
        <v>454</v>
      </c>
      <c r="C31" s="2931"/>
      <c r="D31" s="2931"/>
      <c r="E31" s="2931"/>
      <c r="F31" s="2931"/>
      <c r="G31" s="2931"/>
      <c r="H31" s="2931"/>
      <c r="I31" s="2931"/>
      <c r="J31" s="2931"/>
      <c r="K31" s="2931"/>
      <c r="L31" s="2932"/>
    </row>
    <row r="32" spans="1:30" s="2841" customFormat="1" ht="11.25" customHeight="1">
      <c r="B32" s="2845"/>
    </row>
    <row r="33" spans="1:30" s="2841" customFormat="1" ht="11.25" customHeight="1">
      <c r="B33" s="2845"/>
      <c r="C33" s="2846"/>
      <c r="D33" s="2846"/>
      <c r="E33" s="2846"/>
      <c r="F33" s="2846"/>
      <c r="G33" s="2846"/>
      <c r="H33" s="2846"/>
      <c r="I33" s="2846"/>
      <c r="J33" s="2846"/>
      <c r="K33" s="2846"/>
      <c r="L33" s="2846"/>
      <c r="M33" s="6726" t="s">
        <v>446</v>
      </c>
      <c r="N33" s="6726"/>
      <c r="O33" s="6726"/>
      <c r="P33" s="6726"/>
      <c r="Q33" s="6726"/>
      <c r="R33" s="6726"/>
      <c r="S33" s="6726"/>
      <c r="T33" s="2846"/>
      <c r="U33" s="6726" t="s">
        <v>447</v>
      </c>
      <c r="V33" s="6726"/>
      <c r="W33" s="6726"/>
      <c r="X33" s="6726"/>
      <c r="Y33" s="2846"/>
      <c r="Z33" s="6726" t="s">
        <v>448</v>
      </c>
      <c r="AA33" s="6726"/>
      <c r="AB33" s="6726"/>
      <c r="AC33" s="6726"/>
    </row>
    <row r="34" spans="1:30" s="2841" customFormat="1" ht="11.25" customHeight="1">
      <c r="B34" s="2845"/>
      <c r="C34" s="2846"/>
      <c r="D34" s="2846"/>
      <c r="E34" s="2846"/>
      <c r="F34" s="2846"/>
      <c r="G34" s="2846"/>
      <c r="H34" s="2846"/>
      <c r="I34" s="2846"/>
      <c r="J34" s="2846"/>
      <c r="K34" s="2846"/>
      <c r="L34" s="2846"/>
      <c r="M34" s="2846"/>
      <c r="N34" s="2846"/>
      <c r="O34" s="2846"/>
      <c r="P34" s="2846"/>
      <c r="Q34" s="2846"/>
      <c r="R34" s="2846"/>
      <c r="S34" s="2846"/>
      <c r="T34" s="2846"/>
      <c r="U34" s="2846"/>
      <c r="V34" s="2846"/>
      <c r="W34" s="2846"/>
      <c r="X34" s="2846"/>
      <c r="Y34" s="2846"/>
      <c r="Z34" s="2846"/>
      <c r="AA34" s="2846"/>
      <c r="AB34" s="2846"/>
      <c r="AC34" s="2846"/>
    </row>
    <row r="35" spans="1:30" s="2841" customFormat="1" ht="11.25" customHeight="1">
      <c r="B35" s="2840"/>
      <c r="C35" s="2846" t="s">
        <v>437</v>
      </c>
      <c r="D35" s="6728"/>
      <c r="E35" s="6730" t="s">
        <v>455</v>
      </c>
      <c r="F35" s="6731"/>
      <c r="G35" s="2846"/>
      <c r="H35" s="6728"/>
      <c r="I35" s="6732" t="s">
        <v>456</v>
      </c>
      <c r="J35" s="6733"/>
      <c r="K35" s="6733"/>
      <c r="L35" s="2849" t="s">
        <v>432</v>
      </c>
    </row>
    <row r="36" spans="1:30" s="2841" customFormat="1" ht="11.25" customHeight="1">
      <c r="B36" s="2840"/>
      <c r="C36" s="2846"/>
      <c r="D36" s="6729"/>
      <c r="E36" s="6730"/>
      <c r="F36" s="6731"/>
      <c r="G36" s="2846"/>
      <c r="H36" s="6729"/>
      <c r="I36" s="6732"/>
      <c r="J36" s="6733"/>
      <c r="K36" s="6733"/>
      <c r="L36" s="2850"/>
      <c r="M36" s="2848"/>
      <c r="N36" s="2848"/>
      <c r="O36" s="2851"/>
      <c r="P36" s="2851"/>
      <c r="Q36" s="2851"/>
      <c r="R36" s="2851"/>
      <c r="S36" s="2851"/>
      <c r="T36" s="2846"/>
      <c r="U36" s="2851"/>
      <c r="V36" s="2851"/>
      <c r="W36" s="2851"/>
      <c r="X36" s="2851"/>
      <c r="Y36" s="2846"/>
      <c r="Z36" s="2851"/>
      <c r="AA36" s="2851"/>
      <c r="AB36" s="2851"/>
      <c r="AC36" s="2851"/>
    </row>
    <row r="37" spans="1:30" s="2841" customFormat="1" ht="11.25" customHeight="1">
      <c r="B37" s="2840"/>
      <c r="C37" s="2846"/>
      <c r="D37" s="2843"/>
      <c r="E37" s="2846"/>
      <c r="F37" s="2846"/>
      <c r="G37" s="2846"/>
      <c r="H37" s="2846"/>
      <c r="I37" s="2846"/>
      <c r="J37" s="2846"/>
      <c r="K37" s="2846"/>
      <c r="L37" s="2846"/>
      <c r="M37" s="2846"/>
      <c r="N37" s="2846"/>
      <c r="O37" s="2846"/>
      <c r="P37" s="2846"/>
      <c r="Q37" s="2846"/>
      <c r="R37" s="2846"/>
      <c r="S37" s="2846"/>
      <c r="T37" s="2846"/>
      <c r="U37" s="2846"/>
      <c r="V37" s="2846"/>
      <c r="W37" s="2846"/>
      <c r="X37" s="2846"/>
      <c r="Y37" s="2846"/>
      <c r="Z37" s="2846"/>
      <c r="AA37" s="2846"/>
      <c r="AB37" s="2846"/>
      <c r="AC37" s="2846"/>
    </row>
    <row r="38" spans="1:30" s="2841" customFormat="1" ht="11.25" customHeight="1">
      <c r="B38" s="2840"/>
      <c r="C38" s="2846" t="s">
        <v>439</v>
      </c>
      <c r="D38" s="2843" t="s">
        <v>457</v>
      </c>
      <c r="E38" s="2846"/>
      <c r="F38" s="2846"/>
      <c r="G38" s="2846"/>
      <c r="H38" s="2846"/>
      <c r="I38" s="2846"/>
      <c r="J38" s="2846"/>
      <c r="K38" s="2846"/>
      <c r="L38" s="2846" t="s">
        <v>432</v>
      </c>
      <c r="M38" s="2848"/>
      <c r="N38" s="2848"/>
      <c r="O38" s="2848"/>
      <c r="P38" s="2848"/>
      <c r="Q38" s="2848"/>
      <c r="R38" s="2848"/>
      <c r="S38" s="2848"/>
      <c r="T38" s="2848"/>
      <c r="U38" s="2848"/>
      <c r="V38" s="2848"/>
      <c r="W38" s="2848"/>
      <c r="X38" s="2848"/>
      <c r="Y38" s="2848"/>
      <c r="Z38" s="2848"/>
      <c r="AA38" s="2848"/>
      <c r="AB38" s="2851"/>
      <c r="AC38" s="2851"/>
    </row>
    <row r="39" spans="1:30" s="2841" customFormat="1" ht="22.5" customHeight="1">
      <c r="B39" s="2840"/>
      <c r="C39" s="2846"/>
      <c r="D39" s="2843"/>
      <c r="E39" s="2846"/>
      <c r="F39" s="2846"/>
      <c r="G39" s="2846"/>
      <c r="H39" s="2846"/>
      <c r="I39" s="2846"/>
      <c r="J39" s="2846"/>
      <c r="K39" s="2846"/>
      <c r="L39" s="2846"/>
      <c r="M39" s="2852"/>
      <c r="N39" s="2852"/>
      <c r="O39" s="2852"/>
      <c r="P39" s="2852"/>
      <c r="Q39" s="2852"/>
      <c r="R39" s="2852"/>
      <c r="S39" s="2852"/>
      <c r="T39" s="2852"/>
      <c r="U39" s="2852"/>
      <c r="V39" s="2852"/>
      <c r="W39" s="2852"/>
      <c r="X39" s="2852"/>
      <c r="Y39" s="2852"/>
      <c r="Z39" s="2852"/>
      <c r="AA39" s="2852"/>
      <c r="AB39" s="2853"/>
      <c r="AC39" s="2853"/>
    </row>
    <row r="40" spans="1:30" s="2841" customFormat="1" ht="22.5" customHeight="1">
      <c r="B40" s="2840"/>
      <c r="C40" s="2846"/>
      <c r="D40" s="2843"/>
      <c r="E40" s="2846"/>
      <c r="F40" s="2846"/>
      <c r="G40" s="2846"/>
      <c r="H40" s="2846"/>
      <c r="I40" s="2846"/>
      <c r="J40" s="2846"/>
      <c r="K40" s="2846"/>
      <c r="L40" s="2846"/>
      <c r="M40" s="2852"/>
      <c r="N40" s="2852"/>
      <c r="O40" s="2852"/>
      <c r="P40" s="2852"/>
      <c r="Q40" s="2852"/>
      <c r="R40" s="2852"/>
      <c r="S40" s="2852"/>
      <c r="T40" s="2852"/>
      <c r="U40" s="2852"/>
      <c r="V40" s="2852"/>
      <c r="W40" s="2852"/>
      <c r="X40" s="2852"/>
      <c r="Y40" s="2852"/>
      <c r="Z40" s="2852"/>
      <c r="AA40" s="2852"/>
      <c r="AB40" s="2853"/>
      <c r="AC40" s="2853"/>
    </row>
    <row r="41" spans="1:30" s="2841" customFormat="1" ht="22.5" customHeight="1">
      <c r="B41" s="2840"/>
      <c r="D41" s="2840"/>
      <c r="M41" s="2854"/>
      <c r="N41" s="2854"/>
      <c r="O41" s="2854"/>
      <c r="P41" s="2854"/>
      <c r="Q41" s="2854"/>
      <c r="R41" s="2854"/>
      <c r="S41" s="2854"/>
      <c r="T41" s="2854"/>
      <c r="U41" s="2854"/>
      <c r="V41" s="2854"/>
      <c r="W41" s="2854"/>
      <c r="X41" s="2854"/>
      <c r="Y41" s="2854"/>
      <c r="Z41" s="2854"/>
      <c r="AA41" s="2854"/>
      <c r="AB41" s="2855"/>
      <c r="AC41" s="2855"/>
    </row>
    <row r="42" spans="1:30" s="2841" customFormat="1" ht="22.5" customHeight="1">
      <c r="B42" s="2840"/>
      <c r="D42" s="2840"/>
      <c r="M42" s="2854"/>
      <c r="N42" s="2854"/>
      <c r="O42" s="2854"/>
      <c r="P42" s="2854"/>
      <c r="Q42" s="2854"/>
      <c r="R42" s="2854"/>
      <c r="S42" s="2854"/>
      <c r="T42" s="2854"/>
      <c r="U42" s="2854"/>
      <c r="V42" s="2854"/>
      <c r="W42" s="2854"/>
      <c r="X42" s="2854"/>
      <c r="Y42" s="2854"/>
      <c r="Z42" s="2854"/>
      <c r="AA42" s="2854"/>
      <c r="AB42" s="2855"/>
      <c r="AC42" s="2855"/>
    </row>
    <row r="43" spans="1:30" s="2841" customFormat="1" ht="11.25" customHeight="1">
      <c r="B43" s="2840"/>
      <c r="D43" s="2840"/>
    </row>
    <row r="44" spans="1:30" s="2841" customFormat="1" ht="11.25" customHeight="1" thickBot="1">
      <c r="B44" s="2840"/>
      <c r="D44" s="2840"/>
      <c r="M44" s="2844"/>
      <c r="N44" s="2844"/>
      <c r="O44" s="2844"/>
      <c r="P44" s="2844"/>
      <c r="Q44" s="2844"/>
      <c r="R44" s="2844"/>
      <c r="S44" s="2844"/>
      <c r="T44" s="2844"/>
      <c r="U44" s="2844"/>
      <c r="V44" s="2844"/>
      <c r="W44" s="2844"/>
      <c r="X44" s="2844"/>
      <c r="Y44" s="2844"/>
      <c r="Z44" s="2844"/>
      <c r="AA44" s="2844"/>
      <c r="AB44" s="2844"/>
      <c r="AC44" s="2844"/>
      <c r="AD44" s="2844"/>
    </row>
    <row r="45" spans="1:30" s="2841" customFormat="1" ht="22.5" customHeight="1">
      <c r="A45" s="2929"/>
      <c r="B45" s="2933" t="s">
        <v>458</v>
      </c>
      <c r="C45" s="2931"/>
      <c r="D45" s="2931"/>
      <c r="E45" s="2931"/>
      <c r="F45" s="2931"/>
      <c r="G45" s="2931"/>
      <c r="H45" s="2931"/>
      <c r="I45" s="2931"/>
      <c r="J45" s="2931"/>
      <c r="K45" s="2931"/>
      <c r="L45" s="2932"/>
    </row>
    <row r="46" spans="1:30" s="2841" customFormat="1" ht="11.25" customHeight="1">
      <c r="B46" s="2845"/>
      <c r="C46" s="2846"/>
      <c r="D46" s="2846"/>
      <c r="E46" s="2846"/>
      <c r="F46" s="2846"/>
      <c r="G46" s="2846"/>
      <c r="H46" s="2846"/>
      <c r="I46" s="2846"/>
      <c r="J46" s="2846"/>
      <c r="K46" s="2846"/>
      <c r="L46" s="2846"/>
      <c r="M46" s="2846"/>
      <c r="N46" s="2846"/>
      <c r="O46" s="2846"/>
      <c r="P46" s="2846"/>
      <c r="Q46" s="2846"/>
      <c r="R46" s="2846"/>
      <c r="S46" s="2846"/>
      <c r="T46" s="2846"/>
      <c r="U46" s="2846"/>
      <c r="V46" s="2846"/>
      <c r="W46" s="2846"/>
      <c r="X46" s="2846"/>
      <c r="Y46" s="2846"/>
      <c r="Z46" s="2846"/>
      <c r="AA46" s="2846"/>
      <c r="AB46" s="2846"/>
      <c r="AC46" s="2846"/>
    </row>
    <row r="47" spans="1:30" s="2841" customFormat="1" ht="11.25" customHeight="1">
      <c r="B47" s="2845"/>
      <c r="C47" s="2846"/>
      <c r="D47" s="2846"/>
      <c r="E47" s="2846"/>
      <c r="F47" s="2846"/>
      <c r="G47" s="2846"/>
      <c r="H47" s="2846"/>
      <c r="I47" s="2846"/>
      <c r="J47" s="2846"/>
      <c r="K47" s="2846"/>
      <c r="L47" s="2846"/>
      <c r="M47" s="6726" t="s">
        <v>446</v>
      </c>
      <c r="N47" s="6726"/>
      <c r="O47" s="6726"/>
      <c r="P47" s="6726"/>
      <c r="Q47" s="6726"/>
      <c r="R47" s="6726"/>
      <c r="S47" s="6726"/>
      <c r="U47" s="6726" t="s">
        <v>447</v>
      </c>
      <c r="V47" s="6726"/>
      <c r="W47" s="6726"/>
      <c r="X47" s="6726"/>
      <c r="Z47" s="6726" t="s">
        <v>448</v>
      </c>
      <c r="AA47" s="6726"/>
      <c r="AB47" s="6726"/>
      <c r="AC47" s="6726"/>
    </row>
    <row r="48" spans="1:30" s="2841" customFormat="1" ht="11.25" customHeight="1">
      <c r="B48" s="2845"/>
      <c r="C48" s="2846"/>
      <c r="D48" s="2846"/>
      <c r="E48" s="2846"/>
      <c r="F48" s="2846"/>
      <c r="G48" s="2846"/>
      <c r="H48" s="2846"/>
      <c r="I48" s="2846"/>
      <c r="J48" s="2846"/>
      <c r="K48" s="2846"/>
      <c r="L48" s="2846"/>
      <c r="M48" s="2846"/>
      <c r="N48" s="2846"/>
      <c r="O48" s="2846"/>
      <c r="P48" s="2846"/>
      <c r="Q48" s="2846"/>
      <c r="R48" s="2846"/>
      <c r="S48" s="2846"/>
      <c r="T48" s="2846"/>
      <c r="U48" s="2846"/>
      <c r="V48" s="2846"/>
      <c r="W48" s="2846"/>
      <c r="X48" s="2846"/>
      <c r="Y48" s="2846"/>
      <c r="Z48" s="2846"/>
      <c r="AA48" s="2846"/>
      <c r="AB48" s="2846"/>
      <c r="AC48" s="2846"/>
    </row>
    <row r="49" spans="2:29" s="2841" customFormat="1" ht="11.25" customHeight="1">
      <c r="B49" s="2840"/>
      <c r="C49" s="2846" t="s">
        <v>437</v>
      </c>
      <c r="D49" s="2843" t="s">
        <v>459</v>
      </c>
      <c r="E49" s="2846"/>
      <c r="F49" s="2846"/>
      <c r="G49" s="2846"/>
      <c r="H49" s="2846"/>
      <c r="I49" s="2846"/>
      <c r="J49" s="2846"/>
      <c r="K49" s="2846"/>
      <c r="L49" s="2846" t="s">
        <v>432</v>
      </c>
      <c r="M49" s="2848"/>
      <c r="N49" s="2848"/>
      <c r="O49" s="2848"/>
      <c r="P49" s="2848"/>
      <c r="Q49" s="2848"/>
      <c r="R49" s="2848"/>
      <c r="S49" s="2848"/>
      <c r="T49" s="2843"/>
      <c r="U49" s="2848"/>
      <c r="V49" s="2848"/>
      <c r="W49" s="2848"/>
      <c r="X49" s="2848"/>
      <c r="Y49" s="2843"/>
      <c r="Z49" s="2848"/>
      <c r="AA49" s="2848"/>
      <c r="AB49" s="2848"/>
      <c r="AC49" s="2848"/>
    </row>
    <row r="50" spans="2:29" s="2841" customFormat="1" ht="11.25" customHeight="1">
      <c r="B50" s="2840"/>
      <c r="C50" s="2846"/>
      <c r="D50" s="2843"/>
      <c r="E50" s="2846"/>
      <c r="F50" s="2846"/>
      <c r="G50" s="2846"/>
      <c r="H50" s="2846"/>
      <c r="I50" s="2846"/>
      <c r="J50" s="2846"/>
      <c r="K50" s="2846"/>
      <c r="L50" s="2846"/>
      <c r="M50" s="2843"/>
      <c r="N50" s="2843"/>
      <c r="O50" s="2843"/>
      <c r="P50" s="2843"/>
      <c r="Q50" s="2843"/>
      <c r="R50" s="2843"/>
      <c r="S50" s="2843"/>
      <c r="T50" s="2843"/>
      <c r="U50" s="2843"/>
      <c r="V50" s="2843"/>
      <c r="W50" s="2843"/>
      <c r="X50" s="2843"/>
      <c r="Y50" s="2843"/>
      <c r="Z50" s="2843"/>
      <c r="AA50" s="2843"/>
      <c r="AB50" s="2843"/>
      <c r="AC50" s="2843"/>
    </row>
    <row r="51" spans="2:29" s="2841" customFormat="1" ht="11.25" customHeight="1">
      <c r="B51" s="2840"/>
      <c r="C51" s="2846" t="s">
        <v>439</v>
      </c>
      <c r="D51" s="2843" t="s">
        <v>460</v>
      </c>
      <c r="E51" s="2846"/>
      <c r="F51" s="2846"/>
      <c r="G51" s="2846"/>
      <c r="H51" s="2846"/>
      <c r="I51" s="2846"/>
      <c r="J51" s="2846"/>
      <c r="K51" s="2846"/>
      <c r="L51" s="2846" t="s">
        <v>432</v>
      </c>
      <c r="M51" s="2848"/>
      <c r="N51" s="2848"/>
      <c r="O51" s="2848"/>
      <c r="P51" s="2848"/>
      <c r="Q51" s="2848"/>
      <c r="R51" s="2848"/>
      <c r="S51" s="2848"/>
      <c r="T51" s="2843"/>
      <c r="U51" s="2848"/>
      <c r="V51" s="2848"/>
      <c r="W51" s="2848"/>
      <c r="X51" s="2848"/>
      <c r="Y51" s="2843"/>
      <c r="Z51" s="2848"/>
      <c r="AA51" s="2848"/>
      <c r="AB51" s="2848"/>
      <c r="AC51" s="2848"/>
    </row>
    <row r="52" spans="2:29" s="2841" customFormat="1" ht="11.25" customHeight="1">
      <c r="B52" s="2840"/>
      <c r="C52" s="2846"/>
      <c r="D52" s="2843"/>
      <c r="E52" s="2846"/>
      <c r="F52" s="2846"/>
      <c r="G52" s="2846"/>
      <c r="H52" s="2846"/>
      <c r="I52" s="2846"/>
      <c r="J52" s="2846"/>
      <c r="K52" s="2846"/>
      <c r="L52" s="2846"/>
      <c r="M52" s="2843"/>
      <c r="N52" s="2843"/>
      <c r="O52" s="2843"/>
      <c r="P52" s="2843"/>
      <c r="Q52" s="2843"/>
      <c r="R52" s="2843"/>
      <c r="S52" s="2843"/>
      <c r="T52" s="2843"/>
      <c r="U52" s="2843"/>
      <c r="V52" s="2843"/>
      <c r="W52" s="2843"/>
      <c r="X52" s="2843"/>
      <c r="Y52" s="2843"/>
      <c r="Z52" s="2843"/>
      <c r="AA52" s="2843"/>
      <c r="AB52" s="2843"/>
      <c r="AC52" s="2843"/>
    </row>
    <row r="53" spans="2:29" s="2841" customFormat="1" ht="11.25" customHeight="1">
      <c r="B53" s="2840"/>
      <c r="C53" s="2846" t="s">
        <v>441</v>
      </c>
      <c r="D53" s="2843" t="s">
        <v>461</v>
      </c>
      <c r="E53" s="2846"/>
      <c r="F53" s="2846"/>
      <c r="G53" s="2846"/>
      <c r="H53" s="2846"/>
      <c r="I53" s="2846"/>
      <c r="J53" s="2846"/>
      <c r="K53" s="2846"/>
      <c r="L53" s="2846" t="s">
        <v>432</v>
      </c>
      <c r="M53" s="2848"/>
      <c r="N53" s="2848"/>
      <c r="O53" s="2848"/>
      <c r="P53" s="2848"/>
      <c r="Q53" s="2848"/>
      <c r="R53" s="2848"/>
      <c r="S53" s="2848"/>
      <c r="T53" s="2843"/>
      <c r="U53" s="2848"/>
      <c r="V53" s="2848"/>
      <c r="W53" s="2848"/>
      <c r="X53" s="2848"/>
      <c r="Y53" s="2843"/>
      <c r="Z53" s="2848"/>
      <c r="AA53" s="2848"/>
      <c r="AB53" s="2848"/>
      <c r="AC53" s="2848"/>
    </row>
    <row r="54" spans="2:29" s="2841" customFormat="1" ht="11.25" customHeight="1">
      <c r="B54" s="2840"/>
      <c r="C54" s="2846"/>
      <c r="D54" s="2843"/>
      <c r="E54" s="2846"/>
      <c r="F54" s="2846"/>
      <c r="G54" s="2846"/>
      <c r="H54" s="2846"/>
      <c r="I54" s="2846"/>
      <c r="J54" s="2846"/>
      <c r="K54" s="2846"/>
      <c r="L54" s="2846"/>
      <c r="M54" s="2843"/>
      <c r="N54" s="2843"/>
      <c r="O54" s="2843"/>
      <c r="P54" s="2843"/>
      <c r="Q54" s="2843"/>
      <c r="R54" s="2843"/>
      <c r="S54" s="2843"/>
      <c r="T54" s="2843"/>
      <c r="U54" s="2843"/>
      <c r="V54" s="2843"/>
      <c r="W54" s="2843"/>
      <c r="X54" s="2843"/>
      <c r="Y54" s="2843"/>
      <c r="Z54" s="2843"/>
      <c r="AA54" s="2843"/>
      <c r="AB54" s="2843"/>
      <c r="AC54" s="2843"/>
    </row>
    <row r="55" spans="2:29" s="2841" customFormat="1" ht="11.25" customHeight="1">
      <c r="B55" s="2840"/>
      <c r="C55" s="2846" t="s">
        <v>443</v>
      </c>
      <c r="D55" s="2843" t="s">
        <v>462</v>
      </c>
      <c r="E55" s="2846"/>
      <c r="F55" s="2846"/>
      <c r="G55" s="2846"/>
      <c r="H55" s="2846"/>
      <c r="I55" s="2846"/>
      <c r="J55" s="2846"/>
      <c r="K55" s="2846"/>
      <c r="L55" s="2846" t="s">
        <v>432</v>
      </c>
      <c r="M55" s="2848"/>
      <c r="N55" s="2848"/>
      <c r="O55" s="2848"/>
      <c r="P55" s="2848"/>
      <c r="Q55" s="2848"/>
      <c r="R55" s="2848"/>
      <c r="S55" s="2848"/>
      <c r="T55" s="2843"/>
      <c r="U55" s="2848"/>
      <c r="V55" s="2848"/>
      <c r="W55" s="2848"/>
      <c r="X55" s="2848"/>
      <c r="Y55" s="2843"/>
      <c r="Z55" s="2848"/>
      <c r="AA55" s="2848"/>
      <c r="AB55" s="2848"/>
      <c r="AC55" s="2848"/>
    </row>
    <row r="56" spans="2:29" s="2841" customFormat="1" ht="11.25" customHeight="1">
      <c r="B56" s="2840"/>
      <c r="C56" s="2846"/>
      <c r="D56" s="2843"/>
      <c r="E56" s="2846"/>
      <c r="F56" s="2846"/>
      <c r="G56" s="2846"/>
      <c r="H56" s="2846"/>
      <c r="I56" s="2846"/>
      <c r="J56" s="2846"/>
      <c r="K56" s="2846"/>
      <c r="L56" s="2846"/>
      <c r="M56" s="2843"/>
      <c r="N56" s="2843"/>
      <c r="O56" s="2843"/>
      <c r="P56" s="2843"/>
      <c r="Q56" s="2843"/>
      <c r="R56" s="2843"/>
      <c r="S56" s="2843"/>
      <c r="T56" s="2843"/>
      <c r="U56" s="2843"/>
      <c r="V56" s="2843"/>
      <c r="W56" s="2843"/>
      <c r="X56" s="2843"/>
      <c r="Y56" s="2843"/>
      <c r="Z56" s="2843"/>
      <c r="AA56" s="2843"/>
      <c r="AB56" s="2843"/>
      <c r="AC56" s="2843"/>
    </row>
    <row r="57" spans="2:29" s="2841" customFormat="1" ht="11.25" customHeight="1">
      <c r="B57" s="2840"/>
      <c r="C57" s="2846" t="s">
        <v>463</v>
      </c>
      <c r="D57" s="2843" t="s">
        <v>464</v>
      </c>
      <c r="E57" s="2846"/>
      <c r="F57" s="2846"/>
      <c r="G57" s="2846"/>
      <c r="H57" s="2846"/>
      <c r="I57" s="2846"/>
      <c r="J57" s="2846"/>
      <c r="K57" s="2846"/>
      <c r="L57" s="2846" t="s">
        <v>432</v>
      </c>
      <c r="M57" s="2848"/>
      <c r="N57" s="2848"/>
      <c r="O57" s="2848"/>
      <c r="P57" s="2848"/>
      <c r="Q57" s="2848"/>
      <c r="R57" s="2848"/>
      <c r="S57" s="2848"/>
      <c r="T57" s="2843"/>
      <c r="U57" s="2848"/>
      <c r="V57" s="2848"/>
      <c r="W57" s="2848"/>
      <c r="X57" s="2848"/>
      <c r="Y57" s="2843"/>
      <c r="Z57" s="2848"/>
      <c r="AA57" s="2848"/>
      <c r="AB57" s="2848"/>
      <c r="AC57" s="2848"/>
    </row>
    <row r="58" spans="2:29" s="2841" customFormat="1" ht="11.25" customHeight="1">
      <c r="B58" s="2840"/>
      <c r="C58" s="2846"/>
      <c r="D58" s="2843"/>
      <c r="E58" s="2846"/>
      <c r="F58" s="2846"/>
      <c r="G58" s="2846"/>
      <c r="H58" s="2846"/>
      <c r="I58" s="2846"/>
      <c r="J58" s="2846"/>
      <c r="K58" s="2846"/>
      <c r="L58" s="2846"/>
      <c r="M58" s="2843"/>
      <c r="N58" s="2843"/>
      <c r="O58" s="2843"/>
      <c r="P58" s="2843"/>
      <c r="Q58" s="2843"/>
      <c r="R58" s="2843"/>
      <c r="S58" s="2843"/>
      <c r="T58" s="2843"/>
      <c r="U58" s="2843"/>
      <c r="V58" s="2843"/>
      <c r="W58" s="2843"/>
      <c r="X58" s="2843"/>
      <c r="Y58" s="2843"/>
      <c r="Z58" s="2843"/>
      <c r="AA58" s="2843"/>
      <c r="AB58" s="2843"/>
      <c r="AC58" s="2843"/>
    </row>
    <row r="59" spans="2:29" s="2841" customFormat="1" ht="11.25" customHeight="1">
      <c r="B59" s="2840"/>
      <c r="C59" s="2846" t="s">
        <v>465</v>
      </c>
      <c r="D59" s="2843" t="s">
        <v>466</v>
      </c>
      <c r="E59" s="2846"/>
      <c r="F59" s="2846"/>
      <c r="G59" s="2846"/>
      <c r="H59" s="2846"/>
      <c r="I59" s="2846"/>
      <c r="J59" s="2846"/>
      <c r="K59" s="2846"/>
      <c r="L59" s="2846" t="s">
        <v>432</v>
      </c>
      <c r="M59" s="2848"/>
      <c r="N59" s="2848"/>
      <c r="O59" s="2848"/>
      <c r="P59" s="2848"/>
      <c r="Q59" s="2848"/>
      <c r="R59" s="2848"/>
      <c r="S59" s="2848"/>
      <c r="T59" s="2843"/>
      <c r="U59" s="2848"/>
      <c r="V59" s="2848"/>
      <c r="W59" s="2848"/>
      <c r="X59" s="2848"/>
      <c r="Y59" s="2843"/>
      <c r="Z59" s="2848"/>
      <c r="AA59" s="2848"/>
      <c r="AB59" s="2848"/>
      <c r="AC59" s="2848"/>
    </row>
    <row r="60" spans="2:29" s="2841" customFormat="1" ht="11.25" customHeight="1">
      <c r="B60" s="2840"/>
      <c r="C60" s="2846"/>
      <c r="D60" s="2843"/>
      <c r="E60" s="2846"/>
      <c r="F60" s="2846"/>
      <c r="G60" s="2846"/>
      <c r="H60" s="2846"/>
      <c r="I60" s="2846"/>
      <c r="J60" s="2846"/>
      <c r="K60" s="2846"/>
      <c r="L60" s="2846"/>
      <c r="M60" s="2843"/>
      <c r="N60" s="2843"/>
      <c r="O60" s="2843"/>
      <c r="P60" s="2843"/>
      <c r="Q60" s="2843"/>
      <c r="R60" s="2843"/>
      <c r="S60" s="2843"/>
      <c r="T60" s="2843"/>
      <c r="U60" s="2843"/>
      <c r="V60" s="2843"/>
      <c r="W60" s="2843"/>
      <c r="X60" s="2843"/>
      <c r="Y60" s="2843"/>
      <c r="Z60" s="2843"/>
      <c r="AA60" s="2843"/>
      <c r="AB60" s="2843"/>
      <c r="AC60" s="2843"/>
    </row>
    <row r="61" spans="2:29" s="2841" customFormat="1" ht="11.25" customHeight="1">
      <c r="B61" s="2840"/>
      <c r="C61" s="2846" t="s">
        <v>467</v>
      </c>
      <c r="D61" s="2843" t="s">
        <v>453</v>
      </c>
      <c r="E61" s="2846"/>
      <c r="F61" s="2846"/>
      <c r="G61" s="2846"/>
      <c r="H61" s="2846"/>
      <c r="I61" s="2846"/>
      <c r="J61" s="2846"/>
      <c r="K61" s="2846"/>
      <c r="L61" s="2846" t="s">
        <v>432</v>
      </c>
      <c r="M61" s="2848"/>
      <c r="N61" s="2848"/>
      <c r="O61" s="2848"/>
      <c r="P61" s="2848"/>
      <c r="Q61" s="2848"/>
      <c r="R61" s="2848"/>
      <c r="S61" s="2848"/>
      <c r="T61" s="2843"/>
      <c r="U61" s="2848"/>
      <c r="V61" s="2848"/>
      <c r="W61" s="2848"/>
      <c r="X61" s="2848"/>
      <c r="Y61" s="2843"/>
      <c r="Z61" s="2848"/>
      <c r="AA61" s="2848"/>
      <c r="AB61" s="2848"/>
      <c r="AC61" s="2848"/>
    </row>
    <row r="62" spans="2:29" s="2841" customFormat="1" ht="11.25" customHeight="1">
      <c r="B62" s="2840"/>
      <c r="C62" s="2846"/>
      <c r="D62" s="2843"/>
      <c r="E62" s="2846"/>
      <c r="F62" s="2846"/>
      <c r="G62" s="2846"/>
      <c r="H62" s="2846"/>
      <c r="I62" s="2846"/>
      <c r="J62" s="2846"/>
      <c r="K62" s="2846"/>
      <c r="L62" s="2846"/>
      <c r="M62" s="2843"/>
      <c r="N62" s="2843"/>
      <c r="O62" s="2843"/>
      <c r="P62" s="2843"/>
      <c r="Q62" s="2843"/>
      <c r="R62" s="2843"/>
      <c r="S62" s="2843"/>
      <c r="T62" s="2843"/>
      <c r="U62" s="2843"/>
      <c r="V62" s="2843"/>
      <c r="W62" s="2843"/>
      <c r="X62" s="2843"/>
      <c r="Y62" s="2843"/>
      <c r="Z62" s="2843"/>
      <c r="AA62" s="2843"/>
      <c r="AB62" s="2843"/>
      <c r="AC62" s="2843"/>
    </row>
    <row r="63" spans="2:29" s="2841" customFormat="1" ht="11.25" customHeight="1">
      <c r="B63" s="2840"/>
      <c r="D63" s="2840"/>
    </row>
    <row r="64" spans="2:29" s="2841" customFormat="1" ht="11.25" customHeight="1">
      <c r="B64" s="2840"/>
      <c r="D64" s="2840"/>
      <c r="L64" s="2840"/>
      <c r="M64" s="2840"/>
      <c r="N64" s="2840"/>
      <c r="O64" s="2840"/>
      <c r="P64" s="2840"/>
      <c r="Q64" s="2840"/>
      <c r="R64" s="2840"/>
      <c r="S64" s="2840"/>
      <c r="T64" s="2840"/>
      <c r="U64" s="2840"/>
      <c r="V64" s="2840"/>
    </row>
    <row r="65" spans="1:34" s="2841" customFormat="1" ht="11.25" customHeight="1">
      <c r="B65" s="2840"/>
      <c r="D65" s="2840"/>
      <c r="L65" s="2840"/>
      <c r="M65" s="2840"/>
      <c r="N65" s="2840"/>
      <c r="O65" s="2840"/>
      <c r="P65" s="2840"/>
      <c r="Q65" s="2840"/>
      <c r="R65" s="2840"/>
      <c r="S65" s="2840"/>
      <c r="T65" s="2840"/>
      <c r="U65" s="2840"/>
      <c r="V65" s="2840"/>
    </row>
    <row r="66" spans="1:34" s="2841" customFormat="1" ht="11.25" customHeight="1">
      <c r="B66" s="2840"/>
      <c r="D66" s="2840"/>
      <c r="L66" s="2840"/>
      <c r="M66" s="2840"/>
      <c r="N66" s="2840"/>
      <c r="O66" s="2840"/>
      <c r="P66" s="2840"/>
      <c r="Q66" s="2840"/>
      <c r="R66" s="2840"/>
      <c r="S66" s="2840"/>
      <c r="T66" s="2840"/>
      <c r="U66" s="2840"/>
      <c r="V66" s="2840"/>
    </row>
    <row r="67" spans="1:34" s="2841" customFormat="1" ht="11.25" customHeight="1">
      <c r="B67" s="2840"/>
      <c r="D67" s="2840"/>
      <c r="L67" s="2840"/>
      <c r="M67" s="2840"/>
      <c r="N67" s="2840"/>
      <c r="O67" s="2840"/>
      <c r="P67" s="2840"/>
      <c r="Q67" s="2840"/>
      <c r="R67" s="2840"/>
      <c r="S67" s="2840"/>
      <c r="T67" s="2840"/>
      <c r="U67" s="2840"/>
      <c r="V67" s="2840"/>
    </row>
    <row r="68" spans="1:34" s="2841" customFormat="1" ht="11.25" customHeight="1">
      <c r="B68" s="2840"/>
      <c r="D68" s="2840"/>
      <c r="L68" s="2840"/>
      <c r="M68" s="2840"/>
      <c r="N68" s="2840"/>
      <c r="O68" s="2840"/>
      <c r="P68" s="2840"/>
      <c r="Q68" s="2840"/>
      <c r="R68" s="2840"/>
      <c r="S68" s="2840"/>
      <c r="T68" s="2840"/>
      <c r="U68" s="2840"/>
      <c r="V68" s="2840"/>
    </row>
    <row r="69" spans="1:34" s="2841" customFormat="1" ht="11.25" customHeight="1">
      <c r="B69" s="2840"/>
      <c r="D69" s="2840"/>
      <c r="L69" s="2840"/>
      <c r="M69" s="2840"/>
      <c r="N69" s="2840"/>
      <c r="O69" s="2840"/>
      <c r="P69" s="2840"/>
      <c r="Q69" s="2840"/>
      <c r="R69" s="2840"/>
      <c r="S69" s="2840"/>
      <c r="T69" s="2840"/>
      <c r="U69" s="2840"/>
      <c r="V69" s="2840"/>
    </row>
    <row r="70" spans="1:34" s="2841" customFormat="1" ht="11.25" customHeight="1">
      <c r="B70" s="2840"/>
      <c r="D70" s="2840"/>
      <c r="L70" s="2840"/>
      <c r="M70" s="2840"/>
      <c r="N70" s="2840"/>
      <c r="O70" s="2840"/>
      <c r="P70" s="2840"/>
      <c r="Q70" s="2840"/>
      <c r="R70" s="2840"/>
      <c r="S70" s="2840"/>
      <c r="T70" s="2840"/>
      <c r="U70" s="2840"/>
      <c r="V70" s="2840"/>
    </row>
    <row r="71" spans="1:34" s="2841" customFormat="1" ht="11.25" customHeight="1">
      <c r="B71" s="2840"/>
      <c r="D71" s="2840"/>
      <c r="L71" s="2840"/>
      <c r="M71" s="2840"/>
      <c r="N71" s="2840"/>
      <c r="O71" s="2840"/>
      <c r="P71" s="2840"/>
      <c r="Q71" s="2840"/>
      <c r="R71" s="2840"/>
      <c r="S71" s="2840"/>
      <c r="T71" s="2840"/>
      <c r="U71" s="2840"/>
      <c r="V71" s="2840"/>
    </row>
    <row r="72" spans="1:34" s="2841" customFormat="1" ht="11.25" customHeight="1">
      <c r="B72" s="2840"/>
      <c r="D72" s="2840"/>
      <c r="L72" s="2840"/>
      <c r="M72" s="2840"/>
      <c r="N72" s="2840"/>
      <c r="O72" s="2840"/>
      <c r="P72" s="2840"/>
      <c r="Q72" s="2840"/>
      <c r="R72" s="2840"/>
      <c r="S72" s="2840"/>
      <c r="T72" s="2840"/>
      <c r="U72" s="2840"/>
      <c r="V72" s="2840"/>
    </row>
    <row r="73" spans="1:34" s="2841" customFormat="1" ht="6.75" customHeight="1">
      <c r="B73" s="2840"/>
      <c r="L73" s="2840"/>
      <c r="M73" s="2840"/>
      <c r="N73" s="2840"/>
      <c r="O73" s="2840"/>
      <c r="P73" s="2840"/>
      <c r="Q73" s="2840"/>
      <c r="R73" s="2840"/>
      <c r="S73" s="2840"/>
      <c r="T73" s="2840"/>
      <c r="U73" s="2840"/>
      <c r="V73" s="2840"/>
    </row>
    <row r="74" spans="1:34" ht="15" customHeight="1">
      <c r="A74" s="2838"/>
      <c r="B74" s="2856"/>
      <c r="C74" s="2857"/>
      <c r="D74" s="2858"/>
      <c r="E74" s="2858"/>
      <c r="F74" s="2858"/>
      <c r="G74" s="2858"/>
      <c r="H74" s="2858"/>
      <c r="I74" s="2858"/>
      <c r="J74" s="2858"/>
      <c r="K74" s="2858"/>
      <c r="L74" s="2858"/>
      <c r="M74" s="2858"/>
      <c r="N74" s="2858"/>
      <c r="O74" s="2858"/>
      <c r="P74" s="2858"/>
      <c r="Q74" s="2858"/>
      <c r="R74" s="2858"/>
      <c r="S74" s="2858"/>
      <c r="T74" s="2858"/>
      <c r="U74" s="2858"/>
      <c r="V74" s="2858"/>
      <c r="W74" s="2856"/>
      <c r="X74" s="2856"/>
      <c r="Y74" s="2856"/>
      <c r="Z74" s="2856"/>
      <c r="AA74" s="2856"/>
      <c r="AB74" s="2859"/>
      <c r="AC74" s="2859"/>
      <c r="AD74" s="2859"/>
      <c r="AE74" s="2859"/>
      <c r="AF74" s="2859"/>
      <c r="AG74" s="2859"/>
      <c r="AH74" s="2838"/>
    </row>
    <row r="75" spans="1:34" ht="15" customHeight="1">
      <c r="A75" s="2838"/>
      <c r="B75" s="2856"/>
      <c r="C75" s="2857"/>
      <c r="D75" s="2858"/>
      <c r="E75" s="2858"/>
      <c r="F75" s="2858"/>
      <c r="G75" s="2858"/>
      <c r="H75" s="2858"/>
      <c r="I75" s="2858"/>
      <c r="J75" s="2858"/>
      <c r="K75" s="2858"/>
      <c r="L75" s="2858"/>
      <c r="M75" s="2858"/>
      <c r="N75" s="2858"/>
      <c r="O75" s="2858"/>
      <c r="P75" s="2858"/>
      <c r="Q75" s="2858"/>
      <c r="R75" s="2858"/>
      <c r="S75" s="2858"/>
      <c r="T75" s="2858"/>
      <c r="U75" s="2858"/>
      <c r="V75" s="2858"/>
      <c r="W75" s="2856"/>
      <c r="X75" s="2856"/>
      <c r="Y75" s="2856"/>
      <c r="Z75" s="2856"/>
      <c r="AA75" s="2856"/>
      <c r="AB75" s="2859"/>
      <c r="AC75" s="2859"/>
      <c r="AD75" s="2859"/>
      <c r="AE75" s="2859"/>
      <c r="AF75" s="2859"/>
      <c r="AG75" s="2859"/>
      <c r="AH75" s="2838"/>
    </row>
    <row r="76" spans="1:34" ht="14.25" customHeight="1">
      <c r="A76" s="6727">
        <v>37</v>
      </c>
      <c r="B76" s="6727"/>
      <c r="C76" s="6727"/>
      <c r="D76" s="6727"/>
      <c r="E76" s="6727"/>
      <c r="F76" s="6727"/>
      <c r="G76" s="6727"/>
      <c r="H76" s="6727"/>
      <c r="I76" s="6727"/>
      <c r="J76" s="6727"/>
      <c r="K76" s="6727"/>
      <c r="L76" s="6727"/>
      <c r="M76" s="6727"/>
      <c r="N76" s="6727"/>
      <c r="O76" s="6727"/>
      <c r="P76" s="6727"/>
      <c r="Q76" s="6727"/>
      <c r="R76" s="6727"/>
      <c r="S76" s="6727"/>
      <c r="T76" s="6727"/>
      <c r="U76" s="6727"/>
      <c r="V76" s="6727"/>
      <c r="W76" s="6727"/>
      <c r="X76" s="6727"/>
      <c r="Y76" s="6727"/>
      <c r="Z76" s="6727"/>
      <c r="AA76" s="6727"/>
      <c r="AB76" s="6727"/>
      <c r="AC76" s="6727"/>
      <c r="AD76" s="6727"/>
      <c r="AE76" s="2859"/>
      <c r="AF76" s="2859"/>
      <c r="AG76" s="2859"/>
      <c r="AH76" s="2838"/>
    </row>
    <row r="77" spans="1:34" ht="20.25" hidden="1" customHeight="1">
      <c r="A77" s="2860"/>
      <c r="B77" s="2861"/>
      <c r="C77" s="2838"/>
      <c r="D77" s="2838"/>
      <c r="E77" s="2838"/>
      <c r="F77" s="2838"/>
      <c r="G77" s="2838"/>
      <c r="H77" s="2838"/>
      <c r="I77" s="2838"/>
      <c r="J77" s="2838"/>
      <c r="K77" s="2838"/>
      <c r="L77" s="2838"/>
      <c r="M77" s="2838"/>
      <c r="N77" s="2838"/>
      <c r="O77" s="2838"/>
      <c r="P77" s="2838"/>
      <c r="Q77" s="2838"/>
      <c r="R77" s="2838"/>
      <c r="S77" s="2838"/>
      <c r="T77" s="2838"/>
      <c r="U77" s="2862"/>
      <c r="V77" s="2862"/>
      <c r="W77" s="2862"/>
      <c r="X77" s="2859"/>
      <c r="Y77" s="2859"/>
      <c r="Z77" s="2859"/>
      <c r="AA77" s="2859"/>
      <c r="AB77" s="2859"/>
      <c r="AC77" s="2859"/>
      <c r="AD77" s="2859"/>
      <c r="AE77" s="2859"/>
      <c r="AF77" s="2859"/>
      <c r="AG77" s="2863"/>
      <c r="AH77" s="2838"/>
    </row>
    <row r="78" spans="1:34" ht="12.75" customHeight="1">
      <c r="O78" s="2838"/>
      <c r="P78" s="2838"/>
      <c r="AF78" s="2838"/>
      <c r="AG78" s="2838"/>
      <c r="AH78" s="2838"/>
    </row>
    <row r="79" spans="1:34" ht="12.75" customHeight="1">
      <c r="O79" s="2838"/>
      <c r="P79" s="2838"/>
      <c r="AF79" s="2838"/>
      <c r="AG79" s="2838"/>
      <c r="AH79" s="2838"/>
    </row>
    <row r="80" spans="1:34" ht="12.75" customHeight="1">
      <c r="C80" s="2838"/>
      <c r="D80" s="2838"/>
      <c r="E80" s="2838"/>
      <c r="F80" s="2838"/>
      <c r="G80" s="2838"/>
      <c r="H80" s="2838"/>
      <c r="I80" s="2838"/>
      <c r="J80" s="2838"/>
      <c r="K80" s="2838"/>
      <c r="L80" s="2838"/>
      <c r="M80" s="2838"/>
      <c r="N80" s="2838"/>
      <c r="O80" s="2838"/>
      <c r="P80" s="2838"/>
      <c r="Q80" s="2838"/>
      <c r="R80" s="2838"/>
      <c r="S80" s="2838"/>
      <c r="T80" s="2838"/>
      <c r="U80" s="2838"/>
      <c r="AF80" s="2838"/>
      <c r="AG80" s="2838"/>
      <c r="AH80" s="2838"/>
    </row>
    <row r="81" spans="32:34" ht="12.75" customHeight="1">
      <c r="AF81" s="2838"/>
      <c r="AG81" s="2838"/>
      <c r="AH81" s="2838"/>
    </row>
    <row r="82" spans="32:34" ht="12.75" customHeight="1">
      <c r="AF82" s="2838"/>
      <c r="AG82" s="2838"/>
      <c r="AH82" s="2838"/>
    </row>
    <row r="83" spans="32:34" ht="12.75" customHeight="1">
      <c r="AF83" s="2838"/>
      <c r="AG83" s="2838"/>
      <c r="AH83" s="2838"/>
    </row>
    <row r="84" spans="32:34" ht="12.75" customHeight="1">
      <c r="AF84" s="2838"/>
      <c r="AG84" s="2838"/>
      <c r="AH84" s="2838"/>
    </row>
    <row r="85" spans="32:34" ht="12.75" customHeight="1">
      <c r="AF85" s="2838"/>
      <c r="AG85" s="2838"/>
      <c r="AH85" s="2838"/>
    </row>
    <row r="86" spans="32:34" ht="12.75" customHeight="1">
      <c r="AF86" s="2838"/>
      <c r="AG86" s="2838"/>
      <c r="AH86" s="2838"/>
    </row>
    <row r="87" spans="32:34" ht="12.75" customHeight="1">
      <c r="AF87" s="2838"/>
      <c r="AG87" s="2838"/>
      <c r="AH87" s="2838"/>
    </row>
    <row r="88" spans="32:34" ht="12.75" customHeight="1">
      <c r="AF88" s="2838"/>
      <c r="AG88" s="2838"/>
      <c r="AH88" s="2838"/>
    </row>
    <row r="89" spans="32:34" ht="12.75" customHeight="1">
      <c r="AF89" s="2838"/>
      <c r="AG89" s="2838"/>
      <c r="AH89" s="2838"/>
    </row>
    <row r="90" spans="32:34" ht="12.75" customHeight="1">
      <c r="AF90" s="2838"/>
      <c r="AG90" s="2838"/>
      <c r="AH90" s="2838"/>
    </row>
    <row r="91" spans="32:34" ht="12.75" customHeight="1">
      <c r="AF91" s="2838"/>
      <c r="AG91" s="2838"/>
      <c r="AH91" s="2838"/>
    </row>
    <row r="92" spans="32:34" ht="12.75" customHeight="1">
      <c r="AF92" s="2838"/>
      <c r="AG92" s="2838"/>
      <c r="AH92" s="2838"/>
    </row>
    <row r="93" spans="32:34" ht="12.75" customHeight="1">
      <c r="AF93" s="2838"/>
      <c r="AG93" s="2838"/>
      <c r="AH93" s="2838"/>
    </row>
    <row r="94" spans="32:34" ht="12.75" customHeight="1">
      <c r="AF94" s="2838"/>
      <c r="AG94" s="2838"/>
      <c r="AH94" s="2838"/>
    </row>
    <row r="95" spans="32:34" ht="12.75" customHeight="1">
      <c r="AF95" s="2838"/>
      <c r="AG95" s="2838"/>
      <c r="AH95" s="2838"/>
    </row>
    <row r="96" spans="32:34" ht="12.75" customHeight="1">
      <c r="AF96" s="2838"/>
      <c r="AG96" s="2838"/>
      <c r="AH96" s="2838"/>
    </row>
    <row r="97" spans="32:34" ht="12.75" customHeight="1">
      <c r="AF97" s="2838"/>
      <c r="AG97" s="2838"/>
      <c r="AH97" s="2838"/>
    </row>
    <row r="98" spans="32:34" ht="12.75" customHeight="1">
      <c r="AF98" s="2838"/>
      <c r="AG98" s="2838"/>
      <c r="AH98" s="2838"/>
    </row>
    <row r="99" spans="32:34" ht="12.75" customHeight="1">
      <c r="AF99" s="2838"/>
      <c r="AG99" s="2838"/>
      <c r="AH99" s="2838"/>
    </row>
    <row r="100" spans="32:34" ht="12.75" customHeight="1">
      <c r="AF100" s="2838"/>
      <c r="AG100" s="2838"/>
      <c r="AH100" s="2838"/>
    </row>
    <row r="101" spans="32:34" ht="12.75" customHeight="1">
      <c r="AF101" s="2838"/>
      <c r="AG101" s="2838"/>
      <c r="AH101" s="2838"/>
    </row>
    <row r="102" spans="32:34" ht="12.75" customHeight="1">
      <c r="AF102" s="2838"/>
      <c r="AG102" s="2838"/>
      <c r="AH102" s="2838"/>
    </row>
    <row r="103" spans="32:34" ht="12.75" customHeight="1">
      <c r="AF103" s="2838"/>
      <c r="AG103" s="2838"/>
      <c r="AH103" s="2838"/>
    </row>
    <row r="104" spans="32:34" ht="12.75" customHeight="1">
      <c r="AF104" s="2838"/>
      <c r="AG104" s="2838"/>
      <c r="AH104" s="2838"/>
    </row>
    <row r="105" spans="32:34" ht="12.75" customHeight="1">
      <c r="AF105" s="2838"/>
      <c r="AG105" s="2838"/>
      <c r="AH105" s="2838"/>
    </row>
    <row r="106" spans="32:34" ht="12.75" customHeight="1">
      <c r="AF106" s="2838"/>
      <c r="AG106" s="2838"/>
      <c r="AH106" s="2838"/>
    </row>
    <row r="107" spans="32:34" ht="12.75" customHeight="1">
      <c r="AF107" s="2838"/>
      <c r="AG107" s="2838"/>
      <c r="AH107" s="2838"/>
    </row>
    <row r="108" spans="32:34" ht="12.75" customHeight="1">
      <c r="AF108" s="2838"/>
      <c r="AG108" s="2838"/>
      <c r="AH108" s="2838"/>
    </row>
    <row r="109" spans="32:34" ht="12.75" customHeight="1">
      <c r="AF109" s="2838"/>
      <c r="AG109" s="2838"/>
      <c r="AH109" s="2838"/>
    </row>
    <row r="110" spans="32:34" ht="12.75" customHeight="1">
      <c r="AF110" s="2838"/>
      <c r="AG110" s="2838"/>
      <c r="AH110" s="2838"/>
    </row>
    <row r="111" spans="32:34" ht="12.75" customHeight="1">
      <c r="AF111" s="2838"/>
      <c r="AG111" s="2838"/>
      <c r="AH111" s="2838"/>
    </row>
    <row r="112" spans="32:34" ht="12.75" customHeight="1">
      <c r="AF112" s="2838"/>
      <c r="AG112" s="2838"/>
      <c r="AH112" s="2838"/>
    </row>
    <row r="113" spans="32:34" ht="12.75" customHeight="1">
      <c r="AF113" s="2838"/>
      <c r="AG113" s="2838"/>
      <c r="AH113" s="2838"/>
    </row>
    <row r="114" spans="32:34" ht="12.75" customHeight="1">
      <c r="AF114" s="2838"/>
      <c r="AG114" s="2838"/>
      <c r="AH114" s="2838"/>
    </row>
    <row r="115" spans="32:34" ht="12.75" customHeight="1">
      <c r="AF115" s="2838"/>
      <c r="AG115" s="2838"/>
      <c r="AH115" s="2838"/>
    </row>
    <row r="116" spans="32:34" ht="12.75" customHeight="1">
      <c r="AF116" s="2838"/>
      <c r="AG116" s="2838"/>
      <c r="AH116" s="2838"/>
    </row>
    <row r="117" spans="32:34" ht="12.75" customHeight="1">
      <c r="AF117" s="2838"/>
      <c r="AG117" s="2838"/>
      <c r="AH117" s="2838"/>
    </row>
    <row r="118" spans="32:34" ht="12.75" customHeight="1">
      <c r="AF118" s="2838"/>
      <c r="AG118" s="2838"/>
      <c r="AH118" s="2838"/>
    </row>
    <row r="119" spans="32:34" ht="12.75" customHeight="1">
      <c r="AF119" s="2838"/>
      <c r="AG119" s="2838"/>
      <c r="AH119" s="2838"/>
    </row>
    <row r="120" spans="32:34" ht="12.75" customHeight="1">
      <c r="AF120" s="2838"/>
      <c r="AG120" s="2838"/>
      <c r="AH120" s="2838"/>
    </row>
    <row r="121" spans="32:34" ht="12.75" customHeight="1">
      <c r="AF121" s="2838"/>
      <c r="AG121" s="2838"/>
      <c r="AH121" s="2838"/>
    </row>
    <row r="122" spans="32:34" ht="12.75" customHeight="1">
      <c r="AF122" s="2838"/>
      <c r="AG122" s="2838"/>
      <c r="AH122" s="2838"/>
    </row>
    <row r="123" spans="32:34" ht="12.75" customHeight="1">
      <c r="AF123" s="2838"/>
      <c r="AG123" s="2838"/>
      <c r="AH123" s="2838"/>
    </row>
    <row r="124" spans="32:34" ht="12.75" customHeight="1">
      <c r="AF124" s="2838"/>
      <c r="AG124" s="2838"/>
      <c r="AH124" s="2838"/>
    </row>
    <row r="125" spans="32:34" ht="12.75" customHeight="1">
      <c r="AF125" s="2838"/>
      <c r="AG125" s="2838"/>
      <c r="AH125" s="2838"/>
    </row>
    <row r="126" spans="32:34" ht="12.75" customHeight="1">
      <c r="AF126" s="2838"/>
      <c r="AG126" s="2838"/>
      <c r="AH126" s="2838"/>
    </row>
    <row r="127" spans="32:34" ht="12.75" customHeight="1">
      <c r="AF127" s="2838"/>
      <c r="AG127" s="2838"/>
      <c r="AH127" s="2838"/>
    </row>
    <row r="128" spans="32:34" ht="12.75" customHeight="1">
      <c r="AF128" s="2838"/>
      <c r="AG128" s="2838"/>
      <c r="AH128" s="2838"/>
    </row>
    <row r="129" spans="32:34" ht="12.75" customHeight="1">
      <c r="AF129" s="2838"/>
      <c r="AG129" s="2838"/>
      <c r="AH129" s="2838"/>
    </row>
    <row r="130" spans="32:34" ht="12.75" customHeight="1">
      <c r="AF130" s="2838"/>
      <c r="AG130" s="2838"/>
      <c r="AH130" s="2838"/>
    </row>
    <row r="131" spans="32:34" ht="12.75" customHeight="1">
      <c r="AF131" s="2838"/>
      <c r="AG131" s="2838"/>
      <c r="AH131" s="2838"/>
    </row>
    <row r="132" spans="32:34" ht="12.75" customHeight="1">
      <c r="AF132" s="2838"/>
      <c r="AG132" s="2838"/>
      <c r="AH132" s="2838"/>
    </row>
    <row r="133" spans="32:34" ht="12.75" customHeight="1">
      <c r="AF133" s="2838"/>
      <c r="AG133" s="2838"/>
      <c r="AH133" s="2838"/>
    </row>
    <row r="134" spans="32:34" ht="12.75" customHeight="1">
      <c r="AF134" s="2838"/>
      <c r="AG134" s="2838"/>
      <c r="AH134" s="2838"/>
    </row>
    <row r="135" spans="32:34" ht="12.75" customHeight="1">
      <c r="AF135" s="2838"/>
      <c r="AG135" s="2838"/>
      <c r="AH135" s="2838"/>
    </row>
    <row r="136" spans="32:34" ht="12.75" customHeight="1">
      <c r="AF136" s="2838"/>
      <c r="AG136" s="2838"/>
      <c r="AH136" s="2838"/>
    </row>
    <row r="137" spans="32:34" ht="12.75" customHeight="1">
      <c r="AF137" s="2838"/>
      <c r="AG137" s="2838"/>
      <c r="AH137" s="2838"/>
    </row>
    <row r="138" spans="32:34" ht="12.75" customHeight="1">
      <c r="AF138" s="2838"/>
      <c r="AG138" s="2838"/>
      <c r="AH138" s="2838"/>
    </row>
    <row r="139" spans="32:34" ht="12.75" customHeight="1">
      <c r="AF139" s="2838"/>
      <c r="AG139" s="2838"/>
      <c r="AH139" s="2838"/>
    </row>
    <row r="140" spans="32:34" ht="12.75" customHeight="1">
      <c r="AF140" s="2838"/>
      <c r="AG140" s="2838"/>
      <c r="AH140" s="2838"/>
    </row>
    <row r="141" spans="32:34" ht="12.75" customHeight="1">
      <c r="AF141" s="2838"/>
      <c r="AG141" s="2838"/>
      <c r="AH141" s="2838"/>
    </row>
    <row r="142" spans="32:34" ht="12.75" customHeight="1">
      <c r="AF142" s="2838"/>
      <c r="AG142" s="2838"/>
      <c r="AH142" s="2838"/>
    </row>
    <row r="143" spans="32:34" ht="12.75" customHeight="1">
      <c r="AF143" s="2838"/>
      <c r="AG143" s="2838"/>
      <c r="AH143" s="2838"/>
    </row>
    <row r="144" spans="32:34" ht="12.75" customHeight="1">
      <c r="AF144" s="2838"/>
      <c r="AG144" s="2838"/>
      <c r="AH144" s="2838"/>
    </row>
    <row r="145" spans="32:34" ht="12.75" customHeight="1">
      <c r="AF145" s="2838"/>
      <c r="AG145" s="2838"/>
      <c r="AH145" s="2838"/>
    </row>
    <row r="146" spans="32:34" ht="12.75" customHeight="1">
      <c r="AF146" s="2838"/>
      <c r="AG146" s="2838"/>
      <c r="AH146" s="2838"/>
    </row>
    <row r="147" spans="32:34" ht="12.75" customHeight="1">
      <c r="AF147" s="2838"/>
      <c r="AG147" s="2838"/>
      <c r="AH147" s="2838"/>
    </row>
    <row r="148" spans="32:34" ht="12.75" customHeight="1">
      <c r="AF148" s="2838"/>
      <c r="AG148" s="2838"/>
      <c r="AH148" s="2838"/>
    </row>
    <row r="149" spans="32:34" ht="12.75" customHeight="1">
      <c r="AF149" s="2838"/>
      <c r="AG149" s="2838"/>
      <c r="AH149" s="2838"/>
    </row>
    <row r="150" spans="32:34" ht="12.75" customHeight="1">
      <c r="AF150" s="2838"/>
      <c r="AG150" s="2838"/>
      <c r="AH150" s="2838"/>
    </row>
    <row r="151" spans="32:34" ht="12.75" customHeight="1">
      <c r="AF151" s="2838"/>
      <c r="AG151" s="2838"/>
      <c r="AH151" s="2838"/>
    </row>
    <row r="152" spans="32:34" ht="12.75" customHeight="1">
      <c r="AF152" s="2838"/>
      <c r="AG152" s="2838"/>
      <c r="AH152" s="2838"/>
    </row>
    <row r="153" spans="32:34" ht="12.75" customHeight="1">
      <c r="AF153" s="2838"/>
      <c r="AG153" s="2838"/>
      <c r="AH153" s="2838"/>
    </row>
    <row r="154" spans="32:34" ht="12.75" customHeight="1">
      <c r="AF154" s="2838"/>
      <c r="AG154" s="2838"/>
      <c r="AH154" s="2838"/>
    </row>
    <row r="155" spans="32:34" ht="12.75" customHeight="1">
      <c r="AF155" s="2838"/>
      <c r="AG155" s="2838"/>
      <c r="AH155" s="2838"/>
    </row>
    <row r="156" spans="32:34" ht="12.75" customHeight="1">
      <c r="AF156" s="2838"/>
      <c r="AG156" s="2838"/>
      <c r="AH156" s="2838"/>
    </row>
    <row r="157" spans="32:34" ht="12.75" customHeight="1">
      <c r="AF157" s="2838"/>
      <c r="AG157" s="2838"/>
      <c r="AH157" s="2838"/>
    </row>
    <row r="158" spans="32:34" ht="12.75" customHeight="1">
      <c r="AF158" s="2838"/>
      <c r="AG158" s="2838"/>
      <c r="AH158" s="2838"/>
    </row>
    <row r="159" spans="32:34" ht="12.75" customHeight="1">
      <c r="AF159" s="2838"/>
      <c r="AG159" s="2838"/>
      <c r="AH159" s="2838"/>
    </row>
    <row r="160" spans="32:34" ht="12.75" customHeight="1">
      <c r="AF160" s="2838"/>
      <c r="AG160" s="2838"/>
      <c r="AH160" s="2838"/>
    </row>
    <row r="161" spans="32:34" ht="12.75" customHeight="1">
      <c r="AF161" s="2838"/>
      <c r="AG161" s="2838"/>
      <c r="AH161" s="2838"/>
    </row>
    <row r="162" spans="32:34" ht="12.75" customHeight="1">
      <c r="AF162" s="2838"/>
      <c r="AG162" s="2838"/>
      <c r="AH162" s="2838"/>
    </row>
    <row r="163" spans="32:34" ht="12.75" customHeight="1">
      <c r="AF163" s="2838"/>
      <c r="AG163" s="2838"/>
      <c r="AH163" s="2838"/>
    </row>
    <row r="164" spans="32:34" ht="12.75" customHeight="1">
      <c r="AF164" s="2838"/>
      <c r="AG164" s="2838"/>
      <c r="AH164" s="2838"/>
    </row>
    <row r="165" spans="32:34" ht="12.75" customHeight="1">
      <c r="AF165" s="2838"/>
      <c r="AG165" s="2838"/>
      <c r="AH165" s="2838"/>
    </row>
    <row r="166" spans="32:34" ht="12.75" customHeight="1">
      <c r="AF166" s="2838"/>
      <c r="AG166" s="2838"/>
      <c r="AH166" s="2838"/>
    </row>
    <row r="167" spans="32:34" ht="12.75" customHeight="1">
      <c r="AF167" s="2838"/>
      <c r="AG167" s="2838"/>
      <c r="AH167" s="2838"/>
    </row>
    <row r="168" spans="32:34" ht="12.75" customHeight="1">
      <c r="AF168" s="2838"/>
      <c r="AG168" s="2838"/>
      <c r="AH168" s="2838"/>
    </row>
    <row r="169" spans="32:34" ht="12.75" customHeight="1">
      <c r="AF169" s="2838"/>
      <c r="AG169" s="2838"/>
      <c r="AH169" s="2838"/>
    </row>
    <row r="170" spans="32:34" ht="12.75" customHeight="1">
      <c r="AF170" s="2838"/>
      <c r="AG170" s="2838"/>
      <c r="AH170" s="2838"/>
    </row>
    <row r="171" spans="32:34" ht="12.75" customHeight="1">
      <c r="AF171" s="2838"/>
      <c r="AG171" s="2838"/>
      <c r="AH171" s="2838"/>
    </row>
    <row r="172" spans="32:34" ht="12.75" customHeight="1">
      <c r="AF172" s="2838"/>
      <c r="AG172" s="2838"/>
      <c r="AH172" s="2838"/>
    </row>
    <row r="173" spans="32:34" ht="12.75" customHeight="1">
      <c r="AF173" s="2838"/>
      <c r="AG173" s="2838"/>
      <c r="AH173" s="2838"/>
    </row>
    <row r="174" spans="32:34" ht="12.75" customHeight="1">
      <c r="AF174" s="2838"/>
      <c r="AG174" s="2838"/>
      <c r="AH174" s="2838"/>
    </row>
    <row r="175" spans="32:34" ht="12.75" customHeight="1">
      <c r="AF175" s="2838"/>
      <c r="AG175" s="2838"/>
      <c r="AH175" s="2838"/>
    </row>
    <row r="176" spans="32:34" ht="12.75" customHeight="1">
      <c r="AF176" s="2838"/>
      <c r="AG176" s="2838"/>
      <c r="AH176" s="2838"/>
    </row>
    <row r="177" spans="32:34" ht="12.75" customHeight="1">
      <c r="AF177" s="2838"/>
      <c r="AG177" s="2838"/>
      <c r="AH177" s="2838"/>
    </row>
    <row r="178" spans="32:34" ht="12.75" customHeight="1">
      <c r="AF178" s="2838"/>
      <c r="AG178" s="2838"/>
      <c r="AH178" s="2838"/>
    </row>
    <row r="179" spans="32:34" ht="12.75" customHeight="1">
      <c r="AF179" s="2838"/>
      <c r="AG179" s="2838"/>
      <c r="AH179" s="2838"/>
    </row>
    <row r="180" spans="32:34" ht="12.75" customHeight="1">
      <c r="AF180" s="2838"/>
      <c r="AG180" s="2838"/>
      <c r="AH180" s="2838"/>
    </row>
    <row r="181" spans="32:34" ht="12.75" customHeight="1">
      <c r="AF181" s="2838"/>
      <c r="AG181" s="2838"/>
      <c r="AH181" s="2838"/>
    </row>
    <row r="182" spans="32:34" ht="12.75" customHeight="1">
      <c r="AF182" s="2838"/>
      <c r="AG182" s="2838"/>
      <c r="AH182" s="2838"/>
    </row>
    <row r="183" spans="32:34" ht="12.75" customHeight="1">
      <c r="AF183" s="2838"/>
      <c r="AG183" s="2838"/>
      <c r="AH183" s="2838"/>
    </row>
    <row r="184" spans="32:34" ht="12.75" customHeight="1">
      <c r="AF184" s="2838"/>
      <c r="AG184" s="2838"/>
      <c r="AH184" s="2838"/>
    </row>
    <row r="185" spans="32:34" ht="12.75" customHeight="1">
      <c r="AF185" s="2838"/>
      <c r="AG185" s="2838"/>
      <c r="AH185" s="2838"/>
    </row>
    <row r="186" spans="32:34" ht="12.75" customHeight="1">
      <c r="AF186" s="2838"/>
      <c r="AG186" s="2838"/>
      <c r="AH186" s="2838"/>
    </row>
    <row r="187" spans="32:34" ht="12.75" customHeight="1">
      <c r="AF187" s="2838"/>
      <c r="AG187" s="2838"/>
      <c r="AH187" s="2838"/>
    </row>
    <row r="188" spans="32:34" ht="12.75" customHeight="1">
      <c r="AF188" s="2838"/>
      <c r="AG188" s="2838"/>
      <c r="AH188" s="2838"/>
    </row>
    <row r="189" spans="32:34" ht="12.75" customHeight="1">
      <c r="AF189" s="2838"/>
      <c r="AG189" s="2838"/>
      <c r="AH189" s="2838"/>
    </row>
    <row r="190" spans="32:34" ht="12.75" customHeight="1">
      <c r="AF190" s="2838"/>
      <c r="AG190" s="2838"/>
      <c r="AH190" s="2838"/>
    </row>
    <row r="191" spans="32:34" ht="12.75" customHeight="1">
      <c r="AF191" s="2838"/>
      <c r="AG191" s="2838"/>
      <c r="AH191" s="2838"/>
    </row>
    <row r="192" spans="32:34" ht="12.75" customHeight="1">
      <c r="AF192" s="2838"/>
      <c r="AG192" s="2838"/>
      <c r="AH192" s="2838"/>
    </row>
    <row r="193" spans="32:34" ht="12.75" customHeight="1">
      <c r="AF193" s="2838"/>
      <c r="AG193" s="2838"/>
      <c r="AH193" s="2838"/>
    </row>
    <row r="194" spans="32:34" ht="12.75" customHeight="1">
      <c r="AF194" s="2838"/>
      <c r="AG194" s="2838"/>
      <c r="AH194" s="2838"/>
    </row>
    <row r="195" spans="32:34" ht="12.75" customHeight="1">
      <c r="AF195" s="2838"/>
      <c r="AG195" s="2838"/>
      <c r="AH195" s="2838"/>
    </row>
    <row r="196" spans="32:34" ht="12.75" customHeight="1">
      <c r="AF196" s="2838"/>
      <c r="AG196" s="2838"/>
      <c r="AH196" s="2838"/>
    </row>
    <row r="197" spans="32:34" ht="12.75" customHeight="1">
      <c r="AF197" s="2838"/>
      <c r="AG197" s="2838"/>
      <c r="AH197" s="2838"/>
    </row>
    <row r="198" spans="32:34" ht="12.75" customHeight="1">
      <c r="AF198" s="2838"/>
      <c r="AG198" s="2838"/>
      <c r="AH198" s="2838"/>
    </row>
    <row r="199" spans="32:34" ht="12.75" customHeight="1">
      <c r="AF199" s="2838"/>
      <c r="AG199" s="2838"/>
      <c r="AH199" s="2838"/>
    </row>
    <row r="200" spans="32:34" ht="12.75" customHeight="1">
      <c r="AF200" s="2838"/>
      <c r="AG200" s="2838"/>
      <c r="AH200" s="2838"/>
    </row>
    <row r="201" spans="32:34" ht="12.75" customHeight="1">
      <c r="AF201" s="2838"/>
      <c r="AG201" s="2838"/>
      <c r="AH201" s="2838"/>
    </row>
    <row r="202" spans="32:34" ht="12.75" customHeight="1">
      <c r="AF202" s="2838"/>
      <c r="AG202" s="2838"/>
      <c r="AH202" s="2838"/>
    </row>
    <row r="203" spans="32:34" ht="12.75" customHeight="1">
      <c r="AF203" s="2838"/>
      <c r="AG203" s="2838"/>
      <c r="AH203" s="2838"/>
    </row>
    <row r="204" spans="32:34" ht="12.75" customHeight="1">
      <c r="AF204" s="2838"/>
      <c r="AG204" s="2838"/>
      <c r="AH204" s="2838"/>
    </row>
    <row r="205" spans="32:34" ht="12.75" customHeight="1">
      <c r="AF205" s="2838"/>
      <c r="AG205" s="2838"/>
      <c r="AH205" s="2838"/>
    </row>
    <row r="206" spans="32:34" ht="12.75" customHeight="1">
      <c r="AF206" s="2838"/>
      <c r="AG206" s="2838"/>
      <c r="AH206" s="2838"/>
    </row>
    <row r="207" spans="32:34" ht="12.75" customHeight="1">
      <c r="AF207" s="2838"/>
      <c r="AG207" s="2838"/>
      <c r="AH207" s="2838"/>
    </row>
    <row r="208" spans="32:34" ht="12.75" customHeight="1">
      <c r="AF208" s="2838"/>
      <c r="AG208" s="2838"/>
      <c r="AH208" s="2838"/>
    </row>
    <row r="209" spans="32:34" ht="12.75" customHeight="1">
      <c r="AF209" s="2838"/>
      <c r="AG209" s="2838"/>
      <c r="AH209" s="2838"/>
    </row>
    <row r="210" spans="32:34" ht="12.75" customHeight="1">
      <c r="AF210" s="2838"/>
      <c r="AG210" s="2838"/>
      <c r="AH210" s="2838"/>
    </row>
    <row r="211" spans="32:34" ht="12.75" customHeight="1">
      <c r="AF211" s="2838"/>
      <c r="AG211" s="2838"/>
      <c r="AH211" s="2838"/>
    </row>
    <row r="212" spans="32:34" ht="12.75" customHeight="1">
      <c r="AF212" s="2838"/>
      <c r="AG212" s="2838"/>
      <c r="AH212" s="2838"/>
    </row>
    <row r="213" spans="32:34" ht="12.75" customHeight="1">
      <c r="AF213" s="2838"/>
      <c r="AG213" s="2838"/>
      <c r="AH213" s="2838"/>
    </row>
    <row r="214" spans="32:34" ht="12.75" customHeight="1">
      <c r="AF214" s="2838"/>
      <c r="AG214" s="2838"/>
      <c r="AH214" s="2838"/>
    </row>
    <row r="215" spans="32:34" ht="12.75" customHeight="1">
      <c r="AF215" s="2838"/>
      <c r="AG215" s="2838"/>
      <c r="AH215" s="2838"/>
    </row>
    <row r="216" spans="32:34" ht="12.75" customHeight="1">
      <c r="AF216" s="2838"/>
      <c r="AG216" s="2838"/>
      <c r="AH216" s="2838"/>
    </row>
    <row r="217" spans="32:34" ht="12.75" customHeight="1">
      <c r="AF217" s="2838"/>
      <c r="AG217" s="2838"/>
      <c r="AH217" s="2838"/>
    </row>
    <row r="218" spans="32:34" ht="12.75" customHeight="1">
      <c r="AF218" s="2838"/>
      <c r="AG218" s="2838"/>
      <c r="AH218" s="2838"/>
    </row>
    <row r="219" spans="32:34" ht="12.75" customHeight="1">
      <c r="AF219" s="2838"/>
      <c r="AG219" s="2838"/>
      <c r="AH219" s="2838"/>
    </row>
    <row r="220" spans="32:34" ht="12.75" customHeight="1">
      <c r="AF220" s="2838"/>
      <c r="AG220" s="2838"/>
      <c r="AH220" s="2838"/>
    </row>
    <row r="221" spans="32:34" ht="12.75" customHeight="1">
      <c r="AF221" s="2838"/>
      <c r="AG221" s="2838"/>
      <c r="AH221" s="2838"/>
    </row>
    <row r="222" spans="32:34" ht="12.75" customHeight="1">
      <c r="AF222" s="2838"/>
      <c r="AG222" s="2838"/>
      <c r="AH222" s="2838"/>
    </row>
    <row r="223" spans="32:34" ht="12.75" customHeight="1">
      <c r="AF223" s="2838"/>
      <c r="AG223" s="2838"/>
      <c r="AH223" s="2838"/>
    </row>
    <row r="224" spans="32:34" ht="12.75" customHeight="1">
      <c r="AF224" s="2838"/>
      <c r="AG224" s="2838"/>
      <c r="AH224" s="2838"/>
    </row>
    <row r="225" spans="32:34" ht="12.75" customHeight="1">
      <c r="AF225" s="2838"/>
      <c r="AG225" s="2838"/>
      <c r="AH225" s="2838"/>
    </row>
    <row r="226" spans="32:34" ht="12.75" customHeight="1">
      <c r="AF226" s="2838"/>
      <c r="AG226" s="2838"/>
      <c r="AH226" s="2838"/>
    </row>
    <row r="227" spans="32:34" ht="12.75" customHeight="1">
      <c r="AF227" s="2838"/>
      <c r="AG227" s="2838"/>
      <c r="AH227" s="2838"/>
    </row>
    <row r="228" spans="32:34" ht="12.75" customHeight="1">
      <c r="AF228" s="2838"/>
      <c r="AG228" s="2838"/>
      <c r="AH228" s="2838"/>
    </row>
    <row r="229" spans="32:34" ht="12.75" customHeight="1">
      <c r="AF229" s="2838"/>
      <c r="AG229" s="2838"/>
      <c r="AH229" s="2838"/>
    </row>
    <row r="230" spans="32:34" ht="12.75" customHeight="1">
      <c r="AF230" s="2838"/>
      <c r="AG230" s="2838"/>
      <c r="AH230" s="2838"/>
    </row>
    <row r="231" spans="32:34" ht="12.75" customHeight="1">
      <c r="AF231" s="2838"/>
      <c r="AG231" s="2838"/>
      <c r="AH231" s="2838"/>
    </row>
    <row r="232" spans="32:34" ht="12.75" customHeight="1">
      <c r="AF232" s="2838"/>
      <c r="AG232" s="2838"/>
      <c r="AH232" s="2838"/>
    </row>
    <row r="233" spans="32:34" ht="12.75" customHeight="1">
      <c r="AF233" s="2838"/>
      <c r="AG233" s="2838"/>
      <c r="AH233" s="2838"/>
    </row>
    <row r="234" spans="32:34" ht="12.75" customHeight="1">
      <c r="AF234" s="2838"/>
      <c r="AG234" s="2838"/>
      <c r="AH234" s="2838"/>
    </row>
    <row r="235" spans="32:34" ht="12.75" customHeight="1">
      <c r="AF235" s="2838"/>
      <c r="AG235" s="2838"/>
      <c r="AH235" s="2838"/>
    </row>
    <row r="236" spans="32:34" ht="12.75" customHeight="1">
      <c r="AF236" s="2838"/>
      <c r="AG236" s="2838"/>
      <c r="AH236" s="2838"/>
    </row>
    <row r="237" spans="32:34" ht="12.75" customHeight="1">
      <c r="AF237" s="2838"/>
      <c r="AG237" s="2838"/>
      <c r="AH237" s="2838"/>
    </row>
    <row r="238" spans="32:34" ht="12.75" customHeight="1">
      <c r="AF238" s="2838"/>
      <c r="AG238" s="2838"/>
      <c r="AH238" s="2838"/>
    </row>
    <row r="239" spans="32:34" ht="12.75" customHeight="1">
      <c r="AF239" s="2838"/>
      <c r="AG239" s="2838"/>
      <c r="AH239" s="2838"/>
    </row>
    <row r="240" spans="32:34" ht="12.75" customHeight="1">
      <c r="AF240" s="2838"/>
      <c r="AG240" s="2838"/>
      <c r="AH240" s="2838"/>
    </row>
    <row r="241" spans="32:34" ht="12.75" customHeight="1">
      <c r="AF241" s="2838"/>
      <c r="AG241" s="2838"/>
      <c r="AH241" s="2838"/>
    </row>
    <row r="242" spans="32:34" ht="12.75" customHeight="1">
      <c r="AF242" s="2838"/>
      <c r="AG242" s="2838"/>
      <c r="AH242" s="2838"/>
    </row>
    <row r="243" spans="32:34" ht="12.75" customHeight="1">
      <c r="AF243" s="2838"/>
      <c r="AG243" s="2838"/>
      <c r="AH243" s="2838"/>
    </row>
    <row r="244" spans="32:34" ht="12.75" customHeight="1">
      <c r="AF244" s="2838"/>
      <c r="AG244" s="2838"/>
      <c r="AH244" s="2838"/>
    </row>
    <row r="245" spans="32:34" ht="12.75" customHeight="1">
      <c r="AF245" s="2838"/>
      <c r="AG245" s="2838"/>
      <c r="AH245" s="2838"/>
    </row>
    <row r="246" spans="32:34" ht="12.75" customHeight="1">
      <c r="AF246" s="2838"/>
      <c r="AG246" s="2838"/>
      <c r="AH246" s="2838"/>
    </row>
    <row r="247" spans="32:34" ht="12.75" customHeight="1">
      <c r="AF247" s="2838"/>
      <c r="AG247" s="2838"/>
      <c r="AH247" s="2838"/>
    </row>
    <row r="248" spans="32:34" ht="12.75" customHeight="1">
      <c r="AF248" s="2838"/>
      <c r="AG248" s="2838"/>
      <c r="AH248" s="2838"/>
    </row>
    <row r="249" spans="32:34" ht="12.75" customHeight="1">
      <c r="AF249" s="2838"/>
      <c r="AG249" s="2838"/>
      <c r="AH249" s="2838"/>
    </row>
    <row r="250" spans="32:34" ht="12.75" customHeight="1">
      <c r="AF250" s="2838"/>
      <c r="AG250" s="2838"/>
      <c r="AH250" s="2838"/>
    </row>
    <row r="251" spans="32:34" ht="12.75" customHeight="1">
      <c r="AF251" s="2838"/>
      <c r="AG251" s="2838"/>
      <c r="AH251" s="2838"/>
    </row>
    <row r="252" spans="32:34" ht="12.75" customHeight="1">
      <c r="AF252" s="2838"/>
      <c r="AG252" s="2838"/>
      <c r="AH252" s="2838"/>
    </row>
    <row r="253" spans="32:34" ht="12.75" customHeight="1">
      <c r="AF253" s="2838"/>
      <c r="AG253" s="2838"/>
      <c r="AH253" s="2838"/>
    </row>
    <row r="254" spans="32:34" ht="12.75" customHeight="1">
      <c r="AF254" s="2838"/>
      <c r="AG254" s="2838"/>
      <c r="AH254" s="2838"/>
    </row>
    <row r="255" spans="32:34" ht="12.75" customHeight="1">
      <c r="AF255" s="2838"/>
      <c r="AG255" s="2838"/>
      <c r="AH255" s="2838"/>
    </row>
    <row r="256" spans="32:34" ht="12.75" customHeight="1">
      <c r="AF256" s="2838"/>
      <c r="AG256" s="2838"/>
      <c r="AH256" s="2838"/>
    </row>
    <row r="257" spans="32:34" ht="12.75" customHeight="1">
      <c r="AF257" s="2838"/>
      <c r="AG257" s="2838"/>
      <c r="AH257" s="2838"/>
    </row>
    <row r="258" spans="32:34" ht="12.75" customHeight="1">
      <c r="AF258" s="2838"/>
      <c r="AG258" s="2838"/>
      <c r="AH258" s="2838"/>
    </row>
    <row r="259" spans="32:34" ht="12.75" customHeight="1">
      <c r="AF259" s="2838"/>
      <c r="AG259" s="2838"/>
      <c r="AH259" s="2838"/>
    </row>
    <row r="260" spans="32:34" ht="12.75" customHeight="1">
      <c r="AF260" s="2838"/>
      <c r="AG260" s="2838"/>
      <c r="AH260" s="2838"/>
    </row>
    <row r="261" spans="32:34" ht="12.75" customHeight="1">
      <c r="AF261" s="2838"/>
      <c r="AG261" s="2838"/>
      <c r="AH261" s="2838"/>
    </row>
    <row r="262" spans="32:34" ht="12.75" customHeight="1">
      <c r="AF262" s="2838"/>
      <c r="AG262" s="2838"/>
      <c r="AH262" s="2838"/>
    </row>
    <row r="263" spans="32:34" ht="12.75" customHeight="1">
      <c r="AF263" s="2838"/>
      <c r="AG263" s="2838"/>
      <c r="AH263" s="2838"/>
    </row>
    <row r="264" spans="32:34" ht="12.75" customHeight="1">
      <c r="AF264" s="2838"/>
      <c r="AG264" s="2838"/>
      <c r="AH264" s="2838"/>
    </row>
    <row r="265" spans="32:34" ht="12.75" customHeight="1">
      <c r="AF265" s="2838"/>
      <c r="AG265" s="2838"/>
      <c r="AH265" s="2838"/>
    </row>
    <row r="266" spans="32:34" ht="12.75" customHeight="1">
      <c r="AF266" s="2838"/>
      <c r="AG266" s="2838"/>
      <c r="AH266" s="2838"/>
    </row>
    <row r="267" spans="32:34" ht="12.75" customHeight="1">
      <c r="AF267" s="2838"/>
      <c r="AG267" s="2838"/>
      <c r="AH267" s="2838"/>
    </row>
    <row r="268" spans="32:34" ht="12.75" customHeight="1">
      <c r="AF268" s="2838"/>
      <c r="AG268" s="2838"/>
      <c r="AH268" s="2838"/>
    </row>
    <row r="269" spans="32:34" ht="12.75" customHeight="1">
      <c r="AF269" s="2838"/>
      <c r="AG269" s="2838"/>
      <c r="AH269" s="2838"/>
    </row>
    <row r="270" spans="32:34" ht="12.75" customHeight="1">
      <c r="AF270" s="2838"/>
      <c r="AG270" s="2838"/>
      <c r="AH270" s="2838"/>
    </row>
    <row r="271" spans="32:34" ht="12.75" customHeight="1">
      <c r="AF271" s="2838"/>
      <c r="AG271" s="2838"/>
      <c r="AH271" s="2838"/>
    </row>
    <row r="272" spans="32:34" ht="12.75" customHeight="1">
      <c r="AF272" s="2838"/>
      <c r="AG272" s="2838"/>
      <c r="AH272" s="2838"/>
    </row>
    <row r="273" spans="32:34" ht="12.75" customHeight="1">
      <c r="AF273" s="2838"/>
      <c r="AG273" s="2838"/>
      <c r="AH273" s="2838"/>
    </row>
    <row r="274" spans="32:34" ht="12.75" customHeight="1">
      <c r="AF274" s="2838"/>
      <c r="AG274" s="2838"/>
      <c r="AH274" s="2838"/>
    </row>
    <row r="275" spans="32:34" ht="12.75" customHeight="1">
      <c r="AF275" s="2838"/>
      <c r="AG275" s="2838"/>
      <c r="AH275" s="2838"/>
    </row>
    <row r="276" spans="32:34" ht="12.75" customHeight="1">
      <c r="AF276" s="2838"/>
      <c r="AG276" s="2838"/>
      <c r="AH276" s="2838"/>
    </row>
    <row r="277" spans="32:34" ht="12.75" customHeight="1">
      <c r="AF277" s="2838"/>
      <c r="AG277" s="2838"/>
      <c r="AH277" s="2838"/>
    </row>
    <row r="278" spans="32:34" ht="12.75" customHeight="1">
      <c r="AF278" s="2838"/>
      <c r="AG278" s="2838"/>
      <c r="AH278" s="2838"/>
    </row>
    <row r="279" spans="32:34" ht="12.75" customHeight="1">
      <c r="AF279" s="2838"/>
      <c r="AG279" s="2838"/>
      <c r="AH279" s="2838"/>
    </row>
    <row r="280" spans="32:34" ht="12.75" customHeight="1">
      <c r="AF280" s="2838"/>
      <c r="AG280" s="2838"/>
      <c r="AH280" s="2838"/>
    </row>
    <row r="281" spans="32:34" ht="12.75" customHeight="1">
      <c r="AF281" s="2838"/>
      <c r="AG281" s="2838"/>
      <c r="AH281" s="2838"/>
    </row>
    <row r="282" spans="32:34" ht="12.75" customHeight="1">
      <c r="AF282" s="2838"/>
      <c r="AG282" s="2838"/>
      <c r="AH282" s="2838"/>
    </row>
    <row r="283" spans="32:34" ht="12.75" customHeight="1">
      <c r="AF283" s="2838"/>
      <c r="AG283" s="2838"/>
      <c r="AH283" s="2838"/>
    </row>
    <row r="284" spans="32:34" ht="12.75" customHeight="1">
      <c r="AF284" s="2838"/>
      <c r="AG284" s="2838"/>
      <c r="AH284" s="2838"/>
    </row>
    <row r="285" spans="32:34" ht="12.75" customHeight="1">
      <c r="AF285" s="2838"/>
      <c r="AG285" s="2838"/>
      <c r="AH285" s="2838"/>
    </row>
    <row r="286" spans="32:34" ht="12.75" customHeight="1">
      <c r="AF286" s="2838"/>
      <c r="AG286" s="2838"/>
      <c r="AH286" s="2838"/>
    </row>
    <row r="287" spans="32:34" ht="12.75" customHeight="1">
      <c r="AF287" s="2838"/>
      <c r="AG287" s="2838"/>
      <c r="AH287" s="2838"/>
    </row>
    <row r="288" spans="32:34" ht="12.75" customHeight="1">
      <c r="AF288" s="2838"/>
      <c r="AG288" s="2838"/>
      <c r="AH288" s="2838"/>
    </row>
    <row r="289" spans="32:34" ht="12.75" customHeight="1">
      <c r="AF289" s="2838"/>
      <c r="AG289" s="2838"/>
      <c r="AH289" s="2838"/>
    </row>
    <row r="290" spans="32:34" ht="12.75" customHeight="1">
      <c r="AF290" s="2838"/>
      <c r="AG290" s="2838"/>
      <c r="AH290" s="2838"/>
    </row>
    <row r="291" spans="32:34" ht="12.75" customHeight="1">
      <c r="AF291" s="2838"/>
      <c r="AG291" s="2838"/>
      <c r="AH291" s="2838"/>
    </row>
    <row r="292" spans="32:34" ht="12.75" customHeight="1">
      <c r="AF292" s="2838"/>
      <c r="AG292" s="2838"/>
      <c r="AH292" s="2838"/>
    </row>
    <row r="293" spans="32:34" ht="12.75" customHeight="1">
      <c r="AF293" s="2838"/>
      <c r="AG293" s="2838"/>
      <c r="AH293" s="2838"/>
    </row>
    <row r="294" spans="32:34" ht="12.75" customHeight="1">
      <c r="AF294" s="2838"/>
      <c r="AG294" s="2838"/>
      <c r="AH294" s="2838"/>
    </row>
    <row r="295" spans="32:34" ht="12.75" customHeight="1">
      <c r="AF295" s="2838"/>
      <c r="AG295" s="2838"/>
      <c r="AH295" s="2838"/>
    </row>
    <row r="296" spans="32:34" ht="12.75" customHeight="1">
      <c r="AF296" s="2838"/>
      <c r="AG296" s="2838"/>
      <c r="AH296" s="2838"/>
    </row>
    <row r="297" spans="32:34" ht="12.75" customHeight="1">
      <c r="AF297" s="2838"/>
      <c r="AG297" s="2838"/>
      <c r="AH297" s="2838"/>
    </row>
    <row r="298" spans="32:34" ht="12.75" customHeight="1">
      <c r="AF298" s="2838"/>
      <c r="AG298" s="2838"/>
      <c r="AH298" s="2838"/>
    </row>
    <row r="299" spans="32:34" ht="12.75" customHeight="1">
      <c r="AF299" s="2838"/>
      <c r="AG299" s="2838"/>
      <c r="AH299" s="2838"/>
    </row>
    <row r="300" spans="32:34" ht="12.75" customHeight="1">
      <c r="AF300" s="2838"/>
      <c r="AG300" s="2838"/>
      <c r="AH300" s="2838"/>
    </row>
    <row r="301" spans="32:34" ht="12.75" customHeight="1">
      <c r="AF301" s="2838"/>
      <c r="AG301" s="2838"/>
      <c r="AH301" s="2838"/>
    </row>
    <row r="302" spans="32:34" ht="12.75" customHeight="1">
      <c r="AF302" s="2838"/>
      <c r="AG302" s="2838"/>
      <c r="AH302" s="2838"/>
    </row>
    <row r="303" spans="32:34" ht="12.75" customHeight="1">
      <c r="AF303" s="2838"/>
      <c r="AG303" s="2838"/>
      <c r="AH303" s="2838"/>
    </row>
    <row r="304" spans="32:34" ht="12.75" customHeight="1">
      <c r="AF304" s="2838"/>
      <c r="AG304" s="2838"/>
      <c r="AH304" s="2838"/>
    </row>
    <row r="305" spans="32:34" ht="12.75" customHeight="1">
      <c r="AF305" s="2838"/>
      <c r="AG305" s="2838"/>
      <c r="AH305" s="2838"/>
    </row>
    <row r="306" spans="32:34" ht="12.75" customHeight="1">
      <c r="AF306" s="2838"/>
      <c r="AG306" s="2838"/>
      <c r="AH306" s="2838"/>
    </row>
    <row r="307" spans="32:34" ht="12.75" customHeight="1">
      <c r="AF307" s="2838"/>
      <c r="AG307" s="2838"/>
      <c r="AH307" s="2838"/>
    </row>
    <row r="308" spans="32:34" ht="12.75" customHeight="1">
      <c r="AF308" s="2838"/>
      <c r="AG308" s="2838"/>
      <c r="AH308" s="2838"/>
    </row>
    <row r="309" spans="32:34" ht="12.75" customHeight="1">
      <c r="AF309" s="2838"/>
      <c r="AG309" s="2838"/>
      <c r="AH309" s="2838"/>
    </row>
    <row r="310" spans="32:34" ht="12.75" customHeight="1">
      <c r="AF310" s="2838"/>
      <c r="AG310" s="2838"/>
      <c r="AH310" s="2838"/>
    </row>
    <row r="311" spans="32:34" ht="12.75" customHeight="1">
      <c r="AF311" s="2838"/>
      <c r="AG311" s="2838"/>
      <c r="AH311" s="2838"/>
    </row>
    <row r="312" spans="32:34" ht="12.75" customHeight="1">
      <c r="AF312" s="2838"/>
      <c r="AG312" s="2838"/>
      <c r="AH312" s="2838"/>
    </row>
    <row r="313" spans="32:34" ht="12.75" customHeight="1">
      <c r="AF313" s="2838"/>
      <c r="AG313" s="2838"/>
      <c r="AH313" s="2838"/>
    </row>
    <row r="314" spans="32:34" ht="12.75" customHeight="1">
      <c r="AF314" s="2838"/>
      <c r="AG314" s="2838"/>
      <c r="AH314" s="2838"/>
    </row>
    <row r="315" spans="32:34" ht="12.75" customHeight="1">
      <c r="AF315" s="2838"/>
      <c r="AG315" s="2838"/>
      <c r="AH315" s="2838"/>
    </row>
    <row r="316" spans="32:34" ht="12.75" customHeight="1">
      <c r="AF316" s="2838"/>
      <c r="AG316" s="2838"/>
      <c r="AH316" s="2838"/>
    </row>
    <row r="317" spans="32:34" ht="12.75" customHeight="1">
      <c r="AF317" s="2838"/>
      <c r="AG317" s="2838"/>
      <c r="AH317" s="2838"/>
    </row>
    <row r="318" spans="32:34" ht="12.75" customHeight="1">
      <c r="AF318" s="2838"/>
      <c r="AG318" s="2838"/>
      <c r="AH318" s="2838"/>
    </row>
    <row r="319" spans="32:34" ht="12.75" customHeight="1">
      <c r="AF319" s="2838"/>
      <c r="AG319" s="2838"/>
      <c r="AH319" s="2838"/>
    </row>
    <row r="320" spans="32:34" ht="12.75" customHeight="1">
      <c r="AF320" s="2838"/>
      <c r="AG320" s="2838"/>
      <c r="AH320" s="2838"/>
    </row>
    <row r="321" spans="32:34" ht="12.75" customHeight="1">
      <c r="AF321" s="2838"/>
      <c r="AG321" s="2838"/>
      <c r="AH321" s="2838"/>
    </row>
    <row r="322" spans="32:34" ht="12.75" customHeight="1">
      <c r="AF322" s="2838"/>
      <c r="AG322" s="2838"/>
      <c r="AH322" s="2838"/>
    </row>
    <row r="323" spans="32:34" ht="12.75" customHeight="1">
      <c r="AF323" s="2838"/>
      <c r="AG323" s="2838"/>
      <c r="AH323" s="2838"/>
    </row>
    <row r="324" spans="32:34" ht="12.75" customHeight="1">
      <c r="AF324" s="2838"/>
      <c r="AG324" s="2838"/>
      <c r="AH324" s="2838"/>
    </row>
    <row r="325" spans="32:34" ht="12.75" customHeight="1">
      <c r="AF325" s="2838"/>
      <c r="AG325" s="2838"/>
      <c r="AH325" s="2838"/>
    </row>
    <row r="326" spans="32:34" ht="12.75" customHeight="1">
      <c r="AF326" s="2838"/>
      <c r="AG326" s="2838"/>
      <c r="AH326" s="2838"/>
    </row>
    <row r="327" spans="32:34" ht="12.75" customHeight="1">
      <c r="AF327" s="2838"/>
      <c r="AG327" s="2838"/>
      <c r="AH327" s="2838"/>
    </row>
    <row r="328" spans="32:34" ht="12.75" customHeight="1">
      <c r="AF328" s="2838"/>
      <c r="AG328" s="2838"/>
      <c r="AH328" s="2838"/>
    </row>
    <row r="329" spans="32:34" ht="12.75" customHeight="1">
      <c r="AF329" s="2838"/>
      <c r="AG329" s="2838"/>
      <c r="AH329" s="2838"/>
    </row>
    <row r="330" spans="32:34" ht="12.75" customHeight="1">
      <c r="AF330" s="2838"/>
      <c r="AG330" s="2838"/>
      <c r="AH330" s="2838"/>
    </row>
    <row r="331" spans="32:34" ht="12.75" customHeight="1">
      <c r="AF331" s="2838"/>
      <c r="AG331" s="2838"/>
      <c r="AH331" s="2838"/>
    </row>
    <row r="332" spans="32:34" ht="12.75" customHeight="1">
      <c r="AF332" s="2838"/>
      <c r="AG332" s="2838"/>
      <c r="AH332" s="2838"/>
    </row>
    <row r="333" spans="32:34" ht="12.75" customHeight="1">
      <c r="AF333" s="2838"/>
      <c r="AG333" s="2838"/>
      <c r="AH333" s="2838"/>
    </row>
    <row r="334" spans="32:34" ht="12.75" customHeight="1">
      <c r="AF334" s="2838"/>
      <c r="AG334" s="2838"/>
      <c r="AH334" s="2838"/>
    </row>
    <row r="335" spans="32:34" ht="12.75" customHeight="1">
      <c r="AF335" s="2838"/>
      <c r="AG335" s="2838"/>
      <c r="AH335" s="2838"/>
    </row>
    <row r="336" spans="32:34" ht="12.75" customHeight="1">
      <c r="AF336" s="2838"/>
      <c r="AG336" s="2838"/>
      <c r="AH336" s="2838"/>
    </row>
    <row r="337" spans="32:34" ht="12.75" customHeight="1">
      <c r="AF337" s="2838"/>
      <c r="AG337" s="2838"/>
      <c r="AH337" s="2838"/>
    </row>
    <row r="338" spans="32:34" ht="12.75" customHeight="1">
      <c r="AF338" s="2838"/>
      <c r="AG338" s="2838"/>
      <c r="AH338" s="2838"/>
    </row>
    <row r="339" spans="32:34" ht="12.75" customHeight="1">
      <c r="AF339" s="2838"/>
      <c r="AG339" s="2838"/>
      <c r="AH339" s="2838"/>
    </row>
    <row r="340" spans="32:34" ht="12.75" customHeight="1">
      <c r="AF340" s="2838"/>
      <c r="AG340" s="2838"/>
      <c r="AH340" s="2838"/>
    </row>
    <row r="341" spans="32:34" ht="12.75" customHeight="1">
      <c r="AF341" s="2838"/>
      <c r="AG341" s="2838"/>
      <c r="AH341" s="2838"/>
    </row>
    <row r="342" spans="32:34" ht="12.75" customHeight="1">
      <c r="AF342" s="2838"/>
      <c r="AG342" s="2838"/>
      <c r="AH342" s="2838"/>
    </row>
    <row r="343" spans="32:34" ht="12.75" customHeight="1">
      <c r="AF343" s="2838"/>
      <c r="AG343" s="2838"/>
      <c r="AH343" s="2838"/>
    </row>
    <row r="344" spans="32:34" ht="12.75" customHeight="1">
      <c r="AF344" s="2838"/>
      <c r="AG344" s="2838"/>
      <c r="AH344" s="2838"/>
    </row>
    <row r="345" spans="32:34" ht="12.75" customHeight="1">
      <c r="AF345" s="2838"/>
      <c r="AG345" s="2838"/>
      <c r="AH345" s="2838"/>
    </row>
    <row r="346" spans="32:34" ht="12.75" customHeight="1">
      <c r="AF346" s="2838"/>
      <c r="AG346" s="2838"/>
      <c r="AH346" s="2838"/>
    </row>
    <row r="347" spans="32:34" ht="12.75" customHeight="1">
      <c r="AF347" s="2838"/>
      <c r="AG347" s="2838"/>
      <c r="AH347" s="2838"/>
    </row>
    <row r="348" spans="32:34" ht="12.75" customHeight="1">
      <c r="AF348" s="2838"/>
      <c r="AG348" s="2838"/>
      <c r="AH348" s="2838"/>
    </row>
    <row r="349" spans="32:34" ht="12.75" customHeight="1">
      <c r="AF349" s="2838"/>
      <c r="AG349" s="2838"/>
      <c r="AH349" s="2838"/>
    </row>
    <row r="350" spans="32:34" ht="12.75" customHeight="1">
      <c r="AF350" s="2838"/>
      <c r="AG350" s="2838"/>
      <c r="AH350" s="2838"/>
    </row>
    <row r="351" spans="32:34" ht="12.75" customHeight="1">
      <c r="AF351" s="2838"/>
      <c r="AG351" s="2838"/>
      <c r="AH351" s="2838"/>
    </row>
    <row r="352" spans="32:34" ht="12.75" customHeight="1">
      <c r="AF352" s="2838"/>
      <c r="AG352" s="2838"/>
      <c r="AH352" s="2838"/>
    </row>
    <row r="353" spans="32:34" ht="12.75" customHeight="1">
      <c r="AF353" s="2838"/>
      <c r="AG353" s="2838"/>
      <c r="AH353" s="2838"/>
    </row>
    <row r="354" spans="32:34" ht="12.75" customHeight="1">
      <c r="AF354" s="2838"/>
      <c r="AG354" s="2838"/>
      <c r="AH354" s="2838"/>
    </row>
    <row r="355" spans="32:34" ht="12.75" customHeight="1">
      <c r="AF355" s="2838"/>
      <c r="AG355" s="2838"/>
      <c r="AH355" s="2838"/>
    </row>
    <row r="356" spans="32:34" ht="12.75" customHeight="1">
      <c r="AF356" s="2838"/>
      <c r="AG356" s="2838"/>
      <c r="AH356" s="2838"/>
    </row>
    <row r="357" spans="32:34" ht="12.75" customHeight="1">
      <c r="AF357" s="2838"/>
      <c r="AG357" s="2838"/>
      <c r="AH357" s="2838"/>
    </row>
    <row r="358" spans="32:34" ht="12.75" customHeight="1">
      <c r="AF358" s="2838"/>
      <c r="AG358" s="2838"/>
      <c r="AH358" s="2838"/>
    </row>
    <row r="359" spans="32:34" ht="12.75" customHeight="1">
      <c r="AF359" s="2838"/>
      <c r="AG359" s="2838"/>
      <c r="AH359" s="2838"/>
    </row>
    <row r="360" spans="32:34" ht="12.75" customHeight="1">
      <c r="AF360" s="2838"/>
      <c r="AG360" s="2838"/>
      <c r="AH360" s="2838"/>
    </row>
    <row r="361" spans="32:34" ht="12.75" customHeight="1">
      <c r="AF361" s="2838"/>
      <c r="AG361" s="2838"/>
      <c r="AH361" s="2838"/>
    </row>
    <row r="362" spans="32:34" ht="12.75" customHeight="1">
      <c r="AF362" s="2838"/>
      <c r="AG362" s="2838"/>
      <c r="AH362" s="2838"/>
    </row>
    <row r="363" spans="32:34" ht="12.75" customHeight="1">
      <c r="AF363" s="2838"/>
      <c r="AG363" s="2838"/>
      <c r="AH363" s="2838"/>
    </row>
    <row r="364" spans="32:34" ht="12.75" customHeight="1">
      <c r="AF364" s="2838"/>
      <c r="AG364" s="2838"/>
      <c r="AH364" s="2838"/>
    </row>
    <row r="365" spans="32:34" ht="12.75" customHeight="1">
      <c r="AF365" s="2838"/>
      <c r="AG365" s="2838"/>
      <c r="AH365" s="2838"/>
    </row>
    <row r="366" spans="32:34" ht="12.75" customHeight="1">
      <c r="AF366" s="2838"/>
      <c r="AG366" s="2838"/>
      <c r="AH366" s="2838"/>
    </row>
    <row r="367" spans="32:34" ht="12.75" customHeight="1">
      <c r="AF367" s="2838"/>
      <c r="AG367" s="2838"/>
      <c r="AH367" s="2838"/>
    </row>
    <row r="368" spans="32:34" ht="12.75" customHeight="1">
      <c r="AF368" s="2838"/>
      <c r="AG368" s="2838"/>
      <c r="AH368" s="2838"/>
    </row>
    <row r="369" spans="32:34" ht="12.75" customHeight="1">
      <c r="AF369" s="2838"/>
      <c r="AG369" s="2838"/>
      <c r="AH369" s="2838"/>
    </row>
    <row r="370" spans="32:34" ht="12.75" customHeight="1">
      <c r="AF370" s="2838"/>
      <c r="AG370" s="2838"/>
      <c r="AH370" s="2838"/>
    </row>
    <row r="371" spans="32:34" ht="12.75" customHeight="1">
      <c r="AF371" s="2838"/>
      <c r="AG371" s="2838"/>
      <c r="AH371" s="2838"/>
    </row>
    <row r="372" spans="32:34" ht="12.75" customHeight="1">
      <c r="AF372" s="2838"/>
      <c r="AG372" s="2838"/>
      <c r="AH372" s="2838"/>
    </row>
    <row r="373" spans="32:34" ht="12.75" customHeight="1">
      <c r="AF373" s="2838"/>
      <c r="AG373" s="2838"/>
      <c r="AH373" s="2838"/>
    </row>
    <row r="374" spans="32:34" ht="12.75" customHeight="1">
      <c r="AF374" s="2838"/>
      <c r="AG374" s="2838"/>
      <c r="AH374" s="2838"/>
    </row>
    <row r="375" spans="32:34" ht="12.75" customHeight="1">
      <c r="AF375" s="2838"/>
      <c r="AG375" s="2838"/>
      <c r="AH375" s="2838"/>
    </row>
    <row r="376" spans="32:34" ht="12.75" customHeight="1">
      <c r="AF376" s="2838"/>
      <c r="AG376" s="2838"/>
      <c r="AH376" s="2838"/>
    </row>
    <row r="377" spans="32:34" ht="12.75" customHeight="1">
      <c r="AF377" s="2838"/>
      <c r="AG377" s="2838"/>
      <c r="AH377" s="2838"/>
    </row>
    <row r="378" spans="32:34" ht="12.75" customHeight="1">
      <c r="AF378" s="2838"/>
      <c r="AG378" s="2838"/>
      <c r="AH378" s="2838"/>
    </row>
    <row r="379" spans="32:34" ht="12.75" customHeight="1">
      <c r="AF379" s="2838"/>
      <c r="AG379" s="2838"/>
      <c r="AH379" s="2838"/>
    </row>
    <row r="380" spans="32:34" ht="12.75" customHeight="1">
      <c r="AF380" s="2838"/>
      <c r="AG380" s="2838"/>
      <c r="AH380" s="2838"/>
    </row>
    <row r="381" spans="32:34" ht="12.75" customHeight="1">
      <c r="AF381" s="2838"/>
      <c r="AG381" s="2838"/>
      <c r="AH381" s="2838"/>
    </row>
    <row r="382" spans="32:34" ht="12.75" customHeight="1">
      <c r="AF382" s="2838"/>
      <c r="AG382" s="2838"/>
      <c r="AH382" s="2838"/>
    </row>
    <row r="383" spans="32:34" ht="12.75" customHeight="1">
      <c r="AF383" s="2838"/>
      <c r="AG383" s="2838"/>
      <c r="AH383" s="2838"/>
    </row>
    <row r="384" spans="32:34" ht="12.75" customHeight="1">
      <c r="AF384" s="2838"/>
      <c r="AG384" s="2838"/>
      <c r="AH384" s="2838"/>
    </row>
    <row r="385" spans="32:34" ht="12.75" customHeight="1">
      <c r="AF385" s="2838"/>
      <c r="AG385" s="2838"/>
      <c r="AH385" s="2838"/>
    </row>
    <row r="386" spans="32:34" ht="12.75" customHeight="1">
      <c r="AF386" s="2838"/>
      <c r="AG386" s="2838"/>
      <c r="AH386" s="2838"/>
    </row>
    <row r="387" spans="32:34" ht="12.75" customHeight="1">
      <c r="AF387" s="2838"/>
      <c r="AG387" s="2838"/>
      <c r="AH387" s="2838"/>
    </row>
    <row r="388" spans="32:34" ht="12.75" customHeight="1">
      <c r="AF388" s="2838"/>
      <c r="AG388" s="2838"/>
      <c r="AH388" s="2838"/>
    </row>
    <row r="389" spans="32:34" ht="12.75" customHeight="1">
      <c r="AF389" s="2838"/>
      <c r="AG389" s="2838"/>
      <c r="AH389" s="2838"/>
    </row>
    <row r="390" spans="32:34" ht="12.75" customHeight="1">
      <c r="AF390" s="2838"/>
      <c r="AG390" s="2838"/>
      <c r="AH390" s="2838"/>
    </row>
    <row r="391" spans="32:34" ht="12.75" customHeight="1">
      <c r="AF391" s="2838"/>
      <c r="AG391" s="2838"/>
      <c r="AH391" s="2838"/>
    </row>
    <row r="392" spans="32:34" ht="12.75" customHeight="1">
      <c r="AF392" s="2838"/>
      <c r="AG392" s="2838"/>
      <c r="AH392" s="2838"/>
    </row>
    <row r="393" spans="32:34" ht="12.75" customHeight="1">
      <c r="AF393" s="2838"/>
      <c r="AG393" s="2838"/>
      <c r="AH393" s="2838"/>
    </row>
    <row r="394" spans="32:34" ht="12.75" customHeight="1">
      <c r="AF394" s="2838"/>
      <c r="AG394" s="2838"/>
      <c r="AH394" s="2838"/>
    </row>
    <row r="395" spans="32:34" ht="12.75" customHeight="1">
      <c r="AF395" s="2838"/>
      <c r="AG395" s="2838"/>
      <c r="AH395" s="2838"/>
    </row>
    <row r="396" spans="32:34" ht="12.75" customHeight="1">
      <c r="AF396" s="2838"/>
      <c r="AG396" s="2838"/>
      <c r="AH396" s="2838"/>
    </row>
    <row r="397" spans="32:34" ht="12.75" customHeight="1">
      <c r="AF397" s="2838"/>
      <c r="AG397" s="2838"/>
      <c r="AH397" s="2838"/>
    </row>
    <row r="398" spans="32:34" ht="12.75" customHeight="1">
      <c r="AF398" s="2838"/>
      <c r="AG398" s="2838"/>
      <c r="AH398" s="2838"/>
    </row>
    <row r="399" spans="32:34" ht="12.75" customHeight="1">
      <c r="AF399" s="2838"/>
      <c r="AG399" s="2838"/>
      <c r="AH399" s="2838"/>
    </row>
    <row r="400" spans="32:34" ht="12.75" customHeight="1">
      <c r="AF400" s="2838"/>
      <c r="AG400" s="2838"/>
      <c r="AH400" s="2838"/>
    </row>
    <row r="401" spans="32:34" ht="12.75" customHeight="1">
      <c r="AF401" s="2838"/>
      <c r="AG401" s="2838"/>
      <c r="AH401" s="2838"/>
    </row>
    <row r="402" spans="32:34" ht="12.75" customHeight="1">
      <c r="AF402" s="2838"/>
      <c r="AG402" s="2838"/>
      <c r="AH402" s="2838"/>
    </row>
    <row r="403" spans="32:34" ht="12.75" customHeight="1">
      <c r="AF403" s="2838"/>
      <c r="AG403" s="2838"/>
      <c r="AH403" s="2838"/>
    </row>
    <row r="404" spans="32:34" ht="12.75" customHeight="1">
      <c r="AF404" s="2838"/>
      <c r="AG404" s="2838"/>
      <c r="AH404" s="2838"/>
    </row>
    <row r="405" spans="32:34" ht="12.75" customHeight="1">
      <c r="AF405" s="2838"/>
      <c r="AG405" s="2838"/>
      <c r="AH405" s="2838"/>
    </row>
    <row r="406" spans="32:34" ht="12.75" customHeight="1">
      <c r="AF406" s="2838"/>
      <c r="AG406" s="2838"/>
      <c r="AH406" s="2838"/>
    </row>
    <row r="407" spans="32:34" ht="12.75" customHeight="1">
      <c r="AF407" s="2838"/>
      <c r="AG407" s="2838"/>
      <c r="AH407" s="2838"/>
    </row>
    <row r="408" spans="32:34" ht="12.75" customHeight="1">
      <c r="AF408" s="2838"/>
      <c r="AG408" s="2838"/>
      <c r="AH408" s="2838"/>
    </row>
    <row r="409" spans="32:34" ht="12.75" customHeight="1">
      <c r="AF409" s="2838"/>
      <c r="AG409" s="2838"/>
      <c r="AH409" s="2838"/>
    </row>
    <row r="410" spans="32:34" ht="12.75" customHeight="1">
      <c r="AF410" s="2838"/>
      <c r="AG410" s="2838"/>
      <c r="AH410" s="2838"/>
    </row>
    <row r="411" spans="32:34" ht="12.75" customHeight="1">
      <c r="AF411" s="2838"/>
      <c r="AG411" s="2838"/>
      <c r="AH411" s="2838"/>
    </row>
    <row r="412" spans="32:34" ht="12.75" customHeight="1">
      <c r="AF412" s="2838"/>
      <c r="AG412" s="2838"/>
      <c r="AH412" s="2838"/>
    </row>
    <row r="413" spans="32:34" ht="12.75" customHeight="1">
      <c r="AF413" s="2838"/>
      <c r="AG413" s="2838"/>
      <c r="AH413" s="2838"/>
    </row>
    <row r="414" spans="32:34" ht="12.75" customHeight="1">
      <c r="AF414" s="2838"/>
      <c r="AG414" s="2838"/>
      <c r="AH414" s="2838"/>
    </row>
    <row r="415" spans="32:34" ht="12.75" customHeight="1">
      <c r="AF415" s="2838"/>
      <c r="AG415" s="2838"/>
      <c r="AH415" s="2838"/>
    </row>
    <row r="416" spans="32:34" ht="12.75" customHeight="1">
      <c r="AF416" s="2838"/>
      <c r="AG416" s="2838"/>
      <c r="AH416" s="2838"/>
    </row>
    <row r="417" spans="32:34" ht="12.75" customHeight="1">
      <c r="AF417" s="2838"/>
      <c r="AG417" s="2838"/>
      <c r="AH417" s="2838"/>
    </row>
    <row r="418" spans="32:34" ht="12.75" customHeight="1">
      <c r="AF418" s="2838"/>
      <c r="AG418" s="2838"/>
      <c r="AH418" s="2838"/>
    </row>
    <row r="419" spans="32:34" ht="12.75" customHeight="1">
      <c r="AF419" s="2838"/>
      <c r="AG419" s="2838"/>
      <c r="AH419" s="2838"/>
    </row>
    <row r="420" spans="32:34" ht="12.75" customHeight="1">
      <c r="AF420" s="2838"/>
      <c r="AG420" s="2838"/>
      <c r="AH420" s="2838"/>
    </row>
    <row r="421" spans="32:34" ht="12.75" customHeight="1">
      <c r="AF421" s="2838"/>
      <c r="AG421" s="2838"/>
      <c r="AH421" s="2838"/>
    </row>
    <row r="422" spans="32:34" ht="12.75" customHeight="1">
      <c r="AF422" s="2838"/>
      <c r="AG422" s="2838"/>
      <c r="AH422" s="2838"/>
    </row>
    <row r="423" spans="32:34" ht="12.75" customHeight="1">
      <c r="AF423" s="2838"/>
      <c r="AG423" s="2838"/>
      <c r="AH423" s="2838"/>
    </row>
    <row r="424" spans="32:34" ht="12.75" customHeight="1">
      <c r="AF424" s="2838"/>
      <c r="AG424" s="2838"/>
      <c r="AH424" s="2838"/>
    </row>
    <row r="425" spans="32:34" ht="12.75" customHeight="1">
      <c r="AF425" s="2838"/>
      <c r="AG425" s="2838"/>
      <c r="AH425" s="2838"/>
    </row>
    <row r="426" spans="32:34" ht="12.75" customHeight="1">
      <c r="AF426" s="2838"/>
      <c r="AG426" s="2838"/>
      <c r="AH426" s="2838"/>
    </row>
    <row r="427" spans="32:34" ht="12.75" customHeight="1">
      <c r="AF427" s="2838"/>
      <c r="AG427" s="2838"/>
      <c r="AH427" s="2838"/>
    </row>
    <row r="428" spans="32:34" ht="12.75" customHeight="1">
      <c r="AF428" s="2838"/>
      <c r="AG428" s="2838"/>
      <c r="AH428" s="2838"/>
    </row>
    <row r="429" spans="32:34" ht="12.75" customHeight="1">
      <c r="AF429" s="2838"/>
      <c r="AG429" s="2838"/>
      <c r="AH429" s="2838"/>
    </row>
    <row r="430" spans="32:34" ht="12.75" customHeight="1">
      <c r="AF430" s="2838"/>
      <c r="AG430" s="2838"/>
      <c r="AH430" s="2838"/>
    </row>
    <row r="431" spans="32:34" ht="12.75" customHeight="1">
      <c r="AF431" s="2838"/>
      <c r="AG431" s="2838"/>
      <c r="AH431" s="2838"/>
    </row>
    <row r="432" spans="32:34" ht="12.75" customHeight="1">
      <c r="AF432" s="2838"/>
      <c r="AG432" s="2838"/>
      <c r="AH432" s="2838"/>
    </row>
    <row r="433" spans="32:34" ht="12.75" customHeight="1">
      <c r="AF433" s="2838"/>
      <c r="AG433" s="2838"/>
      <c r="AH433" s="2838"/>
    </row>
    <row r="434" spans="32:34" ht="12.75" customHeight="1">
      <c r="AF434" s="2838"/>
      <c r="AG434" s="2838"/>
      <c r="AH434" s="2838"/>
    </row>
    <row r="435" spans="32:34" ht="12.75" customHeight="1">
      <c r="AF435" s="2838"/>
      <c r="AG435" s="2838"/>
      <c r="AH435" s="2838"/>
    </row>
    <row r="436" spans="32:34" ht="12.75" customHeight="1">
      <c r="AF436" s="2838"/>
      <c r="AG436" s="2838"/>
      <c r="AH436" s="2838"/>
    </row>
    <row r="437" spans="32:34" ht="12.75" customHeight="1">
      <c r="AF437" s="2838"/>
      <c r="AG437" s="2838"/>
      <c r="AH437" s="2838"/>
    </row>
    <row r="438" spans="32:34" ht="12.75" customHeight="1">
      <c r="AF438" s="2838"/>
      <c r="AG438" s="2838"/>
      <c r="AH438" s="2838"/>
    </row>
    <row r="439" spans="32:34" ht="12.75" customHeight="1">
      <c r="AF439" s="2838"/>
      <c r="AG439" s="2838"/>
      <c r="AH439" s="2838"/>
    </row>
    <row r="440" spans="32:34" ht="12.75" customHeight="1">
      <c r="AF440" s="2838"/>
      <c r="AG440" s="2838"/>
      <c r="AH440" s="2838"/>
    </row>
    <row r="441" spans="32:34" ht="12.75" customHeight="1">
      <c r="AF441" s="2838"/>
      <c r="AG441" s="2838"/>
      <c r="AH441" s="2838"/>
    </row>
    <row r="442" spans="32:34" ht="12.75" customHeight="1">
      <c r="AF442" s="2838"/>
      <c r="AG442" s="2838"/>
      <c r="AH442" s="2838"/>
    </row>
    <row r="443" spans="32:34" ht="12.75" customHeight="1">
      <c r="AF443" s="2838"/>
      <c r="AG443" s="2838"/>
      <c r="AH443" s="2838"/>
    </row>
    <row r="444" spans="32:34" ht="12.75" customHeight="1">
      <c r="AF444" s="2838"/>
      <c r="AG444" s="2838"/>
      <c r="AH444" s="2838"/>
    </row>
    <row r="445" spans="32:34" ht="12.75" customHeight="1">
      <c r="AF445" s="2838"/>
      <c r="AG445" s="2838"/>
      <c r="AH445" s="2838"/>
    </row>
    <row r="446" spans="32:34" ht="12.75" customHeight="1">
      <c r="AF446" s="2838"/>
      <c r="AG446" s="2838"/>
      <c r="AH446" s="2838"/>
    </row>
    <row r="447" spans="32:34" ht="12.75" customHeight="1">
      <c r="AF447" s="2838"/>
      <c r="AG447" s="2838"/>
      <c r="AH447" s="2838"/>
    </row>
    <row r="448" spans="32:34" ht="12.75" customHeight="1">
      <c r="AF448" s="2838"/>
      <c r="AG448" s="2838"/>
      <c r="AH448" s="2838"/>
    </row>
    <row r="449" spans="32:34" ht="12.75" customHeight="1">
      <c r="AF449" s="2838"/>
      <c r="AG449" s="2838"/>
      <c r="AH449" s="2838"/>
    </row>
    <row r="450" spans="32:34" ht="12.75" customHeight="1">
      <c r="AF450" s="2838"/>
      <c r="AG450" s="2838"/>
      <c r="AH450" s="2838"/>
    </row>
    <row r="451" spans="32:34" ht="12.75" customHeight="1">
      <c r="AF451" s="2838"/>
      <c r="AG451" s="2838"/>
      <c r="AH451" s="2838"/>
    </row>
    <row r="452" spans="32:34" ht="12.75" customHeight="1">
      <c r="AF452" s="2838"/>
      <c r="AG452" s="2838"/>
      <c r="AH452" s="2838"/>
    </row>
    <row r="453" spans="32:34" ht="12.75" customHeight="1">
      <c r="AF453" s="2838"/>
      <c r="AG453" s="2838"/>
      <c r="AH453" s="2838"/>
    </row>
    <row r="454" spans="32:34" ht="12.75" customHeight="1">
      <c r="AF454" s="2838"/>
      <c r="AG454" s="2838"/>
      <c r="AH454" s="2838"/>
    </row>
    <row r="455" spans="32:34" ht="12.75" customHeight="1">
      <c r="AF455" s="2838"/>
      <c r="AG455" s="2838"/>
      <c r="AH455" s="2838"/>
    </row>
    <row r="456" spans="32:34" ht="12.75" customHeight="1">
      <c r="AF456" s="2838"/>
      <c r="AG456" s="2838"/>
      <c r="AH456" s="2838"/>
    </row>
    <row r="457" spans="32:34" ht="12.75" customHeight="1">
      <c r="AF457" s="2838"/>
      <c r="AG457" s="2838"/>
      <c r="AH457" s="2838"/>
    </row>
    <row r="458" spans="32:34" ht="12.75" customHeight="1">
      <c r="AF458" s="2838"/>
      <c r="AG458" s="2838"/>
      <c r="AH458" s="2838"/>
    </row>
    <row r="459" spans="32:34" ht="12.75" customHeight="1">
      <c r="AF459" s="2838"/>
      <c r="AG459" s="2838"/>
      <c r="AH459" s="2838"/>
    </row>
    <row r="460" spans="32:34" ht="12.75" customHeight="1">
      <c r="AF460" s="2838"/>
      <c r="AG460" s="2838"/>
      <c r="AH460" s="2838"/>
    </row>
    <row r="461" spans="32:34" ht="12.75" customHeight="1">
      <c r="AF461" s="2838"/>
      <c r="AG461" s="2838"/>
      <c r="AH461" s="2838"/>
    </row>
    <row r="462" spans="32:34" ht="12.75" customHeight="1">
      <c r="AF462" s="2838"/>
      <c r="AG462" s="2838"/>
      <c r="AH462" s="2838"/>
    </row>
    <row r="463" spans="32:34" ht="12.75" customHeight="1">
      <c r="AF463" s="2838"/>
      <c r="AG463" s="2838"/>
      <c r="AH463" s="2838"/>
    </row>
    <row r="464" spans="32:34" ht="12.75" customHeight="1">
      <c r="AF464" s="2838"/>
      <c r="AG464" s="2838"/>
      <c r="AH464" s="2838"/>
    </row>
    <row r="465" spans="32:34" ht="12.75" customHeight="1">
      <c r="AF465" s="2838"/>
      <c r="AG465" s="2838"/>
      <c r="AH465" s="2838"/>
    </row>
    <row r="466" spans="32:34" ht="12.75" customHeight="1">
      <c r="AF466" s="2838"/>
      <c r="AG466" s="2838"/>
      <c r="AH466" s="2838"/>
    </row>
    <row r="467" spans="32:34" ht="12.75" customHeight="1">
      <c r="AF467" s="2838"/>
      <c r="AG467" s="2838"/>
      <c r="AH467" s="2838"/>
    </row>
    <row r="468" spans="32:34" ht="12.75" customHeight="1">
      <c r="AF468" s="2838"/>
      <c r="AG468" s="2838"/>
      <c r="AH468" s="2838"/>
    </row>
    <row r="469" spans="32:34" ht="12.75" customHeight="1">
      <c r="AF469" s="2838"/>
      <c r="AG469" s="2838"/>
      <c r="AH469" s="2838"/>
    </row>
    <row r="470" spans="32:34" ht="12.75" customHeight="1">
      <c r="AF470" s="2838"/>
      <c r="AG470" s="2838"/>
      <c r="AH470" s="2838"/>
    </row>
    <row r="471" spans="32:34" ht="12.75" customHeight="1">
      <c r="AF471" s="2838"/>
      <c r="AG471" s="2838"/>
      <c r="AH471" s="2838"/>
    </row>
    <row r="472" spans="32:34" ht="12.75" customHeight="1">
      <c r="AF472" s="2838"/>
      <c r="AG472" s="2838"/>
      <c r="AH472" s="2838"/>
    </row>
    <row r="473" spans="32:34" ht="12.75" customHeight="1">
      <c r="AF473" s="2838"/>
      <c r="AG473" s="2838"/>
      <c r="AH473" s="2838"/>
    </row>
    <row r="474" spans="32:34" ht="12.75" customHeight="1">
      <c r="AF474" s="2838"/>
      <c r="AG474" s="2838"/>
      <c r="AH474" s="2838"/>
    </row>
    <row r="475" spans="32:34" ht="12.75" customHeight="1">
      <c r="AF475" s="2838"/>
      <c r="AG475" s="2838"/>
      <c r="AH475" s="2838"/>
    </row>
    <row r="476" spans="32:34" ht="12.75" customHeight="1">
      <c r="AF476" s="2838"/>
      <c r="AG476" s="2838"/>
      <c r="AH476" s="2838"/>
    </row>
    <row r="477" spans="32:34" ht="12.75" customHeight="1">
      <c r="AF477" s="2838"/>
      <c r="AG477" s="2838"/>
      <c r="AH477" s="2838"/>
    </row>
    <row r="478" spans="32:34" ht="12.75" customHeight="1">
      <c r="AF478" s="2838"/>
      <c r="AG478" s="2838"/>
      <c r="AH478" s="2838"/>
    </row>
    <row r="479" spans="32:34" ht="12.75" customHeight="1">
      <c r="AF479" s="2838"/>
      <c r="AG479" s="2838"/>
      <c r="AH479" s="2838"/>
    </row>
    <row r="480" spans="32:34" ht="12.75" customHeight="1">
      <c r="AF480" s="2838"/>
      <c r="AG480" s="2838"/>
      <c r="AH480" s="2838"/>
    </row>
    <row r="481" spans="32:34" ht="12.75" customHeight="1">
      <c r="AF481" s="2838"/>
      <c r="AG481" s="2838"/>
      <c r="AH481" s="2838"/>
    </row>
    <row r="482" spans="32:34" ht="12.75" customHeight="1">
      <c r="AF482" s="2838"/>
      <c r="AG482" s="2838"/>
      <c r="AH482" s="2838"/>
    </row>
    <row r="483" spans="32:34" ht="12.75" customHeight="1">
      <c r="AF483" s="2838"/>
      <c r="AG483" s="2838"/>
      <c r="AH483" s="2838"/>
    </row>
    <row r="484" spans="32:34" ht="12.75" customHeight="1">
      <c r="AF484" s="2838"/>
      <c r="AG484" s="2838"/>
      <c r="AH484" s="2838"/>
    </row>
    <row r="485" spans="32:34" ht="12.75" customHeight="1">
      <c r="AF485" s="2838"/>
      <c r="AG485" s="2838"/>
      <c r="AH485" s="2838"/>
    </row>
    <row r="486" spans="32:34" ht="12.75" customHeight="1">
      <c r="AF486" s="2838"/>
      <c r="AG486" s="2838"/>
      <c r="AH486" s="2838"/>
    </row>
    <row r="487" spans="32:34" ht="12.75" customHeight="1">
      <c r="AF487" s="2838"/>
      <c r="AG487" s="2838"/>
      <c r="AH487" s="2838"/>
    </row>
    <row r="488" spans="32:34" ht="12.75" customHeight="1">
      <c r="AF488" s="2838"/>
      <c r="AG488" s="2838"/>
      <c r="AH488" s="2838"/>
    </row>
    <row r="489" spans="32:34" ht="12.75" customHeight="1">
      <c r="AF489" s="2838"/>
      <c r="AG489" s="2838"/>
      <c r="AH489" s="2838"/>
    </row>
    <row r="490" spans="32:34" ht="12.75" customHeight="1">
      <c r="AF490" s="2838"/>
      <c r="AG490" s="2838"/>
      <c r="AH490" s="2838"/>
    </row>
    <row r="491" spans="32:34" ht="12.75" customHeight="1">
      <c r="AF491" s="2838"/>
      <c r="AG491" s="2838"/>
      <c r="AH491" s="2838"/>
    </row>
  </sheetData>
  <sheetProtection selectLockedCells="1" selectUnlockedCells="1"/>
  <mergeCells count="15">
    <mergeCell ref="A1:AE1"/>
    <mergeCell ref="M18:S18"/>
    <mergeCell ref="U18:W18"/>
    <mergeCell ref="Z18:AC18"/>
    <mergeCell ref="M33:S33"/>
    <mergeCell ref="U33:X33"/>
    <mergeCell ref="Z33:AC33"/>
    <mergeCell ref="Z47:AC47"/>
    <mergeCell ref="A76:AD76"/>
    <mergeCell ref="D35:D36"/>
    <mergeCell ref="E35:F36"/>
    <mergeCell ref="H35:H36"/>
    <mergeCell ref="I35:K36"/>
    <mergeCell ref="M47:S47"/>
    <mergeCell ref="U47:X47"/>
  </mergeCells>
  <printOptions horizontalCentered="1" verticalCentered="1"/>
  <pageMargins left="0" right="0" top="0.31496062992126" bottom="0.31496062992126" header="0.511811023622047" footer="0.511811023622047"/>
  <pageSetup paperSize="9" scale="83" firstPageNumber="2" orientation="portrait" useFirstPageNumber="1"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BY75"/>
  <sheetViews>
    <sheetView showGridLines="0" view="pageBreakPreview" topLeftCell="A13" zoomScaleNormal="100" zoomScaleSheetLayoutView="100" workbookViewId="0">
      <selection activeCell="AN41" sqref="AN41"/>
    </sheetView>
  </sheetViews>
  <sheetFormatPr defaultColWidth="9.109375" defaultRowHeight="16.5" customHeight="1"/>
  <cols>
    <col min="1" max="1" width="1.6640625" style="60" customWidth="1"/>
    <col min="2" max="2" width="3.6640625" style="60" customWidth="1"/>
    <col min="3" max="3" width="1.6640625" style="60" customWidth="1"/>
    <col min="4" max="11" width="3.33203125" style="60" customWidth="1"/>
    <col min="12" max="35" width="3.33203125" style="291" customWidth="1"/>
    <col min="36" max="36" width="1.6640625" style="291" customWidth="1"/>
    <col min="37" max="37" width="3.6640625" style="60" customWidth="1"/>
    <col min="38" max="38" width="0.5546875" style="60" customWidth="1"/>
    <col min="39" max="47" width="3.6640625" style="60" customWidth="1"/>
    <col min="48" max="49" width="0.5546875" style="60" customWidth="1"/>
    <col min="50" max="58" width="3.6640625" style="60" customWidth="1"/>
    <col min="59" max="60" width="0.5546875" style="60" customWidth="1"/>
    <col min="61" max="62" width="3.6640625" style="60" customWidth="1"/>
    <col min="63" max="64" width="0.5546875" style="60" customWidth="1"/>
    <col min="65" max="74" width="3.6640625" style="288" customWidth="1"/>
    <col min="75" max="75" width="0.5546875" style="60" customWidth="1"/>
    <col min="76" max="77" width="9.109375" style="61"/>
    <col min="78" max="16384" width="9.109375" style="60"/>
  </cols>
  <sheetData>
    <row r="1" spans="1:76" s="61" customFormat="1" ht="17.25" customHeight="1" thickBot="1">
      <c r="A1" s="60"/>
      <c r="B1" s="60"/>
      <c r="C1" s="60"/>
      <c r="D1" s="60"/>
      <c r="E1" s="60"/>
      <c r="F1" s="60"/>
      <c r="G1" s="60"/>
      <c r="H1" s="60"/>
      <c r="I1" s="60"/>
      <c r="J1" s="60"/>
      <c r="K1" s="60"/>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row>
    <row r="2" spans="1:76" s="294" customFormat="1" ht="8.1" customHeight="1">
      <c r="A2" s="320"/>
      <c r="B2" s="321"/>
      <c r="C2" s="322"/>
      <c r="D2" s="323"/>
      <c r="E2" s="323"/>
      <c r="F2" s="324"/>
      <c r="G2" s="324"/>
      <c r="H2" s="324"/>
      <c r="I2" s="324"/>
      <c r="J2" s="324"/>
      <c r="K2" s="324"/>
      <c r="L2" s="324"/>
      <c r="M2" s="324"/>
      <c r="N2" s="324"/>
      <c r="O2" s="324"/>
      <c r="P2" s="324"/>
      <c r="Q2" s="324"/>
      <c r="R2" s="324"/>
      <c r="S2" s="324"/>
      <c r="T2" s="324"/>
      <c r="U2" s="324"/>
      <c r="V2" s="324"/>
      <c r="W2" s="324"/>
      <c r="X2" s="325"/>
      <c r="Y2" s="325"/>
      <c r="Z2" s="325"/>
      <c r="AA2" s="325"/>
      <c r="AB2" s="325"/>
      <c r="AC2" s="325"/>
      <c r="AD2" s="325"/>
      <c r="AE2" s="325"/>
      <c r="AF2" s="325"/>
      <c r="AG2" s="325"/>
      <c r="AH2" s="325"/>
      <c r="AI2" s="325"/>
      <c r="AJ2" s="312"/>
    </row>
    <row r="3" spans="1:76" s="294" customFormat="1" ht="14.1" customHeight="1">
      <c r="A3" s="326"/>
      <c r="B3" s="296"/>
      <c r="C3" s="300" t="s">
        <v>430</v>
      </c>
      <c r="D3" s="292"/>
      <c r="H3" s="297"/>
      <c r="I3" s="298"/>
      <c r="J3" s="298"/>
      <c r="K3" s="298"/>
      <c r="L3" s="299"/>
      <c r="M3" s="298"/>
      <c r="N3" s="298"/>
      <c r="O3" s="298"/>
      <c r="P3" s="299"/>
      <c r="Q3" s="298"/>
      <c r="R3" s="298"/>
      <c r="S3" s="298"/>
      <c r="T3" s="298"/>
      <c r="U3" s="298"/>
      <c r="V3" s="298"/>
      <c r="W3" s="295"/>
      <c r="AJ3" s="313"/>
    </row>
    <row r="4" spans="1:76" s="294" customFormat="1" ht="14.1" customHeight="1">
      <c r="A4" s="326"/>
      <c r="B4" s="296"/>
      <c r="C4" s="327" t="s">
        <v>431</v>
      </c>
      <c r="D4" s="293"/>
      <c r="H4" s="297"/>
      <c r="I4" s="298"/>
      <c r="J4" s="298"/>
      <c r="K4" s="298"/>
      <c r="L4" s="299"/>
      <c r="M4" s="298"/>
      <c r="N4" s="298"/>
      <c r="O4" s="298"/>
      <c r="P4" s="299"/>
      <c r="Q4" s="298"/>
      <c r="R4" s="298"/>
      <c r="S4" s="298"/>
      <c r="T4" s="298"/>
      <c r="U4" s="298"/>
      <c r="V4" s="298"/>
      <c r="W4" s="295"/>
      <c r="AJ4" s="313"/>
    </row>
    <row r="5" spans="1:76" s="294" customFormat="1" ht="12" customHeight="1">
      <c r="A5" s="326"/>
      <c r="B5" s="296"/>
      <c r="C5" s="300"/>
      <c r="D5" s="300"/>
      <c r="E5" s="301"/>
      <c r="H5" s="297"/>
      <c r="I5" s="298"/>
      <c r="J5" s="298"/>
      <c r="K5" s="298"/>
      <c r="L5" s="299"/>
      <c r="M5" s="298"/>
      <c r="N5" s="298"/>
      <c r="O5" s="298"/>
      <c r="P5" s="299"/>
      <c r="Q5" s="298"/>
      <c r="R5" s="298"/>
      <c r="S5" s="298"/>
      <c r="T5" s="298"/>
      <c r="U5" s="298"/>
      <c r="V5" s="298"/>
      <c r="W5" s="295"/>
      <c r="AJ5" s="313"/>
    </row>
    <row r="6" spans="1:76" s="294" customFormat="1" ht="9.75" customHeight="1">
      <c r="A6" s="328"/>
      <c r="B6" s="310"/>
      <c r="C6" s="304" t="s">
        <v>496</v>
      </c>
      <c r="D6" s="304"/>
      <c r="E6" s="305"/>
      <c r="F6" s="306"/>
      <c r="G6" s="306"/>
      <c r="H6" s="307"/>
      <c r="I6" s="308"/>
      <c r="J6" s="308"/>
      <c r="K6" s="308"/>
      <c r="L6" s="309"/>
      <c r="M6" s="308"/>
      <c r="N6" s="308"/>
      <c r="O6" s="308"/>
      <c r="P6" s="309"/>
      <c r="Q6" s="308"/>
      <c r="R6" s="308"/>
      <c r="S6" s="308"/>
      <c r="T6" s="308"/>
      <c r="U6" s="308"/>
      <c r="V6" s="308"/>
      <c r="W6" s="302"/>
      <c r="AJ6" s="313"/>
    </row>
    <row r="7" spans="1:76" s="294" customFormat="1" ht="9.75" customHeight="1">
      <c r="A7" s="328"/>
      <c r="B7" s="310"/>
      <c r="C7" s="329" t="s">
        <v>497</v>
      </c>
      <c r="D7" s="304"/>
      <c r="E7" s="305"/>
      <c r="G7" s="330"/>
      <c r="H7" s="331"/>
      <c r="I7" s="332"/>
      <c r="J7" s="332"/>
      <c r="K7" s="332"/>
      <c r="L7" s="333"/>
      <c r="M7" s="332"/>
      <c r="N7" s="332"/>
      <c r="O7" s="332"/>
      <c r="P7" s="333"/>
      <c r="Q7" s="332"/>
      <c r="R7" s="332"/>
      <c r="S7" s="332"/>
      <c r="T7" s="332"/>
      <c r="U7" s="332"/>
      <c r="V7" s="332"/>
      <c r="W7" s="334"/>
      <c r="X7" s="335"/>
      <c r="Y7" s="335"/>
      <c r="Z7" s="335"/>
      <c r="AA7" s="335"/>
      <c r="AB7" s="330"/>
      <c r="AC7" s="330"/>
      <c r="AD7" s="331"/>
      <c r="AE7" s="332"/>
      <c r="AF7" s="332"/>
      <c r="AG7" s="332"/>
      <c r="AH7" s="333"/>
      <c r="AI7" s="332"/>
      <c r="AJ7" s="313"/>
    </row>
    <row r="8" spans="1:76" s="294" customFormat="1" ht="9.75" customHeight="1">
      <c r="A8" s="328"/>
      <c r="B8" s="310"/>
      <c r="C8" s="304"/>
      <c r="D8" s="304"/>
      <c r="E8" s="305"/>
      <c r="G8" s="306"/>
      <c r="H8" s="307"/>
      <c r="I8" s="308"/>
      <c r="J8" s="308"/>
      <c r="K8" s="308"/>
      <c r="L8" s="309"/>
      <c r="M8" s="308"/>
      <c r="N8" s="308"/>
      <c r="O8" s="308"/>
      <c r="P8" s="309"/>
      <c r="Q8" s="308"/>
      <c r="R8" s="308"/>
      <c r="S8" s="308"/>
      <c r="T8" s="308"/>
      <c r="U8" s="308"/>
      <c r="V8" s="308"/>
      <c r="W8" s="302"/>
      <c r="AJ8" s="313"/>
    </row>
    <row r="9" spans="1:76" s="294" customFormat="1" ht="9.75" customHeight="1">
      <c r="A9" s="328"/>
      <c r="B9" s="310"/>
      <c r="C9" s="304" t="s">
        <v>498</v>
      </c>
      <c r="D9" s="304"/>
      <c r="E9" s="305"/>
      <c r="G9" s="330"/>
      <c r="H9" s="331"/>
      <c r="I9" s="332"/>
      <c r="J9" s="332"/>
      <c r="K9" s="332"/>
      <c r="L9" s="333"/>
      <c r="M9" s="332"/>
      <c r="N9" s="332"/>
      <c r="O9" s="332"/>
      <c r="P9" s="333"/>
      <c r="Q9" s="332"/>
      <c r="R9" s="332"/>
      <c r="S9" s="332"/>
      <c r="T9" s="332"/>
      <c r="U9" s="332"/>
      <c r="V9" s="332"/>
      <c r="W9" s="334"/>
      <c r="X9" s="335"/>
      <c r="Y9" s="335"/>
      <c r="Z9" s="335"/>
      <c r="AA9" s="335"/>
      <c r="AB9" s="335"/>
      <c r="AC9" s="335"/>
      <c r="AD9" s="335"/>
      <c r="AE9" s="335"/>
      <c r="AF9" s="335"/>
      <c r="AG9" s="335"/>
      <c r="AH9" s="335"/>
      <c r="AI9" s="335"/>
      <c r="AJ9" s="313"/>
    </row>
    <row r="10" spans="1:76" s="294" customFormat="1" ht="9.75" customHeight="1">
      <c r="A10" s="328"/>
      <c r="B10" s="310"/>
      <c r="C10" s="329" t="s">
        <v>499</v>
      </c>
      <c r="D10" s="304"/>
      <c r="E10" s="305"/>
      <c r="G10" s="306"/>
      <c r="H10" s="307"/>
      <c r="I10" s="308"/>
      <c r="J10" s="308"/>
      <c r="K10" s="308"/>
      <c r="L10" s="309"/>
      <c r="M10" s="308"/>
      <c r="N10" s="308"/>
      <c r="O10" s="308"/>
      <c r="P10" s="309"/>
      <c r="Q10" s="308"/>
      <c r="R10" s="308"/>
      <c r="S10" s="308"/>
      <c r="T10" s="308"/>
      <c r="U10" s="308"/>
      <c r="V10" s="308"/>
      <c r="W10" s="302"/>
      <c r="AJ10" s="313"/>
    </row>
    <row r="11" spans="1:76" s="294" customFormat="1" ht="9.75" customHeight="1">
      <c r="A11" s="328"/>
      <c r="B11" s="310"/>
      <c r="C11" s="304"/>
      <c r="D11" s="304"/>
      <c r="E11" s="305"/>
      <c r="G11" s="330"/>
      <c r="H11" s="331"/>
      <c r="I11" s="332"/>
      <c r="J11" s="332"/>
      <c r="K11" s="332"/>
      <c r="L11" s="333"/>
      <c r="M11" s="332"/>
      <c r="N11" s="332"/>
      <c r="O11" s="332"/>
      <c r="P11" s="333"/>
      <c r="Q11" s="332"/>
      <c r="R11" s="332"/>
      <c r="S11" s="332"/>
      <c r="T11" s="332"/>
      <c r="U11" s="332"/>
      <c r="V11" s="332"/>
      <c r="W11" s="334"/>
      <c r="X11" s="335"/>
      <c r="Y11" s="335"/>
      <c r="Z11" s="335"/>
      <c r="AA11" s="335"/>
      <c r="AB11" s="335"/>
      <c r="AC11" s="335"/>
      <c r="AD11" s="335"/>
      <c r="AE11" s="335"/>
      <c r="AF11" s="335"/>
      <c r="AG11" s="335"/>
      <c r="AH11" s="335"/>
      <c r="AI11" s="335"/>
      <c r="AJ11" s="313"/>
    </row>
    <row r="12" spans="1:76" s="294" customFormat="1" ht="9.75" customHeight="1">
      <c r="A12" s="328"/>
      <c r="B12" s="310"/>
      <c r="C12" s="304"/>
      <c r="D12" s="304"/>
      <c r="E12" s="305"/>
      <c r="G12" s="306"/>
      <c r="H12" s="307"/>
      <c r="I12" s="308"/>
      <c r="J12" s="308"/>
      <c r="K12" s="308"/>
      <c r="L12" s="309"/>
      <c r="M12" s="308"/>
      <c r="N12" s="308"/>
      <c r="O12" s="308"/>
      <c r="P12" s="309"/>
      <c r="Q12" s="308"/>
      <c r="R12" s="308"/>
      <c r="S12" s="308"/>
      <c r="T12" s="308"/>
      <c r="U12" s="308"/>
      <c r="V12" s="308"/>
      <c r="W12" s="302"/>
      <c r="AJ12" s="313"/>
    </row>
    <row r="13" spans="1:76" s="294" customFormat="1" ht="9.75" customHeight="1">
      <c r="A13" s="328"/>
      <c r="B13" s="311"/>
      <c r="C13" s="304"/>
      <c r="D13" s="304"/>
      <c r="E13" s="305"/>
      <c r="G13" s="330"/>
      <c r="H13" s="331"/>
      <c r="I13" s="332"/>
      <c r="J13" s="332"/>
      <c r="K13" s="332"/>
      <c r="L13" s="333"/>
      <c r="M13" s="332"/>
      <c r="N13" s="332"/>
      <c r="O13" s="332"/>
      <c r="P13" s="333"/>
      <c r="Q13" s="332"/>
      <c r="R13" s="332"/>
      <c r="S13" s="332"/>
      <c r="T13" s="332"/>
      <c r="U13" s="332"/>
      <c r="V13" s="332"/>
      <c r="W13" s="334"/>
      <c r="X13" s="335"/>
      <c r="Y13" s="335"/>
      <c r="Z13" s="335"/>
      <c r="AA13" s="335"/>
      <c r="AB13" s="335"/>
      <c r="AC13" s="335"/>
      <c r="AD13" s="335"/>
      <c r="AE13" s="335"/>
      <c r="AF13" s="335"/>
      <c r="AG13" s="335"/>
      <c r="AH13" s="335"/>
      <c r="AI13" s="335"/>
      <c r="AJ13" s="313"/>
    </row>
    <row r="14" spans="1:76" s="294" customFormat="1" ht="9.75" customHeight="1">
      <c r="A14" s="328"/>
      <c r="B14" s="311"/>
      <c r="C14" s="304"/>
      <c r="D14" s="304"/>
      <c r="E14" s="305"/>
      <c r="F14" s="306"/>
      <c r="G14" s="306"/>
      <c r="H14" s="307"/>
      <c r="I14" s="308"/>
      <c r="J14" s="308"/>
      <c r="K14" s="308"/>
      <c r="L14" s="309"/>
      <c r="M14" s="308"/>
      <c r="N14" s="308"/>
      <c r="O14" s="308"/>
      <c r="P14" s="309"/>
      <c r="Q14" s="308"/>
      <c r="R14" s="308"/>
      <c r="S14" s="308"/>
      <c r="T14" s="308"/>
      <c r="U14" s="308"/>
      <c r="V14" s="308"/>
      <c r="W14" s="302"/>
      <c r="AJ14" s="313"/>
    </row>
    <row r="15" spans="1:76" s="294" customFormat="1" ht="9.75" customHeight="1">
      <c r="A15" s="328"/>
      <c r="B15" s="311"/>
      <c r="C15" s="304"/>
      <c r="D15" s="304"/>
      <c r="E15" s="305"/>
      <c r="G15" s="336" t="s">
        <v>500</v>
      </c>
      <c r="H15" s="307"/>
      <c r="I15" s="308"/>
      <c r="J15" s="308"/>
      <c r="K15" s="308"/>
      <c r="L15" s="309"/>
      <c r="M15" s="308"/>
      <c r="N15" s="308"/>
      <c r="O15" s="308"/>
      <c r="P15" s="309"/>
      <c r="Q15" s="308"/>
      <c r="R15" s="308"/>
      <c r="S15" s="308"/>
      <c r="T15" s="308"/>
      <c r="U15" s="308"/>
      <c r="V15" s="308"/>
      <c r="W15" s="302"/>
      <c r="AJ15" s="313"/>
    </row>
    <row r="16" spans="1:76" s="294" customFormat="1" ht="9.75" customHeight="1">
      <c r="A16" s="328"/>
      <c r="B16" s="311"/>
      <c r="C16" s="304"/>
      <c r="D16" s="304"/>
      <c r="E16" s="305"/>
      <c r="G16" s="337" t="s">
        <v>501</v>
      </c>
      <c r="H16" s="307"/>
      <c r="I16" s="308"/>
      <c r="J16" s="308"/>
      <c r="K16" s="308"/>
      <c r="L16" s="309"/>
      <c r="M16" s="308"/>
      <c r="N16" s="308"/>
      <c r="O16" s="308"/>
      <c r="P16" s="309"/>
      <c r="Q16" s="308"/>
      <c r="R16" s="308"/>
      <c r="S16" s="308"/>
      <c r="T16" s="308"/>
      <c r="U16" s="308"/>
      <c r="V16" s="308"/>
      <c r="W16" s="302"/>
      <c r="AJ16" s="313"/>
    </row>
    <row r="17" spans="1:36" s="294" customFormat="1" ht="9.75" customHeight="1" thickBot="1">
      <c r="A17" s="338"/>
      <c r="B17" s="339"/>
      <c r="C17" s="340"/>
      <c r="D17" s="340"/>
      <c r="E17" s="341"/>
      <c r="F17" s="342"/>
      <c r="G17" s="342"/>
      <c r="H17" s="343"/>
      <c r="I17" s="344"/>
      <c r="J17" s="344"/>
      <c r="K17" s="344"/>
      <c r="L17" s="345"/>
      <c r="M17" s="344"/>
      <c r="N17" s="344"/>
      <c r="O17" s="344"/>
      <c r="P17" s="345"/>
      <c r="Q17" s="344"/>
      <c r="R17" s="344"/>
      <c r="S17" s="344"/>
      <c r="T17" s="344"/>
      <c r="U17" s="344"/>
      <c r="V17" s="344"/>
      <c r="W17" s="346"/>
      <c r="X17" s="316"/>
      <c r="Y17" s="316"/>
      <c r="Z17" s="316"/>
      <c r="AA17" s="316"/>
      <c r="AB17" s="316"/>
      <c r="AC17" s="316"/>
      <c r="AD17" s="316"/>
      <c r="AE17" s="316"/>
      <c r="AF17" s="316"/>
      <c r="AG17" s="316"/>
      <c r="AH17" s="316"/>
      <c r="AI17" s="316"/>
      <c r="AJ17" s="317"/>
    </row>
    <row r="18" spans="1:36" s="294" customFormat="1" ht="3.9" customHeight="1" thickBot="1">
      <c r="A18" s="328"/>
      <c r="B18" s="303"/>
      <c r="C18" s="304"/>
      <c r="D18" s="304"/>
      <c r="E18" s="305"/>
      <c r="F18" s="306"/>
      <c r="G18" s="306"/>
      <c r="H18" s="307"/>
      <c r="I18" s="308"/>
      <c r="J18" s="308"/>
      <c r="K18" s="308"/>
      <c r="L18" s="309"/>
      <c r="M18" s="308"/>
      <c r="N18" s="308"/>
      <c r="O18" s="308"/>
      <c r="P18" s="309"/>
      <c r="Q18" s="308"/>
      <c r="R18" s="308"/>
      <c r="S18" s="308"/>
      <c r="T18" s="308"/>
      <c r="U18" s="308"/>
      <c r="V18" s="308"/>
      <c r="W18" s="302"/>
      <c r="AJ18" s="313"/>
    </row>
    <row r="19" spans="1:36" s="294" customFormat="1" ht="9.75" customHeight="1">
      <c r="A19" s="347"/>
      <c r="B19" s="348"/>
      <c r="C19" s="349"/>
      <c r="D19" s="349"/>
      <c r="E19" s="350"/>
      <c r="F19" s="351"/>
      <c r="G19" s="351"/>
      <c r="H19" s="352"/>
      <c r="I19" s="353"/>
      <c r="J19" s="353"/>
      <c r="K19" s="353"/>
      <c r="L19" s="354"/>
      <c r="M19" s="353"/>
      <c r="N19" s="353"/>
      <c r="O19" s="353"/>
      <c r="P19" s="354"/>
      <c r="Q19" s="353"/>
      <c r="R19" s="353"/>
      <c r="S19" s="353"/>
      <c r="T19" s="353"/>
      <c r="U19" s="353"/>
      <c r="V19" s="353"/>
      <c r="W19" s="355"/>
      <c r="X19" s="325"/>
      <c r="Y19" s="325"/>
      <c r="Z19" s="325"/>
      <c r="AA19" s="325"/>
      <c r="AB19" s="325"/>
      <c r="AC19" s="325"/>
      <c r="AD19" s="325"/>
      <c r="AE19" s="325"/>
      <c r="AF19" s="325"/>
      <c r="AG19" s="325"/>
      <c r="AH19" s="325"/>
      <c r="AI19" s="325"/>
      <c r="AJ19" s="312"/>
    </row>
    <row r="20" spans="1:36" s="294" customFormat="1" ht="15.9" customHeight="1">
      <c r="A20" s="6735" t="s">
        <v>502</v>
      </c>
      <c r="B20" s="6736"/>
      <c r="C20" s="6736"/>
      <c r="D20" s="6736"/>
      <c r="E20" s="6736"/>
      <c r="F20" s="6736"/>
      <c r="G20" s="6736"/>
      <c r="H20" s="6736"/>
      <c r="I20" s="6736"/>
      <c r="J20" s="6736"/>
      <c r="K20" s="6736"/>
      <c r="L20" s="6736"/>
      <c r="M20" s="6736"/>
      <c r="N20" s="6736"/>
      <c r="O20" s="6736"/>
      <c r="P20" s="6736"/>
      <c r="Q20" s="6736"/>
      <c r="R20" s="6736"/>
      <c r="S20" s="6736"/>
      <c r="T20" s="6736"/>
      <c r="U20" s="6736"/>
      <c r="V20" s="6736"/>
      <c r="W20" s="6736"/>
      <c r="X20" s="6736"/>
      <c r="Y20" s="6736"/>
      <c r="Z20" s="6736"/>
      <c r="AA20" s="6736"/>
      <c r="AB20" s="6736"/>
      <c r="AC20" s="6736"/>
      <c r="AD20" s="6736"/>
      <c r="AE20" s="6736"/>
      <c r="AF20" s="6736"/>
      <c r="AG20" s="6736"/>
      <c r="AH20" s="6736"/>
      <c r="AI20" s="6736"/>
      <c r="AJ20" s="6737"/>
    </row>
    <row r="21" spans="1:36" s="294" customFormat="1" ht="15.9" customHeight="1">
      <c r="A21" s="6738" t="s">
        <v>503</v>
      </c>
      <c r="B21" s="6739"/>
      <c r="C21" s="6739"/>
      <c r="D21" s="6739"/>
      <c r="E21" s="6739"/>
      <c r="F21" s="6739"/>
      <c r="G21" s="6739"/>
      <c r="H21" s="6739"/>
      <c r="I21" s="6739"/>
      <c r="J21" s="6739"/>
      <c r="K21" s="6739"/>
      <c r="L21" s="6739"/>
      <c r="M21" s="6739"/>
      <c r="N21" s="6739"/>
      <c r="O21" s="6739"/>
      <c r="P21" s="6739"/>
      <c r="Q21" s="6739"/>
      <c r="R21" s="6739"/>
      <c r="S21" s="6739"/>
      <c r="T21" s="6739"/>
      <c r="U21" s="6739"/>
      <c r="V21" s="6739"/>
      <c r="W21" s="6739"/>
      <c r="X21" s="6739"/>
      <c r="Y21" s="6739"/>
      <c r="Z21" s="6739"/>
      <c r="AA21" s="6739"/>
      <c r="AB21" s="6739"/>
      <c r="AC21" s="6739"/>
      <c r="AD21" s="6739"/>
      <c r="AE21" s="6739"/>
      <c r="AF21" s="6739"/>
      <c r="AG21" s="6739"/>
      <c r="AH21" s="6739"/>
      <c r="AI21" s="6739"/>
      <c r="AJ21" s="6740"/>
    </row>
    <row r="22" spans="1:36" s="294" customFormat="1" ht="15" customHeight="1">
      <c r="A22" s="356"/>
      <c r="B22" s="357"/>
      <c r="C22" s="358"/>
      <c r="D22" s="358"/>
      <c r="E22" s="359"/>
      <c r="F22" s="360"/>
      <c r="G22" s="360"/>
      <c r="H22" s="361"/>
      <c r="I22" s="362"/>
      <c r="J22" s="362"/>
      <c r="K22" s="362"/>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5"/>
    </row>
    <row r="23" spans="1:36" s="294" customFormat="1" ht="15" customHeight="1" thickBot="1">
      <c r="A23" s="328"/>
      <c r="B23" s="303"/>
      <c r="C23" s="304"/>
      <c r="D23" s="304"/>
      <c r="E23" s="305"/>
      <c r="F23" s="306"/>
      <c r="G23" s="306"/>
      <c r="H23" s="307"/>
      <c r="I23" s="308"/>
      <c r="J23" s="308"/>
      <c r="K23" s="308"/>
      <c r="AJ23" s="313"/>
    </row>
    <row r="24" spans="1:36" s="294" customFormat="1" ht="6" customHeight="1">
      <c r="A24" s="422"/>
      <c r="B24" s="423"/>
      <c r="C24" s="424"/>
      <c r="D24" s="424"/>
      <c r="E24" s="410"/>
      <c r="F24" s="425"/>
      <c r="G24" s="425"/>
      <c r="H24" s="411"/>
      <c r="I24" s="426"/>
      <c r="J24" s="426"/>
      <c r="K24" s="426"/>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8"/>
    </row>
    <row r="25" spans="1:36" s="294" customFormat="1" ht="9.75" customHeight="1">
      <c r="A25" s="398"/>
      <c r="B25" s="405" t="s">
        <v>504</v>
      </c>
      <c r="C25" s="399"/>
      <c r="D25" s="399"/>
      <c r="E25" s="400"/>
      <c r="F25" s="401"/>
      <c r="G25" s="401"/>
      <c r="H25" s="402"/>
      <c r="I25" s="403"/>
      <c r="J25" s="403"/>
      <c r="K25" s="403"/>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12"/>
    </row>
    <row r="26" spans="1:36" s="294" customFormat="1" ht="9.75" customHeight="1">
      <c r="A26" s="398"/>
      <c r="B26" s="405" t="s">
        <v>505</v>
      </c>
      <c r="C26" s="406"/>
      <c r="D26" s="406"/>
      <c r="E26" s="400"/>
      <c r="F26" s="401"/>
      <c r="G26" s="401"/>
      <c r="H26" s="402"/>
      <c r="I26" s="407"/>
      <c r="J26" s="407"/>
      <c r="K26" s="407"/>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12"/>
    </row>
    <row r="27" spans="1:36" s="294" customFormat="1" ht="9.75" customHeight="1">
      <c r="A27" s="398"/>
      <c r="B27" s="405" t="s">
        <v>506</v>
      </c>
      <c r="C27" s="406"/>
      <c r="D27" s="406"/>
      <c r="E27" s="400"/>
      <c r="F27" s="401"/>
      <c r="G27" s="401"/>
      <c r="H27" s="402"/>
      <c r="I27" s="407"/>
      <c r="J27" s="407"/>
      <c r="K27" s="407"/>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12"/>
    </row>
    <row r="28" spans="1:36" s="294" customFormat="1" ht="9.75" customHeight="1">
      <c r="A28" s="398"/>
      <c r="B28" s="405" t="s">
        <v>507</v>
      </c>
      <c r="C28" s="406"/>
      <c r="D28" s="406"/>
      <c r="E28" s="400"/>
      <c r="F28" s="401"/>
      <c r="G28" s="401"/>
      <c r="H28" s="402"/>
      <c r="I28" s="407"/>
      <c r="J28" s="407"/>
      <c r="K28" s="407"/>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12"/>
    </row>
    <row r="29" spans="1:36" s="294" customFormat="1" ht="9.75" customHeight="1">
      <c r="A29" s="398"/>
      <c r="B29" s="408"/>
      <c r="C29" s="406"/>
      <c r="D29" s="406"/>
      <c r="E29" s="400"/>
      <c r="F29" s="401"/>
      <c r="G29" s="401"/>
      <c r="H29" s="402"/>
      <c r="I29" s="407"/>
      <c r="J29" s="407"/>
      <c r="K29" s="407"/>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12"/>
    </row>
    <row r="30" spans="1:36" s="294" customFormat="1" ht="9.75" customHeight="1">
      <c r="A30" s="398"/>
      <c r="B30" s="409" t="s">
        <v>508</v>
      </c>
      <c r="C30" s="399"/>
      <c r="D30" s="399"/>
      <c r="E30" s="400"/>
      <c r="F30" s="401"/>
      <c r="G30" s="401"/>
      <c r="H30" s="402"/>
      <c r="I30" s="403"/>
      <c r="J30" s="403"/>
      <c r="K30" s="403"/>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12"/>
    </row>
    <row r="31" spans="1:36" s="294" customFormat="1" ht="9.75" customHeight="1">
      <c r="A31" s="398"/>
      <c r="B31" s="408" t="s">
        <v>509</v>
      </c>
      <c r="C31" s="406"/>
      <c r="D31" s="406"/>
      <c r="E31" s="400"/>
      <c r="F31" s="401"/>
      <c r="G31" s="401"/>
      <c r="H31" s="402"/>
      <c r="I31" s="407"/>
      <c r="J31" s="407"/>
      <c r="K31" s="407"/>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12"/>
    </row>
    <row r="32" spans="1:36" s="294" customFormat="1" ht="9.75" customHeight="1">
      <c r="A32" s="398"/>
      <c r="B32" s="408" t="s">
        <v>510</v>
      </c>
      <c r="C32" s="406"/>
      <c r="D32" s="406"/>
      <c r="E32" s="400"/>
      <c r="F32" s="401"/>
      <c r="G32" s="401"/>
      <c r="H32" s="402"/>
      <c r="I32" s="407"/>
      <c r="J32" s="407"/>
      <c r="K32" s="407"/>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12"/>
    </row>
    <row r="33" spans="1:36" s="294" customFormat="1" ht="9.75" customHeight="1">
      <c r="A33" s="398"/>
      <c r="B33" s="408" t="s">
        <v>511</v>
      </c>
      <c r="C33" s="406"/>
      <c r="D33" s="406"/>
      <c r="E33" s="400"/>
      <c r="F33" s="401"/>
      <c r="G33" s="401"/>
      <c r="H33" s="402"/>
      <c r="I33" s="407"/>
      <c r="J33" s="407"/>
      <c r="K33" s="407"/>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12"/>
    </row>
    <row r="34" spans="1:36" s="294" customFormat="1" ht="6" customHeight="1" thickBot="1">
      <c r="A34" s="413"/>
      <c r="B34" s="414"/>
      <c r="C34" s="415"/>
      <c r="D34" s="415"/>
      <c r="E34" s="416"/>
      <c r="F34" s="417"/>
      <c r="G34" s="417"/>
      <c r="H34" s="418"/>
      <c r="I34" s="419"/>
      <c r="J34" s="419"/>
      <c r="K34" s="419"/>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21"/>
    </row>
    <row r="35" spans="1:36" s="294" customFormat="1" ht="11.1" customHeight="1" thickBot="1">
      <c r="A35" s="328"/>
      <c r="AJ35" s="313"/>
    </row>
    <row r="36" spans="1:36" s="366" customFormat="1" ht="35.1" customHeight="1">
      <c r="A36" s="363"/>
      <c r="B36" s="364" t="s">
        <v>512</v>
      </c>
      <c r="C36" s="6741" t="s">
        <v>513</v>
      </c>
      <c r="D36" s="6742"/>
      <c r="E36" s="6742"/>
      <c r="F36" s="6742"/>
      <c r="G36" s="6742"/>
      <c r="H36" s="6742"/>
      <c r="I36" s="6742"/>
      <c r="J36" s="6742"/>
      <c r="K36" s="6742"/>
      <c r="L36" s="6742"/>
      <c r="M36" s="6742"/>
      <c r="N36" s="6742"/>
      <c r="O36" s="6742"/>
      <c r="P36" s="6741" t="s">
        <v>514</v>
      </c>
      <c r="Q36" s="6742"/>
      <c r="R36" s="6742"/>
      <c r="S36" s="6742"/>
      <c r="T36" s="6742"/>
      <c r="U36" s="6742"/>
      <c r="V36" s="6742"/>
      <c r="W36" s="6742"/>
      <c r="X36" s="6743" t="s">
        <v>515</v>
      </c>
      <c r="Y36" s="6744"/>
      <c r="Z36" s="6744"/>
      <c r="AA36" s="6744"/>
      <c r="AB36" s="6744"/>
      <c r="AC36" s="6744"/>
      <c r="AD36" s="6744"/>
      <c r="AE36" s="6744"/>
      <c r="AF36" s="6744"/>
      <c r="AG36" s="6744"/>
      <c r="AH36" s="6744"/>
      <c r="AI36" s="6745"/>
      <c r="AJ36" s="365"/>
    </row>
    <row r="37" spans="1:36" s="366" customFormat="1" ht="23.1" customHeight="1">
      <c r="A37" s="363"/>
      <c r="B37" s="6747" t="s">
        <v>98</v>
      </c>
      <c r="C37" s="367"/>
      <c r="D37" s="6750"/>
      <c r="E37" s="6750"/>
      <c r="F37" s="6750"/>
      <c r="G37" s="6750"/>
      <c r="H37" s="6750"/>
      <c r="I37" s="6750"/>
      <c r="J37" s="6750"/>
      <c r="K37" s="6750"/>
      <c r="L37" s="6750"/>
      <c r="M37" s="6750"/>
      <c r="N37" s="6750"/>
      <c r="O37" s="368"/>
      <c r="P37" s="367"/>
      <c r="Q37" s="6750"/>
      <c r="R37" s="6750"/>
      <c r="S37" s="6750"/>
      <c r="T37" s="6750"/>
      <c r="U37" s="6750"/>
      <c r="V37" s="6750"/>
      <c r="W37" s="368"/>
      <c r="X37" s="6751"/>
      <c r="Y37" s="6752"/>
      <c r="Z37" s="6752"/>
      <c r="AA37" s="6752"/>
      <c r="AB37" s="6752"/>
      <c r="AC37" s="6752"/>
      <c r="AD37" s="6753"/>
      <c r="AE37" s="6753"/>
      <c r="AF37" s="6753"/>
      <c r="AG37" s="6753"/>
      <c r="AH37" s="6753"/>
      <c r="AI37" s="6754"/>
      <c r="AJ37" s="365"/>
    </row>
    <row r="38" spans="1:36" s="366" customFormat="1" ht="23.1" customHeight="1">
      <c r="A38" s="363"/>
      <c r="B38" s="6748"/>
      <c r="C38" s="369"/>
      <c r="D38" s="6746"/>
      <c r="E38" s="6746"/>
      <c r="F38" s="6746"/>
      <c r="G38" s="6746"/>
      <c r="H38" s="6746"/>
      <c r="I38" s="6746"/>
      <c r="J38" s="6746"/>
      <c r="K38" s="6746"/>
      <c r="L38" s="6746"/>
      <c r="M38" s="6746"/>
      <c r="N38" s="6746"/>
      <c r="O38" s="370"/>
      <c r="P38" s="369"/>
      <c r="Q38" s="6746"/>
      <c r="R38" s="6746"/>
      <c r="S38" s="6746"/>
      <c r="T38" s="6746"/>
      <c r="U38" s="6746"/>
      <c r="V38" s="6746"/>
      <c r="X38" s="371"/>
      <c r="Y38" s="372"/>
      <c r="Z38" s="372"/>
      <c r="AA38" s="372"/>
      <c r="AB38" s="372"/>
      <c r="AC38" s="372"/>
      <c r="AD38" s="372"/>
      <c r="AE38" s="372"/>
      <c r="AF38" s="372"/>
      <c r="AG38" s="372"/>
      <c r="AH38" s="372"/>
      <c r="AI38" s="373"/>
      <c r="AJ38" s="365"/>
    </row>
    <row r="39" spans="1:36" s="366" customFormat="1" ht="3" customHeight="1">
      <c r="A39" s="363"/>
      <c r="B39" s="6749"/>
      <c r="C39" s="374"/>
      <c r="D39" s="375"/>
      <c r="E39" s="375"/>
      <c r="F39" s="375"/>
      <c r="G39" s="375"/>
      <c r="H39" s="375"/>
      <c r="I39" s="375"/>
      <c r="J39" s="375"/>
      <c r="K39" s="375"/>
      <c r="L39" s="375"/>
      <c r="M39" s="375"/>
      <c r="N39" s="375"/>
      <c r="O39" s="376"/>
      <c r="P39" s="374"/>
      <c r="Q39" s="375"/>
      <c r="R39" s="375"/>
      <c r="S39" s="375"/>
      <c r="T39" s="375"/>
      <c r="U39" s="375"/>
      <c r="V39" s="375"/>
      <c r="W39" s="375"/>
      <c r="X39" s="374"/>
      <c r="Y39" s="375"/>
      <c r="Z39" s="375"/>
      <c r="AA39" s="375"/>
      <c r="AB39" s="375"/>
      <c r="AC39" s="375"/>
      <c r="AD39" s="375"/>
      <c r="AE39" s="375"/>
      <c r="AF39" s="375"/>
      <c r="AG39" s="375"/>
      <c r="AH39" s="375"/>
      <c r="AI39" s="377"/>
      <c r="AJ39" s="365"/>
    </row>
    <row r="40" spans="1:36" s="366" customFormat="1" ht="23.1" customHeight="1">
      <c r="A40" s="363"/>
      <c r="B40" s="6747" t="s">
        <v>101</v>
      </c>
      <c r="C40" s="367"/>
      <c r="D40" s="6750"/>
      <c r="E40" s="6750"/>
      <c r="F40" s="6750"/>
      <c r="G40" s="6750"/>
      <c r="H40" s="6750"/>
      <c r="I40" s="6750"/>
      <c r="J40" s="6750"/>
      <c r="K40" s="6750"/>
      <c r="L40" s="6750"/>
      <c r="M40" s="6750"/>
      <c r="N40" s="6750"/>
      <c r="O40" s="368"/>
      <c r="P40" s="367"/>
      <c r="Q40" s="6750"/>
      <c r="R40" s="6750"/>
      <c r="S40" s="6750"/>
      <c r="T40" s="6750"/>
      <c r="U40" s="6750"/>
      <c r="V40" s="6750"/>
      <c r="W40" s="368"/>
      <c r="X40" s="6751"/>
      <c r="Y40" s="6752"/>
      <c r="Z40" s="6752"/>
      <c r="AA40" s="6752"/>
      <c r="AB40" s="6752"/>
      <c r="AC40" s="6752"/>
      <c r="AD40" s="6753"/>
      <c r="AE40" s="6753"/>
      <c r="AF40" s="6753"/>
      <c r="AG40" s="6753"/>
      <c r="AH40" s="6753"/>
      <c r="AI40" s="6754"/>
      <c r="AJ40" s="365"/>
    </row>
    <row r="41" spans="1:36" s="366" customFormat="1" ht="23.1" customHeight="1">
      <c r="A41" s="363"/>
      <c r="B41" s="6748"/>
      <c r="C41" s="369"/>
      <c r="D41" s="6746"/>
      <c r="E41" s="6746"/>
      <c r="F41" s="6746"/>
      <c r="G41" s="6746"/>
      <c r="H41" s="6746"/>
      <c r="I41" s="6746"/>
      <c r="J41" s="6746"/>
      <c r="K41" s="6746"/>
      <c r="L41" s="6746"/>
      <c r="M41" s="6746"/>
      <c r="N41" s="6746"/>
      <c r="O41" s="370"/>
      <c r="P41" s="369"/>
      <c r="Q41" s="6746"/>
      <c r="R41" s="6746"/>
      <c r="S41" s="6746"/>
      <c r="T41" s="6746"/>
      <c r="U41" s="6746"/>
      <c r="V41" s="6746"/>
      <c r="X41" s="371"/>
      <c r="Y41" s="372"/>
      <c r="Z41" s="372"/>
      <c r="AA41" s="372"/>
      <c r="AB41" s="372"/>
      <c r="AC41" s="372"/>
      <c r="AD41" s="372"/>
      <c r="AE41" s="372"/>
      <c r="AF41" s="372"/>
      <c r="AG41" s="372"/>
      <c r="AH41" s="372"/>
      <c r="AI41" s="373"/>
      <c r="AJ41" s="365"/>
    </row>
    <row r="42" spans="1:36" s="366" customFormat="1" ht="3" customHeight="1">
      <c r="A42" s="363"/>
      <c r="B42" s="6749"/>
      <c r="C42" s="374"/>
      <c r="D42" s="375"/>
      <c r="E42" s="375"/>
      <c r="F42" s="375"/>
      <c r="G42" s="375"/>
      <c r="H42" s="375"/>
      <c r="I42" s="375"/>
      <c r="J42" s="375"/>
      <c r="K42" s="375"/>
      <c r="L42" s="375"/>
      <c r="M42" s="375"/>
      <c r="N42" s="375"/>
      <c r="O42" s="376"/>
      <c r="P42" s="374"/>
      <c r="Q42" s="375"/>
      <c r="R42" s="375"/>
      <c r="S42" s="375"/>
      <c r="T42" s="375"/>
      <c r="U42" s="375"/>
      <c r="V42" s="375"/>
      <c r="W42" s="375"/>
      <c r="X42" s="374"/>
      <c r="Y42" s="375"/>
      <c r="Z42" s="375"/>
      <c r="AA42" s="375"/>
      <c r="AB42" s="375"/>
      <c r="AC42" s="375"/>
      <c r="AD42" s="375"/>
      <c r="AE42" s="375"/>
      <c r="AF42" s="375"/>
      <c r="AG42" s="375"/>
      <c r="AH42" s="375"/>
      <c r="AI42" s="377"/>
      <c r="AJ42" s="365"/>
    </row>
    <row r="43" spans="1:36" s="366" customFormat="1" ht="23.1" customHeight="1">
      <c r="A43" s="363"/>
      <c r="B43" s="6747" t="s">
        <v>104</v>
      </c>
      <c r="C43" s="367"/>
      <c r="D43" s="6750"/>
      <c r="E43" s="6750"/>
      <c r="F43" s="6750"/>
      <c r="G43" s="6750"/>
      <c r="H43" s="6750"/>
      <c r="I43" s="6750"/>
      <c r="J43" s="6750"/>
      <c r="K43" s="6750"/>
      <c r="L43" s="6750"/>
      <c r="M43" s="6750"/>
      <c r="N43" s="6750"/>
      <c r="O43" s="368"/>
      <c r="P43" s="367"/>
      <c r="Q43" s="6750"/>
      <c r="R43" s="6750"/>
      <c r="S43" s="6750"/>
      <c r="T43" s="6750"/>
      <c r="U43" s="6750"/>
      <c r="V43" s="6750"/>
      <c r="W43" s="368"/>
      <c r="X43" s="6751"/>
      <c r="Y43" s="6752"/>
      <c r="Z43" s="6752"/>
      <c r="AA43" s="6752"/>
      <c r="AB43" s="6752"/>
      <c r="AC43" s="6752"/>
      <c r="AD43" s="6753"/>
      <c r="AE43" s="6753"/>
      <c r="AF43" s="6753"/>
      <c r="AG43" s="6753"/>
      <c r="AH43" s="6753"/>
      <c r="AI43" s="6754"/>
      <c r="AJ43" s="365"/>
    </row>
    <row r="44" spans="1:36" s="366" customFormat="1" ht="23.1" customHeight="1">
      <c r="A44" s="363"/>
      <c r="B44" s="6748"/>
      <c r="C44" s="369"/>
      <c r="D44" s="6746"/>
      <c r="E44" s="6746"/>
      <c r="F44" s="6746"/>
      <c r="G44" s="6746"/>
      <c r="H44" s="6746"/>
      <c r="I44" s="6746"/>
      <c r="J44" s="6746"/>
      <c r="K44" s="6746"/>
      <c r="L44" s="6746"/>
      <c r="M44" s="6746"/>
      <c r="N44" s="6746"/>
      <c r="O44" s="370"/>
      <c r="P44" s="369"/>
      <c r="Q44" s="6746"/>
      <c r="R44" s="6746"/>
      <c r="S44" s="6746"/>
      <c r="T44" s="6746"/>
      <c r="U44" s="6746"/>
      <c r="V44" s="6746"/>
      <c r="X44" s="371"/>
      <c r="Y44" s="372"/>
      <c r="Z44" s="372"/>
      <c r="AA44" s="372"/>
      <c r="AB44" s="372"/>
      <c r="AC44" s="372"/>
      <c r="AD44" s="372"/>
      <c r="AE44" s="372"/>
      <c r="AF44" s="372"/>
      <c r="AG44" s="372"/>
      <c r="AH44" s="372"/>
      <c r="AI44" s="373"/>
      <c r="AJ44" s="365"/>
    </row>
    <row r="45" spans="1:36" s="366" customFormat="1" ht="3" customHeight="1">
      <c r="A45" s="363"/>
      <c r="B45" s="6749"/>
      <c r="C45" s="374"/>
      <c r="D45" s="375"/>
      <c r="E45" s="375"/>
      <c r="F45" s="375"/>
      <c r="G45" s="375"/>
      <c r="H45" s="375"/>
      <c r="I45" s="375"/>
      <c r="J45" s="375"/>
      <c r="K45" s="375"/>
      <c r="L45" s="375"/>
      <c r="M45" s="375"/>
      <c r="N45" s="375"/>
      <c r="O45" s="376"/>
      <c r="P45" s="374"/>
      <c r="Q45" s="375"/>
      <c r="R45" s="375"/>
      <c r="S45" s="375"/>
      <c r="T45" s="375"/>
      <c r="U45" s="375"/>
      <c r="V45" s="375"/>
      <c r="W45" s="375"/>
      <c r="X45" s="374"/>
      <c r="Y45" s="375"/>
      <c r="Z45" s="375"/>
      <c r="AA45" s="375"/>
      <c r="AB45" s="375"/>
      <c r="AC45" s="375"/>
      <c r="AD45" s="375"/>
      <c r="AE45" s="375"/>
      <c r="AF45" s="375"/>
      <c r="AG45" s="375"/>
      <c r="AH45" s="375"/>
      <c r="AI45" s="377"/>
      <c r="AJ45" s="365"/>
    </row>
    <row r="46" spans="1:36" s="366" customFormat="1" ht="23.1" customHeight="1">
      <c r="A46" s="363"/>
      <c r="B46" s="6747" t="s">
        <v>110</v>
      </c>
      <c r="C46" s="367"/>
      <c r="D46" s="6750"/>
      <c r="E46" s="6750"/>
      <c r="F46" s="6750"/>
      <c r="G46" s="6750"/>
      <c r="H46" s="6750"/>
      <c r="I46" s="6750"/>
      <c r="J46" s="6750"/>
      <c r="K46" s="6750"/>
      <c r="L46" s="6750"/>
      <c r="M46" s="6750"/>
      <c r="N46" s="6750"/>
      <c r="O46" s="368"/>
      <c r="P46" s="367"/>
      <c r="Q46" s="6750"/>
      <c r="R46" s="6750"/>
      <c r="S46" s="6750"/>
      <c r="T46" s="6750"/>
      <c r="U46" s="6750"/>
      <c r="V46" s="6750"/>
      <c r="W46" s="368"/>
      <c r="X46" s="6751"/>
      <c r="Y46" s="6752"/>
      <c r="Z46" s="6752"/>
      <c r="AA46" s="6752"/>
      <c r="AB46" s="6752"/>
      <c r="AC46" s="6752"/>
      <c r="AD46" s="6753"/>
      <c r="AE46" s="6753"/>
      <c r="AF46" s="6753"/>
      <c r="AG46" s="6753"/>
      <c r="AH46" s="6753"/>
      <c r="AI46" s="6754"/>
      <c r="AJ46" s="365"/>
    </row>
    <row r="47" spans="1:36" s="366" customFormat="1" ht="23.1" customHeight="1">
      <c r="A47" s="363"/>
      <c r="B47" s="6748"/>
      <c r="C47" s="369"/>
      <c r="D47" s="6746"/>
      <c r="E47" s="6746"/>
      <c r="F47" s="6746"/>
      <c r="G47" s="6746"/>
      <c r="H47" s="6746"/>
      <c r="I47" s="6746"/>
      <c r="J47" s="6746"/>
      <c r="K47" s="6746"/>
      <c r="L47" s="6746"/>
      <c r="M47" s="6746"/>
      <c r="N47" s="6746"/>
      <c r="O47" s="370"/>
      <c r="P47" s="369"/>
      <c r="Q47" s="6746"/>
      <c r="R47" s="6746"/>
      <c r="S47" s="6746"/>
      <c r="T47" s="6746"/>
      <c r="U47" s="6746"/>
      <c r="V47" s="6746"/>
      <c r="X47" s="371"/>
      <c r="Y47" s="372"/>
      <c r="Z47" s="372"/>
      <c r="AA47" s="372"/>
      <c r="AB47" s="372"/>
      <c r="AC47" s="372"/>
      <c r="AD47" s="372"/>
      <c r="AE47" s="372"/>
      <c r="AF47" s="372"/>
      <c r="AG47" s="372"/>
      <c r="AH47" s="372"/>
      <c r="AI47" s="373"/>
      <c r="AJ47" s="365"/>
    </row>
    <row r="48" spans="1:36" s="366" customFormat="1" ht="3" customHeight="1">
      <c r="A48" s="363"/>
      <c r="B48" s="6749"/>
      <c r="C48" s="374"/>
      <c r="D48" s="375"/>
      <c r="E48" s="375"/>
      <c r="F48" s="375"/>
      <c r="G48" s="375"/>
      <c r="H48" s="375"/>
      <c r="I48" s="375"/>
      <c r="J48" s="375"/>
      <c r="K48" s="375"/>
      <c r="L48" s="375"/>
      <c r="M48" s="375"/>
      <c r="N48" s="375"/>
      <c r="O48" s="376"/>
      <c r="P48" s="374"/>
      <c r="Q48" s="375"/>
      <c r="R48" s="375"/>
      <c r="S48" s="375"/>
      <c r="T48" s="375"/>
      <c r="U48" s="375"/>
      <c r="V48" s="375"/>
      <c r="W48" s="375"/>
      <c r="X48" s="374"/>
      <c r="Y48" s="375"/>
      <c r="Z48" s="375"/>
      <c r="AA48" s="375"/>
      <c r="AB48" s="375"/>
      <c r="AC48" s="375"/>
      <c r="AD48" s="375"/>
      <c r="AE48" s="375"/>
      <c r="AF48" s="375"/>
      <c r="AG48" s="375"/>
      <c r="AH48" s="375"/>
      <c r="AI48" s="377"/>
      <c r="AJ48" s="365"/>
    </row>
    <row r="49" spans="1:36" s="366" customFormat="1" ht="23.1" customHeight="1">
      <c r="A49" s="363"/>
      <c r="B49" s="6747" t="s">
        <v>112</v>
      </c>
      <c r="C49" s="367"/>
      <c r="D49" s="6750"/>
      <c r="E49" s="6750"/>
      <c r="F49" s="6750"/>
      <c r="G49" s="6750"/>
      <c r="H49" s="6750"/>
      <c r="I49" s="6750"/>
      <c r="J49" s="6750"/>
      <c r="K49" s="6750"/>
      <c r="L49" s="6750"/>
      <c r="M49" s="6750"/>
      <c r="N49" s="6750"/>
      <c r="O49" s="368"/>
      <c r="P49" s="367"/>
      <c r="Q49" s="6750"/>
      <c r="R49" s="6750"/>
      <c r="S49" s="6750"/>
      <c r="T49" s="6750"/>
      <c r="U49" s="6750"/>
      <c r="V49" s="6750"/>
      <c r="W49" s="368"/>
      <c r="X49" s="6751"/>
      <c r="Y49" s="6752"/>
      <c r="Z49" s="6752"/>
      <c r="AA49" s="6752"/>
      <c r="AB49" s="6752"/>
      <c r="AC49" s="6752"/>
      <c r="AD49" s="6753"/>
      <c r="AE49" s="6753"/>
      <c r="AF49" s="6753"/>
      <c r="AG49" s="6753"/>
      <c r="AH49" s="6753"/>
      <c r="AI49" s="6754"/>
      <c r="AJ49" s="365"/>
    </row>
    <row r="50" spans="1:36" s="366" customFormat="1" ht="23.1" customHeight="1">
      <c r="A50" s="363"/>
      <c r="B50" s="6748"/>
      <c r="C50" s="369"/>
      <c r="D50" s="6746"/>
      <c r="E50" s="6746"/>
      <c r="F50" s="6746"/>
      <c r="G50" s="6746"/>
      <c r="H50" s="6746"/>
      <c r="I50" s="6746"/>
      <c r="J50" s="6746"/>
      <c r="K50" s="6746"/>
      <c r="L50" s="6746"/>
      <c r="M50" s="6746"/>
      <c r="N50" s="6746"/>
      <c r="O50" s="370"/>
      <c r="P50" s="369"/>
      <c r="Q50" s="6746"/>
      <c r="R50" s="6746"/>
      <c r="S50" s="6746"/>
      <c r="T50" s="6746"/>
      <c r="U50" s="6746"/>
      <c r="V50" s="6746"/>
      <c r="X50" s="371"/>
      <c r="Y50" s="372"/>
      <c r="Z50" s="372"/>
      <c r="AA50" s="372"/>
      <c r="AB50" s="372"/>
      <c r="AC50" s="372"/>
      <c r="AD50" s="372"/>
      <c r="AE50" s="372"/>
      <c r="AF50" s="372"/>
      <c r="AG50" s="372"/>
      <c r="AH50" s="372"/>
      <c r="AI50" s="373"/>
      <c r="AJ50" s="365"/>
    </row>
    <row r="51" spans="1:36" s="366" customFormat="1" ht="3" customHeight="1">
      <c r="A51" s="363"/>
      <c r="B51" s="6749"/>
      <c r="C51" s="374"/>
      <c r="D51" s="375"/>
      <c r="E51" s="375"/>
      <c r="F51" s="375"/>
      <c r="G51" s="375"/>
      <c r="H51" s="375"/>
      <c r="I51" s="375"/>
      <c r="J51" s="375"/>
      <c r="K51" s="375"/>
      <c r="L51" s="375"/>
      <c r="M51" s="375"/>
      <c r="N51" s="375"/>
      <c r="O51" s="376"/>
      <c r="P51" s="374"/>
      <c r="Q51" s="375"/>
      <c r="R51" s="375"/>
      <c r="S51" s="375"/>
      <c r="T51" s="375"/>
      <c r="U51" s="375"/>
      <c r="V51" s="375"/>
      <c r="W51" s="375"/>
      <c r="X51" s="374"/>
      <c r="Y51" s="375"/>
      <c r="Z51" s="375"/>
      <c r="AA51" s="375"/>
      <c r="AB51" s="375"/>
      <c r="AC51" s="375"/>
      <c r="AD51" s="375"/>
      <c r="AE51" s="375"/>
      <c r="AF51" s="375"/>
      <c r="AG51" s="375"/>
      <c r="AH51" s="375"/>
      <c r="AI51" s="377"/>
      <c r="AJ51" s="365"/>
    </row>
    <row r="52" spans="1:36" s="366" customFormat="1" ht="23.1" customHeight="1">
      <c r="A52" s="363"/>
      <c r="B52" s="6747" t="s">
        <v>113</v>
      </c>
      <c r="C52" s="367"/>
      <c r="D52" s="6750"/>
      <c r="E52" s="6750"/>
      <c r="F52" s="6750"/>
      <c r="G52" s="6750"/>
      <c r="H52" s="6750"/>
      <c r="I52" s="6750"/>
      <c r="J52" s="6750"/>
      <c r="K52" s="6750"/>
      <c r="L52" s="6750"/>
      <c r="M52" s="6750"/>
      <c r="N52" s="6750"/>
      <c r="O52" s="368"/>
      <c r="P52" s="367"/>
      <c r="Q52" s="6750"/>
      <c r="R52" s="6750"/>
      <c r="S52" s="6750"/>
      <c r="T52" s="6750"/>
      <c r="U52" s="6750"/>
      <c r="V52" s="6750"/>
      <c r="W52" s="368"/>
      <c r="X52" s="6751"/>
      <c r="Y52" s="6752"/>
      <c r="Z52" s="6752"/>
      <c r="AA52" s="6752"/>
      <c r="AB52" s="6752"/>
      <c r="AC52" s="6752"/>
      <c r="AD52" s="6753"/>
      <c r="AE52" s="6753"/>
      <c r="AF52" s="6753"/>
      <c r="AG52" s="6753"/>
      <c r="AH52" s="6753"/>
      <c r="AI52" s="6754"/>
      <c r="AJ52" s="365"/>
    </row>
    <row r="53" spans="1:36" s="366" customFormat="1" ht="23.1" customHeight="1">
      <c r="A53" s="363"/>
      <c r="B53" s="6748"/>
      <c r="C53" s="369"/>
      <c r="D53" s="6746"/>
      <c r="E53" s="6746"/>
      <c r="F53" s="6746"/>
      <c r="G53" s="6746"/>
      <c r="H53" s="6746"/>
      <c r="I53" s="6746"/>
      <c r="J53" s="6746"/>
      <c r="K53" s="6746"/>
      <c r="L53" s="6746"/>
      <c r="M53" s="6746"/>
      <c r="N53" s="6746"/>
      <c r="O53" s="370"/>
      <c r="P53" s="369"/>
      <c r="Q53" s="6746"/>
      <c r="R53" s="6746"/>
      <c r="S53" s="6746"/>
      <c r="T53" s="6746"/>
      <c r="U53" s="6746"/>
      <c r="V53" s="6746"/>
      <c r="X53" s="371"/>
      <c r="Y53" s="372"/>
      <c r="Z53" s="372"/>
      <c r="AA53" s="372"/>
      <c r="AB53" s="372"/>
      <c r="AC53" s="372"/>
      <c r="AD53" s="372"/>
      <c r="AE53" s="372"/>
      <c r="AF53" s="372"/>
      <c r="AG53" s="372"/>
      <c r="AH53" s="372"/>
      <c r="AI53" s="373"/>
      <c r="AJ53" s="365"/>
    </row>
    <row r="54" spans="1:36" s="366" customFormat="1" ht="3" customHeight="1">
      <c r="A54" s="363"/>
      <c r="B54" s="6749"/>
      <c r="C54" s="374"/>
      <c r="D54" s="375"/>
      <c r="E54" s="375"/>
      <c r="F54" s="375"/>
      <c r="G54" s="375"/>
      <c r="H54" s="375"/>
      <c r="I54" s="375"/>
      <c r="J54" s="375"/>
      <c r="K54" s="375"/>
      <c r="L54" s="375"/>
      <c r="M54" s="375"/>
      <c r="N54" s="375"/>
      <c r="O54" s="376"/>
      <c r="P54" s="374"/>
      <c r="Q54" s="375"/>
      <c r="R54" s="375"/>
      <c r="S54" s="375"/>
      <c r="T54" s="375"/>
      <c r="U54" s="375"/>
      <c r="V54" s="375"/>
      <c r="W54" s="375"/>
      <c r="X54" s="374"/>
      <c r="Y54" s="375"/>
      <c r="Z54" s="375"/>
      <c r="AA54" s="375"/>
      <c r="AB54" s="375"/>
      <c r="AC54" s="375"/>
      <c r="AD54" s="375"/>
      <c r="AE54" s="375"/>
      <c r="AF54" s="375"/>
      <c r="AG54" s="375"/>
      <c r="AH54" s="375"/>
      <c r="AI54" s="377"/>
      <c r="AJ54" s="365"/>
    </row>
    <row r="55" spans="1:36" s="366" customFormat="1" ht="23.1" customHeight="1">
      <c r="A55" s="363"/>
      <c r="B55" s="6747" t="s">
        <v>114</v>
      </c>
      <c r="C55" s="367"/>
      <c r="D55" s="6750"/>
      <c r="E55" s="6750"/>
      <c r="F55" s="6750"/>
      <c r="G55" s="6750"/>
      <c r="H55" s="6750"/>
      <c r="I55" s="6750"/>
      <c r="J55" s="6750"/>
      <c r="K55" s="6750"/>
      <c r="L55" s="6750"/>
      <c r="M55" s="6750"/>
      <c r="N55" s="6750"/>
      <c r="O55" s="368"/>
      <c r="P55" s="367"/>
      <c r="Q55" s="6750"/>
      <c r="R55" s="6750"/>
      <c r="S55" s="6750"/>
      <c r="T55" s="6750"/>
      <c r="U55" s="6750"/>
      <c r="V55" s="6750"/>
      <c r="W55" s="368"/>
      <c r="X55" s="6751"/>
      <c r="Y55" s="6752"/>
      <c r="Z55" s="6752"/>
      <c r="AA55" s="6752"/>
      <c r="AB55" s="6752"/>
      <c r="AC55" s="6752"/>
      <c r="AD55" s="6753"/>
      <c r="AE55" s="6753"/>
      <c r="AF55" s="6753"/>
      <c r="AG55" s="6753"/>
      <c r="AH55" s="6753"/>
      <c r="AI55" s="6754"/>
      <c r="AJ55" s="365"/>
    </row>
    <row r="56" spans="1:36" s="366" customFormat="1" ht="23.1" customHeight="1">
      <c r="A56" s="363"/>
      <c r="B56" s="6748"/>
      <c r="C56" s="369"/>
      <c r="D56" s="6746"/>
      <c r="E56" s="6746"/>
      <c r="F56" s="6746"/>
      <c r="G56" s="6746"/>
      <c r="H56" s="6746"/>
      <c r="I56" s="6746"/>
      <c r="J56" s="6746"/>
      <c r="K56" s="6746"/>
      <c r="L56" s="6746"/>
      <c r="M56" s="6746"/>
      <c r="N56" s="6746"/>
      <c r="O56" s="370"/>
      <c r="P56" s="369"/>
      <c r="Q56" s="6746"/>
      <c r="R56" s="6746"/>
      <c r="S56" s="6746"/>
      <c r="T56" s="6746"/>
      <c r="U56" s="6746"/>
      <c r="V56" s="6746"/>
      <c r="X56" s="371"/>
      <c r="Y56" s="372"/>
      <c r="Z56" s="372"/>
      <c r="AA56" s="372"/>
      <c r="AB56" s="372"/>
      <c r="AC56" s="372"/>
      <c r="AD56" s="372"/>
      <c r="AE56" s="372"/>
      <c r="AF56" s="372"/>
      <c r="AG56" s="372"/>
      <c r="AH56" s="372"/>
      <c r="AI56" s="373"/>
      <c r="AJ56" s="365"/>
    </row>
    <row r="57" spans="1:36" s="366" customFormat="1" ht="3" customHeight="1">
      <c r="A57" s="363"/>
      <c r="B57" s="6749"/>
      <c r="C57" s="374"/>
      <c r="D57" s="375"/>
      <c r="E57" s="375"/>
      <c r="F57" s="375"/>
      <c r="G57" s="375"/>
      <c r="H57" s="375"/>
      <c r="I57" s="375"/>
      <c r="J57" s="375"/>
      <c r="K57" s="375"/>
      <c r="L57" s="375"/>
      <c r="M57" s="375"/>
      <c r="N57" s="375"/>
      <c r="O57" s="376"/>
      <c r="P57" s="374"/>
      <c r="Q57" s="375"/>
      <c r="R57" s="375"/>
      <c r="S57" s="375"/>
      <c r="T57" s="375"/>
      <c r="U57" s="375"/>
      <c r="V57" s="375"/>
      <c r="W57" s="375"/>
      <c r="X57" s="374"/>
      <c r="Y57" s="375"/>
      <c r="Z57" s="375"/>
      <c r="AA57" s="375"/>
      <c r="AB57" s="375"/>
      <c r="AC57" s="375"/>
      <c r="AD57" s="375"/>
      <c r="AE57" s="375"/>
      <c r="AF57" s="375"/>
      <c r="AG57" s="375"/>
      <c r="AH57" s="375"/>
      <c r="AI57" s="377"/>
      <c r="AJ57" s="365"/>
    </row>
    <row r="58" spans="1:36" s="366" customFormat="1" ht="23.1" customHeight="1">
      <c r="A58" s="363"/>
      <c r="B58" s="6747" t="s">
        <v>115</v>
      </c>
      <c r="C58" s="367"/>
      <c r="D58" s="6750"/>
      <c r="E58" s="6750"/>
      <c r="F58" s="6750"/>
      <c r="G58" s="6750"/>
      <c r="H58" s="6750"/>
      <c r="I58" s="6750"/>
      <c r="J58" s="6750"/>
      <c r="K58" s="6750"/>
      <c r="L58" s="6750"/>
      <c r="M58" s="6750"/>
      <c r="N58" s="6750"/>
      <c r="O58" s="368"/>
      <c r="P58" s="367"/>
      <c r="Q58" s="6750"/>
      <c r="R58" s="6750"/>
      <c r="S58" s="6750"/>
      <c r="T58" s="6750"/>
      <c r="U58" s="6750"/>
      <c r="V58" s="6750"/>
      <c r="W58" s="368"/>
      <c r="X58" s="6751"/>
      <c r="Y58" s="6752"/>
      <c r="Z58" s="6752"/>
      <c r="AA58" s="6752"/>
      <c r="AB58" s="6752"/>
      <c r="AC58" s="6752"/>
      <c r="AD58" s="6753"/>
      <c r="AE58" s="6753"/>
      <c r="AF58" s="6753"/>
      <c r="AG58" s="6753"/>
      <c r="AH58" s="6753"/>
      <c r="AI58" s="6754"/>
      <c r="AJ58" s="365"/>
    </row>
    <row r="59" spans="1:36" s="366" customFormat="1" ht="23.1" customHeight="1">
      <c r="A59" s="363"/>
      <c r="B59" s="6748"/>
      <c r="C59" s="369"/>
      <c r="D59" s="6746"/>
      <c r="E59" s="6746"/>
      <c r="F59" s="6746"/>
      <c r="G59" s="6746"/>
      <c r="H59" s="6746"/>
      <c r="I59" s="6746"/>
      <c r="J59" s="6746"/>
      <c r="K59" s="6746"/>
      <c r="L59" s="6746"/>
      <c r="M59" s="6746"/>
      <c r="N59" s="6746"/>
      <c r="O59" s="370"/>
      <c r="P59" s="369"/>
      <c r="Q59" s="6746"/>
      <c r="R59" s="6746"/>
      <c r="S59" s="6746"/>
      <c r="T59" s="6746"/>
      <c r="U59" s="6746"/>
      <c r="V59" s="6746"/>
      <c r="X59" s="371"/>
      <c r="Y59" s="372"/>
      <c r="Z59" s="372"/>
      <c r="AA59" s="372"/>
      <c r="AB59" s="372"/>
      <c r="AC59" s="372"/>
      <c r="AD59" s="372"/>
      <c r="AE59" s="372"/>
      <c r="AF59" s="372"/>
      <c r="AG59" s="372"/>
      <c r="AH59" s="372"/>
      <c r="AI59" s="373"/>
      <c r="AJ59" s="365"/>
    </row>
    <row r="60" spans="1:36" s="366" customFormat="1" ht="3" customHeight="1">
      <c r="A60" s="363"/>
      <c r="B60" s="6749"/>
      <c r="C60" s="374"/>
      <c r="D60" s="375"/>
      <c r="E60" s="375"/>
      <c r="F60" s="375"/>
      <c r="G60" s="375"/>
      <c r="H60" s="375"/>
      <c r="I60" s="375"/>
      <c r="J60" s="375"/>
      <c r="K60" s="375"/>
      <c r="L60" s="375"/>
      <c r="M60" s="375"/>
      <c r="N60" s="375"/>
      <c r="O60" s="376"/>
      <c r="P60" s="374"/>
      <c r="Q60" s="375"/>
      <c r="R60" s="375"/>
      <c r="S60" s="375"/>
      <c r="T60" s="375"/>
      <c r="U60" s="375"/>
      <c r="V60" s="375"/>
      <c r="W60" s="375"/>
      <c r="X60" s="374"/>
      <c r="Y60" s="375"/>
      <c r="Z60" s="375"/>
      <c r="AA60" s="375"/>
      <c r="AB60" s="375"/>
      <c r="AC60" s="375"/>
      <c r="AD60" s="375"/>
      <c r="AE60" s="375"/>
      <c r="AF60" s="375"/>
      <c r="AG60" s="375"/>
      <c r="AH60" s="375"/>
      <c r="AI60" s="377"/>
      <c r="AJ60" s="365"/>
    </row>
    <row r="61" spans="1:36" s="366" customFormat="1" ht="12.9" customHeight="1">
      <c r="A61" s="363"/>
      <c r="B61" s="378"/>
      <c r="C61" s="379"/>
      <c r="D61" s="379"/>
      <c r="E61" s="379"/>
      <c r="F61" s="379"/>
      <c r="G61" s="379"/>
      <c r="H61" s="379"/>
      <c r="I61" s="379"/>
      <c r="J61" s="379"/>
      <c r="K61" s="379"/>
      <c r="L61" s="379"/>
      <c r="M61" s="379"/>
      <c r="N61" s="379"/>
      <c r="O61" s="379"/>
      <c r="P61" s="379"/>
      <c r="Q61" s="379"/>
      <c r="R61" s="379"/>
      <c r="S61" s="379"/>
      <c r="T61" s="379"/>
      <c r="U61" s="379"/>
      <c r="V61" s="379"/>
      <c r="W61" s="368"/>
      <c r="X61" s="6751"/>
      <c r="Y61" s="6752"/>
      <c r="Z61" s="6752"/>
      <c r="AA61" s="6752"/>
      <c r="AB61" s="6752"/>
      <c r="AC61" s="6752"/>
      <c r="AD61" s="6753"/>
      <c r="AE61" s="6753"/>
      <c r="AF61" s="6753"/>
      <c r="AG61" s="6753"/>
      <c r="AH61" s="6753"/>
      <c r="AI61" s="6754"/>
      <c r="AJ61" s="365"/>
    </row>
    <row r="62" spans="1:36" s="366" customFormat="1" ht="23.1" customHeight="1">
      <c r="A62" s="363"/>
      <c r="B62" s="363"/>
      <c r="D62" s="6755" t="s">
        <v>516</v>
      </c>
      <c r="E62" s="6755"/>
      <c r="F62" s="6755"/>
      <c r="G62" s="6755"/>
      <c r="H62" s="6755"/>
      <c r="I62" s="6755"/>
      <c r="J62" s="6755"/>
      <c r="K62" s="6755"/>
      <c r="L62" s="6755"/>
      <c r="M62" s="6755"/>
      <c r="N62" s="6755"/>
      <c r="O62" s="6755"/>
      <c r="P62" s="6755"/>
      <c r="Q62" s="6755"/>
      <c r="R62" s="6755"/>
      <c r="S62" s="6755"/>
      <c r="T62" s="6755"/>
      <c r="U62" s="6755"/>
      <c r="V62" s="6755"/>
      <c r="W62" s="370"/>
      <c r="X62" s="371"/>
      <c r="Y62" s="372"/>
      <c r="Z62" s="372"/>
      <c r="AA62" s="372"/>
      <c r="AB62" s="372"/>
      <c r="AC62" s="372"/>
      <c r="AD62" s="372"/>
      <c r="AE62" s="372"/>
      <c r="AF62" s="372"/>
      <c r="AG62" s="372"/>
      <c r="AH62" s="372"/>
      <c r="AI62" s="373"/>
      <c r="AJ62" s="365"/>
    </row>
    <row r="63" spans="1:36" s="366" customFormat="1" ht="12.9" customHeight="1" thickBot="1">
      <c r="A63" s="363"/>
      <c r="B63" s="380"/>
      <c r="C63" s="381"/>
      <c r="D63" s="381"/>
      <c r="E63" s="381"/>
      <c r="F63" s="381"/>
      <c r="G63" s="381"/>
      <c r="H63" s="381"/>
      <c r="I63" s="381"/>
      <c r="J63" s="381"/>
      <c r="K63" s="381"/>
      <c r="L63" s="381"/>
      <c r="M63" s="381"/>
      <c r="N63" s="381"/>
      <c r="O63" s="381"/>
      <c r="P63" s="381"/>
      <c r="Q63" s="381"/>
      <c r="R63" s="381"/>
      <c r="S63" s="381"/>
      <c r="T63" s="381"/>
      <c r="U63" s="381"/>
      <c r="V63" s="381"/>
      <c r="W63" s="382"/>
      <c r="X63" s="6756"/>
      <c r="Y63" s="6757"/>
      <c r="Z63" s="6757"/>
      <c r="AA63" s="6757"/>
      <c r="AB63" s="6757"/>
      <c r="AC63" s="6757"/>
      <c r="AD63" s="6758"/>
      <c r="AE63" s="6758"/>
      <c r="AF63" s="6758"/>
      <c r="AG63" s="6758"/>
      <c r="AH63" s="6758"/>
      <c r="AI63" s="6759"/>
      <c r="AJ63" s="365"/>
    </row>
    <row r="64" spans="1:36" s="366" customFormat="1" ht="12.9" customHeight="1">
      <c r="A64" s="363"/>
      <c r="AJ64" s="365"/>
    </row>
    <row r="65" spans="1:77" s="366" customFormat="1" ht="9.75" customHeight="1">
      <c r="A65" s="363"/>
      <c r="B65" s="318" t="s">
        <v>517</v>
      </c>
      <c r="AJ65" s="365"/>
    </row>
    <row r="66" spans="1:77" s="366" customFormat="1" ht="9.75" customHeight="1">
      <c r="A66" s="363"/>
      <c r="AJ66" s="365"/>
    </row>
    <row r="67" spans="1:77" s="366" customFormat="1" ht="11.1" customHeight="1">
      <c r="A67" s="363"/>
      <c r="B67" s="318" t="s">
        <v>518</v>
      </c>
      <c r="AJ67" s="365"/>
    </row>
    <row r="68" spans="1:77" s="366" customFormat="1" ht="11.1" customHeight="1">
      <c r="A68" s="363"/>
      <c r="B68" s="319" t="s">
        <v>519</v>
      </c>
      <c r="AJ68" s="365"/>
    </row>
    <row r="69" spans="1:77" s="366" customFormat="1" ht="12.9" customHeight="1" thickBot="1">
      <c r="A69" s="380"/>
      <c r="B69" s="383"/>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4"/>
    </row>
    <row r="70" spans="1:77" s="366" customFormat="1" ht="12.9" customHeight="1"/>
    <row r="71" spans="1:77" s="289" customFormat="1" ht="18" customHeight="1">
      <c r="B71" s="6760">
        <v>53</v>
      </c>
      <c r="C71" s="6760"/>
      <c r="D71" s="6760"/>
      <c r="E71" s="6760"/>
      <c r="F71" s="6760"/>
      <c r="G71" s="6760"/>
      <c r="H71" s="6760"/>
      <c r="I71" s="6760"/>
      <c r="J71" s="6760"/>
      <c r="K71" s="6760"/>
      <c r="L71" s="6760"/>
      <c r="M71" s="6760"/>
      <c r="N71" s="6760"/>
      <c r="O71" s="6760"/>
      <c r="P71" s="6760"/>
      <c r="Q71" s="6760"/>
      <c r="R71" s="6760"/>
      <c r="S71" s="6760"/>
      <c r="T71" s="6760"/>
      <c r="U71" s="6760"/>
      <c r="V71" s="6760"/>
      <c r="W71" s="6760"/>
      <c r="X71" s="6760"/>
      <c r="Y71" s="6760"/>
      <c r="Z71" s="6760"/>
      <c r="AA71" s="6760"/>
      <c r="AB71" s="6760"/>
      <c r="AC71" s="6760"/>
      <c r="AD71" s="6760"/>
      <c r="AE71" s="6760"/>
      <c r="AF71" s="6760"/>
      <c r="AG71" s="6760"/>
      <c r="AH71" s="6760"/>
      <c r="AK71" s="366"/>
      <c r="AL71" s="366"/>
      <c r="AM71" s="366"/>
      <c r="AN71" s="366"/>
      <c r="AO71" s="366"/>
      <c r="AP71" s="366"/>
      <c r="AQ71" s="366"/>
      <c r="AR71" s="366"/>
      <c r="AS71" s="366"/>
      <c r="AT71" s="366"/>
      <c r="AU71" s="366"/>
      <c r="AV71" s="366"/>
      <c r="AW71" s="366"/>
      <c r="AX71" s="366"/>
      <c r="AY71" s="366"/>
      <c r="AZ71" s="366"/>
      <c r="BA71" s="366"/>
      <c r="BB71" s="366"/>
      <c r="BC71" s="366"/>
      <c r="BD71" s="366"/>
      <c r="BE71" s="366"/>
      <c r="BF71" s="366"/>
      <c r="BG71" s="366"/>
      <c r="BH71" s="366"/>
      <c r="BI71" s="366"/>
      <c r="BJ71" s="366"/>
      <c r="BK71" s="366"/>
      <c r="BL71" s="366"/>
      <c r="BM71" s="366"/>
      <c r="BN71" s="366"/>
      <c r="BO71" s="366"/>
      <c r="BP71" s="366"/>
      <c r="BQ71" s="366"/>
      <c r="BR71" s="366"/>
      <c r="BS71" s="366"/>
      <c r="BT71" s="366"/>
      <c r="BU71" s="366"/>
      <c r="BV71" s="366"/>
      <c r="BW71" s="366"/>
      <c r="BX71" s="366"/>
      <c r="BY71" s="385"/>
    </row>
    <row r="72" spans="1:77" ht="16.5" customHeight="1">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4"/>
      <c r="BW72" s="294"/>
      <c r="BX72" s="294"/>
      <c r="BY72" s="60"/>
    </row>
    <row r="73" spans="1:77" ht="16.5" customHeight="1">
      <c r="BM73" s="60"/>
      <c r="BN73" s="60"/>
      <c r="BO73" s="60"/>
      <c r="BP73" s="60"/>
      <c r="BQ73" s="60"/>
      <c r="BR73" s="60"/>
      <c r="BS73" s="60"/>
      <c r="BT73" s="60"/>
      <c r="BU73" s="60"/>
      <c r="BV73" s="60"/>
      <c r="BX73" s="60"/>
      <c r="BY73" s="60"/>
    </row>
    <row r="74" spans="1:77" ht="16.5" customHeight="1">
      <c r="BM74" s="60"/>
      <c r="BN74" s="60"/>
      <c r="BO74" s="60"/>
      <c r="BP74" s="60"/>
      <c r="BQ74" s="60"/>
      <c r="BR74" s="60"/>
      <c r="BS74" s="60"/>
      <c r="BT74" s="60"/>
      <c r="BU74" s="60"/>
      <c r="BV74" s="60"/>
      <c r="BX74" s="60"/>
      <c r="BY74" s="60"/>
    </row>
    <row r="75" spans="1:77" ht="16.5" customHeight="1">
      <c r="BM75" s="60"/>
      <c r="BN75" s="60"/>
      <c r="BO75" s="60"/>
      <c r="BP75" s="60"/>
      <c r="BQ75" s="60"/>
      <c r="BR75" s="60"/>
      <c r="BS75" s="60"/>
      <c r="BT75" s="60"/>
      <c r="BU75" s="60"/>
      <c r="BV75" s="60"/>
      <c r="BX75" s="60"/>
      <c r="BY75" s="60"/>
    </row>
  </sheetData>
  <mergeCells count="57">
    <mergeCell ref="X61:AI61"/>
    <mergeCell ref="D62:V62"/>
    <mergeCell ref="X63:AI63"/>
    <mergeCell ref="B71:AH71"/>
    <mergeCell ref="B58:B60"/>
    <mergeCell ref="D58:N58"/>
    <mergeCell ref="Q58:V58"/>
    <mergeCell ref="X58:AI58"/>
    <mergeCell ref="D59:N59"/>
    <mergeCell ref="Q59:V59"/>
    <mergeCell ref="B55:B57"/>
    <mergeCell ref="D55:N55"/>
    <mergeCell ref="Q55:V55"/>
    <mergeCell ref="X55:AI55"/>
    <mergeCell ref="D56:N56"/>
    <mergeCell ref="Q56:V56"/>
    <mergeCell ref="B52:B54"/>
    <mergeCell ref="D52:N52"/>
    <mergeCell ref="Q52:V52"/>
    <mergeCell ref="X52:AI52"/>
    <mergeCell ref="D53:N53"/>
    <mergeCell ref="Q53:V53"/>
    <mergeCell ref="B49:B51"/>
    <mergeCell ref="D49:N49"/>
    <mergeCell ref="Q49:V49"/>
    <mergeCell ref="X49:AI49"/>
    <mergeCell ref="D50:N50"/>
    <mergeCell ref="Q50:V50"/>
    <mergeCell ref="B46:B48"/>
    <mergeCell ref="D46:N46"/>
    <mergeCell ref="Q46:V46"/>
    <mergeCell ref="X46:AI46"/>
    <mergeCell ref="D47:N47"/>
    <mergeCell ref="Q47:V47"/>
    <mergeCell ref="B43:B45"/>
    <mergeCell ref="D43:N43"/>
    <mergeCell ref="Q43:V43"/>
    <mergeCell ref="X43:AI43"/>
    <mergeCell ref="D44:N44"/>
    <mergeCell ref="Q44:V44"/>
    <mergeCell ref="Q38:V38"/>
    <mergeCell ref="B40:B42"/>
    <mergeCell ref="D40:N40"/>
    <mergeCell ref="Q40:V40"/>
    <mergeCell ref="X40:AI40"/>
    <mergeCell ref="D41:N41"/>
    <mergeCell ref="Q41:V41"/>
    <mergeCell ref="B37:B39"/>
    <mergeCell ref="D37:N37"/>
    <mergeCell ref="Q37:V37"/>
    <mergeCell ref="X37:AI37"/>
    <mergeCell ref="D38:N38"/>
    <mergeCell ref="A20:AJ20"/>
    <mergeCell ref="A21:AJ21"/>
    <mergeCell ref="C36:O36"/>
    <mergeCell ref="P36:W36"/>
    <mergeCell ref="X36:AI36"/>
  </mergeCells>
  <printOptions horizontalCentered="1" verticalCentered="1"/>
  <pageMargins left="0" right="0" top="0" bottom="0" header="0" footer="0"/>
  <pageSetup paperSize="9" scale="90" pageOrder="overThenDown"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AK73"/>
  <sheetViews>
    <sheetView showGridLines="0" view="pageBreakPreview" zoomScale="99" zoomScaleNormal="100" zoomScaleSheetLayoutView="99" workbookViewId="0">
      <selection activeCell="AU35" sqref="AU35"/>
    </sheetView>
  </sheetViews>
  <sheetFormatPr defaultColWidth="9.109375" defaultRowHeight="10.199999999999999"/>
  <cols>
    <col min="1" max="1" width="1.6640625" style="1" customWidth="1"/>
    <col min="2" max="2" width="2.33203125" style="1" customWidth="1"/>
    <col min="3" max="3" width="3.6640625" style="1" customWidth="1"/>
    <col min="4" max="29" width="3.33203125" style="1" customWidth="1"/>
    <col min="30" max="32" width="3.88671875" style="1" customWidth="1"/>
    <col min="33" max="33" width="1.88671875" style="1" customWidth="1"/>
    <col min="34" max="16384" width="9.109375" style="1"/>
  </cols>
  <sheetData>
    <row r="1" spans="1:33" ht="39.6" customHeight="1">
      <c r="A1" s="4617" t="s">
        <v>1352</v>
      </c>
      <c r="B1" s="4618"/>
      <c r="C1" s="4618"/>
      <c r="D1" s="4618"/>
      <c r="E1" s="4618"/>
      <c r="F1" s="4618"/>
      <c r="G1" s="4618"/>
      <c r="H1" s="4618"/>
      <c r="I1" s="4618"/>
      <c r="J1" s="4618"/>
      <c r="K1" s="4618"/>
      <c r="L1" s="4618"/>
      <c r="M1" s="4618"/>
      <c r="N1" s="4618"/>
      <c r="O1" s="4618"/>
      <c r="P1" s="4618"/>
      <c r="Q1" s="4618"/>
      <c r="R1" s="4618"/>
      <c r="S1" s="4618"/>
      <c r="T1" s="4618"/>
      <c r="U1" s="4618"/>
      <c r="V1" s="4618"/>
      <c r="W1" s="4618"/>
      <c r="X1" s="4618"/>
      <c r="Y1" s="4618"/>
      <c r="Z1" s="4618"/>
      <c r="AA1" s="4618"/>
      <c r="AB1" s="4618"/>
      <c r="AC1" s="4618"/>
      <c r="AD1" s="4618"/>
      <c r="AE1" s="4618"/>
      <c r="AF1" s="4618"/>
      <c r="AG1" s="4619"/>
    </row>
    <row r="2" spans="1:33" ht="11.4" customHeight="1">
      <c r="A2" s="1034"/>
      <c r="AG2" s="962"/>
    </row>
    <row r="3" spans="1:33" ht="12" customHeight="1">
      <c r="A3" s="1034"/>
      <c r="B3" s="21"/>
      <c r="C3" s="21" t="s">
        <v>930</v>
      </c>
      <c r="AG3" s="962"/>
    </row>
    <row r="4" spans="1:33" ht="12" customHeight="1">
      <c r="A4" s="1034"/>
      <c r="B4" s="961"/>
      <c r="C4" s="961" t="s">
        <v>933</v>
      </c>
      <c r="AG4" s="962"/>
    </row>
    <row r="5" spans="1:33" ht="16.2" customHeight="1">
      <c r="A5" s="1034"/>
      <c r="B5" s="21"/>
      <c r="AG5" s="962"/>
    </row>
    <row r="6" spans="1:33" ht="12" customHeight="1">
      <c r="A6" s="1034"/>
      <c r="B6" s="963" t="s">
        <v>98</v>
      </c>
      <c r="C6" s="1" t="s">
        <v>1315</v>
      </c>
      <c r="AG6" s="962"/>
    </row>
    <row r="7" spans="1:33" ht="12" customHeight="1">
      <c r="A7" s="1034"/>
      <c r="B7" s="963"/>
      <c r="C7" s="23" t="s">
        <v>1323</v>
      </c>
      <c r="AG7" s="962"/>
    </row>
    <row r="8" spans="1:33" ht="12" customHeight="1">
      <c r="A8" s="1034"/>
      <c r="AG8" s="962"/>
    </row>
    <row r="9" spans="1:33" ht="12" customHeight="1">
      <c r="A9" s="1034"/>
      <c r="B9" s="963" t="s">
        <v>101</v>
      </c>
      <c r="C9" s="1" t="s">
        <v>1316</v>
      </c>
      <c r="AG9" s="962"/>
    </row>
    <row r="10" spans="1:33" ht="12" customHeight="1">
      <c r="A10" s="1034"/>
      <c r="B10" s="963"/>
      <c r="C10" s="23" t="s">
        <v>1324</v>
      </c>
      <c r="AG10" s="962"/>
    </row>
    <row r="11" spans="1:33" ht="12" customHeight="1">
      <c r="A11" s="1034"/>
      <c r="B11" s="963"/>
      <c r="AG11" s="962"/>
    </row>
    <row r="12" spans="1:33" ht="12" customHeight="1">
      <c r="A12" s="1034"/>
      <c r="B12" s="963" t="s">
        <v>104</v>
      </c>
      <c r="C12" s="1" t="s">
        <v>1326</v>
      </c>
      <c r="AG12" s="962"/>
    </row>
    <row r="13" spans="1:33" ht="12" customHeight="1">
      <c r="A13" s="1034"/>
      <c r="B13" s="963"/>
      <c r="C13" s="1" t="s">
        <v>1317</v>
      </c>
      <c r="AG13" s="962"/>
    </row>
    <row r="14" spans="1:33" ht="12" customHeight="1">
      <c r="A14" s="1034"/>
      <c r="B14" s="963"/>
      <c r="C14" s="23" t="s">
        <v>1327</v>
      </c>
      <c r="AG14" s="962"/>
    </row>
    <row r="15" spans="1:33" ht="12" customHeight="1">
      <c r="A15" s="1034"/>
      <c r="B15" s="963"/>
      <c r="C15" s="23" t="s">
        <v>1325</v>
      </c>
      <c r="AG15" s="962"/>
    </row>
    <row r="16" spans="1:33" ht="12" customHeight="1">
      <c r="A16" s="1034"/>
      <c r="B16" s="963"/>
      <c r="AG16" s="962"/>
    </row>
    <row r="17" spans="1:37" ht="12" customHeight="1">
      <c r="A17" s="1034"/>
      <c r="B17" s="963"/>
      <c r="C17" s="1" t="s">
        <v>931</v>
      </c>
      <c r="AG17" s="962"/>
    </row>
    <row r="18" spans="1:37" ht="12" customHeight="1">
      <c r="A18" s="1034"/>
      <c r="B18" s="963"/>
      <c r="C18" s="23" t="s">
        <v>934</v>
      </c>
      <c r="AG18" s="962"/>
    </row>
    <row r="19" spans="1:37" ht="12" customHeight="1">
      <c r="A19" s="1034"/>
      <c r="B19" s="963"/>
      <c r="C19" s="23"/>
      <c r="AG19" s="962"/>
    </row>
    <row r="20" spans="1:37" ht="12" customHeight="1">
      <c r="A20" s="1034"/>
      <c r="B20" s="963"/>
      <c r="C20" s="4586">
        <v>8</v>
      </c>
      <c r="D20" s="4586"/>
      <c r="E20" s="4586" t="s">
        <v>1328</v>
      </c>
      <c r="F20" s="4586" t="s">
        <v>384</v>
      </c>
      <c r="G20" s="4586" t="s">
        <v>1329</v>
      </c>
      <c r="H20" s="4586" t="s">
        <v>384</v>
      </c>
      <c r="I20" s="4586" t="s">
        <v>1330</v>
      </c>
      <c r="J20" s="4586"/>
      <c r="K20" s="4586">
        <v>8</v>
      </c>
      <c r="L20" s="4612" t="s">
        <v>124</v>
      </c>
      <c r="M20" s="4586">
        <v>8</v>
      </c>
      <c r="N20" s="4586"/>
      <c r="O20" s="4588"/>
      <c r="P20" s="4602">
        <v>0</v>
      </c>
      <c r="Q20" s="4586">
        <v>8</v>
      </c>
      <c r="R20" s="4603" t="s">
        <v>124</v>
      </c>
      <c r="S20" s="4586">
        <v>2</v>
      </c>
      <c r="T20" s="4586">
        <v>0</v>
      </c>
      <c r="U20" s="4586">
        <v>2</v>
      </c>
      <c r="V20" s="4586">
        <v>6</v>
      </c>
      <c r="W20" s="436"/>
      <c r="X20" s="4607">
        <v>1</v>
      </c>
      <c r="Y20" s="4608" t="s">
        <v>932</v>
      </c>
      <c r="Z20" s="4600" t="s">
        <v>1046</v>
      </c>
      <c r="AA20" s="4601"/>
      <c r="AB20" s="4592">
        <v>2</v>
      </c>
      <c r="AC20" s="4586"/>
      <c r="AD20" s="4600" t="s">
        <v>1047</v>
      </c>
      <c r="AE20" s="4601"/>
      <c r="AF20" s="546"/>
      <c r="AG20" s="964"/>
      <c r="AH20" s="4599"/>
      <c r="AI20" s="2"/>
      <c r="AJ20" s="2"/>
      <c r="AK20" s="2"/>
    </row>
    <row r="21" spans="1:37" ht="12" customHeight="1">
      <c r="A21" s="1034"/>
      <c r="B21" s="963"/>
      <c r="C21" s="4587"/>
      <c r="D21" s="4587"/>
      <c r="E21" s="4587"/>
      <c r="F21" s="4587"/>
      <c r="G21" s="4587"/>
      <c r="H21" s="4587"/>
      <c r="I21" s="4587"/>
      <c r="J21" s="4587"/>
      <c r="K21" s="4587"/>
      <c r="L21" s="4587"/>
      <c r="M21" s="4587"/>
      <c r="N21" s="4587"/>
      <c r="O21" s="4588"/>
      <c r="P21" s="4602"/>
      <c r="Q21" s="4587"/>
      <c r="R21" s="4604"/>
      <c r="S21" s="4587"/>
      <c r="T21" s="4587"/>
      <c r="U21" s="4587"/>
      <c r="V21" s="4587"/>
      <c r="W21" s="436"/>
      <c r="X21" s="4607"/>
      <c r="Y21" s="4609"/>
      <c r="Z21" s="4600"/>
      <c r="AA21" s="4601"/>
      <c r="AB21" s="4592"/>
      <c r="AC21" s="4587"/>
      <c r="AD21" s="4600"/>
      <c r="AE21" s="4601"/>
      <c r="AF21" s="546"/>
      <c r="AG21" s="964"/>
      <c r="AH21" s="4599"/>
      <c r="AI21" s="2"/>
      <c r="AJ21" s="2"/>
      <c r="AK21" s="2"/>
    </row>
    <row r="22" spans="1:37" ht="12" customHeight="1">
      <c r="A22" s="1034"/>
      <c r="B22" s="963"/>
      <c r="C22" s="23"/>
      <c r="AG22" s="962"/>
    </row>
    <row r="23" spans="1:37" ht="12" customHeight="1">
      <c r="A23" s="1034"/>
      <c r="B23" s="963" t="s">
        <v>110</v>
      </c>
      <c r="C23" s="1" t="s">
        <v>1318</v>
      </c>
      <c r="AG23" s="962"/>
    </row>
    <row r="24" spans="1:37" ht="12" customHeight="1">
      <c r="A24" s="1034"/>
      <c r="B24" s="963"/>
      <c r="C24" s="23" t="s">
        <v>1331</v>
      </c>
      <c r="AG24" s="962"/>
    </row>
    <row r="25" spans="1:37" ht="12" customHeight="1">
      <c r="A25" s="1034"/>
      <c r="AG25" s="962"/>
    </row>
    <row r="26" spans="1:37" ht="12" customHeight="1">
      <c r="A26" s="1034"/>
      <c r="B26" s="963" t="s">
        <v>112</v>
      </c>
      <c r="C26" s="1" t="s">
        <v>1319</v>
      </c>
      <c r="AG26" s="962"/>
    </row>
    <row r="27" spans="1:37" ht="12" customHeight="1">
      <c r="A27" s="1034"/>
      <c r="C27" s="1" t="s">
        <v>1334</v>
      </c>
      <c r="AG27" s="962"/>
    </row>
    <row r="28" spans="1:37" ht="12" customHeight="1">
      <c r="A28" s="1034"/>
      <c r="C28" s="1" t="s">
        <v>1332</v>
      </c>
      <c r="AG28" s="962"/>
    </row>
    <row r="29" spans="1:37" ht="12" customHeight="1">
      <c r="A29" s="1034"/>
      <c r="C29" s="23" t="s">
        <v>1333</v>
      </c>
      <c r="AG29" s="962"/>
    </row>
    <row r="30" spans="1:37" ht="12" customHeight="1">
      <c r="A30" s="1034"/>
      <c r="C30" s="23" t="s">
        <v>1335</v>
      </c>
      <c r="AG30" s="962"/>
    </row>
    <row r="31" spans="1:37" ht="12" customHeight="1">
      <c r="A31" s="1034"/>
      <c r="C31" s="23" t="s">
        <v>935</v>
      </c>
      <c r="AG31" s="962"/>
    </row>
    <row r="32" spans="1:37" ht="12" customHeight="1">
      <c r="A32" s="1034"/>
      <c r="C32" s="23"/>
      <c r="AG32" s="962"/>
    </row>
    <row r="33" spans="1:33" ht="12" customHeight="1">
      <c r="A33" s="1034"/>
      <c r="C33" s="1" t="s">
        <v>931</v>
      </c>
      <c r="AG33" s="962"/>
    </row>
    <row r="34" spans="1:33" ht="12" customHeight="1">
      <c r="A34" s="1034"/>
      <c r="C34" s="23" t="s">
        <v>934</v>
      </c>
      <c r="AG34" s="962"/>
    </row>
    <row r="35" spans="1:33" ht="12" customHeight="1">
      <c r="A35" s="1034"/>
      <c r="D35" s="4596"/>
      <c r="E35" s="4596"/>
      <c r="F35" s="4596"/>
      <c r="G35" s="4596"/>
      <c r="H35" s="4596"/>
      <c r="I35" s="4596"/>
      <c r="J35" s="4596"/>
      <c r="K35" s="4596"/>
      <c r="L35" s="4596"/>
      <c r="M35" s="4596"/>
      <c r="Q35" s="4597" t="s">
        <v>1338</v>
      </c>
      <c r="R35" s="4597"/>
      <c r="AG35" s="962"/>
    </row>
    <row r="36" spans="1:33" ht="12" customHeight="1">
      <c r="A36" s="1034"/>
      <c r="C36" s="4592" t="s">
        <v>1336</v>
      </c>
      <c r="D36" s="4586">
        <v>8</v>
      </c>
      <c r="E36" s="4586">
        <v>6</v>
      </c>
      <c r="F36" s="4586">
        <v>0</v>
      </c>
      <c r="G36" s="4586">
        <v>0</v>
      </c>
      <c r="H36" s="4586"/>
      <c r="I36" s="4586">
        <v>1</v>
      </c>
      <c r="J36" s="4586">
        <v>2</v>
      </c>
      <c r="K36" s="4586">
        <v>0</v>
      </c>
      <c r="L36" s="4586">
        <v>0</v>
      </c>
      <c r="M36" s="4591" t="s">
        <v>1337</v>
      </c>
      <c r="N36" s="4598"/>
      <c r="O36" s="4586">
        <v>1</v>
      </c>
      <c r="P36" s="4586">
        <v>2</v>
      </c>
      <c r="Q36" s="4586">
        <v>0</v>
      </c>
      <c r="R36" s="4586">
        <v>0</v>
      </c>
      <c r="S36" s="4591" t="s">
        <v>1337</v>
      </c>
      <c r="T36" s="4592"/>
      <c r="U36" s="4586">
        <v>1</v>
      </c>
      <c r="V36" s="4586">
        <v>2</v>
      </c>
      <c r="W36" s="4586">
        <v>0</v>
      </c>
      <c r="X36" s="4586">
        <v>0</v>
      </c>
      <c r="Y36" s="4591" t="s">
        <v>1337</v>
      </c>
      <c r="Z36" s="4592"/>
      <c r="AA36" s="4586">
        <v>1</v>
      </c>
      <c r="AB36" s="4586">
        <v>2</v>
      </c>
      <c r="AC36" s="4586">
        <v>0</v>
      </c>
      <c r="AD36" s="4586">
        <v>0</v>
      </c>
      <c r="AE36" s="4588" t="s">
        <v>1338</v>
      </c>
      <c r="AF36" s="4589"/>
      <c r="AG36" s="965"/>
    </row>
    <row r="37" spans="1:33" ht="12" customHeight="1">
      <c r="A37" s="1034"/>
      <c r="C37" s="4592"/>
      <c r="D37" s="4587"/>
      <c r="E37" s="4587"/>
      <c r="F37" s="4587"/>
      <c r="G37" s="4587"/>
      <c r="H37" s="4587"/>
      <c r="I37" s="4587"/>
      <c r="J37" s="4587"/>
      <c r="K37" s="4587"/>
      <c r="L37" s="4587"/>
      <c r="M37" s="4591"/>
      <c r="N37" s="4598"/>
      <c r="O37" s="4587"/>
      <c r="P37" s="4587"/>
      <c r="Q37" s="4587"/>
      <c r="R37" s="4587"/>
      <c r="S37" s="4593"/>
      <c r="T37" s="4592"/>
      <c r="U37" s="4587"/>
      <c r="V37" s="4587"/>
      <c r="W37" s="4587"/>
      <c r="X37" s="4587"/>
      <c r="Y37" s="4593"/>
      <c r="Z37" s="4592"/>
      <c r="AA37" s="4587"/>
      <c r="AB37" s="4587"/>
      <c r="AC37" s="4587"/>
      <c r="AD37" s="4587"/>
      <c r="AE37" s="4588"/>
      <c r="AF37" s="4589"/>
      <c r="AG37" s="965"/>
    </row>
    <row r="38" spans="1:33" ht="12" customHeight="1">
      <c r="A38" s="1034"/>
      <c r="C38" s="553"/>
      <c r="D38" s="436"/>
      <c r="E38" s="436"/>
      <c r="F38" s="436"/>
      <c r="G38" s="436"/>
      <c r="H38" s="436"/>
      <c r="I38" s="436"/>
      <c r="J38" s="436"/>
      <c r="K38" s="436"/>
      <c r="L38" s="436"/>
      <c r="M38" s="619"/>
      <c r="N38" s="619"/>
      <c r="O38" s="436"/>
      <c r="P38" s="436"/>
      <c r="Q38" s="436"/>
      <c r="R38" s="436"/>
      <c r="S38" s="553"/>
      <c r="T38" s="553"/>
      <c r="U38" s="436"/>
      <c r="V38" s="436"/>
      <c r="W38" s="4613" t="s">
        <v>1338</v>
      </c>
      <c r="X38" s="4613"/>
      <c r="Y38" s="553"/>
      <c r="Z38" s="553"/>
      <c r="AA38" s="436"/>
      <c r="AB38" s="436"/>
      <c r="AC38" s="436"/>
      <c r="AD38" s="436"/>
      <c r="AE38" s="436"/>
      <c r="AF38" s="436"/>
      <c r="AG38" s="965"/>
    </row>
    <row r="39" spans="1:33" ht="12" customHeight="1">
      <c r="A39" s="1034"/>
      <c r="C39" s="553"/>
      <c r="D39" s="436"/>
      <c r="E39" s="436"/>
      <c r="F39" s="436"/>
      <c r="G39" s="436"/>
      <c r="H39" s="436"/>
      <c r="I39" s="436"/>
      <c r="J39" s="436"/>
      <c r="K39" s="436"/>
      <c r="L39" s="436"/>
      <c r="M39" s="619"/>
      <c r="N39" s="619"/>
      <c r="O39" s="436"/>
      <c r="P39" s="436"/>
      <c r="Q39" s="436"/>
      <c r="R39" s="436"/>
      <c r="S39" s="553"/>
      <c r="T39" s="553"/>
      <c r="U39" s="436"/>
      <c r="V39" s="436"/>
      <c r="W39" s="436"/>
      <c r="X39" s="436"/>
      <c r="Y39" s="553"/>
      <c r="Z39" s="553"/>
      <c r="AA39" s="436"/>
      <c r="AB39" s="436"/>
      <c r="AC39" s="436"/>
      <c r="AD39" s="436"/>
      <c r="AE39" s="436"/>
      <c r="AF39" s="436"/>
      <c r="AG39" s="965"/>
    </row>
    <row r="40" spans="1:33" ht="12" customHeight="1">
      <c r="A40" s="1034"/>
      <c r="D40" s="4596"/>
      <c r="E40" s="4596"/>
      <c r="F40" s="4596"/>
      <c r="G40" s="4596"/>
      <c r="H40" s="4596"/>
      <c r="I40" s="4596"/>
      <c r="J40" s="4596"/>
      <c r="K40" s="4596"/>
      <c r="L40" s="4596"/>
      <c r="M40" s="4596"/>
      <c r="Q40" s="4597" t="s">
        <v>1338</v>
      </c>
      <c r="R40" s="4597"/>
      <c r="AG40" s="965"/>
    </row>
    <row r="41" spans="1:33" ht="12" customHeight="1">
      <c r="A41" s="1034"/>
      <c r="C41" s="4592" t="s">
        <v>1339</v>
      </c>
      <c r="D41" s="4586">
        <v>8</v>
      </c>
      <c r="E41" s="4586">
        <v>6</v>
      </c>
      <c r="F41" s="4586">
        <v>0</v>
      </c>
      <c r="G41" s="4586">
        <v>0</v>
      </c>
      <c r="H41" s="4586"/>
      <c r="I41" s="4586">
        <v>1</v>
      </c>
      <c r="J41" s="4586">
        <v>2</v>
      </c>
      <c r="K41" s="4586">
        <v>0</v>
      </c>
      <c r="L41" s="4586">
        <v>0</v>
      </c>
      <c r="M41" s="4591" t="s">
        <v>1337</v>
      </c>
      <c r="N41" s="4598"/>
      <c r="O41" s="4586">
        <v>1</v>
      </c>
      <c r="P41" s="4586">
        <v>2</v>
      </c>
      <c r="Q41" s="4586">
        <v>0</v>
      </c>
      <c r="R41" s="4586">
        <v>0</v>
      </c>
      <c r="S41" s="4591" t="s">
        <v>1337</v>
      </c>
      <c r="T41" s="4592"/>
      <c r="U41" s="4586">
        <v>1</v>
      </c>
      <c r="V41" s="4586">
        <v>2</v>
      </c>
      <c r="W41" s="4586">
        <v>0</v>
      </c>
      <c r="X41" s="4586">
        <v>0</v>
      </c>
      <c r="Y41" s="4591" t="s">
        <v>1337</v>
      </c>
      <c r="Z41" s="4592"/>
      <c r="AA41" s="4586">
        <v>1</v>
      </c>
      <c r="AB41" s="4586">
        <v>2</v>
      </c>
      <c r="AC41" s="4586">
        <v>0</v>
      </c>
      <c r="AD41" s="4586">
        <v>0</v>
      </c>
      <c r="AE41" s="4588" t="s">
        <v>1338</v>
      </c>
      <c r="AF41" s="4589"/>
      <c r="AG41" s="965"/>
    </row>
    <row r="42" spans="1:33" ht="12" customHeight="1">
      <c r="A42" s="1034"/>
      <c r="C42" s="4592"/>
      <c r="D42" s="4587"/>
      <c r="E42" s="4587"/>
      <c r="F42" s="4587"/>
      <c r="G42" s="4587"/>
      <c r="H42" s="4587"/>
      <c r="I42" s="4587"/>
      <c r="J42" s="4587"/>
      <c r="K42" s="4587"/>
      <c r="L42" s="4587"/>
      <c r="M42" s="4591"/>
      <c r="N42" s="4598"/>
      <c r="O42" s="4587"/>
      <c r="P42" s="4587"/>
      <c r="Q42" s="4587"/>
      <c r="R42" s="4587"/>
      <c r="S42" s="4593"/>
      <c r="T42" s="4592"/>
      <c r="U42" s="4587"/>
      <c r="V42" s="4587"/>
      <c r="W42" s="4587"/>
      <c r="X42" s="4587"/>
      <c r="Y42" s="4593"/>
      <c r="Z42" s="4592"/>
      <c r="AA42" s="4587"/>
      <c r="AB42" s="4587"/>
      <c r="AC42" s="4587"/>
      <c r="AD42" s="4587"/>
      <c r="AE42" s="4588"/>
      <c r="AF42" s="4589"/>
      <c r="AG42" s="962"/>
    </row>
    <row r="43" spans="1:33" ht="13.95" customHeight="1">
      <c r="A43" s="1034"/>
      <c r="C43" s="553"/>
      <c r="D43" s="436"/>
      <c r="E43" s="436"/>
      <c r="F43" s="436"/>
      <c r="G43" s="436"/>
      <c r="H43" s="436"/>
      <c r="I43" s="436"/>
      <c r="J43" s="436"/>
      <c r="K43" s="436"/>
      <c r="L43" s="436"/>
      <c r="M43" s="619"/>
      <c r="N43" s="619"/>
      <c r="O43" s="436"/>
      <c r="P43" s="436"/>
      <c r="Q43" s="436"/>
      <c r="R43" s="436"/>
      <c r="S43" s="553"/>
      <c r="T43" s="553"/>
      <c r="U43" s="436"/>
      <c r="V43" s="436"/>
      <c r="W43" s="4590" t="s">
        <v>1338</v>
      </c>
      <c r="X43" s="4590"/>
      <c r="Y43" s="553"/>
      <c r="Z43" s="553"/>
      <c r="AA43" s="436"/>
      <c r="AB43" s="436"/>
      <c r="AC43" s="436"/>
      <c r="AD43" s="436"/>
      <c r="AE43" s="436"/>
      <c r="AF43" s="436"/>
      <c r="AG43" s="962"/>
    </row>
    <row r="44" spans="1:33" ht="12" customHeight="1">
      <c r="A44" s="1034"/>
      <c r="C44" s="553"/>
      <c r="D44" s="436"/>
      <c r="E44" s="436"/>
      <c r="F44" s="436"/>
      <c r="G44" s="436"/>
      <c r="H44" s="436"/>
      <c r="I44" s="436"/>
      <c r="J44" s="436"/>
      <c r="K44" s="436"/>
      <c r="L44" s="436"/>
      <c r="M44" s="619"/>
      <c r="N44" s="619"/>
      <c r="O44" s="436"/>
      <c r="P44" s="436"/>
      <c r="Q44" s="436"/>
      <c r="R44" s="436"/>
      <c r="S44" s="553"/>
      <c r="T44" s="553"/>
      <c r="U44" s="436"/>
      <c r="V44" s="436"/>
      <c r="W44" s="197"/>
      <c r="X44" s="197"/>
      <c r="Y44" s="553"/>
      <c r="Z44" s="553"/>
      <c r="AA44" s="436"/>
      <c r="AB44" s="436"/>
      <c r="AC44" s="436"/>
      <c r="AD44" s="436"/>
      <c r="AE44" s="436"/>
      <c r="AF44" s="436"/>
      <c r="AG44" s="962"/>
    </row>
    <row r="45" spans="1:33" ht="12" customHeight="1">
      <c r="A45" s="1034"/>
      <c r="B45" s="963" t="s">
        <v>113</v>
      </c>
      <c r="C45" s="1" t="s">
        <v>1321</v>
      </c>
      <c r="AG45" s="962"/>
    </row>
    <row r="46" spans="1:33" ht="12.45" customHeight="1">
      <c r="A46" s="1034"/>
      <c r="C46" s="23" t="s">
        <v>1340</v>
      </c>
      <c r="AB46" s="966"/>
      <c r="AG46" s="962"/>
    </row>
    <row r="47" spans="1:33" ht="9.4499999999999993" customHeight="1">
      <c r="A47" s="1034"/>
      <c r="K47" s="1173"/>
      <c r="L47" s="1173"/>
      <c r="M47" s="1173"/>
      <c r="N47" s="1173"/>
      <c r="O47" s="1173"/>
      <c r="P47" s="1173"/>
      <c r="Q47" s="1173"/>
      <c r="AG47" s="962"/>
    </row>
    <row r="48" spans="1:33" ht="12" customHeight="1">
      <c r="A48" s="1034"/>
      <c r="I48" s="4605"/>
      <c r="J48" s="4605"/>
      <c r="K48" s="4605"/>
      <c r="L48" s="4615"/>
      <c r="M48" s="4615"/>
      <c r="N48" s="4610"/>
      <c r="O48" s="4610"/>
      <c r="P48" s="4610" t="s">
        <v>31</v>
      </c>
      <c r="Q48" s="4610" t="s">
        <v>1341</v>
      </c>
      <c r="R48" s="4610" t="s">
        <v>1342</v>
      </c>
      <c r="S48" s="4610" t="s">
        <v>1342</v>
      </c>
      <c r="T48" s="4610" t="s">
        <v>1341</v>
      </c>
      <c r="AG48" s="962"/>
    </row>
    <row r="49" spans="1:34" ht="12" customHeight="1">
      <c r="A49" s="1034"/>
      <c r="D49"/>
      <c r="E49"/>
      <c r="F49"/>
      <c r="I49" s="4606"/>
      <c r="J49" s="4606"/>
      <c r="K49" s="4606"/>
      <c r="L49" s="4616"/>
      <c r="M49" s="4616"/>
      <c r="N49" s="4611"/>
      <c r="O49" s="4611"/>
      <c r="P49" s="4611"/>
      <c r="Q49" s="4611"/>
      <c r="R49" s="4611"/>
      <c r="S49" s="4611"/>
      <c r="T49" s="4611"/>
      <c r="AG49" s="962"/>
    </row>
    <row r="50" spans="1:34" ht="12" customHeight="1">
      <c r="A50" s="1034"/>
      <c r="D50"/>
      <c r="E50"/>
      <c r="AG50" s="962"/>
    </row>
    <row r="51" spans="1:34" ht="12" customHeight="1">
      <c r="A51" s="1034"/>
      <c r="B51" s="963" t="s">
        <v>114</v>
      </c>
      <c r="C51" s="3" t="s">
        <v>1343</v>
      </c>
      <c r="D51" s="967"/>
      <c r="E51" s="967"/>
      <c r="F51" s="967"/>
      <c r="G51" s="967"/>
      <c r="H51" s="967"/>
      <c r="I51" s="967"/>
      <c r="J51" s="967"/>
      <c r="K51" s="967"/>
      <c r="L51" s="967"/>
      <c r="M51" s="967"/>
      <c r="N51" s="967"/>
      <c r="O51" s="967"/>
      <c r="P51" s="967"/>
      <c r="Q51" s="967"/>
      <c r="S51" s="4594"/>
      <c r="T51" s="968" t="s">
        <v>1345</v>
      </c>
      <c r="W51" s="4584" t="s">
        <v>932</v>
      </c>
      <c r="X51" s="968" t="s">
        <v>1347</v>
      </c>
      <c r="AB51" s="967"/>
      <c r="AC51" s="967"/>
      <c r="AD51" s="967"/>
      <c r="AE51" s="967"/>
      <c r="AF51" s="967"/>
      <c r="AG51" s="971"/>
      <c r="AH51" s="967"/>
    </row>
    <row r="52" spans="1:34" ht="10.95" customHeight="1">
      <c r="A52" s="1034"/>
      <c r="C52" s="27" t="s">
        <v>1344</v>
      </c>
      <c r="D52" s="967"/>
      <c r="E52" s="967"/>
      <c r="F52" s="967"/>
      <c r="G52" s="967"/>
      <c r="H52" s="967"/>
      <c r="I52" s="967"/>
      <c r="J52" s="967"/>
      <c r="K52" s="967"/>
      <c r="L52" s="967"/>
      <c r="M52" s="967"/>
      <c r="N52" s="967"/>
      <c r="O52" s="967"/>
      <c r="P52" s="967"/>
      <c r="Q52" s="967"/>
      <c r="S52" s="4595"/>
      <c r="T52" s="1039" t="s">
        <v>1346</v>
      </c>
      <c r="U52" s="23"/>
      <c r="W52" s="4585"/>
      <c r="X52" s="973" t="s">
        <v>1348</v>
      </c>
      <c r="Y52" s="967"/>
      <c r="Z52" s="967"/>
      <c r="AA52" s="967"/>
      <c r="AB52" s="967"/>
      <c r="AC52" s="967"/>
      <c r="AD52" s="967"/>
      <c r="AE52" s="967"/>
      <c r="AF52" s="967"/>
      <c r="AG52" s="971"/>
      <c r="AH52" s="967"/>
    </row>
    <row r="53" spans="1:34" ht="10.95" customHeight="1">
      <c r="A53" s="1034"/>
      <c r="C53" s="2"/>
      <c r="D53" s="967"/>
      <c r="E53" s="967"/>
      <c r="F53" s="967"/>
      <c r="G53" s="967"/>
      <c r="H53" s="967"/>
      <c r="I53" s="967"/>
      <c r="J53" s="967"/>
      <c r="K53" s="967"/>
      <c r="L53" s="967"/>
      <c r="M53" s="967"/>
      <c r="N53" s="967"/>
      <c r="O53" s="967"/>
      <c r="P53" s="967"/>
      <c r="Q53" s="967"/>
      <c r="R53" s="969"/>
      <c r="S53" s="266"/>
      <c r="T53" s="266"/>
      <c r="U53" s="266"/>
      <c r="V53" s="970"/>
      <c r="W53" s="967"/>
      <c r="X53" s="967"/>
      <c r="Y53" s="967"/>
      <c r="Z53" s="967"/>
      <c r="AA53" s="967"/>
      <c r="AB53" s="967"/>
      <c r="AC53" s="967"/>
      <c r="AD53" s="967"/>
      <c r="AE53" s="967"/>
      <c r="AF53" s="967"/>
      <c r="AG53" s="971"/>
      <c r="AH53" s="967"/>
    </row>
    <row r="54" spans="1:34" ht="12" customHeight="1">
      <c r="A54" s="1034"/>
      <c r="B54" s="963" t="s">
        <v>115</v>
      </c>
      <c r="C54" s="1" t="s">
        <v>1349</v>
      </c>
      <c r="AG54" s="962"/>
    </row>
    <row r="55" spans="1:34" ht="12" customHeight="1">
      <c r="A55" s="1034"/>
      <c r="C55" s="1" t="s">
        <v>1320</v>
      </c>
      <c r="AG55" s="962"/>
    </row>
    <row r="56" spans="1:34" ht="12" customHeight="1">
      <c r="A56" s="1034"/>
      <c r="C56" s="23" t="s">
        <v>1350</v>
      </c>
      <c r="AG56" s="962"/>
    </row>
    <row r="57" spans="1:34" ht="12" customHeight="1">
      <c r="A57" s="1034"/>
      <c r="C57" s="23"/>
      <c r="AG57" s="962"/>
    </row>
    <row r="58" spans="1:34" ht="12" customHeight="1">
      <c r="A58" s="1034"/>
      <c r="B58" s="963" t="s">
        <v>116</v>
      </c>
      <c r="C58" s="1" t="s">
        <v>1322</v>
      </c>
      <c r="AG58" s="962"/>
    </row>
    <row r="59" spans="1:34" ht="12" customHeight="1">
      <c r="A59" s="1034"/>
      <c r="C59" s="23" t="s">
        <v>1351</v>
      </c>
      <c r="AG59" s="962"/>
    </row>
    <row r="60" spans="1:34" ht="12" customHeight="1">
      <c r="A60" s="1034"/>
      <c r="C60" s="1174"/>
      <c r="D60" s="1174"/>
      <c r="E60" s="1174"/>
      <c r="F60" s="1174"/>
      <c r="G60" s="1174"/>
      <c r="H60" s="1174"/>
      <c r="I60" s="1174"/>
      <c r="J60" s="1174"/>
      <c r="K60" s="1174"/>
      <c r="L60" s="1174"/>
      <c r="M60" s="1174"/>
      <c r="N60" s="1174"/>
      <c r="O60" s="1174"/>
      <c r="P60" s="1174"/>
      <c r="Q60" s="1174"/>
      <c r="R60" s="1174"/>
      <c r="S60" s="1174"/>
      <c r="T60" s="1174"/>
      <c r="U60" s="1174"/>
      <c r="V60" s="1174"/>
      <c r="AG60" s="962"/>
    </row>
    <row r="61" spans="1:34" ht="11.4" customHeight="1">
      <c r="A61" s="1034"/>
      <c r="AG61" s="962"/>
    </row>
    <row r="62" spans="1:34" ht="11.4" customHeight="1">
      <c r="A62" s="1034"/>
      <c r="C62" s="1174"/>
      <c r="D62" s="1174"/>
      <c r="E62" s="1174"/>
      <c r="F62" s="1174"/>
      <c r="G62" s="1174"/>
      <c r="H62" s="1174"/>
      <c r="I62" s="1174"/>
      <c r="J62" s="1174"/>
      <c r="K62" s="1174"/>
      <c r="L62" s="1174"/>
      <c r="M62" s="1174"/>
      <c r="N62" s="1174"/>
      <c r="O62" s="1174"/>
      <c r="P62" s="1174"/>
      <c r="Q62" s="1174"/>
      <c r="R62" s="1174"/>
      <c r="S62" s="1174"/>
      <c r="T62" s="1174"/>
      <c r="U62" s="1174"/>
      <c r="V62" s="1174"/>
      <c r="AG62" s="962"/>
    </row>
    <row r="63" spans="1:34" ht="11.4" customHeight="1">
      <c r="A63" s="1034"/>
      <c r="AG63" s="962"/>
    </row>
    <row r="64" spans="1:34" ht="11.4" customHeight="1">
      <c r="A64" s="1034"/>
      <c r="C64" s="1174"/>
      <c r="D64" s="1174"/>
      <c r="E64" s="1174"/>
      <c r="F64" s="1174"/>
      <c r="G64" s="1174"/>
      <c r="H64" s="1174"/>
      <c r="I64" s="1174"/>
      <c r="J64" s="1174"/>
      <c r="K64" s="1174"/>
      <c r="L64" s="1174"/>
      <c r="M64" s="1174"/>
      <c r="N64" s="1174"/>
      <c r="O64" s="1174"/>
      <c r="P64" s="1174"/>
      <c r="Q64" s="1174"/>
      <c r="R64" s="1174"/>
      <c r="S64" s="1174"/>
      <c r="T64" s="1174"/>
      <c r="U64" s="1174"/>
      <c r="V64" s="1174"/>
      <c r="AG64" s="962"/>
    </row>
    <row r="65" spans="1:33" ht="11.4" customHeight="1">
      <c r="A65" s="1034"/>
      <c r="AG65" s="962"/>
    </row>
    <row r="66" spans="1:33" ht="11.4" customHeight="1">
      <c r="A66" s="1034"/>
      <c r="C66" s="1174"/>
      <c r="D66" s="1174"/>
      <c r="E66" s="1174"/>
      <c r="F66" s="1174"/>
      <c r="G66" s="1174"/>
      <c r="H66" s="1174"/>
      <c r="I66" s="1174"/>
      <c r="J66" s="1174"/>
      <c r="K66" s="1174"/>
      <c r="L66" s="1174"/>
      <c r="M66" s="1174"/>
      <c r="N66" s="1174"/>
      <c r="O66" s="1174"/>
      <c r="P66" s="1174"/>
      <c r="Q66" s="1174"/>
      <c r="R66" s="1174"/>
      <c r="S66" s="1174"/>
      <c r="T66" s="1174"/>
      <c r="U66" s="1174"/>
      <c r="V66" s="1174"/>
      <c r="AG66" s="962"/>
    </row>
    <row r="67" spans="1:33" ht="11.4" customHeight="1">
      <c r="A67" s="1034"/>
      <c r="AG67" s="962"/>
    </row>
    <row r="68" spans="1:33" ht="11.4" customHeight="1">
      <c r="A68" s="1034"/>
      <c r="C68" s="1174"/>
      <c r="D68" s="1174"/>
      <c r="E68" s="1174"/>
      <c r="F68" s="1174"/>
      <c r="G68" s="1174"/>
      <c r="H68" s="1174"/>
      <c r="I68" s="1174"/>
      <c r="J68" s="1174"/>
      <c r="K68" s="1174"/>
      <c r="L68" s="1174"/>
      <c r="M68" s="1174"/>
      <c r="N68" s="1174"/>
      <c r="O68" s="1174"/>
      <c r="P68" s="1174"/>
      <c r="Q68" s="1174"/>
      <c r="R68" s="1174"/>
      <c r="S68" s="1174"/>
      <c r="T68" s="1174"/>
      <c r="U68" s="1174"/>
      <c r="V68" s="1174"/>
      <c r="AG68" s="962"/>
    </row>
    <row r="69" spans="1:33" ht="11.4" customHeight="1">
      <c r="A69" s="1034"/>
      <c r="AG69" s="962"/>
    </row>
    <row r="70" spans="1:33" ht="11.4" customHeight="1">
      <c r="A70" s="1034"/>
      <c r="C70" s="1174"/>
      <c r="D70" s="1174"/>
      <c r="E70" s="1174"/>
      <c r="F70" s="1174"/>
      <c r="G70" s="1174"/>
      <c r="H70" s="1174"/>
      <c r="I70" s="1174"/>
      <c r="J70" s="1174"/>
      <c r="K70" s="1174"/>
      <c r="L70" s="1174"/>
      <c r="M70" s="1174"/>
      <c r="N70" s="1174"/>
      <c r="O70" s="1174"/>
      <c r="P70" s="1174"/>
      <c r="Q70" s="1174"/>
      <c r="R70" s="1174"/>
      <c r="S70" s="1174"/>
      <c r="T70" s="1174"/>
      <c r="U70" s="1174"/>
      <c r="V70" s="1174"/>
      <c r="AG70" s="962"/>
    </row>
    <row r="71" spans="1:33" ht="11.4" customHeight="1">
      <c r="A71" s="1034"/>
      <c r="AG71" s="962"/>
    </row>
    <row r="72" spans="1:33" ht="11.4" customHeight="1" thickBot="1">
      <c r="A72" s="1151"/>
      <c r="B72" s="1152"/>
      <c r="C72" s="1152"/>
      <c r="D72" s="1152"/>
      <c r="E72" s="1152"/>
      <c r="F72" s="1152"/>
      <c r="G72" s="1152"/>
      <c r="H72" s="1152"/>
      <c r="I72" s="1152"/>
      <c r="J72" s="1152"/>
      <c r="K72" s="1152"/>
      <c r="L72" s="1152"/>
      <c r="M72" s="1152"/>
      <c r="N72" s="1152"/>
      <c r="O72" s="1152"/>
      <c r="P72" s="1152"/>
      <c r="Q72" s="1152"/>
      <c r="R72" s="1152"/>
      <c r="S72" s="1152"/>
      <c r="T72" s="1152"/>
      <c r="U72" s="1152"/>
      <c r="V72" s="1152"/>
      <c r="W72" s="1152"/>
      <c r="X72" s="1152"/>
      <c r="Y72" s="1152"/>
      <c r="Z72" s="1152"/>
      <c r="AA72" s="1152"/>
      <c r="AB72" s="1152"/>
      <c r="AC72" s="1152"/>
      <c r="AD72" s="1152"/>
      <c r="AE72" s="1152"/>
      <c r="AF72" s="1152"/>
      <c r="AG72" s="1155"/>
    </row>
    <row r="73" spans="1:33" ht="30.75" customHeight="1">
      <c r="A73" s="4614">
        <v>2</v>
      </c>
      <c r="B73" s="4614"/>
      <c r="C73" s="4614"/>
      <c r="D73" s="4614"/>
      <c r="E73" s="4614"/>
      <c r="F73" s="4614"/>
      <c r="G73" s="4614"/>
      <c r="H73" s="4614"/>
      <c r="I73" s="4614"/>
      <c r="J73" s="4614"/>
      <c r="K73" s="4614"/>
      <c r="L73" s="4614"/>
      <c r="M73" s="4614"/>
      <c r="N73" s="4614"/>
      <c r="O73" s="4614"/>
      <c r="P73" s="4614"/>
      <c r="Q73" s="4614"/>
      <c r="R73" s="4614"/>
      <c r="S73" s="4614"/>
      <c r="T73" s="4614"/>
      <c r="U73" s="4614"/>
      <c r="V73" s="4614"/>
      <c r="W73" s="4614"/>
      <c r="X73" s="4614"/>
      <c r="Y73" s="4614"/>
      <c r="Z73" s="4614"/>
      <c r="AA73" s="4614"/>
      <c r="AB73" s="4614"/>
      <c r="AC73" s="4614"/>
      <c r="AD73" s="4614"/>
      <c r="AE73" s="4614"/>
      <c r="AF73" s="4614"/>
      <c r="AG73" s="4614"/>
    </row>
  </sheetData>
  <mergeCells count="105">
    <mergeCell ref="J48:J49"/>
    <mergeCell ref="I48:I49"/>
    <mergeCell ref="A73:AG73"/>
    <mergeCell ref="L48:L49"/>
    <mergeCell ref="M48:M49"/>
    <mergeCell ref="R48:R49"/>
    <mergeCell ref="S48:S49"/>
    <mergeCell ref="T48:T49"/>
    <mergeCell ref="A1:AG1"/>
    <mergeCell ref="D35:E35"/>
    <mergeCell ref="J35:M35"/>
    <mergeCell ref="D36:D37"/>
    <mergeCell ref="E36:E37"/>
    <mergeCell ref="F36:F37"/>
    <mergeCell ref="G36:G37"/>
    <mergeCell ref="H36:H37"/>
    <mergeCell ref="I36:I37"/>
    <mergeCell ref="J36:J37"/>
    <mergeCell ref="K36:K37"/>
    <mergeCell ref="L36:L37"/>
    <mergeCell ref="O36:O37"/>
    <mergeCell ref="P36:P37"/>
    <mergeCell ref="F35:I35"/>
    <mergeCell ref="N48:N49"/>
    <mergeCell ref="U20:U21"/>
    <mergeCell ref="Q35:R35"/>
    <mergeCell ref="K48:K49"/>
    <mergeCell ref="V20:V21"/>
    <mergeCell ref="X20:X21"/>
    <mergeCell ref="Y20:Y21"/>
    <mergeCell ref="S36:T37"/>
    <mergeCell ref="U36:U37"/>
    <mergeCell ref="V36:V37"/>
    <mergeCell ref="W36:W37"/>
    <mergeCell ref="X36:X37"/>
    <mergeCell ref="O48:O49"/>
    <mergeCell ref="P48:P49"/>
    <mergeCell ref="Q48:Q49"/>
    <mergeCell ref="K20:K21"/>
    <mergeCell ref="L20:L21"/>
    <mergeCell ref="W38:X38"/>
    <mergeCell ref="C20:C21"/>
    <mergeCell ref="D20:D21"/>
    <mergeCell ref="E20:E21"/>
    <mergeCell ref="F20:F21"/>
    <mergeCell ref="G20:G21"/>
    <mergeCell ref="M20:M21"/>
    <mergeCell ref="P20:P21"/>
    <mergeCell ref="Q20:Q21"/>
    <mergeCell ref="T20:T21"/>
    <mergeCell ref="N20:N21"/>
    <mergeCell ref="O20:O21"/>
    <mergeCell ref="R20:R21"/>
    <mergeCell ref="S20:S21"/>
    <mergeCell ref="H20:H21"/>
    <mergeCell ref="I20:I21"/>
    <mergeCell ref="J20:J21"/>
    <mergeCell ref="AC36:AC37"/>
    <mergeCell ref="AD36:AD37"/>
    <mergeCell ref="AE36:AF37"/>
    <mergeCell ref="Y36:Z37"/>
    <mergeCell ref="AA36:AA37"/>
    <mergeCell ref="AB36:AB37"/>
    <mergeCell ref="AH20:AH21"/>
    <mergeCell ref="Z20:AA21"/>
    <mergeCell ref="AB20:AB21"/>
    <mergeCell ref="AC20:AC21"/>
    <mergeCell ref="AD20:AE21"/>
    <mergeCell ref="D40:E40"/>
    <mergeCell ref="F40:I40"/>
    <mergeCell ref="J40:M40"/>
    <mergeCell ref="Q40:R40"/>
    <mergeCell ref="L41:L42"/>
    <mergeCell ref="M41:N42"/>
    <mergeCell ref="O41:O42"/>
    <mergeCell ref="C36:C37"/>
    <mergeCell ref="Q36:Q37"/>
    <mergeCell ref="R36:R37"/>
    <mergeCell ref="M36:N37"/>
    <mergeCell ref="C41:C42"/>
    <mergeCell ref="D41:D42"/>
    <mergeCell ref="E41:E42"/>
    <mergeCell ref="F41:F42"/>
    <mergeCell ref="G41:G42"/>
    <mergeCell ref="H41:H42"/>
    <mergeCell ref="I41:I42"/>
    <mergeCell ref="J41:J42"/>
    <mergeCell ref="K41:K42"/>
    <mergeCell ref="W51:W52"/>
    <mergeCell ref="AC41:AC42"/>
    <mergeCell ref="AD41:AD42"/>
    <mergeCell ref="AE41:AF42"/>
    <mergeCell ref="W43:X43"/>
    <mergeCell ref="P41:P42"/>
    <mergeCell ref="Q41:Q42"/>
    <mergeCell ref="R41:R42"/>
    <mergeCell ref="S41:T42"/>
    <mergeCell ref="U41:U42"/>
    <mergeCell ref="V41:V42"/>
    <mergeCell ref="W41:W42"/>
    <mergeCell ref="X41:X42"/>
    <mergeCell ref="Y41:Z42"/>
    <mergeCell ref="AA41:AA42"/>
    <mergeCell ref="AB41:AB42"/>
    <mergeCell ref="S51:S52"/>
  </mergeCells>
  <printOptions horizontalCentered="1"/>
  <pageMargins left="0" right="0" top="0.43307086614173229" bottom="0" header="0" footer="0"/>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AJ94"/>
  <sheetViews>
    <sheetView showGridLines="0" view="pageBreakPreview" zoomScale="99" zoomScaleNormal="100" zoomScaleSheetLayoutView="99" workbookViewId="0">
      <selection activeCell="AU35" sqref="AU35"/>
    </sheetView>
  </sheetViews>
  <sheetFormatPr defaultColWidth="9.109375" defaultRowHeight="12.75" customHeight="1"/>
  <cols>
    <col min="1" max="1" width="4.6640625" style="114" customWidth="1"/>
    <col min="2" max="2" width="3.88671875" style="19" customWidth="1"/>
    <col min="3" max="3" width="1.44140625" style="19" customWidth="1"/>
    <col min="4" max="5" width="3.88671875" style="19" customWidth="1"/>
    <col min="6" max="6" width="4.109375" style="19" customWidth="1"/>
    <col min="7" max="8" width="4" style="19" customWidth="1"/>
    <col min="9" max="9" width="3.88671875" style="19" customWidth="1"/>
    <col min="10" max="30" width="3.6640625" style="19" customWidth="1"/>
    <col min="31" max="31" width="4.44140625" style="19" customWidth="1"/>
    <col min="32" max="32" width="1.6640625" style="19" customWidth="1"/>
    <col min="33" max="33" width="2" style="19" customWidth="1"/>
    <col min="34" max="34" width="0.6640625" style="19" hidden="1" customWidth="1"/>
    <col min="35" max="35" width="3.6640625" style="19" customWidth="1"/>
    <col min="36" max="16384" width="9.109375" style="19"/>
  </cols>
  <sheetData>
    <row r="1" spans="1:36" ht="20.25" customHeight="1">
      <c r="A1" s="4703" t="s">
        <v>152</v>
      </c>
      <c r="B1" s="4704"/>
      <c r="C1" s="4704"/>
      <c r="D1" s="4704"/>
      <c r="E1" s="4704"/>
      <c r="F1" s="4704"/>
      <c r="G1" s="4704"/>
      <c r="H1" s="4704"/>
      <c r="I1" s="4704"/>
      <c r="J1" s="4704"/>
      <c r="K1" s="4704"/>
      <c r="L1" s="4704"/>
      <c r="M1" s="4704"/>
      <c r="N1" s="4704"/>
      <c r="O1" s="4704"/>
      <c r="P1" s="4704"/>
      <c r="Q1" s="4704"/>
      <c r="R1" s="4704"/>
      <c r="S1" s="4704"/>
      <c r="T1" s="4704"/>
      <c r="U1" s="4704"/>
      <c r="V1" s="4704"/>
      <c r="W1" s="4704"/>
      <c r="X1" s="4704"/>
      <c r="Y1" s="4704"/>
      <c r="Z1" s="4704"/>
      <c r="AA1" s="4704"/>
      <c r="AB1" s="4704"/>
      <c r="AC1" s="4704"/>
      <c r="AD1" s="4704"/>
      <c r="AE1" s="4704"/>
      <c r="AF1" s="4704"/>
      <c r="AG1" s="4705"/>
      <c r="AH1" s="98"/>
    </row>
    <row r="2" spans="1:36" ht="15" customHeight="1">
      <c r="A2" s="4706" t="s">
        <v>1678</v>
      </c>
      <c r="B2" s="4707"/>
      <c r="C2" s="4707"/>
      <c r="D2" s="4707"/>
      <c r="E2" s="4707"/>
      <c r="F2" s="4707"/>
      <c r="G2" s="4707"/>
      <c r="H2" s="4707"/>
      <c r="I2" s="4707"/>
      <c r="J2" s="4707"/>
      <c r="K2" s="4707"/>
      <c r="L2" s="4707"/>
      <c r="M2" s="4707"/>
      <c r="N2" s="4707"/>
      <c r="O2" s="4707"/>
      <c r="P2" s="4707"/>
      <c r="Q2" s="4707"/>
      <c r="R2" s="4707"/>
      <c r="S2" s="4707"/>
      <c r="T2" s="4707"/>
      <c r="U2" s="4707"/>
      <c r="V2" s="4707"/>
      <c r="W2" s="4707"/>
      <c r="X2" s="4707"/>
      <c r="Y2" s="4707"/>
      <c r="Z2" s="4707"/>
      <c r="AA2" s="4707"/>
      <c r="AB2" s="4707"/>
      <c r="AC2" s="4707"/>
      <c r="AD2" s="4707"/>
      <c r="AE2" s="4707"/>
      <c r="AF2" s="4707"/>
      <c r="AG2" s="4708"/>
      <c r="AH2" s="93"/>
    </row>
    <row r="3" spans="1:36" ht="11.25" customHeight="1">
      <c r="A3" s="4709" t="s">
        <v>1679</v>
      </c>
      <c r="B3" s="4710"/>
      <c r="C3" s="4710"/>
      <c r="D3" s="4710"/>
      <c r="E3" s="4710"/>
      <c r="F3" s="4710"/>
      <c r="G3" s="4710"/>
      <c r="H3" s="4710"/>
      <c r="I3" s="4710"/>
      <c r="J3" s="4710"/>
      <c r="K3" s="4710"/>
      <c r="L3" s="4710"/>
      <c r="M3" s="4710"/>
      <c r="N3" s="4710"/>
      <c r="O3" s="4710"/>
      <c r="P3" s="4710"/>
      <c r="Q3" s="4710"/>
      <c r="R3" s="4710"/>
      <c r="S3" s="4710"/>
      <c r="T3" s="4710"/>
      <c r="U3" s="4710"/>
      <c r="V3" s="4710"/>
      <c r="W3" s="4710"/>
      <c r="X3" s="4710"/>
      <c r="Y3" s="4710"/>
      <c r="Z3" s="4710"/>
      <c r="AA3" s="4710"/>
      <c r="AB3" s="4710"/>
      <c r="AC3" s="4710"/>
      <c r="AD3" s="4710"/>
      <c r="AE3" s="4710"/>
      <c r="AF3" s="4710"/>
      <c r="AG3" s="4711"/>
      <c r="AH3" s="86"/>
    </row>
    <row r="4" spans="1:36" ht="3.75" customHeight="1">
      <c r="A4" s="1851"/>
      <c r="B4" s="1852"/>
      <c r="C4" s="1852"/>
      <c r="D4" s="1852"/>
      <c r="E4" s="1852"/>
      <c r="F4" s="1852"/>
      <c r="G4" s="1852"/>
      <c r="H4" s="1852"/>
      <c r="I4" s="1852"/>
      <c r="J4" s="1852"/>
      <c r="K4" s="1852"/>
      <c r="L4" s="1852"/>
      <c r="M4" s="1852"/>
      <c r="N4" s="1852"/>
      <c r="O4" s="1852"/>
      <c r="P4" s="1852"/>
      <c r="Q4" s="1852"/>
      <c r="R4" s="1852"/>
      <c r="S4" s="1852"/>
      <c r="T4" s="1852"/>
      <c r="U4" s="1852"/>
      <c r="V4" s="1852"/>
      <c r="W4" s="1852"/>
      <c r="X4" s="1852"/>
      <c r="Y4" s="1852"/>
      <c r="Z4" s="1852"/>
      <c r="AA4" s="1852"/>
      <c r="AB4" s="1852"/>
      <c r="AC4" s="1852"/>
      <c r="AD4" s="1852"/>
      <c r="AE4" s="1852"/>
      <c r="AF4" s="1852"/>
      <c r="AG4" s="1853"/>
      <c r="AH4" s="86"/>
    </row>
    <row r="5" spans="1:36" ht="10.5" customHeight="1">
      <c r="A5" s="1347"/>
      <c r="B5" s="1312"/>
      <c r="C5" s="1312"/>
      <c r="D5" s="1312"/>
      <c r="E5" s="1312"/>
      <c r="F5" s="1312"/>
      <c r="G5" s="1312"/>
      <c r="H5" s="1312"/>
      <c r="I5" s="1312"/>
      <c r="J5" s="1312"/>
      <c r="K5" s="1312"/>
      <c r="L5" s="1312"/>
      <c r="M5" s="1312"/>
      <c r="N5" s="1312"/>
      <c r="O5" s="1312"/>
      <c r="P5" s="1312"/>
      <c r="Q5" s="1312"/>
      <c r="R5" s="1312"/>
      <c r="S5" s="1312"/>
      <c r="T5" s="1312"/>
      <c r="U5" s="1312"/>
      <c r="V5" s="1312"/>
      <c r="W5" s="1312"/>
      <c r="X5" s="1312"/>
      <c r="Y5" s="1312"/>
      <c r="Z5" s="1312"/>
      <c r="AA5" s="1312"/>
      <c r="AB5" s="1312"/>
      <c r="AC5" s="1312"/>
      <c r="AD5" s="1312"/>
      <c r="AE5" s="1312"/>
      <c r="AF5" s="1312"/>
      <c r="AG5" s="1348"/>
      <c r="AH5" s="445"/>
    </row>
    <row r="6" spans="1:36" ht="30" customHeight="1">
      <c r="A6" s="1349"/>
      <c r="B6" s="1302"/>
      <c r="C6" s="1302"/>
      <c r="D6" s="1302"/>
      <c r="E6" s="4713" t="s">
        <v>1137</v>
      </c>
      <c r="F6" s="4713"/>
      <c r="G6" s="4713"/>
      <c r="H6" s="4713"/>
      <c r="I6" s="4713"/>
      <c r="J6" s="4713"/>
      <c r="K6" s="4713"/>
      <c r="L6" s="4713"/>
      <c r="M6" s="4713"/>
      <c r="N6" s="4713"/>
      <c r="O6" s="4713"/>
      <c r="P6" s="4713"/>
      <c r="Q6" s="4713"/>
      <c r="R6" s="4713"/>
      <c r="S6" s="4713"/>
      <c r="T6" s="4713"/>
      <c r="U6" s="4713"/>
      <c r="V6" s="4713"/>
      <c r="W6" s="4713"/>
      <c r="X6" s="4713"/>
      <c r="Y6" s="1301"/>
      <c r="Z6" s="1301"/>
      <c r="AA6" s="1301"/>
      <c r="AB6" s="1301"/>
      <c r="AC6" s="1301"/>
      <c r="AD6" s="1301"/>
      <c r="AE6" s="1301"/>
      <c r="AF6" s="1301"/>
      <c r="AG6" s="1112"/>
      <c r="AH6" s="87"/>
    </row>
    <row r="7" spans="1:36" ht="15" customHeight="1" thickBot="1">
      <c r="A7" s="1350"/>
      <c r="B7" s="1313"/>
      <c r="C7" s="1314"/>
      <c r="D7" s="1314"/>
      <c r="E7" s="1314"/>
      <c r="F7" s="1301"/>
      <c r="G7" s="1301"/>
      <c r="H7" s="1327"/>
      <c r="I7" s="1327"/>
      <c r="J7" s="1327"/>
      <c r="K7" s="1327"/>
      <c r="L7" s="1327"/>
      <c r="M7" s="1327"/>
      <c r="N7" s="1327"/>
      <c r="O7" s="1327"/>
      <c r="P7" s="1315"/>
      <c r="Q7" s="1315"/>
      <c r="R7" s="1315"/>
      <c r="S7" s="1298"/>
      <c r="T7" s="1298"/>
      <c r="U7" s="1301"/>
      <c r="V7" s="1301"/>
      <c r="W7" s="1301"/>
      <c r="X7" s="1301"/>
      <c r="Y7" s="1301"/>
      <c r="Z7" s="1301"/>
      <c r="AA7" s="1301"/>
      <c r="AB7" s="1301"/>
      <c r="AC7" s="1301"/>
      <c r="AD7" s="1301"/>
      <c r="AE7" s="1301"/>
      <c r="AF7" s="1301"/>
      <c r="AG7" s="1112"/>
      <c r="AH7" s="87"/>
    </row>
    <row r="8" spans="1:36" ht="15.75" customHeight="1" thickTop="1">
      <c r="A8" s="1175" t="s">
        <v>123</v>
      </c>
      <c r="B8" s="1612" t="s">
        <v>1680</v>
      </c>
      <c r="C8" s="1317"/>
      <c r="D8" s="1317"/>
      <c r="E8" s="1317"/>
      <c r="F8" s="1317"/>
      <c r="G8" s="1317"/>
      <c r="H8" s="1317"/>
      <c r="I8" s="1317"/>
      <c r="J8" s="1317"/>
      <c r="K8" s="1317"/>
      <c r="L8" s="1317"/>
      <c r="M8" s="1317"/>
      <c r="N8" s="1317"/>
      <c r="O8" s="1317"/>
      <c r="P8" s="1317"/>
      <c r="Q8" s="1317"/>
      <c r="R8" s="1317"/>
      <c r="S8" s="1854"/>
      <c r="T8" s="1855" t="s">
        <v>258</v>
      </c>
      <c r="U8" s="1855"/>
      <c r="V8" s="1855"/>
      <c r="W8" s="1855"/>
      <c r="X8" s="1855"/>
      <c r="Y8" s="1855"/>
      <c r="Z8" s="1855"/>
      <c r="AA8" s="1855"/>
      <c r="AB8" s="1855"/>
      <c r="AC8" s="1855"/>
      <c r="AD8" s="4712" t="s">
        <v>280</v>
      </c>
      <c r="AE8" s="4712"/>
      <c r="AF8" s="1856"/>
      <c r="AG8" s="1351"/>
      <c r="AH8" s="88"/>
    </row>
    <row r="9" spans="1:36" ht="11.1" customHeight="1">
      <c r="A9" s="1175"/>
      <c r="B9" s="1316" t="s">
        <v>1684</v>
      </c>
      <c r="C9" s="1298"/>
      <c r="D9" s="1298"/>
      <c r="E9" s="1298"/>
      <c r="F9" s="1298"/>
      <c r="G9" s="1298"/>
      <c r="H9" s="1298"/>
      <c r="I9" s="1298"/>
      <c r="J9" s="1298"/>
      <c r="K9" s="1298"/>
      <c r="L9" s="1298"/>
      <c r="M9" s="1298"/>
      <c r="N9" s="1298"/>
      <c r="O9" s="1298"/>
      <c r="P9" s="1298"/>
      <c r="Q9" s="1298"/>
      <c r="R9" s="1298"/>
      <c r="S9" s="1857"/>
      <c r="T9" s="4620"/>
      <c r="U9" s="4624"/>
      <c r="V9" s="4624"/>
      <c r="W9" s="4624"/>
      <c r="X9" s="4624"/>
      <c r="Y9" s="4624"/>
      <c r="Z9" s="4624"/>
      <c r="AA9" s="4624"/>
      <c r="AB9" s="4624"/>
      <c r="AC9" s="4624"/>
      <c r="AD9" s="4624"/>
      <c r="AE9" s="3698"/>
      <c r="AF9" s="1858"/>
      <c r="AG9" s="1352"/>
      <c r="AH9" s="85"/>
    </row>
    <row r="10" spans="1:36" ht="11.1" customHeight="1">
      <c r="A10" s="1175"/>
      <c r="B10" s="4693"/>
      <c r="C10" s="4693"/>
      <c r="D10" s="4693"/>
      <c r="E10" s="4693"/>
      <c r="F10" s="4693"/>
      <c r="G10" s="4693"/>
      <c r="H10" s="4693"/>
      <c r="I10" s="4693"/>
      <c r="J10" s="4693"/>
      <c r="K10" s="4693"/>
      <c r="L10" s="4693"/>
      <c r="M10" s="4693"/>
      <c r="N10" s="4693"/>
      <c r="O10" s="4693"/>
      <c r="P10" s="4693"/>
      <c r="Q10" s="4693"/>
      <c r="R10" s="1298"/>
      <c r="S10" s="1857"/>
      <c r="T10" s="4717"/>
      <c r="U10" s="4718"/>
      <c r="V10" s="4718"/>
      <c r="W10" s="4718"/>
      <c r="X10" s="4718"/>
      <c r="Y10" s="4718"/>
      <c r="Z10" s="4718"/>
      <c r="AA10" s="4718"/>
      <c r="AB10" s="4718"/>
      <c r="AC10" s="4718"/>
      <c r="AD10" s="4718"/>
      <c r="AE10" s="3699"/>
      <c r="AF10" s="1858"/>
      <c r="AG10" s="1352"/>
      <c r="AH10" s="85"/>
    </row>
    <row r="11" spans="1:36" ht="10.5" customHeight="1" thickBot="1">
      <c r="A11" s="1175"/>
      <c r="B11" s="4716"/>
      <c r="C11" s="4716"/>
      <c r="D11" s="4716"/>
      <c r="E11" s="4716"/>
      <c r="F11" s="4716"/>
      <c r="G11" s="4716"/>
      <c r="H11" s="4716"/>
      <c r="I11" s="4716"/>
      <c r="J11" s="4716"/>
      <c r="K11" s="4716"/>
      <c r="L11" s="4716"/>
      <c r="M11" s="4716"/>
      <c r="N11" s="4716"/>
      <c r="O11" s="4716"/>
      <c r="P11" s="4716"/>
      <c r="Q11" s="4716"/>
      <c r="R11" s="1318"/>
      <c r="S11" s="1859"/>
      <c r="T11" s="1860"/>
      <c r="U11" s="1860"/>
      <c r="V11" s="1860"/>
      <c r="W11" s="1860"/>
      <c r="X11" s="1860"/>
      <c r="Y11" s="1860"/>
      <c r="Z11" s="1861"/>
      <c r="AA11" s="1861"/>
      <c r="AB11" s="1861"/>
      <c r="AC11" s="1861"/>
      <c r="AD11" s="1861"/>
      <c r="AE11" s="1861"/>
      <c r="AF11" s="1862"/>
      <c r="AG11" s="1352"/>
      <c r="AH11" s="85"/>
    </row>
    <row r="12" spans="1:36" ht="12" customHeight="1" thickTop="1">
      <c r="A12" s="1353"/>
      <c r="B12" s="1332"/>
      <c r="C12" s="1332"/>
      <c r="D12" s="1332"/>
      <c r="E12" s="1332"/>
      <c r="F12" s="1332"/>
      <c r="G12" s="1332"/>
      <c r="H12" s="1332"/>
      <c r="I12" s="1332"/>
      <c r="J12" s="1332"/>
      <c r="K12" s="1332"/>
      <c r="L12" s="1332"/>
      <c r="M12" s="1332"/>
      <c r="N12" s="1332"/>
      <c r="O12" s="1333"/>
      <c r="P12" s="1333"/>
      <c r="Q12" s="1333"/>
      <c r="R12" s="1333"/>
      <c r="S12" s="1333"/>
      <c r="T12" s="1333"/>
      <c r="U12" s="1333"/>
      <c r="V12" s="1333"/>
      <c r="W12" s="1333"/>
      <c r="X12" s="4692"/>
      <c r="Y12" s="4692"/>
      <c r="Z12" s="1334"/>
      <c r="AA12" s="1334"/>
      <c r="AB12" s="1334"/>
      <c r="AC12" s="1334"/>
      <c r="AD12" s="1334"/>
      <c r="AE12" s="1334"/>
      <c r="AF12" s="1334"/>
      <c r="AG12" s="1354"/>
      <c r="AH12" s="108"/>
    </row>
    <row r="13" spans="1:36" s="2941" customFormat="1" ht="6" customHeight="1">
      <c r="A13" s="2944"/>
      <c r="B13" s="1687"/>
      <c r="C13" s="1687"/>
      <c r="D13" s="1687"/>
      <c r="E13" s="1687"/>
      <c r="F13" s="1687"/>
      <c r="G13" s="1687"/>
      <c r="H13" s="1687"/>
      <c r="I13" s="1687"/>
      <c r="J13" s="1687"/>
      <c r="K13" s="1687"/>
      <c r="L13" s="1687"/>
      <c r="M13" s="1687"/>
      <c r="N13" s="1687"/>
      <c r="O13" s="2945"/>
      <c r="P13" s="2945"/>
      <c r="Q13" s="2945"/>
      <c r="R13" s="2945"/>
      <c r="S13" s="2945"/>
      <c r="T13" s="2945"/>
      <c r="U13" s="2945"/>
      <c r="V13" s="2945"/>
      <c r="W13" s="2945"/>
      <c r="X13" s="2946"/>
      <c r="Y13" s="2947"/>
      <c r="Z13" s="2946"/>
      <c r="AA13" s="2946"/>
      <c r="AB13" s="2946"/>
      <c r="AC13" s="2946"/>
      <c r="AD13" s="2946"/>
      <c r="AE13" s="2946"/>
      <c r="AF13" s="2946"/>
      <c r="AG13" s="2948"/>
      <c r="AH13" s="2732"/>
      <c r="AI13" s="2949"/>
      <c r="AJ13" s="2949"/>
    </row>
    <row r="14" spans="1:36" s="2941" customFormat="1" ht="13.5" customHeight="1">
      <c r="A14" s="2944"/>
      <c r="B14" s="1687"/>
      <c r="C14" s="1687"/>
      <c r="D14" s="1687"/>
      <c r="E14" s="1687"/>
      <c r="F14" s="1687"/>
      <c r="G14" s="1687"/>
      <c r="H14" s="1687"/>
      <c r="I14" s="1687"/>
      <c r="J14" s="1687"/>
      <c r="K14" s="1687"/>
      <c r="L14" s="1687"/>
      <c r="M14" s="1687"/>
      <c r="N14" s="1687"/>
      <c r="O14" s="2945"/>
      <c r="P14" s="2945"/>
      <c r="Q14" s="2945"/>
      <c r="R14" s="2945"/>
      <c r="S14" s="2945"/>
      <c r="T14" s="2945"/>
      <c r="U14" s="2945"/>
      <c r="V14" s="2950" t="s">
        <v>2804</v>
      </c>
      <c r="W14" s="2731"/>
      <c r="X14" s="2946"/>
      <c r="Y14" s="2945"/>
      <c r="Z14" s="2945"/>
      <c r="AA14" s="2945"/>
      <c r="AB14" s="2946"/>
      <c r="AC14" s="2946"/>
      <c r="AD14" s="2946"/>
      <c r="AE14" s="2946"/>
      <c r="AF14" s="2946"/>
      <c r="AG14" s="2948"/>
      <c r="AH14" s="2732"/>
      <c r="AI14" s="2949"/>
      <c r="AJ14" s="2949"/>
    </row>
    <row r="15" spans="1:36" s="2941" customFormat="1" ht="14.25" customHeight="1">
      <c r="A15" s="2944">
        <v>1.2</v>
      </c>
      <c r="B15" s="2945" t="s">
        <v>2805</v>
      </c>
      <c r="C15" s="1687"/>
      <c r="D15" s="1687"/>
      <c r="E15" s="1687"/>
      <c r="F15" s="1687"/>
      <c r="G15" s="1687"/>
      <c r="H15" s="1687"/>
      <c r="I15" s="1687"/>
      <c r="J15" s="1687"/>
      <c r="K15" s="1687"/>
      <c r="L15" s="1687"/>
      <c r="M15" s="1687"/>
      <c r="N15" s="1687"/>
      <c r="O15" s="2945"/>
      <c r="P15" s="2945"/>
      <c r="Q15" s="2945"/>
      <c r="R15" s="2945"/>
      <c r="S15" s="2945"/>
      <c r="T15" s="2945"/>
      <c r="U15" s="2951">
        <v>1</v>
      </c>
      <c r="V15" s="2952"/>
      <c r="W15" s="4694" t="s">
        <v>2806</v>
      </c>
      <c r="X15" s="4695"/>
      <c r="Y15" s="4695"/>
      <c r="Z15" s="4695"/>
      <c r="AA15" s="4695"/>
      <c r="AB15" s="4695"/>
      <c r="AC15" s="4695"/>
      <c r="AD15" s="4695"/>
      <c r="AE15" s="2946"/>
      <c r="AF15" s="2946"/>
      <c r="AG15" s="2948"/>
      <c r="AH15" s="2732"/>
      <c r="AI15" s="2949"/>
      <c r="AJ15" s="2949"/>
    </row>
    <row r="16" spans="1:36" s="2941" customFormat="1" ht="10.5" customHeight="1">
      <c r="A16" s="2944"/>
      <c r="B16" s="2733" t="s">
        <v>2807</v>
      </c>
      <c r="C16" s="1687"/>
      <c r="D16" s="1687"/>
      <c r="E16" s="1687"/>
      <c r="F16" s="1687"/>
      <c r="G16" s="1687"/>
      <c r="H16" s="1687"/>
      <c r="I16" s="1687"/>
      <c r="J16" s="1687"/>
      <c r="K16" s="1687"/>
      <c r="L16" s="1687"/>
      <c r="M16" s="1687"/>
      <c r="N16" s="1687"/>
      <c r="O16" s="2945"/>
      <c r="P16" s="2945"/>
      <c r="Q16" s="2945"/>
      <c r="R16" s="2945"/>
      <c r="S16" s="2945"/>
      <c r="T16" s="2945"/>
      <c r="U16" s="2945"/>
      <c r="V16" s="2945"/>
      <c r="W16" s="2946"/>
      <c r="X16" s="2946"/>
      <c r="Y16" s="2946"/>
      <c r="Z16" s="2946"/>
      <c r="AA16" s="2946"/>
      <c r="AB16" s="2946"/>
      <c r="AC16" s="2946"/>
      <c r="AD16" s="2946"/>
      <c r="AE16" s="2946"/>
      <c r="AF16" s="2946"/>
      <c r="AG16" s="2948"/>
      <c r="AH16" s="2732"/>
      <c r="AI16" s="2949"/>
      <c r="AJ16" s="2949"/>
    </row>
    <row r="17" spans="1:36" s="2941" customFormat="1" ht="14.25" customHeight="1">
      <c r="A17" s="2944"/>
      <c r="B17" s="2945" t="s">
        <v>2808</v>
      </c>
      <c r="C17" s="1687"/>
      <c r="D17" s="1687"/>
      <c r="E17" s="1687"/>
      <c r="F17" s="1687"/>
      <c r="G17" s="1687"/>
      <c r="H17" s="1687"/>
      <c r="I17" s="1687"/>
      <c r="J17" s="1687"/>
      <c r="K17" s="1687"/>
      <c r="L17" s="1687"/>
      <c r="M17" s="1687"/>
      <c r="N17" s="1687"/>
      <c r="O17" s="2945"/>
      <c r="P17" s="2945"/>
      <c r="Q17" s="2945"/>
      <c r="R17" s="2945"/>
      <c r="S17" s="2945"/>
      <c r="T17" s="2945"/>
      <c r="U17" s="2951">
        <v>2</v>
      </c>
      <c r="V17" s="2952"/>
      <c r="W17" s="4694" t="s">
        <v>2809</v>
      </c>
      <c r="X17" s="4695"/>
      <c r="Y17" s="4695"/>
      <c r="Z17" s="4695"/>
      <c r="AA17" s="4695"/>
      <c r="AB17" s="4695"/>
      <c r="AC17" s="4695"/>
      <c r="AD17" s="4695"/>
      <c r="AE17" s="2946"/>
      <c r="AF17" s="2946"/>
      <c r="AG17" s="2948"/>
      <c r="AH17" s="2732"/>
      <c r="AI17" s="2949"/>
      <c r="AJ17" s="2949"/>
    </row>
    <row r="18" spans="1:36" s="2941" customFormat="1" ht="10.5" customHeight="1">
      <c r="A18" s="2944"/>
      <c r="B18" s="2733" t="s">
        <v>2810</v>
      </c>
      <c r="C18" s="1687"/>
      <c r="D18" s="1687"/>
      <c r="E18" s="1687"/>
      <c r="F18" s="1687"/>
      <c r="G18" s="1687"/>
      <c r="H18" s="1687"/>
      <c r="I18" s="1687"/>
      <c r="J18" s="1687"/>
      <c r="K18" s="1687"/>
      <c r="L18" s="1687"/>
      <c r="M18" s="1687"/>
      <c r="N18" s="1687"/>
      <c r="O18" s="2945"/>
      <c r="P18" s="2945"/>
      <c r="Q18" s="2945"/>
      <c r="R18" s="2945"/>
      <c r="S18" s="2945"/>
      <c r="T18" s="2945"/>
      <c r="U18" s="2945"/>
      <c r="V18" s="2945"/>
      <c r="W18" s="2946"/>
      <c r="X18" s="2946"/>
      <c r="Y18" s="2946"/>
      <c r="Z18" s="2946"/>
      <c r="AA18" s="2946"/>
      <c r="AB18" s="2946"/>
      <c r="AC18" s="2946"/>
      <c r="AD18" s="2946"/>
      <c r="AE18" s="2946"/>
      <c r="AF18" s="2946"/>
      <c r="AG18" s="2948"/>
      <c r="AH18" s="2732"/>
      <c r="AI18" s="2949"/>
      <c r="AJ18" s="2949"/>
    </row>
    <row r="19" spans="1:36" s="2941" customFormat="1" ht="8.25" customHeight="1">
      <c r="A19" s="2953"/>
      <c r="B19" s="2954"/>
      <c r="C19" s="2955"/>
      <c r="D19" s="2955"/>
      <c r="E19" s="2955"/>
      <c r="F19" s="2955"/>
      <c r="G19" s="2955"/>
      <c r="H19" s="2955"/>
      <c r="I19" s="2955"/>
      <c r="J19" s="2955"/>
      <c r="K19" s="2955"/>
      <c r="L19" s="2955"/>
      <c r="M19" s="2955"/>
      <c r="N19" s="2955"/>
      <c r="O19" s="2954"/>
      <c r="P19" s="2954"/>
      <c r="Q19" s="2954"/>
      <c r="R19" s="2954"/>
      <c r="S19" s="2954"/>
      <c r="T19" s="2954"/>
      <c r="U19" s="2954"/>
      <c r="V19" s="2954"/>
      <c r="W19" s="2954"/>
      <c r="X19" s="2956"/>
      <c r="Y19" s="2956"/>
      <c r="Z19" s="2956"/>
      <c r="AA19" s="2956"/>
      <c r="AB19" s="2956"/>
      <c r="AC19" s="2956"/>
      <c r="AD19" s="2956"/>
      <c r="AE19" s="2956"/>
      <c r="AF19" s="2956"/>
      <c r="AG19" s="2957"/>
      <c r="AH19" s="2732"/>
      <c r="AI19" s="2949"/>
      <c r="AJ19" s="2949"/>
    </row>
    <row r="20" spans="1:36" s="26" customFormat="1" ht="15.75" customHeight="1">
      <c r="A20" s="1175"/>
      <c r="B20" s="1302"/>
      <c r="C20" s="1301"/>
      <c r="D20" s="1301"/>
      <c r="E20" s="1301"/>
      <c r="F20" s="1301"/>
      <c r="G20" s="1301"/>
      <c r="H20" s="1301"/>
      <c r="I20" s="1301"/>
      <c r="J20" s="1301"/>
      <c r="K20" s="1301"/>
      <c r="L20" s="1301"/>
      <c r="M20" s="1301"/>
      <c r="N20" s="1301"/>
      <c r="O20" s="4714"/>
      <c r="P20" s="4714"/>
      <c r="Q20" s="1319"/>
      <c r="R20" s="1319"/>
      <c r="S20" s="1301"/>
      <c r="T20" s="1301"/>
      <c r="U20" s="1301"/>
      <c r="V20" s="1295"/>
      <c r="W20" s="1301"/>
      <c r="X20" s="1320"/>
      <c r="Y20" s="1293"/>
      <c r="Z20" s="4693" t="s">
        <v>478</v>
      </c>
      <c r="AA20" s="4693"/>
      <c r="AB20" s="4693"/>
      <c r="AC20" s="4693"/>
      <c r="AD20" s="4693"/>
      <c r="AE20" s="4693"/>
      <c r="AF20" s="4693"/>
      <c r="AG20" s="1112"/>
      <c r="AH20" s="89"/>
    </row>
    <row r="21" spans="1:36" s="26" customFormat="1" ht="12" customHeight="1">
      <c r="A21" s="1040">
        <v>1.3</v>
      </c>
      <c r="B21" s="1296" t="s">
        <v>1681</v>
      </c>
      <c r="C21" s="1301"/>
      <c r="D21" s="1296"/>
      <c r="E21" s="1301"/>
      <c r="F21" s="1301"/>
      <c r="G21" s="1301"/>
      <c r="H21" s="1301"/>
      <c r="I21" s="1301"/>
      <c r="J21" s="1301"/>
      <c r="K21" s="1301"/>
      <c r="L21" s="1301"/>
      <c r="M21" s="1301"/>
      <c r="N21" s="1301"/>
      <c r="O21" s="1313"/>
      <c r="P21" s="1313"/>
      <c r="Q21" s="1315"/>
      <c r="R21" s="1315"/>
      <c r="S21" s="1313"/>
      <c r="T21" s="1313"/>
      <c r="U21" s="1313"/>
      <c r="V21" s="1321"/>
      <c r="W21" s="1321"/>
      <c r="X21" s="1313"/>
      <c r="Y21" s="1313"/>
      <c r="Z21" s="1321"/>
      <c r="AA21" s="1313"/>
      <c r="AB21" s="4682"/>
      <c r="AC21" s="4683"/>
      <c r="AD21" s="4683"/>
      <c r="AE21" s="4684"/>
      <c r="AF21" s="1322"/>
      <c r="AG21" s="1355"/>
      <c r="AH21" s="90"/>
    </row>
    <row r="22" spans="1:36" s="26" customFormat="1" ht="12" customHeight="1">
      <c r="A22" s="1175"/>
      <c r="B22" s="1306" t="s">
        <v>1682</v>
      </c>
      <c r="C22" s="1301"/>
      <c r="D22" s="1296"/>
      <c r="E22" s="1301"/>
      <c r="F22" s="1301"/>
      <c r="G22" s="1301"/>
      <c r="H22" s="1301"/>
      <c r="I22" s="1301"/>
      <c r="J22" s="1301"/>
      <c r="K22" s="1301"/>
      <c r="L22" s="1301"/>
      <c r="M22" s="1301"/>
      <c r="N22" s="1301"/>
      <c r="O22" s="1313"/>
      <c r="P22" s="1313"/>
      <c r="Q22" s="1315"/>
      <c r="R22" s="1315"/>
      <c r="S22" s="1313"/>
      <c r="T22" s="1313"/>
      <c r="U22" s="1313"/>
      <c r="V22" s="1321"/>
      <c r="W22" s="1321"/>
      <c r="X22" s="1313"/>
      <c r="Y22" s="1313"/>
      <c r="Z22" s="1321"/>
      <c r="AA22" s="1313"/>
      <c r="AB22" s="4685"/>
      <c r="AC22" s="4686"/>
      <c r="AD22" s="4686"/>
      <c r="AE22" s="4687"/>
      <c r="AF22" s="1322"/>
      <c r="AG22" s="1356"/>
      <c r="AH22" s="91"/>
    </row>
    <row r="23" spans="1:36" ht="12" customHeight="1">
      <c r="A23" s="1353"/>
      <c r="B23" s="1332"/>
      <c r="C23" s="1332"/>
      <c r="D23" s="1332"/>
      <c r="E23" s="1332"/>
      <c r="F23" s="1332"/>
      <c r="G23" s="1332"/>
      <c r="H23" s="1332"/>
      <c r="I23" s="1332"/>
      <c r="J23" s="1332"/>
      <c r="K23" s="1332"/>
      <c r="L23" s="1332"/>
      <c r="M23" s="1332"/>
      <c r="N23" s="1332"/>
      <c r="O23" s="1333"/>
      <c r="P23" s="1333"/>
      <c r="Q23" s="1333"/>
      <c r="R23" s="1333"/>
      <c r="S23" s="1333"/>
      <c r="T23" s="1333"/>
      <c r="U23" s="1333"/>
      <c r="V23" s="1333"/>
      <c r="W23" s="1333"/>
      <c r="X23" s="4692"/>
      <c r="Y23" s="4692"/>
      <c r="Z23" s="1334"/>
      <c r="AA23" s="1334"/>
      <c r="AB23" s="1334"/>
      <c r="AC23" s="1334"/>
      <c r="AD23" s="1334"/>
      <c r="AE23" s="1334"/>
      <c r="AF23" s="1334"/>
      <c r="AG23" s="1354"/>
      <c r="AH23" s="82"/>
    </row>
    <row r="24" spans="1:36" ht="12" customHeight="1">
      <c r="A24" s="1175"/>
      <c r="B24" s="1301"/>
      <c r="C24" s="1301"/>
      <c r="D24" s="1301"/>
      <c r="E24" s="1301"/>
      <c r="F24" s="1301"/>
      <c r="G24" s="1301"/>
      <c r="H24" s="1301"/>
      <c r="I24" s="1301"/>
      <c r="J24" s="1301"/>
      <c r="K24" s="1301"/>
      <c r="L24" s="1301"/>
      <c r="M24" s="1301"/>
      <c r="N24" s="1301"/>
      <c r="O24" s="1306"/>
      <c r="P24" s="1306"/>
      <c r="Q24" s="1306"/>
      <c r="R24" s="1306"/>
      <c r="S24" s="1306"/>
      <c r="T24" s="1306"/>
      <c r="U24" s="1306"/>
      <c r="V24" s="1306"/>
      <c r="W24" s="1306"/>
      <c r="X24" s="4691"/>
      <c r="Y24" s="4691"/>
      <c r="Z24" s="1323"/>
      <c r="AA24" s="1323"/>
      <c r="AB24" s="1323"/>
      <c r="AC24" s="1323"/>
      <c r="AD24" s="1323"/>
      <c r="AE24" s="1323"/>
      <c r="AF24" s="1323"/>
      <c r="AG24" s="1357"/>
      <c r="AH24" s="92"/>
    </row>
    <row r="25" spans="1:36" s="26" customFormat="1" ht="12" customHeight="1">
      <c r="A25" s="1358">
        <v>1.4</v>
      </c>
      <c r="B25" s="1295" t="s">
        <v>1683</v>
      </c>
      <c r="C25" s="1301"/>
      <c r="D25" s="1301"/>
      <c r="E25" s="1301"/>
      <c r="F25" s="1301"/>
      <c r="G25" s="1301"/>
      <c r="H25" s="1301"/>
      <c r="I25" s="1301"/>
      <c r="J25" s="1301"/>
      <c r="K25" s="1301"/>
      <c r="L25" s="1301"/>
      <c r="M25" s="1296"/>
      <c r="N25" s="1301"/>
      <c r="O25" s="1315"/>
      <c r="P25" s="1315"/>
      <c r="Q25" s="1315"/>
      <c r="R25" s="1315"/>
      <c r="S25" s="1315"/>
      <c r="T25" s="1315"/>
      <c r="U25" s="1315"/>
      <c r="V25" s="1315"/>
      <c r="W25" s="1315"/>
      <c r="X25" s="1315"/>
      <c r="Y25" s="1315"/>
      <c r="Z25" s="1301"/>
      <c r="AA25" s="1301"/>
      <c r="AB25" s="1301"/>
      <c r="AC25" s="1301"/>
      <c r="AD25" s="1301"/>
      <c r="AE25" s="1301"/>
      <c r="AF25" s="1301"/>
      <c r="AG25" s="1112"/>
      <c r="AH25" s="89"/>
    </row>
    <row r="26" spans="1:36" s="26" customFormat="1" ht="18" customHeight="1">
      <c r="A26" s="1358"/>
      <c r="B26" s="1300" t="s">
        <v>1685</v>
      </c>
      <c r="C26" s="1301"/>
      <c r="D26" s="1301"/>
      <c r="E26" s="1301"/>
      <c r="F26" s="1301"/>
      <c r="G26" s="1301"/>
      <c r="H26" s="1301"/>
      <c r="I26" s="1301"/>
      <c r="J26" s="1301"/>
      <c r="K26" s="1301"/>
      <c r="L26" s="1301"/>
      <c r="M26" s="1296"/>
      <c r="N26" s="1301"/>
      <c r="O26" s="1315"/>
      <c r="P26" s="1315"/>
      <c r="Q26" s="1315"/>
      <c r="R26" s="1315"/>
      <c r="S26" s="1315"/>
      <c r="T26" s="1315"/>
      <c r="U26" s="1315"/>
      <c r="V26" s="1315"/>
      <c r="W26" s="1315"/>
      <c r="X26" s="1315"/>
      <c r="Y26" s="1315"/>
      <c r="Z26" s="1301"/>
      <c r="AA26" s="1301"/>
      <c r="AB26" s="1301"/>
      <c r="AC26" s="1301"/>
      <c r="AD26" s="1301"/>
      <c r="AE26" s="1301"/>
      <c r="AF26" s="1301"/>
      <c r="AG26" s="1112"/>
      <c r="AH26" s="256"/>
    </row>
    <row r="27" spans="1:36" s="26" customFormat="1" ht="12.6" customHeight="1">
      <c r="A27" s="1175"/>
      <c r="B27" s="1301"/>
      <c r="C27" s="1301"/>
      <c r="D27" s="4677" t="s">
        <v>255</v>
      </c>
      <c r="E27" s="4677"/>
      <c r="F27" s="4675" t="s">
        <v>257</v>
      </c>
      <c r="G27" s="4675"/>
      <c r="H27" s="4675"/>
      <c r="I27" s="4675"/>
      <c r="J27" s="1325" t="s">
        <v>281</v>
      </c>
      <c r="K27" s="1326"/>
      <c r="L27" s="1301"/>
      <c r="M27" s="1301"/>
      <c r="N27" s="1301"/>
      <c r="O27" s="4714"/>
      <c r="P27" s="4714"/>
      <c r="Q27" s="1319"/>
      <c r="R27" s="1319"/>
      <c r="S27" s="4715"/>
      <c r="T27" s="4715"/>
      <c r="U27" s="1296"/>
      <c r="V27" s="4677" t="s">
        <v>256</v>
      </c>
      <c r="W27" s="4677"/>
      <c r="X27" s="4677" t="s">
        <v>479</v>
      </c>
      <c r="Y27" s="4677"/>
      <c r="Z27" s="4677"/>
      <c r="AA27" s="4677"/>
      <c r="AB27" s="1293" t="s">
        <v>480</v>
      </c>
      <c r="AC27" s="1293"/>
      <c r="AD27" s="1293"/>
      <c r="AE27" s="1293"/>
      <c r="AF27" s="1319"/>
      <c r="AG27" s="959"/>
      <c r="AH27" s="93"/>
    </row>
    <row r="28" spans="1:36" s="26" customFormat="1" ht="12" customHeight="1">
      <c r="A28" s="1175"/>
      <c r="B28" s="1319" t="s">
        <v>125</v>
      </c>
      <c r="C28" s="1301"/>
      <c r="D28" s="4678"/>
      <c r="E28" s="4679"/>
      <c r="F28" s="4688" t="s">
        <v>124</v>
      </c>
      <c r="G28" s="4678"/>
      <c r="H28" s="4679"/>
      <c r="I28" s="4688" t="s">
        <v>124</v>
      </c>
      <c r="J28" s="4682"/>
      <c r="K28" s="4683"/>
      <c r="L28" s="4683"/>
      <c r="M28" s="4684"/>
      <c r="N28" s="1302"/>
      <c r="O28" s="1302"/>
      <c r="P28" s="1302"/>
      <c r="Q28" s="4677" t="s">
        <v>126</v>
      </c>
      <c r="R28" s="4677"/>
      <c r="S28" s="1302"/>
      <c r="T28" s="1302"/>
      <c r="U28" s="1293"/>
      <c r="V28" s="4678"/>
      <c r="W28" s="4679"/>
      <c r="X28" s="4688" t="s">
        <v>124</v>
      </c>
      <c r="Y28" s="4678"/>
      <c r="Z28" s="4679"/>
      <c r="AA28" s="4688" t="s">
        <v>124</v>
      </c>
      <c r="AB28" s="4682"/>
      <c r="AC28" s="4683"/>
      <c r="AD28" s="4683"/>
      <c r="AE28" s="4684"/>
      <c r="AF28" s="1322"/>
      <c r="AG28" s="1355"/>
      <c r="AH28" s="90"/>
    </row>
    <row r="29" spans="1:36" s="26" customFormat="1" ht="12" customHeight="1">
      <c r="A29" s="1175"/>
      <c r="B29" s="1323" t="s">
        <v>127</v>
      </c>
      <c r="C29" s="1301"/>
      <c r="D29" s="4680"/>
      <c r="E29" s="4681"/>
      <c r="F29" s="4688"/>
      <c r="G29" s="4680"/>
      <c r="H29" s="4681"/>
      <c r="I29" s="4688"/>
      <c r="J29" s="4685"/>
      <c r="K29" s="4686"/>
      <c r="L29" s="4686"/>
      <c r="M29" s="4687"/>
      <c r="N29" s="1302"/>
      <c r="O29" s="1302"/>
      <c r="P29" s="1302"/>
      <c r="Q29" s="4689" t="s">
        <v>128</v>
      </c>
      <c r="R29" s="4689"/>
      <c r="S29" s="1302"/>
      <c r="T29" s="1302"/>
      <c r="U29" s="1328"/>
      <c r="V29" s="4680"/>
      <c r="W29" s="4681"/>
      <c r="X29" s="4688"/>
      <c r="Y29" s="4680"/>
      <c r="Z29" s="4681"/>
      <c r="AA29" s="4688"/>
      <c r="AB29" s="4685"/>
      <c r="AC29" s="4686"/>
      <c r="AD29" s="4686"/>
      <c r="AE29" s="4687"/>
      <c r="AF29" s="1322"/>
      <c r="AG29" s="1355"/>
      <c r="AH29" s="90"/>
    </row>
    <row r="30" spans="1:36" s="198" customFormat="1" ht="12" customHeight="1">
      <c r="A30" s="1184"/>
      <c r="B30" s="1335"/>
      <c r="C30" s="1336"/>
      <c r="D30" s="1336"/>
      <c r="E30" s="1336"/>
      <c r="F30" s="1336"/>
      <c r="G30" s="1336"/>
      <c r="H30" s="1336"/>
      <c r="I30" s="1336"/>
      <c r="J30" s="1336"/>
      <c r="K30" s="1336"/>
      <c r="L30" s="1336"/>
      <c r="M30" s="1336"/>
      <c r="N30" s="1336"/>
      <c r="O30" s="1336"/>
      <c r="P30" s="1336"/>
      <c r="Q30" s="1336"/>
      <c r="R30" s="1336"/>
      <c r="S30" s="1336"/>
      <c r="T30" s="1336"/>
      <c r="U30" s="1336"/>
      <c r="V30" s="1336"/>
      <c r="W30" s="1336"/>
      <c r="X30" s="1337"/>
      <c r="Y30" s="1337"/>
      <c r="Z30" s="1337"/>
      <c r="AA30" s="1337"/>
      <c r="AB30" s="1337"/>
      <c r="AC30" s="1337"/>
      <c r="AD30" s="1337"/>
      <c r="AE30" s="1337"/>
      <c r="AF30" s="1337"/>
      <c r="AG30" s="1359"/>
      <c r="AH30" s="120"/>
    </row>
    <row r="31" spans="1:36" s="198" customFormat="1" ht="12" customHeight="1">
      <c r="A31" s="1175"/>
      <c r="B31" s="1329"/>
      <c r="C31" s="1296"/>
      <c r="D31" s="1317"/>
      <c r="E31" s="1319"/>
      <c r="F31" s="1319"/>
      <c r="G31" s="1319"/>
      <c r="H31" s="1296"/>
      <c r="I31" s="1296"/>
      <c r="J31" s="1296"/>
      <c r="K31" s="1319"/>
      <c r="L31" s="1319"/>
      <c r="M31" s="1319"/>
      <c r="N31" s="1319"/>
      <c r="O31" s="1319"/>
      <c r="P31" s="1319"/>
      <c r="Q31" s="1319"/>
      <c r="R31" s="1319"/>
      <c r="S31" s="1319"/>
      <c r="T31" s="1319"/>
      <c r="U31" s="1296"/>
      <c r="V31" s="1296"/>
      <c r="W31" s="1296"/>
      <c r="X31" s="1319"/>
      <c r="Y31" s="1319"/>
      <c r="Z31" s="1319"/>
      <c r="AA31" s="1319"/>
      <c r="AB31" s="1319"/>
      <c r="AC31" s="1319"/>
      <c r="AD31" s="1319"/>
      <c r="AE31" s="1319"/>
      <c r="AF31" s="1319"/>
      <c r="AG31" s="959"/>
      <c r="AH31" s="960"/>
    </row>
    <row r="32" spans="1:36" ht="11.1" customHeight="1">
      <c r="A32" s="1175">
        <v>1.5</v>
      </c>
      <c r="B32" s="1317" t="s">
        <v>937</v>
      </c>
      <c r="C32" s="1301"/>
      <c r="D32" s="1298"/>
      <c r="E32" s="1319"/>
      <c r="F32" s="1319"/>
      <c r="G32" s="1319"/>
      <c r="H32" s="1296"/>
      <c r="I32" s="1296"/>
      <c r="J32" s="1296"/>
      <c r="K32" s="1319"/>
      <c r="L32" s="1319"/>
      <c r="M32" s="1319"/>
      <c r="N32" s="1319"/>
      <c r="O32" s="1319"/>
      <c r="P32" s="1319"/>
      <c r="Q32" s="1319"/>
      <c r="R32" s="1319"/>
      <c r="S32" s="1319"/>
      <c r="T32" s="1319"/>
      <c r="U32" s="1296"/>
      <c r="V32" s="1296"/>
      <c r="W32" s="1296"/>
      <c r="X32" s="1319"/>
      <c r="Y32" s="1319"/>
      <c r="Z32" s="1319"/>
      <c r="AA32" s="1319"/>
      <c r="AB32" s="1319"/>
      <c r="AC32" s="1319"/>
      <c r="AD32" s="1319"/>
      <c r="AE32" s="1319"/>
      <c r="AF32" s="1319"/>
      <c r="AG32" s="959"/>
      <c r="AH32" s="120"/>
    </row>
    <row r="33" spans="1:34" ht="11.25" customHeight="1">
      <c r="A33" s="1175"/>
      <c r="B33" s="1298" t="s">
        <v>1314</v>
      </c>
      <c r="C33" s="1301"/>
      <c r="D33" s="1298"/>
      <c r="E33" s="1319"/>
      <c r="F33" s="1319"/>
      <c r="G33" s="1319"/>
      <c r="H33" s="1296"/>
      <c r="I33" s="1296"/>
      <c r="J33" s="1296"/>
      <c r="K33" s="1319"/>
      <c r="L33" s="1319"/>
      <c r="M33" s="1319"/>
      <c r="N33" s="1319"/>
      <c r="O33" s="1319"/>
      <c r="P33" s="1319"/>
      <c r="Q33" s="1319"/>
      <c r="R33" s="1319"/>
      <c r="S33" s="1319"/>
      <c r="T33" s="1319"/>
      <c r="U33" s="1296"/>
      <c r="V33" s="1296"/>
      <c r="W33" s="1296"/>
      <c r="X33" s="1319"/>
      <c r="Y33" s="1319"/>
      <c r="Z33" s="1319"/>
      <c r="AA33" s="1319"/>
      <c r="AB33" s="1319"/>
      <c r="AC33" s="1319"/>
      <c r="AD33" s="1319"/>
      <c r="AE33" s="1319"/>
      <c r="AF33" s="1319"/>
      <c r="AG33" s="959"/>
      <c r="AH33" s="960"/>
    </row>
    <row r="34" spans="1:34" ht="12" customHeight="1">
      <c r="A34" s="1175"/>
      <c r="B34" s="1296"/>
      <c r="C34" s="1301"/>
      <c r="D34" s="1301"/>
      <c r="E34" s="1301"/>
      <c r="F34" s="1301"/>
      <c r="G34" s="1301"/>
      <c r="H34" s="1301"/>
      <c r="I34" s="1301"/>
      <c r="J34" s="1301"/>
      <c r="K34" s="1301"/>
      <c r="L34" s="1301"/>
      <c r="M34" s="1301"/>
      <c r="N34" s="1301"/>
      <c r="O34" s="1301"/>
      <c r="P34" s="1301"/>
      <c r="Q34" s="1301"/>
      <c r="R34" s="1301"/>
      <c r="S34" s="1301"/>
      <c r="T34" s="1301"/>
      <c r="U34" s="1301"/>
      <c r="V34" s="1301"/>
      <c r="W34" s="1301"/>
      <c r="X34" s="1302"/>
      <c r="Y34" s="1302"/>
      <c r="Z34" s="1302"/>
      <c r="AA34" s="1302"/>
      <c r="AB34" s="1302"/>
      <c r="AC34" s="1302"/>
      <c r="AD34" s="4690" t="s">
        <v>1071</v>
      </c>
      <c r="AE34" s="4690"/>
      <c r="AF34" s="1319"/>
      <c r="AG34" s="959"/>
      <c r="AH34" s="93"/>
    </row>
    <row r="35" spans="1:34" ht="12" customHeight="1">
      <c r="A35" s="1175"/>
      <c r="B35" s="4648"/>
      <c r="C35" s="4649"/>
      <c r="D35" s="4649"/>
      <c r="E35" s="4649"/>
      <c r="F35" s="4649"/>
      <c r="G35" s="4649"/>
      <c r="H35" s="4649"/>
      <c r="I35" s="4649"/>
      <c r="J35" s="4649"/>
      <c r="K35" s="4649"/>
      <c r="L35" s="4649"/>
      <c r="M35" s="4649"/>
      <c r="N35" s="4649"/>
      <c r="O35" s="4649"/>
      <c r="P35" s="4649"/>
      <c r="Q35" s="4649"/>
      <c r="R35" s="4649"/>
      <c r="S35" s="4649"/>
      <c r="T35" s="4649"/>
      <c r="U35" s="4649"/>
      <c r="V35" s="4649"/>
      <c r="W35" s="4649"/>
      <c r="X35" s="4649"/>
      <c r="Y35" s="4649"/>
      <c r="Z35" s="4649"/>
      <c r="AA35" s="4649"/>
      <c r="AB35" s="4649"/>
      <c r="AC35" s="4649"/>
      <c r="AD35" s="4649"/>
      <c r="AE35" s="4650"/>
      <c r="AF35" s="1319"/>
      <c r="AG35" s="959"/>
      <c r="AH35" s="93"/>
    </row>
    <row r="36" spans="1:34" ht="12" customHeight="1">
      <c r="A36" s="1175"/>
      <c r="B36" s="4651"/>
      <c r="C36" s="4652"/>
      <c r="D36" s="4652"/>
      <c r="E36" s="4652"/>
      <c r="F36" s="4652"/>
      <c r="G36" s="4652"/>
      <c r="H36" s="4652"/>
      <c r="I36" s="4652"/>
      <c r="J36" s="4652"/>
      <c r="K36" s="4652"/>
      <c r="L36" s="4652"/>
      <c r="M36" s="4652"/>
      <c r="N36" s="4652"/>
      <c r="O36" s="4652"/>
      <c r="P36" s="4652"/>
      <c r="Q36" s="4652"/>
      <c r="R36" s="4652"/>
      <c r="S36" s="4652"/>
      <c r="T36" s="4652"/>
      <c r="U36" s="4652"/>
      <c r="V36" s="4652"/>
      <c r="W36" s="4652"/>
      <c r="X36" s="4652"/>
      <c r="Y36" s="4652"/>
      <c r="Z36" s="4652"/>
      <c r="AA36" s="4652"/>
      <c r="AB36" s="4652"/>
      <c r="AC36" s="4652"/>
      <c r="AD36" s="4652"/>
      <c r="AE36" s="4653"/>
      <c r="AF36" s="1319"/>
      <c r="AG36" s="959"/>
      <c r="AH36" s="112"/>
    </row>
    <row r="37" spans="1:34" ht="12" customHeight="1">
      <c r="A37" s="1184"/>
      <c r="B37" s="1338"/>
      <c r="C37" s="1336"/>
      <c r="D37" s="1336"/>
      <c r="E37" s="1336"/>
      <c r="F37" s="1336"/>
      <c r="G37" s="1336"/>
      <c r="H37" s="1336"/>
      <c r="I37" s="1336"/>
      <c r="J37" s="1336"/>
      <c r="K37" s="1336"/>
      <c r="L37" s="1336"/>
      <c r="M37" s="1336"/>
      <c r="N37" s="1336"/>
      <c r="O37" s="1336"/>
      <c r="P37" s="1336"/>
      <c r="Q37" s="1336"/>
      <c r="R37" s="1336"/>
      <c r="S37" s="1336"/>
      <c r="T37" s="1336"/>
      <c r="U37" s="1336"/>
      <c r="V37" s="1336"/>
      <c r="W37" s="1336"/>
      <c r="X37" s="1337"/>
      <c r="Y37" s="1337"/>
      <c r="Z37" s="1337"/>
      <c r="AA37" s="1337"/>
      <c r="AB37" s="1337"/>
      <c r="AC37" s="1337"/>
      <c r="AD37" s="1337"/>
      <c r="AE37" s="1337"/>
      <c r="AF37" s="1337"/>
      <c r="AG37" s="1359"/>
      <c r="AH37" s="93"/>
    </row>
    <row r="38" spans="1:34" ht="12" customHeight="1">
      <c r="A38" s="1175"/>
      <c r="B38" s="1294"/>
      <c r="C38" s="1294"/>
      <c r="D38" s="1330"/>
      <c r="E38" s="1331"/>
      <c r="F38" s="1294"/>
      <c r="G38" s="1294"/>
      <c r="H38" s="1294"/>
      <c r="I38" s="1314"/>
      <c r="J38" s="1314"/>
      <c r="K38" s="1314"/>
      <c r="L38" s="1319"/>
      <c r="M38" s="1294"/>
      <c r="N38" s="1294"/>
      <c r="O38" s="1294"/>
      <c r="P38" s="1319"/>
      <c r="Q38" s="1294"/>
      <c r="R38" s="1294"/>
      <c r="S38" s="1294"/>
      <c r="T38" s="1294"/>
      <c r="U38" s="1294"/>
      <c r="V38" s="1294"/>
      <c r="W38" s="1294"/>
      <c r="X38" s="1294"/>
      <c r="Y38" s="1294"/>
      <c r="Z38" s="1294"/>
      <c r="AA38" s="1294"/>
      <c r="AB38" s="1294"/>
      <c r="AC38" s="1294"/>
      <c r="AD38" s="1289"/>
      <c r="AE38" s="1289"/>
      <c r="AF38" s="1304"/>
      <c r="AG38" s="959"/>
      <c r="AH38" s="93"/>
    </row>
    <row r="39" spans="1:34" ht="11.1" customHeight="1">
      <c r="A39" s="1175">
        <v>1.6</v>
      </c>
      <c r="B39" s="1317" t="s">
        <v>534</v>
      </c>
      <c r="C39" s="1301"/>
      <c r="D39" s="1301"/>
      <c r="E39" s="1301"/>
      <c r="F39" s="1301"/>
      <c r="G39" s="1301"/>
      <c r="H39" s="1301"/>
      <c r="I39" s="1301"/>
      <c r="J39" s="1301"/>
      <c r="K39" s="1301"/>
      <c r="L39" s="1301"/>
      <c r="M39" s="1301"/>
      <c r="N39" s="1301"/>
      <c r="O39" s="1301"/>
      <c r="P39" s="1301"/>
      <c r="Q39" s="1301"/>
      <c r="R39" s="1301"/>
      <c r="S39" s="1301"/>
      <c r="T39" s="1301"/>
      <c r="U39" s="1301"/>
      <c r="V39" s="1301"/>
      <c r="W39" s="1301"/>
      <c r="X39" s="1302"/>
      <c r="Y39" s="1302"/>
      <c r="Z39" s="1302"/>
      <c r="AA39" s="1302"/>
      <c r="AB39" s="1302"/>
      <c r="AC39" s="1302"/>
      <c r="AD39" s="1302"/>
      <c r="AE39" s="1302"/>
      <c r="AF39" s="1302"/>
      <c r="AG39" s="959"/>
      <c r="AH39" s="93"/>
    </row>
    <row r="40" spans="1:34" ht="10.5" customHeight="1">
      <c r="A40" s="1175"/>
      <c r="B40" s="1298" t="s">
        <v>1129</v>
      </c>
      <c r="C40" s="1301"/>
      <c r="D40" s="1301"/>
      <c r="E40" s="1301"/>
      <c r="F40" s="1301"/>
      <c r="G40" s="1301"/>
      <c r="H40" s="1301"/>
      <c r="I40" s="1301"/>
      <c r="J40" s="1301"/>
      <c r="K40" s="1301"/>
      <c r="L40" s="1301"/>
      <c r="M40" s="1301"/>
      <c r="N40" s="1301"/>
      <c r="O40" s="1301"/>
      <c r="P40" s="1301"/>
      <c r="Q40" s="1301"/>
      <c r="R40" s="1301"/>
      <c r="S40" s="1301"/>
      <c r="T40" s="1301"/>
      <c r="U40" s="1301"/>
      <c r="V40" s="1301"/>
      <c r="W40" s="1301"/>
      <c r="X40" s="1302"/>
      <c r="Y40" s="1302"/>
      <c r="Z40" s="1302"/>
      <c r="AA40" s="1302"/>
      <c r="AB40" s="1302"/>
      <c r="AC40" s="1302"/>
      <c r="AD40" s="1302"/>
      <c r="AE40" s="1302"/>
      <c r="AF40" s="1302"/>
      <c r="AG40" s="959"/>
      <c r="AH40" s="93"/>
    </row>
    <row r="41" spans="1:34" ht="15" customHeight="1">
      <c r="A41" s="1175"/>
      <c r="B41" s="1296"/>
      <c r="C41" s="1296"/>
      <c r="D41" s="1296"/>
      <c r="E41" s="1301"/>
      <c r="F41" s="1301"/>
      <c r="G41" s="1301"/>
      <c r="H41" s="1301"/>
      <c r="I41" s="1301"/>
      <c r="J41" s="1301"/>
      <c r="K41" s="1301"/>
      <c r="L41" s="1301"/>
      <c r="M41" s="1301"/>
      <c r="N41" s="1301"/>
      <c r="O41" s="1301"/>
      <c r="P41" s="1296"/>
      <c r="Q41" s="1301"/>
      <c r="R41" s="1301"/>
      <c r="S41" s="1301"/>
      <c r="T41" s="1301"/>
      <c r="U41" s="1301"/>
      <c r="V41" s="4654" t="s">
        <v>409</v>
      </c>
      <c r="W41" s="4654"/>
      <c r="X41" s="1290"/>
      <c r="Y41" s="1302"/>
      <c r="AA41" s="1302"/>
      <c r="AB41" s="1302"/>
      <c r="AC41" s="1302"/>
      <c r="AD41" s="1302"/>
      <c r="AE41" s="1290"/>
      <c r="AF41" s="1290"/>
      <c r="AG41" s="959"/>
      <c r="AH41" s="93"/>
    </row>
    <row r="42" spans="1:34" ht="11.1" customHeight="1">
      <c r="A42" s="1175"/>
      <c r="B42" s="4655"/>
      <c r="C42" s="4656"/>
      <c r="D42" s="4656"/>
      <c r="E42" s="4656"/>
      <c r="F42" s="4656"/>
      <c r="G42" s="4656"/>
      <c r="H42" s="4656"/>
      <c r="I42" s="4656"/>
      <c r="J42" s="4656"/>
      <c r="K42" s="4656"/>
      <c r="L42" s="4656"/>
      <c r="M42" s="4656"/>
      <c r="N42" s="4656"/>
      <c r="O42" s="4656"/>
      <c r="P42" s="4656"/>
      <c r="Q42" s="4656"/>
      <c r="R42" s="4656"/>
      <c r="S42" s="4656"/>
      <c r="T42" s="4656"/>
      <c r="U42" s="4656"/>
      <c r="V42" s="4656"/>
      <c r="W42" s="4657"/>
      <c r="X42" s="386"/>
      <c r="Y42" s="1302"/>
      <c r="Z42" s="1302"/>
      <c r="AA42" s="1302"/>
      <c r="AB42" s="1302"/>
      <c r="AC42" s="1302"/>
      <c r="AD42" s="1302"/>
      <c r="AE42" s="1304"/>
      <c r="AF42" s="1304"/>
      <c r="AG42" s="959"/>
      <c r="AH42" s="93"/>
    </row>
    <row r="43" spans="1:34" ht="11.1" customHeight="1">
      <c r="A43" s="1175"/>
      <c r="B43" s="4658"/>
      <c r="C43" s="4659"/>
      <c r="D43" s="4659"/>
      <c r="E43" s="4659"/>
      <c r="F43" s="4659"/>
      <c r="G43" s="4659"/>
      <c r="H43" s="4659"/>
      <c r="I43" s="4659"/>
      <c r="J43" s="4659"/>
      <c r="K43" s="4659"/>
      <c r="L43" s="4659"/>
      <c r="M43" s="4659"/>
      <c r="N43" s="4659"/>
      <c r="O43" s="4659"/>
      <c r="P43" s="4659"/>
      <c r="Q43" s="4659"/>
      <c r="R43" s="4659"/>
      <c r="S43" s="4659"/>
      <c r="T43" s="4659"/>
      <c r="U43" s="4659"/>
      <c r="V43" s="4659"/>
      <c r="W43" s="4660"/>
      <c r="X43" s="386"/>
      <c r="Y43" s="1302"/>
      <c r="Z43" s="1302"/>
      <c r="AA43" s="1302"/>
      <c r="AB43" s="1302"/>
      <c r="AC43" s="1302"/>
      <c r="AD43" s="1302"/>
      <c r="AE43" s="1302"/>
      <c r="AF43" s="1302"/>
      <c r="AG43" s="959"/>
      <c r="AH43" s="93"/>
    </row>
    <row r="44" spans="1:34" ht="11.1" customHeight="1">
      <c r="A44" s="1175"/>
      <c r="B44" s="4658"/>
      <c r="C44" s="4659"/>
      <c r="D44" s="4659"/>
      <c r="E44" s="4659"/>
      <c r="F44" s="4659"/>
      <c r="G44" s="4659"/>
      <c r="H44" s="4659"/>
      <c r="I44" s="4659"/>
      <c r="J44" s="4659"/>
      <c r="K44" s="4659"/>
      <c r="L44" s="4659"/>
      <c r="M44" s="4659"/>
      <c r="N44" s="4659"/>
      <c r="O44" s="4659"/>
      <c r="P44" s="4659"/>
      <c r="Q44" s="4659"/>
      <c r="R44" s="4659"/>
      <c r="S44" s="4659"/>
      <c r="T44" s="4659"/>
      <c r="U44" s="4659"/>
      <c r="V44" s="4659"/>
      <c r="W44" s="4660"/>
      <c r="X44" s="386"/>
      <c r="Y44" s="1302"/>
      <c r="Z44" s="1302"/>
      <c r="AA44" s="1302"/>
      <c r="AB44" s="1302"/>
      <c r="AC44" s="1302"/>
      <c r="AD44" s="1302"/>
      <c r="AE44" s="1302"/>
      <c r="AF44" s="1302"/>
      <c r="AG44" s="959"/>
      <c r="AH44" s="442"/>
    </row>
    <row r="45" spans="1:34" ht="10.5" customHeight="1">
      <c r="A45" s="1175"/>
      <c r="B45" s="4658"/>
      <c r="C45" s="4659"/>
      <c r="D45" s="4659"/>
      <c r="E45" s="4659"/>
      <c r="F45" s="4659"/>
      <c r="G45" s="4659"/>
      <c r="H45" s="4659"/>
      <c r="I45" s="4659"/>
      <c r="J45" s="4659"/>
      <c r="K45" s="4659"/>
      <c r="L45" s="4659"/>
      <c r="M45" s="4659"/>
      <c r="N45" s="4659"/>
      <c r="O45" s="4659"/>
      <c r="P45" s="4659"/>
      <c r="Q45" s="4659"/>
      <c r="R45" s="4659"/>
      <c r="S45" s="4659"/>
      <c r="T45" s="4659"/>
      <c r="U45" s="4659"/>
      <c r="V45" s="4659"/>
      <c r="W45" s="4660"/>
      <c r="X45" s="386"/>
      <c r="Y45" s="1302"/>
      <c r="Z45" s="1302"/>
      <c r="AA45" s="1302"/>
      <c r="AB45" s="1302"/>
      <c r="AC45" s="1302"/>
      <c r="AD45" s="1302"/>
      <c r="AE45" s="1302"/>
      <c r="AF45" s="1302"/>
      <c r="AG45" s="959"/>
      <c r="AH45" s="442"/>
    </row>
    <row r="46" spans="1:34" ht="10.5" customHeight="1">
      <c r="A46" s="1358"/>
      <c r="B46" s="4658"/>
      <c r="C46" s="4659"/>
      <c r="D46" s="4659"/>
      <c r="E46" s="4659"/>
      <c r="F46" s="4659"/>
      <c r="G46" s="4659"/>
      <c r="H46" s="4659"/>
      <c r="I46" s="4659"/>
      <c r="J46" s="4659"/>
      <c r="K46" s="4659"/>
      <c r="L46" s="4659"/>
      <c r="M46" s="4659"/>
      <c r="N46" s="4659"/>
      <c r="O46" s="4659"/>
      <c r="P46" s="4659"/>
      <c r="Q46" s="4659"/>
      <c r="R46" s="4659"/>
      <c r="S46" s="4659"/>
      <c r="T46" s="4659"/>
      <c r="U46" s="4659"/>
      <c r="V46" s="4659"/>
      <c r="W46" s="4660"/>
      <c r="X46" s="386"/>
      <c r="Y46" s="1305"/>
      <c r="Z46" s="1305"/>
      <c r="AA46" s="1305"/>
      <c r="AB46" s="1305"/>
      <c r="AC46" s="1305"/>
      <c r="AD46" s="1305"/>
      <c r="AE46" s="1305"/>
      <c r="AF46" s="1305"/>
      <c r="AG46" s="959"/>
      <c r="AH46" s="442"/>
    </row>
    <row r="47" spans="1:34" ht="11.1" customHeight="1">
      <c r="A47" s="1175"/>
      <c r="B47" s="4658"/>
      <c r="C47" s="4659"/>
      <c r="D47" s="4659"/>
      <c r="E47" s="4659"/>
      <c r="F47" s="4659"/>
      <c r="G47" s="4659"/>
      <c r="H47" s="4659"/>
      <c r="I47" s="4659"/>
      <c r="J47" s="4659"/>
      <c r="K47" s="4659"/>
      <c r="L47" s="4659"/>
      <c r="M47" s="4659"/>
      <c r="N47" s="4659"/>
      <c r="O47" s="4659"/>
      <c r="P47" s="4659"/>
      <c r="Q47" s="4659"/>
      <c r="R47" s="4659"/>
      <c r="S47" s="4659"/>
      <c r="T47" s="4659"/>
      <c r="U47" s="4659"/>
      <c r="V47" s="4659"/>
      <c r="W47" s="4660"/>
      <c r="X47" s="386"/>
      <c r="Y47" s="1302"/>
      <c r="Z47" s="1302"/>
      <c r="AA47" s="1302"/>
      <c r="AB47" s="1302"/>
      <c r="AC47" s="1290"/>
      <c r="AD47" s="4654" t="s">
        <v>410</v>
      </c>
      <c r="AE47" s="4654"/>
      <c r="AF47" s="1305"/>
      <c r="AG47" s="959"/>
      <c r="AH47" s="442"/>
    </row>
    <row r="48" spans="1:34" ht="12" customHeight="1">
      <c r="A48" s="1175"/>
      <c r="B48" s="4658"/>
      <c r="C48" s="4659"/>
      <c r="D48" s="4659"/>
      <c r="E48" s="4659"/>
      <c r="F48" s="4659"/>
      <c r="G48" s="4659"/>
      <c r="H48" s="4659"/>
      <c r="I48" s="4659"/>
      <c r="J48" s="4659"/>
      <c r="K48" s="4659"/>
      <c r="L48" s="4659"/>
      <c r="M48" s="4659"/>
      <c r="N48" s="4659"/>
      <c r="O48" s="4659"/>
      <c r="P48" s="4659"/>
      <c r="Q48" s="4659"/>
      <c r="R48" s="4659"/>
      <c r="S48" s="4659"/>
      <c r="T48" s="4659"/>
      <c r="U48" s="4659"/>
      <c r="V48" s="4659"/>
      <c r="W48" s="4660"/>
      <c r="X48" s="386"/>
      <c r="Y48" s="1296" t="s">
        <v>407</v>
      </c>
      <c r="Z48" s="1302"/>
      <c r="AA48" s="4664"/>
      <c r="AB48" s="4665"/>
      <c r="AC48" s="4665"/>
      <c r="AD48" s="4665"/>
      <c r="AE48" s="4666"/>
      <c r="AF48" s="1290"/>
      <c r="AG48" s="959"/>
      <c r="AH48" s="442"/>
    </row>
    <row r="49" spans="1:34" ht="12" customHeight="1">
      <c r="A49" s="1175"/>
      <c r="B49" s="4661"/>
      <c r="C49" s="4662"/>
      <c r="D49" s="4662"/>
      <c r="E49" s="4662"/>
      <c r="F49" s="4662"/>
      <c r="G49" s="4662"/>
      <c r="H49" s="4662"/>
      <c r="I49" s="4662"/>
      <c r="J49" s="4662"/>
      <c r="K49" s="4662"/>
      <c r="L49" s="4662"/>
      <c r="M49" s="4662"/>
      <c r="N49" s="4662"/>
      <c r="O49" s="4662"/>
      <c r="P49" s="4662"/>
      <c r="Q49" s="4662"/>
      <c r="R49" s="4662"/>
      <c r="S49" s="4662"/>
      <c r="T49" s="4662"/>
      <c r="U49" s="4662"/>
      <c r="V49" s="4662"/>
      <c r="W49" s="4663"/>
      <c r="X49" s="386"/>
      <c r="Y49" s="1306" t="s">
        <v>408</v>
      </c>
      <c r="Z49" s="1302"/>
      <c r="AA49" s="4667"/>
      <c r="AB49" s="4668"/>
      <c r="AC49" s="4668"/>
      <c r="AD49" s="4668"/>
      <c r="AE49" s="4669"/>
      <c r="AF49" s="1307"/>
      <c r="AG49" s="959"/>
      <c r="AH49" s="442"/>
    </row>
    <row r="50" spans="1:34" ht="12" customHeight="1">
      <c r="A50" s="1175"/>
      <c r="B50" s="1296"/>
      <c r="C50" s="1301"/>
      <c r="D50" s="1301"/>
      <c r="E50" s="1301"/>
      <c r="F50" s="1301"/>
      <c r="G50" s="1301"/>
      <c r="H50" s="1301"/>
      <c r="I50" s="1301"/>
      <c r="J50" s="1301"/>
      <c r="K50" s="1301"/>
      <c r="L50" s="1301"/>
      <c r="M50" s="1301"/>
      <c r="N50" s="1301"/>
      <c r="O50" s="1301"/>
      <c r="P50" s="1301"/>
      <c r="Q50" s="1301"/>
      <c r="R50" s="1301"/>
      <c r="S50" s="1301"/>
      <c r="T50" s="1301"/>
      <c r="U50" s="1301"/>
      <c r="V50" s="1301"/>
      <c r="W50" s="1301"/>
      <c r="X50" s="1302"/>
      <c r="Y50" s="1302"/>
      <c r="Z50" s="1302"/>
      <c r="AA50" s="1302"/>
      <c r="AB50" s="1302"/>
      <c r="AC50" s="1302"/>
      <c r="AD50" s="1302"/>
      <c r="AE50" s="1302"/>
      <c r="AF50" s="1302"/>
      <c r="AG50" s="1176"/>
      <c r="AH50" s="442"/>
    </row>
    <row r="51" spans="1:34" ht="8.25" customHeight="1">
      <c r="A51" s="1863"/>
      <c r="B51" s="1864"/>
      <c r="C51" s="1865"/>
      <c r="D51" s="1865"/>
      <c r="E51" s="1865"/>
      <c r="F51" s="1865"/>
      <c r="G51" s="1866"/>
      <c r="H51" s="1867"/>
      <c r="I51" s="1867"/>
      <c r="J51" s="1867"/>
      <c r="K51" s="1867"/>
      <c r="L51" s="1867"/>
      <c r="M51" s="1867"/>
      <c r="N51" s="1867"/>
      <c r="O51" s="1867"/>
      <c r="P51" s="1868"/>
      <c r="Q51" s="1868"/>
      <c r="R51" s="1868"/>
      <c r="S51" s="1867"/>
      <c r="T51" s="1867"/>
      <c r="U51" s="1867"/>
      <c r="V51" s="1867"/>
      <c r="W51" s="1865"/>
      <c r="X51" s="1869"/>
      <c r="Y51" s="1869"/>
      <c r="Z51" s="1865"/>
      <c r="AA51" s="1865"/>
      <c r="AB51" s="1865"/>
      <c r="AC51" s="1865"/>
      <c r="AD51" s="1865"/>
      <c r="AE51" s="1865"/>
      <c r="AF51" s="1865"/>
      <c r="AG51" s="1870"/>
      <c r="AH51" s="442"/>
    </row>
    <row r="52" spans="1:34" ht="11.1" customHeight="1">
      <c r="A52" s="1871"/>
      <c r="B52" s="1872" t="s">
        <v>33</v>
      </c>
      <c r="C52" s="1872"/>
      <c r="D52" s="1872"/>
      <c r="E52" s="1872"/>
      <c r="F52" s="1872"/>
      <c r="G52" s="1872"/>
      <c r="H52" s="1872"/>
      <c r="I52" s="1872"/>
      <c r="J52" s="1872"/>
      <c r="K52" s="1872"/>
      <c r="L52" s="1872"/>
      <c r="M52" s="1872"/>
      <c r="N52" s="1872"/>
      <c r="O52" s="1872"/>
      <c r="P52" s="1872"/>
      <c r="Q52" s="1872"/>
      <c r="R52" s="1872"/>
      <c r="S52" s="1872"/>
      <c r="T52" s="1872"/>
      <c r="U52" s="1872"/>
      <c r="V52" s="1872"/>
      <c r="W52" s="1872"/>
      <c r="X52" s="1872"/>
      <c r="Y52" s="1872"/>
      <c r="Z52" s="1872"/>
      <c r="AA52" s="1872"/>
      <c r="AB52" s="1872"/>
      <c r="AC52" s="1872"/>
      <c r="AD52" s="1872"/>
      <c r="AE52" s="1872"/>
      <c r="AF52" s="1873"/>
      <c r="AG52" s="1874"/>
      <c r="AH52" s="442"/>
    </row>
    <row r="53" spans="1:34" ht="11.1" customHeight="1">
      <c r="A53" s="1871"/>
      <c r="B53" s="1875" t="s">
        <v>34</v>
      </c>
      <c r="C53" s="1872"/>
      <c r="D53" s="1872"/>
      <c r="E53" s="1872"/>
      <c r="F53" s="1872"/>
      <c r="G53" s="1872"/>
      <c r="H53" s="1872"/>
      <c r="I53" s="1872"/>
      <c r="J53" s="1872"/>
      <c r="K53" s="1872"/>
      <c r="L53" s="1872"/>
      <c r="M53" s="1872"/>
      <c r="N53" s="1872"/>
      <c r="O53" s="1872"/>
      <c r="P53" s="1872"/>
      <c r="Q53" s="1872"/>
      <c r="R53" s="1872"/>
      <c r="S53" s="1872"/>
      <c r="T53" s="1872"/>
      <c r="U53" s="1872"/>
      <c r="V53" s="1872"/>
      <c r="W53" s="1872"/>
      <c r="X53" s="1872"/>
      <c r="Y53" s="1872"/>
      <c r="Z53" s="1872"/>
      <c r="AA53" s="1872"/>
      <c r="AB53" s="1872"/>
      <c r="AC53" s="1872"/>
      <c r="AD53" s="1872"/>
      <c r="AE53" s="1872"/>
      <c r="AF53" s="1873"/>
      <c r="AG53" s="1874"/>
      <c r="AH53" s="960"/>
    </row>
    <row r="54" spans="1:34" ht="3.75" customHeight="1">
      <c r="A54" s="1871"/>
      <c r="B54" s="1875"/>
      <c r="C54" s="1872"/>
      <c r="D54" s="1872"/>
      <c r="E54" s="1872"/>
      <c r="F54" s="1872"/>
      <c r="G54" s="1872"/>
      <c r="H54" s="1872"/>
      <c r="I54" s="1872"/>
      <c r="J54" s="1872"/>
      <c r="K54" s="1872"/>
      <c r="L54" s="1872"/>
      <c r="M54" s="1872"/>
      <c r="N54" s="1872"/>
      <c r="O54" s="1872"/>
      <c r="P54" s="1872"/>
      <c r="Q54" s="1872"/>
      <c r="R54" s="1872"/>
      <c r="S54" s="1872"/>
      <c r="T54" s="1872"/>
      <c r="U54" s="1872"/>
      <c r="V54" s="1872"/>
      <c r="W54" s="1872"/>
      <c r="X54" s="1872"/>
      <c r="Y54" s="1872"/>
      <c r="Z54" s="1872"/>
      <c r="AA54" s="1872"/>
      <c r="AB54" s="1872"/>
      <c r="AC54" s="1872"/>
      <c r="AD54" s="1872"/>
      <c r="AE54" s="1872"/>
      <c r="AF54" s="1873"/>
      <c r="AG54" s="1874"/>
      <c r="AH54" s="960"/>
    </row>
    <row r="55" spans="1:34" ht="12" customHeight="1">
      <c r="A55" s="1863"/>
      <c r="B55" s="1876" t="s">
        <v>1540</v>
      </c>
      <c r="C55" s="1877"/>
      <c r="D55" s="1877"/>
      <c r="E55" s="1877"/>
      <c r="F55" s="1877"/>
      <c r="G55" s="1877"/>
      <c r="H55" s="1865"/>
      <c r="I55" s="1865"/>
      <c r="J55" s="1865"/>
      <c r="K55" s="1865"/>
      <c r="L55" s="1865"/>
      <c r="M55" s="1865"/>
      <c r="N55" s="1865"/>
      <c r="O55" s="1865"/>
      <c r="P55" s="1875"/>
      <c r="Q55" s="1875"/>
      <c r="R55" s="1878"/>
      <c r="S55" s="1875"/>
      <c r="T55" s="1875"/>
      <c r="U55" s="1875"/>
      <c r="V55" s="1873"/>
      <c r="W55" s="1873"/>
      <c r="X55" s="1875"/>
      <c r="Y55" s="1875"/>
      <c r="Z55" s="1875"/>
      <c r="AA55" s="1873"/>
      <c r="AB55" s="1873"/>
      <c r="AC55" s="1875"/>
      <c r="AD55" s="1879"/>
      <c r="AE55" s="1873"/>
      <c r="AF55" s="1880"/>
      <c r="AG55" s="1881"/>
      <c r="AH55" s="94"/>
    </row>
    <row r="56" spans="1:34" ht="12" customHeight="1">
      <c r="A56" s="1863"/>
      <c r="B56" s="1882" t="s">
        <v>3586</v>
      </c>
      <c r="C56" s="1877"/>
      <c r="D56" s="1877"/>
      <c r="E56" s="1877"/>
      <c r="F56" s="1877"/>
      <c r="G56" s="1877"/>
      <c r="H56" s="1865"/>
      <c r="I56" s="1865"/>
      <c r="J56" s="1865"/>
      <c r="K56" s="1865"/>
      <c r="L56" s="1865"/>
      <c r="M56" s="1865"/>
      <c r="N56" s="1865"/>
      <c r="O56" s="1865"/>
      <c r="P56" s="1875"/>
      <c r="Q56" s="1875"/>
      <c r="R56" s="1878"/>
      <c r="S56" s="1875"/>
      <c r="T56" s="1875"/>
      <c r="U56" s="1875"/>
      <c r="V56" s="1873"/>
      <c r="W56" s="1873"/>
      <c r="X56" s="1875"/>
      <c r="Y56" s="1875"/>
      <c r="Z56" s="1875"/>
      <c r="AA56" s="1873"/>
      <c r="AB56" s="1873"/>
      <c r="AC56" s="1875"/>
      <c r="AD56" s="1879"/>
      <c r="AE56" s="1873"/>
      <c r="AF56" s="1880"/>
      <c r="AG56" s="1881"/>
      <c r="AH56" s="1118"/>
    </row>
    <row r="57" spans="1:34" ht="12" customHeight="1">
      <c r="A57" s="1863"/>
      <c r="B57" s="1883"/>
      <c r="C57" s="1877"/>
      <c r="D57" s="1877"/>
      <c r="E57" s="1877"/>
      <c r="F57" s="1877"/>
      <c r="G57" s="1877"/>
      <c r="H57" s="1865"/>
      <c r="I57" s="1865"/>
      <c r="J57" s="1865"/>
      <c r="K57" s="1865"/>
      <c r="L57" s="1865"/>
      <c r="M57" s="1865"/>
      <c r="N57" s="1865"/>
      <c r="O57" s="1865"/>
      <c r="P57" s="1875"/>
      <c r="Q57" s="1875"/>
      <c r="R57" s="1878"/>
      <c r="S57" s="1875"/>
      <c r="T57" s="1875"/>
      <c r="U57" s="1875"/>
      <c r="V57" s="1873"/>
      <c r="W57" s="1873"/>
      <c r="X57" s="1875"/>
      <c r="Y57" s="1875"/>
      <c r="Z57" s="1875"/>
      <c r="AA57" s="1873"/>
      <c r="AB57" s="1873"/>
      <c r="AC57" s="1884"/>
      <c r="AD57" s="4632" t="s">
        <v>1545</v>
      </c>
      <c r="AE57" s="4632"/>
      <c r="AF57" s="1880"/>
      <c r="AG57" s="1881"/>
      <c r="AH57" s="1118"/>
    </row>
    <row r="58" spans="1:34" s="26" customFormat="1" ht="12" customHeight="1">
      <c r="A58" s="1863"/>
      <c r="B58" s="1885" t="s">
        <v>29</v>
      </c>
      <c r="C58" s="1885" t="s">
        <v>1541</v>
      </c>
      <c r="D58" s="1885"/>
      <c r="E58" s="1865"/>
      <c r="F58" s="1865"/>
      <c r="G58" s="1865"/>
      <c r="H58" s="1865"/>
      <c r="I58" s="1865"/>
      <c r="J58" s="1865"/>
      <c r="K58" s="1865"/>
      <c r="L58" s="1865"/>
      <c r="M58" s="1865"/>
      <c r="N58" s="1865"/>
      <c r="O58" s="1865"/>
      <c r="P58" s="1875"/>
      <c r="Q58" s="1875"/>
      <c r="R58" s="1878"/>
      <c r="S58" s="1875"/>
      <c r="T58" s="1875"/>
      <c r="U58" s="1875"/>
      <c r="V58" s="1873"/>
      <c r="W58" s="1873"/>
      <c r="X58" s="1875"/>
      <c r="Y58" s="4636"/>
      <c r="Z58" s="4637"/>
      <c r="AA58" s="4637"/>
      <c r="AB58" s="4637"/>
      <c r="AC58" s="4637"/>
      <c r="AD58" s="4637"/>
      <c r="AE58" s="4638"/>
      <c r="AF58" s="1886"/>
      <c r="AG58" s="1887"/>
      <c r="AH58" s="95"/>
    </row>
    <row r="59" spans="1:34" s="26" customFormat="1" ht="12" customHeight="1">
      <c r="A59" s="1863"/>
      <c r="B59" s="1888"/>
      <c r="C59" s="1889" t="s">
        <v>1542</v>
      </c>
      <c r="D59" s="1865"/>
      <c r="E59" s="1865"/>
      <c r="F59" s="1865"/>
      <c r="G59" s="1865"/>
      <c r="H59" s="1865"/>
      <c r="I59" s="1865"/>
      <c r="J59" s="1865"/>
      <c r="K59" s="1865"/>
      <c r="L59" s="1865"/>
      <c r="M59" s="1865"/>
      <c r="N59" s="1865"/>
      <c r="O59" s="1865"/>
      <c r="P59" s="1875"/>
      <c r="Q59" s="1875"/>
      <c r="R59" s="1878"/>
      <c r="S59" s="1875"/>
      <c r="T59" s="1875"/>
      <c r="U59" s="1875"/>
      <c r="V59" s="1873"/>
      <c r="W59" s="1873"/>
      <c r="X59" s="1875"/>
      <c r="Y59" s="4639"/>
      <c r="Z59" s="4640"/>
      <c r="AA59" s="4640"/>
      <c r="AB59" s="4640"/>
      <c r="AC59" s="4640"/>
      <c r="AD59" s="4640"/>
      <c r="AE59" s="4641"/>
      <c r="AF59" s="1886"/>
      <c r="AG59" s="1887"/>
      <c r="AH59" s="444"/>
    </row>
    <row r="60" spans="1:34" s="26" customFormat="1" ht="9.75" customHeight="1">
      <c r="A60" s="1863"/>
      <c r="B60" s="1888"/>
      <c r="C60" s="1889"/>
      <c r="D60" s="1865"/>
      <c r="E60" s="1865"/>
      <c r="F60" s="1865"/>
      <c r="G60" s="1865"/>
      <c r="H60" s="1865"/>
      <c r="I60" s="1865"/>
      <c r="J60" s="1865"/>
      <c r="K60" s="1890"/>
      <c r="L60" s="1890"/>
      <c r="M60" s="1890"/>
      <c r="N60" s="1890"/>
      <c r="O60" s="1890"/>
      <c r="P60" s="1890"/>
      <c r="Q60" s="1890"/>
      <c r="R60" s="1890"/>
      <c r="S60" s="1890"/>
      <c r="T60" s="1890"/>
      <c r="U60" s="1890"/>
      <c r="V60" s="1890"/>
      <c r="W60" s="1890"/>
      <c r="X60" s="1890"/>
      <c r="Y60" s="1890"/>
      <c r="Z60" s="1890"/>
      <c r="AA60" s="1890"/>
      <c r="AB60" s="1890"/>
      <c r="AC60" s="1890"/>
      <c r="AD60" s="1890"/>
      <c r="AE60" s="1890"/>
      <c r="AF60" s="1886"/>
      <c r="AG60" s="1887"/>
      <c r="AH60" s="1177"/>
    </row>
    <row r="61" spans="1:34" s="26" customFormat="1" ht="12" customHeight="1">
      <c r="A61" s="1891"/>
      <c r="B61" s="1888"/>
      <c r="C61" s="1865"/>
      <c r="D61" s="1865"/>
      <c r="E61" s="1865"/>
      <c r="F61" s="1865"/>
      <c r="G61" s="1865"/>
      <c r="H61" s="1865"/>
      <c r="I61" s="1865"/>
      <c r="J61" s="1865"/>
      <c r="K61" s="1865"/>
      <c r="L61" s="1865"/>
      <c r="M61" s="1865"/>
      <c r="N61" s="1885"/>
      <c r="O61" s="1865"/>
      <c r="P61" s="1878"/>
      <c r="Q61" s="1878"/>
      <c r="R61" s="1878"/>
      <c r="S61" s="1878"/>
      <c r="T61" s="1878"/>
      <c r="U61" s="1878"/>
      <c r="V61" s="1878"/>
      <c r="W61" s="1878"/>
      <c r="X61" s="1878"/>
      <c r="Y61" s="1878"/>
      <c r="Z61" s="1865"/>
      <c r="AA61" s="1865"/>
      <c r="AB61" s="1865"/>
      <c r="AC61" s="1865"/>
      <c r="AD61" s="4632" t="s">
        <v>1546</v>
      </c>
      <c r="AE61" s="4633"/>
      <c r="AF61" s="1865"/>
      <c r="AG61" s="1870"/>
      <c r="AH61" s="444"/>
    </row>
    <row r="62" spans="1:34" s="26" customFormat="1" ht="12" customHeight="1">
      <c r="A62" s="1863"/>
      <c r="B62" s="1892" t="s">
        <v>30</v>
      </c>
      <c r="C62" s="1872" t="s">
        <v>1543</v>
      </c>
      <c r="D62" s="1865"/>
      <c r="E62" s="1865"/>
      <c r="F62" s="1865"/>
      <c r="G62" s="1865"/>
      <c r="H62" s="1865"/>
      <c r="I62" s="1865"/>
      <c r="J62" s="1865"/>
      <c r="K62" s="1865"/>
      <c r="L62" s="1865"/>
      <c r="M62" s="1865"/>
      <c r="N62" s="1865"/>
      <c r="O62" s="1865"/>
      <c r="P62" s="1875"/>
      <c r="Q62" s="1875"/>
      <c r="R62" s="1878"/>
      <c r="S62" s="1875"/>
      <c r="T62" s="1875"/>
      <c r="U62" s="1875"/>
      <c r="V62" s="1873"/>
      <c r="W62" s="4642"/>
      <c r="X62" s="4643"/>
      <c r="Y62" s="4643"/>
      <c r="Z62" s="4643"/>
      <c r="AA62" s="4643"/>
      <c r="AB62" s="4643"/>
      <c r="AC62" s="4643"/>
      <c r="AD62" s="4643"/>
      <c r="AE62" s="4644"/>
      <c r="AF62" s="1886"/>
      <c r="AG62" s="1887"/>
      <c r="AH62" s="444"/>
    </row>
    <row r="63" spans="1:34" s="26" customFormat="1" ht="12" customHeight="1">
      <c r="A63" s="1863"/>
      <c r="B63" s="1893"/>
      <c r="C63" s="1889" t="s">
        <v>1544</v>
      </c>
      <c r="D63" s="1865"/>
      <c r="E63" s="1865"/>
      <c r="F63" s="1865"/>
      <c r="G63" s="1865"/>
      <c r="H63" s="1865"/>
      <c r="I63" s="1865"/>
      <c r="J63" s="1865"/>
      <c r="K63" s="1865"/>
      <c r="L63" s="1865"/>
      <c r="M63" s="1865"/>
      <c r="N63" s="1865"/>
      <c r="O63" s="1865"/>
      <c r="P63" s="1875"/>
      <c r="Q63" s="1875"/>
      <c r="R63" s="1878"/>
      <c r="S63" s="1875"/>
      <c r="T63" s="1875"/>
      <c r="U63" s="1875"/>
      <c r="V63" s="1873"/>
      <c r="W63" s="4645"/>
      <c r="X63" s="4646"/>
      <c r="Y63" s="4646"/>
      <c r="Z63" s="4646"/>
      <c r="AA63" s="4646"/>
      <c r="AB63" s="4646"/>
      <c r="AC63" s="4646"/>
      <c r="AD63" s="4646"/>
      <c r="AE63" s="4647"/>
      <c r="AF63" s="1886"/>
      <c r="AG63" s="1887"/>
      <c r="AH63" s="444"/>
    </row>
    <row r="64" spans="1:34" s="26" customFormat="1" ht="3" customHeight="1">
      <c r="A64" s="1894"/>
      <c r="B64" s="1883"/>
      <c r="C64" s="1877"/>
      <c r="D64" s="1877"/>
      <c r="E64" s="1877"/>
      <c r="F64" s="1877"/>
      <c r="G64" s="1877"/>
      <c r="H64" s="1877"/>
      <c r="I64" s="1877"/>
      <c r="J64" s="1877"/>
      <c r="K64" s="1877"/>
      <c r="L64" s="1877"/>
      <c r="M64" s="1877"/>
      <c r="N64" s="1877"/>
      <c r="O64" s="1877"/>
      <c r="P64" s="1877"/>
      <c r="Q64" s="1877"/>
      <c r="R64" s="1877"/>
      <c r="S64" s="1877"/>
      <c r="T64" s="1877"/>
      <c r="U64" s="1877"/>
      <c r="V64" s="1877"/>
      <c r="W64" s="1895"/>
      <c r="X64" s="1895"/>
      <c r="Y64" s="1895"/>
      <c r="Z64" s="1877"/>
      <c r="AA64" s="1877"/>
      <c r="AB64" s="1877"/>
      <c r="AC64" s="1877"/>
      <c r="AD64" s="1877"/>
      <c r="AE64" s="1877"/>
      <c r="AF64" s="1877"/>
      <c r="AG64" s="1896"/>
      <c r="AH64" s="444"/>
    </row>
    <row r="65" spans="1:34" s="26" customFormat="1" ht="12" customHeight="1">
      <c r="A65" s="1897"/>
      <c r="B65" s="1898"/>
      <c r="C65" s="1899"/>
      <c r="D65" s="1899"/>
      <c r="E65" s="1899"/>
      <c r="F65" s="1899"/>
      <c r="G65" s="1899"/>
      <c r="H65" s="1899"/>
      <c r="I65" s="1899"/>
      <c r="J65" s="1899"/>
      <c r="K65" s="1899"/>
      <c r="L65" s="1899"/>
      <c r="M65" s="1899"/>
      <c r="N65" s="1899"/>
      <c r="O65" s="1899"/>
      <c r="P65" s="1899"/>
      <c r="Q65" s="1899"/>
      <c r="R65" s="1899"/>
      <c r="S65" s="1899"/>
      <c r="T65" s="1899"/>
      <c r="U65" s="1899"/>
      <c r="V65" s="1899"/>
      <c r="W65" s="1899"/>
      <c r="X65" s="1900"/>
      <c r="Y65" s="1900"/>
      <c r="Z65" s="1900"/>
      <c r="AA65" s="1900"/>
      <c r="AB65" s="1900"/>
      <c r="AC65" s="1900"/>
      <c r="AD65" s="1900"/>
      <c r="AE65" s="1900"/>
      <c r="AF65" s="1900"/>
      <c r="AG65" s="1901"/>
      <c r="AH65" s="95"/>
    </row>
    <row r="66" spans="1:34" s="26" customFormat="1" ht="12" customHeight="1">
      <c r="A66" s="1175"/>
      <c r="B66" s="1298"/>
      <c r="C66" s="1301"/>
      <c r="D66" s="1301"/>
      <c r="E66" s="1301"/>
      <c r="F66" s="1301"/>
      <c r="G66" s="1301"/>
      <c r="H66" s="1301"/>
      <c r="I66" s="1301"/>
      <c r="J66" s="1301"/>
      <c r="K66" s="1301"/>
      <c r="L66" s="1301"/>
      <c r="M66" s="1301"/>
      <c r="N66" s="1301"/>
      <c r="O66" s="1301"/>
      <c r="P66" s="1301"/>
      <c r="Q66" s="1301"/>
      <c r="R66" s="1301"/>
      <c r="S66" s="1301"/>
      <c r="T66" s="1301"/>
      <c r="U66" s="1301"/>
      <c r="V66" s="1301"/>
      <c r="W66" s="1301"/>
      <c r="X66" s="1302"/>
      <c r="Y66" s="1302"/>
      <c r="Z66" s="1302"/>
      <c r="AA66" s="1302"/>
      <c r="AB66" s="1302"/>
      <c r="AC66" s="1302"/>
      <c r="AD66" s="1302"/>
      <c r="AE66" s="1302"/>
      <c r="AF66" s="1302"/>
      <c r="AG66" s="1176"/>
      <c r="AH66" s="109"/>
    </row>
    <row r="67" spans="1:34" s="26" customFormat="1" ht="12.75" customHeight="1">
      <c r="A67" s="1175">
        <v>1.7</v>
      </c>
      <c r="B67" s="1296" t="s">
        <v>535</v>
      </c>
      <c r="C67" s="1296"/>
      <c r="D67" s="1341"/>
      <c r="E67" s="1306"/>
      <c r="F67" s="1301"/>
      <c r="G67" s="1301"/>
      <c r="H67" s="1301"/>
      <c r="I67" s="1301"/>
      <c r="J67" s="1301"/>
      <c r="K67" s="1301"/>
      <c r="L67" s="1301"/>
      <c r="M67" s="1301"/>
      <c r="N67" s="1301"/>
      <c r="O67" s="1301"/>
      <c r="P67" s="1301"/>
      <c r="Q67" s="1303"/>
      <c r="R67" s="1341"/>
      <c r="S67" s="1308"/>
      <c r="T67" s="1296"/>
      <c r="U67" s="1301"/>
      <c r="V67" s="1301"/>
      <c r="W67" s="1301"/>
      <c r="X67" s="1302"/>
      <c r="Y67" s="1302"/>
      <c r="Z67" s="1302"/>
      <c r="AA67" s="1302"/>
      <c r="AB67" s="1302"/>
      <c r="AC67" s="1302"/>
      <c r="AD67" s="1302"/>
      <c r="AE67" s="1311"/>
      <c r="AF67" s="1290"/>
      <c r="AG67" s="1176"/>
      <c r="AH67" s="95"/>
    </row>
    <row r="68" spans="1:34" s="26" customFormat="1" ht="11.25" customHeight="1">
      <c r="A68" s="1175"/>
      <c r="B68" s="1296" t="s">
        <v>1547</v>
      </c>
      <c r="C68" s="1296"/>
      <c r="D68" s="1299"/>
      <c r="E68" s="1306"/>
      <c r="F68" s="1301"/>
      <c r="G68" s="1301"/>
      <c r="H68" s="1301"/>
      <c r="I68" s="1301"/>
      <c r="J68" s="1296"/>
      <c r="K68" s="1301"/>
      <c r="L68" s="1301"/>
      <c r="M68" s="1301"/>
      <c r="N68" s="1301"/>
      <c r="O68" s="1301"/>
      <c r="P68" s="1301"/>
      <c r="Q68" s="1342"/>
      <c r="R68" s="1299"/>
      <c r="S68" s="1308"/>
      <c r="T68" s="1296"/>
      <c r="U68" s="1301"/>
      <c r="V68" s="1301"/>
      <c r="W68" s="1301"/>
      <c r="X68" s="1302"/>
      <c r="Y68" s="1302"/>
      <c r="Z68" s="1302"/>
      <c r="AA68" s="1302"/>
      <c r="AB68" s="1302" t="s">
        <v>88</v>
      </c>
      <c r="AC68" s="1302"/>
      <c r="AD68" s="1302"/>
      <c r="AE68" s="1304"/>
      <c r="AF68" s="1304"/>
      <c r="AG68" s="1176"/>
      <c r="AH68" s="95"/>
    </row>
    <row r="69" spans="1:34" s="26" customFormat="1" ht="14.25" customHeight="1">
      <c r="A69" s="1175"/>
      <c r="B69" s="1306" t="s">
        <v>1548</v>
      </c>
      <c r="C69" s="1296"/>
      <c r="D69" s="1299"/>
      <c r="E69" s="1306"/>
      <c r="F69" s="1301"/>
      <c r="G69" s="1301"/>
      <c r="H69" s="1301"/>
      <c r="I69" s="1301"/>
      <c r="J69" s="1301"/>
      <c r="K69" s="1301"/>
      <c r="L69" s="1301"/>
      <c r="M69" s="1301"/>
      <c r="N69" s="1301"/>
      <c r="O69" s="1301"/>
      <c r="P69" s="1301"/>
      <c r="Q69" s="1342"/>
      <c r="R69" s="1299"/>
      <c r="S69" s="1308"/>
      <c r="T69" s="1296"/>
      <c r="U69" s="1301"/>
      <c r="V69" s="1301"/>
      <c r="W69" s="1301"/>
      <c r="X69" s="1302"/>
      <c r="Y69" s="1302"/>
      <c r="Z69" s="1302"/>
      <c r="AA69" s="1302"/>
      <c r="AB69" s="1302"/>
      <c r="AC69" s="1302"/>
      <c r="AD69" s="1302"/>
      <c r="AE69" s="1302"/>
      <c r="AF69" s="1302"/>
      <c r="AG69" s="1176"/>
      <c r="AH69" s="95"/>
    </row>
    <row r="70" spans="1:34" s="26" customFormat="1" ht="11.1" customHeight="1">
      <c r="A70" s="1175"/>
      <c r="B70" s="1306" t="s">
        <v>153</v>
      </c>
      <c r="C70" s="1296"/>
      <c r="D70" s="1299"/>
      <c r="E70" s="1306"/>
      <c r="F70" s="1301"/>
      <c r="G70" s="1301"/>
      <c r="H70" s="1301"/>
      <c r="I70" s="1301"/>
      <c r="J70" s="1301"/>
      <c r="K70" s="1301"/>
      <c r="L70" s="1301"/>
      <c r="M70" s="1301"/>
      <c r="N70" s="1301"/>
      <c r="O70" s="1301"/>
      <c r="P70" s="1301"/>
      <c r="Q70" s="1342"/>
      <c r="R70" s="1299"/>
      <c r="S70" s="1308"/>
      <c r="T70" s="1296"/>
      <c r="U70" s="1301"/>
      <c r="V70" s="1301"/>
      <c r="W70" s="1301"/>
      <c r="X70" s="1302"/>
      <c r="Y70" s="1302"/>
      <c r="Z70" s="1302"/>
      <c r="AA70" s="1302"/>
      <c r="AB70" s="1302"/>
      <c r="AC70" s="1302"/>
      <c r="AD70" s="1302"/>
      <c r="AE70" s="1302"/>
      <c r="AF70" s="1302"/>
      <c r="AG70" s="1176"/>
      <c r="AH70" s="95"/>
    </row>
    <row r="71" spans="1:34" s="26" customFormat="1" ht="3.75" customHeight="1">
      <c r="A71" s="1175"/>
      <c r="B71" s="1306"/>
      <c r="C71" s="1301"/>
      <c r="D71" s="1301"/>
      <c r="E71" s="1301"/>
      <c r="F71" s="1301"/>
      <c r="G71" s="1301"/>
      <c r="H71" s="1301"/>
      <c r="I71" s="1301"/>
      <c r="J71" s="1301"/>
      <c r="K71" s="1301"/>
      <c r="L71" s="1301"/>
      <c r="M71" s="1301"/>
      <c r="N71" s="1301"/>
      <c r="O71" s="1301"/>
      <c r="P71" s="1301"/>
      <c r="Q71" s="1342"/>
      <c r="R71" s="1299"/>
      <c r="S71" s="1308"/>
      <c r="T71" s="1296"/>
      <c r="U71" s="1301"/>
      <c r="V71" s="1301"/>
      <c r="W71" s="1301"/>
      <c r="X71" s="1302"/>
      <c r="Y71" s="1302"/>
      <c r="Z71" s="1302"/>
      <c r="AA71" s="1302"/>
      <c r="AB71" s="1302"/>
      <c r="AC71" s="1302"/>
      <c r="AD71" s="1291"/>
      <c r="AE71" s="1292"/>
      <c r="AF71" s="1297"/>
      <c r="AG71" s="959"/>
      <c r="AH71" s="95"/>
    </row>
    <row r="72" spans="1:34" s="111" customFormat="1" ht="6" customHeight="1">
      <c r="A72" s="1175"/>
      <c r="B72" s="1300"/>
      <c r="C72" s="1301"/>
      <c r="D72" s="1301"/>
      <c r="E72" s="1301"/>
      <c r="F72" s="1301"/>
      <c r="G72" s="1301"/>
      <c r="H72" s="1301"/>
      <c r="I72" s="1301"/>
      <c r="J72" s="1301"/>
      <c r="K72" s="1301"/>
      <c r="L72" s="1301"/>
      <c r="M72" s="1301"/>
      <c r="N72" s="1301"/>
      <c r="O72" s="1301"/>
      <c r="P72" s="1301"/>
      <c r="Q72" s="1342"/>
      <c r="R72" s="1299"/>
      <c r="S72" s="1308"/>
      <c r="T72" s="1296"/>
      <c r="U72" s="1301"/>
      <c r="V72" s="1301"/>
      <c r="W72" s="1301"/>
      <c r="X72" s="1302"/>
      <c r="Y72" s="1302"/>
      <c r="Z72" s="1302"/>
      <c r="AA72" s="1302"/>
      <c r="AB72" s="1302"/>
      <c r="AC72" s="1302"/>
      <c r="AD72" s="1302"/>
      <c r="AE72" s="1302"/>
      <c r="AF72" s="1302"/>
      <c r="AG72" s="1176"/>
      <c r="AH72" s="110"/>
    </row>
    <row r="73" spans="1:34" s="26" customFormat="1" ht="10.5" customHeight="1">
      <c r="A73" s="1175"/>
      <c r="B73" s="1308"/>
      <c r="C73" s="4676" t="s">
        <v>282</v>
      </c>
      <c r="D73" s="4676"/>
      <c r="E73" s="4676"/>
      <c r="F73" s="1301"/>
      <c r="G73" s="1301"/>
      <c r="H73" s="1301"/>
      <c r="I73" s="1301"/>
      <c r="J73" s="1301"/>
      <c r="K73" s="1301"/>
      <c r="L73" s="1301"/>
      <c r="M73" s="1301"/>
      <c r="N73" s="1301"/>
      <c r="O73" s="1301"/>
      <c r="P73" s="1301"/>
      <c r="Q73" s="1342"/>
      <c r="R73" s="1299"/>
      <c r="S73" s="1308"/>
      <c r="T73" s="1296"/>
      <c r="U73" s="1301"/>
      <c r="V73" s="1301"/>
      <c r="W73" s="1301"/>
      <c r="X73" s="1302"/>
      <c r="Y73" s="1302"/>
      <c r="Z73" s="1302"/>
      <c r="AA73" s="1302"/>
      <c r="AB73" s="1302"/>
      <c r="AC73" s="1302"/>
      <c r="AD73" s="1302"/>
      <c r="AE73" s="1302"/>
      <c r="AF73" s="1302"/>
      <c r="AG73" s="1176"/>
      <c r="AH73" s="95"/>
    </row>
    <row r="74" spans="1:34" s="26" customFormat="1" ht="12" customHeight="1">
      <c r="A74" s="1175"/>
      <c r="B74" s="1294"/>
      <c r="C74" s="4635">
        <v>1</v>
      </c>
      <c r="D74" s="4670"/>
      <c r="E74" s="4672" t="s">
        <v>536</v>
      </c>
      <c r="F74" s="4673"/>
      <c r="G74" s="4673"/>
      <c r="H74" s="1308"/>
      <c r="I74" s="4635">
        <v>2</v>
      </c>
      <c r="J74" s="4670"/>
      <c r="K74" s="4674" t="s">
        <v>263</v>
      </c>
      <c r="L74" s="4675"/>
      <c r="M74" s="4675"/>
      <c r="N74" s="4675"/>
      <c r="O74" s="1301"/>
      <c r="P74" s="1301"/>
      <c r="Q74" s="1342"/>
      <c r="R74" s="1299"/>
      <c r="S74" s="1308"/>
      <c r="T74" s="1296"/>
      <c r="U74" s="1301"/>
      <c r="V74" s="1301"/>
      <c r="W74" s="1301"/>
      <c r="X74" s="1302"/>
      <c r="Y74" s="1302"/>
      <c r="Z74" s="1302"/>
      <c r="AA74" s="1302"/>
      <c r="AB74" s="1302"/>
      <c r="AC74" s="1302"/>
      <c r="AD74" s="1302"/>
      <c r="AE74" s="1302"/>
      <c r="AF74" s="1302"/>
      <c r="AG74" s="1176"/>
      <c r="AH74" s="95"/>
    </row>
    <row r="75" spans="1:34" s="26" customFormat="1" ht="8.25" customHeight="1">
      <c r="A75" s="1175"/>
      <c r="B75" s="1343"/>
      <c r="C75" s="4635"/>
      <c r="D75" s="4671"/>
      <c r="E75" s="4672"/>
      <c r="F75" s="4673"/>
      <c r="G75" s="4673"/>
      <c r="H75" s="1308"/>
      <c r="I75" s="4635"/>
      <c r="J75" s="4671"/>
      <c r="K75" s="4674"/>
      <c r="L75" s="4675"/>
      <c r="M75" s="4675"/>
      <c r="N75" s="4675"/>
      <c r="O75" s="1301"/>
      <c r="P75" s="1301"/>
      <c r="Q75" s="1342"/>
      <c r="R75" s="1299"/>
      <c r="S75" s="1308"/>
      <c r="T75" s="1296"/>
      <c r="U75" s="1301"/>
      <c r="V75" s="1301"/>
      <c r="W75" s="1301"/>
      <c r="X75" s="1302"/>
      <c r="Y75" s="1302"/>
      <c r="Z75" s="1302"/>
      <c r="AA75" s="1302"/>
      <c r="AB75" s="1302"/>
      <c r="AC75" s="1302"/>
      <c r="AD75" s="1310"/>
      <c r="AE75" s="1310"/>
      <c r="AF75" s="1310"/>
      <c r="AG75" s="1176"/>
      <c r="AH75" s="95"/>
    </row>
    <row r="76" spans="1:34" s="26" customFormat="1" ht="10.5" customHeight="1">
      <c r="A76" s="1175"/>
      <c r="B76" s="1343"/>
      <c r="C76" s="1344"/>
      <c r="D76" s="1345"/>
      <c r="E76" s="1346"/>
      <c r="F76" s="1346"/>
      <c r="G76" s="1346"/>
      <c r="H76" s="1308"/>
      <c r="I76" s="1344"/>
      <c r="J76" s="1345"/>
      <c r="K76" s="1324"/>
      <c r="L76" s="1324"/>
      <c r="M76" s="1324"/>
      <c r="N76" s="1324"/>
      <c r="O76" s="1301"/>
      <c r="P76" s="1301"/>
      <c r="Q76" s="1342"/>
      <c r="R76" s="1299"/>
      <c r="S76" s="1308"/>
      <c r="T76" s="1296"/>
      <c r="U76" s="1301"/>
      <c r="V76" s="1301"/>
      <c r="W76" s="1301"/>
      <c r="X76" s="1302"/>
      <c r="Y76" s="1302"/>
      <c r="Z76" s="1302"/>
      <c r="AA76" s="1302"/>
      <c r="AB76" s="1302"/>
      <c r="AC76" s="1302"/>
      <c r="AD76" s="1311"/>
      <c r="AE76" s="1311"/>
      <c r="AF76" s="1310"/>
      <c r="AG76" s="1176"/>
      <c r="AH76" s="95"/>
    </row>
    <row r="77" spans="1:34" ht="4.5" customHeight="1">
      <c r="A77" s="1902"/>
      <c r="B77" s="1883"/>
      <c r="C77" s="1877"/>
      <c r="D77" s="1877"/>
      <c r="E77" s="1903"/>
      <c r="F77" s="1903"/>
      <c r="G77" s="1903"/>
      <c r="H77" s="1903"/>
      <c r="I77" s="1903"/>
      <c r="J77" s="1903"/>
      <c r="K77" s="1903"/>
      <c r="L77" s="1903"/>
      <c r="M77" s="1903"/>
      <c r="N77" s="1903"/>
      <c r="O77" s="1903"/>
      <c r="P77" s="1903"/>
      <c r="Q77" s="1903"/>
      <c r="R77" s="1904"/>
      <c r="S77" s="1904"/>
      <c r="T77" s="1904"/>
      <c r="U77" s="1905"/>
      <c r="V77" s="1905"/>
      <c r="W77" s="1905"/>
      <c r="X77" s="1905"/>
      <c r="Y77" s="1906"/>
      <c r="Z77" s="1907"/>
      <c r="AA77" s="1908"/>
      <c r="AB77" s="1909"/>
      <c r="AC77" s="1909"/>
      <c r="AD77" s="1909"/>
      <c r="AE77" s="1910"/>
      <c r="AF77" s="1910"/>
      <c r="AG77" s="1911"/>
      <c r="AH77" s="94"/>
    </row>
    <row r="78" spans="1:34" ht="12" customHeight="1">
      <c r="A78" s="1902"/>
      <c r="B78" s="4702" t="s">
        <v>488</v>
      </c>
      <c r="C78" s="4702"/>
      <c r="D78" s="4702"/>
      <c r="E78" s="4702"/>
      <c r="F78" s="4702"/>
      <c r="G78" s="4702"/>
      <c r="H78" s="4702"/>
      <c r="I78" s="4702"/>
      <c r="J78" s="4702"/>
      <c r="K78" s="1912"/>
      <c r="L78" s="1912"/>
      <c r="M78" s="1912"/>
      <c r="N78" s="1913"/>
      <c r="O78" s="1913"/>
      <c r="P78" s="1913"/>
      <c r="Q78" s="1913"/>
      <c r="R78" s="1914"/>
      <c r="S78" s="1914"/>
      <c r="T78" s="1914"/>
      <c r="U78" s="1915"/>
      <c r="V78" s="1915"/>
      <c r="W78" s="1915"/>
      <c r="X78" s="1915"/>
      <c r="Y78" s="1916"/>
      <c r="Z78" s="1917"/>
      <c r="AA78" s="1918"/>
      <c r="AB78" s="1909"/>
      <c r="AC78" s="1909"/>
      <c r="AD78" s="1909"/>
      <c r="AE78" s="1909"/>
      <c r="AF78" s="1909"/>
      <c r="AG78" s="1911"/>
      <c r="AH78" s="94"/>
    </row>
    <row r="79" spans="1:34" ht="11.25" customHeight="1">
      <c r="A79" s="1902"/>
      <c r="B79" s="4702"/>
      <c r="C79" s="4702"/>
      <c r="D79" s="4702"/>
      <c r="E79" s="4702"/>
      <c r="F79" s="4702"/>
      <c r="G79" s="4702"/>
      <c r="H79" s="4702"/>
      <c r="I79" s="4702"/>
      <c r="J79" s="4702"/>
      <c r="K79" s="1912"/>
      <c r="L79" s="1912"/>
      <c r="M79" s="1912"/>
      <c r="N79" s="1913"/>
      <c r="O79" s="1913"/>
      <c r="P79" s="1913"/>
      <c r="Q79" s="1913"/>
      <c r="R79" s="1914"/>
      <c r="S79" s="1914"/>
      <c r="T79" s="1914"/>
      <c r="U79" s="1915"/>
      <c r="V79" s="1915"/>
      <c r="W79" s="1915"/>
      <c r="X79" s="1915"/>
      <c r="Y79" s="1916"/>
      <c r="Z79" s="1917"/>
      <c r="AA79" s="1918"/>
      <c r="AB79" s="1909"/>
      <c r="AC79" s="1909"/>
      <c r="AD79" s="1909"/>
      <c r="AE79" s="1910"/>
      <c r="AF79" s="1910"/>
      <c r="AG79" s="1911"/>
      <c r="AH79" s="94"/>
    </row>
    <row r="80" spans="1:34" ht="11.1" customHeight="1">
      <c r="A80" s="1902"/>
      <c r="B80" s="1883"/>
      <c r="C80" s="1865"/>
      <c r="D80" s="1865"/>
      <c r="E80" s="1913"/>
      <c r="F80" s="1913"/>
      <c r="G80" s="1913"/>
      <c r="H80" s="1909"/>
      <c r="I80" s="1909"/>
      <c r="J80" s="4634" t="s">
        <v>240</v>
      </c>
      <c r="K80" s="4634"/>
      <c r="L80" s="4634" t="s">
        <v>296</v>
      </c>
      <c r="M80" s="4634"/>
      <c r="N80" s="4634"/>
      <c r="O80" s="4634"/>
      <c r="P80" s="4634"/>
      <c r="Q80" s="4634"/>
      <c r="R80" s="1919" t="s">
        <v>294</v>
      </c>
      <c r="S80" s="1919"/>
      <c r="T80" s="1919"/>
      <c r="U80" s="1885"/>
      <c r="V80" s="1885"/>
      <c r="W80" s="4698" t="s">
        <v>241</v>
      </c>
      <c r="X80" s="4698"/>
      <c r="Y80" s="4698"/>
      <c r="Z80" s="4698"/>
      <c r="AA80" s="4698"/>
      <c r="AB80" s="4698"/>
      <c r="AC80" s="4698"/>
      <c r="AD80" s="4634" t="s">
        <v>242</v>
      </c>
      <c r="AE80" s="4634"/>
      <c r="AF80" s="4634"/>
      <c r="AG80" s="1911"/>
      <c r="AH80" s="94"/>
    </row>
    <row r="81" spans="1:34" s="26" customFormat="1" ht="11.1" customHeight="1">
      <c r="A81" s="1902"/>
      <c r="B81" s="1883"/>
      <c r="C81" s="1865"/>
      <c r="D81" s="1865"/>
      <c r="E81" s="1913"/>
      <c r="F81" s="1913"/>
      <c r="G81" s="1913"/>
      <c r="H81" s="1909"/>
      <c r="I81" s="1909"/>
      <c r="J81" s="4630" t="s">
        <v>243</v>
      </c>
      <c r="K81" s="4630"/>
      <c r="L81" s="4630" t="s">
        <v>297</v>
      </c>
      <c r="M81" s="4630"/>
      <c r="N81" s="4630"/>
      <c r="O81" s="4630"/>
      <c r="P81" s="4630"/>
      <c r="Q81" s="4630"/>
      <c r="R81" s="1913" t="s">
        <v>295</v>
      </c>
      <c r="S81" s="1913"/>
      <c r="T81" s="1913"/>
      <c r="U81" s="1889"/>
      <c r="V81" s="1889"/>
      <c r="W81" s="4631" t="s">
        <v>244</v>
      </c>
      <c r="X81" s="4631"/>
      <c r="Y81" s="4631"/>
      <c r="Z81" s="4631"/>
      <c r="AA81" s="4631"/>
      <c r="AB81" s="4631"/>
      <c r="AC81" s="4631"/>
      <c r="AD81" s="4630" t="s">
        <v>242</v>
      </c>
      <c r="AE81" s="4630"/>
      <c r="AF81" s="4630"/>
      <c r="AG81" s="1870"/>
      <c r="AH81" s="89"/>
    </row>
    <row r="82" spans="1:34" s="111" customFormat="1" ht="8.1" customHeight="1">
      <c r="A82" s="1902"/>
      <c r="B82" s="1883"/>
      <c r="C82" s="1865"/>
      <c r="D82" s="1865"/>
      <c r="E82" s="1913"/>
      <c r="F82" s="1913"/>
      <c r="G82" s="1913"/>
      <c r="H82" s="1920"/>
      <c r="I82" s="1920"/>
      <c r="J82" s="1913"/>
      <c r="K82" s="1913"/>
      <c r="L82" s="1913"/>
      <c r="M82" s="1913"/>
      <c r="N82" s="1913"/>
      <c r="O82" s="1913"/>
      <c r="P82" s="1913"/>
      <c r="Q82" s="1913"/>
      <c r="R82" s="1913"/>
      <c r="S82" s="1913"/>
      <c r="T82" s="1913"/>
      <c r="U82" s="1914"/>
      <c r="V82" s="1914"/>
      <c r="W82" s="1914"/>
      <c r="X82" s="1915"/>
      <c r="Y82" s="1915"/>
      <c r="Z82" s="1915"/>
      <c r="AA82" s="1921"/>
      <c r="AB82" s="1922"/>
      <c r="AC82" s="1923"/>
      <c r="AD82" s="1923"/>
      <c r="AE82" s="1924"/>
      <c r="AF82" s="1924"/>
      <c r="AG82" s="1925"/>
      <c r="AH82" s="116"/>
    </row>
    <row r="83" spans="1:34" s="26" customFormat="1" ht="11.1" customHeight="1">
      <c r="A83" s="1902"/>
      <c r="B83" s="1883"/>
      <c r="C83" s="1865"/>
      <c r="D83" s="1865"/>
      <c r="E83" s="1913"/>
      <c r="F83" s="1913"/>
      <c r="G83" s="1913"/>
      <c r="H83" s="1909"/>
      <c r="I83" s="1909"/>
      <c r="J83" s="4627" t="s">
        <v>283</v>
      </c>
      <c r="K83" s="4627"/>
      <c r="L83" s="1926"/>
      <c r="M83" s="1913"/>
      <c r="N83" s="4627" t="s">
        <v>285</v>
      </c>
      <c r="O83" s="4627"/>
      <c r="P83" s="1913"/>
      <c r="Q83" s="1926"/>
      <c r="R83" s="4627" t="s">
        <v>284</v>
      </c>
      <c r="S83" s="4627"/>
      <c r="T83" s="4627"/>
      <c r="U83" s="1918"/>
      <c r="V83" s="1918"/>
      <c r="W83" s="1918"/>
      <c r="X83" s="1918"/>
      <c r="Y83" s="1927"/>
      <c r="Z83" s="1926"/>
      <c r="AA83" s="4697" t="s">
        <v>287</v>
      </c>
      <c r="AB83" s="4697"/>
      <c r="AC83" s="4697"/>
      <c r="AD83" s="4701" t="s">
        <v>289</v>
      </c>
      <c r="AE83" s="4701"/>
      <c r="AF83" s="4701"/>
      <c r="AG83" s="1928"/>
      <c r="AH83" s="96"/>
    </row>
    <row r="84" spans="1:34" ht="11.1" customHeight="1">
      <c r="A84" s="1902"/>
      <c r="B84" s="1885" t="s">
        <v>1061</v>
      </c>
      <c r="C84" s="1885"/>
      <c r="D84" s="1885"/>
      <c r="E84" s="1913"/>
      <c r="F84" s="1913"/>
      <c r="G84" s="1913"/>
      <c r="H84" s="1909"/>
      <c r="I84" s="1909"/>
      <c r="J84" s="4628"/>
      <c r="K84" s="4621"/>
      <c r="L84" s="1929"/>
      <c r="M84" s="1929"/>
      <c r="N84" s="4628"/>
      <c r="O84" s="4621"/>
      <c r="P84" s="1929"/>
      <c r="Q84" s="1929"/>
      <c r="R84" s="4628"/>
      <c r="S84" s="4624"/>
      <c r="T84" s="4621"/>
      <c r="U84" s="1930"/>
      <c r="V84" s="1930"/>
      <c r="W84" s="4620"/>
      <c r="X84" s="4624"/>
      <c r="Y84" s="4621"/>
      <c r="Z84" s="4626" t="s">
        <v>31</v>
      </c>
      <c r="AA84" s="4620"/>
      <c r="AB84" s="4624"/>
      <c r="AC84" s="4621"/>
      <c r="AD84" s="1931"/>
      <c r="AE84" s="4699"/>
      <c r="AF84" s="1865"/>
      <c r="AG84" s="1870"/>
      <c r="AH84" s="97"/>
    </row>
    <row r="85" spans="1:34" ht="11.1" customHeight="1">
      <c r="A85" s="1902"/>
      <c r="B85" s="1889" t="s">
        <v>1062</v>
      </c>
      <c r="C85" s="1889"/>
      <c r="D85" s="1889"/>
      <c r="E85" s="1913"/>
      <c r="F85" s="1913"/>
      <c r="G85" s="1913"/>
      <c r="H85" s="1909"/>
      <c r="I85" s="1909"/>
      <c r="J85" s="4629"/>
      <c r="K85" s="4623"/>
      <c r="L85" s="1929"/>
      <c r="M85" s="1929"/>
      <c r="N85" s="4629"/>
      <c r="O85" s="4623"/>
      <c r="P85" s="1929"/>
      <c r="Q85" s="1929"/>
      <c r="R85" s="4629"/>
      <c r="S85" s="4625"/>
      <c r="T85" s="4623"/>
      <c r="U85" s="1930"/>
      <c r="V85" s="1930"/>
      <c r="W85" s="4622"/>
      <c r="X85" s="4625"/>
      <c r="Y85" s="4623"/>
      <c r="Z85" s="4626"/>
      <c r="AA85" s="4622"/>
      <c r="AB85" s="4625"/>
      <c r="AC85" s="4623"/>
      <c r="AD85" s="1931"/>
      <c r="AE85" s="4700"/>
      <c r="AF85" s="1865"/>
      <c r="AG85" s="1870"/>
      <c r="AH85" s="97"/>
    </row>
    <row r="86" spans="1:34" ht="12" customHeight="1">
      <c r="A86" s="1902"/>
      <c r="B86" s="1883"/>
      <c r="C86" s="1865"/>
      <c r="D86" s="1865"/>
      <c r="E86" s="1913"/>
      <c r="F86" s="1913"/>
      <c r="G86" s="1913"/>
      <c r="H86" s="1909"/>
      <c r="I86" s="1909"/>
      <c r="J86" s="1913"/>
      <c r="K86" s="1913"/>
      <c r="L86" s="1913"/>
      <c r="M86" s="1913"/>
      <c r="N86" s="1913"/>
      <c r="O86" s="1913"/>
      <c r="P86" s="1913"/>
      <c r="Q86" s="1913"/>
      <c r="R86" s="1913"/>
      <c r="S86" s="1913"/>
      <c r="T86" s="1913"/>
      <c r="U86" s="1914"/>
      <c r="V86" s="1914"/>
      <c r="W86" s="1914"/>
      <c r="X86" s="1914"/>
      <c r="Y86" s="1915"/>
      <c r="Z86" s="1915"/>
      <c r="AA86" s="1915"/>
      <c r="AB86" s="1916"/>
      <c r="AC86" s="1865"/>
      <c r="AD86" s="1865"/>
      <c r="AE86" s="1921"/>
      <c r="AF86" s="1921"/>
      <c r="AG86" s="1870"/>
      <c r="AH86" s="97"/>
    </row>
    <row r="87" spans="1:34" ht="11.1" customHeight="1">
      <c r="A87" s="1902"/>
      <c r="B87" s="1883"/>
      <c r="C87" s="1865"/>
      <c r="D87" s="1865"/>
      <c r="E87" s="1913"/>
      <c r="F87" s="1913"/>
      <c r="G87" s="1913"/>
      <c r="H87" s="1909"/>
      <c r="I87" s="1909"/>
      <c r="J87" s="4627" t="s">
        <v>290</v>
      </c>
      <c r="K87" s="4627"/>
      <c r="L87" s="1926"/>
      <c r="M87" s="1913"/>
      <c r="N87" s="4627" t="s">
        <v>291</v>
      </c>
      <c r="O87" s="4627"/>
      <c r="P87" s="1913"/>
      <c r="Q87" s="1926"/>
      <c r="R87" s="4627" t="s">
        <v>292</v>
      </c>
      <c r="S87" s="4627"/>
      <c r="T87" s="4627"/>
      <c r="U87" s="1918"/>
      <c r="V87" s="1918"/>
      <c r="W87" s="1918"/>
      <c r="X87" s="1918"/>
      <c r="Y87" s="1927"/>
      <c r="Z87" s="1927"/>
      <c r="AA87" s="4697" t="s">
        <v>288</v>
      </c>
      <c r="AB87" s="4697"/>
      <c r="AC87" s="4697"/>
      <c r="AD87" s="4701" t="s">
        <v>293</v>
      </c>
      <c r="AE87" s="4701"/>
      <c r="AF87" s="4701"/>
      <c r="AG87" s="1928"/>
      <c r="AH87" s="97"/>
    </row>
    <row r="88" spans="1:34" ht="11.1" customHeight="1">
      <c r="A88" s="1902"/>
      <c r="B88" s="1885" t="s">
        <v>245</v>
      </c>
      <c r="C88" s="1888"/>
      <c r="D88" s="1885"/>
      <c r="E88" s="1913"/>
      <c r="F88" s="1913"/>
      <c r="G88" s="1913"/>
      <c r="H88" s="1909"/>
      <c r="I88" s="1909"/>
      <c r="J88" s="4620"/>
      <c r="K88" s="4621"/>
      <c r="L88" s="1929"/>
      <c r="M88" s="1929"/>
      <c r="N88" s="4620"/>
      <c r="O88" s="4621"/>
      <c r="P88" s="1929"/>
      <c r="Q88" s="1929"/>
      <c r="R88" s="4620"/>
      <c r="S88" s="4624"/>
      <c r="T88" s="4621"/>
      <c r="U88" s="1930"/>
      <c r="V88" s="1930"/>
      <c r="W88" s="4620"/>
      <c r="X88" s="4624"/>
      <c r="Y88" s="4621"/>
      <c r="Z88" s="4626" t="s">
        <v>31</v>
      </c>
      <c r="AA88" s="4620"/>
      <c r="AB88" s="4624"/>
      <c r="AC88" s="4621"/>
      <c r="AD88" s="1931"/>
      <c r="AE88" s="4699"/>
      <c r="AF88" s="1865"/>
      <c r="AG88" s="1870"/>
      <c r="AH88" s="97"/>
    </row>
    <row r="89" spans="1:34" ht="11.1" customHeight="1">
      <c r="A89" s="1902"/>
      <c r="B89" s="1889" t="s">
        <v>246</v>
      </c>
      <c r="C89" s="1888"/>
      <c r="D89" s="1889"/>
      <c r="E89" s="1913"/>
      <c r="F89" s="1913"/>
      <c r="G89" s="1913"/>
      <c r="H89" s="1909"/>
      <c r="I89" s="1909"/>
      <c r="J89" s="4622"/>
      <c r="K89" s="4623"/>
      <c r="L89" s="1929"/>
      <c r="M89" s="1929"/>
      <c r="N89" s="4622"/>
      <c r="O89" s="4623"/>
      <c r="P89" s="1929"/>
      <c r="Q89" s="1929"/>
      <c r="R89" s="4622"/>
      <c r="S89" s="4625"/>
      <c r="T89" s="4623"/>
      <c r="U89" s="1930"/>
      <c r="V89" s="1930"/>
      <c r="W89" s="4622"/>
      <c r="X89" s="4625"/>
      <c r="Y89" s="4623"/>
      <c r="Z89" s="4626"/>
      <c r="AA89" s="4622"/>
      <c r="AB89" s="4625"/>
      <c r="AC89" s="4623"/>
      <c r="AD89" s="1931"/>
      <c r="AE89" s="4700"/>
      <c r="AF89" s="1865"/>
      <c r="AG89" s="1870"/>
      <c r="AH89" s="97"/>
    </row>
    <row r="90" spans="1:34" ht="13.5" customHeight="1" thickBot="1">
      <c r="A90" s="1932"/>
      <c r="B90" s="1933"/>
      <c r="C90" s="1934"/>
      <c r="D90" s="1934"/>
      <c r="E90" s="1935"/>
      <c r="F90" s="1935"/>
      <c r="G90" s="1935"/>
      <c r="H90" s="1936"/>
      <c r="I90" s="1936"/>
      <c r="J90" s="1937"/>
      <c r="K90" s="1937"/>
      <c r="L90" s="1938"/>
      <c r="M90" s="1938"/>
      <c r="N90" s="1937"/>
      <c r="O90" s="1937"/>
      <c r="P90" s="1938"/>
      <c r="Q90" s="1938"/>
      <c r="R90" s="1937"/>
      <c r="S90" s="1937"/>
      <c r="T90" s="1937"/>
      <c r="U90" s="1939"/>
      <c r="V90" s="1939"/>
      <c r="W90" s="1937"/>
      <c r="X90" s="1937"/>
      <c r="Y90" s="1937"/>
      <c r="Z90" s="1940"/>
      <c r="AA90" s="1937"/>
      <c r="AB90" s="1937"/>
      <c r="AC90" s="1937"/>
      <c r="AD90" s="1941"/>
      <c r="AE90" s="1937"/>
      <c r="AF90" s="1942"/>
      <c r="AG90" s="1943"/>
      <c r="AH90" s="869"/>
    </row>
    <row r="91" spans="1:34" s="1294" customFormat="1" ht="21" customHeight="1">
      <c r="A91" s="4696">
        <f>'Arahan (ms2)'!A73:AG73+1</f>
        <v>3</v>
      </c>
      <c r="B91" s="4696"/>
      <c r="C91" s="4696"/>
      <c r="D91" s="4696"/>
      <c r="E91" s="4696"/>
      <c r="F91" s="4696"/>
      <c r="G91" s="4696"/>
      <c r="H91" s="4696"/>
      <c r="I91" s="4696"/>
      <c r="J91" s="4696"/>
      <c r="K91" s="4696"/>
      <c r="L91" s="4696"/>
      <c r="M91" s="4696"/>
      <c r="N91" s="4696"/>
      <c r="O91" s="4696"/>
      <c r="P91" s="4696"/>
      <c r="Q91" s="4696"/>
      <c r="R91" s="4696"/>
      <c r="S91" s="4696"/>
      <c r="T91" s="4696"/>
      <c r="U91" s="4696"/>
      <c r="V91" s="4696"/>
      <c r="W91" s="4696"/>
      <c r="X91" s="4696"/>
      <c r="Y91" s="4696"/>
      <c r="Z91" s="4696"/>
      <c r="AA91" s="4696"/>
      <c r="AB91" s="4696"/>
      <c r="AC91" s="4696"/>
      <c r="AD91" s="4696"/>
      <c r="AE91" s="4696"/>
      <c r="AF91" s="4696"/>
      <c r="AG91" s="4696"/>
      <c r="AH91" s="1404"/>
    </row>
    <row r="92" spans="1:34" s="1294" customFormat="1" ht="3" customHeight="1">
      <c r="A92" s="1339"/>
      <c r="B92" s="1339"/>
      <c r="C92" s="1404"/>
      <c r="D92" s="1404"/>
      <c r="E92" s="3694"/>
      <c r="F92" s="3694"/>
      <c r="G92" s="3694"/>
      <c r="H92" s="3694"/>
      <c r="I92" s="3694"/>
      <c r="J92" s="3694"/>
      <c r="K92" s="3694"/>
      <c r="L92" s="3694"/>
      <c r="M92" s="3694"/>
      <c r="N92" s="3694"/>
      <c r="O92" s="3694"/>
      <c r="P92" s="3694"/>
      <c r="Q92" s="3694"/>
      <c r="R92" s="1610"/>
      <c r="S92" s="1610"/>
      <c r="T92" s="1610"/>
      <c r="U92" s="3695"/>
      <c r="V92" s="3695"/>
      <c r="W92" s="3695"/>
      <c r="X92" s="3695"/>
      <c r="Y92" s="3696"/>
      <c r="Z92" s="3697"/>
      <c r="AA92" s="1426"/>
      <c r="AB92" s="1404"/>
      <c r="AC92" s="1404"/>
      <c r="AD92" s="1404"/>
      <c r="AE92" s="1404"/>
      <c r="AF92" s="1404"/>
      <c r="AG92" s="1404"/>
      <c r="AH92" s="1404"/>
    </row>
    <row r="93" spans="1:34" ht="8.1" customHeight="1"/>
    <row r="94" spans="1:34" ht="12.75" customHeight="1">
      <c r="Y94" s="19" t="s">
        <v>286</v>
      </c>
    </row>
  </sheetData>
  <sheetProtection selectLockedCells="1" selectUnlockedCells="1"/>
  <mergeCells count="84">
    <mergeCell ref="B78:J79"/>
    <mergeCell ref="A1:AG1"/>
    <mergeCell ref="A2:AG2"/>
    <mergeCell ref="A3:AG3"/>
    <mergeCell ref="AD8:AE8"/>
    <mergeCell ref="E6:X6"/>
    <mergeCell ref="O27:P27"/>
    <mergeCell ref="S27:T27"/>
    <mergeCell ref="V27:W27"/>
    <mergeCell ref="B10:Q11"/>
    <mergeCell ref="D27:E27"/>
    <mergeCell ref="F27:I27"/>
    <mergeCell ref="T9:AD10"/>
    <mergeCell ref="O20:P20"/>
    <mergeCell ref="X27:AA27"/>
    <mergeCell ref="X23:Y23"/>
    <mergeCell ref="A91:AG91"/>
    <mergeCell ref="L80:Q80"/>
    <mergeCell ref="J80:K80"/>
    <mergeCell ref="J87:K87"/>
    <mergeCell ref="J83:K83"/>
    <mergeCell ref="J81:K81"/>
    <mergeCell ref="AA83:AC83"/>
    <mergeCell ref="AA87:AC87"/>
    <mergeCell ref="W80:AC80"/>
    <mergeCell ref="AE88:AE89"/>
    <mergeCell ref="AE84:AE85"/>
    <mergeCell ref="AD81:AF81"/>
    <mergeCell ref="AD83:AF83"/>
    <mergeCell ref="AD87:AF87"/>
    <mergeCell ref="N83:O83"/>
    <mergeCell ref="R83:T83"/>
    <mergeCell ref="X24:Y24"/>
    <mergeCell ref="X12:Y12"/>
    <mergeCell ref="Z20:AF20"/>
    <mergeCell ref="AB21:AE22"/>
    <mergeCell ref="W15:AD15"/>
    <mergeCell ref="W17:AD17"/>
    <mergeCell ref="AB28:AE29"/>
    <mergeCell ref="Y28:Z29"/>
    <mergeCell ref="X28:X29"/>
    <mergeCell ref="AA28:AA29"/>
    <mergeCell ref="AD34:AE34"/>
    <mergeCell ref="Q28:R28"/>
    <mergeCell ref="D28:E29"/>
    <mergeCell ref="G28:H29"/>
    <mergeCell ref="J28:M29"/>
    <mergeCell ref="V28:W29"/>
    <mergeCell ref="F28:F29"/>
    <mergeCell ref="I28:I29"/>
    <mergeCell ref="Q29:R29"/>
    <mergeCell ref="C74:C75"/>
    <mergeCell ref="Y58:AE59"/>
    <mergeCell ref="W62:AE63"/>
    <mergeCell ref="B35:AE36"/>
    <mergeCell ref="V41:W41"/>
    <mergeCell ref="B42:W49"/>
    <mergeCell ref="AA48:AE49"/>
    <mergeCell ref="D74:D75"/>
    <mergeCell ref="E74:G75"/>
    <mergeCell ref="I74:I75"/>
    <mergeCell ref="J74:J75"/>
    <mergeCell ref="K74:N75"/>
    <mergeCell ref="C73:E73"/>
    <mergeCell ref="AD47:AE47"/>
    <mergeCell ref="L81:Q81"/>
    <mergeCell ref="W81:AC81"/>
    <mergeCell ref="AA88:AC89"/>
    <mergeCell ref="AD57:AE57"/>
    <mergeCell ref="AD61:AE61"/>
    <mergeCell ref="N84:O85"/>
    <mergeCell ref="R84:T85"/>
    <mergeCell ref="W84:Y85"/>
    <mergeCell ref="AA84:AC85"/>
    <mergeCell ref="AD80:AF80"/>
    <mergeCell ref="J88:K89"/>
    <mergeCell ref="N88:O89"/>
    <mergeCell ref="R88:T89"/>
    <mergeCell ref="Z88:Z89"/>
    <mergeCell ref="Z84:Z85"/>
    <mergeCell ref="W88:Y89"/>
    <mergeCell ref="R87:T87"/>
    <mergeCell ref="N87:O87"/>
    <mergeCell ref="J84:K85"/>
  </mergeCells>
  <printOptions horizontalCentered="1"/>
  <pageMargins left="0" right="0" top="0.39370078740157483" bottom="0" header="0" footer="0"/>
  <pageSetup paperSize="9" scale="78" firstPageNumber="2" orientation="portrait" r:id="rId1"/>
  <headerFooter alignWithMargins="0"/>
  <colBreaks count="1" manualBreakCount="1">
    <brk id="35" max="92"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AI87"/>
  <sheetViews>
    <sheetView showGridLines="0" view="pageBreakPreview" topLeftCell="A6" zoomScale="99" zoomScaleNormal="100" zoomScaleSheetLayoutView="99" workbookViewId="0">
      <selection activeCell="AU35" sqref="AU35"/>
    </sheetView>
  </sheetViews>
  <sheetFormatPr defaultColWidth="9.109375" defaultRowHeight="12.75" customHeight="1"/>
  <cols>
    <col min="1" max="1" width="4.6640625" style="19" customWidth="1"/>
    <col min="2" max="2" width="2.88671875" style="19" customWidth="1"/>
    <col min="3" max="3" width="2.5546875" style="19" customWidth="1"/>
    <col min="4" max="5" width="3.88671875" style="19" customWidth="1"/>
    <col min="6" max="6" width="4.109375" style="19" customWidth="1"/>
    <col min="7" max="8" width="4" style="19" customWidth="1"/>
    <col min="9" max="10" width="3.88671875" style="19" customWidth="1"/>
    <col min="11" max="23" width="3.6640625" style="19" customWidth="1"/>
    <col min="24" max="24" width="4" style="19" customWidth="1"/>
    <col min="25" max="31" width="3.6640625" style="19" customWidth="1"/>
    <col min="32" max="32" width="2.6640625" style="19" customWidth="1"/>
    <col min="33" max="33" width="2.33203125" style="19" hidden="1" customWidth="1"/>
    <col min="34" max="34" width="3.6640625" style="19" customWidth="1"/>
    <col min="35" max="16384" width="9.109375" style="19"/>
  </cols>
  <sheetData>
    <row r="1" spans="1:33" ht="11.25" customHeight="1">
      <c r="A1" s="1178"/>
      <c r="B1" s="1179"/>
      <c r="C1" s="1179"/>
      <c r="D1" s="1179"/>
      <c r="E1" s="1179"/>
      <c r="F1" s="1179"/>
      <c r="G1" s="1179"/>
      <c r="H1" s="1179"/>
      <c r="I1" s="1179"/>
      <c r="J1" s="1179"/>
      <c r="K1" s="1179"/>
      <c r="L1" s="1179"/>
      <c r="M1" s="1179"/>
      <c r="N1" s="1179"/>
      <c r="O1" s="1179"/>
      <c r="P1" s="1179"/>
      <c r="Q1" s="1179"/>
      <c r="R1" s="1179"/>
      <c r="S1" s="1179"/>
      <c r="T1" s="1179"/>
      <c r="U1" s="1179"/>
      <c r="V1" s="1179"/>
      <c r="W1" s="1179"/>
      <c r="X1" s="1179"/>
      <c r="Y1" s="1179"/>
      <c r="Z1" s="1179"/>
      <c r="AA1" s="1179"/>
      <c r="AB1" s="1179"/>
      <c r="AC1" s="1179"/>
      <c r="AD1" s="1179"/>
      <c r="AE1" s="1179"/>
      <c r="AF1" s="1180"/>
      <c r="AG1" s="98"/>
    </row>
    <row r="2" spans="1:33" ht="13.5" customHeight="1">
      <c r="A2" s="1033"/>
      <c r="B2" s="1367"/>
      <c r="C2" s="1367"/>
      <c r="E2" s="4713" t="s">
        <v>1136</v>
      </c>
      <c r="F2" s="4713"/>
      <c r="G2" s="4713"/>
      <c r="H2" s="4713"/>
      <c r="I2" s="4713"/>
      <c r="J2" s="4713"/>
      <c r="K2" s="4713"/>
      <c r="L2" s="4713"/>
      <c r="M2" s="4713"/>
      <c r="N2" s="4713"/>
      <c r="O2" s="4713"/>
      <c r="P2" s="4713"/>
      <c r="Q2" s="4713"/>
      <c r="R2" s="4713"/>
      <c r="S2" s="4713"/>
      <c r="T2" s="2792"/>
      <c r="U2" s="2792"/>
      <c r="V2" s="2792"/>
      <c r="W2" s="2792"/>
      <c r="X2" s="2792"/>
      <c r="Y2" s="2792"/>
      <c r="Z2" s="2792"/>
      <c r="AA2" s="1339"/>
      <c r="AB2" s="1339"/>
      <c r="AC2" s="1339"/>
      <c r="AD2" s="1339"/>
      <c r="AE2" s="1339"/>
      <c r="AF2" s="1165"/>
      <c r="AG2" s="93"/>
    </row>
    <row r="3" spans="1:33" ht="11.25" customHeight="1">
      <c r="A3" s="1181"/>
      <c r="B3" s="1367"/>
      <c r="C3" s="1367"/>
      <c r="D3" s="1411"/>
      <c r="E3" s="4713"/>
      <c r="F3" s="4713"/>
      <c r="G3" s="4713"/>
      <c r="H3" s="4713"/>
      <c r="I3" s="4713"/>
      <c r="J3" s="4713"/>
      <c r="K3" s="4713"/>
      <c r="L3" s="4713"/>
      <c r="M3" s="4713"/>
      <c r="N3" s="4713"/>
      <c r="O3" s="4713"/>
      <c r="P3" s="4713"/>
      <c r="Q3" s="4713"/>
      <c r="R3" s="4713"/>
      <c r="S3" s="4713"/>
      <c r="T3" s="2792"/>
      <c r="U3" s="2792"/>
      <c r="V3" s="2792"/>
      <c r="W3" s="2792"/>
      <c r="X3" s="2792"/>
      <c r="Y3" s="2792"/>
      <c r="Z3" s="2792"/>
      <c r="AA3" s="1368"/>
      <c r="AB3" s="1368"/>
      <c r="AC3" s="1368"/>
      <c r="AD3" s="1368"/>
      <c r="AE3" s="1368"/>
      <c r="AF3" s="1182"/>
      <c r="AG3" s="86"/>
    </row>
    <row r="4" spans="1:33" ht="15" customHeight="1">
      <c r="A4" s="1163"/>
      <c r="B4" s="1369"/>
      <c r="C4" s="1369"/>
      <c r="D4" s="1411"/>
      <c r="E4" s="4713"/>
      <c r="F4" s="4713"/>
      <c r="G4" s="4713"/>
      <c r="H4" s="4713"/>
      <c r="I4" s="4713"/>
      <c r="J4" s="4713"/>
      <c r="K4" s="4713"/>
      <c r="L4" s="4713"/>
      <c r="M4" s="4713"/>
      <c r="N4" s="4713"/>
      <c r="O4" s="4713"/>
      <c r="P4" s="4713"/>
      <c r="Q4" s="4713"/>
      <c r="R4" s="4713"/>
      <c r="S4" s="4713"/>
      <c r="T4" s="2792"/>
      <c r="U4" s="2792"/>
      <c r="V4" s="2792"/>
      <c r="W4" s="2792"/>
      <c r="X4" s="2792"/>
      <c r="Y4" s="2792"/>
      <c r="Z4" s="2792"/>
      <c r="AA4" s="1369"/>
      <c r="AB4" s="1369"/>
      <c r="AC4" s="1369"/>
      <c r="AD4" s="1369"/>
      <c r="AE4" s="1369"/>
      <c r="AF4" s="1164"/>
      <c r="AG4" s="86"/>
    </row>
    <row r="5" spans="1:33" ht="15" customHeight="1">
      <c r="A5" s="1163"/>
      <c r="B5" s="1369"/>
      <c r="C5" s="1369"/>
      <c r="D5" s="1294"/>
      <c r="E5" s="1294"/>
      <c r="F5" s="1294"/>
      <c r="G5" s="1294"/>
      <c r="H5" s="1294"/>
      <c r="I5" s="1294"/>
      <c r="J5" s="1294"/>
      <c r="K5" s="1294"/>
      <c r="L5" s="1294"/>
      <c r="M5" s="1294"/>
      <c r="N5" s="1294"/>
      <c r="O5" s="1294"/>
      <c r="P5" s="1294"/>
      <c r="Q5" s="1294"/>
      <c r="R5" s="1294"/>
      <c r="S5" s="1294"/>
      <c r="T5" s="1294"/>
      <c r="U5" s="1294"/>
      <c r="V5" s="1294"/>
      <c r="W5" s="1294"/>
      <c r="X5" s="1294"/>
      <c r="Y5" s="1294"/>
      <c r="Z5" s="1294"/>
      <c r="AA5" s="1369"/>
      <c r="AB5" s="1369"/>
      <c r="AC5" s="1369"/>
      <c r="AD5" s="1369"/>
      <c r="AE5" s="1369"/>
      <c r="AF5" s="1164"/>
      <c r="AG5" s="445"/>
    </row>
    <row r="6" spans="1:33" ht="11.1" customHeight="1">
      <c r="A6" s="1175">
        <v>1.8</v>
      </c>
      <c r="B6" s="1296" t="s">
        <v>1550</v>
      </c>
      <c r="C6" s="1296"/>
      <c r="D6" s="1341"/>
      <c r="E6" s="1306"/>
      <c r="F6" s="1301"/>
      <c r="G6" s="1301"/>
      <c r="H6" s="1301"/>
      <c r="I6" s="1301"/>
      <c r="J6" s="1301"/>
      <c r="K6" s="1301"/>
      <c r="L6" s="1301"/>
      <c r="M6" s="1301"/>
      <c r="N6" s="1301"/>
      <c r="O6" s="1301"/>
      <c r="P6" s="1301"/>
      <c r="Q6" s="1303"/>
      <c r="R6" s="1341"/>
      <c r="S6" s="1308"/>
      <c r="T6" s="1296"/>
      <c r="U6" s="1301"/>
      <c r="V6" s="1301"/>
      <c r="W6" s="1301"/>
      <c r="X6" s="1302"/>
      <c r="Y6" s="1302"/>
      <c r="Z6" s="1302"/>
      <c r="AA6" s="1302"/>
      <c r="AB6" s="1302"/>
      <c r="AC6" s="1302"/>
      <c r="AD6" s="1302"/>
      <c r="AE6" s="1290"/>
      <c r="AF6" s="1183"/>
      <c r="AG6" s="429"/>
    </row>
    <row r="7" spans="1:33" ht="11.1" customHeight="1">
      <c r="A7" s="1175"/>
      <c r="B7" s="1306" t="s">
        <v>1549</v>
      </c>
      <c r="C7" s="1296"/>
      <c r="D7" s="1299"/>
      <c r="E7" s="1306"/>
      <c r="F7" s="1301"/>
      <c r="G7" s="1301"/>
      <c r="H7" s="1301"/>
      <c r="I7" s="1301"/>
      <c r="J7" s="1301"/>
      <c r="K7" s="1301"/>
      <c r="L7" s="1301"/>
      <c r="M7" s="1301"/>
      <c r="N7" s="1301"/>
      <c r="O7" s="1301"/>
      <c r="P7" s="1301"/>
      <c r="Q7" s="1342"/>
      <c r="R7" s="1299"/>
      <c r="S7" s="1308"/>
      <c r="T7" s="1296"/>
      <c r="U7" s="1301"/>
      <c r="V7" s="1301"/>
      <c r="W7" s="1301"/>
      <c r="X7" s="1302"/>
      <c r="Y7" s="1302"/>
      <c r="Z7" s="1302"/>
      <c r="AA7" s="1302"/>
      <c r="AB7" s="1302"/>
      <c r="AC7" s="1302"/>
      <c r="AD7" s="1302"/>
      <c r="AE7" s="1290"/>
      <c r="AF7" s="1183"/>
      <c r="AG7" s="429"/>
    </row>
    <row r="8" spans="1:33" ht="11.1" customHeight="1">
      <c r="A8" s="1175"/>
      <c r="B8" s="1306"/>
      <c r="C8" s="1296"/>
      <c r="D8" s="1299"/>
      <c r="E8" s="1306"/>
      <c r="F8" s="1301"/>
      <c r="G8" s="1301"/>
      <c r="H8" s="1301"/>
      <c r="I8" s="1301"/>
      <c r="J8" s="1301"/>
      <c r="K8" s="1301"/>
      <c r="L8" s="1301"/>
      <c r="M8" s="1301"/>
      <c r="N8" s="1301"/>
      <c r="O8" s="1301"/>
      <c r="P8" s="1301"/>
      <c r="Q8" s="1342"/>
      <c r="R8" s="1299"/>
      <c r="S8" s="1308"/>
      <c r="T8" s="1296"/>
      <c r="U8" s="1301"/>
      <c r="V8" s="1301"/>
      <c r="W8" s="1301"/>
      <c r="X8" s="1302"/>
      <c r="Y8" s="1302"/>
      <c r="Z8" s="1302"/>
      <c r="AA8" s="1302"/>
      <c r="AB8" s="4654" t="s">
        <v>299</v>
      </c>
      <c r="AC8" s="4654"/>
      <c r="AD8" s="4654"/>
      <c r="AE8" s="1290"/>
      <c r="AF8" s="1183"/>
      <c r="AG8" s="429"/>
    </row>
    <row r="9" spans="1:33" ht="11.1" customHeight="1">
      <c r="A9" s="1175"/>
      <c r="B9" s="4735"/>
      <c r="C9" s="4736"/>
      <c r="D9" s="4736"/>
      <c r="E9" s="4736"/>
      <c r="F9" s="4736"/>
      <c r="G9" s="4736"/>
      <c r="H9" s="4736"/>
      <c r="I9" s="4736"/>
      <c r="J9" s="4736"/>
      <c r="K9" s="4736"/>
      <c r="L9" s="4736"/>
      <c r="M9" s="4736"/>
      <c r="N9" s="4736"/>
      <c r="O9" s="4736"/>
      <c r="P9" s="4736"/>
      <c r="Q9" s="4736"/>
      <c r="R9" s="4736"/>
      <c r="S9" s="4736"/>
      <c r="T9" s="4736"/>
      <c r="U9" s="4736"/>
      <c r="V9" s="4736"/>
      <c r="W9" s="4736"/>
      <c r="X9" s="4736"/>
      <c r="Y9" s="4736"/>
      <c r="Z9" s="4736"/>
      <c r="AA9" s="4736"/>
      <c r="AB9" s="4736"/>
      <c r="AC9" s="4736"/>
      <c r="AD9" s="4737"/>
      <c r="AE9" s="1290"/>
      <c r="AF9" s="1183"/>
      <c r="AG9" s="429"/>
    </row>
    <row r="10" spans="1:33" ht="11.1" customHeight="1">
      <c r="A10" s="1175"/>
      <c r="B10" s="4738"/>
      <c r="C10" s="4739"/>
      <c r="D10" s="4739"/>
      <c r="E10" s="4739"/>
      <c r="F10" s="4739"/>
      <c r="G10" s="4739"/>
      <c r="H10" s="4739"/>
      <c r="I10" s="4739"/>
      <c r="J10" s="4739"/>
      <c r="K10" s="4739"/>
      <c r="L10" s="4739"/>
      <c r="M10" s="4739"/>
      <c r="N10" s="4739"/>
      <c r="O10" s="4739"/>
      <c r="P10" s="4739"/>
      <c r="Q10" s="4739"/>
      <c r="R10" s="4739"/>
      <c r="S10" s="4739"/>
      <c r="T10" s="4739"/>
      <c r="U10" s="4739"/>
      <c r="V10" s="4739"/>
      <c r="W10" s="4739"/>
      <c r="X10" s="4739"/>
      <c r="Y10" s="4739"/>
      <c r="Z10" s="4739"/>
      <c r="AA10" s="4739"/>
      <c r="AB10" s="4739"/>
      <c r="AC10" s="4739"/>
      <c r="AD10" s="4740"/>
      <c r="AE10" s="1290"/>
      <c r="AF10" s="1183"/>
      <c r="AG10" s="429"/>
    </row>
    <row r="11" spans="1:33" ht="7.5" customHeight="1">
      <c r="A11" s="1175"/>
      <c r="B11" s="4738"/>
      <c r="C11" s="4739"/>
      <c r="D11" s="4739"/>
      <c r="E11" s="4739"/>
      <c r="F11" s="4739"/>
      <c r="G11" s="4739"/>
      <c r="H11" s="4739"/>
      <c r="I11" s="4739"/>
      <c r="J11" s="4739"/>
      <c r="K11" s="4739"/>
      <c r="L11" s="4739"/>
      <c r="M11" s="4739"/>
      <c r="N11" s="4739"/>
      <c r="O11" s="4739"/>
      <c r="P11" s="4739"/>
      <c r="Q11" s="4739"/>
      <c r="R11" s="4739"/>
      <c r="S11" s="4739"/>
      <c r="T11" s="4739"/>
      <c r="U11" s="4739"/>
      <c r="V11" s="4739"/>
      <c r="W11" s="4739"/>
      <c r="X11" s="4739"/>
      <c r="Y11" s="4739"/>
      <c r="Z11" s="4739"/>
      <c r="AA11" s="4739"/>
      <c r="AB11" s="4739"/>
      <c r="AC11" s="4739"/>
      <c r="AD11" s="4740"/>
      <c r="AE11" s="1290"/>
      <c r="AF11" s="1183"/>
      <c r="AG11" s="429"/>
    </row>
    <row r="12" spans="1:33" ht="39" customHeight="1">
      <c r="A12" s="1175"/>
      <c r="B12" s="4738"/>
      <c r="C12" s="4739"/>
      <c r="D12" s="4739"/>
      <c r="E12" s="4739"/>
      <c r="F12" s="4739"/>
      <c r="G12" s="4739"/>
      <c r="H12" s="4739"/>
      <c r="I12" s="4739"/>
      <c r="J12" s="4739"/>
      <c r="K12" s="4739"/>
      <c r="L12" s="4739"/>
      <c r="M12" s="4739"/>
      <c r="N12" s="4739"/>
      <c r="O12" s="4739"/>
      <c r="P12" s="4739"/>
      <c r="Q12" s="4739"/>
      <c r="R12" s="4739"/>
      <c r="S12" s="4739"/>
      <c r="T12" s="4739"/>
      <c r="U12" s="4739"/>
      <c r="V12" s="4739"/>
      <c r="W12" s="4739"/>
      <c r="X12" s="4739"/>
      <c r="Y12" s="4739"/>
      <c r="Z12" s="4739"/>
      <c r="AA12" s="4739"/>
      <c r="AB12" s="4739"/>
      <c r="AC12" s="4739"/>
      <c r="AD12" s="4740"/>
      <c r="AE12" s="1290"/>
      <c r="AF12" s="1183"/>
      <c r="AG12" s="429"/>
    </row>
    <row r="13" spans="1:33" ht="8.25" customHeight="1">
      <c r="A13" s="1175"/>
      <c r="B13" s="4741"/>
      <c r="C13" s="4742"/>
      <c r="D13" s="4742"/>
      <c r="E13" s="4742"/>
      <c r="F13" s="4742"/>
      <c r="G13" s="4742"/>
      <c r="H13" s="4742"/>
      <c r="I13" s="4742"/>
      <c r="J13" s="4742"/>
      <c r="K13" s="4742"/>
      <c r="L13" s="4742"/>
      <c r="M13" s="4742"/>
      <c r="N13" s="4742"/>
      <c r="O13" s="4742"/>
      <c r="P13" s="4742"/>
      <c r="Q13" s="4742"/>
      <c r="R13" s="4742"/>
      <c r="S13" s="4742"/>
      <c r="T13" s="4742"/>
      <c r="U13" s="4742"/>
      <c r="V13" s="4742"/>
      <c r="W13" s="4742"/>
      <c r="X13" s="4742"/>
      <c r="Y13" s="4742"/>
      <c r="Z13" s="4742"/>
      <c r="AA13" s="4742"/>
      <c r="AB13" s="4742"/>
      <c r="AC13" s="4742"/>
      <c r="AD13" s="4743"/>
      <c r="AE13" s="1290"/>
      <c r="AF13" s="1183"/>
      <c r="AG13" s="429"/>
    </row>
    <row r="14" spans="1:33" ht="10.5" customHeight="1">
      <c r="A14" s="1175"/>
      <c r="B14" s="1343"/>
      <c r="C14" s="1343"/>
      <c r="D14" s="1361"/>
      <c r="E14" s="1343"/>
      <c r="F14" s="1343"/>
      <c r="G14" s="1343"/>
      <c r="H14" s="1362"/>
      <c r="I14" s="1343"/>
      <c r="J14" s="1361"/>
      <c r="K14" s="1293"/>
      <c r="L14" s="1293"/>
      <c r="M14" s="1293"/>
      <c r="N14" s="1293"/>
      <c r="O14" s="1370"/>
      <c r="P14" s="1370"/>
      <c r="Q14" s="1303"/>
      <c r="R14" s="1341"/>
      <c r="S14" s="1362"/>
      <c r="T14" s="1371"/>
      <c r="U14" s="1370"/>
      <c r="V14" s="1370"/>
      <c r="W14" s="1301"/>
      <c r="X14" s="1302"/>
      <c r="Y14" s="1302"/>
      <c r="Z14" s="1302"/>
      <c r="AA14" s="1302"/>
      <c r="AB14" s="1302"/>
      <c r="AC14" s="1302"/>
      <c r="AD14" s="1302"/>
      <c r="AE14" s="1290"/>
      <c r="AF14" s="1183"/>
      <c r="AG14" s="429"/>
    </row>
    <row r="15" spans="1:33" ht="11.25" customHeight="1">
      <c r="A15" s="1175"/>
      <c r="B15" s="1366"/>
      <c r="C15" s="1296"/>
      <c r="D15" s="1299"/>
      <c r="E15" s="1306"/>
      <c r="F15" s="1301"/>
      <c r="G15" s="1301"/>
      <c r="H15" s="1301"/>
      <c r="I15" s="1301"/>
      <c r="J15" s="1301"/>
      <c r="K15" s="1301"/>
      <c r="L15" s="1301"/>
      <c r="M15" s="1301"/>
      <c r="N15" s="1301"/>
      <c r="O15" s="1301"/>
      <c r="P15" s="1301"/>
      <c r="Q15" s="1342"/>
      <c r="R15" s="1299"/>
      <c r="S15" s="1308"/>
      <c r="T15" s="1296"/>
      <c r="U15" s="1301"/>
      <c r="V15" s="1301"/>
      <c r="W15" s="1301"/>
      <c r="X15" s="1302"/>
      <c r="Y15" s="1302"/>
      <c r="Z15" s="1302"/>
      <c r="AA15" s="1302"/>
      <c r="AB15" s="1302"/>
      <c r="AC15" s="1302"/>
      <c r="AD15" s="1302"/>
      <c r="AE15" s="1290"/>
      <c r="AF15" s="1183"/>
      <c r="AG15" s="443"/>
    </row>
    <row r="16" spans="1:33" ht="10.5" customHeight="1">
      <c r="A16" s="1863"/>
      <c r="B16" s="1864"/>
      <c r="C16" s="1865"/>
      <c r="D16" s="1865"/>
      <c r="E16" s="1865"/>
      <c r="F16" s="1865"/>
      <c r="G16" s="1866"/>
      <c r="H16" s="1867"/>
      <c r="I16" s="1867"/>
      <c r="J16" s="1867"/>
      <c r="K16" s="1867"/>
      <c r="L16" s="1867"/>
      <c r="M16" s="1867"/>
      <c r="N16" s="1867"/>
      <c r="O16" s="1867"/>
      <c r="P16" s="1868"/>
      <c r="Q16" s="1868"/>
      <c r="R16" s="1868"/>
      <c r="S16" s="1867"/>
      <c r="T16" s="1867"/>
      <c r="U16" s="1867"/>
      <c r="V16" s="1867"/>
      <c r="W16" s="1865"/>
      <c r="X16" s="1869"/>
      <c r="Y16" s="1869"/>
      <c r="Z16" s="1865"/>
      <c r="AA16" s="1865"/>
      <c r="AB16" s="1865"/>
      <c r="AC16" s="1865"/>
      <c r="AD16" s="1865"/>
      <c r="AE16" s="1865"/>
      <c r="AF16" s="1870"/>
      <c r="AG16" s="429"/>
    </row>
    <row r="17" spans="1:35" ht="10.5" customHeight="1">
      <c r="A17" s="1871"/>
      <c r="B17" s="1872" t="s">
        <v>1967</v>
      </c>
      <c r="C17" s="1872"/>
      <c r="D17" s="1872"/>
      <c r="E17" s="1872"/>
      <c r="F17" s="1872"/>
      <c r="G17" s="1872"/>
      <c r="H17" s="1872"/>
      <c r="I17" s="1872"/>
      <c r="J17" s="1872"/>
      <c r="K17" s="1872"/>
      <c r="L17" s="1872"/>
      <c r="M17" s="1872"/>
      <c r="N17" s="1872"/>
      <c r="O17" s="1872"/>
      <c r="P17" s="1872"/>
      <c r="Q17" s="1872"/>
      <c r="R17" s="1872"/>
      <c r="S17" s="1872"/>
      <c r="T17" s="1872"/>
      <c r="U17" s="1872"/>
      <c r="V17" s="1872"/>
      <c r="W17" s="1872"/>
      <c r="X17" s="1872"/>
      <c r="Y17" s="1872"/>
      <c r="Z17" s="1872"/>
      <c r="AA17" s="1872"/>
      <c r="AB17" s="1872"/>
      <c r="AC17" s="1872"/>
      <c r="AD17" s="1872"/>
      <c r="AE17" s="1872"/>
      <c r="AF17" s="1874"/>
      <c r="AG17" s="443"/>
    </row>
    <row r="18" spans="1:35" ht="10.5" customHeight="1">
      <c r="A18" s="1871"/>
      <c r="B18" s="1954" t="s">
        <v>34</v>
      </c>
      <c r="C18" s="1872"/>
      <c r="D18" s="1872"/>
      <c r="E18" s="1872"/>
      <c r="F18" s="1872"/>
      <c r="G18" s="1872"/>
      <c r="H18" s="1872"/>
      <c r="I18" s="1872"/>
      <c r="J18" s="1872"/>
      <c r="K18" s="1872"/>
      <c r="L18" s="1872"/>
      <c r="M18" s="1872"/>
      <c r="N18" s="1872"/>
      <c r="O18" s="1872"/>
      <c r="P18" s="1872"/>
      <c r="Q18" s="1872"/>
      <c r="R18" s="1872"/>
      <c r="S18" s="1872"/>
      <c r="T18" s="1872"/>
      <c r="U18" s="1872"/>
      <c r="V18" s="1872"/>
      <c r="W18" s="1872"/>
      <c r="X18" s="1872"/>
      <c r="Y18" s="1872"/>
      <c r="Z18" s="1872"/>
      <c r="AA18" s="1872"/>
      <c r="AB18" s="1872"/>
      <c r="AC18" s="1872"/>
      <c r="AD18" s="1872"/>
      <c r="AE18" s="1872"/>
      <c r="AF18" s="1874"/>
      <c r="AG18" s="1176"/>
    </row>
    <row r="19" spans="1:35" ht="10.5" customHeight="1">
      <c r="A19" s="1863"/>
      <c r="B19" s="1893"/>
      <c r="C19" s="1893"/>
      <c r="D19" s="1893"/>
      <c r="E19" s="1893"/>
      <c r="F19" s="1893"/>
      <c r="G19" s="1893"/>
      <c r="H19" s="1865"/>
      <c r="I19" s="1865"/>
      <c r="J19" s="1865"/>
      <c r="K19" s="1865"/>
      <c r="L19" s="1865"/>
      <c r="M19" s="1865"/>
      <c r="N19" s="1865"/>
      <c r="O19" s="1865"/>
      <c r="P19" s="1875"/>
      <c r="Q19" s="1875"/>
      <c r="R19" s="1878"/>
      <c r="S19" s="1875"/>
      <c r="T19" s="1875"/>
      <c r="U19" s="1875"/>
      <c r="V19" s="1873"/>
      <c r="W19" s="1873"/>
      <c r="X19" s="1875"/>
      <c r="Y19" s="1875"/>
      <c r="Z19" s="1875"/>
      <c r="AA19" s="1873"/>
      <c r="AB19" s="1873"/>
      <c r="AC19" s="1875"/>
      <c r="AD19" s="1879" t="s">
        <v>300</v>
      </c>
      <c r="AE19" s="1873"/>
      <c r="AF19" s="1881"/>
      <c r="AG19" s="87"/>
    </row>
    <row r="20" spans="1:35" ht="11.1" customHeight="1">
      <c r="A20" s="1863"/>
      <c r="B20" s="1885" t="s">
        <v>29</v>
      </c>
      <c r="C20" s="1885" t="s">
        <v>264</v>
      </c>
      <c r="D20" s="1885"/>
      <c r="E20" s="1865"/>
      <c r="F20" s="1865"/>
      <c r="G20" s="1865"/>
      <c r="H20" s="1865"/>
      <c r="I20" s="1865"/>
      <c r="J20" s="1865"/>
      <c r="K20" s="1865"/>
      <c r="L20" s="1865"/>
      <c r="M20" s="1865"/>
      <c r="N20" s="1865"/>
      <c r="O20" s="1865"/>
      <c r="P20" s="1885"/>
      <c r="Q20" s="1885"/>
      <c r="R20" s="1885"/>
      <c r="S20" s="1885"/>
      <c r="T20" s="1885"/>
      <c r="U20" s="1885"/>
      <c r="V20" s="1885"/>
      <c r="W20" s="1885"/>
      <c r="X20" s="1885"/>
      <c r="Y20" s="4727">
        <v>29</v>
      </c>
      <c r="Z20" s="4751"/>
      <c r="AA20" s="4730"/>
      <c r="AB20" s="4730"/>
      <c r="AC20" s="4730"/>
      <c r="AD20" s="4731"/>
      <c r="AE20" s="1886"/>
      <c r="AF20" s="1887"/>
      <c r="AG20" s="115"/>
      <c r="AI20" s="19" t="s">
        <v>88</v>
      </c>
    </row>
    <row r="21" spans="1:35" ht="11.1" customHeight="1">
      <c r="A21" s="1863"/>
      <c r="B21" s="1888"/>
      <c r="C21" s="1889" t="s">
        <v>265</v>
      </c>
      <c r="D21" s="1865"/>
      <c r="E21" s="1865"/>
      <c r="F21" s="1865"/>
      <c r="G21" s="1865"/>
      <c r="H21" s="1865"/>
      <c r="I21" s="1865"/>
      <c r="J21" s="1865"/>
      <c r="K21" s="1865"/>
      <c r="L21" s="1865"/>
      <c r="M21" s="1865"/>
      <c r="N21" s="1865"/>
      <c r="O21" s="1865"/>
      <c r="P21" s="1889"/>
      <c r="Q21" s="1889"/>
      <c r="R21" s="1889"/>
      <c r="S21" s="1889"/>
      <c r="T21" s="1889"/>
      <c r="U21" s="1889"/>
      <c r="V21" s="1889"/>
      <c r="W21" s="1889"/>
      <c r="X21" s="1889"/>
      <c r="Y21" s="4727"/>
      <c r="Z21" s="4732"/>
      <c r="AA21" s="4733"/>
      <c r="AB21" s="4733"/>
      <c r="AC21" s="4733"/>
      <c r="AD21" s="4734"/>
      <c r="AE21" s="1886"/>
      <c r="AF21" s="1887"/>
      <c r="AG21" s="87"/>
    </row>
    <row r="22" spans="1:35" ht="10.5" customHeight="1">
      <c r="A22" s="1891"/>
      <c r="B22" s="1888"/>
      <c r="C22" s="1865"/>
      <c r="D22" s="1865"/>
      <c r="E22" s="1865"/>
      <c r="F22" s="1865"/>
      <c r="G22" s="1865"/>
      <c r="H22" s="1865"/>
      <c r="I22" s="1865"/>
      <c r="J22" s="1865"/>
      <c r="K22" s="1865"/>
      <c r="L22" s="1865"/>
      <c r="M22" s="1865"/>
      <c r="N22" s="1885"/>
      <c r="O22" s="1865"/>
      <c r="P22" s="1878"/>
      <c r="Q22" s="1878"/>
      <c r="R22" s="1878"/>
      <c r="S22" s="1878"/>
      <c r="T22" s="1878"/>
      <c r="U22" s="1878"/>
      <c r="V22" s="1878"/>
      <c r="W22" s="1878"/>
      <c r="X22" s="1878"/>
      <c r="Y22" s="1878"/>
      <c r="Z22" s="1865"/>
      <c r="AA22" s="1865"/>
      <c r="AB22" s="1865"/>
      <c r="AC22" s="1865"/>
      <c r="AD22" s="1865"/>
      <c r="AE22" s="1865"/>
      <c r="AF22" s="1870"/>
      <c r="AG22" s="446"/>
    </row>
    <row r="23" spans="1:35" ht="11.1" customHeight="1">
      <c r="A23" s="1863"/>
      <c r="B23" s="1892" t="s">
        <v>30</v>
      </c>
      <c r="C23" s="1872" t="s">
        <v>1965</v>
      </c>
      <c r="D23" s="1865"/>
      <c r="E23" s="1865"/>
      <c r="F23" s="1865"/>
      <c r="G23" s="1865"/>
      <c r="H23" s="1865"/>
      <c r="I23" s="1865"/>
      <c r="J23" s="1865"/>
      <c r="K23" s="1865"/>
      <c r="L23" s="1865"/>
      <c r="M23" s="1865"/>
      <c r="N23" s="1885"/>
      <c r="O23" s="1865"/>
      <c r="P23" s="1865"/>
      <c r="Q23" s="1865"/>
      <c r="R23" s="1865"/>
      <c r="S23" s="1865"/>
      <c r="T23" s="1865"/>
      <c r="U23" s="1865"/>
      <c r="V23" s="1865"/>
      <c r="W23" s="1865"/>
      <c r="X23" s="1909"/>
      <c r="Y23" s="4727">
        <v>30</v>
      </c>
      <c r="Z23" s="4751"/>
      <c r="AA23" s="4730"/>
      <c r="AB23" s="4730"/>
      <c r="AC23" s="4730"/>
      <c r="AD23" s="4731"/>
      <c r="AE23" s="1886"/>
      <c r="AF23" s="1887"/>
      <c r="AG23" s="88"/>
    </row>
    <row r="24" spans="1:35" s="26" customFormat="1" ht="11.1" customHeight="1">
      <c r="A24" s="1863"/>
      <c r="B24" s="1893"/>
      <c r="C24" s="1889" t="s">
        <v>1966</v>
      </c>
      <c r="D24" s="1865"/>
      <c r="E24" s="1865"/>
      <c r="F24" s="1865"/>
      <c r="G24" s="1865"/>
      <c r="H24" s="1865"/>
      <c r="I24" s="1865"/>
      <c r="J24" s="1865"/>
      <c r="K24" s="1865"/>
      <c r="L24" s="1865"/>
      <c r="M24" s="1865"/>
      <c r="N24" s="1865"/>
      <c r="O24" s="1865"/>
      <c r="P24" s="1865"/>
      <c r="Q24" s="1865"/>
      <c r="R24" s="1865"/>
      <c r="S24" s="1865"/>
      <c r="T24" s="1865"/>
      <c r="U24" s="1865"/>
      <c r="V24" s="1865"/>
      <c r="W24" s="1865"/>
      <c r="X24" s="1909"/>
      <c r="Y24" s="4727"/>
      <c r="Z24" s="4732"/>
      <c r="AA24" s="4733"/>
      <c r="AB24" s="4733"/>
      <c r="AC24" s="4733"/>
      <c r="AD24" s="4734"/>
      <c r="AE24" s="1886"/>
      <c r="AF24" s="1887"/>
      <c r="AG24" s="93"/>
    </row>
    <row r="25" spans="1:35" s="26" customFormat="1" ht="9.75" customHeight="1">
      <c r="A25" s="1894"/>
      <c r="B25" s="1883"/>
      <c r="C25" s="1877"/>
      <c r="D25" s="1877"/>
      <c r="E25" s="1877"/>
      <c r="F25" s="1877"/>
      <c r="G25" s="1877"/>
      <c r="H25" s="1877"/>
      <c r="I25" s="1877"/>
      <c r="J25" s="1877"/>
      <c r="K25" s="1877"/>
      <c r="L25" s="1877"/>
      <c r="M25" s="1877"/>
      <c r="N25" s="1877"/>
      <c r="O25" s="1877"/>
      <c r="P25" s="1877"/>
      <c r="Q25" s="1877"/>
      <c r="R25" s="1877"/>
      <c r="S25" s="1877"/>
      <c r="T25" s="1877"/>
      <c r="U25" s="1877"/>
      <c r="V25" s="1877"/>
      <c r="W25" s="1895"/>
      <c r="X25" s="1895"/>
      <c r="Y25" s="1895"/>
      <c r="Z25" s="1877"/>
      <c r="AA25" s="1877"/>
      <c r="AB25" s="1877"/>
      <c r="AC25" s="1877"/>
      <c r="AD25" s="1877"/>
      <c r="AE25" s="1877"/>
      <c r="AF25" s="1896"/>
      <c r="AG25" s="133"/>
    </row>
    <row r="26" spans="1:35" s="26" customFormat="1" ht="11.1" customHeight="1">
      <c r="A26" s="1894"/>
      <c r="B26" s="1944" t="s">
        <v>44</v>
      </c>
      <c r="C26" s="1872" t="s">
        <v>1968</v>
      </c>
      <c r="D26" s="1877"/>
      <c r="E26" s="1877"/>
      <c r="F26" s="1877"/>
      <c r="G26" s="1877"/>
      <c r="H26" s="1877"/>
      <c r="I26" s="1877"/>
      <c r="J26" s="1877"/>
      <c r="K26" s="1877"/>
      <c r="L26" s="1877"/>
      <c r="M26" s="1877"/>
      <c r="N26" s="1877"/>
      <c r="O26" s="1877"/>
      <c r="P26" s="1877"/>
      <c r="Q26" s="1877"/>
      <c r="R26" s="2710"/>
      <c r="S26" s="1877"/>
      <c r="T26" s="1877"/>
      <c r="U26" s="1877"/>
      <c r="V26" s="1877"/>
      <c r="W26" s="1895"/>
      <c r="X26" s="1895"/>
      <c r="Y26" s="4727">
        <v>72</v>
      </c>
      <c r="Z26" s="4729"/>
      <c r="AA26" s="4730"/>
      <c r="AB26" s="4730"/>
      <c r="AC26" s="4730"/>
      <c r="AD26" s="4731"/>
      <c r="AE26" s="1877"/>
      <c r="AF26" s="1896"/>
      <c r="AG26" s="442"/>
    </row>
    <row r="27" spans="1:35" s="26" customFormat="1" ht="10.5" customHeight="1">
      <c r="A27" s="1894"/>
      <c r="B27" s="1883"/>
      <c r="C27" s="1889" t="s">
        <v>1969</v>
      </c>
      <c r="D27" s="1877"/>
      <c r="E27" s="1877"/>
      <c r="F27" s="1877"/>
      <c r="G27" s="1877"/>
      <c r="H27" s="1877"/>
      <c r="I27" s="1877"/>
      <c r="J27" s="1877"/>
      <c r="K27" s="1877"/>
      <c r="L27" s="1877"/>
      <c r="M27" s="1877"/>
      <c r="N27" s="1877"/>
      <c r="O27" s="1877"/>
      <c r="P27" s="1877"/>
      <c r="Q27" s="1877"/>
      <c r="R27" s="1877"/>
      <c r="S27" s="1877"/>
      <c r="T27" s="1877"/>
      <c r="U27" s="1877"/>
      <c r="V27" s="1877"/>
      <c r="W27" s="1895"/>
      <c r="X27" s="1895"/>
      <c r="Y27" s="4727"/>
      <c r="Z27" s="4732"/>
      <c r="AA27" s="4733"/>
      <c r="AB27" s="4733"/>
      <c r="AC27" s="4733"/>
      <c r="AD27" s="4734"/>
      <c r="AE27" s="1877"/>
      <c r="AF27" s="1896"/>
      <c r="AG27" s="93"/>
    </row>
    <row r="28" spans="1:35" s="26" customFormat="1" ht="14.25" customHeight="1">
      <c r="A28" s="1945"/>
      <c r="B28" s="1946"/>
      <c r="C28" s="1899"/>
      <c r="D28" s="1899"/>
      <c r="E28" s="1899"/>
      <c r="F28" s="1899"/>
      <c r="G28" s="1947"/>
      <c r="H28" s="1948"/>
      <c r="I28" s="1948"/>
      <c r="J28" s="1948"/>
      <c r="K28" s="1948"/>
      <c r="L28" s="1948"/>
      <c r="M28" s="1948"/>
      <c r="N28" s="1948"/>
      <c r="O28" s="1948"/>
      <c r="P28" s="1949"/>
      <c r="Q28" s="1949"/>
      <c r="R28" s="1949"/>
      <c r="S28" s="1948"/>
      <c r="T28" s="1948"/>
      <c r="U28" s="1948"/>
      <c r="V28" s="1948"/>
      <c r="W28" s="1899"/>
      <c r="X28" s="1950"/>
      <c r="Y28" s="1950"/>
      <c r="Z28" s="1899"/>
      <c r="AA28" s="1899"/>
      <c r="AB28" s="1899"/>
      <c r="AC28" s="1899"/>
      <c r="AD28" s="1899"/>
      <c r="AE28" s="1899"/>
      <c r="AF28" s="1951"/>
      <c r="AG28" s="93"/>
    </row>
    <row r="29" spans="1:35" s="26" customFormat="1" ht="16.5" customHeight="1">
      <c r="A29" s="1175"/>
      <c r="B29" s="1366"/>
      <c r="C29" s="1296"/>
      <c r="D29" s="1299"/>
      <c r="E29" s="1306"/>
      <c r="F29" s="1301"/>
      <c r="G29" s="1301"/>
      <c r="H29" s="1301"/>
      <c r="I29" s="1301"/>
      <c r="J29" s="1301"/>
      <c r="K29" s="1301"/>
      <c r="L29" s="1301"/>
      <c r="M29" s="1301"/>
      <c r="N29" s="1301"/>
      <c r="O29" s="1301"/>
      <c r="P29" s="1301"/>
      <c r="Q29" s="1342"/>
      <c r="R29" s="1299"/>
      <c r="S29" s="1308"/>
      <c r="T29" s="1296"/>
      <c r="U29" s="1301"/>
      <c r="V29" s="1301"/>
      <c r="W29" s="1301"/>
      <c r="X29" s="1302"/>
      <c r="Y29" s="1302"/>
      <c r="Z29" s="1302"/>
      <c r="AA29" s="1302"/>
      <c r="AB29" s="1302"/>
      <c r="AC29" s="1302"/>
      <c r="AD29" s="1302"/>
      <c r="AE29" s="1290"/>
      <c r="AF29" s="1183"/>
      <c r="AG29" s="93"/>
    </row>
    <row r="30" spans="1:35" s="26" customFormat="1" ht="11.1" customHeight="1">
      <c r="A30" s="1175">
        <v>1.9</v>
      </c>
      <c r="B30" s="1371" t="s">
        <v>1353</v>
      </c>
      <c r="C30" s="1371"/>
      <c r="D30" s="1371"/>
      <c r="E30" s="1371"/>
      <c r="F30" s="1371"/>
      <c r="G30" s="1371"/>
      <c r="H30" s="1371"/>
      <c r="I30" s="1371"/>
      <c r="J30" s="1371"/>
      <c r="K30" s="1371"/>
      <c r="L30" s="1371"/>
      <c r="M30" s="1371"/>
      <c r="N30" s="1371"/>
      <c r="O30" s="1371"/>
      <c r="P30" s="1371"/>
      <c r="Q30" s="1371"/>
      <c r="R30" s="1371"/>
      <c r="S30" s="1371"/>
      <c r="T30" s="1371"/>
      <c r="U30" s="1371"/>
      <c r="V30" s="1371"/>
      <c r="W30" s="1371"/>
      <c r="X30" s="1371"/>
      <c r="Y30" s="1371"/>
      <c r="Z30" s="1371"/>
      <c r="AA30" s="1390"/>
      <c r="AB30" s="1390"/>
      <c r="AC30" s="1390"/>
      <c r="AD30" s="1390"/>
      <c r="AE30" s="1390"/>
      <c r="AF30" s="1379"/>
      <c r="AG30" s="442"/>
    </row>
    <row r="31" spans="1:35" s="26" customFormat="1" ht="11.1" customHeight="1">
      <c r="A31" s="1378"/>
      <c r="B31" s="1306" t="s">
        <v>1551</v>
      </c>
      <c r="C31" s="1371"/>
      <c r="D31" s="1371"/>
      <c r="E31" s="1371"/>
      <c r="F31" s="1371"/>
      <c r="G31" s="1371"/>
      <c r="H31" s="1371"/>
      <c r="I31" s="1371"/>
      <c r="J31" s="1371"/>
      <c r="K31" s="1371"/>
      <c r="L31" s="1371"/>
      <c r="M31" s="1371"/>
      <c r="N31" s="1371"/>
      <c r="O31" s="1371"/>
      <c r="P31" s="1371"/>
      <c r="Q31" s="1371"/>
      <c r="R31" s="1371"/>
      <c r="S31" s="1371"/>
      <c r="T31" s="1371"/>
      <c r="U31" s="1371"/>
      <c r="V31" s="1371"/>
      <c r="W31" s="1371"/>
      <c r="X31" s="1371"/>
      <c r="Y31" s="1371"/>
      <c r="Z31" s="1371"/>
      <c r="AA31" s="1390"/>
      <c r="AB31" s="1390"/>
      <c r="AC31" s="1390"/>
      <c r="AD31" s="1390"/>
      <c r="AE31" s="1390"/>
      <c r="AF31" s="1379"/>
      <c r="AG31" s="93"/>
    </row>
    <row r="32" spans="1:35" s="26" customFormat="1" ht="9.75" customHeight="1">
      <c r="A32" s="1186"/>
      <c r="B32" s="1372"/>
      <c r="C32" s="1373"/>
      <c r="D32" s="1374"/>
      <c r="E32" s="1376"/>
      <c r="F32" s="1328"/>
      <c r="G32" s="1328"/>
      <c r="H32" s="1328"/>
      <c r="I32" s="1328"/>
      <c r="J32" s="1328"/>
      <c r="K32" s="1328"/>
      <c r="L32" s="1328"/>
      <c r="M32" s="1328"/>
      <c r="N32" s="1328"/>
      <c r="O32" s="1328"/>
      <c r="P32" s="1328"/>
      <c r="Q32" s="1301"/>
      <c r="R32" s="1301"/>
      <c r="S32" s="1301"/>
      <c r="T32" s="1301"/>
      <c r="U32" s="1301"/>
      <c r="V32" s="1301"/>
      <c r="W32" s="1301"/>
      <c r="X32" s="1302"/>
      <c r="Y32" s="1302"/>
      <c r="Z32" s="1302"/>
      <c r="AA32" s="1385"/>
      <c r="AB32" s="4745" t="s">
        <v>411</v>
      </c>
      <c r="AC32" s="4745"/>
      <c r="AD32" s="4745"/>
      <c r="AE32" s="1386"/>
      <c r="AF32" s="1176"/>
      <c r="AG32" s="94"/>
    </row>
    <row r="33" spans="1:33" s="26" customFormat="1" ht="11.1" customHeight="1">
      <c r="A33" s="1186"/>
      <c r="B33" s="1372" t="s">
        <v>29</v>
      </c>
      <c r="C33" s="2731" t="s">
        <v>2811</v>
      </c>
      <c r="D33" s="1301"/>
      <c r="E33" s="1377"/>
      <c r="F33" s="1301"/>
      <c r="G33" s="1301"/>
      <c r="H33" s="1301"/>
      <c r="I33" s="1301"/>
      <c r="J33" s="1301"/>
      <c r="K33" s="1301"/>
      <c r="L33" s="1301"/>
      <c r="M33" s="1301"/>
      <c r="N33" s="1301"/>
      <c r="O33" s="1301"/>
      <c r="P33" s="1301"/>
      <c r="Q33" s="1301"/>
      <c r="R33" s="1301"/>
      <c r="S33" s="1301"/>
      <c r="T33" s="1301"/>
      <c r="U33" s="1301"/>
      <c r="V33" s="1301"/>
      <c r="W33" s="1301"/>
      <c r="X33" s="1302"/>
      <c r="Y33" s="1302"/>
      <c r="Z33" s="1302"/>
      <c r="AA33" s="1386"/>
      <c r="AB33" s="4721"/>
      <c r="AC33" s="4722"/>
      <c r="AD33" s="4723"/>
      <c r="AE33" s="4719" t="s">
        <v>90</v>
      </c>
      <c r="AF33" s="1176"/>
      <c r="AG33" s="94"/>
    </row>
    <row r="34" spans="1:33" s="26" customFormat="1" ht="11.1" customHeight="1">
      <c r="A34" s="1186"/>
      <c r="B34" s="1372"/>
      <c r="C34" s="2733" t="s">
        <v>2812</v>
      </c>
      <c r="D34" s="1301"/>
      <c r="E34" s="1377"/>
      <c r="F34" s="1301"/>
      <c r="G34" s="1301"/>
      <c r="H34" s="1301"/>
      <c r="I34" s="1301"/>
      <c r="J34" s="1301"/>
      <c r="K34" s="1301"/>
      <c r="L34" s="1301"/>
      <c r="M34" s="1301"/>
      <c r="N34" s="1301"/>
      <c r="O34" s="1301"/>
      <c r="P34" s="1301"/>
      <c r="Q34" s="1301"/>
      <c r="R34" s="1301"/>
      <c r="S34" s="1301"/>
      <c r="T34" s="1301"/>
      <c r="U34" s="1301"/>
      <c r="V34" s="1301"/>
      <c r="W34" s="1301"/>
      <c r="X34" s="1302"/>
      <c r="Y34" s="1302"/>
      <c r="Z34" s="1302"/>
      <c r="AA34" s="1386"/>
      <c r="AB34" s="4724"/>
      <c r="AC34" s="4725"/>
      <c r="AD34" s="4726"/>
      <c r="AE34" s="4719"/>
      <c r="AF34" s="1176"/>
      <c r="AG34" s="448"/>
    </row>
    <row r="35" spans="1:33" s="26" customFormat="1" ht="9.9" customHeight="1">
      <c r="A35" s="1175"/>
      <c r="B35" s="1366"/>
      <c r="C35" s="1687"/>
      <c r="D35" s="1299"/>
      <c r="E35" s="1306"/>
      <c r="F35" s="1301"/>
      <c r="G35" s="1301"/>
      <c r="H35" s="1301"/>
      <c r="I35" s="1301"/>
      <c r="J35" s="1301"/>
      <c r="K35" s="1301"/>
      <c r="L35" s="1301"/>
      <c r="M35" s="1301"/>
      <c r="N35" s="1301"/>
      <c r="O35" s="1301"/>
      <c r="P35" s="1301"/>
      <c r="Q35" s="1342"/>
      <c r="R35" s="1299"/>
      <c r="S35" s="1308"/>
      <c r="T35" s="1296"/>
      <c r="U35" s="1301"/>
      <c r="V35" s="1301"/>
      <c r="W35" s="1301"/>
      <c r="X35" s="1302"/>
      <c r="Y35" s="1302"/>
      <c r="Z35" s="1302"/>
      <c r="AA35" s="1386"/>
      <c r="AB35" s="1386"/>
      <c r="AC35" s="1386"/>
      <c r="AD35" s="1386"/>
      <c r="AE35" s="1391"/>
      <c r="AF35" s="1183"/>
      <c r="AG35" s="89"/>
    </row>
    <row r="36" spans="1:33" s="26" customFormat="1" ht="11.1" customHeight="1">
      <c r="A36" s="1175"/>
      <c r="B36" s="1366" t="s">
        <v>30</v>
      </c>
      <c r="C36" s="2945" t="s">
        <v>2813</v>
      </c>
      <c r="D36" s="1299"/>
      <c r="E36" s="1306"/>
      <c r="F36" s="1301"/>
      <c r="G36" s="1301"/>
      <c r="H36" s="1301"/>
      <c r="I36" s="1301"/>
      <c r="J36" s="1301"/>
      <c r="K36" s="1301"/>
      <c r="L36" s="1301"/>
      <c r="M36" s="1301"/>
      <c r="N36" s="1301"/>
      <c r="O36" s="1301"/>
      <c r="P36" s="1301"/>
      <c r="Q36" s="1342"/>
      <c r="R36" s="1299"/>
      <c r="S36" s="1308"/>
      <c r="T36" s="1296"/>
      <c r="U36" s="1301"/>
      <c r="V36" s="1301"/>
      <c r="W36" s="1301"/>
      <c r="X36" s="1302"/>
      <c r="Y36" s="1302"/>
      <c r="Z36" s="1302"/>
      <c r="AA36" s="1302"/>
      <c r="AB36" s="1302"/>
      <c r="AC36" s="1302"/>
      <c r="AD36" s="1302"/>
      <c r="AE36" s="1290"/>
      <c r="AF36" s="1183"/>
      <c r="AG36" s="89"/>
    </row>
    <row r="37" spans="1:33" ht="10.5" customHeight="1">
      <c r="A37" s="1175"/>
      <c r="B37" s="1366"/>
      <c r="C37" s="2733" t="s">
        <v>2814</v>
      </c>
      <c r="D37" s="1299"/>
      <c r="E37" s="1306"/>
      <c r="F37" s="1301"/>
      <c r="G37" s="1301"/>
      <c r="H37" s="1301"/>
      <c r="I37" s="1301"/>
      <c r="J37" s="1301"/>
      <c r="K37" s="1301"/>
      <c r="L37" s="1301"/>
      <c r="M37" s="1301"/>
      <c r="N37" s="1301"/>
      <c r="O37" s="1301"/>
      <c r="P37" s="1301"/>
      <c r="Q37" s="1342"/>
      <c r="R37" s="1299"/>
      <c r="S37" s="1308"/>
      <c r="T37" s="1296"/>
      <c r="U37" s="1301"/>
      <c r="V37" s="1301"/>
      <c r="W37" s="1301"/>
      <c r="X37" s="1302"/>
      <c r="Y37" s="1302"/>
      <c r="Z37" s="1302"/>
      <c r="AA37" s="1302"/>
      <c r="AB37" s="1302"/>
      <c r="AC37" s="1302"/>
      <c r="AD37" s="1302"/>
      <c r="AE37" s="1290"/>
      <c r="AF37" s="1183"/>
      <c r="AG37" s="108"/>
    </row>
    <row r="38" spans="1:33" ht="15" customHeight="1">
      <c r="A38" s="1185"/>
      <c r="B38" s="1296"/>
      <c r="C38" s="1370"/>
      <c r="D38" s="1370"/>
      <c r="E38" s="1370"/>
      <c r="F38" s="1370"/>
      <c r="G38" s="1370"/>
      <c r="H38" s="1370"/>
      <c r="I38" s="1370"/>
      <c r="J38" s="1370"/>
      <c r="K38" s="1370"/>
      <c r="L38" s="1370"/>
      <c r="M38" s="1370"/>
      <c r="N38" s="1370"/>
      <c r="O38" s="1370"/>
      <c r="P38" s="1370"/>
      <c r="Q38" s="1370"/>
      <c r="R38" s="4747" t="s">
        <v>301</v>
      </c>
      <c r="S38" s="4748"/>
      <c r="T38" s="1370"/>
      <c r="U38" s="1370"/>
      <c r="V38" s="1370"/>
      <c r="W38" s="1370"/>
      <c r="X38" s="1370"/>
      <c r="Y38" s="1370"/>
      <c r="Z38" s="1370"/>
      <c r="AA38" s="1370"/>
      <c r="AB38" s="4745" t="s">
        <v>412</v>
      </c>
      <c r="AC38" s="4745"/>
      <c r="AD38" s="4745"/>
      <c r="AE38" s="1302"/>
      <c r="AF38" s="1112"/>
      <c r="AG38" s="431"/>
    </row>
    <row r="39" spans="1:33" ht="11.1" customHeight="1">
      <c r="A39" s="1187"/>
      <c r="B39" s="1296"/>
      <c r="C39" s="4735"/>
      <c r="D39" s="4736"/>
      <c r="E39" s="4736"/>
      <c r="F39" s="4736"/>
      <c r="G39" s="4736"/>
      <c r="H39" s="4736"/>
      <c r="I39" s="4736"/>
      <c r="J39" s="4736"/>
      <c r="K39" s="4736"/>
      <c r="L39" s="4736"/>
      <c r="M39" s="4736"/>
      <c r="N39" s="4736"/>
      <c r="O39" s="4736"/>
      <c r="P39" s="4736"/>
      <c r="Q39" s="4736"/>
      <c r="R39" s="4736"/>
      <c r="S39" s="4737"/>
      <c r="T39" s="1380"/>
      <c r="U39" s="1380"/>
      <c r="V39" s="1380"/>
      <c r="W39" s="1380"/>
      <c r="X39" s="1380"/>
      <c r="Y39" s="1380"/>
      <c r="Z39" s="1380"/>
      <c r="AA39" s="1380"/>
      <c r="AB39" s="4721"/>
      <c r="AC39" s="4722"/>
      <c r="AD39" s="4723"/>
      <c r="AE39" s="4746" t="s">
        <v>90</v>
      </c>
      <c r="AF39" s="1188"/>
      <c r="AG39" s="90"/>
    </row>
    <row r="40" spans="1:33" ht="11.1" customHeight="1">
      <c r="A40" s="1187"/>
      <c r="B40" s="1296"/>
      <c r="C40" s="4738"/>
      <c r="D40" s="4739"/>
      <c r="E40" s="4739"/>
      <c r="F40" s="4739"/>
      <c r="G40" s="4739"/>
      <c r="H40" s="4739"/>
      <c r="I40" s="4739"/>
      <c r="J40" s="4739"/>
      <c r="K40" s="4739"/>
      <c r="L40" s="4739"/>
      <c r="M40" s="4739"/>
      <c r="N40" s="4739"/>
      <c r="O40" s="4739"/>
      <c r="P40" s="4739"/>
      <c r="Q40" s="4739"/>
      <c r="R40" s="4739"/>
      <c r="S40" s="4740"/>
      <c r="T40" s="1380"/>
      <c r="U40" s="1380"/>
      <c r="V40" s="1380"/>
      <c r="W40" s="1380"/>
      <c r="X40" s="1380"/>
      <c r="Y40" s="1380"/>
      <c r="Z40" s="1380"/>
      <c r="AA40" s="1380"/>
      <c r="AB40" s="4724"/>
      <c r="AC40" s="4725"/>
      <c r="AD40" s="4726"/>
      <c r="AE40" s="4746"/>
      <c r="AF40" s="1188"/>
      <c r="AG40" s="223"/>
    </row>
    <row r="41" spans="1:33" ht="6" customHeight="1">
      <c r="A41" s="1187"/>
      <c r="B41" s="1295"/>
      <c r="C41" s="4738"/>
      <c r="D41" s="4739"/>
      <c r="E41" s="4739"/>
      <c r="F41" s="4739"/>
      <c r="G41" s="4739"/>
      <c r="H41" s="4739"/>
      <c r="I41" s="4739"/>
      <c r="J41" s="4739"/>
      <c r="K41" s="4739"/>
      <c r="L41" s="4739"/>
      <c r="M41" s="4739"/>
      <c r="N41" s="4739"/>
      <c r="O41" s="4739"/>
      <c r="P41" s="4739"/>
      <c r="Q41" s="4739"/>
      <c r="R41" s="4739"/>
      <c r="S41" s="4740"/>
      <c r="T41" s="1370"/>
      <c r="U41" s="1370"/>
      <c r="V41" s="1370"/>
      <c r="W41" s="1370"/>
      <c r="X41" s="1370"/>
      <c r="Y41" s="1370"/>
      <c r="Z41" s="1370"/>
      <c r="AA41" s="1370"/>
      <c r="AB41" s="1370"/>
      <c r="AC41" s="1370"/>
      <c r="AD41" s="1370"/>
      <c r="AE41" s="1370"/>
      <c r="AF41" s="1188"/>
      <c r="AG41" s="223"/>
    </row>
    <row r="42" spans="1:33" ht="11.1" customHeight="1">
      <c r="A42" s="1187"/>
      <c r="B42" s="1295"/>
      <c r="C42" s="4738"/>
      <c r="D42" s="4739"/>
      <c r="E42" s="4739"/>
      <c r="F42" s="4739"/>
      <c r="G42" s="4739"/>
      <c r="H42" s="4739"/>
      <c r="I42" s="4739"/>
      <c r="J42" s="4739"/>
      <c r="K42" s="4739"/>
      <c r="L42" s="4739"/>
      <c r="M42" s="4739"/>
      <c r="N42" s="4739"/>
      <c r="O42" s="4739"/>
      <c r="P42" s="4739"/>
      <c r="Q42" s="4739"/>
      <c r="R42" s="4739"/>
      <c r="S42" s="4740"/>
      <c r="T42" s="1370"/>
      <c r="U42" s="1370"/>
      <c r="V42" s="1370"/>
      <c r="W42" s="1370"/>
      <c r="X42" s="1370"/>
      <c r="Y42" s="1370"/>
      <c r="Z42" s="1370"/>
      <c r="AA42" s="1370"/>
      <c r="AB42" s="1370"/>
      <c r="AC42" s="1370"/>
      <c r="AD42" s="1370"/>
      <c r="AE42" s="1370"/>
      <c r="AF42" s="1188"/>
      <c r="AG42" s="447"/>
    </row>
    <row r="43" spans="1:33" ht="27" customHeight="1">
      <c r="A43" s="1187"/>
      <c r="B43" s="1296"/>
      <c r="C43" s="4738"/>
      <c r="D43" s="4739"/>
      <c r="E43" s="4739"/>
      <c r="F43" s="4739"/>
      <c r="G43" s="4739"/>
      <c r="H43" s="4739"/>
      <c r="I43" s="4739"/>
      <c r="J43" s="4739"/>
      <c r="K43" s="4739"/>
      <c r="L43" s="4739"/>
      <c r="M43" s="4739"/>
      <c r="N43" s="4739"/>
      <c r="O43" s="4739"/>
      <c r="P43" s="4739"/>
      <c r="Q43" s="4739"/>
      <c r="R43" s="4739"/>
      <c r="S43" s="4740"/>
      <c r="T43" s="1370"/>
      <c r="U43" s="1370"/>
      <c r="V43" s="1370"/>
      <c r="W43" s="1370"/>
      <c r="X43" s="1370"/>
      <c r="Y43" s="1370"/>
      <c r="Z43" s="1370"/>
      <c r="AA43" s="1370"/>
      <c r="AB43" s="1370"/>
      <c r="AC43" s="1370"/>
      <c r="AD43" s="1370"/>
      <c r="AE43" s="1370"/>
      <c r="AF43" s="1188"/>
      <c r="AG43" s="223"/>
    </row>
    <row r="44" spans="1:33" ht="6" customHeight="1">
      <c r="A44" s="1187"/>
      <c r="B44" s="1296"/>
      <c r="C44" s="4738"/>
      <c r="D44" s="4739"/>
      <c r="E44" s="4739"/>
      <c r="F44" s="4739"/>
      <c r="G44" s="4739"/>
      <c r="H44" s="4739"/>
      <c r="I44" s="4739"/>
      <c r="J44" s="4739"/>
      <c r="K44" s="4739"/>
      <c r="L44" s="4739"/>
      <c r="M44" s="4739"/>
      <c r="N44" s="4739"/>
      <c r="O44" s="4739"/>
      <c r="P44" s="4739"/>
      <c r="Q44" s="4739"/>
      <c r="R44" s="4739"/>
      <c r="S44" s="4740"/>
      <c r="T44" s="1370"/>
      <c r="U44" s="1370"/>
      <c r="V44" s="1370"/>
      <c r="W44" s="1370"/>
      <c r="X44" s="1370"/>
      <c r="Y44" s="1370"/>
      <c r="Z44" s="1370"/>
      <c r="AA44" s="1370"/>
      <c r="AB44" s="1370"/>
      <c r="AC44" s="1370"/>
      <c r="AD44" s="1370"/>
      <c r="AE44" s="1370"/>
      <c r="AF44" s="1188"/>
      <c r="AG44" s="223"/>
    </row>
    <row r="45" spans="1:33" ht="11.1" customHeight="1">
      <c r="A45" s="1187"/>
      <c r="B45" s="1295"/>
      <c r="C45" s="4738"/>
      <c r="D45" s="4739"/>
      <c r="E45" s="4739"/>
      <c r="F45" s="4739"/>
      <c r="G45" s="4739"/>
      <c r="H45" s="4739"/>
      <c r="I45" s="4739"/>
      <c r="J45" s="4739"/>
      <c r="K45" s="4739"/>
      <c r="L45" s="4739"/>
      <c r="M45" s="4739"/>
      <c r="N45" s="4739"/>
      <c r="O45" s="4739"/>
      <c r="P45" s="4739"/>
      <c r="Q45" s="4739"/>
      <c r="R45" s="4739"/>
      <c r="S45" s="4740"/>
      <c r="T45" s="1370"/>
      <c r="U45" s="1370"/>
      <c r="V45" s="1370"/>
      <c r="W45" s="1370"/>
      <c r="X45" s="1370"/>
      <c r="Y45" s="1370"/>
      <c r="Z45" s="1370"/>
      <c r="AA45" s="1370"/>
      <c r="AB45" s="1370"/>
      <c r="AC45" s="1370"/>
      <c r="AD45" s="1370"/>
      <c r="AE45" s="1370"/>
      <c r="AF45" s="1188"/>
      <c r="AG45" s="223"/>
    </row>
    <row r="46" spans="1:33" ht="11.1" customHeight="1">
      <c r="A46" s="1187"/>
      <c r="B46" s="1295"/>
      <c r="C46" s="4741"/>
      <c r="D46" s="4742"/>
      <c r="E46" s="4742"/>
      <c r="F46" s="4742"/>
      <c r="G46" s="4742"/>
      <c r="H46" s="4742"/>
      <c r="I46" s="4742"/>
      <c r="J46" s="4742"/>
      <c r="K46" s="4742"/>
      <c r="L46" s="4742"/>
      <c r="M46" s="4742"/>
      <c r="N46" s="4742"/>
      <c r="O46" s="4742"/>
      <c r="P46" s="4742"/>
      <c r="Q46" s="4742"/>
      <c r="R46" s="4742"/>
      <c r="S46" s="4743"/>
      <c r="T46" s="1370"/>
      <c r="U46" s="1370"/>
      <c r="V46" s="1370"/>
      <c r="W46" s="1370"/>
      <c r="X46" s="1370"/>
      <c r="Y46" s="1370"/>
      <c r="Z46" s="1370"/>
      <c r="AA46" s="1370"/>
      <c r="AB46" s="1370"/>
      <c r="AC46" s="1370"/>
      <c r="AD46" s="1370"/>
      <c r="AE46" s="1370"/>
      <c r="AF46" s="1188"/>
      <c r="AG46" s="447"/>
    </row>
    <row r="47" spans="1:33" ht="11.1" customHeight="1">
      <c r="A47" s="1187"/>
      <c r="B47" s="1293"/>
      <c r="C47" s="1370"/>
      <c r="D47" s="1370"/>
      <c r="E47" s="1370"/>
      <c r="F47" s="1370"/>
      <c r="G47" s="1370"/>
      <c r="H47" s="1370"/>
      <c r="I47" s="1370"/>
      <c r="J47" s="1370"/>
      <c r="K47" s="1370"/>
      <c r="L47" s="1370"/>
      <c r="M47" s="1370"/>
      <c r="N47" s="1370"/>
      <c r="O47" s="1370"/>
      <c r="P47" s="1370"/>
      <c r="Q47" s="1370"/>
      <c r="R47" s="1370"/>
      <c r="S47" s="1370"/>
      <c r="T47" s="1370"/>
      <c r="U47" s="1370"/>
      <c r="V47" s="1370"/>
      <c r="W47" s="1370"/>
      <c r="X47" s="1370"/>
      <c r="Y47" s="1370"/>
      <c r="Z47" s="1370"/>
      <c r="AA47" s="1370"/>
      <c r="AB47" s="1370"/>
      <c r="AC47" s="1370"/>
      <c r="AD47" s="1370"/>
      <c r="AE47" s="1370"/>
      <c r="AF47" s="1188"/>
      <c r="AG47" s="223"/>
    </row>
    <row r="48" spans="1:33" ht="11.1" customHeight="1">
      <c r="A48" s="1187"/>
      <c r="B48" s="1296"/>
      <c r="C48" s="1370"/>
      <c r="D48" s="1370"/>
      <c r="E48" s="1370"/>
      <c r="F48" s="1370"/>
      <c r="G48" s="1370"/>
      <c r="H48" s="1370"/>
      <c r="I48" s="1370"/>
      <c r="J48" s="1370"/>
      <c r="K48" s="1370"/>
      <c r="L48" s="1370"/>
      <c r="M48" s="1370"/>
      <c r="N48" s="1370"/>
      <c r="O48" s="1370"/>
      <c r="P48" s="1370"/>
      <c r="Q48" s="1370"/>
      <c r="R48" s="1370"/>
      <c r="S48" s="1370"/>
      <c r="T48" s="1370"/>
      <c r="U48" s="1370"/>
      <c r="V48" s="1370"/>
      <c r="W48" s="1370"/>
      <c r="X48" s="1370"/>
      <c r="Y48" s="1370"/>
      <c r="Z48" s="1370"/>
      <c r="AA48" s="1370"/>
      <c r="AB48" s="1370"/>
      <c r="AC48" s="1370"/>
      <c r="AD48" s="1370"/>
      <c r="AE48" s="1370"/>
      <c r="AF48" s="1188"/>
      <c r="AG48" s="223"/>
    </row>
    <row r="49" spans="1:33" ht="11.1" customHeight="1">
      <c r="A49" s="1187"/>
      <c r="B49" s="1381" t="s">
        <v>44</v>
      </c>
      <c r="C49" s="1371" t="s">
        <v>1980</v>
      </c>
      <c r="D49" s="1370"/>
      <c r="E49" s="1370"/>
      <c r="F49" s="1370"/>
      <c r="G49" s="1370"/>
      <c r="H49" s="1370"/>
      <c r="I49" s="1370"/>
      <c r="J49" s="1370"/>
      <c r="K49" s="1370"/>
      <c r="L49" s="1370"/>
      <c r="M49" s="1370"/>
      <c r="N49" s="1370"/>
      <c r="O49" s="1370"/>
      <c r="P49" s="1370"/>
      <c r="Q49" s="1370"/>
      <c r="R49" s="1370"/>
      <c r="S49" s="1370"/>
      <c r="T49" s="1370"/>
      <c r="U49" s="1370"/>
      <c r="V49" s="1370"/>
      <c r="W49" s="1370"/>
      <c r="X49" s="1370"/>
      <c r="Y49" s="1370"/>
      <c r="Z49" s="1370"/>
      <c r="AA49" s="1370"/>
      <c r="AB49" s="1370"/>
      <c r="AC49" s="1370"/>
      <c r="AD49" s="1370"/>
      <c r="AE49" s="1370"/>
      <c r="AF49" s="1188"/>
      <c r="AG49" s="223"/>
    </row>
    <row r="50" spans="1:33" ht="10.5" customHeight="1">
      <c r="A50" s="1187"/>
      <c r="B50" s="1293"/>
      <c r="C50" s="1328" t="s">
        <v>1552</v>
      </c>
      <c r="D50" s="1301"/>
      <c r="E50" s="1306"/>
      <c r="F50" s="1301"/>
      <c r="G50" s="1301"/>
      <c r="H50" s="1301"/>
      <c r="I50" s="1301"/>
      <c r="J50" s="1301"/>
      <c r="K50" s="1301"/>
      <c r="L50" s="1301"/>
      <c r="M50" s="1301"/>
      <c r="N50" s="1301"/>
      <c r="O50" s="1301"/>
      <c r="P50" s="1301"/>
      <c r="Q50" s="1301"/>
      <c r="R50" s="1301"/>
      <c r="S50" s="1301"/>
      <c r="T50" s="1301"/>
      <c r="U50" s="1301"/>
      <c r="V50" s="1301"/>
      <c r="W50" s="1301"/>
      <c r="X50" s="1301"/>
      <c r="Y50" s="1301"/>
      <c r="Z50" s="1301"/>
      <c r="AA50" s="1382"/>
      <c r="AB50" s="1383"/>
      <c r="AC50" s="1384"/>
      <c r="AD50" s="1385"/>
      <c r="AE50" s="1385"/>
      <c r="AF50" s="1188"/>
      <c r="AG50" s="447"/>
    </row>
    <row r="51" spans="1:33" ht="11.25" customHeight="1">
      <c r="A51" s="1185"/>
      <c r="B51" s="1293"/>
      <c r="C51" s="1328"/>
      <c r="D51" s="1301"/>
      <c r="E51" s="1301"/>
      <c r="F51" s="1301"/>
      <c r="G51" s="1301"/>
      <c r="H51" s="1301"/>
      <c r="I51" s="1301"/>
      <c r="J51" s="1301"/>
      <c r="K51" s="1301"/>
      <c r="L51" s="1301"/>
      <c r="M51" s="1301"/>
      <c r="N51" s="1301"/>
      <c r="O51" s="1301"/>
      <c r="P51" s="1301"/>
      <c r="Q51" s="1301"/>
      <c r="R51" s="4749" t="s">
        <v>1553</v>
      </c>
      <c r="S51" s="4750"/>
      <c r="T51" s="1301"/>
      <c r="U51" s="1301"/>
      <c r="V51" s="1301"/>
      <c r="W51" s="1301"/>
      <c r="X51" s="1301"/>
      <c r="Y51" s="1301"/>
      <c r="Z51" s="1301"/>
      <c r="AA51" s="1382"/>
      <c r="AB51" s="4745" t="s">
        <v>1686</v>
      </c>
      <c r="AC51" s="4745"/>
      <c r="AD51" s="4745"/>
      <c r="AE51" s="1386"/>
      <c r="AF51" s="1188"/>
      <c r="AG51" s="91"/>
    </row>
    <row r="52" spans="1:33" ht="11.1" customHeight="1">
      <c r="A52" s="1185"/>
      <c r="B52" s="1296"/>
      <c r="C52" s="4735"/>
      <c r="D52" s="4736"/>
      <c r="E52" s="4736"/>
      <c r="F52" s="4736"/>
      <c r="G52" s="4736"/>
      <c r="H52" s="4736"/>
      <c r="I52" s="4736"/>
      <c r="J52" s="4736"/>
      <c r="K52" s="4736"/>
      <c r="L52" s="4736"/>
      <c r="M52" s="4736"/>
      <c r="N52" s="4736"/>
      <c r="O52" s="4736"/>
      <c r="P52" s="4736"/>
      <c r="Q52" s="4736"/>
      <c r="R52" s="4736"/>
      <c r="S52" s="4737"/>
      <c r="T52" s="1313"/>
      <c r="U52" s="1313"/>
      <c r="V52" s="1313"/>
      <c r="W52" s="1313"/>
      <c r="X52" s="1313"/>
      <c r="Y52" s="1313"/>
      <c r="Z52" s="1313"/>
      <c r="AA52" s="1387"/>
      <c r="AB52" s="4721"/>
      <c r="AC52" s="4722"/>
      <c r="AD52" s="4723"/>
      <c r="AE52" s="4719" t="s">
        <v>90</v>
      </c>
      <c r="AF52" s="959"/>
      <c r="AG52" s="82"/>
    </row>
    <row r="53" spans="1:33" ht="11.1" customHeight="1">
      <c r="A53" s="1185"/>
      <c r="B53" s="1293"/>
      <c r="C53" s="4738"/>
      <c r="D53" s="4739"/>
      <c r="E53" s="4739"/>
      <c r="F53" s="4739"/>
      <c r="G53" s="4739"/>
      <c r="H53" s="4739"/>
      <c r="I53" s="4739"/>
      <c r="J53" s="4739"/>
      <c r="K53" s="4739"/>
      <c r="L53" s="4739"/>
      <c r="M53" s="4739"/>
      <c r="N53" s="4739"/>
      <c r="O53" s="4739"/>
      <c r="P53" s="4739"/>
      <c r="Q53" s="4739"/>
      <c r="R53" s="4739"/>
      <c r="S53" s="4740"/>
      <c r="T53" s="1313"/>
      <c r="U53" s="1313"/>
      <c r="V53" s="1313"/>
      <c r="W53" s="1313"/>
      <c r="X53" s="1313"/>
      <c r="Y53" s="1313"/>
      <c r="Z53" s="1313"/>
      <c r="AA53" s="1387"/>
      <c r="AB53" s="4724"/>
      <c r="AC53" s="4725"/>
      <c r="AD53" s="4726"/>
      <c r="AE53" s="4719"/>
      <c r="AF53" s="959"/>
      <c r="AG53" s="222"/>
    </row>
    <row r="54" spans="1:33" ht="6" customHeight="1">
      <c r="A54" s="1185"/>
      <c r="B54" s="1293"/>
      <c r="C54" s="4738"/>
      <c r="D54" s="4739"/>
      <c r="E54" s="4739"/>
      <c r="F54" s="4739"/>
      <c r="G54" s="4739"/>
      <c r="H54" s="4739"/>
      <c r="I54" s="4739"/>
      <c r="J54" s="4739"/>
      <c r="K54" s="4739"/>
      <c r="L54" s="4739"/>
      <c r="M54" s="4739"/>
      <c r="N54" s="4739"/>
      <c r="O54" s="4739"/>
      <c r="P54" s="4739"/>
      <c r="Q54" s="4739"/>
      <c r="R54" s="4739"/>
      <c r="S54" s="4740"/>
      <c r="T54" s="1313"/>
      <c r="U54" s="1313"/>
      <c r="V54" s="1313"/>
      <c r="W54" s="1313"/>
      <c r="X54" s="1313"/>
      <c r="Y54" s="1313"/>
      <c r="Z54" s="1313"/>
      <c r="AA54" s="1387"/>
      <c r="AB54" s="1383"/>
      <c r="AC54" s="1388"/>
      <c r="AD54" s="1389"/>
      <c r="AE54" s="1389"/>
      <c r="AF54" s="959"/>
      <c r="AG54" s="442"/>
    </row>
    <row r="55" spans="1:33" ht="11.1" customHeight="1">
      <c r="A55" s="1185"/>
      <c r="B55" s="1293"/>
      <c r="C55" s="4738"/>
      <c r="D55" s="4739"/>
      <c r="E55" s="4739"/>
      <c r="F55" s="4739"/>
      <c r="G55" s="4739"/>
      <c r="H55" s="4739"/>
      <c r="I55" s="4739"/>
      <c r="J55" s="4739"/>
      <c r="K55" s="4739"/>
      <c r="L55" s="4739"/>
      <c r="M55" s="4739"/>
      <c r="N55" s="4739"/>
      <c r="O55" s="4739"/>
      <c r="P55" s="4739"/>
      <c r="Q55" s="4739"/>
      <c r="R55" s="4739"/>
      <c r="S55" s="4740"/>
      <c r="T55" s="1313"/>
      <c r="U55" s="1313"/>
      <c r="V55" s="1313"/>
      <c r="W55" s="1313"/>
      <c r="X55" s="1313"/>
      <c r="Y55" s="1313"/>
      <c r="Z55" s="1313"/>
      <c r="AA55" s="1313"/>
      <c r="AB55" s="1313"/>
      <c r="AC55" s="1364"/>
      <c r="AD55" s="1365"/>
      <c r="AE55" s="1365"/>
      <c r="AF55" s="959"/>
      <c r="AG55" s="222"/>
    </row>
    <row r="56" spans="1:33" ht="26.25" customHeight="1">
      <c r="A56" s="1185"/>
      <c r="B56" s="1296"/>
      <c r="C56" s="4738"/>
      <c r="D56" s="4739"/>
      <c r="E56" s="4739"/>
      <c r="F56" s="4739"/>
      <c r="G56" s="4739"/>
      <c r="H56" s="4739"/>
      <c r="I56" s="4739"/>
      <c r="J56" s="4739"/>
      <c r="K56" s="4739"/>
      <c r="L56" s="4739"/>
      <c r="M56" s="4739"/>
      <c r="N56" s="4739"/>
      <c r="O56" s="4739"/>
      <c r="P56" s="4739"/>
      <c r="Q56" s="4739"/>
      <c r="R56" s="4739"/>
      <c r="S56" s="4740"/>
      <c r="T56" s="1313"/>
      <c r="U56" s="1313"/>
      <c r="V56" s="1313"/>
      <c r="W56" s="1313"/>
      <c r="X56" s="1313"/>
      <c r="Y56" s="1313"/>
      <c r="Z56" s="1313"/>
      <c r="AA56" s="1313"/>
      <c r="AB56" s="4677"/>
      <c r="AC56" s="4744"/>
      <c r="AD56" s="1365"/>
      <c r="AE56" s="1365"/>
      <c r="AF56" s="959"/>
      <c r="AG56" s="222"/>
    </row>
    <row r="57" spans="1:33" ht="6" customHeight="1">
      <c r="A57" s="1185"/>
      <c r="B57" s="1293"/>
      <c r="C57" s="4738"/>
      <c r="D57" s="4739"/>
      <c r="E57" s="4739"/>
      <c r="F57" s="4739"/>
      <c r="G57" s="4739"/>
      <c r="H57" s="4739"/>
      <c r="I57" s="4739"/>
      <c r="J57" s="4739"/>
      <c r="K57" s="4739"/>
      <c r="L57" s="4739"/>
      <c r="M57" s="4739"/>
      <c r="N57" s="4739"/>
      <c r="O57" s="4739"/>
      <c r="P57" s="4739"/>
      <c r="Q57" s="4739"/>
      <c r="R57" s="4739"/>
      <c r="S57" s="4740"/>
      <c r="T57" s="1313"/>
      <c r="U57" s="1313"/>
      <c r="V57" s="1313"/>
      <c r="W57" s="1313"/>
      <c r="X57" s="1313"/>
      <c r="Y57" s="1313"/>
      <c r="Z57" s="1313"/>
      <c r="AA57" s="1313"/>
      <c r="AB57" s="4677"/>
      <c r="AC57" s="4744"/>
      <c r="AD57" s="1365"/>
      <c r="AE57" s="1365"/>
      <c r="AF57" s="959"/>
      <c r="AG57" s="222"/>
    </row>
    <row r="58" spans="1:33" ht="11.1" customHeight="1">
      <c r="A58" s="1185"/>
      <c r="B58" s="1293"/>
      <c r="C58" s="4738"/>
      <c r="D58" s="4739"/>
      <c r="E58" s="4739"/>
      <c r="F58" s="4739"/>
      <c r="G58" s="4739"/>
      <c r="H58" s="4739"/>
      <c r="I58" s="4739"/>
      <c r="J58" s="4739"/>
      <c r="K58" s="4739"/>
      <c r="L58" s="4739"/>
      <c r="M58" s="4739"/>
      <c r="N58" s="4739"/>
      <c r="O58" s="4739"/>
      <c r="P58" s="4739"/>
      <c r="Q58" s="4739"/>
      <c r="R58" s="4739"/>
      <c r="S58" s="4740"/>
      <c r="T58" s="1313"/>
      <c r="U58" s="1313"/>
      <c r="V58" s="1313"/>
      <c r="W58" s="1313"/>
      <c r="X58" s="1313"/>
      <c r="Y58" s="1371" t="s">
        <v>91</v>
      </c>
      <c r="Z58" s="1313"/>
      <c r="AA58" s="1313"/>
      <c r="AB58" s="4721">
        <f>AB33+AB39+AB52</f>
        <v>0</v>
      </c>
      <c r="AC58" s="4722"/>
      <c r="AD58" s="4723"/>
      <c r="AE58" s="4719" t="s">
        <v>90</v>
      </c>
      <c r="AF58" s="959"/>
      <c r="AG58" s="442"/>
    </row>
    <row r="59" spans="1:33" ht="11.1" customHeight="1">
      <c r="A59" s="1185"/>
      <c r="B59" s="1293"/>
      <c r="C59" s="4741"/>
      <c r="D59" s="4742"/>
      <c r="E59" s="4742"/>
      <c r="F59" s="4742"/>
      <c r="G59" s="4742"/>
      <c r="H59" s="4742"/>
      <c r="I59" s="4742"/>
      <c r="J59" s="4742"/>
      <c r="K59" s="4742"/>
      <c r="L59" s="4742"/>
      <c r="M59" s="4742"/>
      <c r="N59" s="4742"/>
      <c r="O59" s="4742"/>
      <c r="P59" s="4742"/>
      <c r="Q59" s="4742"/>
      <c r="R59" s="4742"/>
      <c r="S59" s="4743"/>
      <c r="T59" s="1313"/>
      <c r="U59" s="1313"/>
      <c r="V59" s="1313"/>
      <c r="W59" s="1313"/>
      <c r="X59" s="1313"/>
      <c r="Y59" s="1328" t="s">
        <v>92</v>
      </c>
      <c r="Z59" s="1313"/>
      <c r="AA59" s="1313"/>
      <c r="AB59" s="4724"/>
      <c r="AC59" s="4725"/>
      <c r="AD59" s="4726"/>
      <c r="AE59" s="4719"/>
      <c r="AF59" s="959"/>
      <c r="AG59" s="222"/>
    </row>
    <row r="60" spans="1:33" ht="11.1" customHeight="1">
      <c r="A60" s="1185"/>
      <c r="B60" s="1296"/>
      <c r="C60" s="1373"/>
      <c r="D60" s="1374"/>
      <c r="E60" s="1375"/>
      <c r="F60" s="1375"/>
      <c r="G60" s="1328"/>
      <c r="H60" s="1328"/>
      <c r="I60" s="1328"/>
      <c r="J60" s="1328"/>
      <c r="K60" s="1328"/>
      <c r="L60" s="1328"/>
      <c r="M60" s="1328"/>
      <c r="N60" s="1328"/>
      <c r="O60" s="1328"/>
      <c r="P60" s="1328"/>
      <c r="Q60" s="1313"/>
      <c r="R60" s="1313"/>
      <c r="S60" s="1313"/>
      <c r="T60" s="1313"/>
      <c r="U60" s="1313"/>
      <c r="V60" s="1313"/>
      <c r="W60" s="1313"/>
      <c r="X60" s="1313"/>
      <c r="Y60" s="1313"/>
      <c r="Z60" s="1313"/>
      <c r="AA60" s="1313"/>
      <c r="AB60" s="1360"/>
      <c r="AC60" s="1363"/>
      <c r="AD60" s="1365"/>
      <c r="AE60" s="1365"/>
      <c r="AF60" s="959"/>
      <c r="AG60" s="222"/>
    </row>
    <row r="61" spans="1:33" ht="11.1" customHeight="1">
      <c r="A61" s="1185"/>
      <c r="B61" s="1296"/>
      <c r="C61" s="1373"/>
      <c r="D61" s="1374"/>
      <c r="E61" s="1375"/>
      <c r="F61" s="1375"/>
      <c r="G61" s="1328"/>
      <c r="H61" s="1328"/>
      <c r="I61" s="1328"/>
      <c r="J61" s="1328"/>
      <c r="K61" s="1328"/>
      <c r="L61" s="1328"/>
      <c r="M61" s="1328"/>
      <c r="N61" s="1328"/>
      <c r="O61" s="1328"/>
      <c r="P61" s="1328"/>
      <c r="Q61" s="1313"/>
      <c r="R61" s="1313"/>
      <c r="S61" s="1313"/>
      <c r="T61" s="1313"/>
      <c r="U61" s="1313"/>
      <c r="V61" s="1313"/>
      <c r="W61" s="1313"/>
      <c r="X61" s="1313"/>
      <c r="Y61" s="1313"/>
      <c r="Z61" s="1313"/>
      <c r="AA61" s="1313"/>
      <c r="AB61" s="1360"/>
      <c r="AC61" s="1363"/>
      <c r="AD61" s="1365"/>
      <c r="AE61" s="1365"/>
      <c r="AF61" s="959"/>
      <c r="AG61" s="222"/>
    </row>
    <row r="62" spans="1:33" ht="15" customHeight="1">
      <c r="A62" s="1863"/>
      <c r="B62" s="1864"/>
      <c r="C62" s="1865"/>
      <c r="D62" s="1865"/>
      <c r="E62" s="1865"/>
      <c r="F62" s="1865"/>
      <c r="G62" s="1866"/>
      <c r="H62" s="1867"/>
      <c r="I62" s="1867"/>
      <c r="J62" s="1867"/>
      <c r="K62" s="1867"/>
      <c r="L62" s="1867"/>
      <c r="M62" s="1867"/>
      <c r="N62" s="1867"/>
      <c r="O62" s="1867"/>
      <c r="P62" s="1868"/>
      <c r="Q62" s="1868"/>
      <c r="R62" s="1868"/>
      <c r="S62" s="1867"/>
      <c r="T62" s="1867"/>
      <c r="U62" s="1867"/>
      <c r="V62" s="1867"/>
      <c r="W62" s="1865"/>
      <c r="X62" s="1869"/>
      <c r="Y62" s="1869"/>
      <c r="Z62" s="1865"/>
      <c r="AA62" s="1865"/>
      <c r="AB62" s="1865"/>
      <c r="AC62" s="1865"/>
      <c r="AD62" s="1865"/>
      <c r="AE62" s="1865"/>
      <c r="AF62" s="1870"/>
      <c r="AG62" s="442"/>
    </row>
    <row r="63" spans="1:33" ht="11.1" customHeight="1">
      <c r="A63" s="1863"/>
      <c r="B63" s="1872" t="s">
        <v>33</v>
      </c>
      <c r="C63" s="1872"/>
      <c r="D63" s="1872"/>
      <c r="E63" s="1872"/>
      <c r="F63" s="1872"/>
      <c r="G63" s="1872"/>
      <c r="H63" s="1872"/>
      <c r="I63" s="1872"/>
      <c r="J63" s="1872"/>
      <c r="K63" s="1872"/>
      <c r="L63" s="1872"/>
      <c r="M63" s="1872"/>
      <c r="N63" s="1872"/>
      <c r="O63" s="1872"/>
      <c r="P63" s="1872"/>
      <c r="Q63" s="1872"/>
      <c r="R63" s="1872"/>
      <c r="S63" s="1872"/>
      <c r="T63" s="1872"/>
      <c r="U63" s="1872"/>
      <c r="V63" s="1872"/>
      <c r="W63" s="1872"/>
      <c r="X63" s="1872"/>
      <c r="Y63" s="1872"/>
      <c r="Z63" s="1872"/>
      <c r="AA63" s="1872"/>
      <c r="AB63" s="1872"/>
      <c r="AC63" s="1872"/>
      <c r="AD63" s="1872"/>
      <c r="AE63" s="1872"/>
      <c r="AF63" s="1870"/>
      <c r="AG63" s="533"/>
    </row>
    <row r="64" spans="1:33" ht="12" customHeight="1">
      <c r="A64" s="1863"/>
      <c r="B64" s="1952" t="s">
        <v>34</v>
      </c>
      <c r="C64" s="1893"/>
      <c r="D64" s="1893"/>
      <c r="E64" s="1893"/>
      <c r="F64" s="1893"/>
      <c r="G64" s="1893"/>
      <c r="H64" s="1865"/>
      <c r="I64" s="1865"/>
      <c r="J64" s="1865"/>
      <c r="K64" s="1865"/>
      <c r="L64" s="1865"/>
      <c r="M64" s="1865"/>
      <c r="N64" s="1865"/>
      <c r="O64" s="1865"/>
      <c r="P64" s="1875"/>
      <c r="Q64" s="1875"/>
      <c r="R64" s="1878"/>
      <c r="S64" s="1875"/>
      <c r="T64" s="1875"/>
      <c r="U64" s="1875"/>
      <c r="V64" s="1873"/>
      <c r="W64" s="1873"/>
      <c r="X64" s="1875"/>
      <c r="Y64" s="1875"/>
      <c r="Z64" s="1875"/>
      <c r="AA64" s="1873"/>
      <c r="AB64" s="1873"/>
      <c r="AC64" s="1875"/>
      <c r="AD64" s="1879"/>
      <c r="AE64" s="1873"/>
      <c r="AF64" s="1870"/>
    </row>
    <row r="65" spans="1:33" ht="9" customHeight="1">
      <c r="A65" s="1863"/>
      <c r="B65" s="1952"/>
      <c r="C65" s="1893"/>
      <c r="D65" s="1893"/>
      <c r="E65" s="1893"/>
      <c r="F65" s="1893"/>
      <c r="G65" s="1893"/>
      <c r="H65" s="1865"/>
      <c r="I65" s="1865"/>
      <c r="J65" s="1865"/>
      <c r="K65" s="1865"/>
      <c r="L65" s="1865"/>
      <c r="M65" s="1865"/>
      <c r="N65" s="1865"/>
      <c r="O65" s="1865"/>
      <c r="P65" s="1875"/>
      <c r="Q65" s="1875"/>
      <c r="R65" s="1878"/>
      <c r="S65" s="1875"/>
      <c r="T65" s="1875"/>
      <c r="U65" s="1875"/>
      <c r="V65" s="1873"/>
      <c r="W65" s="1873"/>
      <c r="X65" s="1875"/>
      <c r="Y65" s="1875"/>
      <c r="Z65" s="1875"/>
      <c r="AA65" s="1873"/>
      <c r="AB65" s="1873"/>
      <c r="AC65" s="1875"/>
      <c r="AD65" s="1879"/>
      <c r="AE65" s="1873"/>
      <c r="AF65" s="1870"/>
    </row>
    <row r="66" spans="1:33" ht="12" customHeight="1">
      <c r="A66" s="1863"/>
      <c r="B66" s="1885" t="s">
        <v>29</v>
      </c>
      <c r="C66" s="1885" t="s">
        <v>1554</v>
      </c>
      <c r="D66" s="1885"/>
      <c r="E66" s="1865"/>
      <c r="F66" s="1865"/>
      <c r="G66" s="1865"/>
      <c r="H66" s="1865"/>
      <c r="I66" s="1865"/>
      <c r="J66" s="1865"/>
      <c r="K66" s="1865"/>
      <c r="L66" s="1865"/>
      <c r="M66" s="1865"/>
      <c r="N66" s="1865"/>
      <c r="O66" s="1865"/>
      <c r="P66" s="1885"/>
      <c r="Q66" s="1885"/>
      <c r="R66" s="1885"/>
      <c r="S66" s="1885"/>
      <c r="T66" s="1885"/>
      <c r="U66" s="1885"/>
      <c r="V66" s="1885"/>
      <c r="W66" s="1885"/>
      <c r="X66" s="1885"/>
      <c r="Y66" s="4728"/>
      <c r="Z66" s="1869"/>
      <c r="AA66" s="1869"/>
      <c r="AB66" s="1865"/>
      <c r="AC66" s="1865"/>
      <c r="AD66" s="1865"/>
      <c r="AE66" s="1865"/>
      <c r="AF66" s="1870"/>
    </row>
    <row r="67" spans="1:33" ht="12" customHeight="1">
      <c r="A67" s="1863"/>
      <c r="B67" s="1888"/>
      <c r="C67" s="1889" t="s">
        <v>302</v>
      </c>
      <c r="D67" s="1865"/>
      <c r="E67" s="1865"/>
      <c r="F67" s="1865"/>
      <c r="G67" s="1865"/>
      <c r="H67" s="1865"/>
      <c r="I67" s="1865"/>
      <c r="J67" s="1865"/>
      <c r="K67" s="1865"/>
      <c r="L67" s="1865"/>
      <c r="M67" s="1865"/>
      <c r="N67" s="1865"/>
      <c r="O67" s="1865"/>
      <c r="P67" s="1889"/>
      <c r="Q67" s="1889"/>
      <c r="R67" s="1889"/>
      <c r="S67" s="1889"/>
      <c r="T67" s="1889"/>
      <c r="U67" s="1889"/>
      <c r="V67" s="1889"/>
      <c r="W67" s="1889"/>
      <c r="X67" s="1889"/>
      <c r="Y67" s="4728"/>
      <c r="Z67" s="1872"/>
      <c r="AA67" s="1872"/>
      <c r="AB67" s="1872"/>
      <c r="AC67" s="1872"/>
      <c r="AD67" s="1872"/>
      <c r="AE67" s="1872"/>
      <c r="AF67" s="1870"/>
    </row>
    <row r="68" spans="1:33" ht="10.5" customHeight="1">
      <c r="A68" s="1863"/>
      <c r="B68" s="1888"/>
      <c r="C68" s="1865"/>
      <c r="D68" s="1865"/>
      <c r="E68" s="1865"/>
      <c r="F68" s="1865"/>
      <c r="G68" s="1865"/>
      <c r="H68" s="1865"/>
      <c r="I68" s="1865"/>
      <c r="J68" s="1865"/>
      <c r="K68" s="1865"/>
      <c r="L68" s="1865"/>
      <c r="M68" s="1865"/>
      <c r="N68" s="1885"/>
      <c r="O68" s="1865"/>
      <c r="P68" s="1878"/>
      <c r="Q68" s="1878"/>
      <c r="R68" s="1878"/>
      <c r="S68" s="1878"/>
      <c r="T68" s="1878"/>
      <c r="U68" s="1878"/>
      <c r="V68" s="1878"/>
      <c r="W68" s="1878"/>
      <c r="X68" s="1878"/>
      <c r="Y68" s="1875"/>
      <c r="Z68" s="1875"/>
      <c r="AA68" s="1873"/>
      <c r="AB68" s="1873"/>
      <c r="AC68" s="1875"/>
      <c r="AD68" s="1879" t="s">
        <v>300</v>
      </c>
      <c r="AE68" s="1865"/>
      <c r="AF68" s="1870"/>
    </row>
    <row r="69" spans="1:33" ht="12" customHeight="1">
      <c r="A69" s="1863"/>
      <c r="B69" s="1888"/>
      <c r="C69" s="1885" t="s">
        <v>1555</v>
      </c>
      <c r="D69" s="1885" t="s">
        <v>1556</v>
      </c>
      <c r="E69" s="1865"/>
      <c r="F69" s="1865"/>
      <c r="G69" s="1865"/>
      <c r="H69" s="1865"/>
      <c r="I69" s="1865"/>
      <c r="J69" s="1865"/>
      <c r="K69" s="1865"/>
      <c r="L69" s="1865"/>
      <c r="M69" s="1865"/>
      <c r="N69" s="1885"/>
      <c r="O69" s="1865"/>
      <c r="P69" s="1878"/>
      <c r="Q69" s="1878"/>
      <c r="R69" s="1878"/>
      <c r="S69" s="1878"/>
      <c r="T69" s="1878"/>
      <c r="U69" s="1878"/>
      <c r="V69" s="1878"/>
      <c r="W69" s="1878"/>
      <c r="X69" s="1878"/>
      <c r="Y69" s="4727">
        <v>34</v>
      </c>
      <c r="Z69" s="4729"/>
      <c r="AA69" s="4730"/>
      <c r="AB69" s="4730"/>
      <c r="AC69" s="4730"/>
      <c r="AD69" s="4731"/>
      <c r="AE69" s="1865"/>
      <c r="AF69" s="1870"/>
    </row>
    <row r="70" spans="1:33" ht="10.5" customHeight="1">
      <c r="A70" s="1863"/>
      <c r="B70" s="1888"/>
      <c r="C70" s="1953"/>
      <c r="D70" s="1954" t="s">
        <v>1556</v>
      </c>
      <c r="E70" s="1865"/>
      <c r="F70" s="1865"/>
      <c r="G70" s="1865"/>
      <c r="H70" s="1865"/>
      <c r="I70" s="1865"/>
      <c r="J70" s="1865"/>
      <c r="K70" s="1865"/>
      <c r="L70" s="1865"/>
      <c r="M70" s="1865"/>
      <c r="N70" s="1885"/>
      <c r="O70" s="1865"/>
      <c r="P70" s="1878"/>
      <c r="Q70" s="1878"/>
      <c r="R70" s="1878"/>
      <c r="S70" s="1878"/>
      <c r="T70" s="1878"/>
      <c r="U70" s="1878"/>
      <c r="V70" s="1878"/>
      <c r="W70" s="1878"/>
      <c r="X70" s="1878"/>
      <c r="Y70" s="4727"/>
      <c r="Z70" s="4732"/>
      <c r="AA70" s="4733"/>
      <c r="AB70" s="4733"/>
      <c r="AC70" s="4733"/>
      <c r="AD70" s="4734"/>
      <c r="AE70" s="1865"/>
      <c r="AF70" s="1870"/>
    </row>
    <row r="71" spans="1:33" ht="14.25" customHeight="1">
      <c r="A71" s="1863"/>
      <c r="B71" s="1888"/>
      <c r="C71" s="1865"/>
      <c r="D71" s="1865"/>
      <c r="E71" s="1865"/>
      <c r="F71" s="1865"/>
      <c r="G71" s="1865"/>
      <c r="H71" s="1865"/>
      <c r="I71" s="1865"/>
      <c r="J71" s="1865"/>
      <c r="K71" s="1865"/>
      <c r="L71" s="1865"/>
      <c r="M71" s="1865"/>
      <c r="N71" s="1885"/>
      <c r="O71" s="1865"/>
      <c r="P71" s="1878"/>
      <c r="Q71" s="1878"/>
      <c r="R71" s="1878"/>
      <c r="S71" s="1878"/>
      <c r="T71" s="1878"/>
      <c r="U71" s="1878"/>
      <c r="V71" s="1878"/>
      <c r="W71" s="1878"/>
      <c r="X71" s="1878"/>
      <c r="Y71" s="1878"/>
      <c r="Z71" s="1865"/>
      <c r="AA71" s="1865"/>
      <c r="AB71" s="1865"/>
      <c r="AC71" s="1865"/>
      <c r="AD71" s="1865"/>
      <c r="AE71" s="1865"/>
      <c r="AF71" s="1870"/>
    </row>
    <row r="72" spans="1:33" ht="12" customHeight="1">
      <c r="A72" s="1863"/>
      <c r="B72" s="1888"/>
      <c r="C72" s="1885" t="s">
        <v>1558</v>
      </c>
      <c r="D72" s="1885" t="s">
        <v>1557</v>
      </c>
      <c r="E72" s="1865"/>
      <c r="F72" s="1865"/>
      <c r="G72" s="1865"/>
      <c r="H72" s="1865"/>
      <c r="I72" s="1865"/>
      <c r="J72" s="1865"/>
      <c r="K72" s="1865"/>
      <c r="L72" s="1865"/>
      <c r="M72" s="1865"/>
      <c r="N72" s="1885"/>
      <c r="O72" s="1865"/>
      <c r="P72" s="1878"/>
      <c r="Q72" s="1878"/>
      <c r="R72" s="1878"/>
      <c r="S72" s="1878"/>
      <c r="T72" s="1878"/>
      <c r="U72" s="1878"/>
      <c r="V72" s="1878"/>
      <c r="W72" s="1878"/>
      <c r="X72" s="1878"/>
      <c r="Y72" s="4727">
        <v>75</v>
      </c>
      <c r="Z72" s="4729"/>
      <c r="AA72" s="4730"/>
      <c r="AB72" s="4730"/>
      <c r="AC72" s="4730"/>
      <c r="AD72" s="4731"/>
      <c r="AE72" s="1865"/>
      <c r="AF72" s="1870"/>
    </row>
    <row r="73" spans="1:33" ht="12" customHeight="1">
      <c r="A73" s="1863"/>
      <c r="B73" s="1888"/>
      <c r="C73" s="1953"/>
      <c r="D73" s="1954" t="s">
        <v>1557</v>
      </c>
      <c r="E73" s="1865"/>
      <c r="F73" s="1865"/>
      <c r="G73" s="1865"/>
      <c r="H73" s="1865"/>
      <c r="I73" s="1865"/>
      <c r="J73" s="1865"/>
      <c r="K73" s="1865"/>
      <c r="L73" s="1865"/>
      <c r="M73" s="1865"/>
      <c r="N73" s="1885"/>
      <c r="O73" s="1865"/>
      <c r="P73" s="1878"/>
      <c r="Q73" s="1878"/>
      <c r="R73" s="1878"/>
      <c r="S73" s="1878"/>
      <c r="T73" s="1878"/>
      <c r="U73" s="1878"/>
      <c r="V73" s="1878"/>
      <c r="W73" s="1878"/>
      <c r="X73" s="1878"/>
      <c r="Y73" s="4727"/>
      <c r="Z73" s="4732"/>
      <c r="AA73" s="4733"/>
      <c r="AB73" s="4733"/>
      <c r="AC73" s="4733"/>
      <c r="AD73" s="4734"/>
      <c r="AE73" s="1865"/>
      <c r="AF73" s="1870"/>
    </row>
    <row r="74" spans="1:33" ht="12" customHeight="1">
      <c r="A74" s="1863"/>
      <c r="B74" s="1888"/>
      <c r="C74" s="1953"/>
      <c r="D74" s="1954"/>
      <c r="E74" s="1865"/>
      <c r="F74" s="1865"/>
      <c r="G74" s="1865"/>
      <c r="H74" s="1865"/>
      <c r="I74" s="1865"/>
      <c r="J74" s="1865"/>
      <c r="K74" s="1865"/>
      <c r="L74" s="1865"/>
      <c r="M74" s="1865"/>
      <c r="N74" s="1885"/>
      <c r="O74" s="1865"/>
      <c r="P74" s="1878"/>
      <c r="Q74" s="1878"/>
      <c r="R74" s="1878"/>
      <c r="S74" s="1878"/>
      <c r="T74" s="1878"/>
      <c r="U74" s="1878"/>
      <c r="V74" s="1878"/>
      <c r="W74" s="1878"/>
      <c r="X74" s="1878"/>
      <c r="Y74" s="1878"/>
      <c r="Z74" s="1865"/>
      <c r="AA74" s="1865"/>
      <c r="AB74" s="1865"/>
      <c r="AC74" s="1865"/>
      <c r="AD74" s="1865"/>
      <c r="AE74" s="1865"/>
      <c r="AF74" s="1870"/>
    </row>
    <row r="75" spans="1:33" s="26" customFormat="1" ht="12" customHeight="1">
      <c r="A75" s="1863"/>
      <c r="B75" s="1892" t="s">
        <v>30</v>
      </c>
      <c r="C75" s="1872" t="s">
        <v>1559</v>
      </c>
      <c r="D75" s="1865"/>
      <c r="E75" s="1865"/>
      <c r="F75" s="1865"/>
      <c r="G75" s="1865"/>
      <c r="H75" s="1865"/>
      <c r="I75" s="1865"/>
      <c r="J75" s="1865"/>
      <c r="K75" s="1865"/>
      <c r="L75" s="1865"/>
      <c r="M75" s="1865"/>
      <c r="N75" s="1865"/>
      <c r="O75" s="1865"/>
      <c r="P75" s="1865"/>
      <c r="Q75" s="1865"/>
      <c r="R75" s="1865"/>
      <c r="S75" s="1865"/>
      <c r="T75" s="1865"/>
      <c r="U75" s="1865"/>
      <c r="V75" s="1865"/>
      <c r="W75" s="1865"/>
      <c r="X75" s="1909"/>
      <c r="Y75" s="1878"/>
      <c r="Z75" s="1878"/>
      <c r="AA75" s="1878"/>
      <c r="AB75" s="1878"/>
      <c r="AC75" s="1878"/>
      <c r="AD75" s="1878"/>
      <c r="AE75" s="1886"/>
      <c r="AF75" s="1870"/>
    </row>
    <row r="76" spans="1:33" s="26" customFormat="1" ht="12" customHeight="1">
      <c r="A76" s="1863"/>
      <c r="B76" s="1893"/>
      <c r="C76" s="1889" t="s">
        <v>1560</v>
      </c>
      <c r="D76" s="1865"/>
      <c r="E76" s="1865"/>
      <c r="F76" s="1865"/>
      <c r="G76" s="1865"/>
      <c r="H76" s="1865"/>
      <c r="I76" s="1865"/>
      <c r="J76" s="1865"/>
      <c r="K76" s="1865"/>
      <c r="L76" s="1865"/>
      <c r="M76" s="1865"/>
      <c r="N76" s="1865"/>
      <c r="O76" s="1865"/>
      <c r="P76" s="1865"/>
      <c r="Q76" s="1865"/>
      <c r="R76" s="1865"/>
      <c r="S76" s="1865"/>
      <c r="T76" s="1865"/>
      <c r="U76" s="1865"/>
      <c r="V76" s="1865"/>
      <c r="W76" s="1865"/>
      <c r="X76" s="1909"/>
      <c r="Y76" s="1865"/>
      <c r="Z76" s="1865"/>
      <c r="AA76" s="1865"/>
      <c r="AB76" s="1865"/>
      <c r="AC76" s="1865"/>
      <c r="AD76" s="1865"/>
      <c r="AE76" s="1886"/>
      <c r="AF76" s="1870"/>
    </row>
    <row r="77" spans="1:33" s="26" customFormat="1" ht="12" customHeight="1">
      <c r="A77" s="1863"/>
      <c r="B77" s="1864"/>
      <c r="C77" s="1865"/>
      <c r="D77" s="1865"/>
      <c r="E77" s="1865"/>
      <c r="F77" s="1865"/>
      <c r="G77" s="1866"/>
      <c r="H77" s="1867"/>
      <c r="I77" s="1867"/>
      <c r="J77" s="1867"/>
      <c r="K77" s="1867"/>
      <c r="L77" s="1867"/>
      <c r="M77" s="1867"/>
      <c r="N77" s="1867"/>
      <c r="O77" s="1867"/>
      <c r="P77" s="1868"/>
      <c r="Q77" s="1868"/>
      <c r="R77" s="1868"/>
      <c r="S77" s="1867"/>
      <c r="T77" s="1867"/>
      <c r="U77" s="1867"/>
      <c r="V77" s="1867"/>
      <c r="W77" s="1865"/>
      <c r="X77" s="1869"/>
      <c r="Y77" s="1865"/>
      <c r="Z77" s="1865"/>
      <c r="AA77" s="1865"/>
      <c r="AB77" s="1865"/>
      <c r="AC77" s="1865"/>
      <c r="AD77" s="1865"/>
      <c r="AE77" s="1865"/>
      <c r="AF77" s="1870"/>
    </row>
    <row r="78" spans="1:33" s="26" customFormat="1" ht="12" customHeight="1">
      <c r="A78" s="1863"/>
      <c r="B78" s="1864"/>
      <c r="C78" s="1885" t="s">
        <v>1555</v>
      </c>
      <c r="D78" s="1885" t="s">
        <v>1556</v>
      </c>
      <c r="E78" s="1865"/>
      <c r="F78" s="1865"/>
      <c r="G78" s="1865"/>
      <c r="H78" s="1867"/>
      <c r="I78" s="1867"/>
      <c r="J78" s="1867"/>
      <c r="K78" s="1867"/>
      <c r="L78" s="1867"/>
      <c r="M78" s="1867"/>
      <c r="N78" s="1867"/>
      <c r="O78" s="1867"/>
      <c r="P78" s="1868"/>
      <c r="Q78" s="1868"/>
      <c r="R78" s="1868"/>
      <c r="S78" s="1867"/>
      <c r="T78" s="1867"/>
      <c r="U78" s="1867"/>
      <c r="V78" s="1867"/>
      <c r="W78" s="1865"/>
      <c r="X78" s="1869"/>
      <c r="Y78" s="4727">
        <v>76</v>
      </c>
      <c r="Z78" s="4729"/>
      <c r="AA78" s="4730"/>
      <c r="AB78" s="4730"/>
      <c r="AC78" s="4730"/>
      <c r="AD78" s="4731"/>
      <c r="AE78" s="1865"/>
      <c r="AF78" s="1870"/>
    </row>
    <row r="79" spans="1:33" s="26" customFormat="1" ht="12" customHeight="1">
      <c r="A79" s="1863"/>
      <c r="B79" s="1864"/>
      <c r="C79" s="1953"/>
      <c r="D79" s="1954" t="s">
        <v>1556</v>
      </c>
      <c r="E79" s="1865"/>
      <c r="F79" s="1865"/>
      <c r="G79" s="1865"/>
      <c r="H79" s="1867"/>
      <c r="I79" s="1867"/>
      <c r="J79" s="1867"/>
      <c r="K79" s="1867"/>
      <c r="L79" s="1867"/>
      <c r="M79" s="1867"/>
      <c r="N79" s="1867"/>
      <c r="O79" s="1867"/>
      <c r="P79" s="1868"/>
      <c r="Q79" s="1868"/>
      <c r="R79" s="1868"/>
      <c r="S79" s="1867"/>
      <c r="T79" s="1867"/>
      <c r="U79" s="1867"/>
      <c r="V79" s="1867"/>
      <c r="W79" s="1865"/>
      <c r="X79" s="1869"/>
      <c r="Y79" s="4727"/>
      <c r="Z79" s="4732"/>
      <c r="AA79" s="4733"/>
      <c r="AB79" s="4733"/>
      <c r="AC79" s="4733"/>
      <c r="AD79" s="4734"/>
      <c r="AE79" s="1865"/>
      <c r="AF79" s="1870"/>
    </row>
    <row r="80" spans="1:33" s="26" customFormat="1" ht="14.25" customHeight="1">
      <c r="A80" s="1863"/>
      <c r="B80" s="1864"/>
      <c r="C80" s="1865"/>
      <c r="D80" s="1865"/>
      <c r="E80" s="1865"/>
      <c r="F80" s="1865"/>
      <c r="G80" s="1865"/>
      <c r="H80" s="1867"/>
      <c r="I80" s="1867"/>
      <c r="J80" s="1867"/>
      <c r="K80" s="1867"/>
      <c r="L80" s="1867"/>
      <c r="M80" s="1867"/>
      <c r="N80" s="1867"/>
      <c r="O80" s="1867"/>
      <c r="P80" s="1868"/>
      <c r="Q80" s="1868"/>
      <c r="R80" s="1868"/>
      <c r="S80" s="1867"/>
      <c r="T80" s="1867"/>
      <c r="U80" s="1867"/>
      <c r="V80" s="1867"/>
      <c r="W80" s="1865"/>
      <c r="X80" s="1869"/>
      <c r="Y80" s="1869"/>
      <c r="Z80" s="1865"/>
      <c r="AA80" s="1865"/>
      <c r="AB80" s="1865"/>
      <c r="AC80" s="1865"/>
      <c r="AD80" s="1865"/>
      <c r="AE80" s="1865"/>
      <c r="AF80" s="1870"/>
      <c r="AG80" s="224"/>
    </row>
    <row r="81" spans="1:33" s="26" customFormat="1" ht="11.1" customHeight="1">
      <c r="A81" s="1871"/>
      <c r="B81" s="1872"/>
      <c r="C81" s="1885" t="s">
        <v>1558</v>
      </c>
      <c r="D81" s="1885" t="s">
        <v>1557</v>
      </c>
      <c r="E81" s="1865"/>
      <c r="F81" s="1865"/>
      <c r="G81" s="1865"/>
      <c r="H81" s="1872"/>
      <c r="I81" s="1872"/>
      <c r="J81" s="1872"/>
      <c r="K81" s="1872"/>
      <c r="L81" s="1872"/>
      <c r="M81" s="1872"/>
      <c r="N81" s="1872"/>
      <c r="O81" s="1872"/>
      <c r="P81" s="1872"/>
      <c r="Q81" s="1872"/>
      <c r="R81" s="1872"/>
      <c r="S81" s="1872"/>
      <c r="T81" s="1872"/>
      <c r="U81" s="1865"/>
      <c r="V81" s="1865"/>
      <c r="W81" s="1865"/>
      <c r="X81" s="1865"/>
      <c r="Y81" s="4727">
        <v>77</v>
      </c>
      <c r="Z81" s="4729"/>
      <c r="AA81" s="4730"/>
      <c r="AB81" s="4730"/>
      <c r="AC81" s="4730"/>
      <c r="AD81" s="4731"/>
      <c r="AE81" s="1872"/>
      <c r="AF81" s="1874"/>
      <c r="AG81" s="224"/>
    </row>
    <row r="82" spans="1:33" s="26" customFormat="1" ht="11.1" customHeight="1">
      <c r="A82" s="1863"/>
      <c r="B82" s="1893"/>
      <c r="C82" s="1953"/>
      <c r="D82" s="1954" t="s">
        <v>1557</v>
      </c>
      <c r="E82" s="1865"/>
      <c r="F82" s="1865"/>
      <c r="G82" s="1865"/>
      <c r="H82" s="1865"/>
      <c r="I82" s="1865"/>
      <c r="J82" s="1865"/>
      <c r="K82" s="1865"/>
      <c r="L82" s="1865"/>
      <c r="M82" s="1865"/>
      <c r="N82" s="1865"/>
      <c r="O82" s="1865"/>
      <c r="P82" s="1875"/>
      <c r="Q82" s="1875"/>
      <c r="R82" s="1878"/>
      <c r="S82" s="1875"/>
      <c r="T82" s="1875"/>
      <c r="U82" s="1865"/>
      <c r="V82" s="1865"/>
      <c r="W82" s="1865"/>
      <c r="X82" s="1865"/>
      <c r="Y82" s="4727"/>
      <c r="Z82" s="4732"/>
      <c r="AA82" s="4733"/>
      <c r="AB82" s="4733"/>
      <c r="AC82" s="4733"/>
      <c r="AD82" s="4734"/>
      <c r="AE82" s="1873"/>
      <c r="AF82" s="1881"/>
      <c r="AG82" s="224"/>
    </row>
    <row r="83" spans="1:33" s="26" customFormat="1" ht="11.1" customHeight="1">
      <c r="A83" s="1863"/>
      <c r="B83" s="1885"/>
      <c r="C83" s="1885"/>
      <c r="D83" s="1885"/>
      <c r="E83" s="1865"/>
      <c r="F83" s="1865"/>
      <c r="G83" s="1865"/>
      <c r="H83" s="1865"/>
      <c r="I83" s="1865"/>
      <c r="J83" s="1865"/>
      <c r="K83" s="1865"/>
      <c r="L83" s="1865"/>
      <c r="M83" s="1865"/>
      <c r="N83" s="1865"/>
      <c r="O83" s="1865"/>
      <c r="P83" s="1885"/>
      <c r="Q83" s="1885"/>
      <c r="R83" s="1885"/>
      <c r="S83" s="1885"/>
      <c r="T83" s="1885"/>
      <c r="U83" s="1865"/>
      <c r="V83" s="1865"/>
      <c r="W83" s="1865"/>
      <c r="X83" s="1865"/>
      <c r="Y83" s="1865"/>
      <c r="Z83" s="1865"/>
      <c r="AA83" s="1889"/>
      <c r="AB83" s="1869"/>
      <c r="AC83" s="1865"/>
      <c r="AD83" s="1865"/>
      <c r="AE83" s="1865"/>
      <c r="AF83" s="1881"/>
      <c r="AG83" s="1309"/>
    </row>
    <row r="84" spans="1:33" s="26" customFormat="1" ht="11.1" customHeight="1" thickBot="1">
      <c r="A84" s="1955"/>
      <c r="B84" s="1933"/>
      <c r="C84" s="1956"/>
      <c r="D84" s="1956"/>
      <c r="E84" s="1956"/>
      <c r="F84" s="1956"/>
      <c r="G84" s="1956"/>
      <c r="H84" s="1956"/>
      <c r="I84" s="1956"/>
      <c r="J84" s="1956"/>
      <c r="K84" s="1956"/>
      <c r="L84" s="1956"/>
      <c r="M84" s="1956"/>
      <c r="N84" s="1956"/>
      <c r="O84" s="1956"/>
      <c r="P84" s="1956"/>
      <c r="Q84" s="1956"/>
      <c r="R84" s="1956"/>
      <c r="S84" s="1956"/>
      <c r="T84" s="1956"/>
      <c r="U84" s="1956"/>
      <c r="V84" s="1956"/>
      <c r="W84" s="1957"/>
      <c r="X84" s="1957"/>
      <c r="Y84" s="1957"/>
      <c r="Z84" s="1956"/>
      <c r="AA84" s="1956"/>
      <c r="AB84" s="1956"/>
      <c r="AC84" s="1956"/>
      <c r="AD84" s="1956"/>
      <c r="AE84" s="1956"/>
      <c r="AF84" s="1958"/>
      <c r="AG84" s="162"/>
    </row>
    <row r="85" spans="1:33" ht="8.1" customHeight="1"/>
    <row r="86" spans="1:33" ht="18" customHeight="1">
      <c r="A86" s="4720">
        <f>'Soalan 1(ms3)'!A91:AG91+1</f>
        <v>4</v>
      </c>
      <c r="B86" s="4720"/>
      <c r="C86" s="4720"/>
      <c r="D86" s="4720"/>
      <c r="E86" s="4720"/>
      <c r="F86" s="4720"/>
      <c r="G86" s="4720"/>
      <c r="H86" s="4720"/>
      <c r="I86" s="4720"/>
      <c r="J86" s="4720"/>
      <c r="K86" s="4720"/>
      <c r="L86" s="4720"/>
      <c r="M86" s="4720"/>
      <c r="N86" s="4720"/>
      <c r="O86" s="4720"/>
      <c r="P86" s="4720"/>
      <c r="Q86" s="4720"/>
      <c r="R86" s="4720"/>
      <c r="S86" s="4720"/>
      <c r="T86" s="4720"/>
      <c r="U86" s="4720"/>
      <c r="V86" s="4720"/>
      <c r="W86" s="4720"/>
      <c r="X86" s="4720"/>
      <c r="Y86" s="4720"/>
      <c r="Z86" s="4720"/>
      <c r="AA86" s="4720"/>
      <c r="AB86" s="4720"/>
      <c r="AC86" s="4720"/>
      <c r="AD86" s="4720"/>
      <c r="AE86" s="4720"/>
      <c r="AF86" s="4720"/>
    </row>
    <row r="87" spans="1:33" ht="8.1" customHeight="1"/>
  </sheetData>
  <sheetProtection selectLockedCells="1" selectUnlockedCells="1"/>
  <mergeCells count="36">
    <mergeCell ref="E2:S4"/>
    <mergeCell ref="AB51:AD51"/>
    <mergeCell ref="AB33:AD34"/>
    <mergeCell ref="AB8:AD8"/>
    <mergeCell ref="Y20:Y21"/>
    <mergeCell ref="R38:S38"/>
    <mergeCell ref="R51:S51"/>
    <mergeCell ref="Y26:Y27"/>
    <mergeCell ref="Y23:Y24"/>
    <mergeCell ref="AB32:AD32"/>
    <mergeCell ref="B9:AD13"/>
    <mergeCell ref="Z20:AD21"/>
    <mergeCell ref="Z23:AD24"/>
    <mergeCell ref="Z26:AD27"/>
    <mergeCell ref="C39:S46"/>
    <mergeCell ref="AE33:AE34"/>
    <mergeCell ref="AB56:AB57"/>
    <mergeCell ref="AC56:AC57"/>
    <mergeCell ref="AB38:AD38"/>
    <mergeCell ref="AB39:AD40"/>
    <mergeCell ref="AE39:AE40"/>
    <mergeCell ref="AE58:AE59"/>
    <mergeCell ref="A86:AF86"/>
    <mergeCell ref="AB52:AD53"/>
    <mergeCell ref="AE52:AE53"/>
    <mergeCell ref="Y81:Y82"/>
    <mergeCell ref="Y72:Y73"/>
    <mergeCell ref="Y69:Y70"/>
    <mergeCell ref="Y66:Y67"/>
    <mergeCell ref="AB58:AD59"/>
    <mergeCell ref="Z81:AD82"/>
    <mergeCell ref="Y78:Y79"/>
    <mergeCell ref="C52:S59"/>
    <mergeCell ref="Z69:AD70"/>
    <mergeCell ref="Z72:AD73"/>
    <mergeCell ref="Z78:AD79"/>
  </mergeCells>
  <printOptions horizontalCentered="1"/>
  <pageMargins left="0" right="0" top="0.43307086614173229" bottom="0" header="0" footer="0"/>
  <pageSetup paperSize="9" scale="80" firstPageNumber="3"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H92"/>
  <sheetViews>
    <sheetView showGridLines="0" view="pageBreakPreview" topLeftCell="A46" zoomScale="99" zoomScaleNormal="100" zoomScaleSheetLayoutView="99" workbookViewId="0">
      <selection activeCell="AU35" sqref="AU35"/>
    </sheetView>
  </sheetViews>
  <sheetFormatPr defaultColWidth="9.109375" defaultRowHeight="12.75" customHeight="1"/>
  <cols>
    <col min="1" max="1" width="4.6640625" style="452" customWidth="1"/>
    <col min="2" max="2" width="3.44140625" style="19" customWidth="1"/>
    <col min="3" max="3" width="3.6640625" style="19" customWidth="1"/>
    <col min="4" max="4" width="1.88671875" style="19" customWidth="1"/>
    <col min="5" max="5" width="3.88671875" style="19" customWidth="1"/>
    <col min="6" max="6" width="4.109375" style="19" customWidth="1"/>
    <col min="7" max="32" width="3.6640625" style="19" customWidth="1"/>
    <col min="33" max="33" width="4.6640625" style="19" customWidth="1"/>
    <col min="34" max="34" width="9" style="19" customWidth="1"/>
    <col min="35" max="16384" width="9.109375" style="19"/>
  </cols>
  <sheetData>
    <row r="1" spans="1:33" ht="17.25" customHeight="1">
      <c r="A1" s="1410"/>
      <c r="B1" s="1179"/>
      <c r="C1" s="1179"/>
      <c r="D1" s="1179"/>
      <c r="E1" s="1179"/>
      <c r="F1" s="1179"/>
      <c r="G1" s="1179"/>
      <c r="H1" s="1179"/>
      <c r="I1" s="1179"/>
      <c r="J1" s="1179"/>
      <c r="K1" s="1179"/>
      <c r="L1" s="1179"/>
      <c r="M1" s="1179"/>
      <c r="N1" s="1179"/>
      <c r="O1" s="1179"/>
      <c r="P1" s="1179"/>
      <c r="Q1" s="1179"/>
      <c r="R1" s="1179"/>
      <c r="S1" s="1179"/>
      <c r="T1" s="1179"/>
      <c r="U1" s="1179"/>
      <c r="V1" s="1179"/>
      <c r="W1" s="1179"/>
      <c r="X1" s="1179"/>
      <c r="Y1" s="1179"/>
      <c r="Z1" s="1179"/>
      <c r="AA1" s="1179"/>
      <c r="AB1" s="1179"/>
      <c r="AC1" s="1179"/>
      <c r="AD1" s="1179"/>
      <c r="AE1" s="1179"/>
      <c r="AF1" s="1180"/>
      <c r="AG1" s="908"/>
    </row>
    <row r="2" spans="1:33" ht="11.25" customHeight="1">
      <c r="A2" s="1163"/>
      <c r="B2" s="1367"/>
      <c r="C2" s="1367"/>
      <c r="E2" s="4713" t="s">
        <v>1136</v>
      </c>
      <c r="F2" s="4713"/>
      <c r="G2" s="4713"/>
      <c r="H2" s="4713"/>
      <c r="I2" s="4713"/>
      <c r="J2" s="4713"/>
      <c r="K2" s="4713"/>
      <c r="L2" s="4713"/>
      <c r="M2" s="4713"/>
      <c r="N2" s="4713"/>
      <c r="O2" s="4713"/>
      <c r="P2" s="4713"/>
      <c r="Q2" s="4713"/>
      <c r="R2" s="4713"/>
      <c r="S2" s="4713"/>
      <c r="T2" s="4713"/>
      <c r="U2" s="4713"/>
      <c r="V2" s="4713"/>
      <c r="W2" s="4713"/>
      <c r="X2" s="4713"/>
      <c r="Y2" s="4713"/>
      <c r="Z2" s="4713"/>
      <c r="AA2" s="4713"/>
      <c r="AB2" s="4713"/>
      <c r="AC2" s="4713"/>
      <c r="AD2" s="1368"/>
      <c r="AE2" s="1368"/>
      <c r="AF2" s="1182"/>
      <c r="AG2" s="450"/>
    </row>
    <row r="3" spans="1:33" ht="12" customHeight="1">
      <c r="A3" s="1163"/>
      <c r="B3" s="1369"/>
      <c r="C3" s="1369"/>
      <c r="E3" s="4713"/>
      <c r="F3" s="4713"/>
      <c r="G3" s="4713"/>
      <c r="H3" s="4713"/>
      <c r="I3" s="4713"/>
      <c r="J3" s="4713"/>
      <c r="K3" s="4713"/>
      <c r="L3" s="4713"/>
      <c r="M3" s="4713"/>
      <c r="N3" s="4713"/>
      <c r="O3" s="4713"/>
      <c r="P3" s="4713"/>
      <c r="Q3" s="4713"/>
      <c r="R3" s="4713"/>
      <c r="S3" s="4713"/>
      <c r="T3" s="4713"/>
      <c r="U3" s="4713"/>
      <c r="V3" s="4713"/>
      <c r="W3" s="4713"/>
      <c r="X3" s="4713"/>
      <c r="Y3" s="4713"/>
      <c r="Z3" s="4713"/>
      <c r="AA3" s="4713"/>
      <c r="AB3" s="4713"/>
      <c r="AC3" s="4713"/>
      <c r="AD3" s="1369"/>
      <c r="AE3" s="1369"/>
      <c r="AF3" s="1164"/>
      <c r="AG3" s="450"/>
    </row>
    <row r="4" spans="1:33" ht="12" customHeight="1">
      <c r="A4" s="1163"/>
      <c r="B4" s="1369"/>
      <c r="C4" s="1369"/>
      <c r="E4" s="4713"/>
      <c r="F4" s="4713"/>
      <c r="G4" s="4713"/>
      <c r="H4" s="4713"/>
      <c r="I4" s="4713"/>
      <c r="J4" s="4713"/>
      <c r="K4" s="4713"/>
      <c r="L4" s="4713"/>
      <c r="M4" s="4713"/>
      <c r="N4" s="4713"/>
      <c r="O4" s="4713"/>
      <c r="P4" s="4713"/>
      <c r="Q4" s="4713"/>
      <c r="R4" s="4713"/>
      <c r="S4" s="4713"/>
      <c r="T4" s="4713"/>
      <c r="U4" s="4713"/>
      <c r="V4" s="4713"/>
      <c r="W4" s="4713"/>
      <c r="X4" s="4713"/>
      <c r="Y4" s="4713"/>
      <c r="Z4" s="4713"/>
      <c r="AA4" s="4713"/>
      <c r="AB4" s="4713"/>
      <c r="AC4" s="4713"/>
      <c r="AD4" s="1369"/>
      <c r="AE4" s="1369"/>
      <c r="AF4" s="1164"/>
      <c r="AG4" s="450"/>
    </row>
    <row r="5" spans="1:33" ht="15" customHeight="1">
      <c r="A5" s="1163"/>
      <c r="B5" s="1369"/>
      <c r="C5" s="1369"/>
      <c r="D5" s="1369"/>
      <c r="E5" s="1369"/>
      <c r="F5" s="1369"/>
      <c r="G5" s="1369"/>
      <c r="H5" s="1369"/>
      <c r="I5" s="1369"/>
      <c r="J5" s="1369"/>
      <c r="K5" s="1369"/>
      <c r="L5" s="1369"/>
      <c r="M5" s="1369"/>
      <c r="N5" s="1369"/>
      <c r="O5" s="1369"/>
      <c r="P5" s="1369"/>
      <c r="Q5" s="1369"/>
      <c r="R5" s="1369"/>
      <c r="S5" s="1369"/>
      <c r="T5" s="1369"/>
      <c r="U5" s="1369"/>
      <c r="V5" s="1369"/>
      <c r="W5" s="1369"/>
      <c r="X5" s="1369"/>
      <c r="Y5" s="1369"/>
      <c r="Z5" s="1369"/>
      <c r="AA5" s="1369"/>
      <c r="AB5" s="1369"/>
      <c r="AC5" s="1369"/>
      <c r="AD5" s="1369"/>
      <c r="AE5" s="1369"/>
      <c r="AF5" s="1164"/>
      <c r="AG5" s="450"/>
    </row>
    <row r="6" spans="1:33" ht="11.1" customHeight="1">
      <c r="A6" s="1645">
        <v>1.1000000000000001</v>
      </c>
      <c r="B6" s="1293" t="s">
        <v>1687</v>
      </c>
      <c r="C6" s="1301"/>
      <c r="D6" s="1301"/>
      <c r="E6" s="1301"/>
      <c r="F6" s="1301"/>
      <c r="G6" s="1301"/>
      <c r="H6" s="1301"/>
      <c r="I6" s="1301"/>
      <c r="J6" s="1301"/>
      <c r="K6" s="1301"/>
      <c r="L6" s="1301"/>
      <c r="M6" s="1301"/>
      <c r="N6" s="1369"/>
      <c r="O6" s="1369"/>
      <c r="P6" s="1369"/>
      <c r="Q6" s="1369"/>
      <c r="R6" s="1369"/>
      <c r="S6" s="1369"/>
      <c r="T6" s="1369"/>
      <c r="U6" s="1369"/>
      <c r="V6" s="1369"/>
      <c r="W6" s="1369"/>
      <c r="X6" s="1369"/>
      <c r="Y6" s="1369"/>
      <c r="Z6" s="1369"/>
      <c r="AA6" s="1369"/>
      <c r="AB6" s="1369"/>
      <c r="AC6" s="1369"/>
      <c r="AD6" s="1369"/>
      <c r="AE6" s="1369"/>
      <c r="AF6" s="1164"/>
      <c r="AG6" s="450"/>
    </row>
    <row r="7" spans="1:33" ht="11.1" customHeight="1">
      <c r="A7" s="1358"/>
      <c r="B7" s="1300" t="s">
        <v>1688</v>
      </c>
      <c r="C7" s="1412"/>
      <c r="D7" s="1412"/>
      <c r="E7" s="1412"/>
      <c r="F7" s="1412"/>
      <c r="G7" s="1412"/>
      <c r="H7" s="1412"/>
      <c r="I7" s="1412"/>
      <c r="J7" s="1412"/>
      <c r="K7" s="1412"/>
      <c r="L7" s="1412"/>
      <c r="M7" s="1412"/>
      <c r="N7" s="1369"/>
      <c r="O7" s="1369"/>
      <c r="P7" s="1369"/>
      <c r="Q7" s="1369"/>
      <c r="R7" s="1369"/>
      <c r="S7" s="1369"/>
      <c r="T7" s="1369"/>
      <c r="U7" s="1369"/>
      <c r="V7" s="1369"/>
      <c r="W7" s="1369"/>
      <c r="X7" s="1369"/>
      <c r="Y7" s="1369"/>
      <c r="Z7" s="1369"/>
      <c r="AA7" s="1369"/>
      <c r="AB7" s="1369"/>
      <c r="AC7" s="1369"/>
      <c r="AD7" s="1369"/>
      <c r="AE7" s="1369"/>
      <c r="AF7" s="1164"/>
      <c r="AG7" s="450"/>
    </row>
    <row r="8" spans="1:33" ht="11.1" customHeight="1">
      <c r="A8" s="1358"/>
      <c r="B8" s="1377"/>
      <c r="C8" s="1296"/>
      <c r="D8" s="1301"/>
      <c r="E8" s="1301"/>
      <c r="F8" s="1301"/>
      <c r="G8" s="1301"/>
      <c r="H8" s="1301"/>
      <c r="I8" s="1301"/>
      <c r="J8" s="1301"/>
      <c r="K8" s="1301"/>
      <c r="L8" s="1301"/>
      <c r="M8" s="1301"/>
      <c r="N8" s="1369"/>
      <c r="O8" s="1369"/>
      <c r="P8" s="1369"/>
      <c r="Q8" s="1369"/>
      <c r="R8" s="1369"/>
      <c r="S8" s="1369"/>
      <c r="T8" s="1369"/>
      <c r="U8" s="1369"/>
      <c r="V8" s="1369"/>
      <c r="W8" s="1369"/>
      <c r="X8" s="1369"/>
      <c r="Y8" s="1369"/>
      <c r="Z8" s="1369"/>
      <c r="AA8" s="1369"/>
      <c r="AB8" s="1369"/>
      <c r="AC8" s="1369"/>
      <c r="AD8" s="1369"/>
      <c r="AE8" s="1369"/>
      <c r="AF8" s="1164"/>
      <c r="AG8" s="450"/>
    </row>
    <row r="9" spans="1:33" ht="11.1" customHeight="1">
      <c r="A9" s="1162"/>
      <c r="B9" s="4755" t="s">
        <v>1689</v>
      </c>
      <c r="C9" s="4755"/>
      <c r="D9" s="4755"/>
      <c r="E9" s="1613"/>
      <c r="F9" s="1301"/>
      <c r="G9" s="1301"/>
      <c r="H9" s="1301"/>
      <c r="I9" s="1301"/>
      <c r="J9" s="1301"/>
      <c r="K9" s="1301"/>
      <c r="L9" s="1301"/>
      <c r="M9" s="1301"/>
      <c r="N9" s="1369"/>
      <c r="O9" s="1369"/>
      <c r="P9" s="1369"/>
      <c r="Q9" s="1369"/>
      <c r="R9" s="1369"/>
      <c r="S9" s="1369"/>
      <c r="T9" s="1369"/>
      <c r="U9" s="1369"/>
      <c r="V9" s="1369"/>
      <c r="W9" s="1369"/>
      <c r="X9" s="1369"/>
      <c r="Y9" s="1369"/>
      <c r="Z9" s="1369"/>
      <c r="AA9" s="1369"/>
      <c r="AB9" s="1369"/>
      <c r="AC9" s="1369"/>
      <c r="AD9" s="1369"/>
      <c r="AE9" s="1369"/>
      <c r="AF9" s="1164"/>
      <c r="AG9" s="450"/>
    </row>
    <row r="10" spans="1:33" ht="11.1" customHeight="1">
      <c r="A10" s="1414"/>
      <c r="B10" s="4756">
        <v>1</v>
      </c>
      <c r="C10" s="4757"/>
      <c r="D10" s="4754" t="s">
        <v>266</v>
      </c>
      <c r="E10" s="4675"/>
      <c r="F10" s="4675"/>
      <c r="G10" s="1614"/>
      <c r="H10" s="4759">
        <v>2</v>
      </c>
      <c r="I10" s="4752"/>
      <c r="J10" s="4754" t="s">
        <v>267</v>
      </c>
      <c r="K10" s="4675"/>
      <c r="L10" s="4675"/>
      <c r="M10" s="4675"/>
      <c r="N10" s="1369"/>
      <c r="O10" s="1369"/>
      <c r="P10" s="1369"/>
      <c r="Q10" s="1369"/>
      <c r="R10" s="1369"/>
      <c r="S10" s="1369"/>
      <c r="T10" s="1369"/>
      <c r="U10" s="1369"/>
      <c r="V10" s="1369"/>
      <c r="W10" s="1369"/>
      <c r="X10" s="1369"/>
      <c r="Y10" s="1369"/>
      <c r="Z10" s="1369"/>
      <c r="AA10" s="1369"/>
      <c r="AB10" s="1369"/>
      <c r="AC10" s="1369"/>
      <c r="AD10" s="1369"/>
      <c r="AE10" s="1369"/>
      <c r="AF10" s="1164"/>
      <c r="AG10" s="450"/>
    </row>
    <row r="11" spans="1:33" ht="11.1" customHeight="1">
      <c r="A11" s="1414"/>
      <c r="B11" s="4756"/>
      <c r="C11" s="4758"/>
      <c r="D11" s="4754"/>
      <c r="E11" s="4675"/>
      <c r="F11" s="4675"/>
      <c r="G11" s="1614"/>
      <c r="H11" s="4759"/>
      <c r="I11" s="4753"/>
      <c r="J11" s="4754"/>
      <c r="K11" s="4675"/>
      <c r="L11" s="4675"/>
      <c r="M11" s="4675"/>
      <c r="N11" s="1369"/>
      <c r="O11" s="1369"/>
      <c r="P11" s="1369"/>
      <c r="Q11" s="1369"/>
      <c r="R11" s="1369"/>
      <c r="S11" s="1369"/>
      <c r="T11" s="1369"/>
      <c r="U11" s="1369"/>
      <c r="V11" s="1369"/>
      <c r="W11" s="1369"/>
      <c r="X11" s="1369"/>
      <c r="Y11" s="1369"/>
      <c r="Z11" s="1369"/>
      <c r="AA11" s="1369"/>
      <c r="AB11" s="1369"/>
      <c r="AC11" s="1369"/>
      <c r="AD11" s="1369"/>
      <c r="AE11" s="1369"/>
      <c r="AF11" s="1164"/>
      <c r="AG11" s="450"/>
    </row>
    <row r="12" spans="1:33" ht="11.1" customHeight="1">
      <c r="A12" s="1163"/>
      <c r="B12" s="1369"/>
      <c r="C12" s="1369"/>
      <c r="D12" s="1369"/>
      <c r="E12" s="1369"/>
      <c r="F12" s="1369"/>
      <c r="G12" s="1369"/>
      <c r="H12" s="1369"/>
      <c r="I12" s="1369"/>
      <c r="J12" s="1369"/>
      <c r="K12" s="1369"/>
      <c r="L12" s="1369"/>
      <c r="M12" s="1369"/>
      <c r="N12" s="1369"/>
      <c r="O12" s="1369"/>
      <c r="P12" s="1369"/>
      <c r="Q12" s="1369"/>
      <c r="R12" s="1369"/>
      <c r="S12" s="1369"/>
      <c r="T12" s="1369"/>
      <c r="U12" s="1369"/>
      <c r="V12" s="1369"/>
      <c r="W12" s="1369"/>
      <c r="X12" s="1369"/>
      <c r="Y12" s="1369"/>
      <c r="Z12" s="1369"/>
      <c r="AA12" s="1369"/>
      <c r="AB12" s="1369"/>
      <c r="AC12" s="1369"/>
      <c r="AD12" s="1369"/>
      <c r="AE12" s="1369"/>
      <c r="AF12" s="1164"/>
      <c r="AG12" s="450"/>
    </row>
    <row r="13" spans="1:33" ht="11.1" customHeight="1">
      <c r="A13" s="1646"/>
      <c r="B13" s="1647"/>
      <c r="C13" s="1647"/>
      <c r="D13" s="1647"/>
      <c r="E13" s="1647"/>
      <c r="F13" s="1647"/>
      <c r="G13" s="1647"/>
      <c r="H13" s="1647"/>
      <c r="I13" s="1647"/>
      <c r="J13" s="1647"/>
      <c r="K13" s="1647"/>
      <c r="L13" s="1647"/>
      <c r="M13" s="1647"/>
      <c r="N13" s="1647"/>
      <c r="O13" s="1647"/>
      <c r="P13" s="1647"/>
      <c r="Q13" s="1647"/>
      <c r="R13" s="1647"/>
      <c r="S13" s="1647"/>
      <c r="T13" s="1647"/>
      <c r="U13" s="1647"/>
      <c r="V13" s="1647"/>
      <c r="W13" s="1647"/>
      <c r="X13" s="1647"/>
      <c r="Y13" s="1647"/>
      <c r="Z13" s="1647"/>
      <c r="AA13" s="1647"/>
      <c r="AB13" s="1647"/>
      <c r="AC13" s="1647"/>
      <c r="AD13" s="1647"/>
      <c r="AE13" s="1647"/>
      <c r="AF13" s="1648"/>
      <c r="AG13" s="450"/>
    </row>
    <row r="14" spans="1:33" ht="11.1" customHeight="1">
      <c r="A14" s="1163"/>
      <c r="B14" s="1369"/>
      <c r="C14" s="1369"/>
      <c r="D14" s="1369"/>
      <c r="E14" s="1369"/>
      <c r="F14" s="1369"/>
      <c r="G14" s="1369"/>
      <c r="H14" s="1369"/>
      <c r="I14" s="1369"/>
      <c r="J14" s="1369"/>
      <c r="K14" s="1369"/>
      <c r="L14" s="1369"/>
      <c r="M14" s="1369"/>
      <c r="N14" s="1369"/>
      <c r="O14" s="1369"/>
      <c r="P14" s="1369"/>
      <c r="Q14" s="1369"/>
      <c r="R14" s="1369"/>
      <c r="S14" s="1369"/>
      <c r="T14" s="1369"/>
      <c r="U14" s="1369"/>
      <c r="V14" s="1369"/>
      <c r="W14" s="1369"/>
      <c r="X14" s="1369"/>
      <c r="Y14" s="1369"/>
      <c r="Z14" s="1369"/>
      <c r="AA14" s="1369"/>
      <c r="AB14" s="1369"/>
      <c r="AC14" s="1369"/>
      <c r="AD14" s="1369"/>
      <c r="AE14" s="1369"/>
      <c r="AF14" s="1164"/>
      <c r="AG14" s="450"/>
    </row>
    <row r="15" spans="1:33" ht="11.1" customHeight="1">
      <c r="A15" s="1163"/>
      <c r="B15" s="1369"/>
      <c r="C15" s="1369"/>
      <c r="D15" s="1369"/>
      <c r="E15" s="1369"/>
      <c r="F15" s="1369"/>
      <c r="G15" s="1369"/>
      <c r="H15" s="1369"/>
      <c r="I15" s="1369"/>
      <c r="J15" s="1369"/>
      <c r="K15" s="1369"/>
      <c r="L15" s="1369"/>
      <c r="M15" s="1369"/>
      <c r="N15" s="1369"/>
      <c r="O15" s="1369"/>
      <c r="P15" s="1369"/>
      <c r="Q15" s="1369"/>
      <c r="R15" s="1369"/>
      <c r="S15" s="1369"/>
      <c r="T15" s="1369"/>
      <c r="U15" s="1369"/>
      <c r="V15" s="1369"/>
      <c r="W15" s="1369"/>
      <c r="X15" s="1369"/>
      <c r="Y15" s="1369"/>
      <c r="Z15" s="1369"/>
      <c r="AA15" s="1369"/>
      <c r="AB15" s="1369"/>
      <c r="AC15" s="1369"/>
      <c r="AD15" s="1369"/>
      <c r="AE15" s="1369"/>
      <c r="AF15" s="1164"/>
      <c r="AG15" s="450"/>
    </row>
    <row r="16" spans="1:33" s="26" customFormat="1" ht="11.1" customHeight="1">
      <c r="A16" s="1645">
        <v>1.1100000000000001</v>
      </c>
      <c r="B16" s="1293" t="s">
        <v>1055</v>
      </c>
      <c r="C16" s="1301"/>
      <c r="D16" s="1301"/>
      <c r="E16" s="1301"/>
      <c r="F16" s="1301"/>
      <c r="G16" s="1301"/>
      <c r="H16" s="1301"/>
      <c r="I16" s="1301"/>
      <c r="J16" s="1301"/>
      <c r="K16" s="1301"/>
      <c r="L16" s="1301"/>
      <c r="M16" s="1301"/>
      <c r="N16" s="1301"/>
      <c r="O16" s="1301"/>
      <c r="P16" s="1301"/>
      <c r="Q16" s="1296"/>
      <c r="R16" s="1296"/>
      <c r="S16" s="1302"/>
      <c r="T16" s="1302"/>
      <c r="U16" s="1412"/>
      <c r="V16" s="1295"/>
      <c r="W16" s="1301"/>
      <c r="X16" s="1293"/>
      <c r="Y16" s="1296"/>
      <c r="Z16" s="1404"/>
      <c r="AA16" s="1308"/>
      <c r="AB16" s="1308"/>
      <c r="AC16" s="1308"/>
      <c r="AD16" s="1308"/>
      <c r="AE16" s="1308"/>
      <c r="AF16" s="1177"/>
    </row>
    <row r="17" spans="1:34" s="26" customFormat="1" ht="11.1" customHeight="1">
      <c r="A17" s="1358"/>
      <c r="B17" s="1300" t="s">
        <v>1056</v>
      </c>
      <c r="C17" s="1412"/>
      <c r="D17" s="1412"/>
      <c r="E17" s="1412"/>
      <c r="F17" s="1412"/>
      <c r="G17" s="1412"/>
      <c r="H17" s="1412"/>
      <c r="I17" s="1412"/>
      <c r="J17" s="1412"/>
      <c r="K17" s="1412"/>
      <c r="L17" s="1412"/>
      <c r="M17" s="1412"/>
      <c r="N17" s="1301"/>
      <c r="O17" s="1301"/>
      <c r="P17" s="1301"/>
      <c r="Q17" s="1296"/>
      <c r="R17" s="1296"/>
      <c r="S17" s="1302"/>
      <c r="T17" s="1302"/>
      <c r="U17" s="1413"/>
      <c r="V17" s="1413"/>
      <c r="W17" s="1301"/>
      <c r="X17" s="1301"/>
      <c r="Y17" s="1301"/>
      <c r="Z17" s="1404"/>
      <c r="AA17" s="1308"/>
      <c r="AB17" s="1308"/>
      <c r="AC17" s="1308"/>
      <c r="AD17" s="1308"/>
      <c r="AE17" s="1308"/>
      <c r="AF17" s="1177"/>
    </row>
    <row r="18" spans="1:34" s="26" customFormat="1" ht="11.1" customHeight="1">
      <c r="A18" s="1358"/>
      <c r="B18" s="1377"/>
      <c r="C18" s="1296"/>
      <c r="D18" s="1301"/>
      <c r="E18" s="1301"/>
      <c r="F18" s="1301"/>
      <c r="G18" s="1301"/>
      <c r="H18" s="1301"/>
      <c r="I18" s="1301"/>
      <c r="J18" s="1301"/>
      <c r="K18" s="1301"/>
      <c r="L18" s="1301"/>
      <c r="M18" s="1301"/>
      <c r="N18" s="1301"/>
      <c r="O18" s="1301"/>
      <c r="P18" s="1301"/>
      <c r="Q18" s="1296"/>
      <c r="R18" s="1296"/>
      <c r="S18" s="1302"/>
      <c r="T18" s="1302"/>
      <c r="U18" s="1413"/>
      <c r="V18" s="1413"/>
      <c r="W18" s="1301"/>
      <c r="X18" s="1301"/>
      <c r="Y18" s="1308"/>
      <c r="Z18" s="1308"/>
      <c r="AA18" s="1290"/>
      <c r="AB18" s="4654"/>
      <c r="AC18" s="4654"/>
      <c r="AD18" s="1308"/>
      <c r="AE18" s="1308"/>
      <c r="AF18" s="1177"/>
    </row>
    <row r="19" spans="1:34" s="26" customFormat="1" ht="11.1" customHeight="1">
      <c r="A19" s="1162"/>
      <c r="B19" s="4755" t="s">
        <v>303</v>
      </c>
      <c r="C19" s="4755"/>
      <c r="D19" s="4755"/>
      <c r="E19" s="1395"/>
      <c r="F19" s="1301"/>
      <c r="G19" s="1301"/>
      <c r="H19" s="1301"/>
      <c r="I19" s="1301"/>
      <c r="J19" s="1301"/>
      <c r="K19" s="1301"/>
      <c r="L19" s="1301"/>
      <c r="M19" s="1301"/>
      <c r="N19" s="1301"/>
      <c r="O19" s="1301"/>
      <c r="P19" s="1301"/>
      <c r="Q19" s="1296"/>
      <c r="R19" s="1296"/>
      <c r="S19" s="1302"/>
      <c r="T19" s="1302"/>
      <c r="U19" s="1413"/>
      <c r="V19" s="1413"/>
      <c r="W19" s="1301"/>
      <c r="X19" s="1361"/>
      <c r="Y19" s="1361"/>
      <c r="Z19" s="1361"/>
      <c r="AA19" s="4781"/>
      <c r="AB19" s="4781"/>
      <c r="AC19" s="4781"/>
      <c r="AD19" s="4782"/>
      <c r="AE19" s="4782"/>
      <c r="AF19" s="1177"/>
    </row>
    <row r="20" spans="1:34" s="26" customFormat="1" ht="11.1" customHeight="1">
      <c r="A20" s="1414"/>
      <c r="B20" s="4756">
        <v>1</v>
      </c>
      <c r="C20" s="4757"/>
      <c r="D20" s="4754" t="s">
        <v>266</v>
      </c>
      <c r="E20" s="4675"/>
      <c r="F20" s="4675"/>
      <c r="G20" s="1396"/>
      <c r="H20" s="4759">
        <v>2</v>
      </c>
      <c r="I20" s="4752"/>
      <c r="J20" s="4754" t="s">
        <v>267</v>
      </c>
      <c r="K20" s="4675"/>
      <c r="L20" s="4675"/>
      <c r="M20" s="4675"/>
      <c r="N20" s="1301"/>
      <c r="O20" s="1301"/>
      <c r="P20" s="1301"/>
      <c r="Q20" s="1296"/>
      <c r="R20" s="1296"/>
      <c r="S20" s="1302"/>
      <c r="T20" s="1302"/>
      <c r="U20" s="1301"/>
      <c r="V20" s="1301"/>
      <c r="W20" s="1301"/>
      <c r="X20" s="1361"/>
      <c r="Y20" s="1361"/>
      <c r="Z20" s="1361"/>
      <c r="AA20" s="4781"/>
      <c r="AB20" s="4781"/>
      <c r="AC20" s="4781"/>
      <c r="AD20" s="4782"/>
      <c r="AE20" s="4782"/>
      <c r="AF20" s="1177"/>
    </row>
    <row r="21" spans="1:34" ht="11.1" customHeight="1">
      <c r="A21" s="1414"/>
      <c r="B21" s="4756"/>
      <c r="C21" s="4758"/>
      <c r="D21" s="4754"/>
      <c r="E21" s="4675"/>
      <c r="F21" s="4675"/>
      <c r="G21" s="1396"/>
      <c r="H21" s="4759"/>
      <c r="I21" s="4753"/>
      <c r="J21" s="4754"/>
      <c r="K21" s="4675"/>
      <c r="L21" s="4675"/>
      <c r="M21" s="4675"/>
      <c r="N21" s="1301"/>
      <c r="O21" s="1301"/>
      <c r="P21" s="1301"/>
      <c r="Q21" s="1296"/>
      <c r="R21" s="1296"/>
      <c r="S21" s="1302"/>
      <c r="T21" s="1302"/>
      <c r="U21" s="1301"/>
      <c r="V21" s="1301"/>
      <c r="W21" s="1301"/>
      <c r="X21" s="1321"/>
      <c r="Y21" s="1313"/>
      <c r="Z21" s="1313"/>
      <c r="AA21" s="1321"/>
      <c r="AB21" s="1321"/>
      <c r="AC21" s="1402"/>
      <c r="AD21" s="1403"/>
      <c r="AE21" s="1403"/>
      <c r="AF21" s="1118"/>
    </row>
    <row r="22" spans="1:34" ht="11.1" customHeight="1">
      <c r="A22" s="1414"/>
      <c r="B22" s="1296"/>
      <c r="C22" s="1296"/>
      <c r="D22" s="1301"/>
      <c r="E22" s="1301"/>
      <c r="F22" s="1301"/>
      <c r="G22" s="1301"/>
      <c r="H22" s="1301"/>
      <c r="I22" s="1301"/>
      <c r="J22" s="1301"/>
      <c r="K22" s="1301"/>
      <c r="L22" s="1301"/>
      <c r="M22" s="1301"/>
      <c r="N22" s="1301"/>
      <c r="O22" s="1301"/>
      <c r="P22" s="1296"/>
      <c r="Q22" s="1296"/>
      <c r="R22" s="1296"/>
      <c r="S22" s="1296"/>
      <c r="T22" s="1296"/>
      <c r="U22" s="1296"/>
      <c r="V22" s="1296"/>
      <c r="W22" s="1296"/>
      <c r="X22" s="1394"/>
      <c r="Y22" s="1294"/>
      <c r="Z22" s="1294"/>
      <c r="AA22" s="1290"/>
      <c r="AB22" s="4654"/>
      <c r="AC22" s="4654"/>
      <c r="AD22" s="1403"/>
      <c r="AE22" s="1403"/>
      <c r="AF22" s="1118"/>
    </row>
    <row r="23" spans="1:34" ht="11.1" customHeight="1">
      <c r="A23" s="1415"/>
      <c r="B23" s="1416"/>
      <c r="C23" s="1416"/>
      <c r="D23" s="1416"/>
      <c r="E23" s="1416"/>
      <c r="F23" s="1416"/>
      <c r="G23" s="1416"/>
      <c r="H23" s="1416"/>
      <c r="I23" s="1416"/>
      <c r="J23" s="1416"/>
      <c r="K23" s="1416"/>
      <c r="L23" s="1416"/>
      <c r="M23" s="1416"/>
      <c r="N23" s="1416"/>
      <c r="O23" s="1416"/>
      <c r="P23" s="1416"/>
      <c r="Q23" s="1416"/>
      <c r="R23" s="1416"/>
      <c r="S23" s="1416"/>
      <c r="T23" s="1416"/>
      <c r="U23" s="1416"/>
      <c r="V23" s="1416"/>
      <c r="W23" s="1416"/>
      <c r="X23" s="1416"/>
      <c r="Y23" s="1416"/>
      <c r="Z23" s="1417"/>
      <c r="AA23" s="1416"/>
      <c r="AB23" s="1416"/>
      <c r="AC23" s="1416"/>
      <c r="AD23" s="1416"/>
      <c r="AE23" s="1416"/>
      <c r="AF23" s="1418"/>
    </row>
    <row r="24" spans="1:34" s="26" customFormat="1" ht="11.1" customHeight="1">
      <c r="A24" s="1175"/>
      <c r="B24" s="1300"/>
      <c r="C24" s="1301"/>
      <c r="D24" s="1301"/>
      <c r="E24" s="1301"/>
      <c r="F24" s="1301"/>
      <c r="G24" s="1301"/>
      <c r="H24" s="1301"/>
      <c r="I24" s="1301"/>
      <c r="J24" s="1301"/>
      <c r="K24" s="1301"/>
      <c r="L24" s="1301"/>
      <c r="M24" s="1301"/>
      <c r="N24" s="1301"/>
      <c r="O24" s="1301"/>
      <c r="P24" s="1301"/>
      <c r="Q24" s="1296"/>
      <c r="R24" s="1296"/>
      <c r="S24" s="1302"/>
      <c r="T24" s="1302"/>
      <c r="U24" s="1302"/>
      <c r="V24" s="1306"/>
      <c r="W24" s="1301"/>
      <c r="X24" s="1330"/>
      <c r="Y24" s="1330"/>
      <c r="Z24" s="1330"/>
      <c r="AA24" s="1330"/>
      <c r="AB24" s="1330"/>
      <c r="AC24" s="1330"/>
      <c r="AD24" s="1330"/>
      <c r="AE24" s="1330"/>
      <c r="AF24" s="1409"/>
    </row>
    <row r="25" spans="1:34" s="26" customFormat="1" ht="8.25" customHeight="1">
      <c r="A25" s="1175"/>
      <c r="B25" s="1300"/>
      <c r="C25" s="1301"/>
      <c r="D25" s="1301"/>
      <c r="E25" s="1301"/>
      <c r="F25" s="1301"/>
      <c r="G25" s="1301"/>
      <c r="H25" s="1301"/>
      <c r="I25" s="1301"/>
      <c r="J25" s="1301"/>
      <c r="K25" s="1301"/>
      <c r="L25" s="1301"/>
      <c r="M25" s="1301"/>
      <c r="N25" s="1301"/>
      <c r="O25" s="1301"/>
      <c r="P25" s="1301"/>
      <c r="Q25" s="1296"/>
      <c r="R25" s="1296"/>
      <c r="S25" s="1302"/>
      <c r="T25" s="1302"/>
      <c r="U25" s="1302"/>
      <c r="V25" s="1306"/>
      <c r="W25" s="1301"/>
      <c r="X25" s="1330"/>
      <c r="Y25" s="1330"/>
      <c r="Z25" s="1330"/>
      <c r="AA25" s="1330"/>
      <c r="AB25" s="1330"/>
      <c r="AC25" s="1330"/>
      <c r="AD25" s="1330"/>
      <c r="AE25" s="1330"/>
      <c r="AF25" s="1409"/>
    </row>
    <row r="26" spans="1:34" ht="11.1" customHeight="1">
      <c r="A26" s="1510" t="s">
        <v>2815</v>
      </c>
      <c r="B26" s="1293" t="s">
        <v>941</v>
      </c>
      <c r="C26" s="1328"/>
      <c r="D26" s="1301"/>
      <c r="E26" s="1301"/>
      <c r="F26" s="1301"/>
      <c r="G26" s="1301"/>
      <c r="H26" s="1301"/>
      <c r="I26" s="1301"/>
      <c r="J26" s="1301"/>
      <c r="K26" s="1301"/>
      <c r="L26" s="1301"/>
      <c r="M26" s="1301"/>
      <c r="N26" s="1301"/>
      <c r="O26" s="1301"/>
      <c r="P26" s="1301"/>
      <c r="Q26" s="1301"/>
      <c r="R26" s="1301"/>
      <c r="S26" s="1301"/>
      <c r="T26" s="1301"/>
      <c r="U26" s="1301"/>
      <c r="V26" s="1301"/>
      <c r="W26" s="1301"/>
      <c r="X26" s="1301"/>
      <c r="Y26" s="1301"/>
      <c r="Z26" s="1301"/>
      <c r="AA26" s="1301"/>
      <c r="AB26" s="1301"/>
      <c r="AC26" s="1301"/>
      <c r="AD26" s="1301"/>
      <c r="AE26" s="1323"/>
      <c r="AF26" s="1112"/>
    </row>
    <row r="27" spans="1:34" ht="11.1" customHeight="1">
      <c r="A27" s="1414"/>
      <c r="B27" s="1328" t="s">
        <v>1132</v>
      </c>
      <c r="C27" s="1328"/>
      <c r="D27" s="1301"/>
      <c r="E27" s="1301"/>
      <c r="F27" s="1301"/>
      <c r="G27" s="1301"/>
      <c r="H27" s="1301"/>
      <c r="I27" s="1301"/>
      <c r="J27" s="1301"/>
      <c r="K27" s="1301"/>
      <c r="L27" s="1301"/>
      <c r="M27" s="1301"/>
      <c r="N27" s="1301"/>
      <c r="O27" s="1301"/>
      <c r="P27" s="1301"/>
      <c r="Q27" s="1301"/>
      <c r="R27" s="1301"/>
      <c r="S27" s="1301"/>
      <c r="T27" s="1301"/>
      <c r="U27" s="1301"/>
      <c r="V27" s="1301"/>
      <c r="W27" s="1301"/>
      <c r="X27" s="1301"/>
      <c r="Y27" s="1301"/>
      <c r="Z27" s="1301"/>
      <c r="AA27" s="1301"/>
      <c r="AB27" s="1301"/>
      <c r="AC27" s="1301"/>
      <c r="AD27" s="1301"/>
      <c r="AE27" s="1323"/>
      <c r="AF27" s="1112"/>
    </row>
    <row r="28" spans="1:34" ht="11.1" customHeight="1">
      <c r="A28" s="1414"/>
      <c r="B28" s="1328"/>
      <c r="C28" s="1301"/>
      <c r="D28" s="1301"/>
      <c r="E28" s="1301"/>
      <c r="F28" s="1301"/>
      <c r="G28" s="1301"/>
      <c r="H28" s="1301"/>
      <c r="I28" s="1301"/>
      <c r="J28" s="1301"/>
      <c r="K28" s="1301"/>
      <c r="L28" s="1301"/>
      <c r="M28" s="1301"/>
      <c r="N28" s="1301"/>
      <c r="O28" s="1301"/>
      <c r="P28" s="1301"/>
      <c r="Q28" s="1301"/>
      <c r="R28" s="1301"/>
      <c r="S28" s="1301"/>
      <c r="T28" s="1301"/>
      <c r="U28" s="4778" t="s">
        <v>1072</v>
      </c>
      <c r="V28" s="4778"/>
      <c r="W28" s="1301"/>
      <c r="X28" s="1301"/>
      <c r="Y28" s="1381"/>
      <c r="Z28" s="1381"/>
      <c r="AA28" s="1406"/>
      <c r="AB28" s="1406"/>
      <c r="AC28" s="1406"/>
      <c r="AD28" s="1301"/>
      <c r="AE28" s="1323"/>
      <c r="AF28" s="1112"/>
    </row>
    <row r="29" spans="1:34" ht="11.1" customHeight="1">
      <c r="A29" s="1414"/>
      <c r="B29" s="1293"/>
      <c r="C29" s="4779"/>
      <c r="D29" s="4762"/>
      <c r="E29" s="4762"/>
      <c r="F29" s="4762"/>
      <c r="G29" s="4762"/>
      <c r="H29" s="4762"/>
      <c r="I29" s="4762"/>
      <c r="J29" s="4762"/>
      <c r="K29" s="4762"/>
      <c r="L29" s="4762"/>
      <c r="M29" s="4762"/>
      <c r="N29" s="4762"/>
      <c r="O29" s="4762"/>
      <c r="P29" s="4762"/>
      <c r="Q29" s="4762"/>
      <c r="R29" s="4762"/>
      <c r="S29" s="4762"/>
      <c r="T29" s="4762"/>
      <c r="U29" s="4762"/>
      <c r="V29" s="4780"/>
      <c r="W29" s="1407"/>
      <c r="X29" s="1407"/>
      <c r="Y29" s="1407"/>
      <c r="Z29" s="1407"/>
      <c r="AA29" s="1408"/>
      <c r="AB29" s="1408"/>
      <c r="AC29" s="1408"/>
      <c r="AD29" s="1293"/>
      <c r="AE29" s="1323"/>
      <c r="AF29" s="1112"/>
    </row>
    <row r="30" spans="1:34" ht="11.1" customHeight="1">
      <c r="A30" s="1414"/>
      <c r="B30" s="1293"/>
      <c r="C30" s="4764"/>
      <c r="D30" s="4765"/>
      <c r="E30" s="4765"/>
      <c r="F30" s="4765"/>
      <c r="G30" s="4765"/>
      <c r="H30" s="4765"/>
      <c r="I30" s="4765"/>
      <c r="J30" s="4765"/>
      <c r="K30" s="4765"/>
      <c r="L30" s="4765"/>
      <c r="M30" s="4765"/>
      <c r="N30" s="4765"/>
      <c r="O30" s="4765"/>
      <c r="P30" s="4765"/>
      <c r="Q30" s="4765"/>
      <c r="R30" s="4765"/>
      <c r="S30" s="4765"/>
      <c r="T30" s="4765"/>
      <c r="U30" s="4765"/>
      <c r="V30" s="4766"/>
      <c r="W30" s="1407"/>
      <c r="X30" s="1407"/>
      <c r="Y30" s="1407"/>
      <c r="Z30" s="1407"/>
      <c r="AA30" s="1408"/>
      <c r="AB30" s="1408"/>
      <c r="AC30" s="1408"/>
      <c r="AD30" s="1293"/>
      <c r="AE30" s="1323"/>
      <c r="AF30" s="1112"/>
      <c r="AH30" s="4777">
        <f>AA19+AA23</f>
        <v>0</v>
      </c>
    </row>
    <row r="31" spans="1:34" ht="11.1" customHeight="1">
      <c r="A31" s="1414"/>
      <c r="B31" s="1293"/>
      <c r="C31" s="4764"/>
      <c r="D31" s="4765"/>
      <c r="E31" s="4765"/>
      <c r="F31" s="4765"/>
      <c r="G31" s="4765"/>
      <c r="H31" s="4765"/>
      <c r="I31" s="4765"/>
      <c r="J31" s="4765"/>
      <c r="K31" s="4765"/>
      <c r="L31" s="4765"/>
      <c r="M31" s="4765"/>
      <c r="N31" s="4765"/>
      <c r="O31" s="4765"/>
      <c r="P31" s="4765"/>
      <c r="Q31" s="4765"/>
      <c r="R31" s="4765"/>
      <c r="S31" s="4765"/>
      <c r="T31" s="4765"/>
      <c r="U31" s="4765"/>
      <c r="V31" s="4766"/>
      <c r="W31" s="1407"/>
      <c r="X31" s="1407"/>
      <c r="Y31" s="1407"/>
      <c r="Z31" s="1407"/>
      <c r="AA31" s="1408"/>
      <c r="AB31" s="1408"/>
      <c r="AC31" s="1408"/>
      <c r="AD31" s="1293"/>
      <c r="AE31" s="1323"/>
      <c r="AF31" s="1112"/>
      <c r="AH31" s="4777"/>
    </row>
    <row r="32" spans="1:34" ht="11.1" customHeight="1">
      <c r="A32" s="1414"/>
      <c r="B32" s="1293"/>
      <c r="C32" s="4764"/>
      <c r="D32" s="4765"/>
      <c r="E32" s="4765"/>
      <c r="F32" s="4765"/>
      <c r="G32" s="4765"/>
      <c r="H32" s="4765"/>
      <c r="I32" s="4765"/>
      <c r="J32" s="4765"/>
      <c r="K32" s="4765"/>
      <c r="L32" s="4765"/>
      <c r="M32" s="4765"/>
      <c r="N32" s="4765"/>
      <c r="O32" s="4765"/>
      <c r="P32" s="4765"/>
      <c r="Q32" s="4765"/>
      <c r="R32" s="4765"/>
      <c r="S32" s="4765"/>
      <c r="T32" s="4765"/>
      <c r="U32" s="4765"/>
      <c r="V32" s="4766"/>
      <c r="W32" s="1407"/>
      <c r="X32" s="1407"/>
      <c r="Y32" s="1407"/>
      <c r="Z32" s="1407"/>
      <c r="AA32" s="1408"/>
      <c r="AB32" s="1408"/>
      <c r="AC32" s="1408"/>
      <c r="AD32" s="1293"/>
      <c r="AE32" s="1323"/>
      <c r="AF32" s="1112"/>
      <c r="AH32" s="4777" t="b">
        <f>AH30=AA30</f>
        <v>1</v>
      </c>
    </row>
    <row r="33" spans="1:34" ht="11.1" customHeight="1">
      <c r="A33" s="1175"/>
      <c r="B33" s="1293"/>
      <c r="C33" s="4764"/>
      <c r="D33" s="4765"/>
      <c r="E33" s="4765"/>
      <c r="F33" s="4765"/>
      <c r="G33" s="4765"/>
      <c r="H33" s="4765"/>
      <c r="I33" s="4765"/>
      <c r="J33" s="4765"/>
      <c r="K33" s="4765"/>
      <c r="L33" s="4765"/>
      <c r="M33" s="4765"/>
      <c r="N33" s="4765"/>
      <c r="O33" s="4765"/>
      <c r="P33" s="4765"/>
      <c r="Q33" s="4765"/>
      <c r="R33" s="4765"/>
      <c r="S33" s="4765"/>
      <c r="T33" s="4765"/>
      <c r="U33" s="4765"/>
      <c r="V33" s="4766"/>
      <c r="W33" s="1407"/>
      <c r="X33" s="1407"/>
      <c r="Y33" s="1302"/>
      <c r="Z33" s="1302"/>
      <c r="AA33" s="1302"/>
      <c r="AB33" s="1302"/>
      <c r="AC33" s="1419"/>
      <c r="AD33" s="4770" t="s">
        <v>1354</v>
      </c>
      <c r="AE33" s="4770"/>
      <c r="AF33" s="1420"/>
      <c r="AH33" s="4777"/>
    </row>
    <row r="34" spans="1:34" ht="11.1" customHeight="1">
      <c r="A34" s="1175"/>
      <c r="B34" s="1293"/>
      <c r="C34" s="4764"/>
      <c r="D34" s="4765"/>
      <c r="E34" s="4765"/>
      <c r="F34" s="4765"/>
      <c r="G34" s="4765"/>
      <c r="H34" s="4765"/>
      <c r="I34" s="4765"/>
      <c r="J34" s="4765"/>
      <c r="K34" s="4765"/>
      <c r="L34" s="4765"/>
      <c r="M34" s="4765"/>
      <c r="N34" s="4765"/>
      <c r="O34" s="4765"/>
      <c r="P34" s="4765"/>
      <c r="Q34" s="4765"/>
      <c r="R34" s="4765"/>
      <c r="S34" s="4765"/>
      <c r="T34" s="4765"/>
      <c r="U34" s="4765"/>
      <c r="V34" s="4766"/>
      <c r="W34" s="1407"/>
      <c r="X34" s="1407"/>
      <c r="Y34" s="1296" t="s">
        <v>407</v>
      </c>
      <c r="Z34" s="1302"/>
      <c r="AA34" s="4771"/>
      <c r="AB34" s="4772"/>
      <c r="AC34" s="4772"/>
      <c r="AD34" s="4772"/>
      <c r="AE34" s="4773"/>
      <c r="AF34" s="1420"/>
    </row>
    <row r="35" spans="1:34" ht="11.1" customHeight="1">
      <c r="A35" s="1175"/>
      <c r="B35" s="1293"/>
      <c r="C35" s="4767"/>
      <c r="D35" s="4768"/>
      <c r="E35" s="4768"/>
      <c r="F35" s="4768"/>
      <c r="G35" s="4768"/>
      <c r="H35" s="4768"/>
      <c r="I35" s="4768"/>
      <c r="J35" s="4768"/>
      <c r="K35" s="4768"/>
      <c r="L35" s="4768"/>
      <c r="M35" s="4768"/>
      <c r="N35" s="4768"/>
      <c r="O35" s="4768"/>
      <c r="P35" s="4768"/>
      <c r="Q35" s="4768"/>
      <c r="R35" s="4768"/>
      <c r="S35" s="4768"/>
      <c r="T35" s="4768"/>
      <c r="U35" s="4768"/>
      <c r="V35" s="4769"/>
      <c r="W35" s="1407"/>
      <c r="X35" s="1407"/>
      <c r="Y35" s="1306" t="s">
        <v>408</v>
      </c>
      <c r="Z35" s="1302"/>
      <c r="AA35" s="4774"/>
      <c r="AB35" s="4775"/>
      <c r="AC35" s="4775"/>
      <c r="AD35" s="4775"/>
      <c r="AE35" s="4776"/>
      <c r="AF35" s="1420"/>
    </row>
    <row r="36" spans="1:34" ht="11.1" customHeight="1">
      <c r="A36" s="1175"/>
      <c r="B36" s="1300"/>
      <c r="C36" s="1301"/>
      <c r="D36" s="1301"/>
      <c r="E36" s="1301"/>
      <c r="F36" s="1301"/>
      <c r="G36" s="1301"/>
      <c r="H36" s="1301"/>
      <c r="I36" s="1301"/>
      <c r="J36" s="1301"/>
      <c r="K36" s="1301"/>
      <c r="L36" s="1301"/>
      <c r="M36" s="1301"/>
      <c r="N36" s="1301"/>
      <c r="O36" s="1301"/>
      <c r="P36" s="1301"/>
      <c r="Q36" s="1296"/>
      <c r="R36" s="1296"/>
      <c r="S36" s="1301"/>
      <c r="T36" s="1301"/>
      <c r="U36" s="1301"/>
      <c r="V36" s="1306"/>
      <c r="W36" s="1301"/>
      <c r="X36" s="1394"/>
      <c r="Y36" s="1394"/>
      <c r="Z36" s="1330"/>
      <c r="AA36" s="1330"/>
      <c r="AB36" s="1330"/>
      <c r="AC36" s="1330"/>
      <c r="AD36" s="1330"/>
      <c r="AE36" s="1330"/>
      <c r="AF36" s="1420"/>
    </row>
    <row r="37" spans="1:34" ht="11.1" customHeight="1">
      <c r="A37" s="1421"/>
      <c r="B37" s="1296" t="s">
        <v>942</v>
      </c>
      <c r="C37" s="1301"/>
      <c r="D37" s="1301"/>
      <c r="E37" s="1301"/>
      <c r="F37" s="1301"/>
      <c r="G37" s="1301"/>
      <c r="H37" s="1301"/>
      <c r="I37" s="1301"/>
      <c r="J37" s="1301"/>
      <c r="K37" s="1301"/>
      <c r="L37" s="1301"/>
      <c r="M37" s="1301"/>
      <c r="N37" s="1301"/>
      <c r="O37" s="1301"/>
      <c r="P37" s="1301"/>
      <c r="Q37" s="1301"/>
      <c r="R37" s="1301"/>
      <c r="S37" s="1301"/>
      <c r="T37" s="1301"/>
      <c r="U37" s="1301"/>
      <c r="V37" s="1301"/>
      <c r="W37" s="1395"/>
      <c r="X37" s="1395"/>
      <c r="Y37" s="1395"/>
      <c r="Z37" s="1301"/>
      <c r="AA37" s="1301"/>
      <c r="AB37" s="1301"/>
      <c r="AC37" s="1301"/>
      <c r="AD37" s="1301"/>
      <c r="AE37" s="1301"/>
      <c r="AF37" s="1112"/>
    </row>
    <row r="38" spans="1:34" ht="11.1" customHeight="1">
      <c r="A38" s="1421"/>
      <c r="B38" s="1306" t="s">
        <v>1133</v>
      </c>
      <c r="C38" s="1301"/>
      <c r="D38" s="1301"/>
      <c r="E38" s="1301"/>
      <c r="F38" s="1301"/>
      <c r="G38" s="1301"/>
      <c r="H38" s="1301"/>
      <c r="I38" s="1301"/>
      <c r="J38" s="1301"/>
      <c r="K38" s="1301"/>
      <c r="L38" s="1301"/>
      <c r="M38" s="1301"/>
      <c r="N38" s="1301"/>
      <c r="O38" s="1301"/>
      <c r="P38" s="1301"/>
      <c r="Q38" s="1301"/>
      <c r="R38" s="1301"/>
      <c r="S38" s="1301"/>
      <c r="T38" s="1301"/>
      <c r="U38" s="1301"/>
      <c r="V38" s="1301"/>
      <c r="W38" s="1301"/>
      <c r="X38" s="1301"/>
      <c r="Y38" s="1301"/>
      <c r="Z38" s="1301"/>
      <c r="AA38" s="1301"/>
      <c r="AB38" s="1301"/>
      <c r="AC38" s="1301"/>
      <c r="AD38" s="1301"/>
      <c r="AE38" s="1301"/>
      <c r="AF38" s="1112"/>
    </row>
    <row r="39" spans="1:34" s="26" customFormat="1" ht="11.1" customHeight="1">
      <c r="A39" s="1421"/>
      <c r="B39" s="1301"/>
      <c r="C39" s="1301"/>
      <c r="D39" s="1301"/>
      <c r="E39" s="1301"/>
      <c r="F39" s="1301"/>
      <c r="G39" s="1301"/>
      <c r="H39" s="1301"/>
      <c r="I39" s="1301"/>
      <c r="J39" s="1301"/>
      <c r="K39" s="1301"/>
      <c r="L39" s="1301"/>
      <c r="M39" s="1301"/>
      <c r="N39" s="1301"/>
      <c r="O39" s="1301"/>
      <c r="P39" s="1301"/>
      <c r="Q39" s="1301"/>
      <c r="R39" s="1301"/>
      <c r="S39" s="1301"/>
      <c r="T39" s="1301"/>
      <c r="U39" s="1301"/>
      <c r="V39" s="1301"/>
      <c r="W39" s="1301"/>
      <c r="X39" s="1301"/>
      <c r="Y39" s="1301"/>
      <c r="Z39" s="1301"/>
      <c r="AA39" s="1301"/>
      <c r="AB39" s="1301"/>
      <c r="AC39" s="1301"/>
      <c r="AD39" s="1301"/>
      <c r="AE39" s="1301"/>
      <c r="AF39" s="1112"/>
      <c r="AG39" s="619"/>
    </row>
    <row r="40" spans="1:34" s="26" customFormat="1" ht="11.1" customHeight="1">
      <c r="A40" s="1421"/>
      <c r="B40" s="1301"/>
      <c r="C40" s="1301"/>
      <c r="D40" s="1301"/>
      <c r="E40" s="1301"/>
      <c r="F40" s="1301"/>
      <c r="G40" s="1301"/>
      <c r="H40" s="1301"/>
      <c r="I40" s="1301"/>
      <c r="J40" s="1301"/>
      <c r="K40" s="1301"/>
      <c r="L40" s="1301"/>
      <c r="M40" s="1301"/>
      <c r="N40" s="1301"/>
      <c r="O40" s="1301"/>
      <c r="P40" s="1301"/>
      <c r="Q40" s="1301"/>
      <c r="R40" s="1301"/>
      <c r="S40" s="1301"/>
      <c r="T40" s="1301"/>
      <c r="U40" s="1301"/>
      <c r="V40" s="1301"/>
      <c r="W40" s="1301"/>
      <c r="X40" s="1301"/>
      <c r="Y40" s="1301"/>
      <c r="Z40" s="1301"/>
      <c r="AA40" s="1301"/>
      <c r="AB40" s="1301"/>
      <c r="AC40" s="1301"/>
      <c r="AD40" s="1301"/>
      <c r="AE40" s="1301"/>
      <c r="AF40" s="1112"/>
      <c r="AG40" s="619"/>
    </row>
    <row r="41" spans="1:34" s="26" customFormat="1" ht="11.1" customHeight="1">
      <c r="A41" s="1421"/>
      <c r="B41" s="1296" t="s">
        <v>29</v>
      </c>
      <c r="C41" s="1296" t="s">
        <v>1130</v>
      </c>
      <c r="D41" s="1301"/>
      <c r="E41" s="1301"/>
      <c r="F41" s="1301"/>
      <c r="G41" s="1301"/>
      <c r="H41" s="1301"/>
      <c r="I41" s="1301"/>
      <c r="J41" s="1301"/>
      <c r="K41" s="1301"/>
      <c r="L41" s="1301"/>
      <c r="M41" s="1301"/>
      <c r="N41" s="1301"/>
      <c r="O41" s="1301"/>
      <c r="P41" s="1301"/>
      <c r="Q41" s="1301"/>
      <c r="R41" s="1301"/>
      <c r="S41" s="1301"/>
      <c r="T41" s="1301"/>
      <c r="U41" s="1301"/>
      <c r="V41" s="1301"/>
      <c r="W41" s="1301"/>
      <c r="X41" s="1301"/>
      <c r="Y41" s="1301"/>
      <c r="Z41" s="1301"/>
      <c r="AA41" s="1301"/>
      <c r="AB41" s="1301"/>
      <c r="AC41" s="1301"/>
      <c r="AD41" s="1301"/>
      <c r="AE41" s="1301"/>
      <c r="AF41" s="1112"/>
      <c r="AG41" s="619"/>
    </row>
    <row r="42" spans="1:34" s="26" customFormat="1" ht="11.1" customHeight="1">
      <c r="A42" s="1421"/>
      <c r="B42" s="1301"/>
      <c r="C42" s="1301"/>
      <c r="D42" s="1301"/>
      <c r="E42" s="1301"/>
      <c r="F42" s="1301"/>
      <c r="G42" s="1301"/>
      <c r="H42" s="1301"/>
      <c r="I42" s="1301"/>
      <c r="J42" s="1301"/>
      <c r="K42" s="1301"/>
      <c r="L42" s="1301"/>
      <c r="M42" s="1301"/>
      <c r="N42" s="1301"/>
      <c r="O42" s="1301"/>
      <c r="P42" s="1301"/>
      <c r="Q42" s="1301"/>
      <c r="R42" s="1301"/>
      <c r="S42" s="1301"/>
      <c r="T42" s="1301"/>
      <c r="U42" s="4760" t="s">
        <v>1073</v>
      </c>
      <c r="V42" s="4760"/>
      <c r="W42" s="1301"/>
      <c r="X42" s="1301"/>
      <c r="Y42" s="1381"/>
      <c r="Z42" s="1381"/>
      <c r="AA42" s="1406"/>
      <c r="AB42" s="1406"/>
      <c r="AC42" s="1406"/>
      <c r="AD42" s="1301"/>
      <c r="AE42" s="1301"/>
      <c r="AF42" s="1112"/>
      <c r="AG42" s="619"/>
    </row>
    <row r="43" spans="1:34" s="26" customFormat="1" ht="11.1" customHeight="1">
      <c r="A43" s="1421"/>
      <c r="B43" s="1301"/>
      <c r="C43" s="4761"/>
      <c r="D43" s="4762"/>
      <c r="E43" s="4762"/>
      <c r="F43" s="4762"/>
      <c r="G43" s="4762"/>
      <c r="H43" s="4762"/>
      <c r="I43" s="4762"/>
      <c r="J43" s="4762"/>
      <c r="K43" s="4762"/>
      <c r="L43" s="4762"/>
      <c r="M43" s="4762"/>
      <c r="N43" s="4762"/>
      <c r="O43" s="4762"/>
      <c r="P43" s="4762"/>
      <c r="Q43" s="4762"/>
      <c r="R43" s="4762"/>
      <c r="S43" s="4762"/>
      <c r="T43" s="4762"/>
      <c r="U43" s="4762"/>
      <c r="V43" s="4763"/>
      <c r="W43" s="1407"/>
      <c r="X43" s="1407"/>
      <c r="Y43" s="1407"/>
      <c r="Z43" s="1407"/>
      <c r="AA43" s="1408"/>
      <c r="AB43" s="1408"/>
      <c r="AC43" s="1408"/>
      <c r="AD43" s="1301"/>
      <c r="AE43" s="1301"/>
      <c r="AF43" s="1112"/>
      <c r="AG43" s="619"/>
    </row>
    <row r="44" spans="1:34" s="26" customFormat="1" ht="11.1" customHeight="1">
      <c r="A44" s="1421"/>
      <c r="B44" s="1301"/>
      <c r="C44" s="4764"/>
      <c r="D44" s="4765"/>
      <c r="E44" s="4765"/>
      <c r="F44" s="4765"/>
      <c r="G44" s="4765"/>
      <c r="H44" s="4765"/>
      <c r="I44" s="4765"/>
      <c r="J44" s="4765"/>
      <c r="K44" s="4765"/>
      <c r="L44" s="4765"/>
      <c r="M44" s="4765"/>
      <c r="N44" s="4765"/>
      <c r="O44" s="4765"/>
      <c r="P44" s="4765"/>
      <c r="Q44" s="4765"/>
      <c r="R44" s="4765"/>
      <c r="S44" s="4765"/>
      <c r="T44" s="4765"/>
      <c r="U44" s="4765"/>
      <c r="V44" s="4766"/>
      <c r="W44" s="1407"/>
      <c r="X44" s="1407"/>
      <c r="Y44" s="1407"/>
      <c r="Z44" s="1407"/>
      <c r="AA44" s="1408"/>
      <c r="AB44" s="1408"/>
      <c r="AC44" s="1408"/>
      <c r="AD44" s="1301"/>
      <c r="AE44" s="1301"/>
      <c r="AF44" s="1112"/>
      <c r="AG44" s="619"/>
    </row>
    <row r="45" spans="1:34" s="26" customFormat="1" ht="11.1" customHeight="1">
      <c r="A45" s="1421"/>
      <c r="B45" s="1301"/>
      <c r="C45" s="4764"/>
      <c r="D45" s="4765"/>
      <c r="E45" s="4765"/>
      <c r="F45" s="4765"/>
      <c r="G45" s="4765"/>
      <c r="H45" s="4765"/>
      <c r="I45" s="4765"/>
      <c r="J45" s="4765"/>
      <c r="K45" s="4765"/>
      <c r="L45" s="4765"/>
      <c r="M45" s="4765"/>
      <c r="N45" s="4765"/>
      <c r="O45" s="4765"/>
      <c r="P45" s="4765"/>
      <c r="Q45" s="4765"/>
      <c r="R45" s="4765"/>
      <c r="S45" s="4765"/>
      <c r="T45" s="4765"/>
      <c r="U45" s="4765"/>
      <c r="V45" s="4766"/>
      <c r="W45" s="1407"/>
      <c r="X45" s="1407"/>
      <c r="Y45" s="1407"/>
      <c r="Z45" s="1407"/>
      <c r="AA45" s="1408"/>
      <c r="AB45" s="1408"/>
      <c r="AC45" s="1408"/>
      <c r="AD45" s="1301"/>
      <c r="AE45" s="1301"/>
      <c r="AF45" s="1112"/>
      <c r="AG45" s="619"/>
    </row>
    <row r="46" spans="1:34" s="26" customFormat="1" ht="11.1" customHeight="1">
      <c r="A46" s="1421"/>
      <c r="B46" s="1301"/>
      <c r="C46" s="4764"/>
      <c r="D46" s="4765"/>
      <c r="E46" s="4765"/>
      <c r="F46" s="4765"/>
      <c r="G46" s="4765"/>
      <c r="H46" s="4765"/>
      <c r="I46" s="4765"/>
      <c r="J46" s="4765"/>
      <c r="K46" s="4765"/>
      <c r="L46" s="4765"/>
      <c r="M46" s="4765"/>
      <c r="N46" s="4765"/>
      <c r="O46" s="4765"/>
      <c r="P46" s="4765"/>
      <c r="Q46" s="4765"/>
      <c r="R46" s="4765"/>
      <c r="S46" s="4765"/>
      <c r="T46" s="4765"/>
      <c r="U46" s="4765"/>
      <c r="V46" s="4766"/>
      <c r="W46" s="1407"/>
      <c r="X46" s="1407"/>
      <c r="Y46" s="1407"/>
      <c r="Z46" s="1407"/>
      <c r="AA46" s="1408"/>
      <c r="AB46" s="1408"/>
      <c r="AC46" s="1408"/>
      <c r="AD46" s="1301"/>
      <c r="AE46" s="1301"/>
      <c r="AF46" s="1112"/>
      <c r="AG46" s="619"/>
    </row>
    <row r="47" spans="1:34" s="26" customFormat="1" ht="11.1" customHeight="1">
      <c r="A47" s="1421"/>
      <c r="B47" s="1301"/>
      <c r="C47" s="4764"/>
      <c r="D47" s="4765"/>
      <c r="E47" s="4765"/>
      <c r="F47" s="4765"/>
      <c r="G47" s="4765"/>
      <c r="H47" s="4765"/>
      <c r="I47" s="4765"/>
      <c r="J47" s="4765"/>
      <c r="K47" s="4765"/>
      <c r="L47" s="4765"/>
      <c r="M47" s="4765"/>
      <c r="N47" s="4765"/>
      <c r="O47" s="4765"/>
      <c r="P47" s="4765"/>
      <c r="Q47" s="4765"/>
      <c r="R47" s="4765"/>
      <c r="S47" s="4765"/>
      <c r="T47" s="4765"/>
      <c r="U47" s="4765"/>
      <c r="V47" s="4766"/>
      <c r="W47" s="1407"/>
      <c r="X47" s="1407"/>
      <c r="Y47" s="1302"/>
      <c r="Z47" s="1302"/>
      <c r="AA47" s="1302"/>
      <c r="AB47" s="1302"/>
      <c r="AC47" s="1419"/>
      <c r="AD47" s="4770" t="s">
        <v>1355</v>
      </c>
      <c r="AE47" s="4770"/>
      <c r="AF47" s="1112"/>
      <c r="AG47" s="619"/>
    </row>
    <row r="48" spans="1:34" s="143" customFormat="1" ht="11.1" customHeight="1">
      <c r="A48" s="1421"/>
      <c r="B48" s="1301"/>
      <c r="C48" s="4764"/>
      <c r="D48" s="4765"/>
      <c r="E48" s="4765"/>
      <c r="F48" s="4765"/>
      <c r="G48" s="4765"/>
      <c r="H48" s="4765"/>
      <c r="I48" s="4765"/>
      <c r="J48" s="4765"/>
      <c r="K48" s="4765"/>
      <c r="L48" s="4765"/>
      <c r="M48" s="4765"/>
      <c r="N48" s="4765"/>
      <c r="O48" s="4765"/>
      <c r="P48" s="4765"/>
      <c r="Q48" s="4765"/>
      <c r="R48" s="4765"/>
      <c r="S48" s="4765"/>
      <c r="T48" s="4765"/>
      <c r="U48" s="4765"/>
      <c r="V48" s="4766"/>
      <c r="W48" s="1407"/>
      <c r="X48" s="1407"/>
      <c r="Y48" s="1296" t="s">
        <v>407</v>
      </c>
      <c r="Z48" s="1302"/>
      <c r="AA48" s="4771"/>
      <c r="AB48" s="4772"/>
      <c r="AC48" s="4772"/>
      <c r="AD48" s="4772"/>
      <c r="AE48" s="4773"/>
      <c r="AF48" s="1112"/>
    </row>
    <row r="49" spans="1:32" s="143" customFormat="1" ht="11.1" customHeight="1">
      <c r="A49" s="1421"/>
      <c r="B49" s="1301"/>
      <c r="C49" s="4767"/>
      <c r="D49" s="4768"/>
      <c r="E49" s="4768"/>
      <c r="F49" s="4768"/>
      <c r="G49" s="4768"/>
      <c r="H49" s="4768"/>
      <c r="I49" s="4768"/>
      <c r="J49" s="4768"/>
      <c r="K49" s="4768"/>
      <c r="L49" s="4768"/>
      <c r="M49" s="4768"/>
      <c r="N49" s="4768"/>
      <c r="O49" s="4768"/>
      <c r="P49" s="4768"/>
      <c r="Q49" s="4768"/>
      <c r="R49" s="4768"/>
      <c r="S49" s="4768"/>
      <c r="T49" s="4768"/>
      <c r="U49" s="4768"/>
      <c r="V49" s="4769"/>
      <c r="W49" s="1407"/>
      <c r="X49" s="1407"/>
      <c r="Y49" s="1306" t="s">
        <v>408</v>
      </c>
      <c r="Z49" s="1302"/>
      <c r="AA49" s="4774"/>
      <c r="AB49" s="4775"/>
      <c r="AC49" s="4775"/>
      <c r="AD49" s="4775"/>
      <c r="AE49" s="4776"/>
      <c r="AF49" s="1112"/>
    </row>
    <row r="50" spans="1:32" s="143" customFormat="1" ht="11.1" customHeight="1">
      <c r="A50" s="1414"/>
      <c r="B50" s="1328"/>
      <c r="C50" s="1301"/>
      <c r="D50" s="1301"/>
      <c r="E50" s="1301"/>
      <c r="F50" s="1301"/>
      <c r="G50" s="1301"/>
      <c r="H50" s="1301"/>
      <c r="I50" s="1301"/>
      <c r="J50" s="1301"/>
      <c r="K50" s="1301"/>
      <c r="L50" s="1301"/>
      <c r="M50" s="1301"/>
      <c r="N50" s="1301"/>
      <c r="O50" s="1301"/>
      <c r="P50" s="1301"/>
      <c r="Q50" s="1301"/>
      <c r="R50" s="1301"/>
      <c r="S50" s="1301"/>
      <c r="T50" s="1301"/>
      <c r="U50" s="4760"/>
      <c r="V50" s="4760"/>
      <c r="W50" s="1301"/>
      <c r="X50" s="1301"/>
      <c r="Y50" s="1381"/>
      <c r="Z50" s="1381"/>
      <c r="AA50" s="1406"/>
      <c r="AB50" s="1406"/>
      <c r="AC50" s="1406"/>
      <c r="AD50" s="1301"/>
      <c r="AE50" s="1323"/>
      <c r="AF50" s="1112"/>
    </row>
    <row r="51" spans="1:32" s="143" customFormat="1" ht="11.1" customHeight="1">
      <c r="A51" s="1421"/>
      <c r="B51" s="1301"/>
      <c r="C51" s="1301"/>
      <c r="D51" s="1301"/>
      <c r="E51" s="1301"/>
      <c r="F51" s="1301"/>
      <c r="G51" s="1301"/>
      <c r="H51" s="1301"/>
      <c r="I51" s="1301"/>
      <c r="J51" s="1301"/>
      <c r="K51" s="1301"/>
      <c r="L51" s="1301"/>
      <c r="M51" s="1301"/>
      <c r="N51" s="1301"/>
      <c r="O51" s="1301"/>
      <c r="P51" s="1301"/>
      <c r="Q51" s="1301"/>
      <c r="R51" s="1301"/>
      <c r="S51" s="1301"/>
      <c r="T51" s="1301"/>
      <c r="U51" s="1301"/>
      <c r="V51" s="1301"/>
      <c r="W51" s="1301"/>
      <c r="X51" s="1301"/>
      <c r="Y51" s="1301"/>
      <c r="Z51" s="1301"/>
      <c r="AA51" s="1301"/>
      <c r="AB51" s="1301"/>
      <c r="AC51" s="1301"/>
      <c r="AD51" s="1301"/>
      <c r="AE51" s="1301"/>
      <c r="AF51" s="1112"/>
    </row>
    <row r="52" spans="1:32" s="143" customFormat="1" ht="11.1" customHeight="1">
      <c r="A52" s="1421"/>
      <c r="B52" s="1296" t="s">
        <v>30</v>
      </c>
      <c r="C52" s="1296" t="s">
        <v>1131</v>
      </c>
      <c r="D52" s="1301"/>
      <c r="E52" s="1301"/>
      <c r="F52" s="1301"/>
      <c r="G52" s="1301"/>
      <c r="H52" s="1301"/>
      <c r="I52" s="1301"/>
      <c r="J52" s="1301"/>
      <c r="K52" s="1301"/>
      <c r="L52" s="1301"/>
      <c r="M52" s="1301"/>
      <c r="N52" s="1301"/>
      <c r="O52" s="1301"/>
      <c r="P52" s="1301"/>
      <c r="Q52" s="1301"/>
      <c r="R52" s="1301"/>
      <c r="S52" s="1301"/>
      <c r="T52" s="1301"/>
      <c r="U52" s="1301"/>
      <c r="V52" s="1301"/>
      <c r="W52" s="1301"/>
      <c r="X52" s="1301"/>
      <c r="Y52" s="1301"/>
      <c r="Z52" s="1301"/>
      <c r="AA52" s="1301"/>
      <c r="AB52" s="1301"/>
      <c r="AC52" s="1301"/>
      <c r="AD52" s="1301"/>
      <c r="AE52" s="1301"/>
      <c r="AF52" s="1112"/>
    </row>
    <row r="53" spans="1:32" s="143" customFormat="1" ht="11.1" customHeight="1">
      <c r="A53" s="1421"/>
      <c r="B53" s="1301"/>
      <c r="C53" s="1301"/>
      <c r="D53" s="1301"/>
      <c r="E53" s="1301"/>
      <c r="F53" s="1301"/>
      <c r="G53" s="1301"/>
      <c r="H53" s="1301"/>
      <c r="I53" s="1301"/>
      <c r="J53" s="1301"/>
      <c r="K53" s="1301"/>
      <c r="L53" s="1301"/>
      <c r="M53" s="1301"/>
      <c r="N53" s="1301"/>
      <c r="O53" s="1301"/>
      <c r="P53" s="1301"/>
      <c r="Q53" s="1301"/>
      <c r="R53" s="1301"/>
      <c r="S53" s="1301"/>
      <c r="T53" s="1301"/>
      <c r="U53" s="4760" t="s">
        <v>1074</v>
      </c>
      <c r="V53" s="4760"/>
      <c r="W53" s="1301"/>
      <c r="X53" s="1301"/>
      <c r="Y53" s="1381"/>
      <c r="Z53" s="1381"/>
      <c r="AA53" s="1406"/>
      <c r="AB53" s="1406"/>
      <c r="AC53" s="1406"/>
      <c r="AD53" s="1301"/>
      <c r="AE53" s="1301"/>
      <c r="AF53" s="1112"/>
    </row>
    <row r="54" spans="1:32" s="143" customFormat="1" ht="11.1" customHeight="1">
      <c r="A54" s="1421"/>
      <c r="B54" s="1301"/>
      <c r="C54" s="4761"/>
      <c r="D54" s="4762"/>
      <c r="E54" s="4762"/>
      <c r="F54" s="4762"/>
      <c r="G54" s="4762"/>
      <c r="H54" s="4762"/>
      <c r="I54" s="4762"/>
      <c r="J54" s="4762"/>
      <c r="K54" s="4762"/>
      <c r="L54" s="4762"/>
      <c r="M54" s="4762"/>
      <c r="N54" s="4762"/>
      <c r="O54" s="4762"/>
      <c r="P54" s="4762"/>
      <c r="Q54" s="4762"/>
      <c r="R54" s="4762"/>
      <c r="S54" s="4762"/>
      <c r="T54" s="4762"/>
      <c r="U54" s="4762"/>
      <c r="V54" s="4763"/>
      <c r="W54" s="1407"/>
      <c r="X54" s="1407"/>
      <c r="Y54" s="1407"/>
      <c r="Z54" s="1407"/>
      <c r="AA54" s="1408"/>
      <c r="AB54" s="1408"/>
      <c r="AC54" s="1408"/>
      <c r="AD54" s="1301"/>
      <c r="AE54" s="1301"/>
      <c r="AF54" s="1112"/>
    </row>
    <row r="55" spans="1:32" s="143" customFormat="1" ht="11.1" customHeight="1">
      <c r="A55" s="1421"/>
      <c r="B55" s="1301"/>
      <c r="C55" s="4764"/>
      <c r="D55" s="4765"/>
      <c r="E55" s="4765"/>
      <c r="F55" s="4765"/>
      <c r="G55" s="4765"/>
      <c r="H55" s="4765"/>
      <c r="I55" s="4765"/>
      <c r="J55" s="4765"/>
      <c r="K55" s="4765"/>
      <c r="L55" s="4765"/>
      <c r="M55" s="4765"/>
      <c r="N55" s="4765"/>
      <c r="O55" s="4765"/>
      <c r="P55" s="4765"/>
      <c r="Q55" s="4765"/>
      <c r="R55" s="4765"/>
      <c r="S55" s="4765"/>
      <c r="T55" s="4765"/>
      <c r="U55" s="4765"/>
      <c r="V55" s="4766"/>
      <c r="W55" s="1407"/>
      <c r="X55" s="1407"/>
      <c r="Y55" s="1407"/>
      <c r="Z55" s="1407"/>
      <c r="AA55" s="1408"/>
      <c r="AB55" s="1408"/>
      <c r="AC55" s="1408"/>
      <c r="AD55" s="1301"/>
      <c r="AE55" s="1301"/>
      <c r="AF55" s="1112"/>
    </row>
    <row r="56" spans="1:32" s="143" customFormat="1" ht="11.1" customHeight="1">
      <c r="A56" s="1421"/>
      <c r="B56" s="1301"/>
      <c r="C56" s="4764"/>
      <c r="D56" s="4765"/>
      <c r="E56" s="4765"/>
      <c r="F56" s="4765"/>
      <c r="G56" s="4765"/>
      <c r="H56" s="4765"/>
      <c r="I56" s="4765"/>
      <c r="J56" s="4765"/>
      <c r="K56" s="4765"/>
      <c r="L56" s="4765"/>
      <c r="M56" s="4765"/>
      <c r="N56" s="4765"/>
      <c r="O56" s="4765"/>
      <c r="P56" s="4765"/>
      <c r="Q56" s="4765"/>
      <c r="R56" s="4765"/>
      <c r="S56" s="4765"/>
      <c r="T56" s="4765"/>
      <c r="U56" s="4765"/>
      <c r="V56" s="4766"/>
      <c r="W56" s="1407"/>
      <c r="X56" s="1407"/>
      <c r="Y56" s="1407"/>
      <c r="Z56" s="1407"/>
      <c r="AA56" s="1408"/>
      <c r="AB56" s="1408"/>
      <c r="AC56" s="1408"/>
      <c r="AD56" s="1301"/>
      <c r="AE56" s="1301"/>
      <c r="AF56" s="1112"/>
    </row>
    <row r="57" spans="1:32" s="143" customFormat="1" ht="11.1" customHeight="1">
      <c r="A57" s="1421"/>
      <c r="B57" s="1301"/>
      <c r="C57" s="4764"/>
      <c r="D57" s="4765"/>
      <c r="E57" s="4765"/>
      <c r="F57" s="4765"/>
      <c r="G57" s="4765"/>
      <c r="H57" s="4765"/>
      <c r="I57" s="4765"/>
      <c r="J57" s="4765"/>
      <c r="K57" s="4765"/>
      <c r="L57" s="4765"/>
      <c r="M57" s="4765"/>
      <c r="N57" s="4765"/>
      <c r="O57" s="4765"/>
      <c r="P57" s="4765"/>
      <c r="Q57" s="4765"/>
      <c r="R57" s="4765"/>
      <c r="S57" s="4765"/>
      <c r="T57" s="4765"/>
      <c r="U57" s="4765"/>
      <c r="V57" s="4766"/>
      <c r="W57" s="1407"/>
      <c r="X57" s="1407"/>
      <c r="Y57" s="1407"/>
      <c r="Z57" s="1407"/>
      <c r="AA57" s="1408"/>
      <c r="AB57" s="1408"/>
      <c r="AC57" s="1408"/>
      <c r="AD57" s="1301"/>
      <c r="AE57" s="1301"/>
      <c r="AF57" s="1112"/>
    </row>
    <row r="58" spans="1:32" s="143" customFormat="1" ht="11.1" customHeight="1">
      <c r="A58" s="1421"/>
      <c r="B58" s="1301"/>
      <c r="C58" s="4764"/>
      <c r="D58" s="4765"/>
      <c r="E58" s="4765"/>
      <c r="F58" s="4765"/>
      <c r="G58" s="4765"/>
      <c r="H58" s="4765"/>
      <c r="I58" s="4765"/>
      <c r="J58" s="4765"/>
      <c r="K58" s="4765"/>
      <c r="L58" s="4765"/>
      <c r="M58" s="4765"/>
      <c r="N58" s="4765"/>
      <c r="O58" s="4765"/>
      <c r="P58" s="4765"/>
      <c r="Q58" s="4765"/>
      <c r="R58" s="4765"/>
      <c r="S58" s="4765"/>
      <c r="T58" s="4765"/>
      <c r="U58" s="4765"/>
      <c r="V58" s="4766"/>
      <c r="W58" s="1407"/>
      <c r="X58" s="1407"/>
      <c r="Y58" s="1302"/>
      <c r="Z58" s="1302"/>
      <c r="AA58" s="1302"/>
      <c r="AB58" s="1302"/>
      <c r="AC58" s="1419"/>
      <c r="AD58" s="4770" t="s">
        <v>1356</v>
      </c>
      <c r="AE58" s="4770"/>
      <c r="AF58" s="1112"/>
    </row>
    <row r="59" spans="1:32" s="143" customFormat="1" ht="11.1" customHeight="1">
      <c r="A59" s="1421"/>
      <c r="B59" s="1301"/>
      <c r="C59" s="4764"/>
      <c r="D59" s="4765"/>
      <c r="E59" s="4765"/>
      <c r="F59" s="4765"/>
      <c r="G59" s="4765"/>
      <c r="H59" s="4765"/>
      <c r="I59" s="4765"/>
      <c r="J59" s="4765"/>
      <c r="K59" s="4765"/>
      <c r="L59" s="4765"/>
      <c r="M59" s="4765"/>
      <c r="N59" s="4765"/>
      <c r="O59" s="4765"/>
      <c r="P59" s="4765"/>
      <c r="Q59" s="4765"/>
      <c r="R59" s="4765"/>
      <c r="S59" s="4765"/>
      <c r="T59" s="4765"/>
      <c r="U59" s="4765"/>
      <c r="V59" s="4766"/>
      <c r="W59" s="1407"/>
      <c r="X59" s="1407"/>
      <c r="Y59" s="1296" t="s">
        <v>407</v>
      </c>
      <c r="Z59" s="1302"/>
      <c r="AA59" s="4771"/>
      <c r="AB59" s="4772"/>
      <c r="AC59" s="4772"/>
      <c r="AD59" s="4772"/>
      <c r="AE59" s="4773"/>
      <c r="AF59" s="1112"/>
    </row>
    <row r="60" spans="1:32" s="143" customFormat="1" ht="11.1" customHeight="1">
      <c r="A60" s="1421"/>
      <c r="B60" s="1301"/>
      <c r="C60" s="4767"/>
      <c r="D60" s="4768"/>
      <c r="E60" s="4768"/>
      <c r="F60" s="4768"/>
      <c r="G60" s="4768"/>
      <c r="H60" s="4768"/>
      <c r="I60" s="4768"/>
      <c r="J60" s="4768"/>
      <c r="K60" s="4768"/>
      <c r="L60" s="4768"/>
      <c r="M60" s="4768"/>
      <c r="N60" s="4768"/>
      <c r="O60" s="4768"/>
      <c r="P60" s="4768"/>
      <c r="Q60" s="4768"/>
      <c r="R60" s="4768"/>
      <c r="S60" s="4768"/>
      <c r="T60" s="4768"/>
      <c r="U60" s="4768"/>
      <c r="V60" s="4769"/>
      <c r="W60" s="1407"/>
      <c r="X60" s="1407"/>
      <c r="Y60" s="1306" t="s">
        <v>408</v>
      </c>
      <c r="Z60" s="1302"/>
      <c r="AA60" s="4774"/>
      <c r="AB60" s="4775"/>
      <c r="AC60" s="4775"/>
      <c r="AD60" s="4775"/>
      <c r="AE60" s="4776"/>
      <c r="AF60" s="1112"/>
    </row>
    <row r="61" spans="1:32" s="143" customFormat="1" ht="11.1" customHeight="1">
      <c r="A61" s="1421"/>
      <c r="B61" s="1301"/>
      <c r="C61" s="1301"/>
      <c r="D61" s="1301"/>
      <c r="E61" s="1301"/>
      <c r="F61" s="1301"/>
      <c r="G61" s="1301"/>
      <c r="H61" s="1301"/>
      <c r="I61" s="1301"/>
      <c r="J61" s="1301"/>
      <c r="K61" s="1301"/>
      <c r="L61" s="1301"/>
      <c r="M61" s="1301"/>
      <c r="N61" s="1301"/>
      <c r="O61" s="1301"/>
      <c r="P61" s="1301"/>
      <c r="Q61" s="1301"/>
      <c r="R61" s="1301"/>
      <c r="S61" s="1301"/>
      <c r="T61" s="1301"/>
      <c r="U61" s="1301"/>
      <c r="V61" s="1301"/>
      <c r="W61" s="1301"/>
      <c r="X61" s="1301"/>
      <c r="Y61" s="1301"/>
      <c r="Z61" s="1301"/>
      <c r="AA61" s="1301"/>
      <c r="AB61" s="1301"/>
      <c r="AC61" s="1301"/>
      <c r="AD61" s="1301"/>
      <c r="AE61" s="1301"/>
      <c r="AF61" s="1112"/>
    </row>
    <row r="62" spans="1:32" s="143" customFormat="1" ht="11.1" customHeight="1">
      <c r="A62" s="1421"/>
      <c r="B62" s="1296"/>
      <c r="C62" s="1296"/>
      <c r="D62" s="1301"/>
      <c r="E62" s="1301"/>
      <c r="F62" s="1301"/>
      <c r="G62" s="1301"/>
      <c r="H62" s="1301"/>
      <c r="I62" s="1301"/>
      <c r="J62" s="1301"/>
      <c r="K62" s="1301"/>
      <c r="L62" s="1301"/>
      <c r="M62" s="1301"/>
      <c r="N62" s="1301"/>
      <c r="O62" s="1301"/>
      <c r="P62" s="1301"/>
      <c r="Q62" s="1301"/>
      <c r="R62" s="1301"/>
      <c r="S62" s="1301"/>
      <c r="T62" s="1301"/>
      <c r="U62" s="1301"/>
      <c r="V62" s="1301"/>
      <c r="W62" s="1301"/>
      <c r="X62" s="1301"/>
      <c r="Y62" s="1301"/>
      <c r="Z62" s="1301"/>
      <c r="AA62" s="1301"/>
      <c r="AB62" s="1301"/>
      <c r="AC62" s="1301"/>
      <c r="AD62" s="1301"/>
      <c r="AE62" s="1301"/>
      <c r="AF62" s="1112"/>
    </row>
    <row r="63" spans="1:32" s="143" customFormat="1" ht="11.1" customHeight="1">
      <c r="A63" s="1421"/>
      <c r="B63" s="1301"/>
      <c r="C63" s="1301"/>
      <c r="D63" s="1301"/>
      <c r="E63" s="1301"/>
      <c r="F63" s="1301"/>
      <c r="G63" s="1301"/>
      <c r="H63" s="1301"/>
      <c r="I63" s="1301"/>
      <c r="J63" s="1301"/>
      <c r="K63" s="1301"/>
      <c r="L63" s="1301"/>
      <c r="M63" s="1301"/>
      <c r="N63" s="1301"/>
      <c r="O63" s="1301"/>
      <c r="P63" s="1301"/>
      <c r="Q63" s="1301"/>
      <c r="R63" s="1301"/>
      <c r="S63" s="1301"/>
      <c r="T63" s="1301"/>
      <c r="U63" s="1381"/>
      <c r="V63" s="1381"/>
      <c r="W63" s="1301"/>
      <c r="X63" s="1301"/>
      <c r="Y63" s="1381"/>
      <c r="Z63" s="1381"/>
      <c r="AA63" s="1406"/>
      <c r="AB63" s="1406"/>
      <c r="AC63" s="1406"/>
      <c r="AD63" s="1301"/>
      <c r="AE63" s="1301"/>
      <c r="AF63" s="1112"/>
    </row>
    <row r="64" spans="1:32" s="143" customFormat="1" ht="11.1" customHeight="1">
      <c r="A64" s="1421"/>
      <c r="B64" s="1301"/>
      <c r="C64" s="1295"/>
      <c r="D64" s="1295"/>
      <c r="E64" s="1295"/>
      <c r="F64" s="1295"/>
      <c r="G64" s="1295"/>
      <c r="H64" s="1295"/>
      <c r="I64" s="1295"/>
      <c r="J64" s="1295"/>
      <c r="K64" s="1295"/>
      <c r="L64" s="1295"/>
      <c r="M64" s="1295"/>
      <c r="N64" s="1295"/>
      <c r="O64" s="1295"/>
      <c r="P64" s="1295"/>
      <c r="Q64" s="1295"/>
      <c r="R64" s="1295"/>
      <c r="S64" s="1295"/>
      <c r="T64" s="1295"/>
      <c r="U64" s="1295"/>
      <c r="V64" s="1295"/>
      <c r="W64" s="1407"/>
      <c r="X64" s="1407"/>
      <c r="Y64" s="1407"/>
      <c r="Z64" s="1407"/>
      <c r="AA64" s="1408"/>
      <c r="AB64" s="1408"/>
      <c r="AC64" s="1408"/>
      <c r="AD64" s="1301"/>
      <c r="AE64" s="1301"/>
      <c r="AF64" s="1112"/>
    </row>
    <row r="65" spans="1:32" s="143" customFormat="1" ht="11.1" customHeight="1">
      <c r="A65" s="1421"/>
      <c r="B65" s="1301"/>
      <c r="C65" s="1295"/>
      <c r="D65" s="1295"/>
      <c r="E65" s="1295"/>
      <c r="F65" s="1295"/>
      <c r="G65" s="1295"/>
      <c r="H65" s="1295"/>
      <c r="I65" s="1295"/>
      <c r="J65" s="1295"/>
      <c r="K65" s="1295"/>
      <c r="L65" s="1295"/>
      <c r="M65" s="1295"/>
      <c r="N65" s="1295"/>
      <c r="O65" s="1295"/>
      <c r="P65" s="1295"/>
      <c r="Q65" s="1295"/>
      <c r="R65" s="1295"/>
      <c r="S65" s="1295"/>
      <c r="T65" s="1295"/>
      <c r="U65" s="1295"/>
      <c r="V65" s="1295"/>
      <c r="W65" s="1407"/>
      <c r="X65" s="1407"/>
      <c r="Y65" s="1407"/>
      <c r="Z65" s="1407"/>
      <c r="AA65" s="1408"/>
      <c r="AB65" s="1408"/>
      <c r="AC65" s="1408"/>
      <c r="AD65" s="1301"/>
      <c r="AE65" s="1301"/>
      <c r="AF65" s="1112"/>
    </row>
    <row r="66" spans="1:32" s="143" customFormat="1" ht="11.1" customHeight="1">
      <c r="A66" s="1421"/>
      <c r="B66" s="1301"/>
      <c r="C66" s="1295"/>
      <c r="D66" s="1295"/>
      <c r="E66" s="1295"/>
      <c r="F66" s="1295"/>
      <c r="G66" s="1295"/>
      <c r="H66" s="1295"/>
      <c r="I66" s="1295"/>
      <c r="J66" s="1295"/>
      <c r="K66" s="1295"/>
      <c r="L66" s="1295"/>
      <c r="M66" s="1295"/>
      <c r="N66" s="1295"/>
      <c r="O66" s="1295"/>
      <c r="P66" s="1295"/>
      <c r="Q66" s="1295"/>
      <c r="R66" s="1295"/>
      <c r="S66" s="1295"/>
      <c r="T66" s="1295"/>
      <c r="U66" s="1295"/>
      <c r="V66" s="1295"/>
      <c r="W66" s="1407"/>
      <c r="X66" s="1407"/>
      <c r="Y66" s="1407"/>
      <c r="Z66" s="1407"/>
      <c r="AA66" s="1408"/>
      <c r="AB66" s="1408"/>
      <c r="AC66" s="1408"/>
      <c r="AD66" s="1301"/>
      <c r="AE66" s="1301"/>
      <c r="AF66" s="1112"/>
    </row>
    <row r="67" spans="1:32" s="143" customFormat="1" ht="11.1" customHeight="1">
      <c r="A67" s="1421"/>
      <c r="B67" s="1301"/>
      <c r="C67" s="1295"/>
      <c r="D67" s="1295"/>
      <c r="E67" s="1295"/>
      <c r="F67" s="1295"/>
      <c r="G67" s="1295"/>
      <c r="H67" s="1295"/>
      <c r="I67" s="1295"/>
      <c r="J67" s="1295"/>
      <c r="K67" s="1295"/>
      <c r="L67" s="1295"/>
      <c r="M67" s="1295"/>
      <c r="N67" s="1295"/>
      <c r="O67" s="1295"/>
      <c r="P67" s="1295"/>
      <c r="Q67" s="1295"/>
      <c r="R67" s="1295"/>
      <c r="S67" s="1295"/>
      <c r="T67" s="1295"/>
      <c r="U67" s="1295"/>
      <c r="V67" s="1295"/>
      <c r="W67" s="1407"/>
      <c r="X67" s="1407"/>
      <c r="Y67" s="1407"/>
      <c r="Z67" s="1407"/>
      <c r="AA67" s="1408"/>
      <c r="AB67" s="1408"/>
      <c r="AC67" s="1408"/>
      <c r="AD67" s="1301"/>
      <c r="AE67" s="1301"/>
      <c r="AF67" s="1112"/>
    </row>
    <row r="68" spans="1:32" s="143" customFormat="1" ht="11.1" customHeight="1">
      <c r="A68" s="1421"/>
      <c r="B68" s="1296"/>
      <c r="C68" s="1296"/>
      <c r="D68" s="1301"/>
      <c r="E68" s="1301"/>
      <c r="F68" s="1301"/>
      <c r="G68" s="1301"/>
      <c r="H68" s="1301"/>
      <c r="I68" s="1301"/>
      <c r="J68" s="1301"/>
      <c r="K68" s="1301"/>
      <c r="L68" s="1301"/>
      <c r="M68" s="1301"/>
      <c r="N68" s="1301"/>
      <c r="O68" s="1301"/>
      <c r="P68" s="1301"/>
      <c r="Q68" s="1301"/>
      <c r="R68" s="1301"/>
      <c r="S68" s="1301"/>
      <c r="T68" s="1301"/>
      <c r="U68" s="1301"/>
      <c r="V68" s="1301"/>
      <c r="W68" s="1301"/>
      <c r="X68" s="1301"/>
      <c r="Y68" s="1301"/>
      <c r="Z68" s="1301"/>
      <c r="AA68" s="1301"/>
      <c r="AB68" s="1301"/>
      <c r="AC68" s="1301"/>
      <c r="AD68" s="1301"/>
      <c r="AE68" s="1301"/>
      <c r="AF68" s="1112"/>
    </row>
    <row r="69" spans="1:32" s="143" customFormat="1" ht="11.1" customHeight="1">
      <c r="A69" s="1421"/>
      <c r="B69" s="1301"/>
      <c r="C69" s="1301"/>
      <c r="D69" s="1301"/>
      <c r="E69" s="1301"/>
      <c r="F69" s="1301"/>
      <c r="G69" s="1301"/>
      <c r="H69" s="1301"/>
      <c r="I69" s="1301"/>
      <c r="J69" s="1301"/>
      <c r="K69" s="1301"/>
      <c r="L69" s="1301"/>
      <c r="M69" s="1301"/>
      <c r="N69" s="1301"/>
      <c r="O69" s="1301"/>
      <c r="P69" s="1301"/>
      <c r="Q69" s="1301"/>
      <c r="R69" s="1301"/>
      <c r="S69" s="1301"/>
      <c r="T69" s="1301"/>
      <c r="U69" s="1381"/>
      <c r="V69" s="1381"/>
      <c r="W69" s="1301"/>
      <c r="X69" s="1301"/>
      <c r="Y69" s="1381"/>
      <c r="Z69" s="1381"/>
      <c r="AA69" s="1406"/>
      <c r="AB69" s="1406"/>
      <c r="AC69" s="1406"/>
      <c r="AD69" s="1301"/>
      <c r="AE69" s="1301"/>
      <c r="AF69" s="1112"/>
    </row>
    <row r="70" spans="1:32" s="143" customFormat="1" ht="11.1" customHeight="1">
      <c r="A70" s="1421"/>
      <c r="B70" s="1301"/>
      <c r="C70" s="1295"/>
      <c r="D70" s="1295"/>
      <c r="E70" s="1295"/>
      <c r="F70" s="1295"/>
      <c r="G70" s="1295"/>
      <c r="H70" s="1295"/>
      <c r="I70" s="1295"/>
      <c r="J70" s="1295"/>
      <c r="K70" s="1295"/>
      <c r="L70" s="1295"/>
      <c r="M70" s="1295"/>
      <c r="N70" s="1295"/>
      <c r="O70" s="1295"/>
      <c r="P70" s="1295"/>
      <c r="Q70" s="1295"/>
      <c r="R70" s="1295"/>
      <c r="S70" s="1295"/>
      <c r="T70" s="1295"/>
      <c r="U70" s="1295"/>
      <c r="V70" s="1295"/>
      <c r="W70" s="1407"/>
      <c r="X70" s="1407"/>
      <c r="Y70" s="1407"/>
      <c r="Z70" s="1407"/>
      <c r="AA70" s="1408"/>
      <c r="AB70" s="1408"/>
      <c r="AC70" s="1408"/>
      <c r="AD70" s="1301"/>
      <c r="AE70" s="1301"/>
      <c r="AF70" s="1112"/>
    </row>
    <row r="71" spans="1:32" s="143" customFormat="1" ht="11.1" customHeight="1">
      <c r="A71" s="1421"/>
      <c r="B71" s="1301"/>
      <c r="C71" s="1295"/>
      <c r="D71" s="1295"/>
      <c r="E71" s="1295"/>
      <c r="F71" s="1295"/>
      <c r="G71" s="1295"/>
      <c r="H71" s="1295"/>
      <c r="I71" s="1295"/>
      <c r="J71" s="1295"/>
      <c r="K71" s="1295"/>
      <c r="L71" s="1295"/>
      <c r="M71" s="1295"/>
      <c r="N71" s="1295"/>
      <c r="O71" s="1295"/>
      <c r="P71" s="1295"/>
      <c r="Q71" s="1295"/>
      <c r="R71" s="1295"/>
      <c r="S71" s="1295"/>
      <c r="T71" s="1295"/>
      <c r="U71" s="1295"/>
      <c r="V71" s="1295"/>
      <c r="W71" s="1407"/>
      <c r="X71" s="1407"/>
      <c r="Y71" s="1407"/>
      <c r="Z71" s="1407"/>
      <c r="AA71" s="1408"/>
      <c r="AB71" s="1408"/>
      <c r="AC71" s="1408"/>
      <c r="AD71" s="1301"/>
      <c r="AE71" s="1301"/>
      <c r="AF71" s="1112"/>
    </row>
    <row r="72" spans="1:32" s="143" customFormat="1" ht="11.1" customHeight="1">
      <c r="A72" s="1421"/>
      <c r="B72" s="1301"/>
      <c r="C72" s="1295"/>
      <c r="D72" s="1295"/>
      <c r="E72" s="1295"/>
      <c r="F72" s="1295"/>
      <c r="G72" s="1295"/>
      <c r="H72" s="1295"/>
      <c r="I72" s="1295"/>
      <c r="J72" s="1295"/>
      <c r="K72" s="1295"/>
      <c r="L72" s="1295"/>
      <c r="M72" s="1295"/>
      <c r="N72" s="1295"/>
      <c r="O72" s="1295"/>
      <c r="P72" s="1295"/>
      <c r="Q72" s="1295"/>
      <c r="R72" s="1295"/>
      <c r="S72" s="1295"/>
      <c r="T72" s="1295"/>
      <c r="U72" s="1295"/>
      <c r="V72" s="1295"/>
      <c r="W72" s="1407"/>
      <c r="X72" s="1407"/>
      <c r="Y72" s="1407"/>
      <c r="Z72" s="1407"/>
      <c r="AA72" s="1408"/>
      <c r="AB72" s="1408"/>
      <c r="AC72" s="1408"/>
      <c r="AD72" s="1301"/>
      <c r="AE72" s="1301"/>
      <c r="AF72" s="1112"/>
    </row>
    <row r="73" spans="1:32" s="143" customFormat="1" ht="11.1" customHeight="1">
      <c r="A73" s="1421"/>
      <c r="B73" s="1301"/>
      <c r="C73" s="1295"/>
      <c r="D73" s="1295"/>
      <c r="E73" s="1295"/>
      <c r="F73" s="1295"/>
      <c r="G73" s="1295"/>
      <c r="H73" s="1295"/>
      <c r="I73" s="1295"/>
      <c r="J73" s="1295"/>
      <c r="K73" s="1295"/>
      <c r="L73" s="1295"/>
      <c r="M73" s="1295"/>
      <c r="N73" s="1295"/>
      <c r="O73" s="1295"/>
      <c r="P73" s="1295"/>
      <c r="Q73" s="1295"/>
      <c r="R73" s="1295"/>
      <c r="S73" s="1295"/>
      <c r="T73" s="1295"/>
      <c r="U73" s="1295"/>
      <c r="V73" s="1295"/>
      <c r="W73" s="1407"/>
      <c r="X73" s="1407"/>
      <c r="Y73" s="1407"/>
      <c r="Z73" s="1407"/>
      <c r="AA73" s="1408"/>
      <c r="AB73" s="1408"/>
      <c r="AC73" s="1408"/>
      <c r="AD73" s="1301"/>
      <c r="AE73" s="1301"/>
      <c r="AF73" s="1112"/>
    </row>
    <row r="74" spans="1:32" s="143" customFormat="1" ht="11.1" customHeight="1">
      <c r="A74" s="1421"/>
      <c r="B74" s="1301"/>
      <c r="C74" s="1295"/>
      <c r="D74" s="1295"/>
      <c r="E74" s="1295"/>
      <c r="F74" s="1295"/>
      <c r="G74" s="1295"/>
      <c r="H74" s="1295"/>
      <c r="I74" s="1295"/>
      <c r="J74" s="1295"/>
      <c r="K74" s="1295"/>
      <c r="L74" s="1295"/>
      <c r="M74" s="1295"/>
      <c r="N74" s="1295"/>
      <c r="O74" s="1295"/>
      <c r="P74" s="1295"/>
      <c r="Q74" s="1295"/>
      <c r="R74" s="1295"/>
      <c r="S74" s="1295"/>
      <c r="T74" s="1295"/>
      <c r="U74" s="1295"/>
      <c r="V74" s="1295"/>
      <c r="W74" s="1407"/>
      <c r="X74" s="1407"/>
      <c r="Y74" s="1302"/>
      <c r="Z74" s="1302"/>
      <c r="AA74" s="1302"/>
      <c r="AB74" s="1302"/>
      <c r="AC74" s="1290"/>
      <c r="AD74" s="1311"/>
      <c r="AE74" s="1311"/>
      <c r="AF74" s="1112"/>
    </row>
    <row r="75" spans="1:32" s="143" customFormat="1" ht="11.1" customHeight="1">
      <c r="A75" s="1421"/>
      <c r="B75" s="1301"/>
      <c r="C75" s="1295"/>
      <c r="D75" s="1295"/>
      <c r="E75" s="1295"/>
      <c r="F75" s="1295"/>
      <c r="G75" s="1295"/>
      <c r="H75" s="1295"/>
      <c r="I75" s="1295"/>
      <c r="J75" s="1295"/>
      <c r="K75" s="1295"/>
      <c r="L75" s="1295"/>
      <c r="M75" s="1295"/>
      <c r="N75" s="1295"/>
      <c r="O75" s="1295"/>
      <c r="P75" s="1295"/>
      <c r="Q75" s="1295"/>
      <c r="R75" s="1295"/>
      <c r="S75" s="1295"/>
      <c r="T75" s="1295"/>
      <c r="U75" s="1295"/>
      <c r="V75" s="1295"/>
      <c r="W75" s="1407"/>
      <c r="X75" s="1407"/>
      <c r="Y75" s="1296"/>
      <c r="Z75" s="1302"/>
      <c r="AA75" s="1361"/>
      <c r="AB75" s="1361"/>
      <c r="AC75" s="1361"/>
      <c r="AD75" s="1361"/>
      <c r="AE75" s="1361"/>
      <c r="AF75" s="1112"/>
    </row>
    <row r="76" spans="1:32" s="143" customFormat="1" ht="11.1" customHeight="1">
      <c r="A76" s="1421"/>
      <c r="B76" s="1301"/>
      <c r="C76" s="1295"/>
      <c r="D76" s="1295"/>
      <c r="E76" s="1295"/>
      <c r="F76" s="1295"/>
      <c r="G76" s="1295"/>
      <c r="H76" s="1295"/>
      <c r="I76" s="1295"/>
      <c r="J76" s="1295"/>
      <c r="K76" s="1295"/>
      <c r="L76" s="1295"/>
      <c r="M76" s="1295"/>
      <c r="N76" s="1295"/>
      <c r="O76" s="1295"/>
      <c r="P76" s="1295"/>
      <c r="Q76" s="1295"/>
      <c r="R76" s="1295"/>
      <c r="S76" s="1295"/>
      <c r="T76" s="1295"/>
      <c r="U76" s="1295"/>
      <c r="V76" s="1295"/>
      <c r="W76" s="1407"/>
      <c r="X76" s="1407"/>
      <c r="Y76" s="1306"/>
      <c r="Z76" s="1302"/>
      <c r="AA76" s="1361"/>
      <c r="AB76" s="1361"/>
      <c r="AC76" s="1361"/>
      <c r="AD76" s="1361"/>
      <c r="AE76" s="1361"/>
      <c r="AF76" s="1112"/>
    </row>
    <row r="77" spans="1:32" s="143" customFormat="1" ht="11.1" customHeight="1">
      <c r="A77" s="1421"/>
      <c r="B77" s="1301"/>
      <c r="C77" s="1301"/>
      <c r="D77" s="1301"/>
      <c r="E77" s="1301"/>
      <c r="F77" s="1301"/>
      <c r="G77" s="1301"/>
      <c r="H77" s="1301"/>
      <c r="I77" s="1301"/>
      <c r="J77" s="1301"/>
      <c r="K77" s="1301"/>
      <c r="L77" s="1301"/>
      <c r="M77" s="1301"/>
      <c r="N77" s="1301"/>
      <c r="O77" s="1301"/>
      <c r="P77" s="1301"/>
      <c r="Q77" s="1301"/>
      <c r="R77" s="1301"/>
      <c r="S77" s="1301"/>
      <c r="T77" s="1301"/>
      <c r="U77" s="1301"/>
      <c r="V77" s="1301"/>
      <c r="W77" s="1301"/>
      <c r="X77" s="1301"/>
      <c r="Y77" s="1301"/>
      <c r="Z77" s="1301"/>
      <c r="AA77" s="1301"/>
      <c r="AB77" s="1301"/>
      <c r="AC77" s="1301"/>
      <c r="AD77" s="1301"/>
      <c r="AE77" s="1301"/>
      <c r="AF77" s="1112"/>
    </row>
    <row r="78" spans="1:32" s="143" customFormat="1" ht="11.1" customHeight="1">
      <c r="A78" s="1421"/>
      <c r="B78" s="1296"/>
      <c r="C78" s="1296"/>
      <c r="D78" s="1301"/>
      <c r="E78" s="1301"/>
      <c r="F78" s="1301"/>
      <c r="G78" s="1301"/>
      <c r="H78" s="1301"/>
      <c r="I78" s="1301"/>
      <c r="J78" s="1301"/>
      <c r="K78" s="1301"/>
      <c r="L78" s="1301"/>
      <c r="M78" s="1301"/>
      <c r="N78" s="1301"/>
      <c r="O78" s="1301"/>
      <c r="P78" s="1301"/>
      <c r="Q78" s="1301"/>
      <c r="R78" s="1301"/>
      <c r="S78" s="1301"/>
      <c r="T78" s="1301"/>
      <c r="U78" s="1301"/>
      <c r="V78" s="1301"/>
      <c r="W78" s="1301"/>
      <c r="X78" s="1301"/>
      <c r="Y78" s="1301"/>
      <c r="Z78" s="1301"/>
      <c r="AA78" s="1301"/>
      <c r="AB78" s="1301"/>
      <c r="AC78" s="1301"/>
      <c r="AD78" s="1301"/>
      <c r="AE78" s="1301"/>
      <c r="AF78" s="1112"/>
    </row>
    <row r="79" spans="1:32" s="143" customFormat="1" ht="11.1" customHeight="1">
      <c r="A79" s="1421"/>
      <c r="B79" s="1301"/>
      <c r="C79" s="1301"/>
      <c r="D79" s="1301"/>
      <c r="E79" s="1301"/>
      <c r="F79" s="1301"/>
      <c r="G79" s="1301"/>
      <c r="H79" s="1301"/>
      <c r="I79" s="1301"/>
      <c r="J79" s="1301"/>
      <c r="K79" s="1301"/>
      <c r="L79" s="1301"/>
      <c r="M79" s="1301"/>
      <c r="N79" s="1301"/>
      <c r="O79" s="1301"/>
      <c r="P79" s="1301"/>
      <c r="Q79" s="1301"/>
      <c r="R79" s="1301"/>
      <c r="S79" s="1301"/>
      <c r="T79" s="1301"/>
      <c r="U79" s="1381"/>
      <c r="V79" s="1381"/>
      <c r="W79" s="1301"/>
      <c r="X79" s="1301"/>
      <c r="Y79" s="1381"/>
      <c r="Z79" s="1381"/>
      <c r="AA79" s="1406"/>
      <c r="AB79" s="1406"/>
      <c r="AC79" s="1406"/>
      <c r="AD79" s="1301"/>
      <c r="AE79" s="1301"/>
      <c r="AF79" s="1112"/>
    </row>
    <row r="80" spans="1:32" s="143" customFormat="1" ht="11.1" customHeight="1">
      <c r="A80" s="1421"/>
      <c r="B80" s="1301"/>
      <c r="C80" s="1295"/>
      <c r="D80" s="1295"/>
      <c r="E80" s="1295"/>
      <c r="F80" s="1295"/>
      <c r="G80" s="1295"/>
      <c r="H80" s="1295"/>
      <c r="I80" s="1295"/>
      <c r="J80" s="1295"/>
      <c r="K80" s="1295"/>
      <c r="L80" s="1295"/>
      <c r="M80" s="1295"/>
      <c r="N80" s="1295"/>
      <c r="O80" s="1295"/>
      <c r="P80" s="1295"/>
      <c r="Q80" s="1295"/>
      <c r="R80" s="1295"/>
      <c r="S80" s="1295"/>
      <c r="T80" s="1295"/>
      <c r="U80" s="1295"/>
      <c r="V80" s="1295"/>
      <c r="W80" s="1407"/>
      <c r="X80" s="1407"/>
      <c r="Y80" s="1407"/>
      <c r="Z80" s="1407"/>
      <c r="AA80" s="1408"/>
      <c r="AB80" s="1408"/>
      <c r="AC80" s="1408"/>
      <c r="AD80" s="1301"/>
      <c r="AE80" s="1301"/>
      <c r="AF80" s="1112"/>
    </row>
    <row r="81" spans="1:32" s="143" customFormat="1" ht="11.1" customHeight="1">
      <c r="A81" s="1421"/>
      <c r="B81" s="1301"/>
      <c r="C81" s="1295"/>
      <c r="D81" s="1295"/>
      <c r="E81" s="1295"/>
      <c r="F81" s="1295"/>
      <c r="G81" s="1295"/>
      <c r="H81" s="1295"/>
      <c r="I81" s="1295"/>
      <c r="J81" s="1295"/>
      <c r="K81" s="1295"/>
      <c r="L81" s="1295"/>
      <c r="M81" s="1295"/>
      <c r="N81" s="1295"/>
      <c r="O81" s="1295"/>
      <c r="P81" s="1295"/>
      <c r="Q81" s="1295"/>
      <c r="R81" s="1295"/>
      <c r="S81" s="1295"/>
      <c r="T81" s="1295"/>
      <c r="U81" s="1295"/>
      <c r="V81" s="1295"/>
      <c r="W81" s="1407"/>
      <c r="X81" s="1407"/>
      <c r="Y81" s="1407"/>
      <c r="Z81" s="1407"/>
      <c r="AA81" s="1408"/>
      <c r="AB81" s="1408"/>
      <c r="AC81" s="1408"/>
      <c r="AD81" s="1301"/>
      <c r="AE81" s="1301"/>
      <c r="AF81" s="1112"/>
    </row>
    <row r="82" spans="1:32" s="143" customFormat="1" ht="11.1" customHeight="1">
      <c r="A82" s="1421"/>
      <c r="B82" s="1301"/>
      <c r="C82" s="1295"/>
      <c r="D82" s="1295"/>
      <c r="E82" s="1295"/>
      <c r="F82" s="1295"/>
      <c r="G82" s="1295"/>
      <c r="H82" s="1295"/>
      <c r="I82" s="1295"/>
      <c r="J82" s="1295"/>
      <c r="K82" s="1295"/>
      <c r="L82" s="1295"/>
      <c r="M82" s="1295"/>
      <c r="N82" s="1295"/>
      <c r="O82" s="1295"/>
      <c r="P82" s="1295"/>
      <c r="Q82" s="1295"/>
      <c r="R82" s="1295"/>
      <c r="S82" s="1295"/>
      <c r="T82" s="1295"/>
      <c r="U82" s="1295"/>
      <c r="V82" s="1295"/>
      <c r="W82" s="1407"/>
      <c r="X82" s="1407"/>
      <c r="Y82" s="1407"/>
      <c r="Z82" s="1407"/>
      <c r="AA82" s="1408"/>
      <c r="AB82" s="1408"/>
      <c r="AC82" s="1408"/>
      <c r="AD82" s="1301"/>
      <c r="AE82" s="1301"/>
      <c r="AF82" s="1112"/>
    </row>
    <row r="83" spans="1:32" s="143" customFormat="1" ht="11.1" customHeight="1">
      <c r="A83" s="1421"/>
      <c r="B83" s="1301"/>
      <c r="C83" s="1295"/>
      <c r="D83" s="1295"/>
      <c r="E83" s="1295"/>
      <c r="F83" s="1295"/>
      <c r="G83" s="1295"/>
      <c r="H83" s="1295"/>
      <c r="I83" s="1295"/>
      <c r="J83" s="1295"/>
      <c r="K83" s="1295"/>
      <c r="L83" s="1295"/>
      <c r="M83" s="1295"/>
      <c r="N83" s="1295"/>
      <c r="O83" s="1295"/>
      <c r="P83" s="1295"/>
      <c r="Q83" s="1295"/>
      <c r="R83" s="1295"/>
      <c r="S83" s="1295"/>
      <c r="T83" s="1295"/>
      <c r="U83" s="1295"/>
      <c r="V83" s="1295"/>
      <c r="W83" s="1407"/>
      <c r="X83" s="1407"/>
      <c r="Y83" s="1407"/>
      <c r="Z83" s="1407"/>
      <c r="AA83" s="1408"/>
      <c r="AB83" s="1408"/>
      <c r="AC83" s="1408"/>
      <c r="AD83" s="1301"/>
      <c r="AE83" s="1301"/>
      <c r="AF83" s="1112"/>
    </row>
    <row r="84" spans="1:32" s="143" customFormat="1" ht="11.1" customHeight="1">
      <c r="A84" s="1421"/>
      <c r="B84" s="1301"/>
      <c r="C84" s="1295"/>
      <c r="D84" s="1295"/>
      <c r="E84" s="1295"/>
      <c r="F84" s="1295"/>
      <c r="G84" s="1295"/>
      <c r="H84" s="1295"/>
      <c r="I84" s="1295"/>
      <c r="J84" s="1295"/>
      <c r="K84" s="1295"/>
      <c r="L84" s="1295"/>
      <c r="M84" s="1295"/>
      <c r="N84" s="1295"/>
      <c r="O84" s="1295"/>
      <c r="P84" s="1295"/>
      <c r="Q84" s="1295"/>
      <c r="R84" s="1295"/>
      <c r="S84" s="1295"/>
      <c r="T84" s="1295"/>
      <c r="U84" s="1295"/>
      <c r="V84" s="1295"/>
      <c r="W84" s="1407"/>
      <c r="X84" s="1407"/>
      <c r="Y84" s="1302"/>
      <c r="Z84" s="1302"/>
      <c r="AA84" s="1302"/>
      <c r="AB84" s="1302"/>
      <c r="AC84" s="1290"/>
      <c r="AD84" s="1311"/>
      <c r="AE84" s="1311"/>
      <c r="AF84" s="1112"/>
    </row>
    <row r="85" spans="1:32" s="143" customFormat="1" ht="11.1" customHeight="1">
      <c r="A85" s="1421"/>
      <c r="B85" s="1301"/>
      <c r="C85" s="1295"/>
      <c r="D85" s="1295"/>
      <c r="E85" s="1295"/>
      <c r="F85" s="1295"/>
      <c r="G85" s="1295"/>
      <c r="H85" s="1295"/>
      <c r="I85" s="1295"/>
      <c r="J85" s="1295"/>
      <c r="K85" s="1295"/>
      <c r="L85" s="1295"/>
      <c r="M85" s="1295"/>
      <c r="N85" s="1295"/>
      <c r="O85" s="1295"/>
      <c r="P85" s="1295"/>
      <c r="Q85" s="1295"/>
      <c r="R85" s="1295"/>
      <c r="S85" s="1295"/>
      <c r="T85" s="1295"/>
      <c r="U85" s="1295"/>
      <c r="V85" s="1295"/>
      <c r="W85" s="1407"/>
      <c r="X85" s="1407"/>
      <c r="Y85" s="1296"/>
      <c r="Z85" s="1302"/>
      <c r="AA85" s="1361"/>
      <c r="AB85" s="1361"/>
      <c r="AC85" s="1361"/>
      <c r="AD85" s="1361"/>
      <c r="AE85" s="1361"/>
      <c r="AF85" s="1112"/>
    </row>
    <row r="86" spans="1:32" s="143" customFormat="1" ht="26.25" customHeight="1">
      <c r="A86" s="1421"/>
      <c r="B86" s="1301"/>
      <c r="C86" s="1295"/>
      <c r="D86" s="1295"/>
      <c r="E86" s="1295"/>
      <c r="F86" s="1295"/>
      <c r="G86" s="1295"/>
      <c r="H86" s="1295"/>
      <c r="I86" s="1295"/>
      <c r="J86" s="1295"/>
      <c r="K86" s="1295"/>
      <c r="L86" s="1295"/>
      <c r="M86" s="1295"/>
      <c r="N86" s="1295"/>
      <c r="O86" s="1295"/>
      <c r="P86" s="1295"/>
      <c r="Q86" s="1295"/>
      <c r="R86" s="1295"/>
      <c r="S86" s="1295"/>
      <c r="T86" s="1295"/>
      <c r="U86" s="1295"/>
      <c r="V86" s="1295"/>
      <c r="W86" s="1407"/>
      <c r="X86" s="1407"/>
      <c r="Y86" s="1306"/>
      <c r="Z86" s="1302"/>
      <c r="AA86" s="1361"/>
      <c r="AB86" s="1361"/>
      <c r="AC86" s="1361"/>
      <c r="AD86" s="1361"/>
      <c r="AE86" s="1361"/>
      <c r="AF86" s="1112"/>
    </row>
    <row r="87" spans="1:32" s="143" customFormat="1" ht="11.1" customHeight="1">
      <c r="A87" s="1421"/>
      <c r="B87" s="1301"/>
      <c r="C87" s="1301"/>
      <c r="D87" s="1301"/>
      <c r="E87" s="1301"/>
      <c r="F87" s="1301"/>
      <c r="G87" s="1301"/>
      <c r="H87" s="1301"/>
      <c r="I87" s="1301"/>
      <c r="J87" s="1301"/>
      <c r="K87" s="1301"/>
      <c r="L87" s="1301"/>
      <c r="M87" s="1301"/>
      <c r="N87" s="1301"/>
      <c r="O87" s="1301"/>
      <c r="P87" s="1301"/>
      <c r="Q87" s="1301"/>
      <c r="R87" s="1301"/>
      <c r="S87" s="1301"/>
      <c r="T87" s="1301"/>
      <c r="U87" s="1301"/>
      <c r="V87" s="1301"/>
      <c r="W87" s="1301"/>
      <c r="X87" s="1301"/>
      <c r="Y87" s="1301"/>
      <c r="Z87" s="1301"/>
      <c r="AA87" s="1301"/>
      <c r="AB87" s="1301"/>
      <c r="AC87" s="1301"/>
      <c r="AD87" s="1301"/>
      <c r="AE87" s="1301"/>
      <c r="AF87" s="1112"/>
    </row>
    <row r="88" spans="1:32" ht="17.25" customHeight="1" thickBot="1">
      <c r="A88" s="1422"/>
      <c r="B88" s="1423"/>
      <c r="C88" s="1423"/>
      <c r="D88" s="1423"/>
      <c r="E88" s="1423"/>
      <c r="F88" s="1423"/>
      <c r="G88" s="1423"/>
      <c r="H88" s="1423"/>
      <c r="I88" s="1423"/>
      <c r="J88" s="1423"/>
      <c r="K88" s="1423"/>
      <c r="L88" s="1423"/>
      <c r="M88" s="1423"/>
      <c r="N88" s="1423"/>
      <c r="O88" s="1423"/>
      <c r="P88" s="1423"/>
      <c r="Q88" s="1423"/>
      <c r="R88" s="1423"/>
      <c r="S88" s="1423"/>
      <c r="T88" s="1423"/>
      <c r="U88" s="1423"/>
      <c r="V88" s="1423"/>
      <c r="W88" s="1423"/>
      <c r="X88" s="1423"/>
      <c r="Y88" s="1423"/>
      <c r="Z88" s="1423"/>
      <c r="AA88" s="1423"/>
      <c r="AB88" s="1423"/>
      <c r="AC88" s="1423"/>
      <c r="AD88" s="1423"/>
      <c r="AE88" s="1423"/>
      <c r="AF88" s="1424"/>
    </row>
    <row r="89" spans="1:32" ht="8.1" customHeight="1">
      <c r="A89" s="3700"/>
      <c r="B89" s="1425"/>
      <c r="C89" s="1425"/>
      <c r="D89" s="1425"/>
      <c r="E89" s="1425"/>
      <c r="F89" s="1425"/>
      <c r="G89" s="1425"/>
      <c r="H89" s="1425"/>
      <c r="I89" s="1425"/>
      <c r="J89" s="1425"/>
      <c r="K89" s="1425"/>
      <c r="L89" s="1425"/>
      <c r="M89" s="1425"/>
      <c r="N89" s="1425"/>
      <c r="O89" s="1425"/>
      <c r="P89" s="1425"/>
      <c r="Q89" s="1425"/>
      <c r="R89" s="1425"/>
      <c r="S89" s="1425"/>
      <c r="T89" s="1425"/>
      <c r="U89" s="1425"/>
      <c r="V89" s="1425"/>
      <c r="W89" s="1425"/>
      <c r="X89" s="1425"/>
      <c r="Y89" s="1425"/>
      <c r="Z89" s="1425"/>
      <c r="AA89" s="1425"/>
      <c r="AB89" s="1425"/>
      <c r="AC89" s="1425"/>
      <c r="AD89" s="1425"/>
      <c r="AE89" s="1425"/>
      <c r="AF89" s="1425"/>
    </row>
    <row r="90" spans="1:32" ht="18" customHeight="1">
      <c r="A90" s="4696">
        <f>'Soalan 1(ms4)'!A86:AF86+1</f>
        <v>5</v>
      </c>
      <c r="B90" s="4696"/>
      <c r="C90" s="4696"/>
      <c r="D90" s="4696"/>
      <c r="E90" s="4696"/>
      <c r="F90" s="4696"/>
      <c r="G90" s="4696"/>
      <c r="H90" s="4696"/>
      <c r="I90" s="4696"/>
      <c r="J90" s="4696"/>
      <c r="K90" s="4696"/>
      <c r="L90" s="4696"/>
      <c r="M90" s="4696"/>
      <c r="N90" s="4696"/>
      <c r="O90" s="4696"/>
      <c r="P90" s="4696"/>
      <c r="Q90" s="4696"/>
      <c r="R90" s="4696"/>
      <c r="S90" s="4696"/>
      <c r="T90" s="4696"/>
      <c r="U90" s="4696"/>
      <c r="V90" s="4696"/>
      <c r="W90" s="4696"/>
      <c r="X90" s="4696"/>
      <c r="Y90" s="4696"/>
      <c r="Z90" s="4696"/>
      <c r="AA90" s="4696"/>
      <c r="AB90" s="4696"/>
      <c r="AC90" s="4696"/>
      <c r="AD90" s="4696"/>
      <c r="AE90" s="4696"/>
      <c r="AF90" s="4696"/>
    </row>
    <row r="91" spans="1:32" ht="8.1" customHeight="1">
      <c r="A91" s="3701"/>
      <c r="B91" s="1294"/>
      <c r="C91" s="1294"/>
      <c r="D91" s="1294"/>
      <c r="E91" s="1294"/>
      <c r="F91" s="1294"/>
      <c r="G91" s="1294"/>
      <c r="H91" s="1294"/>
      <c r="I91" s="1294"/>
      <c r="J91" s="1294"/>
      <c r="K91" s="1294"/>
      <c r="L91" s="1294"/>
      <c r="M91" s="1294"/>
      <c r="N91" s="1294"/>
      <c r="O91" s="1294"/>
      <c r="P91" s="1294"/>
      <c r="Q91" s="1294"/>
      <c r="R91" s="1294"/>
      <c r="S91" s="1294"/>
      <c r="T91" s="1294"/>
      <c r="U91" s="1294"/>
      <c r="V91" s="1294"/>
      <c r="W91" s="1294"/>
      <c r="X91" s="1294"/>
      <c r="Y91" s="1294"/>
      <c r="Z91" s="1294"/>
      <c r="AA91" s="1294"/>
      <c r="AB91" s="1294"/>
      <c r="AC91" s="1294"/>
      <c r="AD91" s="1294"/>
      <c r="AE91" s="1294"/>
      <c r="AF91" s="1294"/>
    </row>
    <row r="92" spans="1:32" ht="12.75" customHeight="1">
      <c r="A92" s="114"/>
    </row>
  </sheetData>
  <sheetProtection selectLockedCells="1" selectUnlockedCells="1"/>
  <mergeCells count="35">
    <mergeCell ref="E2:AC4"/>
    <mergeCell ref="A90:AF90"/>
    <mergeCell ref="AB18:AC18"/>
    <mergeCell ref="AA19:AC20"/>
    <mergeCell ref="AD19:AE20"/>
    <mergeCell ref="U50:V50"/>
    <mergeCell ref="C54:V60"/>
    <mergeCell ref="AD58:AE58"/>
    <mergeCell ref="AA59:AE60"/>
    <mergeCell ref="I20:I21"/>
    <mergeCell ref="J20:M21"/>
    <mergeCell ref="B19:D19"/>
    <mergeCell ref="B20:B21"/>
    <mergeCell ref="C20:C21"/>
    <mergeCell ref="D20:F21"/>
    <mergeCell ref="H20:H21"/>
    <mergeCell ref="AH32:AH33"/>
    <mergeCell ref="AH30:AH31"/>
    <mergeCell ref="AB22:AC22"/>
    <mergeCell ref="U28:V28"/>
    <mergeCell ref="C29:V35"/>
    <mergeCell ref="AD33:AE33"/>
    <mergeCell ref="AA34:AE35"/>
    <mergeCell ref="U42:V42"/>
    <mergeCell ref="C43:V49"/>
    <mergeCell ref="AD47:AE47"/>
    <mergeCell ref="AA48:AE49"/>
    <mergeCell ref="U53:V53"/>
    <mergeCell ref="I10:I11"/>
    <mergeCell ref="J10:M11"/>
    <mergeCell ref="B9:D9"/>
    <mergeCell ref="B10:B11"/>
    <mergeCell ref="C10:C11"/>
    <mergeCell ref="D10:F11"/>
    <mergeCell ref="H10:H11"/>
  </mergeCells>
  <printOptions horizontalCentered="1"/>
  <pageMargins left="0" right="0" top="0.43307086614173229" bottom="0" header="0" footer="0"/>
  <pageSetup paperSize="9" scale="80" firstPageNumber="4"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AN92"/>
  <sheetViews>
    <sheetView showGridLines="0" view="pageBreakPreview" topLeftCell="A32" zoomScale="99" zoomScaleNormal="100" zoomScaleSheetLayoutView="99" workbookViewId="0">
      <selection activeCell="AU35" sqref="AU35"/>
    </sheetView>
  </sheetViews>
  <sheetFormatPr defaultColWidth="9.109375" defaultRowHeight="12.75" customHeight="1"/>
  <cols>
    <col min="1" max="1" width="4" style="114" bestFit="1" customWidth="1"/>
    <col min="2" max="2" width="3.44140625" style="19" customWidth="1"/>
    <col min="3" max="4" width="3.6640625" style="19" customWidth="1"/>
    <col min="5" max="5" width="3.88671875" style="19" customWidth="1"/>
    <col min="6" max="6" width="4.109375" style="19" customWidth="1"/>
    <col min="7" max="25" width="3.6640625" style="19" customWidth="1"/>
    <col min="26" max="31" width="1.88671875" style="19" customWidth="1"/>
    <col min="32" max="32" width="2.33203125" style="19" customWidth="1"/>
    <col min="33" max="38" width="1.88671875" style="19" customWidth="1"/>
    <col min="39" max="39" width="1.44140625" style="19" customWidth="1"/>
    <col min="40" max="40" width="2.33203125" style="19" hidden="1" customWidth="1"/>
    <col min="41" max="41" width="3.6640625" style="19" customWidth="1"/>
    <col min="42" max="16384" width="9.109375" style="19"/>
  </cols>
  <sheetData>
    <row r="1" spans="1:40" s="26" customFormat="1" ht="15" customHeight="1">
      <c r="A1" s="600"/>
      <c r="B1" s="603"/>
      <c r="C1" s="604"/>
      <c r="D1" s="604"/>
      <c r="E1" s="604"/>
      <c r="F1" s="604"/>
      <c r="G1" s="604"/>
      <c r="H1" s="604"/>
      <c r="I1" s="604"/>
      <c r="J1" s="604"/>
      <c r="K1" s="604"/>
      <c r="L1" s="604"/>
      <c r="M1" s="604"/>
      <c r="N1" s="604"/>
      <c r="O1" s="604"/>
      <c r="P1" s="604"/>
      <c r="Q1" s="604"/>
      <c r="R1" s="604"/>
      <c r="S1" s="604"/>
      <c r="T1" s="604"/>
      <c r="U1" s="604"/>
      <c r="V1" s="604"/>
      <c r="W1" s="604"/>
      <c r="X1" s="605"/>
      <c r="Y1" s="605"/>
      <c r="Z1" s="605"/>
      <c r="AA1" s="605"/>
      <c r="AB1" s="605"/>
      <c r="AC1" s="605"/>
      <c r="AD1" s="605"/>
      <c r="AE1" s="605"/>
      <c r="AF1" s="605"/>
      <c r="AG1" s="605"/>
      <c r="AH1" s="605"/>
      <c r="AI1" s="605"/>
      <c r="AJ1" s="605"/>
      <c r="AK1" s="605"/>
      <c r="AL1" s="605"/>
      <c r="AM1" s="606"/>
      <c r="AN1" s="95"/>
    </row>
    <row r="2" spans="1:40" s="26" customFormat="1" ht="19.5" customHeight="1">
      <c r="A2" s="598"/>
      <c r="B2" s="128"/>
      <c r="C2" s="143"/>
      <c r="E2" s="4799" t="s">
        <v>1138</v>
      </c>
      <c r="F2" s="4799"/>
      <c r="G2" s="4799"/>
      <c r="H2" s="4799"/>
      <c r="I2" s="4799"/>
      <c r="J2" s="4799"/>
      <c r="K2" s="4799"/>
      <c r="L2" s="4799"/>
      <c r="M2" s="4799"/>
      <c r="N2" s="4799"/>
      <c r="O2" s="4799"/>
      <c r="P2" s="4799"/>
      <c r="Q2" s="4799"/>
      <c r="R2" s="4799"/>
      <c r="S2" s="4799"/>
      <c r="T2" s="143"/>
      <c r="U2" s="143"/>
      <c r="V2" s="143"/>
      <c r="W2" s="143"/>
      <c r="X2" s="142"/>
      <c r="Y2" s="142"/>
      <c r="Z2" s="142"/>
      <c r="AA2" s="142"/>
      <c r="AB2" s="142"/>
      <c r="AC2" s="142"/>
      <c r="AD2" s="142"/>
      <c r="AE2" s="142"/>
      <c r="AF2" s="142"/>
      <c r="AG2" s="142"/>
      <c r="AH2" s="142"/>
      <c r="AI2" s="142"/>
      <c r="AJ2" s="142"/>
      <c r="AK2" s="142"/>
      <c r="AL2" s="142"/>
      <c r="AM2" s="530"/>
      <c r="AN2" s="109"/>
    </row>
    <row r="3" spans="1:40" s="26" customFormat="1" ht="18.75" customHeight="1">
      <c r="A3" s="598"/>
      <c r="B3" s="128"/>
      <c r="C3" s="143"/>
      <c r="D3" s="143"/>
      <c r="E3" s="4799"/>
      <c r="F3" s="4799"/>
      <c r="G3" s="4799"/>
      <c r="H3" s="4799"/>
      <c r="I3" s="4799"/>
      <c r="J3" s="4799"/>
      <c r="K3" s="4799"/>
      <c r="L3" s="4799"/>
      <c r="M3" s="4799"/>
      <c r="N3" s="4799"/>
      <c r="O3" s="4799"/>
      <c r="P3" s="4799"/>
      <c r="Q3" s="4799"/>
      <c r="R3" s="4799"/>
      <c r="S3" s="4799"/>
      <c r="T3" s="143"/>
      <c r="U3" s="143"/>
      <c r="V3" s="143"/>
      <c r="W3" s="143" t="s">
        <v>88</v>
      </c>
      <c r="X3" s="142"/>
      <c r="Y3" s="142"/>
      <c r="Z3" s="142"/>
      <c r="AA3" s="142"/>
      <c r="AB3" s="142"/>
      <c r="AC3" s="142"/>
      <c r="AD3" s="142"/>
      <c r="AE3" s="142"/>
      <c r="AF3" s="142"/>
      <c r="AG3" s="142"/>
      <c r="AH3" s="142"/>
      <c r="AI3" s="142"/>
      <c r="AJ3" s="142"/>
      <c r="AK3" s="142"/>
      <c r="AL3" s="142"/>
      <c r="AM3" s="530"/>
      <c r="AN3" s="109"/>
    </row>
    <row r="4" spans="1:40" s="26" customFormat="1" ht="12" customHeight="1">
      <c r="A4" s="598"/>
      <c r="B4" s="128"/>
      <c r="C4" s="143"/>
      <c r="D4" s="143"/>
      <c r="E4" s="143"/>
      <c r="F4" s="143"/>
      <c r="G4" s="143"/>
      <c r="H4" s="143"/>
      <c r="I4" s="143"/>
      <c r="J4" s="143"/>
      <c r="K4" s="143"/>
      <c r="L4" s="143"/>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530"/>
      <c r="AN4" s="530"/>
    </row>
    <row r="5" spans="1:40" s="26" customFormat="1" ht="11.1" customHeight="1">
      <c r="A5" s="599">
        <v>2.1</v>
      </c>
      <c r="B5" s="148" t="s">
        <v>1075</v>
      </c>
      <c r="C5" s="945"/>
      <c r="D5" s="946"/>
      <c r="E5" s="944"/>
      <c r="F5" s="945"/>
      <c r="G5" s="945"/>
      <c r="H5" s="944"/>
      <c r="I5" s="944"/>
      <c r="J5" s="944"/>
      <c r="K5" s="944"/>
      <c r="L5" s="944"/>
      <c r="M5" s="945"/>
      <c r="N5" s="945"/>
      <c r="O5" s="945"/>
      <c r="P5" s="945"/>
      <c r="Q5" s="943"/>
      <c r="R5" s="144"/>
      <c r="S5" s="144"/>
      <c r="T5" s="144"/>
      <c r="U5" s="144"/>
      <c r="V5" s="144"/>
      <c r="W5" s="144"/>
      <c r="X5" s="144"/>
      <c r="Y5" s="563"/>
      <c r="Z5" s="563"/>
      <c r="AA5" s="263"/>
      <c r="AB5" s="156"/>
      <c r="AC5" s="156"/>
      <c r="AD5" s="156"/>
      <c r="AE5" s="156"/>
      <c r="AF5" s="142"/>
      <c r="AG5" s="142"/>
      <c r="AH5" s="142"/>
      <c r="AI5" s="142"/>
      <c r="AJ5" s="142"/>
      <c r="AK5" s="142"/>
      <c r="AL5" s="142"/>
      <c r="AM5" s="530"/>
      <c r="AN5" s="95"/>
    </row>
    <row r="6" spans="1:40" s="26" customFormat="1" ht="11.1" customHeight="1">
      <c r="A6" s="598"/>
      <c r="B6" s="129" t="s">
        <v>1076</v>
      </c>
      <c r="C6" s="945"/>
      <c r="D6" s="946"/>
      <c r="E6" s="945"/>
      <c r="F6" s="945"/>
      <c r="G6" s="945"/>
      <c r="H6" s="945"/>
      <c r="I6" s="945"/>
      <c r="J6" s="945"/>
      <c r="K6" s="945"/>
      <c r="L6" s="945"/>
      <c r="M6" s="945"/>
      <c r="N6" s="945"/>
      <c r="O6" s="945"/>
      <c r="P6" s="945"/>
      <c r="Q6" s="943"/>
      <c r="R6" s="144"/>
      <c r="S6" s="144"/>
      <c r="T6" s="144"/>
      <c r="U6" s="144"/>
      <c r="V6" s="144"/>
      <c r="W6" s="144"/>
      <c r="X6" s="144"/>
      <c r="Y6" s="144"/>
      <c r="Z6" s="144"/>
      <c r="AA6" s="144"/>
      <c r="AB6" s="144"/>
      <c r="AC6" s="578"/>
      <c r="AD6" s="142"/>
      <c r="AE6" s="142"/>
      <c r="AF6" s="142"/>
      <c r="AG6" s="142"/>
      <c r="AI6" s="155"/>
      <c r="AJ6" s="155"/>
      <c r="AK6" s="155"/>
      <c r="AL6" s="142"/>
      <c r="AM6" s="530"/>
      <c r="AN6" s="95"/>
    </row>
    <row r="7" spans="1:40" s="26" customFormat="1" ht="20.25" customHeight="1">
      <c r="A7" s="598"/>
      <c r="B7" s="129"/>
      <c r="C7" s="144"/>
      <c r="D7" s="142"/>
      <c r="E7" s="144"/>
      <c r="F7" s="144"/>
      <c r="G7" s="144"/>
      <c r="H7" s="144"/>
      <c r="I7" s="144"/>
      <c r="J7" s="144"/>
      <c r="K7" s="144"/>
      <c r="L7" s="144"/>
      <c r="M7" s="144"/>
      <c r="N7" s="144"/>
      <c r="O7" s="144"/>
      <c r="P7" s="144"/>
      <c r="Q7" s="144"/>
      <c r="R7" s="144"/>
      <c r="S7" s="144"/>
      <c r="T7" s="144"/>
      <c r="U7" s="144"/>
      <c r="V7" s="144"/>
      <c r="W7" s="144"/>
      <c r="X7" s="144"/>
      <c r="Y7" s="144"/>
      <c r="Z7" s="144"/>
      <c r="AA7" s="144"/>
      <c r="AB7" s="144"/>
      <c r="AC7" s="578"/>
      <c r="AD7" s="142"/>
      <c r="AE7" s="142"/>
      <c r="AF7" s="142"/>
      <c r="AG7" s="4801" t="s">
        <v>306</v>
      </c>
      <c r="AH7" s="4801"/>
      <c r="AI7" s="4801"/>
      <c r="AJ7" s="4801"/>
      <c r="AK7" s="142"/>
      <c r="AL7" s="142"/>
      <c r="AM7" s="530"/>
      <c r="AN7" s="109"/>
    </row>
    <row r="8" spans="1:40" s="26" customFormat="1" ht="11.1" customHeight="1">
      <c r="A8" s="599"/>
      <c r="B8" s="157" t="s">
        <v>29</v>
      </c>
      <c r="C8" s="148" t="s">
        <v>1357</v>
      </c>
      <c r="D8" s="142"/>
      <c r="E8" s="144"/>
      <c r="F8" s="144"/>
      <c r="G8" s="144"/>
      <c r="H8" s="144"/>
      <c r="I8" s="144"/>
      <c r="J8" s="144"/>
      <c r="K8" s="144"/>
      <c r="L8" s="144"/>
      <c r="M8" s="144"/>
      <c r="N8" s="144"/>
      <c r="O8" s="145"/>
      <c r="P8" s="144"/>
      <c r="Q8" s="144"/>
      <c r="R8" s="144"/>
      <c r="S8" s="144"/>
      <c r="T8" s="144"/>
      <c r="U8" s="148"/>
      <c r="V8" s="148"/>
      <c r="W8" s="148"/>
      <c r="X8" s="144"/>
      <c r="Y8" s="563"/>
      <c r="Z8" s="563"/>
      <c r="AA8" s="144"/>
      <c r="AB8" s="144"/>
      <c r="AC8" s="156"/>
      <c r="AD8" s="142"/>
      <c r="AE8" s="142"/>
      <c r="AF8" s="142"/>
      <c r="AG8" s="4797">
        <v>1</v>
      </c>
      <c r="AH8" s="4798"/>
      <c r="AI8" s="4785"/>
      <c r="AJ8" s="4786"/>
      <c r="AK8" s="142"/>
      <c r="AL8" s="142"/>
      <c r="AM8" s="530"/>
      <c r="AN8" s="95"/>
    </row>
    <row r="9" spans="1:40" s="460" customFormat="1" ht="11.1" customHeight="1">
      <c r="A9" s="601"/>
      <c r="B9" s="150"/>
      <c r="C9" s="150" t="s">
        <v>1561</v>
      </c>
      <c r="D9" s="456"/>
      <c r="E9" s="150"/>
      <c r="F9" s="150"/>
      <c r="G9" s="150"/>
      <c r="H9" s="150"/>
      <c r="I9" s="150"/>
      <c r="J9" s="150"/>
      <c r="K9" s="150"/>
      <c r="L9" s="150"/>
      <c r="M9" s="150"/>
      <c r="N9" s="150"/>
      <c r="O9" s="150"/>
      <c r="P9" s="150"/>
      <c r="Q9" s="150"/>
      <c r="R9" s="150"/>
      <c r="S9" s="150"/>
      <c r="T9" s="150"/>
      <c r="U9" s="4800" t="s">
        <v>304</v>
      </c>
      <c r="V9" s="4800"/>
      <c r="W9" s="4800"/>
      <c r="X9" s="4800"/>
      <c r="Y9" s="4800"/>
      <c r="Z9" s="152"/>
      <c r="AA9" s="150"/>
      <c r="AB9" s="461"/>
      <c r="AC9" s="461"/>
      <c r="AD9" s="456"/>
      <c r="AE9" s="456"/>
      <c r="AF9" s="456"/>
      <c r="AG9" s="4797"/>
      <c r="AH9" s="4798"/>
      <c r="AI9" s="4787"/>
      <c r="AJ9" s="4788"/>
      <c r="AK9" s="456"/>
      <c r="AL9" s="456"/>
      <c r="AM9" s="607"/>
      <c r="AN9" s="463"/>
    </row>
    <row r="10" spans="1:40" s="26" customFormat="1" ht="9.9" customHeight="1">
      <c r="A10" s="598"/>
      <c r="B10" s="144"/>
      <c r="C10" s="144"/>
      <c r="D10" s="142"/>
      <c r="E10" s="144"/>
      <c r="F10" s="148"/>
      <c r="G10" s="148"/>
      <c r="H10" s="144"/>
      <c r="I10" s="144"/>
      <c r="J10" s="144"/>
      <c r="K10" s="144"/>
      <c r="L10" s="144"/>
      <c r="M10" s="144"/>
      <c r="N10" s="144"/>
      <c r="O10" s="144"/>
      <c r="P10" s="144"/>
      <c r="Q10" s="144"/>
      <c r="R10" s="144"/>
      <c r="S10" s="144"/>
      <c r="T10" s="144"/>
      <c r="U10" s="4800"/>
      <c r="V10" s="4800"/>
      <c r="W10" s="4800"/>
      <c r="X10" s="4800"/>
      <c r="Y10" s="4800"/>
      <c r="Z10" s="152"/>
      <c r="AA10" s="144"/>
      <c r="AB10" s="158"/>
      <c r="AC10" s="158"/>
      <c r="AD10" s="142"/>
      <c r="AE10" s="142"/>
      <c r="AF10" s="142"/>
      <c r="AG10" s="142"/>
      <c r="AH10" s="144"/>
      <c r="AI10" s="284"/>
      <c r="AJ10" s="252"/>
      <c r="AK10" s="142"/>
      <c r="AL10" s="142"/>
      <c r="AM10" s="530"/>
      <c r="AN10" s="109"/>
    </row>
    <row r="11" spans="1:40" s="26" customFormat="1" ht="11.1" customHeight="1">
      <c r="A11" s="599"/>
      <c r="B11" s="157" t="s">
        <v>30</v>
      </c>
      <c r="C11" s="148" t="s">
        <v>537</v>
      </c>
      <c r="D11" s="142"/>
      <c r="E11" s="148"/>
      <c r="F11" s="144"/>
      <c r="G11" s="144"/>
      <c r="H11" s="148"/>
      <c r="I11" s="148"/>
      <c r="J11" s="148"/>
      <c r="K11" s="148"/>
      <c r="L11" s="148"/>
      <c r="M11" s="144"/>
      <c r="N11" s="145"/>
      <c r="O11" s="144"/>
      <c r="P11" s="144"/>
      <c r="Q11" s="144"/>
      <c r="R11" s="144"/>
      <c r="S11" s="144"/>
      <c r="T11" s="144"/>
      <c r="U11" s="4800"/>
      <c r="V11" s="4800"/>
      <c r="W11" s="4800"/>
      <c r="X11" s="4800"/>
      <c r="Y11" s="4800"/>
      <c r="Z11" s="152"/>
      <c r="AA11" s="144"/>
      <c r="AB11" s="144"/>
      <c r="AC11" s="156"/>
      <c r="AD11" s="142"/>
      <c r="AE11" s="142"/>
      <c r="AF11" s="142"/>
      <c r="AG11" s="4797">
        <v>2</v>
      </c>
      <c r="AH11" s="4798"/>
      <c r="AI11" s="4785"/>
      <c r="AJ11" s="4786"/>
      <c r="AK11" s="142"/>
      <c r="AL11" s="142"/>
      <c r="AM11" s="530"/>
      <c r="AN11" s="95"/>
    </row>
    <row r="12" spans="1:40" s="460" customFormat="1" ht="11.1" customHeight="1">
      <c r="A12" s="608"/>
      <c r="B12" s="455"/>
      <c r="C12" s="150" t="s">
        <v>538</v>
      </c>
      <c r="D12" s="456"/>
      <c r="E12" s="150"/>
      <c r="F12" s="150"/>
      <c r="G12" s="150"/>
      <c r="H12" s="150"/>
      <c r="I12" s="150"/>
      <c r="J12" s="150"/>
      <c r="K12" s="150"/>
      <c r="L12" s="150"/>
      <c r="M12" s="150"/>
      <c r="N12" s="564"/>
      <c r="O12" s="150"/>
      <c r="P12" s="150"/>
      <c r="Q12" s="150"/>
      <c r="R12" s="150"/>
      <c r="S12" s="150"/>
      <c r="T12" s="150"/>
      <c r="U12" s="567"/>
      <c r="V12" s="567"/>
      <c r="W12" s="567"/>
      <c r="X12" s="567"/>
      <c r="Y12" s="567"/>
      <c r="Z12" s="152"/>
      <c r="AA12" s="150"/>
      <c r="AB12" s="150"/>
      <c r="AC12" s="457"/>
      <c r="AD12" s="456"/>
      <c r="AE12" s="456"/>
      <c r="AF12" s="456"/>
      <c r="AG12" s="4797"/>
      <c r="AH12" s="4798"/>
      <c r="AI12" s="4787"/>
      <c r="AJ12" s="4788"/>
      <c r="AK12" s="456"/>
      <c r="AL12" s="456"/>
      <c r="AM12" s="607"/>
      <c r="AN12" s="459"/>
    </row>
    <row r="13" spans="1:40" s="26" customFormat="1" ht="9.9" customHeight="1">
      <c r="A13" s="598"/>
      <c r="B13" s="144"/>
      <c r="C13" s="144"/>
      <c r="D13" s="142"/>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58"/>
      <c r="AD13" s="142"/>
      <c r="AE13" s="142"/>
      <c r="AF13" s="142"/>
      <c r="AG13" s="142"/>
      <c r="AH13" s="144"/>
      <c r="AI13" s="469"/>
      <c r="AJ13" s="469"/>
      <c r="AK13" s="142"/>
      <c r="AL13" s="142"/>
      <c r="AM13" s="530"/>
      <c r="AN13" s="95"/>
    </row>
    <row r="14" spans="1:40" s="26" customFormat="1" ht="11.1" customHeight="1">
      <c r="A14" s="599"/>
      <c r="B14" s="157" t="s">
        <v>44</v>
      </c>
      <c r="C14" s="148" t="s">
        <v>768</v>
      </c>
      <c r="D14" s="142"/>
      <c r="E14" s="144"/>
      <c r="F14" s="144"/>
      <c r="G14" s="144"/>
      <c r="H14" s="144"/>
      <c r="I14" s="144"/>
      <c r="J14" s="144"/>
      <c r="K14" s="144"/>
      <c r="L14" s="144"/>
      <c r="M14" s="144"/>
      <c r="N14" s="144"/>
      <c r="O14" s="144"/>
      <c r="P14" s="144"/>
      <c r="Q14" s="144"/>
      <c r="R14" s="144"/>
      <c r="S14" s="144"/>
      <c r="T14" s="144"/>
      <c r="U14" s="144"/>
      <c r="V14" s="144"/>
      <c r="W14" s="144"/>
      <c r="X14" s="144"/>
      <c r="Y14" s="563"/>
      <c r="Z14" s="563"/>
      <c r="AA14" s="144"/>
      <c r="AB14" s="144"/>
      <c r="AC14" s="156"/>
      <c r="AD14" s="142"/>
      <c r="AE14" s="142"/>
      <c r="AF14" s="142"/>
      <c r="AG14" s="4797">
        <v>9</v>
      </c>
      <c r="AH14" s="4798"/>
      <c r="AI14" s="4785"/>
      <c r="AJ14" s="4786"/>
      <c r="AK14" s="142"/>
      <c r="AL14" s="142"/>
      <c r="AM14" s="530"/>
      <c r="AN14" s="95"/>
    </row>
    <row r="15" spans="1:40" s="460" customFormat="1" ht="11.1" customHeight="1">
      <c r="A15" s="608"/>
      <c r="B15" s="455"/>
      <c r="C15" s="150" t="s">
        <v>777</v>
      </c>
      <c r="D15" s="456"/>
      <c r="E15" s="150"/>
      <c r="F15" s="150"/>
      <c r="G15" s="150"/>
      <c r="H15" s="150"/>
      <c r="I15" s="150"/>
      <c r="J15" s="150"/>
      <c r="K15" s="150"/>
      <c r="L15" s="150"/>
      <c r="M15" s="150"/>
      <c r="N15" s="150"/>
      <c r="O15" s="150"/>
      <c r="P15" s="150"/>
      <c r="Q15" s="150"/>
      <c r="R15" s="150"/>
      <c r="S15" s="150"/>
      <c r="T15" s="150"/>
      <c r="U15" s="150"/>
      <c r="V15" s="150"/>
      <c r="W15" s="150"/>
      <c r="X15" s="150"/>
      <c r="Y15" s="564"/>
      <c r="Z15" s="564"/>
      <c r="AA15" s="150"/>
      <c r="AB15" s="150"/>
      <c r="AC15" s="457"/>
      <c r="AD15" s="456"/>
      <c r="AE15" s="456"/>
      <c r="AF15" s="456"/>
      <c r="AG15" s="4797"/>
      <c r="AH15" s="4798"/>
      <c r="AI15" s="4787"/>
      <c r="AJ15" s="4788"/>
      <c r="AK15" s="456"/>
      <c r="AL15" s="456"/>
      <c r="AM15" s="607"/>
      <c r="AN15" s="459"/>
    </row>
    <row r="16" spans="1:40" s="26" customFormat="1" ht="9.9" customHeight="1">
      <c r="A16" s="598"/>
      <c r="B16" s="144"/>
      <c r="C16" s="144"/>
      <c r="D16" s="142"/>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58"/>
      <c r="AD16" s="142"/>
      <c r="AE16" s="142"/>
      <c r="AF16" s="142"/>
      <c r="AG16" s="142"/>
      <c r="AH16" s="559"/>
      <c r="AI16" s="458"/>
      <c r="AJ16" s="458"/>
      <c r="AK16" s="142"/>
      <c r="AL16" s="142"/>
      <c r="AM16" s="530"/>
      <c r="AN16" s="95"/>
    </row>
    <row r="17" spans="1:40" s="26" customFormat="1" ht="11.1" customHeight="1">
      <c r="A17" s="599"/>
      <c r="B17" s="157" t="s">
        <v>56</v>
      </c>
      <c r="C17" s="148" t="s">
        <v>769</v>
      </c>
      <c r="D17" s="142"/>
      <c r="E17" s="144"/>
      <c r="F17" s="144"/>
      <c r="G17" s="144"/>
      <c r="H17" s="144"/>
      <c r="I17" s="144"/>
      <c r="J17" s="144"/>
      <c r="K17" s="144"/>
      <c r="L17" s="144"/>
      <c r="M17" s="144"/>
      <c r="N17" s="144"/>
      <c r="O17" s="144"/>
      <c r="P17" s="144"/>
      <c r="Q17" s="144"/>
      <c r="R17" s="144"/>
      <c r="S17" s="144"/>
      <c r="T17" s="144"/>
      <c r="U17" s="144"/>
      <c r="V17" s="144"/>
      <c r="W17" s="144"/>
      <c r="X17" s="144"/>
      <c r="Y17" s="563"/>
      <c r="Z17" s="563"/>
      <c r="AA17" s="144"/>
      <c r="AB17" s="144"/>
      <c r="AC17" s="156"/>
      <c r="AD17" s="142"/>
      <c r="AE17" s="142"/>
      <c r="AF17" s="142"/>
      <c r="AG17" s="4797">
        <v>3</v>
      </c>
      <c r="AH17" s="4798"/>
      <c r="AI17" s="4785"/>
      <c r="AJ17" s="4786"/>
      <c r="AK17" s="142"/>
      <c r="AL17" s="142"/>
      <c r="AM17" s="530"/>
      <c r="AN17" s="95"/>
    </row>
    <row r="18" spans="1:40" s="460" customFormat="1" ht="11.1" customHeight="1">
      <c r="A18" s="608"/>
      <c r="B18" s="455"/>
      <c r="C18" s="150" t="s">
        <v>770</v>
      </c>
      <c r="D18" s="456"/>
      <c r="E18" s="150"/>
      <c r="F18" s="150"/>
      <c r="G18" s="150"/>
      <c r="H18" s="150"/>
      <c r="I18" s="150"/>
      <c r="J18" s="150"/>
      <c r="K18" s="150"/>
      <c r="L18" s="150"/>
      <c r="M18" s="150"/>
      <c r="N18" s="150"/>
      <c r="O18" s="150"/>
      <c r="P18" s="150"/>
      <c r="Q18" s="150"/>
      <c r="R18" s="150"/>
      <c r="S18" s="150"/>
      <c r="T18" s="150"/>
      <c r="U18" s="150"/>
      <c r="V18" s="150"/>
      <c r="W18" s="150"/>
      <c r="X18" s="150"/>
      <c r="Y18" s="564"/>
      <c r="Z18" s="564"/>
      <c r="AA18" s="150"/>
      <c r="AB18" s="150"/>
      <c r="AC18" s="457"/>
      <c r="AD18" s="456"/>
      <c r="AE18" s="456"/>
      <c r="AF18" s="456"/>
      <c r="AG18" s="4797"/>
      <c r="AH18" s="4798"/>
      <c r="AI18" s="4787"/>
      <c r="AJ18" s="4788"/>
      <c r="AK18" s="456"/>
      <c r="AL18" s="456"/>
      <c r="AM18" s="607"/>
      <c r="AN18" s="459"/>
    </row>
    <row r="19" spans="1:40" s="26" customFormat="1" ht="9.9" customHeight="1">
      <c r="A19" s="598"/>
      <c r="B19" s="144"/>
      <c r="C19" s="144"/>
      <c r="D19" s="142"/>
      <c r="E19" s="144"/>
      <c r="F19" s="144"/>
      <c r="G19" s="144"/>
      <c r="H19" s="144"/>
      <c r="I19" s="144"/>
      <c r="J19" s="144"/>
      <c r="K19" s="144"/>
      <c r="L19" s="144"/>
      <c r="M19" s="144"/>
      <c r="N19" s="144"/>
      <c r="O19" s="144"/>
      <c r="P19" s="144"/>
      <c r="Q19" s="144"/>
      <c r="R19" s="144"/>
      <c r="S19" s="144"/>
      <c r="T19" s="144"/>
      <c r="U19" s="144"/>
      <c r="V19" s="144"/>
      <c r="W19" s="144"/>
      <c r="X19" s="144"/>
      <c r="Y19" s="145"/>
      <c r="Z19" s="145"/>
      <c r="AA19" s="144"/>
      <c r="AB19" s="144"/>
      <c r="AC19" s="158"/>
      <c r="AD19" s="142"/>
      <c r="AE19" s="142"/>
      <c r="AF19" s="142"/>
      <c r="AG19" s="142"/>
      <c r="AH19" s="559"/>
      <c r="AI19" s="458"/>
      <c r="AJ19" s="458"/>
      <c r="AK19" s="142"/>
      <c r="AL19" s="142"/>
      <c r="AM19" s="530"/>
      <c r="AN19" s="95"/>
    </row>
    <row r="20" spans="1:40" s="26" customFormat="1" ht="11.1" customHeight="1">
      <c r="A20" s="599"/>
      <c r="B20" s="157" t="s">
        <v>57</v>
      </c>
      <c r="C20" s="148" t="s">
        <v>1361</v>
      </c>
      <c r="D20" s="142"/>
      <c r="E20" s="144"/>
      <c r="F20" s="144"/>
      <c r="G20" s="144"/>
      <c r="H20" s="144"/>
      <c r="I20" s="144"/>
      <c r="J20" s="144"/>
      <c r="K20" s="144"/>
      <c r="L20" s="144"/>
      <c r="M20" s="144"/>
      <c r="N20" s="144"/>
      <c r="O20" s="144"/>
      <c r="P20" s="144"/>
      <c r="Q20" s="144"/>
      <c r="R20" s="143"/>
      <c r="S20" s="144"/>
      <c r="T20" s="128"/>
      <c r="U20" s="148"/>
      <c r="V20" s="148"/>
      <c r="W20" s="144"/>
      <c r="X20" s="563"/>
      <c r="Y20" s="563"/>
      <c r="Z20" s="144"/>
      <c r="AA20" s="144"/>
      <c r="AB20" s="156"/>
      <c r="AC20" s="144"/>
      <c r="AD20" s="142"/>
      <c r="AE20" s="142"/>
      <c r="AF20" s="142"/>
      <c r="AG20" s="4797">
        <v>4</v>
      </c>
      <c r="AH20" s="4798"/>
      <c r="AI20" s="4785"/>
      <c r="AJ20" s="4786"/>
      <c r="AK20" s="142"/>
      <c r="AL20" s="142"/>
      <c r="AM20" s="530"/>
      <c r="AN20" s="95"/>
    </row>
    <row r="21" spans="1:40" s="460" customFormat="1" ht="11.1" customHeight="1">
      <c r="A21" s="608"/>
      <c r="B21" s="455"/>
      <c r="C21" s="150" t="s">
        <v>1358</v>
      </c>
      <c r="D21" s="456"/>
      <c r="E21" s="150"/>
      <c r="F21" s="150"/>
      <c r="G21" s="150"/>
      <c r="H21" s="150"/>
      <c r="I21" s="150"/>
      <c r="J21" s="150"/>
      <c r="K21" s="150"/>
      <c r="L21" s="150"/>
      <c r="M21" s="150"/>
      <c r="N21" s="150"/>
      <c r="O21" s="150"/>
      <c r="P21" s="150"/>
      <c r="Q21" s="150"/>
      <c r="R21" s="129"/>
      <c r="S21" s="150"/>
      <c r="T21" s="129"/>
      <c r="U21" s="150"/>
      <c r="V21" s="150"/>
      <c r="W21" s="150"/>
      <c r="X21" s="564"/>
      <c r="Y21" s="564"/>
      <c r="Z21" s="150"/>
      <c r="AA21" s="150"/>
      <c r="AB21" s="457"/>
      <c r="AC21" s="150"/>
      <c r="AD21" s="456"/>
      <c r="AE21" s="456"/>
      <c r="AF21" s="456"/>
      <c r="AG21" s="4797"/>
      <c r="AH21" s="4798"/>
      <c r="AI21" s="4787"/>
      <c r="AJ21" s="4788"/>
      <c r="AK21" s="456"/>
      <c r="AL21" s="456"/>
      <c r="AM21" s="607"/>
      <c r="AN21" s="459"/>
    </row>
    <row r="22" spans="1:40" s="26" customFormat="1" ht="9.9" customHeight="1">
      <c r="A22" s="598"/>
      <c r="B22" s="144"/>
      <c r="C22" s="144"/>
      <c r="D22" s="142"/>
      <c r="E22" s="144"/>
      <c r="F22" s="144"/>
      <c r="G22" s="144"/>
      <c r="H22" s="144"/>
      <c r="I22" s="144"/>
      <c r="J22" s="144"/>
      <c r="K22" s="144"/>
      <c r="L22" s="144"/>
      <c r="M22" s="144"/>
      <c r="N22" s="144"/>
      <c r="O22" s="144"/>
      <c r="P22" s="144"/>
      <c r="Q22" s="144"/>
      <c r="R22" s="128"/>
      <c r="S22" s="144"/>
      <c r="T22" s="152"/>
      <c r="U22" s="152"/>
      <c r="V22" s="152"/>
      <c r="W22" s="152"/>
      <c r="X22" s="152"/>
      <c r="Y22" s="152"/>
      <c r="Z22" s="144"/>
      <c r="AA22" s="144"/>
      <c r="AB22" s="158"/>
      <c r="AC22" s="144"/>
      <c r="AD22" s="142"/>
      <c r="AE22" s="142"/>
      <c r="AF22" s="142"/>
      <c r="AG22" s="142"/>
      <c r="AH22" s="559"/>
      <c r="AI22" s="458"/>
      <c r="AJ22" s="458"/>
      <c r="AK22" s="142"/>
      <c r="AL22" s="142"/>
      <c r="AM22" s="530"/>
      <c r="AN22" s="95"/>
    </row>
    <row r="23" spans="1:40" s="26" customFormat="1" ht="11.1" customHeight="1">
      <c r="A23" s="599"/>
      <c r="B23" s="157" t="s">
        <v>58</v>
      </c>
      <c r="C23" s="148" t="s">
        <v>1691</v>
      </c>
      <c r="D23" s="142"/>
      <c r="E23" s="144"/>
      <c r="F23" s="144"/>
      <c r="G23" s="144"/>
      <c r="H23" s="144"/>
      <c r="I23" s="144"/>
      <c r="J23" s="144"/>
      <c r="K23" s="144"/>
      <c r="L23" s="144"/>
      <c r="M23" s="144"/>
      <c r="N23" s="144"/>
      <c r="O23" s="144"/>
      <c r="P23" s="144"/>
      <c r="Q23" s="144"/>
      <c r="R23" s="147"/>
      <c r="S23" s="144"/>
      <c r="T23" s="152"/>
      <c r="U23" s="152"/>
      <c r="V23" s="152"/>
      <c r="W23" s="152"/>
      <c r="X23" s="152"/>
      <c r="Y23" s="152"/>
      <c r="Z23" s="144"/>
      <c r="AA23" s="144"/>
      <c r="AB23" s="158"/>
      <c r="AC23" s="144"/>
      <c r="AD23" s="142"/>
      <c r="AE23" s="142"/>
      <c r="AF23" s="142"/>
      <c r="AG23" s="4797">
        <v>5</v>
      </c>
      <c r="AH23" s="4798"/>
      <c r="AI23" s="4785"/>
      <c r="AJ23" s="4786"/>
      <c r="AK23" s="142"/>
      <c r="AL23" s="142"/>
      <c r="AM23" s="530"/>
      <c r="AN23" s="95"/>
    </row>
    <row r="24" spans="1:40" s="460" customFormat="1" ht="11.1" customHeight="1">
      <c r="A24" s="608"/>
      <c r="B24" s="455"/>
      <c r="C24" s="150" t="s">
        <v>1690</v>
      </c>
      <c r="D24" s="456"/>
      <c r="E24" s="150"/>
      <c r="F24" s="150"/>
      <c r="G24" s="150"/>
      <c r="H24" s="150"/>
      <c r="I24" s="150"/>
      <c r="J24" s="150"/>
      <c r="K24" s="150"/>
      <c r="L24" s="150"/>
      <c r="M24" s="150"/>
      <c r="N24" s="150"/>
      <c r="O24" s="150"/>
      <c r="P24" s="150"/>
      <c r="Q24" s="150"/>
      <c r="R24" s="152"/>
      <c r="S24" s="150"/>
      <c r="T24" s="152"/>
      <c r="U24" s="152"/>
      <c r="V24" s="152"/>
      <c r="W24" s="152"/>
      <c r="X24" s="152"/>
      <c r="Y24" s="152"/>
      <c r="Z24" s="150"/>
      <c r="AA24" s="150"/>
      <c r="AB24" s="461"/>
      <c r="AC24" s="150"/>
      <c r="AD24" s="456"/>
      <c r="AE24" s="456"/>
      <c r="AF24" s="456"/>
      <c r="AG24" s="4797"/>
      <c r="AH24" s="4798"/>
      <c r="AI24" s="4787"/>
      <c r="AJ24" s="4788"/>
      <c r="AK24" s="456"/>
      <c r="AL24" s="456"/>
      <c r="AM24" s="607"/>
      <c r="AN24" s="459"/>
    </row>
    <row r="25" spans="1:40" s="26" customFormat="1" ht="9.9" customHeight="1">
      <c r="A25" s="599"/>
      <c r="B25" s="150"/>
      <c r="C25" s="150"/>
      <c r="D25" s="142"/>
      <c r="E25" s="144"/>
      <c r="F25" s="144"/>
      <c r="G25" s="144"/>
      <c r="H25" s="144"/>
      <c r="I25" s="144"/>
      <c r="J25" s="144"/>
      <c r="K25" s="144"/>
      <c r="L25" s="144"/>
      <c r="M25" s="144"/>
      <c r="N25" s="144"/>
      <c r="O25" s="144"/>
      <c r="P25" s="144"/>
      <c r="Q25" s="144"/>
      <c r="R25" s="129"/>
      <c r="S25" s="144"/>
      <c r="T25" s="435"/>
      <c r="U25" s="435"/>
      <c r="V25" s="435"/>
      <c r="W25" s="435"/>
      <c r="X25" s="435"/>
      <c r="Y25" s="435"/>
      <c r="Z25" s="144"/>
      <c r="AA25" s="144"/>
      <c r="AB25" s="158"/>
      <c r="AC25" s="144"/>
      <c r="AD25" s="142"/>
      <c r="AE25" s="142"/>
      <c r="AF25" s="142"/>
      <c r="AG25" s="142"/>
      <c r="AH25" s="263"/>
      <c r="AI25" s="462"/>
      <c r="AJ25" s="462"/>
      <c r="AK25" s="142"/>
      <c r="AL25" s="142"/>
      <c r="AM25" s="530"/>
      <c r="AN25" s="109"/>
    </row>
    <row r="26" spans="1:40" s="26" customFormat="1" ht="11.1" customHeight="1">
      <c r="A26" s="599"/>
      <c r="B26" s="157" t="s">
        <v>68</v>
      </c>
      <c r="C26" s="148" t="s">
        <v>1362</v>
      </c>
      <c r="D26" s="142"/>
      <c r="E26" s="144"/>
      <c r="F26" s="143"/>
      <c r="G26" s="153"/>
      <c r="H26" s="144"/>
      <c r="I26" s="144"/>
      <c r="J26" s="144"/>
      <c r="K26" s="144"/>
      <c r="L26" s="144"/>
      <c r="M26" s="144"/>
      <c r="N26" s="144"/>
      <c r="O26" s="144"/>
      <c r="P26" s="144"/>
      <c r="Q26" s="144"/>
      <c r="R26" s="152"/>
      <c r="S26" s="144"/>
      <c r="T26" s="144"/>
      <c r="U26" s="144"/>
      <c r="V26" s="144"/>
      <c r="W26" s="144"/>
      <c r="X26" s="144"/>
      <c r="Y26" s="563"/>
      <c r="Z26" s="563"/>
      <c r="AA26" s="144"/>
      <c r="AB26" s="144"/>
      <c r="AC26" s="156"/>
      <c r="AD26" s="142"/>
      <c r="AE26" s="142"/>
      <c r="AF26" s="142"/>
      <c r="AG26" s="4797">
        <v>6</v>
      </c>
      <c r="AH26" s="4798"/>
      <c r="AI26" s="4785"/>
      <c r="AJ26" s="4786"/>
      <c r="AK26" s="142"/>
      <c r="AL26" s="142"/>
      <c r="AM26" s="530"/>
      <c r="AN26" s="95"/>
    </row>
    <row r="27" spans="1:40" s="460" customFormat="1" ht="11.1" customHeight="1">
      <c r="A27" s="608"/>
      <c r="B27" s="455"/>
      <c r="C27" s="150" t="s">
        <v>1359</v>
      </c>
      <c r="D27" s="456"/>
      <c r="E27" s="150"/>
      <c r="F27" s="129"/>
      <c r="G27" s="573"/>
      <c r="H27" s="150"/>
      <c r="I27" s="150"/>
      <c r="J27" s="150"/>
      <c r="K27" s="150"/>
      <c r="L27" s="150"/>
      <c r="M27" s="150"/>
      <c r="N27" s="150"/>
      <c r="O27" s="150"/>
      <c r="P27" s="150"/>
      <c r="Q27" s="150"/>
      <c r="R27" s="152"/>
      <c r="S27" s="150"/>
      <c r="T27" s="150"/>
      <c r="U27" s="150"/>
      <c r="V27" s="150"/>
      <c r="W27" s="150"/>
      <c r="X27" s="150"/>
      <c r="Y27" s="564"/>
      <c r="Z27" s="564"/>
      <c r="AA27" s="150"/>
      <c r="AB27" s="150"/>
      <c r="AC27" s="457"/>
      <c r="AD27" s="456"/>
      <c r="AE27" s="456"/>
      <c r="AF27" s="456"/>
      <c r="AG27" s="4797"/>
      <c r="AH27" s="4798"/>
      <c r="AI27" s="4787"/>
      <c r="AJ27" s="4788"/>
      <c r="AK27" s="456"/>
      <c r="AL27" s="456"/>
      <c r="AM27" s="607"/>
      <c r="AN27" s="459"/>
    </row>
    <row r="28" spans="1:40" s="26" customFormat="1" ht="9.9" customHeight="1">
      <c r="A28" s="599"/>
      <c r="B28" s="157"/>
      <c r="C28" s="148"/>
      <c r="D28" s="142"/>
      <c r="E28" s="144"/>
      <c r="F28" s="143"/>
      <c r="G28" s="153"/>
      <c r="H28" s="144"/>
      <c r="I28" s="144"/>
      <c r="J28" s="144"/>
      <c r="K28" s="144"/>
      <c r="L28" s="144"/>
      <c r="M28" s="144"/>
      <c r="N28" s="144"/>
      <c r="O28" s="144"/>
      <c r="P28" s="144"/>
      <c r="Q28" s="144"/>
      <c r="R28" s="144"/>
      <c r="S28" s="144"/>
      <c r="T28" s="144"/>
      <c r="U28" s="144"/>
      <c r="V28" s="144"/>
      <c r="W28" s="144"/>
      <c r="X28" s="144"/>
      <c r="Y28" s="563"/>
      <c r="Z28" s="563"/>
      <c r="AA28" s="144"/>
      <c r="AB28" s="144"/>
      <c r="AC28" s="156"/>
      <c r="AD28" s="142"/>
      <c r="AE28" s="142"/>
      <c r="AF28" s="142"/>
      <c r="AG28" s="142"/>
      <c r="AH28" s="263"/>
      <c r="AI28" s="457"/>
      <c r="AJ28" s="457"/>
      <c r="AK28" s="142"/>
      <c r="AL28" s="142"/>
      <c r="AM28" s="530"/>
      <c r="AN28" s="95"/>
    </row>
    <row r="29" spans="1:40" ht="11.1" customHeight="1">
      <c r="A29" s="599"/>
      <c r="B29" s="157" t="s">
        <v>70</v>
      </c>
      <c r="C29" s="148" t="s">
        <v>1363</v>
      </c>
      <c r="D29" s="142"/>
      <c r="E29" s="144"/>
      <c r="F29" s="143"/>
      <c r="G29" s="153"/>
      <c r="H29" s="144"/>
      <c r="I29" s="144"/>
      <c r="J29" s="144"/>
      <c r="K29" s="144"/>
      <c r="L29" s="144"/>
      <c r="M29" s="144"/>
      <c r="N29" s="144"/>
      <c r="O29" s="144"/>
      <c r="P29" s="144"/>
      <c r="Q29" s="144"/>
      <c r="R29" s="144"/>
      <c r="S29" s="144"/>
      <c r="T29" s="144"/>
      <c r="U29" s="144"/>
      <c r="V29" s="144"/>
      <c r="W29" s="144"/>
      <c r="X29" s="144"/>
      <c r="Y29" s="563"/>
      <c r="Z29" s="563"/>
      <c r="AA29" s="144"/>
      <c r="AB29" s="144"/>
      <c r="AC29" s="156"/>
      <c r="AD29" s="142"/>
      <c r="AE29" s="142"/>
      <c r="AF29" s="142"/>
      <c r="AG29" s="4797">
        <v>7</v>
      </c>
      <c r="AH29" s="4798"/>
      <c r="AI29" s="4785"/>
      <c r="AJ29" s="4786"/>
      <c r="AK29" s="142"/>
      <c r="AL29" s="142"/>
      <c r="AM29" s="609"/>
      <c r="AN29" s="94"/>
    </row>
    <row r="30" spans="1:40" s="468" customFormat="1" ht="11.1" customHeight="1">
      <c r="A30" s="610"/>
      <c r="B30" s="464"/>
      <c r="C30" s="152" t="s">
        <v>1360</v>
      </c>
      <c r="D30" s="465"/>
      <c r="E30" s="152"/>
      <c r="F30" s="152"/>
      <c r="G30" s="567"/>
      <c r="H30" s="152"/>
      <c r="I30" s="152"/>
      <c r="J30" s="152"/>
      <c r="K30" s="152"/>
      <c r="L30" s="152"/>
      <c r="M30" s="152"/>
      <c r="N30" s="152"/>
      <c r="O30" s="152"/>
      <c r="P30" s="152"/>
      <c r="Q30" s="152"/>
      <c r="R30" s="152"/>
      <c r="S30" s="152"/>
      <c r="T30" s="152"/>
      <c r="U30" s="152"/>
      <c r="V30" s="152"/>
      <c r="W30" s="152"/>
      <c r="X30" s="152"/>
      <c r="Y30" s="567"/>
      <c r="Z30" s="567"/>
      <c r="AA30" s="435"/>
      <c r="AB30" s="466"/>
      <c r="AC30" s="466"/>
      <c r="AD30" s="466"/>
      <c r="AE30" s="466"/>
      <c r="AF30" s="465"/>
      <c r="AG30" s="4797"/>
      <c r="AH30" s="4798"/>
      <c r="AI30" s="4787"/>
      <c r="AJ30" s="4788"/>
      <c r="AK30" s="465"/>
      <c r="AL30" s="465"/>
      <c r="AM30" s="611"/>
      <c r="AN30" s="467"/>
    </row>
    <row r="31" spans="1:40" s="468" customFormat="1" ht="9.9" customHeight="1">
      <c r="A31" s="1738"/>
      <c r="B31" s="464"/>
      <c r="C31" s="152"/>
      <c r="D31" s="465"/>
      <c r="E31" s="152"/>
      <c r="F31" s="152"/>
      <c r="G31" s="1666"/>
      <c r="H31" s="152"/>
      <c r="I31" s="152"/>
      <c r="J31" s="152"/>
      <c r="K31" s="152"/>
      <c r="L31" s="152"/>
      <c r="M31" s="152"/>
      <c r="N31" s="152"/>
      <c r="O31" s="152"/>
      <c r="P31" s="152"/>
      <c r="Q31" s="152"/>
      <c r="R31" s="152"/>
      <c r="S31" s="152"/>
      <c r="T31" s="152"/>
      <c r="U31" s="152"/>
      <c r="V31" s="152"/>
      <c r="W31" s="152"/>
      <c r="X31" s="152"/>
      <c r="Y31" s="1666"/>
      <c r="Z31" s="1666"/>
      <c r="AA31" s="435"/>
      <c r="AB31" s="466"/>
      <c r="AC31" s="466"/>
      <c r="AD31" s="466"/>
      <c r="AE31" s="466"/>
      <c r="AF31" s="465"/>
      <c r="AG31" s="1665"/>
      <c r="AH31" s="1663"/>
      <c r="AI31" s="1664"/>
      <c r="AJ31" s="1664"/>
      <c r="AK31" s="465"/>
      <c r="AL31" s="465"/>
      <c r="AM31" s="1739"/>
      <c r="AN31" s="1739"/>
    </row>
    <row r="32" spans="1:40" s="468" customFormat="1" ht="4.5" customHeight="1">
      <c r="A32" s="1738"/>
      <c r="B32" s="2014"/>
      <c r="C32" s="2015"/>
      <c r="D32" s="2016"/>
      <c r="E32" s="2017"/>
      <c r="F32" s="2018"/>
      <c r="G32" s="2019"/>
      <c r="H32" s="2017"/>
      <c r="I32" s="2017"/>
      <c r="J32" s="2017"/>
      <c r="K32" s="2017"/>
      <c r="L32" s="2017"/>
      <c r="M32" s="2017"/>
      <c r="N32" s="2017"/>
      <c r="O32" s="2017"/>
      <c r="P32" s="2020"/>
      <c r="Q32" s="152"/>
      <c r="R32" s="152"/>
      <c r="S32" s="152"/>
      <c r="T32" s="152"/>
      <c r="U32" s="152"/>
      <c r="V32" s="152"/>
      <c r="W32" s="152"/>
      <c r="X32" s="152"/>
      <c r="Y32" s="1666"/>
      <c r="Z32" s="1666"/>
      <c r="AA32" s="435"/>
      <c r="AB32" s="466"/>
      <c r="AC32" s="466"/>
      <c r="AD32" s="466"/>
      <c r="AE32" s="466"/>
      <c r="AF32" s="465"/>
      <c r="AG32" s="1665"/>
      <c r="AH32" s="1663"/>
      <c r="AI32" s="1664"/>
      <c r="AJ32" s="1664"/>
      <c r="AK32" s="465"/>
      <c r="AL32" s="465"/>
      <c r="AM32" s="1739"/>
      <c r="AN32" s="1739"/>
    </row>
    <row r="33" spans="1:40" s="468" customFormat="1" ht="11.1" customHeight="1">
      <c r="A33" s="1738"/>
      <c r="B33" s="2021"/>
      <c r="C33" s="1998" t="s">
        <v>1768</v>
      </c>
      <c r="D33" s="1999"/>
      <c r="E33" s="2000"/>
      <c r="F33" s="2001"/>
      <c r="G33" s="2002"/>
      <c r="H33" s="2000"/>
      <c r="I33" s="2000"/>
      <c r="J33" s="2000"/>
      <c r="K33" s="2000"/>
      <c r="L33" s="2000"/>
      <c r="M33" s="2000"/>
      <c r="N33" s="2000"/>
      <c r="O33" s="2000"/>
      <c r="P33" s="2022"/>
      <c r="Q33" s="152"/>
      <c r="R33" s="152"/>
      <c r="S33" s="152"/>
      <c r="T33" s="152"/>
      <c r="U33" s="152"/>
      <c r="V33" s="152"/>
      <c r="W33" s="152"/>
      <c r="X33" s="152"/>
      <c r="Y33" s="1666"/>
      <c r="Z33" s="1666"/>
      <c r="AA33" s="435"/>
      <c r="AB33" s="466"/>
      <c r="AC33" s="466"/>
      <c r="AD33" s="466"/>
      <c r="AE33" s="466"/>
      <c r="AF33" s="465"/>
      <c r="AG33" s="1665"/>
      <c r="AH33" s="1663"/>
      <c r="AI33" s="1664"/>
      <c r="AJ33" s="1664"/>
      <c r="AK33" s="465"/>
      <c r="AL33" s="465"/>
      <c r="AM33" s="1739"/>
      <c r="AN33" s="1739"/>
    </row>
    <row r="34" spans="1:40" ht="11.1" customHeight="1">
      <c r="A34" s="599"/>
      <c r="B34" s="2021"/>
      <c r="C34" s="2003" t="s">
        <v>1769</v>
      </c>
      <c r="D34" s="1999"/>
      <c r="E34" s="2000"/>
      <c r="F34" s="2001"/>
      <c r="G34" s="2002"/>
      <c r="H34" s="2000"/>
      <c r="I34" s="2000"/>
      <c r="J34" s="2000"/>
      <c r="K34" s="2000"/>
      <c r="L34" s="2000"/>
      <c r="M34" s="2000"/>
      <c r="N34" s="2000"/>
      <c r="O34" s="2000"/>
      <c r="P34" s="2022"/>
      <c r="Q34" s="144"/>
      <c r="R34" s="144"/>
      <c r="S34" s="144"/>
      <c r="T34" s="144"/>
      <c r="U34" s="144"/>
      <c r="V34" s="144"/>
      <c r="AK34" s="142"/>
      <c r="AL34" s="142"/>
      <c r="AM34" s="609"/>
      <c r="AN34" s="94"/>
    </row>
    <row r="35" spans="1:40" ht="7.5" customHeight="1">
      <c r="A35" s="1040"/>
      <c r="B35" s="2023"/>
      <c r="C35" s="2024"/>
      <c r="D35" s="2025"/>
      <c r="E35" s="2026"/>
      <c r="F35" s="2027"/>
      <c r="G35" s="2028"/>
      <c r="H35" s="2026"/>
      <c r="I35" s="2026"/>
      <c r="J35" s="2026"/>
      <c r="K35" s="2026"/>
      <c r="L35" s="2026"/>
      <c r="M35" s="2026"/>
      <c r="N35" s="2026"/>
      <c r="O35" s="2026"/>
      <c r="P35" s="2029"/>
      <c r="Q35" s="1313"/>
      <c r="R35" s="1313"/>
      <c r="S35" s="1313"/>
      <c r="T35" s="1313"/>
      <c r="U35" s="1313"/>
      <c r="V35" s="1313"/>
      <c r="W35" s="1294"/>
      <c r="X35" s="1294"/>
      <c r="Y35" s="1294"/>
      <c r="Z35" s="1294"/>
      <c r="AA35" s="1294"/>
      <c r="AB35" s="1294"/>
      <c r="AC35" s="1294"/>
      <c r="AD35" s="1294"/>
      <c r="AE35" s="1294"/>
      <c r="AF35" s="1294"/>
      <c r="AG35" s="1294"/>
      <c r="AH35" s="1294"/>
      <c r="AI35" s="1294"/>
      <c r="AJ35" s="1294"/>
      <c r="AK35" s="1302"/>
      <c r="AL35" s="1302"/>
      <c r="AM35" s="1118"/>
      <c r="AN35" s="448"/>
    </row>
    <row r="36" spans="1:40" ht="12.75" customHeight="1">
      <c r="A36" s="2030"/>
      <c r="B36" s="2031"/>
      <c r="C36" s="2032"/>
      <c r="D36" s="2033"/>
      <c r="E36" s="2034"/>
      <c r="F36" s="2035"/>
      <c r="G36" s="2036"/>
      <c r="H36" s="2034"/>
      <c r="I36" s="2034"/>
      <c r="J36" s="2034"/>
      <c r="K36" s="2034"/>
      <c r="L36" s="2034"/>
      <c r="M36" s="2034"/>
      <c r="N36" s="2034"/>
      <c r="O36" s="2034"/>
      <c r="P36" s="2034"/>
      <c r="Q36" s="2037"/>
      <c r="R36" s="2037"/>
      <c r="S36" s="2037"/>
      <c r="T36" s="2037"/>
      <c r="U36" s="2037"/>
      <c r="V36" s="2037"/>
      <c r="W36" s="2038"/>
      <c r="X36" s="2038"/>
      <c r="Y36" s="2038"/>
      <c r="Z36" s="2038"/>
      <c r="AA36" s="2038"/>
      <c r="AB36" s="2038"/>
      <c r="AC36" s="2038"/>
      <c r="AD36" s="2038"/>
      <c r="AE36" s="2038"/>
      <c r="AF36" s="2038"/>
      <c r="AG36" s="2038"/>
      <c r="AH36" s="2038"/>
      <c r="AI36" s="2038"/>
      <c r="AJ36" s="2038"/>
      <c r="AK36" s="2039"/>
      <c r="AL36" s="2039"/>
      <c r="AM36" s="2040"/>
      <c r="AN36" s="1118"/>
    </row>
    <row r="37" spans="1:40" ht="12" customHeight="1">
      <c r="A37" s="599"/>
      <c r="B37" s="563"/>
      <c r="C37" s="157"/>
      <c r="D37" s="129"/>
      <c r="E37" s="144"/>
      <c r="F37" s="143"/>
      <c r="G37" s="153"/>
      <c r="H37" s="144"/>
      <c r="I37" s="144"/>
      <c r="J37" s="144"/>
      <c r="K37" s="144"/>
      <c r="L37" s="144"/>
      <c r="M37" s="144"/>
      <c r="N37" s="144"/>
      <c r="O37" s="144"/>
      <c r="P37" s="144"/>
      <c r="Q37" s="144"/>
      <c r="R37" s="144"/>
      <c r="S37" s="144"/>
      <c r="T37" s="144"/>
      <c r="U37" s="144"/>
      <c r="V37" s="144"/>
      <c r="AK37" s="142"/>
      <c r="AL37" s="142"/>
      <c r="AM37" s="609"/>
      <c r="AN37" s="448"/>
    </row>
    <row r="38" spans="1:40" ht="11.1" customHeight="1">
      <c r="A38" s="599">
        <v>2.2000000000000002</v>
      </c>
      <c r="B38" s="159" t="s">
        <v>1970</v>
      </c>
      <c r="C38" s="142"/>
      <c r="D38" s="129"/>
      <c r="E38" s="144"/>
      <c r="F38" s="143"/>
      <c r="G38" s="153"/>
      <c r="H38" s="144"/>
      <c r="I38" s="144"/>
      <c r="J38" s="144"/>
      <c r="K38" s="144"/>
      <c r="L38" s="144"/>
      <c r="M38" s="144"/>
      <c r="N38" s="144"/>
      <c r="O38" s="144"/>
      <c r="P38" s="144"/>
      <c r="Q38" s="144"/>
      <c r="R38" s="144"/>
      <c r="S38" s="144"/>
      <c r="T38" s="144"/>
      <c r="U38" s="144"/>
      <c r="V38" s="144"/>
      <c r="AK38" s="142"/>
      <c r="AL38" s="142"/>
      <c r="AM38" s="609"/>
      <c r="AN38" s="94"/>
    </row>
    <row r="39" spans="1:40" ht="11.1" customHeight="1">
      <c r="A39" s="599"/>
      <c r="B39" s="160" t="s">
        <v>1971</v>
      </c>
      <c r="C39" s="142"/>
      <c r="D39" s="129"/>
      <c r="E39" s="144"/>
      <c r="F39" s="143"/>
      <c r="G39" s="153"/>
      <c r="H39" s="144"/>
      <c r="I39" s="144"/>
      <c r="J39" s="144"/>
      <c r="K39" s="144"/>
      <c r="L39" s="144"/>
      <c r="M39" s="144"/>
      <c r="N39" s="144"/>
      <c r="O39" s="144"/>
      <c r="P39" s="144"/>
      <c r="Q39" s="144"/>
      <c r="R39" s="144"/>
      <c r="S39" s="144"/>
      <c r="T39" s="144"/>
      <c r="U39" s="144"/>
      <c r="V39" s="144"/>
      <c r="AK39" s="142"/>
      <c r="AL39" s="142"/>
      <c r="AM39" s="609"/>
      <c r="AN39" s="94"/>
    </row>
    <row r="40" spans="1:40" ht="11.1" customHeight="1">
      <c r="A40" s="599"/>
      <c r="B40" s="160"/>
      <c r="C40" s="142"/>
      <c r="D40" s="129"/>
      <c r="E40" s="144"/>
      <c r="F40" s="143"/>
      <c r="G40" s="153"/>
      <c r="H40" s="144"/>
      <c r="I40" s="144"/>
      <c r="J40" s="144"/>
      <c r="K40" s="144"/>
      <c r="L40" s="144"/>
      <c r="M40" s="144"/>
      <c r="N40" s="144"/>
      <c r="O40" s="144"/>
      <c r="P40" s="144"/>
      <c r="Q40" s="144"/>
      <c r="R40" s="144"/>
      <c r="S40" s="144"/>
      <c r="T40" s="144"/>
      <c r="U40" s="144"/>
      <c r="V40" s="144"/>
      <c r="W40" s="566"/>
      <c r="X40" s="436"/>
      <c r="Y40" s="263"/>
      <c r="Z40" s="263"/>
      <c r="AA40" s="263"/>
      <c r="AB40" s="263"/>
      <c r="AC40" s="566"/>
      <c r="AD40" s="168"/>
      <c r="AE40" s="168"/>
      <c r="AF40" s="263"/>
      <c r="AG40" s="263"/>
      <c r="AH40" s="263"/>
      <c r="AI40" s="263"/>
      <c r="AJ40" s="263"/>
      <c r="AK40" s="142"/>
      <c r="AL40" s="142"/>
      <c r="AM40" s="609"/>
      <c r="AN40" s="199"/>
    </row>
    <row r="41" spans="1:40" ht="11.1" customHeight="1">
      <c r="A41" s="599"/>
      <c r="B41" s="160"/>
      <c r="C41" s="4783" t="s">
        <v>305</v>
      </c>
      <c r="D41" s="4783"/>
      <c r="E41" s="4783"/>
      <c r="F41" s="563"/>
      <c r="G41" s="263"/>
      <c r="H41" s="156"/>
      <c r="I41" s="156"/>
      <c r="J41" s="156"/>
      <c r="K41" s="156"/>
      <c r="L41" s="156"/>
      <c r="M41" s="142"/>
      <c r="N41" s="142"/>
      <c r="O41" s="142"/>
      <c r="P41" s="142"/>
      <c r="Q41" s="142"/>
      <c r="R41" s="144"/>
      <c r="S41" s="144"/>
      <c r="T41" s="144"/>
      <c r="U41" s="144"/>
      <c r="V41" s="144"/>
      <c r="W41" s="566"/>
      <c r="X41" s="436"/>
      <c r="Y41" s="263"/>
      <c r="Z41" s="263"/>
      <c r="AA41" s="263"/>
      <c r="AB41" s="263"/>
      <c r="AC41" s="566"/>
      <c r="AD41" s="168"/>
      <c r="AE41" s="168"/>
      <c r="AF41" s="263"/>
      <c r="AG41" s="263"/>
      <c r="AH41" s="263"/>
      <c r="AI41" s="263"/>
      <c r="AJ41" s="263"/>
      <c r="AK41" s="142"/>
      <c r="AL41" s="142"/>
      <c r="AM41" s="609"/>
      <c r="AN41" s="199"/>
    </row>
    <row r="42" spans="1:40" ht="11.1" customHeight="1">
      <c r="A42" s="599"/>
      <c r="B42" s="160"/>
      <c r="C42" s="4793">
        <v>1</v>
      </c>
      <c r="D42" s="4794"/>
      <c r="E42" s="4674" t="s">
        <v>269</v>
      </c>
      <c r="F42" s="4784"/>
      <c r="G42" s="148"/>
      <c r="H42" s="148"/>
      <c r="I42" s="4796">
        <v>2</v>
      </c>
      <c r="J42" s="4789"/>
      <c r="K42" s="4674" t="s">
        <v>268</v>
      </c>
      <c r="L42" s="4784"/>
      <c r="M42" s="4791"/>
      <c r="N42" s="4791"/>
      <c r="O42" s="148"/>
      <c r="P42" s="148"/>
      <c r="Q42" s="148"/>
      <c r="R42" s="144"/>
      <c r="S42" s="144"/>
      <c r="T42" s="144"/>
      <c r="U42" s="144"/>
      <c r="V42" s="144"/>
      <c r="W42" s="566"/>
      <c r="X42" s="436"/>
      <c r="Y42" s="263"/>
      <c r="Z42" s="263"/>
      <c r="AA42" s="263"/>
      <c r="AB42" s="263"/>
      <c r="AC42" s="566"/>
      <c r="AD42" s="168"/>
      <c r="AE42" s="168"/>
      <c r="AF42" s="263"/>
      <c r="AG42" s="263"/>
      <c r="AH42" s="263"/>
      <c r="AI42" s="263"/>
      <c r="AJ42" s="263"/>
      <c r="AK42" s="142"/>
      <c r="AL42" s="142"/>
      <c r="AM42" s="609"/>
      <c r="AN42" s="199"/>
    </row>
    <row r="43" spans="1:40" ht="11.1" customHeight="1">
      <c r="A43" s="599"/>
      <c r="B43" s="160"/>
      <c r="C43" s="4793"/>
      <c r="D43" s="4795"/>
      <c r="E43" s="4674"/>
      <c r="F43" s="4784"/>
      <c r="G43" s="148"/>
      <c r="H43" s="148"/>
      <c r="I43" s="4796"/>
      <c r="J43" s="4790"/>
      <c r="K43" s="4792"/>
      <c r="L43" s="4791"/>
      <c r="M43" s="4791"/>
      <c r="N43" s="4791"/>
      <c r="O43" s="148"/>
      <c r="P43" s="148"/>
      <c r="Q43" s="148"/>
      <c r="R43" s="144"/>
      <c r="S43" s="144"/>
      <c r="T43" s="144"/>
      <c r="U43" s="144"/>
      <c r="V43" s="144"/>
      <c r="W43" s="566"/>
      <c r="X43" s="436"/>
      <c r="Y43" s="263"/>
      <c r="Z43" s="263"/>
      <c r="AA43" s="263"/>
      <c r="AB43" s="263"/>
      <c r="AC43" s="566"/>
      <c r="AD43" s="168"/>
      <c r="AE43" s="168"/>
      <c r="AF43" s="263"/>
      <c r="AG43" s="263"/>
      <c r="AH43" s="263"/>
      <c r="AI43" s="263"/>
      <c r="AJ43" s="263"/>
      <c r="AK43" s="142"/>
      <c r="AL43" s="142"/>
      <c r="AM43" s="609"/>
      <c r="AN43" s="199"/>
    </row>
    <row r="44" spans="1:40" ht="12.6">
      <c r="A44" s="599"/>
      <c r="B44" s="563"/>
      <c r="C44" s="161"/>
      <c r="D44" s="129"/>
      <c r="E44" s="144"/>
      <c r="F44" s="143"/>
      <c r="G44" s="153"/>
      <c r="H44" s="144"/>
      <c r="I44" s="144"/>
      <c r="J44" s="144"/>
      <c r="K44" s="144"/>
      <c r="L44" s="144"/>
      <c r="M44" s="144"/>
      <c r="N44" s="144"/>
      <c r="O44" s="144"/>
      <c r="P44" s="144"/>
      <c r="Q44" s="144"/>
      <c r="R44" s="144"/>
      <c r="S44" s="144"/>
      <c r="T44" s="144"/>
      <c r="U44" s="144"/>
      <c r="V44" s="144"/>
      <c r="W44" s="144"/>
      <c r="X44" s="144"/>
      <c r="Y44" s="563"/>
      <c r="Z44" s="563"/>
      <c r="AA44" s="263"/>
      <c r="AB44" s="156"/>
      <c r="AC44" s="156"/>
      <c r="AD44" s="156"/>
      <c r="AE44" s="156"/>
      <c r="AF44" s="142"/>
      <c r="AG44" s="142"/>
      <c r="AH44" s="142"/>
      <c r="AI44" s="142"/>
      <c r="AJ44" s="142"/>
      <c r="AK44" s="142"/>
      <c r="AL44" s="142"/>
      <c r="AM44" s="609"/>
      <c r="AN44" s="83"/>
    </row>
    <row r="45" spans="1:40" s="26" customFormat="1" ht="11.1" customHeight="1">
      <c r="A45" s="599"/>
      <c r="B45" s="1959"/>
      <c r="C45" s="1960"/>
      <c r="D45" s="1961"/>
      <c r="E45" s="1962"/>
      <c r="F45" s="1963"/>
      <c r="G45" s="1964"/>
      <c r="H45" s="1962"/>
      <c r="I45" s="1962"/>
      <c r="J45" s="1962"/>
      <c r="K45" s="1962"/>
      <c r="L45" s="1962"/>
      <c r="M45" s="1962"/>
      <c r="N45" s="1962"/>
      <c r="O45" s="1962"/>
      <c r="P45" s="1962"/>
      <c r="Q45" s="1962"/>
      <c r="R45" s="1962"/>
      <c r="S45" s="1962"/>
      <c r="T45" s="1962"/>
      <c r="U45" s="1962"/>
      <c r="V45" s="1962"/>
      <c r="W45" s="1962"/>
      <c r="X45" s="1962"/>
      <c r="Y45" s="1965"/>
      <c r="Z45" s="1965"/>
      <c r="AA45" s="1966"/>
      <c r="AB45" s="1967"/>
      <c r="AC45" s="1967"/>
      <c r="AD45" s="1967"/>
      <c r="AE45" s="1967"/>
      <c r="AF45" s="1963"/>
      <c r="AG45" s="1963"/>
      <c r="AH45" s="1963"/>
      <c r="AI45" s="1963"/>
      <c r="AJ45" s="1968"/>
      <c r="AK45" s="143"/>
      <c r="AL45" s="143"/>
      <c r="AM45" s="584"/>
      <c r="AN45" s="89"/>
    </row>
    <row r="46" spans="1:40" s="26" customFormat="1" ht="11.1" customHeight="1">
      <c r="A46" s="599"/>
      <c r="B46" s="1969"/>
      <c r="C46" s="1970" t="s">
        <v>154</v>
      </c>
      <c r="D46" s="1971"/>
      <c r="E46" s="1972"/>
      <c r="F46" s="1973"/>
      <c r="G46" s="1974"/>
      <c r="H46" s="1972"/>
      <c r="I46" s="1972"/>
      <c r="J46" s="1972"/>
      <c r="K46" s="1972"/>
      <c r="L46" s="1972"/>
      <c r="M46" s="1972"/>
      <c r="N46" s="1972"/>
      <c r="O46" s="1972"/>
      <c r="P46" s="1972"/>
      <c r="Q46" s="1972"/>
      <c r="R46" s="1972"/>
      <c r="S46" s="1972"/>
      <c r="T46" s="1972"/>
      <c r="U46" s="1972"/>
      <c r="V46" s="1972"/>
      <c r="W46" s="1972"/>
      <c r="X46" s="1972"/>
      <c r="Y46" s="1975"/>
      <c r="Z46" s="1975"/>
      <c r="AA46" s="1976"/>
      <c r="AB46" s="1977"/>
      <c r="AC46" s="1977"/>
      <c r="AD46" s="1977"/>
      <c r="AE46" s="1978"/>
      <c r="AF46" s="1979"/>
      <c r="AG46" s="1979"/>
      <c r="AH46" s="1979"/>
      <c r="AI46" s="1979"/>
      <c r="AJ46" s="1980"/>
      <c r="AK46" s="566"/>
      <c r="AL46" s="566"/>
      <c r="AM46" s="612"/>
      <c r="AN46" s="96"/>
    </row>
    <row r="47" spans="1:40" s="26" customFormat="1" ht="11.1" customHeight="1">
      <c r="A47" s="599"/>
      <c r="B47" s="1969"/>
      <c r="C47" s="1981" t="s">
        <v>155</v>
      </c>
      <c r="D47" s="1971"/>
      <c r="E47" s="1972"/>
      <c r="F47" s="1973"/>
      <c r="G47" s="1974"/>
      <c r="H47" s="1972"/>
      <c r="I47" s="1972"/>
      <c r="J47" s="1972"/>
      <c r="K47" s="1972"/>
      <c r="L47" s="1972"/>
      <c r="M47" s="1972"/>
      <c r="N47" s="1972"/>
      <c r="O47" s="1972"/>
      <c r="P47" s="1972"/>
      <c r="Q47" s="1972"/>
      <c r="R47" s="1972"/>
      <c r="S47" s="1972"/>
      <c r="T47" s="1972"/>
      <c r="U47" s="1972"/>
      <c r="V47" s="1972"/>
      <c r="W47" s="1972"/>
      <c r="X47" s="1972"/>
      <c r="Y47" s="1975"/>
      <c r="Z47" s="1975"/>
      <c r="AA47" s="1976"/>
      <c r="AB47" s="1977"/>
      <c r="AC47" s="1977"/>
      <c r="AD47" s="1977"/>
      <c r="AE47" s="1978"/>
      <c r="AF47" s="1982"/>
      <c r="AG47" s="1982"/>
      <c r="AH47" s="1982"/>
      <c r="AI47" s="1982"/>
      <c r="AJ47" s="1983"/>
      <c r="AK47" s="566"/>
      <c r="AL47" s="566"/>
      <c r="AM47" s="612"/>
      <c r="AN47" s="96"/>
    </row>
    <row r="48" spans="1:40" s="26" customFormat="1" ht="9.9" customHeight="1">
      <c r="A48" s="599"/>
      <c r="B48" s="1969"/>
      <c r="C48" s="1970"/>
      <c r="D48" s="1971"/>
      <c r="E48" s="1972"/>
      <c r="F48" s="1973"/>
      <c r="G48" s="1974"/>
      <c r="H48" s="1972"/>
      <c r="I48" s="1972"/>
      <c r="J48" s="1972"/>
      <c r="K48" s="1972"/>
      <c r="L48" s="1972"/>
      <c r="M48" s="1972"/>
      <c r="N48" s="1972"/>
      <c r="O48" s="1972"/>
      <c r="P48" s="1972"/>
      <c r="Q48" s="1972"/>
      <c r="R48" s="1972"/>
      <c r="S48" s="1972"/>
      <c r="T48" s="1972"/>
      <c r="U48" s="1972"/>
      <c r="V48" s="1972"/>
      <c r="W48" s="1972"/>
      <c r="X48" s="1972"/>
      <c r="Y48" s="1975"/>
      <c r="Z48" s="1975"/>
      <c r="AA48" s="1976"/>
      <c r="AB48" s="1977"/>
      <c r="AC48" s="1977"/>
      <c r="AD48" s="1977"/>
      <c r="AE48" s="1978"/>
      <c r="AF48" s="1982"/>
      <c r="AG48" s="1982"/>
      <c r="AH48" s="1982"/>
      <c r="AI48" s="1982"/>
      <c r="AJ48" s="1983"/>
      <c r="AK48" s="269"/>
      <c r="AL48" s="269"/>
      <c r="AM48" s="613"/>
      <c r="AN48" s="113"/>
    </row>
    <row r="49" spans="1:40" s="26" customFormat="1" ht="11.1" customHeight="1">
      <c r="A49" s="599"/>
      <c r="B49" s="1969"/>
      <c r="C49" s="1970" t="s">
        <v>414</v>
      </c>
      <c r="D49" s="1984" t="s">
        <v>489</v>
      </c>
      <c r="E49" s="1972"/>
      <c r="F49" s="1973"/>
      <c r="G49" s="1974"/>
      <c r="H49" s="1972"/>
      <c r="I49" s="1972"/>
      <c r="J49" s="1972"/>
      <c r="K49" s="1972"/>
      <c r="L49" s="1972"/>
      <c r="M49" s="1972"/>
      <c r="N49" s="1972"/>
      <c r="O49" s="1972"/>
      <c r="P49" s="1972"/>
      <c r="Q49" s="1972"/>
      <c r="R49" s="1972"/>
      <c r="S49" s="1972"/>
      <c r="T49" s="1972"/>
      <c r="U49" s="1972"/>
      <c r="V49" s="1972"/>
      <c r="W49" s="1972"/>
      <c r="X49" s="1972"/>
      <c r="Y49" s="1975"/>
      <c r="Z49" s="1975"/>
      <c r="AA49" s="1976"/>
      <c r="AB49" s="1977"/>
      <c r="AC49" s="1977"/>
      <c r="AD49" s="1977"/>
      <c r="AE49" s="1978"/>
      <c r="AF49" s="1872"/>
      <c r="AG49" s="1872"/>
      <c r="AH49" s="1872"/>
      <c r="AI49" s="1872"/>
      <c r="AJ49" s="1985"/>
      <c r="AK49" s="566"/>
      <c r="AL49" s="566"/>
      <c r="AM49" s="612"/>
      <c r="AN49" s="96"/>
    </row>
    <row r="50" spans="1:40" s="26" customFormat="1" ht="11.1" customHeight="1">
      <c r="A50" s="599"/>
      <c r="B50" s="1969"/>
      <c r="C50" s="1981" t="s">
        <v>490</v>
      </c>
      <c r="D50" s="1971" t="s">
        <v>491</v>
      </c>
      <c r="E50" s="1972"/>
      <c r="F50" s="1973"/>
      <c r="G50" s="1974"/>
      <c r="H50" s="1972"/>
      <c r="I50" s="1972"/>
      <c r="J50" s="1972"/>
      <c r="K50" s="1972"/>
      <c r="L50" s="1972"/>
      <c r="M50" s="1972"/>
      <c r="N50" s="1972"/>
      <c r="O50" s="1972"/>
      <c r="P50" s="1972"/>
      <c r="Q50" s="1972"/>
      <c r="R50" s="1972"/>
      <c r="S50" s="1972"/>
      <c r="T50" s="1972"/>
      <c r="U50" s="1972"/>
      <c r="V50" s="1972"/>
      <c r="W50" s="1972"/>
      <c r="X50" s="1972"/>
      <c r="Y50" s="1975"/>
      <c r="Z50" s="1975"/>
      <c r="AA50" s="1976"/>
      <c r="AB50" s="1977"/>
      <c r="AC50" s="1977"/>
      <c r="AD50" s="1977"/>
      <c r="AE50" s="1978"/>
      <c r="AF50" s="1872"/>
      <c r="AG50" s="1872"/>
      <c r="AH50" s="1872"/>
      <c r="AI50" s="1872"/>
      <c r="AJ50" s="1985"/>
      <c r="AK50" s="566"/>
      <c r="AL50" s="566"/>
      <c r="AM50" s="612"/>
      <c r="AN50" s="96"/>
    </row>
    <row r="51" spans="1:40" s="26" customFormat="1" ht="9.9" customHeight="1">
      <c r="A51" s="1040"/>
      <c r="B51" s="1969"/>
      <c r="C51" s="1981"/>
      <c r="D51" s="1971"/>
      <c r="E51" s="1972"/>
      <c r="F51" s="1973"/>
      <c r="G51" s="1974"/>
      <c r="H51" s="1972"/>
      <c r="I51" s="1972"/>
      <c r="J51" s="1972"/>
      <c r="K51" s="1972"/>
      <c r="L51" s="1972"/>
      <c r="M51" s="1972"/>
      <c r="N51" s="1972"/>
      <c r="O51" s="1972"/>
      <c r="P51" s="1972"/>
      <c r="Q51" s="1972"/>
      <c r="R51" s="1972"/>
      <c r="S51" s="1972"/>
      <c r="T51" s="1972"/>
      <c r="U51" s="1972"/>
      <c r="V51" s="1972"/>
      <c r="W51" s="1972"/>
      <c r="X51" s="1972"/>
      <c r="Y51" s="1975"/>
      <c r="Z51" s="1975"/>
      <c r="AA51" s="1976"/>
      <c r="AB51" s="1977"/>
      <c r="AC51" s="1977"/>
      <c r="AD51" s="1977"/>
      <c r="AE51" s="1978"/>
      <c r="AF51" s="1872"/>
      <c r="AG51" s="1872"/>
      <c r="AH51" s="1872"/>
      <c r="AI51" s="1872"/>
      <c r="AJ51" s="1985"/>
      <c r="AK51" s="566"/>
      <c r="AL51" s="566"/>
      <c r="AM51" s="870"/>
      <c r="AN51" s="870"/>
    </row>
    <row r="52" spans="1:40" s="26" customFormat="1" ht="11.1" customHeight="1">
      <c r="A52" s="1040"/>
      <c r="B52" s="1969"/>
      <c r="C52" s="1970" t="s">
        <v>492</v>
      </c>
      <c r="D52" s="1984" t="s">
        <v>1519</v>
      </c>
      <c r="E52" s="1972"/>
      <c r="F52" s="1973"/>
      <c r="G52" s="1974"/>
      <c r="H52" s="1972"/>
      <c r="I52" s="1972"/>
      <c r="J52" s="1972"/>
      <c r="K52" s="1972"/>
      <c r="L52" s="1972"/>
      <c r="M52" s="1972"/>
      <c r="N52" s="1972"/>
      <c r="O52" s="1972"/>
      <c r="P52" s="1972"/>
      <c r="Q52" s="1972"/>
      <c r="R52" s="1972"/>
      <c r="S52" s="1972"/>
      <c r="T52" s="1972"/>
      <c r="U52" s="1972"/>
      <c r="V52" s="1972"/>
      <c r="W52" s="1972"/>
      <c r="X52" s="1972"/>
      <c r="Y52" s="1975"/>
      <c r="Z52" s="1975"/>
      <c r="AA52" s="1976"/>
      <c r="AB52" s="1977"/>
      <c r="AC52" s="1977"/>
      <c r="AD52" s="1977"/>
      <c r="AE52" s="1978"/>
      <c r="AF52" s="1872"/>
      <c r="AG52" s="1872"/>
      <c r="AH52" s="1872"/>
      <c r="AI52" s="1872"/>
      <c r="AJ52" s="1985"/>
      <c r="AK52" s="566"/>
      <c r="AL52" s="566"/>
      <c r="AM52" s="870"/>
      <c r="AN52" s="870"/>
    </row>
    <row r="53" spans="1:40" s="26" customFormat="1" ht="11.1" customHeight="1">
      <c r="A53" s="599"/>
      <c r="B53" s="1969"/>
      <c r="C53" s="1970"/>
      <c r="D53" s="1971" t="s">
        <v>1515</v>
      </c>
      <c r="E53" s="1972"/>
      <c r="F53" s="1973"/>
      <c r="G53" s="1974"/>
      <c r="H53" s="1972"/>
      <c r="I53" s="1972"/>
      <c r="J53" s="1972"/>
      <c r="K53" s="1972"/>
      <c r="L53" s="1972"/>
      <c r="M53" s="1972"/>
      <c r="N53" s="1972"/>
      <c r="O53" s="1972"/>
      <c r="P53" s="1972"/>
      <c r="Q53" s="1972"/>
      <c r="R53" s="1972"/>
      <c r="S53" s="1972"/>
      <c r="T53" s="1972"/>
      <c r="U53" s="1972"/>
      <c r="V53" s="1972"/>
      <c r="W53" s="1972"/>
      <c r="X53" s="1972"/>
      <c r="Y53" s="1975"/>
      <c r="Z53" s="1975"/>
      <c r="AA53" s="1976"/>
      <c r="AB53" s="1977"/>
      <c r="AC53" s="1977"/>
      <c r="AD53" s="1977"/>
      <c r="AE53" s="1978"/>
      <c r="AF53" s="1979"/>
      <c r="AG53" s="1979"/>
      <c r="AH53" s="1979"/>
      <c r="AI53" s="1979"/>
      <c r="AJ53" s="1980"/>
      <c r="AK53" s="566"/>
      <c r="AL53" s="566"/>
      <c r="AM53" s="612"/>
      <c r="AN53" s="96"/>
    </row>
    <row r="54" spans="1:40" s="26" customFormat="1" ht="9.9" customHeight="1">
      <c r="A54" s="1040"/>
      <c r="B54" s="1969"/>
      <c r="C54" s="1970"/>
      <c r="D54" s="1971"/>
      <c r="E54" s="1972"/>
      <c r="F54" s="1973"/>
      <c r="G54" s="1974"/>
      <c r="H54" s="1972"/>
      <c r="I54" s="1972"/>
      <c r="J54" s="1972"/>
      <c r="K54" s="1972"/>
      <c r="L54" s="1972"/>
      <c r="M54" s="1972"/>
      <c r="N54" s="1972"/>
      <c r="O54" s="1972"/>
      <c r="P54" s="1972"/>
      <c r="Q54" s="1972"/>
      <c r="R54" s="1972"/>
      <c r="S54" s="1972"/>
      <c r="T54" s="1972"/>
      <c r="U54" s="1972"/>
      <c r="V54" s="1972"/>
      <c r="W54" s="1972"/>
      <c r="X54" s="1972"/>
      <c r="Y54" s="1975"/>
      <c r="Z54" s="1975"/>
      <c r="AA54" s="1976"/>
      <c r="AB54" s="1977"/>
      <c r="AC54" s="1977"/>
      <c r="AD54" s="1977"/>
      <c r="AE54" s="1978"/>
      <c r="AF54" s="1979"/>
      <c r="AG54" s="1979"/>
      <c r="AH54" s="1979"/>
      <c r="AI54" s="1979"/>
      <c r="AJ54" s="1980"/>
      <c r="AK54" s="566"/>
      <c r="AL54" s="566"/>
      <c r="AM54" s="870"/>
      <c r="AN54" s="870"/>
    </row>
    <row r="55" spans="1:40" s="26" customFormat="1" ht="11.1" customHeight="1">
      <c r="A55" s="599"/>
      <c r="B55" s="1969"/>
      <c r="C55" s="1970" t="s">
        <v>526</v>
      </c>
      <c r="D55" s="1984" t="s">
        <v>1695</v>
      </c>
      <c r="E55" s="1972"/>
      <c r="F55" s="1973"/>
      <c r="G55" s="1974"/>
      <c r="H55" s="1972"/>
      <c r="I55" s="1972"/>
      <c r="J55" s="1972"/>
      <c r="K55" s="1972"/>
      <c r="L55" s="1972"/>
      <c r="M55" s="1972"/>
      <c r="N55" s="1972"/>
      <c r="O55" s="1972"/>
      <c r="P55" s="1972"/>
      <c r="Q55" s="1972"/>
      <c r="R55" s="1972"/>
      <c r="S55" s="1972"/>
      <c r="T55" s="1972"/>
      <c r="U55" s="1972"/>
      <c r="V55" s="1972"/>
      <c r="W55" s="1972"/>
      <c r="X55" s="1972"/>
      <c r="Y55" s="1975"/>
      <c r="Z55" s="1975"/>
      <c r="AA55" s="1976"/>
      <c r="AB55" s="1977"/>
      <c r="AC55" s="1977"/>
      <c r="AD55" s="1977"/>
      <c r="AE55" s="1978"/>
      <c r="AF55" s="1909"/>
      <c r="AG55" s="1909"/>
      <c r="AH55" s="1909"/>
      <c r="AI55" s="1909"/>
      <c r="AJ55" s="1986"/>
      <c r="AK55" s="142"/>
      <c r="AL55" s="142"/>
      <c r="AM55" s="530"/>
      <c r="AN55" s="95"/>
    </row>
    <row r="56" spans="1:40" s="26" customFormat="1" ht="11.1" customHeight="1">
      <c r="A56" s="599"/>
      <c r="B56" s="1969"/>
      <c r="C56" s="1981" t="s">
        <v>490</v>
      </c>
      <c r="D56" s="1971" t="s">
        <v>1696</v>
      </c>
      <c r="E56" s="1972"/>
      <c r="F56" s="1973"/>
      <c r="G56" s="1974"/>
      <c r="H56" s="1972"/>
      <c r="I56" s="1972"/>
      <c r="J56" s="1972"/>
      <c r="K56" s="1972"/>
      <c r="L56" s="1972"/>
      <c r="M56" s="1972"/>
      <c r="N56" s="1972"/>
      <c r="O56" s="1972"/>
      <c r="P56" s="1972"/>
      <c r="Q56" s="1972"/>
      <c r="R56" s="1972"/>
      <c r="S56" s="1972"/>
      <c r="T56" s="1972"/>
      <c r="U56" s="1972"/>
      <c r="V56" s="1972"/>
      <c r="W56" s="1972"/>
      <c r="X56" s="1972"/>
      <c r="Y56" s="1975"/>
      <c r="Z56" s="1975"/>
      <c r="AA56" s="1976"/>
      <c r="AB56" s="1977"/>
      <c r="AC56" s="1977"/>
      <c r="AD56" s="1977"/>
      <c r="AE56" s="1978"/>
      <c r="AF56" s="1909"/>
      <c r="AG56" s="1909"/>
      <c r="AH56" s="1909"/>
      <c r="AI56" s="1909"/>
      <c r="AJ56" s="1986"/>
      <c r="AK56" s="142"/>
      <c r="AL56" s="142"/>
      <c r="AM56" s="530"/>
      <c r="AN56" s="95"/>
    </row>
    <row r="57" spans="1:40" s="26" customFormat="1" ht="9.9" customHeight="1">
      <c r="A57" s="1040"/>
      <c r="B57" s="1969"/>
      <c r="C57" s="1981"/>
      <c r="D57" s="1971"/>
      <c r="E57" s="1972"/>
      <c r="F57" s="1973"/>
      <c r="G57" s="1974"/>
      <c r="H57" s="1972"/>
      <c r="I57" s="1972"/>
      <c r="J57" s="1972"/>
      <c r="K57" s="1972"/>
      <c r="L57" s="1972"/>
      <c r="M57" s="1972"/>
      <c r="N57" s="1972"/>
      <c r="O57" s="1972"/>
      <c r="P57" s="1972"/>
      <c r="Q57" s="1972"/>
      <c r="R57" s="1972"/>
      <c r="S57" s="1972"/>
      <c r="T57" s="1972"/>
      <c r="U57" s="1972"/>
      <c r="V57" s="1972"/>
      <c r="W57" s="1972"/>
      <c r="X57" s="1972"/>
      <c r="Y57" s="1975"/>
      <c r="Z57" s="1975"/>
      <c r="AA57" s="1976"/>
      <c r="AB57" s="1977"/>
      <c r="AC57" s="1977"/>
      <c r="AD57" s="1977"/>
      <c r="AE57" s="1978"/>
      <c r="AF57" s="1909"/>
      <c r="AG57" s="1909"/>
      <c r="AH57" s="1909"/>
      <c r="AI57" s="1909"/>
      <c r="AJ57" s="1986"/>
      <c r="AK57" s="142"/>
      <c r="AL57" s="142"/>
      <c r="AM57" s="1177"/>
      <c r="AN57" s="1177"/>
    </row>
    <row r="58" spans="1:40" s="26" customFormat="1" ht="11.1" customHeight="1">
      <c r="A58" s="1040"/>
      <c r="B58" s="1969"/>
      <c r="C58" s="1970" t="s">
        <v>1692</v>
      </c>
      <c r="D58" s="1984" t="s">
        <v>1693</v>
      </c>
      <c r="E58" s="1972"/>
      <c r="F58" s="1973"/>
      <c r="G58" s="1974"/>
      <c r="H58" s="1972"/>
      <c r="I58" s="1972"/>
      <c r="J58" s="1972"/>
      <c r="K58" s="1972"/>
      <c r="L58" s="1972"/>
      <c r="M58" s="1972"/>
      <c r="N58" s="1972"/>
      <c r="O58" s="1972"/>
      <c r="P58" s="1972"/>
      <c r="Q58" s="1972"/>
      <c r="R58" s="1972"/>
      <c r="S58" s="1972"/>
      <c r="T58" s="1972"/>
      <c r="U58" s="1972"/>
      <c r="V58" s="1972"/>
      <c r="W58" s="1972"/>
      <c r="X58" s="1972"/>
      <c r="Y58" s="1975"/>
      <c r="Z58" s="1975"/>
      <c r="AA58" s="1976"/>
      <c r="AB58" s="1977"/>
      <c r="AC58" s="1977"/>
      <c r="AD58" s="1977"/>
      <c r="AE58" s="1978"/>
      <c r="AF58" s="1909"/>
      <c r="AG58" s="1909"/>
      <c r="AH58" s="1909"/>
      <c r="AI58" s="1909"/>
      <c r="AJ58" s="1986"/>
      <c r="AK58" s="142"/>
      <c r="AL58" s="142"/>
      <c r="AM58" s="1177"/>
      <c r="AN58" s="1177"/>
    </row>
    <row r="59" spans="1:40" s="26" customFormat="1" ht="11.1" customHeight="1">
      <c r="A59" s="1040"/>
      <c r="B59" s="1969"/>
      <c r="C59" s="1981" t="s">
        <v>490</v>
      </c>
      <c r="D59" s="1987" t="s">
        <v>1694</v>
      </c>
      <c r="E59" s="1972"/>
      <c r="F59" s="1973"/>
      <c r="G59" s="1974"/>
      <c r="H59" s="1972"/>
      <c r="I59" s="1972"/>
      <c r="J59" s="1972"/>
      <c r="K59" s="1972"/>
      <c r="L59" s="1972"/>
      <c r="M59" s="1972"/>
      <c r="N59" s="1972"/>
      <c r="O59" s="1972"/>
      <c r="P59" s="1972"/>
      <c r="Q59" s="1972"/>
      <c r="R59" s="1972"/>
      <c r="S59" s="1972"/>
      <c r="T59" s="1972"/>
      <c r="U59" s="1972"/>
      <c r="V59" s="1972"/>
      <c r="W59" s="1972"/>
      <c r="X59" s="1972"/>
      <c r="Y59" s="1975"/>
      <c r="Z59" s="1975"/>
      <c r="AA59" s="1976"/>
      <c r="AB59" s="1977"/>
      <c r="AC59" s="1977"/>
      <c r="AD59" s="1977"/>
      <c r="AE59" s="1978"/>
      <c r="AF59" s="1909"/>
      <c r="AG59" s="1909"/>
      <c r="AH59" s="1909"/>
      <c r="AI59" s="1909"/>
      <c r="AJ59" s="1986"/>
      <c r="AK59" s="142"/>
      <c r="AL59" s="142"/>
      <c r="AM59" s="1177"/>
      <c r="AN59" s="1177"/>
    </row>
    <row r="60" spans="1:40" s="26" customFormat="1" ht="11.1" customHeight="1">
      <c r="A60" s="1040"/>
      <c r="B60" s="1969"/>
      <c r="C60" s="1981"/>
      <c r="D60" s="1953" t="s">
        <v>1977</v>
      </c>
      <c r="E60" s="1972"/>
      <c r="F60" s="1973"/>
      <c r="G60" s="1974"/>
      <c r="H60" s="1972"/>
      <c r="I60" s="1972"/>
      <c r="J60" s="1972"/>
      <c r="K60" s="1972"/>
      <c r="L60" s="1972"/>
      <c r="M60" s="1972"/>
      <c r="N60" s="1972"/>
      <c r="O60" s="1972"/>
      <c r="P60" s="1972"/>
      <c r="Q60" s="1972"/>
      <c r="R60" s="1972"/>
      <c r="S60" s="1972"/>
      <c r="T60" s="1972"/>
      <c r="U60" s="1972"/>
      <c r="V60" s="1972"/>
      <c r="W60" s="1972"/>
      <c r="X60" s="1972"/>
      <c r="Y60" s="1975"/>
      <c r="Z60" s="1975"/>
      <c r="AA60" s="1976"/>
      <c r="AB60" s="1977"/>
      <c r="AC60" s="1977"/>
      <c r="AD60" s="1977"/>
      <c r="AE60" s="1978"/>
      <c r="AF60" s="1909"/>
      <c r="AG60" s="1909"/>
      <c r="AH60" s="1909"/>
      <c r="AI60" s="1909"/>
      <c r="AJ60" s="1986"/>
      <c r="AK60" s="142"/>
      <c r="AL60" s="142"/>
      <c r="AM60" s="1177"/>
      <c r="AN60" s="1177"/>
    </row>
    <row r="61" spans="1:40" s="26" customFormat="1" ht="11.1" customHeight="1">
      <c r="A61" s="1040"/>
      <c r="B61" s="1969"/>
      <c r="C61" s="1981"/>
      <c r="D61" s="1953" t="s">
        <v>1976</v>
      </c>
      <c r="E61" s="1972"/>
      <c r="F61" s="1973"/>
      <c r="G61" s="1974"/>
      <c r="H61" s="1972"/>
      <c r="I61" s="1972"/>
      <c r="J61" s="1972"/>
      <c r="K61" s="1972"/>
      <c r="L61" s="1972"/>
      <c r="M61" s="1972"/>
      <c r="N61" s="1972"/>
      <c r="O61" s="1972"/>
      <c r="P61" s="1972"/>
      <c r="Q61" s="1972"/>
      <c r="R61" s="1972"/>
      <c r="S61" s="1972"/>
      <c r="T61" s="1972"/>
      <c r="U61" s="1972"/>
      <c r="V61" s="1972"/>
      <c r="W61" s="1972"/>
      <c r="X61" s="1972"/>
      <c r="Y61" s="1975"/>
      <c r="Z61" s="1975"/>
      <c r="AA61" s="1976"/>
      <c r="AB61" s="1977"/>
      <c r="AC61" s="1977"/>
      <c r="AD61" s="1977"/>
      <c r="AE61" s="1978"/>
      <c r="AF61" s="1909"/>
      <c r="AG61" s="1909"/>
      <c r="AH61" s="1909"/>
      <c r="AI61" s="1909"/>
      <c r="AJ61" s="1986"/>
      <c r="AK61" s="142"/>
      <c r="AL61" s="142"/>
      <c r="AM61" s="1177"/>
      <c r="AN61" s="1177"/>
    </row>
    <row r="62" spans="1:40" ht="5.25" customHeight="1">
      <c r="A62" s="599"/>
      <c r="B62" s="1988"/>
      <c r="C62" s="1989"/>
      <c r="D62" s="1990"/>
      <c r="E62" s="1991"/>
      <c r="F62" s="1992"/>
      <c r="G62" s="1993"/>
      <c r="H62" s="1991"/>
      <c r="I62" s="1991"/>
      <c r="J62" s="1991"/>
      <c r="K62" s="1991"/>
      <c r="L62" s="1991"/>
      <c r="M62" s="1991"/>
      <c r="N62" s="1991"/>
      <c r="O62" s="1991"/>
      <c r="P62" s="1991"/>
      <c r="Q62" s="1991"/>
      <c r="R62" s="1991"/>
      <c r="S62" s="1991"/>
      <c r="T62" s="1991"/>
      <c r="U62" s="1991"/>
      <c r="V62" s="1991"/>
      <c r="W62" s="1991"/>
      <c r="X62" s="1991"/>
      <c r="Y62" s="1994"/>
      <c r="Z62" s="1994"/>
      <c r="AA62" s="1995"/>
      <c r="AB62" s="1996"/>
      <c r="AC62" s="1996"/>
      <c r="AD62" s="1996"/>
      <c r="AE62" s="1996"/>
      <c r="AF62" s="1992"/>
      <c r="AG62" s="1992"/>
      <c r="AH62" s="1992"/>
      <c r="AI62" s="1992"/>
      <c r="AJ62" s="1997"/>
      <c r="AK62" s="143"/>
      <c r="AL62" s="143"/>
      <c r="AM62" s="584"/>
      <c r="AN62" s="84"/>
    </row>
    <row r="63" spans="1:40" ht="12.75" customHeight="1">
      <c r="A63" s="453"/>
      <c r="B63" s="234"/>
      <c r="C63" s="232"/>
      <c r="D63" s="232"/>
      <c r="E63" s="232"/>
      <c r="F63" s="232"/>
      <c r="G63" s="232"/>
      <c r="H63" s="232"/>
      <c r="I63" s="232"/>
      <c r="J63" s="232"/>
      <c r="K63" s="232"/>
      <c r="L63" s="232"/>
      <c r="M63" s="232"/>
      <c r="N63" s="232"/>
      <c r="O63" s="232"/>
      <c r="P63" s="232"/>
      <c r="Q63" s="232"/>
      <c r="R63" s="232"/>
      <c r="S63" s="232"/>
      <c r="T63" s="232"/>
      <c r="U63" s="232"/>
      <c r="V63" s="232"/>
      <c r="W63" s="454"/>
      <c r="X63" s="454"/>
      <c r="Y63" s="454"/>
      <c r="Z63" s="232"/>
      <c r="AA63" s="232"/>
      <c r="AB63" s="232"/>
      <c r="AC63" s="232"/>
      <c r="AD63" s="232"/>
      <c r="AE63" s="232"/>
      <c r="AF63" s="232"/>
      <c r="AG63" s="232"/>
      <c r="AH63" s="232"/>
      <c r="AI63" s="232"/>
      <c r="AJ63" s="232"/>
      <c r="AK63" s="232"/>
      <c r="AL63" s="232"/>
      <c r="AM63" s="283"/>
      <c r="AN63" s="430"/>
    </row>
    <row r="64" spans="1:40" ht="12.75" customHeight="1">
      <c r="A64" s="614"/>
      <c r="AM64" s="609"/>
    </row>
    <row r="65" spans="1:39" ht="11.1" customHeight="1">
      <c r="A65" s="599">
        <v>2.2999999999999998</v>
      </c>
      <c r="B65" s="159" t="s">
        <v>1364</v>
      </c>
      <c r="C65" s="142"/>
      <c r="D65" s="129"/>
      <c r="E65" s="144"/>
      <c r="F65" s="143"/>
      <c r="G65" s="153"/>
      <c r="H65" s="144"/>
      <c r="I65" s="144"/>
      <c r="J65" s="144"/>
      <c r="K65" s="144"/>
      <c r="L65" s="144"/>
      <c r="M65" s="144"/>
      <c r="N65" s="144"/>
      <c r="AM65" s="609"/>
    </row>
    <row r="66" spans="1:39" ht="11.1" customHeight="1">
      <c r="A66" s="599"/>
      <c r="B66" s="160" t="s">
        <v>1077</v>
      </c>
      <c r="C66" s="142"/>
      <c r="D66" s="129"/>
      <c r="E66" s="144"/>
      <c r="F66" s="143"/>
      <c r="G66" s="153"/>
      <c r="H66" s="144"/>
      <c r="I66" s="144"/>
      <c r="J66" s="144"/>
      <c r="K66" s="144"/>
      <c r="L66" s="144"/>
      <c r="M66" s="144"/>
      <c r="N66" s="144"/>
      <c r="AM66" s="609"/>
    </row>
    <row r="67" spans="1:39" ht="11.1" customHeight="1">
      <c r="A67" s="599"/>
      <c r="B67" s="160"/>
      <c r="C67" s="142"/>
      <c r="D67" s="129"/>
      <c r="E67" s="144"/>
      <c r="F67" s="143"/>
      <c r="G67" s="153"/>
      <c r="H67" s="144"/>
      <c r="I67" s="144"/>
      <c r="J67" s="144"/>
      <c r="K67" s="144"/>
      <c r="L67" s="144"/>
      <c r="M67" s="144"/>
      <c r="N67" s="144"/>
      <c r="AM67" s="609"/>
    </row>
    <row r="68" spans="1:39" ht="11.1" customHeight="1">
      <c r="A68" s="599"/>
      <c r="B68" s="160"/>
      <c r="C68" s="4783" t="s">
        <v>1078</v>
      </c>
      <c r="D68" s="4783"/>
      <c r="E68" s="4783"/>
      <c r="F68" s="563"/>
      <c r="G68" s="263"/>
      <c r="H68" s="156"/>
      <c r="I68" s="156"/>
      <c r="J68" s="156"/>
      <c r="K68" s="156"/>
      <c r="L68" s="156"/>
      <c r="M68" s="142"/>
      <c r="N68" s="142"/>
      <c r="AM68" s="609"/>
    </row>
    <row r="69" spans="1:39" ht="11.1" customHeight="1">
      <c r="A69" s="599"/>
      <c r="B69" s="160"/>
      <c r="C69" s="4793">
        <v>1</v>
      </c>
      <c r="D69" s="4794"/>
      <c r="E69" s="4674" t="s">
        <v>269</v>
      </c>
      <c r="F69" s="4784"/>
      <c r="G69" s="148"/>
      <c r="H69" s="148"/>
      <c r="I69" s="4796">
        <v>2</v>
      </c>
      <c r="J69" s="4789"/>
      <c r="K69" s="4674" t="s">
        <v>268</v>
      </c>
      <c r="L69" s="4784"/>
      <c r="M69" s="4791"/>
      <c r="N69" s="4791"/>
      <c r="AM69" s="609"/>
    </row>
    <row r="70" spans="1:39" ht="11.1" customHeight="1">
      <c r="A70" s="599"/>
      <c r="B70" s="160"/>
      <c r="C70" s="4793"/>
      <c r="D70" s="4795"/>
      <c r="E70" s="4674"/>
      <c r="F70" s="4784"/>
      <c r="G70" s="148"/>
      <c r="H70" s="148"/>
      <c r="I70" s="4796"/>
      <c r="J70" s="4790"/>
      <c r="K70" s="4792"/>
      <c r="L70" s="4791"/>
      <c r="M70" s="4791"/>
      <c r="N70" s="4791"/>
      <c r="AM70" s="609"/>
    </row>
    <row r="71" spans="1:39" ht="11.1" customHeight="1">
      <c r="A71" s="614"/>
      <c r="AM71" s="609"/>
    </row>
    <row r="72" spans="1:39" ht="11.1" customHeight="1">
      <c r="A72" s="614"/>
      <c r="B72" s="1959"/>
      <c r="C72" s="1960"/>
      <c r="D72" s="1961"/>
      <c r="E72" s="1962"/>
      <c r="F72" s="1963"/>
      <c r="G72" s="1964"/>
      <c r="H72" s="1962"/>
      <c r="I72" s="1962"/>
      <c r="J72" s="1962"/>
      <c r="K72" s="1962"/>
      <c r="L72" s="1962"/>
      <c r="M72" s="1962"/>
      <c r="N72" s="1962"/>
      <c r="O72" s="1962"/>
      <c r="P72" s="1962"/>
      <c r="Q72" s="1962"/>
      <c r="R72" s="1962"/>
      <c r="S72" s="1962"/>
      <c r="T72" s="1962"/>
      <c r="U72" s="1962"/>
      <c r="V72" s="1962"/>
      <c r="W72" s="1962"/>
      <c r="X72" s="1962"/>
      <c r="Y72" s="1965"/>
      <c r="Z72" s="1965"/>
      <c r="AA72" s="1966"/>
      <c r="AB72" s="1967"/>
      <c r="AC72" s="1967"/>
      <c r="AD72" s="1967"/>
      <c r="AE72" s="1967"/>
      <c r="AF72" s="2004"/>
      <c r="AG72" s="2004"/>
      <c r="AH72" s="2004"/>
      <c r="AI72" s="2004"/>
      <c r="AJ72" s="2005"/>
      <c r="AM72" s="609"/>
    </row>
    <row r="73" spans="1:39" ht="11.1" customHeight="1">
      <c r="A73" s="614"/>
      <c r="B73" s="1969"/>
      <c r="C73" s="1970" t="s">
        <v>522</v>
      </c>
      <c r="D73" s="1971"/>
      <c r="E73" s="1972"/>
      <c r="F73" s="1973"/>
      <c r="G73" s="1974"/>
      <c r="H73" s="1972"/>
      <c r="I73" s="1972"/>
      <c r="J73" s="1972"/>
      <c r="K73" s="1972"/>
      <c r="L73" s="1972"/>
      <c r="M73" s="1972"/>
      <c r="N73" s="1972"/>
      <c r="O73" s="1972"/>
      <c r="P73" s="1972"/>
      <c r="Q73" s="1972"/>
      <c r="R73" s="1972"/>
      <c r="S73" s="1972"/>
      <c r="T73" s="1972"/>
      <c r="U73" s="1972"/>
      <c r="V73" s="1972"/>
      <c r="W73" s="1972"/>
      <c r="X73" s="1972"/>
      <c r="Y73" s="1975"/>
      <c r="Z73" s="1975"/>
      <c r="AA73" s="1976"/>
      <c r="AB73" s="1977"/>
      <c r="AC73" s="1977"/>
      <c r="AD73" s="1977"/>
      <c r="AE73" s="1978"/>
      <c r="AF73" s="1888"/>
      <c r="AG73" s="1888"/>
      <c r="AH73" s="1888"/>
      <c r="AI73" s="1888"/>
      <c r="AJ73" s="2006"/>
      <c r="AM73" s="609"/>
    </row>
    <row r="74" spans="1:39" ht="11.1" customHeight="1">
      <c r="A74" s="614"/>
      <c r="B74" s="1969"/>
      <c r="C74" s="1981" t="s">
        <v>523</v>
      </c>
      <c r="D74" s="1971"/>
      <c r="E74" s="1972"/>
      <c r="F74" s="1973"/>
      <c r="G74" s="1974"/>
      <c r="H74" s="1972"/>
      <c r="I74" s="1972"/>
      <c r="J74" s="1972"/>
      <c r="K74" s="1972"/>
      <c r="L74" s="1972"/>
      <c r="M74" s="1972"/>
      <c r="N74" s="1972"/>
      <c r="O74" s="1972"/>
      <c r="P74" s="1972"/>
      <c r="Q74" s="1972"/>
      <c r="R74" s="1972"/>
      <c r="S74" s="1972"/>
      <c r="T74" s="1972"/>
      <c r="U74" s="1972"/>
      <c r="V74" s="1972"/>
      <c r="W74" s="1972"/>
      <c r="X74" s="1972"/>
      <c r="Y74" s="1975"/>
      <c r="Z74" s="1975"/>
      <c r="AA74" s="1976"/>
      <c r="AB74" s="1977"/>
      <c r="AC74" s="1977"/>
      <c r="AD74" s="1977"/>
      <c r="AE74" s="1978"/>
      <c r="AF74" s="1888"/>
      <c r="AG74" s="1888"/>
      <c r="AH74" s="1888"/>
      <c r="AI74" s="1888"/>
      <c r="AJ74" s="2006"/>
      <c r="AM74" s="609"/>
    </row>
    <row r="75" spans="1:39" ht="11.1" customHeight="1">
      <c r="A75" s="614"/>
      <c r="B75" s="1969"/>
      <c r="C75" s="1970"/>
      <c r="D75" s="1971"/>
      <c r="E75" s="1972"/>
      <c r="F75" s="1973"/>
      <c r="G75" s="1974"/>
      <c r="H75" s="1972"/>
      <c r="I75" s="1972"/>
      <c r="J75" s="1972"/>
      <c r="K75" s="1972"/>
      <c r="L75" s="1972"/>
      <c r="M75" s="1972"/>
      <c r="N75" s="1972"/>
      <c r="O75" s="1972"/>
      <c r="P75" s="1972"/>
      <c r="Q75" s="1972"/>
      <c r="R75" s="1972"/>
      <c r="S75" s="1972"/>
      <c r="T75" s="1972"/>
      <c r="U75" s="1972"/>
      <c r="V75" s="1972"/>
      <c r="W75" s="1972"/>
      <c r="X75" s="1972"/>
      <c r="Y75" s="1975"/>
      <c r="Z75" s="1975"/>
      <c r="AA75" s="1976"/>
      <c r="AB75" s="1977"/>
      <c r="AC75" s="1977"/>
      <c r="AD75" s="1977"/>
      <c r="AE75" s="1978"/>
      <c r="AF75" s="1888"/>
      <c r="AG75" s="1888"/>
      <c r="AH75" s="1888"/>
      <c r="AI75" s="1888"/>
      <c r="AJ75" s="2006"/>
      <c r="AM75" s="609"/>
    </row>
    <row r="76" spans="1:39" ht="11.1" customHeight="1">
      <c r="A76" s="614"/>
      <c r="B76" s="1969"/>
      <c r="C76" s="1970" t="s">
        <v>414</v>
      </c>
      <c r="D76" s="1984" t="s">
        <v>1697</v>
      </c>
      <c r="E76" s="2007"/>
      <c r="F76" s="2008"/>
      <c r="G76" s="2009"/>
      <c r="H76" s="2007"/>
      <c r="I76" s="2007"/>
      <c r="J76" s="2007"/>
      <c r="K76" s="2007"/>
      <c r="L76" s="2007"/>
      <c r="M76" s="2007"/>
      <c r="N76" s="2007"/>
      <c r="O76" s="2007"/>
      <c r="P76" s="2007"/>
      <c r="Q76" s="2007"/>
      <c r="R76" s="2007"/>
      <c r="S76" s="2007"/>
      <c r="T76" s="2007"/>
      <c r="U76" s="2007"/>
      <c r="V76" s="2007"/>
      <c r="W76" s="2007"/>
      <c r="X76" s="2007"/>
      <c r="Y76" s="2010"/>
      <c r="Z76" s="1975"/>
      <c r="AA76" s="1976"/>
      <c r="AB76" s="1977"/>
      <c r="AC76" s="1977"/>
      <c r="AD76" s="1977"/>
      <c r="AE76" s="1978"/>
      <c r="AF76" s="1888"/>
      <c r="AG76" s="1888"/>
      <c r="AH76" s="1888"/>
      <c r="AI76" s="1888"/>
      <c r="AJ76" s="2006"/>
      <c r="AM76" s="609"/>
    </row>
    <row r="77" spans="1:39" ht="11.1" customHeight="1">
      <c r="A77" s="614"/>
      <c r="B77" s="1969"/>
      <c r="C77" s="1981" t="s">
        <v>490</v>
      </c>
      <c r="D77" s="1971" t="s">
        <v>1698</v>
      </c>
      <c r="E77" s="2007"/>
      <c r="F77" s="2008"/>
      <c r="G77" s="2009"/>
      <c r="H77" s="2007"/>
      <c r="I77" s="2007"/>
      <c r="J77" s="2007"/>
      <c r="K77" s="2007"/>
      <c r="L77" s="2007"/>
      <c r="M77" s="2007"/>
      <c r="N77" s="2007"/>
      <c r="O77" s="2007"/>
      <c r="P77" s="2007"/>
      <c r="Q77" s="2007"/>
      <c r="R77" s="2007"/>
      <c r="S77" s="2007"/>
      <c r="T77" s="2007"/>
      <c r="U77" s="2007"/>
      <c r="V77" s="2007"/>
      <c r="W77" s="2007"/>
      <c r="X77" s="2007"/>
      <c r="Y77" s="2010"/>
      <c r="Z77" s="1975"/>
      <c r="AA77" s="1976"/>
      <c r="AB77" s="1977"/>
      <c r="AC77" s="1977"/>
      <c r="AD77" s="1977"/>
      <c r="AE77" s="1978"/>
      <c r="AF77" s="1888"/>
      <c r="AG77" s="1888"/>
      <c r="AH77" s="1888"/>
      <c r="AI77" s="1888"/>
      <c r="AJ77" s="2006"/>
      <c r="AM77" s="609"/>
    </row>
    <row r="78" spans="1:39" ht="9.9" customHeight="1">
      <c r="A78" s="614"/>
      <c r="B78" s="1969"/>
      <c r="C78" s="1970"/>
      <c r="D78" s="1971"/>
      <c r="E78" s="1972"/>
      <c r="F78" s="1973"/>
      <c r="G78" s="1974"/>
      <c r="H78" s="1972"/>
      <c r="I78" s="1972"/>
      <c r="J78" s="1972"/>
      <c r="K78" s="1972"/>
      <c r="L78" s="1972"/>
      <c r="M78" s="1972"/>
      <c r="N78" s="1972"/>
      <c r="O78" s="1972"/>
      <c r="P78" s="1972"/>
      <c r="Q78" s="1972"/>
      <c r="R78" s="1972"/>
      <c r="S78" s="1972"/>
      <c r="T78" s="1972"/>
      <c r="U78" s="1972"/>
      <c r="V78" s="1972"/>
      <c r="W78" s="1972"/>
      <c r="X78" s="1972"/>
      <c r="Y78" s="1975"/>
      <c r="Z78" s="1975"/>
      <c r="AA78" s="1976"/>
      <c r="AB78" s="1977"/>
      <c r="AC78" s="1977"/>
      <c r="AD78" s="1977"/>
      <c r="AE78" s="1978"/>
      <c r="AF78" s="1888"/>
      <c r="AG78" s="1888"/>
      <c r="AH78" s="1888"/>
      <c r="AI78" s="1888"/>
      <c r="AJ78" s="2006"/>
      <c r="AM78" s="609"/>
    </row>
    <row r="79" spans="1:39" ht="11.1" customHeight="1">
      <c r="A79" s="614"/>
      <c r="B79" s="1969"/>
      <c r="C79" s="1970" t="s">
        <v>492</v>
      </c>
      <c r="D79" s="1984" t="s">
        <v>524</v>
      </c>
      <c r="E79" s="1972"/>
      <c r="F79" s="1973"/>
      <c r="G79" s="1974"/>
      <c r="H79" s="1972"/>
      <c r="I79" s="1972"/>
      <c r="J79" s="1972"/>
      <c r="K79" s="1972"/>
      <c r="L79" s="1972"/>
      <c r="M79" s="1972"/>
      <c r="N79" s="1972"/>
      <c r="O79" s="1972"/>
      <c r="P79" s="1972"/>
      <c r="Q79" s="1972"/>
      <c r="R79" s="1972"/>
      <c r="S79" s="1972"/>
      <c r="T79" s="1972"/>
      <c r="U79" s="1972"/>
      <c r="V79" s="1972"/>
      <c r="W79" s="1972"/>
      <c r="X79" s="1972"/>
      <c r="Y79" s="1975"/>
      <c r="Z79" s="1975"/>
      <c r="AA79" s="1976"/>
      <c r="AB79" s="1977"/>
      <c r="AC79" s="1977"/>
      <c r="AD79" s="1977"/>
      <c r="AE79" s="1978"/>
      <c r="AF79" s="1888"/>
      <c r="AG79" s="1888"/>
      <c r="AH79" s="1888"/>
      <c r="AI79" s="1888"/>
      <c r="AJ79" s="2006"/>
      <c r="AM79" s="609"/>
    </row>
    <row r="80" spans="1:39" ht="11.1" customHeight="1">
      <c r="A80" s="614"/>
      <c r="B80" s="1969"/>
      <c r="C80" s="1981" t="s">
        <v>490</v>
      </c>
      <c r="D80" s="1971" t="s">
        <v>525</v>
      </c>
      <c r="E80" s="1972"/>
      <c r="F80" s="1973"/>
      <c r="G80" s="1974"/>
      <c r="H80" s="1972"/>
      <c r="I80" s="1972"/>
      <c r="J80" s="1972"/>
      <c r="K80" s="1972"/>
      <c r="L80" s="1972"/>
      <c r="M80" s="1972"/>
      <c r="N80" s="1972"/>
      <c r="O80" s="1972"/>
      <c r="P80" s="1972"/>
      <c r="Q80" s="1972"/>
      <c r="R80" s="1972"/>
      <c r="S80" s="1972"/>
      <c r="T80" s="1972"/>
      <c r="U80" s="1972"/>
      <c r="V80" s="1972"/>
      <c r="W80" s="1972"/>
      <c r="X80" s="1972"/>
      <c r="Y80" s="1975"/>
      <c r="Z80" s="1975"/>
      <c r="AA80" s="1976"/>
      <c r="AB80" s="1977"/>
      <c r="AC80" s="1977"/>
      <c r="AD80" s="1977"/>
      <c r="AE80" s="1978"/>
      <c r="AF80" s="1888"/>
      <c r="AG80" s="1888"/>
      <c r="AH80" s="1888"/>
      <c r="AI80" s="1888"/>
      <c r="AJ80" s="2006"/>
      <c r="AM80" s="609"/>
    </row>
    <row r="81" spans="1:39" ht="9.9" customHeight="1">
      <c r="A81" s="614"/>
      <c r="B81" s="1969"/>
      <c r="C81" s="1970"/>
      <c r="D81" s="1971"/>
      <c r="E81" s="1972"/>
      <c r="F81" s="1973"/>
      <c r="G81" s="1974"/>
      <c r="H81" s="1972"/>
      <c r="I81" s="1972"/>
      <c r="J81" s="1972"/>
      <c r="K81" s="1972"/>
      <c r="L81" s="1972"/>
      <c r="M81" s="1972"/>
      <c r="N81" s="1972"/>
      <c r="O81" s="1972"/>
      <c r="P81" s="1972"/>
      <c r="Q81" s="1972"/>
      <c r="R81" s="1972"/>
      <c r="S81" s="1972"/>
      <c r="T81" s="1972"/>
      <c r="U81" s="1972"/>
      <c r="V81" s="1972"/>
      <c r="W81" s="1972"/>
      <c r="X81" s="1972"/>
      <c r="Y81" s="1975"/>
      <c r="Z81" s="1975"/>
      <c r="AA81" s="1976"/>
      <c r="AB81" s="1977"/>
      <c r="AC81" s="1977"/>
      <c r="AD81" s="1977"/>
      <c r="AE81" s="1978"/>
      <c r="AF81" s="1888"/>
      <c r="AG81" s="1888"/>
      <c r="AH81" s="1888"/>
      <c r="AI81" s="1888"/>
      <c r="AJ81" s="2006"/>
      <c r="AM81" s="609"/>
    </row>
    <row r="82" spans="1:39" ht="11.1" customHeight="1">
      <c r="A82" s="614"/>
      <c r="B82" s="1969"/>
      <c r="C82" s="1970" t="s">
        <v>526</v>
      </c>
      <c r="D82" s="2011" t="s">
        <v>1699</v>
      </c>
      <c r="E82" s="1972"/>
      <c r="F82" s="1973"/>
      <c r="G82" s="1974"/>
      <c r="H82" s="1972"/>
      <c r="I82" s="1972"/>
      <c r="J82" s="1972"/>
      <c r="K82" s="1972"/>
      <c r="L82" s="1972"/>
      <c r="M82" s="1972"/>
      <c r="N82" s="1972"/>
      <c r="O82" s="1972"/>
      <c r="P82" s="1972"/>
      <c r="Q82" s="1972"/>
      <c r="R82" s="1972"/>
      <c r="S82" s="1972"/>
      <c r="T82" s="1972"/>
      <c r="U82" s="1972"/>
      <c r="V82" s="1972"/>
      <c r="W82" s="1972"/>
      <c r="X82" s="1972"/>
      <c r="Y82" s="1975"/>
      <c r="Z82" s="1975"/>
      <c r="AA82" s="1976"/>
      <c r="AB82" s="1977"/>
      <c r="AC82" s="1977"/>
      <c r="AD82" s="1977"/>
      <c r="AE82" s="1978"/>
      <c r="AF82" s="1888"/>
      <c r="AG82" s="1888"/>
      <c r="AH82" s="1888"/>
      <c r="AI82" s="1888"/>
      <c r="AJ82" s="2006"/>
      <c r="AM82" s="609"/>
    </row>
    <row r="83" spans="1:39" ht="11.1" customHeight="1">
      <c r="A83" s="614"/>
      <c r="B83" s="1969"/>
      <c r="C83" s="1981" t="s">
        <v>490</v>
      </c>
      <c r="D83" s="1971" t="s">
        <v>1700</v>
      </c>
      <c r="E83" s="1972"/>
      <c r="F83" s="1973"/>
      <c r="G83" s="1974"/>
      <c r="H83" s="1972"/>
      <c r="I83" s="1972"/>
      <c r="J83" s="1972"/>
      <c r="K83" s="1972"/>
      <c r="L83" s="1972"/>
      <c r="M83" s="1972"/>
      <c r="N83" s="1972"/>
      <c r="O83" s="1972"/>
      <c r="P83" s="1972"/>
      <c r="Q83" s="1972"/>
      <c r="R83" s="1972"/>
      <c r="S83" s="1972"/>
      <c r="T83" s="1972"/>
      <c r="U83" s="1972"/>
      <c r="V83" s="1972"/>
      <c r="W83" s="1972"/>
      <c r="X83" s="1972"/>
      <c r="Y83" s="1975"/>
      <c r="Z83" s="1975"/>
      <c r="AA83" s="1976"/>
      <c r="AB83" s="1977"/>
      <c r="AC83" s="1977"/>
      <c r="AD83" s="1977"/>
      <c r="AE83" s="1978"/>
      <c r="AF83" s="1888"/>
      <c r="AG83" s="1888"/>
      <c r="AH83" s="1888"/>
      <c r="AI83" s="1888"/>
      <c r="AJ83" s="2006"/>
      <c r="AM83" s="609"/>
    </row>
    <row r="84" spans="1:39" ht="9.9" customHeight="1">
      <c r="A84" s="1649"/>
      <c r="B84" s="1969"/>
      <c r="C84" s="1981"/>
      <c r="D84" s="1971"/>
      <c r="E84" s="1972"/>
      <c r="F84" s="1973"/>
      <c r="G84" s="1974"/>
      <c r="H84" s="1972"/>
      <c r="I84" s="1972"/>
      <c r="J84" s="1972"/>
      <c r="K84" s="1972"/>
      <c r="L84" s="1972"/>
      <c r="M84" s="1972"/>
      <c r="N84" s="1972"/>
      <c r="O84" s="1972"/>
      <c r="P84" s="1972"/>
      <c r="Q84" s="1972"/>
      <c r="R84" s="1972"/>
      <c r="S84" s="1972"/>
      <c r="T84" s="1972"/>
      <c r="U84" s="1972"/>
      <c r="V84" s="1972"/>
      <c r="W84" s="1972"/>
      <c r="X84" s="1972"/>
      <c r="Y84" s="1975"/>
      <c r="Z84" s="1975"/>
      <c r="AA84" s="1976"/>
      <c r="AB84" s="1977"/>
      <c r="AC84" s="1977"/>
      <c r="AD84" s="1977"/>
      <c r="AE84" s="1978"/>
      <c r="AF84" s="1888"/>
      <c r="AG84" s="1888"/>
      <c r="AH84" s="1888"/>
      <c r="AI84" s="1888"/>
      <c r="AJ84" s="2006"/>
      <c r="AM84" s="1118"/>
    </row>
    <row r="85" spans="1:39" ht="11.1" customHeight="1">
      <c r="A85" s="1649"/>
      <c r="B85" s="1969"/>
      <c r="C85" s="1970" t="s">
        <v>1692</v>
      </c>
      <c r="D85" s="1984" t="s">
        <v>1973</v>
      </c>
      <c r="E85" s="1972"/>
      <c r="F85" s="1973"/>
      <c r="G85" s="1974"/>
      <c r="H85" s="1972"/>
      <c r="I85" s="1972"/>
      <c r="J85" s="1972"/>
      <c r="K85" s="1972"/>
      <c r="L85" s="1972"/>
      <c r="M85" s="1972"/>
      <c r="N85" s="1972"/>
      <c r="O85" s="1972"/>
      <c r="P85" s="1972"/>
      <c r="Q85" s="1972"/>
      <c r="R85" s="1972"/>
      <c r="S85" s="1972"/>
      <c r="T85" s="1972"/>
      <c r="U85" s="1972"/>
      <c r="V85" s="1972"/>
      <c r="W85" s="1972"/>
      <c r="X85" s="1972"/>
      <c r="Y85" s="1975"/>
      <c r="Z85" s="1975"/>
      <c r="AA85" s="1976"/>
      <c r="AB85" s="1977"/>
      <c r="AC85" s="1977"/>
      <c r="AD85" s="1977"/>
      <c r="AE85" s="1978"/>
      <c r="AF85" s="1888"/>
      <c r="AG85" s="1888"/>
      <c r="AH85" s="1888"/>
      <c r="AI85" s="1888"/>
      <c r="AJ85" s="2006"/>
      <c r="AM85" s="1118"/>
    </row>
    <row r="86" spans="1:39" ht="11.1" customHeight="1">
      <c r="A86" s="1649"/>
      <c r="B86" s="1969"/>
      <c r="C86" s="1981" t="s">
        <v>490</v>
      </c>
      <c r="D86" s="1987" t="s">
        <v>1974</v>
      </c>
      <c r="E86" s="1972"/>
      <c r="F86" s="1973"/>
      <c r="G86" s="1974"/>
      <c r="H86" s="1972"/>
      <c r="I86" s="1972"/>
      <c r="J86" s="1972"/>
      <c r="K86" s="1972"/>
      <c r="L86" s="1972"/>
      <c r="M86" s="1972"/>
      <c r="N86" s="1972"/>
      <c r="O86" s="1972"/>
      <c r="P86" s="1972"/>
      <c r="Q86" s="1972"/>
      <c r="R86" s="1972"/>
      <c r="S86" s="1972"/>
      <c r="T86" s="1972"/>
      <c r="U86" s="1972"/>
      <c r="V86" s="1972"/>
      <c r="W86" s="1972"/>
      <c r="X86" s="1972"/>
      <c r="Y86" s="1975"/>
      <c r="Z86" s="1975"/>
      <c r="AA86" s="1976"/>
      <c r="AB86" s="1977"/>
      <c r="AC86" s="1977"/>
      <c r="AD86" s="1977"/>
      <c r="AE86" s="1978"/>
      <c r="AF86" s="1888"/>
      <c r="AG86" s="1888"/>
      <c r="AH86" s="1888"/>
      <c r="AI86" s="1888"/>
      <c r="AJ86" s="2006"/>
      <c r="AM86" s="1118"/>
    </row>
    <row r="87" spans="1:39" ht="11.1" customHeight="1">
      <c r="A87" s="1649"/>
      <c r="B87" s="1969"/>
      <c r="C87" s="1981"/>
      <c r="D87" s="1953" t="s">
        <v>1972</v>
      </c>
      <c r="E87" s="1972"/>
      <c r="F87" s="1973"/>
      <c r="G87" s="1974"/>
      <c r="H87" s="1972"/>
      <c r="I87" s="1972"/>
      <c r="J87" s="1972"/>
      <c r="K87" s="1972"/>
      <c r="L87" s="1972"/>
      <c r="M87" s="1972"/>
      <c r="N87" s="1972"/>
      <c r="O87" s="1972"/>
      <c r="P87" s="1972"/>
      <c r="Q87" s="1972"/>
      <c r="R87" s="1972"/>
      <c r="S87" s="1972"/>
      <c r="T87" s="1972"/>
      <c r="U87" s="1972"/>
      <c r="V87" s="1972"/>
      <c r="W87" s="1972"/>
      <c r="X87" s="1972"/>
      <c r="Y87" s="1975"/>
      <c r="Z87" s="1975"/>
      <c r="AA87" s="1976"/>
      <c r="AB87" s="1977"/>
      <c r="AC87" s="1977"/>
      <c r="AD87" s="1977"/>
      <c r="AE87" s="1978"/>
      <c r="AF87" s="1888"/>
      <c r="AG87" s="1888"/>
      <c r="AH87" s="1888"/>
      <c r="AI87" s="1888"/>
      <c r="AJ87" s="2006"/>
      <c r="AM87" s="1118"/>
    </row>
    <row r="88" spans="1:39" ht="11.1" customHeight="1">
      <c r="A88" s="1649"/>
      <c r="B88" s="1969"/>
      <c r="C88" s="1981"/>
      <c r="D88" s="1953" t="s">
        <v>1975</v>
      </c>
      <c r="E88" s="1972"/>
      <c r="F88" s="1973"/>
      <c r="G88" s="1974"/>
      <c r="H88" s="1972"/>
      <c r="I88" s="1972"/>
      <c r="J88" s="1972"/>
      <c r="K88" s="1972"/>
      <c r="L88" s="1972"/>
      <c r="M88" s="1972"/>
      <c r="N88" s="1972"/>
      <c r="O88" s="1972"/>
      <c r="P88" s="1972"/>
      <c r="Q88" s="1972"/>
      <c r="R88" s="1972"/>
      <c r="S88" s="1972"/>
      <c r="T88" s="1972"/>
      <c r="U88" s="1972"/>
      <c r="V88" s="1972"/>
      <c r="W88" s="1972"/>
      <c r="X88" s="1972"/>
      <c r="Y88" s="1975"/>
      <c r="Z88" s="1975"/>
      <c r="AA88" s="1976"/>
      <c r="AB88" s="1977"/>
      <c r="AC88" s="1977"/>
      <c r="AD88" s="1977"/>
      <c r="AE88" s="1978"/>
      <c r="AF88" s="1888"/>
      <c r="AG88" s="1888"/>
      <c r="AH88" s="1888"/>
      <c r="AI88" s="1888"/>
      <c r="AJ88" s="2006"/>
      <c r="AM88" s="1118"/>
    </row>
    <row r="89" spans="1:39" ht="5.25" customHeight="1">
      <c r="A89" s="614"/>
      <c r="B89" s="1988"/>
      <c r="C89" s="1989"/>
      <c r="D89" s="1990"/>
      <c r="E89" s="1991"/>
      <c r="F89" s="1992"/>
      <c r="G89" s="1993"/>
      <c r="H89" s="1991"/>
      <c r="I89" s="1991"/>
      <c r="J89" s="1991"/>
      <c r="K89" s="1991"/>
      <c r="L89" s="1991"/>
      <c r="M89" s="1991"/>
      <c r="N89" s="1991"/>
      <c r="O89" s="1991"/>
      <c r="P89" s="1991"/>
      <c r="Q89" s="1991"/>
      <c r="R89" s="1991"/>
      <c r="S89" s="1991"/>
      <c r="T89" s="1991"/>
      <c r="U89" s="1991"/>
      <c r="V89" s="1991"/>
      <c r="W89" s="1991"/>
      <c r="X89" s="1991"/>
      <c r="Y89" s="1994"/>
      <c r="Z89" s="1994"/>
      <c r="AA89" s="1995"/>
      <c r="AB89" s="1996"/>
      <c r="AC89" s="1996"/>
      <c r="AD89" s="1996"/>
      <c r="AE89" s="1996"/>
      <c r="AF89" s="2012"/>
      <c r="AG89" s="2012"/>
      <c r="AH89" s="2012"/>
      <c r="AI89" s="2012"/>
      <c r="AJ89" s="2013"/>
      <c r="AM89" s="609"/>
    </row>
    <row r="90" spans="1:39" ht="15.75" customHeight="1" thickBot="1">
      <c r="A90" s="1422"/>
      <c r="B90" s="1423"/>
      <c r="C90" s="1423"/>
      <c r="D90" s="1423"/>
      <c r="E90" s="1423"/>
      <c r="F90" s="1423"/>
      <c r="G90" s="1423"/>
      <c r="H90" s="1423"/>
      <c r="I90" s="1423"/>
      <c r="J90" s="1423"/>
      <c r="K90" s="1423"/>
      <c r="L90" s="1423"/>
      <c r="M90" s="1423"/>
      <c r="N90" s="1423"/>
      <c r="O90" s="1423"/>
      <c r="P90" s="1423"/>
      <c r="Q90" s="1423"/>
      <c r="R90" s="1423"/>
      <c r="S90" s="1423"/>
      <c r="T90" s="1423"/>
      <c r="U90" s="1423"/>
      <c r="V90" s="1423"/>
      <c r="W90" s="1423"/>
      <c r="X90" s="1423"/>
      <c r="Y90" s="1423"/>
      <c r="Z90" s="1423"/>
      <c r="AA90" s="1423"/>
      <c r="AB90" s="1423"/>
      <c r="AC90" s="1423"/>
      <c r="AD90" s="1423"/>
      <c r="AE90" s="1423"/>
      <c r="AF90" s="1423"/>
      <c r="AG90" s="1423"/>
      <c r="AH90" s="1423"/>
      <c r="AI90" s="1423"/>
      <c r="AJ90" s="1423"/>
      <c r="AK90" s="1423"/>
      <c r="AL90" s="1423"/>
      <c r="AM90" s="1424"/>
    </row>
    <row r="91" spans="1:39" ht="25.5" customHeight="1">
      <c r="A91" s="4720">
        <f>'Soalan 1(ms5)'!A90:AF90+1</f>
        <v>6</v>
      </c>
      <c r="B91" s="4720"/>
      <c r="C91" s="4720"/>
      <c r="D91" s="4720"/>
      <c r="E91" s="4720"/>
      <c r="F91" s="4720"/>
      <c r="G91" s="4720"/>
      <c r="H91" s="4720"/>
      <c r="I91" s="4720"/>
      <c r="J91" s="4720"/>
      <c r="K91" s="4720"/>
      <c r="L91" s="4720"/>
      <c r="M91" s="4720"/>
      <c r="N91" s="4720"/>
      <c r="O91" s="4720"/>
      <c r="P91" s="4720"/>
      <c r="Q91" s="4720"/>
      <c r="R91" s="4720"/>
      <c r="S91" s="4720"/>
      <c r="T91" s="4720"/>
      <c r="U91" s="4720"/>
      <c r="V91" s="4720"/>
      <c r="W91" s="4720"/>
      <c r="X91" s="4720"/>
      <c r="Y91" s="4720"/>
      <c r="Z91" s="4720"/>
      <c r="AA91" s="4720"/>
      <c r="AB91" s="4720"/>
      <c r="AC91" s="4720"/>
      <c r="AD91" s="4720"/>
      <c r="AE91" s="4720"/>
      <c r="AF91" s="4720"/>
      <c r="AG91" s="4720"/>
      <c r="AH91" s="4720"/>
      <c r="AI91" s="4720"/>
      <c r="AJ91" s="4720"/>
      <c r="AK91" s="4720"/>
      <c r="AL91" s="4720"/>
      <c r="AM91" s="4720"/>
    </row>
    <row r="92" spans="1:39" ht="8.1" customHeight="1"/>
  </sheetData>
  <sheetProtection selectLockedCells="1" selectUnlockedCells="1"/>
  <mergeCells count="34">
    <mergeCell ref="E2:S3"/>
    <mergeCell ref="U9:Y11"/>
    <mergeCell ref="AI23:AJ24"/>
    <mergeCell ref="AI26:AJ27"/>
    <mergeCell ref="AG7:AJ7"/>
    <mergeCell ref="AG26:AH27"/>
    <mergeCell ref="AG23:AH24"/>
    <mergeCell ref="AG20:AH21"/>
    <mergeCell ref="AG17:AH18"/>
    <mergeCell ref="AG14:AH15"/>
    <mergeCell ref="AG11:AH12"/>
    <mergeCell ref="AG8:AH9"/>
    <mergeCell ref="AI11:AJ12"/>
    <mergeCell ref="J42:J43"/>
    <mergeCell ref="K42:N43"/>
    <mergeCell ref="AI14:AJ15"/>
    <mergeCell ref="AI17:AJ18"/>
    <mergeCell ref="AG29:AH30"/>
    <mergeCell ref="C41:E41"/>
    <mergeCell ref="E42:F43"/>
    <mergeCell ref="AI8:AJ9"/>
    <mergeCell ref="AI20:AJ21"/>
    <mergeCell ref="A91:AM91"/>
    <mergeCell ref="AI29:AJ30"/>
    <mergeCell ref="J69:J70"/>
    <mergeCell ref="K69:N70"/>
    <mergeCell ref="C68:E68"/>
    <mergeCell ref="C69:C70"/>
    <mergeCell ref="D69:D70"/>
    <mergeCell ref="E69:F70"/>
    <mergeCell ref="I69:I70"/>
    <mergeCell ref="I42:I43"/>
    <mergeCell ref="C42:C43"/>
    <mergeCell ref="D42:D43"/>
  </mergeCells>
  <printOptions horizontalCentered="1"/>
  <pageMargins left="0" right="0" top="0.43307086614173229" bottom="0" header="0" footer="0"/>
  <pageSetup paperSize="9" scale="80" firstPageNumber="6" orientation="portrait" r:id="rId1"/>
  <headerFooter alignWithMargins="0"/>
  <colBreaks count="1" manualBreakCount="1">
    <brk id="41" max="92"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AL93"/>
  <sheetViews>
    <sheetView showGridLines="0" view="pageBreakPreview" topLeftCell="A58" zoomScale="99" zoomScaleSheetLayoutView="99" workbookViewId="0">
      <selection activeCell="AU35" sqref="AU35"/>
    </sheetView>
  </sheetViews>
  <sheetFormatPr defaultRowHeight="12.75" customHeight="1"/>
  <cols>
    <col min="1" max="1" width="4.6640625" style="1" customWidth="1"/>
    <col min="2" max="2" width="0.88671875" style="1" customWidth="1"/>
    <col min="3" max="3" width="6.33203125" style="1" customWidth="1"/>
    <col min="4" max="4" width="2.6640625" style="1" customWidth="1"/>
    <col min="5" max="5" width="3.44140625" style="1" customWidth="1"/>
    <col min="6" max="6" width="3.109375" style="1" customWidth="1"/>
    <col min="7" max="7" width="3.5546875" style="1" customWidth="1"/>
    <col min="8" max="8" width="5" style="1" customWidth="1"/>
    <col min="9" max="9" width="3.109375" style="1" customWidth="1"/>
    <col min="10" max="10" width="3.33203125" style="1" customWidth="1"/>
    <col min="11" max="13" width="3.109375" style="1" customWidth="1"/>
    <col min="14" max="19" width="3.6640625" style="1" customWidth="1"/>
    <col min="20" max="22" width="3.33203125" style="1" customWidth="1"/>
    <col min="23" max="36" width="3.5546875" style="1" customWidth="1"/>
    <col min="37" max="37" width="5.109375" style="1" customWidth="1"/>
    <col min="38" max="38" width="11" style="1" customWidth="1"/>
    <col min="39" max="262" width="9.109375" style="1"/>
    <col min="263" max="263" width="2.88671875" style="1" customWidth="1"/>
    <col min="264" max="264" width="0.88671875" style="1" customWidth="1"/>
    <col min="265" max="266" width="6.33203125" style="1" customWidth="1"/>
    <col min="267" max="267" width="5" style="1" customWidth="1"/>
    <col min="268" max="268" width="5.6640625" style="1" customWidth="1"/>
    <col min="269" max="269" width="3.5546875" style="1" customWidth="1"/>
    <col min="270" max="270" width="5" style="1" customWidth="1"/>
    <col min="271" max="271" width="3.109375" style="1" customWidth="1"/>
    <col min="272" max="272" width="3.33203125" style="1" customWidth="1"/>
    <col min="273" max="275" width="3.109375" style="1" customWidth="1"/>
    <col min="276" max="276" width="3.6640625" style="1" customWidth="1"/>
    <col min="277" max="289" width="3.33203125" style="1" customWidth="1"/>
    <col min="290" max="290" width="3" style="1" customWidth="1"/>
    <col min="291" max="291" width="3.5546875" style="1" customWidth="1"/>
    <col min="292" max="292" width="0" style="1" hidden="1" customWidth="1"/>
    <col min="293" max="518" width="9.109375" style="1"/>
    <col min="519" max="519" width="2.88671875" style="1" customWidth="1"/>
    <col min="520" max="520" width="0.88671875" style="1" customWidth="1"/>
    <col min="521" max="522" width="6.33203125" style="1" customWidth="1"/>
    <col min="523" max="523" width="5" style="1" customWidth="1"/>
    <col min="524" max="524" width="5.6640625" style="1" customWidth="1"/>
    <col min="525" max="525" width="3.5546875" style="1" customWidth="1"/>
    <col min="526" max="526" width="5" style="1" customWidth="1"/>
    <col min="527" max="527" width="3.109375" style="1" customWidth="1"/>
    <col min="528" max="528" width="3.33203125" style="1" customWidth="1"/>
    <col min="529" max="531" width="3.109375" style="1" customWidth="1"/>
    <col min="532" max="532" width="3.6640625" style="1" customWidth="1"/>
    <col min="533" max="545" width="3.33203125" style="1" customWidth="1"/>
    <col min="546" max="546" width="3" style="1" customWidth="1"/>
    <col min="547" max="547" width="3.5546875" style="1" customWidth="1"/>
    <col min="548" max="548" width="0" style="1" hidden="1" customWidth="1"/>
    <col min="549" max="774" width="9.109375" style="1"/>
    <col min="775" max="775" width="2.88671875" style="1" customWidth="1"/>
    <col min="776" max="776" width="0.88671875" style="1" customWidth="1"/>
    <col min="777" max="778" width="6.33203125" style="1" customWidth="1"/>
    <col min="779" max="779" width="5" style="1" customWidth="1"/>
    <col min="780" max="780" width="5.6640625" style="1" customWidth="1"/>
    <col min="781" max="781" width="3.5546875" style="1" customWidth="1"/>
    <col min="782" max="782" width="5" style="1" customWidth="1"/>
    <col min="783" max="783" width="3.109375" style="1" customWidth="1"/>
    <col min="784" max="784" width="3.33203125" style="1" customWidth="1"/>
    <col min="785" max="787" width="3.109375" style="1" customWidth="1"/>
    <col min="788" max="788" width="3.6640625" style="1" customWidth="1"/>
    <col min="789" max="801" width="3.33203125" style="1" customWidth="1"/>
    <col min="802" max="802" width="3" style="1" customWidth="1"/>
    <col min="803" max="803" width="3.5546875" style="1" customWidth="1"/>
    <col min="804" max="804" width="0" style="1" hidden="1" customWidth="1"/>
    <col min="805" max="1030" width="9.109375" style="1"/>
    <col min="1031" max="1031" width="2.88671875" style="1" customWidth="1"/>
    <col min="1032" max="1032" width="0.88671875" style="1" customWidth="1"/>
    <col min="1033" max="1034" width="6.33203125" style="1" customWidth="1"/>
    <col min="1035" max="1035" width="5" style="1" customWidth="1"/>
    <col min="1036" max="1036" width="5.6640625" style="1" customWidth="1"/>
    <col min="1037" max="1037" width="3.5546875" style="1" customWidth="1"/>
    <col min="1038" max="1038" width="5" style="1" customWidth="1"/>
    <col min="1039" max="1039" width="3.109375" style="1" customWidth="1"/>
    <col min="1040" max="1040" width="3.33203125" style="1" customWidth="1"/>
    <col min="1041" max="1043" width="3.109375" style="1" customWidth="1"/>
    <col min="1044" max="1044" width="3.6640625" style="1" customWidth="1"/>
    <col min="1045" max="1057" width="3.33203125" style="1" customWidth="1"/>
    <col min="1058" max="1058" width="3" style="1" customWidth="1"/>
    <col min="1059" max="1059" width="3.5546875" style="1" customWidth="1"/>
    <col min="1060" max="1060" width="0" style="1" hidden="1" customWidth="1"/>
    <col min="1061" max="1286" width="9.109375" style="1"/>
    <col min="1287" max="1287" width="2.88671875" style="1" customWidth="1"/>
    <col min="1288" max="1288" width="0.88671875" style="1" customWidth="1"/>
    <col min="1289" max="1290" width="6.33203125" style="1" customWidth="1"/>
    <col min="1291" max="1291" width="5" style="1" customWidth="1"/>
    <col min="1292" max="1292" width="5.6640625" style="1" customWidth="1"/>
    <col min="1293" max="1293" width="3.5546875" style="1" customWidth="1"/>
    <col min="1294" max="1294" width="5" style="1" customWidth="1"/>
    <col min="1295" max="1295" width="3.109375" style="1" customWidth="1"/>
    <col min="1296" max="1296" width="3.33203125" style="1" customWidth="1"/>
    <col min="1297" max="1299" width="3.109375" style="1" customWidth="1"/>
    <col min="1300" max="1300" width="3.6640625" style="1" customWidth="1"/>
    <col min="1301" max="1313" width="3.33203125" style="1" customWidth="1"/>
    <col min="1314" max="1314" width="3" style="1" customWidth="1"/>
    <col min="1315" max="1315" width="3.5546875" style="1" customWidth="1"/>
    <col min="1316" max="1316" width="0" style="1" hidden="1" customWidth="1"/>
    <col min="1317" max="1542" width="9.109375" style="1"/>
    <col min="1543" max="1543" width="2.88671875" style="1" customWidth="1"/>
    <col min="1544" max="1544" width="0.88671875" style="1" customWidth="1"/>
    <col min="1545" max="1546" width="6.33203125" style="1" customWidth="1"/>
    <col min="1547" max="1547" width="5" style="1" customWidth="1"/>
    <col min="1548" max="1548" width="5.6640625" style="1" customWidth="1"/>
    <col min="1549" max="1549" width="3.5546875" style="1" customWidth="1"/>
    <col min="1550" max="1550" width="5" style="1" customWidth="1"/>
    <col min="1551" max="1551" width="3.109375" style="1" customWidth="1"/>
    <col min="1552" max="1552" width="3.33203125" style="1" customWidth="1"/>
    <col min="1553" max="1555" width="3.109375" style="1" customWidth="1"/>
    <col min="1556" max="1556" width="3.6640625" style="1" customWidth="1"/>
    <col min="1557" max="1569" width="3.33203125" style="1" customWidth="1"/>
    <col min="1570" max="1570" width="3" style="1" customWidth="1"/>
    <col min="1571" max="1571" width="3.5546875" style="1" customWidth="1"/>
    <col min="1572" max="1572" width="0" style="1" hidden="1" customWidth="1"/>
    <col min="1573" max="1798" width="9.109375" style="1"/>
    <col min="1799" max="1799" width="2.88671875" style="1" customWidth="1"/>
    <col min="1800" max="1800" width="0.88671875" style="1" customWidth="1"/>
    <col min="1801" max="1802" width="6.33203125" style="1" customWidth="1"/>
    <col min="1803" max="1803" width="5" style="1" customWidth="1"/>
    <col min="1804" max="1804" width="5.6640625" style="1" customWidth="1"/>
    <col min="1805" max="1805" width="3.5546875" style="1" customWidth="1"/>
    <col min="1806" max="1806" width="5" style="1" customWidth="1"/>
    <col min="1807" max="1807" width="3.109375" style="1" customWidth="1"/>
    <col min="1808" max="1808" width="3.33203125" style="1" customWidth="1"/>
    <col min="1809" max="1811" width="3.109375" style="1" customWidth="1"/>
    <col min="1812" max="1812" width="3.6640625" style="1" customWidth="1"/>
    <col min="1813" max="1825" width="3.33203125" style="1" customWidth="1"/>
    <col min="1826" max="1826" width="3" style="1" customWidth="1"/>
    <col min="1827" max="1827" width="3.5546875" style="1" customWidth="1"/>
    <col min="1828" max="1828" width="0" style="1" hidden="1" customWidth="1"/>
    <col min="1829" max="2054" width="9.109375" style="1"/>
    <col min="2055" max="2055" width="2.88671875" style="1" customWidth="1"/>
    <col min="2056" max="2056" width="0.88671875" style="1" customWidth="1"/>
    <col min="2057" max="2058" width="6.33203125" style="1" customWidth="1"/>
    <col min="2059" max="2059" width="5" style="1" customWidth="1"/>
    <col min="2060" max="2060" width="5.6640625" style="1" customWidth="1"/>
    <col min="2061" max="2061" width="3.5546875" style="1" customWidth="1"/>
    <col min="2062" max="2062" width="5" style="1" customWidth="1"/>
    <col min="2063" max="2063" width="3.109375" style="1" customWidth="1"/>
    <col min="2064" max="2064" width="3.33203125" style="1" customWidth="1"/>
    <col min="2065" max="2067" width="3.109375" style="1" customWidth="1"/>
    <col min="2068" max="2068" width="3.6640625" style="1" customWidth="1"/>
    <col min="2069" max="2081" width="3.33203125" style="1" customWidth="1"/>
    <col min="2082" max="2082" width="3" style="1" customWidth="1"/>
    <col min="2083" max="2083" width="3.5546875" style="1" customWidth="1"/>
    <col min="2084" max="2084" width="0" style="1" hidden="1" customWidth="1"/>
    <col min="2085" max="2310" width="9.109375" style="1"/>
    <col min="2311" max="2311" width="2.88671875" style="1" customWidth="1"/>
    <col min="2312" max="2312" width="0.88671875" style="1" customWidth="1"/>
    <col min="2313" max="2314" width="6.33203125" style="1" customWidth="1"/>
    <col min="2315" max="2315" width="5" style="1" customWidth="1"/>
    <col min="2316" max="2316" width="5.6640625" style="1" customWidth="1"/>
    <col min="2317" max="2317" width="3.5546875" style="1" customWidth="1"/>
    <col min="2318" max="2318" width="5" style="1" customWidth="1"/>
    <col min="2319" max="2319" width="3.109375" style="1" customWidth="1"/>
    <col min="2320" max="2320" width="3.33203125" style="1" customWidth="1"/>
    <col min="2321" max="2323" width="3.109375" style="1" customWidth="1"/>
    <col min="2324" max="2324" width="3.6640625" style="1" customWidth="1"/>
    <col min="2325" max="2337" width="3.33203125" style="1" customWidth="1"/>
    <col min="2338" max="2338" width="3" style="1" customWidth="1"/>
    <col min="2339" max="2339" width="3.5546875" style="1" customWidth="1"/>
    <col min="2340" max="2340" width="0" style="1" hidden="1" customWidth="1"/>
    <col min="2341" max="2566" width="9.109375" style="1"/>
    <col min="2567" max="2567" width="2.88671875" style="1" customWidth="1"/>
    <col min="2568" max="2568" width="0.88671875" style="1" customWidth="1"/>
    <col min="2569" max="2570" width="6.33203125" style="1" customWidth="1"/>
    <col min="2571" max="2571" width="5" style="1" customWidth="1"/>
    <col min="2572" max="2572" width="5.6640625" style="1" customWidth="1"/>
    <col min="2573" max="2573" width="3.5546875" style="1" customWidth="1"/>
    <col min="2574" max="2574" width="5" style="1" customWidth="1"/>
    <col min="2575" max="2575" width="3.109375" style="1" customWidth="1"/>
    <col min="2576" max="2576" width="3.33203125" style="1" customWidth="1"/>
    <col min="2577" max="2579" width="3.109375" style="1" customWidth="1"/>
    <col min="2580" max="2580" width="3.6640625" style="1" customWidth="1"/>
    <col min="2581" max="2593" width="3.33203125" style="1" customWidth="1"/>
    <col min="2594" max="2594" width="3" style="1" customWidth="1"/>
    <col min="2595" max="2595" width="3.5546875" style="1" customWidth="1"/>
    <col min="2596" max="2596" width="0" style="1" hidden="1" customWidth="1"/>
    <col min="2597" max="2822" width="9.109375" style="1"/>
    <col min="2823" max="2823" width="2.88671875" style="1" customWidth="1"/>
    <col min="2824" max="2824" width="0.88671875" style="1" customWidth="1"/>
    <col min="2825" max="2826" width="6.33203125" style="1" customWidth="1"/>
    <col min="2827" max="2827" width="5" style="1" customWidth="1"/>
    <col min="2828" max="2828" width="5.6640625" style="1" customWidth="1"/>
    <col min="2829" max="2829" width="3.5546875" style="1" customWidth="1"/>
    <col min="2830" max="2830" width="5" style="1" customWidth="1"/>
    <col min="2831" max="2831" width="3.109375" style="1" customWidth="1"/>
    <col min="2832" max="2832" width="3.33203125" style="1" customWidth="1"/>
    <col min="2833" max="2835" width="3.109375" style="1" customWidth="1"/>
    <col min="2836" max="2836" width="3.6640625" style="1" customWidth="1"/>
    <col min="2837" max="2849" width="3.33203125" style="1" customWidth="1"/>
    <col min="2850" max="2850" width="3" style="1" customWidth="1"/>
    <col min="2851" max="2851" width="3.5546875" style="1" customWidth="1"/>
    <col min="2852" max="2852" width="0" style="1" hidden="1" customWidth="1"/>
    <col min="2853" max="3078" width="9.109375" style="1"/>
    <col min="3079" max="3079" width="2.88671875" style="1" customWidth="1"/>
    <col min="3080" max="3080" width="0.88671875" style="1" customWidth="1"/>
    <col min="3081" max="3082" width="6.33203125" style="1" customWidth="1"/>
    <col min="3083" max="3083" width="5" style="1" customWidth="1"/>
    <col min="3084" max="3084" width="5.6640625" style="1" customWidth="1"/>
    <col min="3085" max="3085" width="3.5546875" style="1" customWidth="1"/>
    <col min="3086" max="3086" width="5" style="1" customWidth="1"/>
    <col min="3087" max="3087" width="3.109375" style="1" customWidth="1"/>
    <col min="3088" max="3088" width="3.33203125" style="1" customWidth="1"/>
    <col min="3089" max="3091" width="3.109375" style="1" customWidth="1"/>
    <col min="3092" max="3092" width="3.6640625" style="1" customWidth="1"/>
    <col min="3093" max="3105" width="3.33203125" style="1" customWidth="1"/>
    <col min="3106" max="3106" width="3" style="1" customWidth="1"/>
    <col min="3107" max="3107" width="3.5546875" style="1" customWidth="1"/>
    <col min="3108" max="3108" width="0" style="1" hidden="1" customWidth="1"/>
    <col min="3109" max="3334" width="9.109375" style="1"/>
    <col min="3335" max="3335" width="2.88671875" style="1" customWidth="1"/>
    <col min="3336" max="3336" width="0.88671875" style="1" customWidth="1"/>
    <col min="3337" max="3338" width="6.33203125" style="1" customWidth="1"/>
    <col min="3339" max="3339" width="5" style="1" customWidth="1"/>
    <col min="3340" max="3340" width="5.6640625" style="1" customWidth="1"/>
    <col min="3341" max="3341" width="3.5546875" style="1" customWidth="1"/>
    <col min="3342" max="3342" width="5" style="1" customWidth="1"/>
    <col min="3343" max="3343" width="3.109375" style="1" customWidth="1"/>
    <col min="3344" max="3344" width="3.33203125" style="1" customWidth="1"/>
    <col min="3345" max="3347" width="3.109375" style="1" customWidth="1"/>
    <col min="3348" max="3348" width="3.6640625" style="1" customWidth="1"/>
    <col min="3349" max="3361" width="3.33203125" style="1" customWidth="1"/>
    <col min="3362" max="3362" width="3" style="1" customWidth="1"/>
    <col min="3363" max="3363" width="3.5546875" style="1" customWidth="1"/>
    <col min="3364" max="3364" width="0" style="1" hidden="1" customWidth="1"/>
    <col min="3365" max="3590" width="9.109375" style="1"/>
    <col min="3591" max="3591" width="2.88671875" style="1" customWidth="1"/>
    <col min="3592" max="3592" width="0.88671875" style="1" customWidth="1"/>
    <col min="3593" max="3594" width="6.33203125" style="1" customWidth="1"/>
    <col min="3595" max="3595" width="5" style="1" customWidth="1"/>
    <col min="3596" max="3596" width="5.6640625" style="1" customWidth="1"/>
    <col min="3597" max="3597" width="3.5546875" style="1" customWidth="1"/>
    <col min="3598" max="3598" width="5" style="1" customWidth="1"/>
    <col min="3599" max="3599" width="3.109375" style="1" customWidth="1"/>
    <col min="3600" max="3600" width="3.33203125" style="1" customWidth="1"/>
    <col min="3601" max="3603" width="3.109375" style="1" customWidth="1"/>
    <col min="3604" max="3604" width="3.6640625" style="1" customWidth="1"/>
    <col min="3605" max="3617" width="3.33203125" style="1" customWidth="1"/>
    <col min="3618" max="3618" width="3" style="1" customWidth="1"/>
    <col min="3619" max="3619" width="3.5546875" style="1" customWidth="1"/>
    <col min="3620" max="3620" width="0" style="1" hidden="1" customWidth="1"/>
    <col min="3621" max="3846" width="9.109375" style="1"/>
    <col min="3847" max="3847" width="2.88671875" style="1" customWidth="1"/>
    <col min="3848" max="3848" width="0.88671875" style="1" customWidth="1"/>
    <col min="3849" max="3850" width="6.33203125" style="1" customWidth="1"/>
    <col min="3851" max="3851" width="5" style="1" customWidth="1"/>
    <col min="3852" max="3852" width="5.6640625" style="1" customWidth="1"/>
    <col min="3853" max="3853" width="3.5546875" style="1" customWidth="1"/>
    <col min="3854" max="3854" width="5" style="1" customWidth="1"/>
    <col min="3855" max="3855" width="3.109375" style="1" customWidth="1"/>
    <col min="3856" max="3856" width="3.33203125" style="1" customWidth="1"/>
    <col min="3857" max="3859" width="3.109375" style="1" customWidth="1"/>
    <col min="3860" max="3860" width="3.6640625" style="1" customWidth="1"/>
    <col min="3861" max="3873" width="3.33203125" style="1" customWidth="1"/>
    <col min="3874" max="3874" width="3" style="1" customWidth="1"/>
    <col min="3875" max="3875" width="3.5546875" style="1" customWidth="1"/>
    <col min="3876" max="3876" width="0" style="1" hidden="1" customWidth="1"/>
    <col min="3877" max="4102" width="9.109375" style="1"/>
    <col min="4103" max="4103" width="2.88671875" style="1" customWidth="1"/>
    <col min="4104" max="4104" width="0.88671875" style="1" customWidth="1"/>
    <col min="4105" max="4106" width="6.33203125" style="1" customWidth="1"/>
    <col min="4107" max="4107" width="5" style="1" customWidth="1"/>
    <col min="4108" max="4108" width="5.6640625" style="1" customWidth="1"/>
    <col min="4109" max="4109" width="3.5546875" style="1" customWidth="1"/>
    <col min="4110" max="4110" width="5" style="1" customWidth="1"/>
    <col min="4111" max="4111" width="3.109375" style="1" customWidth="1"/>
    <col min="4112" max="4112" width="3.33203125" style="1" customWidth="1"/>
    <col min="4113" max="4115" width="3.109375" style="1" customWidth="1"/>
    <col min="4116" max="4116" width="3.6640625" style="1" customWidth="1"/>
    <col min="4117" max="4129" width="3.33203125" style="1" customWidth="1"/>
    <col min="4130" max="4130" width="3" style="1" customWidth="1"/>
    <col min="4131" max="4131" width="3.5546875" style="1" customWidth="1"/>
    <col min="4132" max="4132" width="0" style="1" hidden="1" customWidth="1"/>
    <col min="4133" max="4358" width="9.109375" style="1"/>
    <col min="4359" max="4359" width="2.88671875" style="1" customWidth="1"/>
    <col min="4360" max="4360" width="0.88671875" style="1" customWidth="1"/>
    <col min="4361" max="4362" width="6.33203125" style="1" customWidth="1"/>
    <col min="4363" max="4363" width="5" style="1" customWidth="1"/>
    <col min="4364" max="4364" width="5.6640625" style="1" customWidth="1"/>
    <col min="4365" max="4365" width="3.5546875" style="1" customWidth="1"/>
    <col min="4366" max="4366" width="5" style="1" customWidth="1"/>
    <col min="4367" max="4367" width="3.109375" style="1" customWidth="1"/>
    <col min="4368" max="4368" width="3.33203125" style="1" customWidth="1"/>
    <col min="4369" max="4371" width="3.109375" style="1" customWidth="1"/>
    <col min="4372" max="4372" width="3.6640625" style="1" customWidth="1"/>
    <col min="4373" max="4385" width="3.33203125" style="1" customWidth="1"/>
    <col min="4386" max="4386" width="3" style="1" customWidth="1"/>
    <col min="4387" max="4387" width="3.5546875" style="1" customWidth="1"/>
    <col min="4388" max="4388" width="0" style="1" hidden="1" customWidth="1"/>
    <col min="4389" max="4614" width="9.109375" style="1"/>
    <col min="4615" max="4615" width="2.88671875" style="1" customWidth="1"/>
    <col min="4616" max="4616" width="0.88671875" style="1" customWidth="1"/>
    <col min="4617" max="4618" width="6.33203125" style="1" customWidth="1"/>
    <col min="4619" max="4619" width="5" style="1" customWidth="1"/>
    <col min="4620" max="4620" width="5.6640625" style="1" customWidth="1"/>
    <col min="4621" max="4621" width="3.5546875" style="1" customWidth="1"/>
    <col min="4622" max="4622" width="5" style="1" customWidth="1"/>
    <col min="4623" max="4623" width="3.109375" style="1" customWidth="1"/>
    <col min="4624" max="4624" width="3.33203125" style="1" customWidth="1"/>
    <col min="4625" max="4627" width="3.109375" style="1" customWidth="1"/>
    <col min="4628" max="4628" width="3.6640625" style="1" customWidth="1"/>
    <col min="4629" max="4641" width="3.33203125" style="1" customWidth="1"/>
    <col min="4642" max="4642" width="3" style="1" customWidth="1"/>
    <col min="4643" max="4643" width="3.5546875" style="1" customWidth="1"/>
    <col min="4644" max="4644" width="0" style="1" hidden="1" customWidth="1"/>
    <col min="4645" max="4870" width="9.109375" style="1"/>
    <col min="4871" max="4871" width="2.88671875" style="1" customWidth="1"/>
    <col min="4872" max="4872" width="0.88671875" style="1" customWidth="1"/>
    <col min="4873" max="4874" width="6.33203125" style="1" customWidth="1"/>
    <col min="4875" max="4875" width="5" style="1" customWidth="1"/>
    <col min="4876" max="4876" width="5.6640625" style="1" customWidth="1"/>
    <col min="4877" max="4877" width="3.5546875" style="1" customWidth="1"/>
    <col min="4878" max="4878" width="5" style="1" customWidth="1"/>
    <col min="4879" max="4879" width="3.109375" style="1" customWidth="1"/>
    <col min="4880" max="4880" width="3.33203125" style="1" customWidth="1"/>
    <col min="4881" max="4883" width="3.109375" style="1" customWidth="1"/>
    <col min="4884" max="4884" width="3.6640625" style="1" customWidth="1"/>
    <col min="4885" max="4897" width="3.33203125" style="1" customWidth="1"/>
    <col min="4898" max="4898" width="3" style="1" customWidth="1"/>
    <col min="4899" max="4899" width="3.5546875" style="1" customWidth="1"/>
    <col min="4900" max="4900" width="0" style="1" hidden="1" customWidth="1"/>
    <col min="4901" max="5126" width="9.109375" style="1"/>
    <col min="5127" max="5127" width="2.88671875" style="1" customWidth="1"/>
    <col min="5128" max="5128" width="0.88671875" style="1" customWidth="1"/>
    <col min="5129" max="5130" width="6.33203125" style="1" customWidth="1"/>
    <col min="5131" max="5131" width="5" style="1" customWidth="1"/>
    <col min="5132" max="5132" width="5.6640625" style="1" customWidth="1"/>
    <col min="5133" max="5133" width="3.5546875" style="1" customWidth="1"/>
    <col min="5134" max="5134" width="5" style="1" customWidth="1"/>
    <col min="5135" max="5135" width="3.109375" style="1" customWidth="1"/>
    <col min="5136" max="5136" width="3.33203125" style="1" customWidth="1"/>
    <col min="5137" max="5139" width="3.109375" style="1" customWidth="1"/>
    <col min="5140" max="5140" width="3.6640625" style="1" customWidth="1"/>
    <col min="5141" max="5153" width="3.33203125" style="1" customWidth="1"/>
    <col min="5154" max="5154" width="3" style="1" customWidth="1"/>
    <col min="5155" max="5155" width="3.5546875" style="1" customWidth="1"/>
    <col min="5156" max="5156" width="0" style="1" hidden="1" customWidth="1"/>
    <col min="5157" max="5382" width="9.109375" style="1"/>
    <col min="5383" max="5383" width="2.88671875" style="1" customWidth="1"/>
    <col min="5384" max="5384" width="0.88671875" style="1" customWidth="1"/>
    <col min="5385" max="5386" width="6.33203125" style="1" customWidth="1"/>
    <col min="5387" max="5387" width="5" style="1" customWidth="1"/>
    <col min="5388" max="5388" width="5.6640625" style="1" customWidth="1"/>
    <col min="5389" max="5389" width="3.5546875" style="1" customWidth="1"/>
    <col min="5390" max="5390" width="5" style="1" customWidth="1"/>
    <col min="5391" max="5391" width="3.109375" style="1" customWidth="1"/>
    <col min="5392" max="5392" width="3.33203125" style="1" customWidth="1"/>
    <col min="5393" max="5395" width="3.109375" style="1" customWidth="1"/>
    <col min="5396" max="5396" width="3.6640625" style="1" customWidth="1"/>
    <col min="5397" max="5409" width="3.33203125" style="1" customWidth="1"/>
    <col min="5410" max="5410" width="3" style="1" customWidth="1"/>
    <col min="5411" max="5411" width="3.5546875" style="1" customWidth="1"/>
    <col min="5412" max="5412" width="0" style="1" hidden="1" customWidth="1"/>
    <col min="5413" max="5638" width="9.109375" style="1"/>
    <col min="5639" max="5639" width="2.88671875" style="1" customWidth="1"/>
    <col min="5640" max="5640" width="0.88671875" style="1" customWidth="1"/>
    <col min="5641" max="5642" width="6.33203125" style="1" customWidth="1"/>
    <col min="5643" max="5643" width="5" style="1" customWidth="1"/>
    <col min="5644" max="5644" width="5.6640625" style="1" customWidth="1"/>
    <col min="5645" max="5645" width="3.5546875" style="1" customWidth="1"/>
    <col min="5646" max="5646" width="5" style="1" customWidth="1"/>
    <col min="5647" max="5647" width="3.109375" style="1" customWidth="1"/>
    <col min="5648" max="5648" width="3.33203125" style="1" customWidth="1"/>
    <col min="5649" max="5651" width="3.109375" style="1" customWidth="1"/>
    <col min="5652" max="5652" width="3.6640625" style="1" customWidth="1"/>
    <col min="5653" max="5665" width="3.33203125" style="1" customWidth="1"/>
    <col min="5666" max="5666" width="3" style="1" customWidth="1"/>
    <col min="5667" max="5667" width="3.5546875" style="1" customWidth="1"/>
    <col min="5668" max="5668" width="0" style="1" hidden="1" customWidth="1"/>
    <col min="5669" max="5894" width="9.109375" style="1"/>
    <col min="5895" max="5895" width="2.88671875" style="1" customWidth="1"/>
    <col min="5896" max="5896" width="0.88671875" style="1" customWidth="1"/>
    <col min="5897" max="5898" width="6.33203125" style="1" customWidth="1"/>
    <col min="5899" max="5899" width="5" style="1" customWidth="1"/>
    <col min="5900" max="5900" width="5.6640625" style="1" customWidth="1"/>
    <col min="5901" max="5901" width="3.5546875" style="1" customWidth="1"/>
    <col min="5902" max="5902" width="5" style="1" customWidth="1"/>
    <col min="5903" max="5903" width="3.109375" style="1" customWidth="1"/>
    <col min="5904" max="5904" width="3.33203125" style="1" customWidth="1"/>
    <col min="5905" max="5907" width="3.109375" style="1" customWidth="1"/>
    <col min="5908" max="5908" width="3.6640625" style="1" customWidth="1"/>
    <col min="5909" max="5921" width="3.33203125" style="1" customWidth="1"/>
    <col min="5922" max="5922" width="3" style="1" customWidth="1"/>
    <col min="5923" max="5923" width="3.5546875" style="1" customWidth="1"/>
    <col min="5924" max="5924" width="0" style="1" hidden="1" customWidth="1"/>
    <col min="5925" max="6150" width="9.109375" style="1"/>
    <col min="6151" max="6151" width="2.88671875" style="1" customWidth="1"/>
    <col min="6152" max="6152" width="0.88671875" style="1" customWidth="1"/>
    <col min="6153" max="6154" width="6.33203125" style="1" customWidth="1"/>
    <col min="6155" max="6155" width="5" style="1" customWidth="1"/>
    <col min="6156" max="6156" width="5.6640625" style="1" customWidth="1"/>
    <col min="6157" max="6157" width="3.5546875" style="1" customWidth="1"/>
    <col min="6158" max="6158" width="5" style="1" customWidth="1"/>
    <col min="6159" max="6159" width="3.109375" style="1" customWidth="1"/>
    <col min="6160" max="6160" width="3.33203125" style="1" customWidth="1"/>
    <col min="6161" max="6163" width="3.109375" style="1" customWidth="1"/>
    <col min="6164" max="6164" width="3.6640625" style="1" customWidth="1"/>
    <col min="6165" max="6177" width="3.33203125" style="1" customWidth="1"/>
    <col min="6178" max="6178" width="3" style="1" customWidth="1"/>
    <col min="6179" max="6179" width="3.5546875" style="1" customWidth="1"/>
    <col min="6180" max="6180" width="0" style="1" hidden="1" customWidth="1"/>
    <col min="6181" max="6406" width="9.109375" style="1"/>
    <col min="6407" max="6407" width="2.88671875" style="1" customWidth="1"/>
    <col min="6408" max="6408" width="0.88671875" style="1" customWidth="1"/>
    <col min="6409" max="6410" width="6.33203125" style="1" customWidth="1"/>
    <col min="6411" max="6411" width="5" style="1" customWidth="1"/>
    <col min="6412" max="6412" width="5.6640625" style="1" customWidth="1"/>
    <col min="6413" max="6413" width="3.5546875" style="1" customWidth="1"/>
    <col min="6414" max="6414" width="5" style="1" customWidth="1"/>
    <col min="6415" max="6415" width="3.109375" style="1" customWidth="1"/>
    <col min="6416" max="6416" width="3.33203125" style="1" customWidth="1"/>
    <col min="6417" max="6419" width="3.109375" style="1" customWidth="1"/>
    <col min="6420" max="6420" width="3.6640625" style="1" customWidth="1"/>
    <col min="6421" max="6433" width="3.33203125" style="1" customWidth="1"/>
    <col min="6434" max="6434" width="3" style="1" customWidth="1"/>
    <col min="6435" max="6435" width="3.5546875" style="1" customWidth="1"/>
    <col min="6436" max="6436" width="0" style="1" hidden="1" customWidth="1"/>
    <col min="6437" max="6662" width="9.109375" style="1"/>
    <col min="6663" max="6663" width="2.88671875" style="1" customWidth="1"/>
    <col min="6664" max="6664" width="0.88671875" style="1" customWidth="1"/>
    <col min="6665" max="6666" width="6.33203125" style="1" customWidth="1"/>
    <col min="6667" max="6667" width="5" style="1" customWidth="1"/>
    <col min="6668" max="6668" width="5.6640625" style="1" customWidth="1"/>
    <col min="6669" max="6669" width="3.5546875" style="1" customWidth="1"/>
    <col min="6670" max="6670" width="5" style="1" customWidth="1"/>
    <col min="6671" max="6671" width="3.109375" style="1" customWidth="1"/>
    <col min="6672" max="6672" width="3.33203125" style="1" customWidth="1"/>
    <col min="6673" max="6675" width="3.109375" style="1" customWidth="1"/>
    <col min="6676" max="6676" width="3.6640625" style="1" customWidth="1"/>
    <col min="6677" max="6689" width="3.33203125" style="1" customWidth="1"/>
    <col min="6690" max="6690" width="3" style="1" customWidth="1"/>
    <col min="6691" max="6691" width="3.5546875" style="1" customWidth="1"/>
    <col min="6692" max="6692" width="0" style="1" hidden="1" customWidth="1"/>
    <col min="6693" max="6918" width="9.109375" style="1"/>
    <col min="6919" max="6919" width="2.88671875" style="1" customWidth="1"/>
    <col min="6920" max="6920" width="0.88671875" style="1" customWidth="1"/>
    <col min="6921" max="6922" width="6.33203125" style="1" customWidth="1"/>
    <col min="6923" max="6923" width="5" style="1" customWidth="1"/>
    <col min="6924" max="6924" width="5.6640625" style="1" customWidth="1"/>
    <col min="6925" max="6925" width="3.5546875" style="1" customWidth="1"/>
    <col min="6926" max="6926" width="5" style="1" customWidth="1"/>
    <col min="6927" max="6927" width="3.109375" style="1" customWidth="1"/>
    <col min="6928" max="6928" width="3.33203125" style="1" customWidth="1"/>
    <col min="6929" max="6931" width="3.109375" style="1" customWidth="1"/>
    <col min="6932" max="6932" width="3.6640625" style="1" customWidth="1"/>
    <col min="6933" max="6945" width="3.33203125" style="1" customWidth="1"/>
    <col min="6946" max="6946" width="3" style="1" customWidth="1"/>
    <col min="6947" max="6947" width="3.5546875" style="1" customWidth="1"/>
    <col min="6948" max="6948" width="0" style="1" hidden="1" customWidth="1"/>
    <col min="6949" max="7174" width="9.109375" style="1"/>
    <col min="7175" max="7175" width="2.88671875" style="1" customWidth="1"/>
    <col min="7176" max="7176" width="0.88671875" style="1" customWidth="1"/>
    <col min="7177" max="7178" width="6.33203125" style="1" customWidth="1"/>
    <col min="7179" max="7179" width="5" style="1" customWidth="1"/>
    <col min="7180" max="7180" width="5.6640625" style="1" customWidth="1"/>
    <col min="7181" max="7181" width="3.5546875" style="1" customWidth="1"/>
    <col min="7182" max="7182" width="5" style="1" customWidth="1"/>
    <col min="7183" max="7183" width="3.109375" style="1" customWidth="1"/>
    <col min="7184" max="7184" width="3.33203125" style="1" customWidth="1"/>
    <col min="7185" max="7187" width="3.109375" style="1" customWidth="1"/>
    <col min="7188" max="7188" width="3.6640625" style="1" customWidth="1"/>
    <col min="7189" max="7201" width="3.33203125" style="1" customWidth="1"/>
    <col min="7202" max="7202" width="3" style="1" customWidth="1"/>
    <col min="7203" max="7203" width="3.5546875" style="1" customWidth="1"/>
    <col min="7204" max="7204" width="0" style="1" hidden="1" customWidth="1"/>
    <col min="7205" max="7430" width="9.109375" style="1"/>
    <col min="7431" max="7431" width="2.88671875" style="1" customWidth="1"/>
    <col min="7432" max="7432" width="0.88671875" style="1" customWidth="1"/>
    <col min="7433" max="7434" width="6.33203125" style="1" customWidth="1"/>
    <col min="7435" max="7435" width="5" style="1" customWidth="1"/>
    <col min="7436" max="7436" width="5.6640625" style="1" customWidth="1"/>
    <col min="7437" max="7437" width="3.5546875" style="1" customWidth="1"/>
    <col min="7438" max="7438" width="5" style="1" customWidth="1"/>
    <col min="7439" max="7439" width="3.109375" style="1" customWidth="1"/>
    <col min="7440" max="7440" width="3.33203125" style="1" customWidth="1"/>
    <col min="7441" max="7443" width="3.109375" style="1" customWidth="1"/>
    <col min="7444" max="7444" width="3.6640625" style="1" customWidth="1"/>
    <col min="7445" max="7457" width="3.33203125" style="1" customWidth="1"/>
    <col min="7458" max="7458" width="3" style="1" customWidth="1"/>
    <col min="7459" max="7459" width="3.5546875" style="1" customWidth="1"/>
    <col min="7460" max="7460" width="0" style="1" hidden="1" customWidth="1"/>
    <col min="7461" max="7686" width="9.109375" style="1"/>
    <col min="7687" max="7687" width="2.88671875" style="1" customWidth="1"/>
    <col min="7688" max="7688" width="0.88671875" style="1" customWidth="1"/>
    <col min="7689" max="7690" width="6.33203125" style="1" customWidth="1"/>
    <col min="7691" max="7691" width="5" style="1" customWidth="1"/>
    <col min="7692" max="7692" width="5.6640625" style="1" customWidth="1"/>
    <col min="7693" max="7693" width="3.5546875" style="1" customWidth="1"/>
    <col min="7694" max="7694" width="5" style="1" customWidth="1"/>
    <col min="7695" max="7695" width="3.109375" style="1" customWidth="1"/>
    <col min="7696" max="7696" width="3.33203125" style="1" customWidth="1"/>
    <col min="7697" max="7699" width="3.109375" style="1" customWidth="1"/>
    <col min="7700" max="7700" width="3.6640625" style="1" customWidth="1"/>
    <col min="7701" max="7713" width="3.33203125" style="1" customWidth="1"/>
    <col min="7714" max="7714" width="3" style="1" customWidth="1"/>
    <col min="7715" max="7715" width="3.5546875" style="1" customWidth="1"/>
    <col min="7716" max="7716" width="0" style="1" hidden="1" customWidth="1"/>
    <col min="7717" max="7942" width="9.109375" style="1"/>
    <col min="7943" max="7943" width="2.88671875" style="1" customWidth="1"/>
    <col min="7944" max="7944" width="0.88671875" style="1" customWidth="1"/>
    <col min="7945" max="7946" width="6.33203125" style="1" customWidth="1"/>
    <col min="7947" max="7947" width="5" style="1" customWidth="1"/>
    <col min="7948" max="7948" width="5.6640625" style="1" customWidth="1"/>
    <col min="7949" max="7949" width="3.5546875" style="1" customWidth="1"/>
    <col min="7950" max="7950" width="5" style="1" customWidth="1"/>
    <col min="7951" max="7951" width="3.109375" style="1" customWidth="1"/>
    <col min="7952" max="7952" width="3.33203125" style="1" customWidth="1"/>
    <col min="7953" max="7955" width="3.109375" style="1" customWidth="1"/>
    <col min="7956" max="7956" width="3.6640625" style="1" customWidth="1"/>
    <col min="7957" max="7969" width="3.33203125" style="1" customWidth="1"/>
    <col min="7970" max="7970" width="3" style="1" customWidth="1"/>
    <col min="7971" max="7971" width="3.5546875" style="1" customWidth="1"/>
    <col min="7972" max="7972" width="0" style="1" hidden="1" customWidth="1"/>
    <col min="7973" max="8198" width="9.109375" style="1"/>
    <col min="8199" max="8199" width="2.88671875" style="1" customWidth="1"/>
    <col min="8200" max="8200" width="0.88671875" style="1" customWidth="1"/>
    <col min="8201" max="8202" width="6.33203125" style="1" customWidth="1"/>
    <col min="8203" max="8203" width="5" style="1" customWidth="1"/>
    <col min="8204" max="8204" width="5.6640625" style="1" customWidth="1"/>
    <col min="8205" max="8205" width="3.5546875" style="1" customWidth="1"/>
    <col min="8206" max="8206" width="5" style="1" customWidth="1"/>
    <col min="8207" max="8207" width="3.109375" style="1" customWidth="1"/>
    <col min="8208" max="8208" width="3.33203125" style="1" customWidth="1"/>
    <col min="8209" max="8211" width="3.109375" style="1" customWidth="1"/>
    <col min="8212" max="8212" width="3.6640625" style="1" customWidth="1"/>
    <col min="8213" max="8225" width="3.33203125" style="1" customWidth="1"/>
    <col min="8226" max="8226" width="3" style="1" customWidth="1"/>
    <col min="8227" max="8227" width="3.5546875" style="1" customWidth="1"/>
    <col min="8228" max="8228" width="0" style="1" hidden="1" customWidth="1"/>
    <col min="8229" max="8454" width="9.109375" style="1"/>
    <col min="8455" max="8455" width="2.88671875" style="1" customWidth="1"/>
    <col min="8456" max="8456" width="0.88671875" style="1" customWidth="1"/>
    <col min="8457" max="8458" width="6.33203125" style="1" customWidth="1"/>
    <col min="8459" max="8459" width="5" style="1" customWidth="1"/>
    <col min="8460" max="8460" width="5.6640625" style="1" customWidth="1"/>
    <col min="8461" max="8461" width="3.5546875" style="1" customWidth="1"/>
    <col min="8462" max="8462" width="5" style="1" customWidth="1"/>
    <col min="8463" max="8463" width="3.109375" style="1" customWidth="1"/>
    <col min="8464" max="8464" width="3.33203125" style="1" customWidth="1"/>
    <col min="8465" max="8467" width="3.109375" style="1" customWidth="1"/>
    <col min="8468" max="8468" width="3.6640625" style="1" customWidth="1"/>
    <col min="8469" max="8481" width="3.33203125" style="1" customWidth="1"/>
    <col min="8482" max="8482" width="3" style="1" customWidth="1"/>
    <col min="8483" max="8483" width="3.5546875" style="1" customWidth="1"/>
    <col min="8484" max="8484" width="0" style="1" hidden="1" customWidth="1"/>
    <col min="8485" max="8710" width="9.109375" style="1"/>
    <col min="8711" max="8711" width="2.88671875" style="1" customWidth="1"/>
    <col min="8712" max="8712" width="0.88671875" style="1" customWidth="1"/>
    <col min="8713" max="8714" width="6.33203125" style="1" customWidth="1"/>
    <col min="8715" max="8715" width="5" style="1" customWidth="1"/>
    <col min="8716" max="8716" width="5.6640625" style="1" customWidth="1"/>
    <col min="8717" max="8717" width="3.5546875" style="1" customWidth="1"/>
    <col min="8718" max="8718" width="5" style="1" customWidth="1"/>
    <col min="8719" max="8719" width="3.109375" style="1" customWidth="1"/>
    <col min="8720" max="8720" width="3.33203125" style="1" customWidth="1"/>
    <col min="8721" max="8723" width="3.109375" style="1" customWidth="1"/>
    <col min="8724" max="8724" width="3.6640625" style="1" customWidth="1"/>
    <col min="8725" max="8737" width="3.33203125" style="1" customWidth="1"/>
    <col min="8738" max="8738" width="3" style="1" customWidth="1"/>
    <col min="8739" max="8739" width="3.5546875" style="1" customWidth="1"/>
    <col min="8740" max="8740" width="0" style="1" hidden="1" customWidth="1"/>
    <col min="8741" max="8966" width="9.109375" style="1"/>
    <col min="8967" max="8967" width="2.88671875" style="1" customWidth="1"/>
    <col min="8968" max="8968" width="0.88671875" style="1" customWidth="1"/>
    <col min="8969" max="8970" width="6.33203125" style="1" customWidth="1"/>
    <col min="8971" max="8971" width="5" style="1" customWidth="1"/>
    <col min="8972" max="8972" width="5.6640625" style="1" customWidth="1"/>
    <col min="8973" max="8973" width="3.5546875" style="1" customWidth="1"/>
    <col min="8974" max="8974" width="5" style="1" customWidth="1"/>
    <col min="8975" max="8975" width="3.109375" style="1" customWidth="1"/>
    <col min="8976" max="8976" width="3.33203125" style="1" customWidth="1"/>
    <col min="8977" max="8979" width="3.109375" style="1" customWidth="1"/>
    <col min="8980" max="8980" width="3.6640625" style="1" customWidth="1"/>
    <col min="8981" max="8993" width="3.33203125" style="1" customWidth="1"/>
    <col min="8994" max="8994" width="3" style="1" customWidth="1"/>
    <col min="8995" max="8995" width="3.5546875" style="1" customWidth="1"/>
    <col min="8996" max="8996" width="0" style="1" hidden="1" customWidth="1"/>
    <col min="8997" max="9222" width="9.109375" style="1"/>
    <col min="9223" max="9223" width="2.88671875" style="1" customWidth="1"/>
    <col min="9224" max="9224" width="0.88671875" style="1" customWidth="1"/>
    <col min="9225" max="9226" width="6.33203125" style="1" customWidth="1"/>
    <col min="9227" max="9227" width="5" style="1" customWidth="1"/>
    <col min="9228" max="9228" width="5.6640625" style="1" customWidth="1"/>
    <col min="9229" max="9229" width="3.5546875" style="1" customWidth="1"/>
    <col min="9230" max="9230" width="5" style="1" customWidth="1"/>
    <col min="9231" max="9231" width="3.109375" style="1" customWidth="1"/>
    <col min="9232" max="9232" width="3.33203125" style="1" customWidth="1"/>
    <col min="9233" max="9235" width="3.109375" style="1" customWidth="1"/>
    <col min="9236" max="9236" width="3.6640625" style="1" customWidth="1"/>
    <col min="9237" max="9249" width="3.33203125" style="1" customWidth="1"/>
    <col min="9250" max="9250" width="3" style="1" customWidth="1"/>
    <col min="9251" max="9251" width="3.5546875" style="1" customWidth="1"/>
    <col min="9252" max="9252" width="0" style="1" hidden="1" customWidth="1"/>
    <col min="9253" max="9478" width="9.109375" style="1"/>
    <col min="9479" max="9479" width="2.88671875" style="1" customWidth="1"/>
    <col min="9480" max="9480" width="0.88671875" style="1" customWidth="1"/>
    <col min="9481" max="9482" width="6.33203125" style="1" customWidth="1"/>
    <col min="9483" max="9483" width="5" style="1" customWidth="1"/>
    <col min="9484" max="9484" width="5.6640625" style="1" customWidth="1"/>
    <col min="9485" max="9485" width="3.5546875" style="1" customWidth="1"/>
    <col min="9486" max="9486" width="5" style="1" customWidth="1"/>
    <col min="9487" max="9487" width="3.109375" style="1" customWidth="1"/>
    <col min="9488" max="9488" width="3.33203125" style="1" customWidth="1"/>
    <col min="9489" max="9491" width="3.109375" style="1" customWidth="1"/>
    <col min="9492" max="9492" width="3.6640625" style="1" customWidth="1"/>
    <col min="9493" max="9505" width="3.33203125" style="1" customWidth="1"/>
    <col min="9506" max="9506" width="3" style="1" customWidth="1"/>
    <col min="9507" max="9507" width="3.5546875" style="1" customWidth="1"/>
    <col min="9508" max="9508" width="0" style="1" hidden="1" customWidth="1"/>
    <col min="9509" max="9734" width="9.109375" style="1"/>
    <col min="9735" max="9735" width="2.88671875" style="1" customWidth="1"/>
    <col min="9736" max="9736" width="0.88671875" style="1" customWidth="1"/>
    <col min="9737" max="9738" width="6.33203125" style="1" customWidth="1"/>
    <col min="9739" max="9739" width="5" style="1" customWidth="1"/>
    <col min="9740" max="9740" width="5.6640625" style="1" customWidth="1"/>
    <col min="9741" max="9741" width="3.5546875" style="1" customWidth="1"/>
    <col min="9742" max="9742" width="5" style="1" customWidth="1"/>
    <col min="9743" max="9743" width="3.109375" style="1" customWidth="1"/>
    <col min="9744" max="9744" width="3.33203125" style="1" customWidth="1"/>
    <col min="9745" max="9747" width="3.109375" style="1" customWidth="1"/>
    <col min="9748" max="9748" width="3.6640625" style="1" customWidth="1"/>
    <col min="9749" max="9761" width="3.33203125" style="1" customWidth="1"/>
    <col min="9762" max="9762" width="3" style="1" customWidth="1"/>
    <col min="9763" max="9763" width="3.5546875" style="1" customWidth="1"/>
    <col min="9764" max="9764" width="0" style="1" hidden="1" customWidth="1"/>
    <col min="9765" max="9990" width="9.109375" style="1"/>
    <col min="9991" max="9991" width="2.88671875" style="1" customWidth="1"/>
    <col min="9992" max="9992" width="0.88671875" style="1" customWidth="1"/>
    <col min="9993" max="9994" width="6.33203125" style="1" customWidth="1"/>
    <col min="9995" max="9995" width="5" style="1" customWidth="1"/>
    <col min="9996" max="9996" width="5.6640625" style="1" customWidth="1"/>
    <col min="9997" max="9997" width="3.5546875" style="1" customWidth="1"/>
    <col min="9998" max="9998" width="5" style="1" customWidth="1"/>
    <col min="9999" max="9999" width="3.109375" style="1" customWidth="1"/>
    <col min="10000" max="10000" width="3.33203125" style="1" customWidth="1"/>
    <col min="10001" max="10003" width="3.109375" style="1" customWidth="1"/>
    <col min="10004" max="10004" width="3.6640625" style="1" customWidth="1"/>
    <col min="10005" max="10017" width="3.33203125" style="1" customWidth="1"/>
    <col min="10018" max="10018" width="3" style="1" customWidth="1"/>
    <col min="10019" max="10019" width="3.5546875" style="1" customWidth="1"/>
    <col min="10020" max="10020" width="0" style="1" hidden="1" customWidth="1"/>
    <col min="10021" max="10246" width="9.109375" style="1"/>
    <col min="10247" max="10247" width="2.88671875" style="1" customWidth="1"/>
    <col min="10248" max="10248" width="0.88671875" style="1" customWidth="1"/>
    <col min="10249" max="10250" width="6.33203125" style="1" customWidth="1"/>
    <col min="10251" max="10251" width="5" style="1" customWidth="1"/>
    <col min="10252" max="10252" width="5.6640625" style="1" customWidth="1"/>
    <col min="10253" max="10253" width="3.5546875" style="1" customWidth="1"/>
    <col min="10254" max="10254" width="5" style="1" customWidth="1"/>
    <col min="10255" max="10255" width="3.109375" style="1" customWidth="1"/>
    <col min="10256" max="10256" width="3.33203125" style="1" customWidth="1"/>
    <col min="10257" max="10259" width="3.109375" style="1" customWidth="1"/>
    <col min="10260" max="10260" width="3.6640625" style="1" customWidth="1"/>
    <col min="10261" max="10273" width="3.33203125" style="1" customWidth="1"/>
    <col min="10274" max="10274" width="3" style="1" customWidth="1"/>
    <col min="10275" max="10275" width="3.5546875" style="1" customWidth="1"/>
    <col min="10276" max="10276" width="0" style="1" hidden="1" customWidth="1"/>
    <col min="10277" max="10502" width="9.109375" style="1"/>
    <col min="10503" max="10503" width="2.88671875" style="1" customWidth="1"/>
    <col min="10504" max="10504" width="0.88671875" style="1" customWidth="1"/>
    <col min="10505" max="10506" width="6.33203125" style="1" customWidth="1"/>
    <col min="10507" max="10507" width="5" style="1" customWidth="1"/>
    <col min="10508" max="10508" width="5.6640625" style="1" customWidth="1"/>
    <col min="10509" max="10509" width="3.5546875" style="1" customWidth="1"/>
    <col min="10510" max="10510" width="5" style="1" customWidth="1"/>
    <col min="10511" max="10511" width="3.109375" style="1" customWidth="1"/>
    <col min="10512" max="10512" width="3.33203125" style="1" customWidth="1"/>
    <col min="10513" max="10515" width="3.109375" style="1" customWidth="1"/>
    <col min="10516" max="10516" width="3.6640625" style="1" customWidth="1"/>
    <col min="10517" max="10529" width="3.33203125" style="1" customWidth="1"/>
    <col min="10530" max="10530" width="3" style="1" customWidth="1"/>
    <col min="10531" max="10531" width="3.5546875" style="1" customWidth="1"/>
    <col min="10532" max="10532" width="0" style="1" hidden="1" customWidth="1"/>
    <col min="10533" max="10758" width="9.109375" style="1"/>
    <col min="10759" max="10759" width="2.88671875" style="1" customWidth="1"/>
    <col min="10760" max="10760" width="0.88671875" style="1" customWidth="1"/>
    <col min="10761" max="10762" width="6.33203125" style="1" customWidth="1"/>
    <col min="10763" max="10763" width="5" style="1" customWidth="1"/>
    <col min="10764" max="10764" width="5.6640625" style="1" customWidth="1"/>
    <col min="10765" max="10765" width="3.5546875" style="1" customWidth="1"/>
    <col min="10766" max="10766" width="5" style="1" customWidth="1"/>
    <col min="10767" max="10767" width="3.109375" style="1" customWidth="1"/>
    <col min="10768" max="10768" width="3.33203125" style="1" customWidth="1"/>
    <col min="10769" max="10771" width="3.109375" style="1" customWidth="1"/>
    <col min="10772" max="10772" width="3.6640625" style="1" customWidth="1"/>
    <col min="10773" max="10785" width="3.33203125" style="1" customWidth="1"/>
    <col min="10786" max="10786" width="3" style="1" customWidth="1"/>
    <col min="10787" max="10787" width="3.5546875" style="1" customWidth="1"/>
    <col min="10788" max="10788" width="0" style="1" hidden="1" customWidth="1"/>
    <col min="10789" max="11014" width="9.109375" style="1"/>
    <col min="11015" max="11015" width="2.88671875" style="1" customWidth="1"/>
    <col min="11016" max="11016" width="0.88671875" style="1" customWidth="1"/>
    <col min="11017" max="11018" width="6.33203125" style="1" customWidth="1"/>
    <col min="11019" max="11019" width="5" style="1" customWidth="1"/>
    <col min="11020" max="11020" width="5.6640625" style="1" customWidth="1"/>
    <col min="11021" max="11021" width="3.5546875" style="1" customWidth="1"/>
    <col min="11022" max="11022" width="5" style="1" customWidth="1"/>
    <col min="11023" max="11023" width="3.109375" style="1" customWidth="1"/>
    <col min="11024" max="11024" width="3.33203125" style="1" customWidth="1"/>
    <col min="11025" max="11027" width="3.109375" style="1" customWidth="1"/>
    <col min="11028" max="11028" width="3.6640625" style="1" customWidth="1"/>
    <col min="11029" max="11041" width="3.33203125" style="1" customWidth="1"/>
    <col min="11042" max="11042" width="3" style="1" customWidth="1"/>
    <col min="11043" max="11043" width="3.5546875" style="1" customWidth="1"/>
    <col min="11044" max="11044" width="0" style="1" hidden="1" customWidth="1"/>
    <col min="11045" max="11270" width="9.109375" style="1"/>
    <col min="11271" max="11271" width="2.88671875" style="1" customWidth="1"/>
    <col min="11272" max="11272" width="0.88671875" style="1" customWidth="1"/>
    <col min="11273" max="11274" width="6.33203125" style="1" customWidth="1"/>
    <col min="11275" max="11275" width="5" style="1" customWidth="1"/>
    <col min="11276" max="11276" width="5.6640625" style="1" customWidth="1"/>
    <col min="11277" max="11277" width="3.5546875" style="1" customWidth="1"/>
    <col min="11278" max="11278" width="5" style="1" customWidth="1"/>
    <col min="11279" max="11279" width="3.109375" style="1" customWidth="1"/>
    <col min="11280" max="11280" width="3.33203125" style="1" customWidth="1"/>
    <col min="11281" max="11283" width="3.109375" style="1" customWidth="1"/>
    <col min="11284" max="11284" width="3.6640625" style="1" customWidth="1"/>
    <col min="11285" max="11297" width="3.33203125" style="1" customWidth="1"/>
    <col min="11298" max="11298" width="3" style="1" customWidth="1"/>
    <col min="11299" max="11299" width="3.5546875" style="1" customWidth="1"/>
    <col min="11300" max="11300" width="0" style="1" hidden="1" customWidth="1"/>
    <col min="11301" max="11526" width="9.109375" style="1"/>
    <col min="11527" max="11527" width="2.88671875" style="1" customWidth="1"/>
    <col min="11528" max="11528" width="0.88671875" style="1" customWidth="1"/>
    <col min="11529" max="11530" width="6.33203125" style="1" customWidth="1"/>
    <col min="11531" max="11531" width="5" style="1" customWidth="1"/>
    <col min="11532" max="11532" width="5.6640625" style="1" customWidth="1"/>
    <col min="11533" max="11533" width="3.5546875" style="1" customWidth="1"/>
    <col min="11534" max="11534" width="5" style="1" customWidth="1"/>
    <col min="11535" max="11535" width="3.109375" style="1" customWidth="1"/>
    <col min="11536" max="11536" width="3.33203125" style="1" customWidth="1"/>
    <col min="11537" max="11539" width="3.109375" style="1" customWidth="1"/>
    <col min="11540" max="11540" width="3.6640625" style="1" customWidth="1"/>
    <col min="11541" max="11553" width="3.33203125" style="1" customWidth="1"/>
    <col min="11554" max="11554" width="3" style="1" customWidth="1"/>
    <col min="11555" max="11555" width="3.5546875" style="1" customWidth="1"/>
    <col min="11556" max="11556" width="0" style="1" hidden="1" customWidth="1"/>
    <col min="11557" max="11782" width="9.109375" style="1"/>
    <col min="11783" max="11783" width="2.88671875" style="1" customWidth="1"/>
    <col min="11784" max="11784" width="0.88671875" style="1" customWidth="1"/>
    <col min="11785" max="11786" width="6.33203125" style="1" customWidth="1"/>
    <col min="11787" max="11787" width="5" style="1" customWidth="1"/>
    <col min="11788" max="11788" width="5.6640625" style="1" customWidth="1"/>
    <col min="11789" max="11789" width="3.5546875" style="1" customWidth="1"/>
    <col min="11790" max="11790" width="5" style="1" customWidth="1"/>
    <col min="11791" max="11791" width="3.109375" style="1" customWidth="1"/>
    <col min="11792" max="11792" width="3.33203125" style="1" customWidth="1"/>
    <col min="11793" max="11795" width="3.109375" style="1" customWidth="1"/>
    <col min="11796" max="11796" width="3.6640625" style="1" customWidth="1"/>
    <col min="11797" max="11809" width="3.33203125" style="1" customWidth="1"/>
    <col min="11810" max="11810" width="3" style="1" customWidth="1"/>
    <col min="11811" max="11811" width="3.5546875" style="1" customWidth="1"/>
    <col min="11812" max="11812" width="0" style="1" hidden="1" customWidth="1"/>
    <col min="11813" max="12038" width="9.109375" style="1"/>
    <col min="12039" max="12039" width="2.88671875" style="1" customWidth="1"/>
    <col min="12040" max="12040" width="0.88671875" style="1" customWidth="1"/>
    <col min="12041" max="12042" width="6.33203125" style="1" customWidth="1"/>
    <col min="12043" max="12043" width="5" style="1" customWidth="1"/>
    <col min="12044" max="12044" width="5.6640625" style="1" customWidth="1"/>
    <col min="12045" max="12045" width="3.5546875" style="1" customWidth="1"/>
    <col min="12046" max="12046" width="5" style="1" customWidth="1"/>
    <col min="12047" max="12047" width="3.109375" style="1" customWidth="1"/>
    <col min="12048" max="12048" width="3.33203125" style="1" customWidth="1"/>
    <col min="12049" max="12051" width="3.109375" style="1" customWidth="1"/>
    <col min="12052" max="12052" width="3.6640625" style="1" customWidth="1"/>
    <col min="12053" max="12065" width="3.33203125" style="1" customWidth="1"/>
    <col min="12066" max="12066" width="3" style="1" customWidth="1"/>
    <col min="12067" max="12067" width="3.5546875" style="1" customWidth="1"/>
    <col min="12068" max="12068" width="0" style="1" hidden="1" customWidth="1"/>
    <col min="12069" max="12294" width="9.109375" style="1"/>
    <col min="12295" max="12295" width="2.88671875" style="1" customWidth="1"/>
    <col min="12296" max="12296" width="0.88671875" style="1" customWidth="1"/>
    <col min="12297" max="12298" width="6.33203125" style="1" customWidth="1"/>
    <col min="12299" max="12299" width="5" style="1" customWidth="1"/>
    <col min="12300" max="12300" width="5.6640625" style="1" customWidth="1"/>
    <col min="12301" max="12301" width="3.5546875" style="1" customWidth="1"/>
    <col min="12302" max="12302" width="5" style="1" customWidth="1"/>
    <col min="12303" max="12303" width="3.109375" style="1" customWidth="1"/>
    <col min="12304" max="12304" width="3.33203125" style="1" customWidth="1"/>
    <col min="12305" max="12307" width="3.109375" style="1" customWidth="1"/>
    <col min="12308" max="12308" width="3.6640625" style="1" customWidth="1"/>
    <col min="12309" max="12321" width="3.33203125" style="1" customWidth="1"/>
    <col min="12322" max="12322" width="3" style="1" customWidth="1"/>
    <col min="12323" max="12323" width="3.5546875" style="1" customWidth="1"/>
    <col min="12324" max="12324" width="0" style="1" hidden="1" customWidth="1"/>
    <col min="12325" max="12550" width="9.109375" style="1"/>
    <col min="12551" max="12551" width="2.88671875" style="1" customWidth="1"/>
    <col min="12552" max="12552" width="0.88671875" style="1" customWidth="1"/>
    <col min="12553" max="12554" width="6.33203125" style="1" customWidth="1"/>
    <col min="12555" max="12555" width="5" style="1" customWidth="1"/>
    <col min="12556" max="12556" width="5.6640625" style="1" customWidth="1"/>
    <col min="12557" max="12557" width="3.5546875" style="1" customWidth="1"/>
    <col min="12558" max="12558" width="5" style="1" customWidth="1"/>
    <col min="12559" max="12559" width="3.109375" style="1" customWidth="1"/>
    <col min="12560" max="12560" width="3.33203125" style="1" customWidth="1"/>
    <col min="12561" max="12563" width="3.109375" style="1" customWidth="1"/>
    <col min="12564" max="12564" width="3.6640625" style="1" customWidth="1"/>
    <col min="12565" max="12577" width="3.33203125" style="1" customWidth="1"/>
    <col min="12578" max="12578" width="3" style="1" customWidth="1"/>
    <col min="12579" max="12579" width="3.5546875" style="1" customWidth="1"/>
    <col min="12580" max="12580" width="0" style="1" hidden="1" customWidth="1"/>
    <col min="12581" max="12806" width="9.109375" style="1"/>
    <col min="12807" max="12807" width="2.88671875" style="1" customWidth="1"/>
    <col min="12808" max="12808" width="0.88671875" style="1" customWidth="1"/>
    <col min="12809" max="12810" width="6.33203125" style="1" customWidth="1"/>
    <col min="12811" max="12811" width="5" style="1" customWidth="1"/>
    <col min="12812" max="12812" width="5.6640625" style="1" customWidth="1"/>
    <col min="12813" max="12813" width="3.5546875" style="1" customWidth="1"/>
    <col min="12814" max="12814" width="5" style="1" customWidth="1"/>
    <col min="12815" max="12815" width="3.109375" style="1" customWidth="1"/>
    <col min="12816" max="12816" width="3.33203125" style="1" customWidth="1"/>
    <col min="12817" max="12819" width="3.109375" style="1" customWidth="1"/>
    <col min="12820" max="12820" width="3.6640625" style="1" customWidth="1"/>
    <col min="12821" max="12833" width="3.33203125" style="1" customWidth="1"/>
    <col min="12834" max="12834" width="3" style="1" customWidth="1"/>
    <col min="12835" max="12835" width="3.5546875" style="1" customWidth="1"/>
    <col min="12836" max="12836" width="0" style="1" hidden="1" customWidth="1"/>
    <col min="12837" max="13062" width="9.109375" style="1"/>
    <col min="13063" max="13063" width="2.88671875" style="1" customWidth="1"/>
    <col min="13064" max="13064" width="0.88671875" style="1" customWidth="1"/>
    <col min="13065" max="13066" width="6.33203125" style="1" customWidth="1"/>
    <col min="13067" max="13067" width="5" style="1" customWidth="1"/>
    <col min="13068" max="13068" width="5.6640625" style="1" customWidth="1"/>
    <col min="13069" max="13069" width="3.5546875" style="1" customWidth="1"/>
    <col min="13070" max="13070" width="5" style="1" customWidth="1"/>
    <col min="13071" max="13071" width="3.109375" style="1" customWidth="1"/>
    <col min="13072" max="13072" width="3.33203125" style="1" customWidth="1"/>
    <col min="13073" max="13075" width="3.109375" style="1" customWidth="1"/>
    <col min="13076" max="13076" width="3.6640625" style="1" customWidth="1"/>
    <col min="13077" max="13089" width="3.33203125" style="1" customWidth="1"/>
    <col min="13090" max="13090" width="3" style="1" customWidth="1"/>
    <col min="13091" max="13091" width="3.5546875" style="1" customWidth="1"/>
    <col min="13092" max="13092" width="0" style="1" hidden="1" customWidth="1"/>
    <col min="13093" max="13318" width="9.109375" style="1"/>
    <col min="13319" max="13319" width="2.88671875" style="1" customWidth="1"/>
    <col min="13320" max="13320" width="0.88671875" style="1" customWidth="1"/>
    <col min="13321" max="13322" width="6.33203125" style="1" customWidth="1"/>
    <col min="13323" max="13323" width="5" style="1" customWidth="1"/>
    <col min="13324" max="13324" width="5.6640625" style="1" customWidth="1"/>
    <col min="13325" max="13325" width="3.5546875" style="1" customWidth="1"/>
    <col min="13326" max="13326" width="5" style="1" customWidth="1"/>
    <col min="13327" max="13327" width="3.109375" style="1" customWidth="1"/>
    <col min="13328" max="13328" width="3.33203125" style="1" customWidth="1"/>
    <col min="13329" max="13331" width="3.109375" style="1" customWidth="1"/>
    <col min="13332" max="13332" width="3.6640625" style="1" customWidth="1"/>
    <col min="13333" max="13345" width="3.33203125" style="1" customWidth="1"/>
    <col min="13346" max="13346" width="3" style="1" customWidth="1"/>
    <col min="13347" max="13347" width="3.5546875" style="1" customWidth="1"/>
    <col min="13348" max="13348" width="0" style="1" hidden="1" customWidth="1"/>
    <col min="13349" max="13574" width="9.109375" style="1"/>
    <col min="13575" max="13575" width="2.88671875" style="1" customWidth="1"/>
    <col min="13576" max="13576" width="0.88671875" style="1" customWidth="1"/>
    <col min="13577" max="13578" width="6.33203125" style="1" customWidth="1"/>
    <col min="13579" max="13579" width="5" style="1" customWidth="1"/>
    <col min="13580" max="13580" width="5.6640625" style="1" customWidth="1"/>
    <col min="13581" max="13581" width="3.5546875" style="1" customWidth="1"/>
    <col min="13582" max="13582" width="5" style="1" customWidth="1"/>
    <col min="13583" max="13583" width="3.109375" style="1" customWidth="1"/>
    <col min="13584" max="13584" width="3.33203125" style="1" customWidth="1"/>
    <col min="13585" max="13587" width="3.109375" style="1" customWidth="1"/>
    <col min="13588" max="13588" width="3.6640625" style="1" customWidth="1"/>
    <col min="13589" max="13601" width="3.33203125" style="1" customWidth="1"/>
    <col min="13602" max="13602" width="3" style="1" customWidth="1"/>
    <col min="13603" max="13603" width="3.5546875" style="1" customWidth="1"/>
    <col min="13604" max="13604" width="0" style="1" hidden="1" customWidth="1"/>
    <col min="13605" max="13830" width="9.109375" style="1"/>
    <col min="13831" max="13831" width="2.88671875" style="1" customWidth="1"/>
    <col min="13832" max="13832" width="0.88671875" style="1" customWidth="1"/>
    <col min="13833" max="13834" width="6.33203125" style="1" customWidth="1"/>
    <col min="13835" max="13835" width="5" style="1" customWidth="1"/>
    <col min="13836" max="13836" width="5.6640625" style="1" customWidth="1"/>
    <col min="13837" max="13837" width="3.5546875" style="1" customWidth="1"/>
    <col min="13838" max="13838" width="5" style="1" customWidth="1"/>
    <col min="13839" max="13839" width="3.109375" style="1" customWidth="1"/>
    <col min="13840" max="13840" width="3.33203125" style="1" customWidth="1"/>
    <col min="13841" max="13843" width="3.109375" style="1" customWidth="1"/>
    <col min="13844" max="13844" width="3.6640625" style="1" customWidth="1"/>
    <col min="13845" max="13857" width="3.33203125" style="1" customWidth="1"/>
    <col min="13858" max="13858" width="3" style="1" customWidth="1"/>
    <col min="13859" max="13859" width="3.5546875" style="1" customWidth="1"/>
    <col min="13860" max="13860" width="0" style="1" hidden="1" customWidth="1"/>
    <col min="13861" max="14086" width="9.109375" style="1"/>
    <col min="14087" max="14087" width="2.88671875" style="1" customWidth="1"/>
    <col min="14088" max="14088" width="0.88671875" style="1" customWidth="1"/>
    <col min="14089" max="14090" width="6.33203125" style="1" customWidth="1"/>
    <col min="14091" max="14091" width="5" style="1" customWidth="1"/>
    <col min="14092" max="14092" width="5.6640625" style="1" customWidth="1"/>
    <col min="14093" max="14093" width="3.5546875" style="1" customWidth="1"/>
    <col min="14094" max="14094" width="5" style="1" customWidth="1"/>
    <col min="14095" max="14095" width="3.109375" style="1" customWidth="1"/>
    <col min="14096" max="14096" width="3.33203125" style="1" customWidth="1"/>
    <col min="14097" max="14099" width="3.109375" style="1" customWidth="1"/>
    <col min="14100" max="14100" width="3.6640625" style="1" customWidth="1"/>
    <col min="14101" max="14113" width="3.33203125" style="1" customWidth="1"/>
    <col min="14114" max="14114" width="3" style="1" customWidth="1"/>
    <col min="14115" max="14115" width="3.5546875" style="1" customWidth="1"/>
    <col min="14116" max="14116" width="0" style="1" hidden="1" customWidth="1"/>
    <col min="14117" max="14342" width="9.109375" style="1"/>
    <col min="14343" max="14343" width="2.88671875" style="1" customWidth="1"/>
    <col min="14344" max="14344" width="0.88671875" style="1" customWidth="1"/>
    <col min="14345" max="14346" width="6.33203125" style="1" customWidth="1"/>
    <col min="14347" max="14347" width="5" style="1" customWidth="1"/>
    <col min="14348" max="14348" width="5.6640625" style="1" customWidth="1"/>
    <col min="14349" max="14349" width="3.5546875" style="1" customWidth="1"/>
    <col min="14350" max="14350" width="5" style="1" customWidth="1"/>
    <col min="14351" max="14351" width="3.109375" style="1" customWidth="1"/>
    <col min="14352" max="14352" width="3.33203125" style="1" customWidth="1"/>
    <col min="14353" max="14355" width="3.109375" style="1" customWidth="1"/>
    <col min="14356" max="14356" width="3.6640625" style="1" customWidth="1"/>
    <col min="14357" max="14369" width="3.33203125" style="1" customWidth="1"/>
    <col min="14370" max="14370" width="3" style="1" customWidth="1"/>
    <col min="14371" max="14371" width="3.5546875" style="1" customWidth="1"/>
    <col min="14372" max="14372" width="0" style="1" hidden="1" customWidth="1"/>
    <col min="14373" max="14598" width="9.109375" style="1"/>
    <col min="14599" max="14599" width="2.88671875" style="1" customWidth="1"/>
    <col min="14600" max="14600" width="0.88671875" style="1" customWidth="1"/>
    <col min="14601" max="14602" width="6.33203125" style="1" customWidth="1"/>
    <col min="14603" max="14603" width="5" style="1" customWidth="1"/>
    <col min="14604" max="14604" width="5.6640625" style="1" customWidth="1"/>
    <col min="14605" max="14605" width="3.5546875" style="1" customWidth="1"/>
    <col min="14606" max="14606" width="5" style="1" customWidth="1"/>
    <col min="14607" max="14607" width="3.109375" style="1" customWidth="1"/>
    <col min="14608" max="14608" width="3.33203125" style="1" customWidth="1"/>
    <col min="14609" max="14611" width="3.109375" style="1" customWidth="1"/>
    <col min="14612" max="14612" width="3.6640625" style="1" customWidth="1"/>
    <col min="14613" max="14625" width="3.33203125" style="1" customWidth="1"/>
    <col min="14626" max="14626" width="3" style="1" customWidth="1"/>
    <col min="14627" max="14627" width="3.5546875" style="1" customWidth="1"/>
    <col min="14628" max="14628" width="0" style="1" hidden="1" customWidth="1"/>
    <col min="14629" max="14854" width="9.109375" style="1"/>
    <col min="14855" max="14855" width="2.88671875" style="1" customWidth="1"/>
    <col min="14856" max="14856" width="0.88671875" style="1" customWidth="1"/>
    <col min="14857" max="14858" width="6.33203125" style="1" customWidth="1"/>
    <col min="14859" max="14859" width="5" style="1" customWidth="1"/>
    <col min="14860" max="14860" width="5.6640625" style="1" customWidth="1"/>
    <col min="14861" max="14861" width="3.5546875" style="1" customWidth="1"/>
    <col min="14862" max="14862" width="5" style="1" customWidth="1"/>
    <col min="14863" max="14863" width="3.109375" style="1" customWidth="1"/>
    <col min="14864" max="14864" width="3.33203125" style="1" customWidth="1"/>
    <col min="14865" max="14867" width="3.109375" style="1" customWidth="1"/>
    <col min="14868" max="14868" width="3.6640625" style="1" customWidth="1"/>
    <col min="14869" max="14881" width="3.33203125" style="1" customWidth="1"/>
    <col min="14882" max="14882" width="3" style="1" customWidth="1"/>
    <col min="14883" max="14883" width="3.5546875" style="1" customWidth="1"/>
    <col min="14884" max="14884" width="0" style="1" hidden="1" customWidth="1"/>
    <col min="14885" max="15110" width="9.109375" style="1"/>
    <col min="15111" max="15111" width="2.88671875" style="1" customWidth="1"/>
    <col min="15112" max="15112" width="0.88671875" style="1" customWidth="1"/>
    <col min="15113" max="15114" width="6.33203125" style="1" customWidth="1"/>
    <col min="15115" max="15115" width="5" style="1" customWidth="1"/>
    <col min="15116" max="15116" width="5.6640625" style="1" customWidth="1"/>
    <col min="15117" max="15117" width="3.5546875" style="1" customWidth="1"/>
    <col min="15118" max="15118" width="5" style="1" customWidth="1"/>
    <col min="15119" max="15119" width="3.109375" style="1" customWidth="1"/>
    <col min="15120" max="15120" width="3.33203125" style="1" customWidth="1"/>
    <col min="15121" max="15123" width="3.109375" style="1" customWidth="1"/>
    <col min="15124" max="15124" width="3.6640625" style="1" customWidth="1"/>
    <col min="15125" max="15137" width="3.33203125" style="1" customWidth="1"/>
    <col min="15138" max="15138" width="3" style="1" customWidth="1"/>
    <col min="15139" max="15139" width="3.5546875" style="1" customWidth="1"/>
    <col min="15140" max="15140" width="0" style="1" hidden="1" customWidth="1"/>
    <col min="15141" max="15366" width="9.109375" style="1"/>
    <col min="15367" max="15367" width="2.88671875" style="1" customWidth="1"/>
    <col min="15368" max="15368" width="0.88671875" style="1" customWidth="1"/>
    <col min="15369" max="15370" width="6.33203125" style="1" customWidth="1"/>
    <col min="15371" max="15371" width="5" style="1" customWidth="1"/>
    <col min="15372" max="15372" width="5.6640625" style="1" customWidth="1"/>
    <col min="15373" max="15373" width="3.5546875" style="1" customWidth="1"/>
    <col min="15374" max="15374" width="5" style="1" customWidth="1"/>
    <col min="15375" max="15375" width="3.109375" style="1" customWidth="1"/>
    <col min="15376" max="15376" width="3.33203125" style="1" customWidth="1"/>
    <col min="15377" max="15379" width="3.109375" style="1" customWidth="1"/>
    <col min="15380" max="15380" width="3.6640625" style="1" customWidth="1"/>
    <col min="15381" max="15393" width="3.33203125" style="1" customWidth="1"/>
    <col min="15394" max="15394" width="3" style="1" customWidth="1"/>
    <col min="15395" max="15395" width="3.5546875" style="1" customWidth="1"/>
    <col min="15396" max="15396" width="0" style="1" hidden="1" customWidth="1"/>
    <col min="15397" max="15622" width="9.109375" style="1"/>
    <col min="15623" max="15623" width="2.88671875" style="1" customWidth="1"/>
    <col min="15624" max="15624" width="0.88671875" style="1" customWidth="1"/>
    <col min="15625" max="15626" width="6.33203125" style="1" customWidth="1"/>
    <col min="15627" max="15627" width="5" style="1" customWidth="1"/>
    <col min="15628" max="15628" width="5.6640625" style="1" customWidth="1"/>
    <col min="15629" max="15629" width="3.5546875" style="1" customWidth="1"/>
    <col min="15630" max="15630" width="5" style="1" customWidth="1"/>
    <col min="15631" max="15631" width="3.109375" style="1" customWidth="1"/>
    <col min="15632" max="15632" width="3.33203125" style="1" customWidth="1"/>
    <col min="15633" max="15635" width="3.109375" style="1" customWidth="1"/>
    <col min="15636" max="15636" width="3.6640625" style="1" customWidth="1"/>
    <col min="15637" max="15649" width="3.33203125" style="1" customWidth="1"/>
    <col min="15650" max="15650" width="3" style="1" customWidth="1"/>
    <col min="15651" max="15651" width="3.5546875" style="1" customWidth="1"/>
    <col min="15652" max="15652" width="0" style="1" hidden="1" customWidth="1"/>
    <col min="15653" max="15878" width="9.109375" style="1"/>
    <col min="15879" max="15879" width="2.88671875" style="1" customWidth="1"/>
    <col min="15880" max="15880" width="0.88671875" style="1" customWidth="1"/>
    <col min="15881" max="15882" width="6.33203125" style="1" customWidth="1"/>
    <col min="15883" max="15883" width="5" style="1" customWidth="1"/>
    <col min="15884" max="15884" width="5.6640625" style="1" customWidth="1"/>
    <col min="15885" max="15885" width="3.5546875" style="1" customWidth="1"/>
    <col min="15886" max="15886" width="5" style="1" customWidth="1"/>
    <col min="15887" max="15887" width="3.109375" style="1" customWidth="1"/>
    <col min="15888" max="15888" width="3.33203125" style="1" customWidth="1"/>
    <col min="15889" max="15891" width="3.109375" style="1" customWidth="1"/>
    <col min="15892" max="15892" width="3.6640625" style="1" customWidth="1"/>
    <col min="15893" max="15905" width="3.33203125" style="1" customWidth="1"/>
    <col min="15906" max="15906" width="3" style="1" customWidth="1"/>
    <col min="15907" max="15907" width="3.5546875" style="1" customWidth="1"/>
    <col min="15908" max="15908" width="0" style="1" hidden="1" customWidth="1"/>
    <col min="15909" max="16134" width="9.109375" style="1"/>
    <col min="16135" max="16135" width="2.88671875" style="1" customWidth="1"/>
    <col min="16136" max="16136" width="0.88671875" style="1" customWidth="1"/>
    <col min="16137" max="16138" width="6.33203125" style="1" customWidth="1"/>
    <col min="16139" max="16139" width="5" style="1" customWidth="1"/>
    <col min="16140" max="16140" width="5.6640625" style="1" customWidth="1"/>
    <col min="16141" max="16141" width="3.5546875" style="1" customWidth="1"/>
    <col min="16142" max="16142" width="5" style="1" customWidth="1"/>
    <col min="16143" max="16143" width="3.109375" style="1" customWidth="1"/>
    <col min="16144" max="16144" width="3.33203125" style="1" customWidth="1"/>
    <col min="16145" max="16147" width="3.109375" style="1" customWidth="1"/>
    <col min="16148" max="16148" width="3.6640625" style="1" customWidth="1"/>
    <col min="16149" max="16161" width="3.33203125" style="1" customWidth="1"/>
    <col min="16162" max="16162" width="3" style="1" customWidth="1"/>
    <col min="16163" max="16163" width="3.5546875" style="1" customWidth="1"/>
    <col min="16164" max="16164" width="0" style="1" hidden="1" customWidth="1"/>
    <col min="16165" max="16384" width="9.109375" style="1"/>
  </cols>
  <sheetData>
    <row r="1" spans="1:36" ht="9" customHeight="1">
      <c r="A1" s="871"/>
      <c r="B1" s="872"/>
      <c r="C1" s="872"/>
      <c r="D1" s="872"/>
      <c r="E1" s="872"/>
      <c r="F1" s="872"/>
      <c r="G1" s="873"/>
      <c r="H1" s="873"/>
      <c r="I1" s="873"/>
      <c r="J1" s="873"/>
      <c r="K1" s="873"/>
      <c r="L1" s="873"/>
      <c r="M1" s="873"/>
      <c r="N1" s="873"/>
      <c r="O1" s="873"/>
      <c r="P1" s="873"/>
      <c r="Q1" s="873"/>
      <c r="R1" s="873"/>
      <c r="S1" s="873"/>
      <c r="T1" s="873"/>
      <c r="U1" s="873"/>
      <c r="V1" s="873"/>
      <c r="W1" s="873"/>
      <c r="X1" s="873"/>
      <c r="Y1" s="873"/>
      <c r="Z1" s="873"/>
      <c r="AA1" s="873"/>
      <c r="AB1" s="873"/>
      <c r="AC1" s="873"/>
      <c r="AD1" s="873"/>
      <c r="AE1" s="873"/>
      <c r="AF1" s="873"/>
      <c r="AG1" s="873"/>
      <c r="AH1" s="873"/>
      <c r="AI1" s="873"/>
      <c r="AJ1" s="874"/>
    </row>
    <row r="2" spans="1:36" ht="9.75" customHeight="1">
      <c r="A2" s="854"/>
      <c r="E2" s="53"/>
      <c r="F2" s="38"/>
      <c r="G2"/>
      <c r="H2"/>
      <c r="I2"/>
      <c r="J2" s="56"/>
      <c r="K2"/>
      <c r="L2"/>
      <c r="M2"/>
      <c r="N2"/>
      <c r="O2"/>
      <c r="P2"/>
      <c r="Q2"/>
      <c r="R2"/>
      <c r="S2"/>
      <c r="T2"/>
      <c r="U2"/>
      <c r="V2"/>
      <c r="W2"/>
      <c r="X2"/>
      <c r="Y2"/>
      <c r="Z2"/>
      <c r="AA2"/>
      <c r="AB2"/>
      <c r="AC2"/>
      <c r="AD2"/>
      <c r="AE2"/>
      <c r="AJ2" s="856"/>
    </row>
    <row r="3" spans="1:36" s="2" customFormat="1" ht="15" customHeight="1">
      <c r="A3" s="875"/>
      <c r="B3" s="57"/>
      <c r="C3" s="867"/>
      <c r="D3" s="867"/>
      <c r="E3" s="276" t="s">
        <v>129</v>
      </c>
      <c r="F3" s="102"/>
      <c r="G3" s="102"/>
      <c r="H3" s="102"/>
      <c r="I3" s="102"/>
      <c r="J3" s="102"/>
      <c r="K3" s="102"/>
      <c r="L3" s="102"/>
      <c r="M3" s="102"/>
      <c r="N3" s="102"/>
      <c r="O3" s="102"/>
      <c r="P3" s="102"/>
      <c r="Q3" s="102"/>
      <c r="R3" s="102"/>
      <c r="S3" s="102"/>
      <c r="T3" s="102"/>
      <c r="U3" s="102"/>
      <c r="V3" s="102"/>
      <c r="W3" s="102"/>
      <c r="X3" s="102"/>
      <c r="Y3" s="102"/>
      <c r="Z3" s="102"/>
      <c r="AA3" s="102"/>
      <c r="AE3" s="58"/>
      <c r="AF3" s="58"/>
      <c r="AG3" s="59"/>
      <c r="AH3" s="59"/>
      <c r="AI3" s="59"/>
      <c r="AJ3" s="876"/>
    </row>
    <row r="4" spans="1:36" s="2" customFormat="1" ht="15" customHeight="1">
      <c r="A4" s="875"/>
      <c r="B4" s="57"/>
      <c r="C4" s="867"/>
      <c r="D4" s="867"/>
      <c r="E4" s="277" t="s">
        <v>130</v>
      </c>
      <c r="F4" s="103"/>
      <c r="G4" s="103"/>
      <c r="H4" s="103"/>
      <c r="I4" s="103"/>
      <c r="J4" s="103"/>
      <c r="K4" s="103"/>
      <c r="L4" s="103"/>
      <c r="M4" s="103"/>
      <c r="N4" s="103"/>
      <c r="O4" s="103"/>
      <c r="P4" s="103"/>
      <c r="Q4" s="103"/>
      <c r="R4" s="103"/>
      <c r="S4" s="103"/>
      <c r="T4" s="103"/>
      <c r="U4" s="103"/>
      <c r="V4" s="103"/>
      <c r="W4" s="103"/>
      <c r="X4" s="103"/>
      <c r="Y4" s="103"/>
      <c r="Z4" s="103"/>
      <c r="AA4" s="103"/>
      <c r="AE4" s="58"/>
      <c r="AF4" s="58"/>
      <c r="AG4" s="59"/>
      <c r="AH4" s="59"/>
      <c r="AI4" s="59"/>
      <c r="AJ4" s="876"/>
    </row>
    <row r="5" spans="1:36" ht="29.25" customHeight="1">
      <c r="A5" s="854"/>
      <c r="N5" s="866"/>
      <c r="O5" s="866"/>
      <c r="P5" s="866"/>
      <c r="Q5" s="866"/>
      <c r="R5" s="866"/>
      <c r="S5" s="866"/>
      <c r="T5" s="866"/>
      <c r="U5" s="866"/>
      <c r="W5" s="4836" t="s">
        <v>1701</v>
      </c>
      <c r="X5" s="4836"/>
      <c r="Y5" s="4836"/>
      <c r="Z5" s="4836"/>
      <c r="AA5" s="4836"/>
      <c r="AB5" s="4836"/>
      <c r="AC5" s="4836"/>
      <c r="AD5" s="4836"/>
      <c r="AE5" s="4836"/>
      <c r="AF5" s="4836"/>
      <c r="AG5" s="4836"/>
      <c r="AH5" s="4836"/>
      <c r="AI5" s="533"/>
      <c r="AJ5" s="856"/>
    </row>
    <row r="6" spans="1:36" ht="12.75" customHeight="1">
      <c r="A6" s="599">
        <v>3.1</v>
      </c>
      <c r="B6" s="562"/>
      <c r="C6" s="128" t="s">
        <v>131</v>
      </c>
      <c r="D6" s="128"/>
      <c r="E6" s="143"/>
      <c r="F6" s="143"/>
      <c r="G6" s="143"/>
      <c r="H6" s="143"/>
      <c r="I6" s="143"/>
      <c r="J6" s="143"/>
      <c r="K6" s="143"/>
      <c r="L6" s="143"/>
      <c r="M6" s="143"/>
      <c r="N6" s="184"/>
      <c r="O6" s="184"/>
      <c r="P6" s="184"/>
      <c r="Q6" s="184"/>
      <c r="R6" s="184"/>
      <c r="S6" s="184"/>
      <c r="T6" s="143"/>
      <c r="U6" s="143"/>
      <c r="V6" s="143"/>
      <c r="W6" s="4802" t="s">
        <v>1702</v>
      </c>
      <c r="X6" s="4802"/>
      <c r="Y6" s="4802"/>
      <c r="Z6" s="4802"/>
      <c r="AA6" s="4802"/>
      <c r="AB6" s="4802"/>
      <c r="AC6" s="4802"/>
      <c r="AD6" s="4802"/>
      <c r="AE6" s="4802"/>
      <c r="AF6" s="4802"/>
      <c r="AG6" s="4802"/>
      <c r="AH6" s="4802"/>
      <c r="AI6" s="861"/>
      <c r="AJ6" s="856"/>
    </row>
    <row r="7" spans="1:36" ht="18" customHeight="1">
      <c r="A7" s="628"/>
      <c r="B7" s="143"/>
      <c r="C7" s="152" t="s">
        <v>132</v>
      </c>
      <c r="D7" s="129"/>
      <c r="E7" s="143"/>
      <c r="F7" s="263"/>
      <c r="G7" s="263"/>
      <c r="H7" s="143"/>
      <c r="I7" s="143"/>
      <c r="J7" s="143"/>
      <c r="K7" s="143"/>
      <c r="L7" s="143"/>
      <c r="M7" s="143"/>
      <c r="N7" s="143"/>
      <c r="O7" s="143"/>
      <c r="P7" s="143"/>
      <c r="Q7" s="143"/>
      <c r="R7" s="143"/>
      <c r="S7" s="143"/>
      <c r="T7" s="143"/>
      <c r="U7" s="143"/>
      <c r="V7" s="128"/>
      <c r="W7" s="143"/>
      <c r="X7" s="562"/>
      <c r="Y7" s="562"/>
      <c r="Z7" s="562"/>
      <c r="AA7" s="562"/>
      <c r="AB7" s="4837" t="s">
        <v>32</v>
      </c>
      <c r="AC7" s="4837"/>
      <c r="AD7" s="562"/>
      <c r="AE7" s="562"/>
      <c r="AF7" s="562"/>
      <c r="AG7" s="562"/>
      <c r="AH7" s="265" t="s">
        <v>315</v>
      </c>
      <c r="AI7" s="265"/>
      <c r="AJ7" s="877"/>
    </row>
    <row r="8" spans="1:36" ht="21" customHeight="1">
      <c r="A8" s="628"/>
      <c r="B8" s="143"/>
      <c r="C8" s="563" t="s">
        <v>29</v>
      </c>
      <c r="D8" s="263" t="s">
        <v>1520</v>
      </c>
      <c r="E8" s="143"/>
      <c r="F8" s="143"/>
      <c r="G8" s="143"/>
      <c r="H8" s="263"/>
      <c r="I8" s="263"/>
      <c r="J8" s="263"/>
      <c r="K8" s="263"/>
      <c r="L8" s="263"/>
      <c r="M8" s="263"/>
      <c r="N8" s="563"/>
      <c r="O8" s="563"/>
      <c r="P8" s="563"/>
      <c r="Q8" s="563"/>
      <c r="R8" s="563"/>
      <c r="S8" s="563"/>
      <c r="T8" s="143"/>
      <c r="U8" s="143"/>
      <c r="V8" s="565" t="s">
        <v>36</v>
      </c>
      <c r="W8" s="4838"/>
      <c r="X8" s="4839"/>
      <c r="Y8" s="4839"/>
      <c r="Z8" s="4839"/>
      <c r="AA8" s="4839"/>
      <c r="AB8" s="4839"/>
      <c r="AC8" s="4839"/>
      <c r="AD8" s="4839"/>
      <c r="AE8" s="4839"/>
      <c r="AF8" s="4839"/>
      <c r="AG8" s="4839"/>
      <c r="AH8" s="4840"/>
      <c r="AI8" s="615"/>
      <c r="AJ8" s="878"/>
    </row>
    <row r="9" spans="1:36" ht="10.5" customHeight="1">
      <c r="A9" s="628"/>
      <c r="B9" s="143"/>
      <c r="C9" s="143"/>
      <c r="D9" s="143"/>
      <c r="E9" s="143"/>
      <c r="F9" s="263"/>
      <c r="G9" s="263"/>
      <c r="H9" s="143"/>
      <c r="I9" s="143"/>
      <c r="J9" s="143"/>
      <c r="K9" s="143"/>
      <c r="L9" s="563"/>
      <c r="M9" s="143"/>
      <c r="N9" s="143"/>
      <c r="O9" s="143"/>
      <c r="P9" s="143"/>
      <c r="Q9" s="143"/>
      <c r="R9" s="143"/>
      <c r="S9" s="143"/>
      <c r="T9" s="143"/>
      <c r="U9" s="143"/>
      <c r="V9" s="143"/>
      <c r="W9" s="143"/>
      <c r="X9" s="143"/>
      <c r="Y9" s="143"/>
      <c r="Z9" s="143"/>
      <c r="AA9" s="143"/>
      <c r="AB9" s="143"/>
      <c r="AC9" s="143"/>
      <c r="AD9" s="143"/>
      <c r="AE9" s="143"/>
      <c r="AF9" s="143"/>
      <c r="AG9" s="143"/>
      <c r="AH9" s="143"/>
      <c r="AI9" s="143"/>
      <c r="AJ9" s="879"/>
    </row>
    <row r="10" spans="1:36" ht="21" customHeight="1">
      <c r="A10" s="628"/>
      <c r="B10" s="143"/>
      <c r="C10" s="563" t="s">
        <v>30</v>
      </c>
      <c r="D10" s="148" t="s">
        <v>259</v>
      </c>
      <c r="E10" s="143"/>
      <c r="F10" s="263"/>
      <c r="G10" s="263"/>
      <c r="H10" s="263"/>
      <c r="I10" s="263"/>
      <c r="J10" s="263"/>
      <c r="K10" s="263"/>
      <c r="L10" s="263"/>
      <c r="M10" s="263"/>
      <c r="N10" s="563"/>
      <c r="O10" s="563"/>
      <c r="P10" s="563"/>
      <c r="Q10" s="563"/>
      <c r="R10" s="563"/>
      <c r="S10" s="563"/>
      <c r="T10" s="143"/>
      <c r="U10" s="143"/>
      <c r="V10" s="565" t="s">
        <v>37</v>
      </c>
      <c r="W10" s="4838"/>
      <c r="X10" s="4839"/>
      <c r="Y10" s="4839"/>
      <c r="Z10" s="4839"/>
      <c r="AA10" s="4839"/>
      <c r="AB10" s="4839"/>
      <c r="AC10" s="4839"/>
      <c r="AD10" s="4839"/>
      <c r="AE10" s="4839"/>
      <c r="AF10" s="4839"/>
      <c r="AG10" s="4839"/>
      <c r="AH10" s="4840"/>
      <c r="AI10" s="615"/>
      <c r="AJ10" s="878"/>
    </row>
    <row r="11" spans="1:36" ht="15" customHeight="1">
      <c r="A11" s="628"/>
      <c r="B11" s="143"/>
      <c r="C11" s="148"/>
      <c r="D11" s="263"/>
      <c r="E11" s="263"/>
      <c r="F11" s="128"/>
      <c r="G11" s="143"/>
      <c r="H11" s="263"/>
      <c r="I11" s="263"/>
      <c r="J11" s="263"/>
      <c r="K11" s="263"/>
      <c r="L11" s="263"/>
      <c r="M11" s="263"/>
      <c r="N11" s="563"/>
      <c r="O11" s="563"/>
      <c r="P11" s="563"/>
      <c r="Q11" s="563"/>
      <c r="R11" s="563"/>
      <c r="S11" s="563"/>
      <c r="T11" s="143"/>
      <c r="U11" s="143"/>
      <c r="V11" s="563"/>
      <c r="W11" s="563"/>
      <c r="X11" s="563"/>
      <c r="Y11" s="563"/>
      <c r="Z11" s="563"/>
      <c r="AA11" s="563"/>
      <c r="AB11" s="563"/>
      <c r="AC11" s="563"/>
      <c r="AD11" s="563"/>
      <c r="AE11" s="563"/>
      <c r="AF11" s="563"/>
      <c r="AG11" s="563"/>
      <c r="AH11" s="563"/>
      <c r="AI11" s="563"/>
      <c r="AJ11" s="878"/>
    </row>
    <row r="12" spans="1:36" ht="13.2" customHeight="1">
      <c r="A12" s="628"/>
      <c r="B12" s="143"/>
      <c r="C12" s="2041" t="s">
        <v>1139</v>
      </c>
      <c r="D12" s="1966"/>
      <c r="E12" s="1966"/>
      <c r="F12" s="2042"/>
      <c r="G12" s="1963"/>
      <c r="H12" s="1966"/>
      <c r="I12" s="1966"/>
      <c r="J12" s="1966"/>
      <c r="K12" s="1966"/>
      <c r="L12" s="1966"/>
      <c r="M12" s="1966"/>
      <c r="N12" s="1965"/>
      <c r="O12" s="1965"/>
      <c r="P12" s="1965"/>
      <c r="Q12" s="1965"/>
      <c r="R12" s="1965"/>
      <c r="S12" s="1965"/>
      <c r="T12" s="1963"/>
      <c r="U12" s="1963"/>
      <c r="V12" s="1965"/>
      <c r="W12" s="1965"/>
      <c r="X12" s="1965"/>
      <c r="Y12" s="1965"/>
      <c r="Z12" s="1965"/>
      <c r="AA12" s="1965"/>
      <c r="AB12" s="1965"/>
      <c r="AC12" s="1965"/>
      <c r="AD12" s="1965"/>
      <c r="AE12" s="1965"/>
      <c r="AF12" s="1965"/>
      <c r="AG12" s="1965"/>
      <c r="AH12" s="2043"/>
      <c r="AI12" s="563"/>
      <c r="AJ12" s="878"/>
    </row>
    <row r="13" spans="1:36" ht="11.25" customHeight="1">
      <c r="A13" s="628"/>
      <c r="B13" s="143"/>
      <c r="C13" s="2044" t="s">
        <v>307</v>
      </c>
      <c r="D13" s="1976"/>
      <c r="E13" s="1976"/>
      <c r="F13" s="2011"/>
      <c r="G13" s="1973"/>
      <c r="H13" s="1976"/>
      <c r="I13" s="1976"/>
      <c r="J13" s="1976"/>
      <c r="K13" s="1976"/>
      <c r="L13" s="1976"/>
      <c r="M13" s="1976"/>
      <c r="N13" s="1975"/>
      <c r="O13" s="1975"/>
      <c r="P13" s="1975"/>
      <c r="Q13" s="1975"/>
      <c r="R13" s="1975"/>
      <c r="S13" s="1975"/>
      <c r="T13" s="1973"/>
      <c r="U13" s="1973"/>
      <c r="V13" s="1975"/>
      <c r="W13" s="1975"/>
      <c r="X13" s="1975"/>
      <c r="Y13" s="1975"/>
      <c r="Z13" s="1975"/>
      <c r="AA13" s="1975"/>
      <c r="AB13" s="1975"/>
      <c r="AC13" s="1975"/>
      <c r="AD13" s="1975"/>
      <c r="AE13" s="1975"/>
      <c r="AF13" s="1975"/>
      <c r="AG13" s="1975"/>
      <c r="AH13" s="1983"/>
      <c r="AI13" s="563"/>
      <c r="AJ13" s="878"/>
    </row>
    <row r="14" spans="1:36" ht="11.25" customHeight="1">
      <c r="A14" s="628"/>
      <c r="B14" s="143"/>
      <c r="C14" s="2045" t="s">
        <v>308</v>
      </c>
      <c r="D14" s="1976"/>
      <c r="E14" s="1976"/>
      <c r="F14" s="2011"/>
      <c r="G14" s="1973"/>
      <c r="H14" s="1976"/>
      <c r="I14" s="1976"/>
      <c r="J14" s="1976"/>
      <c r="K14" s="1976"/>
      <c r="L14" s="1976"/>
      <c r="M14" s="1976"/>
      <c r="N14" s="1975"/>
      <c r="O14" s="1975"/>
      <c r="P14" s="1975"/>
      <c r="Q14" s="1975"/>
      <c r="R14" s="1975"/>
      <c r="S14" s="1975"/>
      <c r="T14" s="1973"/>
      <c r="U14" s="1973"/>
      <c r="V14" s="1975"/>
      <c r="W14" s="1975"/>
      <c r="X14" s="1975"/>
      <c r="Y14" s="1975"/>
      <c r="Z14" s="1975"/>
      <c r="AA14" s="1975"/>
      <c r="AB14" s="1975"/>
      <c r="AC14" s="1975"/>
      <c r="AD14" s="1975"/>
      <c r="AE14" s="1975"/>
      <c r="AF14" s="1975"/>
      <c r="AG14" s="1975"/>
      <c r="AH14" s="1983"/>
      <c r="AI14" s="563"/>
      <c r="AJ14" s="878"/>
    </row>
    <row r="15" spans="1:36" ht="6.6" customHeight="1">
      <c r="A15" s="628"/>
      <c r="B15" s="143"/>
      <c r="C15" s="2046"/>
      <c r="D15" s="1995"/>
      <c r="E15" s="1995"/>
      <c r="F15" s="2047"/>
      <c r="G15" s="1992"/>
      <c r="H15" s="1995"/>
      <c r="I15" s="1995"/>
      <c r="J15" s="1995"/>
      <c r="K15" s="1995"/>
      <c r="L15" s="1995"/>
      <c r="M15" s="1995"/>
      <c r="N15" s="1994"/>
      <c r="O15" s="1994"/>
      <c r="P15" s="1994"/>
      <c r="Q15" s="1994"/>
      <c r="R15" s="1994"/>
      <c r="S15" s="1994"/>
      <c r="T15" s="1992"/>
      <c r="U15" s="1992"/>
      <c r="V15" s="1994"/>
      <c r="W15" s="1994"/>
      <c r="X15" s="1994"/>
      <c r="Y15" s="1994"/>
      <c r="Z15" s="1994"/>
      <c r="AA15" s="1994"/>
      <c r="AB15" s="1994"/>
      <c r="AC15" s="1994"/>
      <c r="AD15" s="1994"/>
      <c r="AE15" s="1994"/>
      <c r="AF15" s="1994"/>
      <c r="AG15" s="1994"/>
      <c r="AH15" s="2048"/>
      <c r="AI15" s="563"/>
      <c r="AJ15" s="878"/>
    </row>
    <row r="16" spans="1:36" ht="26.25" customHeight="1">
      <c r="A16" s="673"/>
      <c r="B16" s="233"/>
      <c r="C16" s="449"/>
      <c r="D16" s="581"/>
      <c r="E16" s="581"/>
      <c r="F16" s="285"/>
      <c r="G16" s="233"/>
      <c r="H16" s="581"/>
      <c r="I16" s="581"/>
      <c r="J16" s="581"/>
      <c r="K16" s="581"/>
      <c r="L16" s="581"/>
      <c r="M16" s="581"/>
      <c r="N16" s="451"/>
      <c r="O16" s="451"/>
      <c r="P16" s="451"/>
      <c r="Q16" s="451"/>
      <c r="R16" s="451"/>
      <c r="S16" s="451"/>
      <c r="T16" s="233"/>
      <c r="U16" s="233"/>
      <c r="V16" s="451"/>
      <c r="W16" s="451"/>
      <c r="X16" s="451"/>
      <c r="Y16" s="451"/>
      <c r="Z16" s="451"/>
      <c r="AA16" s="451"/>
      <c r="AB16" s="451"/>
      <c r="AC16" s="451"/>
      <c r="AD16" s="451"/>
      <c r="AE16" s="451"/>
      <c r="AF16" s="451"/>
      <c r="AG16" s="451"/>
      <c r="AH16" s="451"/>
      <c r="AI16" s="451"/>
      <c r="AJ16" s="880"/>
    </row>
    <row r="17" spans="1:38" ht="19.5" customHeight="1">
      <c r="A17" s="628"/>
      <c r="B17" s="143"/>
      <c r="C17" s="148"/>
      <c r="D17" s="263"/>
      <c r="E17" s="263"/>
      <c r="F17" s="128"/>
      <c r="G17" s="143"/>
      <c r="H17" s="263"/>
      <c r="I17" s="263"/>
      <c r="J17" s="263"/>
      <c r="K17" s="263"/>
      <c r="L17" s="263"/>
      <c r="M17" s="263"/>
      <c r="N17" s="563"/>
      <c r="O17" s="563"/>
      <c r="P17" s="563"/>
      <c r="Q17" s="563"/>
      <c r="R17" s="563"/>
      <c r="S17" s="563"/>
      <c r="T17" s="143"/>
      <c r="U17" s="143"/>
      <c r="V17" s="563"/>
      <c r="W17" s="563"/>
      <c r="X17" s="563"/>
      <c r="Y17" s="563"/>
      <c r="Z17" s="563"/>
      <c r="AA17" s="563"/>
      <c r="AB17" s="563"/>
      <c r="AC17" s="563"/>
      <c r="AD17" s="563"/>
      <c r="AE17" s="563"/>
      <c r="AF17" s="563"/>
      <c r="AG17" s="563"/>
      <c r="AH17" s="563"/>
      <c r="AI17" s="563"/>
      <c r="AJ17" s="878"/>
    </row>
    <row r="18" spans="1:38" ht="11.25" customHeight="1">
      <c r="A18" s="599">
        <v>3.2</v>
      </c>
      <c r="B18" s="562"/>
      <c r="C18" s="128" t="s">
        <v>260</v>
      </c>
      <c r="D18" s="128"/>
      <c r="E18" s="128"/>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28"/>
      <c r="AD18" s="128"/>
      <c r="AE18" s="143"/>
      <c r="AF18" s="143"/>
      <c r="AG18" s="143"/>
      <c r="AH18" s="143"/>
      <c r="AI18" s="143"/>
      <c r="AJ18" s="856"/>
    </row>
    <row r="19" spans="1:38" ht="16.5" customHeight="1">
      <c r="A19" s="881"/>
      <c r="B19" s="128"/>
      <c r="C19" s="957" t="s">
        <v>1562</v>
      </c>
      <c r="D19" s="947"/>
      <c r="E19" s="948"/>
      <c r="F19" s="948"/>
      <c r="G19" s="948"/>
      <c r="H19" s="948"/>
      <c r="I19" s="948"/>
      <c r="J19" s="948"/>
      <c r="K19" s="948"/>
      <c r="L19" s="948"/>
      <c r="M19" s="948"/>
      <c r="N19" s="948"/>
      <c r="O19" s="948"/>
      <c r="P19" s="948"/>
      <c r="Q19" s="948"/>
      <c r="R19" s="948"/>
      <c r="S19" s="948"/>
      <c r="T19" s="948"/>
      <c r="U19" s="948"/>
      <c r="V19" s="948"/>
      <c r="W19" s="948"/>
      <c r="X19" s="948"/>
      <c r="Y19" s="143"/>
      <c r="Z19" s="143"/>
      <c r="AA19" s="143"/>
      <c r="AB19" s="143"/>
      <c r="AC19" s="129"/>
      <c r="AD19" s="128"/>
      <c r="AE19" s="143"/>
      <c r="AF19" s="143"/>
      <c r="AG19" s="143"/>
      <c r="AH19" s="143"/>
      <c r="AI19" s="143"/>
      <c r="AJ19" s="856"/>
      <c r="AL19" s="3"/>
    </row>
    <row r="20" spans="1:38" s="54" customFormat="1" ht="9.9" customHeight="1">
      <c r="A20" s="882"/>
      <c r="B20" s="152"/>
      <c r="C20" s="958" t="s">
        <v>1563</v>
      </c>
      <c r="D20" s="949"/>
      <c r="E20" s="950"/>
      <c r="F20" s="950"/>
      <c r="G20" s="950"/>
      <c r="H20" s="950"/>
      <c r="I20" s="950"/>
      <c r="J20" s="950"/>
      <c r="K20" s="950"/>
      <c r="L20" s="950"/>
      <c r="M20" s="950"/>
      <c r="N20" s="950"/>
      <c r="O20" s="950"/>
      <c r="P20" s="950"/>
      <c r="Q20" s="950"/>
      <c r="R20" s="950"/>
      <c r="S20" s="950"/>
      <c r="T20" s="950"/>
      <c r="U20" s="950"/>
      <c r="V20" s="950"/>
      <c r="W20" s="950"/>
      <c r="X20" s="950"/>
      <c r="Y20" s="151"/>
      <c r="Z20" s="151"/>
      <c r="AA20" s="151"/>
      <c r="AB20" s="151"/>
      <c r="AC20" s="151"/>
      <c r="AD20" s="151"/>
      <c r="AE20" s="152"/>
      <c r="AF20" s="152"/>
      <c r="AH20" s="151"/>
      <c r="AI20" s="151"/>
      <c r="AJ20" s="883"/>
      <c r="AK20" s="54" t="s">
        <v>316</v>
      </c>
    </row>
    <row r="21" spans="1:38" s="54" customFormat="1" ht="9.9" customHeight="1">
      <c r="A21" s="882"/>
      <c r="B21" s="152"/>
      <c r="C21" s="435"/>
      <c r="D21" s="435"/>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2"/>
      <c r="AF21" s="152"/>
      <c r="AH21" s="151"/>
      <c r="AI21" s="151"/>
      <c r="AJ21" s="883"/>
    </row>
    <row r="22" spans="1:38" s="54" customFormat="1" ht="9.9" customHeight="1">
      <c r="A22" s="882"/>
      <c r="B22" s="152"/>
      <c r="C22" s="2049"/>
      <c r="D22" s="1961"/>
      <c r="E22" s="1961"/>
      <c r="F22" s="1963"/>
      <c r="G22" s="1963"/>
      <c r="H22" s="1963"/>
      <c r="I22" s="1963"/>
      <c r="J22" s="1963"/>
      <c r="K22" s="1963"/>
      <c r="L22" s="1963"/>
      <c r="M22" s="1963"/>
      <c r="N22" s="1963"/>
      <c r="O22" s="1963"/>
      <c r="P22" s="1963"/>
      <c r="Q22" s="1963"/>
      <c r="R22" s="1963"/>
      <c r="S22" s="1963"/>
      <c r="T22" s="1963"/>
      <c r="U22" s="1963"/>
      <c r="V22" s="1963"/>
      <c r="W22" s="1963"/>
      <c r="X22" s="1963"/>
      <c r="Y22" s="1963"/>
      <c r="Z22" s="1963"/>
      <c r="AA22" s="1963"/>
      <c r="AB22" s="1963"/>
      <c r="AC22" s="1963"/>
      <c r="AD22" s="1963"/>
      <c r="AE22" s="1963"/>
      <c r="AF22" s="1963"/>
      <c r="AG22" s="1963"/>
      <c r="AH22" s="1968"/>
      <c r="AI22" s="143"/>
      <c r="AJ22" s="855"/>
    </row>
    <row r="23" spans="1:38" s="54" customFormat="1" ht="10.8">
      <c r="A23" s="882"/>
      <c r="B23" s="152"/>
      <c r="C23" s="2044" t="s">
        <v>309</v>
      </c>
      <c r="D23" s="1973"/>
      <c r="E23" s="2050"/>
      <c r="F23" s="1973"/>
      <c r="G23" s="1973"/>
      <c r="H23" s="1973"/>
      <c r="I23" s="1973"/>
      <c r="J23" s="1973"/>
      <c r="K23" s="1973"/>
      <c r="L23" s="1973"/>
      <c r="M23" s="1973"/>
      <c r="N23" s="1973"/>
      <c r="O23" s="1973"/>
      <c r="P23" s="1973"/>
      <c r="Q23" s="1973"/>
      <c r="R23" s="1973"/>
      <c r="S23" s="1973"/>
      <c r="T23" s="1973"/>
      <c r="U23" s="1973"/>
      <c r="V23" s="1973"/>
      <c r="W23" s="1973"/>
      <c r="X23" s="1973"/>
      <c r="Y23" s="1973"/>
      <c r="Z23" s="1973"/>
      <c r="AA23" s="1973"/>
      <c r="AB23" s="1973"/>
      <c r="AC23" s="1973"/>
      <c r="AD23" s="1973"/>
      <c r="AE23" s="1973"/>
      <c r="AF23" s="1973"/>
      <c r="AG23" s="1973"/>
      <c r="AH23" s="2051"/>
      <c r="AI23" s="143"/>
      <c r="AJ23" s="855"/>
    </row>
    <row r="24" spans="1:38" s="54" customFormat="1" ht="10.8">
      <c r="A24" s="882"/>
      <c r="B24" s="152"/>
      <c r="C24" s="2045" t="s">
        <v>310</v>
      </c>
      <c r="D24" s="1973"/>
      <c r="E24" s="2050"/>
      <c r="F24" s="1973"/>
      <c r="G24" s="1973"/>
      <c r="H24" s="1973"/>
      <c r="I24" s="1973"/>
      <c r="J24" s="1973"/>
      <c r="K24" s="1973"/>
      <c r="L24" s="1973"/>
      <c r="M24" s="1973"/>
      <c r="N24" s="1973"/>
      <c r="O24" s="1973"/>
      <c r="P24" s="1973"/>
      <c r="Q24" s="1973"/>
      <c r="R24" s="1973"/>
      <c r="S24" s="1973"/>
      <c r="T24" s="1973"/>
      <c r="U24" s="1973"/>
      <c r="V24" s="1973"/>
      <c r="W24" s="1973"/>
      <c r="X24" s="1973"/>
      <c r="Y24" s="1973"/>
      <c r="Z24" s="1973"/>
      <c r="AA24" s="1973"/>
      <c r="AB24" s="1973"/>
      <c r="AC24" s="1973"/>
      <c r="AD24" s="1973"/>
      <c r="AE24" s="1973"/>
      <c r="AF24" s="1973"/>
      <c r="AG24" s="1973"/>
      <c r="AH24" s="2051"/>
      <c r="AI24" s="143"/>
      <c r="AJ24" s="855"/>
    </row>
    <row r="25" spans="1:38" s="54" customFormat="1" ht="9.9" customHeight="1">
      <c r="A25" s="882"/>
      <c r="B25" s="152"/>
      <c r="C25" s="2052"/>
      <c r="D25" s="1971"/>
      <c r="E25" s="2050"/>
      <c r="F25" s="1973"/>
      <c r="G25" s="1973"/>
      <c r="H25" s="1973"/>
      <c r="I25" s="1973"/>
      <c r="J25" s="1973"/>
      <c r="K25" s="1973"/>
      <c r="L25" s="1973"/>
      <c r="M25" s="1973"/>
      <c r="N25" s="1973"/>
      <c r="O25" s="1973"/>
      <c r="P25" s="1973"/>
      <c r="Q25" s="1973"/>
      <c r="R25" s="1973"/>
      <c r="S25" s="1973"/>
      <c r="T25" s="1973"/>
      <c r="U25" s="1973"/>
      <c r="V25" s="1973"/>
      <c r="W25" s="1973"/>
      <c r="X25" s="1973"/>
      <c r="Y25" s="1973"/>
      <c r="Z25" s="1973"/>
      <c r="AA25" s="1973"/>
      <c r="AB25" s="1973"/>
      <c r="AC25" s="1973"/>
      <c r="AD25" s="1973"/>
      <c r="AE25" s="1973"/>
      <c r="AF25" s="1973"/>
      <c r="AG25" s="1973"/>
      <c r="AH25" s="2051"/>
      <c r="AI25" s="143"/>
      <c r="AJ25" s="855"/>
    </row>
    <row r="26" spans="1:38" s="54" customFormat="1" ht="10.8">
      <c r="A26" s="882"/>
      <c r="B26" s="152"/>
      <c r="C26" s="2044" t="s">
        <v>311</v>
      </c>
      <c r="D26" s="1971"/>
      <c r="E26" s="2050"/>
      <c r="F26" s="1973"/>
      <c r="G26" s="1973"/>
      <c r="H26" s="1973"/>
      <c r="I26" s="1973"/>
      <c r="J26" s="1973"/>
      <c r="K26" s="1973"/>
      <c r="L26" s="1973"/>
      <c r="M26" s="1973"/>
      <c r="N26" s="1973"/>
      <c r="O26" s="1973"/>
      <c r="P26" s="1973"/>
      <c r="Q26" s="1973"/>
      <c r="R26" s="1973"/>
      <c r="S26" s="1973"/>
      <c r="T26" s="1973"/>
      <c r="U26" s="1973"/>
      <c r="V26" s="1973"/>
      <c r="W26" s="1973"/>
      <c r="X26" s="1973"/>
      <c r="Y26" s="1973"/>
      <c r="Z26" s="1973"/>
      <c r="AA26" s="1973"/>
      <c r="AB26" s="1973"/>
      <c r="AC26" s="1973"/>
      <c r="AD26" s="1973"/>
      <c r="AE26" s="1973"/>
      <c r="AF26" s="1973"/>
      <c r="AG26" s="1973"/>
      <c r="AH26" s="2051"/>
      <c r="AI26" s="143"/>
      <c r="AJ26" s="855"/>
    </row>
    <row r="27" spans="1:38" s="54" customFormat="1" ht="10.8">
      <c r="A27" s="882"/>
      <c r="B27" s="152"/>
      <c r="C27" s="2053" t="s">
        <v>312</v>
      </c>
      <c r="D27" s="1971"/>
      <c r="E27" s="2050"/>
      <c r="F27" s="1973"/>
      <c r="G27" s="1973"/>
      <c r="H27" s="1973"/>
      <c r="I27" s="1973"/>
      <c r="J27" s="1973"/>
      <c r="K27" s="1973"/>
      <c r="L27" s="1973"/>
      <c r="M27" s="1973"/>
      <c r="N27" s="1973"/>
      <c r="O27" s="1973"/>
      <c r="P27" s="1973"/>
      <c r="Q27" s="1973"/>
      <c r="R27" s="1973"/>
      <c r="S27" s="1973"/>
      <c r="T27" s="1973"/>
      <c r="U27" s="1973"/>
      <c r="V27" s="1973"/>
      <c r="W27" s="1973"/>
      <c r="X27" s="1973"/>
      <c r="Y27" s="1973"/>
      <c r="Z27" s="1973"/>
      <c r="AA27" s="1973"/>
      <c r="AB27" s="1973"/>
      <c r="AC27" s="1973"/>
      <c r="AD27" s="1973"/>
      <c r="AE27" s="1973"/>
      <c r="AF27" s="1973"/>
      <c r="AG27" s="1973"/>
      <c r="AH27" s="2051"/>
      <c r="AI27" s="143"/>
      <c r="AJ27" s="855"/>
    </row>
    <row r="28" spans="1:38" s="54" customFormat="1" ht="10.8">
      <c r="A28" s="882"/>
      <c r="B28" s="152"/>
      <c r="C28" s="2772" t="s">
        <v>1978</v>
      </c>
      <c r="D28" s="1971"/>
      <c r="E28" s="2050"/>
      <c r="F28" s="2054"/>
      <c r="G28" s="1973"/>
      <c r="H28" s="1973"/>
      <c r="I28" s="1973"/>
      <c r="J28" s="1973"/>
      <c r="K28" s="1973"/>
      <c r="L28" s="1973"/>
      <c r="M28" s="1973"/>
      <c r="N28" s="1973"/>
      <c r="O28" s="1973"/>
      <c r="P28" s="1973"/>
      <c r="Q28" s="1973"/>
      <c r="R28" s="1973"/>
      <c r="S28" s="1973"/>
      <c r="T28" s="1973"/>
      <c r="U28" s="1973"/>
      <c r="V28" s="1973"/>
      <c r="W28" s="1973"/>
      <c r="X28" s="1973"/>
      <c r="Y28" s="1973"/>
      <c r="Z28" s="1973"/>
      <c r="AA28" s="1973"/>
      <c r="AB28" s="1973"/>
      <c r="AC28" s="1973"/>
      <c r="AD28" s="1973"/>
      <c r="AE28" s="1973"/>
      <c r="AF28" s="1973"/>
      <c r="AG28" s="1973"/>
      <c r="AH28" s="2051"/>
      <c r="AI28" s="143"/>
      <c r="AJ28" s="855"/>
    </row>
    <row r="29" spans="1:38" s="54" customFormat="1" ht="10.8">
      <c r="A29" s="882"/>
      <c r="B29" s="152"/>
      <c r="C29" s="2773" t="s">
        <v>1979</v>
      </c>
      <c r="D29" s="1971"/>
      <c r="E29" s="2050"/>
      <c r="F29" s="1973"/>
      <c r="G29" s="1973"/>
      <c r="H29" s="1973"/>
      <c r="I29" s="1973"/>
      <c r="J29" s="1973"/>
      <c r="K29" s="1973"/>
      <c r="L29" s="1973"/>
      <c r="M29" s="1973"/>
      <c r="N29" s="1973"/>
      <c r="O29" s="1973"/>
      <c r="P29" s="1973"/>
      <c r="Q29" s="1973"/>
      <c r="R29" s="1973"/>
      <c r="S29" s="1973"/>
      <c r="T29" s="1973"/>
      <c r="U29" s="1973"/>
      <c r="V29" s="1973"/>
      <c r="W29" s="1973"/>
      <c r="X29" s="1973"/>
      <c r="Y29" s="1973"/>
      <c r="Z29" s="1973"/>
      <c r="AA29" s="1973"/>
      <c r="AB29" s="1973"/>
      <c r="AC29" s="1973"/>
      <c r="AD29" s="1973"/>
      <c r="AE29" s="1973"/>
      <c r="AF29" s="1973"/>
      <c r="AG29" s="1973"/>
      <c r="AH29" s="2051"/>
      <c r="AI29" s="143"/>
      <c r="AJ29" s="855"/>
    </row>
    <row r="30" spans="1:38" s="54" customFormat="1" ht="3.75" customHeight="1">
      <c r="A30" s="882"/>
      <c r="B30" s="152"/>
      <c r="C30" s="2052"/>
      <c r="D30" s="1971"/>
      <c r="E30" s="2050"/>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2051"/>
      <c r="AI30" s="143"/>
      <c r="AJ30" s="855"/>
    </row>
    <row r="31" spans="1:38" s="54" customFormat="1" ht="10.8">
      <c r="A31" s="882"/>
      <c r="B31" s="152"/>
      <c r="C31" s="2044" t="s">
        <v>313</v>
      </c>
      <c r="D31" s="1971"/>
      <c r="E31" s="2050"/>
      <c r="F31" s="1973"/>
      <c r="G31" s="1973"/>
      <c r="H31" s="1973"/>
      <c r="I31" s="1973"/>
      <c r="J31" s="1973"/>
      <c r="K31" s="1973"/>
      <c r="L31" s="1973"/>
      <c r="M31" s="1973"/>
      <c r="N31" s="1973"/>
      <c r="O31" s="1973"/>
      <c r="P31" s="1973"/>
      <c r="Q31" s="1973"/>
      <c r="R31" s="1973"/>
      <c r="S31" s="1973"/>
      <c r="T31" s="1973"/>
      <c r="U31" s="1973"/>
      <c r="V31" s="1973"/>
      <c r="W31" s="1973"/>
      <c r="X31" s="1973"/>
      <c r="Y31" s="1973"/>
      <c r="Z31" s="1973"/>
      <c r="AA31" s="1973"/>
      <c r="AB31" s="1973"/>
      <c r="AC31" s="1973"/>
      <c r="AD31" s="1973"/>
      <c r="AE31" s="1973"/>
      <c r="AF31" s="1973"/>
      <c r="AG31" s="1973"/>
      <c r="AH31" s="2051"/>
      <c r="AI31" s="143"/>
      <c r="AJ31" s="855"/>
    </row>
    <row r="32" spans="1:38" s="54" customFormat="1" ht="10.8">
      <c r="A32" s="882"/>
      <c r="B32" s="152"/>
      <c r="C32" s="2055" t="s">
        <v>314</v>
      </c>
      <c r="D32" s="1971"/>
      <c r="E32" s="2050"/>
      <c r="F32" s="1973"/>
      <c r="G32" s="1973"/>
      <c r="H32" s="1973"/>
      <c r="I32" s="1973"/>
      <c r="J32" s="1973"/>
      <c r="K32" s="1973"/>
      <c r="L32" s="1973"/>
      <c r="M32" s="1973"/>
      <c r="N32" s="1973"/>
      <c r="O32" s="1973"/>
      <c r="P32" s="1973"/>
      <c r="Q32" s="1973"/>
      <c r="R32" s="1973"/>
      <c r="S32" s="1973"/>
      <c r="T32" s="1973"/>
      <c r="U32" s="1973"/>
      <c r="V32" s="1973"/>
      <c r="W32" s="1973"/>
      <c r="X32" s="1973"/>
      <c r="Y32" s="1973"/>
      <c r="Z32" s="1973"/>
      <c r="AA32" s="1973"/>
      <c r="AB32" s="1973"/>
      <c r="AC32" s="1973"/>
      <c r="AD32" s="1973"/>
      <c r="AE32" s="1973"/>
      <c r="AF32" s="1973"/>
      <c r="AG32" s="1973"/>
      <c r="AH32" s="2051"/>
      <c r="AI32" s="143"/>
      <c r="AJ32" s="855"/>
    </row>
    <row r="33" spans="1:36" s="54" customFormat="1" ht="9.9" customHeight="1">
      <c r="A33" s="882"/>
      <c r="B33" s="152"/>
      <c r="C33" s="2056"/>
      <c r="D33" s="2057"/>
      <c r="E33" s="2057"/>
      <c r="F33" s="1992"/>
      <c r="G33" s="1992"/>
      <c r="H33" s="1992"/>
      <c r="I33" s="1992"/>
      <c r="J33" s="1992"/>
      <c r="K33" s="1992"/>
      <c r="L33" s="1992"/>
      <c r="M33" s="1992"/>
      <c r="N33" s="1992"/>
      <c r="O33" s="1992"/>
      <c r="P33" s="1992"/>
      <c r="Q33" s="1992"/>
      <c r="R33" s="1992"/>
      <c r="S33" s="1992"/>
      <c r="T33" s="1992"/>
      <c r="U33" s="1992"/>
      <c r="V33" s="1992"/>
      <c r="W33" s="1992"/>
      <c r="X33" s="1992"/>
      <c r="Y33" s="1992"/>
      <c r="Z33" s="1992"/>
      <c r="AA33" s="1992"/>
      <c r="AB33" s="1992"/>
      <c r="AC33" s="1992"/>
      <c r="AD33" s="1992"/>
      <c r="AE33" s="1992"/>
      <c r="AF33" s="1992"/>
      <c r="AG33" s="1992"/>
      <c r="AH33" s="1997"/>
      <c r="AI33" s="143"/>
      <c r="AJ33" s="855"/>
    </row>
    <row r="34" spans="1:36" ht="4.5" customHeight="1">
      <c r="A34" s="884"/>
      <c r="B34" s="129"/>
      <c r="C34" s="146"/>
      <c r="D34" s="146"/>
      <c r="E34" s="143"/>
      <c r="F34" s="128"/>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29"/>
      <c r="AF34" s="150"/>
      <c r="AH34" s="143"/>
      <c r="AI34" s="143"/>
      <c r="AJ34" s="856"/>
    </row>
    <row r="35" spans="1:36" ht="11.25" customHeight="1">
      <c r="A35" s="1429"/>
      <c r="B35" s="129"/>
      <c r="C35" s="146"/>
      <c r="D35" s="146"/>
      <c r="E35" s="143"/>
      <c r="F35" s="128"/>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29"/>
      <c r="AF35" s="150"/>
      <c r="AH35" s="143"/>
      <c r="AI35" s="143"/>
      <c r="AJ35" s="962"/>
    </row>
    <row r="36" spans="1:36" ht="6" customHeight="1">
      <c r="A36" s="884"/>
      <c r="B36" s="129"/>
      <c r="C36" s="146"/>
      <c r="D36" s="146"/>
      <c r="E36" s="143"/>
      <c r="F36" s="128"/>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29"/>
      <c r="AF36" s="150"/>
      <c r="AH36" s="143"/>
      <c r="AI36" s="143"/>
      <c r="AJ36" s="856"/>
    </row>
    <row r="37" spans="1:36" ht="13.5" customHeight="1">
      <c r="A37" s="884"/>
      <c r="B37" s="129"/>
      <c r="C37" s="562" t="s">
        <v>270</v>
      </c>
      <c r="D37" s="128" t="s">
        <v>481</v>
      </c>
      <c r="E37" s="143"/>
      <c r="F37" s="129"/>
      <c r="G37" s="437"/>
      <c r="H37" s="143"/>
      <c r="I37" s="143"/>
      <c r="J37" s="143"/>
      <c r="K37" s="279"/>
      <c r="L37" s="862"/>
      <c r="M37" s="143"/>
      <c r="N37" s="143"/>
      <c r="O37" s="143"/>
      <c r="P37" s="143"/>
      <c r="Q37" s="143"/>
      <c r="R37" s="143"/>
      <c r="S37" s="143"/>
      <c r="T37" s="143"/>
      <c r="U37" s="143"/>
      <c r="V37" s="143"/>
      <c r="W37" s="143"/>
      <c r="X37" s="143"/>
      <c r="Y37" s="143"/>
      <c r="Z37" s="143"/>
      <c r="AA37" s="143"/>
      <c r="AB37" s="563"/>
      <c r="AC37" s="143"/>
      <c r="AD37" s="143"/>
      <c r="AE37" s="434"/>
      <c r="AF37" s="4841" t="s">
        <v>133</v>
      </c>
      <c r="AG37" s="4841"/>
      <c r="AH37" s="4841"/>
      <c r="AI37" s="862"/>
      <c r="AJ37" s="885"/>
    </row>
    <row r="38" spans="1:36" ht="11.25" customHeight="1">
      <c r="A38" s="884"/>
      <c r="B38" s="129"/>
      <c r="D38" s="129" t="s">
        <v>482</v>
      </c>
      <c r="E38" s="129"/>
      <c r="F38" s="128"/>
      <c r="G38" s="437"/>
      <c r="H38" s="143"/>
      <c r="I38" s="143"/>
      <c r="J38" s="143"/>
      <c r="K38" s="280"/>
      <c r="L38" s="281"/>
      <c r="M38" s="143"/>
      <c r="N38" s="143"/>
      <c r="O38" s="143"/>
      <c r="P38" s="143"/>
      <c r="Q38" s="143"/>
      <c r="R38" s="143"/>
      <c r="S38" s="143"/>
      <c r="T38" s="143"/>
      <c r="U38" s="143"/>
      <c r="V38" s="143"/>
      <c r="W38" s="143"/>
      <c r="X38" s="143"/>
      <c r="Y38" s="143"/>
      <c r="Z38" s="143"/>
      <c r="AA38" s="143"/>
      <c r="AB38" s="143"/>
      <c r="AC38" s="143"/>
      <c r="AD38" s="143"/>
      <c r="AE38" s="129"/>
      <c r="AF38" s="4842" t="s">
        <v>134</v>
      </c>
      <c r="AG38" s="4842"/>
      <c r="AH38" s="4842"/>
      <c r="AI38" s="863"/>
      <c r="AJ38" s="885"/>
    </row>
    <row r="39" spans="1:36" ht="4.5" customHeight="1">
      <c r="A39" s="884"/>
      <c r="B39" s="129"/>
      <c r="C39" s="129"/>
      <c r="D39" s="129"/>
      <c r="E39" s="129"/>
      <c r="F39" s="128"/>
      <c r="G39" s="437"/>
      <c r="H39" s="143"/>
      <c r="I39" s="143"/>
      <c r="J39" s="143"/>
      <c r="K39" s="280"/>
      <c r="L39" s="281"/>
      <c r="M39" s="143"/>
      <c r="N39" s="143"/>
      <c r="O39" s="143"/>
      <c r="P39" s="143"/>
      <c r="Q39" s="143"/>
      <c r="R39" s="143"/>
      <c r="S39" s="143"/>
      <c r="T39" s="143"/>
      <c r="U39" s="143"/>
      <c r="V39" s="143"/>
      <c r="W39" s="143"/>
      <c r="X39" s="143"/>
      <c r="Y39" s="143"/>
      <c r="Z39" s="143"/>
      <c r="AA39" s="143"/>
      <c r="AB39" s="143"/>
      <c r="AC39" s="143"/>
      <c r="AD39" s="143"/>
      <c r="AE39" s="129"/>
      <c r="AF39" s="129"/>
      <c r="AG39" s="864"/>
      <c r="AH39" s="143"/>
      <c r="AI39" s="143"/>
      <c r="AJ39" s="885"/>
    </row>
    <row r="40" spans="1:36" ht="12" customHeight="1">
      <c r="A40" s="884"/>
      <c r="B40" s="129"/>
      <c r="C40" s="143"/>
      <c r="D40" s="4811" t="s">
        <v>271</v>
      </c>
      <c r="E40" s="4811"/>
      <c r="F40" s="184" t="s">
        <v>527</v>
      </c>
      <c r="G40" s="440"/>
      <c r="H40" s="143"/>
      <c r="I40" s="143"/>
      <c r="J40" s="143"/>
      <c r="K40" s="279"/>
      <c r="L40" s="862"/>
      <c r="M40" s="143"/>
      <c r="N40" s="143"/>
      <c r="O40" s="143"/>
      <c r="P40" s="143"/>
      <c r="Q40" s="143"/>
      <c r="R40" s="143"/>
      <c r="S40" s="143"/>
      <c r="T40" s="143"/>
      <c r="U40" s="143"/>
      <c r="V40" s="143"/>
      <c r="W40" s="143"/>
      <c r="X40" s="143"/>
      <c r="Y40" s="143"/>
      <c r="Z40" s="143"/>
      <c r="AA40" s="143"/>
      <c r="AB40" s="563"/>
      <c r="AC40" s="143"/>
      <c r="AD40" s="143"/>
      <c r="AE40" s="4797"/>
      <c r="AF40" s="4843" t="s">
        <v>90</v>
      </c>
      <c r="AG40" s="4843"/>
      <c r="AH40" s="4843"/>
      <c r="AI40" s="864"/>
      <c r="AJ40" s="885"/>
    </row>
    <row r="41" spans="1:36" ht="8.25" customHeight="1">
      <c r="A41" s="884"/>
      <c r="B41" s="129"/>
      <c r="C41" s="439"/>
      <c r="D41" s="439"/>
      <c r="E41" s="437"/>
      <c r="F41" s="441"/>
      <c r="G41" s="437"/>
      <c r="H41" s="143"/>
      <c r="I41" s="143"/>
      <c r="J41" s="143"/>
      <c r="K41" s="129"/>
      <c r="L41" s="129"/>
      <c r="M41" s="163"/>
      <c r="N41" s="143"/>
      <c r="O41" s="143"/>
      <c r="P41" s="143"/>
      <c r="Q41" s="143"/>
      <c r="R41" s="143"/>
      <c r="S41" s="143"/>
      <c r="T41" s="143"/>
      <c r="U41" s="143"/>
      <c r="V41" s="143"/>
      <c r="W41" s="143"/>
      <c r="X41" s="143"/>
      <c r="Y41" s="143"/>
      <c r="Z41" s="143"/>
      <c r="AA41" s="143"/>
      <c r="AB41" s="143"/>
      <c r="AC41" s="143"/>
      <c r="AD41" s="143"/>
      <c r="AE41" s="4797"/>
      <c r="AF41" s="145"/>
      <c r="AG41" s="143"/>
      <c r="AH41" s="143"/>
      <c r="AI41" s="143"/>
      <c r="AJ41" s="856"/>
    </row>
    <row r="42" spans="1:36" ht="11.25" customHeight="1">
      <c r="A42" s="884"/>
      <c r="B42" s="129"/>
      <c r="C42" s="439"/>
      <c r="D42" s="129"/>
      <c r="E42" s="2711" t="s">
        <v>29</v>
      </c>
      <c r="F42" s="2712" t="s">
        <v>1951</v>
      </c>
      <c r="G42" s="2713"/>
      <c r="H42" s="143"/>
      <c r="I42" s="143"/>
      <c r="J42" s="143"/>
      <c r="K42" s="129"/>
      <c r="L42" s="129"/>
      <c r="M42" s="163"/>
      <c r="N42" s="143"/>
      <c r="O42" s="143"/>
      <c r="P42" s="143"/>
      <c r="Q42" s="143"/>
      <c r="R42" s="143"/>
      <c r="S42" s="143"/>
      <c r="T42" s="143"/>
      <c r="U42" s="143"/>
      <c r="V42" s="143"/>
      <c r="W42" s="143"/>
      <c r="X42" s="143"/>
      <c r="Y42" s="143"/>
      <c r="Z42" s="143"/>
      <c r="AA42" s="143"/>
      <c r="AB42" s="143"/>
      <c r="AC42" s="143"/>
      <c r="AD42" s="143"/>
      <c r="AJ42" s="856"/>
    </row>
    <row r="43" spans="1:36" ht="11.25" customHeight="1">
      <c r="A43" s="884"/>
      <c r="B43" s="129"/>
      <c r="C43" s="439"/>
      <c r="D43" s="129"/>
      <c r="E43" s="2714"/>
      <c r="F43" s="2715"/>
      <c r="G43" s="2713"/>
      <c r="H43" s="143"/>
      <c r="I43" s="143"/>
      <c r="J43" s="143"/>
      <c r="K43" s="129"/>
      <c r="L43" s="129"/>
      <c r="M43" s="163"/>
      <c r="N43" s="143"/>
      <c r="O43" s="143"/>
      <c r="P43" s="143"/>
      <c r="Q43" s="143"/>
      <c r="R43" s="143"/>
      <c r="S43" s="143"/>
      <c r="T43" s="143"/>
      <c r="U43" s="143"/>
      <c r="V43" s="143"/>
      <c r="W43" s="143"/>
      <c r="X43" s="143"/>
      <c r="Y43" s="143"/>
      <c r="Z43" s="143"/>
      <c r="AA43" s="143"/>
      <c r="AB43" s="143"/>
      <c r="AC43" s="143"/>
      <c r="AD43" s="143"/>
      <c r="AG43" s="4814" t="s">
        <v>315</v>
      </c>
      <c r="AH43" s="4814"/>
      <c r="AI43" s="265"/>
      <c r="AJ43" s="856"/>
    </row>
    <row r="44" spans="1:36" ht="11.25" customHeight="1">
      <c r="A44" s="884"/>
      <c r="B44" s="129"/>
      <c r="C44" s="439"/>
      <c r="D44" s="129"/>
      <c r="E44" s="2716"/>
      <c r="F44" s="2717" t="s">
        <v>71</v>
      </c>
      <c r="G44" s="2712" t="s">
        <v>1954</v>
      </c>
      <c r="H44" s="143"/>
      <c r="I44" s="143"/>
      <c r="J44" s="143"/>
      <c r="K44" s="129"/>
      <c r="L44" s="129"/>
      <c r="M44" s="163"/>
      <c r="N44" s="143"/>
      <c r="O44" s="143"/>
      <c r="P44" s="143"/>
      <c r="Q44" s="143"/>
      <c r="R44" s="143"/>
      <c r="S44" s="143"/>
      <c r="T44" s="143"/>
      <c r="U44" s="143"/>
      <c r="V44" s="143"/>
      <c r="W44" s="143"/>
      <c r="X44" s="143"/>
      <c r="Y44" s="143"/>
      <c r="Z44" s="143"/>
      <c r="AA44" s="143"/>
      <c r="AB44" s="143"/>
      <c r="AC44" s="143"/>
      <c r="AD44" s="143"/>
      <c r="AE44" s="4809">
        <v>20</v>
      </c>
      <c r="AF44" s="4785"/>
      <c r="AG44" s="4817"/>
      <c r="AH44" s="4786"/>
      <c r="AI44" s="616"/>
      <c r="AJ44" s="856"/>
    </row>
    <row r="45" spans="1:36" ht="9" customHeight="1">
      <c r="A45" s="884"/>
      <c r="B45" s="129"/>
      <c r="C45" s="439"/>
      <c r="D45" s="129"/>
      <c r="E45" s="2714"/>
      <c r="F45" s="2718"/>
      <c r="G45" s="2713"/>
      <c r="H45" s="143"/>
      <c r="I45" s="143"/>
      <c r="J45" s="143"/>
      <c r="K45" s="129"/>
      <c r="L45" s="129"/>
      <c r="M45" s="163"/>
      <c r="N45" s="143"/>
      <c r="O45" s="143"/>
      <c r="P45" s="143"/>
      <c r="Q45" s="143"/>
      <c r="R45" s="143"/>
      <c r="S45" s="143"/>
      <c r="T45" s="143"/>
      <c r="U45" s="143"/>
      <c r="V45" s="143"/>
      <c r="W45" s="143"/>
      <c r="X45" s="143"/>
      <c r="Y45" s="143"/>
      <c r="Z45" s="143"/>
      <c r="AA45" s="143"/>
      <c r="AB45" s="143"/>
      <c r="AC45" s="143"/>
      <c r="AD45" s="143"/>
      <c r="AE45" s="4812"/>
      <c r="AF45" s="4787"/>
      <c r="AG45" s="4818"/>
      <c r="AH45" s="4788"/>
      <c r="AI45" s="616"/>
      <c r="AJ45" s="856"/>
    </row>
    <row r="46" spans="1:36" ht="12" customHeight="1">
      <c r="A46" s="884"/>
      <c r="B46" s="129"/>
      <c r="C46" s="439"/>
      <c r="D46" s="129"/>
      <c r="E46" s="2714"/>
      <c r="F46" s="2718"/>
      <c r="G46" s="2713"/>
      <c r="H46" s="143"/>
      <c r="I46" s="143"/>
      <c r="J46" s="143"/>
      <c r="K46" s="129"/>
      <c r="L46" s="129"/>
      <c r="M46" s="163"/>
      <c r="N46" s="143"/>
      <c r="O46" s="143"/>
      <c r="P46" s="143"/>
      <c r="Q46" s="143"/>
      <c r="R46" s="143"/>
      <c r="S46" s="143"/>
      <c r="T46" s="143"/>
      <c r="U46" s="143"/>
      <c r="V46" s="143"/>
      <c r="W46" s="143"/>
      <c r="X46" s="143"/>
      <c r="Y46" s="143"/>
      <c r="Z46" s="143"/>
      <c r="AA46" s="143"/>
      <c r="AB46" s="143"/>
      <c r="AC46" s="143"/>
      <c r="AD46" s="143"/>
      <c r="AE46" s="563"/>
      <c r="AF46" s="166"/>
      <c r="AG46" s="166"/>
      <c r="AH46" s="166"/>
      <c r="AI46" s="166"/>
      <c r="AJ46" s="856"/>
    </row>
    <row r="47" spans="1:36" ht="11.25" customHeight="1">
      <c r="A47" s="884"/>
      <c r="B47" s="129"/>
      <c r="C47" s="439"/>
      <c r="D47" s="129"/>
      <c r="E47" s="2716"/>
      <c r="F47" s="2717" t="s">
        <v>156</v>
      </c>
      <c r="G47" s="2712" t="s">
        <v>1952</v>
      </c>
      <c r="H47" s="143"/>
      <c r="I47" s="143"/>
      <c r="J47" s="143"/>
      <c r="K47" s="129"/>
      <c r="L47" s="129"/>
      <c r="M47" s="163"/>
      <c r="N47" s="143"/>
      <c r="O47" s="143"/>
      <c r="P47" s="143"/>
      <c r="Q47" s="143"/>
      <c r="R47" s="143"/>
      <c r="S47" s="143"/>
      <c r="T47" s="143"/>
      <c r="U47" s="143"/>
      <c r="V47" s="143"/>
      <c r="W47" s="143"/>
      <c r="X47" s="143"/>
      <c r="Y47" s="143"/>
      <c r="Z47" s="143"/>
      <c r="AA47" s="143"/>
      <c r="AB47" s="143"/>
      <c r="AC47" s="143"/>
      <c r="AD47" s="143"/>
      <c r="AE47" s="4809">
        <v>21</v>
      </c>
      <c r="AF47" s="4785"/>
      <c r="AG47" s="4817"/>
      <c r="AH47" s="4786"/>
      <c r="AI47" s="616"/>
      <c r="AJ47" s="856"/>
    </row>
    <row r="48" spans="1:36" ht="11.25" customHeight="1">
      <c r="A48" s="884"/>
      <c r="B48" s="129"/>
      <c r="C48" s="439"/>
      <c r="D48" s="129"/>
      <c r="E48" s="2716"/>
      <c r="F48" s="1687"/>
      <c r="G48" s="2713"/>
      <c r="H48" s="143"/>
      <c r="I48" s="143"/>
      <c r="J48" s="143"/>
      <c r="K48" s="129"/>
      <c r="L48" s="129"/>
      <c r="M48" s="163"/>
      <c r="N48" s="143"/>
      <c r="O48" s="143"/>
      <c r="P48" s="143"/>
      <c r="Q48" s="143"/>
      <c r="R48" s="143"/>
      <c r="S48" s="143"/>
      <c r="T48" s="143"/>
      <c r="U48" s="143"/>
      <c r="V48" s="143"/>
      <c r="W48" s="143"/>
      <c r="X48" s="143"/>
      <c r="Y48" s="143"/>
      <c r="Z48" s="143"/>
      <c r="AA48" s="143"/>
      <c r="AB48" s="143"/>
      <c r="AC48" s="143"/>
      <c r="AD48" s="143"/>
      <c r="AE48" s="4812"/>
      <c r="AF48" s="4787"/>
      <c r="AG48" s="4818"/>
      <c r="AH48" s="4788"/>
      <c r="AI48" s="616"/>
      <c r="AJ48" s="856"/>
    </row>
    <row r="49" spans="1:36" ht="12" customHeight="1">
      <c r="A49" s="884"/>
      <c r="B49" s="129"/>
      <c r="C49" s="439"/>
      <c r="D49" s="129"/>
      <c r="E49" s="2716"/>
      <c r="F49" s="1687"/>
      <c r="G49" s="1687"/>
      <c r="H49" s="143"/>
      <c r="I49" s="143"/>
      <c r="J49" s="143"/>
      <c r="K49" s="129"/>
      <c r="L49" s="129"/>
      <c r="M49" s="163"/>
      <c r="N49" s="143"/>
      <c r="O49" s="143"/>
      <c r="P49" s="143"/>
      <c r="Q49" s="143"/>
      <c r="R49" s="143"/>
      <c r="S49" s="143"/>
      <c r="T49" s="143"/>
      <c r="U49" s="143"/>
      <c r="V49" s="143"/>
      <c r="W49" s="143"/>
      <c r="X49" s="143"/>
      <c r="Y49" s="143"/>
      <c r="Z49" s="143"/>
      <c r="AA49" s="143"/>
      <c r="AB49" s="143"/>
      <c r="AC49" s="143"/>
      <c r="AD49" s="143"/>
      <c r="AE49" s="563"/>
      <c r="AF49" s="166"/>
      <c r="AG49" s="166"/>
      <c r="AH49" s="166"/>
      <c r="AI49" s="166"/>
      <c r="AJ49" s="856"/>
    </row>
    <row r="50" spans="1:36" ht="11.25" customHeight="1">
      <c r="A50" s="884"/>
      <c r="B50" s="129"/>
      <c r="C50" s="439"/>
      <c r="D50" s="129"/>
      <c r="E50" s="2711" t="s">
        <v>30</v>
      </c>
      <c r="F50" s="2712" t="s">
        <v>1953</v>
      </c>
      <c r="G50" s="2715"/>
      <c r="H50" s="143"/>
      <c r="I50" s="143"/>
      <c r="J50" s="143"/>
      <c r="K50" s="129"/>
      <c r="L50" s="129"/>
      <c r="M50" s="163"/>
      <c r="N50" s="143"/>
      <c r="O50" s="143"/>
      <c r="P50" s="143"/>
      <c r="Q50" s="143"/>
      <c r="R50" s="143"/>
      <c r="S50" s="143"/>
      <c r="T50" s="143"/>
      <c r="U50" s="143"/>
      <c r="V50" s="143"/>
      <c r="W50" s="143"/>
      <c r="X50" s="143"/>
      <c r="Y50" s="143"/>
      <c r="Z50" s="143"/>
      <c r="AA50" s="143"/>
      <c r="AB50" s="143"/>
      <c r="AC50" s="143"/>
      <c r="AD50" s="143"/>
      <c r="AE50" s="4809">
        <v>14</v>
      </c>
      <c r="AF50" s="4785"/>
      <c r="AG50" s="4817"/>
      <c r="AH50" s="4786"/>
      <c r="AI50" s="616"/>
      <c r="AJ50" s="856"/>
    </row>
    <row r="51" spans="1:36" ht="11.25" customHeight="1">
      <c r="A51" s="884"/>
      <c r="B51" s="129"/>
      <c r="C51" s="439"/>
      <c r="D51" s="129"/>
      <c r="F51" s="546"/>
      <c r="H51" s="143"/>
      <c r="I51" s="143"/>
      <c r="J51" s="143"/>
      <c r="K51" s="129"/>
      <c r="L51" s="129"/>
      <c r="M51" s="163"/>
      <c r="N51" s="143"/>
      <c r="O51" s="143"/>
      <c r="P51" s="143"/>
      <c r="Q51" s="143"/>
      <c r="R51" s="143"/>
      <c r="S51" s="143"/>
      <c r="T51" s="143"/>
      <c r="U51" s="143"/>
      <c r="V51" s="143"/>
      <c r="W51" s="143"/>
      <c r="X51" s="143"/>
      <c r="Y51" s="143"/>
      <c r="Z51" s="143"/>
      <c r="AA51" s="143"/>
      <c r="AB51" s="143"/>
      <c r="AC51" s="143"/>
      <c r="AD51" s="143"/>
      <c r="AE51" s="4812"/>
      <c r="AF51" s="4787"/>
      <c r="AG51" s="4818"/>
      <c r="AH51" s="4788"/>
      <c r="AI51" s="616"/>
      <c r="AJ51" s="856"/>
    </row>
    <row r="52" spans="1:36" ht="10.5" customHeight="1">
      <c r="A52" s="1429"/>
      <c r="B52" s="129"/>
      <c r="C52" s="439"/>
      <c r="D52" s="129"/>
      <c r="F52" s="1393"/>
      <c r="H52" s="143"/>
      <c r="I52" s="143"/>
      <c r="J52" s="143"/>
      <c r="K52" s="129"/>
      <c r="L52" s="129"/>
      <c r="M52" s="163"/>
      <c r="N52" s="143"/>
      <c r="O52" s="143"/>
      <c r="P52" s="143"/>
      <c r="Q52" s="143"/>
      <c r="R52" s="143"/>
      <c r="S52" s="143"/>
      <c r="T52" s="143"/>
      <c r="U52" s="143"/>
      <c r="V52" s="143"/>
      <c r="W52" s="143"/>
      <c r="X52" s="143"/>
      <c r="Y52" s="143"/>
      <c r="Z52" s="143"/>
      <c r="AA52" s="143"/>
      <c r="AB52" s="143"/>
      <c r="AC52" s="143"/>
      <c r="AD52" s="143"/>
      <c r="AE52" s="1396"/>
      <c r="AF52" s="1405"/>
      <c r="AG52" s="1405"/>
      <c r="AH52" s="1405"/>
      <c r="AI52" s="616"/>
      <c r="AJ52" s="962"/>
    </row>
    <row r="53" spans="1:36" ht="9.75" customHeight="1">
      <c r="A53" s="884"/>
      <c r="B53" s="129"/>
      <c r="C53" s="129"/>
      <c r="D53" s="129"/>
      <c r="G53" s="143"/>
      <c r="H53" s="143"/>
      <c r="I53" s="143"/>
      <c r="J53" s="143"/>
      <c r="K53" s="129"/>
      <c r="L53" s="129"/>
      <c r="M53" s="163"/>
      <c r="N53" s="143"/>
      <c r="O53" s="143"/>
      <c r="P53" s="143"/>
      <c r="Q53" s="143"/>
      <c r="R53" s="143"/>
      <c r="S53" s="143"/>
      <c r="T53" s="143"/>
      <c r="U53" s="143"/>
      <c r="V53" s="143"/>
      <c r="W53" s="143"/>
      <c r="X53" s="143"/>
      <c r="Y53" s="143"/>
      <c r="Z53" s="143"/>
      <c r="AA53" s="143"/>
      <c r="AB53" s="143"/>
      <c r="AC53" s="143"/>
      <c r="AD53" s="143"/>
      <c r="AE53" s="1399"/>
      <c r="AF53" s="438"/>
      <c r="AG53" s="438"/>
      <c r="AH53" s="438"/>
      <c r="AI53" s="438"/>
      <c r="AJ53" s="856"/>
    </row>
    <row r="54" spans="1:36" ht="11.25" customHeight="1">
      <c r="A54" s="884"/>
      <c r="B54" s="129"/>
      <c r="C54" s="129"/>
      <c r="D54" s="1428" t="s">
        <v>272</v>
      </c>
      <c r="E54" s="1428"/>
      <c r="F54" s="1400" t="s">
        <v>273</v>
      </c>
      <c r="G54" s="128"/>
      <c r="H54" s="143"/>
      <c r="I54" s="143"/>
      <c r="J54" s="143"/>
      <c r="K54" s="129"/>
      <c r="L54" s="129"/>
      <c r="M54" s="163"/>
      <c r="N54" s="143"/>
      <c r="O54" s="143"/>
      <c r="P54" s="143"/>
      <c r="Q54" s="143"/>
      <c r="R54" s="143"/>
      <c r="S54" s="143"/>
      <c r="T54" s="143"/>
      <c r="U54" s="143"/>
      <c r="V54" s="143"/>
      <c r="W54" s="143"/>
      <c r="X54" s="143"/>
      <c r="Y54" s="143"/>
      <c r="Z54" s="143"/>
      <c r="AA54" s="143"/>
      <c r="AB54" s="143"/>
      <c r="AC54" s="143"/>
      <c r="AD54" s="143"/>
      <c r="AE54" s="1399"/>
      <c r="AF54" s="166"/>
      <c r="AG54" s="166"/>
      <c r="AH54" s="166"/>
      <c r="AI54" s="166"/>
      <c r="AJ54" s="856"/>
    </row>
    <row r="55" spans="1:36" ht="11.25" customHeight="1">
      <c r="A55" s="628"/>
      <c r="B55" s="143"/>
      <c r="C55" s="128"/>
      <c r="D55" s="128"/>
      <c r="E55" s="128"/>
      <c r="F55" s="129" t="s">
        <v>1703</v>
      </c>
      <c r="G55" s="128"/>
      <c r="H55" s="1400"/>
      <c r="I55" s="1400"/>
      <c r="J55" s="1400"/>
      <c r="K55" s="1400"/>
      <c r="L55" s="1400"/>
      <c r="M55" s="143"/>
      <c r="N55" s="143"/>
      <c r="O55" s="143"/>
      <c r="P55" s="143"/>
      <c r="Q55" s="143"/>
      <c r="R55" s="143"/>
      <c r="S55" s="143"/>
      <c r="T55" s="143"/>
      <c r="U55" s="143"/>
      <c r="V55" s="143"/>
      <c r="W55" s="143"/>
      <c r="X55" s="143"/>
      <c r="Y55" s="143"/>
      <c r="Z55" s="143"/>
      <c r="AA55" s="143"/>
      <c r="AB55" s="143"/>
      <c r="AC55" s="143"/>
      <c r="AD55" s="143"/>
      <c r="AE55" s="1399"/>
      <c r="AF55" s="167"/>
      <c r="AG55" s="167"/>
      <c r="AH55" s="167"/>
      <c r="AI55" s="167"/>
      <c r="AJ55" s="856"/>
    </row>
    <row r="56" spans="1:36" ht="5.4" customHeight="1">
      <c r="A56" s="628"/>
      <c r="B56" s="143"/>
      <c r="C56" s="128"/>
      <c r="D56" s="128"/>
      <c r="E56" s="128"/>
      <c r="F56" s="129"/>
      <c r="G56" s="128"/>
      <c r="H56" s="1400"/>
      <c r="I56" s="1400"/>
      <c r="J56" s="1400"/>
      <c r="K56" s="1400"/>
      <c r="L56" s="1400"/>
      <c r="M56" s="143"/>
      <c r="N56" s="143"/>
      <c r="O56" s="143"/>
      <c r="P56" s="143"/>
      <c r="Q56" s="143"/>
      <c r="R56" s="143"/>
      <c r="S56" s="143"/>
      <c r="T56" s="143"/>
      <c r="U56" s="143"/>
      <c r="V56" s="143"/>
      <c r="W56" s="143"/>
      <c r="X56" s="143"/>
      <c r="Y56" s="143"/>
      <c r="Z56" s="143"/>
      <c r="AA56" s="143"/>
      <c r="AB56" s="143"/>
      <c r="AC56" s="143"/>
      <c r="AD56" s="143"/>
      <c r="AE56" s="1399"/>
      <c r="AF56" s="167"/>
      <c r="AG56" s="167"/>
      <c r="AH56" s="167"/>
      <c r="AI56" s="167"/>
      <c r="AJ56" s="856"/>
    </row>
    <row r="57" spans="1:36" ht="11.25" customHeight="1">
      <c r="A57" s="884"/>
      <c r="B57" s="129"/>
      <c r="C57" s="439"/>
      <c r="D57" s="129"/>
      <c r="E57" s="1393"/>
      <c r="F57" s="2717" t="s">
        <v>71</v>
      </c>
      <c r="G57" s="128" t="s">
        <v>1564</v>
      </c>
      <c r="H57" s="143"/>
      <c r="I57" s="143"/>
      <c r="J57" s="143"/>
      <c r="K57" s="129"/>
      <c r="L57" s="129"/>
      <c r="M57" s="163"/>
      <c r="N57" s="143"/>
      <c r="O57" s="143"/>
      <c r="P57" s="143"/>
      <c r="Q57" s="143"/>
      <c r="R57" s="143"/>
      <c r="S57" s="143"/>
      <c r="T57" s="143"/>
      <c r="U57" s="143"/>
      <c r="V57" s="143"/>
      <c r="W57" s="143"/>
      <c r="X57" s="143"/>
      <c r="Y57" s="143"/>
      <c r="Z57" s="143"/>
      <c r="AA57" s="143"/>
      <c r="AB57" s="143"/>
      <c r="AC57" s="143"/>
      <c r="AD57" s="143"/>
      <c r="AE57" s="4809" t="s">
        <v>48</v>
      </c>
      <c r="AF57" s="4815"/>
      <c r="AG57" s="4804"/>
      <c r="AH57" s="4805"/>
      <c r="AI57" s="617"/>
      <c r="AJ57" s="856"/>
    </row>
    <row r="58" spans="1:36" ht="9" customHeight="1">
      <c r="A58" s="884"/>
      <c r="B58" s="129"/>
      <c r="C58" s="439"/>
      <c r="D58" s="129"/>
      <c r="E58" s="1397"/>
      <c r="F58" s="859"/>
      <c r="G58" s="143"/>
      <c r="H58" s="143"/>
      <c r="I58" s="143"/>
      <c r="J58" s="143"/>
      <c r="K58" s="129"/>
      <c r="L58" s="129"/>
      <c r="M58" s="163"/>
      <c r="N58" s="143"/>
      <c r="O58" s="143"/>
      <c r="P58" s="143"/>
      <c r="Q58" s="143"/>
      <c r="R58" s="143"/>
      <c r="S58" s="143"/>
      <c r="T58" s="143"/>
      <c r="U58" s="143"/>
      <c r="V58" s="143"/>
      <c r="W58" s="143"/>
      <c r="X58" s="143"/>
      <c r="Y58" s="143"/>
      <c r="Z58" s="143"/>
      <c r="AA58" s="143"/>
      <c r="AB58" s="143"/>
      <c r="AC58" s="143"/>
      <c r="AD58" s="143"/>
      <c r="AE58" s="4813"/>
      <c r="AF58" s="4816"/>
      <c r="AG58" s="4807"/>
      <c r="AH58" s="4808"/>
      <c r="AI58" s="617"/>
      <c r="AJ58" s="856"/>
    </row>
    <row r="59" spans="1:36" ht="12" customHeight="1">
      <c r="A59" s="884"/>
      <c r="B59" s="129"/>
      <c r="C59" s="439"/>
      <c r="D59" s="129"/>
      <c r="E59" s="1397"/>
      <c r="F59" s="859"/>
      <c r="G59" s="143"/>
      <c r="H59" s="143"/>
      <c r="I59" s="143"/>
      <c r="J59" s="143"/>
      <c r="K59" s="129"/>
      <c r="L59" s="129"/>
      <c r="M59" s="163"/>
      <c r="N59" s="143"/>
      <c r="O59" s="143"/>
      <c r="P59" s="143"/>
      <c r="Q59" s="143"/>
      <c r="R59" s="143"/>
      <c r="S59" s="143"/>
      <c r="T59" s="143"/>
      <c r="U59" s="143"/>
      <c r="V59" s="143"/>
      <c r="W59" s="143"/>
      <c r="X59" s="143"/>
      <c r="Y59" s="143"/>
      <c r="Z59" s="143"/>
      <c r="AA59" s="143"/>
      <c r="AB59" s="143"/>
      <c r="AC59" s="143"/>
      <c r="AD59" s="143"/>
      <c r="AE59" s="1399"/>
      <c r="AF59" s="166"/>
      <c r="AG59" s="166"/>
      <c r="AH59" s="166"/>
      <c r="AI59" s="166"/>
      <c r="AJ59" s="856"/>
    </row>
    <row r="60" spans="1:36" ht="11.25" customHeight="1">
      <c r="A60" s="884"/>
      <c r="B60" s="129"/>
      <c r="C60" s="439"/>
      <c r="D60" s="129"/>
      <c r="E60" s="1393"/>
      <c r="F60" s="2717" t="s">
        <v>156</v>
      </c>
      <c r="G60" s="128" t="s">
        <v>1565</v>
      </c>
      <c r="H60" s="143"/>
      <c r="I60" s="143"/>
      <c r="J60" s="143"/>
      <c r="K60" s="129"/>
      <c r="L60" s="129"/>
      <c r="M60" s="163"/>
      <c r="N60" s="143"/>
      <c r="O60" s="143"/>
      <c r="P60" s="143"/>
      <c r="Q60" s="143"/>
      <c r="R60" s="143"/>
      <c r="S60" s="143"/>
      <c r="T60" s="143"/>
      <c r="U60" s="143"/>
      <c r="V60" s="143"/>
      <c r="W60" s="143"/>
      <c r="X60" s="143"/>
      <c r="Y60" s="143"/>
      <c r="Z60" s="143"/>
      <c r="AA60" s="143"/>
      <c r="AB60" s="143"/>
      <c r="AC60" s="143"/>
      <c r="AD60" s="143"/>
      <c r="AE60" s="4809" t="s">
        <v>43</v>
      </c>
      <c r="AF60" s="4803"/>
      <c r="AG60" s="4804"/>
      <c r="AH60" s="4805"/>
      <c r="AI60" s="617"/>
      <c r="AJ60" s="856"/>
    </row>
    <row r="61" spans="1:36" ht="11.25" customHeight="1">
      <c r="A61" s="884"/>
      <c r="B61" s="129"/>
      <c r="C61" s="439"/>
      <c r="D61" s="129"/>
      <c r="E61" s="1393"/>
      <c r="G61" s="143"/>
      <c r="H61" s="143"/>
      <c r="I61" s="143"/>
      <c r="J61" s="143"/>
      <c r="K61" s="129"/>
      <c r="L61" s="129"/>
      <c r="M61" s="163"/>
      <c r="N61" s="143"/>
      <c r="O61" s="143"/>
      <c r="P61" s="143"/>
      <c r="Q61" s="143"/>
      <c r="R61" s="143"/>
      <c r="S61" s="143"/>
      <c r="T61" s="143"/>
      <c r="U61" s="143"/>
      <c r="V61" s="143"/>
      <c r="W61" s="143"/>
      <c r="X61" s="143"/>
      <c r="Y61" s="143"/>
      <c r="Z61" s="143"/>
      <c r="AA61" s="143"/>
      <c r="AB61" s="143"/>
      <c r="AC61" s="143"/>
      <c r="AD61" s="143"/>
      <c r="AE61" s="4810"/>
      <c r="AF61" s="4806"/>
      <c r="AG61" s="4807"/>
      <c r="AH61" s="4808"/>
      <c r="AI61" s="617"/>
      <c r="AJ61" s="856"/>
    </row>
    <row r="62" spans="1:36" ht="11.25" customHeight="1">
      <c r="A62" s="884"/>
      <c r="B62" s="129"/>
      <c r="C62" s="129"/>
      <c r="D62" s="129"/>
      <c r="G62" s="143"/>
      <c r="H62" s="143"/>
      <c r="I62" s="143"/>
      <c r="J62" s="143"/>
      <c r="K62" s="129"/>
      <c r="L62" s="129"/>
      <c r="M62" s="163"/>
      <c r="N62" s="143"/>
      <c r="O62" s="143"/>
      <c r="P62" s="143"/>
      <c r="Q62" s="143"/>
      <c r="R62" s="143"/>
      <c r="S62" s="143"/>
      <c r="T62" s="143"/>
      <c r="U62" s="143"/>
      <c r="V62" s="143"/>
      <c r="W62" s="143"/>
      <c r="X62" s="143"/>
      <c r="Y62" s="143"/>
      <c r="Z62" s="143"/>
      <c r="AA62" s="143"/>
      <c r="AB62" s="143"/>
      <c r="AC62" s="143"/>
      <c r="AD62" s="143"/>
      <c r="AE62" s="1399"/>
      <c r="AF62" s="438"/>
      <c r="AG62" s="438"/>
      <c r="AH62" s="438"/>
      <c r="AI62" s="438"/>
      <c r="AJ62" s="856"/>
    </row>
    <row r="63" spans="1:36" ht="11.25" customHeight="1">
      <c r="A63" s="884"/>
      <c r="B63" s="129"/>
      <c r="C63" s="439"/>
      <c r="D63" s="129"/>
      <c r="F63" s="1404"/>
      <c r="G63" s="1301"/>
      <c r="H63" s="1301"/>
      <c r="I63" s="1301"/>
      <c r="J63" s="1301"/>
      <c r="K63" s="1306"/>
      <c r="L63" s="1306"/>
      <c r="M63" s="1427"/>
      <c r="N63" s="1301"/>
      <c r="O63" s="1301"/>
      <c r="P63" s="1301"/>
      <c r="Q63" s="1301"/>
      <c r="R63" s="1301"/>
      <c r="S63" s="1301"/>
      <c r="T63" s="1301"/>
      <c r="U63" s="1301"/>
      <c r="V63" s="1301"/>
      <c r="W63" s="1301"/>
      <c r="X63" s="1301"/>
      <c r="Y63" s="1301"/>
      <c r="Z63" s="1301"/>
      <c r="AA63" s="1301"/>
      <c r="AB63" s="1301"/>
      <c r="AC63" s="1301"/>
      <c r="AD63" s="1301"/>
      <c r="AE63" s="1381"/>
      <c r="AF63" s="1430"/>
      <c r="AG63" s="1430"/>
      <c r="AH63" s="1430"/>
      <c r="AI63" s="617"/>
      <c r="AJ63" s="856"/>
    </row>
    <row r="64" spans="1:36" ht="12.75" customHeight="1">
      <c r="A64" s="628"/>
      <c r="B64" s="143"/>
      <c r="C64" s="1401" t="s">
        <v>274</v>
      </c>
      <c r="D64" s="128" t="s">
        <v>413</v>
      </c>
      <c r="E64" s="143"/>
      <c r="G64" s="164"/>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4813" t="s">
        <v>317</v>
      </c>
      <c r="AF64" s="4815"/>
      <c r="AG64" s="4804"/>
      <c r="AH64" s="4805"/>
      <c r="AI64" s="617"/>
      <c r="AJ64" s="856"/>
    </row>
    <row r="65" spans="1:36" ht="11.25" customHeight="1">
      <c r="A65" s="628"/>
      <c r="B65" s="143"/>
      <c r="C65" s="143"/>
      <c r="D65" s="435" t="s">
        <v>275</v>
      </c>
      <c r="E65" s="143"/>
      <c r="G65" s="164"/>
      <c r="H65" s="164"/>
      <c r="I65" s="164"/>
      <c r="J65" s="164"/>
      <c r="K65" s="164"/>
      <c r="L65" s="164"/>
      <c r="M65" s="164"/>
      <c r="N65" s="164"/>
      <c r="O65" s="164"/>
      <c r="P65" s="164"/>
      <c r="Q65" s="164"/>
      <c r="R65" s="164"/>
      <c r="S65" s="164"/>
      <c r="T65" s="143"/>
      <c r="U65" s="143"/>
      <c r="V65" s="143"/>
      <c r="W65" s="143"/>
      <c r="X65" s="143"/>
      <c r="Y65" s="143"/>
      <c r="Z65" s="143"/>
      <c r="AA65" s="143"/>
      <c r="AB65" s="143"/>
      <c r="AC65" s="143"/>
      <c r="AD65" s="143"/>
      <c r="AE65" s="4812"/>
      <c r="AF65" s="4816"/>
      <c r="AG65" s="4807"/>
      <c r="AH65" s="4808"/>
      <c r="AI65" s="617"/>
      <c r="AJ65" s="856"/>
    </row>
    <row r="66" spans="1:36" ht="9" customHeight="1">
      <c r="A66" s="628"/>
      <c r="B66" s="143"/>
      <c r="C66" s="143"/>
      <c r="D66" s="143"/>
      <c r="E66" s="164"/>
      <c r="F66" s="128"/>
      <c r="G66" s="143"/>
      <c r="H66" s="164"/>
      <c r="I66" s="164"/>
      <c r="J66" s="164"/>
      <c r="K66" s="164"/>
      <c r="L66" s="164"/>
      <c r="M66" s="164"/>
      <c r="N66" s="164"/>
      <c r="O66" s="164"/>
      <c r="P66" s="164"/>
      <c r="Q66" s="164"/>
      <c r="R66" s="164"/>
      <c r="S66" s="164"/>
      <c r="T66" s="143"/>
      <c r="U66" s="143"/>
      <c r="V66" s="143"/>
      <c r="W66" s="143"/>
      <c r="X66" s="143"/>
      <c r="Y66" s="143"/>
      <c r="Z66" s="143"/>
      <c r="AA66" s="143"/>
      <c r="AB66" s="143"/>
      <c r="AC66" s="143"/>
      <c r="AD66" s="143"/>
      <c r="AE66" s="1399"/>
      <c r="AF66" s="1392"/>
      <c r="AG66" s="1392"/>
      <c r="AH66" s="125"/>
      <c r="AI66" s="125"/>
      <c r="AJ66" s="856"/>
    </row>
    <row r="67" spans="1:36" ht="11.25" customHeight="1">
      <c r="A67" s="628"/>
      <c r="B67" s="143"/>
      <c r="C67" s="1401" t="s">
        <v>276</v>
      </c>
      <c r="D67" s="128" t="s">
        <v>261</v>
      </c>
      <c r="E67" s="128"/>
      <c r="F67" s="435"/>
      <c r="G67" s="435"/>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4809" t="s">
        <v>318</v>
      </c>
      <c r="AF67" s="4850"/>
      <c r="AG67" s="4851"/>
      <c r="AH67" s="4852"/>
      <c r="AI67" s="617"/>
      <c r="AJ67" s="856"/>
    </row>
    <row r="68" spans="1:36" ht="11.25" customHeight="1">
      <c r="A68" s="628"/>
      <c r="B68" s="143"/>
      <c r="C68" s="143"/>
      <c r="D68" s="435" t="s">
        <v>1704</v>
      </c>
      <c r="E68" s="435"/>
      <c r="F68" s="435"/>
      <c r="G68" s="435"/>
      <c r="H68" s="435"/>
      <c r="I68" s="435"/>
      <c r="J68" s="435"/>
      <c r="K68" s="435"/>
      <c r="L68" s="435"/>
      <c r="M68" s="435"/>
      <c r="N68" s="435"/>
      <c r="O68" s="435"/>
      <c r="P68" s="435"/>
      <c r="Q68" s="435"/>
      <c r="R68" s="435"/>
      <c r="S68" s="435"/>
      <c r="T68" s="143"/>
      <c r="U68" s="143"/>
      <c r="V68" s="143"/>
      <c r="W68" s="143"/>
      <c r="X68" s="143"/>
      <c r="Y68" s="143"/>
      <c r="Z68" s="143"/>
      <c r="AA68" s="143"/>
      <c r="AB68" s="143"/>
      <c r="AC68" s="143"/>
      <c r="AD68" s="143"/>
      <c r="AE68" s="4812"/>
      <c r="AF68" s="4853"/>
      <c r="AG68" s="4854"/>
      <c r="AH68" s="4855"/>
      <c r="AI68" s="617"/>
      <c r="AJ68" s="856"/>
    </row>
    <row r="69" spans="1:36" ht="11.25" customHeight="1">
      <c r="A69" s="628"/>
      <c r="B69" s="143"/>
      <c r="C69" s="143"/>
      <c r="D69" s="143"/>
      <c r="E69" s="435"/>
      <c r="F69" s="129"/>
      <c r="G69" s="129"/>
      <c r="H69" s="435"/>
      <c r="I69" s="435"/>
      <c r="J69" s="435"/>
      <c r="K69" s="435"/>
      <c r="L69" s="435"/>
      <c r="M69" s="435"/>
      <c r="N69" s="435"/>
      <c r="O69" s="435"/>
      <c r="P69" s="435"/>
      <c r="Q69" s="435"/>
      <c r="R69" s="435"/>
      <c r="S69" s="435"/>
      <c r="T69" s="143"/>
      <c r="U69" s="143"/>
      <c r="V69" s="143"/>
      <c r="W69" s="143"/>
      <c r="X69" s="143"/>
      <c r="Y69" s="143"/>
      <c r="Z69" s="143"/>
      <c r="AA69" s="143"/>
      <c r="AB69" s="143"/>
      <c r="AC69" s="143"/>
      <c r="AD69" s="143"/>
      <c r="AE69" s="1399"/>
      <c r="AF69" s="886"/>
      <c r="AG69" s="886"/>
      <c r="AH69" s="886"/>
      <c r="AI69" s="1399"/>
      <c r="AJ69" s="856"/>
    </row>
    <row r="70" spans="1:36" ht="11.25" customHeight="1">
      <c r="A70" s="628"/>
      <c r="B70" s="143"/>
      <c r="C70" s="143"/>
      <c r="D70" s="128" t="s">
        <v>135</v>
      </c>
      <c r="E70" s="143"/>
      <c r="F70" s="129"/>
      <c r="G70" s="129"/>
      <c r="H70" s="129"/>
      <c r="I70" s="129"/>
      <c r="J70" s="129"/>
      <c r="K70" s="129"/>
      <c r="L70" s="129"/>
      <c r="M70" s="143"/>
      <c r="N70" s="143"/>
      <c r="O70" s="143"/>
      <c r="P70" s="143"/>
      <c r="Q70" s="143"/>
      <c r="R70" s="143"/>
      <c r="S70" s="143"/>
      <c r="T70" s="143"/>
      <c r="U70" s="143"/>
      <c r="V70" s="143"/>
      <c r="W70" s="143"/>
      <c r="X70" s="143"/>
      <c r="Y70" s="143"/>
      <c r="Z70" s="143"/>
      <c r="AA70" s="143"/>
      <c r="AB70" s="143"/>
      <c r="AC70" s="143"/>
      <c r="AD70" s="143"/>
      <c r="AE70" s="143"/>
      <c r="AF70" s="4844">
        <f>AF44+AF47+AF50+AF57+AF60+AF64+AF67</f>
        <v>0</v>
      </c>
      <c r="AG70" s="4845"/>
      <c r="AH70" s="4846"/>
      <c r="AI70" s="616"/>
      <c r="AJ70" s="856"/>
    </row>
    <row r="71" spans="1:36" ht="11.25" customHeight="1">
      <c r="A71" s="628"/>
      <c r="B71" s="143"/>
      <c r="C71" s="143"/>
      <c r="D71" s="129" t="s">
        <v>136</v>
      </c>
      <c r="E71" s="143"/>
      <c r="F71" s="129"/>
      <c r="G71" s="129"/>
      <c r="H71" s="129"/>
      <c r="I71" s="129"/>
      <c r="J71" s="129"/>
      <c r="K71" s="129"/>
      <c r="L71" s="129"/>
      <c r="M71" s="143"/>
      <c r="N71" s="143"/>
      <c r="O71" s="143"/>
      <c r="P71" s="143"/>
      <c r="Q71" s="143"/>
      <c r="R71" s="143"/>
      <c r="S71" s="143"/>
      <c r="T71" s="143"/>
      <c r="U71" s="143"/>
      <c r="V71" s="143"/>
      <c r="W71" s="143"/>
      <c r="X71" s="143"/>
      <c r="Y71" s="143"/>
      <c r="Z71" s="143"/>
      <c r="AA71" s="143"/>
      <c r="AB71" s="143"/>
      <c r="AC71" s="143"/>
      <c r="AD71" s="143"/>
      <c r="AE71" s="143"/>
      <c r="AF71" s="4847"/>
      <c r="AG71" s="4848"/>
      <c r="AH71" s="4849"/>
      <c r="AI71" s="616"/>
      <c r="AJ71" s="856"/>
    </row>
    <row r="72" spans="1:36" ht="22.5" customHeight="1">
      <c r="A72" s="673"/>
      <c r="B72" s="233"/>
      <c r="C72" s="233"/>
      <c r="D72" s="241"/>
      <c r="E72" s="233"/>
      <c r="F72" s="241"/>
      <c r="G72" s="241"/>
      <c r="H72" s="241"/>
      <c r="I72" s="241"/>
      <c r="J72" s="241"/>
      <c r="K72" s="241"/>
      <c r="L72" s="241"/>
      <c r="M72" s="233"/>
      <c r="N72" s="233"/>
      <c r="O72" s="233"/>
      <c r="P72" s="233"/>
      <c r="Q72" s="233"/>
      <c r="R72" s="233"/>
      <c r="S72" s="233"/>
      <c r="T72" s="233"/>
      <c r="U72" s="233"/>
      <c r="V72" s="233"/>
      <c r="W72" s="233"/>
      <c r="X72" s="233"/>
      <c r="Y72" s="233"/>
      <c r="Z72" s="233"/>
      <c r="AA72" s="233"/>
      <c r="AB72" s="233"/>
      <c r="AC72" s="233"/>
      <c r="AD72" s="233"/>
      <c r="AE72" s="233"/>
      <c r="AF72" s="1398"/>
      <c r="AG72" s="1398"/>
      <c r="AH72" s="1398"/>
      <c r="AI72" s="1398"/>
      <c r="AJ72" s="283"/>
    </row>
    <row r="73" spans="1:36" ht="15.75" customHeight="1">
      <c r="A73" s="884"/>
      <c r="B73" s="129"/>
      <c r="C73" s="439"/>
      <c r="D73" s="129"/>
      <c r="F73" s="1426"/>
      <c r="G73" s="1306"/>
      <c r="H73" s="1301"/>
      <c r="I73" s="1301"/>
      <c r="J73" s="1301"/>
      <c r="K73" s="1306"/>
      <c r="L73" s="1306"/>
      <c r="M73" s="1427"/>
      <c r="N73" s="1301"/>
      <c r="O73" s="1301"/>
      <c r="P73" s="1301"/>
      <c r="Q73" s="1301"/>
      <c r="R73" s="1301"/>
      <c r="S73" s="1301"/>
      <c r="T73" s="1301"/>
      <c r="U73" s="1301"/>
      <c r="V73" s="1301"/>
      <c r="W73" s="1301"/>
      <c r="X73" s="1301"/>
      <c r="Y73" s="1301"/>
      <c r="Z73" s="1301"/>
      <c r="AA73" s="1301"/>
      <c r="AB73" s="1301"/>
      <c r="AC73" s="1301"/>
      <c r="AD73" s="1301"/>
      <c r="AE73" s="1381"/>
      <c r="AF73" s="1430"/>
      <c r="AG73" s="1430"/>
      <c r="AH73" s="1430"/>
      <c r="AI73" s="617"/>
      <c r="AJ73" s="856"/>
    </row>
    <row r="74" spans="1:36" ht="6" customHeight="1">
      <c r="A74" s="628"/>
      <c r="B74" s="143"/>
      <c r="C74" s="143"/>
      <c r="D74" s="143"/>
      <c r="E74" s="129"/>
      <c r="F74" s="128"/>
      <c r="G74" s="143"/>
      <c r="H74" s="129"/>
      <c r="I74" s="129"/>
      <c r="J74" s="129"/>
      <c r="K74" s="129"/>
      <c r="L74" s="129"/>
      <c r="M74" s="143"/>
      <c r="N74" s="143"/>
      <c r="O74" s="143"/>
      <c r="P74" s="143"/>
      <c r="Q74" s="143"/>
      <c r="R74" s="143"/>
      <c r="S74" s="143"/>
      <c r="T74" s="143"/>
      <c r="U74" s="143"/>
      <c r="V74" s="143"/>
      <c r="W74" s="143"/>
      <c r="X74" s="143"/>
      <c r="Y74" s="143"/>
      <c r="Z74" s="143"/>
      <c r="AA74" s="143"/>
      <c r="AB74" s="143"/>
      <c r="AC74" s="143"/>
      <c r="AD74" s="1959"/>
      <c r="AE74" s="1965"/>
      <c r="AF74" s="1965"/>
      <c r="AG74" s="2058"/>
      <c r="AH74" s="2059"/>
      <c r="AI74" s="165"/>
      <c r="AJ74" s="856"/>
    </row>
    <row r="75" spans="1:36" ht="11.25" customHeight="1">
      <c r="A75" s="887">
        <v>3.3</v>
      </c>
      <c r="B75" s="143"/>
      <c r="C75" s="128" t="s">
        <v>943</v>
      </c>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4827" t="s">
        <v>33</v>
      </c>
      <c r="AE75" s="4828"/>
      <c r="AF75" s="4828"/>
      <c r="AG75" s="4828"/>
      <c r="AH75" s="4829"/>
      <c r="AI75" s="562"/>
      <c r="AJ75" s="856"/>
    </row>
    <row r="76" spans="1:36" ht="10.5" customHeight="1">
      <c r="A76" s="628"/>
      <c r="B76" s="143"/>
      <c r="C76" s="128" t="s">
        <v>1367</v>
      </c>
      <c r="D76" s="143"/>
      <c r="E76" s="143"/>
      <c r="F76" s="184"/>
      <c r="G76" s="184"/>
      <c r="H76" s="143"/>
      <c r="I76" s="143"/>
      <c r="J76" s="143"/>
      <c r="K76" s="143"/>
      <c r="L76" s="143"/>
      <c r="M76" s="184"/>
      <c r="N76" s="184"/>
      <c r="O76" s="184"/>
      <c r="P76" s="184"/>
      <c r="Q76" s="184"/>
      <c r="R76" s="184"/>
      <c r="S76" s="184"/>
      <c r="T76" s="184"/>
      <c r="U76" s="184"/>
      <c r="V76" s="184"/>
      <c r="W76" s="184"/>
      <c r="X76" s="184"/>
      <c r="Y76" s="184"/>
      <c r="Z76" s="184"/>
      <c r="AA76" s="184"/>
      <c r="AB76" s="184"/>
      <c r="AC76" s="143"/>
      <c r="AD76" s="4823" t="s">
        <v>34</v>
      </c>
      <c r="AE76" s="4824"/>
      <c r="AF76" s="4824"/>
      <c r="AG76" s="4824"/>
      <c r="AH76" s="4825"/>
      <c r="AI76" s="573"/>
      <c r="AJ76" s="856"/>
    </row>
    <row r="77" spans="1:36" ht="4.5" customHeight="1">
      <c r="A77" s="628"/>
      <c r="B77" s="143"/>
      <c r="C77" s="143"/>
      <c r="D77" s="184"/>
      <c r="E77" s="184"/>
      <c r="F77" s="143"/>
      <c r="G77" s="143"/>
      <c r="H77" s="184"/>
      <c r="I77" s="184"/>
      <c r="J77" s="184"/>
      <c r="K77" s="184"/>
      <c r="L77" s="184"/>
      <c r="M77" s="143"/>
      <c r="N77" s="143"/>
      <c r="O77" s="143"/>
      <c r="P77" s="143"/>
      <c r="Q77" s="143"/>
      <c r="R77" s="143"/>
      <c r="S77" s="143"/>
      <c r="T77" s="143"/>
      <c r="U77" s="143"/>
      <c r="V77" s="143"/>
      <c r="W77" s="143"/>
      <c r="X77" s="143"/>
      <c r="Y77" s="143"/>
      <c r="Z77" s="143"/>
      <c r="AA77" s="143"/>
      <c r="AB77" s="143"/>
      <c r="AC77" s="143"/>
      <c r="AD77" s="2060"/>
      <c r="AE77" s="1973"/>
      <c r="AF77" s="1973"/>
      <c r="AG77" s="1973"/>
      <c r="AH77" s="2061"/>
      <c r="AI77" s="184"/>
      <c r="AJ77" s="856"/>
    </row>
    <row r="78" spans="1:36" ht="10.95" customHeight="1">
      <c r="A78" s="628"/>
      <c r="B78" s="143"/>
      <c r="C78" s="129" t="s">
        <v>1365</v>
      </c>
      <c r="D78" s="129"/>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2060"/>
      <c r="AE78" s="1973"/>
      <c r="AF78" s="4826" t="s">
        <v>319</v>
      </c>
      <c r="AG78" s="4826"/>
      <c r="AH78" s="2051"/>
      <c r="AI78" s="143"/>
      <c r="AJ78" s="856"/>
    </row>
    <row r="79" spans="1:36" ht="9" customHeight="1">
      <c r="A79" s="628"/>
      <c r="B79" s="143"/>
      <c r="C79" s="129" t="s">
        <v>1366</v>
      </c>
      <c r="D79" s="129"/>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2060"/>
      <c r="AE79" s="4830"/>
      <c r="AF79" s="4831"/>
      <c r="AG79" s="4832"/>
      <c r="AH79" s="2051"/>
      <c r="AI79" s="143"/>
      <c r="AJ79" s="856"/>
    </row>
    <row r="80" spans="1:36" ht="9" customHeight="1">
      <c r="A80" s="628"/>
      <c r="B80" s="143"/>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4822" t="s">
        <v>320</v>
      </c>
      <c r="AA80" s="4822"/>
      <c r="AB80" s="143"/>
      <c r="AC80" s="143"/>
      <c r="AD80" s="2060"/>
      <c r="AE80" s="4833"/>
      <c r="AF80" s="4834"/>
      <c r="AG80" s="4835"/>
      <c r="AH80" s="2051"/>
      <c r="AI80" s="143"/>
      <c r="AJ80" s="856"/>
    </row>
    <row r="81" spans="1:36" ht="8.4" customHeight="1">
      <c r="A81" s="628"/>
      <c r="B81" s="143"/>
      <c r="C81" s="197"/>
      <c r="D81" s="197"/>
      <c r="E81" s="197"/>
      <c r="F81" s="197"/>
      <c r="G81" s="197"/>
      <c r="H81" s="197"/>
      <c r="I81" s="197"/>
      <c r="J81" s="197"/>
      <c r="K81" s="197"/>
      <c r="L81" s="197"/>
      <c r="M81" s="197"/>
      <c r="N81" s="197"/>
      <c r="O81" s="197"/>
      <c r="P81" s="197"/>
      <c r="Q81" s="197"/>
      <c r="R81" s="197"/>
      <c r="S81" s="197"/>
      <c r="T81" s="197"/>
      <c r="U81" s="197"/>
      <c r="V81" s="4822"/>
      <c r="W81" s="4822"/>
      <c r="X81" s="128"/>
      <c r="Y81" s="128"/>
      <c r="Z81" s="4814"/>
      <c r="AA81" s="4814"/>
      <c r="AB81" s="143"/>
      <c r="AC81" s="143"/>
      <c r="AD81" s="2056"/>
      <c r="AE81" s="1992"/>
      <c r="AF81" s="1992"/>
      <c r="AG81" s="1992"/>
      <c r="AH81" s="1997"/>
      <c r="AI81" s="143"/>
      <c r="AJ81" s="856"/>
    </row>
    <row r="82" spans="1:36" ht="21" customHeight="1">
      <c r="A82" s="628"/>
      <c r="B82" s="143"/>
      <c r="C82" s="4819"/>
      <c r="D82" s="4820"/>
      <c r="E82" s="4820"/>
      <c r="F82" s="4820"/>
      <c r="G82" s="4820"/>
      <c r="H82" s="4820"/>
      <c r="I82" s="4820"/>
      <c r="J82" s="4820"/>
      <c r="K82" s="4820"/>
      <c r="L82" s="4820"/>
      <c r="M82" s="4820"/>
      <c r="N82" s="4820"/>
      <c r="O82" s="4820"/>
      <c r="P82" s="4820"/>
      <c r="Q82" s="4820"/>
      <c r="R82" s="4820"/>
      <c r="S82" s="4820"/>
      <c r="T82" s="4820"/>
      <c r="U82" s="4820"/>
      <c r="V82" s="4820"/>
      <c r="W82" s="4820"/>
      <c r="X82" s="4820"/>
      <c r="Y82" s="4820"/>
      <c r="Z82" s="4820"/>
      <c r="AA82" s="4821"/>
      <c r="AB82" s="143"/>
      <c r="AC82" s="143"/>
      <c r="AD82" s="143"/>
      <c r="AE82" s="143"/>
      <c r="AF82" s="143"/>
      <c r="AG82" s="143"/>
      <c r="AH82" s="143"/>
      <c r="AI82" s="143"/>
      <c r="AJ82" s="856"/>
    </row>
    <row r="83" spans="1:36" ht="11.1" customHeight="1">
      <c r="A83" s="628"/>
      <c r="B83" s="143"/>
      <c r="C83" s="618"/>
      <c r="D83" s="618"/>
      <c r="E83" s="618"/>
      <c r="F83" s="618"/>
      <c r="G83" s="618"/>
      <c r="H83" s="618"/>
      <c r="I83" s="618"/>
      <c r="J83" s="618"/>
      <c r="K83" s="618"/>
      <c r="L83" s="618"/>
      <c r="M83" s="618"/>
      <c r="N83" s="618"/>
      <c r="O83" s="618"/>
      <c r="P83" s="618"/>
      <c r="Q83" s="618"/>
      <c r="R83" s="618"/>
      <c r="S83" s="618"/>
      <c r="T83" s="618"/>
      <c r="U83" s="618"/>
      <c r="V83" s="618"/>
      <c r="W83" s="618"/>
      <c r="X83" s="618"/>
      <c r="Y83" s="618"/>
      <c r="Z83" s="618"/>
      <c r="AA83" s="618"/>
      <c r="AB83" s="143"/>
      <c r="AC83" s="143"/>
      <c r="AD83" s="143"/>
      <c r="AE83" s="143"/>
      <c r="AF83" s="143"/>
      <c r="AG83" s="143"/>
      <c r="AH83" s="143"/>
      <c r="AI83" s="143"/>
      <c r="AJ83" s="856"/>
    </row>
    <row r="84" spans="1:36" ht="11.1" customHeight="1">
      <c r="A84" s="1022"/>
      <c r="B84" s="143"/>
      <c r="C84" s="618"/>
      <c r="D84" s="618"/>
      <c r="E84" s="618"/>
      <c r="F84" s="618"/>
      <c r="G84" s="618"/>
      <c r="H84" s="618"/>
      <c r="I84" s="618"/>
      <c r="J84" s="618"/>
      <c r="K84" s="618"/>
      <c r="L84" s="618"/>
      <c r="M84" s="618"/>
      <c r="N84" s="618"/>
      <c r="O84" s="618"/>
      <c r="P84" s="618"/>
      <c r="Q84" s="618"/>
      <c r="R84" s="618"/>
      <c r="S84" s="618"/>
      <c r="T84" s="618"/>
      <c r="U84" s="618"/>
      <c r="V84" s="618"/>
      <c r="W84" s="618"/>
      <c r="X84" s="618"/>
      <c r="Y84" s="618"/>
      <c r="Z84" s="618"/>
      <c r="AA84" s="618"/>
      <c r="AB84" s="143"/>
      <c r="AC84" s="143"/>
      <c r="AD84" s="143"/>
      <c r="AE84" s="143"/>
      <c r="AF84" s="143"/>
      <c r="AG84" s="143"/>
      <c r="AH84" s="143"/>
      <c r="AI84" s="143"/>
      <c r="AJ84" s="962"/>
    </row>
    <row r="85" spans="1:36" ht="11.1" customHeight="1">
      <c r="A85" s="1022"/>
      <c r="B85" s="143"/>
      <c r="C85" s="618"/>
      <c r="D85" s="618"/>
      <c r="E85" s="618"/>
      <c r="F85" s="618"/>
      <c r="G85" s="618"/>
      <c r="H85" s="618"/>
      <c r="I85" s="618"/>
      <c r="J85" s="618"/>
      <c r="K85" s="618"/>
      <c r="L85" s="618"/>
      <c r="M85" s="618"/>
      <c r="N85" s="618"/>
      <c r="O85" s="618"/>
      <c r="P85" s="618"/>
      <c r="Q85" s="618"/>
      <c r="R85" s="618"/>
      <c r="S85" s="618"/>
      <c r="T85" s="618"/>
      <c r="U85" s="618"/>
      <c r="V85" s="618"/>
      <c r="W85" s="618"/>
      <c r="X85" s="618"/>
      <c r="Y85" s="618"/>
      <c r="Z85" s="618"/>
      <c r="AA85" s="618"/>
      <c r="AB85" s="143"/>
      <c r="AC85" s="143"/>
      <c r="AD85" s="143"/>
      <c r="AE85" s="143"/>
      <c r="AF85" s="143"/>
      <c r="AG85" s="143"/>
      <c r="AH85" s="143"/>
      <c r="AI85" s="143"/>
      <c r="AJ85" s="962"/>
    </row>
    <row r="86" spans="1:36" ht="30.75" customHeight="1">
      <c r="A86" s="1022"/>
      <c r="B86" s="143"/>
      <c r="C86" s="618"/>
      <c r="D86" s="618"/>
      <c r="E86" s="618"/>
      <c r="F86" s="618"/>
      <c r="G86" s="618"/>
      <c r="H86" s="618"/>
      <c r="I86" s="618"/>
      <c r="J86" s="618"/>
      <c r="K86" s="618"/>
      <c r="L86" s="618"/>
      <c r="M86" s="618"/>
      <c r="N86" s="618"/>
      <c r="O86" s="618"/>
      <c r="P86" s="618"/>
      <c r="Q86" s="618"/>
      <c r="R86" s="618"/>
      <c r="S86" s="618"/>
      <c r="T86" s="618"/>
      <c r="U86" s="618"/>
      <c r="V86" s="618"/>
      <c r="W86" s="618"/>
      <c r="X86" s="618"/>
      <c r="Y86" s="618"/>
      <c r="Z86" s="618"/>
      <c r="AA86" s="618"/>
      <c r="AB86" s="143"/>
      <c r="AC86" s="143"/>
      <c r="AD86" s="143"/>
      <c r="AE86" s="143"/>
      <c r="AF86" s="143"/>
      <c r="AG86" s="143"/>
      <c r="AH86" s="143"/>
      <c r="AI86" s="143"/>
      <c r="AJ86" s="962"/>
    </row>
    <row r="87" spans="1:36" ht="11.1" customHeight="1">
      <c r="A87" s="628"/>
      <c r="B87" s="143"/>
      <c r="C87" s="618"/>
      <c r="D87" s="618"/>
      <c r="E87" s="618"/>
      <c r="F87" s="618"/>
      <c r="G87" s="618"/>
      <c r="H87" s="618"/>
      <c r="I87" s="618"/>
      <c r="J87" s="618"/>
      <c r="K87" s="618"/>
      <c r="L87" s="618"/>
      <c r="M87" s="618"/>
      <c r="N87" s="618"/>
      <c r="O87" s="618"/>
      <c r="P87" s="618"/>
      <c r="Q87" s="618"/>
      <c r="R87" s="618"/>
      <c r="S87" s="618"/>
      <c r="T87" s="618"/>
      <c r="U87" s="618"/>
      <c r="V87" s="618"/>
      <c r="W87" s="618"/>
      <c r="X87" s="618"/>
      <c r="Y87" s="618"/>
      <c r="Z87" s="618"/>
      <c r="AA87" s="618"/>
      <c r="AB87" s="143"/>
      <c r="AC87" s="143"/>
      <c r="AD87" s="143"/>
      <c r="AE87" s="143"/>
      <c r="AF87" s="143"/>
      <c r="AG87" s="143"/>
      <c r="AH87" s="143"/>
      <c r="AI87" s="143"/>
      <c r="AJ87" s="856"/>
    </row>
    <row r="88" spans="1:36" ht="11.1" customHeight="1">
      <c r="A88" s="628"/>
      <c r="B88" s="143"/>
      <c r="C88" s="618"/>
      <c r="D88" s="618"/>
      <c r="E88" s="618"/>
      <c r="F88" s="618"/>
      <c r="G88" s="618"/>
      <c r="H88" s="618"/>
      <c r="I88" s="618"/>
      <c r="J88" s="618"/>
      <c r="K88" s="618"/>
      <c r="L88" s="618"/>
      <c r="M88" s="618"/>
      <c r="N88" s="618"/>
      <c r="O88" s="618"/>
      <c r="P88" s="618"/>
      <c r="Q88" s="618"/>
      <c r="R88" s="618"/>
      <c r="S88" s="618"/>
      <c r="T88" s="618"/>
      <c r="U88" s="618"/>
      <c r="V88" s="618"/>
      <c r="W88" s="618"/>
      <c r="X88" s="618"/>
      <c r="Y88" s="618"/>
      <c r="Z88" s="618"/>
      <c r="AA88" s="618"/>
      <c r="AB88" s="143"/>
      <c r="AC88" s="143"/>
      <c r="AD88" s="143"/>
      <c r="AE88" s="143"/>
      <c r="AF88" s="143"/>
      <c r="AG88" s="143"/>
      <c r="AH88" s="143"/>
      <c r="AI88" s="143"/>
      <c r="AJ88" s="856"/>
    </row>
    <row r="89" spans="1:36" ht="8.1" customHeight="1">
      <c r="A89" s="628"/>
      <c r="B89" s="143"/>
      <c r="C89" s="618"/>
      <c r="D89" s="618"/>
      <c r="E89" s="618"/>
      <c r="F89" s="618"/>
      <c r="G89" s="618"/>
      <c r="H89" s="618"/>
      <c r="I89" s="618"/>
      <c r="J89" s="618"/>
      <c r="K89" s="618"/>
      <c r="L89" s="618"/>
      <c r="M89" s="618"/>
      <c r="N89" s="618"/>
      <c r="O89" s="618"/>
      <c r="P89" s="618"/>
      <c r="Q89" s="618"/>
      <c r="R89" s="618"/>
      <c r="S89" s="618"/>
      <c r="T89" s="618"/>
      <c r="U89" s="618"/>
      <c r="V89" s="618"/>
      <c r="W89" s="618"/>
      <c r="X89" s="618"/>
      <c r="Y89" s="618"/>
      <c r="Z89" s="618"/>
      <c r="AA89" s="618"/>
      <c r="AB89" s="143"/>
      <c r="AC89" s="143"/>
      <c r="AD89" s="143"/>
      <c r="AE89" s="143"/>
      <c r="AF89" s="143"/>
      <c r="AG89" s="143"/>
      <c r="AH89" s="143"/>
      <c r="AI89" s="143"/>
      <c r="AJ89" s="856"/>
    </row>
    <row r="90" spans="1:36" ht="8.1" customHeight="1" thickBot="1">
      <c r="A90" s="287"/>
      <c r="B90" s="282"/>
      <c r="C90" s="888"/>
      <c r="D90" s="888"/>
      <c r="E90" s="282"/>
      <c r="F90" s="282"/>
      <c r="G90" s="282"/>
      <c r="H90" s="282"/>
      <c r="I90" s="282"/>
      <c r="J90" s="282"/>
      <c r="K90" s="282"/>
      <c r="L90" s="282"/>
      <c r="M90" s="282"/>
      <c r="N90" s="282"/>
      <c r="O90" s="282"/>
      <c r="P90" s="282"/>
      <c r="Q90" s="282"/>
      <c r="R90" s="282"/>
      <c r="S90" s="282"/>
      <c r="T90" s="282"/>
      <c r="U90" s="282"/>
      <c r="V90" s="282"/>
      <c r="W90" s="282"/>
      <c r="X90" s="282"/>
      <c r="Y90" s="282"/>
      <c r="Z90" s="282"/>
      <c r="AA90" s="282"/>
      <c r="AB90" s="282"/>
      <c r="AC90" s="282"/>
      <c r="AD90" s="282"/>
      <c r="AE90" s="282"/>
      <c r="AF90" s="282"/>
      <c r="AG90" s="282"/>
      <c r="AH90" s="282"/>
      <c r="AI90" s="282"/>
      <c r="AJ90" s="857"/>
    </row>
    <row r="91" spans="1:36" ht="8.1" customHeight="1"/>
    <row r="92" spans="1:36" ht="18" customHeight="1">
      <c r="A92" s="4720">
        <f>'Soalan 2(ms6)'!A91:AM91+1</f>
        <v>7</v>
      </c>
      <c r="B92" s="4720"/>
      <c r="C92" s="4720"/>
      <c r="D92" s="4720"/>
      <c r="E92" s="4720"/>
      <c r="F92" s="4720"/>
      <c r="G92" s="4720"/>
      <c r="H92" s="4720"/>
      <c r="I92" s="4720"/>
      <c r="J92" s="4720"/>
      <c r="K92" s="4720"/>
      <c r="L92" s="4720"/>
      <c r="M92" s="4720"/>
      <c r="N92" s="4720"/>
      <c r="O92" s="4720"/>
      <c r="P92" s="4720"/>
      <c r="Q92" s="4720"/>
      <c r="R92" s="4720"/>
      <c r="S92" s="4720"/>
      <c r="T92" s="4720"/>
      <c r="U92" s="4720"/>
      <c r="V92" s="4720"/>
      <c r="W92" s="4720"/>
      <c r="X92" s="4720"/>
      <c r="Y92" s="4720"/>
      <c r="Z92" s="4720"/>
      <c r="AA92" s="4720"/>
      <c r="AB92" s="4720"/>
      <c r="AC92" s="4720"/>
      <c r="AD92" s="4720"/>
      <c r="AE92" s="4720"/>
      <c r="AF92" s="4720"/>
      <c r="AG92" s="4720"/>
      <c r="AH92" s="4720"/>
      <c r="AI92" s="4720"/>
      <c r="AJ92" s="4720"/>
    </row>
    <row r="93" spans="1:36" ht="8.1" customHeight="1"/>
  </sheetData>
  <sheetProtection selectLockedCells="1" selectUnlockedCells="1"/>
  <mergeCells count="34">
    <mergeCell ref="AD75:AH75"/>
    <mergeCell ref="AE79:AG80"/>
    <mergeCell ref="W5:AH5"/>
    <mergeCell ref="AB7:AC7"/>
    <mergeCell ref="W8:AH8"/>
    <mergeCell ref="W10:AH10"/>
    <mergeCell ref="AF47:AH48"/>
    <mergeCell ref="AF37:AH37"/>
    <mergeCell ref="AF38:AH38"/>
    <mergeCell ref="AF40:AH40"/>
    <mergeCell ref="AF44:AH45"/>
    <mergeCell ref="AF64:AH65"/>
    <mergeCell ref="AF70:AH71"/>
    <mergeCell ref="AE64:AE65"/>
    <mergeCell ref="AE67:AE68"/>
    <mergeCell ref="AF67:AH68"/>
    <mergeCell ref="C82:AA82"/>
    <mergeCell ref="V81:W81"/>
    <mergeCell ref="Z80:AA81"/>
    <mergeCell ref="AD76:AH76"/>
    <mergeCell ref="A92:AJ92"/>
    <mergeCell ref="AF78:AG78"/>
    <mergeCell ref="W6:AH6"/>
    <mergeCell ref="AF60:AH61"/>
    <mergeCell ref="AE60:AE61"/>
    <mergeCell ref="D40:E40"/>
    <mergeCell ref="AE47:AE48"/>
    <mergeCell ref="AE57:AE58"/>
    <mergeCell ref="AG43:AH43"/>
    <mergeCell ref="AE40:AE41"/>
    <mergeCell ref="AE44:AE45"/>
    <mergeCell ref="AF57:AH58"/>
    <mergeCell ref="AE50:AE51"/>
    <mergeCell ref="AF50:AH51"/>
  </mergeCells>
  <printOptions horizontalCentered="1"/>
  <pageMargins left="0" right="0" top="0.43307086614173229" bottom="0" header="0" footer="0"/>
  <pageSetup paperSize="9" scale="75" firstPageNumber="7"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44</vt:i4>
      </vt:variant>
    </vt:vector>
  </HeadingPairs>
  <TitlesOfParts>
    <vt:vector size="80" baseType="lpstr">
      <vt:lpstr>database</vt:lpstr>
      <vt:lpstr>Muka Hadapan (ms1)</vt:lpstr>
      <vt:lpstr>Muka Hadapan</vt:lpstr>
      <vt:lpstr>Arahan (ms2)</vt:lpstr>
      <vt:lpstr>Soalan 1(ms3)</vt:lpstr>
      <vt:lpstr>Soalan 1(ms4)</vt:lpstr>
      <vt:lpstr>Soalan 1(ms5)</vt:lpstr>
      <vt:lpstr>Soalan 2(ms6)</vt:lpstr>
      <vt:lpstr>Soalan 3(ms7) </vt:lpstr>
      <vt:lpstr>Soalan 4(ms8&amp;9)</vt:lpstr>
      <vt:lpstr>Soalan 5A(ms10&amp;11)</vt:lpstr>
      <vt:lpstr>Soalan 5B(ms12&amp;13)</vt:lpstr>
      <vt:lpstr>Soalan 6(ms14)</vt:lpstr>
      <vt:lpstr>Soalan 7(ms15)</vt:lpstr>
      <vt:lpstr>Soalan 8(ms16-18)</vt:lpstr>
      <vt:lpstr>Soalan 9(ms19-23)</vt:lpstr>
      <vt:lpstr>Soalan 10&amp;11(ms24)</vt:lpstr>
      <vt:lpstr>Soalan 12 (ms25-27) </vt:lpstr>
      <vt:lpstr>Soalan 13A(m28-29)</vt:lpstr>
      <vt:lpstr>Soalan 13B(ms30-31)</vt:lpstr>
      <vt:lpstr>Soalan 13B (ms32-33)</vt:lpstr>
      <vt:lpstr>Soalan 13C(ms34-35)</vt:lpstr>
      <vt:lpstr>Soalan 14 (ms36-37)</vt:lpstr>
      <vt:lpstr>Soalan 15&amp;16 (ms38)</vt:lpstr>
      <vt:lpstr>Catatan (ms39)</vt:lpstr>
      <vt:lpstr>Daya saing</vt:lpstr>
      <vt:lpstr>Seksyen A</vt:lpstr>
      <vt:lpstr>Seksyen B_OGSE</vt:lpstr>
      <vt:lpstr>Seksyen C</vt:lpstr>
      <vt:lpstr>Seksyen D</vt:lpstr>
      <vt:lpstr>Seksyen E</vt:lpstr>
      <vt:lpstr>Seksyen F</vt:lpstr>
      <vt:lpstr>Seksyen G</vt:lpstr>
      <vt:lpstr>Seksyen H</vt:lpstr>
      <vt:lpstr>KEGUNAAN PEJABAT</vt:lpstr>
      <vt:lpstr>9.8(ms53)</vt:lpstr>
      <vt:lpstr>'Soalan 4(ms8&amp;9)'!_21Z_8106A741_5A1C_11D7_A90D_00D0B7DB5195_.wvu.Cols_1</vt:lpstr>
      <vt:lpstr>'Soalan 7(ms15)'!_22Z_8106A741_5A1C_11D7_A90D_00D0B7DB5195_.wvu.PrintArea_5</vt:lpstr>
      <vt:lpstr>'KEGUNAAN PEJABAT'!_23Z_8106A741_5A1C_11D7_A90D_00D0B7DB5195_.wvu.PrintArea_3</vt:lpstr>
      <vt:lpstr>'Soalan 1(ms4)'!_23Z_8106A741_5A1C_11D7_A90D_00D0B7DB5195_.wvu.PrintArea_3</vt:lpstr>
      <vt:lpstr>'Soalan 1(ms5)'!_23Z_8106A741_5A1C_11D7_A90D_00D0B7DB5195_.wvu.PrintArea_3</vt:lpstr>
      <vt:lpstr>'Soalan 2(ms6)'!_23Z_8106A741_5A1C_11D7_A90D_00D0B7DB5195_.wvu.PrintArea_3</vt:lpstr>
      <vt:lpstr>_23Z_8106A741_5A1C_11D7_A90D_00D0B7DB5195_.wvu.PrintArea_3</vt:lpstr>
      <vt:lpstr>'Soalan 4(ms8&amp;9)'!_24Z_8106A741_5A1C_11D7_A90D_00D0B7DB5195_.wvu.PrintArea_4</vt:lpstr>
      <vt:lpstr>_27Z_8106A741_5A1C_11D7_A90D_00D0B7DB5195_.wvu.PrintArea_6</vt:lpstr>
      <vt:lpstr>'9.8(ms53)'!Print_Area</vt:lpstr>
      <vt:lpstr>'Arahan (ms2)'!Print_Area</vt:lpstr>
      <vt:lpstr>'Catatan (ms39)'!Print_Area</vt:lpstr>
      <vt:lpstr>'Daya saing'!Print_Area</vt:lpstr>
      <vt:lpstr>'KEGUNAAN PEJABAT'!Print_Area</vt:lpstr>
      <vt:lpstr>'Muka Hadapan'!Print_Area</vt:lpstr>
      <vt:lpstr>'Muka Hadapan (ms1)'!Print_Area</vt:lpstr>
      <vt:lpstr>'Seksyen A'!Print_Area</vt:lpstr>
      <vt:lpstr>'Seksyen B_OGSE'!Print_Area</vt:lpstr>
      <vt:lpstr>'Seksyen C'!Print_Area</vt:lpstr>
      <vt:lpstr>'Seksyen D'!Print_Area</vt:lpstr>
      <vt:lpstr>'Seksyen E'!Print_Area</vt:lpstr>
      <vt:lpstr>'Seksyen F'!Print_Area</vt:lpstr>
      <vt:lpstr>'Seksyen G'!Print_Area</vt:lpstr>
      <vt:lpstr>'Seksyen H'!Print_Area</vt:lpstr>
      <vt:lpstr>'Soalan 1(ms3)'!Print_Area</vt:lpstr>
      <vt:lpstr>'Soalan 1(ms4)'!Print_Area</vt:lpstr>
      <vt:lpstr>'Soalan 1(ms5)'!Print_Area</vt:lpstr>
      <vt:lpstr>'Soalan 10&amp;11(ms24)'!Print_Area</vt:lpstr>
      <vt:lpstr>'Soalan 12 (ms25-27) '!Print_Area</vt:lpstr>
      <vt:lpstr>'Soalan 13A(m28-29)'!Print_Area</vt:lpstr>
      <vt:lpstr>'Soalan 13B (ms32-33)'!Print_Area</vt:lpstr>
      <vt:lpstr>'Soalan 13C(ms34-35)'!Print_Area</vt:lpstr>
      <vt:lpstr>'Soalan 15&amp;16 (ms38)'!Print_Area</vt:lpstr>
      <vt:lpstr>'Soalan 2(ms6)'!Print_Area</vt:lpstr>
      <vt:lpstr>'Soalan 3(ms7) '!Print_Area</vt:lpstr>
      <vt:lpstr>'Soalan 4(ms8&amp;9)'!Print_Area</vt:lpstr>
      <vt:lpstr>'Soalan 5B(ms12&amp;13)'!Print_Area</vt:lpstr>
      <vt:lpstr>'Soalan 6(ms14)'!Print_Area</vt:lpstr>
      <vt:lpstr>'Soalan 7(ms15)'!Print_Area</vt:lpstr>
      <vt:lpstr>'Soalan 8(ms16-18)'!Print_Area</vt:lpstr>
      <vt:lpstr>'Soalan 9(ms19-23)'!Print_Area</vt:lpstr>
      <vt:lpstr>'Soalan 4(ms8&amp;9)'!Print_Titles</vt:lpstr>
      <vt:lpstr>'Daya saing'!Z_8106A741_5A1C_11D7_A90D_00D0B7DB5195_.wvu.Rows</vt:lpstr>
      <vt:lpstr>'Soalan 12 (ms25-27) '!Z_8106A741_5A1C_11D7_A90D_00D0B7DB5195_.wvu.Rows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Norlena Shahperi</dc:creator>
  <cp:lastModifiedBy>Norlena Shahperi</cp:lastModifiedBy>
  <cp:lastPrinted>2025-12-19T10:02:32Z</cp:lastPrinted>
  <dcterms:created xsi:type="dcterms:W3CDTF">2011-07-01T02:42:28Z</dcterms:created>
  <dcterms:modified xsi:type="dcterms:W3CDTF">2026-04-16T15:28:05Z</dcterms:modified>
</cp:coreProperties>
</file>